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GMA\Planning and Housing team\GM Spatial Framework\Project Plan\Stage 4\18.0 Natural Environment\18.2 Flood and water\SFRA\Outputs\Final SFRA\Appendix B\pdfs\"/>
    </mc:Choice>
  </mc:AlternateContent>
  <bookViews>
    <workbookView xWindow="0" yWindow="0" windowWidth="25200" windowHeight="11180" tabRatio="426" activeTab="4"/>
  </bookViews>
  <sheets>
    <sheet name="Bolton" sheetId="3" r:id="rId1"/>
    <sheet name="Bury" sheetId="4" r:id="rId2"/>
    <sheet name="Manchester" sheetId="5" r:id="rId3"/>
    <sheet name="Oldham" sheetId="6" r:id="rId4"/>
    <sheet name="Rochdale" sheetId="7" r:id="rId5"/>
    <sheet name="Calculations" sheetId="1" state="hidden" r:id="rId6"/>
  </sheets>
  <externalReferences>
    <externalReference r:id="rId7"/>
    <externalReference r:id="rId8"/>
    <externalReference r:id="rId9"/>
    <externalReference r:id="rId10"/>
  </externalReferences>
  <definedNames>
    <definedName name="_xlnm._FilterDatabase" localSheetId="0" hidden="1">Bolton!$B$31:$AZ$564</definedName>
    <definedName name="_xlnm._FilterDatabase" localSheetId="1" hidden="1">Bury!$B$30:$AY$382</definedName>
    <definedName name="_xlnm._FilterDatabase" localSheetId="5" hidden="1">Calculations!$A$1:$Z$534</definedName>
    <definedName name="_xlnm._FilterDatabase" localSheetId="2" hidden="1">Manchester!$A$33:$AY$706</definedName>
    <definedName name="_xlnm._FilterDatabase" localSheetId="3" hidden="1">Oldham!$B$33:$AY$645</definedName>
    <definedName name="_xlnm._FilterDatabase" localSheetId="4" hidden="1">Rochdale!$B$34:$AY$502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Y502" i="7" l="1"/>
  <c r="AV502" i="7"/>
  <c r="AU502" i="7"/>
  <c r="AT502" i="7"/>
  <c r="AS502" i="7"/>
  <c r="AR502" i="7"/>
  <c r="AQ502" i="7"/>
  <c r="AP502" i="7"/>
  <c r="AO502" i="7"/>
  <c r="AN502" i="7"/>
  <c r="AM502" i="7"/>
  <c r="AL502" i="7"/>
  <c r="AK502" i="7"/>
  <c r="AJ502" i="7"/>
  <c r="AI502" i="7"/>
  <c r="AH502" i="7"/>
  <c r="AG502" i="7"/>
  <c r="AF502" i="7"/>
  <c r="AE502" i="7"/>
  <c r="AD502" i="7"/>
  <c r="AC502" i="7"/>
  <c r="AB502" i="7"/>
  <c r="AA502" i="7"/>
  <c r="W502" i="7"/>
  <c r="V502" i="7"/>
  <c r="U502" i="7"/>
  <c r="T502" i="7"/>
  <c r="S502" i="7"/>
  <c r="R502" i="7"/>
  <c r="Q502" i="7"/>
  <c r="P502" i="7"/>
  <c r="O502" i="7"/>
  <c r="N502" i="7"/>
  <c r="M502" i="7"/>
  <c r="L502" i="7"/>
  <c r="K502" i="7"/>
  <c r="J502" i="7"/>
  <c r="I502" i="7"/>
  <c r="H502" i="7"/>
  <c r="G502" i="7"/>
  <c r="F502" i="7"/>
  <c r="E502" i="7"/>
  <c r="D502" i="7"/>
  <c r="C502" i="7"/>
  <c r="B502" i="7"/>
  <c r="AY501" i="7"/>
  <c r="AV501" i="7"/>
  <c r="AU501" i="7"/>
  <c r="AT501" i="7"/>
  <c r="AS501" i="7"/>
  <c r="AR501" i="7"/>
  <c r="AQ501" i="7"/>
  <c r="AP501" i="7"/>
  <c r="AO501" i="7"/>
  <c r="AN501" i="7"/>
  <c r="AM501" i="7"/>
  <c r="AL501" i="7"/>
  <c r="AK501" i="7"/>
  <c r="AJ501" i="7"/>
  <c r="AI501" i="7"/>
  <c r="AH501" i="7"/>
  <c r="AG501" i="7"/>
  <c r="AF501" i="7"/>
  <c r="AE501" i="7"/>
  <c r="AD501" i="7"/>
  <c r="AC501" i="7"/>
  <c r="AB501" i="7"/>
  <c r="AA501" i="7"/>
  <c r="W501" i="7"/>
  <c r="V501" i="7"/>
  <c r="U501" i="7"/>
  <c r="T501" i="7"/>
  <c r="S501" i="7"/>
  <c r="R501" i="7"/>
  <c r="Q501" i="7"/>
  <c r="P501" i="7"/>
  <c r="O501" i="7"/>
  <c r="N501" i="7"/>
  <c r="M501" i="7"/>
  <c r="L501" i="7"/>
  <c r="K501" i="7"/>
  <c r="J501" i="7"/>
  <c r="I501" i="7"/>
  <c r="H501" i="7"/>
  <c r="G501" i="7"/>
  <c r="F501" i="7"/>
  <c r="E501" i="7"/>
  <c r="D501" i="7"/>
  <c r="C501" i="7"/>
  <c r="B501" i="7"/>
  <c r="AY500" i="7"/>
  <c r="AV500" i="7"/>
  <c r="AU500" i="7"/>
  <c r="AT500" i="7"/>
  <c r="AS500" i="7"/>
  <c r="AR500" i="7"/>
  <c r="AQ500" i="7"/>
  <c r="AP500" i="7"/>
  <c r="AO500" i="7"/>
  <c r="AN500" i="7"/>
  <c r="AM500" i="7"/>
  <c r="AL500" i="7"/>
  <c r="AK500" i="7"/>
  <c r="AJ500" i="7"/>
  <c r="AI500" i="7"/>
  <c r="AH500" i="7"/>
  <c r="AG500" i="7"/>
  <c r="AF500" i="7"/>
  <c r="AE500" i="7"/>
  <c r="AD500" i="7"/>
  <c r="AC500" i="7"/>
  <c r="AB500" i="7"/>
  <c r="AA500" i="7"/>
  <c r="W500" i="7"/>
  <c r="V500" i="7"/>
  <c r="U500" i="7"/>
  <c r="T500" i="7"/>
  <c r="S500" i="7"/>
  <c r="R500" i="7"/>
  <c r="Q500" i="7"/>
  <c r="P500" i="7"/>
  <c r="O500" i="7"/>
  <c r="N500" i="7"/>
  <c r="M500" i="7"/>
  <c r="L500" i="7"/>
  <c r="K500" i="7"/>
  <c r="J500" i="7"/>
  <c r="I500" i="7"/>
  <c r="H500" i="7"/>
  <c r="G500" i="7"/>
  <c r="F500" i="7"/>
  <c r="E500" i="7"/>
  <c r="D500" i="7"/>
  <c r="C500" i="7"/>
  <c r="B500" i="7"/>
  <c r="AY499" i="7"/>
  <c r="AV499" i="7"/>
  <c r="AU499" i="7"/>
  <c r="AT499" i="7"/>
  <c r="AS499" i="7"/>
  <c r="AR499" i="7"/>
  <c r="AQ499" i="7"/>
  <c r="AP499" i="7"/>
  <c r="AO499" i="7"/>
  <c r="AN499" i="7"/>
  <c r="AM499" i="7"/>
  <c r="AL499" i="7"/>
  <c r="AK499" i="7"/>
  <c r="AJ499" i="7"/>
  <c r="AI499" i="7"/>
  <c r="AH499" i="7"/>
  <c r="AG499" i="7"/>
  <c r="AF499" i="7"/>
  <c r="AE499" i="7"/>
  <c r="AD499" i="7"/>
  <c r="AC499" i="7"/>
  <c r="AB499" i="7"/>
  <c r="AA499" i="7"/>
  <c r="W499" i="7"/>
  <c r="V499" i="7"/>
  <c r="U499" i="7"/>
  <c r="T499" i="7"/>
  <c r="S499" i="7"/>
  <c r="R499" i="7"/>
  <c r="Q499" i="7"/>
  <c r="P499" i="7"/>
  <c r="O499" i="7"/>
  <c r="N499" i="7"/>
  <c r="M499" i="7"/>
  <c r="L499" i="7"/>
  <c r="K499" i="7"/>
  <c r="J499" i="7"/>
  <c r="I499" i="7"/>
  <c r="H499" i="7"/>
  <c r="G499" i="7"/>
  <c r="F499" i="7"/>
  <c r="E499" i="7"/>
  <c r="D499" i="7"/>
  <c r="C499" i="7"/>
  <c r="B499" i="7"/>
  <c r="AY498" i="7"/>
  <c r="AV498" i="7"/>
  <c r="AU498" i="7"/>
  <c r="AT498" i="7"/>
  <c r="AS498" i="7"/>
  <c r="AR498" i="7"/>
  <c r="AQ498" i="7"/>
  <c r="AP498" i="7"/>
  <c r="AO498" i="7"/>
  <c r="AN498" i="7"/>
  <c r="AM498" i="7"/>
  <c r="AL498" i="7"/>
  <c r="AK498" i="7"/>
  <c r="AJ498" i="7"/>
  <c r="AI498" i="7"/>
  <c r="AH498" i="7"/>
  <c r="AG498" i="7"/>
  <c r="AF498" i="7"/>
  <c r="AE498" i="7"/>
  <c r="AD498" i="7"/>
  <c r="AC498" i="7"/>
  <c r="AB498" i="7"/>
  <c r="AA498" i="7"/>
  <c r="W498" i="7"/>
  <c r="V498" i="7"/>
  <c r="U498" i="7"/>
  <c r="T498" i="7"/>
  <c r="S498" i="7"/>
  <c r="R498" i="7"/>
  <c r="Q498" i="7"/>
  <c r="P498" i="7"/>
  <c r="O498" i="7"/>
  <c r="N498" i="7"/>
  <c r="M498" i="7"/>
  <c r="L498" i="7"/>
  <c r="K498" i="7"/>
  <c r="J498" i="7"/>
  <c r="I498" i="7"/>
  <c r="H498" i="7"/>
  <c r="G498" i="7"/>
  <c r="F498" i="7"/>
  <c r="E498" i="7"/>
  <c r="D498" i="7"/>
  <c r="C498" i="7"/>
  <c r="B498" i="7"/>
  <c r="AY497" i="7"/>
  <c r="AV497" i="7"/>
  <c r="AU497" i="7"/>
  <c r="AT497" i="7"/>
  <c r="AS497" i="7"/>
  <c r="AR497" i="7"/>
  <c r="AQ497" i="7"/>
  <c r="AP497" i="7"/>
  <c r="AO497" i="7"/>
  <c r="AN497" i="7"/>
  <c r="AM497" i="7"/>
  <c r="AL497" i="7"/>
  <c r="AK497" i="7"/>
  <c r="AJ497" i="7"/>
  <c r="AI497" i="7"/>
  <c r="AH497" i="7"/>
  <c r="AG497" i="7"/>
  <c r="AF497" i="7"/>
  <c r="AE497" i="7"/>
  <c r="AD497" i="7"/>
  <c r="AC497" i="7"/>
  <c r="AB497" i="7"/>
  <c r="AA497" i="7"/>
  <c r="W497" i="7"/>
  <c r="V497" i="7"/>
  <c r="U497" i="7"/>
  <c r="T497" i="7"/>
  <c r="S497" i="7"/>
  <c r="R497" i="7"/>
  <c r="Q497" i="7"/>
  <c r="P497" i="7"/>
  <c r="O497" i="7"/>
  <c r="N497" i="7"/>
  <c r="M497" i="7"/>
  <c r="L497" i="7"/>
  <c r="K497" i="7"/>
  <c r="J497" i="7"/>
  <c r="I497" i="7"/>
  <c r="H497" i="7"/>
  <c r="G497" i="7"/>
  <c r="F497" i="7"/>
  <c r="E497" i="7"/>
  <c r="D497" i="7"/>
  <c r="C497" i="7"/>
  <c r="B497" i="7"/>
  <c r="AY496" i="7"/>
  <c r="AV496" i="7"/>
  <c r="AU496" i="7"/>
  <c r="AT496" i="7"/>
  <c r="AS496" i="7"/>
  <c r="AR496" i="7"/>
  <c r="AQ496" i="7"/>
  <c r="AP496" i="7"/>
  <c r="AO496" i="7"/>
  <c r="AN496" i="7"/>
  <c r="AM496" i="7"/>
  <c r="AL496" i="7"/>
  <c r="AK496" i="7"/>
  <c r="AJ496" i="7"/>
  <c r="AI496" i="7"/>
  <c r="AH496" i="7"/>
  <c r="AG496" i="7"/>
  <c r="AF496" i="7"/>
  <c r="AE496" i="7"/>
  <c r="AD496" i="7"/>
  <c r="AC496" i="7"/>
  <c r="AB496" i="7"/>
  <c r="AA496" i="7"/>
  <c r="W496" i="7"/>
  <c r="V496" i="7"/>
  <c r="U496" i="7"/>
  <c r="T496" i="7"/>
  <c r="S496" i="7"/>
  <c r="R496" i="7"/>
  <c r="Q496" i="7"/>
  <c r="P496" i="7"/>
  <c r="O496" i="7"/>
  <c r="N496" i="7"/>
  <c r="M496" i="7"/>
  <c r="L496" i="7"/>
  <c r="K496" i="7"/>
  <c r="J496" i="7"/>
  <c r="I496" i="7"/>
  <c r="H496" i="7"/>
  <c r="G496" i="7"/>
  <c r="F496" i="7"/>
  <c r="E496" i="7"/>
  <c r="D496" i="7"/>
  <c r="C496" i="7"/>
  <c r="B496" i="7"/>
  <c r="AY495" i="7"/>
  <c r="AV495" i="7"/>
  <c r="AU495" i="7"/>
  <c r="AT495" i="7"/>
  <c r="AS495" i="7"/>
  <c r="AR495" i="7"/>
  <c r="AQ495" i="7"/>
  <c r="AP495" i="7"/>
  <c r="AO495" i="7"/>
  <c r="AN495" i="7"/>
  <c r="AM495" i="7"/>
  <c r="AL495" i="7"/>
  <c r="AK495" i="7"/>
  <c r="AJ495" i="7"/>
  <c r="AI495" i="7"/>
  <c r="AH495" i="7"/>
  <c r="AG495" i="7"/>
  <c r="AF495" i="7"/>
  <c r="AE495" i="7"/>
  <c r="AD495" i="7"/>
  <c r="AC495" i="7"/>
  <c r="AB495" i="7"/>
  <c r="AA495" i="7"/>
  <c r="W495" i="7"/>
  <c r="V495" i="7"/>
  <c r="U495" i="7"/>
  <c r="T495" i="7"/>
  <c r="S495" i="7"/>
  <c r="R495" i="7"/>
  <c r="Q495" i="7"/>
  <c r="P495" i="7"/>
  <c r="O495" i="7"/>
  <c r="N495" i="7"/>
  <c r="M495" i="7"/>
  <c r="L495" i="7"/>
  <c r="K495" i="7"/>
  <c r="J495" i="7"/>
  <c r="I495" i="7"/>
  <c r="H495" i="7"/>
  <c r="G495" i="7"/>
  <c r="F495" i="7"/>
  <c r="E495" i="7"/>
  <c r="D495" i="7"/>
  <c r="C495" i="7"/>
  <c r="B495" i="7"/>
  <c r="AY494" i="7"/>
  <c r="AV494" i="7"/>
  <c r="AU494" i="7"/>
  <c r="AT494" i="7"/>
  <c r="AS494" i="7"/>
  <c r="AR494" i="7"/>
  <c r="AQ494" i="7"/>
  <c r="AP494" i="7"/>
  <c r="AO494" i="7"/>
  <c r="AN494" i="7"/>
  <c r="AM494" i="7"/>
  <c r="AL494" i="7"/>
  <c r="AK494" i="7"/>
  <c r="AJ494" i="7"/>
  <c r="AI494" i="7"/>
  <c r="AH494" i="7"/>
  <c r="AG494" i="7"/>
  <c r="AF494" i="7"/>
  <c r="AE494" i="7"/>
  <c r="AD494" i="7"/>
  <c r="AC494" i="7"/>
  <c r="AB494" i="7"/>
  <c r="AA494" i="7"/>
  <c r="W494" i="7"/>
  <c r="V494" i="7"/>
  <c r="U494" i="7"/>
  <c r="T494" i="7"/>
  <c r="S494" i="7"/>
  <c r="R494" i="7"/>
  <c r="Q494" i="7"/>
  <c r="P494" i="7"/>
  <c r="O494" i="7"/>
  <c r="N494" i="7"/>
  <c r="M494" i="7"/>
  <c r="L494" i="7"/>
  <c r="K494" i="7"/>
  <c r="J494" i="7"/>
  <c r="I494" i="7"/>
  <c r="H494" i="7"/>
  <c r="G494" i="7"/>
  <c r="F494" i="7"/>
  <c r="E494" i="7"/>
  <c r="D494" i="7"/>
  <c r="C494" i="7"/>
  <c r="B494" i="7"/>
  <c r="AY493" i="7"/>
  <c r="AV493" i="7"/>
  <c r="AU493" i="7"/>
  <c r="AT493" i="7"/>
  <c r="AS493" i="7"/>
  <c r="AR493" i="7"/>
  <c r="AQ493" i="7"/>
  <c r="AP493" i="7"/>
  <c r="AO493" i="7"/>
  <c r="AN493" i="7"/>
  <c r="AM493" i="7"/>
  <c r="AL493" i="7"/>
  <c r="AK493" i="7"/>
  <c r="AJ493" i="7"/>
  <c r="AI493" i="7"/>
  <c r="AH493" i="7"/>
  <c r="AG493" i="7"/>
  <c r="AF493" i="7"/>
  <c r="AE493" i="7"/>
  <c r="AD493" i="7"/>
  <c r="AC493" i="7"/>
  <c r="AB493" i="7"/>
  <c r="AA493" i="7"/>
  <c r="W493" i="7"/>
  <c r="V493" i="7"/>
  <c r="U493" i="7"/>
  <c r="T493" i="7"/>
  <c r="S493" i="7"/>
  <c r="R493" i="7"/>
  <c r="Q493" i="7"/>
  <c r="P493" i="7"/>
  <c r="O493" i="7"/>
  <c r="N493" i="7"/>
  <c r="M493" i="7"/>
  <c r="L493" i="7"/>
  <c r="K493" i="7"/>
  <c r="J493" i="7"/>
  <c r="I493" i="7"/>
  <c r="H493" i="7"/>
  <c r="G493" i="7"/>
  <c r="F493" i="7"/>
  <c r="E493" i="7"/>
  <c r="D493" i="7"/>
  <c r="C493" i="7"/>
  <c r="B493" i="7"/>
  <c r="AY492" i="7"/>
  <c r="AV492" i="7"/>
  <c r="AU492" i="7"/>
  <c r="AT492" i="7"/>
  <c r="AS492" i="7"/>
  <c r="AR492" i="7"/>
  <c r="AQ492" i="7"/>
  <c r="AP492" i="7"/>
  <c r="AO492" i="7"/>
  <c r="AN492" i="7"/>
  <c r="AM492" i="7"/>
  <c r="AL492" i="7"/>
  <c r="AK492" i="7"/>
  <c r="AJ492" i="7"/>
  <c r="AI492" i="7"/>
  <c r="AH492" i="7"/>
  <c r="AG492" i="7"/>
  <c r="AF492" i="7"/>
  <c r="AE492" i="7"/>
  <c r="AD492" i="7"/>
  <c r="AC492" i="7"/>
  <c r="AB492" i="7"/>
  <c r="AA492" i="7"/>
  <c r="W492" i="7"/>
  <c r="V492" i="7"/>
  <c r="U492" i="7"/>
  <c r="T492" i="7"/>
  <c r="S492" i="7"/>
  <c r="R492" i="7"/>
  <c r="Q492" i="7"/>
  <c r="P492" i="7"/>
  <c r="O492" i="7"/>
  <c r="N492" i="7"/>
  <c r="M492" i="7"/>
  <c r="L492" i="7"/>
  <c r="K492" i="7"/>
  <c r="J492" i="7"/>
  <c r="I492" i="7"/>
  <c r="H492" i="7"/>
  <c r="G492" i="7"/>
  <c r="F492" i="7"/>
  <c r="E492" i="7"/>
  <c r="D492" i="7"/>
  <c r="C492" i="7"/>
  <c r="B492" i="7"/>
  <c r="AY491" i="7"/>
  <c r="AV491" i="7"/>
  <c r="AU491" i="7"/>
  <c r="AT491" i="7"/>
  <c r="AS491" i="7"/>
  <c r="AR491" i="7"/>
  <c r="AQ491" i="7"/>
  <c r="AP491" i="7"/>
  <c r="AO491" i="7"/>
  <c r="AN491" i="7"/>
  <c r="AM491" i="7"/>
  <c r="AL491" i="7"/>
  <c r="AK491" i="7"/>
  <c r="AJ491" i="7"/>
  <c r="AI491" i="7"/>
  <c r="AH491" i="7"/>
  <c r="AG491" i="7"/>
  <c r="AF491" i="7"/>
  <c r="AE491" i="7"/>
  <c r="AD491" i="7"/>
  <c r="AC491" i="7"/>
  <c r="AB491" i="7"/>
  <c r="AA491" i="7"/>
  <c r="W491" i="7"/>
  <c r="V491" i="7"/>
  <c r="U491" i="7"/>
  <c r="T491" i="7"/>
  <c r="S491" i="7"/>
  <c r="R491" i="7"/>
  <c r="Q491" i="7"/>
  <c r="P491" i="7"/>
  <c r="O491" i="7"/>
  <c r="N491" i="7"/>
  <c r="M491" i="7"/>
  <c r="L491" i="7"/>
  <c r="K491" i="7"/>
  <c r="J491" i="7"/>
  <c r="I491" i="7"/>
  <c r="H491" i="7"/>
  <c r="G491" i="7"/>
  <c r="F491" i="7"/>
  <c r="E491" i="7"/>
  <c r="D491" i="7"/>
  <c r="C491" i="7"/>
  <c r="B491" i="7"/>
  <c r="AY490" i="7"/>
  <c r="AV490" i="7"/>
  <c r="AU490" i="7"/>
  <c r="AT490" i="7"/>
  <c r="AS490" i="7"/>
  <c r="AR490" i="7"/>
  <c r="AQ490" i="7"/>
  <c r="AP490" i="7"/>
  <c r="AO490" i="7"/>
  <c r="AN490" i="7"/>
  <c r="AM490" i="7"/>
  <c r="AL490" i="7"/>
  <c r="AK490" i="7"/>
  <c r="AJ490" i="7"/>
  <c r="AI490" i="7"/>
  <c r="AH490" i="7"/>
  <c r="AG490" i="7"/>
  <c r="AF490" i="7"/>
  <c r="AE490" i="7"/>
  <c r="AD490" i="7"/>
  <c r="AC490" i="7"/>
  <c r="AB490" i="7"/>
  <c r="AA490" i="7"/>
  <c r="W490" i="7"/>
  <c r="V490" i="7"/>
  <c r="U490" i="7"/>
  <c r="T490" i="7"/>
  <c r="S490" i="7"/>
  <c r="R490" i="7"/>
  <c r="Q490" i="7"/>
  <c r="P490" i="7"/>
  <c r="O490" i="7"/>
  <c r="N490" i="7"/>
  <c r="M490" i="7"/>
  <c r="L490" i="7"/>
  <c r="K490" i="7"/>
  <c r="J490" i="7"/>
  <c r="I490" i="7"/>
  <c r="H490" i="7"/>
  <c r="G490" i="7"/>
  <c r="F490" i="7"/>
  <c r="E490" i="7"/>
  <c r="D490" i="7"/>
  <c r="C490" i="7"/>
  <c r="B490" i="7"/>
  <c r="AY489" i="7"/>
  <c r="AV489" i="7"/>
  <c r="AU489" i="7"/>
  <c r="AT489" i="7"/>
  <c r="AS489" i="7"/>
  <c r="AR489" i="7"/>
  <c r="AQ489" i="7"/>
  <c r="AP489" i="7"/>
  <c r="AO489" i="7"/>
  <c r="AN489" i="7"/>
  <c r="AM489" i="7"/>
  <c r="AL489" i="7"/>
  <c r="AK489" i="7"/>
  <c r="AJ489" i="7"/>
  <c r="AI489" i="7"/>
  <c r="AH489" i="7"/>
  <c r="AG489" i="7"/>
  <c r="AF489" i="7"/>
  <c r="AE489" i="7"/>
  <c r="AD489" i="7"/>
  <c r="AC489" i="7"/>
  <c r="AB489" i="7"/>
  <c r="AA489" i="7"/>
  <c r="W489" i="7"/>
  <c r="V489" i="7"/>
  <c r="U489" i="7"/>
  <c r="T489" i="7"/>
  <c r="S489" i="7"/>
  <c r="R489" i="7"/>
  <c r="Q489" i="7"/>
  <c r="P489" i="7"/>
  <c r="O489" i="7"/>
  <c r="N489" i="7"/>
  <c r="M489" i="7"/>
  <c r="L489" i="7"/>
  <c r="K489" i="7"/>
  <c r="J489" i="7"/>
  <c r="I489" i="7"/>
  <c r="H489" i="7"/>
  <c r="G489" i="7"/>
  <c r="F489" i="7"/>
  <c r="E489" i="7"/>
  <c r="D489" i="7"/>
  <c r="C489" i="7"/>
  <c r="B489" i="7"/>
  <c r="AY488" i="7"/>
  <c r="AV488" i="7"/>
  <c r="AU488" i="7"/>
  <c r="AT488" i="7"/>
  <c r="AS488" i="7"/>
  <c r="AR488" i="7"/>
  <c r="AQ488" i="7"/>
  <c r="AP488" i="7"/>
  <c r="AO488" i="7"/>
  <c r="AN488" i="7"/>
  <c r="AM488" i="7"/>
  <c r="AL488" i="7"/>
  <c r="AK488" i="7"/>
  <c r="AJ488" i="7"/>
  <c r="AI488" i="7"/>
  <c r="AH488" i="7"/>
  <c r="AG488" i="7"/>
  <c r="AF488" i="7"/>
  <c r="AE488" i="7"/>
  <c r="AD488" i="7"/>
  <c r="AC488" i="7"/>
  <c r="AB488" i="7"/>
  <c r="AA488" i="7"/>
  <c r="W488" i="7"/>
  <c r="V488" i="7"/>
  <c r="U488" i="7"/>
  <c r="T488" i="7"/>
  <c r="S488" i="7"/>
  <c r="R488" i="7"/>
  <c r="Q488" i="7"/>
  <c r="P488" i="7"/>
  <c r="O488" i="7"/>
  <c r="N488" i="7"/>
  <c r="M488" i="7"/>
  <c r="L488" i="7"/>
  <c r="K488" i="7"/>
  <c r="J488" i="7"/>
  <c r="I488" i="7"/>
  <c r="H488" i="7"/>
  <c r="G488" i="7"/>
  <c r="F488" i="7"/>
  <c r="E488" i="7"/>
  <c r="D488" i="7"/>
  <c r="C488" i="7"/>
  <c r="B488" i="7"/>
  <c r="AY487" i="7"/>
  <c r="AV487" i="7"/>
  <c r="AU487" i="7"/>
  <c r="AT487" i="7"/>
  <c r="AS487" i="7"/>
  <c r="AR487" i="7"/>
  <c r="AQ487" i="7"/>
  <c r="AP487" i="7"/>
  <c r="AO487" i="7"/>
  <c r="AN487" i="7"/>
  <c r="AM487" i="7"/>
  <c r="AL487" i="7"/>
  <c r="AK487" i="7"/>
  <c r="AJ487" i="7"/>
  <c r="AI487" i="7"/>
  <c r="AH487" i="7"/>
  <c r="AG487" i="7"/>
  <c r="AF487" i="7"/>
  <c r="AE487" i="7"/>
  <c r="AD487" i="7"/>
  <c r="AC487" i="7"/>
  <c r="AB487" i="7"/>
  <c r="AA487" i="7"/>
  <c r="W487" i="7"/>
  <c r="V487" i="7"/>
  <c r="U487" i="7"/>
  <c r="T487" i="7"/>
  <c r="S487" i="7"/>
  <c r="R487" i="7"/>
  <c r="Q487" i="7"/>
  <c r="P487" i="7"/>
  <c r="O487" i="7"/>
  <c r="N487" i="7"/>
  <c r="M487" i="7"/>
  <c r="L487" i="7"/>
  <c r="K487" i="7"/>
  <c r="J487" i="7"/>
  <c r="I487" i="7"/>
  <c r="H487" i="7"/>
  <c r="G487" i="7"/>
  <c r="F487" i="7"/>
  <c r="E487" i="7"/>
  <c r="D487" i="7"/>
  <c r="C487" i="7"/>
  <c r="B487" i="7"/>
  <c r="AY486" i="7"/>
  <c r="AV486" i="7"/>
  <c r="AU486" i="7"/>
  <c r="AT486" i="7"/>
  <c r="AS486" i="7"/>
  <c r="AR486" i="7"/>
  <c r="AQ486" i="7"/>
  <c r="AP486" i="7"/>
  <c r="AO486" i="7"/>
  <c r="AN486" i="7"/>
  <c r="AM486" i="7"/>
  <c r="AL486" i="7"/>
  <c r="AK486" i="7"/>
  <c r="AJ486" i="7"/>
  <c r="AI486" i="7"/>
  <c r="AH486" i="7"/>
  <c r="AG486" i="7"/>
  <c r="AF486" i="7"/>
  <c r="AE486" i="7"/>
  <c r="AD486" i="7"/>
  <c r="AC486" i="7"/>
  <c r="AB486" i="7"/>
  <c r="AA486" i="7"/>
  <c r="W486" i="7"/>
  <c r="V486" i="7"/>
  <c r="U486" i="7"/>
  <c r="T486" i="7"/>
  <c r="S486" i="7"/>
  <c r="R486" i="7"/>
  <c r="Q486" i="7"/>
  <c r="P486" i="7"/>
  <c r="O486" i="7"/>
  <c r="N486" i="7"/>
  <c r="M486" i="7"/>
  <c r="L486" i="7"/>
  <c r="K486" i="7"/>
  <c r="J486" i="7"/>
  <c r="I486" i="7"/>
  <c r="H486" i="7"/>
  <c r="G486" i="7"/>
  <c r="F486" i="7"/>
  <c r="E486" i="7"/>
  <c r="D486" i="7"/>
  <c r="C486" i="7"/>
  <c r="B486" i="7"/>
  <c r="AY485" i="7"/>
  <c r="AV485" i="7"/>
  <c r="AU485" i="7"/>
  <c r="AT485" i="7"/>
  <c r="AS485" i="7"/>
  <c r="AR485" i="7"/>
  <c r="AQ485" i="7"/>
  <c r="AP485" i="7"/>
  <c r="AO485" i="7"/>
  <c r="AN485" i="7"/>
  <c r="AM485" i="7"/>
  <c r="AL485" i="7"/>
  <c r="AK485" i="7"/>
  <c r="AJ485" i="7"/>
  <c r="AI485" i="7"/>
  <c r="AH485" i="7"/>
  <c r="AG485" i="7"/>
  <c r="AF485" i="7"/>
  <c r="AE485" i="7"/>
  <c r="AD485" i="7"/>
  <c r="AC485" i="7"/>
  <c r="AB485" i="7"/>
  <c r="AA485" i="7"/>
  <c r="W485" i="7"/>
  <c r="V485" i="7"/>
  <c r="U485" i="7"/>
  <c r="T485" i="7"/>
  <c r="S485" i="7"/>
  <c r="R485" i="7"/>
  <c r="Q485" i="7"/>
  <c r="P485" i="7"/>
  <c r="O485" i="7"/>
  <c r="N485" i="7"/>
  <c r="M485" i="7"/>
  <c r="L485" i="7"/>
  <c r="K485" i="7"/>
  <c r="J485" i="7"/>
  <c r="I485" i="7"/>
  <c r="H485" i="7"/>
  <c r="G485" i="7"/>
  <c r="F485" i="7"/>
  <c r="E485" i="7"/>
  <c r="D485" i="7"/>
  <c r="C485" i="7"/>
  <c r="B485" i="7"/>
  <c r="AY484" i="7"/>
  <c r="AV484" i="7"/>
  <c r="AU484" i="7"/>
  <c r="AT484" i="7"/>
  <c r="AS484" i="7"/>
  <c r="AR484" i="7"/>
  <c r="AQ484" i="7"/>
  <c r="AP484" i="7"/>
  <c r="AO484" i="7"/>
  <c r="AN484" i="7"/>
  <c r="AM484" i="7"/>
  <c r="AL484" i="7"/>
  <c r="AK484" i="7"/>
  <c r="AJ484" i="7"/>
  <c r="AI484" i="7"/>
  <c r="AH484" i="7"/>
  <c r="AG484" i="7"/>
  <c r="AF484" i="7"/>
  <c r="AE484" i="7"/>
  <c r="AD484" i="7"/>
  <c r="AC484" i="7"/>
  <c r="AB484" i="7"/>
  <c r="AA484" i="7"/>
  <c r="W484" i="7"/>
  <c r="V484" i="7"/>
  <c r="U484" i="7"/>
  <c r="T484" i="7"/>
  <c r="S484" i="7"/>
  <c r="R484" i="7"/>
  <c r="Q484" i="7"/>
  <c r="P484" i="7"/>
  <c r="O484" i="7"/>
  <c r="N484" i="7"/>
  <c r="M484" i="7"/>
  <c r="L484" i="7"/>
  <c r="K484" i="7"/>
  <c r="J484" i="7"/>
  <c r="I484" i="7"/>
  <c r="H484" i="7"/>
  <c r="G484" i="7"/>
  <c r="F484" i="7"/>
  <c r="E484" i="7"/>
  <c r="D484" i="7"/>
  <c r="C484" i="7"/>
  <c r="B484" i="7"/>
  <c r="AY483" i="7"/>
  <c r="AV483" i="7"/>
  <c r="AU483" i="7"/>
  <c r="AT483" i="7"/>
  <c r="AS483" i="7"/>
  <c r="AR483" i="7"/>
  <c r="AQ483" i="7"/>
  <c r="AP483" i="7"/>
  <c r="AO483" i="7"/>
  <c r="AN483" i="7"/>
  <c r="AM483" i="7"/>
  <c r="AL483" i="7"/>
  <c r="AK483" i="7"/>
  <c r="AJ483" i="7"/>
  <c r="AI483" i="7"/>
  <c r="AH483" i="7"/>
  <c r="AG483" i="7"/>
  <c r="AF483" i="7"/>
  <c r="AE483" i="7"/>
  <c r="AD483" i="7"/>
  <c r="AC483" i="7"/>
  <c r="AB483" i="7"/>
  <c r="AA483" i="7"/>
  <c r="W483" i="7"/>
  <c r="V483" i="7"/>
  <c r="U483" i="7"/>
  <c r="T483" i="7"/>
  <c r="S483" i="7"/>
  <c r="R483" i="7"/>
  <c r="Q483" i="7"/>
  <c r="P483" i="7"/>
  <c r="O483" i="7"/>
  <c r="N483" i="7"/>
  <c r="M483" i="7"/>
  <c r="L483" i="7"/>
  <c r="K483" i="7"/>
  <c r="J483" i="7"/>
  <c r="I483" i="7"/>
  <c r="H483" i="7"/>
  <c r="G483" i="7"/>
  <c r="F483" i="7"/>
  <c r="E483" i="7"/>
  <c r="D483" i="7"/>
  <c r="C483" i="7"/>
  <c r="B483" i="7"/>
  <c r="AY482" i="7"/>
  <c r="AV482" i="7"/>
  <c r="AU482" i="7"/>
  <c r="AT482" i="7"/>
  <c r="AS482" i="7"/>
  <c r="AR482" i="7"/>
  <c r="AQ482" i="7"/>
  <c r="AP482" i="7"/>
  <c r="AO482" i="7"/>
  <c r="AN482" i="7"/>
  <c r="AM482" i="7"/>
  <c r="AL482" i="7"/>
  <c r="AK482" i="7"/>
  <c r="AJ482" i="7"/>
  <c r="AI482" i="7"/>
  <c r="AH482" i="7"/>
  <c r="AG482" i="7"/>
  <c r="AF482" i="7"/>
  <c r="AE482" i="7"/>
  <c r="AD482" i="7"/>
  <c r="AC482" i="7"/>
  <c r="AB482" i="7"/>
  <c r="AA482" i="7"/>
  <c r="W482" i="7"/>
  <c r="V482" i="7"/>
  <c r="U482" i="7"/>
  <c r="T482" i="7"/>
  <c r="S482" i="7"/>
  <c r="R482" i="7"/>
  <c r="Q482" i="7"/>
  <c r="P482" i="7"/>
  <c r="O482" i="7"/>
  <c r="N482" i="7"/>
  <c r="M482" i="7"/>
  <c r="L482" i="7"/>
  <c r="K482" i="7"/>
  <c r="J482" i="7"/>
  <c r="I482" i="7"/>
  <c r="H482" i="7"/>
  <c r="G482" i="7"/>
  <c r="F482" i="7"/>
  <c r="E482" i="7"/>
  <c r="D482" i="7"/>
  <c r="C482" i="7"/>
  <c r="B482" i="7"/>
  <c r="AY481" i="7"/>
  <c r="AV481" i="7"/>
  <c r="AU481" i="7"/>
  <c r="AT481" i="7"/>
  <c r="AS481" i="7"/>
  <c r="AR481" i="7"/>
  <c r="AQ481" i="7"/>
  <c r="AP481" i="7"/>
  <c r="AO481" i="7"/>
  <c r="AN481" i="7"/>
  <c r="AM481" i="7"/>
  <c r="AL481" i="7"/>
  <c r="AK481" i="7"/>
  <c r="AJ481" i="7"/>
  <c r="AI481" i="7"/>
  <c r="AH481" i="7"/>
  <c r="AG481" i="7"/>
  <c r="AF481" i="7"/>
  <c r="AE481" i="7"/>
  <c r="AD481" i="7"/>
  <c r="AC481" i="7"/>
  <c r="AB481" i="7"/>
  <c r="AA481" i="7"/>
  <c r="W481" i="7"/>
  <c r="V481" i="7"/>
  <c r="U481" i="7"/>
  <c r="T481" i="7"/>
  <c r="S481" i="7"/>
  <c r="R481" i="7"/>
  <c r="Q481" i="7"/>
  <c r="P481" i="7"/>
  <c r="O481" i="7"/>
  <c r="N481" i="7"/>
  <c r="M481" i="7"/>
  <c r="L481" i="7"/>
  <c r="K481" i="7"/>
  <c r="J481" i="7"/>
  <c r="I481" i="7"/>
  <c r="H481" i="7"/>
  <c r="G481" i="7"/>
  <c r="F481" i="7"/>
  <c r="E481" i="7"/>
  <c r="D481" i="7"/>
  <c r="C481" i="7"/>
  <c r="B481" i="7"/>
  <c r="AY480" i="7"/>
  <c r="AV480" i="7"/>
  <c r="AU480" i="7"/>
  <c r="AT480" i="7"/>
  <c r="AS480" i="7"/>
  <c r="AR480" i="7"/>
  <c r="AQ480" i="7"/>
  <c r="AP480" i="7"/>
  <c r="AO480" i="7"/>
  <c r="AN480" i="7"/>
  <c r="AM480" i="7"/>
  <c r="AL480" i="7"/>
  <c r="AK480" i="7"/>
  <c r="AJ480" i="7"/>
  <c r="AI480" i="7"/>
  <c r="AH480" i="7"/>
  <c r="AG480" i="7"/>
  <c r="AF480" i="7"/>
  <c r="AE480" i="7"/>
  <c r="AD480" i="7"/>
  <c r="AC480" i="7"/>
  <c r="AB480" i="7"/>
  <c r="AA480" i="7"/>
  <c r="W480" i="7"/>
  <c r="V480" i="7"/>
  <c r="U480" i="7"/>
  <c r="T480" i="7"/>
  <c r="S480" i="7"/>
  <c r="R480" i="7"/>
  <c r="Q480" i="7"/>
  <c r="P480" i="7"/>
  <c r="O480" i="7"/>
  <c r="N480" i="7"/>
  <c r="M480" i="7"/>
  <c r="L480" i="7"/>
  <c r="K480" i="7"/>
  <c r="J480" i="7"/>
  <c r="I480" i="7"/>
  <c r="H480" i="7"/>
  <c r="G480" i="7"/>
  <c r="F480" i="7"/>
  <c r="E480" i="7"/>
  <c r="D480" i="7"/>
  <c r="C480" i="7"/>
  <c r="B480" i="7"/>
  <c r="AY479" i="7"/>
  <c r="AV479" i="7"/>
  <c r="AU479" i="7"/>
  <c r="AT479" i="7"/>
  <c r="AS479" i="7"/>
  <c r="AR479" i="7"/>
  <c r="AQ479" i="7"/>
  <c r="AP479" i="7"/>
  <c r="AO479" i="7"/>
  <c r="AN479" i="7"/>
  <c r="AM479" i="7"/>
  <c r="AL479" i="7"/>
  <c r="AK479" i="7"/>
  <c r="AJ479" i="7"/>
  <c r="AI479" i="7"/>
  <c r="AH479" i="7"/>
  <c r="AG479" i="7"/>
  <c r="AF479" i="7"/>
  <c r="AE479" i="7"/>
  <c r="AD479" i="7"/>
  <c r="AC479" i="7"/>
  <c r="AB479" i="7"/>
  <c r="AA479" i="7"/>
  <c r="W479" i="7"/>
  <c r="V479" i="7"/>
  <c r="U479" i="7"/>
  <c r="T479" i="7"/>
  <c r="S479" i="7"/>
  <c r="R479" i="7"/>
  <c r="Q479" i="7"/>
  <c r="P479" i="7"/>
  <c r="O479" i="7"/>
  <c r="N479" i="7"/>
  <c r="M479" i="7"/>
  <c r="L479" i="7"/>
  <c r="K479" i="7"/>
  <c r="J479" i="7"/>
  <c r="I479" i="7"/>
  <c r="H479" i="7"/>
  <c r="G479" i="7"/>
  <c r="F479" i="7"/>
  <c r="E479" i="7"/>
  <c r="D479" i="7"/>
  <c r="C479" i="7"/>
  <c r="B479" i="7"/>
  <c r="AY478" i="7"/>
  <c r="AV478" i="7"/>
  <c r="AU478" i="7"/>
  <c r="AT478" i="7"/>
  <c r="AS478" i="7"/>
  <c r="AR478" i="7"/>
  <c r="AQ478" i="7"/>
  <c r="AP478" i="7"/>
  <c r="AO478" i="7"/>
  <c r="AN478" i="7"/>
  <c r="AM478" i="7"/>
  <c r="AL478" i="7"/>
  <c r="AK478" i="7"/>
  <c r="AJ478" i="7"/>
  <c r="AI478" i="7"/>
  <c r="AH478" i="7"/>
  <c r="AG478" i="7"/>
  <c r="AF478" i="7"/>
  <c r="AE478" i="7"/>
  <c r="AD478" i="7"/>
  <c r="AC478" i="7"/>
  <c r="AB478" i="7"/>
  <c r="AA478" i="7"/>
  <c r="W478" i="7"/>
  <c r="V478" i="7"/>
  <c r="U478" i="7"/>
  <c r="T478" i="7"/>
  <c r="S478" i="7"/>
  <c r="R478" i="7"/>
  <c r="Q478" i="7"/>
  <c r="P478" i="7"/>
  <c r="O478" i="7"/>
  <c r="N478" i="7"/>
  <c r="M478" i="7"/>
  <c r="L478" i="7"/>
  <c r="K478" i="7"/>
  <c r="J478" i="7"/>
  <c r="I478" i="7"/>
  <c r="H478" i="7"/>
  <c r="G478" i="7"/>
  <c r="F478" i="7"/>
  <c r="E478" i="7"/>
  <c r="D478" i="7"/>
  <c r="C478" i="7"/>
  <c r="B478" i="7"/>
  <c r="AY477" i="7"/>
  <c r="AV477" i="7"/>
  <c r="AU477" i="7"/>
  <c r="AT477" i="7"/>
  <c r="AS477" i="7"/>
  <c r="AR477" i="7"/>
  <c r="AQ477" i="7"/>
  <c r="AP477" i="7"/>
  <c r="AO477" i="7"/>
  <c r="AN477" i="7"/>
  <c r="AM477" i="7"/>
  <c r="AL477" i="7"/>
  <c r="AK477" i="7"/>
  <c r="AJ477" i="7"/>
  <c r="AI477" i="7"/>
  <c r="AH477" i="7"/>
  <c r="AG477" i="7"/>
  <c r="AF477" i="7"/>
  <c r="AE477" i="7"/>
  <c r="AD477" i="7"/>
  <c r="AC477" i="7"/>
  <c r="AB477" i="7"/>
  <c r="AA477" i="7"/>
  <c r="W477" i="7"/>
  <c r="V477" i="7"/>
  <c r="U477" i="7"/>
  <c r="T477" i="7"/>
  <c r="S477" i="7"/>
  <c r="R477" i="7"/>
  <c r="Q477" i="7"/>
  <c r="P477" i="7"/>
  <c r="O477" i="7"/>
  <c r="N477" i="7"/>
  <c r="M477" i="7"/>
  <c r="L477" i="7"/>
  <c r="K477" i="7"/>
  <c r="J477" i="7"/>
  <c r="I477" i="7"/>
  <c r="H477" i="7"/>
  <c r="G477" i="7"/>
  <c r="F477" i="7"/>
  <c r="E477" i="7"/>
  <c r="D477" i="7"/>
  <c r="C477" i="7"/>
  <c r="B477" i="7"/>
  <c r="AY476" i="7"/>
  <c r="AV476" i="7"/>
  <c r="AU476" i="7"/>
  <c r="AT476" i="7"/>
  <c r="AS476" i="7"/>
  <c r="AR476" i="7"/>
  <c r="AQ476" i="7"/>
  <c r="AP476" i="7"/>
  <c r="AO476" i="7"/>
  <c r="AN476" i="7"/>
  <c r="AM476" i="7"/>
  <c r="AL476" i="7"/>
  <c r="AK476" i="7"/>
  <c r="AJ476" i="7"/>
  <c r="AI476" i="7"/>
  <c r="AH476" i="7"/>
  <c r="AG476" i="7"/>
  <c r="AF476" i="7"/>
  <c r="AE476" i="7"/>
  <c r="AD476" i="7"/>
  <c r="AC476" i="7"/>
  <c r="AB476" i="7"/>
  <c r="AA476" i="7"/>
  <c r="W476" i="7"/>
  <c r="V476" i="7"/>
  <c r="U476" i="7"/>
  <c r="T476" i="7"/>
  <c r="S476" i="7"/>
  <c r="R476" i="7"/>
  <c r="Q476" i="7"/>
  <c r="P476" i="7"/>
  <c r="O476" i="7"/>
  <c r="N476" i="7"/>
  <c r="M476" i="7"/>
  <c r="L476" i="7"/>
  <c r="K476" i="7"/>
  <c r="J476" i="7"/>
  <c r="I476" i="7"/>
  <c r="H476" i="7"/>
  <c r="G476" i="7"/>
  <c r="F476" i="7"/>
  <c r="E476" i="7"/>
  <c r="D476" i="7"/>
  <c r="C476" i="7"/>
  <c r="B476" i="7"/>
  <c r="AY475" i="7"/>
  <c r="AV475" i="7"/>
  <c r="AU475" i="7"/>
  <c r="AT475" i="7"/>
  <c r="AS475" i="7"/>
  <c r="AR475" i="7"/>
  <c r="AQ475" i="7"/>
  <c r="AP475" i="7"/>
  <c r="AO475" i="7"/>
  <c r="AN475" i="7"/>
  <c r="AM475" i="7"/>
  <c r="AL475" i="7"/>
  <c r="AK475" i="7"/>
  <c r="AJ475" i="7"/>
  <c r="AI475" i="7"/>
  <c r="AH475" i="7"/>
  <c r="AG475" i="7"/>
  <c r="AF475" i="7"/>
  <c r="AE475" i="7"/>
  <c r="AD475" i="7"/>
  <c r="AC475" i="7"/>
  <c r="AB475" i="7"/>
  <c r="AA475" i="7"/>
  <c r="W475" i="7"/>
  <c r="V475" i="7"/>
  <c r="U475" i="7"/>
  <c r="T475" i="7"/>
  <c r="S475" i="7"/>
  <c r="R475" i="7"/>
  <c r="Q475" i="7"/>
  <c r="P475" i="7"/>
  <c r="O475" i="7"/>
  <c r="N475" i="7"/>
  <c r="M475" i="7"/>
  <c r="L475" i="7"/>
  <c r="K475" i="7"/>
  <c r="J475" i="7"/>
  <c r="I475" i="7"/>
  <c r="H475" i="7"/>
  <c r="G475" i="7"/>
  <c r="F475" i="7"/>
  <c r="E475" i="7"/>
  <c r="D475" i="7"/>
  <c r="C475" i="7"/>
  <c r="B475" i="7"/>
  <c r="AY474" i="7"/>
  <c r="AV474" i="7"/>
  <c r="AU474" i="7"/>
  <c r="AT474" i="7"/>
  <c r="AS474" i="7"/>
  <c r="AR474" i="7"/>
  <c r="AQ474" i="7"/>
  <c r="AP474" i="7"/>
  <c r="AO474" i="7"/>
  <c r="AN474" i="7"/>
  <c r="AM474" i="7"/>
  <c r="AL474" i="7"/>
  <c r="AK474" i="7"/>
  <c r="AJ474" i="7"/>
  <c r="AI474" i="7"/>
  <c r="AH474" i="7"/>
  <c r="AG474" i="7"/>
  <c r="AF474" i="7"/>
  <c r="AE474" i="7"/>
  <c r="AD474" i="7"/>
  <c r="AC474" i="7"/>
  <c r="AB474" i="7"/>
  <c r="AA474" i="7"/>
  <c r="W474" i="7"/>
  <c r="V474" i="7"/>
  <c r="U474" i="7"/>
  <c r="T474" i="7"/>
  <c r="S474" i="7"/>
  <c r="R474" i="7"/>
  <c r="Q474" i="7"/>
  <c r="P474" i="7"/>
  <c r="O474" i="7"/>
  <c r="N474" i="7"/>
  <c r="M474" i="7"/>
  <c r="L474" i="7"/>
  <c r="K474" i="7"/>
  <c r="J474" i="7"/>
  <c r="I474" i="7"/>
  <c r="H474" i="7"/>
  <c r="G474" i="7"/>
  <c r="F474" i="7"/>
  <c r="E474" i="7"/>
  <c r="D474" i="7"/>
  <c r="C474" i="7"/>
  <c r="B474" i="7"/>
  <c r="AY473" i="7"/>
  <c r="AV473" i="7"/>
  <c r="AU473" i="7"/>
  <c r="AT473" i="7"/>
  <c r="AS473" i="7"/>
  <c r="AR473" i="7"/>
  <c r="AQ473" i="7"/>
  <c r="AP473" i="7"/>
  <c r="AO473" i="7"/>
  <c r="AN473" i="7"/>
  <c r="AM473" i="7"/>
  <c r="AL473" i="7"/>
  <c r="AK473" i="7"/>
  <c r="AJ473" i="7"/>
  <c r="AI473" i="7"/>
  <c r="AH473" i="7"/>
  <c r="AG473" i="7"/>
  <c r="AF473" i="7"/>
  <c r="AE473" i="7"/>
  <c r="AD473" i="7"/>
  <c r="AC473" i="7"/>
  <c r="AB473" i="7"/>
  <c r="AA473" i="7"/>
  <c r="W473" i="7"/>
  <c r="V473" i="7"/>
  <c r="U473" i="7"/>
  <c r="T473" i="7"/>
  <c r="S473" i="7"/>
  <c r="R473" i="7"/>
  <c r="Q473" i="7"/>
  <c r="P473" i="7"/>
  <c r="O473" i="7"/>
  <c r="N473" i="7"/>
  <c r="M473" i="7"/>
  <c r="L473" i="7"/>
  <c r="K473" i="7"/>
  <c r="J473" i="7"/>
  <c r="I473" i="7"/>
  <c r="H473" i="7"/>
  <c r="G473" i="7"/>
  <c r="F473" i="7"/>
  <c r="E473" i="7"/>
  <c r="D473" i="7"/>
  <c r="C473" i="7"/>
  <c r="B473" i="7"/>
  <c r="AY472" i="7"/>
  <c r="AV472" i="7"/>
  <c r="AU472" i="7"/>
  <c r="AT472" i="7"/>
  <c r="AS472" i="7"/>
  <c r="AR472" i="7"/>
  <c r="AQ472" i="7"/>
  <c r="AP472" i="7"/>
  <c r="AO472" i="7"/>
  <c r="AN472" i="7"/>
  <c r="AM472" i="7"/>
  <c r="AL472" i="7"/>
  <c r="AK472" i="7"/>
  <c r="AJ472" i="7"/>
  <c r="AI472" i="7"/>
  <c r="AH472" i="7"/>
  <c r="AG472" i="7"/>
  <c r="AF472" i="7"/>
  <c r="AE472" i="7"/>
  <c r="AD472" i="7"/>
  <c r="AC472" i="7"/>
  <c r="AB472" i="7"/>
  <c r="AA472" i="7"/>
  <c r="W472" i="7"/>
  <c r="V472" i="7"/>
  <c r="U472" i="7"/>
  <c r="T472" i="7"/>
  <c r="S472" i="7"/>
  <c r="R472" i="7"/>
  <c r="Q472" i="7"/>
  <c r="P472" i="7"/>
  <c r="O472" i="7"/>
  <c r="N472" i="7"/>
  <c r="M472" i="7"/>
  <c r="L472" i="7"/>
  <c r="K472" i="7"/>
  <c r="J472" i="7"/>
  <c r="I472" i="7"/>
  <c r="H472" i="7"/>
  <c r="G472" i="7"/>
  <c r="F472" i="7"/>
  <c r="E472" i="7"/>
  <c r="D472" i="7"/>
  <c r="C472" i="7"/>
  <c r="B472" i="7"/>
  <c r="AY471" i="7"/>
  <c r="AV471" i="7"/>
  <c r="AU471" i="7"/>
  <c r="AT471" i="7"/>
  <c r="AS471" i="7"/>
  <c r="AR471" i="7"/>
  <c r="AQ471" i="7"/>
  <c r="AP471" i="7"/>
  <c r="AO471" i="7"/>
  <c r="AN471" i="7"/>
  <c r="AM471" i="7"/>
  <c r="AL471" i="7"/>
  <c r="AK471" i="7"/>
  <c r="AJ471" i="7"/>
  <c r="AI471" i="7"/>
  <c r="AH471" i="7"/>
  <c r="AG471" i="7"/>
  <c r="AF471" i="7"/>
  <c r="AE471" i="7"/>
  <c r="AD471" i="7"/>
  <c r="AC471" i="7"/>
  <c r="AB471" i="7"/>
  <c r="AA471" i="7"/>
  <c r="W471" i="7"/>
  <c r="V471" i="7"/>
  <c r="U471" i="7"/>
  <c r="T471" i="7"/>
  <c r="S471" i="7"/>
  <c r="R471" i="7"/>
  <c r="Q471" i="7"/>
  <c r="P471" i="7"/>
  <c r="O471" i="7"/>
  <c r="N471" i="7"/>
  <c r="M471" i="7"/>
  <c r="L471" i="7"/>
  <c r="K471" i="7"/>
  <c r="J471" i="7"/>
  <c r="I471" i="7"/>
  <c r="H471" i="7"/>
  <c r="G471" i="7"/>
  <c r="F471" i="7"/>
  <c r="E471" i="7"/>
  <c r="D471" i="7"/>
  <c r="C471" i="7"/>
  <c r="B471" i="7"/>
  <c r="AY470" i="7"/>
  <c r="AV470" i="7"/>
  <c r="AU470" i="7"/>
  <c r="AT470" i="7"/>
  <c r="AS470" i="7"/>
  <c r="AR470" i="7"/>
  <c r="AQ470" i="7"/>
  <c r="AP470" i="7"/>
  <c r="AO470" i="7"/>
  <c r="AN470" i="7"/>
  <c r="AM470" i="7"/>
  <c r="AL470" i="7"/>
  <c r="AK470" i="7"/>
  <c r="AJ470" i="7"/>
  <c r="AI470" i="7"/>
  <c r="AH470" i="7"/>
  <c r="AG470" i="7"/>
  <c r="AF470" i="7"/>
  <c r="AE470" i="7"/>
  <c r="AD470" i="7"/>
  <c r="AC470" i="7"/>
  <c r="AB470" i="7"/>
  <c r="AA470" i="7"/>
  <c r="W470" i="7"/>
  <c r="V470" i="7"/>
  <c r="U470" i="7"/>
  <c r="T470" i="7"/>
  <c r="S470" i="7"/>
  <c r="R470" i="7"/>
  <c r="Q470" i="7"/>
  <c r="P470" i="7"/>
  <c r="O470" i="7"/>
  <c r="N470" i="7"/>
  <c r="M470" i="7"/>
  <c r="L470" i="7"/>
  <c r="K470" i="7"/>
  <c r="J470" i="7"/>
  <c r="I470" i="7"/>
  <c r="H470" i="7"/>
  <c r="G470" i="7"/>
  <c r="F470" i="7"/>
  <c r="E470" i="7"/>
  <c r="D470" i="7"/>
  <c r="C470" i="7"/>
  <c r="B470" i="7"/>
  <c r="AY469" i="7"/>
  <c r="AV469" i="7"/>
  <c r="AU469" i="7"/>
  <c r="AT469" i="7"/>
  <c r="AS469" i="7"/>
  <c r="AR469" i="7"/>
  <c r="AQ469" i="7"/>
  <c r="AP469" i="7"/>
  <c r="AO469" i="7"/>
  <c r="AN469" i="7"/>
  <c r="AM469" i="7"/>
  <c r="AL469" i="7"/>
  <c r="AK469" i="7"/>
  <c r="AJ469" i="7"/>
  <c r="AI469" i="7"/>
  <c r="AH469" i="7"/>
  <c r="AG469" i="7"/>
  <c r="AF469" i="7"/>
  <c r="AE469" i="7"/>
  <c r="AD469" i="7"/>
  <c r="AC469" i="7"/>
  <c r="AB469" i="7"/>
  <c r="AA469" i="7"/>
  <c r="W469" i="7"/>
  <c r="V469" i="7"/>
  <c r="U469" i="7"/>
  <c r="T469" i="7"/>
  <c r="S469" i="7"/>
  <c r="R469" i="7"/>
  <c r="Q469" i="7"/>
  <c r="P469" i="7"/>
  <c r="O469" i="7"/>
  <c r="N469" i="7"/>
  <c r="M469" i="7"/>
  <c r="L469" i="7"/>
  <c r="K469" i="7"/>
  <c r="J469" i="7"/>
  <c r="I469" i="7"/>
  <c r="H469" i="7"/>
  <c r="G469" i="7"/>
  <c r="F469" i="7"/>
  <c r="E469" i="7"/>
  <c r="D469" i="7"/>
  <c r="C469" i="7"/>
  <c r="B469" i="7"/>
  <c r="AY468" i="7"/>
  <c r="AV468" i="7"/>
  <c r="AU468" i="7"/>
  <c r="AT468" i="7"/>
  <c r="AS468" i="7"/>
  <c r="AR468" i="7"/>
  <c r="AQ468" i="7"/>
  <c r="AP468" i="7"/>
  <c r="AO468" i="7"/>
  <c r="AN468" i="7"/>
  <c r="AM468" i="7"/>
  <c r="AL468" i="7"/>
  <c r="AK468" i="7"/>
  <c r="AJ468" i="7"/>
  <c r="AI468" i="7"/>
  <c r="AH468" i="7"/>
  <c r="AG468" i="7"/>
  <c r="AF468" i="7"/>
  <c r="AE468" i="7"/>
  <c r="AD468" i="7"/>
  <c r="AC468" i="7"/>
  <c r="AB468" i="7"/>
  <c r="AA468" i="7"/>
  <c r="W468" i="7"/>
  <c r="V468" i="7"/>
  <c r="U468" i="7"/>
  <c r="T468" i="7"/>
  <c r="S468" i="7"/>
  <c r="R468" i="7"/>
  <c r="Q468" i="7"/>
  <c r="P468" i="7"/>
  <c r="O468" i="7"/>
  <c r="N468" i="7"/>
  <c r="M468" i="7"/>
  <c r="L468" i="7"/>
  <c r="K468" i="7"/>
  <c r="J468" i="7"/>
  <c r="I468" i="7"/>
  <c r="H468" i="7"/>
  <c r="G468" i="7"/>
  <c r="F468" i="7"/>
  <c r="E468" i="7"/>
  <c r="D468" i="7"/>
  <c r="C468" i="7"/>
  <c r="B468" i="7"/>
  <c r="AY467" i="7"/>
  <c r="AV467" i="7"/>
  <c r="AU467" i="7"/>
  <c r="AT467" i="7"/>
  <c r="AS467" i="7"/>
  <c r="AR467" i="7"/>
  <c r="AQ467" i="7"/>
  <c r="AP467" i="7"/>
  <c r="AO467" i="7"/>
  <c r="AN467" i="7"/>
  <c r="AM467" i="7"/>
  <c r="AL467" i="7"/>
  <c r="AK467" i="7"/>
  <c r="AJ467" i="7"/>
  <c r="AI467" i="7"/>
  <c r="AH467" i="7"/>
  <c r="AG467" i="7"/>
  <c r="AF467" i="7"/>
  <c r="AE467" i="7"/>
  <c r="AD467" i="7"/>
  <c r="AC467" i="7"/>
  <c r="AB467" i="7"/>
  <c r="AA467" i="7"/>
  <c r="W467" i="7"/>
  <c r="V467" i="7"/>
  <c r="U467" i="7"/>
  <c r="T467" i="7"/>
  <c r="S467" i="7"/>
  <c r="R467" i="7"/>
  <c r="Q467" i="7"/>
  <c r="P467" i="7"/>
  <c r="O467" i="7"/>
  <c r="N467" i="7"/>
  <c r="M467" i="7"/>
  <c r="L467" i="7"/>
  <c r="K467" i="7"/>
  <c r="J467" i="7"/>
  <c r="I467" i="7"/>
  <c r="H467" i="7"/>
  <c r="G467" i="7"/>
  <c r="F467" i="7"/>
  <c r="E467" i="7"/>
  <c r="D467" i="7"/>
  <c r="C467" i="7"/>
  <c r="B467" i="7"/>
  <c r="AY466" i="7"/>
  <c r="AV466" i="7"/>
  <c r="AU466" i="7"/>
  <c r="AT466" i="7"/>
  <c r="AS466" i="7"/>
  <c r="AR466" i="7"/>
  <c r="AQ466" i="7"/>
  <c r="AP466" i="7"/>
  <c r="AO466" i="7"/>
  <c r="AN466" i="7"/>
  <c r="AM466" i="7"/>
  <c r="AL466" i="7"/>
  <c r="AK466" i="7"/>
  <c r="AJ466" i="7"/>
  <c r="AI466" i="7"/>
  <c r="AH466" i="7"/>
  <c r="AG466" i="7"/>
  <c r="AF466" i="7"/>
  <c r="AE466" i="7"/>
  <c r="AD466" i="7"/>
  <c r="AC466" i="7"/>
  <c r="AB466" i="7"/>
  <c r="AA466" i="7"/>
  <c r="W466" i="7"/>
  <c r="V466" i="7"/>
  <c r="U466" i="7"/>
  <c r="T466" i="7"/>
  <c r="S466" i="7"/>
  <c r="R466" i="7"/>
  <c r="Q466" i="7"/>
  <c r="P466" i="7"/>
  <c r="O466" i="7"/>
  <c r="N466" i="7"/>
  <c r="M466" i="7"/>
  <c r="L466" i="7"/>
  <c r="K466" i="7"/>
  <c r="J466" i="7"/>
  <c r="I466" i="7"/>
  <c r="H466" i="7"/>
  <c r="G466" i="7"/>
  <c r="F466" i="7"/>
  <c r="E466" i="7"/>
  <c r="D466" i="7"/>
  <c r="C466" i="7"/>
  <c r="B466" i="7"/>
  <c r="AY465" i="7"/>
  <c r="AV465" i="7"/>
  <c r="AU465" i="7"/>
  <c r="AT465" i="7"/>
  <c r="AS465" i="7"/>
  <c r="AR465" i="7"/>
  <c r="AQ465" i="7"/>
  <c r="AP465" i="7"/>
  <c r="AO465" i="7"/>
  <c r="AN465" i="7"/>
  <c r="AM465" i="7"/>
  <c r="AL465" i="7"/>
  <c r="AK465" i="7"/>
  <c r="AJ465" i="7"/>
  <c r="AI465" i="7"/>
  <c r="AH465" i="7"/>
  <c r="AG465" i="7"/>
  <c r="AF465" i="7"/>
  <c r="AE465" i="7"/>
  <c r="AD465" i="7"/>
  <c r="AC465" i="7"/>
  <c r="AB465" i="7"/>
  <c r="AA465" i="7"/>
  <c r="W465" i="7"/>
  <c r="V465" i="7"/>
  <c r="U465" i="7"/>
  <c r="T465" i="7"/>
  <c r="S465" i="7"/>
  <c r="R465" i="7"/>
  <c r="Q465" i="7"/>
  <c r="P465" i="7"/>
  <c r="O465" i="7"/>
  <c r="N465" i="7"/>
  <c r="M465" i="7"/>
  <c r="L465" i="7"/>
  <c r="K465" i="7"/>
  <c r="J465" i="7"/>
  <c r="I465" i="7"/>
  <c r="H465" i="7"/>
  <c r="G465" i="7"/>
  <c r="F465" i="7"/>
  <c r="E465" i="7"/>
  <c r="D465" i="7"/>
  <c r="C465" i="7"/>
  <c r="B465" i="7"/>
  <c r="AY464" i="7"/>
  <c r="AV464" i="7"/>
  <c r="AU464" i="7"/>
  <c r="AT464" i="7"/>
  <c r="AS464" i="7"/>
  <c r="AR464" i="7"/>
  <c r="AQ464" i="7"/>
  <c r="AP464" i="7"/>
  <c r="AO464" i="7"/>
  <c r="AN464" i="7"/>
  <c r="AM464" i="7"/>
  <c r="AL464" i="7"/>
  <c r="AK464" i="7"/>
  <c r="AJ464" i="7"/>
  <c r="AI464" i="7"/>
  <c r="AH464" i="7"/>
  <c r="AG464" i="7"/>
  <c r="AF464" i="7"/>
  <c r="AE464" i="7"/>
  <c r="AD464" i="7"/>
  <c r="AC464" i="7"/>
  <c r="AB464" i="7"/>
  <c r="AA464" i="7"/>
  <c r="W464" i="7"/>
  <c r="V464" i="7"/>
  <c r="U464" i="7"/>
  <c r="T464" i="7"/>
  <c r="S464" i="7"/>
  <c r="R464" i="7"/>
  <c r="Q464" i="7"/>
  <c r="P464" i="7"/>
  <c r="O464" i="7"/>
  <c r="N464" i="7"/>
  <c r="M464" i="7"/>
  <c r="L464" i="7"/>
  <c r="K464" i="7"/>
  <c r="J464" i="7"/>
  <c r="I464" i="7"/>
  <c r="H464" i="7"/>
  <c r="G464" i="7"/>
  <c r="F464" i="7"/>
  <c r="E464" i="7"/>
  <c r="D464" i="7"/>
  <c r="C464" i="7"/>
  <c r="B464" i="7"/>
  <c r="AY463" i="7"/>
  <c r="AV463" i="7"/>
  <c r="AU463" i="7"/>
  <c r="AT463" i="7"/>
  <c r="AS463" i="7"/>
  <c r="AR463" i="7"/>
  <c r="AQ463" i="7"/>
  <c r="AP463" i="7"/>
  <c r="AO463" i="7"/>
  <c r="AN463" i="7"/>
  <c r="AM463" i="7"/>
  <c r="AL463" i="7"/>
  <c r="AK463" i="7"/>
  <c r="AJ463" i="7"/>
  <c r="AI463" i="7"/>
  <c r="AH463" i="7"/>
  <c r="AG463" i="7"/>
  <c r="AF463" i="7"/>
  <c r="AE463" i="7"/>
  <c r="AD463" i="7"/>
  <c r="AC463" i="7"/>
  <c r="AB463" i="7"/>
  <c r="AA463" i="7"/>
  <c r="W463" i="7"/>
  <c r="V463" i="7"/>
  <c r="U463" i="7"/>
  <c r="T463" i="7"/>
  <c r="S463" i="7"/>
  <c r="R463" i="7"/>
  <c r="Q463" i="7"/>
  <c r="P463" i="7"/>
  <c r="O463" i="7"/>
  <c r="N463" i="7"/>
  <c r="M463" i="7"/>
  <c r="L463" i="7"/>
  <c r="K463" i="7"/>
  <c r="J463" i="7"/>
  <c r="I463" i="7"/>
  <c r="H463" i="7"/>
  <c r="G463" i="7"/>
  <c r="F463" i="7"/>
  <c r="E463" i="7"/>
  <c r="D463" i="7"/>
  <c r="C463" i="7"/>
  <c r="B463" i="7"/>
  <c r="AY462" i="7"/>
  <c r="AV462" i="7"/>
  <c r="AU462" i="7"/>
  <c r="AT462" i="7"/>
  <c r="AS462" i="7"/>
  <c r="AR462" i="7"/>
  <c r="AQ462" i="7"/>
  <c r="AP462" i="7"/>
  <c r="AO462" i="7"/>
  <c r="AN462" i="7"/>
  <c r="AM462" i="7"/>
  <c r="AL462" i="7"/>
  <c r="AK462" i="7"/>
  <c r="AJ462" i="7"/>
  <c r="AI462" i="7"/>
  <c r="AH462" i="7"/>
  <c r="AG462" i="7"/>
  <c r="AF462" i="7"/>
  <c r="AE462" i="7"/>
  <c r="AD462" i="7"/>
  <c r="AC462" i="7"/>
  <c r="AB462" i="7"/>
  <c r="AA462" i="7"/>
  <c r="W462" i="7"/>
  <c r="V462" i="7"/>
  <c r="U462" i="7"/>
  <c r="T462" i="7"/>
  <c r="S462" i="7"/>
  <c r="R462" i="7"/>
  <c r="Q462" i="7"/>
  <c r="P462" i="7"/>
  <c r="O462" i="7"/>
  <c r="N462" i="7"/>
  <c r="M462" i="7"/>
  <c r="L462" i="7"/>
  <c r="K462" i="7"/>
  <c r="J462" i="7"/>
  <c r="I462" i="7"/>
  <c r="H462" i="7"/>
  <c r="G462" i="7"/>
  <c r="F462" i="7"/>
  <c r="E462" i="7"/>
  <c r="D462" i="7"/>
  <c r="C462" i="7"/>
  <c r="B462" i="7"/>
  <c r="AY461" i="7"/>
  <c r="AV461" i="7"/>
  <c r="AU461" i="7"/>
  <c r="AT461" i="7"/>
  <c r="AS461" i="7"/>
  <c r="AR461" i="7"/>
  <c r="AQ461" i="7"/>
  <c r="AP461" i="7"/>
  <c r="AO461" i="7"/>
  <c r="AN461" i="7"/>
  <c r="AM461" i="7"/>
  <c r="AL461" i="7"/>
  <c r="AK461" i="7"/>
  <c r="AJ461" i="7"/>
  <c r="AI461" i="7"/>
  <c r="AH461" i="7"/>
  <c r="AG461" i="7"/>
  <c r="AF461" i="7"/>
  <c r="AE461" i="7"/>
  <c r="AD461" i="7"/>
  <c r="AC461" i="7"/>
  <c r="AB461" i="7"/>
  <c r="AA461" i="7"/>
  <c r="W461" i="7"/>
  <c r="V461" i="7"/>
  <c r="U461" i="7"/>
  <c r="T461" i="7"/>
  <c r="S461" i="7"/>
  <c r="R461" i="7"/>
  <c r="Q461" i="7"/>
  <c r="P461" i="7"/>
  <c r="O461" i="7"/>
  <c r="N461" i="7"/>
  <c r="M461" i="7"/>
  <c r="L461" i="7"/>
  <c r="K461" i="7"/>
  <c r="J461" i="7"/>
  <c r="I461" i="7"/>
  <c r="H461" i="7"/>
  <c r="G461" i="7"/>
  <c r="F461" i="7"/>
  <c r="E461" i="7"/>
  <c r="D461" i="7"/>
  <c r="C461" i="7"/>
  <c r="B461" i="7"/>
  <c r="AY460" i="7"/>
  <c r="AV460" i="7"/>
  <c r="AU460" i="7"/>
  <c r="AT460" i="7"/>
  <c r="AS460" i="7"/>
  <c r="AR460" i="7"/>
  <c r="AQ460" i="7"/>
  <c r="AP460" i="7"/>
  <c r="AO460" i="7"/>
  <c r="AN460" i="7"/>
  <c r="AM460" i="7"/>
  <c r="AL460" i="7"/>
  <c r="AK460" i="7"/>
  <c r="AJ460" i="7"/>
  <c r="AI460" i="7"/>
  <c r="AH460" i="7"/>
  <c r="AG460" i="7"/>
  <c r="AF460" i="7"/>
  <c r="AE460" i="7"/>
  <c r="AD460" i="7"/>
  <c r="AC460" i="7"/>
  <c r="AB460" i="7"/>
  <c r="AA460" i="7"/>
  <c r="W460" i="7"/>
  <c r="V460" i="7"/>
  <c r="U460" i="7"/>
  <c r="T460" i="7"/>
  <c r="S460" i="7"/>
  <c r="R460" i="7"/>
  <c r="Q460" i="7"/>
  <c r="P460" i="7"/>
  <c r="O460" i="7"/>
  <c r="N460" i="7"/>
  <c r="M460" i="7"/>
  <c r="L460" i="7"/>
  <c r="K460" i="7"/>
  <c r="J460" i="7"/>
  <c r="I460" i="7"/>
  <c r="H460" i="7"/>
  <c r="G460" i="7"/>
  <c r="F460" i="7"/>
  <c r="E460" i="7"/>
  <c r="D460" i="7"/>
  <c r="C460" i="7"/>
  <c r="B460" i="7"/>
  <c r="AY459" i="7"/>
  <c r="AV459" i="7"/>
  <c r="AU459" i="7"/>
  <c r="AT459" i="7"/>
  <c r="AS459" i="7"/>
  <c r="AR459" i="7"/>
  <c r="AQ459" i="7"/>
  <c r="AP459" i="7"/>
  <c r="AO459" i="7"/>
  <c r="AN459" i="7"/>
  <c r="AM459" i="7"/>
  <c r="AL459" i="7"/>
  <c r="AK459" i="7"/>
  <c r="AJ459" i="7"/>
  <c r="AI459" i="7"/>
  <c r="AH459" i="7"/>
  <c r="AG459" i="7"/>
  <c r="AF459" i="7"/>
  <c r="AE459" i="7"/>
  <c r="AD459" i="7"/>
  <c r="AC459" i="7"/>
  <c r="AB459" i="7"/>
  <c r="AA459" i="7"/>
  <c r="W459" i="7"/>
  <c r="V459" i="7"/>
  <c r="U459" i="7"/>
  <c r="T459" i="7"/>
  <c r="S459" i="7"/>
  <c r="R459" i="7"/>
  <c r="Q459" i="7"/>
  <c r="P459" i="7"/>
  <c r="O459" i="7"/>
  <c r="N459" i="7"/>
  <c r="M459" i="7"/>
  <c r="L459" i="7"/>
  <c r="K459" i="7"/>
  <c r="J459" i="7"/>
  <c r="I459" i="7"/>
  <c r="H459" i="7"/>
  <c r="G459" i="7"/>
  <c r="F459" i="7"/>
  <c r="E459" i="7"/>
  <c r="D459" i="7"/>
  <c r="C459" i="7"/>
  <c r="B459" i="7"/>
  <c r="AY458" i="7"/>
  <c r="AV458" i="7"/>
  <c r="AU458" i="7"/>
  <c r="AT458" i="7"/>
  <c r="AS458" i="7"/>
  <c r="AR458" i="7"/>
  <c r="AQ458" i="7"/>
  <c r="AP458" i="7"/>
  <c r="AO458" i="7"/>
  <c r="AN458" i="7"/>
  <c r="AM458" i="7"/>
  <c r="AL458" i="7"/>
  <c r="AK458" i="7"/>
  <c r="AJ458" i="7"/>
  <c r="AI458" i="7"/>
  <c r="AH458" i="7"/>
  <c r="AG458" i="7"/>
  <c r="AF458" i="7"/>
  <c r="AE458" i="7"/>
  <c r="AD458" i="7"/>
  <c r="AC458" i="7"/>
  <c r="AB458" i="7"/>
  <c r="AA458" i="7"/>
  <c r="W458" i="7"/>
  <c r="V458" i="7"/>
  <c r="U458" i="7"/>
  <c r="T458" i="7"/>
  <c r="S458" i="7"/>
  <c r="R458" i="7"/>
  <c r="Q458" i="7"/>
  <c r="P458" i="7"/>
  <c r="O458" i="7"/>
  <c r="N458" i="7"/>
  <c r="M458" i="7"/>
  <c r="L458" i="7"/>
  <c r="K458" i="7"/>
  <c r="J458" i="7"/>
  <c r="I458" i="7"/>
  <c r="H458" i="7"/>
  <c r="G458" i="7"/>
  <c r="F458" i="7"/>
  <c r="E458" i="7"/>
  <c r="D458" i="7"/>
  <c r="C458" i="7"/>
  <c r="B458" i="7"/>
  <c r="AY457" i="7"/>
  <c r="AV457" i="7"/>
  <c r="AU457" i="7"/>
  <c r="AT457" i="7"/>
  <c r="AS457" i="7"/>
  <c r="AR457" i="7"/>
  <c r="AQ457" i="7"/>
  <c r="AP457" i="7"/>
  <c r="AO457" i="7"/>
  <c r="AN457" i="7"/>
  <c r="AM457" i="7"/>
  <c r="AL457" i="7"/>
  <c r="AK457" i="7"/>
  <c r="AJ457" i="7"/>
  <c r="AI457" i="7"/>
  <c r="AH457" i="7"/>
  <c r="AG457" i="7"/>
  <c r="AF457" i="7"/>
  <c r="AE457" i="7"/>
  <c r="AD457" i="7"/>
  <c r="AC457" i="7"/>
  <c r="AB457" i="7"/>
  <c r="AA457" i="7"/>
  <c r="W457" i="7"/>
  <c r="V457" i="7"/>
  <c r="U457" i="7"/>
  <c r="T457" i="7"/>
  <c r="S457" i="7"/>
  <c r="R457" i="7"/>
  <c r="Q457" i="7"/>
  <c r="P457" i="7"/>
  <c r="O457" i="7"/>
  <c r="N457" i="7"/>
  <c r="M457" i="7"/>
  <c r="L457" i="7"/>
  <c r="K457" i="7"/>
  <c r="J457" i="7"/>
  <c r="I457" i="7"/>
  <c r="H457" i="7"/>
  <c r="G457" i="7"/>
  <c r="F457" i="7"/>
  <c r="E457" i="7"/>
  <c r="D457" i="7"/>
  <c r="C457" i="7"/>
  <c r="B457" i="7"/>
  <c r="AY456" i="7"/>
  <c r="AV456" i="7"/>
  <c r="AU456" i="7"/>
  <c r="AT456" i="7"/>
  <c r="AS456" i="7"/>
  <c r="AR456" i="7"/>
  <c r="AQ456" i="7"/>
  <c r="AP456" i="7"/>
  <c r="AO456" i="7"/>
  <c r="AN456" i="7"/>
  <c r="AM456" i="7"/>
  <c r="AL456" i="7"/>
  <c r="AK456" i="7"/>
  <c r="AJ456" i="7"/>
  <c r="AI456" i="7"/>
  <c r="AH456" i="7"/>
  <c r="AG456" i="7"/>
  <c r="AF456" i="7"/>
  <c r="AE456" i="7"/>
  <c r="AD456" i="7"/>
  <c r="AC456" i="7"/>
  <c r="AB456" i="7"/>
  <c r="AA456" i="7"/>
  <c r="W456" i="7"/>
  <c r="V456" i="7"/>
  <c r="U456" i="7"/>
  <c r="T456" i="7"/>
  <c r="S456" i="7"/>
  <c r="R456" i="7"/>
  <c r="Q456" i="7"/>
  <c r="P456" i="7"/>
  <c r="O456" i="7"/>
  <c r="N456" i="7"/>
  <c r="M456" i="7"/>
  <c r="L456" i="7"/>
  <c r="K456" i="7"/>
  <c r="J456" i="7"/>
  <c r="I456" i="7"/>
  <c r="H456" i="7"/>
  <c r="G456" i="7"/>
  <c r="F456" i="7"/>
  <c r="E456" i="7"/>
  <c r="D456" i="7"/>
  <c r="C456" i="7"/>
  <c r="B456" i="7"/>
  <c r="AY455" i="7"/>
  <c r="AV455" i="7"/>
  <c r="AU455" i="7"/>
  <c r="AT455" i="7"/>
  <c r="AS455" i="7"/>
  <c r="AR455" i="7"/>
  <c r="AQ455" i="7"/>
  <c r="AP455" i="7"/>
  <c r="AO455" i="7"/>
  <c r="AN455" i="7"/>
  <c r="AM455" i="7"/>
  <c r="AL455" i="7"/>
  <c r="AK455" i="7"/>
  <c r="AJ455" i="7"/>
  <c r="AI455" i="7"/>
  <c r="AH455" i="7"/>
  <c r="AG455" i="7"/>
  <c r="AF455" i="7"/>
  <c r="AE455" i="7"/>
  <c r="AD455" i="7"/>
  <c r="AC455" i="7"/>
  <c r="AB455" i="7"/>
  <c r="AA455" i="7"/>
  <c r="W455" i="7"/>
  <c r="V455" i="7"/>
  <c r="U455" i="7"/>
  <c r="T455" i="7"/>
  <c r="S455" i="7"/>
  <c r="R455" i="7"/>
  <c r="Q455" i="7"/>
  <c r="P455" i="7"/>
  <c r="O455" i="7"/>
  <c r="N455" i="7"/>
  <c r="M455" i="7"/>
  <c r="L455" i="7"/>
  <c r="K455" i="7"/>
  <c r="J455" i="7"/>
  <c r="I455" i="7"/>
  <c r="H455" i="7"/>
  <c r="G455" i="7"/>
  <c r="F455" i="7"/>
  <c r="E455" i="7"/>
  <c r="D455" i="7"/>
  <c r="C455" i="7"/>
  <c r="B455" i="7"/>
  <c r="AY454" i="7"/>
  <c r="AV454" i="7"/>
  <c r="AU454" i="7"/>
  <c r="AT454" i="7"/>
  <c r="AS454" i="7"/>
  <c r="AR454" i="7"/>
  <c r="AQ454" i="7"/>
  <c r="AP454" i="7"/>
  <c r="AO454" i="7"/>
  <c r="AN454" i="7"/>
  <c r="AM454" i="7"/>
  <c r="AL454" i="7"/>
  <c r="AK454" i="7"/>
  <c r="AJ454" i="7"/>
  <c r="AI454" i="7"/>
  <c r="AH454" i="7"/>
  <c r="AG454" i="7"/>
  <c r="AF454" i="7"/>
  <c r="AE454" i="7"/>
  <c r="AD454" i="7"/>
  <c r="AC454" i="7"/>
  <c r="AB454" i="7"/>
  <c r="AA454" i="7"/>
  <c r="W454" i="7"/>
  <c r="V454" i="7"/>
  <c r="U454" i="7"/>
  <c r="T454" i="7"/>
  <c r="S454" i="7"/>
  <c r="R454" i="7"/>
  <c r="Q454" i="7"/>
  <c r="P454" i="7"/>
  <c r="O454" i="7"/>
  <c r="N454" i="7"/>
  <c r="M454" i="7"/>
  <c r="L454" i="7"/>
  <c r="K454" i="7"/>
  <c r="J454" i="7"/>
  <c r="I454" i="7"/>
  <c r="H454" i="7"/>
  <c r="G454" i="7"/>
  <c r="F454" i="7"/>
  <c r="E454" i="7"/>
  <c r="D454" i="7"/>
  <c r="C454" i="7"/>
  <c r="B454" i="7"/>
  <c r="AY453" i="7"/>
  <c r="AV453" i="7"/>
  <c r="AU453" i="7"/>
  <c r="AT453" i="7"/>
  <c r="AS453" i="7"/>
  <c r="AR453" i="7"/>
  <c r="AQ453" i="7"/>
  <c r="AP453" i="7"/>
  <c r="AO453" i="7"/>
  <c r="AN453" i="7"/>
  <c r="AM453" i="7"/>
  <c r="AL453" i="7"/>
  <c r="AK453" i="7"/>
  <c r="AJ453" i="7"/>
  <c r="AI453" i="7"/>
  <c r="AH453" i="7"/>
  <c r="AG453" i="7"/>
  <c r="AF453" i="7"/>
  <c r="AE453" i="7"/>
  <c r="AD453" i="7"/>
  <c r="AC453" i="7"/>
  <c r="AB453" i="7"/>
  <c r="AA453" i="7"/>
  <c r="W453" i="7"/>
  <c r="V453" i="7"/>
  <c r="U453" i="7"/>
  <c r="T453" i="7"/>
  <c r="S453" i="7"/>
  <c r="R453" i="7"/>
  <c r="Q453" i="7"/>
  <c r="P453" i="7"/>
  <c r="O453" i="7"/>
  <c r="N453" i="7"/>
  <c r="M453" i="7"/>
  <c r="L453" i="7"/>
  <c r="K453" i="7"/>
  <c r="J453" i="7"/>
  <c r="I453" i="7"/>
  <c r="H453" i="7"/>
  <c r="G453" i="7"/>
  <c r="F453" i="7"/>
  <c r="E453" i="7"/>
  <c r="D453" i="7"/>
  <c r="C453" i="7"/>
  <c r="B453" i="7"/>
  <c r="AY452" i="7"/>
  <c r="AV452" i="7"/>
  <c r="AU452" i="7"/>
  <c r="AT452" i="7"/>
  <c r="AS452" i="7"/>
  <c r="AR452" i="7"/>
  <c r="AQ452" i="7"/>
  <c r="AP452" i="7"/>
  <c r="AO452" i="7"/>
  <c r="AN452" i="7"/>
  <c r="AM452" i="7"/>
  <c r="AL452" i="7"/>
  <c r="AK452" i="7"/>
  <c r="AJ452" i="7"/>
  <c r="AI452" i="7"/>
  <c r="AH452" i="7"/>
  <c r="AG452" i="7"/>
  <c r="AF452" i="7"/>
  <c r="AE452" i="7"/>
  <c r="AD452" i="7"/>
  <c r="AC452" i="7"/>
  <c r="AB452" i="7"/>
  <c r="AA452" i="7"/>
  <c r="W452" i="7"/>
  <c r="V452" i="7"/>
  <c r="U452" i="7"/>
  <c r="T452" i="7"/>
  <c r="S452" i="7"/>
  <c r="R452" i="7"/>
  <c r="Q452" i="7"/>
  <c r="P452" i="7"/>
  <c r="O452" i="7"/>
  <c r="N452" i="7"/>
  <c r="M452" i="7"/>
  <c r="L452" i="7"/>
  <c r="K452" i="7"/>
  <c r="J452" i="7"/>
  <c r="I452" i="7"/>
  <c r="H452" i="7"/>
  <c r="G452" i="7"/>
  <c r="F452" i="7"/>
  <c r="E452" i="7"/>
  <c r="D452" i="7"/>
  <c r="C452" i="7"/>
  <c r="B452" i="7"/>
  <c r="AY451" i="7"/>
  <c r="AV451" i="7"/>
  <c r="AU451" i="7"/>
  <c r="AT451" i="7"/>
  <c r="AS451" i="7"/>
  <c r="AR451" i="7"/>
  <c r="AQ451" i="7"/>
  <c r="AP451" i="7"/>
  <c r="AO451" i="7"/>
  <c r="AN451" i="7"/>
  <c r="AM451" i="7"/>
  <c r="AL451" i="7"/>
  <c r="AK451" i="7"/>
  <c r="AJ451" i="7"/>
  <c r="AI451" i="7"/>
  <c r="AH451" i="7"/>
  <c r="AG451" i="7"/>
  <c r="AF451" i="7"/>
  <c r="AE451" i="7"/>
  <c r="AD451" i="7"/>
  <c r="AC451" i="7"/>
  <c r="AB451" i="7"/>
  <c r="AA451" i="7"/>
  <c r="W451" i="7"/>
  <c r="V451" i="7"/>
  <c r="U451" i="7"/>
  <c r="T451" i="7"/>
  <c r="S451" i="7"/>
  <c r="R451" i="7"/>
  <c r="Q451" i="7"/>
  <c r="P451" i="7"/>
  <c r="O451" i="7"/>
  <c r="N451" i="7"/>
  <c r="M451" i="7"/>
  <c r="L451" i="7"/>
  <c r="K451" i="7"/>
  <c r="J451" i="7"/>
  <c r="I451" i="7"/>
  <c r="H451" i="7"/>
  <c r="G451" i="7"/>
  <c r="F451" i="7"/>
  <c r="E451" i="7"/>
  <c r="D451" i="7"/>
  <c r="C451" i="7"/>
  <c r="B451" i="7"/>
  <c r="AY450" i="7"/>
  <c r="AV450" i="7"/>
  <c r="AU450" i="7"/>
  <c r="AT450" i="7"/>
  <c r="AS450" i="7"/>
  <c r="AR450" i="7"/>
  <c r="AQ450" i="7"/>
  <c r="AP450" i="7"/>
  <c r="AO450" i="7"/>
  <c r="AN450" i="7"/>
  <c r="AM450" i="7"/>
  <c r="AL450" i="7"/>
  <c r="AK450" i="7"/>
  <c r="AJ450" i="7"/>
  <c r="AI450" i="7"/>
  <c r="AH450" i="7"/>
  <c r="AG450" i="7"/>
  <c r="AF450" i="7"/>
  <c r="AE450" i="7"/>
  <c r="AD450" i="7"/>
  <c r="AC450" i="7"/>
  <c r="AB450" i="7"/>
  <c r="AA450" i="7"/>
  <c r="W450" i="7"/>
  <c r="V450" i="7"/>
  <c r="U450" i="7"/>
  <c r="T450" i="7"/>
  <c r="S450" i="7"/>
  <c r="R450" i="7"/>
  <c r="Q450" i="7"/>
  <c r="P450" i="7"/>
  <c r="O450" i="7"/>
  <c r="N450" i="7"/>
  <c r="M450" i="7"/>
  <c r="L450" i="7"/>
  <c r="K450" i="7"/>
  <c r="J450" i="7"/>
  <c r="I450" i="7"/>
  <c r="H450" i="7"/>
  <c r="G450" i="7"/>
  <c r="F450" i="7"/>
  <c r="E450" i="7"/>
  <c r="D450" i="7"/>
  <c r="C450" i="7"/>
  <c r="B450" i="7"/>
  <c r="AY449" i="7"/>
  <c r="AV449" i="7"/>
  <c r="AU449" i="7"/>
  <c r="AT449" i="7"/>
  <c r="AS449" i="7"/>
  <c r="AR449" i="7"/>
  <c r="AQ449" i="7"/>
  <c r="AP449" i="7"/>
  <c r="AO449" i="7"/>
  <c r="AN449" i="7"/>
  <c r="AM449" i="7"/>
  <c r="AL449" i="7"/>
  <c r="AK449" i="7"/>
  <c r="AJ449" i="7"/>
  <c r="AI449" i="7"/>
  <c r="AH449" i="7"/>
  <c r="AG449" i="7"/>
  <c r="AF449" i="7"/>
  <c r="AE449" i="7"/>
  <c r="AD449" i="7"/>
  <c r="AC449" i="7"/>
  <c r="AB449" i="7"/>
  <c r="AA449" i="7"/>
  <c r="W449" i="7"/>
  <c r="V449" i="7"/>
  <c r="U449" i="7"/>
  <c r="T449" i="7"/>
  <c r="S449" i="7"/>
  <c r="R449" i="7"/>
  <c r="Q449" i="7"/>
  <c r="P449" i="7"/>
  <c r="O449" i="7"/>
  <c r="N449" i="7"/>
  <c r="M449" i="7"/>
  <c r="L449" i="7"/>
  <c r="K449" i="7"/>
  <c r="J449" i="7"/>
  <c r="I449" i="7"/>
  <c r="H449" i="7"/>
  <c r="G449" i="7"/>
  <c r="F449" i="7"/>
  <c r="E449" i="7"/>
  <c r="D449" i="7"/>
  <c r="C449" i="7"/>
  <c r="B449" i="7"/>
  <c r="AY448" i="7"/>
  <c r="AV448" i="7"/>
  <c r="AU448" i="7"/>
  <c r="AT448" i="7"/>
  <c r="AS448" i="7"/>
  <c r="AR448" i="7"/>
  <c r="AQ448" i="7"/>
  <c r="AP448" i="7"/>
  <c r="AO448" i="7"/>
  <c r="AN448" i="7"/>
  <c r="AM448" i="7"/>
  <c r="AL448" i="7"/>
  <c r="AK448" i="7"/>
  <c r="AJ448" i="7"/>
  <c r="AI448" i="7"/>
  <c r="AH448" i="7"/>
  <c r="AG448" i="7"/>
  <c r="AF448" i="7"/>
  <c r="AE448" i="7"/>
  <c r="AD448" i="7"/>
  <c r="AC448" i="7"/>
  <c r="AB448" i="7"/>
  <c r="AA448" i="7"/>
  <c r="W448" i="7"/>
  <c r="V448" i="7"/>
  <c r="U448" i="7"/>
  <c r="T448" i="7"/>
  <c r="S448" i="7"/>
  <c r="R448" i="7"/>
  <c r="Q448" i="7"/>
  <c r="P448" i="7"/>
  <c r="O448" i="7"/>
  <c r="N448" i="7"/>
  <c r="M448" i="7"/>
  <c r="L448" i="7"/>
  <c r="K448" i="7"/>
  <c r="J448" i="7"/>
  <c r="I448" i="7"/>
  <c r="H448" i="7"/>
  <c r="G448" i="7"/>
  <c r="F448" i="7"/>
  <c r="E448" i="7"/>
  <c r="D448" i="7"/>
  <c r="C448" i="7"/>
  <c r="B448" i="7"/>
  <c r="AY447" i="7"/>
  <c r="AV447" i="7"/>
  <c r="AU447" i="7"/>
  <c r="AT447" i="7"/>
  <c r="AS447" i="7"/>
  <c r="AR447" i="7"/>
  <c r="AQ447" i="7"/>
  <c r="AP447" i="7"/>
  <c r="AO447" i="7"/>
  <c r="AN447" i="7"/>
  <c r="AM447" i="7"/>
  <c r="AL447" i="7"/>
  <c r="AK447" i="7"/>
  <c r="AJ447" i="7"/>
  <c r="AI447" i="7"/>
  <c r="AH447" i="7"/>
  <c r="AG447" i="7"/>
  <c r="AF447" i="7"/>
  <c r="AE447" i="7"/>
  <c r="AD447" i="7"/>
  <c r="AC447" i="7"/>
  <c r="AB447" i="7"/>
  <c r="AA447" i="7"/>
  <c r="W447" i="7"/>
  <c r="V447" i="7"/>
  <c r="U447" i="7"/>
  <c r="T447" i="7"/>
  <c r="S447" i="7"/>
  <c r="R447" i="7"/>
  <c r="Q447" i="7"/>
  <c r="P447" i="7"/>
  <c r="O447" i="7"/>
  <c r="N447" i="7"/>
  <c r="M447" i="7"/>
  <c r="L447" i="7"/>
  <c r="K447" i="7"/>
  <c r="J447" i="7"/>
  <c r="I447" i="7"/>
  <c r="H447" i="7"/>
  <c r="G447" i="7"/>
  <c r="F447" i="7"/>
  <c r="E447" i="7"/>
  <c r="D447" i="7"/>
  <c r="C447" i="7"/>
  <c r="B447" i="7"/>
  <c r="AY446" i="7"/>
  <c r="AV446" i="7"/>
  <c r="AU446" i="7"/>
  <c r="AT446" i="7"/>
  <c r="AS446" i="7"/>
  <c r="AR446" i="7"/>
  <c r="AQ446" i="7"/>
  <c r="AP446" i="7"/>
  <c r="AO446" i="7"/>
  <c r="AN446" i="7"/>
  <c r="AM446" i="7"/>
  <c r="AL446" i="7"/>
  <c r="AK446" i="7"/>
  <c r="AJ446" i="7"/>
  <c r="AI446" i="7"/>
  <c r="AH446" i="7"/>
  <c r="AG446" i="7"/>
  <c r="AF446" i="7"/>
  <c r="AE446" i="7"/>
  <c r="AD446" i="7"/>
  <c r="AC446" i="7"/>
  <c r="AB446" i="7"/>
  <c r="AA446" i="7"/>
  <c r="W446" i="7"/>
  <c r="V446" i="7"/>
  <c r="U446" i="7"/>
  <c r="T446" i="7"/>
  <c r="S446" i="7"/>
  <c r="R446" i="7"/>
  <c r="Q446" i="7"/>
  <c r="P446" i="7"/>
  <c r="O446" i="7"/>
  <c r="N446" i="7"/>
  <c r="M446" i="7"/>
  <c r="L446" i="7"/>
  <c r="K446" i="7"/>
  <c r="J446" i="7"/>
  <c r="I446" i="7"/>
  <c r="H446" i="7"/>
  <c r="G446" i="7"/>
  <c r="F446" i="7"/>
  <c r="E446" i="7"/>
  <c r="D446" i="7"/>
  <c r="C446" i="7"/>
  <c r="B446" i="7"/>
  <c r="AY445" i="7"/>
  <c r="AV445" i="7"/>
  <c r="AU445" i="7"/>
  <c r="AT445" i="7"/>
  <c r="AS445" i="7"/>
  <c r="AR445" i="7"/>
  <c r="AQ445" i="7"/>
  <c r="AP445" i="7"/>
  <c r="AO445" i="7"/>
  <c r="AN445" i="7"/>
  <c r="AM445" i="7"/>
  <c r="AL445" i="7"/>
  <c r="AK445" i="7"/>
  <c r="AJ445" i="7"/>
  <c r="AI445" i="7"/>
  <c r="AH445" i="7"/>
  <c r="AG445" i="7"/>
  <c r="AF445" i="7"/>
  <c r="AE445" i="7"/>
  <c r="AD445" i="7"/>
  <c r="AC445" i="7"/>
  <c r="AB445" i="7"/>
  <c r="AA445" i="7"/>
  <c r="W445" i="7"/>
  <c r="V445" i="7"/>
  <c r="U445" i="7"/>
  <c r="T445" i="7"/>
  <c r="S445" i="7"/>
  <c r="R445" i="7"/>
  <c r="Q445" i="7"/>
  <c r="P445" i="7"/>
  <c r="O445" i="7"/>
  <c r="N445" i="7"/>
  <c r="M445" i="7"/>
  <c r="L445" i="7"/>
  <c r="K445" i="7"/>
  <c r="J445" i="7"/>
  <c r="I445" i="7"/>
  <c r="H445" i="7"/>
  <c r="G445" i="7"/>
  <c r="F445" i="7"/>
  <c r="E445" i="7"/>
  <c r="D445" i="7"/>
  <c r="C445" i="7"/>
  <c r="B445" i="7"/>
  <c r="AY444" i="7"/>
  <c r="AV444" i="7"/>
  <c r="AU444" i="7"/>
  <c r="AT444" i="7"/>
  <c r="AS444" i="7"/>
  <c r="AR444" i="7"/>
  <c r="AQ444" i="7"/>
  <c r="AP444" i="7"/>
  <c r="AO444" i="7"/>
  <c r="AN444" i="7"/>
  <c r="AM444" i="7"/>
  <c r="AL444" i="7"/>
  <c r="AK444" i="7"/>
  <c r="AJ444" i="7"/>
  <c r="AI444" i="7"/>
  <c r="AH444" i="7"/>
  <c r="AG444" i="7"/>
  <c r="AF444" i="7"/>
  <c r="AE444" i="7"/>
  <c r="AD444" i="7"/>
  <c r="AC444" i="7"/>
  <c r="AB444" i="7"/>
  <c r="AA444" i="7"/>
  <c r="W444" i="7"/>
  <c r="V444" i="7"/>
  <c r="U444" i="7"/>
  <c r="T444" i="7"/>
  <c r="S444" i="7"/>
  <c r="R444" i="7"/>
  <c r="Q444" i="7"/>
  <c r="P444" i="7"/>
  <c r="O444" i="7"/>
  <c r="N444" i="7"/>
  <c r="M444" i="7"/>
  <c r="L444" i="7"/>
  <c r="K444" i="7"/>
  <c r="J444" i="7"/>
  <c r="I444" i="7"/>
  <c r="H444" i="7"/>
  <c r="G444" i="7"/>
  <c r="F444" i="7"/>
  <c r="E444" i="7"/>
  <c r="D444" i="7"/>
  <c r="C444" i="7"/>
  <c r="B444" i="7"/>
  <c r="AY443" i="7"/>
  <c r="AV443" i="7"/>
  <c r="AU443" i="7"/>
  <c r="AT443" i="7"/>
  <c r="AS443" i="7"/>
  <c r="AR443" i="7"/>
  <c r="AQ443" i="7"/>
  <c r="AP443" i="7"/>
  <c r="AO443" i="7"/>
  <c r="AN443" i="7"/>
  <c r="AM443" i="7"/>
  <c r="AL443" i="7"/>
  <c r="AK443" i="7"/>
  <c r="AJ443" i="7"/>
  <c r="AI443" i="7"/>
  <c r="AH443" i="7"/>
  <c r="AG443" i="7"/>
  <c r="AF443" i="7"/>
  <c r="AE443" i="7"/>
  <c r="AD443" i="7"/>
  <c r="AC443" i="7"/>
  <c r="AB443" i="7"/>
  <c r="AA443" i="7"/>
  <c r="W443" i="7"/>
  <c r="V443" i="7"/>
  <c r="U443" i="7"/>
  <c r="T443" i="7"/>
  <c r="S443" i="7"/>
  <c r="R443" i="7"/>
  <c r="Q443" i="7"/>
  <c r="P443" i="7"/>
  <c r="O443" i="7"/>
  <c r="N443" i="7"/>
  <c r="M443" i="7"/>
  <c r="L443" i="7"/>
  <c r="K443" i="7"/>
  <c r="J443" i="7"/>
  <c r="I443" i="7"/>
  <c r="H443" i="7"/>
  <c r="G443" i="7"/>
  <c r="F443" i="7"/>
  <c r="E443" i="7"/>
  <c r="D443" i="7"/>
  <c r="C443" i="7"/>
  <c r="B443" i="7"/>
  <c r="AY442" i="7"/>
  <c r="AV442" i="7"/>
  <c r="AU442" i="7"/>
  <c r="AT442" i="7"/>
  <c r="AS442" i="7"/>
  <c r="AR442" i="7"/>
  <c r="AQ442" i="7"/>
  <c r="AP442" i="7"/>
  <c r="AO442" i="7"/>
  <c r="AN442" i="7"/>
  <c r="AM442" i="7"/>
  <c r="AL442" i="7"/>
  <c r="AK442" i="7"/>
  <c r="AJ442" i="7"/>
  <c r="AI442" i="7"/>
  <c r="AH442" i="7"/>
  <c r="AG442" i="7"/>
  <c r="AF442" i="7"/>
  <c r="AE442" i="7"/>
  <c r="AD442" i="7"/>
  <c r="AC442" i="7"/>
  <c r="AB442" i="7"/>
  <c r="AA442" i="7"/>
  <c r="W442" i="7"/>
  <c r="V442" i="7"/>
  <c r="U442" i="7"/>
  <c r="T442" i="7"/>
  <c r="S442" i="7"/>
  <c r="R442" i="7"/>
  <c r="Q442" i="7"/>
  <c r="P442" i="7"/>
  <c r="O442" i="7"/>
  <c r="N442" i="7"/>
  <c r="M442" i="7"/>
  <c r="L442" i="7"/>
  <c r="K442" i="7"/>
  <c r="J442" i="7"/>
  <c r="I442" i="7"/>
  <c r="H442" i="7"/>
  <c r="G442" i="7"/>
  <c r="F442" i="7"/>
  <c r="E442" i="7"/>
  <c r="D442" i="7"/>
  <c r="C442" i="7"/>
  <c r="B442" i="7"/>
  <c r="AY441" i="7"/>
  <c r="AV441" i="7"/>
  <c r="AU441" i="7"/>
  <c r="AT441" i="7"/>
  <c r="AS441" i="7"/>
  <c r="AR441" i="7"/>
  <c r="AQ441" i="7"/>
  <c r="AP441" i="7"/>
  <c r="AO441" i="7"/>
  <c r="AN441" i="7"/>
  <c r="AM441" i="7"/>
  <c r="AL441" i="7"/>
  <c r="AK441" i="7"/>
  <c r="AJ441" i="7"/>
  <c r="AI441" i="7"/>
  <c r="AH441" i="7"/>
  <c r="AG441" i="7"/>
  <c r="AF441" i="7"/>
  <c r="AE441" i="7"/>
  <c r="AD441" i="7"/>
  <c r="AC441" i="7"/>
  <c r="AB441" i="7"/>
  <c r="AA441" i="7"/>
  <c r="W441" i="7"/>
  <c r="V441" i="7"/>
  <c r="U441" i="7"/>
  <c r="T441" i="7"/>
  <c r="S441" i="7"/>
  <c r="R441" i="7"/>
  <c r="Q441" i="7"/>
  <c r="P441" i="7"/>
  <c r="O441" i="7"/>
  <c r="N441" i="7"/>
  <c r="M441" i="7"/>
  <c r="L441" i="7"/>
  <c r="K441" i="7"/>
  <c r="J441" i="7"/>
  <c r="I441" i="7"/>
  <c r="H441" i="7"/>
  <c r="G441" i="7"/>
  <c r="F441" i="7"/>
  <c r="E441" i="7"/>
  <c r="D441" i="7"/>
  <c r="C441" i="7"/>
  <c r="B441" i="7"/>
  <c r="AY440" i="7"/>
  <c r="AV440" i="7"/>
  <c r="AU440" i="7"/>
  <c r="AT440" i="7"/>
  <c r="AS440" i="7"/>
  <c r="AR440" i="7"/>
  <c r="AQ440" i="7"/>
  <c r="AP440" i="7"/>
  <c r="AO440" i="7"/>
  <c r="AN440" i="7"/>
  <c r="AM440" i="7"/>
  <c r="AL440" i="7"/>
  <c r="AK440" i="7"/>
  <c r="AJ440" i="7"/>
  <c r="AI440" i="7"/>
  <c r="AH440" i="7"/>
  <c r="AG440" i="7"/>
  <c r="AF440" i="7"/>
  <c r="AE440" i="7"/>
  <c r="AD440" i="7"/>
  <c r="AC440" i="7"/>
  <c r="AB440" i="7"/>
  <c r="AA440" i="7"/>
  <c r="W440" i="7"/>
  <c r="V440" i="7"/>
  <c r="U440" i="7"/>
  <c r="T440" i="7"/>
  <c r="S440" i="7"/>
  <c r="R440" i="7"/>
  <c r="Q440" i="7"/>
  <c r="P440" i="7"/>
  <c r="O440" i="7"/>
  <c r="N440" i="7"/>
  <c r="M440" i="7"/>
  <c r="L440" i="7"/>
  <c r="K440" i="7"/>
  <c r="J440" i="7"/>
  <c r="I440" i="7"/>
  <c r="H440" i="7"/>
  <c r="G440" i="7"/>
  <c r="F440" i="7"/>
  <c r="E440" i="7"/>
  <c r="D440" i="7"/>
  <c r="C440" i="7"/>
  <c r="B440" i="7"/>
  <c r="AY439" i="7"/>
  <c r="AV439" i="7"/>
  <c r="AU439" i="7"/>
  <c r="AT439" i="7"/>
  <c r="AS439" i="7"/>
  <c r="AR439" i="7"/>
  <c r="AQ439" i="7"/>
  <c r="AP439" i="7"/>
  <c r="AO439" i="7"/>
  <c r="AN439" i="7"/>
  <c r="AM439" i="7"/>
  <c r="AL439" i="7"/>
  <c r="AK439" i="7"/>
  <c r="AJ439" i="7"/>
  <c r="AI439" i="7"/>
  <c r="AH439" i="7"/>
  <c r="AG439" i="7"/>
  <c r="AF439" i="7"/>
  <c r="AE439" i="7"/>
  <c r="AD439" i="7"/>
  <c r="AC439" i="7"/>
  <c r="AB439" i="7"/>
  <c r="AA439" i="7"/>
  <c r="W439" i="7"/>
  <c r="V439" i="7"/>
  <c r="U439" i="7"/>
  <c r="T439" i="7"/>
  <c r="S439" i="7"/>
  <c r="R439" i="7"/>
  <c r="Q439" i="7"/>
  <c r="P439" i="7"/>
  <c r="O439" i="7"/>
  <c r="N439" i="7"/>
  <c r="M439" i="7"/>
  <c r="L439" i="7"/>
  <c r="K439" i="7"/>
  <c r="J439" i="7"/>
  <c r="I439" i="7"/>
  <c r="H439" i="7"/>
  <c r="G439" i="7"/>
  <c r="F439" i="7"/>
  <c r="E439" i="7"/>
  <c r="D439" i="7"/>
  <c r="C439" i="7"/>
  <c r="B439" i="7"/>
  <c r="AY438" i="7"/>
  <c r="AV438" i="7"/>
  <c r="AU438" i="7"/>
  <c r="AT438" i="7"/>
  <c r="AS438" i="7"/>
  <c r="AR438" i="7"/>
  <c r="AQ438" i="7"/>
  <c r="AP438" i="7"/>
  <c r="AO438" i="7"/>
  <c r="AN438" i="7"/>
  <c r="AM438" i="7"/>
  <c r="AL438" i="7"/>
  <c r="AK438" i="7"/>
  <c r="AJ438" i="7"/>
  <c r="AI438" i="7"/>
  <c r="AH438" i="7"/>
  <c r="AG438" i="7"/>
  <c r="AF438" i="7"/>
  <c r="AE438" i="7"/>
  <c r="AD438" i="7"/>
  <c r="AC438" i="7"/>
  <c r="AB438" i="7"/>
  <c r="AA438" i="7"/>
  <c r="W438" i="7"/>
  <c r="V438" i="7"/>
  <c r="U438" i="7"/>
  <c r="T438" i="7"/>
  <c r="S438" i="7"/>
  <c r="R438" i="7"/>
  <c r="Q438" i="7"/>
  <c r="P438" i="7"/>
  <c r="O438" i="7"/>
  <c r="N438" i="7"/>
  <c r="M438" i="7"/>
  <c r="L438" i="7"/>
  <c r="K438" i="7"/>
  <c r="J438" i="7"/>
  <c r="I438" i="7"/>
  <c r="H438" i="7"/>
  <c r="G438" i="7"/>
  <c r="F438" i="7"/>
  <c r="E438" i="7"/>
  <c r="D438" i="7"/>
  <c r="C438" i="7"/>
  <c r="B438" i="7"/>
  <c r="AY437" i="7"/>
  <c r="AV437" i="7"/>
  <c r="AU437" i="7"/>
  <c r="AT437" i="7"/>
  <c r="AS437" i="7"/>
  <c r="AR437" i="7"/>
  <c r="AQ437" i="7"/>
  <c r="AP437" i="7"/>
  <c r="AO437" i="7"/>
  <c r="AN437" i="7"/>
  <c r="AM437" i="7"/>
  <c r="AL437" i="7"/>
  <c r="AK437" i="7"/>
  <c r="AJ437" i="7"/>
  <c r="AI437" i="7"/>
  <c r="AH437" i="7"/>
  <c r="AG437" i="7"/>
  <c r="AF437" i="7"/>
  <c r="AE437" i="7"/>
  <c r="AD437" i="7"/>
  <c r="AC437" i="7"/>
  <c r="AB437" i="7"/>
  <c r="AA437" i="7"/>
  <c r="W437" i="7"/>
  <c r="V437" i="7"/>
  <c r="U437" i="7"/>
  <c r="T437" i="7"/>
  <c r="S437" i="7"/>
  <c r="R437" i="7"/>
  <c r="Q437" i="7"/>
  <c r="P437" i="7"/>
  <c r="O437" i="7"/>
  <c r="N437" i="7"/>
  <c r="M437" i="7"/>
  <c r="L437" i="7"/>
  <c r="K437" i="7"/>
  <c r="J437" i="7"/>
  <c r="I437" i="7"/>
  <c r="H437" i="7"/>
  <c r="G437" i="7"/>
  <c r="F437" i="7"/>
  <c r="E437" i="7"/>
  <c r="D437" i="7"/>
  <c r="C437" i="7"/>
  <c r="B437" i="7"/>
  <c r="AY436" i="7"/>
  <c r="AV436" i="7"/>
  <c r="AU436" i="7"/>
  <c r="AT436" i="7"/>
  <c r="AS436" i="7"/>
  <c r="AR436" i="7"/>
  <c r="AQ436" i="7"/>
  <c r="AP436" i="7"/>
  <c r="AO436" i="7"/>
  <c r="AN436" i="7"/>
  <c r="AM436" i="7"/>
  <c r="AL436" i="7"/>
  <c r="AK436" i="7"/>
  <c r="AJ436" i="7"/>
  <c r="AI436" i="7"/>
  <c r="AH436" i="7"/>
  <c r="AG436" i="7"/>
  <c r="AF436" i="7"/>
  <c r="AE436" i="7"/>
  <c r="AD436" i="7"/>
  <c r="AC436" i="7"/>
  <c r="AB436" i="7"/>
  <c r="AA436" i="7"/>
  <c r="W436" i="7"/>
  <c r="V436" i="7"/>
  <c r="U436" i="7"/>
  <c r="T436" i="7"/>
  <c r="S436" i="7"/>
  <c r="R436" i="7"/>
  <c r="Q436" i="7"/>
  <c r="P436" i="7"/>
  <c r="O436" i="7"/>
  <c r="N436" i="7"/>
  <c r="M436" i="7"/>
  <c r="L436" i="7"/>
  <c r="K436" i="7"/>
  <c r="J436" i="7"/>
  <c r="I436" i="7"/>
  <c r="H436" i="7"/>
  <c r="G436" i="7"/>
  <c r="F436" i="7"/>
  <c r="E436" i="7"/>
  <c r="D436" i="7"/>
  <c r="C436" i="7"/>
  <c r="B436" i="7"/>
  <c r="AY435" i="7"/>
  <c r="AV435" i="7"/>
  <c r="AU435" i="7"/>
  <c r="AT435" i="7"/>
  <c r="AS435" i="7"/>
  <c r="AR435" i="7"/>
  <c r="AQ435" i="7"/>
  <c r="AP435" i="7"/>
  <c r="AO435" i="7"/>
  <c r="AN435" i="7"/>
  <c r="AM435" i="7"/>
  <c r="AL435" i="7"/>
  <c r="AK435" i="7"/>
  <c r="AJ435" i="7"/>
  <c r="AI435" i="7"/>
  <c r="AH435" i="7"/>
  <c r="AG435" i="7"/>
  <c r="AF435" i="7"/>
  <c r="AE435" i="7"/>
  <c r="AD435" i="7"/>
  <c r="AC435" i="7"/>
  <c r="AB435" i="7"/>
  <c r="AA435" i="7"/>
  <c r="W435" i="7"/>
  <c r="V435" i="7"/>
  <c r="U435" i="7"/>
  <c r="T435" i="7"/>
  <c r="S435" i="7"/>
  <c r="R435" i="7"/>
  <c r="Q435" i="7"/>
  <c r="P435" i="7"/>
  <c r="O435" i="7"/>
  <c r="N435" i="7"/>
  <c r="M435" i="7"/>
  <c r="L435" i="7"/>
  <c r="K435" i="7"/>
  <c r="J435" i="7"/>
  <c r="I435" i="7"/>
  <c r="H435" i="7"/>
  <c r="G435" i="7"/>
  <c r="F435" i="7"/>
  <c r="E435" i="7"/>
  <c r="D435" i="7"/>
  <c r="C435" i="7"/>
  <c r="B435" i="7"/>
  <c r="AY434" i="7"/>
  <c r="AV434" i="7"/>
  <c r="AU434" i="7"/>
  <c r="AT434" i="7"/>
  <c r="AS434" i="7"/>
  <c r="AR434" i="7"/>
  <c r="AQ434" i="7"/>
  <c r="AP434" i="7"/>
  <c r="AO434" i="7"/>
  <c r="AN434" i="7"/>
  <c r="AM434" i="7"/>
  <c r="AL434" i="7"/>
  <c r="AK434" i="7"/>
  <c r="AJ434" i="7"/>
  <c r="AI434" i="7"/>
  <c r="AH434" i="7"/>
  <c r="AG434" i="7"/>
  <c r="AF434" i="7"/>
  <c r="AE434" i="7"/>
  <c r="AD434" i="7"/>
  <c r="AC434" i="7"/>
  <c r="AB434" i="7"/>
  <c r="AA434" i="7"/>
  <c r="W434" i="7"/>
  <c r="V434" i="7"/>
  <c r="U434" i="7"/>
  <c r="T434" i="7"/>
  <c r="S434" i="7"/>
  <c r="R434" i="7"/>
  <c r="Q434" i="7"/>
  <c r="P434" i="7"/>
  <c r="O434" i="7"/>
  <c r="N434" i="7"/>
  <c r="M434" i="7"/>
  <c r="L434" i="7"/>
  <c r="K434" i="7"/>
  <c r="J434" i="7"/>
  <c r="I434" i="7"/>
  <c r="H434" i="7"/>
  <c r="G434" i="7"/>
  <c r="F434" i="7"/>
  <c r="E434" i="7"/>
  <c r="D434" i="7"/>
  <c r="C434" i="7"/>
  <c r="B434" i="7"/>
  <c r="AY433" i="7"/>
  <c r="AV433" i="7"/>
  <c r="AU433" i="7"/>
  <c r="AT433" i="7"/>
  <c r="AS433" i="7"/>
  <c r="AR433" i="7"/>
  <c r="AQ433" i="7"/>
  <c r="AP433" i="7"/>
  <c r="AO433" i="7"/>
  <c r="AN433" i="7"/>
  <c r="AM433" i="7"/>
  <c r="AL433" i="7"/>
  <c r="AK433" i="7"/>
  <c r="AJ433" i="7"/>
  <c r="AI433" i="7"/>
  <c r="AH433" i="7"/>
  <c r="AG433" i="7"/>
  <c r="AF433" i="7"/>
  <c r="AE433" i="7"/>
  <c r="AD433" i="7"/>
  <c r="AC433" i="7"/>
  <c r="AB433" i="7"/>
  <c r="AA433" i="7"/>
  <c r="W433" i="7"/>
  <c r="V433" i="7"/>
  <c r="U433" i="7"/>
  <c r="T433" i="7"/>
  <c r="S433" i="7"/>
  <c r="R433" i="7"/>
  <c r="Q433" i="7"/>
  <c r="P433" i="7"/>
  <c r="O433" i="7"/>
  <c r="N433" i="7"/>
  <c r="M433" i="7"/>
  <c r="L433" i="7"/>
  <c r="K433" i="7"/>
  <c r="J433" i="7"/>
  <c r="I433" i="7"/>
  <c r="H433" i="7"/>
  <c r="G433" i="7"/>
  <c r="F433" i="7"/>
  <c r="E433" i="7"/>
  <c r="D433" i="7"/>
  <c r="C433" i="7"/>
  <c r="B433" i="7"/>
  <c r="AY432" i="7"/>
  <c r="AV432" i="7"/>
  <c r="AU432" i="7"/>
  <c r="AT432" i="7"/>
  <c r="AS432" i="7"/>
  <c r="AR432" i="7"/>
  <c r="AQ432" i="7"/>
  <c r="AP432" i="7"/>
  <c r="AO432" i="7"/>
  <c r="AN432" i="7"/>
  <c r="AM432" i="7"/>
  <c r="AL432" i="7"/>
  <c r="AK432" i="7"/>
  <c r="AJ432" i="7"/>
  <c r="AI432" i="7"/>
  <c r="AH432" i="7"/>
  <c r="AG432" i="7"/>
  <c r="AF432" i="7"/>
  <c r="AE432" i="7"/>
  <c r="AD432" i="7"/>
  <c r="AC432" i="7"/>
  <c r="AB432" i="7"/>
  <c r="AA432" i="7"/>
  <c r="W432" i="7"/>
  <c r="V432" i="7"/>
  <c r="U432" i="7"/>
  <c r="T432" i="7"/>
  <c r="S432" i="7"/>
  <c r="R432" i="7"/>
  <c r="Q432" i="7"/>
  <c r="P432" i="7"/>
  <c r="O432" i="7"/>
  <c r="N432" i="7"/>
  <c r="M432" i="7"/>
  <c r="L432" i="7"/>
  <c r="K432" i="7"/>
  <c r="J432" i="7"/>
  <c r="I432" i="7"/>
  <c r="H432" i="7"/>
  <c r="G432" i="7"/>
  <c r="F432" i="7"/>
  <c r="E432" i="7"/>
  <c r="D432" i="7"/>
  <c r="C432" i="7"/>
  <c r="B432" i="7"/>
  <c r="AY431" i="7"/>
  <c r="AV431" i="7"/>
  <c r="AU431" i="7"/>
  <c r="AT431" i="7"/>
  <c r="AS431" i="7"/>
  <c r="AR431" i="7"/>
  <c r="AQ431" i="7"/>
  <c r="AP431" i="7"/>
  <c r="AO431" i="7"/>
  <c r="AN431" i="7"/>
  <c r="AM431" i="7"/>
  <c r="AL431" i="7"/>
  <c r="AK431" i="7"/>
  <c r="AJ431" i="7"/>
  <c r="AI431" i="7"/>
  <c r="AH431" i="7"/>
  <c r="AG431" i="7"/>
  <c r="AF431" i="7"/>
  <c r="AE431" i="7"/>
  <c r="AD431" i="7"/>
  <c r="AC431" i="7"/>
  <c r="AB431" i="7"/>
  <c r="AA431" i="7"/>
  <c r="W431" i="7"/>
  <c r="V431" i="7"/>
  <c r="U431" i="7"/>
  <c r="T431" i="7"/>
  <c r="S431" i="7"/>
  <c r="R431" i="7"/>
  <c r="Q431" i="7"/>
  <c r="P431" i="7"/>
  <c r="O431" i="7"/>
  <c r="N431" i="7"/>
  <c r="M431" i="7"/>
  <c r="L431" i="7"/>
  <c r="K431" i="7"/>
  <c r="J431" i="7"/>
  <c r="I431" i="7"/>
  <c r="H431" i="7"/>
  <c r="G431" i="7"/>
  <c r="F431" i="7"/>
  <c r="E431" i="7"/>
  <c r="D431" i="7"/>
  <c r="C431" i="7"/>
  <c r="B431" i="7"/>
  <c r="AY430" i="7"/>
  <c r="AV430" i="7"/>
  <c r="AU430" i="7"/>
  <c r="AT430" i="7"/>
  <c r="AS430" i="7"/>
  <c r="AR430" i="7"/>
  <c r="AQ430" i="7"/>
  <c r="AP430" i="7"/>
  <c r="AO430" i="7"/>
  <c r="AN430" i="7"/>
  <c r="AM430" i="7"/>
  <c r="AL430" i="7"/>
  <c r="AK430" i="7"/>
  <c r="AJ430" i="7"/>
  <c r="AI430" i="7"/>
  <c r="AH430" i="7"/>
  <c r="AG430" i="7"/>
  <c r="AF430" i="7"/>
  <c r="AE430" i="7"/>
  <c r="AD430" i="7"/>
  <c r="AC430" i="7"/>
  <c r="AB430" i="7"/>
  <c r="AA430" i="7"/>
  <c r="W430" i="7"/>
  <c r="V430" i="7"/>
  <c r="U430" i="7"/>
  <c r="T430" i="7"/>
  <c r="S430" i="7"/>
  <c r="R430" i="7"/>
  <c r="Q430" i="7"/>
  <c r="P430" i="7"/>
  <c r="O430" i="7"/>
  <c r="N430" i="7"/>
  <c r="M430" i="7"/>
  <c r="L430" i="7"/>
  <c r="K430" i="7"/>
  <c r="J430" i="7"/>
  <c r="I430" i="7"/>
  <c r="H430" i="7"/>
  <c r="G430" i="7"/>
  <c r="F430" i="7"/>
  <c r="E430" i="7"/>
  <c r="D430" i="7"/>
  <c r="C430" i="7"/>
  <c r="B430" i="7"/>
  <c r="AY429" i="7"/>
  <c r="AV429" i="7"/>
  <c r="AU429" i="7"/>
  <c r="AT429" i="7"/>
  <c r="AS429" i="7"/>
  <c r="AR429" i="7"/>
  <c r="AQ429" i="7"/>
  <c r="AP429" i="7"/>
  <c r="AO429" i="7"/>
  <c r="AN429" i="7"/>
  <c r="AM429" i="7"/>
  <c r="AL429" i="7"/>
  <c r="AK429" i="7"/>
  <c r="AJ429" i="7"/>
  <c r="AI429" i="7"/>
  <c r="AH429" i="7"/>
  <c r="AG429" i="7"/>
  <c r="AF429" i="7"/>
  <c r="AE429" i="7"/>
  <c r="AD429" i="7"/>
  <c r="AC429" i="7"/>
  <c r="AB429" i="7"/>
  <c r="AA429" i="7"/>
  <c r="W429" i="7"/>
  <c r="V429" i="7"/>
  <c r="U429" i="7"/>
  <c r="T429" i="7"/>
  <c r="S429" i="7"/>
  <c r="R429" i="7"/>
  <c r="Q429" i="7"/>
  <c r="P429" i="7"/>
  <c r="O429" i="7"/>
  <c r="N429" i="7"/>
  <c r="M429" i="7"/>
  <c r="L429" i="7"/>
  <c r="K429" i="7"/>
  <c r="J429" i="7"/>
  <c r="I429" i="7"/>
  <c r="H429" i="7"/>
  <c r="G429" i="7"/>
  <c r="F429" i="7"/>
  <c r="E429" i="7"/>
  <c r="D429" i="7"/>
  <c r="C429" i="7"/>
  <c r="B429" i="7"/>
  <c r="AY428" i="7"/>
  <c r="AV428" i="7"/>
  <c r="AU428" i="7"/>
  <c r="AT428" i="7"/>
  <c r="AS428" i="7"/>
  <c r="AR428" i="7"/>
  <c r="AQ428" i="7"/>
  <c r="AP428" i="7"/>
  <c r="AO428" i="7"/>
  <c r="AN428" i="7"/>
  <c r="AM428" i="7"/>
  <c r="AL428" i="7"/>
  <c r="AK428" i="7"/>
  <c r="AJ428" i="7"/>
  <c r="AI428" i="7"/>
  <c r="AH428" i="7"/>
  <c r="AG428" i="7"/>
  <c r="AF428" i="7"/>
  <c r="AE428" i="7"/>
  <c r="AD428" i="7"/>
  <c r="AC428" i="7"/>
  <c r="AB428" i="7"/>
  <c r="AA428" i="7"/>
  <c r="W428" i="7"/>
  <c r="V428" i="7"/>
  <c r="U428" i="7"/>
  <c r="T428" i="7"/>
  <c r="S428" i="7"/>
  <c r="R428" i="7"/>
  <c r="Q428" i="7"/>
  <c r="P428" i="7"/>
  <c r="O428" i="7"/>
  <c r="N428" i="7"/>
  <c r="M428" i="7"/>
  <c r="L428" i="7"/>
  <c r="K428" i="7"/>
  <c r="J428" i="7"/>
  <c r="I428" i="7"/>
  <c r="H428" i="7"/>
  <c r="G428" i="7"/>
  <c r="F428" i="7"/>
  <c r="E428" i="7"/>
  <c r="D428" i="7"/>
  <c r="C428" i="7"/>
  <c r="B428" i="7"/>
  <c r="AY427" i="7"/>
  <c r="AV427" i="7"/>
  <c r="AU427" i="7"/>
  <c r="AT427" i="7"/>
  <c r="AS427" i="7"/>
  <c r="AR427" i="7"/>
  <c r="AQ427" i="7"/>
  <c r="AP427" i="7"/>
  <c r="AO427" i="7"/>
  <c r="AN427" i="7"/>
  <c r="AM427" i="7"/>
  <c r="AL427" i="7"/>
  <c r="AK427" i="7"/>
  <c r="AJ427" i="7"/>
  <c r="AI427" i="7"/>
  <c r="AH427" i="7"/>
  <c r="AG427" i="7"/>
  <c r="AF427" i="7"/>
  <c r="AE427" i="7"/>
  <c r="AD427" i="7"/>
  <c r="AC427" i="7"/>
  <c r="AB427" i="7"/>
  <c r="AA427" i="7"/>
  <c r="W427" i="7"/>
  <c r="V427" i="7"/>
  <c r="U427" i="7"/>
  <c r="T427" i="7"/>
  <c r="S427" i="7"/>
  <c r="R427" i="7"/>
  <c r="Q427" i="7"/>
  <c r="P427" i="7"/>
  <c r="O427" i="7"/>
  <c r="N427" i="7"/>
  <c r="M427" i="7"/>
  <c r="L427" i="7"/>
  <c r="K427" i="7"/>
  <c r="J427" i="7"/>
  <c r="I427" i="7"/>
  <c r="H427" i="7"/>
  <c r="G427" i="7"/>
  <c r="F427" i="7"/>
  <c r="E427" i="7"/>
  <c r="D427" i="7"/>
  <c r="C427" i="7"/>
  <c r="B427" i="7"/>
  <c r="AY426" i="7"/>
  <c r="AV426" i="7"/>
  <c r="AU426" i="7"/>
  <c r="AT426" i="7"/>
  <c r="AS426" i="7"/>
  <c r="AR426" i="7"/>
  <c r="AQ426" i="7"/>
  <c r="AP426" i="7"/>
  <c r="AO426" i="7"/>
  <c r="AN426" i="7"/>
  <c r="AM426" i="7"/>
  <c r="AL426" i="7"/>
  <c r="AK426" i="7"/>
  <c r="AJ426" i="7"/>
  <c r="AI426" i="7"/>
  <c r="AH426" i="7"/>
  <c r="AG426" i="7"/>
  <c r="AF426" i="7"/>
  <c r="AE426" i="7"/>
  <c r="AD426" i="7"/>
  <c r="AC426" i="7"/>
  <c r="AB426" i="7"/>
  <c r="AA426" i="7"/>
  <c r="W426" i="7"/>
  <c r="V426" i="7"/>
  <c r="U426" i="7"/>
  <c r="T426" i="7"/>
  <c r="S426" i="7"/>
  <c r="R426" i="7"/>
  <c r="Q426" i="7"/>
  <c r="P426" i="7"/>
  <c r="O426" i="7"/>
  <c r="N426" i="7"/>
  <c r="M426" i="7"/>
  <c r="L426" i="7"/>
  <c r="K426" i="7"/>
  <c r="J426" i="7"/>
  <c r="I426" i="7"/>
  <c r="H426" i="7"/>
  <c r="G426" i="7"/>
  <c r="F426" i="7"/>
  <c r="E426" i="7"/>
  <c r="D426" i="7"/>
  <c r="C426" i="7"/>
  <c r="B426" i="7"/>
  <c r="AY425" i="7"/>
  <c r="AV425" i="7"/>
  <c r="AU425" i="7"/>
  <c r="AT425" i="7"/>
  <c r="AS425" i="7"/>
  <c r="AR425" i="7"/>
  <c r="AQ425" i="7"/>
  <c r="AP425" i="7"/>
  <c r="AO425" i="7"/>
  <c r="AN425" i="7"/>
  <c r="AM425" i="7"/>
  <c r="AL425" i="7"/>
  <c r="AK425" i="7"/>
  <c r="AJ425" i="7"/>
  <c r="AI425" i="7"/>
  <c r="AH425" i="7"/>
  <c r="AG425" i="7"/>
  <c r="AF425" i="7"/>
  <c r="AE425" i="7"/>
  <c r="AD425" i="7"/>
  <c r="AC425" i="7"/>
  <c r="AB425" i="7"/>
  <c r="AA425" i="7"/>
  <c r="W425" i="7"/>
  <c r="V425" i="7"/>
  <c r="U425" i="7"/>
  <c r="T425" i="7"/>
  <c r="S425" i="7"/>
  <c r="R425" i="7"/>
  <c r="Q425" i="7"/>
  <c r="P425" i="7"/>
  <c r="O425" i="7"/>
  <c r="N425" i="7"/>
  <c r="M425" i="7"/>
  <c r="L425" i="7"/>
  <c r="K425" i="7"/>
  <c r="J425" i="7"/>
  <c r="I425" i="7"/>
  <c r="H425" i="7"/>
  <c r="G425" i="7"/>
  <c r="F425" i="7"/>
  <c r="E425" i="7"/>
  <c r="D425" i="7"/>
  <c r="C425" i="7"/>
  <c r="B425" i="7"/>
  <c r="AY424" i="7"/>
  <c r="AV424" i="7"/>
  <c r="AU424" i="7"/>
  <c r="AT424" i="7"/>
  <c r="AS424" i="7"/>
  <c r="AR424" i="7"/>
  <c r="AQ424" i="7"/>
  <c r="AP424" i="7"/>
  <c r="AO424" i="7"/>
  <c r="AN424" i="7"/>
  <c r="AM424" i="7"/>
  <c r="AL424" i="7"/>
  <c r="AK424" i="7"/>
  <c r="AJ424" i="7"/>
  <c r="AI424" i="7"/>
  <c r="AH424" i="7"/>
  <c r="AG424" i="7"/>
  <c r="AF424" i="7"/>
  <c r="AE424" i="7"/>
  <c r="AD424" i="7"/>
  <c r="AC424" i="7"/>
  <c r="AB424" i="7"/>
  <c r="AA424" i="7"/>
  <c r="W424" i="7"/>
  <c r="V424" i="7"/>
  <c r="U424" i="7"/>
  <c r="T424" i="7"/>
  <c r="S424" i="7"/>
  <c r="R424" i="7"/>
  <c r="Q424" i="7"/>
  <c r="P424" i="7"/>
  <c r="O424" i="7"/>
  <c r="N424" i="7"/>
  <c r="M424" i="7"/>
  <c r="L424" i="7"/>
  <c r="K424" i="7"/>
  <c r="J424" i="7"/>
  <c r="I424" i="7"/>
  <c r="H424" i="7"/>
  <c r="G424" i="7"/>
  <c r="F424" i="7"/>
  <c r="E424" i="7"/>
  <c r="D424" i="7"/>
  <c r="C424" i="7"/>
  <c r="B424" i="7"/>
  <c r="AY423" i="7"/>
  <c r="AV423" i="7"/>
  <c r="AU423" i="7"/>
  <c r="AT423" i="7"/>
  <c r="AS423" i="7"/>
  <c r="AR423" i="7"/>
  <c r="AQ423" i="7"/>
  <c r="AP423" i="7"/>
  <c r="AO423" i="7"/>
  <c r="AN423" i="7"/>
  <c r="AM423" i="7"/>
  <c r="AL423" i="7"/>
  <c r="AK423" i="7"/>
  <c r="AJ423" i="7"/>
  <c r="AI423" i="7"/>
  <c r="AH423" i="7"/>
  <c r="AG423" i="7"/>
  <c r="AF423" i="7"/>
  <c r="AE423" i="7"/>
  <c r="AD423" i="7"/>
  <c r="AC423" i="7"/>
  <c r="AB423" i="7"/>
  <c r="AA423" i="7"/>
  <c r="W423" i="7"/>
  <c r="V423" i="7"/>
  <c r="U423" i="7"/>
  <c r="T423" i="7"/>
  <c r="S423" i="7"/>
  <c r="R423" i="7"/>
  <c r="Q423" i="7"/>
  <c r="P423" i="7"/>
  <c r="O423" i="7"/>
  <c r="N423" i="7"/>
  <c r="M423" i="7"/>
  <c r="L423" i="7"/>
  <c r="K423" i="7"/>
  <c r="J423" i="7"/>
  <c r="I423" i="7"/>
  <c r="H423" i="7"/>
  <c r="G423" i="7"/>
  <c r="F423" i="7"/>
  <c r="E423" i="7"/>
  <c r="D423" i="7"/>
  <c r="C423" i="7"/>
  <c r="B423" i="7"/>
  <c r="AY422" i="7"/>
  <c r="AV422" i="7"/>
  <c r="AU422" i="7"/>
  <c r="AT422" i="7"/>
  <c r="AS422" i="7"/>
  <c r="AR422" i="7"/>
  <c r="AQ422" i="7"/>
  <c r="AP422" i="7"/>
  <c r="AO422" i="7"/>
  <c r="AN422" i="7"/>
  <c r="AM422" i="7"/>
  <c r="AL422" i="7"/>
  <c r="AK422" i="7"/>
  <c r="AJ422" i="7"/>
  <c r="AI422" i="7"/>
  <c r="AH422" i="7"/>
  <c r="AG422" i="7"/>
  <c r="AF422" i="7"/>
  <c r="AE422" i="7"/>
  <c r="AD422" i="7"/>
  <c r="AC422" i="7"/>
  <c r="AB422" i="7"/>
  <c r="AA422" i="7"/>
  <c r="W422" i="7"/>
  <c r="V422" i="7"/>
  <c r="U422" i="7"/>
  <c r="T422" i="7"/>
  <c r="S422" i="7"/>
  <c r="R422" i="7"/>
  <c r="Q422" i="7"/>
  <c r="P422" i="7"/>
  <c r="O422" i="7"/>
  <c r="N422" i="7"/>
  <c r="M422" i="7"/>
  <c r="L422" i="7"/>
  <c r="K422" i="7"/>
  <c r="J422" i="7"/>
  <c r="I422" i="7"/>
  <c r="H422" i="7"/>
  <c r="G422" i="7"/>
  <c r="F422" i="7"/>
  <c r="E422" i="7"/>
  <c r="D422" i="7"/>
  <c r="C422" i="7"/>
  <c r="B422" i="7"/>
  <c r="AY421" i="7"/>
  <c r="AV421" i="7"/>
  <c r="AU421" i="7"/>
  <c r="AT421" i="7"/>
  <c r="AS421" i="7"/>
  <c r="AR421" i="7"/>
  <c r="AQ421" i="7"/>
  <c r="AP421" i="7"/>
  <c r="AO421" i="7"/>
  <c r="AN421" i="7"/>
  <c r="AM421" i="7"/>
  <c r="AL421" i="7"/>
  <c r="AK421" i="7"/>
  <c r="AJ421" i="7"/>
  <c r="AI421" i="7"/>
  <c r="AH421" i="7"/>
  <c r="AG421" i="7"/>
  <c r="AF421" i="7"/>
  <c r="AE421" i="7"/>
  <c r="AD421" i="7"/>
  <c r="AC421" i="7"/>
  <c r="AB421" i="7"/>
  <c r="AA421" i="7"/>
  <c r="W421" i="7"/>
  <c r="V421" i="7"/>
  <c r="U421" i="7"/>
  <c r="T421" i="7"/>
  <c r="S421" i="7"/>
  <c r="R421" i="7"/>
  <c r="Q421" i="7"/>
  <c r="P421" i="7"/>
  <c r="O421" i="7"/>
  <c r="N421" i="7"/>
  <c r="M421" i="7"/>
  <c r="L421" i="7"/>
  <c r="K421" i="7"/>
  <c r="J421" i="7"/>
  <c r="I421" i="7"/>
  <c r="H421" i="7"/>
  <c r="G421" i="7"/>
  <c r="F421" i="7"/>
  <c r="E421" i="7"/>
  <c r="D421" i="7"/>
  <c r="C421" i="7"/>
  <c r="B421" i="7"/>
  <c r="AY420" i="7"/>
  <c r="AV420" i="7"/>
  <c r="AU420" i="7"/>
  <c r="AT420" i="7"/>
  <c r="AS420" i="7"/>
  <c r="AR420" i="7"/>
  <c r="AQ420" i="7"/>
  <c r="AP420" i="7"/>
  <c r="AO420" i="7"/>
  <c r="AN420" i="7"/>
  <c r="AM420" i="7"/>
  <c r="AL420" i="7"/>
  <c r="AK420" i="7"/>
  <c r="AJ420" i="7"/>
  <c r="AI420" i="7"/>
  <c r="AH420" i="7"/>
  <c r="AG420" i="7"/>
  <c r="AF420" i="7"/>
  <c r="AE420" i="7"/>
  <c r="AD420" i="7"/>
  <c r="AC420" i="7"/>
  <c r="AB420" i="7"/>
  <c r="AA420" i="7"/>
  <c r="W420" i="7"/>
  <c r="V420" i="7"/>
  <c r="U420" i="7"/>
  <c r="T420" i="7"/>
  <c r="S420" i="7"/>
  <c r="R420" i="7"/>
  <c r="Q420" i="7"/>
  <c r="P420" i="7"/>
  <c r="O420" i="7"/>
  <c r="N420" i="7"/>
  <c r="M420" i="7"/>
  <c r="L420" i="7"/>
  <c r="K420" i="7"/>
  <c r="J420" i="7"/>
  <c r="I420" i="7"/>
  <c r="H420" i="7"/>
  <c r="G420" i="7"/>
  <c r="F420" i="7"/>
  <c r="E420" i="7"/>
  <c r="D420" i="7"/>
  <c r="C420" i="7"/>
  <c r="B420" i="7"/>
  <c r="AY419" i="7"/>
  <c r="AV419" i="7"/>
  <c r="AU419" i="7"/>
  <c r="AT419" i="7"/>
  <c r="AS419" i="7"/>
  <c r="AR419" i="7"/>
  <c r="AQ419" i="7"/>
  <c r="AP419" i="7"/>
  <c r="AO419" i="7"/>
  <c r="AN419" i="7"/>
  <c r="AM419" i="7"/>
  <c r="AL419" i="7"/>
  <c r="AK419" i="7"/>
  <c r="AJ419" i="7"/>
  <c r="AI419" i="7"/>
  <c r="AH419" i="7"/>
  <c r="AG419" i="7"/>
  <c r="AF419" i="7"/>
  <c r="AE419" i="7"/>
  <c r="AD419" i="7"/>
  <c r="AC419" i="7"/>
  <c r="AB419" i="7"/>
  <c r="AA419" i="7"/>
  <c r="W419" i="7"/>
  <c r="V419" i="7"/>
  <c r="U419" i="7"/>
  <c r="T419" i="7"/>
  <c r="S419" i="7"/>
  <c r="R419" i="7"/>
  <c r="Q419" i="7"/>
  <c r="P419" i="7"/>
  <c r="O419" i="7"/>
  <c r="N419" i="7"/>
  <c r="M419" i="7"/>
  <c r="L419" i="7"/>
  <c r="K419" i="7"/>
  <c r="J419" i="7"/>
  <c r="I419" i="7"/>
  <c r="H419" i="7"/>
  <c r="G419" i="7"/>
  <c r="F419" i="7"/>
  <c r="E419" i="7"/>
  <c r="D419" i="7"/>
  <c r="C419" i="7"/>
  <c r="B419" i="7"/>
  <c r="AY418" i="7"/>
  <c r="AV418" i="7"/>
  <c r="AU418" i="7"/>
  <c r="AT418" i="7"/>
  <c r="AS418" i="7"/>
  <c r="AR418" i="7"/>
  <c r="AQ418" i="7"/>
  <c r="AP418" i="7"/>
  <c r="AO418" i="7"/>
  <c r="AN418" i="7"/>
  <c r="AM418" i="7"/>
  <c r="AL418" i="7"/>
  <c r="AK418" i="7"/>
  <c r="AJ418" i="7"/>
  <c r="AI418" i="7"/>
  <c r="AH418" i="7"/>
  <c r="AG418" i="7"/>
  <c r="AF418" i="7"/>
  <c r="AE418" i="7"/>
  <c r="AD418" i="7"/>
  <c r="AC418" i="7"/>
  <c r="AB418" i="7"/>
  <c r="AA418" i="7"/>
  <c r="W418" i="7"/>
  <c r="V418" i="7"/>
  <c r="U418" i="7"/>
  <c r="T418" i="7"/>
  <c r="S418" i="7"/>
  <c r="R418" i="7"/>
  <c r="Q418" i="7"/>
  <c r="P418" i="7"/>
  <c r="O418" i="7"/>
  <c r="N418" i="7"/>
  <c r="M418" i="7"/>
  <c r="L418" i="7"/>
  <c r="K418" i="7"/>
  <c r="J418" i="7"/>
  <c r="I418" i="7"/>
  <c r="H418" i="7"/>
  <c r="G418" i="7"/>
  <c r="F418" i="7"/>
  <c r="E418" i="7"/>
  <c r="D418" i="7"/>
  <c r="C418" i="7"/>
  <c r="B418" i="7"/>
  <c r="AY417" i="7"/>
  <c r="AV417" i="7"/>
  <c r="AU417" i="7"/>
  <c r="AT417" i="7"/>
  <c r="AS417" i="7"/>
  <c r="AR417" i="7"/>
  <c r="AQ417" i="7"/>
  <c r="AP417" i="7"/>
  <c r="AO417" i="7"/>
  <c r="AN417" i="7"/>
  <c r="AM417" i="7"/>
  <c r="AL417" i="7"/>
  <c r="AK417" i="7"/>
  <c r="AJ417" i="7"/>
  <c r="AI417" i="7"/>
  <c r="AH417" i="7"/>
  <c r="AG417" i="7"/>
  <c r="AF417" i="7"/>
  <c r="AE417" i="7"/>
  <c r="AD417" i="7"/>
  <c r="AC417" i="7"/>
  <c r="AB417" i="7"/>
  <c r="AA417" i="7"/>
  <c r="W417" i="7"/>
  <c r="V417" i="7"/>
  <c r="U417" i="7"/>
  <c r="T417" i="7"/>
  <c r="S417" i="7"/>
  <c r="R417" i="7"/>
  <c r="Q417" i="7"/>
  <c r="P417" i="7"/>
  <c r="O417" i="7"/>
  <c r="N417" i="7"/>
  <c r="M417" i="7"/>
  <c r="L417" i="7"/>
  <c r="K417" i="7"/>
  <c r="J417" i="7"/>
  <c r="I417" i="7"/>
  <c r="H417" i="7"/>
  <c r="G417" i="7"/>
  <c r="F417" i="7"/>
  <c r="E417" i="7"/>
  <c r="D417" i="7"/>
  <c r="C417" i="7"/>
  <c r="B417" i="7"/>
  <c r="AY416" i="7"/>
  <c r="AV416" i="7"/>
  <c r="AU416" i="7"/>
  <c r="AT416" i="7"/>
  <c r="AS416" i="7"/>
  <c r="AR416" i="7"/>
  <c r="AQ416" i="7"/>
  <c r="AP416" i="7"/>
  <c r="AO416" i="7"/>
  <c r="AN416" i="7"/>
  <c r="AM416" i="7"/>
  <c r="AL416" i="7"/>
  <c r="AK416" i="7"/>
  <c r="AJ416" i="7"/>
  <c r="AI416" i="7"/>
  <c r="AH416" i="7"/>
  <c r="AG416" i="7"/>
  <c r="AF416" i="7"/>
  <c r="AE416" i="7"/>
  <c r="AD416" i="7"/>
  <c r="AC416" i="7"/>
  <c r="AB416" i="7"/>
  <c r="AA416" i="7"/>
  <c r="W416" i="7"/>
  <c r="V416" i="7"/>
  <c r="U416" i="7"/>
  <c r="T416" i="7"/>
  <c r="S416" i="7"/>
  <c r="R416" i="7"/>
  <c r="Q416" i="7"/>
  <c r="P416" i="7"/>
  <c r="O416" i="7"/>
  <c r="N416" i="7"/>
  <c r="M416" i="7"/>
  <c r="L416" i="7"/>
  <c r="K416" i="7"/>
  <c r="J416" i="7"/>
  <c r="I416" i="7"/>
  <c r="H416" i="7"/>
  <c r="G416" i="7"/>
  <c r="F416" i="7"/>
  <c r="E416" i="7"/>
  <c r="D416" i="7"/>
  <c r="C416" i="7"/>
  <c r="B416" i="7"/>
  <c r="AY415" i="7"/>
  <c r="AV415" i="7"/>
  <c r="AU415" i="7"/>
  <c r="AT415" i="7"/>
  <c r="AS415" i="7"/>
  <c r="AR415" i="7"/>
  <c r="AQ415" i="7"/>
  <c r="AP415" i="7"/>
  <c r="AO415" i="7"/>
  <c r="AN415" i="7"/>
  <c r="AM415" i="7"/>
  <c r="AL415" i="7"/>
  <c r="AK415" i="7"/>
  <c r="AJ415" i="7"/>
  <c r="AI415" i="7"/>
  <c r="AH415" i="7"/>
  <c r="AG415" i="7"/>
  <c r="AF415" i="7"/>
  <c r="AE415" i="7"/>
  <c r="AD415" i="7"/>
  <c r="AC415" i="7"/>
  <c r="AB415" i="7"/>
  <c r="AA415" i="7"/>
  <c r="W415" i="7"/>
  <c r="V415" i="7"/>
  <c r="U415" i="7"/>
  <c r="T415" i="7"/>
  <c r="S415" i="7"/>
  <c r="R415" i="7"/>
  <c r="Q415" i="7"/>
  <c r="P415" i="7"/>
  <c r="O415" i="7"/>
  <c r="N415" i="7"/>
  <c r="M415" i="7"/>
  <c r="L415" i="7"/>
  <c r="K415" i="7"/>
  <c r="J415" i="7"/>
  <c r="I415" i="7"/>
  <c r="H415" i="7"/>
  <c r="G415" i="7"/>
  <c r="F415" i="7"/>
  <c r="E415" i="7"/>
  <c r="D415" i="7"/>
  <c r="C415" i="7"/>
  <c r="B415" i="7"/>
  <c r="AY414" i="7"/>
  <c r="AV414" i="7"/>
  <c r="AU414" i="7"/>
  <c r="AT414" i="7"/>
  <c r="AS414" i="7"/>
  <c r="AR414" i="7"/>
  <c r="AQ414" i="7"/>
  <c r="AP414" i="7"/>
  <c r="AO414" i="7"/>
  <c r="AN414" i="7"/>
  <c r="AM414" i="7"/>
  <c r="AL414" i="7"/>
  <c r="AK414" i="7"/>
  <c r="AJ414" i="7"/>
  <c r="AI414" i="7"/>
  <c r="AH414" i="7"/>
  <c r="AG414" i="7"/>
  <c r="AF414" i="7"/>
  <c r="AE414" i="7"/>
  <c r="AD414" i="7"/>
  <c r="AC414" i="7"/>
  <c r="AB414" i="7"/>
  <c r="AA414" i="7"/>
  <c r="W414" i="7"/>
  <c r="V414" i="7"/>
  <c r="U414" i="7"/>
  <c r="T414" i="7"/>
  <c r="S414" i="7"/>
  <c r="R414" i="7"/>
  <c r="Q414" i="7"/>
  <c r="P414" i="7"/>
  <c r="O414" i="7"/>
  <c r="N414" i="7"/>
  <c r="M414" i="7"/>
  <c r="L414" i="7"/>
  <c r="K414" i="7"/>
  <c r="J414" i="7"/>
  <c r="I414" i="7"/>
  <c r="H414" i="7"/>
  <c r="G414" i="7"/>
  <c r="F414" i="7"/>
  <c r="E414" i="7"/>
  <c r="D414" i="7"/>
  <c r="C414" i="7"/>
  <c r="B414" i="7"/>
  <c r="AY413" i="7"/>
  <c r="AV413" i="7"/>
  <c r="AU413" i="7"/>
  <c r="AT413" i="7"/>
  <c r="AS413" i="7"/>
  <c r="AR413" i="7"/>
  <c r="AQ413" i="7"/>
  <c r="AP413" i="7"/>
  <c r="AO413" i="7"/>
  <c r="AN413" i="7"/>
  <c r="AM413" i="7"/>
  <c r="AL413" i="7"/>
  <c r="AK413" i="7"/>
  <c r="AJ413" i="7"/>
  <c r="AI413" i="7"/>
  <c r="AH413" i="7"/>
  <c r="AG413" i="7"/>
  <c r="AF413" i="7"/>
  <c r="AE413" i="7"/>
  <c r="AD413" i="7"/>
  <c r="AC413" i="7"/>
  <c r="AB413" i="7"/>
  <c r="AA413" i="7"/>
  <c r="W413" i="7"/>
  <c r="V413" i="7"/>
  <c r="U413" i="7"/>
  <c r="T413" i="7"/>
  <c r="S413" i="7"/>
  <c r="R413" i="7"/>
  <c r="Q413" i="7"/>
  <c r="P413" i="7"/>
  <c r="O413" i="7"/>
  <c r="N413" i="7"/>
  <c r="M413" i="7"/>
  <c r="L413" i="7"/>
  <c r="K413" i="7"/>
  <c r="J413" i="7"/>
  <c r="I413" i="7"/>
  <c r="H413" i="7"/>
  <c r="G413" i="7"/>
  <c r="F413" i="7"/>
  <c r="E413" i="7"/>
  <c r="D413" i="7"/>
  <c r="C413" i="7"/>
  <c r="B413" i="7"/>
  <c r="AY412" i="7"/>
  <c r="AV412" i="7"/>
  <c r="AU412" i="7"/>
  <c r="AT412" i="7"/>
  <c r="AS412" i="7"/>
  <c r="AR412" i="7"/>
  <c r="AQ412" i="7"/>
  <c r="AP412" i="7"/>
  <c r="AO412" i="7"/>
  <c r="AN412" i="7"/>
  <c r="AM412" i="7"/>
  <c r="AL412" i="7"/>
  <c r="AK412" i="7"/>
  <c r="AJ412" i="7"/>
  <c r="AI412" i="7"/>
  <c r="AH412" i="7"/>
  <c r="AG412" i="7"/>
  <c r="AF412" i="7"/>
  <c r="AE412" i="7"/>
  <c r="AD412" i="7"/>
  <c r="AC412" i="7"/>
  <c r="AB412" i="7"/>
  <c r="AA412" i="7"/>
  <c r="W412" i="7"/>
  <c r="V412" i="7"/>
  <c r="U412" i="7"/>
  <c r="T412" i="7"/>
  <c r="S412" i="7"/>
  <c r="R412" i="7"/>
  <c r="Q412" i="7"/>
  <c r="P412" i="7"/>
  <c r="O412" i="7"/>
  <c r="N412" i="7"/>
  <c r="M412" i="7"/>
  <c r="L412" i="7"/>
  <c r="K412" i="7"/>
  <c r="J412" i="7"/>
  <c r="I412" i="7"/>
  <c r="H412" i="7"/>
  <c r="G412" i="7"/>
  <c r="F412" i="7"/>
  <c r="E412" i="7"/>
  <c r="D412" i="7"/>
  <c r="C412" i="7"/>
  <c r="B412" i="7"/>
  <c r="AY411" i="7"/>
  <c r="AV411" i="7"/>
  <c r="AU411" i="7"/>
  <c r="AT411" i="7"/>
  <c r="AS411" i="7"/>
  <c r="AR411" i="7"/>
  <c r="AQ411" i="7"/>
  <c r="AP411" i="7"/>
  <c r="AO411" i="7"/>
  <c r="AN411" i="7"/>
  <c r="AM411" i="7"/>
  <c r="AL411" i="7"/>
  <c r="AK411" i="7"/>
  <c r="AJ411" i="7"/>
  <c r="AI411" i="7"/>
  <c r="AH411" i="7"/>
  <c r="AG411" i="7"/>
  <c r="AF411" i="7"/>
  <c r="AE411" i="7"/>
  <c r="AD411" i="7"/>
  <c r="AC411" i="7"/>
  <c r="AB411" i="7"/>
  <c r="AA411" i="7"/>
  <c r="W411" i="7"/>
  <c r="V411" i="7"/>
  <c r="U411" i="7"/>
  <c r="T411" i="7"/>
  <c r="S411" i="7"/>
  <c r="R411" i="7"/>
  <c r="Q411" i="7"/>
  <c r="P411" i="7"/>
  <c r="O411" i="7"/>
  <c r="N411" i="7"/>
  <c r="M411" i="7"/>
  <c r="L411" i="7"/>
  <c r="K411" i="7"/>
  <c r="J411" i="7"/>
  <c r="I411" i="7"/>
  <c r="H411" i="7"/>
  <c r="G411" i="7"/>
  <c r="F411" i="7"/>
  <c r="E411" i="7"/>
  <c r="D411" i="7"/>
  <c r="C411" i="7"/>
  <c r="B411" i="7"/>
  <c r="AY410" i="7"/>
  <c r="AV410" i="7"/>
  <c r="AU410" i="7"/>
  <c r="AT410" i="7"/>
  <c r="AS410" i="7"/>
  <c r="AR410" i="7"/>
  <c r="AQ410" i="7"/>
  <c r="AP410" i="7"/>
  <c r="AO410" i="7"/>
  <c r="AN410" i="7"/>
  <c r="AM410" i="7"/>
  <c r="AL410" i="7"/>
  <c r="AK410" i="7"/>
  <c r="AJ410" i="7"/>
  <c r="AI410" i="7"/>
  <c r="AH410" i="7"/>
  <c r="AG410" i="7"/>
  <c r="AF410" i="7"/>
  <c r="AE410" i="7"/>
  <c r="AD410" i="7"/>
  <c r="AC410" i="7"/>
  <c r="AB410" i="7"/>
  <c r="AA410" i="7"/>
  <c r="W410" i="7"/>
  <c r="V410" i="7"/>
  <c r="U410" i="7"/>
  <c r="T410" i="7"/>
  <c r="S410" i="7"/>
  <c r="R410" i="7"/>
  <c r="Q410" i="7"/>
  <c r="P410" i="7"/>
  <c r="O410" i="7"/>
  <c r="N410" i="7"/>
  <c r="M410" i="7"/>
  <c r="L410" i="7"/>
  <c r="K410" i="7"/>
  <c r="J410" i="7"/>
  <c r="I410" i="7"/>
  <c r="H410" i="7"/>
  <c r="G410" i="7"/>
  <c r="F410" i="7"/>
  <c r="E410" i="7"/>
  <c r="D410" i="7"/>
  <c r="C410" i="7"/>
  <c r="B410" i="7"/>
  <c r="AY409" i="7"/>
  <c r="AV409" i="7"/>
  <c r="AU409" i="7"/>
  <c r="AT409" i="7"/>
  <c r="AS409" i="7"/>
  <c r="AR409" i="7"/>
  <c r="AQ409" i="7"/>
  <c r="AP409" i="7"/>
  <c r="AO409" i="7"/>
  <c r="AN409" i="7"/>
  <c r="AM409" i="7"/>
  <c r="AL409" i="7"/>
  <c r="AK409" i="7"/>
  <c r="AJ409" i="7"/>
  <c r="AI409" i="7"/>
  <c r="AH409" i="7"/>
  <c r="AG409" i="7"/>
  <c r="AF409" i="7"/>
  <c r="AE409" i="7"/>
  <c r="AD409" i="7"/>
  <c r="AC409" i="7"/>
  <c r="AB409" i="7"/>
  <c r="AA409" i="7"/>
  <c r="W409" i="7"/>
  <c r="V409" i="7"/>
  <c r="U409" i="7"/>
  <c r="T409" i="7"/>
  <c r="S409" i="7"/>
  <c r="R409" i="7"/>
  <c r="Q409" i="7"/>
  <c r="P409" i="7"/>
  <c r="O409" i="7"/>
  <c r="N409" i="7"/>
  <c r="M409" i="7"/>
  <c r="L409" i="7"/>
  <c r="K409" i="7"/>
  <c r="J409" i="7"/>
  <c r="I409" i="7"/>
  <c r="H409" i="7"/>
  <c r="G409" i="7"/>
  <c r="F409" i="7"/>
  <c r="E409" i="7"/>
  <c r="D409" i="7"/>
  <c r="C409" i="7"/>
  <c r="B409" i="7"/>
  <c r="AY408" i="7"/>
  <c r="AV408" i="7"/>
  <c r="AU408" i="7"/>
  <c r="AT408" i="7"/>
  <c r="AS408" i="7"/>
  <c r="AR408" i="7"/>
  <c r="AQ408" i="7"/>
  <c r="AP408" i="7"/>
  <c r="AO408" i="7"/>
  <c r="AN408" i="7"/>
  <c r="AM408" i="7"/>
  <c r="AL408" i="7"/>
  <c r="AK408" i="7"/>
  <c r="AJ408" i="7"/>
  <c r="AI408" i="7"/>
  <c r="AH408" i="7"/>
  <c r="AG408" i="7"/>
  <c r="AF408" i="7"/>
  <c r="AE408" i="7"/>
  <c r="AD408" i="7"/>
  <c r="AC408" i="7"/>
  <c r="AB408" i="7"/>
  <c r="AA408" i="7"/>
  <c r="W408" i="7"/>
  <c r="V408" i="7"/>
  <c r="U408" i="7"/>
  <c r="T408" i="7"/>
  <c r="S408" i="7"/>
  <c r="R408" i="7"/>
  <c r="Q408" i="7"/>
  <c r="P408" i="7"/>
  <c r="O408" i="7"/>
  <c r="N408" i="7"/>
  <c r="M408" i="7"/>
  <c r="L408" i="7"/>
  <c r="K408" i="7"/>
  <c r="J408" i="7"/>
  <c r="I408" i="7"/>
  <c r="H408" i="7"/>
  <c r="G408" i="7"/>
  <c r="F408" i="7"/>
  <c r="E408" i="7"/>
  <c r="D408" i="7"/>
  <c r="C408" i="7"/>
  <c r="B408" i="7"/>
  <c r="AY407" i="7"/>
  <c r="AV407" i="7"/>
  <c r="AU407" i="7"/>
  <c r="AT407" i="7"/>
  <c r="AS407" i="7"/>
  <c r="AR407" i="7"/>
  <c r="AQ407" i="7"/>
  <c r="AP407" i="7"/>
  <c r="AO407" i="7"/>
  <c r="AN407" i="7"/>
  <c r="AM407" i="7"/>
  <c r="AL407" i="7"/>
  <c r="AK407" i="7"/>
  <c r="AJ407" i="7"/>
  <c r="AI407" i="7"/>
  <c r="AH407" i="7"/>
  <c r="AG407" i="7"/>
  <c r="AF407" i="7"/>
  <c r="AE407" i="7"/>
  <c r="AD407" i="7"/>
  <c r="AC407" i="7"/>
  <c r="AB407" i="7"/>
  <c r="AA407" i="7"/>
  <c r="W407" i="7"/>
  <c r="V407" i="7"/>
  <c r="U407" i="7"/>
  <c r="T407" i="7"/>
  <c r="S407" i="7"/>
  <c r="R407" i="7"/>
  <c r="Q407" i="7"/>
  <c r="P407" i="7"/>
  <c r="O407" i="7"/>
  <c r="N407" i="7"/>
  <c r="M407" i="7"/>
  <c r="L407" i="7"/>
  <c r="K407" i="7"/>
  <c r="J407" i="7"/>
  <c r="I407" i="7"/>
  <c r="H407" i="7"/>
  <c r="G407" i="7"/>
  <c r="F407" i="7"/>
  <c r="E407" i="7"/>
  <c r="D407" i="7"/>
  <c r="C407" i="7"/>
  <c r="B407" i="7"/>
  <c r="AY406" i="7"/>
  <c r="AV406" i="7"/>
  <c r="AU406" i="7"/>
  <c r="AT406" i="7"/>
  <c r="AS406" i="7"/>
  <c r="AR406" i="7"/>
  <c r="AQ406" i="7"/>
  <c r="AP406" i="7"/>
  <c r="AO406" i="7"/>
  <c r="AN406" i="7"/>
  <c r="AM406" i="7"/>
  <c r="AL406" i="7"/>
  <c r="AK406" i="7"/>
  <c r="AJ406" i="7"/>
  <c r="AI406" i="7"/>
  <c r="AH406" i="7"/>
  <c r="AG406" i="7"/>
  <c r="AF406" i="7"/>
  <c r="AE406" i="7"/>
  <c r="AD406" i="7"/>
  <c r="AC406" i="7"/>
  <c r="AB406" i="7"/>
  <c r="AA406" i="7"/>
  <c r="W406" i="7"/>
  <c r="V406" i="7"/>
  <c r="U406" i="7"/>
  <c r="T406" i="7"/>
  <c r="S406" i="7"/>
  <c r="R406" i="7"/>
  <c r="Q406" i="7"/>
  <c r="P406" i="7"/>
  <c r="O406" i="7"/>
  <c r="N406" i="7"/>
  <c r="M406" i="7"/>
  <c r="L406" i="7"/>
  <c r="K406" i="7"/>
  <c r="J406" i="7"/>
  <c r="I406" i="7"/>
  <c r="H406" i="7"/>
  <c r="G406" i="7"/>
  <c r="F406" i="7"/>
  <c r="E406" i="7"/>
  <c r="D406" i="7"/>
  <c r="C406" i="7"/>
  <c r="B406" i="7"/>
  <c r="AY405" i="7"/>
  <c r="AV405" i="7"/>
  <c r="AU405" i="7"/>
  <c r="AT405" i="7"/>
  <c r="AS405" i="7"/>
  <c r="AR405" i="7"/>
  <c r="AQ405" i="7"/>
  <c r="AP405" i="7"/>
  <c r="AO405" i="7"/>
  <c r="AN405" i="7"/>
  <c r="AM405" i="7"/>
  <c r="AL405" i="7"/>
  <c r="AK405" i="7"/>
  <c r="AJ405" i="7"/>
  <c r="AI405" i="7"/>
  <c r="AH405" i="7"/>
  <c r="AG405" i="7"/>
  <c r="AF405" i="7"/>
  <c r="AE405" i="7"/>
  <c r="AD405" i="7"/>
  <c r="AC405" i="7"/>
  <c r="AB405" i="7"/>
  <c r="AA405" i="7"/>
  <c r="W405" i="7"/>
  <c r="V405" i="7"/>
  <c r="U405" i="7"/>
  <c r="T405" i="7"/>
  <c r="S405" i="7"/>
  <c r="R405" i="7"/>
  <c r="Q405" i="7"/>
  <c r="P405" i="7"/>
  <c r="O405" i="7"/>
  <c r="N405" i="7"/>
  <c r="M405" i="7"/>
  <c r="L405" i="7"/>
  <c r="K405" i="7"/>
  <c r="J405" i="7"/>
  <c r="I405" i="7"/>
  <c r="H405" i="7"/>
  <c r="G405" i="7"/>
  <c r="F405" i="7"/>
  <c r="E405" i="7"/>
  <c r="D405" i="7"/>
  <c r="C405" i="7"/>
  <c r="B405" i="7"/>
  <c r="AY404" i="7"/>
  <c r="AV404" i="7"/>
  <c r="AU404" i="7"/>
  <c r="AT404" i="7"/>
  <c r="AS404" i="7"/>
  <c r="AR404" i="7"/>
  <c r="AQ404" i="7"/>
  <c r="AP404" i="7"/>
  <c r="AO404" i="7"/>
  <c r="AN404" i="7"/>
  <c r="AM404" i="7"/>
  <c r="AL404" i="7"/>
  <c r="AK404" i="7"/>
  <c r="AJ404" i="7"/>
  <c r="AI404" i="7"/>
  <c r="AH404" i="7"/>
  <c r="AG404" i="7"/>
  <c r="AF404" i="7"/>
  <c r="AE404" i="7"/>
  <c r="AD404" i="7"/>
  <c r="AC404" i="7"/>
  <c r="AB404" i="7"/>
  <c r="AA404" i="7"/>
  <c r="W404" i="7"/>
  <c r="V404" i="7"/>
  <c r="U404" i="7"/>
  <c r="T404" i="7"/>
  <c r="S404" i="7"/>
  <c r="R404" i="7"/>
  <c r="Q404" i="7"/>
  <c r="P404" i="7"/>
  <c r="O404" i="7"/>
  <c r="N404" i="7"/>
  <c r="M404" i="7"/>
  <c r="L404" i="7"/>
  <c r="K404" i="7"/>
  <c r="J404" i="7"/>
  <c r="I404" i="7"/>
  <c r="H404" i="7"/>
  <c r="G404" i="7"/>
  <c r="F404" i="7"/>
  <c r="E404" i="7"/>
  <c r="D404" i="7"/>
  <c r="C404" i="7"/>
  <c r="B404" i="7"/>
  <c r="AY403" i="7"/>
  <c r="AV403" i="7"/>
  <c r="AU403" i="7"/>
  <c r="AT403" i="7"/>
  <c r="AS403" i="7"/>
  <c r="AR403" i="7"/>
  <c r="AQ403" i="7"/>
  <c r="AP403" i="7"/>
  <c r="AO403" i="7"/>
  <c r="AN403" i="7"/>
  <c r="AM403" i="7"/>
  <c r="AL403" i="7"/>
  <c r="AK403" i="7"/>
  <c r="AJ403" i="7"/>
  <c r="AI403" i="7"/>
  <c r="AH403" i="7"/>
  <c r="AG403" i="7"/>
  <c r="AF403" i="7"/>
  <c r="AE403" i="7"/>
  <c r="AD403" i="7"/>
  <c r="AC403" i="7"/>
  <c r="AB403" i="7"/>
  <c r="AA403" i="7"/>
  <c r="W403" i="7"/>
  <c r="V403" i="7"/>
  <c r="U403" i="7"/>
  <c r="T403" i="7"/>
  <c r="S403" i="7"/>
  <c r="R403" i="7"/>
  <c r="Q403" i="7"/>
  <c r="P403" i="7"/>
  <c r="O403" i="7"/>
  <c r="N403" i="7"/>
  <c r="M403" i="7"/>
  <c r="L403" i="7"/>
  <c r="K403" i="7"/>
  <c r="J403" i="7"/>
  <c r="I403" i="7"/>
  <c r="H403" i="7"/>
  <c r="G403" i="7"/>
  <c r="F403" i="7"/>
  <c r="E403" i="7"/>
  <c r="D403" i="7"/>
  <c r="C403" i="7"/>
  <c r="B403" i="7"/>
  <c r="AY402" i="7"/>
  <c r="AV402" i="7"/>
  <c r="AU402" i="7"/>
  <c r="AT402" i="7"/>
  <c r="AS402" i="7"/>
  <c r="AR402" i="7"/>
  <c r="AQ402" i="7"/>
  <c r="AP402" i="7"/>
  <c r="AO402" i="7"/>
  <c r="AN402" i="7"/>
  <c r="AM402" i="7"/>
  <c r="AL402" i="7"/>
  <c r="AK402" i="7"/>
  <c r="AJ402" i="7"/>
  <c r="AI402" i="7"/>
  <c r="AH402" i="7"/>
  <c r="AG402" i="7"/>
  <c r="AF402" i="7"/>
  <c r="AE402" i="7"/>
  <c r="AD402" i="7"/>
  <c r="AC402" i="7"/>
  <c r="AB402" i="7"/>
  <c r="AA402" i="7"/>
  <c r="W402" i="7"/>
  <c r="V402" i="7"/>
  <c r="U402" i="7"/>
  <c r="T402" i="7"/>
  <c r="S402" i="7"/>
  <c r="R402" i="7"/>
  <c r="Q402" i="7"/>
  <c r="P402" i="7"/>
  <c r="O402" i="7"/>
  <c r="N402" i="7"/>
  <c r="M402" i="7"/>
  <c r="L402" i="7"/>
  <c r="K402" i="7"/>
  <c r="J402" i="7"/>
  <c r="I402" i="7"/>
  <c r="H402" i="7"/>
  <c r="G402" i="7"/>
  <c r="F402" i="7"/>
  <c r="E402" i="7"/>
  <c r="D402" i="7"/>
  <c r="C402" i="7"/>
  <c r="B402" i="7"/>
  <c r="AY401" i="7"/>
  <c r="AV401" i="7"/>
  <c r="AU401" i="7"/>
  <c r="AT401" i="7"/>
  <c r="AS401" i="7"/>
  <c r="AR401" i="7"/>
  <c r="AQ401" i="7"/>
  <c r="AP401" i="7"/>
  <c r="AO401" i="7"/>
  <c r="AN401" i="7"/>
  <c r="AM401" i="7"/>
  <c r="AL401" i="7"/>
  <c r="AK401" i="7"/>
  <c r="AJ401" i="7"/>
  <c r="AI401" i="7"/>
  <c r="AH401" i="7"/>
  <c r="AG401" i="7"/>
  <c r="AF401" i="7"/>
  <c r="AE401" i="7"/>
  <c r="AD401" i="7"/>
  <c r="AC401" i="7"/>
  <c r="AB401" i="7"/>
  <c r="AA401" i="7"/>
  <c r="W401" i="7"/>
  <c r="V401" i="7"/>
  <c r="U401" i="7"/>
  <c r="T401" i="7"/>
  <c r="S401" i="7"/>
  <c r="R401" i="7"/>
  <c r="Q401" i="7"/>
  <c r="P401" i="7"/>
  <c r="O401" i="7"/>
  <c r="N401" i="7"/>
  <c r="M401" i="7"/>
  <c r="L401" i="7"/>
  <c r="K401" i="7"/>
  <c r="J401" i="7"/>
  <c r="I401" i="7"/>
  <c r="H401" i="7"/>
  <c r="G401" i="7"/>
  <c r="F401" i="7"/>
  <c r="E401" i="7"/>
  <c r="D401" i="7"/>
  <c r="C401" i="7"/>
  <c r="B401" i="7"/>
  <c r="AY400" i="7"/>
  <c r="AV400" i="7"/>
  <c r="AU400" i="7"/>
  <c r="AT400" i="7"/>
  <c r="AS400" i="7"/>
  <c r="AR400" i="7"/>
  <c r="AQ400" i="7"/>
  <c r="AP400" i="7"/>
  <c r="AO400" i="7"/>
  <c r="AN400" i="7"/>
  <c r="AM400" i="7"/>
  <c r="AL400" i="7"/>
  <c r="AK400" i="7"/>
  <c r="AJ400" i="7"/>
  <c r="AI400" i="7"/>
  <c r="AH400" i="7"/>
  <c r="AG400" i="7"/>
  <c r="AF400" i="7"/>
  <c r="AE400" i="7"/>
  <c r="AD400" i="7"/>
  <c r="AC400" i="7"/>
  <c r="AB400" i="7"/>
  <c r="AA400" i="7"/>
  <c r="W400" i="7"/>
  <c r="V400" i="7"/>
  <c r="U400" i="7"/>
  <c r="T400" i="7"/>
  <c r="S400" i="7"/>
  <c r="R400" i="7"/>
  <c r="Q400" i="7"/>
  <c r="P400" i="7"/>
  <c r="O400" i="7"/>
  <c r="N400" i="7"/>
  <c r="M400" i="7"/>
  <c r="L400" i="7"/>
  <c r="K400" i="7"/>
  <c r="J400" i="7"/>
  <c r="I400" i="7"/>
  <c r="H400" i="7"/>
  <c r="G400" i="7"/>
  <c r="F400" i="7"/>
  <c r="E400" i="7"/>
  <c r="D400" i="7"/>
  <c r="C400" i="7"/>
  <c r="B400" i="7"/>
  <c r="AY399" i="7"/>
  <c r="AV399" i="7"/>
  <c r="AU399" i="7"/>
  <c r="AT399" i="7"/>
  <c r="AS399" i="7"/>
  <c r="AR399" i="7"/>
  <c r="AQ399" i="7"/>
  <c r="AP399" i="7"/>
  <c r="AO399" i="7"/>
  <c r="AN399" i="7"/>
  <c r="AM399" i="7"/>
  <c r="AL399" i="7"/>
  <c r="AK399" i="7"/>
  <c r="AJ399" i="7"/>
  <c r="AI399" i="7"/>
  <c r="AH399" i="7"/>
  <c r="AG399" i="7"/>
  <c r="AF399" i="7"/>
  <c r="AE399" i="7"/>
  <c r="AD399" i="7"/>
  <c r="AC399" i="7"/>
  <c r="AB399" i="7"/>
  <c r="AA399" i="7"/>
  <c r="W399" i="7"/>
  <c r="V399" i="7"/>
  <c r="U399" i="7"/>
  <c r="T399" i="7"/>
  <c r="S399" i="7"/>
  <c r="R399" i="7"/>
  <c r="Q399" i="7"/>
  <c r="P399" i="7"/>
  <c r="O399" i="7"/>
  <c r="N399" i="7"/>
  <c r="M399" i="7"/>
  <c r="L399" i="7"/>
  <c r="K399" i="7"/>
  <c r="J399" i="7"/>
  <c r="I399" i="7"/>
  <c r="H399" i="7"/>
  <c r="G399" i="7"/>
  <c r="F399" i="7"/>
  <c r="E399" i="7"/>
  <c r="D399" i="7"/>
  <c r="C399" i="7"/>
  <c r="B399" i="7"/>
  <c r="AY398" i="7"/>
  <c r="AV398" i="7"/>
  <c r="AU398" i="7"/>
  <c r="AT398" i="7"/>
  <c r="AS398" i="7"/>
  <c r="AR398" i="7"/>
  <c r="AQ398" i="7"/>
  <c r="AP398" i="7"/>
  <c r="AO398" i="7"/>
  <c r="AN398" i="7"/>
  <c r="AM398" i="7"/>
  <c r="AL398" i="7"/>
  <c r="AK398" i="7"/>
  <c r="AJ398" i="7"/>
  <c r="AI398" i="7"/>
  <c r="AH398" i="7"/>
  <c r="AG398" i="7"/>
  <c r="AF398" i="7"/>
  <c r="AE398" i="7"/>
  <c r="AD398" i="7"/>
  <c r="AC398" i="7"/>
  <c r="AB398" i="7"/>
  <c r="AA398" i="7"/>
  <c r="W398" i="7"/>
  <c r="V398" i="7"/>
  <c r="U398" i="7"/>
  <c r="T398" i="7"/>
  <c r="S398" i="7"/>
  <c r="R398" i="7"/>
  <c r="Q398" i="7"/>
  <c r="P398" i="7"/>
  <c r="O398" i="7"/>
  <c r="N398" i="7"/>
  <c r="M398" i="7"/>
  <c r="L398" i="7"/>
  <c r="K398" i="7"/>
  <c r="J398" i="7"/>
  <c r="I398" i="7"/>
  <c r="H398" i="7"/>
  <c r="G398" i="7"/>
  <c r="F398" i="7"/>
  <c r="E398" i="7"/>
  <c r="D398" i="7"/>
  <c r="C398" i="7"/>
  <c r="B398" i="7"/>
  <c r="AY397" i="7"/>
  <c r="AV397" i="7"/>
  <c r="AU397" i="7"/>
  <c r="AT397" i="7"/>
  <c r="AS397" i="7"/>
  <c r="AR397" i="7"/>
  <c r="AQ397" i="7"/>
  <c r="AP397" i="7"/>
  <c r="AO397" i="7"/>
  <c r="AN397" i="7"/>
  <c r="AM397" i="7"/>
  <c r="AL397" i="7"/>
  <c r="AK397" i="7"/>
  <c r="AJ397" i="7"/>
  <c r="AI397" i="7"/>
  <c r="AH397" i="7"/>
  <c r="AG397" i="7"/>
  <c r="AF397" i="7"/>
  <c r="AE397" i="7"/>
  <c r="AD397" i="7"/>
  <c r="AC397" i="7"/>
  <c r="AB397" i="7"/>
  <c r="AA397" i="7"/>
  <c r="W397" i="7"/>
  <c r="V397" i="7"/>
  <c r="U397" i="7"/>
  <c r="T397" i="7"/>
  <c r="S397" i="7"/>
  <c r="R397" i="7"/>
  <c r="Q397" i="7"/>
  <c r="P397" i="7"/>
  <c r="O397" i="7"/>
  <c r="N397" i="7"/>
  <c r="M397" i="7"/>
  <c r="L397" i="7"/>
  <c r="K397" i="7"/>
  <c r="J397" i="7"/>
  <c r="I397" i="7"/>
  <c r="H397" i="7"/>
  <c r="G397" i="7"/>
  <c r="F397" i="7"/>
  <c r="E397" i="7"/>
  <c r="D397" i="7"/>
  <c r="C397" i="7"/>
  <c r="B397" i="7"/>
  <c r="AY396" i="7"/>
  <c r="AV396" i="7"/>
  <c r="AU396" i="7"/>
  <c r="AT396" i="7"/>
  <c r="AS396" i="7"/>
  <c r="AR396" i="7"/>
  <c r="AQ396" i="7"/>
  <c r="AP396" i="7"/>
  <c r="AO396" i="7"/>
  <c r="AN396" i="7"/>
  <c r="AM396" i="7"/>
  <c r="AL396" i="7"/>
  <c r="AK396" i="7"/>
  <c r="AJ396" i="7"/>
  <c r="AI396" i="7"/>
  <c r="AH396" i="7"/>
  <c r="AG396" i="7"/>
  <c r="AF396" i="7"/>
  <c r="AE396" i="7"/>
  <c r="AD396" i="7"/>
  <c r="AC396" i="7"/>
  <c r="AB396" i="7"/>
  <c r="AA396" i="7"/>
  <c r="W396" i="7"/>
  <c r="V396" i="7"/>
  <c r="U396" i="7"/>
  <c r="T396" i="7"/>
  <c r="S396" i="7"/>
  <c r="R396" i="7"/>
  <c r="Q396" i="7"/>
  <c r="P396" i="7"/>
  <c r="O396" i="7"/>
  <c r="N396" i="7"/>
  <c r="M396" i="7"/>
  <c r="L396" i="7"/>
  <c r="K396" i="7"/>
  <c r="J396" i="7"/>
  <c r="I396" i="7"/>
  <c r="H396" i="7"/>
  <c r="G396" i="7"/>
  <c r="F396" i="7"/>
  <c r="E396" i="7"/>
  <c r="D396" i="7"/>
  <c r="C396" i="7"/>
  <c r="B396" i="7"/>
  <c r="AY395" i="7"/>
  <c r="AV395" i="7"/>
  <c r="AU395" i="7"/>
  <c r="AT395" i="7"/>
  <c r="AS395" i="7"/>
  <c r="AR395" i="7"/>
  <c r="AQ395" i="7"/>
  <c r="AP395" i="7"/>
  <c r="AO395" i="7"/>
  <c r="AN395" i="7"/>
  <c r="AM395" i="7"/>
  <c r="AL395" i="7"/>
  <c r="AK395" i="7"/>
  <c r="AJ395" i="7"/>
  <c r="AI395" i="7"/>
  <c r="AH395" i="7"/>
  <c r="AG395" i="7"/>
  <c r="AF395" i="7"/>
  <c r="AE395" i="7"/>
  <c r="AD395" i="7"/>
  <c r="AC395" i="7"/>
  <c r="AB395" i="7"/>
  <c r="AA395" i="7"/>
  <c r="W395" i="7"/>
  <c r="V395" i="7"/>
  <c r="U395" i="7"/>
  <c r="T395" i="7"/>
  <c r="S395" i="7"/>
  <c r="R395" i="7"/>
  <c r="Q395" i="7"/>
  <c r="P395" i="7"/>
  <c r="O395" i="7"/>
  <c r="N395" i="7"/>
  <c r="M395" i="7"/>
  <c r="L395" i="7"/>
  <c r="K395" i="7"/>
  <c r="J395" i="7"/>
  <c r="I395" i="7"/>
  <c r="H395" i="7"/>
  <c r="G395" i="7"/>
  <c r="F395" i="7"/>
  <c r="E395" i="7"/>
  <c r="D395" i="7"/>
  <c r="C395" i="7"/>
  <c r="B395" i="7"/>
  <c r="AY394" i="7"/>
  <c r="AV394" i="7"/>
  <c r="AU394" i="7"/>
  <c r="AT394" i="7"/>
  <c r="AS394" i="7"/>
  <c r="AR394" i="7"/>
  <c r="AQ394" i="7"/>
  <c r="AP394" i="7"/>
  <c r="AO394" i="7"/>
  <c r="AN394" i="7"/>
  <c r="AM394" i="7"/>
  <c r="AL394" i="7"/>
  <c r="AK394" i="7"/>
  <c r="AJ394" i="7"/>
  <c r="AI394" i="7"/>
  <c r="AH394" i="7"/>
  <c r="AG394" i="7"/>
  <c r="AF394" i="7"/>
  <c r="AE394" i="7"/>
  <c r="AD394" i="7"/>
  <c r="AC394" i="7"/>
  <c r="AB394" i="7"/>
  <c r="AA394" i="7"/>
  <c r="W394" i="7"/>
  <c r="V394" i="7"/>
  <c r="U394" i="7"/>
  <c r="T394" i="7"/>
  <c r="S394" i="7"/>
  <c r="R394" i="7"/>
  <c r="Q394" i="7"/>
  <c r="P394" i="7"/>
  <c r="O394" i="7"/>
  <c r="N394" i="7"/>
  <c r="M394" i="7"/>
  <c r="L394" i="7"/>
  <c r="K394" i="7"/>
  <c r="J394" i="7"/>
  <c r="I394" i="7"/>
  <c r="H394" i="7"/>
  <c r="G394" i="7"/>
  <c r="F394" i="7"/>
  <c r="E394" i="7"/>
  <c r="D394" i="7"/>
  <c r="C394" i="7"/>
  <c r="B394" i="7"/>
  <c r="AY393" i="7"/>
  <c r="AV393" i="7"/>
  <c r="AU393" i="7"/>
  <c r="AT393" i="7"/>
  <c r="AS393" i="7"/>
  <c r="AR393" i="7"/>
  <c r="AQ393" i="7"/>
  <c r="AP393" i="7"/>
  <c r="AO393" i="7"/>
  <c r="AN393" i="7"/>
  <c r="AM393" i="7"/>
  <c r="AL393" i="7"/>
  <c r="AK393" i="7"/>
  <c r="AJ393" i="7"/>
  <c r="AI393" i="7"/>
  <c r="AH393" i="7"/>
  <c r="AG393" i="7"/>
  <c r="AF393" i="7"/>
  <c r="AE393" i="7"/>
  <c r="AD393" i="7"/>
  <c r="AC393" i="7"/>
  <c r="AB393" i="7"/>
  <c r="AA393" i="7"/>
  <c r="W393" i="7"/>
  <c r="V393" i="7"/>
  <c r="U393" i="7"/>
  <c r="T393" i="7"/>
  <c r="S393" i="7"/>
  <c r="R393" i="7"/>
  <c r="Q393" i="7"/>
  <c r="P393" i="7"/>
  <c r="O393" i="7"/>
  <c r="N393" i="7"/>
  <c r="M393" i="7"/>
  <c r="L393" i="7"/>
  <c r="K393" i="7"/>
  <c r="J393" i="7"/>
  <c r="I393" i="7"/>
  <c r="H393" i="7"/>
  <c r="G393" i="7"/>
  <c r="F393" i="7"/>
  <c r="E393" i="7"/>
  <c r="D393" i="7"/>
  <c r="C393" i="7"/>
  <c r="B393" i="7"/>
  <c r="AY392" i="7"/>
  <c r="AV392" i="7"/>
  <c r="AU392" i="7"/>
  <c r="AT392" i="7"/>
  <c r="AS392" i="7"/>
  <c r="AR392" i="7"/>
  <c r="AQ392" i="7"/>
  <c r="AP392" i="7"/>
  <c r="AO392" i="7"/>
  <c r="AN392" i="7"/>
  <c r="AM392" i="7"/>
  <c r="AL392" i="7"/>
  <c r="AK392" i="7"/>
  <c r="AJ392" i="7"/>
  <c r="AI392" i="7"/>
  <c r="AH392" i="7"/>
  <c r="AG392" i="7"/>
  <c r="AF392" i="7"/>
  <c r="AE392" i="7"/>
  <c r="AD392" i="7"/>
  <c r="AC392" i="7"/>
  <c r="AB392" i="7"/>
  <c r="AA392" i="7"/>
  <c r="W392" i="7"/>
  <c r="V392" i="7"/>
  <c r="U392" i="7"/>
  <c r="T392" i="7"/>
  <c r="S392" i="7"/>
  <c r="R392" i="7"/>
  <c r="Q392" i="7"/>
  <c r="P392" i="7"/>
  <c r="O392" i="7"/>
  <c r="N392" i="7"/>
  <c r="M392" i="7"/>
  <c r="L392" i="7"/>
  <c r="K392" i="7"/>
  <c r="J392" i="7"/>
  <c r="I392" i="7"/>
  <c r="H392" i="7"/>
  <c r="G392" i="7"/>
  <c r="F392" i="7"/>
  <c r="E392" i="7"/>
  <c r="D392" i="7"/>
  <c r="C392" i="7"/>
  <c r="B392" i="7"/>
  <c r="AY391" i="7"/>
  <c r="AV391" i="7"/>
  <c r="AU391" i="7"/>
  <c r="AT391" i="7"/>
  <c r="AS391" i="7"/>
  <c r="AR391" i="7"/>
  <c r="AQ391" i="7"/>
  <c r="AP391" i="7"/>
  <c r="AO391" i="7"/>
  <c r="AN391" i="7"/>
  <c r="AM391" i="7"/>
  <c r="AL391" i="7"/>
  <c r="AK391" i="7"/>
  <c r="AJ391" i="7"/>
  <c r="AI391" i="7"/>
  <c r="AH391" i="7"/>
  <c r="AG391" i="7"/>
  <c r="AF391" i="7"/>
  <c r="AE391" i="7"/>
  <c r="AD391" i="7"/>
  <c r="AC391" i="7"/>
  <c r="AB391" i="7"/>
  <c r="AA391" i="7"/>
  <c r="W391" i="7"/>
  <c r="V391" i="7"/>
  <c r="U391" i="7"/>
  <c r="T391" i="7"/>
  <c r="S391" i="7"/>
  <c r="R391" i="7"/>
  <c r="Q391" i="7"/>
  <c r="P391" i="7"/>
  <c r="O391" i="7"/>
  <c r="N391" i="7"/>
  <c r="M391" i="7"/>
  <c r="L391" i="7"/>
  <c r="K391" i="7"/>
  <c r="J391" i="7"/>
  <c r="I391" i="7"/>
  <c r="H391" i="7"/>
  <c r="G391" i="7"/>
  <c r="F391" i="7"/>
  <c r="E391" i="7"/>
  <c r="D391" i="7"/>
  <c r="C391" i="7"/>
  <c r="B391" i="7"/>
  <c r="AY390" i="7"/>
  <c r="AV390" i="7"/>
  <c r="AU390" i="7"/>
  <c r="AT390" i="7"/>
  <c r="AS390" i="7"/>
  <c r="AR390" i="7"/>
  <c r="AQ390" i="7"/>
  <c r="AP390" i="7"/>
  <c r="AO390" i="7"/>
  <c r="AN390" i="7"/>
  <c r="AM390" i="7"/>
  <c r="AL390" i="7"/>
  <c r="AK390" i="7"/>
  <c r="AJ390" i="7"/>
  <c r="AI390" i="7"/>
  <c r="AH390" i="7"/>
  <c r="AG390" i="7"/>
  <c r="AF390" i="7"/>
  <c r="AE390" i="7"/>
  <c r="AD390" i="7"/>
  <c r="AC390" i="7"/>
  <c r="AB390" i="7"/>
  <c r="AA390" i="7"/>
  <c r="W390" i="7"/>
  <c r="V390" i="7"/>
  <c r="U390" i="7"/>
  <c r="T390" i="7"/>
  <c r="S390" i="7"/>
  <c r="R390" i="7"/>
  <c r="Q390" i="7"/>
  <c r="P390" i="7"/>
  <c r="O390" i="7"/>
  <c r="N390" i="7"/>
  <c r="M390" i="7"/>
  <c r="L390" i="7"/>
  <c r="K390" i="7"/>
  <c r="J390" i="7"/>
  <c r="I390" i="7"/>
  <c r="H390" i="7"/>
  <c r="G390" i="7"/>
  <c r="F390" i="7"/>
  <c r="E390" i="7"/>
  <c r="D390" i="7"/>
  <c r="C390" i="7"/>
  <c r="B390" i="7"/>
  <c r="AY389" i="7"/>
  <c r="AV389" i="7"/>
  <c r="AU389" i="7"/>
  <c r="AT389" i="7"/>
  <c r="AS389" i="7"/>
  <c r="AR389" i="7"/>
  <c r="AQ389" i="7"/>
  <c r="AP389" i="7"/>
  <c r="AO389" i="7"/>
  <c r="AN389" i="7"/>
  <c r="AM389" i="7"/>
  <c r="AL389" i="7"/>
  <c r="AK389" i="7"/>
  <c r="AJ389" i="7"/>
  <c r="AI389" i="7"/>
  <c r="AH389" i="7"/>
  <c r="AG389" i="7"/>
  <c r="AF389" i="7"/>
  <c r="AE389" i="7"/>
  <c r="AD389" i="7"/>
  <c r="AC389" i="7"/>
  <c r="AB389" i="7"/>
  <c r="AA389" i="7"/>
  <c r="W389" i="7"/>
  <c r="V389" i="7"/>
  <c r="U389" i="7"/>
  <c r="T389" i="7"/>
  <c r="S389" i="7"/>
  <c r="R389" i="7"/>
  <c r="Q389" i="7"/>
  <c r="P389" i="7"/>
  <c r="O389" i="7"/>
  <c r="N389" i="7"/>
  <c r="M389" i="7"/>
  <c r="L389" i="7"/>
  <c r="K389" i="7"/>
  <c r="J389" i="7"/>
  <c r="I389" i="7"/>
  <c r="H389" i="7"/>
  <c r="G389" i="7"/>
  <c r="F389" i="7"/>
  <c r="E389" i="7"/>
  <c r="D389" i="7"/>
  <c r="C389" i="7"/>
  <c r="B389" i="7"/>
  <c r="AY388" i="7"/>
  <c r="AV388" i="7"/>
  <c r="AU388" i="7"/>
  <c r="AT388" i="7"/>
  <c r="AS388" i="7"/>
  <c r="AR388" i="7"/>
  <c r="AQ388" i="7"/>
  <c r="AP388" i="7"/>
  <c r="AO388" i="7"/>
  <c r="AN388" i="7"/>
  <c r="AM388" i="7"/>
  <c r="AL388" i="7"/>
  <c r="AK388" i="7"/>
  <c r="AJ388" i="7"/>
  <c r="AI388" i="7"/>
  <c r="AH388" i="7"/>
  <c r="AG388" i="7"/>
  <c r="AF388" i="7"/>
  <c r="AE388" i="7"/>
  <c r="AD388" i="7"/>
  <c r="AC388" i="7"/>
  <c r="AB388" i="7"/>
  <c r="AA388" i="7"/>
  <c r="W388" i="7"/>
  <c r="V388" i="7"/>
  <c r="U388" i="7"/>
  <c r="T388" i="7"/>
  <c r="S388" i="7"/>
  <c r="R388" i="7"/>
  <c r="Q388" i="7"/>
  <c r="P388" i="7"/>
  <c r="O388" i="7"/>
  <c r="N388" i="7"/>
  <c r="M388" i="7"/>
  <c r="L388" i="7"/>
  <c r="K388" i="7"/>
  <c r="J388" i="7"/>
  <c r="I388" i="7"/>
  <c r="H388" i="7"/>
  <c r="G388" i="7"/>
  <c r="F388" i="7"/>
  <c r="E388" i="7"/>
  <c r="D388" i="7"/>
  <c r="C388" i="7"/>
  <c r="B388" i="7"/>
  <c r="AY387" i="7"/>
  <c r="AV387" i="7"/>
  <c r="AU387" i="7"/>
  <c r="AT387" i="7"/>
  <c r="AS387" i="7"/>
  <c r="AR387" i="7"/>
  <c r="AQ387" i="7"/>
  <c r="AP387" i="7"/>
  <c r="AO387" i="7"/>
  <c r="AN387" i="7"/>
  <c r="AM387" i="7"/>
  <c r="AL387" i="7"/>
  <c r="AK387" i="7"/>
  <c r="AJ387" i="7"/>
  <c r="AI387" i="7"/>
  <c r="AH387" i="7"/>
  <c r="AG387" i="7"/>
  <c r="AF387" i="7"/>
  <c r="AE387" i="7"/>
  <c r="AD387" i="7"/>
  <c r="AC387" i="7"/>
  <c r="AB387" i="7"/>
  <c r="AA387" i="7"/>
  <c r="W387" i="7"/>
  <c r="V387" i="7"/>
  <c r="U387" i="7"/>
  <c r="T387" i="7"/>
  <c r="S387" i="7"/>
  <c r="R387" i="7"/>
  <c r="Q387" i="7"/>
  <c r="P387" i="7"/>
  <c r="O387" i="7"/>
  <c r="N387" i="7"/>
  <c r="M387" i="7"/>
  <c r="L387" i="7"/>
  <c r="K387" i="7"/>
  <c r="J387" i="7"/>
  <c r="I387" i="7"/>
  <c r="H387" i="7"/>
  <c r="G387" i="7"/>
  <c r="F387" i="7"/>
  <c r="E387" i="7"/>
  <c r="D387" i="7"/>
  <c r="C387" i="7"/>
  <c r="B387" i="7"/>
  <c r="AY386" i="7"/>
  <c r="AV386" i="7"/>
  <c r="AU386" i="7"/>
  <c r="AT386" i="7"/>
  <c r="AS386" i="7"/>
  <c r="AR386" i="7"/>
  <c r="AQ386" i="7"/>
  <c r="AP386" i="7"/>
  <c r="AO386" i="7"/>
  <c r="AN386" i="7"/>
  <c r="AM386" i="7"/>
  <c r="AL386" i="7"/>
  <c r="AK386" i="7"/>
  <c r="AJ386" i="7"/>
  <c r="AI386" i="7"/>
  <c r="AH386" i="7"/>
  <c r="AG386" i="7"/>
  <c r="AF386" i="7"/>
  <c r="AE386" i="7"/>
  <c r="AD386" i="7"/>
  <c r="AC386" i="7"/>
  <c r="AB386" i="7"/>
  <c r="AA386" i="7"/>
  <c r="W386" i="7"/>
  <c r="V386" i="7"/>
  <c r="U386" i="7"/>
  <c r="T386" i="7"/>
  <c r="S386" i="7"/>
  <c r="R386" i="7"/>
  <c r="Q386" i="7"/>
  <c r="P386" i="7"/>
  <c r="O386" i="7"/>
  <c r="N386" i="7"/>
  <c r="M386" i="7"/>
  <c r="L386" i="7"/>
  <c r="K386" i="7"/>
  <c r="J386" i="7"/>
  <c r="I386" i="7"/>
  <c r="H386" i="7"/>
  <c r="G386" i="7"/>
  <c r="F386" i="7"/>
  <c r="E386" i="7"/>
  <c r="D386" i="7"/>
  <c r="C386" i="7"/>
  <c r="B386" i="7"/>
  <c r="AY385" i="7"/>
  <c r="AV385" i="7"/>
  <c r="AU385" i="7"/>
  <c r="AT385" i="7"/>
  <c r="AS385" i="7"/>
  <c r="AR385" i="7"/>
  <c r="AQ385" i="7"/>
  <c r="AP385" i="7"/>
  <c r="AO385" i="7"/>
  <c r="AN385" i="7"/>
  <c r="AM385" i="7"/>
  <c r="AL385" i="7"/>
  <c r="AK385" i="7"/>
  <c r="AJ385" i="7"/>
  <c r="AI385" i="7"/>
  <c r="AH385" i="7"/>
  <c r="AG385" i="7"/>
  <c r="AF385" i="7"/>
  <c r="AE385" i="7"/>
  <c r="AD385" i="7"/>
  <c r="AC385" i="7"/>
  <c r="AB385" i="7"/>
  <c r="AA385" i="7"/>
  <c r="W385" i="7"/>
  <c r="V385" i="7"/>
  <c r="U385" i="7"/>
  <c r="T385" i="7"/>
  <c r="S385" i="7"/>
  <c r="R385" i="7"/>
  <c r="Q385" i="7"/>
  <c r="P385" i="7"/>
  <c r="O385" i="7"/>
  <c r="N385" i="7"/>
  <c r="M385" i="7"/>
  <c r="L385" i="7"/>
  <c r="K385" i="7"/>
  <c r="J385" i="7"/>
  <c r="I385" i="7"/>
  <c r="H385" i="7"/>
  <c r="G385" i="7"/>
  <c r="F385" i="7"/>
  <c r="E385" i="7"/>
  <c r="D385" i="7"/>
  <c r="C385" i="7"/>
  <c r="B385" i="7"/>
  <c r="AY384" i="7"/>
  <c r="AV384" i="7"/>
  <c r="AU384" i="7"/>
  <c r="AT384" i="7"/>
  <c r="AS384" i="7"/>
  <c r="AR384" i="7"/>
  <c r="AQ384" i="7"/>
  <c r="AP384" i="7"/>
  <c r="AO384" i="7"/>
  <c r="AN384" i="7"/>
  <c r="AM384" i="7"/>
  <c r="AL384" i="7"/>
  <c r="AK384" i="7"/>
  <c r="AJ384" i="7"/>
  <c r="AI384" i="7"/>
  <c r="AH384" i="7"/>
  <c r="AG384" i="7"/>
  <c r="AF384" i="7"/>
  <c r="AE384" i="7"/>
  <c r="AD384" i="7"/>
  <c r="AC384" i="7"/>
  <c r="AB384" i="7"/>
  <c r="AA384" i="7"/>
  <c r="W384" i="7"/>
  <c r="V384" i="7"/>
  <c r="U384" i="7"/>
  <c r="T384" i="7"/>
  <c r="S384" i="7"/>
  <c r="R384" i="7"/>
  <c r="Q384" i="7"/>
  <c r="P384" i="7"/>
  <c r="O384" i="7"/>
  <c r="N384" i="7"/>
  <c r="M384" i="7"/>
  <c r="L384" i="7"/>
  <c r="K384" i="7"/>
  <c r="J384" i="7"/>
  <c r="I384" i="7"/>
  <c r="H384" i="7"/>
  <c r="G384" i="7"/>
  <c r="F384" i="7"/>
  <c r="E384" i="7"/>
  <c r="D384" i="7"/>
  <c r="C384" i="7"/>
  <c r="B384" i="7"/>
  <c r="AY383" i="7"/>
  <c r="AV383" i="7"/>
  <c r="AU383" i="7"/>
  <c r="AT383" i="7"/>
  <c r="AS383" i="7"/>
  <c r="AR383" i="7"/>
  <c r="AQ383" i="7"/>
  <c r="AP383" i="7"/>
  <c r="AO383" i="7"/>
  <c r="AN383" i="7"/>
  <c r="AM383" i="7"/>
  <c r="AL383" i="7"/>
  <c r="AK383" i="7"/>
  <c r="AJ383" i="7"/>
  <c r="AI383" i="7"/>
  <c r="AH383" i="7"/>
  <c r="AG383" i="7"/>
  <c r="AF383" i="7"/>
  <c r="AE383" i="7"/>
  <c r="AD383" i="7"/>
  <c r="AC383" i="7"/>
  <c r="AB383" i="7"/>
  <c r="AA383" i="7"/>
  <c r="W383" i="7"/>
  <c r="V383" i="7"/>
  <c r="U383" i="7"/>
  <c r="T383" i="7"/>
  <c r="S383" i="7"/>
  <c r="R383" i="7"/>
  <c r="Q383" i="7"/>
  <c r="P383" i="7"/>
  <c r="O383" i="7"/>
  <c r="N383" i="7"/>
  <c r="M383" i="7"/>
  <c r="L383" i="7"/>
  <c r="K383" i="7"/>
  <c r="J383" i="7"/>
  <c r="I383" i="7"/>
  <c r="H383" i="7"/>
  <c r="G383" i="7"/>
  <c r="F383" i="7"/>
  <c r="E383" i="7"/>
  <c r="D383" i="7"/>
  <c r="C383" i="7"/>
  <c r="B383" i="7"/>
  <c r="AY382" i="7"/>
  <c r="AV382" i="7"/>
  <c r="AU382" i="7"/>
  <c r="AT382" i="7"/>
  <c r="AS382" i="7"/>
  <c r="AR382" i="7"/>
  <c r="AQ382" i="7"/>
  <c r="AP382" i="7"/>
  <c r="AO382" i="7"/>
  <c r="AN382" i="7"/>
  <c r="AM382" i="7"/>
  <c r="AL382" i="7"/>
  <c r="AK382" i="7"/>
  <c r="AJ382" i="7"/>
  <c r="AI382" i="7"/>
  <c r="AH382" i="7"/>
  <c r="AG382" i="7"/>
  <c r="AF382" i="7"/>
  <c r="AE382" i="7"/>
  <c r="AD382" i="7"/>
  <c r="AC382" i="7"/>
  <c r="AB382" i="7"/>
  <c r="AA382" i="7"/>
  <c r="W382" i="7"/>
  <c r="V382" i="7"/>
  <c r="U382" i="7"/>
  <c r="T382" i="7"/>
  <c r="S382" i="7"/>
  <c r="R382" i="7"/>
  <c r="Q382" i="7"/>
  <c r="P382" i="7"/>
  <c r="O382" i="7"/>
  <c r="N382" i="7"/>
  <c r="M382" i="7"/>
  <c r="L382" i="7"/>
  <c r="K382" i="7"/>
  <c r="J382" i="7"/>
  <c r="I382" i="7"/>
  <c r="H382" i="7"/>
  <c r="G382" i="7"/>
  <c r="F382" i="7"/>
  <c r="E382" i="7"/>
  <c r="D382" i="7"/>
  <c r="C382" i="7"/>
  <c r="B382" i="7"/>
  <c r="AY381" i="7"/>
  <c r="AV381" i="7"/>
  <c r="AU381" i="7"/>
  <c r="AT381" i="7"/>
  <c r="AS381" i="7"/>
  <c r="AR381" i="7"/>
  <c r="AQ381" i="7"/>
  <c r="AP381" i="7"/>
  <c r="AO381" i="7"/>
  <c r="AN381" i="7"/>
  <c r="AM381" i="7"/>
  <c r="AL381" i="7"/>
  <c r="AK381" i="7"/>
  <c r="AJ381" i="7"/>
  <c r="AI381" i="7"/>
  <c r="AH381" i="7"/>
  <c r="AG381" i="7"/>
  <c r="AF381" i="7"/>
  <c r="AE381" i="7"/>
  <c r="AD381" i="7"/>
  <c r="AC381" i="7"/>
  <c r="AB381" i="7"/>
  <c r="AA381" i="7"/>
  <c r="W381" i="7"/>
  <c r="V381" i="7"/>
  <c r="U381" i="7"/>
  <c r="T381" i="7"/>
  <c r="S381" i="7"/>
  <c r="R381" i="7"/>
  <c r="Q381" i="7"/>
  <c r="P381" i="7"/>
  <c r="O381" i="7"/>
  <c r="N381" i="7"/>
  <c r="M381" i="7"/>
  <c r="L381" i="7"/>
  <c r="K381" i="7"/>
  <c r="J381" i="7"/>
  <c r="I381" i="7"/>
  <c r="H381" i="7"/>
  <c r="G381" i="7"/>
  <c r="F381" i="7"/>
  <c r="E381" i="7"/>
  <c r="D381" i="7"/>
  <c r="C381" i="7"/>
  <c r="B381" i="7"/>
  <c r="AY380" i="7"/>
  <c r="AV380" i="7"/>
  <c r="AU380" i="7"/>
  <c r="AT380" i="7"/>
  <c r="AS380" i="7"/>
  <c r="AR380" i="7"/>
  <c r="AQ380" i="7"/>
  <c r="AP380" i="7"/>
  <c r="AO380" i="7"/>
  <c r="AN380" i="7"/>
  <c r="AM380" i="7"/>
  <c r="AL380" i="7"/>
  <c r="AK380" i="7"/>
  <c r="AJ380" i="7"/>
  <c r="AI380" i="7"/>
  <c r="AH380" i="7"/>
  <c r="AG380" i="7"/>
  <c r="AF380" i="7"/>
  <c r="AE380" i="7"/>
  <c r="AD380" i="7"/>
  <c r="AC380" i="7"/>
  <c r="AB380" i="7"/>
  <c r="AA380" i="7"/>
  <c r="W380" i="7"/>
  <c r="V380" i="7"/>
  <c r="U380" i="7"/>
  <c r="T380" i="7"/>
  <c r="S380" i="7"/>
  <c r="R380" i="7"/>
  <c r="Q380" i="7"/>
  <c r="P380" i="7"/>
  <c r="O380" i="7"/>
  <c r="N380" i="7"/>
  <c r="M380" i="7"/>
  <c r="L380" i="7"/>
  <c r="K380" i="7"/>
  <c r="J380" i="7"/>
  <c r="I380" i="7"/>
  <c r="H380" i="7"/>
  <c r="G380" i="7"/>
  <c r="F380" i="7"/>
  <c r="E380" i="7"/>
  <c r="D380" i="7"/>
  <c r="C380" i="7"/>
  <c r="B380" i="7"/>
  <c r="AY379" i="7"/>
  <c r="AV379" i="7"/>
  <c r="AU379" i="7"/>
  <c r="AT379" i="7"/>
  <c r="AS379" i="7"/>
  <c r="AR379" i="7"/>
  <c r="AQ379" i="7"/>
  <c r="AP379" i="7"/>
  <c r="AO379" i="7"/>
  <c r="AN379" i="7"/>
  <c r="AM379" i="7"/>
  <c r="AL379" i="7"/>
  <c r="AK379" i="7"/>
  <c r="AJ379" i="7"/>
  <c r="AI379" i="7"/>
  <c r="AH379" i="7"/>
  <c r="AG379" i="7"/>
  <c r="AF379" i="7"/>
  <c r="AE379" i="7"/>
  <c r="AD379" i="7"/>
  <c r="AC379" i="7"/>
  <c r="AB379" i="7"/>
  <c r="AA379" i="7"/>
  <c r="W379" i="7"/>
  <c r="V379" i="7"/>
  <c r="U379" i="7"/>
  <c r="T379" i="7"/>
  <c r="S379" i="7"/>
  <c r="R379" i="7"/>
  <c r="Q379" i="7"/>
  <c r="P379" i="7"/>
  <c r="O379" i="7"/>
  <c r="N379" i="7"/>
  <c r="M379" i="7"/>
  <c r="L379" i="7"/>
  <c r="K379" i="7"/>
  <c r="J379" i="7"/>
  <c r="I379" i="7"/>
  <c r="H379" i="7"/>
  <c r="G379" i="7"/>
  <c r="F379" i="7"/>
  <c r="E379" i="7"/>
  <c r="D379" i="7"/>
  <c r="C379" i="7"/>
  <c r="B379" i="7"/>
  <c r="AY378" i="7"/>
  <c r="AV378" i="7"/>
  <c r="AU378" i="7"/>
  <c r="AT378" i="7"/>
  <c r="AS378" i="7"/>
  <c r="AR378" i="7"/>
  <c r="AQ378" i="7"/>
  <c r="AP378" i="7"/>
  <c r="AO378" i="7"/>
  <c r="AN378" i="7"/>
  <c r="AM378" i="7"/>
  <c r="AL378" i="7"/>
  <c r="AK378" i="7"/>
  <c r="AJ378" i="7"/>
  <c r="AI378" i="7"/>
  <c r="AH378" i="7"/>
  <c r="AG378" i="7"/>
  <c r="AF378" i="7"/>
  <c r="AE378" i="7"/>
  <c r="AD378" i="7"/>
  <c r="AC378" i="7"/>
  <c r="AB378" i="7"/>
  <c r="AA378" i="7"/>
  <c r="W378" i="7"/>
  <c r="V378" i="7"/>
  <c r="U378" i="7"/>
  <c r="T378" i="7"/>
  <c r="S378" i="7"/>
  <c r="R378" i="7"/>
  <c r="Q378" i="7"/>
  <c r="P378" i="7"/>
  <c r="O378" i="7"/>
  <c r="N378" i="7"/>
  <c r="M378" i="7"/>
  <c r="L378" i="7"/>
  <c r="K378" i="7"/>
  <c r="J378" i="7"/>
  <c r="I378" i="7"/>
  <c r="H378" i="7"/>
  <c r="G378" i="7"/>
  <c r="F378" i="7"/>
  <c r="E378" i="7"/>
  <c r="D378" i="7"/>
  <c r="C378" i="7"/>
  <c r="B378" i="7"/>
  <c r="AY377" i="7"/>
  <c r="AV377" i="7"/>
  <c r="AU377" i="7"/>
  <c r="AT377" i="7"/>
  <c r="AS377" i="7"/>
  <c r="AR377" i="7"/>
  <c r="AQ377" i="7"/>
  <c r="AP377" i="7"/>
  <c r="AO377" i="7"/>
  <c r="AN377" i="7"/>
  <c r="AM377" i="7"/>
  <c r="AL377" i="7"/>
  <c r="AK377" i="7"/>
  <c r="AJ377" i="7"/>
  <c r="AI377" i="7"/>
  <c r="AH377" i="7"/>
  <c r="AG377" i="7"/>
  <c r="AF377" i="7"/>
  <c r="AE377" i="7"/>
  <c r="AD377" i="7"/>
  <c r="AC377" i="7"/>
  <c r="AB377" i="7"/>
  <c r="AA377" i="7"/>
  <c r="W377" i="7"/>
  <c r="V377" i="7"/>
  <c r="U377" i="7"/>
  <c r="T377" i="7"/>
  <c r="S377" i="7"/>
  <c r="R377" i="7"/>
  <c r="Q377" i="7"/>
  <c r="P377" i="7"/>
  <c r="O377" i="7"/>
  <c r="N377" i="7"/>
  <c r="M377" i="7"/>
  <c r="L377" i="7"/>
  <c r="K377" i="7"/>
  <c r="J377" i="7"/>
  <c r="I377" i="7"/>
  <c r="H377" i="7"/>
  <c r="G377" i="7"/>
  <c r="F377" i="7"/>
  <c r="E377" i="7"/>
  <c r="D377" i="7"/>
  <c r="C377" i="7"/>
  <c r="B377" i="7"/>
  <c r="AY376" i="7"/>
  <c r="AV376" i="7"/>
  <c r="AU376" i="7"/>
  <c r="AT376" i="7"/>
  <c r="AS376" i="7"/>
  <c r="AR376" i="7"/>
  <c r="AQ376" i="7"/>
  <c r="AP376" i="7"/>
  <c r="AO376" i="7"/>
  <c r="AN376" i="7"/>
  <c r="AM376" i="7"/>
  <c r="AL376" i="7"/>
  <c r="AK376" i="7"/>
  <c r="AJ376" i="7"/>
  <c r="AI376" i="7"/>
  <c r="AH376" i="7"/>
  <c r="AG376" i="7"/>
  <c r="AF376" i="7"/>
  <c r="AE376" i="7"/>
  <c r="AD376" i="7"/>
  <c r="AC376" i="7"/>
  <c r="AB376" i="7"/>
  <c r="AA376" i="7"/>
  <c r="W376" i="7"/>
  <c r="V376" i="7"/>
  <c r="U376" i="7"/>
  <c r="T376" i="7"/>
  <c r="S376" i="7"/>
  <c r="R376" i="7"/>
  <c r="Q376" i="7"/>
  <c r="P376" i="7"/>
  <c r="O376" i="7"/>
  <c r="N376" i="7"/>
  <c r="M376" i="7"/>
  <c r="L376" i="7"/>
  <c r="K376" i="7"/>
  <c r="J376" i="7"/>
  <c r="I376" i="7"/>
  <c r="H376" i="7"/>
  <c r="G376" i="7"/>
  <c r="F376" i="7"/>
  <c r="E376" i="7"/>
  <c r="D376" i="7"/>
  <c r="C376" i="7"/>
  <c r="B376" i="7"/>
  <c r="AY375" i="7"/>
  <c r="AV375" i="7"/>
  <c r="AU375" i="7"/>
  <c r="AT375" i="7"/>
  <c r="AS375" i="7"/>
  <c r="AR375" i="7"/>
  <c r="AQ375" i="7"/>
  <c r="AP375" i="7"/>
  <c r="AO375" i="7"/>
  <c r="AN375" i="7"/>
  <c r="AM375" i="7"/>
  <c r="AL375" i="7"/>
  <c r="AK375" i="7"/>
  <c r="AJ375" i="7"/>
  <c r="AI375" i="7"/>
  <c r="AH375" i="7"/>
  <c r="AG375" i="7"/>
  <c r="AF375" i="7"/>
  <c r="AE375" i="7"/>
  <c r="AD375" i="7"/>
  <c r="AC375" i="7"/>
  <c r="AB375" i="7"/>
  <c r="AA375" i="7"/>
  <c r="W375" i="7"/>
  <c r="V375" i="7"/>
  <c r="U375" i="7"/>
  <c r="T375" i="7"/>
  <c r="S375" i="7"/>
  <c r="R375" i="7"/>
  <c r="Q375" i="7"/>
  <c r="P375" i="7"/>
  <c r="O375" i="7"/>
  <c r="N375" i="7"/>
  <c r="M375" i="7"/>
  <c r="L375" i="7"/>
  <c r="K375" i="7"/>
  <c r="J375" i="7"/>
  <c r="I375" i="7"/>
  <c r="H375" i="7"/>
  <c r="G375" i="7"/>
  <c r="F375" i="7"/>
  <c r="E375" i="7"/>
  <c r="D375" i="7"/>
  <c r="C375" i="7"/>
  <c r="B375" i="7"/>
  <c r="AY374" i="7"/>
  <c r="AV374" i="7"/>
  <c r="AU374" i="7"/>
  <c r="AT374" i="7"/>
  <c r="AS374" i="7"/>
  <c r="AR374" i="7"/>
  <c r="AQ374" i="7"/>
  <c r="AP374" i="7"/>
  <c r="AO374" i="7"/>
  <c r="AN374" i="7"/>
  <c r="AM374" i="7"/>
  <c r="AL374" i="7"/>
  <c r="AK374" i="7"/>
  <c r="AJ374" i="7"/>
  <c r="AI374" i="7"/>
  <c r="AH374" i="7"/>
  <c r="AG374" i="7"/>
  <c r="AF374" i="7"/>
  <c r="AE374" i="7"/>
  <c r="AD374" i="7"/>
  <c r="AC374" i="7"/>
  <c r="AB374" i="7"/>
  <c r="AA374" i="7"/>
  <c r="W374" i="7"/>
  <c r="V374" i="7"/>
  <c r="U374" i="7"/>
  <c r="T374" i="7"/>
  <c r="S374" i="7"/>
  <c r="R374" i="7"/>
  <c r="Q374" i="7"/>
  <c r="P374" i="7"/>
  <c r="O374" i="7"/>
  <c r="N374" i="7"/>
  <c r="M374" i="7"/>
  <c r="L374" i="7"/>
  <c r="K374" i="7"/>
  <c r="J374" i="7"/>
  <c r="I374" i="7"/>
  <c r="H374" i="7"/>
  <c r="G374" i="7"/>
  <c r="F374" i="7"/>
  <c r="E374" i="7"/>
  <c r="D374" i="7"/>
  <c r="C374" i="7"/>
  <c r="B374" i="7"/>
  <c r="AY373" i="7"/>
  <c r="AV373" i="7"/>
  <c r="AU373" i="7"/>
  <c r="AT373" i="7"/>
  <c r="AS373" i="7"/>
  <c r="AR373" i="7"/>
  <c r="AQ373" i="7"/>
  <c r="AP373" i="7"/>
  <c r="AO373" i="7"/>
  <c r="AN373" i="7"/>
  <c r="AM373" i="7"/>
  <c r="AL373" i="7"/>
  <c r="AK373" i="7"/>
  <c r="AJ373" i="7"/>
  <c r="AI373" i="7"/>
  <c r="AH373" i="7"/>
  <c r="AG373" i="7"/>
  <c r="AF373" i="7"/>
  <c r="AE373" i="7"/>
  <c r="AD373" i="7"/>
  <c r="AC373" i="7"/>
  <c r="AB373" i="7"/>
  <c r="AA373" i="7"/>
  <c r="W373" i="7"/>
  <c r="V373" i="7"/>
  <c r="U373" i="7"/>
  <c r="T373" i="7"/>
  <c r="S373" i="7"/>
  <c r="R373" i="7"/>
  <c r="Q373" i="7"/>
  <c r="P373" i="7"/>
  <c r="O373" i="7"/>
  <c r="N373" i="7"/>
  <c r="M373" i="7"/>
  <c r="L373" i="7"/>
  <c r="K373" i="7"/>
  <c r="J373" i="7"/>
  <c r="I373" i="7"/>
  <c r="H373" i="7"/>
  <c r="G373" i="7"/>
  <c r="F373" i="7"/>
  <c r="E373" i="7"/>
  <c r="D373" i="7"/>
  <c r="C373" i="7"/>
  <c r="B373" i="7"/>
  <c r="AY372" i="7"/>
  <c r="AV372" i="7"/>
  <c r="AU372" i="7"/>
  <c r="AT372" i="7"/>
  <c r="AS372" i="7"/>
  <c r="AR372" i="7"/>
  <c r="AQ372" i="7"/>
  <c r="AP372" i="7"/>
  <c r="AO372" i="7"/>
  <c r="AN372" i="7"/>
  <c r="AM372" i="7"/>
  <c r="AL372" i="7"/>
  <c r="AK372" i="7"/>
  <c r="AJ372" i="7"/>
  <c r="AI372" i="7"/>
  <c r="AH372" i="7"/>
  <c r="AG372" i="7"/>
  <c r="AF372" i="7"/>
  <c r="AE372" i="7"/>
  <c r="AD372" i="7"/>
  <c r="AC372" i="7"/>
  <c r="AB372" i="7"/>
  <c r="AA372" i="7"/>
  <c r="W372" i="7"/>
  <c r="V372" i="7"/>
  <c r="U372" i="7"/>
  <c r="T372" i="7"/>
  <c r="S372" i="7"/>
  <c r="R372" i="7"/>
  <c r="Q372" i="7"/>
  <c r="P372" i="7"/>
  <c r="O372" i="7"/>
  <c r="N372" i="7"/>
  <c r="M372" i="7"/>
  <c r="L372" i="7"/>
  <c r="K372" i="7"/>
  <c r="J372" i="7"/>
  <c r="I372" i="7"/>
  <c r="H372" i="7"/>
  <c r="G372" i="7"/>
  <c r="F372" i="7"/>
  <c r="E372" i="7"/>
  <c r="D372" i="7"/>
  <c r="C372" i="7"/>
  <c r="B372" i="7"/>
  <c r="AY371" i="7"/>
  <c r="AV371" i="7"/>
  <c r="AU371" i="7"/>
  <c r="AT371" i="7"/>
  <c r="AS371" i="7"/>
  <c r="AR371" i="7"/>
  <c r="AQ371" i="7"/>
  <c r="AP371" i="7"/>
  <c r="AO371" i="7"/>
  <c r="AN371" i="7"/>
  <c r="AM371" i="7"/>
  <c r="AL371" i="7"/>
  <c r="AK371" i="7"/>
  <c r="AJ371" i="7"/>
  <c r="AI371" i="7"/>
  <c r="AH371" i="7"/>
  <c r="AG371" i="7"/>
  <c r="AF371" i="7"/>
  <c r="AE371" i="7"/>
  <c r="AD371" i="7"/>
  <c r="AC371" i="7"/>
  <c r="AB371" i="7"/>
  <c r="AA371" i="7"/>
  <c r="W371" i="7"/>
  <c r="V371" i="7"/>
  <c r="U371" i="7"/>
  <c r="T371" i="7"/>
  <c r="S371" i="7"/>
  <c r="R371" i="7"/>
  <c r="Q371" i="7"/>
  <c r="P371" i="7"/>
  <c r="O371" i="7"/>
  <c r="N371" i="7"/>
  <c r="M371" i="7"/>
  <c r="L371" i="7"/>
  <c r="K371" i="7"/>
  <c r="J371" i="7"/>
  <c r="I371" i="7"/>
  <c r="H371" i="7"/>
  <c r="G371" i="7"/>
  <c r="F371" i="7"/>
  <c r="E371" i="7"/>
  <c r="D371" i="7"/>
  <c r="C371" i="7"/>
  <c r="B371" i="7"/>
  <c r="AY370" i="7"/>
  <c r="AV370" i="7"/>
  <c r="AU370" i="7"/>
  <c r="AT370" i="7"/>
  <c r="AS370" i="7"/>
  <c r="AR370" i="7"/>
  <c r="AQ370" i="7"/>
  <c r="AP370" i="7"/>
  <c r="AO370" i="7"/>
  <c r="AN370" i="7"/>
  <c r="AM370" i="7"/>
  <c r="AL370" i="7"/>
  <c r="AK370" i="7"/>
  <c r="AJ370" i="7"/>
  <c r="AI370" i="7"/>
  <c r="AH370" i="7"/>
  <c r="AG370" i="7"/>
  <c r="AF370" i="7"/>
  <c r="AE370" i="7"/>
  <c r="AD370" i="7"/>
  <c r="AC370" i="7"/>
  <c r="AB370" i="7"/>
  <c r="AA370" i="7"/>
  <c r="W370" i="7"/>
  <c r="V370" i="7"/>
  <c r="U370" i="7"/>
  <c r="T370" i="7"/>
  <c r="S370" i="7"/>
  <c r="R370" i="7"/>
  <c r="Q370" i="7"/>
  <c r="P370" i="7"/>
  <c r="O370" i="7"/>
  <c r="N370" i="7"/>
  <c r="M370" i="7"/>
  <c r="L370" i="7"/>
  <c r="K370" i="7"/>
  <c r="J370" i="7"/>
  <c r="I370" i="7"/>
  <c r="H370" i="7"/>
  <c r="G370" i="7"/>
  <c r="F370" i="7"/>
  <c r="E370" i="7"/>
  <c r="D370" i="7"/>
  <c r="C370" i="7"/>
  <c r="B370" i="7"/>
  <c r="AY369" i="7"/>
  <c r="AV369" i="7"/>
  <c r="AU369" i="7"/>
  <c r="AT369" i="7"/>
  <c r="AS369" i="7"/>
  <c r="AR369" i="7"/>
  <c r="AQ369" i="7"/>
  <c r="AP369" i="7"/>
  <c r="AO369" i="7"/>
  <c r="AN369" i="7"/>
  <c r="AM369" i="7"/>
  <c r="AL369" i="7"/>
  <c r="AK369" i="7"/>
  <c r="AJ369" i="7"/>
  <c r="AI369" i="7"/>
  <c r="AH369" i="7"/>
  <c r="AG369" i="7"/>
  <c r="AF369" i="7"/>
  <c r="AE369" i="7"/>
  <c r="AD369" i="7"/>
  <c r="AC369" i="7"/>
  <c r="AB369" i="7"/>
  <c r="AA369" i="7"/>
  <c r="W369" i="7"/>
  <c r="V369" i="7"/>
  <c r="U369" i="7"/>
  <c r="T369" i="7"/>
  <c r="S369" i="7"/>
  <c r="R369" i="7"/>
  <c r="Q369" i="7"/>
  <c r="P369" i="7"/>
  <c r="O369" i="7"/>
  <c r="N369" i="7"/>
  <c r="M369" i="7"/>
  <c r="L369" i="7"/>
  <c r="K369" i="7"/>
  <c r="J369" i="7"/>
  <c r="I369" i="7"/>
  <c r="H369" i="7"/>
  <c r="G369" i="7"/>
  <c r="F369" i="7"/>
  <c r="E369" i="7"/>
  <c r="D369" i="7"/>
  <c r="C369" i="7"/>
  <c r="B369" i="7"/>
  <c r="AY368" i="7"/>
  <c r="AV368" i="7"/>
  <c r="AU368" i="7"/>
  <c r="AT368" i="7"/>
  <c r="AS368" i="7"/>
  <c r="AR368" i="7"/>
  <c r="AQ368" i="7"/>
  <c r="AP368" i="7"/>
  <c r="AO368" i="7"/>
  <c r="AN368" i="7"/>
  <c r="AM368" i="7"/>
  <c r="AL368" i="7"/>
  <c r="AK368" i="7"/>
  <c r="AJ368" i="7"/>
  <c r="AI368" i="7"/>
  <c r="AH368" i="7"/>
  <c r="AG368" i="7"/>
  <c r="AF368" i="7"/>
  <c r="AE368" i="7"/>
  <c r="AD368" i="7"/>
  <c r="AC368" i="7"/>
  <c r="AB368" i="7"/>
  <c r="AA368" i="7"/>
  <c r="W368" i="7"/>
  <c r="V368" i="7"/>
  <c r="U368" i="7"/>
  <c r="T368" i="7"/>
  <c r="S368" i="7"/>
  <c r="R368" i="7"/>
  <c r="Q368" i="7"/>
  <c r="P368" i="7"/>
  <c r="O368" i="7"/>
  <c r="N368" i="7"/>
  <c r="M368" i="7"/>
  <c r="L368" i="7"/>
  <c r="K368" i="7"/>
  <c r="J368" i="7"/>
  <c r="I368" i="7"/>
  <c r="H368" i="7"/>
  <c r="G368" i="7"/>
  <c r="F368" i="7"/>
  <c r="E368" i="7"/>
  <c r="D368" i="7"/>
  <c r="C368" i="7"/>
  <c r="B368" i="7"/>
  <c r="AY367" i="7"/>
  <c r="AV367" i="7"/>
  <c r="AU367" i="7"/>
  <c r="AT367" i="7"/>
  <c r="AS367" i="7"/>
  <c r="AR367" i="7"/>
  <c r="AQ367" i="7"/>
  <c r="AP367" i="7"/>
  <c r="AO367" i="7"/>
  <c r="AN367" i="7"/>
  <c r="AM367" i="7"/>
  <c r="AL367" i="7"/>
  <c r="AK367" i="7"/>
  <c r="AJ367" i="7"/>
  <c r="AI367" i="7"/>
  <c r="AH367" i="7"/>
  <c r="AG367" i="7"/>
  <c r="AF367" i="7"/>
  <c r="AE367" i="7"/>
  <c r="AD367" i="7"/>
  <c r="AC367" i="7"/>
  <c r="AB367" i="7"/>
  <c r="AA367" i="7"/>
  <c r="W367" i="7"/>
  <c r="V367" i="7"/>
  <c r="U367" i="7"/>
  <c r="T367" i="7"/>
  <c r="S367" i="7"/>
  <c r="R367" i="7"/>
  <c r="Q367" i="7"/>
  <c r="P367" i="7"/>
  <c r="O367" i="7"/>
  <c r="N367" i="7"/>
  <c r="M367" i="7"/>
  <c r="L367" i="7"/>
  <c r="K367" i="7"/>
  <c r="J367" i="7"/>
  <c r="I367" i="7"/>
  <c r="H367" i="7"/>
  <c r="G367" i="7"/>
  <c r="F367" i="7"/>
  <c r="E367" i="7"/>
  <c r="D367" i="7"/>
  <c r="C367" i="7"/>
  <c r="B367" i="7"/>
  <c r="AY366" i="7"/>
  <c r="AV366" i="7"/>
  <c r="AU366" i="7"/>
  <c r="AT366" i="7"/>
  <c r="AS366" i="7"/>
  <c r="AR366" i="7"/>
  <c r="AQ366" i="7"/>
  <c r="AP366" i="7"/>
  <c r="AO366" i="7"/>
  <c r="AN366" i="7"/>
  <c r="AM366" i="7"/>
  <c r="AL366" i="7"/>
  <c r="AK366" i="7"/>
  <c r="AJ366" i="7"/>
  <c r="AI366" i="7"/>
  <c r="AH366" i="7"/>
  <c r="AG366" i="7"/>
  <c r="AF366" i="7"/>
  <c r="AE366" i="7"/>
  <c r="AD366" i="7"/>
  <c r="AC366" i="7"/>
  <c r="AB366" i="7"/>
  <c r="AA366" i="7"/>
  <c r="W366" i="7"/>
  <c r="V366" i="7"/>
  <c r="U366" i="7"/>
  <c r="T366" i="7"/>
  <c r="S366" i="7"/>
  <c r="R366" i="7"/>
  <c r="Q366" i="7"/>
  <c r="P366" i="7"/>
  <c r="O366" i="7"/>
  <c r="N366" i="7"/>
  <c r="M366" i="7"/>
  <c r="L366" i="7"/>
  <c r="K366" i="7"/>
  <c r="J366" i="7"/>
  <c r="I366" i="7"/>
  <c r="H366" i="7"/>
  <c r="G366" i="7"/>
  <c r="F366" i="7"/>
  <c r="E366" i="7"/>
  <c r="D366" i="7"/>
  <c r="C366" i="7"/>
  <c r="B366" i="7"/>
  <c r="AY365" i="7"/>
  <c r="AV365" i="7"/>
  <c r="AU365" i="7"/>
  <c r="AT365" i="7"/>
  <c r="AS365" i="7"/>
  <c r="AR365" i="7"/>
  <c r="AQ365" i="7"/>
  <c r="AP365" i="7"/>
  <c r="AO365" i="7"/>
  <c r="AN365" i="7"/>
  <c r="AM365" i="7"/>
  <c r="AL365" i="7"/>
  <c r="AK365" i="7"/>
  <c r="AJ365" i="7"/>
  <c r="AI365" i="7"/>
  <c r="AH365" i="7"/>
  <c r="AG365" i="7"/>
  <c r="AF365" i="7"/>
  <c r="AE365" i="7"/>
  <c r="AD365" i="7"/>
  <c r="AC365" i="7"/>
  <c r="AB365" i="7"/>
  <c r="AA365" i="7"/>
  <c r="W365" i="7"/>
  <c r="V365" i="7"/>
  <c r="U365" i="7"/>
  <c r="T365" i="7"/>
  <c r="S365" i="7"/>
  <c r="R365" i="7"/>
  <c r="Q365" i="7"/>
  <c r="P365" i="7"/>
  <c r="O365" i="7"/>
  <c r="N365" i="7"/>
  <c r="M365" i="7"/>
  <c r="L365" i="7"/>
  <c r="K365" i="7"/>
  <c r="J365" i="7"/>
  <c r="I365" i="7"/>
  <c r="H365" i="7"/>
  <c r="G365" i="7"/>
  <c r="F365" i="7"/>
  <c r="E365" i="7"/>
  <c r="D365" i="7"/>
  <c r="C365" i="7"/>
  <c r="B365" i="7"/>
  <c r="AY364" i="7"/>
  <c r="AV364" i="7"/>
  <c r="AU364" i="7"/>
  <c r="AT364" i="7"/>
  <c r="AS364" i="7"/>
  <c r="AR364" i="7"/>
  <c r="AQ364" i="7"/>
  <c r="AP364" i="7"/>
  <c r="AO364" i="7"/>
  <c r="AN364" i="7"/>
  <c r="AM364" i="7"/>
  <c r="AL364" i="7"/>
  <c r="AK364" i="7"/>
  <c r="AJ364" i="7"/>
  <c r="AI364" i="7"/>
  <c r="AH364" i="7"/>
  <c r="AG364" i="7"/>
  <c r="AF364" i="7"/>
  <c r="AE364" i="7"/>
  <c r="AD364" i="7"/>
  <c r="AC364" i="7"/>
  <c r="AB364" i="7"/>
  <c r="AA364" i="7"/>
  <c r="W364" i="7"/>
  <c r="V364" i="7"/>
  <c r="U364" i="7"/>
  <c r="T364" i="7"/>
  <c r="S364" i="7"/>
  <c r="R364" i="7"/>
  <c r="Q364" i="7"/>
  <c r="P364" i="7"/>
  <c r="O364" i="7"/>
  <c r="N364" i="7"/>
  <c r="M364" i="7"/>
  <c r="L364" i="7"/>
  <c r="K364" i="7"/>
  <c r="J364" i="7"/>
  <c r="I364" i="7"/>
  <c r="H364" i="7"/>
  <c r="G364" i="7"/>
  <c r="F364" i="7"/>
  <c r="E364" i="7"/>
  <c r="D364" i="7"/>
  <c r="C364" i="7"/>
  <c r="B364" i="7"/>
  <c r="AY363" i="7"/>
  <c r="AV363" i="7"/>
  <c r="AU363" i="7"/>
  <c r="AT363" i="7"/>
  <c r="AS363" i="7"/>
  <c r="AR363" i="7"/>
  <c r="AQ363" i="7"/>
  <c r="AP363" i="7"/>
  <c r="AO363" i="7"/>
  <c r="AN363" i="7"/>
  <c r="AM363" i="7"/>
  <c r="AL363" i="7"/>
  <c r="AK363" i="7"/>
  <c r="AJ363" i="7"/>
  <c r="AI363" i="7"/>
  <c r="AH363" i="7"/>
  <c r="AG363" i="7"/>
  <c r="AF363" i="7"/>
  <c r="AE363" i="7"/>
  <c r="AD363" i="7"/>
  <c r="AC363" i="7"/>
  <c r="AB363" i="7"/>
  <c r="AA363" i="7"/>
  <c r="W363" i="7"/>
  <c r="V363" i="7"/>
  <c r="U363" i="7"/>
  <c r="T363" i="7"/>
  <c r="S363" i="7"/>
  <c r="R363" i="7"/>
  <c r="Q363" i="7"/>
  <c r="P363" i="7"/>
  <c r="O363" i="7"/>
  <c r="N363" i="7"/>
  <c r="M363" i="7"/>
  <c r="L363" i="7"/>
  <c r="K363" i="7"/>
  <c r="J363" i="7"/>
  <c r="I363" i="7"/>
  <c r="H363" i="7"/>
  <c r="G363" i="7"/>
  <c r="F363" i="7"/>
  <c r="E363" i="7"/>
  <c r="D363" i="7"/>
  <c r="C363" i="7"/>
  <c r="B363" i="7"/>
  <c r="AY362" i="7"/>
  <c r="AV362" i="7"/>
  <c r="AU362" i="7"/>
  <c r="AT362" i="7"/>
  <c r="AS362" i="7"/>
  <c r="AR362" i="7"/>
  <c r="AQ362" i="7"/>
  <c r="AP362" i="7"/>
  <c r="AO362" i="7"/>
  <c r="AN362" i="7"/>
  <c r="AM362" i="7"/>
  <c r="AL362" i="7"/>
  <c r="AK362" i="7"/>
  <c r="AJ362" i="7"/>
  <c r="AI362" i="7"/>
  <c r="AH362" i="7"/>
  <c r="AG362" i="7"/>
  <c r="AF362" i="7"/>
  <c r="AE362" i="7"/>
  <c r="AD362" i="7"/>
  <c r="AC362" i="7"/>
  <c r="AB362" i="7"/>
  <c r="AA362" i="7"/>
  <c r="W362" i="7"/>
  <c r="V362" i="7"/>
  <c r="U362" i="7"/>
  <c r="T362" i="7"/>
  <c r="S362" i="7"/>
  <c r="R362" i="7"/>
  <c r="Q362" i="7"/>
  <c r="P362" i="7"/>
  <c r="O362" i="7"/>
  <c r="N362" i="7"/>
  <c r="M362" i="7"/>
  <c r="L362" i="7"/>
  <c r="K362" i="7"/>
  <c r="J362" i="7"/>
  <c r="I362" i="7"/>
  <c r="H362" i="7"/>
  <c r="G362" i="7"/>
  <c r="F362" i="7"/>
  <c r="E362" i="7"/>
  <c r="D362" i="7"/>
  <c r="C362" i="7"/>
  <c r="B362" i="7"/>
  <c r="AY361" i="7"/>
  <c r="AV361" i="7"/>
  <c r="AU361" i="7"/>
  <c r="AT361" i="7"/>
  <c r="AS361" i="7"/>
  <c r="AR361" i="7"/>
  <c r="AQ361" i="7"/>
  <c r="AP361" i="7"/>
  <c r="AO361" i="7"/>
  <c r="AN361" i="7"/>
  <c r="AM361" i="7"/>
  <c r="AL361" i="7"/>
  <c r="AK361" i="7"/>
  <c r="AJ361" i="7"/>
  <c r="AI361" i="7"/>
  <c r="AH361" i="7"/>
  <c r="AG361" i="7"/>
  <c r="AF361" i="7"/>
  <c r="AE361" i="7"/>
  <c r="AD361" i="7"/>
  <c r="AC361" i="7"/>
  <c r="AB361" i="7"/>
  <c r="AA361" i="7"/>
  <c r="W361" i="7"/>
  <c r="V361" i="7"/>
  <c r="U361" i="7"/>
  <c r="T361" i="7"/>
  <c r="S361" i="7"/>
  <c r="R361" i="7"/>
  <c r="Q361" i="7"/>
  <c r="P361" i="7"/>
  <c r="O361" i="7"/>
  <c r="N361" i="7"/>
  <c r="M361" i="7"/>
  <c r="L361" i="7"/>
  <c r="K361" i="7"/>
  <c r="J361" i="7"/>
  <c r="I361" i="7"/>
  <c r="H361" i="7"/>
  <c r="G361" i="7"/>
  <c r="F361" i="7"/>
  <c r="E361" i="7"/>
  <c r="D361" i="7"/>
  <c r="C361" i="7"/>
  <c r="B361" i="7"/>
  <c r="AY360" i="7"/>
  <c r="AV360" i="7"/>
  <c r="AU360" i="7"/>
  <c r="AT360" i="7"/>
  <c r="AS360" i="7"/>
  <c r="AR360" i="7"/>
  <c r="AQ360" i="7"/>
  <c r="AP360" i="7"/>
  <c r="AO360" i="7"/>
  <c r="AN360" i="7"/>
  <c r="AM360" i="7"/>
  <c r="AL360" i="7"/>
  <c r="AK360" i="7"/>
  <c r="AJ360" i="7"/>
  <c r="AI360" i="7"/>
  <c r="AH360" i="7"/>
  <c r="AG360" i="7"/>
  <c r="AF360" i="7"/>
  <c r="AE360" i="7"/>
  <c r="AD360" i="7"/>
  <c r="AC360" i="7"/>
  <c r="AB360" i="7"/>
  <c r="AA360" i="7"/>
  <c r="W360" i="7"/>
  <c r="V360" i="7"/>
  <c r="U360" i="7"/>
  <c r="T360" i="7"/>
  <c r="S360" i="7"/>
  <c r="R360" i="7"/>
  <c r="Q360" i="7"/>
  <c r="P360" i="7"/>
  <c r="O360" i="7"/>
  <c r="N360" i="7"/>
  <c r="M360" i="7"/>
  <c r="L360" i="7"/>
  <c r="K360" i="7"/>
  <c r="J360" i="7"/>
  <c r="I360" i="7"/>
  <c r="H360" i="7"/>
  <c r="G360" i="7"/>
  <c r="F360" i="7"/>
  <c r="E360" i="7"/>
  <c r="D360" i="7"/>
  <c r="C360" i="7"/>
  <c r="B360" i="7"/>
  <c r="AY359" i="7"/>
  <c r="AV359" i="7"/>
  <c r="AU359" i="7"/>
  <c r="AT359" i="7"/>
  <c r="AS359" i="7"/>
  <c r="AR359" i="7"/>
  <c r="AQ359" i="7"/>
  <c r="AP359" i="7"/>
  <c r="AO359" i="7"/>
  <c r="AN359" i="7"/>
  <c r="AM359" i="7"/>
  <c r="AL359" i="7"/>
  <c r="AK359" i="7"/>
  <c r="AJ359" i="7"/>
  <c r="AI359" i="7"/>
  <c r="AH359" i="7"/>
  <c r="AG359" i="7"/>
  <c r="AF359" i="7"/>
  <c r="AE359" i="7"/>
  <c r="AD359" i="7"/>
  <c r="AC359" i="7"/>
  <c r="AB359" i="7"/>
  <c r="AA359" i="7"/>
  <c r="W359" i="7"/>
  <c r="V359" i="7"/>
  <c r="U359" i="7"/>
  <c r="T359" i="7"/>
  <c r="S359" i="7"/>
  <c r="R359" i="7"/>
  <c r="Q359" i="7"/>
  <c r="P359" i="7"/>
  <c r="O359" i="7"/>
  <c r="N359" i="7"/>
  <c r="M359" i="7"/>
  <c r="L359" i="7"/>
  <c r="K359" i="7"/>
  <c r="J359" i="7"/>
  <c r="I359" i="7"/>
  <c r="H359" i="7"/>
  <c r="G359" i="7"/>
  <c r="F359" i="7"/>
  <c r="E359" i="7"/>
  <c r="D359" i="7"/>
  <c r="C359" i="7"/>
  <c r="B359" i="7"/>
  <c r="AY358" i="7"/>
  <c r="AV358" i="7"/>
  <c r="AU358" i="7"/>
  <c r="AT358" i="7"/>
  <c r="AS358" i="7"/>
  <c r="AR358" i="7"/>
  <c r="AQ358" i="7"/>
  <c r="AP358" i="7"/>
  <c r="AO358" i="7"/>
  <c r="AN358" i="7"/>
  <c r="AM358" i="7"/>
  <c r="AL358" i="7"/>
  <c r="AK358" i="7"/>
  <c r="AJ358" i="7"/>
  <c r="AI358" i="7"/>
  <c r="AH358" i="7"/>
  <c r="AG358" i="7"/>
  <c r="AF358" i="7"/>
  <c r="AE358" i="7"/>
  <c r="AD358" i="7"/>
  <c r="AC358" i="7"/>
  <c r="AB358" i="7"/>
  <c r="AA358" i="7"/>
  <c r="W358" i="7"/>
  <c r="V358" i="7"/>
  <c r="U358" i="7"/>
  <c r="T358" i="7"/>
  <c r="S358" i="7"/>
  <c r="R358" i="7"/>
  <c r="Q358" i="7"/>
  <c r="P358" i="7"/>
  <c r="O358" i="7"/>
  <c r="N358" i="7"/>
  <c r="M358" i="7"/>
  <c r="L358" i="7"/>
  <c r="K358" i="7"/>
  <c r="J358" i="7"/>
  <c r="I358" i="7"/>
  <c r="H358" i="7"/>
  <c r="G358" i="7"/>
  <c r="F358" i="7"/>
  <c r="E358" i="7"/>
  <c r="D358" i="7"/>
  <c r="C358" i="7"/>
  <c r="B358" i="7"/>
  <c r="AY357" i="7"/>
  <c r="AV357" i="7"/>
  <c r="AU357" i="7"/>
  <c r="AT357" i="7"/>
  <c r="AS357" i="7"/>
  <c r="AR357" i="7"/>
  <c r="AQ357" i="7"/>
  <c r="AP357" i="7"/>
  <c r="AO357" i="7"/>
  <c r="AN357" i="7"/>
  <c r="AM357" i="7"/>
  <c r="AL357" i="7"/>
  <c r="AK357" i="7"/>
  <c r="AJ357" i="7"/>
  <c r="AI357" i="7"/>
  <c r="AH357" i="7"/>
  <c r="AG357" i="7"/>
  <c r="AF357" i="7"/>
  <c r="AE357" i="7"/>
  <c r="AD357" i="7"/>
  <c r="AC357" i="7"/>
  <c r="AB357" i="7"/>
  <c r="AA357" i="7"/>
  <c r="W357" i="7"/>
  <c r="V357" i="7"/>
  <c r="U357" i="7"/>
  <c r="T357" i="7"/>
  <c r="S357" i="7"/>
  <c r="R357" i="7"/>
  <c r="Q357" i="7"/>
  <c r="P357" i="7"/>
  <c r="O357" i="7"/>
  <c r="N357" i="7"/>
  <c r="M357" i="7"/>
  <c r="L357" i="7"/>
  <c r="K357" i="7"/>
  <c r="J357" i="7"/>
  <c r="I357" i="7"/>
  <c r="H357" i="7"/>
  <c r="G357" i="7"/>
  <c r="F357" i="7"/>
  <c r="E357" i="7"/>
  <c r="D357" i="7"/>
  <c r="C357" i="7"/>
  <c r="B357" i="7"/>
  <c r="AY356" i="7"/>
  <c r="AV356" i="7"/>
  <c r="AU356" i="7"/>
  <c r="AT356" i="7"/>
  <c r="AS356" i="7"/>
  <c r="AR356" i="7"/>
  <c r="AQ356" i="7"/>
  <c r="AP356" i="7"/>
  <c r="AO356" i="7"/>
  <c r="AN356" i="7"/>
  <c r="AM356" i="7"/>
  <c r="AL356" i="7"/>
  <c r="AK356" i="7"/>
  <c r="AJ356" i="7"/>
  <c r="AI356" i="7"/>
  <c r="AH356" i="7"/>
  <c r="AG356" i="7"/>
  <c r="AF356" i="7"/>
  <c r="AE356" i="7"/>
  <c r="AD356" i="7"/>
  <c r="AC356" i="7"/>
  <c r="AB356" i="7"/>
  <c r="AA356" i="7"/>
  <c r="W356" i="7"/>
  <c r="V356" i="7"/>
  <c r="U356" i="7"/>
  <c r="T356" i="7"/>
  <c r="S356" i="7"/>
  <c r="R356" i="7"/>
  <c r="Q356" i="7"/>
  <c r="P356" i="7"/>
  <c r="O356" i="7"/>
  <c r="N356" i="7"/>
  <c r="M356" i="7"/>
  <c r="L356" i="7"/>
  <c r="K356" i="7"/>
  <c r="J356" i="7"/>
  <c r="I356" i="7"/>
  <c r="H356" i="7"/>
  <c r="G356" i="7"/>
  <c r="F356" i="7"/>
  <c r="E356" i="7"/>
  <c r="D356" i="7"/>
  <c r="C356" i="7"/>
  <c r="B356" i="7"/>
  <c r="AY355" i="7"/>
  <c r="AV355" i="7"/>
  <c r="AU355" i="7"/>
  <c r="AT355" i="7"/>
  <c r="AS355" i="7"/>
  <c r="AR355" i="7"/>
  <c r="AQ355" i="7"/>
  <c r="AP355" i="7"/>
  <c r="AO355" i="7"/>
  <c r="AN355" i="7"/>
  <c r="AM355" i="7"/>
  <c r="AL355" i="7"/>
  <c r="AK355" i="7"/>
  <c r="AJ355" i="7"/>
  <c r="AI355" i="7"/>
  <c r="AH355" i="7"/>
  <c r="AG355" i="7"/>
  <c r="AF355" i="7"/>
  <c r="AE355" i="7"/>
  <c r="AD355" i="7"/>
  <c r="AC355" i="7"/>
  <c r="AB355" i="7"/>
  <c r="AA355" i="7"/>
  <c r="W355" i="7"/>
  <c r="V355" i="7"/>
  <c r="U355" i="7"/>
  <c r="T355" i="7"/>
  <c r="S355" i="7"/>
  <c r="R355" i="7"/>
  <c r="Q355" i="7"/>
  <c r="P355" i="7"/>
  <c r="O355" i="7"/>
  <c r="N355" i="7"/>
  <c r="M355" i="7"/>
  <c r="L355" i="7"/>
  <c r="K355" i="7"/>
  <c r="J355" i="7"/>
  <c r="I355" i="7"/>
  <c r="H355" i="7"/>
  <c r="G355" i="7"/>
  <c r="F355" i="7"/>
  <c r="E355" i="7"/>
  <c r="D355" i="7"/>
  <c r="C355" i="7"/>
  <c r="B355" i="7"/>
  <c r="AY354" i="7"/>
  <c r="AV354" i="7"/>
  <c r="AU354" i="7"/>
  <c r="AT354" i="7"/>
  <c r="AS354" i="7"/>
  <c r="AR354" i="7"/>
  <c r="AQ354" i="7"/>
  <c r="AP354" i="7"/>
  <c r="AO354" i="7"/>
  <c r="AN354" i="7"/>
  <c r="AM354" i="7"/>
  <c r="AL354" i="7"/>
  <c r="AK354" i="7"/>
  <c r="AJ354" i="7"/>
  <c r="AI354" i="7"/>
  <c r="AH354" i="7"/>
  <c r="AG354" i="7"/>
  <c r="AF354" i="7"/>
  <c r="AE354" i="7"/>
  <c r="AD354" i="7"/>
  <c r="AC354" i="7"/>
  <c r="AB354" i="7"/>
  <c r="AA354" i="7"/>
  <c r="W354" i="7"/>
  <c r="V354" i="7"/>
  <c r="U354" i="7"/>
  <c r="T354" i="7"/>
  <c r="S354" i="7"/>
  <c r="R354" i="7"/>
  <c r="Q354" i="7"/>
  <c r="P354" i="7"/>
  <c r="O354" i="7"/>
  <c r="N354" i="7"/>
  <c r="M354" i="7"/>
  <c r="L354" i="7"/>
  <c r="K354" i="7"/>
  <c r="J354" i="7"/>
  <c r="I354" i="7"/>
  <c r="H354" i="7"/>
  <c r="G354" i="7"/>
  <c r="F354" i="7"/>
  <c r="E354" i="7"/>
  <c r="D354" i="7"/>
  <c r="C354" i="7"/>
  <c r="B354" i="7"/>
  <c r="AY353" i="7"/>
  <c r="AV353" i="7"/>
  <c r="AU353" i="7"/>
  <c r="AT353" i="7"/>
  <c r="AS353" i="7"/>
  <c r="AR353" i="7"/>
  <c r="AQ353" i="7"/>
  <c r="AP353" i="7"/>
  <c r="AO353" i="7"/>
  <c r="AN353" i="7"/>
  <c r="AM353" i="7"/>
  <c r="AL353" i="7"/>
  <c r="AK353" i="7"/>
  <c r="AJ353" i="7"/>
  <c r="AI353" i="7"/>
  <c r="AH353" i="7"/>
  <c r="AG353" i="7"/>
  <c r="AF353" i="7"/>
  <c r="AE353" i="7"/>
  <c r="AD353" i="7"/>
  <c r="AC353" i="7"/>
  <c r="AB353" i="7"/>
  <c r="AA353" i="7"/>
  <c r="W353" i="7"/>
  <c r="V353" i="7"/>
  <c r="U353" i="7"/>
  <c r="T353" i="7"/>
  <c r="S353" i="7"/>
  <c r="R353" i="7"/>
  <c r="Q353" i="7"/>
  <c r="P353" i="7"/>
  <c r="O353" i="7"/>
  <c r="N353" i="7"/>
  <c r="M353" i="7"/>
  <c r="L353" i="7"/>
  <c r="K353" i="7"/>
  <c r="J353" i="7"/>
  <c r="I353" i="7"/>
  <c r="H353" i="7"/>
  <c r="G353" i="7"/>
  <c r="F353" i="7"/>
  <c r="E353" i="7"/>
  <c r="D353" i="7"/>
  <c r="C353" i="7"/>
  <c r="B353" i="7"/>
  <c r="AY352" i="7"/>
  <c r="AV352" i="7"/>
  <c r="AU352" i="7"/>
  <c r="AT352" i="7"/>
  <c r="AS352" i="7"/>
  <c r="AR352" i="7"/>
  <c r="AQ352" i="7"/>
  <c r="AP352" i="7"/>
  <c r="AO352" i="7"/>
  <c r="AN352" i="7"/>
  <c r="AM352" i="7"/>
  <c r="AL352" i="7"/>
  <c r="AK352" i="7"/>
  <c r="AJ352" i="7"/>
  <c r="AI352" i="7"/>
  <c r="AH352" i="7"/>
  <c r="AG352" i="7"/>
  <c r="AF352" i="7"/>
  <c r="AE352" i="7"/>
  <c r="AD352" i="7"/>
  <c r="AC352" i="7"/>
  <c r="AB352" i="7"/>
  <c r="AA352" i="7"/>
  <c r="W352" i="7"/>
  <c r="V352" i="7"/>
  <c r="U352" i="7"/>
  <c r="T352" i="7"/>
  <c r="S352" i="7"/>
  <c r="R352" i="7"/>
  <c r="Q352" i="7"/>
  <c r="P352" i="7"/>
  <c r="O352" i="7"/>
  <c r="N352" i="7"/>
  <c r="M352" i="7"/>
  <c r="L352" i="7"/>
  <c r="K352" i="7"/>
  <c r="J352" i="7"/>
  <c r="I352" i="7"/>
  <c r="H352" i="7"/>
  <c r="G352" i="7"/>
  <c r="F352" i="7"/>
  <c r="E352" i="7"/>
  <c r="D352" i="7"/>
  <c r="C352" i="7"/>
  <c r="B352" i="7"/>
  <c r="AY351" i="7"/>
  <c r="AV351" i="7"/>
  <c r="AU351" i="7"/>
  <c r="AT351" i="7"/>
  <c r="AS351" i="7"/>
  <c r="AR351" i="7"/>
  <c r="AQ351" i="7"/>
  <c r="AP351" i="7"/>
  <c r="AO351" i="7"/>
  <c r="AN351" i="7"/>
  <c r="AM351" i="7"/>
  <c r="AL351" i="7"/>
  <c r="AK351" i="7"/>
  <c r="AJ351" i="7"/>
  <c r="AI351" i="7"/>
  <c r="AH351" i="7"/>
  <c r="AG351" i="7"/>
  <c r="AF351" i="7"/>
  <c r="AE351" i="7"/>
  <c r="AD351" i="7"/>
  <c r="AC351" i="7"/>
  <c r="AB351" i="7"/>
  <c r="AA351" i="7"/>
  <c r="W351" i="7"/>
  <c r="V351" i="7"/>
  <c r="U351" i="7"/>
  <c r="T351" i="7"/>
  <c r="S351" i="7"/>
  <c r="R351" i="7"/>
  <c r="Q351" i="7"/>
  <c r="P351" i="7"/>
  <c r="O351" i="7"/>
  <c r="N351" i="7"/>
  <c r="M351" i="7"/>
  <c r="L351" i="7"/>
  <c r="K351" i="7"/>
  <c r="J351" i="7"/>
  <c r="I351" i="7"/>
  <c r="H351" i="7"/>
  <c r="G351" i="7"/>
  <c r="F351" i="7"/>
  <c r="E351" i="7"/>
  <c r="D351" i="7"/>
  <c r="C351" i="7"/>
  <c r="B351" i="7"/>
  <c r="AY350" i="7"/>
  <c r="AV350" i="7"/>
  <c r="AU350" i="7"/>
  <c r="AT350" i="7"/>
  <c r="AS350" i="7"/>
  <c r="AR350" i="7"/>
  <c r="AQ350" i="7"/>
  <c r="AP350" i="7"/>
  <c r="AO350" i="7"/>
  <c r="AN350" i="7"/>
  <c r="AM350" i="7"/>
  <c r="AL350" i="7"/>
  <c r="AK350" i="7"/>
  <c r="AJ350" i="7"/>
  <c r="AI350" i="7"/>
  <c r="AH350" i="7"/>
  <c r="AG350" i="7"/>
  <c r="AF350" i="7"/>
  <c r="AE350" i="7"/>
  <c r="AD350" i="7"/>
  <c r="AC350" i="7"/>
  <c r="AB350" i="7"/>
  <c r="AA350" i="7"/>
  <c r="W350" i="7"/>
  <c r="V350" i="7"/>
  <c r="U350" i="7"/>
  <c r="T350" i="7"/>
  <c r="S350" i="7"/>
  <c r="R350" i="7"/>
  <c r="Q350" i="7"/>
  <c r="P350" i="7"/>
  <c r="O350" i="7"/>
  <c r="N350" i="7"/>
  <c r="M350" i="7"/>
  <c r="L350" i="7"/>
  <c r="K350" i="7"/>
  <c r="J350" i="7"/>
  <c r="I350" i="7"/>
  <c r="H350" i="7"/>
  <c r="G350" i="7"/>
  <c r="F350" i="7"/>
  <c r="E350" i="7"/>
  <c r="D350" i="7"/>
  <c r="C350" i="7"/>
  <c r="B350" i="7"/>
  <c r="AY349" i="7"/>
  <c r="AV349" i="7"/>
  <c r="AU349" i="7"/>
  <c r="AT349" i="7"/>
  <c r="AS349" i="7"/>
  <c r="AR349" i="7"/>
  <c r="AQ349" i="7"/>
  <c r="AP349" i="7"/>
  <c r="AO349" i="7"/>
  <c r="AN349" i="7"/>
  <c r="AM349" i="7"/>
  <c r="AL349" i="7"/>
  <c r="AK349" i="7"/>
  <c r="AJ349" i="7"/>
  <c r="AI349" i="7"/>
  <c r="AH349" i="7"/>
  <c r="AG349" i="7"/>
  <c r="AF349" i="7"/>
  <c r="AE349" i="7"/>
  <c r="AD349" i="7"/>
  <c r="AC349" i="7"/>
  <c r="AB349" i="7"/>
  <c r="AA349" i="7"/>
  <c r="W349" i="7"/>
  <c r="V349" i="7"/>
  <c r="U349" i="7"/>
  <c r="T349" i="7"/>
  <c r="S349" i="7"/>
  <c r="R349" i="7"/>
  <c r="Q349" i="7"/>
  <c r="P349" i="7"/>
  <c r="O349" i="7"/>
  <c r="N349" i="7"/>
  <c r="M349" i="7"/>
  <c r="L349" i="7"/>
  <c r="K349" i="7"/>
  <c r="J349" i="7"/>
  <c r="I349" i="7"/>
  <c r="H349" i="7"/>
  <c r="G349" i="7"/>
  <c r="F349" i="7"/>
  <c r="E349" i="7"/>
  <c r="D349" i="7"/>
  <c r="C349" i="7"/>
  <c r="B349" i="7"/>
  <c r="AY348" i="7"/>
  <c r="AV348" i="7"/>
  <c r="AU348" i="7"/>
  <c r="AT348" i="7"/>
  <c r="AS348" i="7"/>
  <c r="AR348" i="7"/>
  <c r="AQ348" i="7"/>
  <c r="AP348" i="7"/>
  <c r="AO348" i="7"/>
  <c r="AN348" i="7"/>
  <c r="AM348" i="7"/>
  <c r="AL348" i="7"/>
  <c r="AK348" i="7"/>
  <c r="AJ348" i="7"/>
  <c r="AI348" i="7"/>
  <c r="AH348" i="7"/>
  <c r="AG348" i="7"/>
  <c r="AF348" i="7"/>
  <c r="AE348" i="7"/>
  <c r="AD348" i="7"/>
  <c r="AC348" i="7"/>
  <c r="AB348" i="7"/>
  <c r="AA348" i="7"/>
  <c r="W348" i="7"/>
  <c r="V348" i="7"/>
  <c r="U348" i="7"/>
  <c r="T348" i="7"/>
  <c r="S348" i="7"/>
  <c r="R348" i="7"/>
  <c r="Q348" i="7"/>
  <c r="P348" i="7"/>
  <c r="O348" i="7"/>
  <c r="N348" i="7"/>
  <c r="M348" i="7"/>
  <c r="L348" i="7"/>
  <c r="K348" i="7"/>
  <c r="J348" i="7"/>
  <c r="I348" i="7"/>
  <c r="H348" i="7"/>
  <c r="G348" i="7"/>
  <c r="F348" i="7"/>
  <c r="E348" i="7"/>
  <c r="D348" i="7"/>
  <c r="C348" i="7"/>
  <c r="B348" i="7"/>
  <c r="AY347" i="7"/>
  <c r="AV347" i="7"/>
  <c r="AU347" i="7"/>
  <c r="AT347" i="7"/>
  <c r="AS347" i="7"/>
  <c r="AR347" i="7"/>
  <c r="AQ347" i="7"/>
  <c r="AP347" i="7"/>
  <c r="AO347" i="7"/>
  <c r="AN347" i="7"/>
  <c r="AM347" i="7"/>
  <c r="AL347" i="7"/>
  <c r="AK347" i="7"/>
  <c r="AJ347" i="7"/>
  <c r="AI347" i="7"/>
  <c r="AH347" i="7"/>
  <c r="AG347" i="7"/>
  <c r="AF347" i="7"/>
  <c r="AE347" i="7"/>
  <c r="AD347" i="7"/>
  <c r="AC347" i="7"/>
  <c r="AB347" i="7"/>
  <c r="AA347" i="7"/>
  <c r="W347" i="7"/>
  <c r="V347" i="7"/>
  <c r="U347" i="7"/>
  <c r="T347" i="7"/>
  <c r="S347" i="7"/>
  <c r="R347" i="7"/>
  <c r="Q347" i="7"/>
  <c r="P347" i="7"/>
  <c r="O347" i="7"/>
  <c r="N347" i="7"/>
  <c r="M347" i="7"/>
  <c r="L347" i="7"/>
  <c r="K347" i="7"/>
  <c r="J347" i="7"/>
  <c r="I347" i="7"/>
  <c r="H347" i="7"/>
  <c r="G347" i="7"/>
  <c r="F347" i="7"/>
  <c r="E347" i="7"/>
  <c r="D347" i="7"/>
  <c r="C347" i="7"/>
  <c r="B347" i="7"/>
  <c r="AY346" i="7"/>
  <c r="AV346" i="7"/>
  <c r="AU346" i="7"/>
  <c r="AT346" i="7"/>
  <c r="AS346" i="7"/>
  <c r="AR346" i="7"/>
  <c r="AQ346" i="7"/>
  <c r="AP346" i="7"/>
  <c r="AO346" i="7"/>
  <c r="AN346" i="7"/>
  <c r="AM346" i="7"/>
  <c r="AL346" i="7"/>
  <c r="AK346" i="7"/>
  <c r="AJ346" i="7"/>
  <c r="AI346" i="7"/>
  <c r="AH346" i="7"/>
  <c r="AG346" i="7"/>
  <c r="AF346" i="7"/>
  <c r="AE346" i="7"/>
  <c r="AD346" i="7"/>
  <c r="AC346" i="7"/>
  <c r="AB346" i="7"/>
  <c r="AA346" i="7"/>
  <c r="W346" i="7"/>
  <c r="V346" i="7"/>
  <c r="U346" i="7"/>
  <c r="T346" i="7"/>
  <c r="S346" i="7"/>
  <c r="R346" i="7"/>
  <c r="Q346" i="7"/>
  <c r="P346" i="7"/>
  <c r="O346" i="7"/>
  <c r="N346" i="7"/>
  <c r="M346" i="7"/>
  <c r="L346" i="7"/>
  <c r="K346" i="7"/>
  <c r="J346" i="7"/>
  <c r="I346" i="7"/>
  <c r="H346" i="7"/>
  <c r="G346" i="7"/>
  <c r="F346" i="7"/>
  <c r="E346" i="7"/>
  <c r="D346" i="7"/>
  <c r="C346" i="7"/>
  <c r="B346" i="7"/>
  <c r="AY345" i="7"/>
  <c r="AV345" i="7"/>
  <c r="AU345" i="7"/>
  <c r="AT345" i="7"/>
  <c r="AS345" i="7"/>
  <c r="AR345" i="7"/>
  <c r="AQ345" i="7"/>
  <c r="AP345" i="7"/>
  <c r="AO345" i="7"/>
  <c r="AN345" i="7"/>
  <c r="AM345" i="7"/>
  <c r="AL345" i="7"/>
  <c r="AK345" i="7"/>
  <c r="AJ345" i="7"/>
  <c r="AI345" i="7"/>
  <c r="AH345" i="7"/>
  <c r="AG345" i="7"/>
  <c r="AF345" i="7"/>
  <c r="AE345" i="7"/>
  <c r="AD345" i="7"/>
  <c r="AC345" i="7"/>
  <c r="AB345" i="7"/>
  <c r="AA345" i="7"/>
  <c r="W345" i="7"/>
  <c r="V345" i="7"/>
  <c r="U345" i="7"/>
  <c r="T345" i="7"/>
  <c r="S345" i="7"/>
  <c r="R345" i="7"/>
  <c r="Q345" i="7"/>
  <c r="P345" i="7"/>
  <c r="O345" i="7"/>
  <c r="N345" i="7"/>
  <c r="M345" i="7"/>
  <c r="L345" i="7"/>
  <c r="K345" i="7"/>
  <c r="J345" i="7"/>
  <c r="I345" i="7"/>
  <c r="H345" i="7"/>
  <c r="G345" i="7"/>
  <c r="F345" i="7"/>
  <c r="E345" i="7"/>
  <c r="D345" i="7"/>
  <c r="C345" i="7"/>
  <c r="B345" i="7"/>
  <c r="AY344" i="7"/>
  <c r="AV344" i="7"/>
  <c r="AU344" i="7"/>
  <c r="AT344" i="7"/>
  <c r="AS344" i="7"/>
  <c r="AR344" i="7"/>
  <c r="AQ344" i="7"/>
  <c r="AP344" i="7"/>
  <c r="AO344" i="7"/>
  <c r="AN344" i="7"/>
  <c r="AM344" i="7"/>
  <c r="AL344" i="7"/>
  <c r="AK344" i="7"/>
  <c r="AJ344" i="7"/>
  <c r="AI344" i="7"/>
  <c r="AH344" i="7"/>
  <c r="AG344" i="7"/>
  <c r="AF344" i="7"/>
  <c r="AE344" i="7"/>
  <c r="AD344" i="7"/>
  <c r="AC344" i="7"/>
  <c r="AB344" i="7"/>
  <c r="AA344" i="7"/>
  <c r="W344" i="7"/>
  <c r="V344" i="7"/>
  <c r="U344" i="7"/>
  <c r="T344" i="7"/>
  <c r="S344" i="7"/>
  <c r="R344" i="7"/>
  <c r="Q344" i="7"/>
  <c r="P344" i="7"/>
  <c r="O344" i="7"/>
  <c r="N344" i="7"/>
  <c r="M344" i="7"/>
  <c r="L344" i="7"/>
  <c r="K344" i="7"/>
  <c r="J344" i="7"/>
  <c r="I344" i="7"/>
  <c r="H344" i="7"/>
  <c r="G344" i="7"/>
  <c r="F344" i="7"/>
  <c r="E344" i="7"/>
  <c r="D344" i="7"/>
  <c r="C344" i="7"/>
  <c r="B344" i="7"/>
  <c r="AY343" i="7"/>
  <c r="AV343" i="7"/>
  <c r="AU343" i="7"/>
  <c r="AT343" i="7"/>
  <c r="AS343" i="7"/>
  <c r="AR343" i="7"/>
  <c r="AQ343" i="7"/>
  <c r="AP343" i="7"/>
  <c r="AO343" i="7"/>
  <c r="AN343" i="7"/>
  <c r="AM343" i="7"/>
  <c r="AL343" i="7"/>
  <c r="AK343" i="7"/>
  <c r="AJ343" i="7"/>
  <c r="AI343" i="7"/>
  <c r="AH343" i="7"/>
  <c r="AG343" i="7"/>
  <c r="AF343" i="7"/>
  <c r="AE343" i="7"/>
  <c r="AD343" i="7"/>
  <c r="AC343" i="7"/>
  <c r="AB343" i="7"/>
  <c r="AA343" i="7"/>
  <c r="W343" i="7"/>
  <c r="V343" i="7"/>
  <c r="U343" i="7"/>
  <c r="T343" i="7"/>
  <c r="S343" i="7"/>
  <c r="R343" i="7"/>
  <c r="Q343" i="7"/>
  <c r="P343" i="7"/>
  <c r="O343" i="7"/>
  <c r="N343" i="7"/>
  <c r="M343" i="7"/>
  <c r="L343" i="7"/>
  <c r="K343" i="7"/>
  <c r="J343" i="7"/>
  <c r="I343" i="7"/>
  <c r="H343" i="7"/>
  <c r="G343" i="7"/>
  <c r="F343" i="7"/>
  <c r="E343" i="7"/>
  <c r="D343" i="7"/>
  <c r="C343" i="7"/>
  <c r="B343" i="7"/>
  <c r="AY342" i="7"/>
  <c r="AV342" i="7"/>
  <c r="AU342" i="7"/>
  <c r="AT342" i="7"/>
  <c r="AS342" i="7"/>
  <c r="AR342" i="7"/>
  <c r="AQ342" i="7"/>
  <c r="AP342" i="7"/>
  <c r="AO342" i="7"/>
  <c r="AN342" i="7"/>
  <c r="AM342" i="7"/>
  <c r="AL342" i="7"/>
  <c r="AK342" i="7"/>
  <c r="AJ342" i="7"/>
  <c r="AI342" i="7"/>
  <c r="AH342" i="7"/>
  <c r="AG342" i="7"/>
  <c r="AF342" i="7"/>
  <c r="AE342" i="7"/>
  <c r="AD342" i="7"/>
  <c r="AC342" i="7"/>
  <c r="AB342" i="7"/>
  <c r="AA342" i="7"/>
  <c r="W342" i="7"/>
  <c r="V342" i="7"/>
  <c r="U342" i="7"/>
  <c r="T342" i="7"/>
  <c r="S342" i="7"/>
  <c r="R342" i="7"/>
  <c r="Q342" i="7"/>
  <c r="P342" i="7"/>
  <c r="O342" i="7"/>
  <c r="N342" i="7"/>
  <c r="M342" i="7"/>
  <c r="L342" i="7"/>
  <c r="K342" i="7"/>
  <c r="J342" i="7"/>
  <c r="I342" i="7"/>
  <c r="H342" i="7"/>
  <c r="G342" i="7"/>
  <c r="F342" i="7"/>
  <c r="E342" i="7"/>
  <c r="D342" i="7"/>
  <c r="C342" i="7"/>
  <c r="B342" i="7"/>
  <c r="AY341" i="7"/>
  <c r="AV341" i="7"/>
  <c r="AU341" i="7"/>
  <c r="AT341" i="7"/>
  <c r="AS341" i="7"/>
  <c r="AR341" i="7"/>
  <c r="AQ341" i="7"/>
  <c r="AP341" i="7"/>
  <c r="AO341" i="7"/>
  <c r="AN341" i="7"/>
  <c r="AM341" i="7"/>
  <c r="AL341" i="7"/>
  <c r="AK341" i="7"/>
  <c r="AJ341" i="7"/>
  <c r="AI341" i="7"/>
  <c r="AH341" i="7"/>
  <c r="AG341" i="7"/>
  <c r="AF341" i="7"/>
  <c r="AE341" i="7"/>
  <c r="AD341" i="7"/>
  <c r="AC341" i="7"/>
  <c r="AB341" i="7"/>
  <c r="AA341" i="7"/>
  <c r="W341" i="7"/>
  <c r="V341" i="7"/>
  <c r="U341" i="7"/>
  <c r="T341" i="7"/>
  <c r="S341" i="7"/>
  <c r="R341" i="7"/>
  <c r="Q341" i="7"/>
  <c r="P341" i="7"/>
  <c r="O341" i="7"/>
  <c r="N341" i="7"/>
  <c r="M341" i="7"/>
  <c r="L341" i="7"/>
  <c r="K341" i="7"/>
  <c r="J341" i="7"/>
  <c r="I341" i="7"/>
  <c r="H341" i="7"/>
  <c r="G341" i="7"/>
  <c r="F341" i="7"/>
  <c r="E341" i="7"/>
  <c r="D341" i="7"/>
  <c r="C341" i="7"/>
  <c r="B341" i="7"/>
  <c r="AY340" i="7"/>
  <c r="AV340" i="7"/>
  <c r="AU340" i="7"/>
  <c r="AT340" i="7"/>
  <c r="AS340" i="7"/>
  <c r="AR340" i="7"/>
  <c r="AQ340" i="7"/>
  <c r="AP340" i="7"/>
  <c r="AO340" i="7"/>
  <c r="AN340" i="7"/>
  <c r="AM340" i="7"/>
  <c r="AL340" i="7"/>
  <c r="AK340" i="7"/>
  <c r="AJ340" i="7"/>
  <c r="AI340" i="7"/>
  <c r="AH340" i="7"/>
  <c r="AG340" i="7"/>
  <c r="AF340" i="7"/>
  <c r="AE340" i="7"/>
  <c r="AD340" i="7"/>
  <c r="AC340" i="7"/>
  <c r="AB340" i="7"/>
  <c r="AA340" i="7"/>
  <c r="W340" i="7"/>
  <c r="V340" i="7"/>
  <c r="U340" i="7"/>
  <c r="T340" i="7"/>
  <c r="S340" i="7"/>
  <c r="R340" i="7"/>
  <c r="Q340" i="7"/>
  <c r="P340" i="7"/>
  <c r="O340" i="7"/>
  <c r="N340" i="7"/>
  <c r="M340" i="7"/>
  <c r="L340" i="7"/>
  <c r="K340" i="7"/>
  <c r="J340" i="7"/>
  <c r="I340" i="7"/>
  <c r="H340" i="7"/>
  <c r="G340" i="7"/>
  <c r="F340" i="7"/>
  <c r="E340" i="7"/>
  <c r="D340" i="7"/>
  <c r="C340" i="7"/>
  <c r="B340" i="7"/>
  <c r="AY339" i="7"/>
  <c r="AV339" i="7"/>
  <c r="AU339" i="7"/>
  <c r="AT339" i="7"/>
  <c r="AS339" i="7"/>
  <c r="AR339" i="7"/>
  <c r="AQ339" i="7"/>
  <c r="AP339" i="7"/>
  <c r="AO339" i="7"/>
  <c r="AN339" i="7"/>
  <c r="AM339" i="7"/>
  <c r="AL339" i="7"/>
  <c r="AK339" i="7"/>
  <c r="AJ339" i="7"/>
  <c r="AI339" i="7"/>
  <c r="AH339" i="7"/>
  <c r="AG339" i="7"/>
  <c r="AF339" i="7"/>
  <c r="AE339" i="7"/>
  <c r="AD339" i="7"/>
  <c r="AC339" i="7"/>
  <c r="AB339" i="7"/>
  <c r="AA339" i="7"/>
  <c r="W339" i="7"/>
  <c r="V339" i="7"/>
  <c r="U339" i="7"/>
  <c r="T339" i="7"/>
  <c r="S339" i="7"/>
  <c r="R339" i="7"/>
  <c r="Q339" i="7"/>
  <c r="P339" i="7"/>
  <c r="O339" i="7"/>
  <c r="N339" i="7"/>
  <c r="M339" i="7"/>
  <c r="L339" i="7"/>
  <c r="K339" i="7"/>
  <c r="J339" i="7"/>
  <c r="I339" i="7"/>
  <c r="H339" i="7"/>
  <c r="G339" i="7"/>
  <c r="F339" i="7"/>
  <c r="E339" i="7"/>
  <c r="D339" i="7"/>
  <c r="C339" i="7"/>
  <c r="B339" i="7"/>
  <c r="AY338" i="7"/>
  <c r="AV338" i="7"/>
  <c r="AU338" i="7"/>
  <c r="AT338" i="7"/>
  <c r="AS338" i="7"/>
  <c r="AR338" i="7"/>
  <c r="AQ338" i="7"/>
  <c r="AP338" i="7"/>
  <c r="AO338" i="7"/>
  <c r="AN338" i="7"/>
  <c r="AM338" i="7"/>
  <c r="AL338" i="7"/>
  <c r="AK338" i="7"/>
  <c r="AJ338" i="7"/>
  <c r="AI338" i="7"/>
  <c r="AH338" i="7"/>
  <c r="AG338" i="7"/>
  <c r="AF338" i="7"/>
  <c r="AE338" i="7"/>
  <c r="AD338" i="7"/>
  <c r="AC338" i="7"/>
  <c r="AB338" i="7"/>
  <c r="AA338" i="7"/>
  <c r="W338" i="7"/>
  <c r="V338" i="7"/>
  <c r="U338" i="7"/>
  <c r="T338" i="7"/>
  <c r="S338" i="7"/>
  <c r="R338" i="7"/>
  <c r="Q338" i="7"/>
  <c r="P338" i="7"/>
  <c r="O338" i="7"/>
  <c r="N338" i="7"/>
  <c r="M338" i="7"/>
  <c r="L338" i="7"/>
  <c r="K338" i="7"/>
  <c r="J338" i="7"/>
  <c r="I338" i="7"/>
  <c r="H338" i="7"/>
  <c r="G338" i="7"/>
  <c r="F338" i="7"/>
  <c r="E338" i="7"/>
  <c r="D338" i="7"/>
  <c r="C338" i="7"/>
  <c r="B338" i="7"/>
  <c r="AY337" i="7"/>
  <c r="AV337" i="7"/>
  <c r="AU337" i="7"/>
  <c r="AT337" i="7"/>
  <c r="AS337" i="7"/>
  <c r="AR337" i="7"/>
  <c r="AQ337" i="7"/>
  <c r="AP337" i="7"/>
  <c r="AO337" i="7"/>
  <c r="AN337" i="7"/>
  <c r="AM337" i="7"/>
  <c r="AL337" i="7"/>
  <c r="AK337" i="7"/>
  <c r="AJ337" i="7"/>
  <c r="AI337" i="7"/>
  <c r="AH337" i="7"/>
  <c r="AG337" i="7"/>
  <c r="AF337" i="7"/>
  <c r="AE337" i="7"/>
  <c r="AD337" i="7"/>
  <c r="AC337" i="7"/>
  <c r="AB337" i="7"/>
  <c r="AA337" i="7"/>
  <c r="W337" i="7"/>
  <c r="V337" i="7"/>
  <c r="U337" i="7"/>
  <c r="T337" i="7"/>
  <c r="S337" i="7"/>
  <c r="R337" i="7"/>
  <c r="Q337" i="7"/>
  <c r="P337" i="7"/>
  <c r="O337" i="7"/>
  <c r="N337" i="7"/>
  <c r="M337" i="7"/>
  <c r="L337" i="7"/>
  <c r="K337" i="7"/>
  <c r="J337" i="7"/>
  <c r="I337" i="7"/>
  <c r="H337" i="7"/>
  <c r="G337" i="7"/>
  <c r="F337" i="7"/>
  <c r="E337" i="7"/>
  <c r="D337" i="7"/>
  <c r="C337" i="7"/>
  <c r="B337" i="7"/>
  <c r="AY336" i="7"/>
  <c r="AV336" i="7"/>
  <c r="AU336" i="7"/>
  <c r="AT336" i="7"/>
  <c r="AS336" i="7"/>
  <c r="AR336" i="7"/>
  <c r="AQ336" i="7"/>
  <c r="AP336" i="7"/>
  <c r="AO336" i="7"/>
  <c r="AN336" i="7"/>
  <c r="AM336" i="7"/>
  <c r="AL336" i="7"/>
  <c r="AK336" i="7"/>
  <c r="AJ336" i="7"/>
  <c r="AI336" i="7"/>
  <c r="AH336" i="7"/>
  <c r="AG336" i="7"/>
  <c r="AF336" i="7"/>
  <c r="AE336" i="7"/>
  <c r="AD336" i="7"/>
  <c r="AC336" i="7"/>
  <c r="AB336" i="7"/>
  <c r="AA336" i="7"/>
  <c r="W336" i="7"/>
  <c r="V336" i="7"/>
  <c r="U336" i="7"/>
  <c r="T336" i="7"/>
  <c r="S336" i="7"/>
  <c r="R336" i="7"/>
  <c r="Q336" i="7"/>
  <c r="P336" i="7"/>
  <c r="O336" i="7"/>
  <c r="N336" i="7"/>
  <c r="M336" i="7"/>
  <c r="L336" i="7"/>
  <c r="K336" i="7"/>
  <c r="J336" i="7"/>
  <c r="I336" i="7"/>
  <c r="H336" i="7"/>
  <c r="G336" i="7"/>
  <c r="F336" i="7"/>
  <c r="E336" i="7"/>
  <c r="D336" i="7"/>
  <c r="C336" i="7"/>
  <c r="B336" i="7"/>
  <c r="AY335" i="7"/>
  <c r="AV335" i="7"/>
  <c r="AU335" i="7"/>
  <c r="AT335" i="7"/>
  <c r="AS335" i="7"/>
  <c r="AR335" i="7"/>
  <c r="AQ335" i="7"/>
  <c r="AP335" i="7"/>
  <c r="AO335" i="7"/>
  <c r="AN335" i="7"/>
  <c r="AM335" i="7"/>
  <c r="AL335" i="7"/>
  <c r="AK335" i="7"/>
  <c r="AJ335" i="7"/>
  <c r="AI335" i="7"/>
  <c r="AH335" i="7"/>
  <c r="AG335" i="7"/>
  <c r="AF335" i="7"/>
  <c r="AE335" i="7"/>
  <c r="AD335" i="7"/>
  <c r="AC335" i="7"/>
  <c r="AB335" i="7"/>
  <c r="AA335" i="7"/>
  <c r="W335" i="7"/>
  <c r="V335" i="7"/>
  <c r="U335" i="7"/>
  <c r="T335" i="7"/>
  <c r="S335" i="7"/>
  <c r="R335" i="7"/>
  <c r="Q335" i="7"/>
  <c r="P335" i="7"/>
  <c r="O335" i="7"/>
  <c r="N335" i="7"/>
  <c r="M335" i="7"/>
  <c r="L335" i="7"/>
  <c r="K335" i="7"/>
  <c r="J335" i="7"/>
  <c r="I335" i="7"/>
  <c r="H335" i="7"/>
  <c r="G335" i="7"/>
  <c r="F335" i="7"/>
  <c r="E335" i="7"/>
  <c r="D335" i="7"/>
  <c r="C335" i="7"/>
  <c r="B335" i="7"/>
  <c r="AY334" i="7"/>
  <c r="AV334" i="7"/>
  <c r="AU334" i="7"/>
  <c r="AT334" i="7"/>
  <c r="AS334" i="7"/>
  <c r="AR334" i="7"/>
  <c r="AQ334" i="7"/>
  <c r="AP334" i="7"/>
  <c r="AO334" i="7"/>
  <c r="AN334" i="7"/>
  <c r="AM334" i="7"/>
  <c r="AL334" i="7"/>
  <c r="AK334" i="7"/>
  <c r="AJ334" i="7"/>
  <c r="AI334" i="7"/>
  <c r="AH334" i="7"/>
  <c r="AG334" i="7"/>
  <c r="AF334" i="7"/>
  <c r="AE334" i="7"/>
  <c r="AD334" i="7"/>
  <c r="AC334" i="7"/>
  <c r="AB334" i="7"/>
  <c r="AA334" i="7"/>
  <c r="W334" i="7"/>
  <c r="V334" i="7"/>
  <c r="U334" i="7"/>
  <c r="T334" i="7"/>
  <c r="S334" i="7"/>
  <c r="R334" i="7"/>
  <c r="Q334" i="7"/>
  <c r="P334" i="7"/>
  <c r="O334" i="7"/>
  <c r="N334" i="7"/>
  <c r="M334" i="7"/>
  <c r="L334" i="7"/>
  <c r="K334" i="7"/>
  <c r="J334" i="7"/>
  <c r="I334" i="7"/>
  <c r="H334" i="7"/>
  <c r="G334" i="7"/>
  <c r="F334" i="7"/>
  <c r="E334" i="7"/>
  <c r="D334" i="7"/>
  <c r="C334" i="7"/>
  <c r="B334" i="7"/>
  <c r="AY333" i="7"/>
  <c r="AV333" i="7"/>
  <c r="AU333" i="7"/>
  <c r="AT333" i="7"/>
  <c r="AS333" i="7"/>
  <c r="AR333" i="7"/>
  <c r="AQ333" i="7"/>
  <c r="AP333" i="7"/>
  <c r="AO333" i="7"/>
  <c r="AN333" i="7"/>
  <c r="AM333" i="7"/>
  <c r="AL333" i="7"/>
  <c r="AK333" i="7"/>
  <c r="AJ333" i="7"/>
  <c r="AI333" i="7"/>
  <c r="AH333" i="7"/>
  <c r="AG333" i="7"/>
  <c r="AF333" i="7"/>
  <c r="AE333" i="7"/>
  <c r="AD333" i="7"/>
  <c r="AC333" i="7"/>
  <c r="AB333" i="7"/>
  <c r="AA333" i="7"/>
  <c r="W333" i="7"/>
  <c r="V333" i="7"/>
  <c r="U333" i="7"/>
  <c r="T333" i="7"/>
  <c r="S333" i="7"/>
  <c r="R333" i="7"/>
  <c r="Q333" i="7"/>
  <c r="P333" i="7"/>
  <c r="O333" i="7"/>
  <c r="N333" i="7"/>
  <c r="M333" i="7"/>
  <c r="L333" i="7"/>
  <c r="K333" i="7"/>
  <c r="J333" i="7"/>
  <c r="I333" i="7"/>
  <c r="H333" i="7"/>
  <c r="G333" i="7"/>
  <c r="F333" i="7"/>
  <c r="E333" i="7"/>
  <c r="D333" i="7"/>
  <c r="C333" i="7"/>
  <c r="B333" i="7"/>
  <c r="AY332" i="7"/>
  <c r="AV332" i="7"/>
  <c r="AU332" i="7"/>
  <c r="AT332" i="7"/>
  <c r="AS332" i="7"/>
  <c r="AR332" i="7"/>
  <c r="AQ332" i="7"/>
  <c r="AP332" i="7"/>
  <c r="AO332" i="7"/>
  <c r="AN332" i="7"/>
  <c r="AM332" i="7"/>
  <c r="AL332" i="7"/>
  <c r="AK332" i="7"/>
  <c r="AJ332" i="7"/>
  <c r="AI332" i="7"/>
  <c r="AH332" i="7"/>
  <c r="AG332" i="7"/>
  <c r="AF332" i="7"/>
  <c r="AE332" i="7"/>
  <c r="AD332" i="7"/>
  <c r="AC332" i="7"/>
  <c r="AB332" i="7"/>
  <c r="AA332" i="7"/>
  <c r="W332" i="7"/>
  <c r="V332" i="7"/>
  <c r="U332" i="7"/>
  <c r="T332" i="7"/>
  <c r="S332" i="7"/>
  <c r="R332" i="7"/>
  <c r="Q332" i="7"/>
  <c r="P332" i="7"/>
  <c r="O332" i="7"/>
  <c r="N332" i="7"/>
  <c r="M332" i="7"/>
  <c r="L332" i="7"/>
  <c r="K332" i="7"/>
  <c r="J332" i="7"/>
  <c r="I332" i="7"/>
  <c r="H332" i="7"/>
  <c r="G332" i="7"/>
  <c r="F332" i="7"/>
  <c r="E332" i="7"/>
  <c r="D332" i="7"/>
  <c r="C332" i="7"/>
  <c r="B332" i="7"/>
  <c r="AY331" i="7"/>
  <c r="AV331" i="7"/>
  <c r="AU331" i="7"/>
  <c r="AT331" i="7"/>
  <c r="AS331" i="7"/>
  <c r="AR331" i="7"/>
  <c r="AQ331" i="7"/>
  <c r="AP331" i="7"/>
  <c r="AO331" i="7"/>
  <c r="AN331" i="7"/>
  <c r="AM331" i="7"/>
  <c r="AL331" i="7"/>
  <c r="AK331" i="7"/>
  <c r="AJ331" i="7"/>
  <c r="AI331" i="7"/>
  <c r="AH331" i="7"/>
  <c r="AG331" i="7"/>
  <c r="AF331" i="7"/>
  <c r="AE331" i="7"/>
  <c r="AD331" i="7"/>
  <c r="AC331" i="7"/>
  <c r="AB331" i="7"/>
  <c r="AA331" i="7"/>
  <c r="W331" i="7"/>
  <c r="V331" i="7"/>
  <c r="U331" i="7"/>
  <c r="T331" i="7"/>
  <c r="S331" i="7"/>
  <c r="R331" i="7"/>
  <c r="Q331" i="7"/>
  <c r="P331" i="7"/>
  <c r="O331" i="7"/>
  <c r="N331" i="7"/>
  <c r="M331" i="7"/>
  <c r="L331" i="7"/>
  <c r="K331" i="7"/>
  <c r="J331" i="7"/>
  <c r="I331" i="7"/>
  <c r="H331" i="7"/>
  <c r="G331" i="7"/>
  <c r="F331" i="7"/>
  <c r="E331" i="7"/>
  <c r="D331" i="7"/>
  <c r="C331" i="7"/>
  <c r="B331" i="7"/>
  <c r="AY330" i="7"/>
  <c r="AV330" i="7"/>
  <c r="AU330" i="7"/>
  <c r="AT330" i="7"/>
  <c r="AS330" i="7"/>
  <c r="AR330" i="7"/>
  <c r="AQ330" i="7"/>
  <c r="AP330" i="7"/>
  <c r="AO330" i="7"/>
  <c r="AN330" i="7"/>
  <c r="AM330" i="7"/>
  <c r="AL330" i="7"/>
  <c r="AK330" i="7"/>
  <c r="AJ330" i="7"/>
  <c r="AI330" i="7"/>
  <c r="AH330" i="7"/>
  <c r="AG330" i="7"/>
  <c r="AF330" i="7"/>
  <c r="AE330" i="7"/>
  <c r="AD330" i="7"/>
  <c r="AC330" i="7"/>
  <c r="AB330" i="7"/>
  <c r="AA330" i="7"/>
  <c r="W330" i="7"/>
  <c r="V330" i="7"/>
  <c r="U330" i="7"/>
  <c r="T330" i="7"/>
  <c r="S330" i="7"/>
  <c r="R330" i="7"/>
  <c r="Q330" i="7"/>
  <c r="P330" i="7"/>
  <c r="O330" i="7"/>
  <c r="N330" i="7"/>
  <c r="M330" i="7"/>
  <c r="L330" i="7"/>
  <c r="K330" i="7"/>
  <c r="J330" i="7"/>
  <c r="I330" i="7"/>
  <c r="H330" i="7"/>
  <c r="G330" i="7"/>
  <c r="F330" i="7"/>
  <c r="E330" i="7"/>
  <c r="D330" i="7"/>
  <c r="C330" i="7"/>
  <c r="B330" i="7"/>
  <c r="AY329" i="7"/>
  <c r="AV329" i="7"/>
  <c r="AU329" i="7"/>
  <c r="AT329" i="7"/>
  <c r="AS329" i="7"/>
  <c r="AR329" i="7"/>
  <c r="AQ329" i="7"/>
  <c r="AP329" i="7"/>
  <c r="AO329" i="7"/>
  <c r="AN329" i="7"/>
  <c r="AM329" i="7"/>
  <c r="AL329" i="7"/>
  <c r="AK329" i="7"/>
  <c r="AJ329" i="7"/>
  <c r="AI329" i="7"/>
  <c r="AH329" i="7"/>
  <c r="AG329" i="7"/>
  <c r="AF329" i="7"/>
  <c r="AE329" i="7"/>
  <c r="AD329" i="7"/>
  <c r="AC329" i="7"/>
  <c r="AB329" i="7"/>
  <c r="AA329" i="7"/>
  <c r="W329" i="7"/>
  <c r="V329" i="7"/>
  <c r="U329" i="7"/>
  <c r="T329" i="7"/>
  <c r="S329" i="7"/>
  <c r="R329" i="7"/>
  <c r="Q329" i="7"/>
  <c r="P329" i="7"/>
  <c r="O329" i="7"/>
  <c r="N329" i="7"/>
  <c r="M329" i="7"/>
  <c r="L329" i="7"/>
  <c r="K329" i="7"/>
  <c r="J329" i="7"/>
  <c r="I329" i="7"/>
  <c r="H329" i="7"/>
  <c r="G329" i="7"/>
  <c r="F329" i="7"/>
  <c r="E329" i="7"/>
  <c r="D329" i="7"/>
  <c r="C329" i="7"/>
  <c r="B329" i="7"/>
  <c r="AY328" i="7"/>
  <c r="AV328" i="7"/>
  <c r="AU328" i="7"/>
  <c r="AT328" i="7"/>
  <c r="AS328" i="7"/>
  <c r="AR328" i="7"/>
  <c r="AQ328" i="7"/>
  <c r="AP328" i="7"/>
  <c r="AO328" i="7"/>
  <c r="AN328" i="7"/>
  <c r="AM328" i="7"/>
  <c r="AL328" i="7"/>
  <c r="AK328" i="7"/>
  <c r="AJ328" i="7"/>
  <c r="AI328" i="7"/>
  <c r="AH328" i="7"/>
  <c r="AG328" i="7"/>
  <c r="AF328" i="7"/>
  <c r="AE328" i="7"/>
  <c r="AD328" i="7"/>
  <c r="AC328" i="7"/>
  <c r="AB328" i="7"/>
  <c r="AA328" i="7"/>
  <c r="W328" i="7"/>
  <c r="V328" i="7"/>
  <c r="U328" i="7"/>
  <c r="T328" i="7"/>
  <c r="S328" i="7"/>
  <c r="R328" i="7"/>
  <c r="Q328" i="7"/>
  <c r="P328" i="7"/>
  <c r="O328" i="7"/>
  <c r="N328" i="7"/>
  <c r="M328" i="7"/>
  <c r="L328" i="7"/>
  <c r="K328" i="7"/>
  <c r="J328" i="7"/>
  <c r="I328" i="7"/>
  <c r="H328" i="7"/>
  <c r="G328" i="7"/>
  <c r="F328" i="7"/>
  <c r="E328" i="7"/>
  <c r="D328" i="7"/>
  <c r="C328" i="7"/>
  <c r="B328" i="7"/>
  <c r="AY327" i="7"/>
  <c r="AV327" i="7"/>
  <c r="AU327" i="7"/>
  <c r="AT327" i="7"/>
  <c r="AS327" i="7"/>
  <c r="AR327" i="7"/>
  <c r="AQ327" i="7"/>
  <c r="AP327" i="7"/>
  <c r="AO327" i="7"/>
  <c r="AN327" i="7"/>
  <c r="AM327" i="7"/>
  <c r="AL327" i="7"/>
  <c r="AK327" i="7"/>
  <c r="AJ327" i="7"/>
  <c r="AI327" i="7"/>
  <c r="AH327" i="7"/>
  <c r="AG327" i="7"/>
  <c r="AF327" i="7"/>
  <c r="AE327" i="7"/>
  <c r="AD327" i="7"/>
  <c r="AC327" i="7"/>
  <c r="AB327" i="7"/>
  <c r="AA327" i="7"/>
  <c r="W327" i="7"/>
  <c r="V327" i="7"/>
  <c r="U327" i="7"/>
  <c r="T327" i="7"/>
  <c r="S327" i="7"/>
  <c r="R327" i="7"/>
  <c r="Q327" i="7"/>
  <c r="P327" i="7"/>
  <c r="O327" i="7"/>
  <c r="N327" i="7"/>
  <c r="M327" i="7"/>
  <c r="L327" i="7"/>
  <c r="K327" i="7"/>
  <c r="J327" i="7"/>
  <c r="I327" i="7"/>
  <c r="H327" i="7"/>
  <c r="G327" i="7"/>
  <c r="F327" i="7"/>
  <c r="E327" i="7"/>
  <c r="D327" i="7"/>
  <c r="C327" i="7"/>
  <c r="B327" i="7"/>
  <c r="AY326" i="7"/>
  <c r="AV326" i="7"/>
  <c r="AU326" i="7"/>
  <c r="AT326" i="7"/>
  <c r="AS326" i="7"/>
  <c r="AR326" i="7"/>
  <c r="AQ326" i="7"/>
  <c r="AP326" i="7"/>
  <c r="AO326" i="7"/>
  <c r="AN326" i="7"/>
  <c r="AM326" i="7"/>
  <c r="AL326" i="7"/>
  <c r="AK326" i="7"/>
  <c r="AJ326" i="7"/>
  <c r="AI326" i="7"/>
  <c r="AH326" i="7"/>
  <c r="AG326" i="7"/>
  <c r="AF326" i="7"/>
  <c r="AE326" i="7"/>
  <c r="AD326" i="7"/>
  <c r="AC326" i="7"/>
  <c r="AB326" i="7"/>
  <c r="AA326" i="7"/>
  <c r="W326" i="7"/>
  <c r="V326" i="7"/>
  <c r="U326" i="7"/>
  <c r="T326" i="7"/>
  <c r="S326" i="7"/>
  <c r="R326" i="7"/>
  <c r="Q326" i="7"/>
  <c r="P326" i="7"/>
  <c r="O326" i="7"/>
  <c r="N326" i="7"/>
  <c r="M326" i="7"/>
  <c r="L326" i="7"/>
  <c r="K326" i="7"/>
  <c r="J326" i="7"/>
  <c r="I326" i="7"/>
  <c r="H326" i="7"/>
  <c r="G326" i="7"/>
  <c r="F326" i="7"/>
  <c r="E326" i="7"/>
  <c r="D326" i="7"/>
  <c r="C326" i="7"/>
  <c r="B326" i="7"/>
  <c r="AY325" i="7"/>
  <c r="AV325" i="7"/>
  <c r="AU325" i="7"/>
  <c r="AT325" i="7"/>
  <c r="AS325" i="7"/>
  <c r="AR325" i="7"/>
  <c r="AQ325" i="7"/>
  <c r="AP325" i="7"/>
  <c r="AO325" i="7"/>
  <c r="AN325" i="7"/>
  <c r="AM325" i="7"/>
  <c r="AL325" i="7"/>
  <c r="AK325" i="7"/>
  <c r="AJ325" i="7"/>
  <c r="AI325" i="7"/>
  <c r="AH325" i="7"/>
  <c r="AG325" i="7"/>
  <c r="AF325" i="7"/>
  <c r="AE325" i="7"/>
  <c r="AD325" i="7"/>
  <c r="AC325" i="7"/>
  <c r="AB325" i="7"/>
  <c r="AA325" i="7"/>
  <c r="W325" i="7"/>
  <c r="V325" i="7"/>
  <c r="U325" i="7"/>
  <c r="T325" i="7"/>
  <c r="S325" i="7"/>
  <c r="R325" i="7"/>
  <c r="Q325" i="7"/>
  <c r="P325" i="7"/>
  <c r="O325" i="7"/>
  <c r="N325" i="7"/>
  <c r="M325" i="7"/>
  <c r="L325" i="7"/>
  <c r="K325" i="7"/>
  <c r="J325" i="7"/>
  <c r="I325" i="7"/>
  <c r="H325" i="7"/>
  <c r="G325" i="7"/>
  <c r="F325" i="7"/>
  <c r="E325" i="7"/>
  <c r="D325" i="7"/>
  <c r="C325" i="7"/>
  <c r="B325" i="7"/>
  <c r="AY324" i="7"/>
  <c r="AV324" i="7"/>
  <c r="AU324" i="7"/>
  <c r="AT324" i="7"/>
  <c r="AS324" i="7"/>
  <c r="AR324" i="7"/>
  <c r="AQ324" i="7"/>
  <c r="AP324" i="7"/>
  <c r="AO324" i="7"/>
  <c r="AN324" i="7"/>
  <c r="AM324" i="7"/>
  <c r="AL324" i="7"/>
  <c r="AK324" i="7"/>
  <c r="AJ324" i="7"/>
  <c r="AI324" i="7"/>
  <c r="AH324" i="7"/>
  <c r="AG324" i="7"/>
  <c r="AF324" i="7"/>
  <c r="AE324" i="7"/>
  <c r="AD324" i="7"/>
  <c r="AC324" i="7"/>
  <c r="AB324" i="7"/>
  <c r="AA324" i="7"/>
  <c r="W324" i="7"/>
  <c r="V324" i="7"/>
  <c r="U324" i="7"/>
  <c r="T324" i="7"/>
  <c r="S324" i="7"/>
  <c r="R324" i="7"/>
  <c r="Q324" i="7"/>
  <c r="P324" i="7"/>
  <c r="O324" i="7"/>
  <c r="N324" i="7"/>
  <c r="M324" i="7"/>
  <c r="L324" i="7"/>
  <c r="K324" i="7"/>
  <c r="J324" i="7"/>
  <c r="I324" i="7"/>
  <c r="H324" i="7"/>
  <c r="G324" i="7"/>
  <c r="F324" i="7"/>
  <c r="E324" i="7"/>
  <c r="D324" i="7"/>
  <c r="C324" i="7"/>
  <c r="B324" i="7"/>
  <c r="AY323" i="7"/>
  <c r="AV323" i="7"/>
  <c r="AU323" i="7"/>
  <c r="AT323" i="7"/>
  <c r="AS323" i="7"/>
  <c r="AR323" i="7"/>
  <c r="AQ323" i="7"/>
  <c r="AP323" i="7"/>
  <c r="AO323" i="7"/>
  <c r="AN323" i="7"/>
  <c r="AM323" i="7"/>
  <c r="AL323" i="7"/>
  <c r="AK323" i="7"/>
  <c r="AJ323" i="7"/>
  <c r="AI323" i="7"/>
  <c r="AH323" i="7"/>
  <c r="AG323" i="7"/>
  <c r="AF323" i="7"/>
  <c r="AE323" i="7"/>
  <c r="AD323" i="7"/>
  <c r="AC323" i="7"/>
  <c r="AB323" i="7"/>
  <c r="AA323" i="7"/>
  <c r="W323" i="7"/>
  <c r="V323" i="7"/>
  <c r="U323" i="7"/>
  <c r="T323" i="7"/>
  <c r="S323" i="7"/>
  <c r="R323" i="7"/>
  <c r="Q323" i="7"/>
  <c r="P323" i="7"/>
  <c r="O323" i="7"/>
  <c r="N323" i="7"/>
  <c r="M323" i="7"/>
  <c r="L323" i="7"/>
  <c r="K323" i="7"/>
  <c r="J323" i="7"/>
  <c r="I323" i="7"/>
  <c r="H323" i="7"/>
  <c r="G323" i="7"/>
  <c r="F323" i="7"/>
  <c r="E323" i="7"/>
  <c r="D323" i="7"/>
  <c r="C323" i="7"/>
  <c r="B323" i="7"/>
  <c r="AY322" i="7"/>
  <c r="AV322" i="7"/>
  <c r="AU322" i="7"/>
  <c r="AT322" i="7"/>
  <c r="AS322" i="7"/>
  <c r="AR322" i="7"/>
  <c r="AQ322" i="7"/>
  <c r="AP322" i="7"/>
  <c r="AO322" i="7"/>
  <c r="AN322" i="7"/>
  <c r="AM322" i="7"/>
  <c r="AL322" i="7"/>
  <c r="AK322" i="7"/>
  <c r="AJ322" i="7"/>
  <c r="AI322" i="7"/>
  <c r="AH322" i="7"/>
  <c r="AG322" i="7"/>
  <c r="AF322" i="7"/>
  <c r="AE322" i="7"/>
  <c r="AD322" i="7"/>
  <c r="AC322" i="7"/>
  <c r="AB322" i="7"/>
  <c r="AA322" i="7"/>
  <c r="W322" i="7"/>
  <c r="V322" i="7"/>
  <c r="U322" i="7"/>
  <c r="T322" i="7"/>
  <c r="S322" i="7"/>
  <c r="R322" i="7"/>
  <c r="Q322" i="7"/>
  <c r="P322" i="7"/>
  <c r="O322" i="7"/>
  <c r="N322" i="7"/>
  <c r="M322" i="7"/>
  <c r="L322" i="7"/>
  <c r="K322" i="7"/>
  <c r="J322" i="7"/>
  <c r="I322" i="7"/>
  <c r="H322" i="7"/>
  <c r="G322" i="7"/>
  <c r="F322" i="7"/>
  <c r="E322" i="7"/>
  <c r="D322" i="7"/>
  <c r="C322" i="7"/>
  <c r="B322" i="7"/>
  <c r="AY321" i="7"/>
  <c r="AV321" i="7"/>
  <c r="AU321" i="7"/>
  <c r="AT321" i="7"/>
  <c r="AS321" i="7"/>
  <c r="AR321" i="7"/>
  <c r="AQ321" i="7"/>
  <c r="AP321" i="7"/>
  <c r="AO321" i="7"/>
  <c r="AN321" i="7"/>
  <c r="AM321" i="7"/>
  <c r="AL321" i="7"/>
  <c r="AK321" i="7"/>
  <c r="AJ321" i="7"/>
  <c r="AI321" i="7"/>
  <c r="AH321" i="7"/>
  <c r="AG321" i="7"/>
  <c r="AF321" i="7"/>
  <c r="AE321" i="7"/>
  <c r="AD321" i="7"/>
  <c r="AC321" i="7"/>
  <c r="AB321" i="7"/>
  <c r="AA321" i="7"/>
  <c r="W321" i="7"/>
  <c r="V321" i="7"/>
  <c r="U321" i="7"/>
  <c r="T321" i="7"/>
  <c r="S321" i="7"/>
  <c r="R321" i="7"/>
  <c r="Q321" i="7"/>
  <c r="P321" i="7"/>
  <c r="O321" i="7"/>
  <c r="N321" i="7"/>
  <c r="M321" i="7"/>
  <c r="L321" i="7"/>
  <c r="K321" i="7"/>
  <c r="J321" i="7"/>
  <c r="I321" i="7"/>
  <c r="H321" i="7"/>
  <c r="G321" i="7"/>
  <c r="F321" i="7"/>
  <c r="E321" i="7"/>
  <c r="D321" i="7"/>
  <c r="C321" i="7"/>
  <c r="B321" i="7"/>
  <c r="AY320" i="7"/>
  <c r="AV320" i="7"/>
  <c r="AU320" i="7"/>
  <c r="AT320" i="7"/>
  <c r="AS320" i="7"/>
  <c r="AR320" i="7"/>
  <c r="AQ320" i="7"/>
  <c r="AP320" i="7"/>
  <c r="AO320" i="7"/>
  <c r="AN320" i="7"/>
  <c r="AM320" i="7"/>
  <c r="AL320" i="7"/>
  <c r="AK320" i="7"/>
  <c r="AJ320" i="7"/>
  <c r="AI320" i="7"/>
  <c r="AH320" i="7"/>
  <c r="AG320" i="7"/>
  <c r="AF320" i="7"/>
  <c r="AE320" i="7"/>
  <c r="AD320" i="7"/>
  <c r="AC320" i="7"/>
  <c r="AB320" i="7"/>
  <c r="AA320" i="7"/>
  <c r="W320" i="7"/>
  <c r="V320" i="7"/>
  <c r="U320" i="7"/>
  <c r="T320" i="7"/>
  <c r="S320" i="7"/>
  <c r="R320" i="7"/>
  <c r="Q320" i="7"/>
  <c r="P320" i="7"/>
  <c r="O320" i="7"/>
  <c r="N320" i="7"/>
  <c r="M320" i="7"/>
  <c r="L320" i="7"/>
  <c r="K320" i="7"/>
  <c r="J320" i="7"/>
  <c r="I320" i="7"/>
  <c r="H320" i="7"/>
  <c r="G320" i="7"/>
  <c r="F320" i="7"/>
  <c r="E320" i="7"/>
  <c r="D320" i="7"/>
  <c r="C320" i="7"/>
  <c r="B320" i="7"/>
  <c r="AY319" i="7"/>
  <c r="AV319" i="7"/>
  <c r="AU319" i="7"/>
  <c r="AT319" i="7"/>
  <c r="AS319" i="7"/>
  <c r="AR319" i="7"/>
  <c r="AQ319" i="7"/>
  <c r="AP319" i="7"/>
  <c r="AO319" i="7"/>
  <c r="AN319" i="7"/>
  <c r="AM319" i="7"/>
  <c r="AL319" i="7"/>
  <c r="AK319" i="7"/>
  <c r="AJ319" i="7"/>
  <c r="AI319" i="7"/>
  <c r="AH319" i="7"/>
  <c r="AG319" i="7"/>
  <c r="AF319" i="7"/>
  <c r="AE319" i="7"/>
  <c r="AD319" i="7"/>
  <c r="AC319" i="7"/>
  <c r="AB319" i="7"/>
  <c r="AA319" i="7"/>
  <c r="W319" i="7"/>
  <c r="V319" i="7"/>
  <c r="U319" i="7"/>
  <c r="T319" i="7"/>
  <c r="S319" i="7"/>
  <c r="R319" i="7"/>
  <c r="Q319" i="7"/>
  <c r="P319" i="7"/>
  <c r="O319" i="7"/>
  <c r="N319" i="7"/>
  <c r="M319" i="7"/>
  <c r="L319" i="7"/>
  <c r="K319" i="7"/>
  <c r="J319" i="7"/>
  <c r="I319" i="7"/>
  <c r="H319" i="7"/>
  <c r="G319" i="7"/>
  <c r="F319" i="7"/>
  <c r="E319" i="7"/>
  <c r="D319" i="7"/>
  <c r="C319" i="7"/>
  <c r="B319" i="7"/>
  <c r="AY318" i="7"/>
  <c r="AV318" i="7"/>
  <c r="AU318" i="7"/>
  <c r="AT318" i="7"/>
  <c r="AS318" i="7"/>
  <c r="AR318" i="7"/>
  <c r="AQ318" i="7"/>
  <c r="AP318" i="7"/>
  <c r="AO318" i="7"/>
  <c r="AN318" i="7"/>
  <c r="AM318" i="7"/>
  <c r="AL318" i="7"/>
  <c r="AK318" i="7"/>
  <c r="AJ318" i="7"/>
  <c r="AI318" i="7"/>
  <c r="AH318" i="7"/>
  <c r="AG318" i="7"/>
  <c r="AF318" i="7"/>
  <c r="AE318" i="7"/>
  <c r="AD318" i="7"/>
  <c r="AC318" i="7"/>
  <c r="AB318" i="7"/>
  <c r="AA318" i="7"/>
  <c r="W318" i="7"/>
  <c r="V318" i="7"/>
  <c r="U318" i="7"/>
  <c r="T318" i="7"/>
  <c r="S318" i="7"/>
  <c r="R318" i="7"/>
  <c r="Q318" i="7"/>
  <c r="P318" i="7"/>
  <c r="O318" i="7"/>
  <c r="N318" i="7"/>
  <c r="M318" i="7"/>
  <c r="L318" i="7"/>
  <c r="K318" i="7"/>
  <c r="J318" i="7"/>
  <c r="I318" i="7"/>
  <c r="H318" i="7"/>
  <c r="G318" i="7"/>
  <c r="F318" i="7"/>
  <c r="E318" i="7"/>
  <c r="D318" i="7"/>
  <c r="C318" i="7"/>
  <c r="B318" i="7"/>
  <c r="AY317" i="7"/>
  <c r="AV317" i="7"/>
  <c r="AU317" i="7"/>
  <c r="AT317" i="7"/>
  <c r="AS317" i="7"/>
  <c r="AR317" i="7"/>
  <c r="AQ317" i="7"/>
  <c r="AP317" i="7"/>
  <c r="AO317" i="7"/>
  <c r="AN317" i="7"/>
  <c r="AM317" i="7"/>
  <c r="AL317" i="7"/>
  <c r="AK317" i="7"/>
  <c r="AJ317" i="7"/>
  <c r="AI317" i="7"/>
  <c r="AH317" i="7"/>
  <c r="AG317" i="7"/>
  <c r="AF317" i="7"/>
  <c r="AE317" i="7"/>
  <c r="AD317" i="7"/>
  <c r="AC317" i="7"/>
  <c r="AB317" i="7"/>
  <c r="AA317" i="7"/>
  <c r="W317" i="7"/>
  <c r="V317" i="7"/>
  <c r="U317" i="7"/>
  <c r="T317" i="7"/>
  <c r="S317" i="7"/>
  <c r="R317" i="7"/>
  <c r="Q317" i="7"/>
  <c r="P317" i="7"/>
  <c r="O317" i="7"/>
  <c r="N317" i="7"/>
  <c r="M317" i="7"/>
  <c r="L317" i="7"/>
  <c r="K317" i="7"/>
  <c r="J317" i="7"/>
  <c r="I317" i="7"/>
  <c r="H317" i="7"/>
  <c r="G317" i="7"/>
  <c r="F317" i="7"/>
  <c r="E317" i="7"/>
  <c r="D317" i="7"/>
  <c r="C317" i="7"/>
  <c r="B317" i="7"/>
  <c r="AY316" i="7"/>
  <c r="AV316" i="7"/>
  <c r="AU316" i="7"/>
  <c r="AT316" i="7"/>
  <c r="AS316" i="7"/>
  <c r="AR316" i="7"/>
  <c r="AQ316" i="7"/>
  <c r="AP316" i="7"/>
  <c r="AO316" i="7"/>
  <c r="AN316" i="7"/>
  <c r="AM316" i="7"/>
  <c r="AL316" i="7"/>
  <c r="AK316" i="7"/>
  <c r="AJ316" i="7"/>
  <c r="AI316" i="7"/>
  <c r="AH316" i="7"/>
  <c r="AG316" i="7"/>
  <c r="AF316" i="7"/>
  <c r="AE316" i="7"/>
  <c r="AD316" i="7"/>
  <c r="AC316" i="7"/>
  <c r="AB316" i="7"/>
  <c r="AA316" i="7"/>
  <c r="W316" i="7"/>
  <c r="V316" i="7"/>
  <c r="U316" i="7"/>
  <c r="T316" i="7"/>
  <c r="S316" i="7"/>
  <c r="R316" i="7"/>
  <c r="Q316" i="7"/>
  <c r="P316" i="7"/>
  <c r="O316" i="7"/>
  <c r="N316" i="7"/>
  <c r="M316" i="7"/>
  <c r="L316" i="7"/>
  <c r="K316" i="7"/>
  <c r="J316" i="7"/>
  <c r="I316" i="7"/>
  <c r="H316" i="7"/>
  <c r="G316" i="7"/>
  <c r="F316" i="7"/>
  <c r="E316" i="7"/>
  <c r="D316" i="7"/>
  <c r="C316" i="7"/>
  <c r="B316" i="7"/>
  <c r="AY315" i="7"/>
  <c r="AV315" i="7"/>
  <c r="AU315" i="7"/>
  <c r="AT315" i="7"/>
  <c r="AS315" i="7"/>
  <c r="AR315" i="7"/>
  <c r="AQ315" i="7"/>
  <c r="AP315" i="7"/>
  <c r="AO315" i="7"/>
  <c r="AN315" i="7"/>
  <c r="AM315" i="7"/>
  <c r="AL315" i="7"/>
  <c r="AK315" i="7"/>
  <c r="AJ315" i="7"/>
  <c r="AI315" i="7"/>
  <c r="AH315" i="7"/>
  <c r="AG315" i="7"/>
  <c r="AF315" i="7"/>
  <c r="AE315" i="7"/>
  <c r="AD315" i="7"/>
  <c r="AC315" i="7"/>
  <c r="AB315" i="7"/>
  <c r="AA315" i="7"/>
  <c r="W315" i="7"/>
  <c r="V315" i="7"/>
  <c r="U315" i="7"/>
  <c r="T315" i="7"/>
  <c r="S315" i="7"/>
  <c r="R315" i="7"/>
  <c r="Q315" i="7"/>
  <c r="P315" i="7"/>
  <c r="O315" i="7"/>
  <c r="N315" i="7"/>
  <c r="M315" i="7"/>
  <c r="L315" i="7"/>
  <c r="K315" i="7"/>
  <c r="J315" i="7"/>
  <c r="I315" i="7"/>
  <c r="H315" i="7"/>
  <c r="G315" i="7"/>
  <c r="F315" i="7"/>
  <c r="E315" i="7"/>
  <c r="D315" i="7"/>
  <c r="C315" i="7"/>
  <c r="B315" i="7"/>
  <c r="AY314" i="7"/>
  <c r="AV314" i="7"/>
  <c r="AU314" i="7"/>
  <c r="AT314" i="7"/>
  <c r="AS314" i="7"/>
  <c r="AR314" i="7"/>
  <c r="AQ314" i="7"/>
  <c r="AP314" i="7"/>
  <c r="AO314" i="7"/>
  <c r="AN314" i="7"/>
  <c r="AM314" i="7"/>
  <c r="AL314" i="7"/>
  <c r="AK314" i="7"/>
  <c r="AJ314" i="7"/>
  <c r="AI314" i="7"/>
  <c r="AH314" i="7"/>
  <c r="AG314" i="7"/>
  <c r="AF314" i="7"/>
  <c r="AE314" i="7"/>
  <c r="AD314" i="7"/>
  <c r="AC314" i="7"/>
  <c r="AB314" i="7"/>
  <c r="AA314" i="7"/>
  <c r="W314" i="7"/>
  <c r="V314" i="7"/>
  <c r="U314" i="7"/>
  <c r="T314" i="7"/>
  <c r="S314" i="7"/>
  <c r="R314" i="7"/>
  <c r="Q314" i="7"/>
  <c r="P314" i="7"/>
  <c r="O314" i="7"/>
  <c r="N314" i="7"/>
  <c r="M314" i="7"/>
  <c r="L314" i="7"/>
  <c r="K314" i="7"/>
  <c r="J314" i="7"/>
  <c r="I314" i="7"/>
  <c r="H314" i="7"/>
  <c r="G314" i="7"/>
  <c r="F314" i="7"/>
  <c r="E314" i="7"/>
  <c r="D314" i="7"/>
  <c r="C314" i="7"/>
  <c r="B314" i="7"/>
  <c r="AY313" i="7"/>
  <c r="AV313" i="7"/>
  <c r="AU313" i="7"/>
  <c r="AT313" i="7"/>
  <c r="AS313" i="7"/>
  <c r="AR313" i="7"/>
  <c r="AQ313" i="7"/>
  <c r="AP313" i="7"/>
  <c r="AO313" i="7"/>
  <c r="AN313" i="7"/>
  <c r="AM313" i="7"/>
  <c r="AL313" i="7"/>
  <c r="AK313" i="7"/>
  <c r="AJ313" i="7"/>
  <c r="AI313" i="7"/>
  <c r="AH313" i="7"/>
  <c r="AG313" i="7"/>
  <c r="AF313" i="7"/>
  <c r="AE313" i="7"/>
  <c r="AD313" i="7"/>
  <c r="AC313" i="7"/>
  <c r="AB313" i="7"/>
  <c r="AA313" i="7"/>
  <c r="W313" i="7"/>
  <c r="V313" i="7"/>
  <c r="U313" i="7"/>
  <c r="T313" i="7"/>
  <c r="S313" i="7"/>
  <c r="R313" i="7"/>
  <c r="Q313" i="7"/>
  <c r="P313" i="7"/>
  <c r="O313" i="7"/>
  <c r="N313" i="7"/>
  <c r="M313" i="7"/>
  <c r="L313" i="7"/>
  <c r="K313" i="7"/>
  <c r="J313" i="7"/>
  <c r="I313" i="7"/>
  <c r="H313" i="7"/>
  <c r="G313" i="7"/>
  <c r="F313" i="7"/>
  <c r="E313" i="7"/>
  <c r="D313" i="7"/>
  <c r="C313" i="7"/>
  <c r="B313" i="7"/>
  <c r="AY312" i="7"/>
  <c r="AV312" i="7"/>
  <c r="AU312" i="7"/>
  <c r="AT312" i="7"/>
  <c r="AS312" i="7"/>
  <c r="AR312" i="7"/>
  <c r="AQ312" i="7"/>
  <c r="AP312" i="7"/>
  <c r="AO312" i="7"/>
  <c r="AN312" i="7"/>
  <c r="AM312" i="7"/>
  <c r="AL312" i="7"/>
  <c r="AK312" i="7"/>
  <c r="AJ312" i="7"/>
  <c r="AI312" i="7"/>
  <c r="AH312" i="7"/>
  <c r="AG312" i="7"/>
  <c r="AF312" i="7"/>
  <c r="AE312" i="7"/>
  <c r="AD312" i="7"/>
  <c r="AC312" i="7"/>
  <c r="AB312" i="7"/>
  <c r="AA312" i="7"/>
  <c r="W312" i="7"/>
  <c r="V312" i="7"/>
  <c r="U312" i="7"/>
  <c r="T312" i="7"/>
  <c r="S312" i="7"/>
  <c r="R312" i="7"/>
  <c r="Q312" i="7"/>
  <c r="P312" i="7"/>
  <c r="O312" i="7"/>
  <c r="N312" i="7"/>
  <c r="M312" i="7"/>
  <c r="L312" i="7"/>
  <c r="K312" i="7"/>
  <c r="J312" i="7"/>
  <c r="I312" i="7"/>
  <c r="H312" i="7"/>
  <c r="G312" i="7"/>
  <c r="F312" i="7"/>
  <c r="E312" i="7"/>
  <c r="D312" i="7"/>
  <c r="C312" i="7"/>
  <c r="B312" i="7"/>
  <c r="AY311" i="7"/>
  <c r="AV311" i="7"/>
  <c r="AU311" i="7"/>
  <c r="AT311" i="7"/>
  <c r="AS311" i="7"/>
  <c r="AR311" i="7"/>
  <c r="AQ311" i="7"/>
  <c r="AP311" i="7"/>
  <c r="AO311" i="7"/>
  <c r="AN311" i="7"/>
  <c r="AM311" i="7"/>
  <c r="AL311" i="7"/>
  <c r="AK311" i="7"/>
  <c r="AJ311" i="7"/>
  <c r="AI311" i="7"/>
  <c r="AH311" i="7"/>
  <c r="AG311" i="7"/>
  <c r="AF311" i="7"/>
  <c r="AE311" i="7"/>
  <c r="AD311" i="7"/>
  <c r="AC311" i="7"/>
  <c r="AB311" i="7"/>
  <c r="AA311" i="7"/>
  <c r="W311" i="7"/>
  <c r="V311" i="7"/>
  <c r="U311" i="7"/>
  <c r="T311" i="7"/>
  <c r="S311" i="7"/>
  <c r="R311" i="7"/>
  <c r="Q311" i="7"/>
  <c r="P311" i="7"/>
  <c r="O311" i="7"/>
  <c r="N311" i="7"/>
  <c r="M311" i="7"/>
  <c r="L311" i="7"/>
  <c r="K311" i="7"/>
  <c r="J311" i="7"/>
  <c r="I311" i="7"/>
  <c r="H311" i="7"/>
  <c r="G311" i="7"/>
  <c r="F311" i="7"/>
  <c r="E311" i="7"/>
  <c r="D311" i="7"/>
  <c r="C311" i="7"/>
  <c r="B311" i="7"/>
  <c r="AY310" i="7"/>
  <c r="AV310" i="7"/>
  <c r="AU310" i="7"/>
  <c r="AT310" i="7"/>
  <c r="AS310" i="7"/>
  <c r="AR310" i="7"/>
  <c r="AQ310" i="7"/>
  <c r="AP310" i="7"/>
  <c r="AO310" i="7"/>
  <c r="AN310" i="7"/>
  <c r="AM310" i="7"/>
  <c r="AL310" i="7"/>
  <c r="AK310" i="7"/>
  <c r="AJ310" i="7"/>
  <c r="AI310" i="7"/>
  <c r="AH310" i="7"/>
  <c r="AG310" i="7"/>
  <c r="AF310" i="7"/>
  <c r="AE310" i="7"/>
  <c r="AD310" i="7"/>
  <c r="AC310" i="7"/>
  <c r="AB310" i="7"/>
  <c r="AA310" i="7"/>
  <c r="W310" i="7"/>
  <c r="V310" i="7"/>
  <c r="U310" i="7"/>
  <c r="T310" i="7"/>
  <c r="S310" i="7"/>
  <c r="R310" i="7"/>
  <c r="Q310" i="7"/>
  <c r="P310" i="7"/>
  <c r="O310" i="7"/>
  <c r="N310" i="7"/>
  <c r="M310" i="7"/>
  <c r="L310" i="7"/>
  <c r="K310" i="7"/>
  <c r="J310" i="7"/>
  <c r="I310" i="7"/>
  <c r="H310" i="7"/>
  <c r="G310" i="7"/>
  <c r="F310" i="7"/>
  <c r="E310" i="7"/>
  <c r="D310" i="7"/>
  <c r="C310" i="7"/>
  <c r="B310" i="7"/>
  <c r="AY309" i="7"/>
  <c r="AV309" i="7"/>
  <c r="AU309" i="7"/>
  <c r="AT309" i="7"/>
  <c r="AS309" i="7"/>
  <c r="AR309" i="7"/>
  <c r="AQ309" i="7"/>
  <c r="AP309" i="7"/>
  <c r="AO309" i="7"/>
  <c r="AN309" i="7"/>
  <c r="AM309" i="7"/>
  <c r="AL309" i="7"/>
  <c r="AK309" i="7"/>
  <c r="AJ309" i="7"/>
  <c r="AI309" i="7"/>
  <c r="AH309" i="7"/>
  <c r="AG309" i="7"/>
  <c r="AF309" i="7"/>
  <c r="AE309" i="7"/>
  <c r="AD309" i="7"/>
  <c r="AC309" i="7"/>
  <c r="AB309" i="7"/>
  <c r="AA309" i="7"/>
  <c r="W309" i="7"/>
  <c r="V309" i="7"/>
  <c r="U309" i="7"/>
  <c r="T309" i="7"/>
  <c r="S309" i="7"/>
  <c r="R309" i="7"/>
  <c r="Q309" i="7"/>
  <c r="P309" i="7"/>
  <c r="O309" i="7"/>
  <c r="N309" i="7"/>
  <c r="M309" i="7"/>
  <c r="L309" i="7"/>
  <c r="K309" i="7"/>
  <c r="J309" i="7"/>
  <c r="I309" i="7"/>
  <c r="H309" i="7"/>
  <c r="G309" i="7"/>
  <c r="F309" i="7"/>
  <c r="E309" i="7"/>
  <c r="D309" i="7"/>
  <c r="C309" i="7"/>
  <c r="B309" i="7"/>
  <c r="AY308" i="7"/>
  <c r="AV308" i="7"/>
  <c r="AU308" i="7"/>
  <c r="AT308" i="7"/>
  <c r="AS308" i="7"/>
  <c r="AR308" i="7"/>
  <c r="AQ308" i="7"/>
  <c r="AP308" i="7"/>
  <c r="AO308" i="7"/>
  <c r="AN308" i="7"/>
  <c r="AM308" i="7"/>
  <c r="AL308" i="7"/>
  <c r="AK308" i="7"/>
  <c r="AJ308" i="7"/>
  <c r="AI308" i="7"/>
  <c r="AH308" i="7"/>
  <c r="AG308" i="7"/>
  <c r="AF308" i="7"/>
  <c r="AE308" i="7"/>
  <c r="AD308" i="7"/>
  <c r="AC308" i="7"/>
  <c r="AB308" i="7"/>
  <c r="AA308" i="7"/>
  <c r="W308" i="7"/>
  <c r="V308" i="7"/>
  <c r="U308" i="7"/>
  <c r="T308" i="7"/>
  <c r="S308" i="7"/>
  <c r="R308" i="7"/>
  <c r="Q308" i="7"/>
  <c r="P308" i="7"/>
  <c r="O308" i="7"/>
  <c r="N308" i="7"/>
  <c r="M308" i="7"/>
  <c r="L308" i="7"/>
  <c r="K308" i="7"/>
  <c r="J308" i="7"/>
  <c r="I308" i="7"/>
  <c r="H308" i="7"/>
  <c r="G308" i="7"/>
  <c r="F308" i="7"/>
  <c r="E308" i="7"/>
  <c r="D308" i="7"/>
  <c r="C308" i="7"/>
  <c r="B308" i="7"/>
  <c r="AY307" i="7"/>
  <c r="AV307" i="7"/>
  <c r="AU307" i="7"/>
  <c r="AT307" i="7"/>
  <c r="AS307" i="7"/>
  <c r="AR307" i="7"/>
  <c r="AQ307" i="7"/>
  <c r="AP307" i="7"/>
  <c r="AO307" i="7"/>
  <c r="AN307" i="7"/>
  <c r="AM307" i="7"/>
  <c r="AL307" i="7"/>
  <c r="AK307" i="7"/>
  <c r="AJ307" i="7"/>
  <c r="AI307" i="7"/>
  <c r="AH307" i="7"/>
  <c r="AG307" i="7"/>
  <c r="AF307" i="7"/>
  <c r="AE307" i="7"/>
  <c r="AD307" i="7"/>
  <c r="AC307" i="7"/>
  <c r="AB307" i="7"/>
  <c r="AA307" i="7"/>
  <c r="W307" i="7"/>
  <c r="V307" i="7"/>
  <c r="U307" i="7"/>
  <c r="T307" i="7"/>
  <c r="S307" i="7"/>
  <c r="R307" i="7"/>
  <c r="Q307" i="7"/>
  <c r="P307" i="7"/>
  <c r="O307" i="7"/>
  <c r="N307" i="7"/>
  <c r="M307" i="7"/>
  <c r="L307" i="7"/>
  <c r="K307" i="7"/>
  <c r="J307" i="7"/>
  <c r="I307" i="7"/>
  <c r="H307" i="7"/>
  <c r="G307" i="7"/>
  <c r="F307" i="7"/>
  <c r="E307" i="7"/>
  <c r="D307" i="7"/>
  <c r="C307" i="7"/>
  <c r="B307" i="7"/>
  <c r="AY306" i="7"/>
  <c r="AV306" i="7"/>
  <c r="AU306" i="7"/>
  <c r="AT306" i="7"/>
  <c r="AS306" i="7"/>
  <c r="AR306" i="7"/>
  <c r="AQ306" i="7"/>
  <c r="AP306" i="7"/>
  <c r="AO306" i="7"/>
  <c r="AN306" i="7"/>
  <c r="AM306" i="7"/>
  <c r="AL306" i="7"/>
  <c r="AK306" i="7"/>
  <c r="AJ306" i="7"/>
  <c r="AI306" i="7"/>
  <c r="AH306" i="7"/>
  <c r="AG306" i="7"/>
  <c r="AF306" i="7"/>
  <c r="AE306" i="7"/>
  <c r="AD306" i="7"/>
  <c r="AC306" i="7"/>
  <c r="AB306" i="7"/>
  <c r="AA306" i="7"/>
  <c r="W306" i="7"/>
  <c r="V306" i="7"/>
  <c r="U306" i="7"/>
  <c r="T306" i="7"/>
  <c r="S306" i="7"/>
  <c r="R306" i="7"/>
  <c r="Q306" i="7"/>
  <c r="P306" i="7"/>
  <c r="O306" i="7"/>
  <c r="N306" i="7"/>
  <c r="M306" i="7"/>
  <c r="L306" i="7"/>
  <c r="K306" i="7"/>
  <c r="J306" i="7"/>
  <c r="I306" i="7"/>
  <c r="H306" i="7"/>
  <c r="G306" i="7"/>
  <c r="F306" i="7"/>
  <c r="E306" i="7"/>
  <c r="D306" i="7"/>
  <c r="C306" i="7"/>
  <c r="B306" i="7"/>
  <c r="AY305" i="7"/>
  <c r="AV305" i="7"/>
  <c r="AU305" i="7"/>
  <c r="AT305" i="7"/>
  <c r="AS305" i="7"/>
  <c r="AR305" i="7"/>
  <c r="AQ305" i="7"/>
  <c r="AP305" i="7"/>
  <c r="AO305" i="7"/>
  <c r="AN305" i="7"/>
  <c r="AM305" i="7"/>
  <c r="AL305" i="7"/>
  <c r="AK305" i="7"/>
  <c r="AJ305" i="7"/>
  <c r="AI305" i="7"/>
  <c r="AH305" i="7"/>
  <c r="AG305" i="7"/>
  <c r="AF305" i="7"/>
  <c r="AE305" i="7"/>
  <c r="AD305" i="7"/>
  <c r="AC305" i="7"/>
  <c r="AB305" i="7"/>
  <c r="AA305" i="7"/>
  <c r="W305" i="7"/>
  <c r="V305" i="7"/>
  <c r="U305" i="7"/>
  <c r="T305" i="7"/>
  <c r="S305" i="7"/>
  <c r="R305" i="7"/>
  <c r="Q305" i="7"/>
  <c r="P305" i="7"/>
  <c r="O305" i="7"/>
  <c r="N305" i="7"/>
  <c r="M305" i="7"/>
  <c r="L305" i="7"/>
  <c r="K305" i="7"/>
  <c r="J305" i="7"/>
  <c r="I305" i="7"/>
  <c r="H305" i="7"/>
  <c r="G305" i="7"/>
  <c r="F305" i="7"/>
  <c r="E305" i="7"/>
  <c r="D305" i="7"/>
  <c r="C305" i="7"/>
  <c r="B305" i="7"/>
  <c r="AY304" i="7"/>
  <c r="AV304" i="7"/>
  <c r="AU304" i="7"/>
  <c r="AT304" i="7"/>
  <c r="AS304" i="7"/>
  <c r="AR304" i="7"/>
  <c r="AQ304" i="7"/>
  <c r="AP304" i="7"/>
  <c r="AO304" i="7"/>
  <c r="AN304" i="7"/>
  <c r="AM304" i="7"/>
  <c r="AL304" i="7"/>
  <c r="AK304" i="7"/>
  <c r="AJ304" i="7"/>
  <c r="AI304" i="7"/>
  <c r="AH304" i="7"/>
  <c r="AG304" i="7"/>
  <c r="AF304" i="7"/>
  <c r="AE304" i="7"/>
  <c r="AD304" i="7"/>
  <c r="AC304" i="7"/>
  <c r="AB304" i="7"/>
  <c r="AA304" i="7"/>
  <c r="W304" i="7"/>
  <c r="V304" i="7"/>
  <c r="U304" i="7"/>
  <c r="T304" i="7"/>
  <c r="S304" i="7"/>
  <c r="R304" i="7"/>
  <c r="Q304" i="7"/>
  <c r="P304" i="7"/>
  <c r="O304" i="7"/>
  <c r="N304" i="7"/>
  <c r="M304" i="7"/>
  <c r="L304" i="7"/>
  <c r="K304" i="7"/>
  <c r="J304" i="7"/>
  <c r="I304" i="7"/>
  <c r="H304" i="7"/>
  <c r="G304" i="7"/>
  <c r="F304" i="7"/>
  <c r="E304" i="7"/>
  <c r="D304" i="7"/>
  <c r="C304" i="7"/>
  <c r="B304" i="7"/>
  <c r="AY303" i="7"/>
  <c r="AV303" i="7"/>
  <c r="AU303" i="7"/>
  <c r="AT303" i="7"/>
  <c r="AS303" i="7"/>
  <c r="AR303" i="7"/>
  <c r="AQ303" i="7"/>
  <c r="AP303" i="7"/>
  <c r="AO303" i="7"/>
  <c r="AN303" i="7"/>
  <c r="AM303" i="7"/>
  <c r="AL303" i="7"/>
  <c r="AK303" i="7"/>
  <c r="AJ303" i="7"/>
  <c r="AI303" i="7"/>
  <c r="AH303" i="7"/>
  <c r="AG303" i="7"/>
  <c r="AF303" i="7"/>
  <c r="AE303" i="7"/>
  <c r="AD303" i="7"/>
  <c r="AC303" i="7"/>
  <c r="AB303" i="7"/>
  <c r="AA303" i="7"/>
  <c r="W303" i="7"/>
  <c r="V303" i="7"/>
  <c r="U303" i="7"/>
  <c r="T303" i="7"/>
  <c r="S303" i="7"/>
  <c r="R303" i="7"/>
  <c r="Q303" i="7"/>
  <c r="P303" i="7"/>
  <c r="O303" i="7"/>
  <c r="N303" i="7"/>
  <c r="M303" i="7"/>
  <c r="L303" i="7"/>
  <c r="K303" i="7"/>
  <c r="J303" i="7"/>
  <c r="I303" i="7"/>
  <c r="H303" i="7"/>
  <c r="G303" i="7"/>
  <c r="F303" i="7"/>
  <c r="E303" i="7"/>
  <c r="D303" i="7"/>
  <c r="C303" i="7"/>
  <c r="B303" i="7"/>
  <c r="AY302" i="7"/>
  <c r="AV302" i="7"/>
  <c r="AU302" i="7"/>
  <c r="AT302" i="7"/>
  <c r="AS302" i="7"/>
  <c r="AR302" i="7"/>
  <c r="AQ302" i="7"/>
  <c r="AP302" i="7"/>
  <c r="AO302" i="7"/>
  <c r="AN302" i="7"/>
  <c r="AM302" i="7"/>
  <c r="AL302" i="7"/>
  <c r="AK302" i="7"/>
  <c r="AJ302" i="7"/>
  <c r="AI302" i="7"/>
  <c r="AH302" i="7"/>
  <c r="AG302" i="7"/>
  <c r="AF302" i="7"/>
  <c r="AE302" i="7"/>
  <c r="AD302" i="7"/>
  <c r="AC302" i="7"/>
  <c r="AB302" i="7"/>
  <c r="AA302" i="7"/>
  <c r="W302" i="7"/>
  <c r="V302" i="7"/>
  <c r="U302" i="7"/>
  <c r="T302" i="7"/>
  <c r="S302" i="7"/>
  <c r="R302" i="7"/>
  <c r="Q302" i="7"/>
  <c r="P302" i="7"/>
  <c r="O302" i="7"/>
  <c r="N302" i="7"/>
  <c r="M302" i="7"/>
  <c r="L302" i="7"/>
  <c r="K302" i="7"/>
  <c r="J302" i="7"/>
  <c r="I302" i="7"/>
  <c r="H302" i="7"/>
  <c r="G302" i="7"/>
  <c r="F302" i="7"/>
  <c r="E302" i="7"/>
  <c r="D302" i="7"/>
  <c r="C302" i="7"/>
  <c r="B302" i="7"/>
  <c r="AY301" i="7"/>
  <c r="AV301" i="7"/>
  <c r="AU301" i="7"/>
  <c r="AT301" i="7"/>
  <c r="AS301" i="7"/>
  <c r="AR301" i="7"/>
  <c r="AQ301" i="7"/>
  <c r="AP301" i="7"/>
  <c r="AO301" i="7"/>
  <c r="AN301" i="7"/>
  <c r="AM301" i="7"/>
  <c r="AL301" i="7"/>
  <c r="AK301" i="7"/>
  <c r="AJ301" i="7"/>
  <c r="AI301" i="7"/>
  <c r="AH301" i="7"/>
  <c r="AG301" i="7"/>
  <c r="AF301" i="7"/>
  <c r="AE301" i="7"/>
  <c r="AD301" i="7"/>
  <c r="AC301" i="7"/>
  <c r="AB301" i="7"/>
  <c r="AA301" i="7"/>
  <c r="W301" i="7"/>
  <c r="V301" i="7"/>
  <c r="U301" i="7"/>
  <c r="T301" i="7"/>
  <c r="S301" i="7"/>
  <c r="R301" i="7"/>
  <c r="Q301" i="7"/>
  <c r="P301" i="7"/>
  <c r="O301" i="7"/>
  <c r="N301" i="7"/>
  <c r="M301" i="7"/>
  <c r="L301" i="7"/>
  <c r="K301" i="7"/>
  <c r="J301" i="7"/>
  <c r="I301" i="7"/>
  <c r="H301" i="7"/>
  <c r="G301" i="7"/>
  <c r="F301" i="7"/>
  <c r="E301" i="7"/>
  <c r="D301" i="7"/>
  <c r="C301" i="7"/>
  <c r="B301" i="7"/>
  <c r="AY300" i="7"/>
  <c r="AV300" i="7"/>
  <c r="AU300" i="7"/>
  <c r="AT300" i="7"/>
  <c r="AS300" i="7"/>
  <c r="AR300" i="7"/>
  <c r="AQ300" i="7"/>
  <c r="AP300" i="7"/>
  <c r="AO300" i="7"/>
  <c r="AN300" i="7"/>
  <c r="AM300" i="7"/>
  <c r="AL300" i="7"/>
  <c r="AK300" i="7"/>
  <c r="AJ300" i="7"/>
  <c r="AI300" i="7"/>
  <c r="AH300" i="7"/>
  <c r="AG300" i="7"/>
  <c r="AF300" i="7"/>
  <c r="AE300" i="7"/>
  <c r="AD300" i="7"/>
  <c r="AC300" i="7"/>
  <c r="AB300" i="7"/>
  <c r="AA300" i="7"/>
  <c r="W300" i="7"/>
  <c r="V300" i="7"/>
  <c r="U300" i="7"/>
  <c r="T300" i="7"/>
  <c r="S300" i="7"/>
  <c r="R300" i="7"/>
  <c r="Q300" i="7"/>
  <c r="P300" i="7"/>
  <c r="O300" i="7"/>
  <c r="N300" i="7"/>
  <c r="M300" i="7"/>
  <c r="L300" i="7"/>
  <c r="K300" i="7"/>
  <c r="J300" i="7"/>
  <c r="I300" i="7"/>
  <c r="H300" i="7"/>
  <c r="G300" i="7"/>
  <c r="F300" i="7"/>
  <c r="E300" i="7"/>
  <c r="D300" i="7"/>
  <c r="C300" i="7"/>
  <c r="B300" i="7"/>
  <c r="AY299" i="7"/>
  <c r="AV299" i="7"/>
  <c r="AU299" i="7"/>
  <c r="AT299" i="7"/>
  <c r="AS299" i="7"/>
  <c r="AR299" i="7"/>
  <c r="AQ299" i="7"/>
  <c r="AP299" i="7"/>
  <c r="AO299" i="7"/>
  <c r="AN299" i="7"/>
  <c r="AM299" i="7"/>
  <c r="AL299" i="7"/>
  <c r="AK299" i="7"/>
  <c r="AJ299" i="7"/>
  <c r="AI299" i="7"/>
  <c r="AH299" i="7"/>
  <c r="AG299" i="7"/>
  <c r="AF299" i="7"/>
  <c r="AE299" i="7"/>
  <c r="AD299" i="7"/>
  <c r="AC299" i="7"/>
  <c r="AB299" i="7"/>
  <c r="AA299" i="7"/>
  <c r="W299" i="7"/>
  <c r="V299" i="7"/>
  <c r="U299" i="7"/>
  <c r="T299" i="7"/>
  <c r="S299" i="7"/>
  <c r="R299" i="7"/>
  <c r="Q299" i="7"/>
  <c r="P299" i="7"/>
  <c r="O299" i="7"/>
  <c r="N299" i="7"/>
  <c r="M299" i="7"/>
  <c r="L299" i="7"/>
  <c r="K299" i="7"/>
  <c r="J299" i="7"/>
  <c r="I299" i="7"/>
  <c r="H299" i="7"/>
  <c r="G299" i="7"/>
  <c r="F299" i="7"/>
  <c r="E299" i="7"/>
  <c r="D299" i="7"/>
  <c r="C299" i="7"/>
  <c r="B299" i="7"/>
  <c r="AY298" i="7"/>
  <c r="AV298" i="7"/>
  <c r="AU298" i="7"/>
  <c r="AT298" i="7"/>
  <c r="AS298" i="7"/>
  <c r="AR298" i="7"/>
  <c r="AQ298" i="7"/>
  <c r="AP298" i="7"/>
  <c r="AO298" i="7"/>
  <c r="AN298" i="7"/>
  <c r="AM298" i="7"/>
  <c r="AL298" i="7"/>
  <c r="AK298" i="7"/>
  <c r="AJ298" i="7"/>
  <c r="AI298" i="7"/>
  <c r="AH298" i="7"/>
  <c r="AG298" i="7"/>
  <c r="AF298" i="7"/>
  <c r="AE298" i="7"/>
  <c r="AD298" i="7"/>
  <c r="AC298" i="7"/>
  <c r="AB298" i="7"/>
  <c r="AA298" i="7"/>
  <c r="W298" i="7"/>
  <c r="V298" i="7"/>
  <c r="U298" i="7"/>
  <c r="T298" i="7"/>
  <c r="S298" i="7"/>
  <c r="R298" i="7"/>
  <c r="Q298" i="7"/>
  <c r="P298" i="7"/>
  <c r="O298" i="7"/>
  <c r="N298" i="7"/>
  <c r="M298" i="7"/>
  <c r="L298" i="7"/>
  <c r="K298" i="7"/>
  <c r="J298" i="7"/>
  <c r="I298" i="7"/>
  <c r="H298" i="7"/>
  <c r="G298" i="7"/>
  <c r="F298" i="7"/>
  <c r="E298" i="7"/>
  <c r="D298" i="7"/>
  <c r="C298" i="7"/>
  <c r="B298" i="7"/>
  <c r="AY297" i="7"/>
  <c r="AV297" i="7"/>
  <c r="AU297" i="7"/>
  <c r="AT297" i="7"/>
  <c r="AS297" i="7"/>
  <c r="AR297" i="7"/>
  <c r="AQ297" i="7"/>
  <c r="AP297" i="7"/>
  <c r="AO297" i="7"/>
  <c r="AN297" i="7"/>
  <c r="AM297" i="7"/>
  <c r="AL297" i="7"/>
  <c r="AK297" i="7"/>
  <c r="AJ297" i="7"/>
  <c r="AI297" i="7"/>
  <c r="AH297" i="7"/>
  <c r="AG297" i="7"/>
  <c r="AF297" i="7"/>
  <c r="AE297" i="7"/>
  <c r="AD297" i="7"/>
  <c r="AC297" i="7"/>
  <c r="AB297" i="7"/>
  <c r="AA297" i="7"/>
  <c r="W297" i="7"/>
  <c r="V297" i="7"/>
  <c r="U297" i="7"/>
  <c r="T297" i="7"/>
  <c r="S297" i="7"/>
  <c r="R297" i="7"/>
  <c r="Q297" i="7"/>
  <c r="P297" i="7"/>
  <c r="O297" i="7"/>
  <c r="N297" i="7"/>
  <c r="M297" i="7"/>
  <c r="L297" i="7"/>
  <c r="K297" i="7"/>
  <c r="J297" i="7"/>
  <c r="I297" i="7"/>
  <c r="H297" i="7"/>
  <c r="G297" i="7"/>
  <c r="F297" i="7"/>
  <c r="E297" i="7"/>
  <c r="D297" i="7"/>
  <c r="C297" i="7"/>
  <c r="B297" i="7"/>
  <c r="AY296" i="7"/>
  <c r="AV296" i="7"/>
  <c r="AU296" i="7"/>
  <c r="AT296" i="7"/>
  <c r="AS296" i="7"/>
  <c r="AR296" i="7"/>
  <c r="AQ296" i="7"/>
  <c r="AP296" i="7"/>
  <c r="AO296" i="7"/>
  <c r="AN296" i="7"/>
  <c r="AM296" i="7"/>
  <c r="AL296" i="7"/>
  <c r="AK296" i="7"/>
  <c r="AJ296" i="7"/>
  <c r="AI296" i="7"/>
  <c r="AH296" i="7"/>
  <c r="AG296" i="7"/>
  <c r="AF296" i="7"/>
  <c r="AE296" i="7"/>
  <c r="AD296" i="7"/>
  <c r="AC296" i="7"/>
  <c r="AB296" i="7"/>
  <c r="AA296" i="7"/>
  <c r="W296" i="7"/>
  <c r="V296" i="7"/>
  <c r="U296" i="7"/>
  <c r="T296" i="7"/>
  <c r="S296" i="7"/>
  <c r="R296" i="7"/>
  <c r="Q296" i="7"/>
  <c r="P296" i="7"/>
  <c r="O296" i="7"/>
  <c r="N296" i="7"/>
  <c r="M296" i="7"/>
  <c r="L296" i="7"/>
  <c r="K296" i="7"/>
  <c r="J296" i="7"/>
  <c r="I296" i="7"/>
  <c r="H296" i="7"/>
  <c r="G296" i="7"/>
  <c r="F296" i="7"/>
  <c r="E296" i="7"/>
  <c r="D296" i="7"/>
  <c r="C296" i="7"/>
  <c r="B296" i="7"/>
  <c r="AY295" i="7"/>
  <c r="AV295" i="7"/>
  <c r="AU295" i="7"/>
  <c r="AT295" i="7"/>
  <c r="AS295" i="7"/>
  <c r="AR295" i="7"/>
  <c r="AQ295" i="7"/>
  <c r="AP295" i="7"/>
  <c r="AO295" i="7"/>
  <c r="AN295" i="7"/>
  <c r="AM295" i="7"/>
  <c r="AL295" i="7"/>
  <c r="AK295" i="7"/>
  <c r="AJ295" i="7"/>
  <c r="AI295" i="7"/>
  <c r="AH295" i="7"/>
  <c r="AG295" i="7"/>
  <c r="AF295" i="7"/>
  <c r="AE295" i="7"/>
  <c r="AD295" i="7"/>
  <c r="AC295" i="7"/>
  <c r="AB295" i="7"/>
  <c r="AA295" i="7"/>
  <c r="W295" i="7"/>
  <c r="V295" i="7"/>
  <c r="U295" i="7"/>
  <c r="T295" i="7"/>
  <c r="S295" i="7"/>
  <c r="R295" i="7"/>
  <c r="Q295" i="7"/>
  <c r="P295" i="7"/>
  <c r="O295" i="7"/>
  <c r="N295" i="7"/>
  <c r="M295" i="7"/>
  <c r="L295" i="7"/>
  <c r="K295" i="7"/>
  <c r="J295" i="7"/>
  <c r="I295" i="7"/>
  <c r="H295" i="7"/>
  <c r="G295" i="7"/>
  <c r="F295" i="7"/>
  <c r="E295" i="7"/>
  <c r="D295" i="7"/>
  <c r="C295" i="7"/>
  <c r="B295" i="7"/>
  <c r="AY294" i="7"/>
  <c r="AV294" i="7"/>
  <c r="AU294" i="7"/>
  <c r="AT294" i="7"/>
  <c r="AS294" i="7"/>
  <c r="AR294" i="7"/>
  <c r="AQ294" i="7"/>
  <c r="AP294" i="7"/>
  <c r="AO294" i="7"/>
  <c r="AN294" i="7"/>
  <c r="AM294" i="7"/>
  <c r="AL294" i="7"/>
  <c r="AK294" i="7"/>
  <c r="AJ294" i="7"/>
  <c r="AI294" i="7"/>
  <c r="AH294" i="7"/>
  <c r="AG294" i="7"/>
  <c r="AF294" i="7"/>
  <c r="AE294" i="7"/>
  <c r="AD294" i="7"/>
  <c r="AC294" i="7"/>
  <c r="AB294" i="7"/>
  <c r="AA294" i="7"/>
  <c r="W294" i="7"/>
  <c r="V294" i="7"/>
  <c r="U294" i="7"/>
  <c r="T294" i="7"/>
  <c r="S294" i="7"/>
  <c r="R294" i="7"/>
  <c r="Q294" i="7"/>
  <c r="P294" i="7"/>
  <c r="O294" i="7"/>
  <c r="N294" i="7"/>
  <c r="M294" i="7"/>
  <c r="L294" i="7"/>
  <c r="K294" i="7"/>
  <c r="J294" i="7"/>
  <c r="I294" i="7"/>
  <c r="H294" i="7"/>
  <c r="G294" i="7"/>
  <c r="F294" i="7"/>
  <c r="E294" i="7"/>
  <c r="D294" i="7"/>
  <c r="C294" i="7"/>
  <c r="B294" i="7"/>
  <c r="AY293" i="7"/>
  <c r="AV293" i="7"/>
  <c r="AU293" i="7"/>
  <c r="AT293" i="7"/>
  <c r="AS293" i="7"/>
  <c r="AR293" i="7"/>
  <c r="AQ293" i="7"/>
  <c r="AP293" i="7"/>
  <c r="AO293" i="7"/>
  <c r="AN293" i="7"/>
  <c r="AM293" i="7"/>
  <c r="AL293" i="7"/>
  <c r="AK293" i="7"/>
  <c r="AJ293" i="7"/>
  <c r="AI293" i="7"/>
  <c r="AH293" i="7"/>
  <c r="AG293" i="7"/>
  <c r="AF293" i="7"/>
  <c r="AE293" i="7"/>
  <c r="AD293" i="7"/>
  <c r="AC293" i="7"/>
  <c r="AB293" i="7"/>
  <c r="AA293" i="7"/>
  <c r="W293" i="7"/>
  <c r="V293" i="7"/>
  <c r="U293" i="7"/>
  <c r="T293" i="7"/>
  <c r="S293" i="7"/>
  <c r="R293" i="7"/>
  <c r="Q293" i="7"/>
  <c r="P293" i="7"/>
  <c r="O293" i="7"/>
  <c r="N293" i="7"/>
  <c r="M293" i="7"/>
  <c r="L293" i="7"/>
  <c r="K293" i="7"/>
  <c r="J293" i="7"/>
  <c r="I293" i="7"/>
  <c r="H293" i="7"/>
  <c r="G293" i="7"/>
  <c r="F293" i="7"/>
  <c r="E293" i="7"/>
  <c r="D293" i="7"/>
  <c r="C293" i="7"/>
  <c r="B293" i="7"/>
  <c r="AY292" i="7"/>
  <c r="AV292" i="7"/>
  <c r="AU292" i="7"/>
  <c r="AT292" i="7"/>
  <c r="AS292" i="7"/>
  <c r="AR292" i="7"/>
  <c r="AQ292" i="7"/>
  <c r="AP292" i="7"/>
  <c r="AO292" i="7"/>
  <c r="AN292" i="7"/>
  <c r="AM292" i="7"/>
  <c r="AL292" i="7"/>
  <c r="AK292" i="7"/>
  <c r="AJ292" i="7"/>
  <c r="AI292" i="7"/>
  <c r="AH292" i="7"/>
  <c r="AG292" i="7"/>
  <c r="AF292" i="7"/>
  <c r="AE292" i="7"/>
  <c r="AD292" i="7"/>
  <c r="AC292" i="7"/>
  <c r="AB292" i="7"/>
  <c r="AA292" i="7"/>
  <c r="W292" i="7"/>
  <c r="V292" i="7"/>
  <c r="U292" i="7"/>
  <c r="T292" i="7"/>
  <c r="S292" i="7"/>
  <c r="R292" i="7"/>
  <c r="Q292" i="7"/>
  <c r="P292" i="7"/>
  <c r="O292" i="7"/>
  <c r="N292" i="7"/>
  <c r="M292" i="7"/>
  <c r="L292" i="7"/>
  <c r="K292" i="7"/>
  <c r="J292" i="7"/>
  <c r="I292" i="7"/>
  <c r="H292" i="7"/>
  <c r="G292" i="7"/>
  <c r="F292" i="7"/>
  <c r="E292" i="7"/>
  <c r="D292" i="7"/>
  <c r="C292" i="7"/>
  <c r="B292" i="7"/>
  <c r="AY291" i="7"/>
  <c r="AV291" i="7"/>
  <c r="AU291" i="7"/>
  <c r="AT291" i="7"/>
  <c r="AS291" i="7"/>
  <c r="AR291" i="7"/>
  <c r="AQ291" i="7"/>
  <c r="AP291" i="7"/>
  <c r="AO291" i="7"/>
  <c r="AN291" i="7"/>
  <c r="AM291" i="7"/>
  <c r="AL291" i="7"/>
  <c r="AK291" i="7"/>
  <c r="AJ291" i="7"/>
  <c r="AI291" i="7"/>
  <c r="AH291" i="7"/>
  <c r="AG291" i="7"/>
  <c r="AF291" i="7"/>
  <c r="AE291" i="7"/>
  <c r="AD291" i="7"/>
  <c r="AC291" i="7"/>
  <c r="AB291" i="7"/>
  <c r="AA291" i="7"/>
  <c r="W291" i="7"/>
  <c r="V291" i="7"/>
  <c r="U291" i="7"/>
  <c r="T291" i="7"/>
  <c r="S291" i="7"/>
  <c r="R291" i="7"/>
  <c r="Q291" i="7"/>
  <c r="P291" i="7"/>
  <c r="O291" i="7"/>
  <c r="N291" i="7"/>
  <c r="M291" i="7"/>
  <c r="L291" i="7"/>
  <c r="K291" i="7"/>
  <c r="J291" i="7"/>
  <c r="I291" i="7"/>
  <c r="H291" i="7"/>
  <c r="G291" i="7"/>
  <c r="F291" i="7"/>
  <c r="E291" i="7"/>
  <c r="D291" i="7"/>
  <c r="C291" i="7"/>
  <c r="B291" i="7"/>
  <c r="AY290" i="7"/>
  <c r="AV290" i="7"/>
  <c r="AU290" i="7"/>
  <c r="AT290" i="7"/>
  <c r="AS290" i="7"/>
  <c r="AR290" i="7"/>
  <c r="AQ290" i="7"/>
  <c r="AP290" i="7"/>
  <c r="AO290" i="7"/>
  <c r="AN290" i="7"/>
  <c r="AM290" i="7"/>
  <c r="AL290" i="7"/>
  <c r="AK290" i="7"/>
  <c r="AJ290" i="7"/>
  <c r="AI290" i="7"/>
  <c r="AH290" i="7"/>
  <c r="AG290" i="7"/>
  <c r="AF290" i="7"/>
  <c r="AE290" i="7"/>
  <c r="AD290" i="7"/>
  <c r="AC290" i="7"/>
  <c r="AB290" i="7"/>
  <c r="AA290" i="7"/>
  <c r="W290" i="7"/>
  <c r="V290" i="7"/>
  <c r="U290" i="7"/>
  <c r="T290" i="7"/>
  <c r="S290" i="7"/>
  <c r="R290" i="7"/>
  <c r="Q290" i="7"/>
  <c r="P290" i="7"/>
  <c r="O290" i="7"/>
  <c r="N290" i="7"/>
  <c r="M290" i="7"/>
  <c r="L290" i="7"/>
  <c r="K290" i="7"/>
  <c r="J290" i="7"/>
  <c r="I290" i="7"/>
  <c r="H290" i="7"/>
  <c r="G290" i="7"/>
  <c r="F290" i="7"/>
  <c r="E290" i="7"/>
  <c r="D290" i="7"/>
  <c r="C290" i="7"/>
  <c r="B290" i="7"/>
  <c r="AY289" i="7"/>
  <c r="AV289" i="7"/>
  <c r="AU289" i="7"/>
  <c r="AT289" i="7"/>
  <c r="AS289" i="7"/>
  <c r="AR289" i="7"/>
  <c r="AQ289" i="7"/>
  <c r="AP289" i="7"/>
  <c r="AO289" i="7"/>
  <c r="AN289" i="7"/>
  <c r="AM289" i="7"/>
  <c r="AL289" i="7"/>
  <c r="AK289" i="7"/>
  <c r="AJ289" i="7"/>
  <c r="AI289" i="7"/>
  <c r="AH289" i="7"/>
  <c r="AG289" i="7"/>
  <c r="AF289" i="7"/>
  <c r="AE289" i="7"/>
  <c r="AD289" i="7"/>
  <c r="AC289" i="7"/>
  <c r="AB289" i="7"/>
  <c r="AA289" i="7"/>
  <c r="W289" i="7"/>
  <c r="V289" i="7"/>
  <c r="U289" i="7"/>
  <c r="T289" i="7"/>
  <c r="S289" i="7"/>
  <c r="R289" i="7"/>
  <c r="Q289" i="7"/>
  <c r="P289" i="7"/>
  <c r="O289" i="7"/>
  <c r="N289" i="7"/>
  <c r="M289" i="7"/>
  <c r="L289" i="7"/>
  <c r="K289" i="7"/>
  <c r="J289" i="7"/>
  <c r="I289" i="7"/>
  <c r="H289" i="7"/>
  <c r="G289" i="7"/>
  <c r="F289" i="7"/>
  <c r="E289" i="7"/>
  <c r="D289" i="7"/>
  <c r="C289" i="7"/>
  <c r="B289" i="7"/>
  <c r="AY288" i="7"/>
  <c r="AV288" i="7"/>
  <c r="AU288" i="7"/>
  <c r="AT288" i="7"/>
  <c r="AS288" i="7"/>
  <c r="AR288" i="7"/>
  <c r="AQ288" i="7"/>
  <c r="AP288" i="7"/>
  <c r="AO288" i="7"/>
  <c r="AN288" i="7"/>
  <c r="AM288" i="7"/>
  <c r="AL288" i="7"/>
  <c r="AK288" i="7"/>
  <c r="AJ288" i="7"/>
  <c r="AI288" i="7"/>
  <c r="AH288" i="7"/>
  <c r="AG288" i="7"/>
  <c r="AF288" i="7"/>
  <c r="AE288" i="7"/>
  <c r="AD288" i="7"/>
  <c r="AC288" i="7"/>
  <c r="AB288" i="7"/>
  <c r="AA288" i="7"/>
  <c r="W288" i="7"/>
  <c r="V288" i="7"/>
  <c r="U288" i="7"/>
  <c r="T288" i="7"/>
  <c r="S288" i="7"/>
  <c r="R288" i="7"/>
  <c r="Q288" i="7"/>
  <c r="P288" i="7"/>
  <c r="O288" i="7"/>
  <c r="N288" i="7"/>
  <c r="M288" i="7"/>
  <c r="L288" i="7"/>
  <c r="K288" i="7"/>
  <c r="J288" i="7"/>
  <c r="I288" i="7"/>
  <c r="H288" i="7"/>
  <c r="G288" i="7"/>
  <c r="F288" i="7"/>
  <c r="E288" i="7"/>
  <c r="D288" i="7"/>
  <c r="C288" i="7"/>
  <c r="B288" i="7"/>
  <c r="AY287" i="7"/>
  <c r="AV287" i="7"/>
  <c r="AU287" i="7"/>
  <c r="AT287" i="7"/>
  <c r="AS287" i="7"/>
  <c r="AR287" i="7"/>
  <c r="AQ287" i="7"/>
  <c r="AP287" i="7"/>
  <c r="AO287" i="7"/>
  <c r="AN287" i="7"/>
  <c r="AM287" i="7"/>
  <c r="AL287" i="7"/>
  <c r="AK287" i="7"/>
  <c r="AJ287" i="7"/>
  <c r="AI287" i="7"/>
  <c r="AH287" i="7"/>
  <c r="AG287" i="7"/>
  <c r="AF287" i="7"/>
  <c r="AE287" i="7"/>
  <c r="AD287" i="7"/>
  <c r="AC287" i="7"/>
  <c r="AB287" i="7"/>
  <c r="AA287" i="7"/>
  <c r="W287" i="7"/>
  <c r="V287" i="7"/>
  <c r="U287" i="7"/>
  <c r="T287" i="7"/>
  <c r="S287" i="7"/>
  <c r="R287" i="7"/>
  <c r="Q287" i="7"/>
  <c r="P287" i="7"/>
  <c r="O287" i="7"/>
  <c r="N287" i="7"/>
  <c r="M287" i="7"/>
  <c r="L287" i="7"/>
  <c r="K287" i="7"/>
  <c r="J287" i="7"/>
  <c r="I287" i="7"/>
  <c r="H287" i="7"/>
  <c r="G287" i="7"/>
  <c r="F287" i="7"/>
  <c r="E287" i="7"/>
  <c r="D287" i="7"/>
  <c r="C287" i="7"/>
  <c r="B287" i="7"/>
  <c r="AY286" i="7"/>
  <c r="AV286" i="7"/>
  <c r="AU286" i="7"/>
  <c r="AT286" i="7"/>
  <c r="AS286" i="7"/>
  <c r="AR286" i="7"/>
  <c r="AQ286" i="7"/>
  <c r="AP286" i="7"/>
  <c r="AO286" i="7"/>
  <c r="AN286" i="7"/>
  <c r="AM286" i="7"/>
  <c r="AL286" i="7"/>
  <c r="AK286" i="7"/>
  <c r="AJ286" i="7"/>
  <c r="AI286" i="7"/>
  <c r="AH286" i="7"/>
  <c r="AG286" i="7"/>
  <c r="AF286" i="7"/>
  <c r="AE286" i="7"/>
  <c r="AD286" i="7"/>
  <c r="AC286" i="7"/>
  <c r="AB286" i="7"/>
  <c r="AA286" i="7"/>
  <c r="W286" i="7"/>
  <c r="V286" i="7"/>
  <c r="U286" i="7"/>
  <c r="T286" i="7"/>
  <c r="S286" i="7"/>
  <c r="R286" i="7"/>
  <c r="Q286" i="7"/>
  <c r="P286" i="7"/>
  <c r="O286" i="7"/>
  <c r="N286" i="7"/>
  <c r="M286" i="7"/>
  <c r="L286" i="7"/>
  <c r="K286" i="7"/>
  <c r="J286" i="7"/>
  <c r="I286" i="7"/>
  <c r="H286" i="7"/>
  <c r="G286" i="7"/>
  <c r="F286" i="7"/>
  <c r="E286" i="7"/>
  <c r="D286" i="7"/>
  <c r="C286" i="7"/>
  <c r="B286" i="7"/>
  <c r="AY285" i="7"/>
  <c r="AV285" i="7"/>
  <c r="AU285" i="7"/>
  <c r="AT285" i="7"/>
  <c r="AS285" i="7"/>
  <c r="AR285" i="7"/>
  <c r="AQ285" i="7"/>
  <c r="AP285" i="7"/>
  <c r="AO285" i="7"/>
  <c r="AN285" i="7"/>
  <c r="AM285" i="7"/>
  <c r="AL285" i="7"/>
  <c r="AK285" i="7"/>
  <c r="AJ285" i="7"/>
  <c r="AI285" i="7"/>
  <c r="AH285" i="7"/>
  <c r="AG285" i="7"/>
  <c r="AF285" i="7"/>
  <c r="AE285" i="7"/>
  <c r="AD285" i="7"/>
  <c r="AC285" i="7"/>
  <c r="AB285" i="7"/>
  <c r="AA285" i="7"/>
  <c r="W285" i="7"/>
  <c r="V285" i="7"/>
  <c r="U285" i="7"/>
  <c r="T285" i="7"/>
  <c r="S285" i="7"/>
  <c r="R285" i="7"/>
  <c r="Q285" i="7"/>
  <c r="P285" i="7"/>
  <c r="O285" i="7"/>
  <c r="N285" i="7"/>
  <c r="M285" i="7"/>
  <c r="L285" i="7"/>
  <c r="K285" i="7"/>
  <c r="J285" i="7"/>
  <c r="I285" i="7"/>
  <c r="H285" i="7"/>
  <c r="G285" i="7"/>
  <c r="F285" i="7"/>
  <c r="E285" i="7"/>
  <c r="D285" i="7"/>
  <c r="C285" i="7"/>
  <c r="B285" i="7"/>
  <c r="AY284" i="7"/>
  <c r="AV284" i="7"/>
  <c r="AU284" i="7"/>
  <c r="AT284" i="7"/>
  <c r="AS284" i="7"/>
  <c r="AR284" i="7"/>
  <c r="AQ284" i="7"/>
  <c r="AP284" i="7"/>
  <c r="AO284" i="7"/>
  <c r="AN284" i="7"/>
  <c r="AM284" i="7"/>
  <c r="AL284" i="7"/>
  <c r="AK284" i="7"/>
  <c r="AJ284" i="7"/>
  <c r="AI284" i="7"/>
  <c r="AH284" i="7"/>
  <c r="AG284" i="7"/>
  <c r="AF284" i="7"/>
  <c r="AE284" i="7"/>
  <c r="AD284" i="7"/>
  <c r="AC284" i="7"/>
  <c r="AB284" i="7"/>
  <c r="AA284" i="7"/>
  <c r="W284" i="7"/>
  <c r="V284" i="7"/>
  <c r="U284" i="7"/>
  <c r="T284" i="7"/>
  <c r="S284" i="7"/>
  <c r="R284" i="7"/>
  <c r="Q284" i="7"/>
  <c r="P284" i="7"/>
  <c r="O284" i="7"/>
  <c r="N284" i="7"/>
  <c r="M284" i="7"/>
  <c r="L284" i="7"/>
  <c r="K284" i="7"/>
  <c r="J284" i="7"/>
  <c r="I284" i="7"/>
  <c r="H284" i="7"/>
  <c r="G284" i="7"/>
  <c r="F284" i="7"/>
  <c r="E284" i="7"/>
  <c r="D284" i="7"/>
  <c r="C284" i="7"/>
  <c r="B284" i="7"/>
  <c r="AY283" i="7"/>
  <c r="AV283" i="7"/>
  <c r="AU283" i="7"/>
  <c r="AT283" i="7"/>
  <c r="AS283" i="7"/>
  <c r="AR283" i="7"/>
  <c r="AQ283" i="7"/>
  <c r="AP283" i="7"/>
  <c r="AO283" i="7"/>
  <c r="AN283" i="7"/>
  <c r="AM283" i="7"/>
  <c r="AL283" i="7"/>
  <c r="AK283" i="7"/>
  <c r="AJ283" i="7"/>
  <c r="AI283" i="7"/>
  <c r="AH283" i="7"/>
  <c r="AG283" i="7"/>
  <c r="AF283" i="7"/>
  <c r="AE283" i="7"/>
  <c r="AD283" i="7"/>
  <c r="AC283" i="7"/>
  <c r="AB283" i="7"/>
  <c r="AA283" i="7"/>
  <c r="W283" i="7"/>
  <c r="V283" i="7"/>
  <c r="U283" i="7"/>
  <c r="T283" i="7"/>
  <c r="S283" i="7"/>
  <c r="R283" i="7"/>
  <c r="Q283" i="7"/>
  <c r="P283" i="7"/>
  <c r="O283" i="7"/>
  <c r="N283" i="7"/>
  <c r="M283" i="7"/>
  <c r="L283" i="7"/>
  <c r="K283" i="7"/>
  <c r="J283" i="7"/>
  <c r="I283" i="7"/>
  <c r="H283" i="7"/>
  <c r="G283" i="7"/>
  <c r="F283" i="7"/>
  <c r="E283" i="7"/>
  <c r="D283" i="7"/>
  <c r="C283" i="7"/>
  <c r="B283" i="7"/>
  <c r="AY282" i="7"/>
  <c r="AV282" i="7"/>
  <c r="AU282" i="7"/>
  <c r="AT282" i="7"/>
  <c r="AS282" i="7"/>
  <c r="AR282" i="7"/>
  <c r="AQ282" i="7"/>
  <c r="AP282" i="7"/>
  <c r="AO282" i="7"/>
  <c r="AN282" i="7"/>
  <c r="AM282" i="7"/>
  <c r="AL282" i="7"/>
  <c r="AK282" i="7"/>
  <c r="AJ282" i="7"/>
  <c r="AI282" i="7"/>
  <c r="AH282" i="7"/>
  <c r="AG282" i="7"/>
  <c r="AF282" i="7"/>
  <c r="AE282" i="7"/>
  <c r="AD282" i="7"/>
  <c r="AC282" i="7"/>
  <c r="AB282" i="7"/>
  <c r="AA282" i="7"/>
  <c r="W282" i="7"/>
  <c r="V282" i="7"/>
  <c r="U282" i="7"/>
  <c r="T282" i="7"/>
  <c r="S282" i="7"/>
  <c r="R282" i="7"/>
  <c r="Q282" i="7"/>
  <c r="P282" i="7"/>
  <c r="O282" i="7"/>
  <c r="N282" i="7"/>
  <c r="M282" i="7"/>
  <c r="L282" i="7"/>
  <c r="K282" i="7"/>
  <c r="J282" i="7"/>
  <c r="I282" i="7"/>
  <c r="H282" i="7"/>
  <c r="G282" i="7"/>
  <c r="F282" i="7"/>
  <c r="E282" i="7"/>
  <c r="D282" i="7"/>
  <c r="C282" i="7"/>
  <c r="B282" i="7"/>
  <c r="AY281" i="7"/>
  <c r="AV281" i="7"/>
  <c r="AU281" i="7"/>
  <c r="AT281" i="7"/>
  <c r="AS281" i="7"/>
  <c r="AR281" i="7"/>
  <c r="AQ281" i="7"/>
  <c r="AP281" i="7"/>
  <c r="AO281" i="7"/>
  <c r="AN281" i="7"/>
  <c r="AM281" i="7"/>
  <c r="AL281" i="7"/>
  <c r="AK281" i="7"/>
  <c r="AJ281" i="7"/>
  <c r="AI281" i="7"/>
  <c r="AH281" i="7"/>
  <c r="AG281" i="7"/>
  <c r="AF281" i="7"/>
  <c r="AE281" i="7"/>
  <c r="AD281" i="7"/>
  <c r="AC281" i="7"/>
  <c r="AB281" i="7"/>
  <c r="AA281" i="7"/>
  <c r="W281" i="7"/>
  <c r="V281" i="7"/>
  <c r="U281" i="7"/>
  <c r="T281" i="7"/>
  <c r="S281" i="7"/>
  <c r="R281" i="7"/>
  <c r="Q281" i="7"/>
  <c r="P281" i="7"/>
  <c r="O281" i="7"/>
  <c r="N281" i="7"/>
  <c r="M281" i="7"/>
  <c r="L281" i="7"/>
  <c r="K281" i="7"/>
  <c r="J281" i="7"/>
  <c r="I281" i="7"/>
  <c r="H281" i="7"/>
  <c r="G281" i="7"/>
  <c r="F281" i="7"/>
  <c r="E281" i="7"/>
  <c r="D281" i="7"/>
  <c r="C281" i="7"/>
  <c r="B281" i="7"/>
  <c r="AY280" i="7"/>
  <c r="AV280" i="7"/>
  <c r="AU280" i="7"/>
  <c r="AT280" i="7"/>
  <c r="AS280" i="7"/>
  <c r="AR280" i="7"/>
  <c r="AQ280" i="7"/>
  <c r="AP280" i="7"/>
  <c r="AO280" i="7"/>
  <c r="AN280" i="7"/>
  <c r="AM280" i="7"/>
  <c r="AL280" i="7"/>
  <c r="AK280" i="7"/>
  <c r="AJ280" i="7"/>
  <c r="AI280" i="7"/>
  <c r="AH280" i="7"/>
  <c r="AG280" i="7"/>
  <c r="AF280" i="7"/>
  <c r="AE280" i="7"/>
  <c r="AD280" i="7"/>
  <c r="AC280" i="7"/>
  <c r="AB280" i="7"/>
  <c r="AA280" i="7"/>
  <c r="W280" i="7"/>
  <c r="V280" i="7"/>
  <c r="U280" i="7"/>
  <c r="T280" i="7"/>
  <c r="S280" i="7"/>
  <c r="R280" i="7"/>
  <c r="Q280" i="7"/>
  <c r="P280" i="7"/>
  <c r="O280" i="7"/>
  <c r="N280" i="7"/>
  <c r="M280" i="7"/>
  <c r="L280" i="7"/>
  <c r="K280" i="7"/>
  <c r="J280" i="7"/>
  <c r="I280" i="7"/>
  <c r="H280" i="7"/>
  <c r="G280" i="7"/>
  <c r="F280" i="7"/>
  <c r="E280" i="7"/>
  <c r="D280" i="7"/>
  <c r="C280" i="7"/>
  <c r="B280" i="7"/>
  <c r="AY279" i="7"/>
  <c r="AV279" i="7"/>
  <c r="AU279" i="7"/>
  <c r="AT279" i="7"/>
  <c r="AS279" i="7"/>
  <c r="AR279" i="7"/>
  <c r="AQ279" i="7"/>
  <c r="AP279" i="7"/>
  <c r="AO279" i="7"/>
  <c r="AN279" i="7"/>
  <c r="AM279" i="7"/>
  <c r="AL279" i="7"/>
  <c r="AK279" i="7"/>
  <c r="AJ279" i="7"/>
  <c r="AI279" i="7"/>
  <c r="AH279" i="7"/>
  <c r="AG279" i="7"/>
  <c r="AF279" i="7"/>
  <c r="AE279" i="7"/>
  <c r="AD279" i="7"/>
  <c r="AC279" i="7"/>
  <c r="AB279" i="7"/>
  <c r="AA279" i="7"/>
  <c r="W279" i="7"/>
  <c r="V279" i="7"/>
  <c r="U279" i="7"/>
  <c r="T279" i="7"/>
  <c r="S279" i="7"/>
  <c r="R279" i="7"/>
  <c r="Q279" i="7"/>
  <c r="P279" i="7"/>
  <c r="O279" i="7"/>
  <c r="N279" i="7"/>
  <c r="M279" i="7"/>
  <c r="L279" i="7"/>
  <c r="K279" i="7"/>
  <c r="J279" i="7"/>
  <c r="I279" i="7"/>
  <c r="H279" i="7"/>
  <c r="G279" i="7"/>
  <c r="F279" i="7"/>
  <c r="E279" i="7"/>
  <c r="D279" i="7"/>
  <c r="C279" i="7"/>
  <c r="B279" i="7"/>
  <c r="AY278" i="7"/>
  <c r="AV278" i="7"/>
  <c r="AU278" i="7"/>
  <c r="AT278" i="7"/>
  <c r="AS278" i="7"/>
  <c r="AR278" i="7"/>
  <c r="AQ278" i="7"/>
  <c r="AP278" i="7"/>
  <c r="AO278" i="7"/>
  <c r="AN278" i="7"/>
  <c r="AM278" i="7"/>
  <c r="AL278" i="7"/>
  <c r="AK278" i="7"/>
  <c r="AJ278" i="7"/>
  <c r="AI278" i="7"/>
  <c r="AH278" i="7"/>
  <c r="AG278" i="7"/>
  <c r="AF278" i="7"/>
  <c r="AE278" i="7"/>
  <c r="AD278" i="7"/>
  <c r="AC278" i="7"/>
  <c r="AB278" i="7"/>
  <c r="AA278" i="7"/>
  <c r="W278" i="7"/>
  <c r="V278" i="7"/>
  <c r="U278" i="7"/>
  <c r="T278" i="7"/>
  <c r="S278" i="7"/>
  <c r="R278" i="7"/>
  <c r="Q278" i="7"/>
  <c r="P278" i="7"/>
  <c r="O278" i="7"/>
  <c r="N278" i="7"/>
  <c r="M278" i="7"/>
  <c r="L278" i="7"/>
  <c r="K278" i="7"/>
  <c r="J278" i="7"/>
  <c r="I278" i="7"/>
  <c r="H278" i="7"/>
  <c r="G278" i="7"/>
  <c r="F278" i="7"/>
  <c r="E278" i="7"/>
  <c r="D278" i="7"/>
  <c r="C278" i="7"/>
  <c r="B278" i="7"/>
  <c r="AY277" i="7"/>
  <c r="AV277" i="7"/>
  <c r="AU277" i="7"/>
  <c r="AT277" i="7"/>
  <c r="AS277" i="7"/>
  <c r="AR277" i="7"/>
  <c r="AQ277" i="7"/>
  <c r="AP277" i="7"/>
  <c r="AO277" i="7"/>
  <c r="AN277" i="7"/>
  <c r="AM277" i="7"/>
  <c r="AL277" i="7"/>
  <c r="AK277" i="7"/>
  <c r="AJ277" i="7"/>
  <c r="AI277" i="7"/>
  <c r="AH277" i="7"/>
  <c r="AG277" i="7"/>
  <c r="AF277" i="7"/>
  <c r="AE277" i="7"/>
  <c r="AD277" i="7"/>
  <c r="AC277" i="7"/>
  <c r="AB277" i="7"/>
  <c r="AA277" i="7"/>
  <c r="W277" i="7"/>
  <c r="V277" i="7"/>
  <c r="U277" i="7"/>
  <c r="T277" i="7"/>
  <c r="S277" i="7"/>
  <c r="R277" i="7"/>
  <c r="Q277" i="7"/>
  <c r="P277" i="7"/>
  <c r="O277" i="7"/>
  <c r="N277" i="7"/>
  <c r="M277" i="7"/>
  <c r="L277" i="7"/>
  <c r="K277" i="7"/>
  <c r="J277" i="7"/>
  <c r="I277" i="7"/>
  <c r="H277" i="7"/>
  <c r="G277" i="7"/>
  <c r="F277" i="7"/>
  <c r="E277" i="7"/>
  <c r="D277" i="7"/>
  <c r="C277" i="7"/>
  <c r="B277" i="7"/>
  <c r="AY276" i="7"/>
  <c r="AV276" i="7"/>
  <c r="AU276" i="7"/>
  <c r="AT276" i="7"/>
  <c r="AS276" i="7"/>
  <c r="AR276" i="7"/>
  <c r="AQ276" i="7"/>
  <c r="AP276" i="7"/>
  <c r="AO276" i="7"/>
  <c r="AN276" i="7"/>
  <c r="AM276" i="7"/>
  <c r="AL276" i="7"/>
  <c r="AK276" i="7"/>
  <c r="AJ276" i="7"/>
  <c r="AI276" i="7"/>
  <c r="AH276" i="7"/>
  <c r="AG276" i="7"/>
  <c r="AF276" i="7"/>
  <c r="AE276" i="7"/>
  <c r="AD276" i="7"/>
  <c r="AC276" i="7"/>
  <c r="AB276" i="7"/>
  <c r="AA276" i="7"/>
  <c r="W276" i="7"/>
  <c r="V276" i="7"/>
  <c r="U276" i="7"/>
  <c r="T276" i="7"/>
  <c r="S276" i="7"/>
  <c r="R276" i="7"/>
  <c r="Q276" i="7"/>
  <c r="P276" i="7"/>
  <c r="O276" i="7"/>
  <c r="N276" i="7"/>
  <c r="M276" i="7"/>
  <c r="L276" i="7"/>
  <c r="K276" i="7"/>
  <c r="J276" i="7"/>
  <c r="I276" i="7"/>
  <c r="H276" i="7"/>
  <c r="G276" i="7"/>
  <c r="F276" i="7"/>
  <c r="E276" i="7"/>
  <c r="D276" i="7"/>
  <c r="C276" i="7"/>
  <c r="B276" i="7"/>
  <c r="AY275" i="7"/>
  <c r="AV275" i="7"/>
  <c r="AU275" i="7"/>
  <c r="AT275" i="7"/>
  <c r="AS275" i="7"/>
  <c r="AR275" i="7"/>
  <c r="AQ275" i="7"/>
  <c r="AP275" i="7"/>
  <c r="AO275" i="7"/>
  <c r="AN275" i="7"/>
  <c r="AM275" i="7"/>
  <c r="AL275" i="7"/>
  <c r="AK275" i="7"/>
  <c r="AJ275" i="7"/>
  <c r="AI275" i="7"/>
  <c r="AH275" i="7"/>
  <c r="AG275" i="7"/>
  <c r="AF275" i="7"/>
  <c r="AE275" i="7"/>
  <c r="AD275" i="7"/>
  <c r="AC275" i="7"/>
  <c r="AB275" i="7"/>
  <c r="AA275" i="7"/>
  <c r="W275" i="7"/>
  <c r="V275" i="7"/>
  <c r="U275" i="7"/>
  <c r="T275" i="7"/>
  <c r="S275" i="7"/>
  <c r="R275" i="7"/>
  <c r="Q275" i="7"/>
  <c r="P275" i="7"/>
  <c r="O275" i="7"/>
  <c r="N275" i="7"/>
  <c r="M275" i="7"/>
  <c r="L275" i="7"/>
  <c r="K275" i="7"/>
  <c r="J275" i="7"/>
  <c r="I275" i="7"/>
  <c r="H275" i="7"/>
  <c r="G275" i="7"/>
  <c r="F275" i="7"/>
  <c r="E275" i="7"/>
  <c r="D275" i="7"/>
  <c r="C275" i="7"/>
  <c r="B275" i="7"/>
  <c r="AY274" i="7"/>
  <c r="AV274" i="7"/>
  <c r="AU274" i="7"/>
  <c r="AT274" i="7"/>
  <c r="AS274" i="7"/>
  <c r="AR274" i="7"/>
  <c r="AQ274" i="7"/>
  <c r="AP274" i="7"/>
  <c r="AO274" i="7"/>
  <c r="AN274" i="7"/>
  <c r="AM274" i="7"/>
  <c r="AL274" i="7"/>
  <c r="AK274" i="7"/>
  <c r="AJ274" i="7"/>
  <c r="AI274" i="7"/>
  <c r="AH274" i="7"/>
  <c r="AG274" i="7"/>
  <c r="AF274" i="7"/>
  <c r="AE274" i="7"/>
  <c r="AD274" i="7"/>
  <c r="AC274" i="7"/>
  <c r="AB274" i="7"/>
  <c r="AA274" i="7"/>
  <c r="W274" i="7"/>
  <c r="V274" i="7"/>
  <c r="U274" i="7"/>
  <c r="T274" i="7"/>
  <c r="S274" i="7"/>
  <c r="R274" i="7"/>
  <c r="Q274" i="7"/>
  <c r="P274" i="7"/>
  <c r="O274" i="7"/>
  <c r="N274" i="7"/>
  <c r="M274" i="7"/>
  <c r="L274" i="7"/>
  <c r="K274" i="7"/>
  <c r="J274" i="7"/>
  <c r="I274" i="7"/>
  <c r="H274" i="7"/>
  <c r="G274" i="7"/>
  <c r="F274" i="7"/>
  <c r="E274" i="7"/>
  <c r="D274" i="7"/>
  <c r="C274" i="7"/>
  <c r="B274" i="7"/>
  <c r="AY273" i="7"/>
  <c r="AV273" i="7"/>
  <c r="AU273" i="7"/>
  <c r="AT273" i="7"/>
  <c r="AS273" i="7"/>
  <c r="AR273" i="7"/>
  <c r="AQ273" i="7"/>
  <c r="AP273" i="7"/>
  <c r="AO273" i="7"/>
  <c r="AN273" i="7"/>
  <c r="AM273" i="7"/>
  <c r="AL273" i="7"/>
  <c r="AK273" i="7"/>
  <c r="AJ273" i="7"/>
  <c r="AI273" i="7"/>
  <c r="AH273" i="7"/>
  <c r="AG273" i="7"/>
  <c r="AF273" i="7"/>
  <c r="AE273" i="7"/>
  <c r="AD273" i="7"/>
  <c r="AC273" i="7"/>
  <c r="AB273" i="7"/>
  <c r="AA273" i="7"/>
  <c r="W273" i="7"/>
  <c r="V273" i="7"/>
  <c r="U273" i="7"/>
  <c r="T273" i="7"/>
  <c r="S273" i="7"/>
  <c r="R273" i="7"/>
  <c r="Q273" i="7"/>
  <c r="P273" i="7"/>
  <c r="O273" i="7"/>
  <c r="N273" i="7"/>
  <c r="M273" i="7"/>
  <c r="L273" i="7"/>
  <c r="K273" i="7"/>
  <c r="J273" i="7"/>
  <c r="I273" i="7"/>
  <c r="H273" i="7"/>
  <c r="G273" i="7"/>
  <c r="F273" i="7"/>
  <c r="E273" i="7"/>
  <c r="D273" i="7"/>
  <c r="C273" i="7"/>
  <c r="B273" i="7"/>
  <c r="AY272" i="7"/>
  <c r="AV272" i="7"/>
  <c r="AU272" i="7"/>
  <c r="AT272" i="7"/>
  <c r="AS272" i="7"/>
  <c r="AR272" i="7"/>
  <c r="AQ272" i="7"/>
  <c r="AP272" i="7"/>
  <c r="AO272" i="7"/>
  <c r="AN272" i="7"/>
  <c r="AM272" i="7"/>
  <c r="AL272" i="7"/>
  <c r="AK272" i="7"/>
  <c r="AJ272" i="7"/>
  <c r="AI272" i="7"/>
  <c r="AH272" i="7"/>
  <c r="AG272" i="7"/>
  <c r="AF272" i="7"/>
  <c r="AE272" i="7"/>
  <c r="AD272" i="7"/>
  <c r="AC272" i="7"/>
  <c r="AB272" i="7"/>
  <c r="AA272" i="7"/>
  <c r="W272" i="7"/>
  <c r="V272" i="7"/>
  <c r="U272" i="7"/>
  <c r="T272" i="7"/>
  <c r="S272" i="7"/>
  <c r="R272" i="7"/>
  <c r="Q272" i="7"/>
  <c r="P272" i="7"/>
  <c r="O272" i="7"/>
  <c r="N272" i="7"/>
  <c r="M272" i="7"/>
  <c r="L272" i="7"/>
  <c r="K272" i="7"/>
  <c r="J272" i="7"/>
  <c r="I272" i="7"/>
  <c r="H272" i="7"/>
  <c r="G272" i="7"/>
  <c r="F272" i="7"/>
  <c r="E272" i="7"/>
  <c r="D272" i="7"/>
  <c r="C272" i="7"/>
  <c r="B272" i="7"/>
  <c r="AY271" i="7"/>
  <c r="AV271" i="7"/>
  <c r="AU271" i="7"/>
  <c r="AT271" i="7"/>
  <c r="AS271" i="7"/>
  <c r="AR271" i="7"/>
  <c r="AQ271" i="7"/>
  <c r="AP271" i="7"/>
  <c r="AO271" i="7"/>
  <c r="AN271" i="7"/>
  <c r="AM271" i="7"/>
  <c r="AL271" i="7"/>
  <c r="AK271" i="7"/>
  <c r="AJ271" i="7"/>
  <c r="AI271" i="7"/>
  <c r="AH271" i="7"/>
  <c r="AG271" i="7"/>
  <c r="AF271" i="7"/>
  <c r="AE271" i="7"/>
  <c r="AD271" i="7"/>
  <c r="AC271" i="7"/>
  <c r="AB271" i="7"/>
  <c r="AA271" i="7"/>
  <c r="W271" i="7"/>
  <c r="V271" i="7"/>
  <c r="U271" i="7"/>
  <c r="T271" i="7"/>
  <c r="S271" i="7"/>
  <c r="R271" i="7"/>
  <c r="Q271" i="7"/>
  <c r="P271" i="7"/>
  <c r="O271" i="7"/>
  <c r="N271" i="7"/>
  <c r="M271" i="7"/>
  <c r="L271" i="7"/>
  <c r="K271" i="7"/>
  <c r="J271" i="7"/>
  <c r="I271" i="7"/>
  <c r="H271" i="7"/>
  <c r="G271" i="7"/>
  <c r="F271" i="7"/>
  <c r="E271" i="7"/>
  <c r="D271" i="7"/>
  <c r="C271" i="7"/>
  <c r="B271" i="7"/>
  <c r="AY270" i="7"/>
  <c r="AV270" i="7"/>
  <c r="AU270" i="7"/>
  <c r="AT270" i="7"/>
  <c r="AS270" i="7"/>
  <c r="AR270" i="7"/>
  <c r="AQ270" i="7"/>
  <c r="AP270" i="7"/>
  <c r="AO270" i="7"/>
  <c r="AN270" i="7"/>
  <c r="AM270" i="7"/>
  <c r="AL270" i="7"/>
  <c r="AK270" i="7"/>
  <c r="AJ270" i="7"/>
  <c r="AI270" i="7"/>
  <c r="AH270" i="7"/>
  <c r="AG270" i="7"/>
  <c r="AF270" i="7"/>
  <c r="AE270" i="7"/>
  <c r="AD270" i="7"/>
  <c r="AC270" i="7"/>
  <c r="AB270" i="7"/>
  <c r="AA270" i="7"/>
  <c r="W270" i="7"/>
  <c r="V270" i="7"/>
  <c r="U270" i="7"/>
  <c r="T270" i="7"/>
  <c r="S270" i="7"/>
  <c r="R270" i="7"/>
  <c r="Q270" i="7"/>
  <c r="P270" i="7"/>
  <c r="O270" i="7"/>
  <c r="N270" i="7"/>
  <c r="M270" i="7"/>
  <c r="L270" i="7"/>
  <c r="K270" i="7"/>
  <c r="J270" i="7"/>
  <c r="I270" i="7"/>
  <c r="H270" i="7"/>
  <c r="G270" i="7"/>
  <c r="F270" i="7"/>
  <c r="E270" i="7"/>
  <c r="D270" i="7"/>
  <c r="C270" i="7"/>
  <c r="B270" i="7"/>
  <c r="AY269" i="7"/>
  <c r="AV269" i="7"/>
  <c r="AU269" i="7"/>
  <c r="AT269" i="7"/>
  <c r="AS269" i="7"/>
  <c r="AR269" i="7"/>
  <c r="AQ269" i="7"/>
  <c r="AP269" i="7"/>
  <c r="AO269" i="7"/>
  <c r="AN269" i="7"/>
  <c r="AM269" i="7"/>
  <c r="AL269" i="7"/>
  <c r="AK269" i="7"/>
  <c r="AJ269" i="7"/>
  <c r="AI269" i="7"/>
  <c r="AH269" i="7"/>
  <c r="AG269" i="7"/>
  <c r="AF269" i="7"/>
  <c r="AE269" i="7"/>
  <c r="AD269" i="7"/>
  <c r="AC269" i="7"/>
  <c r="AB269" i="7"/>
  <c r="AA269" i="7"/>
  <c r="W269" i="7"/>
  <c r="V269" i="7"/>
  <c r="U269" i="7"/>
  <c r="T269" i="7"/>
  <c r="S269" i="7"/>
  <c r="R269" i="7"/>
  <c r="Q269" i="7"/>
  <c r="P269" i="7"/>
  <c r="O269" i="7"/>
  <c r="N269" i="7"/>
  <c r="M269" i="7"/>
  <c r="L269" i="7"/>
  <c r="K269" i="7"/>
  <c r="J269" i="7"/>
  <c r="I269" i="7"/>
  <c r="H269" i="7"/>
  <c r="G269" i="7"/>
  <c r="F269" i="7"/>
  <c r="E269" i="7"/>
  <c r="D269" i="7"/>
  <c r="C269" i="7"/>
  <c r="B269" i="7"/>
  <c r="AY268" i="7"/>
  <c r="AV268" i="7"/>
  <c r="AU268" i="7"/>
  <c r="AT268" i="7"/>
  <c r="AS268" i="7"/>
  <c r="AR268" i="7"/>
  <c r="AQ268" i="7"/>
  <c r="AP268" i="7"/>
  <c r="AO268" i="7"/>
  <c r="AN268" i="7"/>
  <c r="AM268" i="7"/>
  <c r="AL268" i="7"/>
  <c r="AK268" i="7"/>
  <c r="AJ268" i="7"/>
  <c r="AI268" i="7"/>
  <c r="AH268" i="7"/>
  <c r="AG268" i="7"/>
  <c r="AF268" i="7"/>
  <c r="AE268" i="7"/>
  <c r="AD268" i="7"/>
  <c r="AC268" i="7"/>
  <c r="AB268" i="7"/>
  <c r="AA268" i="7"/>
  <c r="W268" i="7"/>
  <c r="V268" i="7"/>
  <c r="U268" i="7"/>
  <c r="T268" i="7"/>
  <c r="S268" i="7"/>
  <c r="R268" i="7"/>
  <c r="Q268" i="7"/>
  <c r="P268" i="7"/>
  <c r="O268" i="7"/>
  <c r="N268" i="7"/>
  <c r="M268" i="7"/>
  <c r="L268" i="7"/>
  <c r="K268" i="7"/>
  <c r="J268" i="7"/>
  <c r="I268" i="7"/>
  <c r="H268" i="7"/>
  <c r="G268" i="7"/>
  <c r="F268" i="7"/>
  <c r="E268" i="7"/>
  <c r="D268" i="7"/>
  <c r="C268" i="7"/>
  <c r="B268" i="7"/>
  <c r="AY267" i="7"/>
  <c r="AV267" i="7"/>
  <c r="AU267" i="7"/>
  <c r="AT267" i="7"/>
  <c r="AS267" i="7"/>
  <c r="AR267" i="7"/>
  <c r="AQ267" i="7"/>
  <c r="AP267" i="7"/>
  <c r="AO267" i="7"/>
  <c r="AN267" i="7"/>
  <c r="AM267" i="7"/>
  <c r="AL267" i="7"/>
  <c r="AK267" i="7"/>
  <c r="AJ267" i="7"/>
  <c r="AI267" i="7"/>
  <c r="AH267" i="7"/>
  <c r="AG267" i="7"/>
  <c r="AF267" i="7"/>
  <c r="AE267" i="7"/>
  <c r="AD267" i="7"/>
  <c r="AC267" i="7"/>
  <c r="AB267" i="7"/>
  <c r="AA267" i="7"/>
  <c r="W267" i="7"/>
  <c r="V267" i="7"/>
  <c r="U267" i="7"/>
  <c r="T267" i="7"/>
  <c r="S267" i="7"/>
  <c r="R267" i="7"/>
  <c r="Q267" i="7"/>
  <c r="P267" i="7"/>
  <c r="O267" i="7"/>
  <c r="N267" i="7"/>
  <c r="M267" i="7"/>
  <c r="L267" i="7"/>
  <c r="K267" i="7"/>
  <c r="J267" i="7"/>
  <c r="I267" i="7"/>
  <c r="H267" i="7"/>
  <c r="G267" i="7"/>
  <c r="F267" i="7"/>
  <c r="E267" i="7"/>
  <c r="D267" i="7"/>
  <c r="C267" i="7"/>
  <c r="B267" i="7"/>
  <c r="AY266" i="7"/>
  <c r="AV266" i="7"/>
  <c r="AU266" i="7"/>
  <c r="AT266" i="7"/>
  <c r="AS266" i="7"/>
  <c r="AR266" i="7"/>
  <c r="AQ266" i="7"/>
  <c r="AP266" i="7"/>
  <c r="AO266" i="7"/>
  <c r="AN266" i="7"/>
  <c r="AM266" i="7"/>
  <c r="AL266" i="7"/>
  <c r="AK266" i="7"/>
  <c r="AJ266" i="7"/>
  <c r="AI266" i="7"/>
  <c r="AH266" i="7"/>
  <c r="AG266" i="7"/>
  <c r="AF266" i="7"/>
  <c r="AE266" i="7"/>
  <c r="AD266" i="7"/>
  <c r="AC266" i="7"/>
  <c r="AB266" i="7"/>
  <c r="AA266" i="7"/>
  <c r="W266" i="7"/>
  <c r="V266" i="7"/>
  <c r="U266" i="7"/>
  <c r="T266" i="7"/>
  <c r="S266" i="7"/>
  <c r="R266" i="7"/>
  <c r="Q266" i="7"/>
  <c r="P266" i="7"/>
  <c r="O266" i="7"/>
  <c r="N266" i="7"/>
  <c r="M266" i="7"/>
  <c r="L266" i="7"/>
  <c r="K266" i="7"/>
  <c r="J266" i="7"/>
  <c r="I266" i="7"/>
  <c r="H266" i="7"/>
  <c r="G266" i="7"/>
  <c r="F266" i="7"/>
  <c r="E266" i="7"/>
  <c r="D266" i="7"/>
  <c r="C266" i="7"/>
  <c r="B266" i="7"/>
  <c r="AY265" i="7"/>
  <c r="AV265" i="7"/>
  <c r="AU265" i="7"/>
  <c r="AT265" i="7"/>
  <c r="AS265" i="7"/>
  <c r="AR265" i="7"/>
  <c r="AQ265" i="7"/>
  <c r="AP265" i="7"/>
  <c r="AO265" i="7"/>
  <c r="AN265" i="7"/>
  <c r="AM265" i="7"/>
  <c r="AL265" i="7"/>
  <c r="AK265" i="7"/>
  <c r="AJ265" i="7"/>
  <c r="AI265" i="7"/>
  <c r="AH265" i="7"/>
  <c r="AG265" i="7"/>
  <c r="AF265" i="7"/>
  <c r="AE265" i="7"/>
  <c r="AD265" i="7"/>
  <c r="AC265" i="7"/>
  <c r="AB265" i="7"/>
  <c r="AA265" i="7"/>
  <c r="W265" i="7"/>
  <c r="V265" i="7"/>
  <c r="U265" i="7"/>
  <c r="T265" i="7"/>
  <c r="S265" i="7"/>
  <c r="R265" i="7"/>
  <c r="Q265" i="7"/>
  <c r="P265" i="7"/>
  <c r="O265" i="7"/>
  <c r="N265" i="7"/>
  <c r="M265" i="7"/>
  <c r="L265" i="7"/>
  <c r="K265" i="7"/>
  <c r="J265" i="7"/>
  <c r="I265" i="7"/>
  <c r="H265" i="7"/>
  <c r="G265" i="7"/>
  <c r="F265" i="7"/>
  <c r="E265" i="7"/>
  <c r="D265" i="7"/>
  <c r="C265" i="7"/>
  <c r="B265" i="7"/>
  <c r="AY264" i="7"/>
  <c r="AV264" i="7"/>
  <c r="AU264" i="7"/>
  <c r="AT264" i="7"/>
  <c r="AS264" i="7"/>
  <c r="AR264" i="7"/>
  <c r="AQ264" i="7"/>
  <c r="AP264" i="7"/>
  <c r="AO264" i="7"/>
  <c r="AN264" i="7"/>
  <c r="AM264" i="7"/>
  <c r="AL264" i="7"/>
  <c r="AK264" i="7"/>
  <c r="AJ264" i="7"/>
  <c r="AI264" i="7"/>
  <c r="AH264" i="7"/>
  <c r="AG264" i="7"/>
  <c r="AF264" i="7"/>
  <c r="AE264" i="7"/>
  <c r="AD264" i="7"/>
  <c r="AC264" i="7"/>
  <c r="AB264" i="7"/>
  <c r="AA264" i="7"/>
  <c r="W264" i="7"/>
  <c r="V264" i="7"/>
  <c r="U264" i="7"/>
  <c r="T264" i="7"/>
  <c r="S264" i="7"/>
  <c r="R264" i="7"/>
  <c r="Q264" i="7"/>
  <c r="P264" i="7"/>
  <c r="O264" i="7"/>
  <c r="N264" i="7"/>
  <c r="M264" i="7"/>
  <c r="L264" i="7"/>
  <c r="K264" i="7"/>
  <c r="J264" i="7"/>
  <c r="I264" i="7"/>
  <c r="H264" i="7"/>
  <c r="G264" i="7"/>
  <c r="F264" i="7"/>
  <c r="E264" i="7"/>
  <c r="D264" i="7"/>
  <c r="C264" i="7"/>
  <c r="B264" i="7"/>
  <c r="AY263" i="7"/>
  <c r="AV263" i="7"/>
  <c r="AU263" i="7"/>
  <c r="AT263" i="7"/>
  <c r="AS263" i="7"/>
  <c r="AR263" i="7"/>
  <c r="AQ263" i="7"/>
  <c r="AP263" i="7"/>
  <c r="AO263" i="7"/>
  <c r="AN263" i="7"/>
  <c r="AM263" i="7"/>
  <c r="AL263" i="7"/>
  <c r="AK263" i="7"/>
  <c r="AJ263" i="7"/>
  <c r="AI263" i="7"/>
  <c r="AH263" i="7"/>
  <c r="AG263" i="7"/>
  <c r="AF263" i="7"/>
  <c r="AE263" i="7"/>
  <c r="AD263" i="7"/>
  <c r="AC263" i="7"/>
  <c r="AB263" i="7"/>
  <c r="AA263" i="7"/>
  <c r="W263" i="7"/>
  <c r="V263" i="7"/>
  <c r="U263" i="7"/>
  <c r="T263" i="7"/>
  <c r="S263" i="7"/>
  <c r="R263" i="7"/>
  <c r="Q263" i="7"/>
  <c r="P263" i="7"/>
  <c r="O263" i="7"/>
  <c r="N263" i="7"/>
  <c r="M263" i="7"/>
  <c r="L263" i="7"/>
  <c r="K263" i="7"/>
  <c r="J263" i="7"/>
  <c r="I263" i="7"/>
  <c r="H263" i="7"/>
  <c r="G263" i="7"/>
  <c r="F263" i="7"/>
  <c r="E263" i="7"/>
  <c r="D263" i="7"/>
  <c r="C263" i="7"/>
  <c r="B263" i="7"/>
  <c r="AY262" i="7"/>
  <c r="AV262" i="7"/>
  <c r="AU262" i="7"/>
  <c r="AT262" i="7"/>
  <c r="AS262" i="7"/>
  <c r="AR262" i="7"/>
  <c r="AQ262" i="7"/>
  <c r="AP262" i="7"/>
  <c r="AO262" i="7"/>
  <c r="AN262" i="7"/>
  <c r="AM262" i="7"/>
  <c r="AL262" i="7"/>
  <c r="AK262" i="7"/>
  <c r="AJ262" i="7"/>
  <c r="AI262" i="7"/>
  <c r="AH262" i="7"/>
  <c r="AG262" i="7"/>
  <c r="AF262" i="7"/>
  <c r="AE262" i="7"/>
  <c r="AD262" i="7"/>
  <c r="AC262" i="7"/>
  <c r="AB262" i="7"/>
  <c r="AA262" i="7"/>
  <c r="W262" i="7"/>
  <c r="V262" i="7"/>
  <c r="U262" i="7"/>
  <c r="T262" i="7"/>
  <c r="S262" i="7"/>
  <c r="R262" i="7"/>
  <c r="Q262" i="7"/>
  <c r="P262" i="7"/>
  <c r="O262" i="7"/>
  <c r="N262" i="7"/>
  <c r="M262" i="7"/>
  <c r="L262" i="7"/>
  <c r="K262" i="7"/>
  <c r="J262" i="7"/>
  <c r="I262" i="7"/>
  <c r="H262" i="7"/>
  <c r="G262" i="7"/>
  <c r="F262" i="7"/>
  <c r="E262" i="7"/>
  <c r="D262" i="7"/>
  <c r="C262" i="7"/>
  <c r="B262" i="7"/>
  <c r="AY261" i="7"/>
  <c r="AV261" i="7"/>
  <c r="AU261" i="7"/>
  <c r="AT261" i="7"/>
  <c r="AS261" i="7"/>
  <c r="AR261" i="7"/>
  <c r="AQ261" i="7"/>
  <c r="AP261" i="7"/>
  <c r="AO261" i="7"/>
  <c r="AN261" i="7"/>
  <c r="AM261" i="7"/>
  <c r="AL261" i="7"/>
  <c r="AK261" i="7"/>
  <c r="AJ261" i="7"/>
  <c r="AI261" i="7"/>
  <c r="AH261" i="7"/>
  <c r="AG261" i="7"/>
  <c r="AF261" i="7"/>
  <c r="AE261" i="7"/>
  <c r="AD261" i="7"/>
  <c r="AC261" i="7"/>
  <c r="AB261" i="7"/>
  <c r="AA261" i="7"/>
  <c r="W261" i="7"/>
  <c r="V261" i="7"/>
  <c r="U261" i="7"/>
  <c r="T261" i="7"/>
  <c r="S261" i="7"/>
  <c r="R261" i="7"/>
  <c r="Q261" i="7"/>
  <c r="P261" i="7"/>
  <c r="O261" i="7"/>
  <c r="N261" i="7"/>
  <c r="M261" i="7"/>
  <c r="L261" i="7"/>
  <c r="K261" i="7"/>
  <c r="J261" i="7"/>
  <c r="I261" i="7"/>
  <c r="H261" i="7"/>
  <c r="G261" i="7"/>
  <c r="F261" i="7"/>
  <c r="E261" i="7"/>
  <c r="D261" i="7"/>
  <c r="C261" i="7"/>
  <c r="B261" i="7"/>
  <c r="AY260" i="7"/>
  <c r="AV260" i="7"/>
  <c r="AU260" i="7"/>
  <c r="AT260" i="7"/>
  <c r="AS260" i="7"/>
  <c r="AR260" i="7"/>
  <c r="AQ260" i="7"/>
  <c r="AP260" i="7"/>
  <c r="AO260" i="7"/>
  <c r="AN260" i="7"/>
  <c r="AM260" i="7"/>
  <c r="AL260" i="7"/>
  <c r="AK260" i="7"/>
  <c r="AJ260" i="7"/>
  <c r="AI260" i="7"/>
  <c r="AH260" i="7"/>
  <c r="AG260" i="7"/>
  <c r="AF260" i="7"/>
  <c r="AE260" i="7"/>
  <c r="AD260" i="7"/>
  <c r="AC260" i="7"/>
  <c r="AB260" i="7"/>
  <c r="AA260" i="7"/>
  <c r="W260" i="7"/>
  <c r="V260" i="7"/>
  <c r="U260" i="7"/>
  <c r="T260" i="7"/>
  <c r="S260" i="7"/>
  <c r="R260" i="7"/>
  <c r="Q260" i="7"/>
  <c r="P260" i="7"/>
  <c r="O260" i="7"/>
  <c r="N260" i="7"/>
  <c r="M260" i="7"/>
  <c r="L260" i="7"/>
  <c r="K260" i="7"/>
  <c r="J260" i="7"/>
  <c r="I260" i="7"/>
  <c r="H260" i="7"/>
  <c r="G260" i="7"/>
  <c r="F260" i="7"/>
  <c r="E260" i="7"/>
  <c r="D260" i="7"/>
  <c r="C260" i="7"/>
  <c r="B260" i="7"/>
  <c r="AY259" i="7"/>
  <c r="AV259" i="7"/>
  <c r="AU259" i="7"/>
  <c r="AT259" i="7"/>
  <c r="AS259" i="7"/>
  <c r="AR259" i="7"/>
  <c r="AQ259" i="7"/>
  <c r="AP259" i="7"/>
  <c r="AO259" i="7"/>
  <c r="AN259" i="7"/>
  <c r="AM259" i="7"/>
  <c r="AL259" i="7"/>
  <c r="AK259" i="7"/>
  <c r="AJ259" i="7"/>
  <c r="AI259" i="7"/>
  <c r="AH259" i="7"/>
  <c r="AG259" i="7"/>
  <c r="AF259" i="7"/>
  <c r="AE259" i="7"/>
  <c r="AD259" i="7"/>
  <c r="AC259" i="7"/>
  <c r="AB259" i="7"/>
  <c r="AA259" i="7"/>
  <c r="W259" i="7"/>
  <c r="V259" i="7"/>
  <c r="U259" i="7"/>
  <c r="T259" i="7"/>
  <c r="S259" i="7"/>
  <c r="R259" i="7"/>
  <c r="Q259" i="7"/>
  <c r="P259" i="7"/>
  <c r="O259" i="7"/>
  <c r="N259" i="7"/>
  <c r="M259" i="7"/>
  <c r="L259" i="7"/>
  <c r="K259" i="7"/>
  <c r="J259" i="7"/>
  <c r="I259" i="7"/>
  <c r="H259" i="7"/>
  <c r="G259" i="7"/>
  <c r="F259" i="7"/>
  <c r="E259" i="7"/>
  <c r="D259" i="7"/>
  <c r="C259" i="7"/>
  <c r="B259" i="7"/>
  <c r="AY258" i="7"/>
  <c r="AV258" i="7"/>
  <c r="AU258" i="7"/>
  <c r="AT258" i="7"/>
  <c r="AS258" i="7"/>
  <c r="AR258" i="7"/>
  <c r="AQ258" i="7"/>
  <c r="AP258" i="7"/>
  <c r="AO258" i="7"/>
  <c r="AN258" i="7"/>
  <c r="AM258" i="7"/>
  <c r="AL258" i="7"/>
  <c r="AK258" i="7"/>
  <c r="AJ258" i="7"/>
  <c r="AI258" i="7"/>
  <c r="AH258" i="7"/>
  <c r="AG258" i="7"/>
  <c r="AF258" i="7"/>
  <c r="AE258" i="7"/>
  <c r="AD258" i="7"/>
  <c r="AC258" i="7"/>
  <c r="AB258" i="7"/>
  <c r="AA258" i="7"/>
  <c r="W258" i="7"/>
  <c r="V258" i="7"/>
  <c r="U258" i="7"/>
  <c r="T258" i="7"/>
  <c r="S258" i="7"/>
  <c r="R258" i="7"/>
  <c r="Q258" i="7"/>
  <c r="P258" i="7"/>
  <c r="O258" i="7"/>
  <c r="N258" i="7"/>
  <c r="M258" i="7"/>
  <c r="L258" i="7"/>
  <c r="K258" i="7"/>
  <c r="J258" i="7"/>
  <c r="I258" i="7"/>
  <c r="H258" i="7"/>
  <c r="G258" i="7"/>
  <c r="F258" i="7"/>
  <c r="E258" i="7"/>
  <c r="D258" i="7"/>
  <c r="C258" i="7"/>
  <c r="B258" i="7"/>
  <c r="AY257" i="7"/>
  <c r="AV257" i="7"/>
  <c r="AU257" i="7"/>
  <c r="AT257" i="7"/>
  <c r="AS257" i="7"/>
  <c r="AR257" i="7"/>
  <c r="AQ257" i="7"/>
  <c r="AP257" i="7"/>
  <c r="AO257" i="7"/>
  <c r="AN257" i="7"/>
  <c r="AM257" i="7"/>
  <c r="AL257" i="7"/>
  <c r="AK257" i="7"/>
  <c r="AJ257" i="7"/>
  <c r="AI257" i="7"/>
  <c r="AH257" i="7"/>
  <c r="AG257" i="7"/>
  <c r="AF257" i="7"/>
  <c r="AE257" i="7"/>
  <c r="AD257" i="7"/>
  <c r="AC257" i="7"/>
  <c r="AB257" i="7"/>
  <c r="AA257" i="7"/>
  <c r="W257" i="7"/>
  <c r="V257" i="7"/>
  <c r="U257" i="7"/>
  <c r="T257" i="7"/>
  <c r="S257" i="7"/>
  <c r="R257" i="7"/>
  <c r="Q257" i="7"/>
  <c r="P257" i="7"/>
  <c r="O257" i="7"/>
  <c r="N257" i="7"/>
  <c r="M257" i="7"/>
  <c r="L257" i="7"/>
  <c r="K257" i="7"/>
  <c r="J257" i="7"/>
  <c r="I257" i="7"/>
  <c r="H257" i="7"/>
  <c r="G257" i="7"/>
  <c r="F257" i="7"/>
  <c r="E257" i="7"/>
  <c r="D257" i="7"/>
  <c r="C257" i="7"/>
  <c r="B257" i="7"/>
  <c r="AY256" i="7"/>
  <c r="AV256" i="7"/>
  <c r="AU256" i="7"/>
  <c r="AT256" i="7"/>
  <c r="AS256" i="7"/>
  <c r="AR256" i="7"/>
  <c r="AQ256" i="7"/>
  <c r="AP256" i="7"/>
  <c r="AO256" i="7"/>
  <c r="AN256" i="7"/>
  <c r="AM256" i="7"/>
  <c r="AL256" i="7"/>
  <c r="AK256" i="7"/>
  <c r="AJ256" i="7"/>
  <c r="AI256" i="7"/>
  <c r="AH256" i="7"/>
  <c r="AG256" i="7"/>
  <c r="AF256" i="7"/>
  <c r="AE256" i="7"/>
  <c r="AD256" i="7"/>
  <c r="AC256" i="7"/>
  <c r="AB256" i="7"/>
  <c r="AA256" i="7"/>
  <c r="W256" i="7"/>
  <c r="V256" i="7"/>
  <c r="U256" i="7"/>
  <c r="T256" i="7"/>
  <c r="S256" i="7"/>
  <c r="R256" i="7"/>
  <c r="Q256" i="7"/>
  <c r="P256" i="7"/>
  <c r="O256" i="7"/>
  <c r="N256" i="7"/>
  <c r="M256" i="7"/>
  <c r="L256" i="7"/>
  <c r="K256" i="7"/>
  <c r="J256" i="7"/>
  <c r="I256" i="7"/>
  <c r="H256" i="7"/>
  <c r="G256" i="7"/>
  <c r="F256" i="7"/>
  <c r="E256" i="7"/>
  <c r="D256" i="7"/>
  <c r="C256" i="7"/>
  <c r="B256" i="7"/>
  <c r="AY255" i="7"/>
  <c r="AV255" i="7"/>
  <c r="AU255" i="7"/>
  <c r="AT255" i="7"/>
  <c r="AS255" i="7"/>
  <c r="AR255" i="7"/>
  <c r="AQ255" i="7"/>
  <c r="AP255" i="7"/>
  <c r="AO255" i="7"/>
  <c r="AN255" i="7"/>
  <c r="AM255" i="7"/>
  <c r="AL255" i="7"/>
  <c r="AK255" i="7"/>
  <c r="AJ255" i="7"/>
  <c r="AI255" i="7"/>
  <c r="AH255" i="7"/>
  <c r="AG255" i="7"/>
  <c r="AF255" i="7"/>
  <c r="AE255" i="7"/>
  <c r="AD255" i="7"/>
  <c r="AC255" i="7"/>
  <c r="AB255" i="7"/>
  <c r="AA255" i="7"/>
  <c r="W255" i="7"/>
  <c r="V255" i="7"/>
  <c r="U255" i="7"/>
  <c r="T255" i="7"/>
  <c r="S255" i="7"/>
  <c r="R255" i="7"/>
  <c r="Q255" i="7"/>
  <c r="P255" i="7"/>
  <c r="O255" i="7"/>
  <c r="N255" i="7"/>
  <c r="M255" i="7"/>
  <c r="L255" i="7"/>
  <c r="K255" i="7"/>
  <c r="J255" i="7"/>
  <c r="I255" i="7"/>
  <c r="H255" i="7"/>
  <c r="G255" i="7"/>
  <c r="F255" i="7"/>
  <c r="E255" i="7"/>
  <c r="D255" i="7"/>
  <c r="C255" i="7"/>
  <c r="B255" i="7"/>
  <c r="AY254" i="7"/>
  <c r="AV254" i="7"/>
  <c r="AU254" i="7"/>
  <c r="AT254" i="7"/>
  <c r="AS254" i="7"/>
  <c r="AR254" i="7"/>
  <c r="AQ254" i="7"/>
  <c r="AP254" i="7"/>
  <c r="AO254" i="7"/>
  <c r="AN254" i="7"/>
  <c r="AM254" i="7"/>
  <c r="AL254" i="7"/>
  <c r="AK254" i="7"/>
  <c r="AJ254" i="7"/>
  <c r="AI254" i="7"/>
  <c r="AH254" i="7"/>
  <c r="AG254" i="7"/>
  <c r="AF254" i="7"/>
  <c r="AE254" i="7"/>
  <c r="AD254" i="7"/>
  <c r="AC254" i="7"/>
  <c r="AB254" i="7"/>
  <c r="AA254" i="7"/>
  <c r="W254" i="7"/>
  <c r="V254" i="7"/>
  <c r="U254" i="7"/>
  <c r="T254" i="7"/>
  <c r="S254" i="7"/>
  <c r="R254" i="7"/>
  <c r="Q254" i="7"/>
  <c r="P254" i="7"/>
  <c r="O254" i="7"/>
  <c r="N254" i="7"/>
  <c r="M254" i="7"/>
  <c r="L254" i="7"/>
  <c r="K254" i="7"/>
  <c r="J254" i="7"/>
  <c r="I254" i="7"/>
  <c r="H254" i="7"/>
  <c r="G254" i="7"/>
  <c r="F254" i="7"/>
  <c r="E254" i="7"/>
  <c r="D254" i="7"/>
  <c r="C254" i="7"/>
  <c r="B254" i="7"/>
  <c r="AY253" i="7"/>
  <c r="AV253" i="7"/>
  <c r="AU253" i="7"/>
  <c r="AT253" i="7"/>
  <c r="AS253" i="7"/>
  <c r="AR253" i="7"/>
  <c r="AQ253" i="7"/>
  <c r="AP253" i="7"/>
  <c r="AO253" i="7"/>
  <c r="AN253" i="7"/>
  <c r="AM253" i="7"/>
  <c r="AL253" i="7"/>
  <c r="AK253" i="7"/>
  <c r="AJ253" i="7"/>
  <c r="AI253" i="7"/>
  <c r="AH253" i="7"/>
  <c r="AG253" i="7"/>
  <c r="AF253" i="7"/>
  <c r="AE253" i="7"/>
  <c r="AD253" i="7"/>
  <c r="AC253" i="7"/>
  <c r="AB253" i="7"/>
  <c r="AA253" i="7"/>
  <c r="W253" i="7"/>
  <c r="V253" i="7"/>
  <c r="U253" i="7"/>
  <c r="T253" i="7"/>
  <c r="S253" i="7"/>
  <c r="R253" i="7"/>
  <c r="Q253" i="7"/>
  <c r="P253" i="7"/>
  <c r="O253" i="7"/>
  <c r="N253" i="7"/>
  <c r="M253" i="7"/>
  <c r="L253" i="7"/>
  <c r="K253" i="7"/>
  <c r="J253" i="7"/>
  <c r="I253" i="7"/>
  <c r="H253" i="7"/>
  <c r="G253" i="7"/>
  <c r="F253" i="7"/>
  <c r="E253" i="7"/>
  <c r="D253" i="7"/>
  <c r="C253" i="7"/>
  <c r="B253" i="7"/>
  <c r="AY252" i="7"/>
  <c r="AV252" i="7"/>
  <c r="AU252" i="7"/>
  <c r="AT252" i="7"/>
  <c r="AS252" i="7"/>
  <c r="AR252" i="7"/>
  <c r="AQ252" i="7"/>
  <c r="AP252" i="7"/>
  <c r="AO252" i="7"/>
  <c r="AN252" i="7"/>
  <c r="AM252" i="7"/>
  <c r="AL252" i="7"/>
  <c r="AK252" i="7"/>
  <c r="AJ252" i="7"/>
  <c r="AI252" i="7"/>
  <c r="AH252" i="7"/>
  <c r="AG252" i="7"/>
  <c r="AF252" i="7"/>
  <c r="AE252" i="7"/>
  <c r="AD252" i="7"/>
  <c r="AC252" i="7"/>
  <c r="AB252" i="7"/>
  <c r="AA252" i="7"/>
  <c r="W252" i="7"/>
  <c r="V252" i="7"/>
  <c r="U252" i="7"/>
  <c r="T252" i="7"/>
  <c r="S252" i="7"/>
  <c r="R252" i="7"/>
  <c r="Q252" i="7"/>
  <c r="P252" i="7"/>
  <c r="O252" i="7"/>
  <c r="N252" i="7"/>
  <c r="M252" i="7"/>
  <c r="L252" i="7"/>
  <c r="K252" i="7"/>
  <c r="J252" i="7"/>
  <c r="I252" i="7"/>
  <c r="H252" i="7"/>
  <c r="G252" i="7"/>
  <c r="F252" i="7"/>
  <c r="E252" i="7"/>
  <c r="D252" i="7"/>
  <c r="C252" i="7"/>
  <c r="B252" i="7"/>
  <c r="AY251" i="7"/>
  <c r="AV251" i="7"/>
  <c r="AU251" i="7"/>
  <c r="AT251" i="7"/>
  <c r="AS251" i="7"/>
  <c r="AR251" i="7"/>
  <c r="AQ251" i="7"/>
  <c r="AP251" i="7"/>
  <c r="AO251" i="7"/>
  <c r="AN251" i="7"/>
  <c r="AM251" i="7"/>
  <c r="AL251" i="7"/>
  <c r="AK251" i="7"/>
  <c r="AJ251" i="7"/>
  <c r="AI251" i="7"/>
  <c r="AH251" i="7"/>
  <c r="AG251" i="7"/>
  <c r="AF251" i="7"/>
  <c r="AE251" i="7"/>
  <c r="AD251" i="7"/>
  <c r="AC251" i="7"/>
  <c r="AB251" i="7"/>
  <c r="AA251" i="7"/>
  <c r="W251" i="7"/>
  <c r="V251" i="7"/>
  <c r="U251" i="7"/>
  <c r="T251" i="7"/>
  <c r="S251" i="7"/>
  <c r="R251" i="7"/>
  <c r="Q251" i="7"/>
  <c r="P251" i="7"/>
  <c r="O251" i="7"/>
  <c r="N251" i="7"/>
  <c r="M251" i="7"/>
  <c r="L251" i="7"/>
  <c r="K251" i="7"/>
  <c r="J251" i="7"/>
  <c r="I251" i="7"/>
  <c r="H251" i="7"/>
  <c r="G251" i="7"/>
  <c r="F251" i="7"/>
  <c r="E251" i="7"/>
  <c r="D251" i="7"/>
  <c r="C251" i="7"/>
  <c r="B251" i="7"/>
  <c r="AY250" i="7"/>
  <c r="AV250" i="7"/>
  <c r="AU250" i="7"/>
  <c r="AT250" i="7"/>
  <c r="AS250" i="7"/>
  <c r="AR250" i="7"/>
  <c r="AQ250" i="7"/>
  <c r="AP250" i="7"/>
  <c r="AO250" i="7"/>
  <c r="AN250" i="7"/>
  <c r="AM250" i="7"/>
  <c r="AL250" i="7"/>
  <c r="AK250" i="7"/>
  <c r="AJ250" i="7"/>
  <c r="AI250" i="7"/>
  <c r="AH250" i="7"/>
  <c r="AG250" i="7"/>
  <c r="AF250" i="7"/>
  <c r="AE250" i="7"/>
  <c r="AD250" i="7"/>
  <c r="AC250" i="7"/>
  <c r="AB250" i="7"/>
  <c r="AA250" i="7"/>
  <c r="W250" i="7"/>
  <c r="V250" i="7"/>
  <c r="U250" i="7"/>
  <c r="T250" i="7"/>
  <c r="S250" i="7"/>
  <c r="R250" i="7"/>
  <c r="Q250" i="7"/>
  <c r="P250" i="7"/>
  <c r="O250" i="7"/>
  <c r="N250" i="7"/>
  <c r="M250" i="7"/>
  <c r="L250" i="7"/>
  <c r="K250" i="7"/>
  <c r="J250" i="7"/>
  <c r="I250" i="7"/>
  <c r="H250" i="7"/>
  <c r="G250" i="7"/>
  <c r="F250" i="7"/>
  <c r="E250" i="7"/>
  <c r="D250" i="7"/>
  <c r="C250" i="7"/>
  <c r="B250" i="7"/>
  <c r="AY249" i="7"/>
  <c r="AV249" i="7"/>
  <c r="AU249" i="7"/>
  <c r="AT249" i="7"/>
  <c r="AS249" i="7"/>
  <c r="AR249" i="7"/>
  <c r="AQ249" i="7"/>
  <c r="AP249" i="7"/>
  <c r="AO249" i="7"/>
  <c r="AN249" i="7"/>
  <c r="AM249" i="7"/>
  <c r="AL249" i="7"/>
  <c r="AK249" i="7"/>
  <c r="AJ249" i="7"/>
  <c r="AI249" i="7"/>
  <c r="AH249" i="7"/>
  <c r="AG249" i="7"/>
  <c r="AF249" i="7"/>
  <c r="AE249" i="7"/>
  <c r="AD249" i="7"/>
  <c r="AC249" i="7"/>
  <c r="AB249" i="7"/>
  <c r="AA249" i="7"/>
  <c r="W249" i="7"/>
  <c r="V249" i="7"/>
  <c r="U249" i="7"/>
  <c r="T249" i="7"/>
  <c r="S249" i="7"/>
  <c r="R249" i="7"/>
  <c r="Q249" i="7"/>
  <c r="P249" i="7"/>
  <c r="O249" i="7"/>
  <c r="N249" i="7"/>
  <c r="M249" i="7"/>
  <c r="L249" i="7"/>
  <c r="K249" i="7"/>
  <c r="J249" i="7"/>
  <c r="I249" i="7"/>
  <c r="H249" i="7"/>
  <c r="G249" i="7"/>
  <c r="F249" i="7"/>
  <c r="E249" i="7"/>
  <c r="D249" i="7"/>
  <c r="C249" i="7"/>
  <c r="B249" i="7"/>
  <c r="AY248" i="7"/>
  <c r="AV248" i="7"/>
  <c r="AU248" i="7"/>
  <c r="AT248" i="7"/>
  <c r="AS248" i="7"/>
  <c r="AR248" i="7"/>
  <c r="AQ248" i="7"/>
  <c r="AP248" i="7"/>
  <c r="AO248" i="7"/>
  <c r="AN248" i="7"/>
  <c r="AM248" i="7"/>
  <c r="AL248" i="7"/>
  <c r="AK248" i="7"/>
  <c r="AJ248" i="7"/>
  <c r="AI248" i="7"/>
  <c r="AH248" i="7"/>
  <c r="AG248" i="7"/>
  <c r="AF248" i="7"/>
  <c r="AE248" i="7"/>
  <c r="AD248" i="7"/>
  <c r="AC248" i="7"/>
  <c r="AB248" i="7"/>
  <c r="AA248" i="7"/>
  <c r="W248" i="7"/>
  <c r="V248" i="7"/>
  <c r="U248" i="7"/>
  <c r="T248" i="7"/>
  <c r="S248" i="7"/>
  <c r="R248" i="7"/>
  <c r="Q248" i="7"/>
  <c r="P248" i="7"/>
  <c r="O248" i="7"/>
  <c r="N248" i="7"/>
  <c r="M248" i="7"/>
  <c r="L248" i="7"/>
  <c r="K248" i="7"/>
  <c r="J248" i="7"/>
  <c r="I248" i="7"/>
  <c r="H248" i="7"/>
  <c r="G248" i="7"/>
  <c r="F248" i="7"/>
  <c r="E248" i="7"/>
  <c r="D248" i="7"/>
  <c r="C248" i="7"/>
  <c r="B248" i="7"/>
  <c r="AY247" i="7"/>
  <c r="AV247" i="7"/>
  <c r="AU247" i="7"/>
  <c r="AT247" i="7"/>
  <c r="AS247" i="7"/>
  <c r="AR247" i="7"/>
  <c r="AQ247" i="7"/>
  <c r="AP247" i="7"/>
  <c r="AO247" i="7"/>
  <c r="AN247" i="7"/>
  <c r="AM247" i="7"/>
  <c r="AL247" i="7"/>
  <c r="AK247" i="7"/>
  <c r="AJ247" i="7"/>
  <c r="AI247" i="7"/>
  <c r="AH247" i="7"/>
  <c r="AG247" i="7"/>
  <c r="AF247" i="7"/>
  <c r="AE247" i="7"/>
  <c r="AD247" i="7"/>
  <c r="AC247" i="7"/>
  <c r="AB247" i="7"/>
  <c r="AA247" i="7"/>
  <c r="W247" i="7"/>
  <c r="V247" i="7"/>
  <c r="U247" i="7"/>
  <c r="T247" i="7"/>
  <c r="S247" i="7"/>
  <c r="R247" i="7"/>
  <c r="Q247" i="7"/>
  <c r="P247" i="7"/>
  <c r="O247" i="7"/>
  <c r="N247" i="7"/>
  <c r="M247" i="7"/>
  <c r="L247" i="7"/>
  <c r="K247" i="7"/>
  <c r="J247" i="7"/>
  <c r="I247" i="7"/>
  <c r="H247" i="7"/>
  <c r="G247" i="7"/>
  <c r="F247" i="7"/>
  <c r="E247" i="7"/>
  <c r="D247" i="7"/>
  <c r="C247" i="7"/>
  <c r="B247" i="7"/>
  <c r="AY246" i="7"/>
  <c r="AV246" i="7"/>
  <c r="AU246" i="7"/>
  <c r="AT246" i="7"/>
  <c r="AS246" i="7"/>
  <c r="AR246" i="7"/>
  <c r="AQ246" i="7"/>
  <c r="AP246" i="7"/>
  <c r="AO246" i="7"/>
  <c r="AN246" i="7"/>
  <c r="AM246" i="7"/>
  <c r="AL246" i="7"/>
  <c r="AK246" i="7"/>
  <c r="AJ246" i="7"/>
  <c r="AI246" i="7"/>
  <c r="AH246" i="7"/>
  <c r="AG246" i="7"/>
  <c r="AF246" i="7"/>
  <c r="AE246" i="7"/>
  <c r="AD246" i="7"/>
  <c r="AC246" i="7"/>
  <c r="AB246" i="7"/>
  <c r="AA246" i="7"/>
  <c r="W246" i="7"/>
  <c r="V246" i="7"/>
  <c r="U246" i="7"/>
  <c r="T246" i="7"/>
  <c r="S246" i="7"/>
  <c r="R246" i="7"/>
  <c r="Q246" i="7"/>
  <c r="P246" i="7"/>
  <c r="O246" i="7"/>
  <c r="N246" i="7"/>
  <c r="M246" i="7"/>
  <c r="L246" i="7"/>
  <c r="K246" i="7"/>
  <c r="J246" i="7"/>
  <c r="I246" i="7"/>
  <c r="H246" i="7"/>
  <c r="G246" i="7"/>
  <c r="F246" i="7"/>
  <c r="E246" i="7"/>
  <c r="D246" i="7"/>
  <c r="C246" i="7"/>
  <c r="B246" i="7"/>
  <c r="AY245" i="7"/>
  <c r="AV245" i="7"/>
  <c r="AU245" i="7"/>
  <c r="AT245" i="7"/>
  <c r="AS245" i="7"/>
  <c r="AR245" i="7"/>
  <c r="AQ245" i="7"/>
  <c r="AP245" i="7"/>
  <c r="AO245" i="7"/>
  <c r="AN245" i="7"/>
  <c r="AM245" i="7"/>
  <c r="AL245" i="7"/>
  <c r="AK245" i="7"/>
  <c r="AJ245" i="7"/>
  <c r="AI245" i="7"/>
  <c r="AH245" i="7"/>
  <c r="AG245" i="7"/>
  <c r="AF245" i="7"/>
  <c r="AE245" i="7"/>
  <c r="AD245" i="7"/>
  <c r="AC245" i="7"/>
  <c r="AB245" i="7"/>
  <c r="AA245" i="7"/>
  <c r="W245" i="7"/>
  <c r="V245" i="7"/>
  <c r="U245" i="7"/>
  <c r="T245" i="7"/>
  <c r="S245" i="7"/>
  <c r="R245" i="7"/>
  <c r="Q245" i="7"/>
  <c r="P245" i="7"/>
  <c r="O245" i="7"/>
  <c r="N245" i="7"/>
  <c r="M245" i="7"/>
  <c r="L245" i="7"/>
  <c r="K245" i="7"/>
  <c r="J245" i="7"/>
  <c r="I245" i="7"/>
  <c r="H245" i="7"/>
  <c r="G245" i="7"/>
  <c r="F245" i="7"/>
  <c r="E245" i="7"/>
  <c r="D245" i="7"/>
  <c r="C245" i="7"/>
  <c r="B245" i="7"/>
  <c r="AY244" i="7"/>
  <c r="AV244" i="7"/>
  <c r="AU244" i="7"/>
  <c r="AT244" i="7"/>
  <c r="AS244" i="7"/>
  <c r="AR244" i="7"/>
  <c r="AQ244" i="7"/>
  <c r="AP244" i="7"/>
  <c r="AO244" i="7"/>
  <c r="AN244" i="7"/>
  <c r="AM244" i="7"/>
  <c r="AL244" i="7"/>
  <c r="AK244" i="7"/>
  <c r="AJ244" i="7"/>
  <c r="AI244" i="7"/>
  <c r="AH244" i="7"/>
  <c r="AG244" i="7"/>
  <c r="AF244" i="7"/>
  <c r="AE244" i="7"/>
  <c r="AD244" i="7"/>
  <c r="AC244" i="7"/>
  <c r="AB244" i="7"/>
  <c r="AA244" i="7"/>
  <c r="W244" i="7"/>
  <c r="V244" i="7"/>
  <c r="U244" i="7"/>
  <c r="T244" i="7"/>
  <c r="S244" i="7"/>
  <c r="R244" i="7"/>
  <c r="Q244" i="7"/>
  <c r="P244" i="7"/>
  <c r="O244" i="7"/>
  <c r="N244" i="7"/>
  <c r="M244" i="7"/>
  <c r="L244" i="7"/>
  <c r="K244" i="7"/>
  <c r="J244" i="7"/>
  <c r="I244" i="7"/>
  <c r="H244" i="7"/>
  <c r="G244" i="7"/>
  <c r="F244" i="7"/>
  <c r="E244" i="7"/>
  <c r="D244" i="7"/>
  <c r="C244" i="7"/>
  <c r="B244" i="7"/>
  <c r="AY243" i="7"/>
  <c r="AV243" i="7"/>
  <c r="AU243" i="7"/>
  <c r="AT243" i="7"/>
  <c r="AS243" i="7"/>
  <c r="AR243" i="7"/>
  <c r="AQ243" i="7"/>
  <c r="AP243" i="7"/>
  <c r="AO243" i="7"/>
  <c r="AN243" i="7"/>
  <c r="AM243" i="7"/>
  <c r="AL243" i="7"/>
  <c r="AK243" i="7"/>
  <c r="AJ243" i="7"/>
  <c r="AI243" i="7"/>
  <c r="AH243" i="7"/>
  <c r="AG243" i="7"/>
  <c r="AF243" i="7"/>
  <c r="AE243" i="7"/>
  <c r="AD243" i="7"/>
  <c r="AC243" i="7"/>
  <c r="AB243" i="7"/>
  <c r="AA243" i="7"/>
  <c r="W243" i="7"/>
  <c r="V243" i="7"/>
  <c r="U243" i="7"/>
  <c r="T243" i="7"/>
  <c r="S243" i="7"/>
  <c r="R243" i="7"/>
  <c r="Q243" i="7"/>
  <c r="P243" i="7"/>
  <c r="O243" i="7"/>
  <c r="N243" i="7"/>
  <c r="M243" i="7"/>
  <c r="L243" i="7"/>
  <c r="K243" i="7"/>
  <c r="J243" i="7"/>
  <c r="I243" i="7"/>
  <c r="H243" i="7"/>
  <c r="G243" i="7"/>
  <c r="F243" i="7"/>
  <c r="E243" i="7"/>
  <c r="D243" i="7"/>
  <c r="C243" i="7"/>
  <c r="B243" i="7"/>
  <c r="AY242" i="7"/>
  <c r="AV242" i="7"/>
  <c r="AU242" i="7"/>
  <c r="AT242" i="7"/>
  <c r="AS242" i="7"/>
  <c r="AR242" i="7"/>
  <c r="AQ242" i="7"/>
  <c r="AP242" i="7"/>
  <c r="AO242" i="7"/>
  <c r="AN242" i="7"/>
  <c r="AM242" i="7"/>
  <c r="AL242" i="7"/>
  <c r="AK242" i="7"/>
  <c r="AJ242" i="7"/>
  <c r="AI242" i="7"/>
  <c r="AH242" i="7"/>
  <c r="AG242" i="7"/>
  <c r="AF242" i="7"/>
  <c r="AE242" i="7"/>
  <c r="AD242" i="7"/>
  <c r="AC242" i="7"/>
  <c r="AB242" i="7"/>
  <c r="AA242" i="7"/>
  <c r="W242" i="7"/>
  <c r="V242" i="7"/>
  <c r="U242" i="7"/>
  <c r="T242" i="7"/>
  <c r="S242" i="7"/>
  <c r="R242" i="7"/>
  <c r="Q242" i="7"/>
  <c r="P242" i="7"/>
  <c r="O242" i="7"/>
  <c r="N242" i="7"/>
  <c r="M242" i="7"/>
  <c r="L242" i="7"/>
  <c r="K242" i="7"/>
  <c r="J242" i="7"/>
  <c r="I242" i="7"/>
  <c r="H242" i="7"/>
  <c r="G242" i="7"/>
  <c r="F242" i="7"/>
  <c r="E242" i="7"/>
  <c r="D242" i="7"/>
  <c r="C242" i="7"/>
  <c r="B242" i="7"/>
  <c r="AY241" i="7"/>
  <c r="AV241" i="7"/>
  <c r="AU241" i="7"/>
  <c r="AT241" i="7"/>
  <c r="AS241" i="7"/>
  <c r="AR241" i="7"/>
  <c r="AQ241" i="7"/>
  <c r="AP241" i="7"/>
  <c r="AO241" i="7"/>
  <c r="AN241" i="7"/>
  <c r="AM241" i="7"/>
  <c r="AL241" i="7"/>
  <c r="AK241" i="7"/>
  <c r="AJ241" i="7"/>
  <c r="AI241" i="7"/>
  <c r="AH241" i="7"/>
  <c r="AG241" i="7"/>
  <c r="AF241" i="7"/>
  <c r="AE241" i="7"/>
  <c r="AD241" i="7"/>
  <c r="AC241" i="7"/>
  <c r="AB241" i="7"/>
  <c r="AA241" i="7"/>
  <c r="W241" i="7"/>
  <c r="V241" i="7"/>
  <c r="U241" i="7"/>
  <c r="T241" i="7"/>
  <c r="S241" i="7"/>
  <c r="R241" i="7"/>
  <c r="Q241" i="7"/>
  <c r="P241" i="7"/>
  <c r="O241" i="7"/>
  <c r="N241" i="7"/>
  <c r="M241" i="7"/>
  <c r="L241" i="7"/>
  <c r="K241" i="7"/>
  <c r="J241" i="7"/>
  <c r="I241" i="7"/>
  <c r="H241" i="7"/>
  <c r="G241" i="7"/>
  <c r="F241" i="7"/>
  <c r="E241" i="7"/>
  <c r="D241" i="7"/>
  <c r="C241" i="7"/>
  <c r="B241" i="7"/>
  <c r="AY240" i="7"/>
  <c r="AV240" i="7"/>
  <c r="AU240" i="7"/>
  <c r="AT240" i="7"/>
  <c r="AS240" i="7"/>
  <c r="AR240" i="7"/>
  <c r="AQ240" i="7"/>
  <c r="AP240" i="7"/>
  <c r="AO240" i="7"/>
  <c r="AN240" i="7"/>
  <c r="AM240" i="7"/>
  <c r="AL240" i="7"/>
  <c r="AK240" i="7"/>
  <c r="AJ240" i="7"/>
  <c r="AI240" i="7"/>
  <c r="AH240" i="7"/>
  <c r="AG240" i="7"/>
  <c r="AF240" i="7"/>
  <c r="AE240" i="7"/>
  <c r="AD240" i="7"/>
  <c r="AC240" i="7"/>
  <c r="AB240" i="7"/>
  <c r="AA240" i="7"/>
  <c r="W240" i="7"/>
  <c r="V240" i="7"/>
  <c r="U240" i="7"/>
  <c r="T240" i="7"/>
  <c r="S240" i="7"/>
  <c r="R240" i="7"/>
  <c r="Q240" i="7"/>
  <c r="P240" i="7"/>
  <c r="O240" i="7"/>
  <c r="N240" i="7"/>
  <c r="M240" i="7"/>
  <c r="L240" i="7"/>
  <c r="K240" i="7"/>
  <c r="J240" i="7"/>
  <c r="I240" i="7"/>
  <c r="H240" i="7"/>
  <c r="G240" i="7"/>
  <c r="F240" i="7"/>
  <c r="E240" i="7"/>
  <c r="D240" i="7"/>
  <c r="C240" i="7"/>
  <c r="B240" i="7"/>
  <c r="AY239" i="7"/>
  <c r="AV239" i="7"/>
  <c r="AU239" i="7"/>
  <c r="AT239" i="7"/>
  <c r="AS239" i="7"/>
  <c r="AR239" i="7"/>
  <c r="AQ239" i="7"/>
  <c r="AP239" i="7"/>
  <c r="AO239" i="7"/>
  <c r="AN239" i="7"/>
  <c r="AM239" i="7"/>
  <c r="AL239" i="7"/>
  <c r="AK239" i="7"/>
  <c r="AJ239" i="7"/>
  <c r="AI239" i="7"/>
  <c r="AH239" i="7"/>
  <c r="AG239" i="7"/>
  <c r="AF239" i="7"/>
  <c r="AE239" i="7"/>
  <c r="AD239" i="7"/>
  <c r="AC239" i="7"/>
  <c r="AB239" i="7"/>
  <c r="AA239" i="7"/>
  <c r="W239" i="7"/>
  <c r="V239" i="7"/>
  <c r="U239" i="7"/>
  <c r="T239" i="7"/>
  <c r="S239" i="7"/>
  <c r="R239" i="7"/>
  <c r="Q239" i="7"/>
  <c r="P239" i="7"/>
  <c r="O239" i="7"/>
  <c r="N239" i="7"/>
  <c r="M239" i="7"/>
  <c r="L239" i="7"/>
  <c r="K239" i="7"/>
  <c r="J239" i="7"/>
  <c r="I239" i="7"/>
  <c r="H239" i="7"/>
  <c r="G239" i="7"/>
  <c r="F239" i="7"/>
  <c r="E239" i="7"/>
  <c r="D239" i="7"/>
  <c r="C239" i="7"/>
  <c r="B239" i="7"/>
  <c r="AY238" i="7"/>
  <c r="AV238" i="7"/>
  <c r="AU238" i="7"/>
  <c r="AT238" i="7"/>
  <c r="AS238" i="7"/>
  <c r="AR238" i="7"/>
  <c r="AQ238" i="7"/>
  <c r="AP238" i="7"/>
  <c r="AO238" i="7"/>
  <c r="AN238" i="7"/>
  <c r="AM238" i="7"/>
  <c r="AL238" i="7"/>
  <c r="AK238" i="7"/>
  <c r="AJ238" i="7"/>
  <c r="AI238" i="7"/>
  <c r="AH238" i="7"/>
  <c r="AG238" i="7"/>
  <c r="AF238" i="7"/>
  <c r="AE238" i="7"/>
  <c r="AD238" i="7"/>
  <c r="AC238" i="7"/>
  <c r="AB238" i="7"/>
  <c r="AA238" i="7"/>
  <c r="W238" i="7"/>
  <c r="V238" i="7"/>
  <c r="U238" i="7"/>
  <c r="T238" i="7"/>
  <c r="S238" i="7"/>
  <c r="R238" i="7"/>
  <c r="Q238" i="7"/>
  <c r="P238" i="7"/>
  <c r="O238" i="7"/>
  <c r="N238" i="7"/>
  <c r="M238" i="7"/>
  <c r="L238" i="7"/>
  <c r="K238" i="7"/>
  <c r="J238" i="7"/>
  <c r="I238" i="7"/>
  <c r="H238" i="7"/>
  <c r="G238" i="7"/>
  <c r="F238" i="7"/>
  <c r="E238" i="7"/>
  <c r="D238" i="7"/>
  <c r="C238" i="7"/>
  <c r="B238" i="7"/>
  <c r="AY237" i="7"/>
  <c r="AV237" i="7"/>
  <c r="AU237" i="7"/>
  <c r="AT237" i="7"/>
  <c r="AS237" i="7"/>
  <c r="AR237" i="7"/>
  <c r="AQ237" i="7"/>
  <c r="AP237" i="7"/>
  <c r="AO237" i="7"/>
  <c r="AN237" i="7"/>
  <c r="AM237" i="7"/>
  <c r="AL237" i="7"/>
  <c r="AK237" i="7"/>
  <c r="AJ237" i="7"/>
  <c r="AI237" i="7"/>
  <c r="AH237" i="7"/>
  <c r="AG237" i="7"/>
  <c r="AF237" i="7"/>
  <c r="AE237" i="7"/>
  <c r="AD237" i="7"/>
  <c r="AC237" i="7"/>
  <c r="AB237" i="7"/>
  <c r="AA237" i="7"/>
  <c r="W237" i="7"/>
  <c r="V237" i="7"/>
  <c r="U237" i="7"/>
  <c r="T237" i="7"/>
  <c r="S237" i="7"/>
  <c r="R237" i="7"/>
  <c r="Q237" i="7"/>
  <c r="P237" i="7"/>
  <c r="O237" i="7"/>
  <c r="N237" i="7"/>
  <c r="M237" i="7"/>
  <c r="L237" i="7"/>
  <c r="K237" i="7"/>
  <c r="J237" i="7"/>
  <c r="I237" i="7"/>
  <c r="H237" i="7"/>
  <c r="G237" i="7"/>
  <c r="F237" i="7"/>
  <c r="E237" i="7"/>
  <c r="D237" i="7"/>
  <c r="C237" i="7"/>
  <c r="B237" i="7"/>
  <c r="AY236" i="7"/>
  <c r="AV236" i="7"/>
  <c r="AU236" i="7"/>
  <c r="AT236" i="7"/>
  <c r="AS236" i="7"/>
  <c r="AR236" i="7"/>
  <c r="AQ236" i="7"/>
  <c r="AP236" i="7"/>
  <c r="AO236" i="7"/>
  <c r="AN236" i="7"/>
  <c r="AM236" i="7"/>
  <c r="AL236" i="7"/>
  <c r="AK236" i="7"/>
  <c r="AJ236" i="7"/>
  <c r="AI236" i="7"/>
  <c r="AH236" i="7"/>
  <c r="AG236" i="7"/>
  <c r="AF236" i="7"/>
  <c r="AE236" i="7"/>
  <c r="AD236" i="7"/>
  <c r="AC236" i="7"/>
  <c r="AB236" i="7"/>
  <c r="AA236" i="7"/>
  <c r="W236" i="7"/>
  <c r="V236" i="7"/>
  <c r="U236" i="7"/>
  <c r="T236" i="7"/>
  <c r="S236" i="7"/>
  <c r="R236" i="7"/>
  <c r="Q236" i="7"/>
  <c r="P236" i="7"/>
  <c r="O236" i="7"/>
  <c r="N236" i="7"/>
  <c r="M236" i="7"/>
  <c r="L236" i="7"/>
  <c r="K236" i="7"/>
  <c r="J236" i="7"/>
  <c r="I236" i="7"/>
  <c r="H236" i="7"/>
  <c r="G236" i="7"/>
  <c r="F236" i="7"/>
  <c r="E236" i="7"/>
  <c r="D236" i="7"/>
  <c r="C236" i="7"/>
  <c r="B236" i="7"/>
  <c r="AY235" i="7"/>
  <c r="AV235" i="7"/>
  <c r="AU235" i="7"/>
  <c r="AT235" i="7"/>
  <c r="AS235" i="7"/>
  <c r="AR235" i="7"/>
  <c r="AQ235" i="7"/>
  <c r="AP235" i="7"/>
  <c r="AO235" i="7"/>
  <c r="AN235" i="7"/>
  <c r="AM235" i="7"/>
  <c r="AL235" i="7"/>
  <c r="AK235" i="7"/>
  <c r="AJ235" i="7"/>
  <c r="AI235" i="7"/>
  <c r="AH235" i="7"/>
  <c r="AG235" i="7"/>
  <c r="AF235" i="7"/>
  <c r="AE235" i="7"/>
  <c r="AD235" i="7"/>
  <c r="AC235" i="7"/>
  <c r="AB235" i="7"/>
  <c r="AA235" i="7"/>
  <c r="W235" i="7"/>
  <c r="V235" i="7"/>
  <c r="U235" i="7"/>
  <c r="T235" i="7"/>
  <c r="S235" i="7"/>
  <c r="R235" i="7"/>
  <c r="Q235" i="7"/>
  <c r="P235" i="7"/>
  <c r="O235" i="7"/>
  <c r="N235" i="7"/>
  <c r="M235" i="7"/>
  <c r="L235" i="7"/>
  <c r="K235" i="7"/>
  <c r="J235" i="7"/>
  <c r="I235" i="7"/>
  <c r="H235" i="7"/>
  <c r="G235" i="7"/>
  <c r="F235" i="7"/>
  <c r="E235" i="7"/>
  <c r="D235" i="7"/>
  <c r="C235" i="7"/>
  <c r="B235" i="7"/>
  <c r="AY234" i="7"/>
  <c r="AV234" i="7"/>
  <c r="AU234" i="7"/>
  <c r="AT234" i="7"/>
  <c r="AS234" i="7"/>
  <c r="AR234" i="7"/>
  <c r="AQ234" i="7"/>
  <c r="AP234" i="7"/>
  <c r="AO234" i="7"/>
  <c r="AN234" i="7"/>
  <c r="AM234" i="7"/>
  <c r="AL234" i="7"/>
  <c r="AK234" i="7"/>
  <c r="AJ234" i="7"/>
  <c r="AI234" i="7"/>
  <c r="AH234" i="7"/>
  <c r="AG234" i="7"/>
  <c r="AF234" i="7"/>
  <c r="AE234" i="7"/>
  <c r="AD234" i="7"/>
  <c r="AC234" i="7"/>
  <c r="AB234" i="7"/>
  <c r="AA234" i="7"/>
  <c r="W234" i="7"/>
  <c r="V234" i="7"/>
  <c r="U234" i="7"/>
  <c r="T234" i="7"/>
  <c r="S234" i="7"/>
  <c r="R234" i="7"/>
  <c r="Q234" i="7"/>
  <c r="P234" i="7"/>
  <c r="O234" i="7"/>
  <c r="N234" i="7"/>
  <c r="M234" i="7"/>
  <c r="L234" i="7"/>
  <c r="K234" i="7"/>
  <c r="J234" i="7"/>
  <c r="I234" i="7"/>
  <c r="H234" i="7"/>
  <c r="G234" i="7"/>
  <c r="F234" i="7"/>
  <c r="E234" i="7"/>
  <c r="D234" i="7"/>
  <c r="C234" i="7"/>
  <c r="B234" i="7"/>
  <c r="AY233" i="7"/>
  <c r="AV233" i="7"/>
  <c r="AU233" i="7"/>
  <c r="AT233" i="7"/>
  <c r="AS233" i="7"/>
  <c r="AR233" i="7"/>
  <c r="AQ233" i="7"/>
  <c r="AP233" i="7"/>
  <c r="AO233" i="7"/>
  <c r="AN233" i="7"/>
  <c r="AM233" i="7"/>
  <c r="AL233" i="7"/>
  <c r="AK233" i="7"/>
  <c r="AJ233" i="7"/>
  <c r="AI233" i="7"/>
  <c r="AH233" i="7"/>
  <c r="AG233" i="7"/>
  <c r="AF233" i="7"/>
  <c r="AE233" i="7"/>
  <c r="AD233" i="7"/>
  <c r="AC233" i="7"/>
  <c r="AB233" i="7"/>
  <c r="AA233" i="7"/>
  <c r="W233" i="7"/>
  <c r="V233" i="7"/>
  <c r="U233" i="7"/>
  <c r="T233" i="7"/>
  <c r="S233" i="7"/>
  <c r="R233" i="7"/>
  <c r="Q233" i="7"/>
  <c r="P233" i="7"/>
  <c r="O233" i="7"/>
  <c r="N233" i="7"/>
  <c r="M233" i="7"/>
  <c r="L233" i="7"/>
  <c r="K233" i="7"/>
  <c r="J233" i="7"/>
  <c r="I233" i="7"/>
  <c r="H233" i="7"/>
  <c r="G233" i="7"/>
  <c r="F233" i="7"/>
  <c r="E233" i="7"/>
  <c r="D233" i="7"/>
  <c r="C233" i="7"/>
  <c r="B233" i="7"/>
  <c r="AY232" i="7"/>
  <c r="AV232" i="7"/>
  <c r="AU232" i="7"/>
  <c r="AT232" i="7"/>
  <c r="AS232" i="7"/>
  <c r="AR232" i="7"/>
  <c r="AQ232" i="7"/>
  <c r="AP232" i="7"/>
  <c r="AO232" i="7"/>
  <c r="AN232" i="7"/>
  <c r="AM232" i="7"/>
  <c r="AL232" i="7"/>
  <c r="AK232" i="7"/>
  <c r="AJ232" i="7"/>
  <c r="AI232" i="7"/>
  <c r="AH232" i="7"/>
  <c r="AG232" i="7"/>
  <c r="AF232" i="7"/>
  <c r="AE232" i="7"/>
  <c r="AD232" i="7"/>
  <c r="AC232" i="7"/>
  <c r="AB232" i="7"/>
  <c r="AA232" i="7"/>
  <c r="W232" i="7"/>
  <c r="V232" i="7"/>
  <c r="U232" i="7"/>
  <c r="T232" i="7"/>
  <c r="S232" i="7"/>
  <c r="R232" i="7"/>
  <c r="Q232" i="7"/>
  <c r="P232" i="7"/>
  <c r="O232" i="7"/>
  <c r="N232" i="7"/>
  <c r="M232" i="7"/>
  <c r="L232" i="7"/>
  <c r="K232" i="7"/>
  <c r="J232" i="7"/>
  <c r="I232" i="7"/>
  <c r="H232" i="7"/>
  <c r="G232" i="7"/>
  <c r="F232" i="7"/>
  <c r="E232" i="7"/>
  <c r="D232" i="7"/>
  <c r="C232" i="7"/>
  <c r="B232" i="7"/>
  <c r="AY231" i="7"/>
  <c r="AV231" i="7"/>
  <c r="AU231" i="7"/>
  <c r="AT231" i="7"/>
  <c r="AS231" i="7"/>
  <c r="AR231" i="7"/>
  <c r="AQ231" i="7"/>
  <c r="AP231" i="7"/>
  <c r="AO231" i="7"/>
  <c r="AN231" i="7"/>
  <c r="AM231" i="7"/>
  <c r="AL231" i="7"/>
  <c r="AK231" i="7"/>
  <c r="AJ231" i="7"/>
  <c r="AI231" i="7"/>
  <c r="AH231" i="7"/>
  <c r="AG231" i="7"/>
  <c r="AF231" i="7"/>
  <c r="AE231" i="7"/>
  <c r="AD231" i="7"/>
  <c r="AC231" i="7"/>
  <c r="AB231" i="7"/>
  <c r="AA231" i="7"/>
  <c r="W231" i="7"/>
  <c r="V231" i="7"/>
  <c r="U231" i="7"/>
  <c r="T231" i="7"/>
  <c r="S231" i="7"/>
  <c r="R231" i="7"/>
  <c r="Q231" i="7"/>
  <c r="P231" i="7"/>
  <c r="O231" i="7"/>
  <c r="N231" i="7"/>
  <c r="M231" i="7"/>
  <c r="L231" i="7"/>
  <c r="K231" i="7"/>
  <c r="J231" i="7"/>
  <c r="I231" i="7"/>
  <c r="H231" i="7"/>
  <c r="G231" i="7"/>
  <c r="F231" i="7"/>
  <c r="E231" i="7"/>
  <c r="D231" i="7"/>
  <c r="C231" i="7"/>
  <c r="B231" i="7"/>
  <c r="AY230" i="7"/>
  <c r="AV230" i="7"/>
  <c r="AU230" i="7"/>
  <c r="AT230" i="7"/>
  <c r="AS230" i="7"/>
  <c r="AR230" i="7"/>
  <c r="AQ230" i="7"/>
  <c r="AP230" i="7"/>
  <c r="AO230" i="7"/>
  <c r="AN230" i="7"/>
  <c r="AM230" i="7"/>
  <c r="AL230" i="7"/>
  <c r="AK230" i="7"/>
  <c r="AJ230" i="7"/>
  <c r="AI230" i="7"/>
  <c r="AH230" i="7"/>
  <c r="AG230" i="7"/>
  <c r="AF230" i="7"/>
  <c r="AE230" i="7"/>
  <c r="AD230" i="7"/>
  <c r="AC230" i="7"/>
  <c r="AB230" i="7"/>
  <c r="AA230" i="7"/>
  <c r="W230" i="7"/>
  <c r="V230" i="7"/>
  <c r="U230" i="7"/>
  <c r="T230" i="7"/>
  <c r="S230" i="7"/>
  <c r="R230" i="7"/>
  <c r="Q230" i="7"/>
  <c r="P230" i="7"/>
  <c r="O230" i="7"/>
  <c r="N230" i="7"/>
  <c r="M230" i="7"/>
  <c r="L230" i="7"/>
  <c r="K230" i="7"/>
  <c r="J230" i="7"/>
  <c r="I230" i="7"/>
  <c r="H230" i="7"/>
  <c r="G230" i="7"/>
  <c r="F230" i="7"/>
  <c r="E230" i="7"/>
  <c r="D230" i="7"/>
  <c r="C230" i="7"/>
  <c r="B230" i="7"/>
  <c r="AY229" i="7"/>
  <c r="AV229" i="7"/>
  <c r="AU229" i="7"/>
  <c r="AT229" i="7"/>
  <c r="AS229" i="7"/>
  <c r="AR229" i="7"/>
  <c r="AQ229" i="7"/>
  <c r="AP229" i="7"/>
  <c r="AO229" i="7"/>
  <c r="AN229" i="7"/>
  <c r="AM229" i="7"/>
  <c r="AL229" i="7"/>
  <c r="AK229" i="7"/>
  <c r="AJ229" i="7"/>
  <c r="AI229" i="7"/>
  <c r="AH229" i="7"/>
  <c r="AG229" i="7"/>
  <c r="AF229" i="7"/>
  <c r="AE229" i="7"/>
  <c r="AD229" i="7"/>
  <c r="AC229" i="7"/>
  <c r="AB229" i="7"/>
  <c r="AA229" i="7"/>
  <c r="W229" i="7"/>
  <c r="V229" i="7"/>
  <c r="U229" i="7"/>
  <c r="T229" i="7"/>
  <c r="S229" i="7"/>
  <c r="R229" i="7"/>
  <c r="Q229" i="7"/>
  <c r="P229" i="7"/>
  <c r="O229" i="7"/>
  <c r="N229" i="7"/>
  <c r="M229" i="7"/>
  <c r="L229" i="7"/>
  <c r="K229" i="7"/>
  <c r="J229" i="7"/>
  <c r="I229" i="7"/>
  <c r="H229" i="7"/>
  <c r="G229" i="7"/>
  <c r="F229" i="7"/>
  <c r="E229" i="7"/>
  <c r="D229" i="7"/>
  <c r="C229" i="7"/>
  <c r="B229" i="7"/>
  <c r="AY228" i="7"/>
  <c r="AV228" i="7"/>
  <c r="AU228" i="7"/>
  <c r="AT228" i="7"/>
  <c r="AS228" i="7"/>
  <c r="AR228" i="7"/>
  <c r="AQ228" i="7"/>
  <c r="AP228" i="7"/>
  <c r="AO228" i="7"/>
  <c r="AN228" i="7"/>
  <c r="AM228" i="7"/>
  <c r="AL228" i="7"/>
  <c r="AK228" i="7"/>
  <c r="AJ228" i="7"/>
  <c r="AI228" i="7"/>
  <c r="AH228" i="7"/>
  <c r="AG228" i="7"/>
  <c r="AF228" i="7"/>
  <c r="AE228" i="7"/>
  <c r="AD228" i="7"/>
  <c r="AC228" i="7"/>
  <c r="AB228" i="7"/>
  <c r="AA228" i="7"/>
  <c r="W228" i="7"/>
  <c r="V228" i="7"/>
  <c r="U228" i="7"/>
  <c r="T228" i="7"/>
  <c r="S228" i="7"/>
  <c r="R228" i="7"/>
  <c r="Q228" i="7"/>
  <c r="P228" i="7"/>
  <c r="O228" i="7"/>
  <c r="N228" i="7"/>
  <c r="M228" i="7"/>
  <c r="L228" i="7"/>
  <c r="K228" i="7"/>
  <c r="J228" i="7"/>
  <c r="I228" i="7"/>
  <c r="H228" i="7"/>
  <c r="G228" i="7"/>
  <c r="F228" i="7"/>
  <c r="E228" i="7"/>
  <c r="D228" i="7"/>
  <c r="C228" i="7"/>
  <c r="B228" i="7"/>
  <c r="AY227" i="7"/>
  <c r="AV227" i="7"/>
  <c r="AU227" i="7"/>
  <c r="AT227" i="7"/>
  <c r="AS227" i="7"/>
  <c r="AR227" i="7"/>
  <c r="AQ227" i="7"/>
  <c r="AP227" i="7"/>
  <c r="AO227" i="7"/>
  <c r="AN227" i="7"/>
  <c r="AM227" i="7"/>
  <c r="AL227" i="7"/>
  <c r="AK227" i="7"/>
  <c r="AJ227" i="7"/>
  <c r="AI227" i="7"/>
  <c r="AH227" i="7"/>
  <c r="AG227" i="7"/>
  <c r="AF227" i="7"/>
  <c r="AE227" i="7"/>
  <c r="AD227" i="7"/>
  <c r="AC227" i="7"/>
  <c r="AB227" i="7"/>
  <c r="AA227" i="7"/>
  <c r="W227" i="7"/>
  <c r="V227" i="7"/>
  <c r="U227" i="7"/>
  <c r="T227" i="7"/>
  <c r="S227" i="7"/>
  <c r="R227" i="7"/>
  <c r="Q227" i="7"/>
  <c r="P227" i="7"/>
  <c r="O227" i="7"/>
  <c r="N227" i="7"/>
  <c r="M227" i="7"/>
  <c r="L227" i="7"/>
  <c r="K227" i="7"/>
  <c r="J227" i="7"/>
  <c r="I227" i="7"/>
  <c r="H227" i="7"/>
  <c r="G227" i="7"/>
  <c r="F227" i="7"/>
  <c r="E227" i="7"/>
  <c r="D227" i="7"/>
  <c r="C227" i="7"/>
  <c r="B227" i="7"/>
  <c r="AY226" i="7"/>
  <c r="AV226" i="7"/>
  <c r="AU226" i="7"/>
  <c r="AT226" i="7"/>
  <c r="AS226" i="7"/>
  <c r="AR226" i="7"/>
  <c r="AQ226" i="7"/>
  <c r="AP226" i="7"/>
  <c r="AO226" i="7"/>
  <c r="AN226" i="7"/>
  <c r="AM226" i="7"/>
  <c r="AL226" i="7"/>
  <c r="AK226" i="7"/>
  <c r="AJ226" i="7"/>
  <c r="AI226" i="7"/>
  <c r="AH226" i="7"/>
  <c r="AG226" i="7"/>
  <c r="AF226" i="7"/>
  <c r="AE226" i="7"/>
  <c r="AD226" i="7"/>
  <c r="AC226" i="7"/>
  <c r="AB226" i="7"/>
  <c r="AA226" i="7"/>
  <c r="W226" i="7"/>
  <c r="V226" i="7"/>
  <c r="U226" i="7"/>
  <c r="T226" i="7"/>
  <c r="S226" i="7"/>
  <c r="R226" i="7"/>
  <c r="Q226" i="7"/>
  <c r="P226" i="7"/>
  <c r="O226" i="7"/>
  <c r="N226" i="7"/>
  <c r="M226" i="7"/>
  <c r="L226" i="7"/>
  <c r="K226" i="7"/>
  <c r="J226" i="7"/>
  <c r="I226" i="7"/>
  <c r="H226" i="7"/>
  <c r="G226" i="7"/>
  <c r="F226" i="7"/>
  <c r="E226" i="7"/>
  <c r="D226" i="7"/>
  <c r="C226" i="7"/>
  <c r="B226" i="7"/>
  <c r="AY225" i="7"/>
  <c r="AV225" i="7"/>
  <c r="AU225" i="7"/>
  <c r="AT225" i="7"/>
  <c r="AS225" i="7"/>
  <c r="AR225" i="7"/>
  <c r="AQ225" i="7"/>
  <c r="AP225" i="7"/>
  <c r="AO225" i="7"/>
  <c r="AN225" i="7"/>
  <c r="AM225" i="7"/>
  <c r="AL225" i="7"/>
  <c r="AK225" i="7"/>
  <c r="AJ225" i="7"/>
  <c r="AI225" i="7"/>
  <c r="AH225" i="7"/>
  <c r="AG225" i="7"/>
  <c r="AF225" i="7"/>
  <c r="AE225" i="7"/>
  <c r="AD225" i="7"/>
  <c r="AC225" i="7"/>
  <c r="AB225" i="7"/>
  <c r="AA225" i="7"/>
  <c r="W225" i="7"/>
  <c r="V225" i="7"/>
  <c r="U225" i="7"/>
  <c r="T225" i="7"/>
  <c r="S225" i="7"/>
  <c r="R225" i="7"/>
  <c r="Q225" i="7"/>
  <c r="P225" i="7"/>
  <c r="O225" i="7"/>
  <c r="N225" i="7"/>
  <c r="M225" i="7"/>
  <c r="L225" i="7"/>
  <c r="K225" i="7"/>
  <c r="J225" i="7"/>
  <c r="I225" i="7"/>
  <c r="H225" i="7"/>
  <c r="G225" i="7"/>
  <c r="F225" i="7"/>
  <c r="E225" i="7"/>
  <c r="D225" i="7"/>
  <c r="C225" i="7"/>
  <c r="B225" i="7"/>
  <c r="AY224" i="7"/>
  <c r="AV224" i="7"/>
  <c r="AU224" i="7"/>
  <c r="AT224" i="7"/>
  <c r="AS224" i="7"/>
  <c r="AR224" i="7"/>
  <c r="AQ224" i="7"/>
  <c r="AP224" i="7"/>
  <c r="AO224" i="7"/>
  <c r="AN224" i="7"/>
  <c r="AM224" i="7"/>
  <c r="AL224" i="7"/>
  <c r="AK224" i="7"/>
  <c r="AJ224" i="7"/>
  <c r="AI224" i="7"/>
  <c r="AH224" i="7"/>
  <c r="AG224" i="7"/>
  <c r="AF224" i="7"/>
  <c r="AE224" i="7"/>
  <c r="AD224" i="7"/>
  <c r="AC224" i="7"/>
  <c r="AB224" i="7"/>
  <c r="AA224" i="7"/>
  <c r="W224" i="7"/>
  <c r="V224" i="7"/>
  <c r="U224" i="7"/>
  <c r="T224" i="7"/>
  <c r="S224" i="7"/>
  <c r="R224" i="7"/>
  <c r="Q224" i="7"/>
  <c r="P224" i="7"/>
  <c r="O224" i="7"/>
  <c r="N224" i="7"/>
  <c r="M224" i="7"/>
  <c r="L224" i="7"/>
  <c r="K224" i="7"/>
  <c r="J224" i="7"/>
  <c r="I224" i="7"/>
  <c r="H224" i="7"/>
  <c r="G224" i="7"/>
  <c r="F224" i="7"/>
  <c r="E224" i="7"/>
  <c r="D224" i="7"/>
  <c r="C224" i="7"/>
  <c r="B224" i="7"/>
  <c r="AY223" i="7"/>
  <c r="AV223" i="7"/>
  <c r="AU223" i="7"/>
  <c r="AT223" i="7"/>
  <c r="AS223" i="7"/>
  <c r="AR223" i="7"/>
  <c r="AQ223" i="7"/>
  <c r="AP223" i="7"/>
  <c r="AO223" i="7"/>
  <c r="AN223" i="7"/>
  <c r="AM223" i="7"/>
  <c r="AL223" i="7"/>
  <c r="AK223" i="7"/>
  <c r="AJ223" i="7"/>
  <c r="AI223" i="7"/>
  <c r="AH223" i="7"/>
  <c r="AG223" i="7"/>
  <c r="AF223" i="7"/>
  <c r="AE223" i="7"/>
  <c r="AD223" i="7"/>
  <c r="AC223" i="7"/>
  <c r="AB223" i="7"/>
  <c r="AA223" i="7"/>
  <c r="W223" i="7"/>
  <c r="V223" i="7"/>
  <c r="U223" i="7"/>
  <c r="T223" i="7"/>
  <c r="S223" i="7"/>
  <c r="R223" i="7"/>
  <c r="Q223" i="7"/>
  <c r="P223" i="7"/>
  <c r="O223" i="7"/>
  <c r="N223" i="7"/>
  <c r="M223" i="7"/>
  <c r="L223" i="7"/>
  <c r="K223" i="7"/>
  <c r="J223" i="7"/>
  <c r="I223" i="7"/>
  <c r="H223" i="7"/>
  <c r="G223" i="7"/>
  <c r="F223" i="7"/>
  <c r="E223" i="7"/>
  <c r="D223" i="7"/>
  <c r="C223" i="7"/>
  <c r="B223" i="7"/>
  <c r="AY222" i="7"/>
  <c r="AV222" i="7"/>
  <c r="AU222" i="7"/>
  <c r="AT222" i="7"/>
  <c r="AS222" i="7"/>
  <c r="AR222" i="7"/>
  <c r="AQ222" i="7"/>
  <c r="AP222" i="7"/>
  <c r="AO222" i="7"/>
  <c r="AN222" i="7"/>
  <c r="AM222" i="7"/>
  <c r="AL222" i="7"/>
  <c r="AK222" i="7"/>
  <c r="AJ222" i="7"/>
  <c r="AI222" i="7"/>
  <c r="AH222" i="7"/>
  <c r="AG222" i="7"/>
  <c r="AF222" i="7"/>
  <c r="AE222" i="7"/>
  <c r="AD222" i="7"/>
  <c r="AC222" i="7"/>
  <c r="AB222" i="7"/>
  <c r="AA222" i="7"/>
  <c r="W222" i="7"/>
  <c r="V222" i="7"/>
  <c r="U222" i="7"/>
  <c r="T222" i="7"/>
  <c r="S222" i="7"/>
  <c r="R222" i="7"/>
  <c r="Q222" i="7"/>
  <c r="P222" i="7"/>
  <c r="O222" i="7"/>
  <c r="N222" i="7"/>
  <c r="M222" i="7"/>
  <c r="L222" i="7"/>
  <c r="K222" i="7"/>
  <c r="J222" i="7"/>
  <c r="I222" i="7"/>
  <c r="H222" i="7"/>
  <c r="G222" i="7"/>
  <c r="F222" i="7"/>
  <c r="E222" i="7"/>
  <c r="D222" i="7"/>
  <c r="C222" i="7"/>
  <c r="B222" i="7"/>
  <c r="AY221" i="7"/>
  <c r="AV221" i="7"/>
  <c r="AU221" i="7"/>
  <c r="AT221" i="7"/>
  <c r="AS221" i="7"/>
  <c r="AR221" i="7"/>
  <c r="AQ221" i="7"/>
  <c r="AP221" i="7"/>
  <c r="AO221" i="7"/>
  <c r="AN221" i="7"/>
  <c r="AM221" i="7"/>
  <c r="AL221" i="7"/>
  <c r="AK221" i="7"/>
  <c r="AJ221" i="7"/>
  <c r="AI221" i="7"/>
  <c r="AH221" i="7"/>
  <c r="AG221" i="7"/>
  <c r="AF221" i="7"/>
  <c r="AE221" i="7"/>
  <c r="AD221" i="7"/>
  <c r="AC221" i="7"/>
  <c r="AB221" i="7"/>
  <c r="AA221" i="7"/>
  <c r="W221" i="7"/>
  <c r="V221" i="7"/>
  <c r="U221" i="7"/>
  <c r="T221" i="7"/>
  <c r="S221" i="7"/>
  <c r="R221" i="7"/>
  <c r="Q221" i="7"/>
  <c r="P221" i="7"/>
  <c r="O221" i="7"/>
  <c r="N221" i="7"/>
  <c r="M221" i="7"/>
  <c r="L221" i="7"/>
  <c r="K221" i="7"/>
  <c r="J221" i="7"/>
  <c r="I221" i="7"/>
  <c r="H221" i="7"/>
  <c r="G221" i="7"/>
  <c r="F221" i="7"/>
  <c r="E221" i="7"/>
  <c r="D221" i="7"/>
  <c r="C221" i="7"/>
  <c r="B221" i="7"/>
  <c r="AY220" i="7"/>
  <c r="AV220" i="7"/>
  <c r="AU220" i="7"/>
  <c r="AT220" i="7"/>
  <c r="AS220" i="7"/>
  <c r="AR220" i="7"/>
  <c r="AQ220" i="7"/>
  <c r="AP220" i="7"/>
  <c r="AO220" i="7"/>
  <c r="AN220" i="7"/>
  <c r="AM220" i="7"/>
  <c r="AL220" i="7"/>
  <c r="AK220" i="7"/>
  <c r="AJ220" i="7"/>
  <c r="AI220" i="7"/>
  <c r="AH220" i="7"/>
  <c r="AG220" i="7"/>
  <c r="AF220" i="7"/>
  <c r="AE220" i="7"/>
  <c r="AD220" i="7"/>
  <c r="AC220" i="7"/>
  <c r="AB220" i="7"/>
  <c r="AA220" i="7"/>
  <c r="W220" i="7"/>
  <c r="V220" i="7"/>
  <c r="U220" i="7"/>
  <c r="T220" i="7"/>
  <c r="S220" i="7"/>
  <c r="R220" i="7"/>
  <c r="Q220" i="7"/>
  <c r="P220" i="7"/>
  <c r="O220" i="7"/>
  <c r="N220" i="7"/>
  <c r="M220" i="7"/>
  <c r="L220" i="7"/>
  <c r="K220" i="7"/>
  <c r="J220" i="7"/>
  <c r="I220" i="7"/>
  <c r="H220" i="7"/>
  <c r="G220" i="7"/>
  <c r="F220" i="7"/>
  <c r="E220" i="7"/>
  <c r="D220" i="7"/>
  <c r="C220" i="7"/>
  <c r="B220" i="7"/>
  <c r="AY219" i="7"/>
  <c r="AV219" i="7"/>
  <c r="AU219" i="7"/>
  <c r="AT219" i="7"/>
  <c r="AS219" i="7"/>
  <c r="AR219" i="7"/>
  <c r="AQ219" i="7"/>
  <c r="AP219" i="7"/>
  <c r="AO219" i="7"/>
  <c r="AN219" i="7"/>
  <c r="AM219" i="7"/>
  <c r="AL219" i="7"/>
  <c r="AK219" i="7"/>
  <c r="AJ219" i="7"/>
  <c r="AI219" i="7"/>
  <c r="AH219" i="7"/>
  <c r="AG219" i="7"/>
  <c r="AF219" i="7"/>
  <c r="AE219" i="7"/>
  <c r="AD219" i="7"/>
  <c r="AC219" i="7"/>
  <c r="AB219" i="7"/>
  <c r="AA219" i="7"/>
  <c r="W219" i="7"/>
  <c r="V219" i="7"/>
  <c r="U219" i="7"/>
  <c r="T219" i="7"/>
  <c r="S219" i="7"/>
  <c r="R219" i="7"/>
  <c r="Q219" i="7"/>
  <c r="P219" i="7"/>
  <c r="O219" i="7"/>
  <c r="N219" i="7"/>
  <c r="M219" i="7"/>
  <c r="L219" i="7"/>
  <c r="K219" i="7"/>
  <c r="J219" i="7"/>
  <c r="I219" i="7"/>
  <c r="H219" i="7"/>
  <c r="G219" i="7"/>
  <c r="F219" i="7"/>
  <c r="E219" i="7"/>
  <c r="D219" i="7"/>
  <c r="C219" i="7"/>
  <c r="B219" i="7"/>
  <c r="AY218" i="7"/>
  <c r="AV218" i="7"/>
  <c r="AU218" i="7"/>
  <c r="AT218" i="7"/>
  <c r="AS218" i="7"/>
  <c r="AR218" i="7"/>
  <c r="AQ218" i="7"/>
  <c r="AP218" i="7"/>
  <c r="AO218" i="7"/>
  <c r="AN218" i="7"/>
  <c r="AM218" i="7"/>
  <c r="AL218" i="7"/>
  <c r="AK218" i="7"/>
  <c r="AJ218" i="7"/>
  <c r="AI218" i="7"/>
  <c r="AH218" i="7"/>
  <c r="AG218" i="7"/>
  <c r="AF218" i="7"/>
  <c r="AE218" i="7"/>
  <c r="AD218" i="7"/>
  <c r="AC218" i="7"/>
  <c r="AB218" i="7"/>
  <c r="AA218" i="7"/>
  <c r="W218" i="7"/>
  <c r="V218" i="7"/>
  <c r="U218" i="7"/>
  <c r="T218" i="7"/>
  <c r="S218" i="7"/>
  <c r="R218" i="7"/>
  <c r="Q218" i="7"/>
  <c r="P218" i="7"/>
  <c r="O218" i="7"/>
  <c r="N218" i="7"/>
  <c r="M218" i="7"/>
  <c r="L218" i="7"/>
  <c r="K218" i="7"/>
  <c r="J218" i="7"/>
  <c r="I218" i="7"/>
  <c r="H218" i="7"/>
  <c r="G218" i="7"/>
  <c r="F218" i="7"/>
  <c r="E218" i="7"/>
  <c r="D218" i="7"/>
  <c r="C218" i="7"/>
  <c r="B218" i="7"/>
  <c r="AY217" i="7"/>
  <c r="AV217" i="7"/>
  <c r="AU217" i="7"/>
  <c r="AT217" i="7"/>
  <c r="AS217" i="7"/>
  <c r="AR217" i="7"/>
  <c r="AQ217" i="7"/>
  <c r="AP217" i="7"/>
  <c r="AO217" i="7"/>
  <c r="AN217" i="7"/>
  <c r="AM217" i="7"/>
  <c r="AL217" i="7"/>
  <c r="AK217" i="7"/>
  <c r="AJ217" i="7"/>
  <c r="AI217" i="7"/>
  <c r="AH217" i="7"/>
  <c r="AG217" i="7"/>
  <c r="AF217" i="7"/>
  <c r="AE217" i="7"/>
  <c r="AD217" i="7"/>
  <c r="AC217" i="7"/>
  <c r="AB217" i="7"/>
  <c r="AA217" i="7"/>
  <c r="W217" i="7"/>
  <c r="V217" i="7"/>
  <c r="U217" i="7"/>
  <c r="T217" i="7"/>
  <c r="S217" i="7"/>
  <c r="R217" i="7"/>
  <c r="Q217" i="7"/>
  <c r="P217" i="7"/>
  <c r="O217" i="7"/>
  <c r="N217" i="7"/>
  <c r="M217" i="7"/>
  <c r="L217" i="7"/>
  <c r="K217" i="7"/>
  <c r="J217" i="7"/>
  <c r="I217" i="7"/>
  <c r="H217" i="7"/>
  <c r="G217" i="7"/>
  <c r="F217" i="7"/>
  <c r="E217" i="7"/>
  <c r="D217" i="7"/>
  <c r="C217" i="7"/>
  <c r="B217" i="7"/>
  <c r="AY216" i="7"/>
  <c r="AV216" i="7"/>
  <c r="AU216" i="7"/>
  <c r="AT216" i="7"/>
  <c r="AS216" i="7"/>
  <c r="AR216" i="7"/>
  <c r="AQ216" i="7"/>
  <c r="AP216" i="7"/>
  <c r="AO216" i="7"/>
  <c r="AN216" i="7"/>
  <c r="AM216" i="7"/>
  <c r="AL216" i="7"/>
  <c r="AK216" i="7"/>
  <c r="AJ216" i="7"/>
  <c r="AI216" i="7"/>
  <c r="AH216" i="7"/>
  <c r="AG216" i="7"/>
  <c r="AF216" i="7"/>
  <c r="AE216" i="7"/>
  <c r="AD216" i="7"/>
  <c r="AC216" i="7"/>
  <c r="AB216" i="7"/>
  <c r="AA216" i="7"/>
  <c r="W216" i="7"/>
  <c r="V216" i="7"/>
  <c r="U216" i="7"/>
  <c r="T216" i="7"/>
  <c r="S216" i="7"/>
  <c r="R216" i="7"/>
  <c r="Q216" i="7"/>
  <c r="P216" i="7"/>
  <c r="O216" i="7"/>
  <c r="N216" i="7"/>
  <c r="M216" i="7"/>
  <c r="L216" i="7"/>
  <c r="K216" i="7"/>
  <c r="J216" i="7"/>
  <c r="I216" i="7"/>
  <c r="H216" i="7"/>
  <c r="G216" i="7"/>
  <c r="F216" i="7"/>
  <c r="E216" i="7"/>
  <c r="D216" i="7"/>
  <c r="C216" i="7"/>
  <c r="B216" i="7"/>
  <c r="AY215" i="7"/>
  <c r="AV215" i="7"/>
  <c r="AU215" i="7"/>
  <c r="AT215" i="7"/>
  <c r="AS215" i="7"/>
  <c r="AR215" i="7"/>
  <c r="AQ215" i="7"/>
  <c r="AP215" i="7"/>
  <c r="AO215" i="7"/>
  <c r="AN215" i="7"/>
  <c r="AM215" i="7"/>
  <c r="AL215" i="7"/>
  <c r="AK215" i="7"/>
  <c r="AJ215" i="7"/>
  <c r="AI215" i="7"/>
  <c r="AH215" i="7"/>
  <c r="AG215" i="7"/>
  <c r="AF215" i="7"/>
  <c r="AE215" i="7"/>
  <c r="AD215" i="7"/>
  <c r="AC215" i="7"/>
  <c r="AB215" i="7"/>
  <c r="AA215" i="7"/>
  <c r="W215" i="7"/>
  <c r="V215" i="7"/>
  <c r="U215" i="7"/>
  <c r="T215" i="7"/>
  <c r="S215" i="7"/>
  <c r="R215" i="7"/>
  <c r="Q215" i="7"/>
  <c r="P215" i="7"/>
  <c r="O215" i="7"/>
  <c r="N215" i="7"/>
  <c r="M215" i="7"/>
  <c r="L215" i="7"/>
  <c r="K215" i="7"/>
  <c r="J215" i="7"/>
  <c r="I215" i="7"/>
  <c r="H215" i="7"/>
  <c r="G215" i="7"/>
  <c r="F215" i="7"/>
  <c r="E215" i="7"/>
  <c r="D215" i="7"/>
  <c r="C215" i="7"/>
  <c r="B215" i="7"/>
  <c r="AY214" i="7"/>
  <c r="AV214" i="7"/>
  <c r="AU214" i="7"/>
  <c r="AT214" i="7"/>
  <c r="AS214" i="7"/>
  <c r="AR214" i="7"/>
  <c r="AQ214" i="7"/>
  <c r="AP214" i="7"/>
  <c r="AO214" i="7"/>
  <c r="AN214" i="7"/>
  <c r="AM214" i="7"/>
  <c r="AL214" i="7"/>
  <c r="AK214" i="7"/>
  <c r="AJ214" i="7"/>
  <c r="AI214" i="7"/>
  <c r="AH214" i="7"/>
  <c r="AG214" i="7"/>
  <c r="AF214" i="7"/>
  <c r="AE214" i="7"/>
  <c r="AD214" i="7"/>
  <c r="AC214" i="7"/>
  <c r="AB214" i="7"/>
  <c r="AA214" i="7"/>
  <c r="W214" i="7"/>
  <c r="V214" i="7"/>
  <c r="U214" i="7"/>
  <c r="T214" i="7"/>
  <c r="S214" i="7"/>
  <c r="R214" i="7"/>
  <c r="Q214" i="7"/>
  <c r="P214" i="7"/>
  <c r="O214" i="7"/>
  <c r="N214" i="7"/>
  <c r="M214" i="7"/>
  <c r="L214" i="7"/>
  <c r="K214" i="7"/>
  <c r="J214" i="7"/>
  <c r="I214" i="7"/>
  <c r="H214" i="7"/>
  <c r="G214" i="7"/>
  <c r="F214" i="7"/>
  <c r="E214" i="7"/>
  <c r="D214" i="7"/>
  <c r="C214" i="7"/>
  <c r="B214" i="7"/>
  <c r="AY213" i="7"/>
  <c r="AV213" i="7"/>
  <c r="AU213" i="7"/>
  <c r="AT213" i="7"/>
  <c r="AS213" i="7"/>
  <c r="AR213" i="7"/>
  <c r="AQ213" i="7"/>
  <c r="AP213" i="7"/>
  <c r="AO213" i="7"/>
  <c r="AN213" i="7"/>
  <c r="AM213" i="7"/>
  <c r="AL213" i="7"/>
  <c r="AK213" i="7"/>
  <c r="AJ213" i="7"/>
  <c r="AI213" i="7"/>
  <c r="AH213" i="7"/>
  <c r="AG213" i="7"/>
  <c r="AF213" i="7"/>
  <c r="AE213" i="7"/>
  <c r="AD213" i="7"/>
  <c r="AC213" i="7"/>
  <c r="AB213" i="7"/>
  <c r="AA213" i="7"/>
  <c r="W213" i="7"/>
  <c r="V213" i="7"/>
  <c r="U213" i="7"/>
  <c r="T213" i="7"/>
  <c r="S213" i="7"/>
  <c r="R213" i="7"/>
  <c r="Q213" i="7"/>
  <c r="P213" i="7"/>
  <c r="O213" i="7"/>
  <c r="N213" i="7"/>
  <c r="M213" i="7"/>
  <c r="L213" i="7"/>
  <c r="K213" i="7"/>
  <c r="J213" i="7"/>
  <c r="I213" i="7"/>
  <c r="H213" i="7"/>
  <c r="G213" i="7"/>
  <c r="F213" i="7"/>
  <c r="E213" i="7"/>
  <c r="D213" i="7"/>
  <c r="C213" i="7"/>
  <c r="B213" i="7"/>
  <c r="AY212" i="7"/>
  <c r="AV212" i="7"/>
  <c r="AU212" i="7"/>
  <c r="AT212" i="7"/>
  <c r="AS212" i="7"/>
  <c r="AR212" i="7"/>
  <c r="AQ212" i="7"/>
  <c r="AP212" i="7"/>
  <c r="AO212" i="7"/>
  <c r="AN212" i="7"/>
  <c r="AM212" i="7"/>
  <c r="AL212" i="7"/>
  <c r="AK212" i="7"/>
  <c r="AJ212" i="7"/>
  <c r="AI212" i="7"/>
  <c r="AH212" i="7"/>
  <c r="AG212" i="7"/>
  <c r="AF212" i="7"/>
  <c r="AE212" i="7"/>
  <c r="AD212" i="7"/>
  <c r="AC212" i="7"/>
  <c r="AB212" i="7"/>
  <c r="AA212" i="7"/>
  <c r="W212" i="7"/>
  <c r="V212" i="7"/>
  <c r="U212" i="7"/>
  <c r="T212" i="7"/>
  <c r="S212" i="7"/>
  <c r="R212" i="7"/>
  <c r="Q212" i="7"/>
  <c r="P212" i="7"/>
  <c r="O212" i="7"/>
  <c r="N212" i="7"/>
  <c r="M212" i="7"/>
  <c r="L212" i="7"/>
  <c r="K212" i="7"/>
  <c r="J212" i="7"/>
  <c r="I212" i="7"/>
  <c r="H212" i="7"/>
  <c r="G212" i="7"/>
  <c r="F212" i="7"/>
  <c r="E212" i="7"/>
  <c r="D212" i="7"/>
  <c r="C212" i="7"/>
  <c r="B212" i="7"/>
  <c r="AY211" i="7"/>
  <c r="AV211" i="7"/>
  <c r="AU211" i="7"/>
  <c r="AT211" i="7"/>
  <c r="AS211" i="7"/>
  <c r="AR211" i="7"/>
  <c r="AQ211" i="7"/>
  <c r="AP211" i="7"/>
  <c r="AO211" i="7"/>
  <c r="AN211" i="7"/>
  <c r="AM211" i="7"/>
  <c r="AL211" i="7"/>
  <c r="AK211" i="7"/>
  <c r="AJ211" i="7"/>
  <c r="AI211" i="7"/>
  <c r="AH211" i="7"/>
  <c r="AG211" i="7"/>
  <c r="AF211" i="7"/>
  <c r="AE211" i="7"/>
  <c r="AD211" i="7"/>
  <c r="AC211" i="7"/>
  <c r="AB211" i="7"/>
  <c r="AA211" i="7"/>
  <c r="W211" i="7"/>
  <c r="V211" i="7"/>
  <c r="U211" i="7"/>
  <c r="T211" i="7"/>
  <c r="S211" i="7"/>
  <c r="R211" i="7"/>
  <c r="Q211" i="7"/>
  <c r="P211" i="7"/>
  <c r="O211" i="7"/>
  <c r="N211" i="7"/>
  <c r="M211" i="7"/>
  <c r="L211" i="7"/>
  <c r="K211" i="7"/>
  <c r="J211" i="7"/>
  <c r="I211" i="7"/>
  <c r="H211" i="7"/>
  <c r="G211" i="7"/>
  <c r="F211" i="7"/>
  <c r="E211" i="7"/>
  <c r="D211" i="7"/>
  <c r="C211" i="7"/>
  <c r="B211" i="7"/>
  <c r="AY210" i="7"/>
  <c r="AV210" i="7"/>
  <c r="AU210" i="7"/>
  <c r="AT210" i="7"/>
  <c r="AS210" i="7"/>
  <c r="AR210" i="7"/>
  <c r="AQ210" i="7"/>
  <c r="AP210" i="7"/>
  <c r="AO210" i="7"/>
  <c r="AN210" i="7"/>
  <c r="AM210" i="7"/>
  <c r="AL210" i="7"/>
  <c r="AK210" i="7"/>
  <c r="AJ210" i="7"/>
  <c r="AI210" i="7"/>
  <c r="AH210" i="7"/>
  <c r="AG210" i="7"/>
  <c r="AF210" i="7"/>
  <c r="AE210" i="7"/>
  <c r="AD210" i="7"/>
  <c r="AC210" i="7"/>
  <c r="AB210" i="7"/>
  <c r="AA210" i="7"/>
  <c r="W210" i="7"/>
  <c r="V210" i="7"/>
  <c r="U210" i="7"/>
  <c r="T210" i="7"/>
  <c r="S210" i="7"/>
  <c r="R210" i="7"/>
  <c r="Q210" i="7"/>
  <c r="P210" i="7"/>
  <c r="O210" i="7"/>
  <c r="N210" i="7"/>
  <c r="M210" i="7"/>
  <c r="L210" i="7"/>
  <c r="K210" i="7"/>
  <c r="J210" i="7"/>
  <c r="I210" i="7"/>
  <c r="H210" i="7"/>
  <c r="G210" i="7"/>
  <c r="F210" i="7"/>
  <c r="E210" i="7"/>
  <c r="D210" i="7"/>
  <c r="C210" i="7"/>
  <c r="B210" i="7"/>
  <c r="AY209" i="7"/>
  <c r="AV209" i="7"/>
  <c r="AU209" i="7"/>
  <c r="AT209" i="7"/>
  <c r="AS209" i="7"/>
  <c r="AR209" i="7"/>
  <c r="AQ209" i="7"/>
  <c r="AP209" i="7"/>
  <c r="AO209" i="7"/>
  <c r="AN209" i="7"/>
  <c r="AM209" i="7"/>
  <c r="AL209" i="7"/>
  <c r="AK209" i="7"/>
  <c r="AJ209" i="7"/>
  <c r="AI209" i="7"/>
  <c r="AH209" i="7"/>
  <c r="AG209" i="7"/>
  <c r="AF209" i="7"/>
  <c r="AE209" i="7"/>
  <c r="AD209" i="7"/>
  <c r="AC209" i="7"/>
  <c r="AB209" i="7"/>
  <c r="AA209" i="7"/>
  <c r="W209" i="7"/>
  <c r="V209" i="7"/>
  <c r="U209" i="7"/>
  <c r="T209" i="7"/>
  <c r="S209" i="7"/>
  <c r="R209" i="7"/>
  <c r="Q209" i="7"/>
  <c r="P209" i="7"/>
  <c r="O209" i="7"/>
  <c r="N209" i="7"/>
  <c r="M209" i="7"/>
  <c r="L209" i="7"/>
  <c r="K209" i="7"/>
  <c r="J209" i="7"/>
  <c r="I209" i="7"/>
  <c r="H209" i="7"/>
  <c r="G209" i="7"/>
  <c r="F209" i="7"/>
  <c r="E209" i="7"/>
  <c r="D209" i="7"/>
  <c r="C209" i="7"/>
  <c r="B209" i="7"/>
  <c r="AY208" i="7"/>
  <c r="AV208" i="7"/>
  <c r="AU208" i="7"/>
  <c r="AT208" i="7"/>
  <c r="AS208" i="7"/>
  <c r="AR208" i="7"/>
  <c r="AQ208" i="7"/>
  <c r="AP208" i="7"/>
  <c r="AO208" i="7"/>
  <c r="AN208" i="7"/>
  <c r="AM208" i="7"/>
  <c r="AL208" i="7"/>
  <c r="AK208" i="7"/>
  <c r="AJ208" i="7"/>
  <c r="AI208" i="7"/>
  <c r="AH208" i="7"/>
  <c r="AG208" i="7"/>
  <c r="AF208" i="7"/>
  <c r="AE208" i="7"/>
  <c r="AD208" i="7"/>
  <c r="AC208" i="7"/>
  <c r="AB208" i="7"/>
  <c r="AA208" i="7"/>
  <c r="W208" i="7"/>
  <c r="V208" i="7"/>
  <c r="U208" i="7"/>
  <c r="T208" i="7"/>
  <c r="S208" i="7"/>
  <c r="R208" i="7"/>
  <c r="Q208" i="7"/>
  <c r="P208" i="7"/>
  <c r="O208" i="7"/>
  <c r="N208" i="7"/>
  <c r="M208" i="7"/>
  <c r="L208" i="7"/>
  <c r="K208" i="7"/>
  <c r="J208" i="7"/>
  <c r="I208" i="7"/>
  <c r="H208" i="7"/>
  <c r="G208" i="7"/>
  <c r="F208" i="7"/>
  <c r="E208" i="7"/>
  <c r="D208" i="7"/>
  <c r="C208" i="7"/>
  <c r="B208" i="7"/>
  <c r="AY207" i="7"/>
  <c r="AV207" i="7"/>
  <c r="AU207" i="7"/>
  <c r="AT207" i="7"/>
  <c r="AS207" i="7"/>
  <c r="AR207" i="7"/>
  <c r="AQ207" i="7"/>
  <c r="AP207" i="7"/>
  <c r="AO207" i="7"/>
  <c r="AN207" i="7"/>
  <c r="AM207" i="7"/>
  <c r="AL207" i="7"/>
  <c r="AK207" i="7"/>
  <c r="AJ207" i="7"/>
  <c r="AI207" i="7"/>
  <c r="AH207" i="7"/>
  <c r="AG207" i="7"/>
  <c r="AF207" i="7"/>
  <c r="AE207" i="7"/>
  <c r="AD207" i="7"/>
  <c r="AC207" i="7"/>
  <c r="AB207" i="7"/>
  <c r="AA207" i="7"/>
  <c r="W207" i="7"/>
  <c r="V207" i="7"/>
  <c r="U207" i="7"/>
  <c r="T207" i="7"/>
  <c r="S207" i="7"/>
  <c r="R207" i="7"/>
  <c r="Q207" i="7"/>
  <c r="P207" i="7"/>
  <c r="O207" i="7"/>
  <c r="N207" i="7"/>
  <c r="M207" i="7"/>
  <c r="L207" i="7"/>
  <c r="K207" i="7"/>
  <c r="J207" i="7"/>
  <c r="I207" i="7"/>
  <c r="H207" i="7"/>
  <c r="G207" i="7"/>
  <c r="F207" i="7"/>
  <c r="E207" i="7"/>
  <c r="D207" i="7"/>
  <c r="C207" i="7"/>
  <c r="B207" i="7"/>
  <c r="AY206" i="7"/>
  <c r="AV206" i="7"/>
  <c r="AU206" i="7"/>
  <c r="AT206" i="7"/>
  <c r="AS206" i="7"/>
  <c r="AR206" i="7"/>
  <c r="AQ206" i="7"/>
  <c r="AP206" i="7"/>
  <c r="AO206" i="7"/>
  <c r="AN206" i="7"/>
  <c r="AM206" i="7"/>
  <c r="AL206" i="7"/>
  <c r="AK206" i="7"/>
  <c r="AJ206" i="7"/>
  <c r="AI206" i="7"/>
  <c r="AH206" i="7"/>
  <c r="AG206" i="7"/>
  <c r="AF206" i="7"/>
  <c r="AE206" i="7"/>
  <c r="AD206" i="7"/>
  <c r="AC206" i="7"/>
  <c r="AB206" i="7"/>
  <c r="AA206" i="7"/>
  <c r="W206" i="7"/>
  <c r="V206" i="7"/>
  <c r="U206" i="7"/>
  <c r="T206" i="7"/>
  <c r="S206" i="7"/>
  <c r="R206" i="7"/>
  <c r="Q206" i="7"/>
  <c r="P206" i="7"/>
  <c r="O206" i="7"/>
  <c r="N206" i="7"/>
  <c r="M206" i="7"/>
  <c r="L206" i="7"/>
  <c r="K206" i="7"/>
  <c r="J206" i="7"/>
  <c r="I206" i="7"/>
  <c r="H206" i="7"/>
  <c r="G206" i="7"/>
  <c r="F206" i="7"/>
  <c r="E206" i="7"/>
  <c r="D206" i="7"/>
  <c r="C206" i="7"/>
  <c r="B206" i="7"/>
  <c r="AY205" i="7"/>
  <c r="AV205" i="7"/>
  <c r="AU205" i="7"/>
  <c r="AT205" i="7"/>
  <c r="AS205" i="7"/>
  <c r="AR205" i="7"/>
  <c r="AQ205" i="7"/>
  <c r="AP205" i="7"/>
  <c r="AO205" i="7"/>
  <c r="AN205" i="7"/>
  <c r="AM205" i="7"/>
  <c r="AL205" i="7"/>
  <c r="AK205" i="7"/>
  <c r="AJ205" i="7"/>
  <c r="AI205" i="7"/>
  <c r="AH205" i="7"/>
  <c r="AG205" i="7"/>
  <c r="AF205" i="7"/>
  <c r="AE205" i="7"/>
  <c r="AD205" i="7"/>
  <c r="AC205" i="7"/>
  <c r="AB205" i="7"/>
  <c r="AA205" i="7"/>
  <c r="W205" i="7"/>
  <c r="V205" i="7"/>
  <c r="U205" i="7"/>
  <c r="T205" i="7"/>
  <c r="S205" i="7"/>
  <c r="R205" i="7"/>
  <c r="Q205" i="7"/>
  <c r="P205" i="7"/>
  <c r="O205" i="7"/>
  <c r="N205" i="7"/>
  <c r="M205" i="7"/>
  <c r="L205" i="7"/>
  <c r="K205" i="7"/>
  <c r="J205" i="7"/>
  <c r="I205" i="7"/>
  <c r="H205" i="7"/>
  <c r="G205" i="7"/>
  <c r="F205" i="7"/>
  <c r="E205" i="7"/>
  <c r="D205" i="7"/>
  <c r="C205" i="7"/>
  <c r="B205" i="7"/>
  <c r="AY204" i="7"/>
  <c r="AV204" i="7"/>
  <c r="AU204" i="7"/>
  <c r="AT204" i="7"/>
  <c r="AS204" i="7"/>
  <c r="AR204" i="7"/>
  <c r="AQ204" i="7"/>
  <c r="AP204" i="7"/>
  <c r="AO204" i="7"/>
  <c r="AN204" i="7"/>
  <c r="AM204" i="7"/>
  <c r="AL204" i="7"/>
  <c r="AK204" i="7"/>
  <c r="AJ204" i="7"/>
  <c r="AI204" i="7"/>
  <c r="AH204" i="7"/>
  <c r="AG204" i="7"/>
  <c r="AF204" i="7"/>
  <c r="AE204" i="7"/>
  <c r="AD204" i="7"/>
  <c r="AC204" i="7"/>
  <c r="AB204" i="7"/>
  <c r="AA204" i="7"/>
  <c r="W204" i="7"/>
  <c r="V204" i="7"/>
  <c r="U204" i="7"/>
  <c r="T204" i="7"/>
  <c r="S204" i="7"/>
  <c r="R204" i="7"/>
  <c r="Q204" i="7"/>
  <c r="P204" i="7"/>
  <c r="O204" i="7"/>
  <c r="N204" i="7"/>
  <c r="M204" i="7"/>
  <c r="L204" i="7"/>
  <c r="K204" i="7"/>
  <c r="J204" i="7"/>
  <c r="I204" i="7"/>
  <c r="H204" i="7"/>
  <c r="G204" i="7"/>
  <c r="F204" i="7"/>
  <c r="E204" i="7"/>
  <c r="D204" i="7"/>
  <c r="C204" i="7"/>
  <c r="B204" i="7"/>
  <c r="AY203" i="7"/>
  <c r="AV203" i="7"/>
  <c r="AU203" i="7"/>
  <c r="AT203" i="7"/>
  <c r="AS203" i="7"/>
  <c r="AR203" i="7"/>
  <c r="AQ203" i="7"/>
  <c r="AP203" i="7"/>
  <c r="AO203" i="7"/>
  <c r="AN203" i="7"/>
  <c r="AM203" i="7"/>
  <c r="AL203" i="7"/>
  <c r="AK203" i="7"/>
  <c r="AJ203" i="7"/>
  <c r="AI203" i="7"/>
  <c r="AH203" i="7"/>
  <c r="AG203" i="7"/>
  <c r="AF203" i="7"/>
  <c r="AE203" i="7"/>
  <c r="AD203" i="7"/>
  <c r="AC203" i="7"/>
  <c r="AB203" i="7"/>
  <c r="AA203" i="7"/>
  <c r="W203" i="7"/>
  <c r="V203" i="7"/>
  <c r="U203" i="7"/>
  <c r="T203" i="7"/>
  <c r="S203" i="7"/>
  <c r="R203" i="7"/>
  <c r="Q203" i="7"/>
  <c r="P203" i="7"/>
  <c r="O203" i="7"/>
  <c r="N203" i="7"/>
  <c r="M203" i="7"/>
  <c r="L203" i="7"/>
  <c r="K203" i="7"/>
  <c r="J203" i="7"/>
  <c r="I203" i="7"/>
  <c r="H203" i="7"/>
  <c r="G203" i="7"/>
  <c r="F203" i="7"/>
  <c r="E203" i="7"/>
  <c r="D203" i="7"/>
  <c r="C203" i="7"/>
  <c r="B203" i="7"/>
  <c r="AY202" i="7"/>
  <c r="AV202" i="7"/>
  <c r="AU202" i="7"/>
  <c r="AT202" i="7"/>
  <c r="AS202" i="7"/>
  <c r="AR202" i="7"/>
  <c r="AQ202" i="7"/>
  <c r="AP202" i="7"/>
  <c r="AO202" i="7"/>
  <c r="AN202" i="7"/>
  <c r="AM202" i="7"/>
  <c r="AL202" i="7"/>
  <c r="AK202" i="7"/>
  <c r="AJ202" i="7"/>
  <c r="AI202" i="7"/>
  <c r="AH202" i="7"/>
  <c r="AG202" i="7"/>
  <c r="AF202" i="7"/>
  <c r="AE202" i="7"/>
  <c r="AD202" i="7"/>
  <c r="AC202" i="7"/>
  <c r="AB202" i="7"/>
  <c r="AA202" i="7"/>
  <c r="W202" i="7"/>
  <c r="V202" i="7"/>
  <c r="U202" i="7"/>
  <c r="T202" i="7"/>
  <c r="S202" i="7"/>
  <c r="R202" i="7"/>
  <c r="Q202" i="7"/>
  <c r="P202" i="7"/>
  <c r="O202" i="7"/>
  <c r="N202" i="7"/>
  <c r="M202" i="7"/>
  <c r="L202" i="7"/>
  <c r="K202" i="7"/>
  <c r="J202" i="7"/>
  <c r="I202" i="7"/>
  <c r="H202" i="7"/>
  <c r="G202" i="7"/>
  <c r="F202" i="7"/>
  <c r="E202" i="7"/>
  <c r="D202" i="7"/>
  <c r="C202" i="7"/>
  <c r="B202" i="7"/>
  <c r="AY201" i="7"/>
  <c r="AV201" i="7"/>
  <c r="AU201" i="7"/>
  <c r="AT201" i="7"/>
  <c r="AS201" i="7"/>
  <c r="AR201" i="7"/>
  <c r="AQ201" i="7"/>
  <c r="AP201" i="7"/>
  <c r="AO201" i="7"/>
  <c r="AN201" i="7"/>
  <c r="AM201" i="7"/>
  <c r="AL201" i="7"/>
  <c r="AK201" i="7"/>
  <c r="AJ201" i="7"/>
  <c r="AI201" i="7"/>
  <c r="AH201" i="7"/>
  <c r="AG201" i="7"/>
  <c r="AF201" i="7"/>
  <c r="AE201" i="7"/>
  <c r="AD201" i="7"/>
  <c r="AC201" i="7"/>
  <c r="AB201" i="7"/>
  <c r="AA201" i="7"/>
  <c r="W201" i="7"/>
  <c r="V201" i="7"/>
  <c r="U201" i="7"/>
  <c r="T201" i="7"/>
  <c r="S201" i="7"/>
  <c r="R201" i="7"/>
  <c r="Q201" i="7"/>
  <c r="P201" i="7"/>
  <c r="O201" i="7"/>
  <c r="N201" i="7"/>
  <c r="M201" i="7"/>
  <c r="L201" i="7"/>
  <c r="K201" i="7"/>
  <c r="J201" i="7"/>
  <c r="I201" i="7"/>
  <c r="H201" i="7"/>
  <c r="G201" i="7"/>
  <c r="F201" i="7"/>
  <c r="E201" i="7"/>
  <c r="D201" i="7"/>
  <c r="C201" i="7"/>
  <c r="B201" i="7"/>
  <c r="AY200" i="7"/>
  <c r="AV200" i="7"/>
  <c r="AU200" i="7"/>
  <c r="AT200" i="7"/>
  <c r="AS200" i="7"/>
  <c r="AR200" i="7"/>
  <c r="AQ200" i="7"/>
  <c r="AP200" i="7"/>
  <c r="AO200" i="7"/>
  <c r="AN200" i="7"/>
  <c r="AM200" i="7"/>
  <c r="AL200" i="7"/>
  <c r="AK200" i="7"/>
  <c r="AJ200" i="7"/>
  <c r="AI200" i="7"/>
  <c r="AH200" i="7"/>
  <c r="AG200" i="7"/>
  <c r="AF200" i="7"/>
  <c r="AE200" i="7"/>
  <c r="AD200" i="7"/>
  <c r="AC200" i="7"/>
  <c r="AB200" i="7"/>
  <c r="AA200" i="7"/>
  <c r="W200" i="7"/>
  <c r="V200" i="7"/>
  <c r="U200" i="7"/>
  <c r="T200" i="7"/>
  <c r="S200" i="7"/>
  <c r="R200" i="7"/>
  <c r="Q200" i="7"/>
  <c r="P200" i="7"/>
  <c r="O200" i="7"/>
  <c r="N200" i="7"/>
  <c r="M200" i="7"/>
  <c r="L200" i="7"/>
  <c r="K200" i="7"/>
  <c r="J200" i="7"/>
  <c r="I200" i="7"/>
  <c r="H200" i="7"/>
  <c r="G200" i="7"/>
  <c r="F200" i="7"/>
  <c r="E200" i="7"/>
  <c r="D200" i="7"/>
  <c r="C200" i="7"/>
  <c r="B200" i="7"/>
  <c r="AY199" i="7"/>
  <c r="AV199" i="7"/>
  <c r="AU199" i="7"/>
  <c r="AT199" i="7"/>
  <c r="AS199" i="7"/>
  <c r="AR199" i="7"/>
  <c r="AQ199" i="7"/>
  <c r="AP199" i="7"/>
  <c r="AO199" i="7"/>
  <c r="AN199" i="7"/>
  <c r="AM199" i="7"/>
  <c r="AL199" i="7"/>
  <c r="AK199" i="7"/>
  <c r="AJ199" i="7"/>
  <c r="AI199" i="7"/>
  <c r="AH199" i="7"/>
  <c r="AG199" i="7"/>
  <c r="AF199" i="7"/>
  <c r="AE199" i="7"/>
  <c r="AD199" i="7"/>
  <c r="AC199" i="7"/>
  <c r="AB199" i="7"/>
  <c r="AA199" i="7"/>
  <c r="W199" i="7"/>
  <c r="V199" i="7"/>
  <c r="U199" i="7"/>
  <c r="T199" i="7"/>
  <c r="S199" i="7"/>
  <c r="R199" i="7"/>
  <c r="Q199" i="7"/>
  <c r="P199" i="7"/>
  <c r="O199" i="7"/>
  <c r="N199" i="7"/>
  <c r="M199" i="7"/>
  <c r="L199" i="7"/>
  <c r="K199" i="7"/>
  <c r="J199" i="7"/>
  <c r="I199" i="7"/>
  <c r="H199" i="7"/>
  <c r="G199" i="7"/>
  <c r="F199" i="7"/>
  <c r="E199" i="7"/>
  <c r="D199" i="7"/>
  <c r="C199" i="7"/>
  <c r="B199" i="7"/>
  <c r="AY198" i="7"/>
  <c r="AV198" i="7"/>
  <c r="AU198" i="7"/>
  <c r="AT198" i="7"/>
  <c r="AS198" i="7"/>
  <c r="AR198" i="7"/>
  <c r="AQ198" i="7"/>
  <c r="AP198" i="7"/>
  <c r="AO198" i="7"/>
  <c r="AN198" i="7"/>
  <c r="AM198" i="7"/>
  <c r="AL198" i="7"/>
  <c r="AK198" i="7"/>
  <c r="AJ198" i="7"/>
  <c r="AI198" i="7"/>
  <c r="AH198" i="7"/>
  <c r="AG198" i="7"/>
  <c r="AF198" i="7"/>
  <c r="AE198" i="7"/>
  <c r="AD198" i="7"/>
  <c r="AC198" i="7"/>
  <c r="AB198" i="7"/>
  <c r="AA198" i="7"/>
  <c r="W198" i="7"/>
  <c r="V198" i="7"/>
  <c r="U198" i="7"/>
  <c r="T198" i="7"/>
  <c r="S198" i="7"/>
  <c r="R198" i="7"/>
  <c r="Q198" i="7"/>
  <c r="P198" i="7"/>
  <c r="O198" i="7"/>
  <c r="N198" i="7"/>
  <c r="M198" i="7"/>
  <c r="L198" i="7"/>
  <c r="K198" i="7"/>
  <c r="J198" i="7"/>
  <c r="I198" i="7"/>
  <c r="H198" i="7"/>
  <c r="G198" i="7"/>
  <c r="F198" i="7"/>
  <c r="E198" i="7"/>
  <c r="D198" i="7"/>
  <c r="C198" i="7"/>
  <c r="B198" i="7"/>
  <c r="AY197" i="7"/>
  <c r="AV197" i="7"/>
  <c r="AU197" i="7"/>
  <c r="AT197" i="7"/>
  <c r="AS197" i="7"/>
  <c r="AR197" i="7"/>
  <c r="AQ197" i="7"/>
  <c r="AP197" i="7"/>
  <c r="AO197" i="7"/>
  <c r="AN197" i="7"/>
  <c r="AM197" i="7"/>
  <c r="AL197" i="7"/>
  <c r="AK197" i="7"/>
  <c r="AJ197" i="7"/>
  <c r="AI197" i="7"/>
  <c r="AH197" i="7"/>
  <c r="AG197" i="7"/>
  <c r="AF197" i="7"/>
  <c r="AE197" i="7"/>
  <c r="AD197" i="7"/>
  <c r="AC197" i="7"/>
  <c r="AB197" i="7"/>
  <c r="AA197" i="7"/>
  <c r="W197" i="7"/>
  <c r="V197" i="7"/>
  <c r="U197" i="7"/>
  <c r="T197" i="7"/>
  <c r="S197" i="7"/>
  <c r="R197" i="7"/>
  <c r="Q197" i="7"/>
  <c r="P197" i="7"/>
  <c r="O197" i="7"/>
  <c r="N197" i="7"/>
  <c r="M197" i="7"/>
  <c r="L197" i="7"/>
  <c r="K197" i="7"/>
  <c r="J197" i="7"/>
  <c r="I197" i="7"/>
  <c r="H197" i="7"/>
  <c r="G197" i="7"/>
  <c r="F197" i="7"/>
  <c r="E197" i="7"/>
  <c r="D197" i="7"/>
  <c r="C197" i="7"/>
  <c r="B197" i="7"/>
  <c r="AY196" i="7"/>
  <c r="AV196" i="7"/>
  <c r="AU196" i="7"/>
  <c r="AT196" i="7"/>
  <c r="AS196" i="7"/>
  <c r="AR196" i="7"/>
  <c r="AQ196" i="7"/>
  <c r="AP196" i="7"/>
  <c r="AO196" i="7"/>
  <c r="AN196" i="7"/>
  <c r="AM196" i="7"/>
  <c r="AL196" i="7"/>
  <c r="AK196" i="7"/>
  <c r="AJ196" i="7"/>
  <c r="AI196" i="7"/>
  <c r="AH196" i="7"/>
  <c r="AG196" i="7"/>
  <c r="AF196" i="7"/>
  <c r="AE196" i="7"/>
  <c r="AD196" i="7"/>
  <c r="AC196" i="7"/>
  <c r="AB196" i="7"/>
  <c r="AA196" i="7"/>
  <c r="W196" i="7"/>
  <c r="V196" i="7"/>
  <c r="U196" i="7"/>
  <c r="T196" i="7"/>
  <c r="S196" i="7"/>
  <c r="R196" i="7"/>
  <c r="Q196" i="7"/>
  <c r="P196" i="7"/>
  <c r="O196" i="7"/>
  <c r="N196" i="7"/>
  <c r="M196" i="7"/>
  <c r="L196" i="7"/>
  <c r="K196" i="7"/>
  <c r="J196" i="7"/>
  <c r="I196" i="7"/>
  <c r="H196" i="7"/>
  <c r="G196" i="7"/>
  <c r="F196" i="7"/>
  <c r="E196" i="7"/>
  <c r="D196" i="7"/>
  <c r="C196" i="7"/>
  <c r="B196" i="7"/>
  <c r="AY195" i="7"/>
  <c r="AV195" i="7"/>
  <c r="AU195" i="7"/>
  <c r="AT195" i="7"/>
  <c r="AS195" i="7"/>
  <c r="AR195" i="7"/>
  <c r="AQ195" i="7"/>
  <c r="AP195" i="7"/>
  <c r="AO195" i="7"/>
  <c r="AN195" i="7"/>
  <c r="AM195" i="7"/>
  <c r="AL195" i="7"/>
  <c r="AK195" i="7"/>
  <c r="AJ195" i="7"/>
  <c r="AI195" i="7"/>
  <c r="AH195" i="7"/>
  <c r="AG195" i="7"/>
  <c r="AF195" i="7"/>
  <c r="AE195" i="7"/>
  <c r="AD195" i="7"/>
  <c r="AC195" i="7"/>
  <c r="AB195" i="7"/>
  <c r="AA195" i="7"/>
  <c r="W195" i="7"/>
  <c r="V195" i="7"/>
  <c r="U195" i="7"/>
  <c r="T195" i="7"/>
  <c r="S195" i="7"/>
  <c r="R195" i="7"/>
  <c r="Q195" i="7"/>
  <c r="P195" i="7"/>
  <c r="O195" i="7"/>
  <c r="N195" i="7"/>
  <c r="M195" i="7"/>
  <c r="L195" i="7"/>
  <c r="K195" i="7"/>
  <c r="J195" i="7"/>
  <c r="I195" i="7"/>
  <c r="H195" i="7"/>
  <c r="G195" i="7"/>
  <c r="F195" i="7"/>
  <c r="E195" i="7"/>
  <c r="D195" i="7"/>
  <c r="C195" i="7"/>
  <c r="B195" i="7"/>
  <c r="AY194" i="7"/>
  <c r="AV194" i="7"/>
  <c r="AU194" i="7"/>
  <c r="AT194" i="7"/>
  <c r="AS194" i="7"/>
  <c r="AR194" i="7"/>
  <c r="AQ194" i="7"/>
  <c r="AP194" i="7"/>
  <c r="AO194" i="7"/>
  <c r="AN194" i="7"/>
  <c r="AM194" i="7"/>
  <c r="AL194" i="7"/>
  <c r="AK194" i="7"/>
  <c r="AJ194" i="7"/>
  <c r="AI194" i="7"/>
  <c r="AH194" i="7"/>
  <c r="AG194" i="7"/>
  <c r="AF194" i="7"/>
  <c r="AE194" i="7"/>
  <c r="AD194" i="7"/>
  <c r="AC194" i="7"/>
  <c r="AB194" i="7"/>
  <c r="AA194" i="7"/>
  <c r="W194" i="7"/>
  <c r="V194" i="7"/>
  <c r="U194" i="7"/>
  <c r="T194" i="7"/>
  <c r="S194" i="7"/>
  <c r="R194" i="7"/>
  <c r="Q194" i="7"/>
  <c r="P194" i="7"/>
  <c r="O194" i="7"/>
  <c r="N194" i="7"/>
  <c r="M194" i="7"/>
  <c r="L194" i="7"/>
  <c r="K194" i="7"/>
  <c r="J194" i="7"/>
  <c r="I194" i="7"/>
  <c r="H194" i="7"/>
  <c r="G194" i="7"/>
  <c r="F194" i="7"/>
  <c r="E194" i="7"/>
  <c r="D194" i="7"/>
  <c r="C194" i="7"/>
  <c r="B194" i="7"/>
  <c r="AY193" i="7"/>
  <c r="AV193" i="7"/>
  <c r="AU193" i="7"/>
  <c r="AT193" i="7"/>
  <c r="AS193" i="7"/>
  <c r="AR193" i="7"/>
  <c r="AQ193" i="7"/>
  <c r="AP193" i="7"/>
  <c r="AO193" i="7"/>
  <c r="AN193" i="7"/>
  <c r="AM193" i="7"/>
  <c r="AL193" i="7"/>
  <c r="AK193" i="7"/>
  <c r="AJ193" i="7"/>
  <c r="AI193" i="7"/>
  <c r="AH193" i="7"/>
  <c r="AG193" i="7"/>
  <c r="AF193" i="7"/>
  <c r="AE193" i="7"/>
  <c r="AD193" i="7"/>
  <c r="AC193" i="7"/>
  <c r="AB193" i="7"/>
  <c r="AA193" i="7"/>
  <c r="W193" i="7"/>
  <c r="V193" i="7"/>
  <c r="U193" i="7"/>
  <c r="T193" i="7"/>
  <c r="S193" i="7"/>
  <c r="R193" i="7"/>
  <c r="Q193" i="7"/>
  <c r="P193" i="7"/>
  <c r="O193" i="7"/>
  <c r="N193" i="7"/>
  <c r="M193" i="7"/>
  <c r="L193" i="7"/>
  <c r="K193" i="7"/>
  <c r="J193" i="7"/>
  <c r="I193" i="7"/>
  <c r="H193" i="7"/>
  <c r="G193" i="7"/>
  <c r="F193" i="7"/>
  <c r="E193" i="7"/>
  <c r="D193" i="7"/>
  <c r="C193" i="7"/>
  <c r="B193" i="7"/>
  <c r="AY192" i="7"/>
  <c r="AV192" i="7"/>
  <c r="AU192" i="7"/>
  <c r="AT192" i="7"/>
  <c r="AS192" i="7"/>
  <c r="AR192" i="7"/>
  <c r="AQ192" i="7"/>
  <c r="AP192" i="7"/>
  <c r="AO192" i="7"/>
  <c r="AN192" i="7"/>
  <c r="AM192" i="7"/>
  <c r="AL192" i="7"/>
  <c r="AK192" i="7"/>
  <c r="AJ192" i="7"/>
  <c r="AI192" i="7"/>
  <c r="AH192" i="7"/>
  <c r="AG192" i="7"/>
  <c r="AF192" i="7"/>
  <c r="AE192" i="7"/>
  <c r="AD192" i="7"/>
  <c r="AC192" i="7"/>
  <c r="AB192" i="7"/>
  <c r="AA192" i="7"/>
  <c r="W192" i="7"/>
  <c r="V192" i="7"/>
  <c r="U192" i="7"/>
  <c r="T192" i="7"/>
  <c r="S192" i="7"/>
  <c r="R192" i="7"/>
  <c r="Q192" i="7"/>
  <c r="P192" i="7"/>
  <c r="O192" i="7"/>
  <c r="N192" i="7"/>
  <c r="M192" i="7"/>
  <c r="L192" i="7"/>
  <c r="K192" i="7"/>
  <c r="J192" i="7"/>
  <c r="I192" i="7"/>
  <c r="H192" i="7"/>
  <c r="G192" i="7"/>
  <c r="F192" i="7"/>
  <c r="E192" i="7"/>
  <c r="D192" i="7"/>
  <c r="C192" i="7"/>
  <c r="B192" i="7"/>
  <c r="AY191" i="7"/>
  <c r="AV191" i="7"/>
  <c r="AU191" i="7"/>
  <c r="AT191" i="7"/>
  <c r="AS191" i="7"/>
  <c r="AR191" i="7"/>
  <c r="AQ191" i="7"/>
  <c r="AP191" i="7"/>
  <c r="AO191" i="7"/>
  <c r="AN191" i="7"/>
  <c r="AM191" i="7"/>
  <c r="AL191" i="7"/>
  <c r="AK191" i="7"/>
  <c r="AJ191" i="7"/>
  <c r="AI191" i="7"/>
  <c r="AH191" i="7"/>
  <c r="AG191" i="7"/>
  <c r="AF191" i="7"/>
  <c r="AE191" i="7"/>
  <c r="AD191" i="7"/>
  <c r="AC191" i="7"/>
  <c r="AB191" i="7"/>
  <c r="AA191" i="7"/>
  <c r="W191" i="7"/>
  <c r="V191" i="7"/>
  <c r="U191" i="7"/>
  <c r="T191" i="7"/>
  <c r="S191" i="7"/>
  <c r="R191" i="7"/>
  <c r="Q191" i="7"/>
  <c r="P191" i="7"/>
  <c r="O191" i="7"/>
  <c r="N191" i="7"/>
  <c r="M191" i="7"/>
  <c r="L191" i="7"/>
  <c r="K191" i="7"/>
  <c r="J191" i="7"/>
  <c r="I191" i="7"/>
  <c r="H191" i="7"/>
  <c r="G191" i="7"/>
  <c r="F191" i="7"/>
  <c r="E191" i="7"/>
  <c r="D191" i="7"/>
  <c r="C191" i="7"/>
  <c r="B191" i="7"/>
  <c r="AY190" i="7"/>
  <c r="AV190" i="7"/>
  <c r="AU190" i="7"/>
  <c r="AT190" i="7"/>
  <c r="AS190" i="7"/>
  <c r="AR190" i="7"/>
  <c r="AQ190" i="7"/>
  <c r="AP190" i="7"/>
  <c r="AO190" i="7"/>
  <c r="AN190" i="7"/>
  <c r="AM190" i="7"/>
  <c r="AL190" i="7"/>
  <c r="AK190" i="7"/>
  <c r="AJ190" i="7"/>
  <c r="AI190" i="7"/>
  <c r="AH190" i="7"/>
  <c r="AG190" i="7"/>
  <c r="AF190" i="7"/>
  <c r="AE190" i="7"/>
  <c r="AD190" i="7"/>
  <c r="AC190" i="7"/>
  <c r="AB190" i="7"/>
  <c r="AA190" i="7"/>
  <c r="W190" i="7"/>
  <c r="V190" i="7"/>
  <c r="U190" i="7"/>
  <c r="T190" i="7"/>
  <c r="S190" i="7"/>
  <c r="R190" i="7"/>
  <c r="Q190" i="7"/>
  <c r="P190" i="7"/>
  <c r="O190" i="7"/>
  <c r="N190" i="7"/>
  <c r="M190" i="7"/>
  <c r="L190" i="7"/>
  <c r="K190" i="7"/>
  <c r="J190" i="7"/>
  <c r="I190" i="7"/>
  <c r="H190" i="7"/>
  <c r="G190" i="7"/>
  <c r="F190" i="7"/>
  <c r="E190" i="7"/>
  <c r="D190" i="7"/>
  <c r="C190" i="7"/>
  <c r="B190" i="7"/>
  <c r="AY189" i="7"/>
  <c r="AV189" i="7"/>
  <c r="AU189" i="7"/>
  <c r="AT189" i="7"/>
  <c r="AS189" i="7"/>
  <c r="AR189" i="7"/>
  <c r="AQ189" i="7"/>
  <c r="AP189" i="7"/>
  <c r="AO189" i="7"/>
  <c r="AN189" i="7"/>
  <c r="AM189" i="7"/>
  <c r="AL189" i="7"/>
  <c r="AK189" i="7"/>
  <c r="AJ189" i="7"/>
  <c r="AI189" i="7"/>
  <c r="AH189" i="7"/>
  <c r="AG189" i="7"/>
  <c r="AF189" i="7"/>
  <c r="AE189" i="7"/>
  <c r="AD189" i="7"/>
  <c r="AC189" i="7"/>
  <c r="AB189" i="7"/>
  <c r="AA189" i="7"/>
  <c r="W189" i="7"/>
  <c r="V189" i="7"/>
  <c r="U189" i="7"/>
  <c r="T189" i="7"/>
  <c r="S189" i="7"/>
  <c r="R189" i="7"/>
  <c r="Q189" i="7"/>
  <c r="P189" i="7"/>
  <c r="O189" i="7"/>
  <c r="N189" i="7"/>
  <c r="M189" i="7"/>
  <c r="L189" i="7"/>
  <c r="K189" i="7"/>
  <c r="J189" i="7"/>
  <c r="I189" i="7"/>
  <c r="H189" i="7"/>
  <c r="G189" i="7"/>
  <c r="F189" i="7"/>
  <c r="E189" i="7"/>
  <c r="D189" i="7"/>
  <c r="C189" i="7"/>
  <c r="B189" i="7"/>
  <c r="AY188" i="7"/>
  <c r="AV188" i="7"/>
  <c r="AU188" i="7"/>
  <c r="AT188" i="7"/>
  <c r="AS188" i="7"/>
  <c r="AR188" i="7"/>
  <c r="AQ188" i="7"/>
  <c r="AP188" i="7"/>
  <c r="AO188" i="7"/>
  <c r="AN188" i="7"/>
  <c r="AM188" i="7"/>
  <c r="AL188" i="7"/>
  <c r="AK188" i="7"/>
  <c r="AJ188" i="7"/>
  <c r="AI188" i="7"/>
  <c r="AH188" i="7"/>
  <c r="AG188" i="7"/>
  <c r="AF188" i="7"/>
  <c r="AE188" i="7"/>
  <c r="AD188" i="7"/>
  <c r="AC188" i="7"/>
  <c r="AB188" i="7"/>
  <c r="AA188" i="7"/>
  <c r="W188" i="7"/>
  <c r="V188" i="7"/>
  <c r="U188" i="7"/>
  <c r="T188" i="7"/>
  <c r="S188" i="7"/>
  <c r="R188" i="7"/>
  <c r="Q188" i="7"/>
  <c r="P188" i="7"/>
  <c r="O188" i="7"/>
  <c r="N188" i="7"/>
  <c r="M188" i="7"/>
  <c r="L188" i="7"/>
  <c r="K188" i="7"/>
  <c r="J188" i="7"/>
  <c r="I188" i="7"/>
  <c r="H188" i="7"/>
  <c r="G188" i="7"/>
  <c r="F188" i="7"/>
  <c r="E188" i="7"/>
  <c r="D188" i="7"/>
  <c r="C188" i="7"/>
  <c r="B188" i="7"/>
  <c r="AY187" i="7"/>
  <c r="AV187" i="7"/>
  <c r="AU187" i="7"/>
  <c r="AT187" i="7"/>
  <c r="AS187" i="7"/>
  <c r="AR187" i="7"/>
  <c r="AQ187" i="7"/>
  <c r="AP187" i="7"/>
  <c r="AO187" i="7"/>
  <c r="AN187" i="7"/>
  <c r="AM187" i="7"/>
  <c r="AL187" i="7"/>
  <c r="AK187" i="7"/>
  <c r="AJ187" i="7"/>
  <c r="AI187" i="7"/>
  <c r="AH187" i="7"/>
  <c r="AG187" i="7"/>
  <c r="AF187" i="7"/>
  <c r="AE187" i="7"/>
  <c r="AD187" i="7"/>
  <c r="AC187" i="7"/>
  <c r="AB187" i="7"/>
  <c r="AA187" i="7"/>
  <c r="W187" i="7"/>
  <c r="V187" i="7"/>
  <c r="U187" i="7"/>
  <c r="T187" i="7"/>
  <c r="S187" i="7"/>
  <c r="R187" i="7"/>
  <c r="Q187" i="7"/>
  <c r="P187" i="7"/>
  <c r="O187" i="7"/>
  <c r="N187" i="7"/>
  <c r="M187" i="7"/>
  <c r="L187" i="7"/>
  <c r="K187" i="7"/>
  <c r="J187" i="7"/>
  <c r="I187" i="7"/>
  <c r="H187" i="7"/>
  <c r="G187" i="7"/>
  <c r="F187" i="7"/>
  <c r="E187" i="7"/>
  <c r="D187" i="7"/>
  <c r="C187" i="7"/>
  <c r="B187" i="7"/>
  <c r="AY186" i="7"/>
  <c r="AV186" i="7"/>
  <c r="AU186" i="7"/>
  <c r="AT186" i="7"/>
  <c r="AS186" i="7"/>
  <c r="AR186" i="7"/>
  <c r="AQ186" i="7"/>
  <c r="AP186" i="7"/>
  <c r="AO186" i="7"/>
  <c r="AN186" i="7"/>
  <c r="AM186" i="7"/>
  <c r="AL186" i="7"/>
  <c r="AK186" i="7"/>
  <c r="AJ186" i="7"/>
  <c r="AI186" i="7"/>
  <c r="AH186" i="7"/>
  <c r="AG186" i="7"/>
  <c r="AF186" i="7"/>
  <c r="AE186" i="7"/>
  <c r="AD186" i="7"/>
  <c r="AC186" i="7"/>
  <c r="AB186" i="7"/>
  <c r="AA186" i="7"/>
  <c r="W186" i="7"/>
  <c r="V186" i="7"/>
  <c r="U186" i="7"/>
  <c r="T186" i="7"/>
  <c r="S186" i="7"/>
  <c r="R186" i="7"/>
  <c r="Q186" i="7"/>
  <c r="P186" i="7"/>
  <c r="O186" i="7"/>
  <c r="N186" i="7"/>
  <c r="M186" i="7"/>
  <c r="L186" i="7"/>
  <c r="K186" i="7"/>
  <c r="J186" i="7"/>
  <c r="I186" i="7"/>
  <c r="H186" i="7"/>
  <c r="G186" i="7"/>
  <c r="F186" i="7"/>
  <c r="E186" i="7"/>
  <c r="D186" i="7"/>
  <c r="C186" i="7"/>
  <c r="B186" i="7"/>
  <c r="AY185" i="7"/>
  <c r="AV185" i="7"/>
  <c r="AU185" i="7"/>
  <c r="AT185" i="7"/>
  <c r="AS185" i="7"/>
  <c r="AR185" i="7"/>
  <c r="AQ185" i="7"/>
  <c r="AP185" i="7"/>
  <c r="AO185" i="7"/>
  <c r="AN185" i="7"/>
  <c r="AM185" i="7"/>
  <c r="AL185" i="7"/>
  <c r="AK185" i="7"/>
  <c r="AJ185" i="7"/>
  <c r="AI185" i="7"/>
  <c r="AH185" i="7"/>
  <c r="AG185" i="7"/>
  <c r="AF185" i="7"/>
  <c r="AE185" i="7"/>
  <c r="AD185" i="7"/>
  <c r="AC185" i="7"/>
  <c r="AB185" i="7"/>
  <c r="AA185" i="7"/>
  <c r="W185" i="7"/>
  <c r="V185" i="7"/>
  <c r="U185" i="7"/>
  <c r="T185" i="7"/>
  <c r="S185" i="7"/>
  <c r="R185" i="7"/>
  <c r="Q185" i="7"/>
  <c r="P185" i="7"/>
  <c r="O185" i="7"/>
  <c r="N185" i="7"/>
  <c r="M185" i="7"/>
  <c r="L185" i="7"/>
  <c r="K185" i="7"/>
  <c r="J185" i="7"/>
  <c r="I185" i="7"/>
  <c r="H185" i="7"/>
  <c r="G185" i="7"/>
  <c r="F185" i="7"/>
  <c r="E185" i="7"/>
  <c r="D185" i="7"/>
  <c r="C185" i="7"/>
  <c r="B185" i="7"/>
  <c r="AY184" i="7"/>
  <c r="AV184" i="7"/>
  <c r="AU184" i="7"/>
  <c r="AT184" i="7"/>
  <c r="AS184" i="7"/>
  <c r="AR184" i="7"/>
  <c r="AQ184" i="7"/>
  <c r="AP184" i="7"/>
  <c r="AO184" i="7"/>
  <c r="AN184" i="7"/>
  <c r="AM184" i="7"/>
  <c r="AL184" i="7"/>
  <c r="AK184" i="7"/>
  <c r="AJ184" i="7"/>
  <c r="AI184" i="7"/>
  <c r="AH184" i="7"/>
  <c r="AG184" i="7"/>
  <c r="AF184" i="7"/>
  <c r="AE184" i="7"/>
  <c r="AD184" i="7"/>
  <c r="AC184" i="7"/>
  <c r="AB184" i="7"/>
  <c r="AA184" i="7"/>
  <c r="W184" i="7"/>
  <c r="V184" i="7"/>
  <c r="U184" i="7"/>
  <c r="T184" i="7"/>
  <c r="S184" i="7"/>
  <c r="R184" i="7"/>
  <c r="Q184" i="7"/>
  <c r="P184" i="7"/>
  <c r="O184" i="7"/>
  <c r="N184" i="7"/>
  <c r="M184" i="7"/>
  <c r="L184" i="7"/>
  <c r="K184" i="7"/>
  <c r="J184" i="7"/>
  <c r="I184" i="7"/>
  <c r="H184" i="7"/>
  <c r="G184" i="7"/>
  <c r="F184" i="7"/>
  <c r="E184" i="7"/>
  <c r="D184" i="7"/>
  <c r="C184" i="7"/>
  <c r="B184" i="7"/>
  <c r="AY183" i="7"/>
  <c r="AV183" i="7"/>
  <c r="AU183" i="7"/>
  <c r="AT183" i="7"/>
  <c r="AS183" i="7"/>
  <c r="AR183" i="7"/>
  <c r="AQ183" i="7"/>
  <c r="AP183" i="7"/>
  <c r="AO183" i="7"/>
  <c r="AN183" i="7"/>
  <c r="AM183" i="7"/>
  <c r="AL183" i="7"/>
  <c r="AK183" i="7"/>
  <c r="AJ183" i="7"/>
  <c r="AI183" i="7"/>
  <c r="AH183" i="7"/>
  <c r="AG183" i="7"/>
  <c r="AF183" i="7"/>
  <c r="AE183" i="7"/>
  <c r="AD183" i="7"/>
  <c r="AC183" i="7"/>
  <c r="AB183" i="7"/>
  <c r="AA183" i="7"/>
  <c r="W183" i="7"/>
  <c r="V183" i="7"/>
  <c r="U183" i="7"/>
  <c r="T183" i="7"/>
  <c r="S183" i="7"/>
  <c r="R183" i="7"/>
  <c r="Q183" i="7"/>
  <c r="P183" i="7"/>
  <c r="O183" i="7"/>
  <c r="N183" i="7"/>
  <c r="M183" i="7"/>
  <c r="L183" i="7"/>
  <c r="K183" i="7"/>
  <c r="J183" i="7"/>
  <c r="I183" i="7"/>
  <c r="H183" i="7"/>
  <c r="G183" i="7"/>
  <c r="F183" i="7"/>
  <c r="E183" i="7"/>
  <c r="D183" i="7"/>
  <c r="C183" i="7"/>
  <c r="B183" i="7"/>
  <c r="AY182" i="7"/>
  <c r="AV182" i="7"/>
  <c r="AU182" i="7"/>
  <c r="AT182" i="7"/>
  <c r="AS182" i="7"/>
  <c r="AR182" i="7"/>
  <c r="AQ182" i="7"/>
  <c r="AP182" i="7"/>
  <c r="AO182" i="7"/>
  <c r="AN182" i="7"/>
  <c r="AM182" i="7"/>
  <c r="AL182" i="7"/>
  <c r="AK182" i="7"/>
  <c r="AJ182" i="7"/>
  <c r="AI182" i="7"/>
  <c r="AH182" i="7"/>
  <c r="AG182" i="7"/>
  <c r="AF182" i="7"/>
  <c r="AE182" i="7"/>
  <c r="AD182" i="7"/>
  <c r="AC182" i="7"/>
  <c r="AB182" i="7"/>
  <c r="AA182" i="7"/>
  <c r="W182" i="7"/>
  <c r="V182" i="7"/>
  <c r="U182" i="7"/>
  <c r="T182" i="7"/>
  <c r="S182" i="7"/>
  <c r="R182" i="7"/>
  <c r="Q182" i="7"/>
  <c r="P182" i="7"/>
  <c r="O182" i="7"/>
  <c r="N182" i="7"/>
  <c r="M182" i="7"/>
  <c r="L182" i="7"/>
  <c r="K182" i="7"/>
  <c r="J182" i="7"/>
  <c r="I182" i="7"/>
  <c r="H182" i="7"/>
  <c r="G182" i="7"/>
  <c r="F182" i="7"/>
  <c r="E182" i="7"/>
  <c r="D182" i="7"/>
  <c r="C182" i="7"/>
  <c r="B182" i="7"/>
  <c r="AY181" i="7"/>
  <c r="AV181" i="7"/>
  <c r="AU181" i="7"/>
  <c r="AT181" i="7"/>
  <c r="AS181" i="7"/>
  <c r="AR181" i="7"/>
  <c r="AQ181" i="7"/>
  <c r="AP181" i="7"/>
  <c r="AO181" i="7"/>
  <c r="AN181" i="7"/>
  <c r="AM181" i="7"/>
  <c r="AL181" i="7"/>
  <c r="AK181" i="7"/>
  <c r="AJ181" i="7"/>
  <c r="AI181" i="7"/>
  <c r="AH181" i="7"/>
  <c r="AG181" i="7"/>
  <c r="AF181" i="7"/>
  <c r="AE181" i="7"/>
  <c r="AD181" i="7"/>
  <c r="AC181" i="7"/>
  <c r="AB181" i="7"/>
  <c r="AA181" i="7"/>
  <c r="W181" i="7"/>
  <c r="V181" i="7"/>
  <c r="U181" i="7"/>
  <c r="T181" i="7"/>
  <c r="S181" i="7"/>
  <c r="R181" i="7"/>
  <c r="Q181" i="7"/>
  <c r="P181" i="7"/>
  <c r="O181" i="7"/>
  <c r="N181" i="7"/>
  <c r="M181" i="7"/>
  <c r="L181" i="7"/>
  <c r="K181" i="7"/>
  <c r="J181" i="7"/>
  <c r="I181" i="7"/>
  <c r="H181" i="7"/>
  <c r="G181" i="7"/>
  <c r="F181" i="7"/>
  <c r="E181" i="7"/>
  <c r="D181" i="7"/>
  <c r="C181" i="7"/>
  <c r="B181" i="7"/>
  <c r="AY180" i="7"/>
  <c r="AV180" i="7"/>
  <c r="AU180" i="7"/>
  <c r="AT180" i="7"/>
  <c r="AS180" i="7"/>
  <c r="AR180" i="7"/>
  <c r="AQ180" i="7"/>
  <c r="AP180" i="7"/>
  <c r="AO180" i="7"/>
  <c r="AN180" i="7"/>
  <c r="AM180" i="7"/>
  <c r="AL180" i="7"/>
  <c r="AK180" i="7"/>
  <c r="AJ180" i="7"/>
  <c r="AI180" i="7"/>
  <c r="AH180" i="7"/>
  <c r="AG180" i="7"/>
  <c r="AF180" i="7"/>
  <c r="AE180" i="7"/>
  <c r="AD180" i="7"/>
  <c r="AC180" i="7"/>
  <c r="AB180" i="7"/>
  <c r="AA180" i="7"/>
  <c r="W180" i="7"/>
  <c r="V180" i="7"/>
  <c r="U180" i="7"/>
  <c r="T180" i="7"/>
  <c r="S180" i="7"/>
  <c r="R180" i="7"/>
  <c r="Q180" i="7"/>
  <c r="P180" i="7"/>
  <c r="O180" i="7"/>
  <c r="N180" i="7"/>
  <c r="M180" i="7"/>
  <c r="L180" i="7"/>
  <c r="K180" i="7"/>
  <c r="J180" i="7"/>
  <c r="I180" i="7"/>
  <c r="H180" i="7"/>
  <c r="G180" i="7"/>
  <c r="F180" i="7"/>
  <c r="E180" i="7"/>
  <c r="D180" i="7"/>
  <c r="C180" i="7"/>
  <c r="B180" i="7"/>
  <c r="AY179" i="7"/>
  <c r="AV179" i="7"/>
  <c r="AU179" i="7"/>
  <c r="AT179" i="7"/>
  <c r="AS179" i="7"/>
  <c r="AR179" i="7"/>
  <c r="AQ179" i="7"/>
  <c r="AP179" i="7"/>
  <c r="AO179" i="7"/>
  <c r="AN179" i="7"/>
  <c r="AM179" i="7"/>
  <c r="AL179" i="7"/>
  <c r="AK179" i="7"/>
  <c r="AJ179" i="7"/>
  <c r="AI179" i="7"/>
  <c r="AH179" i="7"/>
  <c r="AG179" i="7"/>
  <c r="AF179" i="7"/>
  <c r="AE179" i="7"/>
  <c r="AD179" i="7"/>
  <c r="AC179" i="7"/>
  <c r="AB179" i="7"/>
  <c r="AA179" i="7"/>
  <c r="W179" i="7"/>
  <c r="V179" i="7"/>
  <c r="U179" i="7"/>
  <c r="T179" i="7"/>
  <c r="S179" i="7"/>
  <c r="R179" i="7"/>
  <c r="Q179" i="7"/>
  <c r="P179" i="7"/>
  <c r="O179" i="7"/>
  <c r="N179" i="7"/>
  <c r="M179" i="7"/>
  <c r="L179" i="7"/>
  <c r="K179" i="7"/>
  <c r="J179" i="7"/>
  <c r="I179" i="7"/>
  <c r="H179" i="7"/>
  <c r="G179" i="7"/>
  <c r="F179" i="7"/>
  <c r="E179" i="7"/>
  <c r="D179" i="7"/>
  <c r="C179" i="7"/>
  <c r="B179" i="7"/>
  <c r="AY178" i="7"/>
  <c r="AV178" i="7"/>
  <c r="AU178" i="7"/>
  <c r="AT178" i="7"/>
  <c r="AS178" i="7"/>
  <c r="AR178" i="7"/>
  <c r="AQ178" i="7"/>
  <c r="AP178" i="7"/>
  <c r="AO178" i="7"/>
  <c r="AN178" i="7"/>
  <c r="AM178" i="7"/>
  <c r="AL178" i="7"/>
  <c r="AK178" i="7"/>
  <c r="AJ178" i="7"/>
  <c r="AI178" i="7"/>
  <c r="AH178" i="7"/>
  <c r="AG178" i="7"/>
  <c r="AF178" i="7"/>
  <c r="AE178" i="7"/>
  <c r="AD178" i="7"/>
  <c r="AC178" i="7"/>
  <c r="AB178" i="7"/>
  <c r="AA178" i="7"/>
  <c r="W178" i="7"/>
  <c r="V178" i="7"/>
  <c r="U178" i="7"/>
  <c r="T178" i="7"/>
  <c r="S178" i="7"/>
  <c r="R178" i="7"/>
  <c r="Q178" i="7"/>
  <c r="P178" i="7"/>
  <c r="O178" i="7"/>
  <c r="N178" i="7"/>
  <c r="M178" i="7"/>
  <c r="L178" i="7"/>
  <c r="K178" i="7"/>
  <c r="J178" i="7"/>
  <c r="I178" i="7"/>
  <c r="H178" i="7"/>
  <c r="G178" i="7"/>
  <c r="F178" i="7"/>
  <c r="E178" i="7"/>
  <c r="D178" i="7"/>
  <c r="C178" i="7"/>
  <c r="B178" i="7"/>
  <c r="AY177" i="7"/>
  <c r="AV177" i="7"/>
  <c r="AU177" i="7"/>
  <c r="AT177" i="7"/>
  <c r="AS177" i="7"/>
  <c r="AR177" i="7"/>
  <c r="AQ177" i="7"/>
  <c r="AP177" i="7"/>
  <c r="AO177" i="7"/>
  <c r="AN177" i="7"/>
  <c r="AM177" i="7"/>
  <c r="AL177" i="7"/>
  <c r="AK177" i="7"/>
  <c r="AJ177" i="7"/>
  <c r="AI177" i="7"/>
  <c r="AH177" i="7"/>
  <c r="AG177" i="7"/>
  <c r="AF177" i="7"/>
  <c r="AE177" i="7"/>
  <c r="AD177" i="7"/>
  <c r="AC177" i="7"/>
  <c r="AB177" i="7"/>
  <c r="AA177" i="7"/>
  <c r="W177" i="7"/>
  <c r="V177" i="7"/>
  <c r="U177" i="7"/>
  <c r="T177" i="7"/>
  <c r="S177" i="7"/>
  <c r="R177" i="7"/>
  <c r="Q177" i="7"/>
  <c r="P177" i="7"/>
  <c r="O177" i="7"/>
  <c r="N177" i="7"/>
  <c r="M177" i="7"/>
  <c r="L177" i="7"/>
  <c r="K177" i="7"/>
  <c r="J177" i="7"/>
  <c r="I177" i="7"/>
  <c r="H177" i="7"/>
  <c r="G177" i="7"/>
  <c r="F177" i="7"/>
  <c r="E177" i="7"/>
  <c r="D177" i="7"/>
  <c r="C177" i="7"/>
  <c r="B177" i="7"/>
  <c r="AY176" i="7"/>
  <c r="AV176" i="7"/>
  <c r="AU176" i="7"/>
  <c r="AT176" i="7"/>
  <c r="AS176" i="7"/>
  <c r="AR176" i="7"/>
  <c r="AQ176" i="7"/>
  <c r="AP176" i="7"/>
  <c r="AO176" i="7"/>
  <c r="AN176" i="7"/>
  <c r="AM176" i="7"/>
  <c r="AL176" i="7"/>
  <c r="AK176" i="7"/>
  <c r="AJ176" i="7"/>
  <c r="AI176" i="7"/>
  <c r="AH176" i="7"/>
  <c r="AG176" i="7"/>
  <c r="AF176" i="7"/>
  <c r="AE176" i="7"/>
  <c r="AD176" i="7"/>
  <c r="AC176" i="7"/>
  <c r="AB176" i="7"/>
  <c r="AA176" i="7"/>
  <c r="W176" i="7"/>
  <c r="V176" i="7"/>
  <c r="U176" i="7"/>
  <c r="T176" i="7"/>
  <c r="S176" i="7"/>
  <c r="R176" i="7"/>
  <c r="Q176" i="7"/>
  <c r="P176" i="7"/>
  <c r="O176" i="7"/>
  <c r="N176" i="7"/>
  <c r="M176" i="7"/>
  <c r="L176" i="7"/>
  <c r="K176" i="7"/>
  <c r="J176" i="7"/>
  <c r="I176" i="7"/>
  <c r="H176" i="7"/>
  <c r="G176" i="7"/>
  <c r="F176" i="7"/>
  <c r="E176" i="7"/>
  <c r="D176" i="7"/>
  <c r="C176" i="7"/>
  <c r="B176" i="7"/>
  <c r="AY175" i="7"/>
  <c r="AV175" i="7"/>
  <c r="AU175" i="7"/>
  <c r="AT175" i="7"/>
  <c r="AS175" i="7"/>
  <c r="AR175" i="7"/>
  <c r="AQ175" i="7"/>
  <c r="AP175" i="7"/>
  <c r="AO175" i="7"/>
  <c r="AN175" i="7"/>
  <c r="AM175" i="7"/>
  <c r="AL175" i="7"/>
  <c r="AK175" i="7"/>
  <c r="AJ175" i="7"/>
  <c r="AI175" i="7"/>
  <c r="AH175" i="7"/>
  <c r="AG175" i="7"/>
  <c r="AF175" i="7"/>
  <c r="AE175" i="7"/>
  <c r="AD175" i="7"/>
  <c r="AC175" i="7"/>
  <c r="AB175" i="7"/>
  <c r="AA175" i="7"/>
  <c r="W175" i="7"/>
  <c r="V175" i="7"/>
  <c r="U175" i="7"/>
  <c r="T175" i="7"/>
  <c r="S175" i="7"/>
  <c r="R175" i="7"/>
  <c r="Q175" i="7"/>
  <c r="P175" i="7"/>
  <c r="O175" i="7"/>
  <c r="N175" i="7"/>
  <c r="M175" i="7"/>
  <c r="L175" i="7"/>
  <c r="K175" i="7"/>
  <c r="J175" i="7"/>
  <c r="I175" i="7"/>
  <c r="H175" i="7"/>
  <c r="G175" i="7"/>
  <c r="F175" i="7"/>
  <c r="E175" i="7"/>
  <c r="D175" i="7"/>
  <c r="C175" i="7"/>
  <c r="B175" i="7"/>
  <c r="AY174" i="7"/>
  <c r="AV174" i="7"/>
  <c r="AU174" i="7"/>
  <c r="AT174" i="7"/>
  <c r="AS174" i="7"/>
  <c r="AR174" i="7"/>
  <c r="AQ174" i="7"/>
  <c r="AP174" i="7"/>
  <c r="AO174" i="7"/>
  <c r="AN174" i="7"/>
  <c r="AM174" i="7"/>
  <c r="AL174" i="7"/>
  <c r="AK174" i="7"/>
  <c r="AJ174" i="7"/>
  <c r="AI174" i="7"/>
  <c r="AH174" i="7"/>
  <c r="AG174" i="7"/>
  <c r="AF174" i="7"/>
  <c r="AE174" i="7"/>
  <c r="AD174" i="7"/>
  <c r="AC174" i="7"/>
  <c r="AB174" i="7"/>
  <c r="AA174" i="7"/>
  <c r="W174" i="7"/>
  <c r="V174" i="7"/>
  <c r="U174" i="7"/>
  <c r="T174" i="7"/>
  <c r="S174" i="7"/>
  <c r="R174" i="7"/>
  <c r="Q174" i="7"/>
  <c r="P174" i="7"/>
  <c r="O174" i="7"/>
  <c r="N174" i="7"/>
  <c r="M174" i="7"/>
  <c r="L174" i="7"/>
  <c r="K174" i="7"/>
  <c r="J174" i="7"/>
  <c r="I174" i="7"/>
  <c r="H174" i="7"/>
  <c r="G174" i="7"/>
  <c r="F174" i="7"/>
  <c r="E174" i="7"/>
  <c r="D174" i="7"/>
  <c r="C174" i="7"/>
  <c r="B174" i="7"/>
  <c r="AY173" i="7"/>
  <c r="AV173" i="7"/>
  <c r="AU173" i="7"/>
  <c r="AT173" i="7"/>
  <c r="AS173" i="7"/>
  <c r="AR173" i="7"/>
  <c r="AQ173" i="7"/>
  <c r="AP173" i="7"/>
  <c r="AO173" i="7"/>
  <c r="AN173" i="7"/>
  <c r="AM173" i="7"/>
  <c r="AL173" i="7"/>
  <c r="AK173" i="7"/>
  <c r="AJ173" i="7"/>
  <c r="AI173" i="7"/>
  <c r="AH173" i="7"/>
  <c r="AG173" i="7"/>
  <c r="AF173" i="7"/>
  <c r="AE173" i="7"/>
  <c r="AD173" i="7"/>
  <c r="AC173" i="7"/>
  <c r="AB173" i="7"/>
  <c r="AA173" i="7"/>
  <c r="W173" i="7"/>
  <c r="V173" i="7"/>
  <c r="U173" i="7"/>
  <c r="T173" i="7"/>
  <c r="S173" i="7"/>
  <c r="R173" i="7"/>
  <c r="Q173" i="7"/>
  <c r="P173" i="7"/>
  <c r="O173" i="7"/>
  <c r="N173" i="7"/>
  <c r="M173" i="7"/>
  <c r="L173" i="7"/>
  <c r="K173" i="7"/>
  <c r="J173" i="7"/>
  <c r="I173" i="7"/>
  <c r="H173" i="7"/>
  <c r="G173" i="7"/>
  <c r="F173" i="7"/>
  <c r="E173" i="7"/>
  <c r="D173" i="7"/>
  <c r="C173" i="7"/>
  <c r="B173" i="7"/>
  <c r="AY172" i="7"/>
  <c r="AV172" i="7"/>
  <c r="AU172" i="7"/>
  <c r="AT172" i="7"/>
  <c r="AS172" i="7"/>
  <c r="AR172" i="7"/>
  <c r="AQ172" i="7"/>
  <c r="AP172" i="7"/>
  <c r="AO172" i="7"/>
  <c r="AN172" i="7"/>
  <c r="AM172" i="7"/>
  <c r="AL172" i="7"/>
  <c r="AK172" i="7"/>
  <c r="AJ172" i="7"/>
  <c r="AI172" i="7"/>
  <c r="AH172" i="7"/>
  <c r="AG172" i="7"/>
  <c r="AF172" i="7"/>
  <c r="AE172" i="7"/>
  <c r="AD172" i="7"/>
  <c r="AC172" i="7"/>
  <c r="AB172" i="7"/>
  <c r="AA172" i="7"/>
  <c r="W172" i="7"/>
  <c r="V172" i="7"/>
  <c r="U172" i="7"/>
  <c r="T172" i="7"/>
  <c r="S172" i="7"/>
  <c r="R172" i="7"/>
  <c r="Q172" i="7"/>
  <c r="P172" i="7"/>
  <c r="O172" i="7"/>
  <c r="N172" i="7"/>
  <c r="M172" i="7"/>
  <c r="L172" i="7"/>
  <c r="K172" i="7"/>
  <c r="J172" i="7"/>
  <c r="I172" i="7"/>
  <c r="H172" i="7"/>
  <c r="G172" i="7"/>
  <c r="F172" i="7"/>
  <c r="E172" i="7"/>
  <c r="D172" i="7"/>
  <c r="C172" i="7"/>
  <c r="B172" i="7"/>
  <c r="AY171" i="7"/>
  <c r="AV171" i="7"/>
  <c r="AU171" i="7"/>
  <c r="AT171" i="7"/>
  <c r="AS171" i="7"/>
  <c r="AR171" i="7"/>
  <c r="AQ171" i="7"/>
  <c r="AP171" i="7"/>
  <c r="AO171" i="7"/>
  <c r="AN171" i="7"/>
  <c r="AM171" i="7"/>
  <c r="AL171" i="7"/>
  <c r="AK171" i="7"/>
  <c r="AJ171" i="7"/>
  <c r="AI171" i="7"/>
  <c r="AH171" i="7"/>
  <c r="AG171" i="7"/>
  <c r="AF171" i="7"/>
  <c r="AE171" i="7"/>
  <c r="AD171" i="7"/>
  <c r="AC171" i="7"/>
  <c r="AB171" i="7"/>
  <c r="AA171" i="7"/>
  <c r="W171" i="7"/>
  <c r="V171" i="7"/>
  <c r="U171" i="7"/>
  <c r="T171" i="7"/>
  <c r="S171" i="7"/>
  <c r="R171" i="7"/>
  <c r="Q171" i="7"/>
  <c r="P171" i="7"/>
  <c r="O171" i="7"/>
  <c r="N171" i="7"/>
  <c r="M171" i="7"/>
  <c r="L171" i="7"/>
  <c r="K171" i="7"/>
  <c r="J171" i="7"/>
  <c r="I171" i="7"/>
  <c r="H171" i="7"/>
  <c r="G171" i="7"/>
  <c r="F171" i="7"/>
  <c r="E171" i="7"/>
  <c r="D171" i="7"/>
  <c r="C171" i="7"/>
  <c r="B171" i="7"/>
  <c r="AY170" i="7"/>
  <c r="AV170" i="7"/>
  <c r="AU170" i="7"/>
  <c r="AT170" i="7"/>
  <c r="AS170" i="7"/>
  <c r="AR170" i="7"/>
  <c r="AQ170" i="7"/>
  <c r="AP170" i="7"/>
  <c r="AO170" i="7"/>
  <c r="AN170" i="7"/>
  <c r="AM170" i="7"/>
  <c r="AL170" i="7"/>
  <c r="AK170" i="7"/>
  <c r="AJ170" i="7"/>
  <c r="AI170" i="7"/>
  <c r="AH170" i="7"/>
  <c r="AG170" i="7"/>
  <c r="AF170" i="7"/>
  <c r="AE170" i="7"/>
  <c r="AD170" i="7"/>
  <c r="AC170" i="7"/>
  <c r="AB170" i="7"/>
  <c r="AA170" i="7"/>
  <c r="W170" i="7"/>
  <c r="V170" i="7"/>
  <c r="U170" i="7"/>
  <c r="T170" i="7"/>
  <c r="S170" i="7"/>
  <c r="R170" i="7"/>
  <c r="Q170" i="7"/>
  <c r="P170" i="7"/>
  <c r="O170" i="7"/>
  <c r="N170" i="7"/>
  <c r="M170" i="7"/>
  <c r="L170" i="7"/>
  <c r="K170" i="7"/>
  <c r="J170" i="7"/>
  <c r="I170" i="7"/>
  <c r="H170" i="7"/>
  <c r="G170" i="7"/>
  <c r="F170" i="7"/>
  <c r="E170" i="7"/>
  <c r="D170" i="7"/>
  <c r="C170" i="7"/>
  <c r="B170" i="7"/>
  <c r="AY169" i="7"/>
  <c r="AV169" i="7"/>
  <c r="AU169" i="7"/>
  <c r="AT169" i="7"/>
  <c r="AS169" i="7"/>
  <c r="AR169" i="7"/>
  <c r="AQ169" i="7"/>
  <c r="AP169" i="7"/>
  <c r="AO169" i="7"/>
  <c r="AN169" i="7"/>
  <c r="AM169" i="7"/>
  <c r="AL169" i="7"/>
  <c r="AK169" i="7"/>
  <c r="AJ169" i="7"/>
  <c r="AI169" i="7"/>
  <c r="AH169" i="7"/>
  <c r="AG169" i="7"/>
  <c r="AF169" i="7"/>
  <c r="AE169" i="7"/>
  <c r="AD169" i="7"/>
  <c r="AC169" i="7"/>
  <c r="AB169" i="7"/>
  <c r="AA169" i="7"/>
  <c r="W169" i="7"/>
  <c r="V169" i="7"/>
  <c r="U169" i="7"/>
  <c r="T169" i="7"/>
  <c r="S169" i="7"/>
  <c r="R169" i="7"/>
  <c r="Q169" i="7"/>
  <c r="P169" i="7"/>
  <c r="O169" i="7"/>
  <c r="N169" i="7"/>
  <c r="M169" i="7"/>
  <c r="L169" i="7"/>
  <c r="K169" i="7"/>
  <c r="J169" i="7"/>
  <c r="I169" i="7"/>
  <c r="H169" i="7"/>
  <c r="G169" i="7"/>
  <c r="F169" i="7"/>
  <c r="E169" i="7"/>
  <c r="D169" i="7"/>
  <c r="C169" i="7"/>
  <c r="B169" i="7"/>
  <c r="AY168" i="7"/>
  <c r="AV168" i="7"/>
  <c r="AU168" i="7"/>
  <c r="AT168" i="7"/>
  <c r="AS168" i="7"/>
  <c r="AR168" i="7"/>
  <c r="AQ168" i="7"/>
  <c r="AP168" i="7"/>
  <c r="AO168" i="7"/>
  <c r="AN168" i="7"/>
  <c r="AM168" i="7"/>
  <c r="AL168" i="7"/>
  <c r="AK168" i="7"/>
  <c r="AJ168" i="7"/>
  <c r="AI168" i="7"/>
  <c r="AH168" i="7"/>
  <c r="AG168" i="7"/>
  <c r="AF168" i="7"/>
  <c r="AE168" i="7"/>
  <c r="AD168" i="7"/>
  <c r="AC168" i="7"/>
  <c r="AB168" i="7"/>
  <c r="AA168" i="7"/>
  <c r="W168" i="7"/>
  <c r="V168" i="7"/>
  <c r="U168" i="7"/>
  <c r="T168" i="7"/>
  <c r="S168" i="7"/>
  <c r="R168" i="7"/>
  <c r="Q168" i="7"/>
  <c r="P168" i="7"/>
  <c r="O168" i="7"/>
  <c r="N168" i="7"/>
  <c r="M168" i="7"/>
  <c r="L168" i="7"/>
  <c r="K168" i="7"/>
  <c r="J168" i="7"/>
  <c r="I168" i="7"/>
  <c r="H168" i="7"/>
  <c r="G168" i="7"/>
  <c r="F168" i="7"/>
  <c r="E168" i="7"/>
  <c r="D168" i="7"/>
  <c r="C168" i="7"/>
  <c r="B168" i="7"/>
  <c r="AY167" i="7"/>
  <c r="AV167" i="7"/>
  <c r="AU167" i="7"/>
  <c r="AT167" i="7"/>
  <c r="AS167" i="7"/>
  <c r="AR167" i="7"/>
  <c r="AQ167" i="7"/>
  <c r="AP167" i="7"/>
  <c r="AO167" i="7"/>
  <c r="AN167" i="7"/>
  <c r="AM167" i="7"/>
  <c r="AL167" i="7"/>
  <c r="AK167" i="7"/>
  <c r="AJ167" i="7"/>
  <c r="AI167" i="7"/>
  <c r="AH167" i="7"/>
  <c r="AG167" i="7"/>
  <c r="AF167" i="7"/>
  <c r="AE167" i="7"/>
  <c r="AD167" i="7"/>
  <c r="AC167" i="7"/>
  <c r="AB167" i="7"/>
  <c r="AA167" i="7"/>
  <c r="W167" i="7"/>
  <c r="V167" i="7"/>
  <c r="U167" i="7"/>
  <c r="T167" i="7"/>
  <c r="S167" i="7"/>
  <c r="R167" i="7"/>
  <c r="Q167" i="7"/>
  <c r="P167" i="7"/>
  <c r="O167" i="7"/>
  <c r="N167" i="7"/>
  <c r="M167" i="7"/>
  <c r="L167" i="7"/>
  <c r="K167" i="7"/>
  <c r="J167" i="7"/>
  <c r="I167" i="7"/>
  <c r="H167" i="7"/>
  <c r="G167" i="7"/>
  <c r="F167" i="7"/>
  <c r="E167" i="7"/>
  <c r="D167" i="7"/>
  <c r="C167" i="7"/>
  <c r="B167" i="7"/>
  <c r="AY166" i="7"/>
  <c r="AV166" i="7"/>
  <c r="AU166" i="7"/>
  <c r="AT166" i="7"/>
  <c r="AS166" i="7"/>
  <c r="AR166" i="7"/>
  <c r="AQ166" i="7"/>
  <c r="AP166" i="7"/>
  <c r="AO166" i="7"/>
  <c r="AN166" i="7"/>
  <c r="AM166" i="7"/>
  <c r="AL166" i="7"/>
  <c r="AK166" i="7"/>
  <c r="AJ166" i="7"/>
  <c r="AI166" i="7"/>
  <c r="AH166" i="7"/>
  <c r="AG166" i="7"/>
  <c r="AF166" i="7"/>
  <c r="AE166" i="7"/>
  <c r="AD166" i="7"/>
  <c r="AC166" i="7"/>
  <c r="AB166" i="7"/>
  <c r="AA166" i="7"/>
  <c r="W166" i="7"/>
  <c r="V166" i="7"/>
  <c r="U166" i="7"/>
  <c r="T166" i="7"/>
  <c r="S166" i="7"/>
  <c r="R166" i="7"/>
  <c r="Q166" i="7"/>
  <c r="P166" i="7"/>
  <c r="O166" i="7"/>
  <c r="N166" i="7"/>
  <c r="M166" i="7"/>
  <c r="L166" i="7"/>
  <c r="K166" i="7"/>
  <c r="J166" i="7"/>
  <c r="I166" i="7"/>
  <c r="H166" i="7"/>
  <c r="G166" i="7"/>
  <c r="F166" i="7"/>
  <c r="E166" i="7"/>
  <c r="D166" i="7"/>
  <c r="C166" i="7"/>
  <c r="B166" i="7"/>
  <c r="AY165" i="7"/>
  <c r="AV165" i="7"/>
  <c r="AU165" i="7"/>
  <c r="AT165" i="7"/>
  <c r="AS165" i="7"/>
  <c r="AR165" i="7"/>
  <c r="AQ165" i="7"/>
  <c r="AP165" i="7"/>
  <c r="AO165" i="7"/>
  <c r="AN165" i="7"/>
  <c r="AM165" i="7"/>
  <c r="AL165" i="7"/>
  <c r="AK165" i="7"/>
  <c r="AJ165" i="7"/>
  <c r="AI165" i="7"/>
  <c r="AH165" i="7"/>
  <c r="AG165" i="7"/>
  <c r="AF165" i="7"/>
  <c r="AE165" i="7"/>
  <c r="AD165" i="7"/>
  <c r="AC165" i="7"/>
  <c r="AB165" i="7"/>
  <c r="AA165" i="7"/>
  <c r="W165" i="7"/>
  <c r="V165" i="7"/>
  <c r="U165" i="7"/>
  <c r="T165" i="7"/>
  <c r="S165" i="7"/>
  <c r="R165" i="7"/>
  <c r="Q165" i="7"/>
  <c r="P165" i="7"/>
  <c r="O165" i="7"/>
  <c r="N165" i="7"/>
  <c r="M165" i="7"/>
  <c r="L165" i="7"/>
  <c r="K165" i="7"/>
  <c r="J165" i="7"/>
  <c r="I165" i="7"/>
  <c r="H165" i="7"/>
  <c r="G165" i="7"/>
  <c r="F165" i="7"/>
  <c r="E165" i="7"/>
  <c r="D165" i="7"/>
  <c r="C165" i="7"/>
  <c r="B165" i="7"/>
  <c r="AY164" i="7"/>
  <c r="AV164" i="7"/>
  <c r="AU164" i="7"/>
  <c r="AT164" i="7"/>
  <c r="AS164" i="7"/>
  <c r="AR164" i="7"/>
  <c r="AQ164" i="7"/>
  <c r="AP164" i="7"/>
  <c r="AO164" i="7"/>
  <c r="AN164" i="7"/>
  <c r="AM164" i="7"/>
  <c r="AL164" i="7"/>
  <c r="AK164" i="7"/>
  <c r="AJ164" i="7"/>
  <c r="AI164" i="7"/>
  <c r="AH164" i="7"/>
  <c r="AG164" i="7"/>
  <c r="AF164" i="7"/>
  <c r="AE164" i="7"/>
  <c r="AD164" i="7"/>
  <c r="AC164" i="7"/>
  <c r="AB164" i="7"/>
  <c r="AA164" i="7"/>
  <c r="W164" i="7"/>
  <c r="V164" i="7"/>
  <c r="U164" i="7"/>
  <c r="T164" i="7"/>
  <c r="S164" i="7"/>
  <c r="R164" i="7"/>
  <c r="Q164" i="7"/>
  <c r="P164" i="7"/>
  <c r="O164" i="7"/>
  <c r="N164" i="7"/>
  <c r="M164" i="7"/>
  <c r="L164" i="7"/>
  <c r="K164" i="7"/>
  <c r="J164" i="7"/>
  <c r="I164" i="7"/>
  <c r="H164" i="7"/>
  <c r="G164" i="7"/>
  <c r="F164" i="7"/>
  <c r="E164" i="7"/>
  <c r="D164" i="7"/>
  <c r="C164" i="7"/>
  <c r="B164" i="7"/>
  <c r="AY163" i="7"/>
  <c r="AV163" i="7"/>
  <c r="AU163" i="7"/>
  <c r="AT163" i="7"/>
  <c r="AS163" i="7"/>
  <c r="AR163" i="7"/>
  <c r="AQ163" i="7"/>
  <c r="AP163" i="7"/>
  <c r="AO163" i="7"/>
  <c r="AN163" i="7"/>
  <c r="AM163" i="7"/>
  <c r="AL163" i="7"/>
  <c r="AK163" i="7"/>
  <c r="AJ163" i="7"/>
  <c r="AI163" i="7"/>
  <c r="AH163" i="7"/>
  <c r="AG163" i="7"/>
  <c r="AF163" i="7"/>
  <c r="AE163" i="7"/>
  <c r="AD163" i="7"/>
  <c r="AC163" i="7"/>
  <c r="AB163" i="7"/>
  <c r="AA163" i="7"/>
  <c r="W163" i="7"/>
  <c r="V163" i="7"/>
  <c r="U163" i="7"/>
  <c r="T163" i="7"/>
  <c r="S163" i="7"/>
  <c r="R163" i="7"/>
  <c r="Q163" i="7"/>
  <c r="P163" i="7"/>
  <c r="O163" i="7"/>
  <c r="N163" i="7"/>
  <c r="M163" i="7"/>
  <c r="L163" i="7"/>
  <c r="K163" i="7"/>
  <c r="J163" i="7"/>
  <c r="I163" i="7"/>
  <c r="H163" i="7"/>
  <c r="G163" i="7"/>
  <c r="F163" i="7"/>
  <c r="E163" i="7"/>
  <c r="D163" i="7"/>
  <c r="C163" i="7"/>
  <c r="B163" i="7"/>
  <c r="AY162" i="7"/>
  <c r="AV162" i="7"/>
  <c r="AU162" i="7"/>
  <c r="AT162" i="7"/>
  <c r="AS162" i="7"/>
  <c r="AR162" i="7"/>
  <c r="AQ162" i="7"/>
  <c r="AP162" i="7"/>
  <c r="AO162" i="7"/>
  <c r="AN162" i="7"/>
  <c r="AM162" i="7"/>
  <c r="AL162" i="7"/>
  <c r="AK162" i="7"/>
  <c r="AJ162" i="7"/>
  <c r="AI162" i="7"/>
  <c r="AH162" i="7"/>
  <c r="AG162" i="7"/>
  <c r="AF162" i="7"/>
  <c r="AE162" i="7"/>
  <c r="AD162" i="7"/>
  <c r="AC162" i="7"/>
  <c r="AB162" i="7"/>
  <c r="AA162" i="7"/>
  <c r="W162" i="7"/>
  <c r="V162" i="7"/>
  <c r="U162" i="7"/>
  <c r="T162" i="7"/>
  <c r="S162" i="7"/>
  <c r="R162" i="7"/>
  <c r="Q162" i="7"/>
  <c r="P162" i="7"/>
  <c r="O162" i="7"/>
  <c r="N162" i="7"/>
  <c r="M162" i="7"/>
  <c r="L162" i="7"/>
  <c r="K162" i="7"/>
  <c r="J162" i="7"/>
  <c r="I162" i="7"/>
  <c r="H162" i="7"/>
  <c r="G162" i="7"/>
  <c r="F162" i="7"/>
  <c r="E162" i="7"/>
  <c r="D162" i="7"/>
  <c r="C162" i="7"/>
  <c r="B162" i="7"/>
  <c r="AY161" i="7"/>
  <c r="AV161" i="7"/>
  <c r="AU161" i="7"/>
  <c r="AT161" i="7"/>
  <c r="AS161" i="7"/>
  <c r="AR161" i="7"/>
  <c r="AQ161" i="7"/>
  <c r="AP161" i="7"/>
  <c r="AO161" i="7"/>
  <c r="AN161" i="7"/>
  <c r="AM161" i="7"/>
  <c r="AL161" i="7"/>
  <c r="AK161" i="7"/>
  <c r="AJ161" i="7"/>
  <c r="AI161" i="7"/>
  <c r="AH161" i="7"/>
  <c r="AG161" i="7"/>
  <c r="AF161" i="7"/>
  <c r="AE161" i="7"/>
  <c r="AD161" i="7"/>
  <c r="AC161" i="7"/>
  <c r="AB161" i="7"/>
  <c r="AA161" i="7"/>
  <c r="W161" i="7"/>
  <c r="V161" i="7"/>
  <c r="U161" i="7"/>
  <c r="T161" i="7"/>
  <c r="S161" i="7"/>
  <c r="R161" i="7"/>
  <c r="Q161" i="7"/>
  <c r="P161" i="7"/>
  <c r="O161" i="7"/>
  <c r="N161" i="7"/>
  <c r="M161" i="7"/>
  <c r="L161" i="7"/>
  <c r="K161" i="7"/>
  <c r="J161" i="7"/>
  <c r="I161" i="7"/>
  <c r="H161" i="7"/>
  <c r="G161" i="7"/>
  <c r="F161" i="7"/>
  <c r="E161" i="7"/>
  <c r="D161" i="7"/>
  <c r="C161" i="7"/>
  <c r="B161" i="7"/>
  <c r="AY160" i="7"/>
  <c r="AV160" i="7"/>
  <c r="AU160" i="7"/>
  <c r="AT160" i="7"/>
  <c r="AS160" i="7"/>
  <c r="AR160" i="7"/>
  <c r="AQ160" i="7"/>
  <c r="AP160" i="7"/>
  <c r="AO160" i="7"/>
  <c r="AN160" i="7"/>
  <c r="AM160" i="7"/>
  <c r="AL160" i="7"/>
  <c r="AK160" i="7"/>
  <c r="AJ160" i="7"/>
  <c r="AI160" i="7"/>
  <c r="AH160" i="7"/>
  <c r="AG160" i="7"/>
  <c r="AF160" i="7"/>
  <c r="AE160" i="7"/>
  <c r="AD160" i="7"/>
  <c r="AC160" i="7"/>
  <c r="AB160" i="7"/>
  <c r="AA160" i="7"/>
  <c r="W160" i="7"/>
  <c r="V160" i="7"/>
  <c r="U160" i="7"/>
  <c r="T160" i="7"/>
  <c r="S160" i="7"/>
  <c r="R160" i="7"/>
  <c r="Q160" i="7"/>
  <c r="P160" i="7"/>
  <c r="O160" i="7"/>
  <c r="N160" i="7"/>
  <c r="M160" i="7"/>
  <c r="L160" i="7"/>
  <c r="K160" i="7"/>
  <c r="J160" i="7"/>
  <c r="I160" i="7"/>
  <c r="H160" i="7"/>
  <c r="G160" i="7"/>
  <c r="F160" i="7"/>
  <c r="E160" i="7"/>
  <c r="D160" i="7"/>
  <c r="C160" i="7"/>
  <c r="B160" i="7"/>
  <c r="AY159" i="7"/>
  <c r="AV159" i="7"/>
  <c r="AU159" i="7"/>
  <c r="AT159" i="7"/>
  <c r="AS159" i="7"/>
  <c r="AR159" i="7"/>
  <c r="AQ159" i="7"/>
  <c r="AP159" i="7"/>
  <c r="AO159" i="7"/>
  <c r="AN159" i="7"/>
  <c r="AM159" i="7"/>
  <c r="AL159" i="7"/>
  <c r="AK159" i="7"/>
  <c r="AJ159" i="7"/>
  <c r="AI159" i="7"/>
  <c r="AH159" i="7"/>
  <c r="AG159" i="7"/>
  <c r="AF159" i="7"/>
  <c r="AE159" i="7"/>
  <c r="AD159" i="7"/>
  <c r="AC159" i="7"/>
  <c r="AB159" i="7"/>
  <c r="AA159" i="7"/>
  <c r="W159" i="7"/>
  <c r="V159" i="7"/>
  <c r="U159" i="7"/>
  <c r="T159" i="7"/>
  <c r="S159" i="7"/>
  <c r="R159" i="7"/>
  <c r="Q159" i="7"/>
  <c r="P159" i="7"/>
  <c r="O159" i="7"/>
  <c r="N159" i="7"/>
  <c r="M159" i="7"/>
  <c r="L159" i="7"/>
  <c r="K159" i="7"/>
  <c r="J159" i="7"/>
  <c r="I159" i="7"/>
  <c r="H159" i="7"/>
  <c r="G159" i="7"/>
  <c r="F159" i="7"/>
  <c r="E159" i="7"/>
  <c r="D159" i="7"/>
  <c r="C159" i="7"/>
  <c r="B159" i="7"/>
  <c r="AY158" i="7"/>
  <c r="AV158" i="7"/>
  <c r="AU158" i="7"/>
  <c r="AT158" i="7"/>
  <c r="AS158" i="7"/>
  <c r="AR158" i="7"/>
  <c r="AQ158" i="7"/>
  <c r="AP158" i="7"/>
  <c r="AO158" i="7"/>
  <c r="AN158" i="7"/>
  <c r="AM158" i="7"/>
  <c r="AL158" i="7"/>
  <c r="AK158" i="7"/>
  <c r="AJ158" i="7"/>
  <c r="AI158" i="7"/>
  <c r="AH158" i="7"/>
  <c r="AG158" i="7"/>
  <c r="AF158" i="7"/>
  <c r="AE158" i="7"/>
  <c r="AD158" i="7"/>
  <c r="AC158" i="7"/>
  <c r="AB158" i="7"/>
  <c r="AA158" i="7"/>
  <c r="W158" i="7"/>
  <c r="V158" i="7"/>
  <c r="U158" i="7"/>
  <c r="T158" i="7"/>
  <c r="S158" i="7"/>
  <c r="R158" i="7"/>
  <c r="Q158" i="7"/>
  <c r="P158" i="7"/>
  <c r="O158" i="7"/>
  <c r="N158" i="7"/>
  <c r="M158" i="7"/>
  <c r="L158" i="7"/>
  <c r="K158" i="7"/>
  <c r="J158" i="7"/>
  <c r="I158" i="7"/>
  <c r="H158" i="7"/>
  <c r="G158" i="7"/>
  <c r="F158" i="7"/>
  <c r="E158" i="7"/>
  <c r="D158" i="7"/>
  <c r="C158" i="7"/>
  <c r="B158" i="7"/>
  <c r="AY157" i="7"/>
  <c r="AV157" i="7"/>
  <c r="AU157" i="7"/>
  <c r="AT157" i="7"/>
  <c r="AS157" i="7"/>
  <c r="AR157" i="7"/>
  <c r="AQ157" i="7"/>
  <c r="AP157" i="7"/>
  <c r="AO157" i="7"/>
  <c r="AN157" i="7"/>
  <c r="AM157" i="7"/>
  <c r="AL157" i="7"/>
  <c r="AK157" i="7"/>
  <c r="AJ157" i="7"/>
  <c r="AI157" i="7"/>
  <c r="AH157" i="7"/>
  <c r="AG157" i="7"/>
  <c r="AF157" i="7"/>
  <c r="AE157" i="7"/>
  <c r="AD157" i="7"/>
  <c r="AC157" i="7"/>
  <c r="AB157" i="7"/>
  <c r="AA157" i="7"/>
  <c r="W157" i="7"/>
  <c r="V157" i="7"/>
  <c r="U157" i="7"/>
  <c r="T157" i="7"/>
  <c r="S157" i="7"/>
  <c r="R157" i="7"/>
  <c r="Q157" i="7"/>
  <c r="P157" i="7"/>
  <c r="O157" i="7"/>
  <c r="N157" i="7"/>
  <c r="M157" i="7"/>
  <c r="L157" i="7"/>
  <c r="K157" i="7"/>
  <c r="J157" i="7"/>
  <c r="I157" i="7"/>
  <c r="H157" i="7"/>
  <c r="G157" i="7"/>
  <c r="F157" i="7"/>
  <c r="E157" i="7"/>
  <c r="D157" i="7"/>
  <c r="C157" i="7"/>
  <c r="B157" i="7"/>
  <c r="AY156" i="7"/>
  <c r="AV156" i="7"/>
  <c r="AU156" i="7"/>
  <c r="AT156" i="7"/>
  <c r="AS156" i="7"/>
  <c r="AR156" i="7"/>
  <c r="AQ156" i="7"/>
  <c r="AP156" i="7"/>
  <c r="AO156" i="7"/>
  <c r="AN156" i="7"/>
  <c r="AM156" i="7"/>
  <c r="AL156" i="7"/>
  <c r="AK156" i="7"/>
  <c r="AJ156" i="7"/>
  <c r="AI156" i="7"/>
  <c r="AH156" i="7"/>
  <c r="AG156" i="7"/>
  <c r="AF156" i="7"/>
  <c r="AE156" i="7"/>
  <c r="AD156" i="7"/>
  <c r="AC156" i="7"/>
  <c r="AB156" i="7"/>
  <c r="AA156" i="7"/>
  <c r="W156" i="7"/>
  <c r="V156" i="7"/>
  <c r="U156" i="7"/>
  <c r="T156" i="7"/>
  <c r="S156" i="7"/>
  <c r="R156" i="7"/>
  <c r="Q156" i="7"/>
  <c r="P156" i="7"/>
  <c r="O156" i="7"/>
  <c r="N156" i="7"/>
  <c r="M156" i="7"/>
  <c r="L156" i="7"/>
  <c r="K156" i="7"/>
  <c r="J156" i="7"/>
  <c r="I156" i="7"/>
  <c r="H156" i="7"/>
  <c r="G156" i="7"/>
  <c r="F156" i="7"/>
  <c r="E156" i="7"/>
  <c r="D156" i="7"/>
  <c r="C156" i="7"/>
  <c r="B156" i="7"/>
  <c r="AY155" i="7"/>
  <c r="AV155" i="7"/>
  <c r="AU155" i="7"/>
  <c r="AT155" i="7"/>
  <c r="AS155" i="7"/>
  <c r="AR155" i="7"/>
  <c r="AQ155" i="7"/>
  <c r="AP155" i="7"/>
  <c r="AO155" i="7"/>
  <c r="AN155" i="7"/>
  <c r="AM155" i="7"/>
  <c r="AL155" i="7"/>
  <c r="AK155" i="7"/>
  <c r="AJ155" i="7"/>
  <c r="AI155" i="7"/>
  <c r="AH155" i="7"/>
  <c r="AG155" i="7"/>
  <c r="AF155" i="7"/>
  <c r="AE155" i="7"/>
  <c r="AD155" i="7"/>
  <c r="AC155" i="7"/>
  <c r="AB155" i="7"/>
  <c r="AA155" i="7"/>
  <c r="W155" i="7"/>
  <c r="V155" i="7"/>
  <c r="U155" i="7"/>
  <c r="T155" i="7"/>
  <c r="S155" i="7"/>
  <c r="R155" i="7"/>
  <c r="Q155" i="7"/>
  <c r="P155" i="7"/>
  <c r="O155" i="7"/>
  <c r="N155" i="7"/>
  <c r="M155" i="7"/>
  <c r="L155" i="7"/>
  <c r="K155" i="7"/>
  <c r="J155" i="7"/>
  <c r="I155" i="7"/>
  <c r="H155" i="7"/>
  <c r="G155" i="7"/>
  <c r="F155" i="7"/>
  <c r="E155" i="7"/>
  <c r="D155" i="7"/>
  <c r="C155" i="7"/>
  <c r="B155" i="7"/>
  <c r="AY154" i="7"/>
  <c r="AV154" i="7"/>
  <c r="AU154" i="7"/>
  <c r="AT154" i="7"/>
  <c r="AS154" i="7"/>
  <c r="AR154" i="7"/>
  <c r="AQ154" i="7"/>
  <c r="AP154" i="7"/>
  <c r="AO154" i="7"/>
  <c r="AN154" i="7"/>
  <c r="AM154" i="7"/>
  <c r="AL154" i="7"/>
  <c r="AK154" i="7"/>
  <c r="AJ154" i="7"/>
  <c r="AI154" i="7"/>
  <c r="AH154" i="7"/>
  <c r="AG154" i="7"/>
  <c r="AF154" i="7"/>
  <c r="AE154" i="7"/>
  <c r="AD154" i="7"/>
  <c r="AC154" i="7"/>
  <c r="AB154" i="7"/>
  <c r="AA154" i="7"/>
  <c r="W154" i="7"/>
  <c r="V154" i="7"/>
  <c r="U154" i="7"/>
  <c r="T154" i="7"/>
  <c r="S154" i="7"/>
  <c r="R154" i="7"/>
  <c r="Q154" i="7"/>
  <c r="P154" i="7"/>
  <c r="O154" i="7"/>
  <c r="N154" i="7"/>
  <c r="M154" i="7"/>
  <c r="L154" i="7"/>
  <c r="K154" i="7"/>
  <c r="J154" i="7"/>
  <c r="I154" i="7"/>
  <c r="H154" i="7"/>
  <c r="G154" i="7"/>
  <c r="F154" i="7"/>
  <c r="E154" i="7"/>
  <c r="D154" i="7"/>
  <c r="C154" i="7"/>
  <c r="B154" i="7"/>
  <c r="AY153" i="7"/>
  <c r="AV153" i="7"/>
  <c r="AU153" i="7"/>
  <c r="AT153" i="7"/>
  <c r="AS153" i="7"/>
  <c r="AR153" i="7"/>
  <c r="AQ153" i="7"/>
  <c r="AP153" i="7"/>
  <c r="AO153" i="7"/>
  <c r="AN153" i="7"/>
  <c r="AM153" i="7"/>
  <c r="AL153" i="7"/>
  <c r="AK153" i="7"/>
  <c r="AJ153" i="7"/>
  <c r="AI153" i="7"/>
  <c r="AH153" i="7"/>
  <c r="AG153" i="7"/>
  <c r="AF153" i="7"/>
  <c r="AE153" i="7"/>
  <c r="AD153" i="7"/>
  <c r="AC153" i="7"/>
  <c r="AB153" i="7"/>
  <c r="AA153" i="7"/>
  <c r="W153" i="7"/>
  <c r="V153" i="7"/>
  <c r="U153" i="7"/>
  <c r="T153" i="7"/>
  <c r="S153" i="7"/>
  <c r="R153" i="7"/>
  <c r="Q153" i="7"/>
  <c r="P153" i="7"/>
  <c r="O153" i="7"/>
  <c r="N153" i="7"/>
  <c r="M153" i="7"/>
  <c r="L153" i="7"/>
  <c r="K153" i="7"/>
  <c r="J153" i="7"/>
  <c r="I153" i="7"/>
  <c r="H153" i="7"/>
  <c r="G153" i="7"/>
  <c r="F153" i="7"/>
  <c r="E153" i="7"/>
  <c r="D153" i="7"/>
  <c r="C153" i="7"/>
  <c r="B153" i="7"/>
  <c r="AY152" i="7"/>
  <c r="AV152" i="7"/>
  <c r="AU152" i="7"/>
  <c r="AT152" i="7"/>
  <c r="AS152" i="7"/>
  <c r="AR152" i="7"/>
  <c r="AQ152" i="7"/>
  <c r="AP152" i="7"/>
  <c r="AO152" i="7"/>
  <c r="AN152" i="7"/>
  <c r="AM152" i="7"/>
  <c r="AL152" i="7"/>
  <c r="AK152" i="7"/>
  <c r="AJ152" i="7"/>
  <c r="AI152" i="7"/>
  <c r="AH152" i="7"/>
  <c r="AG152" i="7"/>
  <c r="AF152" i="7"/>
  <c r="AE152" i="7"/>
  <c r="AD152" i="7"/>
  <c r="AC152" i="7"/>
  <c r="AB152" i="7"/>
  <c r="AA152" i="7"/>
  <c r="W152" i="7"/>
  <c r="V152" i="7"/>
  <c r="U152" i="7"/>
  <c r="T152" i="7"/>
  <c r="S152" i="7"/>
  <c r="R152" i="7"/>
  <c r="Q152" i="7"/>
  <c r="P152" i="7"/>
  <c r="O152" i="7"/>
  <c r="N152" i="7"/>
  <c r="M152" i="7"/>
  <c r="L152" i="7"/>
  <c r="K152" i="7"/>
  <c r="J152" i="7"/>
  <c r="I152" i="7"/>
  <c r="H152" i="7"/>
  <c r="G152" i="7"/>
  <c r="F152" i="7"/>
  <c r="E152" i="7"/>
  <c r="D152" i="7"/>
  <c r="C152" i="7"/>
  <c r="B152" i="7"/>
  <c r="AY151" i="7"/>
  <c r="AV151" i="7"/>
  <c r="AU151" i="7"/>
  <c r="AT151" i="7"/>
  <c r="AS151" i="7"/>
  <c r="AR151" i="7"/>
  <c r="AQ151" i="7"/>
  <c r="AP151" i="7"/>
  <c r="AO151" i="7"/>
  <c r="AN151" i="7"/>
  <c r="AM151" i="7"/>
  <c r="AL151" i="7"/>
  <c r="AK151" i="7"/>
  <c r="AJ151" i="7"/>
  <c r="AI151" i="7"/>
  <c r="AH151" i="7"/>
  <c r="AG151" i="7"/>
  <c r="AF151" i="7"/>
  <c r="AE151" i="7"/>
  <c r="AD151" i="7"/>
  <c r="AC151" i="7"/>
  <c r="AB151" i="7"/>
  <c r="AA151" i="7"/>
  <c r="W151" i="7"/>
  <c r="V151" i="7"/>
  <c r="U151" i="7"/>
  <c r="T151" i="7"/>
  <c r="S151" i="7"/>
  <c r="R151" i="7"/>
  <c r="Q151" i="7"/>
  <c r="P151" i="7"/>
  <c r="O151" i="7"/>
  <c r="N151" i="7"/>
  <c r="M151" i="7"/>
  <c r="L151" i="7"/>
  <c r="K151" i="7"/>
  <c r="J151" i="7"/>
  <c r="I151" i="7"/>
  <c r="H151" i="7"/>
  <c r="G151" i="7"/>
  <c r="F151" i="7"/>
  <c r="E151" i="7"/>
  <c r="D151" i="7"/>
  <c r="C151" i="7"/>
  <c r="B151" i="7"/>
  <c r="AY150" i="7"/>
  <c r="AV150" i="7"/>
  <c r="AU150" i="7"/>
  <c r="AT150" i="7"/>
  <c r="AS150" i="7"/>
  <c r="AR150" i="7"/>
  <c r="AQ150" i="7"/>
  <c r="AP150" i="7"/>
  <c r="AO150" i="7"/>
  <c r="AN150" i="7"/>
  <c r="AM150" i="7"/>
  <c r="AL150" i="7"/>
  <c r="AK150" i="7"/>
  <c r="AJ150" i="7"/>
  <c r="AI150" i="7"/>
  <c r="AH150" i="7"/>
  <c r="AG150" i="7"/>
  <c r="AF150" i="7"/>
  <c r="AE150" i="7"/>
  <c r="AD150" i="7"/>
  <c r="AC150" i="7"/>
  <c r="AB150" i="7"/>
  <c r="AA150" i="7"/>
  <c r="W150" i="7"/>
  <c r="V150" i="7"/>
  <c r="U150" i="7"/>
  <c r="T150" i="7"/>
  <c r="S150" i="7"/>
  <c r="R150" i="7"/>
  <c r="Q150" i="7"/>
  <c r="P150" i="7"/>
  <c r="O150" i="7"/>
  <c r="N150" i="7"/>
  <c r="M150" i="7"/>
  <c r="L150" i="7"/>
  <c r="K150" i="7"/>
  <c r="J150" i="7"/>
  <c r="I150" i="7"/>
  <c r="H150" i="7"/>
  <c r="G150" i="7"/>
  <c r="F150" i="7"/>
  <c r="E150" i="7"/>
  <c r="D150" i="7"/>
  <c r="C150" i="7"/>
  <c r="B150" i="7"/>
  <c r="AY149" i="7"/>
  <c r="AV149" i="7"/>
  <c r="AU149" i="7"/>
  <c r="AT149" i="7"/>
  <c r="AS149" i="7"/>
  <c r="AR149" i="7"/>
  <c r="AQ149" i="7"/>
  <c r="AP149" i="7"/>
  <c r="AO149" i="7"/>
  <c r="AN149" i="7"/>
  <c r="AM149" i="7"/>
  <c r="AL149" i="7"/>
  <c r="AK149" i="7"/>
  <c r="AJ149" i="7"/>
  <c r="AI149" i="7"/>
  <c r="AH149" i="7"/>
  <c r="AG149" i="7"/>
  <c r="AF149" i="7"/>
  <c r="AE149" i="7"/>
  <c r="AD149" i="7"/>
  <c r="AC149" i="7"/>
  <c r="AB149" i="7"/>
  <c r="AA149" i="7"/>
  <c r="W149" i="7"/>
  <c r="V149" i="7"/>
  <c r="U149" i="7"/>
  <c r="T149" i="7"/>
  <c r="S149" i="7"/>
  <c r="R149" i="7"/>
  <c r="Q149" i="7"/>
  <c r="P149" i="7"/>
  <c r="O149" i="7"/>
  <c r="N149" i="7"/>
  <c r="M149" i="7"/>
  <c r="L149" i="7"/>
  <c r="K149" i="7"/>
  <c r="J149" i="7"/>
  <c r="I149" i="7"/>
  <c r="H149" i="7"/>
  <c r="G149" i="7"/>
  <c r="F149" i="7"/>
  <c r="E149" i="7"/>
  <c r="D149" i="7"/>
  <c r="C149" i="7"/>
  <c r="B149" i="7"/>
  <c r="AY148" i="7"/>
  <c r="AV148" i="7"/>
  <c r="AU148" i="7"/>
  <c r="AT148" i="7"/>
  <c r="AS148" i="7"/>
  <c r="AR148" i="7"/>
  <c r="AQ148" i="7"/>
  <c r="AP148" i="7"/>
  <c r="AO148" i="7"/>
  <c r="AN148" i="7"/>
  <c r="AM148" i="7"/>
  <c r="AL148" i="7"/>
  <c r="AK148" i="7"/>
  <c r="AJ148" i="7"/>
  <c r="AI148" i="7"/>
  <c r="AH148" i="7"/>
  <c r="AG148" i="7"/>
  <c r="AF148" i="7"/>
  <c r="AE148" i="7"/>
  <c r="AD148" i="7"/>
  <c r="AC148" i="7"/>
  <c r="AB148" i="7"/>
  <c r="AA148" i="7"/>
  <c r="W148" i="7"/>
  <c r="V148" i="7"/>
  <c r="U148" i="7"/>
  <c r="T148" i="7"/>
  <c r="S148" i="7"/>
  <c r="R148" i="7"/>
  <c r="Q148" i="7"/>
  <c r="P148" i="7"/>
  <c r="O148" i="7"/>
  <c r="N148" i="7"/>
  <c r="M148" i="7"/>
  <c r="L148" i="7"/>
  <c r="K148" i="7"/>
  <c r="J148" i="7"/>
  <c r="I148" i="7"/>
  <c r="H148" i="7"/>
  <c r="G148" i="7"/>
  <c r="F148" i="7"/>
  <c r="E148" i="7"/>
  <c r="D148" i="7"/>
  <c r="C148" i="7"/>
  <c r="B148" i="7"/>
  <c r="AY147" i="7"/>
  <c r="AV147" i="7"/>
  <c r="AU147" i="7"/>
  <c r="AT147" i="7"/>
  <c r="AS147" i="7"/>
  <c r="AR147" i="7"/>
  <c r="AQ147" i="7"/>
  <c r="AP147" i="7"/>
  <c r="AO147" i="7"/>
  <c r="AN147" i="7"/>
  <c r="AM147" i="7"/>
  <c r="AL147" i="7"/>
  <c r="AK147" i="7"/>
  <c r="AJ147" i="7"/>
  <c r="AI147" i="7"/>
  <c r="AH147" i="7"/>
  <c r="AG147" i="7"/>
  <c r="AF147" i="7"/>
  <c r="AE147" i="7"/>
  <c r="AD147" i="7"/>
  <c r="AC147" i="7"/>
  <c r="AB147" i="7"/>
  <c r="AA147" i="7"/>
  <c r="W147" i="7"/>
  <c r="V147" i="7"/>
  <c r="U147" i="7"/>
  <c r="T147" i="7"/>
  <c r="S147" i="7"/>
  <c r="R147" i="7"/>
  <c r="Q147" i="7"/>
  <c r="P147" i="7"/>
  <c r="O147" i="7"/>
  <c r="N147" i="7"/>
  <c r="M147" i="7"/>
  <c r="L147" i="7"/>
  <c r="K147" i="7"/>
  <c r="J147" i="7"/>
  <c r="I147" i="7"/>
  <c r="H147" i="7"/>
  <c r="G147" i="7"/>
  <c r="F147" i="7"/>
  <c r="E147" i="7"/>
  <c r="D147" i="7"/>
  <c r="C147" i="7"/>
  <c r="B147" i="7"/>
  <c r="AY146" i="7"/>
  <c r="AV146" i="7"/>
  <c r="AU146" i="7"/>
  <c r="AT146" i="7"/>
  <c r="AS146" i="7"/>
  <c r="AR146" i="7"/>
  <c r="AQ146" i="7"/>
  <c r="AP146" i="7"/>
  <c r="AO146" i="7"/>
  <c r="AN146" i="7"/>
  <c r="AM146" i="7"/>
  <c r="AL146" i="7"/>
  <c r="AK146" i="7"/>
  <c r="AJ146" i="7"/>
  <c r="AI146" i="7"/>
  <c r="AH146" i="7"/>
  <c r="AG146" i="7"/>
  <c r="AF146" i="7"/>
  <c r="AE146" i="7"/>
  <c r="AD146" i="7"/>
  <c r="AC146" i="7"/>
  <c r="AB146" i="7"/>
  <c r="AA146" i="7"/>
  <c r="W146" i="7"/>
  <c r="V146" i="7"/>
  <c r="U146" i="7"/>
  <c r="T146" i="7"/>
  <c r="S146" i="7"/>
  <c r="R146" i="7"/>
  <c r="Q146" i="7"/>
  <c r="P146" i="7"/>
  <c r="O146" i="7"/>
  <c r="N146" i="7"/>
  <c r="M146" i="7"/>
  <c r="L146" i="7"/>
  <c r="K146" i="7"/>
  <c r="J146" i="7"/>
  <c r="I146" i="7"/>
  <c r="H146" i="7"/>
  <c r="G146" i="7"/>
  <c r="F146" i="7"/>
  <c r="E146" i="7"/>
  <c r="D146" i="7"/>
  <c r="C146" i="7"/>
  <c r="B146" i="7"/>
  <c r="AY145" i="7"/>
  <c r="AV145" i="7"/>
  <c r="AU145" i="7"/>
  <c r="AT145" i="7"/>
  <c r="AS145" i="7"/>
  <c r="AR145" i="7"/>
  <c r="AQ145" i="7"/>
  <c r="AP145" i="7"/>
  <c r="AO145" i="7"/>
  <c r="AN145" i="7"/>
  <c r="AM145" i="7"/>
  <c r="AL145" i="7"/>
  <c r="AK145" i="7"/>
  <c r="AJ145" i="7"/>
  <c r="AI145" i="7"/>
  <c r="AH145" i="7"/>
  <c r="AG145" i="7"/>
  <c r="AF145" i="7"/>
  <c r="AE145" i="7"/>
  <c r="AD145" i="7"/>
  <c r="AC145" i="7"/>
  <c r="AB145" i="7"/>
  <c r="AA145" i="7"/>
  <c r="W145" i="7"/>
  <c r="V145" i="7"/>
  <c r="U145" i="7"/>
  <c r="T145" i="7"/>
  <c r="S145" i="7"/>
  <c r="R145" i="7"/>
  <c r="Q145" i="7"/>
  <c r="P145" i="7"/>
  <c r="O145" i="7"/>
  <c r="N145" i="7"/>
  <c r="M145" i="7"/>
  <c r="L145" i="7"/>
  <c r="K145" i="7"/>
  <c r="J145" i="7"/>
  <c r="I145" i="7"/>
  <c r="H145" i="7"/>
  <c r="G145" i="7"/>
  <c r="F145" i="7"/>
  <c r="E145" i="7"/>
  <c r="D145" i="7"/>
  <c r="C145" i="7"/>
  <c r="B145" i="7"/>
  <c r="AY144" i="7"/>
  <c r="AV144" i="7"/>
  <c r="AU144" i="7"/>
  <c r="AT144" i="7"/>
  <c r="AS144" i="7"/>
  <c r="AR144" i="7"/>
  <c r="AQ144" i="7"/>
  <c r="AP144" i="7"/>
  <c r="AO144" i="7"/>
  <c r="AN144" i="7"/>
  <c r="AM144" i="7"/>
  <c r="AL144" i="7"/>
  <c r="AK144" i="7"/>
  <c r="AJ144" i="7"/>
  <c r="AI144" i="7"/>
  <c r="AH144" i="7"/>
  <c r="AG144" i="7"/>
  <c r="AF144" i="7"/>
  <c r="AE144" i="7"/>
  <c r="AD144" i="7"/>
  <c r="AC144" i="7"/>
  <c r="AB144" i="7"/>
  <c r="AA144" i="7"/>
  <c r="W144" i="7"/>
  <c r="V144" i="7"/>
  <c r="U144" i="7"/>
  <c r="T144" i="7"/>
  <c r="S144" i="7"/>
  <c r="R144" i="7"/>
  <c r="Q144" i="7"/>
  <c r="P144" i="7"/>
  <c r="O144" i="7"/>
  <c r="N144" i="7"/>
  <c r="M144" i="7"/>
  <c r="L144" i="7"/>
  <c r="K144" i="7"/>
  <c r="J144" i="7"/>
  <c r="I144" i="7"/>
  <c r="H144" i="7"/>
  <c r="G144" i="7"/>
  <c r="F144" i="7"/>
  <c r="E144" i="7"/>
  <c r="D144" i="7"/>
  <c r="C144" i="7"/>
  <c r="B144" i="7"/>
  <c r="AY143" i="7"/>
  <c r="AV143" i="7"/>
  <c r="AU143" i="7"/>
  <c r="AT143" i="7"/>
  <c r="AS143" i="7"/>
  <c r="AR143" i="7"/>
  <c r="AQ143" i="7"/>
  <c r="AP143" i="7"/>
  <c r="AO143" i="7"/>
  <c r="AN143" i="7"/>
  <c r="AM143" i="7"/>
  <c r="AL143" i="7"/>
  <c r="AK143" i="7"/>
  <c r="AJ143" i="7"/>
  <c r="AI143" i="7"/>
  <c r="AH143" i="7"/>
  <c r="AG143" i="7"/>
  <c r="AF143" i="7"/>
  <c r="AE143" i="7"/>
  <c r="AD143" i="7"/>
  <c r="AC143" i="7"/>
  <c r="AB143" i="7"/>
  <c r="AA143" i="7"/>
  <c r="W143" i="7"/>
  <c r="V143" i="7"/>
  <c r="U143" i="7"/>
  <c r="T143" i="7"/>
  <c r="S143" i="7"/>
  <c r="R143" i="7"/>
  <c r="Q143" i="7"/>
  <c r="P143" i="7"/>
  <c r="O143" i="7"/>
  <c r="N143" i="7"/>
  <c r="M143" i="7"/>
  <c r="L143" i="7"/>
  <c r="K143" i="7"/>
  <c r="J143" i="7"/>
  <c r="I143" i="7"/>
  <c r="H143" i="7"/>
  <c r="G143" i="7"/>
  <c r="F143" i="7"/>
  <c r="E143" i="7"/>
  <c r="D143" i="7"/>
  <c r="C143" i="7"/>
  <c r="B143" i="7"/>
  <c r="AY142" i="7"/>
  <c r="AV142" i="7"/>
  <c r="AU142" i="7"/>
  <c r="AT142" i="7"/>
  <c r="AS142" i="7"/>
  <c r="AR142" i="7"/>
  <c r="AQ142" i="7"/>
  <c r="AP142" i="7"/>
  <c r="AO142" i="7"/>
  <c r="AN142" i="7"/>
  <c r="AM142" i="7"/>
  <c r="AL142" i="7"/>
  <c r="AK142" i="7"/>
  <c r="AJ142" i="7"/>
  <c r="AI142" i="7"/>
  <c r="AH142" i="7"/>
  <c r="AG142" i="7"/>
  <c r="AF142" i="7"/>
  <c r="AE142" i="7"/>
  <c r="AD142" i="7"/>
  <c r="AC142" i="7"/>
  <c r="AB142" i="7"/>
  <c r="AA142" i="7"/>
  <c r="W142" i="7"/>
  <c r="V142" i="7"/>
  <c r="U142" i="7"/>
  <c r="T142" i="7"/>
  <c r="S142" i="7"/>
  <c r="R142" i="7"/>
  <c r="Q142" i="7"/>
  <c r="P142" i="7"/>
  <c r="O142" i="7"/>
  <c r="N142" i="7"/>
  <c r="M142" i="7"/>
  <c r="L142" i="7"/>
  <c r="K142" i="7"/>
  <c r="J142" i="7"/>
  <c r="I142" i="7"/>
  <c r="H142" i="7"/>
  <c r="G142" i="7"/>
  <c r="F142" i="7"/>
  <c r="E142" i="7"/>
  <c r="D142" i="7"/>
  <c r="C142" i="7"/>
  <c r="B142" i="7"/>
  <c r="AY141" i="7"/>
  <c r="AV141" i="7"/>
  <c r="AU141" i="7"/>
  <c r="AT141" i="7"/>
  <c r="AS141" i="7"/>
  <c r="AR141" i="7"/>
  <c r="AQ141" i="7"/>
  <c r="AP141" i="7"/>
  <c r="AO141" i="7"/>
  <c r="AN141" i="7"/>
  <c r="AM141" i="7"/>
  <c r="AL141" i="7"/>
  <c r="AK141" i="7"/>
  <c r="AJ141" i="7"/>
  <c r="AI141" i="7"/>
  <c r="AH141" i="7"/>
  <c r="AG141" i="7"/>
  <c r="AF141" i="7"/>
  <c r="AE141" i="7"/>
  <c r="AD141" i="7"/>
  <c r="AC141" i="7"/>
  <c r="AB141" i="7"/>
  <c r="AA141" i="7"/>
  <c r="W141" i="7"/>
  <c r="V141" i="7"/>
  <c r="U141" i="7"/>
  <c r="T141" i="7"/>
  <c r="S141" i="7"/>
  <c r="R141" i="7"/>
  <c r="Q141" i="7"/>
  <c r="P141" i="7"/>
  <c r="O141" i="7"/>
  <c r="N141" i="7"/>
  <c r="M141" i="7"/>
  <c r="L141" i="7"/>
  <c r="K141" i="7"/>
  <c r="J141" i="7"/>
  <c r="I141" i="7"/>
  <c r="H141" i="7"/>
  <c r="G141" i="7"/>
  <c r="F141" i="7"/>
  <c r="E141" i="7"/>
  <c r="D141" i="7"/>
  <c r="C141" i="7"/>
  <c r="B141" i="7"/>
  <c r="AY140" i="7"/>
  <c r="AV140" i="7"/>
  <c r="AU140" i="7"/>
  <c r="AT140" i="7"/>
  <c r="AS140" i="7"/>
  <c r="AR140" i="7"/>
  <c r="AQ140" i="7"/>
  <c r="AP140" i="7"/>
  <c r="AO140" i="7"/>
  <c r="AN140" i="7"/>
  <c r="AM140" i="7"/>
  <c r="AL140" i="7"/>
  <c r="AK140" i="7"/>
  <c r="AJ140" i="7"/>
  <c r="AI140" i="7"/>
  <c r="AH140" i="7"/>
  <c r="AG140" i="7"/>
  <c r="AF140" i="7"/>
  <c r="AE140" i="7"/>
  <c r="AD140" i="7"/>
  <c r="AC140" i="7"/>
  <c r="AB140" i="7"/>
  <c r="AA140" i="7"/>
  <c r="W140" i="7"/>
  <c r="V140" i="7"/>
  <c r="U140" i="7"/>
  <c r="T140" i="7"/>
  <c r="S140" i="7"/>
  <c r="R140" i="7"/>
  <c r="Q140" i="7"/>
  <c r="P140" i="7"/>
  <c r="O140" i="7"/>
  <c r="N140" i="7"/>
  <c r="M140" i="7"/>
  <c r="L140" i="7"/>
  <c r="K140" i="7"/>
  <c r="J140" i="7"/>
  <c r="I140" i="7"/>
  <c r="H140" i="7"/>
  <c r="G140" i="7"/>
  <c r="F140" i="7"/>
  <c r="E140" i="7"/>
  <c r="D140" i="7"/>
  <c r="C140" i="7"/>
  <c r="B140" i="7"/>
  <c r="AY139" i="7"/>
  <c r="AV139" i="7"/>
  <c r="AU139" i="7"/>
  <c r="AT139" i="7"/>
  <c r="AS139" i="7"/>
  <c r="AR139" i="7"/>
  <c r="AQ139" i="7"/>
  <c r="AP139" i="7"/>
  <c r="AO139" i="7"/>
  <c r="AN139" i="7"/>
  <c r="AM139" i="7"/>
  <c r="AL139" i="7"/>
  <c r="AK139" i="7"/>
  <c r="AJ139" i="7"/>
  <c r="AI139" i="7"/>
  <c r="AH139" i="7"/>
  <c r="AG139" i="7"/>
  <c r="AF139" i="7"/>
  <c r="AE139" i="7"/>
  <c r="AD139" i="7"/>
  <c r="AC139" i="7"/>
  <c r="AB139" i="7"/>
  <c r="AA139" i="7"/>
  <c r="W139" i="7"/>
  <c r="V139" i="7"/>
  <c r="U139" i="7"/>
  <c r="T139" i="7"/>
  <c r="S139" i="7"/>
  <c r="R139" i="7"/>
  <c r="Q139" i="7"/>
  <c r="P139" i="7"/>
  <c r="O139" i="7"/>
  <c r="N139" i="7"/>
  <c r="M139" i="7"/>
  <c r="L139" i="7"/>
  <c r="K139" i="7"/>
  <c r="J139" i="7"/>
  <c r="I139" i="7"/>
  <c r="H139" i="7"/>
  <c r="G139" i="7"/>
  <c r="F139" i="7"/>
  <c r="E139" i="7"/>
  <c r="D139" i="7"/>
  <c r="C139" i="7"/>
  <c r="B139" i="7"/>
  <c r="AY138" i="7"/>
  <c r="AV138" i="7"/>
  <c r="AU138" i="7"/>
  <c r="AT138" i="7"/>
  <c r="AS138" i="7"/>
  <c r="AR138" i="7"/>
  <c r="AQ138" i="7"/>
  <c r="AP138" i="7"/>
  <c r="AO138" i="7"/>
  <c r="AN138" i="7"/>
  <c r="AM138" i="7"/>
  <c r="AL138" i="7"/>
  <c r="AK138" i="7"/>
  <c r="AJ138" i="7"/>
  <c r="AI138" i="7"/>
  <c r="AH138" i="7"/>
  <c r="AG138" i="7"/>
  <c r="AF138" i="7"/>
  <c r="AE138" i="7"/>
  <c r="AD138" i="7"/>
  <c r="AC138" i="7"/>
  <c r="AB138" i="7"/>
  <c r="AA138" i="7"/>
  <c r="W138" i="7"/>
  <c r="V138" i="7"/>
  <c r="U138" i="7"/>
  <c r="T138" i="7"/>
  <c r="S138" i="7"/>
  <c r="R138" i="7"/>
  <c r="Q138" i="7"/>
  <c r="P138" i="7"/>
  <c r="O138" i="7"/>
  <c r="N138" i="7"/>
  <c r="M138" i="7"/>
  <c r="L138" i="7"/>
  <c r="K138" i="7"/>
  <c r="J138" i="7"/>
  <c r="I138" i="7"/>
  <c r="H138" i="7"/>
  <c r="G138" i="7"/>
  <c r="F138" i="7"/>
  <c r="E138" i="7"/>
  <c r="D138" i="7"/>
  <c r="C138" i="7"/>
  <c r="B138" i="7"/>
  <c r="AY137" i="7"/>
  <c r="AV137" i="7"/>
  <c r="AU137" i="7"/>
  <c r="AT137" i="7"/>
  <c r="AS137" i="7"/>
  <c r="AR137" i="7"/>
  <c r="AQ137" i="7"/>
  <c r="AP137" i="7"/>
  <c r="AO137" i="7"/>
  <c r="AN137" i="7"/>
  <c r="AM137" i="7"/>
  <c r="AL137" i="7"/>
  <c r="AK137" i="7"/>
  <c r="AJ137" i="7"/>
  <c r="AI137" i="7"/>
  <c r="AH137" i="7"/>
  <c r="AG137" i="7"/>
  <c r="AF137" i="7"/>
  <c r="AE137" i="7"/>
  <c r="AD137" i="7"/>
  <c r="AC137" i="7"/>
  <c r="AB137" i="7"/>
  <c r="AA137" i="7"/>
  <c r="W137" i="7"/>
  <c r="V137" i="7"/>
  <c r="U137" i="7"/>
  <c r="T137" i="7"/>
  <c r="S137" i="7"/>
  <c r="R137" i="7"/>
  <c r="Q137" i="7"/>
  <c r="P137" i="7"/>
  <c r="O137" i="7"/>
  <c r="N137" i="7"/>
  <c r="M137" i="7"/>
  <c r="L137" i="7"/>
  <c r="K137" i="7"/>
  <c r="J137" i="7"/>
  <c r="I137" i="7"/>
  <c r="H137" i="7"/>
  <c r="G137" i="7"/>
  <c r="F137" i="7"/>
  <c r="E137" i="7"/>
  <c r="D137" i="7"/>
  <c r="C137" i="7"/>
  <c r="B137" i="7"/>
  <c r="AY136" i="7"/>
  <c r="AV136" i="7"/>
  <c r="AU136" i="7"/>
  <c r="AT136" i="7"/>
  <c r="AS136" i="7"/>
  <c r="AR136" i="7"/>
  <c r="AQ136" i="7"/>
  <c r="AP136" i="7"/>
  <c r="AO136" i="7"/>
  <c r="AN136" i="7"/>
  <c r="AM136" i="7"/>
  <c r="AL136" i="7"/>
  <c r="AK136" i="7"/>
  <c r="AJ136" i="7"/>
  <c r="AI136" i="7"/>
  <c r="AH136" i="7"/>
  <c r="AG136" i="7"/>
  <c r="AF136" i="7"/>
  <c r="AE136" i="7"/>
  <c r="AD136" i="7"/>
  <c r="AC136" i="7"/>
  <c r="AB136" i="7"/>
  <c r="AA136" i="7"/>
  <c r="W136" i="7"/>
  <c r="V136" i="7"/>
  <c r="U136" i="7"/>
  <c r="T136" i="7"/>
  <c r="S136" i="7"/>
  <c r="R136" i="7"/>
  <c r="Q136" i="7"/>
  <c r="P136" i="7"/>
  <c r="O136" i="7"/>
  <c r="N136" i="7"/>
  <c r="M136" i="7"/>
  <c r="L136" i="7"/>
  <c r="K136" i="7"/>
  <c r="J136" i="7"/>
  <c r="I136" i="7"/>
  <c r="H136" i="7"/>
  <c r="G136" i="7"/>
  <c r="F136" i="7"/>
  <c r="E136" i="7"/>
  <c r="D136" i="7"/>
  <c r="C136" i="7"/>
  <c r="B136" i="7"/>
  <c r="AY135" i="7"/>
  <c r="AV135" i="7"/>
  <c r="AU135" i="7"/>
  <c r="AT135" i="7"/>
  <c r="AS135" i="7"/>
  <c r="AR135" i="7"/>
  <c r="AQ135" i="7"/>
  <c r="AP135" i="7"/>
  <c r="AO135" i="7"/>
  <c r="AN135" i="7"/>
  <c r="AM135" i="7"/>
  <c r="AL135" i="7"/>
  <c r="AK135" i="7"/>
  <c r="AJ135" i="7"/>
  <c r="AI135" i="7"/>
  <c r="AH135" i="7"/>
  <c r="AG135" i="7"/>
  <c r="AF135" i="7"/>
  <c r="AE135" i="7"/>
  <c r="AD135" i="7"/>
  <c r="AC135" i="7"/>
  <c r="AB135" i="7"/>
  <c r="AA135" i="7"/>
  <c r="W135" i="7"/>
  <c r="V135" i="7"/>
  <c r="U135" i="7"/>
  <c r="T135" i="7"/>
  <c r="S135" i="7"/>
  <c r="R135" i="7"/>
  <c r="Q135" i="7"/>
  <c r="P135" i="7"/>
  <c r="O135" i="7"/>
  <c r="N135" i="7"/>
  <c r="M135" i="7"/>
  <c r="L135" i="7"/>
  <c r="K135" i="7"/>
  <c r="J135" i="7"/>
  <c r="I135" i="7"/>
  <c r="H135" i="7"/>
  <c r="G135" i="7"/>
  <c r="F135" i="7"/>
  <c r="E135" i="7"/>
  <c r="D135" i="7"/>
  <c r="C135" i="7"/>
  <c r="B135" i="7"/>
  <c r="AY134" i="7"/>
  <c r="AV134" i="7"/>
  <c r="AU134" i="7"/>
  <c r="AT134" i="7"/>
  <c r="AS134" i="7"/>
  <c r="AR134" i="7"/>
  <c r="AQ134" i="7"/>
  <c r="AP134" i="7"/>
  <c r="AO134" i="7"/>
  <c r="AN134" i="7"/>
  <c r="AM134" i="7"/>
  <c r="AL134" i="7"/>
  <c r="AK134" i="7"/>
  <c r="AJ134" i="7"/>
  <c r="AI134" i="7"/>
  <c r="AH134" i="7"/>
  <c r="AG134" i="7"/>
  <c r="AF134" i="7"/>
  <c r="AE134" i="7"/>
  <c r="AD134" i="7"/>
  <c r="AC134" i="7"/>
  <c r="AB134" i="7"/>
  <c r="AA134" i="7"/>
  <c r="W134" i="7"/>
  <c r="V134" i="7"/>
  <c r="U134" i="7"/>
  <c r="T134" i="7"/>
  <c r="S134" i="7"/>
  <c r="R134" i="7"/>
  <c r="Q134" i="7"/>
  <c r="P134" i="7"/>
  <c r="O134" i="7"/>
  <c r="N134" i="7"/>
  <c r="M134" i="7"/>
  <c r="L134" i="7"/>
  <c r="K134" i="7"/>
  <c r="J134" i="7"/>
  <c r="I134" i="7"/>
  <c r="H134" i="7"/>
  <c r="G134" i="7"/>
  <c r="F134" i="7"/>
  <c r="E134" i="7"/>
  <c r="D134" i="7"/>
  <c r="C134" i="7"/>
  <c r="B134" i="7"/>
  <c r="AY133" i="7"/>
  <c r="AV133" i="7"/>
  <c r="AU133" i="7"/>
  <c r="AT133" i="7"/>
  <c r="AS133" i="7"/>
  <c r="AR133" i="7"/>
  <c r="AQ133" i="7"/>
  <c r="AP133" i="7"/>
  <c r="AO133" i="7"/>
  <c r="AN133" i="7"/>
  <c r="AM133" i="7"/>
  <c r="AL133" i="7"/>
  <c r="AK133" i="7"/>
  <c r="AJ133" i="7"/>
  <c r="AI133" i="7"/>
  <c r="AH133" i="7"/>
  <c r="AG133" i="7"/>
  <c r="AF133" i="7"/>
  <c r="AE133" i="7"/>
  <c r="AD133" i="7"/>
  <c r="AC133" i="7"/>
  <c r="AB133" i="7"/>
  <c r="AA133" i="7"/>
  <c r="W133" i="7"/>
  <c r="V133" i="7"/>
  <c r="U133" i="7"/>
  <c r="T133" i="7"/>
  <c r="S133" i="7"/>
  <c r="R133" i="7"/>
  <c r="Q133" i="7"/>
  <c r="P133" i="7"/>
  <c r="O133" i="7"/>
  <c r="N133" i="7"/>
  <c r="M133" i="7"/>
  <c r="L133" i="7"/>
  <c r="K133" i="7"/>
  <c r="J133" i="7"/>
  <c r="I133" i="7"/>
  <c r="H133" i="7"/>
  <c r="G133" i="7"/>
  <c r="F133" i="7"/>
  <c r="E133" i="7"/>
  <c r="D133" i="7"/>
  <c r="C133" i="7"/>
  <c r="B133" i="7"/>
  <c r="AY132" i="7"/>
  <c r="AV132" i="7"/>
  <c r="AU132" i="7"/>
  <c r="AT132" i="7"/>
  <c r="AS132" i="7"/>
  <c r="AR132" i="7"/>
  <c r="AQ132" i="7"/>
  <c r="AP132" i="7"/>
  <c r="AO132" i="7"/>
  <c r="AN132" i="7"/>
  <c r="AM132" i="7"/>
  <c r="AL132" i="7"/>
  <c r="AK132" i="7"/>
  <c r="AJ132" i="7"/>
  <c r="AI132" i="7"/>
  <c r="AH132" i="7"/>
  <c r="AG132" i="7"/>
  <c r="AF132" i="7"/>
  <c r="AE132" i="7"/>
  <c r="AD132" i="7"/>
  <c r="AC132" i="7"/>
  <c r="AB132" i="7"/>
  <c r="AA132" i="7"/>
  <c r="W132" i="7"/>
  <c r="V132" i="7"/>
  <c r="U132" i="7"/>
  <c r="T132" i="7"/>
  <c r="S132" i="7"/>
  <c r="R132" i="7"/>
  <c r="Q132" i="7"/>
  <c r="P132" i="7"/>
  <c r="O132" i="7"/>
  <c r="N132" i="7"/>
  <c r="M132" i="7"/>
  <c r="L132" i="7"/>
  <c r="K132" i="7"/>
  <c r="J132" i="7"/>
  <c r="I132" i="7"/>
  <c r="H132" i="7"/>
  <c r="G132" i="7"/>
  <c r="F132" i="7"/>
  <c r="E132" i="7"/>
  <c r="D132" i="7"/>
  <c r="C132" i="7"/>
  <c r="B132" i="7"/>
  <c r="AY131" i="7"/>
  <c r="AV131" i="7"/>
  <c r="AU131" i="7"/>
  <c r="AT131" i="7"/>
  <c r="AS131" i="7"/>
  <c r="AR131" i="7"/>
  <c r="AQ131" i="7"/>
  <c r="AP131" i="7"/>
  <c r="AO131" i="7"/>
  <c r="AN131" i="7"/>
  <c r="AM131" i="7"/>
  <c r="AL131" i="7"/>
  <c r="AK131" i="7"/>
  <c r="AJ131" i="7"/>
  <c r="AI131" i="7"/>
  <c r="AH131" i="7"/>
  <c r="AG131" i="7"/>
  <c r="AF131" i="7"/>
  <c r="AE131" i="7"/>
  <c r="AD131" i="7"/>
  <c r="AC131" i="7"/>
  <c r="AB131" i="7"/>
  <c r="AA131" i="7"/>
  <c r="W131" i="7"/>
  <c r="V131" i="7"/>
  <c r="U131" i="7"/>
  <c r="T131" i="7"/>
  <c r="S131" i="7"/>
  <c r="R131" i="7"/>
  <c r="Q131" i="7"/>
  <c r="P131" i="7"/>
  <c r="O131" i="7"/>
  <c r="N131" i="7"/>
  <c r="M131" i="7"/>
  <c r="L131" i="7"/>
  <c r="K131" i="7"/>
  <c r="J131" i="7"/>
  <c r="I131" i="7"/>
  <c r="H131" i="7"/>
  <c r="G131" i="7"/>
  <c r="F131" i="7"/>
  <c r="E131" i="7"/>
  <c r="D131" i="7"/>
  <c r="C131" i="7"/>
  <c r="B131" i="7"/>
  <c r="AY130" i="7"/>
  <c r="AV130" i="7"/>
  <c r="AU130" i="7"/>
  <c r="AT130" i="7"/>
  <c r="AS130" i="7"/>
  <c r="AR130" i="7"/>
  <c r="AQ130" i="7"/>
  <c r="AP130" i="7"/>
  <c r="AO130" i="7"/>
  <c r="AN130" i="7"/>
  <c r="AM130" i="7"/>
  <c r="AL130" i="7"/>
  <c r="AK130" i="7"/>
  <c r="AJ130" i="7"/>
  <c r="AI130" i="7"/>
  <c r="AH130" i="7"/>
  <c r="AG130" i="7"/>
  <c r="AF130" i="7"/>
  <c r="AE130" i="7"/>
  <c r="AD130" i="7"/>
  <c r="AC130" i="7"/>
  <c r="AB130" i="7"/>
  <c r="AA130" i="7"/>
  <c r="W130" i="7"/>
  <c r="V130" i="7"/>
  <c r="U130" i="7"/>
  <c r="T130" i="7"/>
  <c r="S130" i="7"/>
  <c r="R130" i="7"/>
  <c r="Q130" i="7"/>
  <c r="P130" i="7"/>
  <c r="O130" i="7"/>
  <c r="N130" i="7"/>
  <c r="M130" i="7"/>
  <c r="L130" i="7"/>
  <c r="K130" i="7"/>
  <c r="J130" i="7"/>
  <c r="I130" i="7"/>
  <c r="H130" i="7"/>
  <c r="G130" i="7"/>
  <c r="F130" i="7"/>
  <c r="E130" i="7"/>
  <c r="D130" i="7"/>
  <c r="C130" i="7"/>
  <c r="B130" i="7"/>
  <c r="AY129" i="7"/>
  <c r="AV129" i="7"/>
  <c r="AU129" i="7"/>
  <c r="AT129" i="7"/>
  <c r="AS129" i="7"/>
  <c r="AR129" i="7"/>
  <c r="AQ129" i="7"/>
  <c r="AP129" i="7"/>
  <c r="AO129" i="7"/>
  <c r="AN129" i="7"/>
  <c r="AM129" i="7"/>
  <c r="AL129" i="7"/>
  <c r="AK129" i="7"/>
  <c r="AJ129" i="7"/>
  <c r="AI129" i="7"/>
  <c r="AH129" i="7"/>
  <c r="AG129" i="7"/>
  <c r="AF129" i="7"/>
  <c r="AE129" i="7"/>
  <c r="AD129" i="7"/>
  <c r="AC129" i="7"/>
  <c r="AB129" i="7"/>
  <c r="AA129" i="7"/>
  <c r="W129" i="7"/>
  <c r="V129" i="7"/>
  <c r="U129" i="7"/>
  <c r="T129" i="7"/>
  <c r="S129" i="7"/>
  <c r="R129" i="7"/>
  <c r="Q129" i="7"/>
  <c r="P129" i="7"/>
  <c r="O129" i="7"/>
  <c r="N129" i="7"/>
  <c r="M129" i="7"/>
  <c r="L129" i="7"/>
  <c r="K129" i="7"/>
  <c r="J129" i="7"/>
  <c r="I129" i="7"/>
  <c r="H129" i="7"/>
  <c r="G129" i="7"/>
  <c r="F129" i="7"/>
  <c r="E129" i="7"/>
  <c r="D129" i="7"/>
  <c r="C129" i="7"/>
  <c r="B129" i="7"/>
  <c r="AY128" i="7"/>
  <c r="AV128" i="7"/>
  <c r="AU128" i="7"/>
  <c r="AT128" i="7"/>
  <c r="AS128" i="7"/>
  <c r="AR128" i="7"/>
  <c r="AQ128" i="7"/>
  <c r="AP128" i="7"/>
  <c r="AO128" i="7"/>
  <c r="AN128" i="7"/>
  <c r="AM128" i="7"/>
  <c r="AL128" i="7"/>
  <c r="AK128" i="7"/>
  <c r="AJ128" i="7"/>
  <c r="AI128" i="7"/>
  <c r="AH128" i="7"/>
  <c r="AG128" i="7"/>
  <c r="AF128" i="7"/>
  <c r="AE128" i="7"/>
  <c r="AD128" i="7"/>
  <c r="AC128" i="7"/>
  <c r="AB128" i="7"/>
  <c r="AA128" i="7"/>
  <c r="W128" i="7"/>
  <c r="V128" i="7"/>
  <c r="U128" i="7"/>
  <c r="T128" i="7"/>
  <c r="S128" i="7"/>
  <c r="R128" i="7"/>
  <c r="Q128" i="7"/>
  <c r="P128" i="7"/>
  <c r="O128" i="7"/>
  <c r="N128" i="7"/>
  <c r="M128" i="7"/>
  <c r="L128" i="7"/>
  <c r="K128" i="7"/>
  <c r="J128" i="7"/>
  <c r="I128" i="7"/>
  <c r="H128" i="7"/>
  <c r="G128" i="7"/>
  <c r="F128" i="7"/>
  <c r="E128" i="7"/>
  <c r="D128" i="7"/>
  <c r="C128" i="7"/>
  <c r="B128" i="7"/>
  <c r="AY127" i="7"/>
  <c r="AV127" i="7"/>
  <c r="AU127" i="7"/>
  <c r="AT127" i="7"/>
  <c r="AS127" i="7"/>
  <c r="AR127" i="7"/>
  <c r="AQ127" i="7"/>
  <c r="AP127" i="7"/>
  <c r="AO127" i="7"/>
  <c r="AN127" i="7"/>
  <c r="AM127" i="7"/>
  <c r="AL127" i="7"/>
  <c r="AK127" i="7"/>
  <c r="AJ127" i="7"/>
  <c r="AI127" i="7"/>
  <c r="AH127" i="7"/>
  <c r="AG127" i="7"/>
  <c r="AF127" i="7"/>
  <c r="AE127" i="7"/>
  <c r="AD127" i="7"/>
  <c r="AC127" i="7"/>
  <c r="AB127" i="7"/>
  <c r="AA127" i="7"/>
  <c r="W127" i="7"/>
  <c r="V127" i="7"/>
  <c r="U127" i="7"/>
  <c r="T127" i="7"/>
  <c r="S127" i="7"/>
  <c r="R127" i="7"/>
  <c r="Q127" i="7"/>
  <c r="P127" i="7"/>
  <c r="O127" i="7"/>
  <c r="N127" i="7"/>
  <c r="M127" i="7"/>
  <c r="L127" i="7"/>
  <c r="K127" i="7"/>
  <c r="J127" i="7"/>
  <c r="I127" i="7"/>
  <c r="H127" i="7"/>
  <c r="G127" i="7"/>
  <c r="F127" i="7"/>
  <c r="E127" i="7"/>
  <c r="D127" i="7"/>
  <c r="C127" i="7"/>
  <c r="B127" i="7"/>
  <c r="AY126" i="7"/>
  <c r="AV126" i="7"/>
  <c r="AU126" i="7"/>
  <c r="AT126" i="7"/>
  <c r="AS126" i="7"/>
  <c r="AR126" i="7"/>
  <c r="AQ126" i="7"/>
  <c r="AP126" i="7"/>
  <c r="AO126" i="7"/>
  <c r="AN126" i="7"/>
  <c r="AM126" i="7"/>
  <c r="AL126" i="7"/>
  <c r="AK126" i="7"/>
  <c r="AJ126" i="7"/>
  <c r="AI126" i="7"/>
  <c r="AH126" i="7"/>
  <c r="AG126" i="7"/>
  <c r="AF126" i="7"/>
  <c r="AE126" i="7"/>
  <c r="AD126" i="7"/>
  <c r="AC126" i="7"/>
  <c r="AB126" i="7"/>
  <c r="AA126" i="7"/>
  <c r="W126" i="7"/>
  <c r="V126" i="7"/>
  <c r="U126" i="7"/>
  <c r="T126" i="7"/>
  <c r="S126" i="7"/>
  <c r="R126" i="7"/>
  <c r="Q126" i="7"/>
  <c r="P126" i="7"/>
  <c r="O126" i="7"/>
  <c r="N126" i="7"/>
  <c r="M126" i="7"/>
  <c r="L126" i="7"/>
  <c r="K126" i="7"/>
  <c r="J126" i="7"/>
  <c r="I126" i="7"/>
  <c r="H126" i="7"/>
  <c r="G126" i="7"/>
  <c r="F126" i="7"/>
  <c r="E126" i="7"/>
  <c r="D126" i="7"/>
  <c r="C126" i="7"/>
  <c r="B126" i="7"/>
  <c r="AY125" i="7"/>
  <c r="AV125" i="7"/>
  <c r="AU125" i="7"/>
  <c r="AT125" i="7"/>
  <c r="AS125" i="7"/>
  <c r="AR125" i="7"/>
  <c r="AQ125" i="7"/>
  <c r="AP125" i="7"/>
  <c r="AO125" i="7"/>
  <c r="AN125" i="7"/>
  <c r="AM125" i="7"/>
  <c r="AL125" i="7"/>
  <c r="AK125" i="7"/>
  <c r="AJ125" i="7"/>
  <c r="AI125" i="7"/>
  <c r="AH125" i="7"/>
  <c r="AG125" i="7"/>
  <c r="AF125" i="7"/>
  <c r="AE125" i="7"/>
  <c r="AD125" i="7"/>
  <c r="AC125" i="7"/>
  <c r="AB125" i="7"/>
  <c r="AA125" i="7"/>
  <c r="W125" i="7"/>
  <c r="V125" i="7"/>
  <c r="U125" i="7"/>
  <c r="T125" i="7"/>
  <c r="S125" i="7"/>
  <c r="R125" i="7"/>
  <c r="Q125" i="7"/>
  <c r="P125" i="7"/>
  <c r="O125" i="7"/>
  <c r="N125" i="7"/>
  <c r="M125" i="7"/>
  <c r="L125" i="7"/>
  <c r="K125" i="7"/>
  <c r="J125" i="7"/>
  <c r="I125" i="7"/>
  <c r="H125" i="7"/>
  <c r="G125" i="7"/>
  <c r="F125" i="7"/>
  <c r="E125" i="7"/>
  <c r="D125" i="7"/>
  <c r="C125" i="7"/>
  <c r="B125" i="7"/>
  <c r="AY124" i="7"/>
  <c r="AV124" i="7"/>
  <c r="AU124" i="7"/>
  <c r="AT124" i="7"/>
  <c r="AS124" i="7"/>
  <c r="AR124" i="7"/>
  <c r="AQ124" i="7"/>
  <c r="AP124" i="7"/>
  <c r="AO124" i="7"/>
  <c r="AN124" i="7"/>
  <c r="AM124" i="7"/>
  <c r="AL124" i="7"/>
  <c r="AK124" i="7"/>
  <c r="AJ124" i="7"/>
  <c r="AI124" i="7"/>
  <c r="AH124" i="7"/>
  <c r="AG124" i="7"/>
  <c r="AF124" i="7"/>
  <c r="AE124" i="7"/>
  <c r="AD124" i="7"/>
  <c r="AC124" i="7"/>
  <c r="AB124" i="7"/>
  <c r="AA124" i="7"/>
  <c r="W124" i="7"/>
  <c r="V124" i="7"/>
  <c r="U124" i="7"/>
  <c r="T124" i="7"/>
  <c r="S124" i="7"/>
  <c r="R124" i="7"/>
  <c r="Q124" i="7"/>
  <c r="P124" i="7"/>
  <c r="O124" i="7"/>
  <c r="N124" i="7"/>
  <c r="M124" i="7"/>
  <c r="L124" i="7"/>
  <c r="K124" i="7"/>
  <c r="J124" i="7"/>
  <c r="I124" i="7"/>
  <c r="H124" i="7"/>
  <c r="G124" i="7"/>
  <c r="F124" i="7"/>
  <c r="E124" i="7"/>
  <c r="D124" i="7"/>
  <c r="C124" i="7"/>
  <c r="B124" i="7"/>
  <c r="AY123" i="7"/>
  <c r="AV123" i="7"/>
  <c r="AU123" i="7"/>
  <c r="AT123" i="7"/>
  <c r="AS123" i="7"/>
  <c r="AR123" i="7"/>
  <c r="AQ123" i="7"/>
  <c r="AP123" i="7"/>
  <c r="AO123" i="7"/>
  <c r="AN123" i="7"/>
  <c r="AM123" i="7"/>
  <c r="AL123" i="7"/>
  <c r="AK123" i="7"/>
  <c r="AJ123" i="7"/>
  <c r="AI123" i="7"/>
  <c r="AH123" i="7"/>
  <c r="AG123" i="7"/>
  <c r="AF123" i="7"/>
  <c r="AE123" i="7"/>
  <c r="AD123" i="7"/>
  <c r="AC123" i="7"/>
  <c r="AB123" i="7"/>
  <c r="AA123" i="7"/>
  <c r="W123" i="7"/>
  <c r="V123" i="7"/>
  <c r="U123" i="7"/>
  <c r="T123" i="7"/>
  <c r="S123" i="7"/>
  <c r="R123" i="7"/>
  <c r="Q123" i="7"/>
  <c r="P123" i="7"/>
  <c r="O123" i="7"/>
  <c r="N123" i="7"/>
  <c r="M123" i="7"/>
  <c r="L123" i="7"/>
  <c r="K123" i="7"/>
  <c r="J123" i="7"/>
  <c r="I123" i="7"/>
  <c r="H123" i="7"/>
  <c r="G123" i="7"/>
  <c r="F123" i="7"/>
  <c r="E123" i="7"/>
  <c r="D123" i="7"/>
  <c r="C123" i="7"/>
  <c r="B123" i="7"/>
  <c r="AY122" i="7"/>
  <c r="AV122" i="7"/>
  <c r="AU122" i="7"/>
  <c r="AT122" i="7"/>
  <c r="AS122" i="7"/>
  <c r="AR122" i="7"/>
  <c r="AQ122" i="7"/>
  <c r="AP122" i="7"/>
  <c r="AO122" i="7"/>
  <c r="AN122" i="7"/>
  <c r="AM122" i="7"/>
  <c r="AL122" i="7"/>
  <c r="AK122" i="7"/>
  <c r="AJ122" i="7"/>
  <c r="AI122" i="7"/>
  <c r="AH122" i="7"/>
  <c r="AG122" i="7"/>
  <c r="AF122" i="7"/>
  <c r="AE122" i="7"/>
  <c r="AD122" i="7"/>
  <c r="AC122" i="7"/>
  <c r="AB122" i="7"/>
  <c r="AA122" i="7"/>
  <c r="W122" i="7"/>
  <c r="V122" i="7"/>
  <c r="U122" i="7"/>
  <c r="T122" i="7"/>
  <c r="S122" i="7"/>
  <c r="R122" i="7"/>
  <c r="Q122" i="7"/>
  <c r="P122" i="7"/>
  <c r="O122" i="7"/>
  <c r="N122" i="7"/>
  <c r="M122" i="7"/>
  <c r="L122" i="7"/>
  <c r="K122" i="7"/>
  <c r="J122" i="7"/>
  <c r="I122" i="7"/>
  <c r="H122" i="7"/>
  <c r="G122" i="7"/>
  <c r="F122" i="7"/>
  <c r="E122" i="7"/>
  <c r="D122" i="7"/>
  <c r="C122" i="7"/>
  <c r="B122" i="7"/>
  <c r="AY121" i="7"/>
  <c r="AV121" i="7"/>
  <c r="AU121" i="7"/>
  <c r="AT121" i="7"/>
  <c r="AS121" i="7"/>
  <c r="AR121" i="7"/>
  <c r="AQ121" i="7"/>
  <c r="AP121" i="7"/>
  <c r="AO121" i="7"/>
  <c r="AN121" i="7"/>
  <c r="AM121" i="7"/>
  <c r="AL121" i="7"/>
  <c r="AK121" i="7"/>
  <c r="AJ121" i="7"/>
  <c r="AI121" i="7"/>
  <c r="AH121" i="7"/>
  <c r="AG121" i="7"/>
  <c r="AF121" i="7"/>
  <c r="AE121" i="7"/>
  <c r="AD121" i="7"/>
  <c r="AC121" i="7"/>
  <c r="AB121" i="7"/>
  <c r="AA121" i="7"/>
  <c r="W121" i="7"/>
  <c r="V121" i="7"/>
  <c r="U121" i="7"/>
  <c r="T121" i="7"/>
  <c r="S121" i="7"/>
  <c r="R121" i="7"/>
  <c r="Q121" i="7"/>
  <c r="P121" i="7"/>
  <c r="O121" i="7"/>
  <c r="N121" i="7"/>
  <c r="M121" i="7"/>
  <c r="L121" i="7"/>
  <c r="K121" i="7"/>
  <c r="J121" i="7"/>
  <c r="I121" i="7"/>
  <c r="H121" i="7"/>
  <c r="G121" i="7"/>
  <c r="F121" i="7"/>
  <c r="E121" i="7"/>
  <c r="D121" i="7"/>
  <c r="C121" i="7"/>
  <c r="B121" i="7"/>
  <c r="AY120" i="7"/>
  <c r="AV120" i="7"/>
  <c r="AU120" i="7"/>
  <c r="AT120" i="7"/>
  <c r="AS120" i="7"/>
  <c r="AR120" i="7"/>
  <c r="AQ120" i="7"/>
  <c r="AP120" i="7"/>
  <c r="AO120" i="7"/>
  <c r="AN120" i="7"/>
  <c r="AM120" i="7"/>
  <c r="AL120" i="7"/>
  <c r="AK120" i="7"/>
  <c r="AJ120" i="7"/>
  <c r="AI120" i="7"/>
  <c r="AH120" i="7"/>
  <c r="AG120" i="7"/>
  <c r="AF120" i="7"/>
  <c r="AE120" i="7"/>
  <c r="AD120" i="7"/>
  <c r="AC120" i="7"/>
  <c r="AB120" i="7"/>
  <c r="AA120" i="7"/>
  <c r="W120" i="7"/>
  <c r="V120" i="7"/>
  <c r="U120" i="7"/>
  <c r="T120" i="7"/>
  <c r="S120" i="7"/>
  <c r="R120" i="7"/>
  <c r="Q120" i="7"/>
  <c r="P120" i="7"/>
  <c r="O120" i="7"/>
  <c r="N120" i="7"/>
  <c r="M120" i="7"/>
  <c r="L120" i="7"/>
  <c r="K120" i="7"/>
  <c r="J120" i="7"/>
  <c r="I120" i="7"/>
  <c r="H120" i="7"/>
  <c r="G120" i="7"/>
  <c r="F120" i="7"/>
  <c r="E120" i="7"/>
  <c r="D120" i="7"/>
  <c r="C120" i="7"/>
  <c r="B120" i="7"/>
  <c r="AY119" i="7"/>
  <c r="AV119" i="7"/>
  <c r="AU119" i="7"/>
  <c r="AT119" i="7"/>
  <c r="AS119" i="7"/>
  <c r="AR119" i="7"/>
  <c r="AQ119" i="7"/>
  <c r="AP119" i="7"/>
  <c r="AO119" i="7"/>
  <c r="AN119" i="7"/>
  <c r="AM119" i="7"/>
  <c r="AL119" i="7"/>
  <c r="AK119" i="7"/>
  <c r="AJ119" i="7"/>
  <c r="AI119" i="7"/>
  <c r="AH119" i="7"/>
  <c r="AG119" i="7"/>
  <c r="AF119" i="7"/>
  <c r="AE119" i="7"/>
  <c r="AD119" i="7"/>
  <c r="AC119" i="7"/>
  <c r="AB119" i="7"/>
  <c r="AA119" i="7"/>
  <c r="W119" i="7"/>
  <c r="V119" i="7"/>
  <c r="U119" i="7"/>
  <c r="T119" i="7"/>
  <c r="S119" i="7"/>
  <c r="R119" i="7"/>
  <c r="Q119" i="7"/>
  <c r="P119" i="7"/>
  <c r="O119" i="7"/>
  <c r="N119" i="7"/>
  <c r="M119" i="7"/>
  <c r="L119" i="7"/>
  <c r="K119" i="7"/>
  <c r="J119" i="7"/>
  <c r="I119" i="7"/>
  <c r="H119" i="7"/>
  <c r="G119" i="7"/>
  <c r="F119" i="7"/>
  <c r="E119" i="7"/>
  <c r="D119" i="7"/>
  <c r="C119" i="7"/>
  <c r="B119" i="7"/>
  <c r="AY118" i="7"/>
  <c r="AV118" i="7"/>
  <c r="AU118" i="7"/>
  <c r="AT118" i="7"/>
  <c r="AS118" i="7"/>
  <c r="AR118" i="7"/>
  <c r="AQ118" i="7"/>
  <c r="AP118" i="7"/>
  <c r="AO118" i="7"/>
  <c r="AN118" i="7"/>
  <c r="AM118" i="7"/>
  <c r="AL118" i="7"/>
  <c r="AK118" i="7"/>
  <c r="AJ118" i="7"/>
  <c r="AI118" i="7"/>
  <c r="AH118" i="7"/>
  <c r="AG118" i="7"/>
  <c r="AF118" i="7"/>
  <c r="AE118" i="7"/>
  <c r="AD118" i="7"/>
  <c r="AC118" i="7"/>
  <c r="AB118" i="7"/>
  <c r="AA118" i="7"/>
  <c r="W118" i="7"/>
  <c r="V118" i="7"/>
  <c r="U118" i="7"/>
  <c r="T118" i="7"/>
  <c r="S118" i="7"/>
  <c r="R118" i="7"/>
  <c r="Q118" i="7"/>
  <c r="P118" i="7"/>
  <c r="O118" i="7"/>
  <c r="N118" i="7"/>
  <c r="M118" i="7"/>
  <c r="L118" i="7"/>
  <c r="K118" i="7"/>
  <c r="J118" i="7"/>
  <c r="I118" i="7"/>
  <c r="H118" i="7"/>
  <c r="G118" i="7"/>
  <c r="F118" i="7"/>
  <c r="E118" i="7"/>
  <c r="D118" i="7"/>
  <c r="C118" i="7"/>
  <c r="B118" i="7"/>
  <c r="AY117" i="7"/>
  <c r="AV117" i="7"/>
  <c r="AU117" i="7"/>
  <c r="AT117" i="7"/>
  <c r="AS117" i="7"/>
  <c r="AR117" i="7"/>
  <c r="AQ117" i="7"/>
  <c r="AP117" i="7"/>
  <c r="AO117" i="7"/>
  <c r="AN117" i="7"/>
  <c r="AM117" i="7"/>
  <c r="AL117" i="7"/>
  <c r="AK117" i="7"/>
  <c r="AJ117" i="7"/>
  <c r="AI117" i="7"/>
  <c r="AH117" i="7"/>
  <c r="AG117" i="7"/>
  <c r="AF117" i="7"/>
  <c r="AE117" i="7"/>
  <c r="AD117" i="7"/>
  <c r="AC117" i="7"/>
  <c r="AB117" i="7"/>
  <c r="AA117" i="7"/>
  <c r="W117" i="7"/>
  <c r="V117" i="7"/>
  <c r="U117" i="7"/>
  <c r="T117" i="7"/>
  <c r="S117" i="7"/>
  <c r="R117" i="7"/>
  <c r="Q117" i="7"/>
  <c r="P117" i="7"/>
  <c r="O117" i="7"/>
  <c r="N117" i="7"/>
  <c r="M117" i="7"/>
  <c r="L117" i="7"/>
  <c r="K117" i="7"/>
  <c r="J117" i="7"/>
  <c r="I117" i="7"/>
  <c r="H117" i="7"/>
  <c r="G117" i="7"/>
  <c r="F117" i="7"/>
  <c r="E117" i="7"/>
  <c r="D117" i="7"/>
  <c r="C117" i="7"/>
  <c r="B117" i="7"/>
  <c r="AY116" i="7"/>
  <c r="AV116" i="7"/>
  <c r="AU116" i="7"/>
  <c r="AT116" i="7"/>
  <c r="AS116" i="7"/>
  <c r="AR116" i="7"/>
  <c r="AQ116" i="7"/>
  <c r="AP116" i="7"/>
  <c r="AO116" i="7"/>
  <c r="AN116" i="7"/>
  <c r="AM116" i="7"/>
  <c r="AL116" i="7"/>
  <c r="AK116" i="7"/>
  <c r="AJ116" i="7"/>
  <c r="AI116" i="7"/>
  <c r="AH116" i="7"/>
  <c r="AG116" i="7"/>
  <c r="AF116" i="7"/>
  <c r="AE116" i="7"/>
  <c r="AD116" i="7"/>
  <c r="AC116" i="7"/>
  <c r="AB116" i="7"/>
  <c r="AA116" i="7"/>
  <c r="W116" i="7"/>
  <c r="V116" i="7"/>
  <c r="U116" i="7"/>
  <c r="T116" i="7"/>
  <c r="S116" i="7"/>
  <c r="R116" i="7"/>
  <c r="Q116" i="7"/>
  <c r="P116" i="7"/>
  <c r="O116" i="7"/>
  <c r="N116" i="7"/>
  <c r="M116" i="7"/>
  <c r="L116" i="7"/>
  <c r="K116" i="7"/>
  <c r="J116" i="7"/>
  <c r="I116" i="7"/>
  <c r="H116" i="7"/>
  <c r="G116" i="7"/>
  <c r="F116" i="7"/>
  <c r="E116" i="7"/>
  <c r="D116" i="7"/>
  <c r="C116" i="7"/>
  <c r="B116" i="7"/>
  <c r="AY115" i="7"/>
  <c r="AV115" i="7"/>
  <c r="AU115" i="7"/>
  <c r="AT115" i="7"/>
  <c r="AS115" i="7"/>
  <c r="AR115" i="7"/>
  <c r="AQ115" i="7"/>
  <c r="AP115" i="7"/>
  <c r="AO115" i="7"/>
  <c r="AN115" i="7"/>
  <c r="AM115" i="7"/>
  <c r="AL115" i="7"/>
  <c r="AK115" i="7"/>
  <c r="AJ115" i="7"/>
  <c r="AI115" i="7"/>
  <c r="AH115" i="7"/>
  <c r="AG115" i="7"/>
  <c r="AF115" i="7"/>
  <c r="AE115" i="7"/>
  <c r="AD115" i="7"/>
  <c r="AC115" i="7"/>
  <c r="AB115" i="7"/>
  <c r="AA115" i="7"/>
  <c r="W115" i="7"/>
  <c r="V115" i="7"/>
  <c r="U115" i="7"/>
  <c r="T115" i="7"/>
  <c r="S115" i="7"/>
  <c r="R115" i="7"/>
  <c r="Q115" i="7"/>
  <c r="P115" i="7"/>
  <c r="O115" i="7"/>
  <c r="N115" i="7"/>
  <c r="M115" i="7"/>
  <c r="L115" i="7"/>
  <c r="K115" i="7"/>
  <c r="J115" i="7"/>
  <c r="I115" i="7"/>
  <c r="H115" i="7"/>
  <c r="G115" i="7"/>
  <c r="F115" i="7"/>
  <c r="E115" i="7"/>
  <c r="D115" i="7"/>
  <c r="C115" i="7"/>
  <c r="B115" i="7"/>
  <c r="AY114" i="7"/>
  <c r="AV114" i="7"/>
  <c r="AU114" i="7"/>
  <c r="AT114" i="7"/>
  <c r="AS114" i="7"/>
  <c r="AR114" i="7"/>
  <c r="AQ114" i="7"/>
  <c r="AP114" i="7"/>
  <c r="AO114" i="7"/>
  <c r="AN114" i="7"/>
  <c r="AM114" i="7"/>
  <c r="AL114" i="7"/>
  <c r="AK114" i="7"/>
  <c r="AJ114" i="7"/>
  <c r="AI114" i="7"/>
  <c r="AH114" i="7"/>
  <c r="AG114" i="7"/>
  <c r="AF114" i="7"/>
  <c r="AE114" i="7"/>
  <c r="AD114" i="7"/>
  <c r="AC114" i="7"/>
  <c r="AB114" i="7"/>
  <c r="AA114" i="7"/>
  <c r="W114" i="7"/>
  <c r="V114" i="7"/>
  <c r="U114" i="7"/>
  <c r="T114" i="7"/>
  <c r="S114" i="7"/>
  <c r="R114" i="7"/>
  <c r="Q114" i="7"/>
  <c r="P114" i="7"/>
  <c r="O114" i="7"/>
  <c r="N114" i="7"/>
  <c r="M114" i="7"/>
  <c r="L114" i="7"/>
  <c r="K114" i="7"/>
  <c r="J114" i="7"/>
  <c r="I114" i="7"/>
  <c r="H114" i="7"/>
  <c r="G114" i="7"/>
  <c r="F114" i="7"/>
  <c r="E114" i="7"/>
  <c r="D114" i="7"/>
  <c r="C114" i="7"/>
  <c r="B114" i="7"/>
  <c r="AY113" i="7"/>
  <c r="AV113" i="7"/>
  <c r="AU113" i="7"/>
  <c r="AT113" i="7"/>
  <c r="AS113" i="7"/>
  <c r="AR113" i="7"/>
  <c r="AQ113" i="7"/>
  <c r="AP113" i="7"/>
  <c r="AO113" i="7"/>
  <c r="AN113" i="7"/>
  <c r="AM113" i="7"/>
  <c r="AL113" i="7"/>
  <c r="AK113" i="7"/>
  <c r="AJ113" i="7"/>
  <c r="AI113" i="7"/>
  <c r="AH113" i="7"/>
  <c r="AG113" i="7"/>
  <c r="AF113" i="7"/>
  <c r="AE113" i="7"/>
  <c r="AD113" i="7"/>
  <c r="AC113" i="7"/>
  <c r="AB113" i="7"/>
  <c r="AA113" i="7"/>
  <c r="W113" i="7"/>
  <c r="V113" i="7"/>
  <c r="U113" i="7"/>
  <c r="T113" i="7"/>
  <c r="S113" i="7"/>
  <c r="R113" i="7"/>
  <c r="Q113" i="7"/>
  <c r="P113" i="7"/>
  <c r="O113" i="7"/>
  <c r="N113" i="7"/>
  <c r="M113" i="7"/>
  <c r="L113" i="7"/>
  <c r="K113" i="7"/>
  <c r="J113" i="7"/>
  <c r="I113" i="7"/>
  <c r="H113" i="7"/>
  <c r="G113" i="7"/>
  <c r="F113" i="7"/>
  <c r="E113" i="7"/>
  <c r="D113" i="7"/>
  <c r="C113" i="7"/>
  <c r="B113" i="7"/>
  <c r="AY112" i="7"/>
  <c r="AV112" i="7"/>
  <c r="AU112" i="7"/>
  <c r="AT112" i="7"/>
  <c r="AS112" i="7"/>
  <c r="AR112" i="7"/>
  <c r="AQ112" i="7"/>
  <c r="AP112" i="7"/>
  <c r="AO112" i="7"/>
  <c r="AN112" i="7"/>
  <c r="AM112" i="7"/>
  <c r="AL112" i="7"/>
  <c r="AK112" i="7"/>
  <c r="AJ112" i="7"/>
  <c r="AI112" i="7"/>
  <c r="AH112" i="7"/>
  <c r="AG112" i="7"/>
  <c r="AF112" i="7"/>
  <c r="AE112" i="7"/>
  <c r="AD112" i="7"/>
  <c r="AC112" i="7"/>
  <c r="AB112" i="7"/>
  <c r="AA112" i="7"/>
  <c r="W112" i="7"/>
  <c r="V112" i="7"/>
  <c r="U112" i="7"/>
  <c r="T112" i="7"/>
  <c r="S112" i="7"/>
  <c r="R112" i="7"/>
  <c r="Q112" i="7"/>
  <c r="P112" i="7"/>
  <c r="O112" i="7"/>
  <c r="N112" i="7"/>
  <c r="M112" i="7"/>
  <c r="L112" i="7"/>
  <c r="K112" i="7"/>
  <c r="J112" i="7"/>
  <c r="I112" i="7"/>
  <c r="H112" i="7"/>
  <c r="G112" i="7"/>
  <c r="F112" i="7"/>
  <c r="E112" i="7"/>
  <c r="D112" i="7"/>
  <c r="C112" i="7"/>
  <c r="B112" i="7"/>
  <c r="AY111" i="7"/>
  <c r="AV111" i="7"/>
  <c r="AU111" i="7"/>
  <c r="AT111" i="7"/>
  <c r="AS111" i="7"/>
  <c r="AR111" i="7"/>
  <c r="AQ111" i="7"/>
  <c r="AP111" i="7"/>
  <c r="AO111" i="7"/>
  <c r="AN111" i="7"/>
  <c r="AM111" i="7"/>
  <c r="AL111" i="7"/>
  <c r="AK111" i="7"/>
  <c r="AJ111" i="7"/>
  <c r="AI111" i="7"/>
  <c r="AH111" i="7"/>
  <c r="AG111" i="7"/>
  <c r="AF111" i="7"/>
  <c r="AE111" i="7"/>
  <c r="AD111" i="7"/>
  <c r="AC111" i="7"/>
  <c r="AB111" i="7"/>
  <c r="AA111" i="7"/>
  <c r="W111" i="7"/>
  <c r="V111" i="7"/>
  <c r="U111" i="7"/>
  <c r="T111" i="7"/>
  <c r="S111" i="7"/>
  <c r="R111" i="7"/>
  <c r="Q111" i="7"/>
  <c r="P111" i="7"/>
  <c r="O111" i="7"/>
  <c r="N111" i="7"/>
  <c r="M111" i="7"/>
  <c r="L111" i="7"/>
  <c r="K111" i="7"/>
  <c r="J111" i="7"/>
  <c r="I111" i="7"/>
  <c r="H111" i="7"/>
  <c r="G111" i="7"/>
  <c r="F111" i="7"/>
  <c r="E111" i="7"/>
  <c r="D111" i="7"/>
  <c r="C111" i="7"/>
  <c r="B111" i="7"/>
  <c r="AY110" i="7"/>
  <c r="AV110" i="7"/>
  <c r="AU110" i="7"/>
  <c r="AT110" i="7"/>
  <c r="AS110" i="7"/>
  <c r="AR110" i="7"/>
  <c r="AQ110" i="7"/>
  <c r="AP110" i="7"/>
  <c r="AO110" i="7"/>
  <c r="AN110" i="7"/>
  <c r="AM110" i="7"/>
  <c r="AL110" i="7"/>
  <c r="AK110" i="7"/>
  <c r="AJ110" i="7"/>
  <c r="AI110" i="7"/>
  <c r="AH110" i="7"/>
  <c r="AG110" i="7"/>
  <c r="AF110" i="7"/>
  <c r="AE110" i="7"/>
  <c r="AD110" i="7"/>
  <c r="AC110" i="7"/>
  <c r="AB110" i="7"/>
  <c r="AA110" i="7"/>
  <c r="W110" i="7"/>
  <c r="V110" i="7"/>
  <c r="U110" i="7"/>
  <c r="T110" i="7"/>
  <c r="S110" i="7"/>
  <c r="R110" i="7"/>
  <c r="Q110" i="7"/>
  <c r="P110" i="7"/>
  <c r="O110" i="7"/>
  <c r="N110" i="7"/>
  <c r="M110" i="7"/>
  <c r="L110" i="7"/>
  <c r="K110" i="7"/>
  <c r="J110" i="7"/>
  <c r="I110" i="7"/>
  <c r="H110" i="7"/>
  <c r="G110" i="7"/>
  <c r="F110" i="7"/>
  <c r="E110" i="7"/>
  <c r="D110" i="7"/>
  <c r="C110" i="7"/>
  <c r="B110" i="7"/>
  <c r="AY109" i="7"/>
  <c r="AV109" i="7"/>
  <c r="AU109" i="7"/>
  <c r="AT109" i="7"/>
  <c r="AS109" i="7"/>
  <c r="AR109" i="7"/>
  <c r="AQ109" i="7"/>
  <c r="AP109" i="7"/>
  <c r="AO109" i="7"/>
  <c r="AN109" i="7"/>
  <c r="AM109" i="7"/>
  <c r="AL109" i="7"/>
  <c r="AK109" i="7"/>
  <c r="AJ109" i="7"/>
  <c r="AI109" i="7"/>
  <c r="AH109" i="7"/>
  <c r="AG109" i="7"/>
  <c r="AF109" i="7"/>
  <c r="AE109" i="7"/>
  <c r="AD109" i="7"/>
  <c r="AC109" i="7"/>
  <c r="AB109" i="7"/>
  <c r="AA109" i="7"/>
  <c r="W109" i="7"/>
  <c r="V109" i="7"/>
  <c r="U109" i="7"/>
  <c r="T109" i="7"/>
  <c r="S109" i="7"/>
  <c r="R109" i="7"/>
  <c r="Q109" i="7"/>
  <c r="P109" i="7"/>
  <c r="O109" i="7"/>
  <c r="N109" i="7"/>
  <c r="M109" i="7"/>
  <c r="L109" i="7"/>
  <c r="K109" i="7"/>
  <c r="J109" i="7"/>
  <c r="I109" i="7"/>
  <c r="H109" i="7"/>
  <c r="G109" i="7"/>
  <c r="F109" i="7"/>
  <c r="E109" i="7"/>
  <c r="D109" i="7"/>
  <c r="C109" i="7"/>
  <c r="B109" i="7"/>
  <c r="AY108" i="7"/>
  <c r="AV108" i="7"/>
  <c r="AU108" i="7"/>
  <c r="AT108" i="7"/>
  <c r="AS108" i="7"/>
  <c r="AR108" i="7"/>
  <c r="AQ108" i="7"/>
  <c r="AP108" i="7"/>
  <c r="AO108" i="7"/>
  <c r="AN108" i="7"/>
  <c r="AM108" i="7"/>
  <c r="AL108" i="7"/>
  <c r="AK108" i="7"/>
  <c r="AJ108" i="7"/>
  <c r="AI108" i="7"/>
  <c r="AH108" i="7"/>
  <c r="AG108" i="7"/>
  <c r="AF108" i="7"/>
  <c r="AE108" i="7"/>
  <c r="AD108" i="7"/>
  <c r="AC108" i="7"/>
  <c r="AB108" i="7"/>
  <c r="AA108" i="7"/>
  <c r="W108" i="7"/>
  <c r="V108" i="7"/>
  <c r="U108" i="7"/>
  <c r="T108" i="7"/>
  <c r="S108" i="7"/>
  <c r="R108" i="7"/>
  <c r="Q108" i="7"/>
  <c r="P108" i="7"/>
  <c r="O108" i="7"/>
  <c r="N108" i="7"/>
  <c r="M108" i="7"/>
  <c r="L108" i="7"/>
  <c r="K108" i="7"/>
  <c r="J108" i="7"/>
  <c r="I108" i="7"/>
  <c r="H108" i="7"/>
  <c r="G108" i="7"/>
  <c r="F108" i="7"/>
  <c r="E108" i="7"/>
  <c r="D108" i="7"/>
  <c r="C108" i="7"/>
  <c r="B108" i="7"/>
  <c r="AY107" i="7"/>
  <c r="AV107" i="7"/>
  <c r="AU107" i="7"/>
  <c r="AT107" i="7"/>
  <c r="AS107" i="7"/>
  <c r="AR107" i="7"/>
  <c r="AQ107" i="7"/>
  <c r="AP107" i="7"/>
  <c r="AO107" i="7"/>
  <c r="AN107" i="7"/>
  <c r="AM107" i="7"/>
  <c r="AL107" i="7"/>
  <c r="AK107" i="7"/>
  <c r="AJ107" i="7"/>
  <c r="AI107" i="7"/>
  <c r="AH107" i="7"/>
  <c r="AG107" i="7"/>
  <c r="AF107" i="7"/>
  <c r="AE107" i="7"/>
  <c r="AD107" i="7"/>
  <c r="AC107" i="7"/>
  <c r="AB107" i="7"/>
  <c r="AA107" i="7"/>
  <c r="W107" i="7"/>
  <c r="V107" i="7"/>
  <c r="U107" i="7"/>
  <c r="T107" i="7"/>
  <c r="S107" i="7"/>
  <c r="R107" i="7"/>
  <c r="Q107" i="7"/>
  <c r="P107" i="7"/>
  <c r="O107" i="7"/>
  <c r="N107" i="7"/>
  <c r="M107" i="7"/>
  <c r="L107" i="7"/>
  <c r="K107" i="7"/>
  <c r="J107" i="7"/>
  <c r="I107" i="7"/>
  <c r="H107" i="7"/>
  <c r="G107" i="7"/>
  <c r="F107" i="7"/>
  <c r="E107" i="7"/>
  <c r="D107" i="7"/>
  <c r="C107" i="7"/>
  <c r="B107" i="7"/>
  <c r="AY106" i="7"/>
  <c r="AV106" i="7"/>
  <c r="AU106" i="7"/>
  <c r="AT106" i="7"/>
  <c r="AS106" i="7"/>
  <c r="AR106" i="7"/>
  <c r="AQ106" i="7"/>
  <c r="AP106" i="7"/>
  <c r="AO106" i="7"/>
  <c r="AN106" i="7"/>
  <c r="AM106" i="7"/>
  <c r="AL106" i="7"/>
  <c r="AK106" i="7"/>
  <c r="AJ106" i="7"/>
  <c r="AI106" i="7"/>
  <c r="AH106" i="7"/>
  <c r="AG106" i="7"/>
  <c r="AF106" i="7"/>
  <c r="AE106" i="7"/>
  <c r="AD106" i="7"/>
  <c r="AC106" i="7"/>
  <c r="AB106" i="7"/>
  <c r="AA106" i="7"/>
  <c r="W106" i="7"/>
  <c r="V106" i="7"/>
  <c r="U106" i="7"/>
  <c r="T106" i="7"/>
  <c r="S106" i="7"/>
  <c r="R106" i="7"/>
  <c r="Q106" i="7"/>
  <c r="P106" i="7"/>
  <c r="O106" i="7"/>
  <c r="N106" i="7"/>
  <c r="M106" i="7"/>
  <c r="L106" i="7"/>
  <c r="K106" i="7"/>
  <c r="J106" i="7"/>
  <c r="I106" i="7"/>
  <c r="H106" i="7"/>
  <c r="G106" i="7"/>
  <c r="F106" i="7"/>
  <c r="E106" i="7"/>
  <c r="D106" i="7"/>
  <c r="C106" i="7"/>
  <c r="B106" i="7"/>
  <c r="AY105" i="7"/>
  <c r="AV105" i="7"/>
  <c r="AU105" i="7"/>
  <c r="AT105" i="7"/>
  <c r="AS105" i="7"/>
  <c r="AR105" i="7"/>
  <c r="AQ105" i="7"/>
  <c r="AP105" i="7"/>
  <c r="AO105" i="7"/>
  <c r="AN105" i="7"/>
  <c r="AM105" i="7"/>
  <c r="AL105" i="7"/>
  <c r="AK105" i="7"/>
  <c r="AJ105" i="7"/>
  <c r="AI105" i="7"/>
  <c r="AH105" i="7"/>
  <c r="AG105" i="7"/>
  <c r="AF105" i="7"/>
  <c r="AE105" i="7"/>
  <c r="AD105" i="7"/>
  <c r="AC105" i="7"/>
  <c r="AB105" i="7"/>
  <c r="AA105" i="7"/>
  <c r="W105" i="7"/>
  <c r="V105" i="7"/>
  <c r="U105" i="7"/>
  <c r="T105" i="7"/>
  <c r="S105" i="7"/>
  <c r="R105" i="7"/>
  <c r="Q105" i="7"/>
  <c r="P105" i="7"/>
  <c r="O105" i="7"/>
  <c r="N105" i="7"/>
  <c r="M105" i="7"/>
  <c r="L105" i="7"/>
  <c r="K105" i="7"/>
  <c r="J105" i="7"/>
  <c r="I105" i="7"/>
  <c r="H105" i="7"/>
  <c r="G105" i="7"/>
  <c r="F105" i="7"/>
  <c r="E105" i="7"/>
  <c r="D105" i="7"/>
  <c r="C105" i="7"/>
  <c r="B105" i="7"/>
  <c r="AY104" i="7"/>
  <c r="AV104" i="7"/>
  <c r="AU104" i="7"/>
  <c r="AT104" i="7"/>
  <c r="AS104" i="7"/>
  <c r="AR104" i="7"/>
  <c r="AQ104" i="7"/>
  <c r="AP104" i="7"/>
  <c r="AO104" i="7"/>
  <c r="AN104" i="7"/>
  <c r="AM104" i="7"/>
  <c r="AL104" i="7"/>
  <c r="AK104" i="7"/>
  <c r="AJ104" i="7"/>
  <c r="AI104" i="7"/>
  <c r="AH104" i="7"/>
  <c r="AG104" i="7"/>
  <c r="AF104" i="7"/>
  <c r="AE104" i="7"/>
  <c r="AD104" i="7"/>
  <c r="AC104" i="7"/>
  <c r="AB104" i="7"/>
  <c r="AA104" i="7"/>
  <c r="W104" i="7"/>
  <c r="V104" i="7"/>
  <c r="U104" i="7"/>
  <c r="T104" i="7"/>
  <c r="S104" i="7"/>
  <c r="R104" i="7"/>
  <c r="Q104" i="7"/>
  <c r="P104" i="7"/>
  <c r="O104" i="7"/>
  <c r="N104" i="7"/>
  <c r="M104" i="7"/>
  <c r="L104" i="7"/>
  <c r="K104" i="7"/>
  <c r="J104" i="7"/>
  <c r="I104" i="7"/>
  <c r="H104" i="7"/>
  <c r="G104" i="7"/>
  <c r="F104" i="7"/>
  <c r="E104" i="7"/>
  <c r="D104" i="7"/>
  <c r="C104" i="7"/>
  <c r="B104" i="7"/>
  <c r="AY103" i="7"/>
  <c r="AV103" i="7"/>
  <c r="AU103" i="7"/>
  <c r="AT103" i="7"/>
  <c r="AS103" i="7"/>
  <c r="AR103" i="7"/>
  <c r="AQ103" i="7"/>
  <c r="AP103" i="7"/>
  <c r="AO103" i="7"/>
  <c r="AN103" i="7"/>
  <c r="AM103" i="7"/>
  <c r="AL103" i="7"/>
  <c r="AK103" i="7"/>
  <c r="AJ103" i="7"/>
  <c r="AI103" i="7"/>
  <c r="AH103" i="7"/>
  <c r="AG103" i="7"/>
  <c r="AF103" i="7"/>
  <c r="AE103" i="7"/>
  <c r="AD103" i="7"/>
  <c r="AC103" i="7"/>
  <c r="AB103" i="7"/>
  <c r="AA103" i="7"/>
  <c r="W103" i="7"/>
  <c r="V103" i="7"/>
  <c r="U103" i="7"/>
  <c r="T103" i="7"/>
  <c r="S103" i="7"/>
  <c r="R103" i="7"/>
  <c r="Q103" i="7"/>
  <c r="P103" i="7"/>
  <c r="O103" i="7"/>
  <c r="N103" i="7"/>
  <c r="M103" i="7"/>
  <c r="L103" i="7"/>
  <c r="K103" i="7"/>
  <c r="J103" i="7"/>
  <c r="I103" i="7"/>
  <c r="H103" i="7"/>
  <c r="G103" i="7"/>
  <c r="F103" i="7"/>
  <c r="E103" i="7"/>
  <c r="D103" i="7"/>
  <c r="C103" i="7"/>
  <c r="B103" i="7"/>
  <c r="AY102" i="7"/>
  <c r="AV102" i="7"/>
  <c r="AU102" i="7"/>
  <c r="AT102" i="7"/>
  <c r="AS102" i="7"/>
  <c r="AR102" i="7"/>
  <c r="AQ102" i="7"/>
  <c r="AP102" i="7"/>
  <c r="AO102" i="7"/>
  <c r="AN102" i="7"/>
  <c r="AM102" i="7"/>
  <c r="AL102" i="7"/>
  <c r="AK102" i="7"/>
  <c r="AJ102" i="7"/>
  <c r="AI102" i="7"/>
  <c r="AH102" i="7"/>
  <c r="AG102" i="7"/>
  <c r="AF102" i="7"/>
  <c r="AE102" i="7"/>
  <c r="AD102" i="7"/>
  <c r="AC102" i="7"/>
  <c r="AB102" i="7"/>
  <c r="AA102" i="7"/>
  <c r="W102" i="7"/>
  <c r="V102" i="7"/>
  <c r="U102" i="7"/>
  <c r="T102" i="7"/>
  <c r="S102" i="7"/>
  <c r="R102" i="7"/>
  <c r="Q102" i="7"/>
  <c r="P102" i="7"/>
  <c r="O102" i="7"/>
  <c r="N102" i="7"/>
  <c r="M102" i="7"/>
  <c r="L102" i="7"/>
  <c r="K102" i="7"/>
  <c r="J102" i="7"/>
  <c r="I102" i="7"/>
  <c r="H102" i="7"/>
  <c r="G102" i="7"/>
  <c r="F102" i="7"/>
  <c r="E102" i="7"/>
  <c r="D102" i="7"/>
  <c r="C102" i="7"/>
  <c r="B102" i="7"/>
  <c r="AY101" i="7"/>
  <c r="AV101" i="7"/>
  <c r="AU101" i="7"/>
  <c r="AT101" i="7"/>
  <c r="AS101" i="7"/>
  <c r="AR101" i="7"/>
  <c r="AQ101" i="7"/>
  <c r="AP101" i="7"/>
  <c r="AO101" i="7"/>
  <c r="AN101" i="7"/>
  <c r="AM101" i="7"/>
  <c r="AL101" i="7"/>
  <c r="AK101" i="7"/>
  <c r="AJ101" i="7"/>
  <c r="AI101" i="7"/>
  <c r="AH101" i="7"/>
  <c r="AG101" i="7"/>
  <c r="AF101" i="7"/>
  <c r="AE101" i="7"/>
  <c r="AD101" i="7"/>
  <c r="AC101" i="7"/>
  <c r="AB101" i="7"/>
  <c r="AA101" i="7"/>
  <c r="W101" i="7"/>
  <c r="V101" i="7"/>
  <c r="U101" i="7"/>
  <c r="T101" i="7"/>
  <c r="S101" i="7"/>
  <c r="R101" i="7"/>
  <c r="Q101" i="7"/>
  <c r="P101" i="7"/>
  <c r="O101" i="7"/>
  <c r="N101" i="7"/>
  <c r="M101" i="7"/>
  <c r="L101" i="7"/>
  <c r="K101" i="7"/>
  <c r="J101" i="7"/>
  <c r="I101" i="7"/>
  <c r="H101" i="7"/>
  <c r="G101" i="7"/>
  <c r="F101" i="7"/>
  <c r="E101" i="7"/>
  <c r="D101" i="7"/>
  <c r="C101" i="7"/>
  <c r="B101" i="7"/>
  <c r="AY100" i="7"/>
  <c r="AV100" i="7"/>
  <c r="AU100" i="7"/>
  <c r="AT100" i="7"/>
  <c r="AS100" i="7"/>
  <c r="AR100" i="7"/>
  <c r="AQ100" i="7"/>
  <c r="AP100" i="7"/>
  <c r="AO100" i="7"/>
  <c r="AN100" i="7"/>
  <c r="AM100" i="7"/>
  <c r="AL100" i="7"/>
  <c r="AK100" i="7"/>
  <c r="AJ100" i="7"/>
  <c r="AI100" i="7"/>
  <c r="AH100" i="7"/>
  <c r="AG100" i="7"/>
  <c r="AF100" i="7"/>
  <c r="AE100" i="7"/>
  <c r="AD100" i="7"/>
  <c r="AC100" i="7"/>
  <c r="AB100" i="7"/>
  <c r="AA100" i="7"/>
  <c r="W100" i="7"/>
  <c r="V100" i="7"/>
  <c r="U100" i="7"/>
  <c r="T100" i="7"/>
  <c r="S100" i="7"/>
  <c r="R100" i="7"/>
  <c r="Q100" i="7"/>
  <c r="P100" i="7"/>
  <c r="O100" i="7"/>
  <c r="N100" i="7"/>
  <c r="M100" i="7"/>
  <c r="L100" i="7"/>
  <c r="K100" i="7"/>
  <c r="J100" i="7"/>
  <c r="I100" i="7"/>
  <c r="H100" i="7"/>
  <c r="G100" i="7"/>
  <c r="F100" i="7"/>
  <c r="E100" i="7"/>
  <c r="D100" i="7"/>
  <c r="C100" i="7"/>
  <c r="B100" i="7"/>
  <c r="AY99" i="7"/>
  <c r="AV99" i="7"/>
  <c r="AU99" i="7"/>
  <c r="AT99" i="7"/>
  <c r="AS99" i="7"/>
  <c r="AR99" i="7"/>
  <c r="AQ99" i="7"/>
  <c r="AP99" i="7"/>
  <c r="AO99" i="7"/>
  <c r="AN99" i="7"/>
  <c r="AM99" i="7"/>
  <c r="AL99" i="7"/>
  <c r="AK99" i="7"/>
  <c r="AJ99" i="7"/>
  <c r="AI99" i="7"/>
  <c r="AH99" i="7"/>
  <c r="AG99" i="7"/>
  <c r="AF99" i="7"/>
  <c r="AE99" i="7"/>
  <c r="AD99" i="7"/>
  <c r="AC99" i="7"/>
  <c r="AB99" i="7"/>
  <c r="AA99" i="7"/>
  <c r="W99" i="7"/>
  <c r="V99" i="7"/>
  <c r="U99" i="7"/>
  <c r="T99" i="7"/>
  <c r="S99" i="7"/>
  <c r="R99" i="7"/>
  <c r="Q99" i="7"/>
  <c r="P99" i="7"/>
  <c r="O99" i="7"/>
  <c r="N99" i="7"/>
  <c r="M99" i="7"/>
  <c r="L99" i="7"/>
  <c r="K99" i="7"/>
  <c r="J99" i="7"/>
  <c r="I99" i="7"/>
  <c r="H99" i="7"/>
  <c r="G99" i="7"/>
  <c r="F99" i="7"/>
  <c r="E99" i="7"/>
  <c r="D99" i="7"/>
  <c r="C99" i="7"/>
  <c r="B99" i="7"/>
  <c r="AY98" i="7"/>
  <c r="AV98" i="7"/>
  <c r="AU98" i="7"/>
  <c r="AT98" i="7"/>
  <c r="AS98" i="7"/>
  <c r="AR98" i="7"/>
  <c r="AQ98" i="7"/>
  <c r="AP98" i="7"/>
  <c r="AO98" i="7"/>
  <c r="AN98" i="7"/>
  <c r="AM98" i="7"/>
  <c r="AL98" i="7"/>
  <c r="AK98" i="7"/>
  <c r="AJ98" i="7"/>
  <c r="AI98" i="7"/>
  <c r="AH98" i="7"/>
  <c r="AG98" i="7"/>
  <c r="AF98" i="7"/>
  <c r="AE98" i="7"/>
  <c r="AD98" i="7"/>
  <c r="AC98" i="7"/>
  <c r="AB98" i="7"/>
  <c r="AA98" i="7"/>
  <c r="W98" i="7"/>
  <c r="V98" i="7"/>
  <c r="U98" i="7"/>
  <c r="T98" i="7"/>
  <c r="S98" i="7"/>
  <c r="R98" i="7"/>
  <c r="Q98" i="7"/>
  <c r="P98" i="7"/>
  <c r="O98" i="7"/>
  <c r="N98" i="7"/>
  <c r="M98" i="7"/>
  <c r="L98" i="7"/>
  <c r="K98" i="7"/>
  <c r="J98" i="7"/>
  <c r="I98" i="7"/>
  <c r="H98" i="7"/>
  <c r="G98" i="7"/>
  <c r="F98" i="7"/>
  <c r="E98" i="7"/>
  <c r="D98" i="7"/>
  <c r="C98" i="7"/>
  <c r="B98" i="7"/>
  <c r="AY97" i="7"/>
  <c r="AV97" i="7"/>
  <c r="AU97" i="7"/>
  <c r="AT97" i="7"/>
  <c r="AS97" i="7"/>
  <c r="AR97" i="7"/>
  <c r="AQ97" i="7"/>
  <c r="AP97" i="7"/>
  <c r="AO97" i="7"/>
  <c r="AN97" i="7"/>
  <c r="AM97" i="7"/>
  <c r="AL97" i="7"/>
  <c r="AK97" i="7"/>
  <c r="AJ97" i="7"/>
  <c r="AI97" i="7"/>
  <c r="AH97" i="7"/>
  <c r="AG97" i="7"/>
  <c r="AF97" i="7"/>
  <c r="AE97" i="7"/>
  <c r="AD97" i="7"/>
  <c r="AC97" i="7"/>
  <c r="AB97" i="7"/>
  <c r="AA97" i="7"/>
  <c r="W97" i="7"/>
  <c r="V97" i="7"/>
  <c r="U97" i="7"/>
  <c r="T97" i="7"/>
  <c r="S97" i="7"/>
  <c r="R97" i="7"/>
  <c r="Q97" i="7"/>
  <c r="P97" i="7"/>
  <c r="O97" i="7"/>
  <c r="N97" i="7"/>
  <c r="M97" i="7"/>
  <c r="L97" i="7"/>
  <c r="K97" i="7"/>
  <c r="J97" i="7"/>
  <c r="I97" i="7"/>
  <c r="H97" i="7"/>
  <c r="G97" i="7"/>
  <c r="F97" i="7"/>
  <c r="E97" i="7"/>
  <c r="D97" i="7"/>
  <c r="C97" i="7"/>
  <c r="B97" i="7"/>
  <c r="AY96" i="7"/>
  <c r="AV96" i="7"/>
  <c r="AU96" i="7"/>
  <c r="AT96" i="7"/>
  <c r="AS96" i="7"/>
  <c r="AR96" i="7"/>
  <c r="AQ96" i="7"/>
  <c r="AP96" i="7"/>
  <c r="AO96" i="7"/>
  <c r="AN96" i="7"/>
  <c r="AM96" i="7"/>
  <c r="AL96" i="7"/>
  <c r="AK96" i="7"/>
  <c r="AJ96" i="7"/>
  <c r="AI96" i="7"/>
  <c r="AH96" i="7"/>
  <c r="AG96" i="7"/>
  <c r="AF96" i="7"/>
  <c r="AE96" i="7"/>
  <c r="AD96" i="7"/>
  <c r="AC96" i="7"/>
  <c r="AB96" i="7"/>
  <c r="AA96" i="7"/>
  <c r="W96" i="7"/>
  <c r="V96" i="7"/>
  <c r="U96" i="7"/>
  <c r="T96" i="7"/>
  <c r="S96" i="7"/>
  <c r="R96" i="7"/>
  <c r="Q96" i="7"/>
  <c r="P96" i="7"/>
  <c r="O96" i="7"/>
  <c r="N96" i="7"/>
  <c r="M96" i="7"/>
  <c r="L96" i="7"/>
  <c r="K96" i="7"/>
  <c r="J96" i="7"/>
  <c r="I96" i="7"/>
  <c r="H96" i="7"/>
  <c r="G96" i="7"/>
  <c r="F96" i="7"/>
  <c r="E96" i="7"/>
  <c r="D96" i="7"/>
  <c r="C96" i="7"/>
  <c r="B96" i="7"/>
  <c r="AY95" i="7"/>
  <c r="AV95" i="7"/>
  <c r="AU95" i="7"/>
  <c r="AT95" i="7"/>
  <c r="AS95" i="7"/>
  <c r="AR95" i="7"/>
  <c r="AQ95" i="7"/>
  <c r="AP95" i="7"/>
  <c r="AO95" i="7"/>
  <c r="AN95" i="7"/>
  <c r="AM95" i="7"/>
  <c r="AL95" i="7"/>
  <c r="AK95" i="7"/>
  <c r="AJ95" i="7"/>
  <c r="AI95" i="7"/>
  <c r="AH95" i="7"/>
  <c r="AG95" i="7"/>
  <c r="AF95" i="7"/>
  <c r="AE95" i="7"/>
  <c r="AD95" i="7"/>
  <c r="AC95" i="7"/>
  <c r="AB95" i="7"/>
  <c r="AA95" i="7"/>
  <c r="W95" i="7"/>
  <c r="V95" i="7"/>
  <c r="U95" i="7"/>
  <c r="T95" i="7"/>
  <c r="S95" i="7"/>
  <c r="R95" i="7"/>
  <c r="Q95" i="7"/>
  <c r="P95" i="7"/>
  <c r="O95" i="7"/>
  <c r="N95" i="7"/>
  <c r="M95" i="7"/>
  <c r="L95" i="7"/>
  <c r="K95" i="7"/>
  <c r="J95" i="7"/>
  <c r="I95" i="7"/>
  <c r="H95" i="7"/>
  <c r="G95" i="7"/>
  <c r="F95" i="7"/>
  <c r="E95" i="7"/>
  <c r="D95" i="7"/>
  <c r="C95" i="7"/>
  <c r="B95" i="7"/>
  <c r="AY94" i="7"/>
  <c r="AV94" i="7"/>
  <c r="AU94" i="7"/>
  <c r="AT94" i="7"/>
  <c r="AS94" i="7"/>
  <c r="AR94" i="7"/>
  <c r="AQ94" i="7"/>
  <c r="AP94" i="7"/>
  <c r="AO94" i="7"/>
  <c r="AN94" i="7"/>
  <c r="AM94" i="7"/>
  <c r="AL94" i="7"/>
  <c r="AK94" i="7"/>
  <c r="AJ94" i="7"/>
  <c r="AI94" i="7"/>
  <c r="AH94" i="7"/>
  <c r="AG94" i="7"/>
  <c r="AF94" i="7"/>
  <c r="AE94" i="7"/>
  <c r="AD94" i="7"/>
  <c r="AC94" i="7"/>
  <c r="AB94" i="7"/>
  <c r="AA94" i="7"/>
  <c r="W94" i="7"/>
  <c r="V94" i="7"/>
  <c r="U94" i="7"/>
  <c r="T94" i="7"/>
  <c r="S94" i="7"/>
  <c r="R94" i="7"/>
  <c r="Q94" i="7"/>
  <c r="P94" i="7"/>
  <c r="O94" i="7"/>
  <c r="N94" i="7"/>
  <c r="M94" i="7"/>
  <c r="L94" i="7"/>
  <c r="K94" i="7"/>
  <c r="J94" i="7"/>
  <c r="I94" i="7"/>
  <c r="H94" i="7"/>
  <c r="G94" i="7"/>
  <c r="F94" i="7"/>
  <c r="E94" i="7"/>
  <c r="D94" i="7"/>
  <c r="C94" i="7"/>
  <c r="B94" i="7"/>
  <c r="AY93" i="7"/>
  <c r="AV93" i="7"/>
  <c r="AU93" i="7"/>
  <c r="AT93" i="7"/>
  <c r="AS93" i="7"/>
  <c r="AR93" i="7"/>
  <c r="AQ93" i="7"/>
  <c r="AP93" i="7"/>
  <c r="AO93" i="7"/>
  <c r="AN93" i="7"/>
  <c r="AM93" i="7"/>
  <c r="AL93" i="7"/>
  <c r="AK93" i="7"/>
  <c r="AJ93" i="7"/>
  <c r="AI93" i="7"/>
  <c r="AH93" i="7"/>
  <c r="AG93" i="7"/>
  <c r="AF93" i="7"/>
  <c r="AE93" i="7"/>
  <c r="AD93" i="7"/>
  <c r="AC93" i="7"/>
  <c r="AB93" i="7"/>
  <c r="AA93" i="7"/>
  <c r="W93" i="7"/>
  <c r="V93" i="7"/>
  <c r="U93" i="7"/>
  <c r="T93" i="7"/>
  <c r="S93" i="7"/>
  <c r="R93" i="7"/>
  <c r="Q93" i="7"/>
  <c r="P93" i="7"/>
  <c r="O93" i="7"/>
  <c r="N93" i="7"/>
  <c r="M93" i="7"/>
  <c r="L93" i="7"/>
  <c r="K93" i="7"/>
  <c r="J93" i="7"/>
  <c r="I93" i="7"/>
  <c r="H93" i="7"/>
  <c r="G93" i="7"/>
  <c r="F93" i="7"/>
  <c r="E93" i="7"/>
  <c r="D93" i="7"/>
  <c r="C93" i="7"/>
  <c r="B93" i="7"/>
  <c r="AY92" i="7"/>
  <c r="AV92" i="7"/>
  <c r="AU92" i="7"/>
  <c r="AT92" i="7"/>
  <c r="AS92" i="7"/>
  <c r="AR92" i="7"/>
  <c r="AQ92" i="7"/>
  <c r="AP92" i="7"/>
  <c r="AO92" i="7"/>
  <c r="AN92" i="7"/>
  <c r="AM92" i="7"/>
  <c r="AL92" i="7"/>
  <c r="AK92" i="7"/>
  <c r="AJ92" i="7"/>
  <c r="AI92" i="7"/>
  <c r="AH92" i="7"/>
  <c r="AG92" i="7"/>
  <c r="AF92" i="7"/>
  <c r="AE92" i="7"/>
  <c r="AD92" i="7"/>
  <c r="AC92" i="7"/>
  <c r="AB92" i="7"/>
  <c r="AA92" i="7"/>
  <c r="W92" i="7"/>
  <c r="V92" i="7"/>
  <c r="U92" i="7"/>
  <c r="T92" i="7"/>
  <c r="S92" i="7"/>
  <c r="R92" i="7"/>
  <c r="Q92" i="7"/>
  <c r="P92" i="7"/>
  <c r="O92" i="7"/>
  <c r="N92" i="7"/>
  <c r="M92" i="7"/>
  <c r="L92" i="7"/>
  <c r="K92" i="7"/>
  <c r="J92" i="7"/>
  <c r="I92" i="7"/>
  <c r="H92" i="7"/>
  <c r="G92" i="7"/>
  <c r="F92" i="7"/>
  <c r="E92" i="7"/>
  <c r="D92" i="7"/>
  <c r="C92" i="7"/>
  <c r="B92" i="7"/>
  <c r="AY91" i="7"/>
  <c r="AV91" i="7"/>
  <c r="AU91" i="7"/>
  <c r="AT91" i="7"/>
  <c r="AS91" i="7"/>
  <c r="AR91" i="7"/>
  <c r="AQ91" i="7"/>
  <c r="AP91" i="7"/>
  <c r="AO91" i="7"/>
  <c r="AN91" i="7"/>
  <c r="AM91" i="7"/>
  <c r="AL91" i="7"/>
  <c r="AK91" i="7"/>
  <c r="AJ91" i="7"/>
  <c r="AI91" i="7"/>
  <c r="AH91" i="7"/>
  <c r="AG91" i="7"/>
  <c r="AF91" i="7"/>
  <c r="AE91" i="7"/>
  <c r="AD91" i="7"/>
  <c r="AC91" i="7"/>
  <c r="AB91" i="7"/>
  <c r="AA91" i="7"/>
  <c r="W91" i="7"/>
  <c r="V91" i="7"/>
  <c r="U91" i="7"/>
  <c r="T91" i="7"/>
  <c r="S91" i="7"/>
  <c r="R91" i="7"/>
  <c r="Q91" i="7"/>
  <c r="P91" i="7"/>
  <c r="O91" i="7"/>
  <c r="N91" i="7"/>
  <c r="M91" i="7"/>
  <c r="L91" i="7"/>
  <c r="K91" i="7"/>
  <c r="J91" i="7"/>
  <c r="I91" i="7"/>
  <c r="H91" i="7"/>
  <c r="G91" i="7"/>
  <c r="F91" i="7"/>
  <c r="E91" i="7"/>
  <c r="D91" i="7"/>
  <c r="C91" i="7"/>
  <c r="B91" i="7"/>
  <c r="AY90" i="7"/>
  <c r="AV90" i="7"/>
  <c r="AU90" i="7"/>
  <c r="AT90" i="7"/>
  <c r="AS90" i="7"/>
  <c r="AR90" i="7"/>
  <c r="AQ90" i="7"/>
  <c r="AP90" i="7"/>
  <c r="AO90" i="7"/>
  <c r="AN90" i="7"/>
  <c r="AM90" i="7"/>
  <c r="AL90" i="7"/>
  <c r="AK90" i="7"/>
  <c r="AJ90" i="7"/>
  <c r="AI90" i="7"/>
  <c r="AH90" i="7"/>
  <c r="AG90" i="7"/>
  <c r="AF90" i="7"/>
  <c r="AE90" i="7"/>
  <c r="AD90" i="7"/>
  <c r="AC90" i="7"/>
  <c r="AB90" i="7"/>
  <c r="AA90" i="7"/>
  <c r="W90" i="7"/>
  <c r="V90" i="7"/>
  <c r="U90" i="7"/>
  <c r="T90" i="7"/>
  <c r="S90" i="7"/>
  <c r="R90" i="7"/>
  <c r="Q90" i="7"/>
  <c r="P90" i="7"/>
  <c r="O90" i="7"/>
  <c r="N90" i="7"/>
  <c r="M90" i="7"/>
  <c r="L90" i="7"/>
  <c r="K90" i="7"/>
  <c r="J90" i="7"/>
  <c r="I90" i="7"/>
  <c r="H90" i="7"/>
  <c r="G90" i="7"/>
  <c r="F90" i="7"/>
  <c r="E90" i="7"/>
  <c r="D90" i="7"/>
  <c r="C90" i="7"/>
  <c r="B90" i="7"/>
  <c r="AY89" i="7"/>
  <c r="AV89" i="7"/>
  <c r="AU89" i="7"/>
  <c r="AT89" i="7"/>
  <c r="AS89" i="7"/>
  <c r="AR89" i="7"/>
  <c r="AQ89" i="7"/>
  <c r="AP89" i="7"/>
  <c r="AO89" i="7"/>
  <c r="AN89" i="7"/>
  <c r="AM89" i="7"/>
  <c r="AL89" i="7"/>
  <c r="AK89" i="7"/>
  <c r="AJ89" i="7"/>
  <c r="AI89" i="7"/>
  <c r="AH89" i="7"/>
  <c r="AG89" i="7"/>
  <c r="AF89" i="7"/>
  <c r="AE89" i="7"/>
  <c r="AD89" i="7"/>
  <c r="AC89" i="7"/>
  <c r="AB89" i="7"/>
  <c r="AA89" i="7"/>
  <c r="W89" i="7"/>
  <c r="V89" i="7"/>
  <c r="U89" i="7"/>
  <c r="T89" i="7"/>
  <c r="S89" i="7"/>
  <c r="R89" i="7"/>
  <c r="Q89" i="7"/>
  <c r="P89" i="7"/>
  <c r="O89" i="7"/>
  <c r="N89" i="7"/>
  <c r="M89" i="7"/>
  <c r="L89" i="7"/>
  <c r="K89" i="7"/>
  <c r="J89" i="7"/>
  <c r="I89" i="7"/>
  <c r="H89" i="7"/>
  <c r="G89" i="7"/>
  <c r="F89" i="7"/>
  <c r="E89" i="7"/>
  <c r="D89" i="7"/>
  <c r="C89" i="7"/>
  <c r="B89" i="7"/>
  <c r="AY88" i="7"/>
  <c r="AV88" i="7"/>
  <c r="AU88" i="7"/>
  <c r="AT88" i="7"/>
  <c r="AS88" i="7"/>
  <c r="AR88" i="7"/>
  <c r="AQ88" i="7"/>
  <c r="AP88" i="7"/>
  <c r="AO88" i="7"/>
  <c r="AN88" i="7"/>
  <c r="AM88" i="7"/>
  <c r="AL88" i="7"/>
  <c r="AK88" i="7"/>
  <c r="AJ88" i="7"/>
  <c r="AI88" i="7"/>
  <c r="AH88" i="7"/>
  <c r="AG88" i="7"/>
  <c r="AF88" i="7"/>
  <c r="AE88" i="7"/>
  <c r="AD88" i="7"/>
  <c r="AC88" i="7"/>
  <c r="AB88" i="7"/>
  <c r="AA88" i="7"/>
  <c r="W88" i="7"/>
  <c r="V88" i="7"/>
  <c r="U88" i="7"/>
  <c r="T88" i="7"/>
  <c r="S88" i="7"/>
  <c r="R88" i="7"/>
  <c r="Q88" i="7"/>
  <c r="P88" i="7"/>
  <c r="O88" i="7"/>
  <c r="N88" i="7"/>
  <c r="M88" i="7"/>
  <c r="L88" i="7"/>
  <c r="K88" i="7"/>
  <c r="J88" i="7"/>
  <c r="I88" i="7"/>
  <c r="H88" i="7"/>
  <c r="G88" i="7"/>
  <c r="F88" i="7"/>
  <c r="E88" i="7"/>
  <c r="D88" i="7"/>
  <c r="C88" i="7"/>
  <c r="B88" i="7"/>
  <c r="AY87" i="7"/>
  <c r="AV87" i="7"/>
  <c r="AU87" i="7"/>
  <c r="AT87" i="7"/>
  <c r="AS87" i="7"/>
  <c r="AR87" i="7"/>
  <c r="AQ87" i="7"/>
  <c r="AP87" i="7"/>
  <c r="AO87" i="7"/>
  <c r="AN87" i="7"/>
  <c r="AM87" i="7"/>
  <c r="AL87" i="7"/>
  <c r="AK87" i="7"/>
  <c r="AJ87" i="7"/>
  <c r="AI87" i="7"/>
  <c r="AH87" i="7"/>
  <c r="AG87" i="7"/>
  <c r="AF87" i="7"/>
  <c r="AE87" i="7"/>
  <c r="AD87" i="7"/>
  <c r="AC87" i="7"/>
  <c r="AB87" i="7"/>
  <c r="AA87" i="7"/>
  <c r="W87" i="7"/>
  <c r="V87" i="7"/>
  <c r="U87" i="7"/>
  <c r="T87" i="7"/>
  <c r="S87" i="7"/>
  <c r="R87" i="7"/>
  <c r="Q87" i="7"/>
  <c r="P87" i="7"/>
  <c r="O87" i="7"/>
  <c r="N87" i="7"/>
  <c r="M87" i="7"/>
  <c r="L87" i="7"/>
  <c r="K87" i="7"/>
  <c r="J87" i="7"/>
  <c r="I87" i="7"/>
  <c r="H87" i="7"/>
  <c r="G87" i="7"/>
  <c r="F87" i="7"/>
  <c r="E87" i="7"/>
  <c r="D87" i="7"/>
  <c r="C87" i="7"/>
  <c r="B87" i="7"/>
  <c r="AY86" i="7"/>
  <c r="AV86" i="7"/>
  <c r="AU86" i="7"/>
  <c r="AT86" i="7"/>
  <c r="AS86" i="7"/>
  <c r="AR86" i="7"/>
  <c r="AQ86" i="7"/>
  <c r="AP86" i="7"/>
  <c r="AO86" i="7"/>
  <c r="AN86" i="7"/>
  <c r="AM86" i="7"/>
  <c r="AL86" i="7"/>
  <c r="AK86" i="7"/>
  <c r="AJ86" i="7"/>
  <c r="AI86" i="7"/>
  <c r="AH86" i="7"/>
  <c r="AG86" i="7"/>
  <c r="AF86" i="7"/>
  <c r="AE86" i="7"/>
  <c r="AD86" i="7"/>
  <c r="AC86" i="7"/>
  <c r="AB86" i="7"/>
  <c r="AA86" i="7"/>
  <c r="W86" i="7"/>
  <c r="V86" i="7"/>
  <c r="U86" i="7"/>
  <c r="T86" i="7"/>
  <c r="S86" i="7"/>
  <c r="R86" i="7"/>
  <c r="Q86" i="7"/>
  <c r="P86" i="7"/>
  <c r="O86" i="7"/>
  <c r="N86" i="7"/>
  <c r="M86" i="7"/>
  <c r="L86" i="7"/>
  <c r="K86" i="7"/>
  <c r="J86" i="7"/>
  <c r="I86" i="7"/>
  <c r="H86" i="7"/>
  <c r="G86" i="7"/>
  <c r="F86" i="7"/>
  <c r="E86" i="7"/>
  <c r="D86" i="7"/>
  <c r="C86" i="7"/>
  <c r="B86" i="7"/>
  <c r="AY85" i="7"/>
  <c r="AV85" i="7"/>
  <c r="AU85" i="7"/>
  <c r="AT85" i="7"/>
  <c r="AS85" i="7"/>
  <c r="AR85" i="7"/>
  <c r="AQ85" i="7"/>
  <c r="AP85" i="7"/>
  <c r="AO85" i="7"/>
  <c r="AN85" i="7"/>
  <c r="AM85" i="7"/>
  <c r="AL85" i="7"/>
  <c r="AK85" i="7"/>
  <c r="AJ85" i="7"/>
  <c r="AI85" i="7"/>
  <c r="AH85" i="7"/>
  <c r="AG85" i="7"/>
  <c r="AF85" i="7"/>
  <c r="AE85" i="7"/>
  <c r="AD85" i="7"/>
  <c r="AC85" i="7"/>
  <c r="AB85" i="7"/>
  <c r="AA85" i="7"/>
  <c r="W85" i="7"/>
  <c r="V85" i="7"/>
  <c r="U85" i="7"/>
  <c r="T85" i="7"/>
  <c r="S85" i="7"/>
  <c r="R85" i="7"/>
  <c r="Q85" i="7"/>
  <c r="P85" i="7"/>
  <c r="O85" i="7"/>
  <c r="N85" i="7"/>
  <c r="M85" i="7"/>
  <c r="L85" i="7"/>
  <c r="K85" i="7"/>
  <c r="J85" i="7"/>
  <c r="I85" i="7"/>
  <c r="H85" i="7"/>
  <c r="G85" i="7"/>
  <c r="F85" i="7"/>
  <c r="E85" i="7"/>
  <c r="D85" i="7"/>
  <c r="C85" i="7"/>
  <c r="B85" i="7"/>
  <c r="AY84" i="7"/>
  <c r="AV84" i="7"/>
  <c r="AU84" i="7"/>
  <c r="AT84" i="7"/>
  <c r="AS84" i="7"/>
  <c r="AR84" i="7"/>
  <c r="AQ84" i="7"/>
  <c r="AP84" i="7"/>
  <c r="AO84" i="7"/>
  <c r="AN84" i="7"/>
  <c r="AM84" i="7"/>
  <c r="AL84" i="7"/>
  <c r="AK84" i="7"/>
  <c r="AJ84" i="7"/>
  <c r="AI84" i="7"/>
  <c r="AH84" i="7"/>
  <c r="AG84" i="7"/>
  <c r="AF84" i="7"/>
  <c r="AE84" i="7"/>
  <c r="AD84" i="7"/>
  <c r="AC84" i="7"/>
  <c r="AB84" i="7"/>
  <c r="AA84" i="7"/>
  <c r="W84" i="7"/>
  <c r="V84" i="7"/>
  <c r="U84" i="7"/>
  <c r="T84" i="7"/>
  <c r="S84" i="7"/>
  <c r="R84" i="7"/>
  <c r="Q84" i="7"/>
  <c r="P84" i="7"/>
  <c r="O84" i="7"/>
  <c r="N84" i="7"/>
  <c r="M84" i="7"/>
  <c r="L84" i="7"/>
  <c r="K84" i="7"/>
  <c r="J84" i="7"/>
  <c r="I84" i="7"/>
  <c r="H84" i="7"/>
  <c r="G84" i="7"/>
  <c r="F84" i="7"/>
  <c r="E84" i="7"/>
  <c r="D84" i="7"/>
  <c r="C84" i="7"/>
  <c r="B84" i="7"/>
  <c r="AY83" i="7"/>
  <c r="AV83" i="7"/>
  <c r="AU83" i="7"/>
  <c r="AT83" i="7"/>
  <c r="AS83" i="7"/>
  <c r="AR83" i="7"/>
  <c r="AQ83" i="7"/>
  <c r="AP83" i="7"/>
  <c r="AO83" i="7"/>
  <c r="AN83" i="7"/>
  <c r="AM83" i="7"/>
  <c r="AL83" i="7"/>
  <c r="AK83" i="7"/>
  <c r="AJ83" i="7"/>
  <c r="AI83" i="7"/>
  <c r="AH83" i="7"/>
  <c r="AG83" i="7"/>
  <c r="AF83" i="7"/>
  <c r="AE83" i="7"/>
  <c r="AD83" i="7"/>
  <c r="AC83" i="7"/>
  <c r="AB83" i="7"/>
  <c r="AA83" i="7"/>
  <c r="W83" i="7"/>
  <c r="V83" i="7"/>
  <c r="U83" i="7"/>
  <c r="T83" i="7"/>
  <c r="S83" i="7"/>
  <c r="R83" i="7"/>
  <c r="Q83" i="7"/>
  <c r="P83" i="7"/>
  <c r="O83" i="7"/>
  <c r="N83" i="7"/>
  <c r="M83" i="7"/>
  <c r="L83" i="7"/>
  <c r="K83" i="7"/>
  <c r="J83" i="7"/>
  <c r="I83" i="7"/>
  <c r="H83" i="7"/>
  <c r="G83" i="7"/>
  <c r="F83" i="7"/>
  <c r="E83" i="7"/>
  <c r="D83" i="7"/>
  <c r="C83" i="7"/>
  <c r="B83" i="7"/>
  <c r="AY82" i="7"/>
  <c r="AV82" i="7"/>
  <c r="AU82" i="7"/>
  <c r="AT82" i="7"/>
  <c r="AS82" i="7"/>
  <c r="AR82" i="7"/>
  <c r="AQ82" i="7"/>
  <c r="AP82" i="7"/>
  <c r="AO82" i="7"/>
  <c r="AN82" i="7"/>
  <c r="AM82" i="7"/>
  <c r="AL82" i="7"/>
  <c r="AK82" i="7"/>
  <c r="AJ82" i="7"/>
  <c r="AI82" i="7"/>
  <c r="AH82" i="7"/>
  <c r="AG82" i="7"/>
  <c r="AF82" i="7"/>
  <c r="AE82" i="7"/>
  <c r="AD82" i="7"/>
  <c r="AC82" i="7"/>
  <c r="AB82" i="7"/>
  <c r="AA82" i="7"/>
  <c r="W82" i="7"/>
  <c r="V82" i="7"/>
  <c r="U82" i="7"/>
  <c r="T82" i="7"/>
  <c r="S82" i="7"/>
  <c r="R82" i="7"/>
  <c r="Q82" i="7"/>
  <c r="P82" i="7"/>
  <c r="O82" i="7"/>
  <c r="N82" i="7"/>
  <c r="M82" i="7"/>
  <c r="L82" i="7"/>
  <c r="K82" i="7"/>
  <c r="J82" i="7"/>
  <c r="I82" i="7"/>
  <c r="H82" i="7"/>
  <c r="G82" i="7"/>
  <c r="F82" i="7"/>
  <c r="E82" i="7"/>
  <c r="D82" i="7"/>
  <c r="C82" i="7"/>
  <c r="B82" i="7"/>
  <c r="AY81" i="7"/>
  <c r="AV81" i="7"/>
  <c r="AU81" i="7"/>
  <c r="AT81" i="7"/>
  <c r="AS81" i="7"/>
  <c r="AR81" i="7"/>
  <c r="AQ81" i="7"/>
  <c r="AP81" i="7"/>
  <c r="AO81" i="7"/>
  <c r="AN81" i="7"/>
  <c r="AM81" i="7"/>
  <c r="AL81" i="7"/>
  <c r="AK81" i="7"/>
  <c r="AJ81" i="7"/>
  <c r="AI81" i="7"/>
  <c r="AH81" i="7"/>
  <c r="AG81" i="7"/>
  <c r="AF81" i="7"/>
  <c r="AE81" i="7"/>
  <c r="AD81" i="7"/>
  <c r="AC81" i="7"/>
  <c r="AB81" i="7"/>
  <c r="AA81" i="7"/>
  <c r="W81" i="7"/>
  <c r="V81" i="7"/>
  <c r="U81" i="7"/>
  <c r="T81" i="7"/>
  <c r="S81" i="7"/>
  <c r="R81" i="7"/>
  <c r="Q81" i="7"/>
  <c r="P81" i="7"/>
  <c r="O81" i="7"/>
  <c r="N81" i="7"/>
  <c r="M81" i="7"/>
  <c r="L81" i="7"/>
  <c r="K81" i="7"/>
  <c r="J81" i="7"/>
  <c r="I81" i="7"/>
  <c r="H81" i="7"/>
  <c r="G81" i="7"/>
  <c r="F81" i="7"/>
  <c r="E81" i="7"/>
  <c r="D81" i="7"/>
  <c r="C81" i="7"/>
  <c r="B81" i="7"/>
  <c r="AY80" i="7"/>
  <c r="AV80" i="7"/>
  <c r="AU80" i="7"/>
  <c r="AT80" i="7"/>
  <c r="AS80" i="7"/>
  <c r="AR80" i="7"/>
  <c r="AQ80" i="7"/>
  <c r="AP80" i="7"/>
  <c r="AO80" i="7"/>
  <c r="AN80" i="7"/>
  <c r="AM80" i="7"/>
  <c r="AL80" i="7"/>
  <c r="AK80" i="7"/>
  <c r="AJ80" i="7"/>
  <c r="AI80" i="7"/>
  <c r="AH80" i="7"/>
  <c r="AG80" i="7"/>
  <c r="AF80" i="7"/>
  <c r="AE80" i="7"/>
  <c r="AD80" i="7"/>
  <c r="AC80" i="7"/>
  <c r="AB80" i="7"/>
  <c r="AA80" i="7"/>
  <c r="W80" i="7"/>
  <c r="V80" i="7"/>
  <c r="U80" i="7"/>
  <c r="T80" i="7"/>
  <c r="S80" i="7"/>
  <c r="R80" i="7"/>
  <c r="Q80" i="7"/>
  <c r="P80" i="7"/>
  <c r="O80" i="7"/>
  <c r="N80" i="7"/>
  <c r="M80" i="7"/>
  <c r="L80" i="7"/>
  <c r="K80" i="7"/>
  <c r="J80" i="7"/>
  <c r="I80" i="7"/>
  <c r="H80" i="7"/>
  <c r="G80" i="7"/>
  <c r="F80" i="7"/>
  <c r="E80" i="7"/>
  <c r="D80" i="7"/>
  <c r="C80" i="7"/>
  <c r="B80" i="7"/>
  <c r="AY79" i="7"/>
  <c r="AV79" i="7"/>
  <c r="AU79" i="7"/>
  <c r="AT79" i="7"/>
  <c r="AS79" i="7"/>
  <c r="AR79" i="7"/>
  <c r="AQ79" i="7"/>
  <c r="AP79" i="7"/>
  <c r="AO79" i="7"/>
  <c r="AN79" i="7"/>
  <c r="AM79" i="7"/>
  <c r="AL79" i="7"/>
  <c r="AK79" i="7"/>
  <c r="AJ79" i="7"/>
  <c r="AI79" i="7"/>
  <c r="AH79" i="7"/>
  <c r="AG79" i="7"/>
  <c r="AF79" i="7"/>
  <c r="AE79" i="7"/>
  <c r="AD79" i="7"/>
  <c r="AC79" i="7"/>
  <c r="AB79" i="7"/>
  <c r="AA79" i="7"/>
  <c r="W79" i="7"/>
  <c r="V79" i="7"/>
  <c r="U79" i="7"/>
  <c r="T79" i="7"/>
  <c r="S79" i="7"/>
  <c r="R79" i="7"/>
  <c r="Q79" i="7"/>
  <c r="P79" i="7"/>
  <c r="O79" i="7"/>
  <c r="N79" i="7"/>
  <c r="M79" i="7"/>
  <c r="L79" i="7"/>
  <c r="K79" i="7"/>
  <c r="J79" i="7"/>
  <c r="I79" i="7"/>
  <c r="H79" i="7"/>
  <c r="G79" i="7"/>
  <c r="F79" i="7"/>
  <c r="E79" i="7"/>
  <c r="D79" i="7"/>
  <c r="C79" i="7"/>
  <c r="B79" i="7"/>
  <c r="AY78" i="7"/>
  <c r="AV78" i="7"/>
  <c r="AU78" i="7"/>
  <c r="AT78" i="7"/>
  <c r="AS78" i="7"/>
  <c r="AR78" i="7"/>
  <c r="AQ78" i="7"/>
  <c r="AP78" i="7"/>
  <c r="AO78" i="7"/>
  <c r="AN78" i="7"/>
  <c r="AM78" i="7"/>
  <c r="AL78" i="7"/>
  <c r="AK78" i="7"/>
  <c r="AJ78" i="7"/>
  <c r="AI78" i="7"/>
  <c r="AH78" i="7"/>
  <c r="AG78" i="7"/>
  <c r="AF78" i="7"/>
  <c r="AE78" i="7"/>
  <c r="AD78" i="7"/>
  <c r="AC78" i="7"/>
  <c r="AB78" i="7"/>
  <c r="AA78" i="7"/>
  <c r="W78" i="7"/>
  <c r="V78" i="7"/>
  <c r="U78" i="7"/>
  <c r="T78" i="7"/>
  <c r="S78" i="7"/>
  <c r="R78" i="7"/>
  <c r="Q78" i="7"/>
  <c r="P78" i="7"/>
  <c r="O78" i="7"/>
  <c r="N78" i="7"/>
  <c r="M78" i="7"/>
  <c r="L78" i="7"/>
  <c r="K78" i="7"/>
  <c r="J78" i="7"/>
  <c r="I78" i="7"/>
  <c r="H78" i="7"/>
  <c r="G78" i="7"/>
  <c r="F78" i="7"/>
  <c r="E78" i="7"/>
  <c r="D78" i="7"/>
  <c r="C78" i="7"/>
  <c r="B78" i="7"/>
  <c r="AY77" i="7"/>
  <c r="AV77" i="7"/>
  <c r="AU77" i="7"/>
  <c r="AT77" i="7"/>
  <c r="AS77" i="7"/>
  <c r="AR77" i="7"/>
  <c r="AQ77" i="7"/>
  <c r="AP77" i="7"/>
  <c r="AO77" i="7"/>
  <c r="AN77" i="7"/>
  <c r="AM77" i="7"/>
  <c r="AL77" i="7"/>
  <c r="AK77" i="7"/>
  <c r="AJ77" i="7"/>
  <c r="AI77" i="7"/>
  <c r="AH77" i="7"/>
  <c r="AG77" i="7"/>
  <c r="AF77" i="7"/>
  <c r="AE77" i="7"/>
  <c r="AD77" i="7"/>
  <c r="AC77" i="7"/>
  <c r="AB77" i="7"/>
  <c r="AA77" i="7"/>
  <c r="W77" i="7"/>
  <c r="V77" i="7"/>
  <c r="U77" i="7"/>
  <c r="T77" i="7"/>
  <c r="S77" i="7"/>
  <c r="R77" i="7"/>
  <c r="Q77" i="7"/>
  <c r="P77" i="7"/>
  <c r="O77" i="7"/>
  <c r="N77" i="7"/>
  <c r="M77" i="7"/>
  <c r="L77" i="7"/>
  <c r="K77" i="7"/>
  <c r="J77" i="7"/>
  <c r="I77" i="7"/>
  <c r="H77" i="7"/>
  <c r="G77" i="7"/>
  <c r="F77" i="7"/>
  <c r="E77" i="7"/>
  <c r="D77" i="7"/>
  <c r="C77" i="7"/>
  <c r="B77" i="7"/>
  <c r="AY76" i="7"/>
  <c r="AV76" i="7"/>
  <c r="AU76" i="7"/>
  <c r="AT76" i="7"/>
  <c r="AS76" i="7"/>
  <c r="AR76" i="7"/>
  <c r="AQ76" i="7"/>
  <c r="AP76" i="7"/>
  <c r="AO76" i="7"/>
  <c r="AN76" i="7"/>
  <c r="AM76" i="7"/>
  <c r="AL76" i="7"/>
  <c r="AK76" i="7"/>
  <c r="AJ76" i="7"/>
  <c r="AI76" i="7"/>
  <c r="AH76" i="7"/>
  <c r="AG76" i="7"/>
  <c r="AF76" i="7"/>
  <c r="AE76" i="7"/>
  <c r="AD76" i="7"/>
  <c r="AC76" i="7"/>
  <c r="AB76" i="7"/>
  <c r="AA76" i="7"/>
  <c r="W76" i="7"/>
  <c r="V76" i="7"/>
  <c r="U76" i="7"/>
  <c r="T76" i="7"/>
  <c r="S76" i="7"/>
  <c r="R76" i="7"/>
  <c r="Q76" i="7"/>
  <c r="P76" i="7"/>
  <c r="O76" i="7"/>
  <c r="N76" i="7"/>
  <c r="M76" i="7"/>
  <c r="L76" i="7"/>
  <c r="K76" i="7"/>
  <c r="J76" i="7"/>
  <c r="I76" i="7"/>
  <c r="H76" i="7"/>
  <c r="G76" i="7"/>
  <c r="F76" i="7"/>
  <c r="E76" i="7"/>
  <c r="D76" i="7"/>
  <c r="C76" i="7"/>
  <c r="B76" i="7"/>
  <c r="AY75" i="7"/>
  <c r="AV75" i="7"/>
  <c r="AU75" i="7"/>
  <c r="AT75" i="7"/>
  <c r="AS75" i="7"/>
  <c r="AR75" i="7"/>
  <c r="AQ75" i="7"/>
  <c r="AP75" i="7"/>
  <c r="AO75" i="7"/>
  <c r="AN75" i="7"/>
  <c r="AM75" i="7"/>
  <c r="AL75" i="7"/>
  <c r="AK75" i="7"/>
  <c r="AJ75" i="7"/>
  <c r="AI75" i="7"/>
  <c r="AH75" i="7"/>
  <c r="AG75" i="7"/>
  <c r="AF75" i="7"/>
  <c r="AE75" i="7"/>
  <c r="AD75" i="7"/>
  <c r="AC75" i="7"/>
  <c r="AB75" i="7"/>
  <c r="AA75" i="7"/>
  <c r="W75" i="7"/>
  <c r="V75" i="7"/>
  <c r="U75" i="7"/>
  <c r="T75" i="7"/>
  <c r="S75" i="7"/>
  <c r="R75" i="7"/>
  <c r="Q75" i="7"/>
  <c r="P75" i="7"/>
  <c r="O75" i="7"/>
  <c r="N75" i="7"/>
  <c r="M75" i="7"/>
  <c r="L75" i="7"/>
  <c r="K75" i="7"/>
  <c r="J75" i="7"/>
  <c r="I75" i="7"/>
  <c r="H75" i="7"/>
  <c r="G75" i="7"/>
  <c r="F75" i="7"/>
  <c r="E75" i="7"/>
  <c r="D75" i="7"/>
  <c r="C75" i="7"/>
  <c r="B75" i="7"/>
  <c r="AY74" i="7"/>
  <c r="AV74" i="7"/>
  <c r="AU74" i="7"/>
  <c r="AT74" i="7"/>
  <c r="AS74" i="7"/>
  <c r="AR74" i="7"/>
  <c r="AQ74" i="7"/>
  <c r="AP74" i="7"/>
  <c r="AO74" i="7"/>
  <c r="AN74" i="7"/>
  <c r="AM74" i="7"/>
  <c r="AL74" i="7"/>
  <c r="AK74" i="7"/>
  <c r="AJ74" i="7"/>
  <c r="AI74" i="7"/>
  <c r="AH74" i="7"/>
  <c r="AG74" i="7"/>
  <c r="AF74" i="7"/>
  <c r="AE74" i="7"/>
  <c r="AD74" i="7"/>
  <c r="AC74" i="7"/>
  <c r="AB74" i="7"/>
  <c r="AA74" i="7"/>
  <c r="W74" i="7"/>
  <c r="V74" i="7"/>
  <c r="U74" i="7"/>
  <c r="T74" i="7"/>
  <c r="S74" i="7"/>
  <c r="R74" i="7"/>
  <c r="Q74" i="7"/>
  <c r="P74" i="7"/>
  <c r="O74" i="7"/>
  <c r="N74" i="7"/>
  <c r="M74" i="7"/>
  <c r="L74" i="7"/>
  <c r="K74" i="7"/>
  <c r="J74" i="7"/>
  <c r="I74" i="7"/>
  <c r="H74" i="7"/>
  <c r="G74" i="7"/>
  <c r="F74" i="7"/>
  <c r="E74" i="7"/>
  <c r="D74" i="7"/>
  <c r="C74" i="7"/>
  <c r="B74" i="7"/>
  <c r="AY73" i="7"/>
  <c r="AV73" i="7"/>
  <c r="AU73" i="7"/>
  <c r="AT73" i="7"/>
  <c r="AS73" i="7"/>
  <c r="AR73" i="7"/>
  <c r="AQ73" i="7"/>
  <c r="AP73" i="7"/>
  <c r="AO73" i="7"/>
  <c r="AN73" i="7"/>
  <c r="AM73" i="7"/>
  <c r="AL73" i="7"/>
  <c r="AK73" i="7"/>
  <c r="AJ73" i="7"/>
  <c r="AI73" i="7"/>
  <c r="AH73" i="7"/>
  <c r="AG73" i="7"/>
  <c r="AF73" i="7"/>
  <c r="AE73" i="7"/>
  <c r="AD73" i="7"/>
  <c r="AC73" i="7"/>
  <c r="AB73" i="7"/>
  <c r="AA73" i="7"/>
  <c r="W73" i="7"/>
  <c r="V73" i="7"/>
  <c r="U73" i="7"/>
  <c r="T73" i="7"/>
  <c r="S73" i="7"/>
  <c r="R73" i="7"/>
  <c r="Q73" i="7"/>
  <c r="P73" i="7"/>
  <c r="O73" i="7"/>
  <c r="N73" i="7"/>
  <c r="M73" i="7"/>
  <c r="L73" i="7"/>
  <c r="K73" i="7"/>
  <c r="J73" i="7"/>
  <c r="I73" i="7"/>
  <c r="H73" i="7"/>
  <c r="G73" i="7"/>
  <c r="F73" i="7"/>
  <c r="E73" i="7"/>
  <c r="D73" i="7"/>
  <c r="C73" i="7"/>
  <c r="B73" i="7"/>
  <c r="AY72" i="7"/>
  <c r="AV72" i="7"/>
  <c r="AU72" i="7"/>
  <c r="AT72" i="7"/>
  <c r="AS72" i="7"/>
  <c r="AR72" i="7"/>
  <c r="AQ72" i="7"/>
  <c r="AP72" i="7"/>
  <c r="AO72" i="7"/>
  <c r="AN72" i="7"/>
  <c r="AM72" i="7"/>
  <c r="AL72" i="7"/>
  <c r="AK72" i="7"/>
  <c r="AJ72" i="7"/>
  <c r="AI72" i="7"/>
  <c r="AH72" i="7"/>
  <c r="AG72" i="7"/>
  <c r="AF72" i="7"/>
  <c r="AE72" i="7"/>
  <c r="AD72" i="7"/>
  <c r="AC72" i="7"/>
  <c r="AB72" i="7"/>
  <c r="AA72" i="7"/>
  <c r="W72" i="7"/>
  <c r="V72" i="7"/>
  <c r="U72" i="7"/>
  <c r="T72" i="7"/>
  <c r="S72" i="7"/>
  <c r="R72" i="7"/>
  <c r="Q72" i="7"/>
  <c r="P72" i="7"/>
  <c r="O72" i="7"/>
  <c r="N72" i="7"/>
  <c r="M72" i="7"/>
  <c r="L72" i="7"/>
  <c r="K72" i="7"/>
  <c r="J72" i="7"/>
  <c r="I72" i="7"/>
  <c r="H72" i="7"/>
  <c r="G72" i="7"/>
  <c r="F72" i="7"/>
  <c r="E72" i="7"/>
  <c r="D72" i="7"/>
  <c r="C72" i="7"/>
  <c r="B72" i="7"/>
  <c r="AY71" i="7"/>
  <c r="AV71" i="7"/>
  <c r="AU71" i="7"/>
  <c r="AT71" i="7"/>
  <c r="AS71" i="7"/>
  <c r="AR71" i="7"/>
  <c r="AQ71" i="7"/>
  <c r="AP71" i="7"/>
  <c r="AO71" i="7"/>
  <c r="AN71" i="7"/>
  <c r="AM71" i="7"/>
  <c r="AL71" i="7"/>
  <c r="AK71" i="7"/>
  <c r="AJ71" i="7"/>
  <c r="AI71" i="7"/>
  <c r="AH71" i="7"/>
  <c r="AG71" i="7"/>
  <c r="AF71" i="7"/>
  <c r="AE71" i="7"/>
  <c r="AD71" i="7"/>
  <c r="AC71" i="7"/>
  <c r="AB71" i="7"/>
  <c r="AA71" i="7"/>
  <c r="W71" i="7"/>
  <c r="V71" i="7"/>
  <c r="U71" i="7"/>
  <c r="T71" i="7"/>
  <c r="S71" i="7"/>
  <c r="R71" i="7"/>
  <c r="Q71" i="7"/>
  <c r="P71" i="7"/>
  <c r="O71" i="7"/>
  <c r="N71" i="7"/>
  <c r="M71" i="7"/>
  <c r="L71" i="7"/>
  <c r="K71" i="7"/>
  <c r="J71" i="7"/>
  <c r="I71" i="7"/>
  <c r="H71" i="7"/>
  <c r="G71" i="7"/>
  <c r="F71" i="7"/>
  <c r="E71" i="7"/>
  <c r="D71" i="7"/>
  <c r="C71" i="7"/>
  <c r="B71" i="7"/>
  <c r="AY70" i="7"/>
  <c r="AV70" i="7"/>
  <c r="AU70" i="7"/>
  <c r="AT70" i="7"/>
  <c r="AS70" i="7"/>
  <c r="AR70" i="7"/>
  <c r="AQ70" i="7"/>
  <c r="AP70" i="7"/>
  <c r="AO70" i="7"/>
  <c r="AN70" i="7"/>
  <c r="AM70" i="7"/>
  <c r="AL70" i="7"/>
  <c r="AK70" i="7"/>
  <c r="AJ70" i="7"/>
  <c r="AI70" i="7"/>
  <c r="AH70" i="7"/>
  <c r="AG70" i="7"/>
  <c r="AF70" i="7"/>
  <c r="AE70" i="7"/>
  <c r="AD70" i="7"/>
  <c r="AC70" i="7"/>
  <c r="AB70" i="7"/>
  <c r="AA70" i="7"/>
  <c r="W70" i="7"/>
  <c r="V70" i="7"/>
  <c r="U70" i="7"/>
  <c r="T70" i="7"/>
  <c r="S70" i="7"/>
  <c r="R70" i="7"/>
  <c r="Q70" i="7"/>
  <c r="P70" i="7"/>
  <c r="O70" i="7"/>
  <c r="N70" i="7"/>
  <c r="M70" i="7"/>
  <c r="L70" i="7"/>
  <c r="K70" i="7"/>
  <c r="J70" i="7"/>
  <c r="I70" i="7"/>
  <c r="H70" i="7"/>
  <c r="G70" i="7"/>
  <c r="F70" i="7"/>
  <c r="E70" i="7"/>
  <c r="D70" i="7"/>
  <c r="C70" i="7"/>
  <c r="B70" i="7"/>
  <c r="AY69" i="7"/>
  <c r="AV69" i="7"/>
  <c r="AU69" i="7"/>
  <c r="AT69" i="7"/>
  <c r="AS69" i="7"/>
  <c r="AR69" i="7"/>
  <c r="AQ69" i="7"/>
  <c r="AP69" i="7"/>
  <c r="AO69" i="7"/>
  <c r="AN69" i="7"/>
  <c r="AM69" i="7"/>
  <c r="AL69" i="7"/>
  <c r="AK69" i="7"/>
  <c r="AJ69" i="7"/>
  <c r="AI69" i="7"/>
  <c r="AH69" i="7"/>
  <c r="AG69" i="7"/>
  <c r="AF69" i="7"/>
  <c r="AE69" i="7"/>
  <c r="AD69" i="7"/>
  <c r="AC69" i="7"/>
  <c r="AB69" i="7"/>
  <c r="AA69" i="7"/>
  <c r="W69" i="7"/>
  <c r="V69" i="7"/>
  <c r="U69" i="7"/>
  <c r="T69" i="7"/>
  <c r="S69" i="7"/>
  <c r="R69" i="7"/>
  <c r="Q69" i="7"/>
  <c r="P69" i="7"/>
  <c r="O69" i="7"/>
  <c r="N69" i="7"/>
  <c r="M69" i="7"/>
  <c r="L69" i="7"/>
  <c r="K69" i="7"/>
  <c r="J69" i="7"/>
  <c r="I69" i="7"/>
  <c r="H69" i="7"/>
  <c r="G69" i="7"/>
  <c r="F69" i="7"/>
  <c r="E69" i="7"/>
  <c r="D69" i="7"/>
  <c r="C69" i="7"/>
  <c r="B69" i="7"/>
  <c r="AY68" i="7"/>
  <c r="AV68" i="7"/>
  <c r="AU68" i="7"/>
  <c r="AT68" i="7"/>
  <c r="AS68" i="7"/>
  <c r="AR68" i="7"/>
  <c r="AQ68" i="7"/>
  <c r="AP68" i="7"/>
  <c r="AO68" i="7"/>
  <c r="AN68" i="7"/>
  <c r="AM68" i="7"/>
  <c r="AL68" i="7"/>
  <c r="AK68" i="7"/>
  <c r="AJ68" i="7"/>
  <c r="AI68" i="7"/>
  <c r="AH68" i="7"/>
  <c r="AG68" i="7"/>
  <c r="AF68" i="7"/>
  <c r="AE68" i="7"/>
  <c r="AD68" i="7"/>
  <c r="AC68" i="7"/>
  <c r="AB68" i="7"/>
  <c r="AA68" i="7"/>
  <c r="W68" i="7"/>
  <c r="V68" i="7"/>
  <c r="U68" i="7"/>
  <c r="T68" i="7"/>
  <c r="S68" i="7"/>
  <c r="R68" i="7"/>
  <c r="Q68" i="7"/>
  <c r="P68" i="7"/>
  <c r="O68" i="7"/>
  <c r="N68" i="7"/>
  <c r="M68" i="7"/>
  <c r="L68" i="7"/>
  <c r="K68" i="7"/>
  <c r="J68" i="7"/>
  <c r="I68" i="7"/>
  <c r="H68" i="7"/>
  <c r="G68" i="7"/>
  <c r="F68" i="7"/>
  <c r="E68" i="7"/>
  <c r="D68" i="7"/>
  <c r="C68" i="7"/>
  <c r="B68" i="7"/>
  <c r="AY67" i="7"/>
  <c r="AV67" i="7"/>
  <c r="AU67" i="7"/>
  <c r="AT67" i="7"/>
  <c r="AS67" i="7"/>
  <c r="AR67" i="7"/>
  <c r="AQ67" i="7"/>
  <c r="AP67" i="7"/>
  <c r="AO67" i="7"/>
  <c r="AN67" i="7"/>
  <c r="AM67" i="7"/>
  <c r="AL67" i="7"/>
  <c r="AK67" i="7"/>
  <c r="AJ67" i="7"/>
  <c r="AI67" i="7"/>
  <c r="AH67" i="7"/>
  <c r="AG67" i="7"/>
  <c r="AF67" i="7"/>
  <c r="AE67" i="7"/>
  <c r="AD67" i="7"/>
  <c r="AC67" i="7"/>
  <c r="AB67" i="7"/>
  <c r="AA67" i="7"/>
  <c r="W67" i="7"/>
  <c r="V67" i="7"/>
  <c r="U67" i="7"/>
  <c r="T67" i="7"/>
  <c r="S67" i="7"/>
  <c r="R67" i="7"/>
  <c r="Q67" i="7"/>
  <c r="P67" i="7"/>
  <c r="O67" i="7"/>
  <c r="N67" i="7"/>
  <c r="M67" i="7"/>
  <c r="L67" i="7"/>
  <c r="K67" i="7"/>
  <c r="J67" i="7"/>
  <c r="I67" i="7"/>
  <c r="H67" i="7"/>
  <c r="G67" i="7"/>
  <c r="F67" i="7"/>
  <c r="E67" i="7"/>
  <c r="D67" i="7"/>
  <c r="C67" i="7"/>
  <c r="B67" i="7"/>
  <c r="AY66" i="7"/>
  <c r="AV66" i="7"/>
  <c r="AU66" i="7"/>
  <c r="AT66" i="7"/>
  <c r="AS66" i="7"/>
  <c r="AR66" i="7"/>
  <c r="AQ66" i="7"/>
  <c r="AP66" i="7"/>
  <c r="AO66" i="7"/>
  <c r="AN66" i="7"/>
  <c r="AM66" i="7"/>
  <c r="AL66" i="7"/>
  <c r="AK66" i="7"/>
  <c r="AJ66" i="7"/>
  <c r="AI66" i="7"/>
  <c r="AH66" i="7"/>
  <c r="AG66" i="7"/>
  <c r="AF66" i="7"/>
  <c r="AE66" i="7"/>
  <c r="AD66" i="7"/>
  <c r="AC66" i="7"/>
  <c r="AB66" i="7"/>
  <c r="AA66" i="7"/>
  <c r="W66" i="7"/>
  <c r="V66" i="7"/>
  <c r="U66" i="7"/>
  <c r="T66" i="7"/>
  <c r="S66" i="7"/>
  <c r="R66" i="7"/>
  <c r="Q66" i="7"/>
  <c r="P66" i="7"/>
  <c r="O66" i="7"/>
  <c r="N66" i="7"/>
  <c r="M66" i="7"/>
  <c r="L66" i="7"/>
  <c r="K66" i="7"/>
  <c r="J66" i="7"/>
  <c r="I66" i="7"/>
  <c r="H66" i="7"/>
  <c r="G66" i="7"/>
  <c r="F66" i="7"/>
  <c r="E66" i="7"/>
  <c r="D66" i="7"/>
  <c r="C66" i="7"/>
  <c r="B66" i="7"/>
  <c r="AY65" i="7"/>
  <c r="AV65" i="7"/>
  <c r="AU65" i="7"/>
  <c r="AT65" i="7"/>
  <c r="AS65" i="7"/>
  <c r="AR65" i="7"/>
  <c r="AQ65" i="7"/>
  <c r="AP65" i="7"/>
  <c r="AO65" i="7"/>
  <c r="AN65" i="7"/>
  <c r="AM65" i="7"/>
  <c r="AL65" i="7"/>
  <c r="AK65" i="7"/>
  <c r="AJ65" i="7"/>
  <c r="AI65" i="7"/>
  <c r="AH65" i="7"/>
  <c r="AG65" i="7"/>
  <c r="AF65" i="7"/>
  <c r="AE65" i="7"/>
  <c r="AD65" i="7"/>
  <c r="AC65" i="7"/>
  <c r="AB65" i="7"/>
  <c r="AA65" i="7"/>
  <c r="W65" i="7"/>
  <c r="V65" i="7"/>
  <c r="U65" i="7"/>
  <c r="T65" i="7"/>
  <c r="S65" i="7"/>
  <c r="R65" i="7"/>
  <c r="Q65" i="7"/>
  <c r="P65" i="7"/>
  <c r="O65" i="7"/>
  <c r="N65" i="7"/>
  <c r="M65" i="7"/>
  <c r="L65" i="7"/>
  <c r="K65" i="7"/>
  <c r="J65" i="7"/>
  <c r="I65" i="7"/>
  <c r="H65" i="7"/>
  <c r="G65" i="7"/>
  <c r="F65" i="7"/>
  <c r="E65" i="7"/>
  <c r="D65" i="7"/>
  <c r="C65" i="7"/>
  <c r="B65" i="7"/>
  <c r="AY64" i="7"/>
  <c r="AV64" i="7"/>
  <c r="AU64" i="7"/>
  <c r="AT64" i="7"/>
  <c r="AS64" i="7"/>
  <c r="AR64" i="7"/>
  <c r="AQ64" i="7"/>
  <c r="AP64" i="7"/>
  <c r="AO64" i="7"/>
  <c r="AN64" i="7"/>
  <c r="AM64" i="7"/>
  <c r="AL64" i="7"/>
  <c r="AK64" i="7"/>
  <c r="AJ64" i="7"/>
  <c r="AI64" i="7"/>
  <c r="AH64" i="7"/>
  <c r="AG64" i="7"/>
  <c r="AF64" i="7"/>
  <c r="AE64" i="7"/>
  <c r="AD64" i="7"/>
  <c r="AC64" i="7"/>
  <c r="AB64" i="7"/>
  <c r="AA64" i="7"/>
  <c r="W64" i="7"/>
  <c r="V64" i="7"/>
  <c r="U64" i="7"/>
  <c r="T64" i="7"/>
  <c r="S64" i="7"/>
  <c r="R64" i="7"/>
  <c r="Q64" i="7"/>
  <c r="P64" i="7"/>
  <c r="O64" i="7"/>
  <c r="N64" i="7"/>
  <c r="M64" i="7"/>
  <c r="L64" i="7"/>
  <c r="K64" i="7"/>
  <c r="J64" i="7"/>
  <c r="I64" i="7"/>
  <c r="H64" i="7"/>
  <c r="G64" i="7"/>
  <c r="F64" i="7"/>
  <c r="E64" i="7"/>
  <c r="D64" i="7"/>
  <c r="C64" i="7"/>
  <c r="B64" i="7"/>
  <c r="AY63" i="7"/>
  <c r="AV63" i="7"/>
  <c r="AU63" i="7"/>
  <c r="AT63" i="7"/>
  <c r="AS63" i="7"/>
  <c r="AR63" i="7"/>
  <c r="AQ63" i="7"/>
  <c r="AP63" i="7"/>
  <c r="AO63" i="7"/>
  <c r="AN63" i="7"/>
  <c r="AM63" i="7"/>
  <c r="AL63" i="7"/>
  <c r="AK63" i="7"/>
  <c r="AJ63" i="7"/>
  <c r="AI63" i="7"/>
  <c r="AH63" i="7"/>
  <c r="AG63" i="7"/>
  <c r="AF63" i="7"/>
  <c r="AE63" i="7"/>
  <c r="AD63" i="7"/>
  <c r="AC63" i="7"/>
  <c r="AB63" i="7"/>
  <c r="AA63" i="7"/>
  <c r="W63" i="7"/>
  <c r="V63" i="7"/>
  <c r="U63" i="7"/>
  <c r="T63" i="7"/>
  <c r="S63" i="7"/>
  <c r="R63" i="7"/>
  <c r="Q63" i="7"/>
  <c r="P63" i="7"/>
  <c r="O63" i="7"/>
  <c r="N63" i="7"/>
  <c r="M63" i="7"/>
  <c r="L63" i="7"/>
  <c r="K63" i="7"/>
  <c r="J63" i="7"/>
  <c r="I63" i="7"/>
  <c r="H63" i="7"/>
  <c r="G63" i="7"/>
  <c r="F63" i="7"/>
  <c r="E63" i="7"/>
  <c r="D63" i="7"/>
  <c r="C63" i="7"/>
  <c r="B63" i="7"/>
  <c r="AY62" i="7"/>
  <c r="AV62" i="7"/>
  <c r="AU62" i="7"/>
  <c r="AT62" i="7"/>
  <c r="AS62" i="7"/>
  <c r="AR62" i="7"/>
  <c r="AQ62" i="7"/>
  <c r="AP62" i="7"/>
  <c r="AO62" i="7"/>
  <c r="AN62" i="7"/>
  <c r="AM62" i="7"/>
  <c r="AL62" i="7"/>
  <c r="AK62" i="7"/>
  <c r="AJ62" i="7"/>
  <c r="AI62" i="7"/>
  <c r="AH62" i="7"/>
  <c r="AG62" i="7"/>
  <c r="AF62" i="7"/>
  <c r="AE62" i="7"/>
  <c r="AD62" i="7"/>
  <c r="AC62" i="7"/>
  <c r="AB62" i="7"/>
  <c r="AA62" i="7"/>
  <c r="W62" i="7"/>
  <c r="V62" i="7"/>
  <c r="U62" i="7"/>
  <c r="T62" i="7"/>
  <c r="S62" i="7"/>
  <c r="R62" i="7"/>
  <c r="Q62" i="7"/>
  <c r="P62" i="7"/>
  <c r="O62" i="7"/>
  <c r="N62" i="7"/>
  <c r="M62" i="7"/>
  <c r="L62" i="7"/>
  <c r="K62" i="7"/>
  <c r="J62" i="7"/>
  <c r="I62" i="7"/>
  <c r="H62" i="7"/>
  <c r="G62" i="7"/>
  <c r="F62" i="7"/>
  <c r="E62" i="7"/>
  <c r="D62" i="7"/>
  <c r="C62" i="7"/>
  <c r="B62" i="7"/>
  <c r="AY61" i="7"/>
  <c r="AV61" i="7"/>
  <c r="AU61" i="7"/>
  <c r="AT61" i="7"/>
  <c r="AS61" i="7"/>
  <c r="AR61" i="7"/>
  <c r="AQ61" i="7"/>
  <c r="AP61" i="7"/>
  <c r="AO61" i="7"/>
  <c r="AN61" i="7"/>
  <c r="AM61" i="7"/>
  <c r="AL61" i="7"/>
  <c r="AK61" i="7"/>
  <c r="AJ61" i="7"/>
  <c r="AI61" i="7"/>
  <c r="AH61" i="7"/>
  <c r="AG61" i="7"/>
  <c r="AF61" i="7"/>
  <c r="AE61" i="7"/>
  <c r="AD61" i="7"/>
  <c r="AC61" i="7"/>
  <c r="AB61" i="7"/>
  <c r="AA61" i="7"/>
  <c r="W61" i="7"/>
  <c r="V61" i="7"/>
  <c r="U61" i="7"/>
  <c r="T61" i="7"/>
  <c r="S61" i="7"/>
  <c r="R61" i="7"/>
  <c r="Q61" i="7"/>
  <c r="P61" i="7"/>
  <c r="O61" i="7"/>
  <c r="N61" i="7"/>
  <c r="M61" i="7"/>
  <c r="L61" i="7"/>
  <c r="K61" i="7"/>
  <c r="J61" i="7"/>
  <c r="I61" i="7"/>
  <c r="H61" i="7"/>
  <c r="G61" i="7"/>
  <c r="F61" i="7"/>
  <c r="E61" i="7"/>
  <c r="D61" i="7"/>
  <c r="C61" i="7"/>
  <c r="B61" i="7"/>
  <c r="AY60" i="7"/>
  <c r="AV60" i="7"/>
  <c r="AU60" i="7"/>
  <c r="AT60" i="7"/>
  <c r="AS60" i="7"/>
  <c r="AR60" i="7"/>
  <c r="AQ60" i="7"/>
  <c r="AP60" i="7"/>
  <c r="AO60" i="7"/>
  <c r="AN60" i="7"/>
  <c r="AM60" i="7"/>
  <c r="AL60" i="7"/>
  <c r="AK60" i="7"/>
  <c r="AJ60" i="7"/>
  <c r="AI60" i="7"/>
  <c r="AH60" i="7"/>
  <c r="AG60" i="7"/>
  <c r="AF60" i="7"/>
  <c r="AE60" i="7"/>
  <c r="AD60" i="7"/>
  <c r="AC60" i="7"/>
  <c r="AB60" i="7"/>
  <c r="AA60" i="7"/>
  <c r="W60" i="7"/>
  <c r="V60" i="7"/>
  <c r="U60" i="7"/>
  <c r="T60" i="7"/>
  <c r="S60" i="7"/>
  <c r="R60" i="7"/>
  <c r="Q60" i="7"/>
  <c r="P60" i="7"/>
  <c r="O60" i="7"/>
  <c r="N60" i="7"/>
  <c r="M60" i="7"/>
  <c r="L60" i="7"/>
  <c r="K60" i="7"/>
  <c r="J60" i="7"/>
  <c r="I60" i="7"/>
  <c r="H60" i="7"/>
  <c r="G60" i="7"/>
  <c r="F60" i="7"/>
  <c r="E60" i="7"/>
  <c r="D60" i="7"/>
  <c r="C60" i="7"/>
  <c r="B60" i="7"/>
  <c r="AY59" i="7"/>
  <c r="AV59" i="7"/>
  <c r="AU59" i="7"/>
  <c r="AT59" i="7"/>
  <c r="AS59" i="7"/>
  <c r="AR59" i="7"/>
  <c r="AQ59" i="7"/>
  <c r="AP59" i="7"/>
  <c r="AO59" i="7"/>
  <c r="AN59" i="7"/>
  <c r="AM59" i="7"/>
  <c r="AL59" i="7"/>
  <c r="AK59" i="7"/>
  <c r="AJ59" i="7"/>
  <c r="AI59" i="7"/>
  <c r="AH59" i="7"/>
  <c r="AG59" i="7"/>
  <c r="AF59" i="7"/>
  <c r="AE59" i="7"/>
  <c r="AD59" i="7"/>
  <c r="AC59" i="7"/>
  <c r="AB59" i="7"/>
  <c r="AA59" i="7"/>
  <c r="W59" i="7"/>
  <c r="V59" i="7"/>
  <c r="U59" i="7"/>
  <c r="T59" i="7"/>
  <c r="S59" i="7"/>
  <c r="R59" i="7"/>
  <c r="Q59" i="7"/>
  <c r="P59" i="7"/>
  <c r="O59" i="7"/>
  <c r="N59" i="7"/>
  <c r="M59" i="7"/>
  <c r="L59" i="7"/>
  <c r="K59" i="7"/>
  <c r="J59" i="7"/>
  <c r="I59" i="7"/>
  <c r="H59" i="7"/>
  <c r="G59" i="7"/>
  <c r="F59" i="7"/>
  <c r="E59" i="7"/>
  <c r="D59" i="7"/>
  <c r="C59" i="7"/>
  <c r="B59" i="7"/>
  <c r="AY58" i="7"/>
  <c r="AV58" i="7"/>
  <c r="AU58" i="7"/>
  <c r="AT58" i="7"/>
  <c r="AS58" i="7"/>
  <c r="AR58" i="7"/>
  <c r="AQ58" i="7"/>
  <c r="AP58" i="7"/>
  <c r="AO58" i="7"/>
  <c r="AN58" i="7"/>
  <c r="AM58" i="7"/>
  <c r="AL58" i="7"/>
  <c r="AK58" i="7"/>
  <c r="AJ58" i="7"/>
  <c r="AI58" i="7"/>
  <c r="AH58" i="7"/>
  <c r="AG58" i="7"/>
  <c r="AF58" i="7"/>
  <c r="AE58" i="7"/>
  <c r="AD58" i="7"/>
  <c r="AC58" i="7"/>
  <c r="AB58" i="7"/>
  <c r="AA58" i="7"/>
  <c r="W58" i="7"/>
  <c r="V58" i="7"/>
  <c r="U58" i="7"/>
  <c r="T58" i="7"/>
  <c r="S58" i="7"/>
  <c r="R58" i="7"/>
  <c r="Q58" i="7"/>
  <c r="P58" i="7"/>
  <c r="O58" i="7"/>
  <c r="N58" i="7"/>
  <c r="M58" i="7"/>
  <c r="L58" i="7"/>
  <c r="K58" i="7"/>
  <c r="J58" i="7"/>
  <c r="I58" i="7"/>
  <c r="H58" i="7"/>
  <c r="G58" i="7"/>
  <c r="F58" i="7"/>
  <c r="E58" i="7"/>
  <c r="D58" i="7"/>
  <c r="C58" i="7"/>
  <c r="B58" i="7"/>
  <c r="AY57" i="7"/>
  <c r="AV57" i="7"/>
  <c r="AU57" i="7"/>
  <c r="AT57" i="7"/>
  <c r="AS57" i="7"/>
  <c r="AR57" i="7"/>
  <c r="AQ57" i="7"/>
  <c r="AP57" i="7"/>
  <c r="AO57" i="7"/>
  <c r="AN57" i="7"/>
  <c r="AM57" i="7"/>
  <c r="AL57" i="7"/>
  <c r="AK57" i="7"/>
  <c r="AJ57" i="7"/>
  <c r="AI57" i="7"/>
  <c r="AH57" i="7"/>
  <c r="AG57" i="7"/>
  <c r="AF57" i="7"/>
  <c r="AE57" i="7"/>
  <c r="AD57" i="7"/>
  <c r="AC57" i="7"/>
  <c r="AB57" i="7"/>
  <c r="AA57" i="7"/>
  <c r="W57" i="7"/>
  <c r="V57" i="7"/>
  <c r="U57" i="7"/>
  <c r="T57" i="7"/>
  <c r="S57" i="7"/>
  <c r="R57" i="7"/>
  <c r="Q57" i="7"/>
  <c r="P57" i="7"/>
  <c r="O57" i="7"/>
  <c r="N57" i="7"/>
  <c r="M57" i="7"/>
  <c r="L57" i="7"/>
  <c r="K57" i="7"/>
  <c r="J57" i="7"/>
  <c r="I57" i="7"/>
  <c r="H57" i="7"/>
  <c r="G57" i="7"/>
  <c r="F57" i="7"/>
  <c r="E57" i="7"/>
  <c r="D57" i="7"/>
  <c r="C57" i="7"/>
  <c r="B57" i="7"/>
  <c r="AY56" i="7"/>
  <c r="AV56" i="7"/>
  <c r="AU56" i="7"/>
  <c r="AT56" i="7"/>
  <c r="AS56" i="7"/>
  <c r="AR56" i="7"/>
  <c r="AQ56" i="7"/>
  <c r="AP56" i="7"/>
  <c r="AO56" i="7"/>
  <c r="AN56" i="7"/>
  <c r="AM56" i="7"/>
  <c r="AL56" i="7"/>
  <c r="AK56" i="7"/>
  <c r="AJ56" i="7"/>
  <c r="AI56" i="7"/>
  <c r="AH56" i="7"/>
  <c r="AG56" i="7"/>
  <c r="AF56" i="7"/>
  <c r="AE56" i="7"/>
  <c r="AD56" i="7"/>
  <c r="AC56" i="7"/>
  <c r="AB56" i="7"/>
  <c r="AA56" i="7"/>
  <c r="W56" i="7"/>
  <c r="V56" i="7"/>
  <c r="U56" i="7"/>
  <c r="T56" i="7"/>
  <c r="S56" i="7"/>
  <c r="R56" i="7"/>
  <c r="Q56" i="7"/>
  <c r="P56" i="7"/>
  <c r="O56" i="7"/>
  <c r="N56" i="7"/>
  <c r="M56" i="7"/>
  <c r="L56" i="7"/>
  <c r="K56" i="7"/>
  <c r="J56" i="7"/>
  <c r="I56" i="7"/>
  <c r="H56" i="7"/>
  <c r="G56" i="7"/>
  <c r="F56" i="7"/>
  <c r="E56" i="7"/>
  <c r="D56" i="7"/>
  <c r="C56" i="7"/>
  <c r="B56" i="7"/>
  <c r="AY55" i="7"/>
  <c r="AV55" i="7"/>
  <c r="AU55" i="7"/>
  <c r="AT55" i="7"/>
  <c r="AS55" i="7"/>
  <c r="AR55" i="7"/>
  <c r="AQ55" i="7"/>
  <c r="AP55" i="7"/>
  <c r="AO55" i="7"/>
  <c r="AN55" i="7"/>
  <c r="AM55" i="7"/>
  <c r="AL55" i="7"/>
  <c r="AK55" i="7"/>
  <c r="AJ55" i="7"/>
  <c r="AI55" i="7"/>
  <c r="AH55" i="7"/>
  <c r="AG55" i="7"/>
  <c r="AF55" i="7"/>
  <c r="AE55" i="7"/>
  <c r="AD55" i="7"/>
  <c r="AC55" i="7"/>
  <c r="AB55" i="7"/>
  <c r="AA55" i="7"/>
  <c r="W55" i="7"/>
  <c r="V55" i="7"/>
  <c r="U55" i="7"/>
  <c r="T55" i="7"/>
  <c r="S55" i="7"/>
  <c r="R55" i="7"/>
  <c r="Q55" i="7"/>
  <c r="P55" i="7"/>
  <c r="O55" i="7"/>
  <c r="N55" i="7"/>
  <c r="M55" i="7"/>
  <c r="L55" i="7"/>
  <c r="K55" i="7"/>
  <c r="J55" i="7"/>
  <c r="I55" i="7"/>
  <c r="H55" i="7"/>
  <c r="G55" i="7"/>
  <c r="F55" i="7"/>
  <c r="E55" i="7"/>
  <c r="D55" i="7"/>
  <c r="C55" i="7"/>
  <c r="B55" i="7"/>
  <c r="AY54" i="7"/>
  <c r="AV54" i="7"/>
  <c r="AU54" i="7"/>
  <c r="AT54" i="7"/>
  <c r="AS54" i="7"/>
  <c r="AR54" i="7"/>
  <c r="AQ54" i="7"/>
  <c r="AP54" i="7"/>
  <c r="AO54" i="7"/>
  <c r="AN54" i="7"/>
  <c r="AM54" i="7"/>
  <c r="AL54" i="7"/>
  <c r="AK54" i="7"/>
  <c r="AJ54" i="7"/>
  <c r="AI54" i="7"/>
  <c r="AH54" i="7"/>
  <c r="AG54" i="7"/>
  <c r="AF54" i="7"/>
  <c r="AE54" i="7"/>
  <c r="AD54" i="7"/>
  <c r="AC54" i="7"/>
  <c r="AB54" i="7"/>
  <c r="AA54" i="7"/>
  <c r="W54" i="7"/>
  <c r="V54" i="7"/>
  <c r="U54" i="7"/>
  <c r="T54" i="7"/>
  <c r="S54" i="7"/>
  <c r="R54" i="7"/>
  <c r="Q54" i="7"/>
  <c r="P54" i="7"/>
  <c r="O54" i="7"/>
  <c r="N54" i="7"/>
  <c r="M54" i="7"/>
  <c r="L54" i="7"/>
  <c r="K54" i="7"/>
  <c r="J54" i="7"/>
  <c r="I54" i="7"/>
  <c r="H54" i="7"/>
  <c r="G54" i="7"/>
  <c r="F54" i="7"/>
  <c r="E54" i="7"/>
  <c r="D54" i="7"/>
  <c r="C54" i="7"/>
  <c r="B54" i="7"/>
  <c r="AY53" i="7"/>
  <c r="AV53" i="7"/>
  <c r="AU53" i="7"/>
  <c r="AT53" i="7"/>
  <c r="AS53" i="7"/>
  <c r="AR53" i="7"/>
  <c r="AQ53" i="7"/>
  <c r="AP53" i="7"/>
  <c r="AO53" i="7"/>
  <c r="AN53" i="7"/>
  <c r="AM53" i="7"/>
  <c r="AL53" i="7"/>
  <c r="AK53" i="7"/>
  <c r="AJ53" i="7"/>
  <c r="AI53" i="7"/>
  <c r="AH53" i="7"/>
  <c r="AG53" i="7"/>
  <c r="AF53" i="7"/>
  <c r="AE53" i="7"/>
  <c r="AD53" i="7"/>
  <c r="AC53" i="7"/>
  <c r="AB53" i="7"/>
  <c r="AA53" i="7"/>
  <c r="W53" i="7"/>
  <c r="V53" i="7"/>
  <c r="U53" i="7"/>
  <c r="T53" i="7"/>
  <c r="S53" i="7"/>
  <c r="R53" i="7"/>
  <c r="Q53" i="7"/>
  <c r="P53" i="7"/>
  <c r="O53" i="7"/>
  <c r="N53" i="7"/>
  <c r="M53" i="7"/>
  <c r="L53" i="7"/>
  <c r="K53" i="7"/>
  <c r="J53" i="7"/>
  <c r="I53" i="7"/>
  <c r="H53" i="7"/>
  <c r="G53" i="7"/>
  <c r="F53" i="7"/>
  <c r="E53" i="7"/>
  <c r="D53" i="7"/>
  <c r="C53" i="7"/>
  <c r="B53" i="7"/>
  <c r="AY52" i="7"/>
  <c r="AV52" i="7"/>
  <c r="AU52" i="7"/>
  <c r="AT52" i="7"/>
  <c r="AS52" i="7"/>
  <c r="AR52" i="7"/>
  <c r="AQ52" i="7"/>
  <c r="AP52" i="7"/>
  <c r="AO52" i="7"/>
  <c r="AN52" i="7"/>
  <c r="AM52" i="7"/>
  <c r="AL52" i="7"/>
  <c r="AK52" i="7"/>
  <c r="AJ52" i="7"/>
  <c r="AI52" i="7"/>
  <c r="AH52" i="7"/>
  <c r="AG52" i="7"/>
  <c r="AF52" i="7"/>
  <c r="AE52" i="7"/>
  <c r="AD52" i="7"/>
  <c r="AC52" i="7"/>
  <c r="AB52" i="7"/>
  <c r="AA52" i="7"/>
  <c r="W52" i="7"/>
  <c r="V52" i="7"/>
  <c r="U52" i="7"/>
  <c r="T52" i="7"/>
  <c r="S52" i="7"/>
  <c r="R52" i="7"/>
  <c r="Q52" i="7"/>
  <c r="P52" i="7"/>
  <c r="O52" i="7"/>
  <c r="N52" i="7"/>
  <c r="M52" i="7"/>
  <c r="L52" i="7"/>
  <c r="K52" i="7"/>
  <c r="J52" i="7"/>
  <c r="I52" i="7"/>
  <c r="H52" i="7"/>
  <c r="G52" i="7"/>
  <c r="F52" i="7"/>
  <c r="E52" i="7"/>
  <c r="D52" i="7"/>
  <c r="C52" i="7"/>
  <c r="B52" i="7"/>
  <c r="AY51" i="7"/>
  <c r="AV51" i="7"/>
  <c r="AU51" i="7"/>
  <c r="AT51" i="7"/>
  <c r="AS51" i="7"/>
  <c r="AR51" i="7"/>
  <c r="AQ51" i="7"/>
  <c r="AP51" i="7"/>
  <c r="AO51" i="7"/>
  <c r="AN51" i="7"/>
  <c r="AM51" i="7"/>
  <c r="AL51" i="7"/>
  <c r="AK51" i="7"/>
  <c r="AJ51" i="7"/>
  <c r="AI51" i="7"/>
  <c r="AH51" i="7"/>
  <c r="AG51" i="7"/>
  <c r="AF51" i="7"/>
  <c r="AE51" i="7"/>
  <c r="AD51" i="7"/>
  <c r="AC51" i="7"/>
  <c r="AB51" i="7"/>
  <c r="AA51" i="7"/>
  <c r="W51" i="7"/>
  <c r="V51" i="7"/>
  <c r="U51" i="7"/>
  <c r="T51" i="7"/>
  <c r="S51" i="7"/>
  <c r="R51" i="7"/>
  <c r="Q51" i="7"/>
  <c r="P51" i="7"/>
  <c r="O51" i="7"/>
  <c r="N51" i="7"/>
  <c r="M51" i="7"/>
  <c r="L51" i="7"/>
  <c r="K51" i="7"/>
  <c r="J51" i="7"/>
  <c r="I51" i="7"/>
  <c r="H51" i="7"/>
  <c r="G51" i="7"/>
  <c r="F51" i="7"/>
  <c r="E51" i="7"/>
  <c r="D51" i="7"/>
  <c r="C51" i="7"/>
  <c r="B51" i="7"/>
  <c r="AY50" i="7"/>
  <c r="AV50" i="7"/>
  <c r="AU50" i="7"/>
  <c r="AT50" i="7"/>
  <c r="AS50" i="7"/>
  <c r="AR50" i="7"/>
  <c r="AQ50" i="7"/>
  <c r="AP50" i="7"/>
  <c r="AO50" i="7"/>
  <c r="AN50" i="7"/>
  <c r="AM50" i="7"/>
  <c r="AL50" i="7"/>
  <c r="AK50" i="7"/>
  <c r="AJ50" i="7"/>
  <c r="AI50" i="7"/>
  <c r="AH50" i="7"/>
  <c r="AG50" i="7"/>
  <c r="AF50" i="7"/>
  <c r="AE50" i="7"/>
  <c r="AD50" i="7"/>
  <c r="AC50" i="7"/>
  <c r="AB50" i="7"/>
  <c r="AA50" i="7"/>
  <c r="W50" i="7"/>
  <c r="V50" i="7"/>
  <c r="U50" i="7"/>
  <c r="T50" i="7"/>
  <c r="S50" i="7"/>
  <c r="R50" i="7"/>
  <c r="Q50" i="7"/>
  <c r="P50" i="7"/>
  <c r="O50" i="7"/>
  <c r="N50" i="7"/>
  <c r="M50" i="7"/>
  <c r="L50" i="7"/>
  <c r="K50" i="7"/>
  <c r="J50" i="7"/>
  <c r="I50" i="7"/>
  <c r="H50" i="7"/>
  <c r="G50" i="7"/>
  <c r="F50" i="7"/>
  <c r="E50" i="7"/>
  <c r="D50" i="7"/>
  <c r="C50" i="7"/>
  <c r="B50" i="7"/>
  <c r="AY49" i="7"/>
  <c r="AV49" i="7"/>
  <c r="AU49" i="7"/>
  <c r="AT49" i="7"/>
  <c r="AS49" i="7"/>
  <c r="AR49" i="7"/>
  <c r="AQ49" i="7"/>
  <c r="AP49" i="7"/>
  <c r="AO49" i="7"/>
  <c r="AN49" i="7"/>
  <c r="AM49" i="7"/>
  <c r="AL49" i="7"/>
  <c r="AK49" i="7"/>
  <c r="AJ49" i="7"/>
  <c r="AI49" i="7"/>
  <c r="AH49" i="7"/>
  <c r="AG49" i="7"/>
  <c r="AF49" i="7"/>
  <c r="AE49" i="7"/>
  <c r="AD49" i="7"/>
  <c r="AC49" i="7"/>
  <c r="AB49" i="7"/>
  <c r="AA49" i="7"/>
  <c r="W49" i="7"/>
  <c r="V49" i="7"/>
  <c r="U49" i="7"/>
  <c r="T49" i="7"/>
  <c r="S49" i="7"/>
  <c r="R49" i="7"/>
  <c r="Q49" i="7"/>
  <c r="P49" i="7"/>
  <c r="O49" i="7"/>
  <c r="N49" i="7"/>
  <c r="M49" i="7"/>
  <c r="L49" i="7"/>
  <c r="K49" i="7"/>
  <c r="J49" i="7"/>
  <c r="I49" i="7"/>
  <c r="H49" i="7"/>
  <c r="G49" i="7"/>
  <c r="F49" i="7"/>
  <c r="E49" i="7"/>
  <c r="D49" i="7"/>
  <c r="C49" i="7"/>
  <c r="B49" i="7"/>
  <c r="AY48" i="7"/>
  <c r="AV48" i="7"/>
  <c r="AU48" i="7"/>
  <c r="AT48" i="7"/>
  <c r="AS48" i="7"/>
  <c r="AR48" i="7"/>
  <c r="AQ48" i="7"/>
  <c r="AP48" i="7"/>
  <c r="AO48" i="7"/>
  <c r="AN48" i="7"/>
  <c r="AM48" i="7"/>
  <c r="AL48" i="7"/>
  <c r="AK48" i="7"/>
  <c r="AJ48" i="7"/>
  <c r="AI48" i="7"/>
  <c r="AH48" i="7"/>
  <c r="AG48" i="7"/>
  <c r="AF48" i="7"/>
  <c r="AE48" i="7"/>
  <c r="AD48" i="7"/>
  <c r="AC48" i="7"/>
  <c r="AB48" i="7"/>
  <c r="AA48" i="7"/>
  <c r="W48" i="7"/>
  <c r="V48" i="7"/>
  <c r="U48" i="7"/>
  <c r="T48" i="7"/>
  <c r="S48" i="7"/>
  <c r="R48" i="7"/>
  <c r="Q48" i="7"/>
  <c r="P48" i="7"/>
  <c r="O48" i="7"/>
  <c r="N48" i="7"/>
  <c r="M48" i="7"/>
  <c r="L48" i="7"/>
  <c r="K48" i="7"/>
  <c r="J48" i="7"/>
  <c r="I48" i="7"/>
  <c r="H48" i="7"/>
  <c r="G48" i="7"/>
  <c r="F48" i="7"/>
  <c r="E48" i="7"/>
  <c r="D48" i="7"/>
  <c r="C48" i="7"/>
  <c r="B48" i="7"/>
  <c r="AY47" i="7"/>
  <c r="AV47" i="7"/>
  <c r="AU47" i="7"/>
  <c r="AT47" i="7"/>
  <c r="AS47" i="7"/>
  <c r="AR47" i="7"/>
  <c r="AQ47" i="7"/>
  <c r="AP47" i="7"/>
  <c r="AO47" i="7"/>
  <c r="AN47" i="7"/>
  <c r="AM47" i="7"/>
  <c r="AL47" i="7"/>
  <c r="AK47" i="7"/>
  <c r="AJ47" i="7"/>
  <c r="AI47" i="7"/>
  <c r="AH47" i="7"/>
  <c r="AG47" i="7"/>
  <c r="AF47" i="7"/>
  <c r="AE47" i="7"/>
  <c r="AD47" i="7"/>
  <c r="AC47" i="7"/>
  <c r="AB47" i="7"/>
  <c r="AA47" i="7"/>
  <c r="W47" i="7"/>
  <c r="V47" i="7"/>
  <c r="U47" i="7"/>
  <c r="T47" i="7"/>
  <c r="S47" i="7"/>
  <c r="R47" i="7"/>
  <c r="Q47" i="7"/>
  <c r="P47" i="7"/>
  <c r="O47" i="7"/>
  <c r="N47" i="7"/>
  <c r="M47" i="7"/>
  <c r="L47" i="7"/>
  <c r="K47" i="7"/>
  <c r="J47" i="7"/>
  <c r="I47" i="7"/>
  <c r="H47" i="7"/>
  <c r="G47" i="7"/>
  <c r="F47" i="7"/>
  <c r="E47" i="7"/>
  <c r="D47" i="7"/>
  <c r="C47" i="7"/>
  <c r="B47" i="7"/>
  <c r="AY46" i="7"/>
  <c r="AV46" i="7"/>
  <c r="AU46" i="7"/>
  <c r="AT46" i="7"/>
  <c r="AS46" i="7"/>
  <c r="AR46" i="7"/>
  <c r="AQ46" i="7"/>
  <c r="AP46" i="7"/>
  <c r="AO46" i="7"/>
  <c r="AN46" i="7"/>
  <c r="AM46" i="7"/>
  <c r="AL46" i="7"/>
  <c r="AK46" i="7"/>
  <c r="AJ46" i="7"/>
  <c r="AI46" i="7"/>
  <c r="AH46" i="7"/>
  <c r="AG46" i="7"/>
  <c r="AF46" i="7"/>
  <c r="AE46" i="7"/>
  <c r="AD46" i="7"/>
  <c r="AC46" i="7"/>
  <c r="AB46" i="7"/>
  <c r="AA46" i="7"/>
  <c r="W46" i="7"/>
  <c r="V46" i="7"/>
  <c r="U46" i="7"/>
  <c r="T46" i="7"/>
  <c r="S46" i="7"/>
  <c r="R46" i="7"/>
  <c r="Q46" i="7"/>
  <c r="P46" i="7"/>
  <c r="O46" i="7"/>
  <c r="N46" i="7"/>
  <c r="M46" i="7"/>
  <c r="L46" i="7"/>
  <c r="K46" i="7"/>
  <c r="J46" i="7"/>
  <c r="I46" i="7"/>
  <c r="H46" i="7"/>
  <c r="G46" i="7"/>
  <c r="F46" i="7"/>
  <c r="E46" i="7"/>
  <c r="D46" i="7"/>
  <c r="C46" i="7"/>
  <c r="B46" i="7"/>
  <c r="AY45" i="7"/>
  <c r="AV45" i="7"/>
  <c r="AU45" i="7"/>
  <c r="AT45" i="7"/>
  <c r="AS45" i="7"/>
  <c r="AR45" i="7"/>
  <c r="AQ45" i="7"/>
  <c r="AP45" i="7"/>
  <c r="AO45" i="7"/>
  <c r="AN45" i="7"/>
  <c r="AM45" i="7"/>
  <c r="AL45" i="7"/>
  <c r="AK45" i="7"/>
  <c r="AJ45" i="7"/>
  <c r="AI45" i="7"/>
  <c r="AH45" i="7"/>
  <c r="AG45" i="7"/>
  <c r="AF45" i="7"/>
  <c r="AE45" i="7"/>
  <c r="AD45" i="7"/>
  <c r="AC45" i="7"/>
  <c r="AB45" i="7"/>
  <c r="AA45" i="7"/>
  <c r="W45" i="7"/>
  <c r="V45" i="7"/>
  <c r="U45" i="7"/>
  <c r="T45" i="7"/>
  <c r="S45" i="7"/>
  <c r="R45" i="7"/>
  <c r="Q45" i="7"/>
  <c r="P45" i="7"/>
  <c r="O45" i="7"/>
  <c r="N45" i="7"/>
  <c r="M45" i="7"/>
  <c r="L45" i="7"/>
  <c r="K45" i="7"/>
  <c r="J45" i="7"/>
  <c r="I45" i="7"/>
  <c r="H45" i="7"/>
  <c r="G45" i="7"/>
  <c r="F45" i="7"/>
  <c r="E45" i="7"/>
  <c r="D45" i="7"/>
  <c r="C45" i="7"/>
  <c r="B45" i="7"/>
  <c r="AY44" i="7"/>
  <c r="AV44" i="7"/>
  <c r="AU44" i="7"/>
  <c r="AT44" i="7"/>
  <c r="AS44" i="7"/>
  <c r="AR44" i="7"/>
  <c r="AQ44" i="7"/>
  <c r="AP44" i="7"/>
  <c r="AO44" i="7"/>
  <c r="AN44" i="7"/>
  <c r="AM44" i="7"/>
  <c r="AL44" i="7"/>
  <c r="AK44" i="7"/>
  <c r="AJ44" i="7"/>
  <c r="AI44" i="7"/>
  <c r="AH44" i="7"/>
  <c r="AG44" i="7"/>
  <c r="AF44" i="7"/>
  <c r="AE44" i="7"/>
  <c r="AD44" i="7"/>
  <c r="AC44" i="7"/>
  <c r="AB44" i="7"/>
  <c r="AA44" i="7"/>
  <c r="W44" i="7"/>
  <c r="V44" i="7"/>
  <c r="U44" i="7"/>
  <c r="T44" i="7"/>
  <c r="S44" i="7"/>
  <c r="R44" i="7"/>
  <c r="Q44" i="7"/>
  <c r="P44" i="7"/>
  <c r="O44" i="7"/>
  <c r="N44" i="7"/>
  <c r="M44" i="7"/>
  <c r="L44" i="7"/>
  <c r="K44" i="7"/>
  <c r="J44" i="7"/>
  <c r="I44" i="7"/>
  <c r="H44" i="7"/>
  <c r="G44" i="7"/>
  <c r="F44" i="7"/>
  <c r="E44" i="7"/>
  <c r="D44" i="7"/>
  <c r="C44" i="7"/>
  <c r="B44" i="7"/>
  <c r="AY43" i="7"/>
  <c r="AV43" i="7"/>
  <c r="AU43" i="7"/>
  <c r="AT43" i="7"/>
  <c r="AS43" i="7"/>
  <c r="AR43" i="7"/>
  <c r="AQ43" i="7"/>
  <c r="AP43" i="7"/>
  <c r="AO43" i="7"/>
  <c r="AN43" i="7"/>
  <c r="AM43" i="7"/>
  <c r="AL43" i="7"/>
  <c r="AK43" i="7"/>
  <c r="AJ43" i="7"/>
  <c r="AI43" i="7"/>
  <c r="AH43" i="7"/>
  <c r="AG43" i="7"/>
  <c r="AF43" i="7"/>
  <c r="AE43" i="7"/>
  <c r="AD43" i="7"/>
  <c r="AC43" i="7"/>
  <c r="AB43" i="7"/>
  <c r="AA43" i="7"/>
  <c r="W43" i="7"/>
  <c r="V43" i="7"/>
  <c r="U43" i="7"/>
  <c r="T43" i="7"/>
  <c r="S43" i="7"/>
  <c r="R43" i="7"/>
  <c r="Q43" i="7"/>
  <c r="P43" i="7"/>
  <c r="O43" i="7"/>
  <c r="N43" i="7"/>
  <c r="M43" i="7"/>
  <c r="L43" i="7"/>
  <c r="K43" i="7"/>
  <c r="J43" i="7"/>
  <c r="I43" i="7"/>
  <c r="H43" i="7"/>
  <c r="G43" i="7"/>
  <c r="F43" i="7"/>
  <c r="E43" i="7"/>
  <c r="D43" i="7"/>
  <c r="C43" i="7"/>
  <c r="B43" i="7"/>
  <c r="AY42" i="7"/>
  <c r="AV42" i="7"/>
  <c r="AU42" i="7"/>
  <c r="AT42" i="7"/>
  <c r="AS42" i="7"/>
  <c r="AR42" i="7"/>
  <c r="AQ42" i="7"/>
  <c r="AP42" i="7"/>
  <c r="AO42" i="7"/>
  <c r="AN42" i="7"/>
  <c r="AM42" i="7"/>
  <c r="AL42" i="7"/>
  <c r="AK42" i="7"/>
  <c r="AJ42" i="7"/>
  <c r="AI42" i="7"/>
  <c r="AH42" i="7"/>
  <c r="AG42" i="7"/>
  <c r="AF42" i="7"/>
  <c r="AE42" i="7"/>
  <c r="AD42" i="7"/>
  <c r="AC42" i="7"/>
  <c r="AB42" i="7"/>
  <c r="AA42" i="7"/>
  <c r="W42" i="7"/>
  <c r="V42" i="7"/>
  <c r="U42" i="7"/>
  <c r="T42" i="7"/>
  <c r="S42" i="7"/>
  <c r="R42" i="7"/>
  <c r="Q42" i="7"/>
  <c r="P42" i="7"/>
  <c r="O42" i="7"/>
  <c r="N42" i="7"/>
  <c r="M42" i="7"/>
  <c r="L42" i="7"/>
  <c r="K42" i="7"/>
  <c r="J42" i="7"/>
  <c r="I42" i="7"/>
  <c r="H42" i="7"/>
  <c r="G42" i="7"/>
  <c r="F42" i="7"/>
  <c r="E42" i="7"/>
  <c r="D42" i="7"/>
  <c r="W24" i="7" s="1"/>
  <c r="C42" i="7"/>
  <c r="B42" i="7"/>
  <c r="AY41" i="7"/>
  <c r="AV41" i="7"/>
  <c r="AU41" i="7"/>
  <c r="AT41" i="7"/>
  <c r="AS41" i="7"/>
  <c r="AR41" i="7"/>
  <c r="AQ41" i="7"/>
  <c r="AP41" i="7"/>
  <c r="AO41" i="7"/>
  <c r="AN41" i="7"/>
  <c r="AM41" i="7"/>
  <c r="AL41" i="7"/>
  <c r="AK41" i="7"/>
  <c r="AJ41" i="7"/>
  <c r="AI41" i="7"/>
  <c r="AH41" i="7"/>
  <c r="AG41" i="7"/>
  <c r="AF41" i="7"/>
  <c r="AE41" i="7"/>
  <c r="AD41" i="7"/>
  <c r="AC41" i="7"/>
  <c r="AB41" i="7"/>
  <c r="AA41" i="7"/>
  <c r="W41" i="7"/>
  <c r="V41" i="7"/>
  <c r="U41" i="7"/>
  <c r="T41" i="7"/>
  <c r="S41" i="7"/>
  <c r="R41" i="7"/>
  <c r="Q41" i="7"/>
  <c r="P41" i="7"/>
  <c r="O41" i="7"/>
  <c r="N41" i="7"/>
  <c r="M41" i="7"/>
  <c r="L41" i="7"/>
  <c r="K41" i="7"/>
  <c r="J41" i="7"/>
  <c r="I41" i="7"/>
  <c r="H41" i="7"/>
  <c r="G41" i="7"/>
  <c r="F41" i="7"/>
  <c r="E41" i="7"/>
  <c r="D41" i="7"/>
  <c r="C41" i="7"/>
  <c r="B41" i="7"/>
  <c r="AY40" i="7"/>
  <c r="AV40" i="7"/>
  <c r="AU40" i="7"/>
  <c r="AT40" i="7"/>
  <c r="AS40" i="7"/>
  <c r="AR40" i="7"/>
  <c r="AQ40" i="7"/>
  <c r="AP40" i="7"/>
  <c r="AO40" i="7"/>
  <c r="AN40" i="7"/>
  <c r="AM40" i="7"/>
  <c r="AL40" i="7"/>
  <c r="AK40" i="7"/>
  <c r="AJ40" i="7"/>
  <c r="AI40" i="7"/>
  <c r="AH40" i="7"/>
  <c r="AG40" i="7"/>
  <c r="AF40" i="7"/>
  <c r="AE40" i="7"/>
  <c r="AD40" i="7"/>
  <c r="AC40" i="7"/>
  <c r="AB40" i="7"/>
  <c r="AA40" i="7"/>
  <c r="W40" i="7"/>
  <c r="V40" i="7"/>
  <c r="V12" i="7" s="1"/>
  <c r="U40" i="7"/>
  <c r="T40" i="7"/>
  <c r="S40" i="7"/>
  <c r="R40" i="7"/>
  <c r="Q40" i="7"/>
  <c r="P40" i="7"/>
  <c r="O40" i="7"/>
  <c r="N40" i="7"/>
  <c r="N12" i="7" s="1"/>
  <c r="M40" i="7"/>
  <c r="L40" i="7"/>
  <c r="K40" i="7"/>
  <c r="J40" i="7"/>
  <c r="I40" i="7"/>
  <c r="H40" i="7"/>
  <c r="G40" i="7"/>
  <c r="F40" i="7"/>
  <c r="F12" i="7" s="1"/>
  <c r="E40" i="7"/>
  <c r="D40" i="7"/>
  <c r="R19" i="7" s="1"/>
  <c r="C40" i="7"/>
  <c r="B40" i="7"/>
  <c r="AY39" i="7"/>
  <c r="AV39" i="7"/>
  <c r="AU39" i="7"/>
  <c r="AT39" i="7"/>
  <c r="AS39" i="7"/>
  <c r="AR39" i="7"/>
  <c r="AQ39" i="7"/>
  <c r="AP39" i="7"/>
  <c r="AO39" i="7"/>
  <c r="AN39" i="7"/>
  <c r="AM39" i="7"/>
  <c r="AL39" i="7"/>
  <c r="AK39" i="7"/>
  <c r="AJ39" i="7"/>
  <c r="AI39" i="7"/>
  <c r="AH39" i="7"/>
  <c r="AG39" i="7"/>
  <c r="AF39" i="7"/>
  <c r="AE39" i="7"/>
  <c r="AD39" i="7"/>
  <c r="AC39" i="7"/>
  <c r="AB39" i="7"/>
  <c r="AA39" i="7"/>
  <c r="W39" i="7"/>
  <c r="V39" i="7"/>
  <c r="U39" i="7"/>
  <c r="T39" i="7"/>
  <c r="S39" i="7"/>
  <c r="R39" i="7"/>
  <c r="Q39" i="7"/>
  <c r="P39" i="7"/>
  <c r="O39" i="7"/>
  <c r="N39" i="7"/>
  <c r="M39" i="7"/>
  <c r="L39" i="7"/>
  <c r="K39" i="7"/>
  <c r="J39" i="7"/>
  <c r="I39" i="7"/>
  <c r="H39" i="7"/>
  <c r="G39" i="7"/>
  <c r="F39" i="7"/>
  <c r="E39" i="7"/>
  <c r="D39" i="7"/>
  <c r="V24" i="7" s="1"/>
  <c r="C39" i="7"/>
  <c r="B39" i="7"/>
  <c r="AY38" i="7"/>
  <c r="AV38" i="7"/>
  <c r="AU38" i="7"/>
  <c r="AT38" i="7"/>
  <c r="AS38" i="7"/>
  <c r="AR38" i="7"/>
  <c r="AQ38" i="7"/>
  <c r="AP38" i="7"/>
  <c r="AO38" i="7"/>
  <c r="AN38" i="7"/>
  <c r="AM38" i="7"/>
  <c r="AL38" i="7"/>
  <c r="AK38" i="7"/>
  <c r="AJ38" i="7"/>
  <c r="AI38" i="7"/>
  <c r="AH38" i="7"/>
  <c r="AG38" i="7"/>
  <c r="AF38" i="7"/>
  <c r="AE38" i="7"/>
  <c r="AD38" i="7"/>
  <c r="AC38" i="7"/>
  <c r="AB38" i="7"/>
  <c r="AA38" i="7"/>
  <c r="W38" i="7"/>
  <c r="V38" i="7"/>
  <c r="U38" i="7"/>
  <c r="T38" i="7"/>
  <c r="S38" i="7"/>
  <c r="R38" i="7"/>
  <c r="Q38" i="7"/>
  <c r="P38" i="7"/>
  <c r="O38" i="7"/>
  <c r="N38" i="7"/>
  <c r="M38" i="7"/>
  <c r="L38" i="7"/>
  <c r="K38" i="7"/>
  <c r="J38" i="7"/>
  <c r="I38" i="7"/>
  <c r="H38" i="7"/>
  <c r="G38" i="7"/>
  <c r="F38" i="7"/>
  <c r="E38" i="7"/>
  <c r="D38" i="7"/>
  <c r="C38" i="7"/>
  <c r="B38" i="7"/>
  <c r="AY37" i="7"/>
  <c r="AV37" i="7"/>
  <c r="AU37" i="7"/>
  <c r="AT37" i="7"/>
  <c r="AS37" i="7"/>
  <c r="AR37" i="7"/>
  <c r="AQ37" i="7"/>
  <c r="AP37" i="7"/>
  <c r="AO37" i="7"/>
  <c r="AN37" i="7"/>
  <c r="AM37" i="7"/>
  <c r="AL37" i="7"/>
  <c r="AK37" i="7"/>
  <c r="AJ37" i="7"/>
  <c r="AI37" i="7"/>
  <c r="AH37" i="7"/>
  <c r="AG37" i="7"/>
  <c r="AF37" i="7"/>
  <c r="AE37" i="7"/>
  <c r="AD37" i="7"/>
  <c r="AC37" i="7"/>
  <c r="AB37" i="7"/>
  <c r="AA37" i="7"/>
  <c r="W37" i="7"/>
  <c r="V37" i="7"/>
  <c r="U37" i="7"/>
  <c r="T37" i="7"/>
  <c r="S37" i="7"/>
  <c r="R37" i="7"/>
  <c r="Q37" i="7"/>
  <c r="P37" i="7"/>
  <c r="O37" i="7"/>
  <c r="N37" i="7"/>
  <c r="M37" i="7"/>
  <c r="L37" i="7"/>
  <c r="K37" i="7"/>
  <c r="J37" i="7"/>
  <c r="I37" i="7"/>
  <c r="H37" i="7"/>
  <c r="G37" i="7"/>
  <c r="F37" i="7"/>
  <c r="E37" i="7"/>
  <c r="D37" i="7"/>
  <c r="C37" i="7"/>
  <c r="B37" i="7"/>
  <c r="AY36" i="7"/>
  <c r="AV36" i="7"/>
  <c r="AU36" i="7"/>
  <c r="AT36" i="7"/>
  <c r="AS36" i="7"/>
  <c r="AR36" i="7"/>
  <c r="AQ36" i="7"/>
  <c r="AP36" i="7"/>
  <c r="AO36" i="7"/>
  <c r="AN36" i="7"/>
  <c r="AM36" i="7"/>
  <c r="AL36" i="7"/>
  <c r="AK36" i="7"/>
  <c r="AJ36" i="7"/>
  <c r="AI36" i="7"/>
  <c r="AH36" i="7"/>
  <c r="AG36" i="7"/>
  <c r="AF36" i="7"/>
  <c r="AE36" i="7"/>
  <c r="AD36" i="7"/>
  <c r="AC36" i="7"/>
  <c r="AB36" i="7"/>
  <c r="AA36" i="7"/>
  <c r="W36" i="7"/>
  <c r="V36" i="7"/>
  <c r="U36" i="7"/>
  <c r="T36" i="7"/>
  <c r="S36" i="7"/>
  <c r="R36" i="7"/>
  <c r="R12" i="7" s="1"/>
  <c r="Q36" i="7"/>
  <c r="P36" i="7"/>
  <c r="O36" i="7"/>
  <c r="N36" i="7"/>
  <c r="M36" i="7"/>
  <c r="L36" i="7"/>
  <c r="K36" i="7"/>
  <c r="J36" i="7"/>
  <c r="J12" i="7" s="1"/>
  <c r="I36" i="7"/>
  <c r="H36" i="7"/>
  <c r="G36" i="7"/>
  <c r="F36" i="7"/>
  <c r="E36" i="7"/>
  <c r="D36" i="7"/>
  <c r="C36" i="7"/>
  <c r="B36" i="7"/>
  <c r="AY35" i="7"/>
  <c r="AV35" i="7"/>
  <c r="AU35" i="7"/>
  <c r="AT35" i="7"/>
  <c r="AS35" i="7"/>
  <c r="AR35" i="7"/>
  <c r="AQ35" i="7"/>
  <c r="AP35" i="7"/>
  <c r="AO35" i="7"/>
  <c r="AN35" i="7"/>
  <c r="AM35" i="7"/>
  <c r="AL35" i="7"/>
  <c r="AK35" i="7"/>
  <c r="AJ35" i="7"/>
  <c r="AI35" i="7"/>
  <c r="AH35" i="7"/>
  <c r="AG35" i="7"/>
  <c r="AF35" i="7"/>
  <c r="AE35" i="7"/>
  <c r="AD35" i="7"/>
  <c r="AC35" i="7"/>
  <c r="AB35" i="7"/>
  <c r="AA35" i="7"/>
  <c r="W35" i="7"/>
  <c r="W12" i="7" s="1"/>
  <c r="V35" i="7"/>
  <c r="U35" i="7"/>
  <c r="T35" i="7"/>
  <c r="S35" i="7"/>
  <c r="R35" i="7"/>
  <c r="Q35" i="7"/>
  <c r="P35" i="7"/>
  <c r="O35" i="7"/>
  <c r="O12" i="7" s="1"/>
  <c r="N35" i="7"/>
  <c r="M35" i="7"/>
  <c r="L35" i="7"/>
  <c r="K35" i="7"/>
  <c r="J35" i="7"/>
  <c r="I35" i="7"/>
  <c r="H35" i="7"/>
  <c r="G35" i="7"/>
  <c r="G12" i="7" s="1"/>
  <c r="F35" i="7"/>
  <c r="E35" i="7"/>
  <c r="D35" i="7"/>
  <c r="U24" i="7" s="1"/>
  <c r="C35" i="7"/>
  <c r="B35" i="7"/>
  <c r="Q24" i="7"/>
  <c r="I24" i="7"/>
  <c r="U23" i="7"/>
  <c r="M23" i="7"/>
  <c r="E23" i="7"/>
  <c r="Q22" i="7"/>
  <c r="I22" i="7"/>
  <c r="U21" i="7"/>
  <c r="M21" i="7"/>
  <c r="E21" i="7"/>
  <c r="Q20" i="7"/>
  <c r="I20" i="7"/>
  <c r="U19" i="7"/>
  <c r="M19" i="7"/>
  <c r="E19" i="7"/>
  <c r="Q18" i="7"/>
  <c r="I18" i="7"/>
  <c r="U17" i="7"/>
  <c r="M17" i="7"/>
  <c r="E17" i="7"/>
  <c r="Q16" i="7"/>
  <c r="I16" i="7"/>
  <c r="U15" i="7"/>
  <c r="M15" i="7"/>
  <c r="E15" i="7"/>
  <c r="Q14" i="7"/>
  <c r="I14" i="7"/>
  <c r="U13" i="7"/>
  <c r="M13" i="7"/>
  <c r="E13" i="7"/>
  <c r="Q12" i="7"/>
  <c r="I12" i="7"/>
  <c r="H12" i="7" l="1"/>
  <c r="P12" i="7"/>
  <c r="D13" i="7"/>
  <c r="L13" i="7"/>
  <c r="T13" i="7"/>
  <c r="H14" i="7"/>
  <c r="P14" i="7"/>
  <c r="D15" i="7"/>
  <c r="L15" i="7"/>
  <c r="T15" i="7"/>
  <c r="H16" i="7"/>
  <c r="P16" i="7"/>
  <c r="D17" i="7"/>
  <c r="L17" i="7"/>
  <c r="T17" i="7"/>
  <c r="H18" i="7"/>
  <c r="P18" i="7"/>
  <c r="D19" i="7"/>
  <c r="L19" i="7"/>
  <c r="T19" i="7"/>
  <c r="H20" i="7"/>
  <c r="P20" i="7"/>
  <c r="D21" i="7"/>
  <c r="L21" i="7"/>
  <c r="T21" i="7"/>
  <c r="H22" i="7"/>
  <c r="P22" i="7"/>
  <c r="D23" i="7"/>
  <c r="L23" i="7"/>
  <c r="T23" i="7"/>
  <c r="H24" i="7"/>
  <c r="P24" i="7"/>
  <c r="V13" i="7"/>
  <c r="V25" i="7" s="1"/>
  <c r="N13" i="7"/>
  <c r="N25" i="7" s="1"/>
  <c r="R14" i="7"/>
  <c r="N15" i="7"/>
  <c r="J16" i="7"/>
  <c r="F17" i="7"/>
  <c r="V17" i="7"/>
  <c r="R18" i="7"/>
  <c r="N19" i="7"/>
  <c r="J20" i="7"/>
  <c r="F21" i="7"/>
  <c r="V21" i="7"/>
  <c r="R22" i="7"/>
  <c r="N23" i="7"/>
  <c r="R24" i="7"/>
  <c r="S12" i="7"/>
  <c r="G13" i="7"/>
  <c r="G25" i="7" s="1"/>
  <c r="W13" i="7"/>
  <c r="W25" i="7" s="1"/>
  <c r="K14" i="7"/>
  <c r="S14" i="7"/>
  <c r="G15" i="7"/>
  <c r="O15" i="7"/>
  <c r="W15" i="7"/>
  <c r="K16" i="7"/>
  <c r="S16" i="7"/>
  <c r="G17" i="7"/>
  <c r="O17" i="7"/>
  <c r="W17" i="7"/>
  <c r="K18" i="7"/>
  <c r="S18" i="7"/>
  <c r="G19" i="7"/>
  <c r="O19" i="7"/>
  <c r="W19" i="7"/>
  <c r="K20" i="7"/>
  <c r="S20" i="7"/>
  <c r="G21" i="7"/>
  <c r="O21" i="7"/>
  <c r="W21" i="7"/>
  <c r="K22" i="7"/>
  <c r="S22" i="7"/>
  <c r="G23" i="7"/>
  <c r="O23" i="7"/>
  <c r="W23" i="7"/>
  <c r="K24" i="7"/>
  <c r="S24" i="7"/>
  <c r="F13" i="7"/>
  <c r="F25" i="7" s="1"/>
  <c r="J14" i="7"/>
  <c r="F15" i="7"/>
  <c r="V15" i="7"/>
  <c r="R16" i="7"/>
  <c r="N17" i="7"/>
  <c r="J18" i="7"/>
  <c r="F19" i="7"/>
  <c r="V19" i="7"/>
  <c r="R20" i="7"/>
  <c r="N21" i="7"/>
  <c r="J22" i="7"/>
  <c r="F23" i="7"/>
  <c r="V23" i="7"/>
  <c r="J24" i="7"/>
  <c r="K12" i="7"/>
  <c r="O13" i="7"/>
  <c r="O25" i="7" s="1"/>
  <c r="D12" i="7"/>
  <c r="L12" i="7"/>
  <c r="T12" i="7"/>
  <c r="H13" i="7"/>
  <c r="P13" i="7"/>
  <c r="D14" i="7"/>
  <c r="L14" i="7"/>
  <c r="T14" i="7"/>
  <c r="H15" i="7"/>
  <c r="P15" i="7"/>
  <c r="D16" i="7"/>
  <c r="L16" i="7"/>
  <c r="T16" i="7"/>
  <c r="H17" i="7"/>
  <c r="P17" i="7"/>
  <c r="D18" i="7"/>
  <c r="L18" i="7"/>
  <c r="T18" i="7"/>
  <c r="H19" i="7"/>
  <c r="P19" i="7"/>
  <c r="D20" i="7"/>
  <c r="L20" i="7"/>
  <c r="T20" i="7"/>
  <c r="H21" i="7"/>
  <c r="P21" i="7"/>
  <c r="D22" i="7"/>
  <c r="L22" i="7"/>
  <c r="T22" i="7"/>
  <c r="H23" i="7"/>
  <c r="P23" i="7"/>
  <c r="D24" i="7"/>
  <c r="L24" i="7"/>
  <c r="T24" i="7"/>
  <c r="E12" i="7"/>
  <c r="U12" i="7"/>
  <c r="Q13" i="7"/>
  <c r="Q25" i="7" s="1"/>
  <c r="M14" i="7"/>
  <c r="I15" i="7"/>
  <c r="I17" i="7"/>
  <c r="Q17" i="7"/>
  <c r="E18" i="7"/>
  <c r="M18" i="7"/>
  <c r="U18" i="7"/>
  <c r="I19" i="7"/>
  <c r="Q19" i="7"/>
  <c r="E20" i="7"/>
  <c r="M20" i="7"/>
  <c r="U20" i="7"/>
  <c r="I21" i="7"/>
  <c r="Q21" i="7"/>
  <c r="E22" i="7"/>
  <c r="M22" i="7"/>
  <c r="U22" i="7"/>
  <c r="I23" i="7"/>
  <c r="Q23" i="7"/>
  <c r="E24" i="7"/>
  <c r="M24" i="7"/>
  <c r="M12" i="7"/>
  <c r="M25" i="7" s="1"/>
  <c r="I13" i="7"/>
  <c r="I25" i="7" s="1"/>
  <c r="E14" i="7"/>
  <c r="U14" i="7"/>
  <c r="Q15" i="7"/>
  <c r="E16" i="7"/>
  <c r="M16" i="7"/>
  <c r="U16" i="7"/>
  <c r="J13" i="7"/>
  <c r="J25" i="7" s="1"/>
  <c r="R13" i="7"/>
  <c r="R25" i="7" s="1"/>
  <c r="F14" i="7"/>
  <c r="N14" i="7"/>
  <c r="V14" i="7"/>
  <c r="J15" i="7"/>
  <c r="R15" i="7"/>
  <c r="F16" i="7"/>
  <c r="N16" i="7"/>
  <c r="V16" i="7"/>
  <c r="J17" i="7"/>
  <c r="R17" i="7"/>
  <c r="F18" i="7"/>
  <c r="N18" i="7"/>
  <c r="V18" i="7"/>
  <c r="J19" i="7"/>
  <c r="F20" i="7"/>
  <c r="N20" i="7"/>
  <c r="V20" i="7"/>
  <c r="J21" i="7"/>
  <c r="R21" i="7"/>
  <c r="F22" i="7"/>
  <c r="N22" i="7"/>
  <c r="V22" i="7"/>
  <c r="J23" i="7"/>
  <c r="R23" i="7"/>
  <c r="F24" i="7"/>
  <c r="N24" i="7"/>
  <c r="K13" i="7"/>
  <c r="S13" i="7"/>
  <c r="G14" i="7"/>
  <c r="O14" i="7"/>
  <c r="W14" i="7"/>
  <c r="K15" i="7"/>
  <c r="S15" i="7"/>
  <c r="G16" i="7"/>
  <c r="O16" i="7"/>
  <c r="W16" i="7"/>
  <c r="K17" i="7"/>
  <c r="S17" i="7"/>
  <c r="G18" i="7"/>
  <c r="O18" i="7"/>
  <c r="W18" i="7"/>
  <c r="K19" i="7"/>
  <c r="S19" i="7"/>
  <c r="G20" i="7"/>
  <c r="O20" i="7"/>
  <c r="W20" i="7"/>
  <c r="K21" i="7"/>
  <c r="S21" i="7"/>
  <c r="G22" i="7"/>
  <c r="O22" i="7"/>
  <c r="W22" i="7"/>
  <c r="K23" i="7"/>
  <c r="S23" i="7"/>
  <c r="G24" i="7"/>
  <c r="O24" i="7"/>
  <c r="K25" i="7" l="1"/>
  <c r="P25" i="7"/>
  <c r="U25" i="7"/>
  <c r="T25" i="7"/>
  <c r="H25" i="7"/>
  <c r="E25" i="7"/>
  <c r="L25" i="7"/>
  <c r="S25" i="7"/>
  <c r="D25" i="7"/>
  <c r="AY645" i="6" l="1"/>
  <c r="AV645" i="6"/>
  <c r="AU645" i="6"/>
  <c r="AT645" i="6"/>
  <c r="AS645" i="6"/>
  <c r="AR645" i="6"/>
  <c r="AQ645" i="6"/>
  <c r="AP645" i="6"/>
  <c r="AO645" i="6"/>
  <c r="AN645" i="6"/>
  <c r="AM645" i="6"/>
  <c r="AL645" i="6"/>
  <c r="AK645" i="6"/>
  <c r="AJ645" i="6"/>
  <c r="AI645" i="6"/>
  <c r="AH645" i="6"/>
  <c r="AG645" i="6"/>
  <c r="AF645" i="6"/>
  <c r="AE645" i="6"/>
  <c r="AD645" i="6"/>
  <c r="AC645" i="6"/>
  <c r="AB645" i="6"/>
  <c r="AA645" i="6"/>
  <c r="W645" i="6"/>
  <c r="V645" i="6"/>
  <c r="U645" i="6"/>
  <c r="T645" i="6"/>
  <c r="S645" i="6"/>
  <c r="R645" i="6"/>
  <c r="Q645" i="6"/>
  <c r="P645" i="6"/>
  <c r="O645" i="6"/>
  <c r="N645" i="6"/>
  <c r="M645" i="6"/>
  <c r="L645" i="6"/>
  <c r="K645" i="6"/>
  <c r="J645" i="6"/>
  <c r="I645" i="6"/>
  <c r="H645" i="6"/>
  <c r="G645" i="6"/>
  <c r="F645" i="6"/>
  <c r="E645" i="6"/>
  <c r="D645" i="6"/>
  <c r="C645" i="6"/>
  <c r="B645" i="6"/>
  <c r="AY644" i="6"/>
  <c r="AV644" i="6"/>
  <c r="AU644" i="6"/>
  <c r="AT644" i="6"/>
  <c r="AS644" i="6"/>
  <c r="AR644" i="6"/>
  <c r="AQ644" i="6"/>
  <c r="AP644" i="6"/>
  <c r="AO644" i="6"/>
  <c r="AN644" i="6"/>
  <c r="AM644" i="6"/>
  <c r="AL644" i="6"/>
  <c r="AK644" i="6"/>
  <c r="AJ644" i="6"/>
  <c r="AI644" i="6"/>
  <c r="AH644" i="6"/>
  <c r="AG644" i="6"/>
  <c r="AF644" i="6"/>
  <c r="AE644" i="6"/>
  <c r="AD644" i="6"/>
  <c r="AC644" i="6"/>
  <c r="AB644" i="6"/>
  <c r="AA644" i="6"/>
  <c r="W644" i="6"/>
  <c r="V644" i="6"/>
  <c r="U644" i="6"/>
  <c r="T644" i="6"/>
  <c r="S644" i="6"/>
  <c r="R644" i="6"/>
  <c r="Q644" i="6"/>
  <c r="P644" i="6"/>
  <c r="O644" i="6"/>
  <c r="N644" i="6"/>
  <c r="M644" i="6"/>
  <c r="L644" i="6"/>
  <c r="K644" i="6"/>
  <c r="J644" i="6"/>
  <c r="I644" i="6"/>
  <c r="H644" i="6"/>
  <c r="G644" i="6"/>
  <c r="F644" i="6"/>
  <c r="E644" i="6"/>
  <c r="D644" i="6"/>
  <c r="C644" i="6"/>
  <c r="B644" i="6"/>
  <c r="AY643" i="6"/>
  <c r="AV643" i="6"/>
  <c r="AU643" i="6"/>
  <c r="AT643" i="6"/>
  <c r="AS643" i="6"/>
  <c r="AR643" i="6"/>
  <c r="AQ643" i="6"/>
  <c r="AP643" i="6"/>
  <c r="AO643" i="6"/>
  <c r="AN643" i="6"/>
  <c r="AM643" i="6"/>
  <c r="AL643" i="6"/>
  <c r="AK643" i="6"/>
  <c r="AJ643" i="6"/>
  <c r="AI643" i="6"/>
  <c r="AH643" i="6"/>
  <c r="AG643" i="6"/>
  <c r="AF643" i="6"/>
  <c r="AE643" i="6"/>
  <c r="AD643" i="6"/>
  <c r="AC643" i="6"/>
  <c r="AB643" i="6"/>
  <c r="AA643" i="6"/>
  <c r="W643" i="6"/>
  <c r="V643" i="6"/>
  <c r="U643" i="6"/>
  <c r="T643" i="6"/>
  <c r="S643" i="6"/>
  <c r="R643" i="6"/>
  <c r="Q643" i="6"/>
  <c r="P643" i="6"/>
  <c r="O643" i="6"/>
  <c r="N643" i="6"/>
  <c r="M643" i="6"/>
  <c r="L643" i="6"/>
  <c r="K643" i="6"/>
  <c r="J643" i="6"/>
  <c r="I643" i="6"/>
  <c r="H643" i="6"/>
  <c r="G643" i="6"/>
  <c r="F643" i="6"/>
  <c r="E643" i="6"/>
  <c r="D643" i="6"/>
  <c r="C643" i="6"/>
  <c r="B643" i="6"/>
  <c r="AY642" i="6"/>
  <c r="AV642" i="6"/>
  <c r="AU642" i="6"/>
  <c r="AT642" i="6"/>
  <c r="AS642" i="6"/>
  <c r="AR642" i="6"/>
  <c r="AQ642" i="6"/>
  <c r="AP642" i="6"/>
  <c r="AO642" i="6"/>
  <c r="AN642" i="6"/>
  <c r="AM642" i="6"/>
  <c r="AL642" i="6"/>
  <c r="AK642" i="6"/>
  <c r="AJ642" i="6"/>
  <c r="AI642" i="6"/>
  <c r="AH642" i="6"/>
  <c r="AG642" i="6"/>
  <c r="AF642" i="6"/>
  <c r="AE642" i="6"/>
  <c r="AD642" i="6"/>
  <c r="AC642" i="6"/>
  <c r="AB642" i="6"/>
  <c r="AA642" i="6"/>
  <c r="W642" i="6"/>
  <c r="V642" i="6"/>
  <c r="U642" i="6"/>
  <c r="T642" i="6"/>
  <c r="S642" i="6"/>
  <c r="R642" i="6"/>
  <c r="Q642" i="6"/>
  <c r="P642" i="6"/>
  <c r="O642" i="6"/>
  <c r="N642" i="6"/>
  <c r="M642" i="6"/>
  <c r="L642" i="6"/>
  <c r="K642" i="6"/>
  <c r="J642" i="6"/>
  <c r="I642" i="6"/>
  <c r="H642" i="6"/>
  <c r="G642" i="6"/>
  <c r="F642" i="6"/>
  <c r="E642" i="6"/>
  <c r="D642" i="6"/>
  <c r="C642" i="6"/>
  <c r="B642" i="6"/>
  <c r="AY641" i="6"/>
  <c r="AV641" i="6"/>
  <c r="AU641" i="6"/>
  <c r="AT641" i="6"/>
  <c r="AS641" i="6"/>
  <c r="AR641" i="6"/>
  <c r="AQ641" i="6"/>
  <c r="AP641" i="6"/>
  <c r="AO641" i="6"/>
  <c r="AN641" i="6"/>
  <c r="AM641" i="6"/>
  <c r="AL641" i="6"/>
  <c r="AK641" i="6"/>
  <c r="AJ641" i="6"/>
  <c r="AI641" i="6"/>
  <c r="AH641" i="6"/>
  <c r="AG641" i="6"/>
  <c r="AF641" i="6"/>
  <c r="AE641" i="6"/>
  <c r="AD641" i="6"/>
  <c r="AC641" i="6"/>
  <c r="AB641" i="6"/>
  <c r="AA641" i="6"/>
  <c r="W641" i="6"/>
  <c r="V641" i="6"/>
  <c r="U641" i="6"/>
  <c r="T641" i="6"/>
  <c r="S641" i="6"/>
  <c r="R641" i="6"/>
  <c r="Q641" i="6"/>
  <c r="P641" i="6"/>
  <c r="O641" i="6"/>
  <c r="N641" i="6"/>
  <c r="M641" i="6"/>
  <c r="L641" i="6"/>
  <c r="K641" i="6"/>
  <c r="J641" i="6"/>
  <c r="I641" i="6"/>
  <c r="H641" i="6"/>
  <c r="G641" i="6"/>
  <c r="F641" i="6"/>
  <c r="E641" i="6"/>
  <c r="D641" i="6"/>
  <c r="C641" i="6"/>
  <c r="B641" i="6"/>
  <c r="AY640" i="6"/>
  <c r="AV640" i="6"/>
  <c r="AU640" i="6"/>
  <c r="AT640" i="6"/>
  <c r="AS640" i="6"/>
  <c r="AR640" i="6"/>
  <c r="AQ640" i="6"/>
  <c r="AP640" i="6"/>
  <c r="AO640" i="6"/>
  <c r="AN640" i="6"/>
  <c r="AM640" i="6"/>
  <c r="AL640" i="6"/>
  <c r="AK640" i="6"/>
  <c r="AJ640" i="6"/>
  <c r="AI640" i="6"/>
  <c r="AH640" i="6"/>
  <c r="AG640" i="6"/>
  <c r="AF640" i="6"/>
  <c r="AE640" i="6"/>
  <c r="AD640" i="6"/>
  <c r="AC640" i="6"/>
  <c r="AB640" i="6"/>
  <c r="AA640" i="6"/>
  <c r="W640" i="6"/>
  <c r="V640" i="6"/>
  <c r="U640" i="6"/>
  <c r="T640" i="6"/>
  <c r="S640" i="6"/>
  <c r="R640" i="6"/>
  <c r="Q640" i="6"/>
  <c r="P640" i="6"/>
  <c r="O640" i="6"/>
  <c r="N640" i="6"/>
  <c r="M640" i="6"/>
  <c r="L640" i="6"/>
  <c r="K640" i="6"/>
  <c r="J640" i="6"/>
  <c r="I640" i="6"/>
  <c r="H640" i="6"/>
  <c r="G640" i="6"/>
  <c r="F640" i="6"/>
  <c r="E640" i="6"/>
  <c r="D640" i="6"/>
  <c r="C640" i="6"/>
  <c r="B640" i="6"/>
  <c r="AY639" i="6"/>
  <c r="AV639" i="6"/>
  <c r="AU639" i="6"/>
  <c r="AT639" i="6"/>
  <c r="AS639" i="6"/>
  <c r="AR639" i="6"/>
  <c r="AQ639" i="6"/>
  <c r="AP639" i="6"/>
  <c r="AO639" i="6"/>
  <c r="AN639" i="6"/>
  <c r="AM639" i="6"/>
  <c r="AL639" i="6"/>
  <c r="AK639" i="6"/>
  <c r="AJ639" i="6"/>
  <c r="AI639" i="6"/>
  <c r="AH639" i="6"/>
  <c r="AG639" i="6"/>
  <c r="AF639" i="6"/>
  <c r="AE639" i="6"/>
  <c r="AD639" i="6"/>
  <c r="AC639" i="6"/>
  <c r="AB639" i="6"/>
  <c r="AA639" i="6"/>
  <c r="W639" i="6"/>
  <c r="V639" i="6"/>
  <c r="U639" i="6"/>
  <c r="T639" i="6"/>
  <c r="S639" i="6"/>
  <c r="R639" i="6"/>
  <c r="Q639" i="6"/>
  <c r="P639" i="6"/>
  <c r="O639" i="6"/>
  <c r="N639" i="6"/>
  <c r="M639" i="6"/>
  <c r="L639" i="6"/>
  <c r="K639" i="6"/>
  <c r="J639" i="6"/>
  <c r="I639" i="6"/>
  <c r="H639" i="6"/>
  <c r="G639" i="6"/>
  <c r="F639" i="6"/>
  <c r="E639" i="6"/>
  <c r="D639" i="6"/>
  <c r="C639" i="6"/>
  <c r="B639" i="6"/>
  <c r="AY638" i="6"/>
  <c r="AV638" i="6"/>
  <c r="AU638" i="6"/>
  <c r="AT638" i="6"/>
  <c r="AS638" i="6"/>
  <c r="AR638" i="6"/>
  <c r="AQ638" i="6"/>
  <c r="AP638" i="6"/>
  <c r="AO638" i="6"/>
  <c r="AN638" i="6"/>
  <c r="AM638" i="6"/>
  <c r="AL638" i="6"/>
  <c r="AK638" i="6"/>
  <c r="AJ638" i="6"/>
  <c r="AI638" i="6"/>
  <c r="AH638" i="6"/>
  <c r="AG638" i="6"/>
  <c r="AF638" i="6"/>
  <c r="AE638" i="6"/>
  <c r="AD638" i="6"/>
  <c r="AC638" i="6"/>
  <c r="AB638" i="6"/>
  <c r="AA638" i="6"/>
  <c r="W638" i="6"/>
  <c r="V638" i="6"/>
  <c r="U638" i="6"/>
  <c r="T638" i="6"/>
  <c r="S638" i="6"/>
  <c r="R638" i="6"/>
  <c r="Q638" i="6"/>
  <c r="P638" i="6"/>
  <c r="O638" i="6"/>
  <c r="N638" i="6"/>
  <c r="M638" i="6"/>
  <c r="L638" i="6"/>
  <c r="K638" i="6"/>
  <c r="J638" i="6"/>
  <c r="I638" i="6"/>
  <c r="H638" i="6"/>
  <c r="G638" i="6"/>
  <c r="F638" i="6"/>
  <c r="E638" i="6"/>
  <c r="D638" i="6"/>
  <c r="C638" i="6"/>
  <c r="B638" i="6"/>
  <c r="AY637" i="6"/>
  <c r="AV637" i="6"/>
  <c r="AU637" i="6"/>
  <c r="AT637" i="6"/>
  <c r="AS637" i="6"/>
  <c r="AR637" i="6"/>
  <c r="AQ637" i="6"/>
  <c r="AP637" i="6"/>
  <c r="AO637" i="6"/>
  <c r="AN637" i="6"/>
  <c r="AM637" i="6"/>
  <c r="AL637" i="6"/>
  <c r="AK637" i="6"/>
  <c r="AJ637" i="6"/>
  <c r="AI637" i="6"/>
  <c r="AH637" i="6"/>
  <c r="AG637" i="6"/>
  <c r="AF637" i="6"/>
  <c r="AE637" i="6"/>
  <c r="AD637" i="6"/>
  <c r="AC637" i="6"/>
  <c r="AB637" i="6"/>
  <c r="AA637" i="6"/>
  <c r="W637" i="6"/>
  <c r="V637" i="6"/>
  <c r="U637" i="6"/>
  <c r="T637" i="6"/>
  <c r="S637" i="6"/>
  <c r="R637" i="6"/>
  <c r="Q637" i="6"/>
  <c r="P637" i="6"/>
  <c r="O637" i="6"/>
  <c r="N637" i="6"/>
  <c r="M637" i="6"/>
  <c r="L637" i="6"/>
  <c r="K637" i="6"/>
  <c r="J637" i="6"/>
  <c r="I637" i="6"/>
  <c r="H637" i="6"/>
  <c r="G637" i="6"/>
  <c r="F637" i="6"/>
  <c r="E637" i="6"/>
  <c r="D637" i="6"/>
  <c r="C637" i="6"/>
  <c r="B637" i="6"/>
  <c r="AY636" i="6"/>
  <c r="AV636" i="6"/>
  <c r="AU636" i="6"/>
  <c r="AT636" i="6"/>
  <c r="AS636" i="6"/>
  <c r="AR636" i="6"/>
  <c r="AQ636" i="6"/>
  <c r="AP636" i="6"/>
  <c r="AO636" i="6"/>
  <c r="AN636" i="6"/>
  <c r="AM636" i="6"/>
  <c r="AL636" i="6"/>
  <c r="AK636" i="6"/>
  <c r="AJ636" i="6"/>
  <c r="AI636" i="6"/>
  <c r="AH636" i="6"/>
  <c r="AG636" i="6"/>
  <c r="AF636" i="6"/>
  <c r="AE636" i="6"/>
  <c r="AD636" i="6"/>
  <c r="AC636" i="6"/>
  <c r="AB636" i="6"/>
  <c r="AA636" i="6"/>
  <c r="W636" i="6"/>
  <c r="V636" i="6"/>
  <c r="U636" i="6"/>
  <c r="T636" i="6"/>
  <c r="S636" i="6"/>
  <c r="R636" i="6"/>
  <c r="Q636" i="6"/>
  <c r="P636" i="6"/>
  <c r="O636" i="6"/>
  <c r="N636" i="6"/>
  <c r="M636" i="6"/>
  <c r="L636" i="6"/>
  <c r="K636" i="6"/>
  <c r="J636" i="6"/>
  <c r="I636" i="6"/>
  <c r="H636" i="6"/>
  <c r="G636" i="6"/>
  <c r="F636" i="6"/>
  <c r="E636" i="6"/>
  <c r="D636" i="6"/>
  <c r="C636" i="6"/>
  <c r="B636" i="6"/>
  <c r="AY635" i="6"/>
  <c r="AV635" i="6"/>
  <c r="AU635" i="6"/>
  <c r="AT635" i="6"/>
  <c r="AS635" i="6"/>
  <c r="AR635" i="6"/>
  <c r="AQ635" i="6"/>
  <c r="AP635" i="6"/>
  <c r="AO635" i="6"/>
  <c r="AN635" i="6"/>
  <c r="AM635" i="6"/>
  <c r="AL635" i="6"/>
  <c r="AK635" i="6"/>
  <c r="AJ635" i="6"/>
  <c r="AI635" i="6"/>
  <c r="AH635" i="6"/>
  <c r="AG635" i="6"/>
  <c r="AF635" i="6"/>
  <c r="AE635" i="6"/>
  <c r="AD635" i="6"/>
  <c r="AC635" i="6"/>
  <c r="AB635" i="6"/>
  <c r="AA635" i="6"/>
  <c r="W635" i="6"/>
  <c r="V635" i="6"/>
  <c r="U635" i="6"/>
  <c r="T635" i="6"/>
  <c r="S635" i="6"/>
  <c r="R635" i="6"/>
  <c r="Q635" i="6"/>
  <c r="P635" i="6"/>
  <c r="O635" i="6"/>
  <c r="N635" i="6"/>
  <c r="M635" i="6"/>
  <c r="L635" i="6"/>
  <c r="K635" i="6"/>
  <c r="J635" i="6"/>
  <c r="I635" i="6"/>
  <c r="H635" i="6"/>
  <c r="G635" i="6"/>
  <c r="F635" i="6"/>
  <c r="E635" i="6"/>
  <c r="D635" i="6"/>
  <c r="C635" i="6"/>
  <c r="B635" i="6"/>
  <c r="AY634" i="6"/>
  <c r="AV634" i="6"/>
  <c r="AU634" i="6"/>
  <c r="AT634" i="6"/>
  <c r="AS634" i="6"/>
  <c r="AR634" i="6"/>
  <c r="AQ634" i="6"/>
  <c r="AP634" i="6"/>
  <c r="AO634" i="6"/>
  <c r="AN634" i="6"/>
  <c r="AM634" i="6"/>
  <c r="AL634" i="6"/>
  <c r="AK634" i="6"/>
  <c r="AJ634" i="6"/>
  <c r="AI634" i="6"/>
  <c r="AH634" i="6"/>
  <c r="AG634" i="6"/>
  <c r="AF634" i="6"/>
  <c r="AE634" i="6"/>
  <c r="AD634" i="6"/>
  <c r="AC634" i="6"/>
  <c r="AB634" i="6"/>
  <c r="AA634" i="6"/>
  <c r="W634" i="6"/>
  <c r="V634" i="6"/>
  <c r="U634" i="6"/>
  <c r="T634" i="6"/>
  <c r="S634" i="6"/>
  <c r="R634" i="6"/>
  <c r="Q634" i="6"/>
  <c r="P634" i="6"/>
  <c r="O634" i="6"/>
  <c r="N634" i="6"/>
  <c r="M634" i="6"/>
  <c r="L634" i="6"/>
  <c r="K634" i="6"/>
  <c r="J634" i="6"/>
  <c r="I634" i="6"/>
  <c r="H634" i="6"/>
  <c r="G634" i="6"/>
  <c r="F634" i="6"/>
  <c r="E634" i="6"/>
  <c r="D634" i="6"/>
  <c r="C634" i="6"/>
  <c r="B634" i="6"/>
  <c r="AY633" i="6"/>
  <c r="AV633" i="6"/>
  <c r="AU633" i="6"/>
  <c r="AT633" i="6"/>
  <c r="AS633" i="6"/>
  <c r="AR633" i="6"/>
  <c r="AQ633" i="6"/>
  <c r="AP633" i="6"/>
  <c r="AO633" i="6"/>
  <c r="AN633" i="6"/>
  <c r="AM633" i="6"/>
  <c r="AL633" i="6"/>
  <c r="AK633" i="6"/>
  <c r="AJ633" i="6"/>
  <c r="AI633" i="6"/>
  <c r="AH633" i="6"/>
  <c r="AG633" i="6"/>
  <c r="AF633" i="6"/>
  <c r="AE633" i="6"/>
  <c r="AD633" i="6"/>
  <c r="AC633" i="6"/>
  <c r="AB633" i="6"/>
  <c r="AA633" i="6"/>
  <c r="W633" i="6"/>
  <c r="V633" i="6"/>
  <c r="U633" i="6"/>
  <c r="T633" i="6"/>
  <c r="S633" i="6"/>
  <c r="R633" i="6"/>
  <c r="Q633" i="6"/>
  <c r="P633" i="6"/>
  <c r="O633" i="6"/>
  <c r="N633" i="6"/>
  <c r="M633" i="6"/>
  <c r="L633" i="6"/>
  <c r="K633" i="6"/>
  <c r="J633" i="6"/>
  <c r="I633" i="6"/>
  <c r="H633" i="6"/>
  <c r="G633" i="6"/>
  <c r="F633" i="6"/>
  <c r="E633" i="6"/>
  <c r="D633" i="6"/>
  <c r="C633" i="6"/>
  <c r="B633" i="6"/>
  <c r="AY632" i="6"/>
  <c r="AV632" i="6"/>
  <c r="AU632" i="6"/>
  <c r="AT632" i="6"/>
  <c r="AS632" i="6"/>
  <c r="AR632" i="6"/>
  <c r="AQ632" i="6"/>
  <c r="AP632" i="6"/>
  <c r="AO632" i="6"/>
  <c r="AN632" i="6"/>
  <c r="AM632" i="6"/>
  <c r="AL632" i="6"/>
  <c r="AK632" i="6"/>
  <c r="AJ632" i="6"/>
  <c r="AI632" i="6"/>
  <c r="AH632" i="6"/>
  <c r="AG632" i="6"/>
  <c r="AF632" i="6"/>
  <c r="AE632" i="6"/>
  <c r="AD632" i="6"/>
  <c r="AC632" i="6"/>
  <c r="AB632" i="6"/>
  <c r="AA632" i="6"/>
  <c r="W632" i="6"/>
  <c r="V632" i="6"/>
  <c r="U632" i="6"/>
  <c r="T632" i="6"/>
  <c r="S632" i="6"/>
  <c r="R632" i="6"/>
  <c r="Q632" i="6"/>
  <c r="P632" i="6"/>
  <c r="O632" i="6"/>
  <c r="N632" i="6"/>
  <c r="M632" i="6"/>
  <c r="L632" i="6"/>
  <c r="K632" i="6"/>
  <c r="J632" i="6"/>
  <c r="I632" i="6"/>
  <c r="H632" i="6"/>
  <c r="G632" i="6"/>
  <c r="F632" i="6"/>
  <c r="E632" i="6"/>
  <c r="D632" i="6"/>
  <c r="C632" i="6"/>
  <c r="B632" i="6"/>
  <c r="AY631" i="6"/>
  <c r="AV631" i="6"/>
  <c r="AU631" i="6"/>
  <c r="AT631" i="6"/>
  <c r="AS631" i="6"/>
  <c r="AR631" i="6"/>
  <c r="AQ631" i="6"/>
  <c r="AP631" i="6"/>
  <c r="AO631" i="6"/>
  <c r="AN631" i="6"/>
  <c r="AM631" i="6"/>
  <c r="AL631" i="6"/>
  <c r="AK631" i="6"/>
  <c r="AJ631" i="6"/>
  <c r="AI631" i="6"/>
  <c r="AH631" i="6"/>
  <c r="AG631" i="6"/>
  <c r="AF631" i="6"/>
  <c r="AE631" i="6"/>
  <c r="AD631" i="6"/>
  <c r="AC631" i="6"/>
  <c r="AB631" i="6"/>
  <c r="AA631" i="6"/>
  <c r="W631" i="6"/>
  <c r="V631" i="6"/>
  <c r="U631" i="6"/>
  <c r="T631" i="6"/>
  <c r="S631" i="6"/>
  <c r="R631" i="6"/>
  <c r="Q631" i="6"/>
  <c r="P631" i="6"/>
  <c r="O631" i="6"/>
  <c r="N631" i="6"/>
  <c r="M631" i="6"/>
  <c r="L631" i="6"/>
  <c r="K631" i="6"/>
  <c r="J631" i="6"/>
  <c r="I631" i="6"/>
  <c r="H631" i="6"/>
  <c r="G631" i="6"/>
  <c r="F631" i="6"/>
  <c r="E631" i="6"/>
  <c r="D631" i="6"/>
  <c r="C631" i="6"/>
  <c r="B631" i="6"/>
  <c r="AY630" i="6"/>
  <c r="AV630" i="6"/>
  <c r="AU630" i="6"/>
  <c r="AT630" i="6"/>
  <c r="AS630" i="6"/>
  <c r="AR630" i="6"/>
  <c r="AQ630" i="6"/>
  <c r="AP630" i="6"/>
  <c r="AO630" i="6"/>
  <c r="AN630" i="6"/>
  <c r="AM630" i="6"/>
  <c r="AL630" i="6"/>
  <c r="AK630" i="6"/>
  <c r="AJ630" i="6"/>
  <c r="AI630" i="6"/>
  <c r="AH630" i="6"/>
  <c r="AG630" i="6"/>
  <c r="AF630" i="6"/>
  <c r="AE630" i="6"/>
  <c r="AD630" i="6"/>
  <c r="AC630" i="6"/>
  <c r="AB630" i="6"/>
  <c r="AA630" i="6"/>
  <c r="W630" i="6"/>
  <c r="V630" i="6"/>
  <c r="U630" i="6"/>
  <c r="T630" i="6"/>
  <c r="S630" i="6"/>
  <c r="R630" i="6"/>
  <c r="Q630" i="6"/>
  <c r="P630" i="6"/>
  <c r="O630" i="6"/>
  <c r="N630" i="6"/>
  <c r="M630" i="6"/>
  <c r="L630" i="6"/>
  <c r="K630" i="6"/>
  <c r="J630" i="6"/>
  <c r="I630" i="6"/>
  <c r="H630" i="6"/>
  <c r="G630" i="6"/>
  <c r="F630" i="6"/>
  <c r="E630" i="6"/>
  <c r="D630" i="6"/>
  <c r="C630" i="6"/>
  <c r="B630" i="6"/>
  <c r="AY629" i="6"/>
  <c r="AV629" i="6"/>
  <c r="AU629" i="6"/>
  <c r="AT629" i="6"/>
  <c r="AS629" i="6"/>
  <c r="AR629" i="6"/>
  <c r="AQ629" i="6"/>
  <c r="AP629" i="6"/>
  <c r="AO629" i="6"/>
  <c r="AN629" i="6"/>
  <c r="AM629" i="6"/>
  <c r="AL629" i="6"/>
  <c r="AK629" i="6"/>
  <c r="AJ629" i="6"/>
  <c r="AI629" i="6"/>
  <c r="AH629" i="6"/>
  <c r="AG629" i="6"/>
  <c r="AF629" i="6"/>
  <c r="AE629" i="6"/>
  <c r="AD629" i="6"/>
  <c r="AC629" i="6"/>
  <c r="AB629" i="6"/>
  <c r="AA629" i="6"/>
  <c r="W629" i="6"/>
  <c r="V629" i="6"/>
  <c r="U629" i="6"/>
  <c r="T629" i="6"/>
  <c r="S629" i="6"/>
  <c r="R629" i="6"/>
  <c r="Q629" i="6"/>
  <c r="P629" i="6"/>
  <c r="O629" i="6"/>
  <c r="N629" i="6"/>
  <c r="M629" i="6"/>
  <c r="L629" i="6"/>
  <c r="K629" i="6"/>
  <c r="J629" i="6"/>
  <c r="I629" i="6"/>
  <c r="H629" i="6"/>
  <c r="G629" i="6"/>
  <c r="F629" i="6"/>
  <c r="E629" i="6"/>
  <c r="D629" i="6"/>
  <c r="C629" i="6"/>
  <c r="B629" i="6"/>
  <c r="AY628" i="6"/>
  <c r="AV628" i="6"/>
  <c r="AU628" i="6"/>
  <c r="AT628" i="6"/>
  <c r="AS628" i="6"/>
  <c r="AR628" i="6"/>
  <c r="AQ628" i="6"/>
  <c r="AP628" i="6"/>
  <c r="AO628" i="6"/>
  <c r="AN628" i="6"/>
  <c r="AM628" i="6"/>
  <c r="AL628" i="6"/>
  <c r="AK628" i="6"/>
  <c r="AJ628" i="6"/>
  <c r="AI628" i="6"/>
  <c r="AH628" i="6"/>
  <c r="AG628" i="6"/>
  <c r="AF628" i="6"/>
  <c r="AE628" i="6"/>
  <c r="AD628" i="6"/>
  <c r="AC628" i="6"/>
  <c r="AB628" i="6"/>
  <c r="AA628" i="6"/>
  <c r="W628" i="6"/>
  <c r="V628" i="6"/>
  <c r="U628" i="6"/>
  <c r="T628" i="6"/>
  <c r="S628" i="6"/>
  <c r="R628" i="6"/>
  <c r="Q628" i="6"/>
  <c r="P628" i="6"/>
  <c r="O628" i="6"/>
  <c r="N628" i="6"/>
  <c r="M628" i="6"/>
  <c r="L628" i="6"/>
  <c r="K628" i="6"/>
  <c r="J628" i="6"/>
  <c r="I628" i="6"/>
  <c r="H628" i="6"/>
  <c r="G628" i="6"/>
  <c r="F628" i="6"/>
  <c r="E628" i="6"/>
  <c r="D628" i="6"/>
  <c r="C628" i="6"/>
  <c r="B628" i="6"/>
  <c r="AY627" i="6"/>
  <c r="AV627" i="6"/>
  <c r="AU627" i="6"/>
  <c r="AT627" i="6"/>
  <c r="AS627" i="6"/>
  <c r="AR627" i="6"/>
  <c r="AQ627" i="6"/>
  <c r="AP627" i="6"/>
  <c r="AO627" i="6"/>
  <c r="AN627" i="6"/>
  <c r="AM627" i="6"/>
  <c r="AL627" i="6"/>
  <c r="AK627" i="6"/>
  <c r="AJ627" i="6"/>
  <c r="AI627" i="6"/>
  <c r="AH627" i="6"/>
  <c r="AG627" i="6"/>
  <c r="AF627" i="6"/>
  <c r="AE627" i="6"/>
  <c r="AD627" i="6"/>
  <c r="AC627" i="6"/>
  <c r="AB627" i="6"/>
  <c r="AA627" i="6"/>
  <c r="W627" i="6"/>
  <c r="V627" i="6"/>
  <c r="U627" i="6"/>
  <c r="T627" i="6"/>
  <c r="S627" i="6"/>
  <c r="R627" i="6"/>
  <c r="Q627" i="6"/>
  <c r="P627" i="6"/>
  <c r="O627" i="6"/>
  <c r="N627" i="6"/>
  <c r="M627" i="6"/>
  <c r="L627" i="6"/>
  <c r="K627" i="6"/>
  <c r="J627" i="6"/>
  <c r="I627" i="6"/>
  <c r="H627" i="6"/>
  <c r="G627" i="6"/>
  <c r="F627" i="6"/>
  <c r="E627" i="6"/>
  <c r="D627" i="6"/>
  <c r="C627" i="6"/>
  <c r="B627" i="6"/>
  <c r="AY626" i="6"/>
  <c r="AV626" i="6"/>
  <c r="AU626" i="6"/>
  <c r="AT626" i="6"/>
  <c r="AS626" i="6"/>
  <c r="AR626" i="6"/>
  <c r="AQ626" i="6"/>
  <c r="AP626" i="6"/>
  <c r="AO626" i="6"/>
  <c r="AN626" i="6"/>
  <c r="AM626" i="6"/>
  <c r="AL626" i="6"/>
  <c r="AK626" i="6"/>
  <c r="AJ626" i="6"/>
  <c r="AI626" i="6"/>
  <c r="AH626" i="6"/>
  <c r="AG626" i="6"/>
  <c r="AF626" i="6"/>
  <c r="AE626" i="6"/>
  <c r="AD626" i="6"/>
  <c r="AC626" i="6"/>
  <c r="AB626" i="6"/>
  <c r="AA626" i="6"/>
  <c r="W626" i="6"/>
  <c r="V626" i="6"/>
  <c r="U626" i="6"/>
  <c r="T626" i="6"/>
  <c r="S626" i="6"/>
  <c r="R626" i="6"/>
  <c r="Q626" i="6"/>
  <c r="P626" i="6"/>
  <c r="O626" i="6"/>
  <c r="N626" i="6"/>
  <c r="M626" i="6"/>
  <c r="L626" i="6"/>
  <c r="K626" i="6"/>
  <c r="J626" i="6"/>
  <c r="I626" i="6"/>
  <c r="H626" i="6"/>
  <c r="G626" i="6"/>
  <c r="F626" i="6"/>
  <c r="E626" i="6"/>
  <c r="D626" i="6"/>
  <c r="C626" i="6"/>
  <c r="B626" i="6"/>
  <c r="AY625" i="6"/>
  <c r="AV625" i="6"/>
  <c r="AU625" i="6"/>
  <c r="AT625" i="6"/>
  <c r="AS625" i="6"/>
  <c r="AR625" i="6"/>
  <c r="AQ625" i="6"/>
  <c r="AP625" i="6"/>
  <c r="AO625" i="6"/>
  <c r="AN625" i="6"/>
  <c r="AM625" i="6"/>
  <c r="AL625" i="6"/>
  <c r="AK625" i="6"/>
  <c r="AJ625" i="6"/>
  <c r="AI625" i="6"/>
  <c r="AH625" i="6"/>
  <c r="AG625" i="6"/>
  <c r="AF625" i="6"/>
  <c r="AE625" i="6"/>
  <c r="AD625" i="6"/>
  <c r="AC625" i="6"/>
  <c r="AB625" i="6"/>
  <c r="AA625" i="6"/>
  <c r="W625" i="6"/>
  <c r="V625" i="6"/>
  <c r="U625" i="6"/>
  <c r="T625" i="6"/>
  <c r="S625" i="6"/>
  <c r="R625" i="6"/>
  <c r="Q625" i="6"/>
  <c r="P625" i="6"/>
  <c r="O625" i="6"/>
  <c r="N625" i="6"/>
  <c r="M625" i="6"/>
  <c r="L625" i="6"/>
  <c r="K625" i="6"/>
  <c r="J625" i="6"/>
  <c r="I625" i="6"/>
  <c r="H625" i="6"/>
  <c r="G625" i="6"/>
  <c r="F625" i="6"/>
  <c r="E625" i="6"/>
  <c r="D625" i="6"/>
  <c r="C625" i="6"/>
  <c r="B625" i="6"/>
  <c r="AY624" i="6"/>
  <c r="AV624" i="6"/>
  <c r="AU624" i="6"/>
  <c r="AT624" i="6"/>
  <c r="AS624" i="6"/>
  <c r="AR624" i="6"/>
  <c r="AQ624" i="6"/>
  <c r="AP624" i="6"/>
  <c r="AO624" i="6"/>
  <c r="AN624" i="6"/>
  <c r="AM624" i="6"/>
  <c r="AL624" i="6"/>
  <c r="AK624" i="6"/>
  <c r="AJ624" i="6"/>
  <c r="AI624" i="6"/>
  <c r="AH624" i="6"/>
  <c r="AG624" i="6"/>
  <c r="AF624" i="6"/>
  <c r="AE624" i="6"/>
  <c r="AD624" i="6"/>
  <c r="AC624" i="6"/>
  <c r="AB624" i="6"/>
  <c r="AA624" i="6"/>
  <c r="W624" i="6"/>
  <c r="V624" i="6"/>
  <c r="U624" i="6"/>
  <c r="T624" i="6"/>
  <c r="S624" i="6"/>
  <c r="R624" i="6"/>
  <c r="Q624" i="6"/>
  <c r="P624" i="6"/>
  <c r="O624" i="6"/>
  <c r="N624" i="6"/>
  <c r="M624" i="6"/>
  <c r="L624" i="6"/>
  <c r="K624" i="6"/>
  <c r="J624" i="6"/>
  <c r="I624" i="6"/>
  <c r="H624" i="6"/>
  <c r="G624" i="6"/>
  <c r="F624" i="6"/>
  <c r="E624" i="6"/>
  <c r="D624" i="6"/>
  <c r="C624" i="6"/>
  <c r="B624" i="6"/>
  <c r="AY623" i="6"/>
  <c r="AV623" i="6"/>
  <c r="AU623" i="6"/>
  <c r="AT623" i="6"/>
  <c r="AS623" i="6"/>
  <c r="AR623" i="6"/>
  <c r="AQ623" i="6"/>
  <c r="AP623" i="6"/>
  <c r="AO623" i="6"/>
  <c r="AN623" i="6"/>
  <c r="AM623" i="6"/>
  <c r="AL623" i="6"/>
  <c r="AK623" i="6"/>
  <c r="AJ623" i="6"/>
  <c r="AI623" i="6"/>
  <c r="AH623" i="6"/>
  <c r="AG623" i="6"/>
  <c r="AF623" i="6"/>
  <c r="AE623" i="6"/>
  <c r="AD623" i="6"/>
  <c r="AC623" i="6"/>
  <c r="AB623" i="6"/>
  <c r="AA623" i="6"/>
  <c r="W623" i="6"/>
  <c r="V623" i="6"/>
  <c r="U623" i="6"/>
  <c r="T623" i="6"/>
  <c r="S623" i="6"/>
  <c r="R623" i="6"/>
  <c r="Q623" i="6"/>
  <c r="P623" i="6"/>
  <c r="O623" i="6"/>
  <c r="N623" i="6"/>
  <c r="M623" i="6"/>
  <c r="L623" i="6"/>
  <c r="K623" i="6"/>
  <c r="J623" i="6"/>
  <c r="I623" i="6"/>
  <c r="H623" i="6"/>
  <c r="G623" i="6"/>
  <c r="F623" i="6"/>
  <c r="E623" i="6"/>
  <c r="D623" i="6"/>
  <c r="C623" i="6"/>
  <c r="B623" i="6"/>
  <c r="AY622" i="6"/>
  <c r="AV622" i="6"/>
  <c r="AU622" i="6"/>
  <c r="AT622" i="6"/>
  <c r="AS622" i="6"/>
  <c r="AR622" i="6"/>
  <c r="AQ622" i="6"/>
  <c r="AP622" i="6"/>
  <c r="AO622" i="6"/>
  <c r="AN622" i="6"/>
  <c r="AM622" i="6"/>
  <c r="AL622" i="6"/>
  <c r="AK622" i="6"/>
  <c r="AJ622" i="6"/>
  <c r="AI622" i="6"/>
  <c r="AH622" i="6"/>
  <c r="AG622" i="6"/>
  <c r="AF622" i="6"/>
  <c r="AE622" i="6"/>
  <c r="AD622" i="6"/>
  <c r="AC622" i="6"/>
  <c r="AB622" i="6"/>
  <c r="AA622" i="6"/>
  <c r="W622" i="6"/>
  <c r="V622" i="6"/>
  <c r="U622" i="6"/>
  <c r="T622" i="6"/>
  <c r="S622" i="6"/>
  <c r="R622" i="6"/>
  <c r="Q622" i="6"/>
  <c r="P622" i="6"/>
  <c r="O622" i="6"/>
  <c r="N622" i="6"/>
  <c r="M622" i="6"/>
  <c r="L622" i="6"/>
  <c r="K622" i="6"/>
  <c r="J622" i="6"/>
  <c r="I622" i="6"/>
  <c r="H622" i="6"/>
  <c r="G622" i="6"/>
  <c r="F622" i="6"/>
  <c r="E622" i="6"/>
  <c r="D622" i="6"/>
  <c r="C622" i="6"/>
  <c r="B622" i="6"/>
  <c r="AY621" i="6"/>
  <c r="AV621" i="6"/>
  <c r="AU621" i="6"/>
  <c r="AT621" i="6"/>
  <c r="AS621" i="6"/>
  <c r="AR621" i="6"/>
  <c r="AQ621" i="6"/>
  <c r="AP621" i="6"/>
  <c r="AO621" i="6"/>
  <c r="AN621" i="6"/>
  <c r="AM621" i="6"/>
  <c r="AL621" i="6"/>
  <c r="AK621" i="6"/>
  <c r="AJ621" i="6"/>
  <c r="AI621" i="6"/>
  <c r="AH621" i="6"/>
  <c r="AG621" i="6"/>
  <c r="AF621" i="6"/>
  <c r="AE621" i="6"/>
  <c r="AD621" i="6"/>
  <c r="AC621" i="6"/>
  <c r="AB621" i="6"/>
  <c r="AA621" i="6"/>
  <c r="W621" i="6"/>
  <c r="V621" i="6"/>
  <c r="U621" i="6"/>
  <c r="T621" i="6"/>
  <c r="S621" i="6"/>
  <c r="R621" i="6"/>
  <c r="Q621" i="6"/>
  <c r="P621" i="6"/>
  <c r="O621" i="6"/>
  <c r="N621" i="6"/>
  <c r="M621" i="6"/>
  <c r="L621" i="6"/>
  <c r="K621" i="6"/>
  <c r="J621" i="6"/>
  <c r="I621" i="6"/>
  <c r="H621" i="6"/>
  <c r="G621" i="6"/>
  <c r="F621" i="6"/>
  <c r="E621" i="6"/>
  <c r="D621" i="6"/>
  <c r="C621" i="6"/>
  <c r="B621" i="6"/>
  <c r="AY620" i="6"/>
  <c r="AV620" i="6"/>
  <c r="AU620" i="6"/>
  <c r="AT620" i="6"/>
  <c r="AS620" i="6"/>
  <c r="AR620" i="6"/>
  <c r="AQ620" i="6"/>
  <c r="AP620" i="6"/>
  <c r="AO620" i="6"/>
  <c r="AN620" i="6"/>
  <c r="AM620" i="6"/>
  <c r="AL620" i="6"/>
  <c r="AK620" i="6"/>
  <c r="AJ620" i="6"/>
  <c r="AI620" i="6"/>
  <c r="AH620" i="6"/>
  <c r="AG620" i="6"/>
  <c r="AF620" i="6"/>
  <c r="AE620" i="6"/>
  <c r="AD620" i="6"/>
  <c r="AC620" i="6"/>
  <c r="AB620" i="6"/>
  <c r="AA620" i="6"/>
  <c r="W620" i="6"/>
  <c r="V620" i="6"/>
  <c r="U620" i="6"/>
  <c r="T620" i="6"/>
  <c r="S620" i="6"/>
  <c r="R620" i="6"/>
  <c r="Q620" i="6"/>
  <c r="P620" i="6"/>
  <c r="O620" i="6"/>
  <c r="N620" i="6"/>
  <c r="M620" i="6"/>
  <c r="L620" i="6"/>
  <c r="K620" i="6"/>
  <c r="J620" i="6"/>
  <c r="I620" i="6"/>
  <c r="H620" i="6"/>
  <c r="G620" i="6"/>
  <c r="F620" i="6"/>
  <c r="E620" i="6"/>
  <c r="D620" i="6"/>
  <c r="C620" i="6"/>
  <c r="B620" i="6"/>
  <c r="AY619" i="6"/>
  <c r="AV619" i="6"/>
  <c r="AU619" i="6"/>
  <c r="AT619" i="6"/>
  <c r="AS619" i="6"/>
  <c r="AR619" i="6"/>
  <c r="AQ619" i="6"/>
  <c r="AP619" i="6"/>
  <c r="AO619" i="6"/>
  <c r="AN619" i="6"/>
  <c r="AM619" i="6"/>
  <c r="AL619" i="6"/>
  <c r="AK619" i="6"/>
  <c r="AJ619" i="6"/>
  <c r="AI619" i="6"/>
  <c r="AH619" i="6"/>
  <c r="AG619" i="6"/>
  <c r="AF619" i="6"/>
  <c r="AE619" i="6"/>
  <c r="AD619" i="6"/>
  <c r="AC619" i="6"/>
  <c r="AB619" i="6"/>
  <c r="AA619" i="6"/>
  <c r="W619" i="6"/>
  <c r="V619" i="6"/>
  <c r="U619" i="6"/>
  <c r="T619" i="6"/>
  <c r="S619" i="6"/>
  <c r="R619" i="6"/>
  <c r="Q619" i="6"/>
  <c r="P619" i="6"/>
  <c r="O619" i="6"/>
  <c r="N619" i="6"/>
  <c r="M619" i="6"/>
  <c r="L619" i="6"/>
  <c r="K619" i="6"/>
  <c r="J619" i="6"/>
  <c r="I619" i="6"/>
  <c r="H619" i="6"/>
  <c r="G619" i="6"/>
  <c r="F619" i="6"/>
  <c r="E619" i="6"/>
  <c r="D619" i="6"/>
  <c r="C619" i="6"/>
  <c r="B619" i="6"/>
  <c r="AY618" i="6"/>
  <c r="AV618" i="6"/>
  <c r="AU618" i="6"/>
  <c r="AT618" i="6"/>
  <c r="AS618" i="6"/>
  <c r="AR618" i="6"/>
  <c r="AQ618" i="6"/>
  <c r="AP618" i="6"/>
  <c r="AO618" i="6"/>
  <c r="AN618" i="6"/>
  <c r="AM618" i="6"/>
  <c r="AL618" i="6"/>
  <c r="AK618" i="6"/>
  <c r="AJ618" i="6"/>
  <c r="AI618" i="6"/>
  <c r="AH618" i="6"/>
  <c r="AG618" i="6"/>
  <c r="AF618" i="6"/>
  <c r="AE618" i="6"/>
  <c r="AD618" i="6"/>
  <c r="AC618" i="6"/>
  <c r="AB618" i="6"/>
  <c r="AA618" i="6"/>
  <c r="W618" i="6"/>
  <c r="V618" i="6"/>
  <c r="U618" i="6"/>
  <c r="T618" i="6"/>
  <c r="S618" i="6"/>
  <c r="R618" i="6"/>
  <c r="Q618" i="6"/>
  <c r="P618" i="6"/>
  <c r="O618" i="6"/>
  <c r="N618" i="6"/>
  <c r="M618" i="6"/>
  <c r="L618" i="6"/>
  <c r="K618" i="6"/>
  <c r="J618" i="6"/>
  <c r="I618" i="6"/>
  <c r="H618" i="6"/>
  <c r="G618" i="6"/>
  <c r="F618" i="6"/>
  <c r="E618" i="6"/>
  <c r="D618" i="6"/>
  <c r="C618" i="6"/>
  <c r="B618" i="6"/>
  <c r="AY617" i="6"/>
  <c r="AV617" i="6"/>
  <c r="AU617" i="6"/>
  <c r="AT617" i="6"/>
  <c r="AS617" i="6"/>
  <c r="AR617" i="6"/>
  <c r="AQ617" i="6"/>
  <c r="AP617" i="6"/>
  <c r="AO617" i="6"/>
  <c r="AN617" i="6"/>
  <c r="AM617" i="6"/>
  <c r="AL617" i="6"/>
  <c r="AK617" i="6"/>
  <c r="AJ617" i="6"/>
  <c r="AI617" i="6"/>
  <c r="AH617" i="6"/>
  <c r="AG617" i="6"/>
  <c r="AF617" i="6"/>
  <c r="AE617" i="6"/>
  <c r="AD617" i="6"/>
  <c r="AC617" i="6"/>
  <c r="AB617" i="6"/>
  <c r="AA617" i="6"/>
  <c r="W617" i="6"/>
  <c r="V617" i="6"/>
  <c r="U617" i="6"/>
  <c r="T617" i="6"/>
  <c r="S617" i="6"/>
  <c r="R617" i="6"/>
  <c r="Q617" i="6"/>
  <c r="P617" i="6"/>
  <c r="O617" i="6"/>
  <c r="N617" i="6"/>
  <c r="M617" i="6"/>
  <c r="L617" i="6"/>
  <c r="K617" i="6"/>
  <c r="J617" i="6"/>
  <c r="I617" i="6"/>
  <c r="H617" i="6"/>
  <c r="G617" i="6"/>
  <c r="F617" i="6"/>
  <c r="E617" i="6"/>
  <c r="D617" i="6"/>
  <c r="C617" i="6"/>
  <c r="B617" i="6"/>
  <c r="AY616" i="6"/>
  <c r="AV616" i="6"/>
  <c r="AU616" i="6"/>
  <c r="AT616" i="6"/>
  <c r="AS616" i="6"/>
  <c r="AR616" i="6"/>
  <c r="AQ616" i="6"/>
  <c r="AP616" i="6"/>
  <c r="AO616" i="6"/>
  <c r="AN616" i="6"/>
  <c r="AM616" i="6"/>
  <c r="AL616" i="6"/>
  <c r="AK616" i="6"/>
  <c r="AJ616" i="6"/>
  <c r="AI616" i="6"/>
  <c r="AH616" i="6"/>
  <c r="AG616" i="6"/>
  <c r="AF616" i="6"/>
  <c r="AE616" i="6"/>
  <c r="AD616" i="6"/>
  <c r="AC616" i="6"/>
  <c r="AB616" i="6"/>
  <c r="AA616" i="6"/>
  <c r="W616" i="6"/>
  <c r="V616" i="6"/>
  <c r="U616" i="6"/>
  <c r="T616" i="6"/>
  <c r="S616" i="6"/>
  <c r="R616" i="6"/>
  <c r="Q616" i="6"/>
  <c r="P616" i="6"/>
  <c r="O616" i="6"/>
  <c r="N616" i="6"/>
  <c r="M616" i="6"/>
  <c r="L616" i="6"/>
  <c r="K616" i="6"/>
  <c r="J616" i="6"/>
  <c r="I616" i="6"/>
  <c r="H616" i="6"/>
  <c r="G616" i="6"/>
  <c r="F616" i="6"/>
  <c r="E616" i="6"/>
  <c r="D616" i="6"/>
  <c r="C616" i="6"/>
  <c r="B616" i="6"/>
  <c r="AY615" i="6"/>
  <c r="AV615" i="6"/>
  <c r="AU615" i="6"/>
  <c r="AT615" i="6"/>
  <c r="AS615" i="6"/>
  <c r="AR615" i="6"/>
  <c r="AQ615" i="6"/>
  <c r="AP615" i="6"/>
  <c r="AO615" i="6"/>
  <c r="AN615" i="6"/>
  <c r="AM615" i="6"/>
  <c r="AL615" i="6"/>
  <c r="AK615" i="6"/>
  <c r="AJ615" i="6"/>
  <c r="AI615" i="6"/>
  <c r="AH615" i="6"/>
  <c r="AG615" i="6"/>
  <c r="AF615" i="6"/>
  <c r="AE615" i="6"/>
  <c r="AD615" i="6"/>
  <c r="AC615" i="6"/>
  <c r="AB615" i="6"/>
  <c r="AA615" i="6"/>
  <c r="W615" i="6"/>
  <c r="V615" i="6"/>
  <c r="U615" i="6"/>
  <c r="T615" i="6"/>
  <c r="S615" i="6"/>
  <c r="R615" i="6"/>
  <c r="Q615" i="6"/>
  <c r="P615" i="6"/>
  <c r="O615" i="6"/>
  <c r="N615" i="6"/>
  <c r="M615" i="6"/>
  <c r="L615" i="6"/>
  <c r="K615" i="6"/>
  <c r="J615" i="6"/>
  <c r="I615" i="6"/>
  <c r="H615" i="6"/>
  <c r="G615" i="6"/>
  <c r="F615" i="6"/>
  <c r="E615" i="6"/>
  <c r="D615" i="6"/>
  <c r="C615" i="6"/>
  <c r="B615" i="6"/>
  <c r="AY614" i="6"/>
  <c r="AV614" i="6"/>
  <c r="AU614" i="6"/>
  <c r="AT614" i="6"/>
  <c r="AS614" i="6"/>
  <c r="AR614" i="6"/>
  <c r="AQ614" i="6"/>
  <c r="AP614" i="6"/>
  <c r="AO614" i="6"/>
  <c r="AN614" i="6"/>
  <c r="AM614" i="6"/>
  <c r="AL614" i="6"/>
  <c r="AK614" i="6"/>
  <c r="AJ614" i="6"/>
  <c r="AI614" i="6"/>
  <c r="AH614" i="6"/>
  <c r="AG614" i="6"/>
  <c r="AF614" i="6"/>
  <c r="AE614" i="6"/>
  <c r="AD614" i="6"/>
  <c r="AC614" i="6"/>
  <c r="AB614" i="6"/>
  <c r="AA614" i="6"/>
  <c r="W614" i="6"/>
  <c r="V614" i="6"/>
  <c r="U614" i="6"/>
  <c r="T614" i="6"/>
  <c r="S614" i="6"/>
  <c r="R614" i="6"/>
  <c r="Q614" i="6"/>
  <c r="P614" i="6"/>
  <c r="O614" i="6"/>
  <c r="N614" i="6"/>
  <c r="M614" i="6"/>
  <c r="L614" i="6"/>
  <c r="K614" i="6"/>
  <c r="J614" i="6"/>
  <c r="I614" i="6"/>
  <c r="H614" i="6"/>
  <c r="G614" i="6"/>
  <c r="F614" i="6"/>
  <c r="E614" i="6"/>
  <c r="D614" i="6"/>
  <c r="C614" i="6"/>
  <c r="B614" i="6"/>
  <c r="AY613" i="6"/>
  <c r="AV613" i="6"/>
  <c r="AU613" i="6"/>
  <c r="AT613" i="6"/>
  <c r="AS613" i="6"/>
  <c r="AR613" i="6"/>
  <c r="AQ613" i="6"/>
  <c r="AP613" i="6"/>
  <c r="AO613" i="6"/>
  <c r="AN613" i="6"/>
  <c r="AM613" i="6"/>
  <c r="AL613" i="6"/>
  <c r="AK613" i="6"/>
  <c r="AJ613" i="6"/>
  <c r="AI613" i="6"/>
  <c r="AH613" i="6"/>
  <c r="AG613" i="6"/>
  <c r="AF613" i="6"/>
  <c r="AE613" i="6"/>
  <c r="AD613" i="6"/>
  <c r="AC613" i="6"/>
  <c r="AB613" i="6"/>
  <c r="AA613" i="6"/>
  <c r="W613" i="6"/>
  <c r="V613" i="6"/>
  <c r="U613" i="6"/>
  <c r="T613" i="6"/>
  <c r="S613" i="6"/>
  <c r="R613" i="6"/>
  <c r="Q613" i="6"/>
  <c r="P613" i="6"/>
  <c r="O613" i="6"/>
  <c r="N613" i="6"/>
  <c r="M613" i="6"/>
  <c r="L613" i="6"/>
  <c r="K613" i="6"/>
  <c r="J613" i="6"/>
  <c r="I613" i="6"/>
  <c r="H613" i="6"/>
  <c r="G613" i="6"/>
  <c r="F613" i="6"/>
  <c r="E613" i="6"/>
  <c r="D613" i="6"/>
  <c r="C613" i="6"/>
  <c r="B613" i="6"/>
  <c r="AY612" i="6"/>
  <c r="AV612" i="6"/>
  <c r="AU612" i="6"/>
  <c r="AT612" i="6"/>
  <c r="AS612" i="6"/>
  <c r="AR612" i="6"/>
  <c r="AQ612" i="6"/>
  <c r="AP612" i="6"/>
  <c r="AO612" i="6"/>
  <c r="AN612" i="6"/>
  <c r="AM612" i="6"/>
  <c r="AL612" i="6"/>
  <c r="AK612" i="6"/>
  <c r="AJ612" i="6"/>
  <c r="AI612" i="6"/>
  <c r="AH612" i="6"/>
  <c r="AG612" i="6"/>
  <c r="AF612" i="6"/>
  <c r="AE612" i="6"/>
  <c r="AD612" i="6"/>
  <c r="AC612" i="6"/>
  <c r="AB612" i="6"/>
  <c r="AA612" i="6"/>
  <c r="W612" i="6"/>
  <c r="V612" i="6"/>
  <c r="U612" i="6"/>
  <c r="T612" i="6"/>
  <c r="S612" i="6"/>
  <c r="R612" i="6"/>
  <c r="Q612" i="6"/>
  <c r="P612" i="6"/>
  <c r="O612" i="6"/>
  <c r="N612" i="6"/>
  <c r="M612" i="6"/>
  <c r="L612" i="6"/>
  <c r="K612" i="6"/>
  <c r="J612" i="6"/>
  <c r="I612" i="6"/>
  <c r="H612" i="6"/>
  <c r="G612" i="6"/>
  <c r="F612" i="6"/>
  <c r="E612" i="6"/>
  <c r="D612" i="6"/>
  <c r="C612" i="6"/>
  <c r="B612" i="6"/>
  <c r="AY611" i="6"/>
  <c r="AV611" i="6"/>
  <c r="AU611" i="6"/>
  <c r="AT611" i="6"/>
  <c r="AS611" i="6"/>
  <c r="AR611" i="6"/>
  <c r="AQ611" i="6"/>
  <c r="AP611" i="6"/>
  <c r="AO611" i="6"/>
  <c r="AN611" i="6"/>
  <c r="AM611" i="6"/>
  <c r="AL611" i="6"/>
  <c r="AK611" i="6"/>
  <c r="AJ611" i="6"/>
  <c r="AI611" i="6"/>
  <c r="AH611" i="6"/>
  <c r="AG611" i="6"/>
  <c r="AF611" i="6"/>
  <c r="AE611" i="6"/>
  <c r="AD611" i="6"/>
  <c r="AC611" i="6"/>
  <c r="AB611" i="6"/>
  <c r="AA611" i="6"/>
  <c r="W611" i="6"/>
  <c r="V611" i="6"/>
  <c r="U611" i="6"/>
  <c r="T611" i="6"/>
  <c r="S611" i="6"/>
  <c r="R611" i="6"/>
  <c r="Q611" i="6"/>
  <c r="P611" i="6"/>
  <c r="O611" i="6"/>
  <c r="N611" i="6"/>
  <c r="M611" i="6"/>
  <c r="L611" i="6"/>
  <c r="K611" i="6"/>
  <c r="J611" i="6"/>
  <c r="I611" i="6"/>
  <c r="H611" i="6"/>
  <c r="G611" i="6"/>
  <c r="F611" i="6"/>
  <c r="E611" i="6"/>
  <c r="D611" i="6"/>
  <c r="C611" i="6"/>
  <c r="B611" i="6"/>
  <c r="AY610" i="6"/>
  <c r="AV610" i="6"/>
  <c r="AU610" i="6"/>
  <c r="AT610" i="6"/>
  <c r="AS610" i="6"/>
  <c r="AR610" i="6"/>
  <c r="AQ610" i="6"/>
  <c r="AP610" i="6"/>
  <c r="AO610" i="6"/>
  <c r="AN610" i="6"/>
  <c r="AM610" i="6"/>
  <c r="AL610" i="6"/>
  <c r="AK610" i="6"/>
  <c r="AJ610" i="6"/>
  <c r="AI610" i="6"/>
  <c r="AH610" i="6"/>
  <c r="AG610" i="6"/>
  <c r="AF610" i="6"/>
  <c r="AE610" i="6"/>
  <c r="AD610" i="6"/>
  <c r="AC610" i="6"/>
  <c r="AB610" i="6"/>
  <c r="AA610" i="6"/>
  <c r="W610" i="6"/>
  <c r="V610" i="6"/>
  <c r="U610" i="6"/>
  <c r="T610" i="6"/>
  <c r="S610" i="6"/>
  <c r="R610" i="6"/>
  <c r="Q610" i="6"/>
  <c r="P610" i="6"/>
  <c r="O610" i="6"/>
  <c r="N610" i="6"/>
  <c r="M610" i="6"/>
  <c r="L610" i="6"/>
  <c r="K610" i="6"/>
  <c r="J610" i="6"/>
  <c r="I610" i="6"/>
  <c r="H610" i="6"/>
  <c r="G610" i="6"/>
  <c r="F610" i="6"/>
  <c r="E610" i="6"/>
  <c r="D610" i="6"/>
  <c r="C610" i="6"/>
  <c r="B610" i="6"/>
  <c r="AY609" i="6"/>
  <c r="AV609" i="6"/>
  <c r="AU609" i="6"/>
  <c r="AT609" i="6"/>
  <c r="AS609" i="6"/>
  <c r="AR609" i="6"/>
  <c r="AQ609" i="6"/>
  <c r="AP609" i="6"/>
  <c r="AO609" i="6"/>
  <c r="AN609" i="6"/>
  <c r="AM609" i="6"/>
  <c r="AL609" i="6"/>
  <c r="AK609" i="6"/>
  <c r="AJ609" i="6"/>
  <c r="AI609" i="6"/>
  <c r="AH609" i="6"/>
  <c r="AG609" i="6"/>
  <c r="AF609" i="6"/>
  <c r="AE609" i="6"/>
  <c r="AD609" i="6"/>
  <c r="AC609" i="6"/>
  <c r="AB609" i="6"/>
  <c r="AA609" i="6"/>
  <c r="W609" i="6"/>
  <c r="V609" i="6"/>
  <c r="U609" i="6"/>
  <c r="T609" i="6"/>
  <c r="S609" i="6"/>
  <c r="R609" i="6"/>
  <c r="Q609" i="6"/>
  <c r="P609" i="6"/>
  <c r="O609" i="6"/>
  <c r="N609" i="6"/>
  <c r="M609" i="6"/>
  <c r="L609" i="6"/>
  <c r="K609" i="6"/>
  <c r="J609" i="6"/>
  <c r="I609" i="6"/>
  <c r="H609" i="6"/>
  <c r="G609" i="6"/>
  <c r="F609" i="6"/>
  <c r="E609" i="6"/>
  <c r="D609" i="6"/>
  <c r="C609" i="6"/>
  <c r="B609" i="6"/>
  <c r="AY608" i="6"/>
  <c r="AV608" i="6"/>
  <c r="AU608" i="6"/>
  <c r="AT608" i="6"/>
  <c r="AS608" i="6"/>
  <c r="AR608" i="6"/>
  <c r="AQ608" i="6"/>
  <c r="AP608" i="6"/>
  <c r="AO608" i="6"/>
  <c r="AN608" i="6"/>
  <c r="AM608" i="6"/>
  <c r="AL608" i="6"/>
  <c r="AK608" i="6"/>
  <c r="AJ608" i="6"/>
  <c r="AI608" i="6"/>
  <c r="AH608" i="6"/>
  <c r="AG608" i="6"/>
  <c r="AF608" i="6"/>
  <c r="AE608" i="6"/>
  <c r="AD608" i="6"/>
  <c r="AC608" i="6"/>
  <c r="AB608" i="6"/>
  <c r="AA608" i="6"/>
  <c r="W608" i="6"/>
  <c r="V608" i="6"/>
  <c r="U608" i="6"/>
  <c r="T608" i="6"/>
  <c r="S608" i="6"/>
  <c r="R608" i="6"/>
  <c r="Q608" i="6"/>
  <c r="P608" i="6"/>
  <c r="O608" i="6"/>
  <c r="N608" i="6"/>
  <c r="M608" i="6"/>
  <c r="L608" i="6"/>
  <c r="K608" i="6"/>
  <c r="J608" i="6"/>
  <c r="I608" i="6"/>
  <c r="H608" i="6"/>
  <c r="G608" i="6"/>
  <c r="F608" i="6"/>
  <c r="E608" i="6"/>
  <c r="D608" i="6"/>
  <c r="C608" i="6"/>
  <c r="B608" i="6"/>
  <c r="AY607" i="6"/>
  <c r="AV607" i="6"/>
  <c r="AU607" i="6"/>
  <c r="AT607" i="6"/>
  <c r="AS607" i="6"/>
  <c r="AR607" i="6"/>
  <c r="AQ607" i="6"/>
  <c r="AP607" i="6"/>
  <c r="AO607" i="6"/>
  <c r="AN607" i="6"/>
  <c r="AM607" i="6"/>
  <c r="AL607" i="6"/>
  <c r="AK607" i="6"/>
  <c r="AJ607" i="6"/>
  <c r="AI607" i="6"/>
  <c r="AH607" i="6"/>
  <c r="AG607" i="6"/>
  <c r="AF607" i="6"/>
  <c r="AE607" i="6"/>
  <c r="AD607" i="6"/>
  <c r="AC607" i="6"/>
  <c r="AB607" i="6"/>
  <c r="AA607" i="6"/>
  <c r="W607" i="6"/>
  <c r="V607" i="6"/>
  <c r="U607" i="6"/>
  <c r="T607" i="6"/>
  <c r="S607" i="6"/>
  <c r="R607" i="6"/>
  <c r="Q607" i="6"/>
  <c r="P607" i="6"/>
  <c r="O607" i="6"/>
  <c r="N607" i="6"/>
  <c r="M607" i="6"/>
  <c r="L607" i="6"/>
  <c r="K607" i="6"/>
  <c r="J607" i="6"/>
  <c r="I607" i="6"/>
  <c r="H607" i="6"/>
  <c r="G607" i="6"/>
  <c r="F607" i="6"/>
  <c r="E607" i="6"/>
  <c r="D607" i="6"/>
  <c r="C607" i="6"/>
  <c r="B607" i="6"/>
  <c r="AY606" i="6"/>
  <c r="AV606" i="6"/>
  <c r="AU606" i="6"/>
  <c r="AT606" i="6"/>
  <c r="AS606" i="6"/>
  <c r="AR606" i="6"/>
  <c r="AQ606" i="6"/>
  <c r="AP606" i="6"/>
  <c r="AO606" i="6"/>
  <c r="AN606" i="6"/>
  <c r="AM606" i="6"/>
  <c r="AL606" i="6"/>
  <c r="AK606" i="6"/>
  <c r="AJ606" i="6"/>
  <c r="AI606" i="6"/>
  <c r="AH606" i="6"/>
  <c r="AG606" i="6"/>
  <c r="AF606" i="6"/>
  <c r="AE606" i="6"/>
  <c r="AD606" i="6"/>
  <c r="AC606" i="6"/>
  <c r="AB606" i="6"/>
  <c r="AA606" i="6"/>
  <c r="W606" i="6"/>
  <c r="V606" i="6"/>
  <c r="U606" i="6"/>
  <c r="T606" i="6"/>
  <c r="S606" i="6"/>
  <c r="R606" i="6"/>
  <c r="Q606" i="6"/>
  <c r="P606" i="6"/>
  <c r="O606" i="6"/>
  <c r="N606" i="6"/>
  <c r="M606" i="6"/>
  <c r="L606" i="6"/>
  <c r="K606" i="6"/>
  <c r="J606" i="6"/>
  <c r="I606" i="6"/>
  <c r="H606" i="6"/>
  <c r="G606" i="6"/>
  <c r="F606" i="6"/>
  <c r="E606" i="6"/>
  <c r="D606" i="6"/>
  <c r="C606" i="6"/>
  <c r="B606" i="6"/>
  <c r="AY605" i="6"/>
  <c r="AV605" i="6"/>
  <c r="AU605" i="6"/>
  <c r="AT605" i="6"/>
  <c r="AS605" i="6"/>
  <c r="AR605" i="6"/>
  <c r="AQ605" i="6"/>
  <c r="AP605" i="6"/>
  <c r="AO605" i="6"/>
  <c r="AN605" i="6"/>
  <c r="AM605" i="6"/>
  <c r="AL605" i="6"/>
  <c r="AK605" i="6"/>
  <c r="AJ605" i="6"/>
  <c r="AI605" i="6"/>
  <c r="AH605" i="6"/>
  <c r="AG605" i="6"/>
  <c r="AF605" i="6"/>
  <c r="AE605" i="6"/>
  <c r="AD605" i="6"/>
  <c r="AC605" i="6"/>
  <c r="AB605" i="6"/>
  <c r="AA605" i="6"/>
  <c r="W605" i="6"/>
  <c r="V605" i="6"/>
  <c r="U605" i="6"/>
  <c r="T605" i="6"/>
  <c r="S605" i="6"/>
  <c r="R605" i="6"/>
  <c r="Q605" i="6"/>
  <c r="P605" i="6"/>
  <c r="O605" i="6"/>
  <c r="N605" i="6"/>
  <c r="M605" i="6"/>
  <c r="L605" i="6"/>
  <c r="K605" i="6"/>
  <c r="J605" i="6"/>
  <c r="I605" i="6"/>
  <c r="H605" i="6"/>
  <c r="G605" i="6"/>
  <c r="F605" i="6"/>
  <c r="E605" i="6"/>
  <c r="D605" i="6"/>
  <c r="C605" i="6"/>
  <c r="B605" i="6"/>
  <c r="AY604" i="6"/>
  <c r="AV604" i="6"/>
  <c r="AU604" i="6"/>
  <c r="AT604" i="6"/>
  <c r="AS604" i="6"/>
  <c r="AR604" i="6"/>
  <c r="AQ604" i="6"/>
  <c r="AP604" i="6"/>
  <c r="AO604" i="6"/>
  <c r="AN604" i="6"/>
  <c r="AM604" i="6"/>
  <c r="AL604" i="6"/>
  <c r="AK604" i="6"/>
  <c r="AJ604" i="6"/>
  <c r="AI604" i="6"/>
  <c r="AH604" i="6"/>
  <c r="AG604" i="6"/>
  <c r="AF604" i="6"/>
  <c r="AE604" i="6"/>
  <c r="AD604" i="6"/>
  <c r="AC604" i="6"/>
  <c r="AB604" i="6"/>
  <c r="AA604" i="6"/>
  <c r="W604" i="6"/>
  <c r="V604" i="6"/>
  <c r="U604" i="6"/>
  <c r="T604" i="6"/>
  <c r="S604" i="6"/>
  <c r="R604" i="6"/>
  <c r="Q604" i="6"/>
  <c r="P604" i="6"/>
  <c r="O604" i="6"/>
  <c r="N604" i="6"/>
  <c r="M604" i="6"/>
  <c r="L604" i="6"/>
  <c r="K604" i="6"/>
  <c r="J604" i="6"/>
  <c r="I604" i="6"/>
  <c r="H604" i="6"/>
  <c r="G604" i="6"/>
  <c r="F604" i="6"/>
  <c r="E604" i="6"/>
  <c r="D604" i="6"/>
  <c r="C604" i="6"/>
  <c r="B604" i="6"/>
  <c r="AY603" i="6"/>
  <c r="AV603" i="6"/>
  <c r="AU603" i="6"/>
  <c r="AT603" i="6"/>
  <c r="AS603" i="6"/>
  <c r="AR603" i="6"/>
  <c r="AQ603" i="6"/>
  <c r="AP603" i="6"/>
  <c r="AO603" i="6"/>
  <c r="AN603" i="6"/>
  <c r="AM603" i="6"/>
  <c r="AL603" i="6"/>
  <c r="AK603" i="6"/>
  <c r="AJ603" i="6"/>
  <c r="AI603" i="6"/>
  <c r="AH603" i="6"/>
  <c r="AG603" i="6"/>
  <c r="AF603" i="6"/>
  <c r="AE603" i="6"/>
  <c r="AD603" i="6"/>
  <c r="AC603" i="6"/>
  <c r="AB603" i="6"/>
  <c r="AA603" i="6"/>
  <c r="W603" i="6"/>
  <c r="V603" i="6"/>
  <c r="U603" i="6"/>
  <c r="T603" i="6"/>
  <c r="S603" i="6"/>
  <c r="R603" i="6"/>
  <c r="Q603" i="6"/>
  <c r="P603" i="6"/>
  <c r="O603" i="6"/>
  <c r="N603" i="6"/>
  <c r="M603" i="6"/>
  <c r="L603" i="6"/>
  <c r="K603" i="6"/>
  <c r="J603" i="6"/>
  <c r="I603" i="6"/>
  <c r="H603" i="6"/>
  <c r="G603" i="6"/>
  <c r="F603" i="6"/>
  <c r="E603" i="6"/>
  <c r="D603" i="6"/>
  <c r="C603" i="6"/>
  <c r="B603" i="6"/>
  <c r="AY602" i="6"/>
  <c r="AV602" i="6"/>
  <c r="AU602" i="6"/>
  <c r="AT602" i="6"/>
  <c r="AS602" i="6"/>
  <c r="AR602" i="6"/>
  <c r="AQ602" i="6"/>
  <c r="AP602" i="6"/>
  <c r="AO602" i="6"/>
  <c r="AN602" i="6"/>
  <c r="AM602" i="6"/>
  <c r="AL602" i="6"/>
  <c r="AK602" i="6"/>
  <c r="AJ602" i="6"/>
  <c r="AI602" i="6"/>
  <c r="AH602" i="6"/>
  <c r="AG602" i="6"/>
  <c r="AF602" i="6"/>
  <c r="AE602" i="6"/>
  <c r="AD602" i="6"/>
  <c r="AC602" i="6"/>
  <c r="AB602" i="6"/>
  <c r="AA602" i="6"/>
  <c r="W602" i="6"/>
  <c r="V602" i="6"/>
  <c r="U602" i="6"/>
  <c r="T602" i="6"/>
  <c r="S602" i="6"/>
  <c r="R602" i="6"/>
  <c r="Q602" i="6"/>
  <c r="P602" i="6"/>
  <c r="O602" i="6"/>
  <c r="N602" i="6"/>
  <c r="M602" i="6"/>
  <c r="L602" i="6"/>
  <c r="K602" i="6"/>
  <c r="J602" i="6"/>
  <c r="I602" i="6"/>
  <c r="H602" i="6"/>
  <c r="G602" i="6"/>
  <c r="F602" i="6"/>
  <c r="E602" i="6"/>
  <c r="D602" i="6"/>
  <c r="C602" i="6"/>
  <c r="B602" i="6"/>
  <c r="AY601" i="6"/>
  <c r="AV601" i="6"/>
  <c r="AU601" i="6"/>
  <c r="AT601" i="6"/>
  <c r="AS601" i="6"/>
  <c r="AR601" i="6"/>
  <c r="AQ601" i="6"/>
  <c r="AP601" i="6"/>
  <c r="AO601" i="6"/>
  <c r="AN601" i="6"/>
  <c r="AM601" i="6"/>
  <c r="AL601" i="6"/>
  <c r="AK601" i="6"/>
  <c r="AJ601" i="6"/>
  <c r="AI601" i="6"/>
  <c r="AH601" i="6"/>
  <c r="AG601" i="6"/>
  <c r="AF601" i="6"/>
  <c r="AE601" i="6"/>
  <c r="AD601" i="6"/>
  <c r="AC601" i="6"/>
  <c r="AB601" i="6"/>
  <c r="AA601" i="6"/>
  <c r="W601" i="6"/>
  <c r="V601" i="6"/>
  <c r="U601" i="6"/>
  <c r="T601" i="6"/>
  <c r="S601" i="6"/>
  <c r="R601" i="6"/>
  <c r="Q601" i="6"/>
  <c r="P601" i="6"/>
  <c r="O601" i="6"/>
  <c r="N601" i="6"/>
  <c r="M601" i="6"/>
  <c r="L601" i="6"/>
  <c r="K601" i="6"/>
  <c r="J601" i="6"/>
  <c r="I601" i="6"/>
  <c r="H601" i="6"/>
  <c r="G601" i="6"/>
  <c r="F601" i="6"/>
  <c r="E601" i="6"/>
  <c r="D601" i="6"/>
  <c r="C601" i="6"/>
  <c r="B601" i="6"/>
  <c r="AY600" i="6"/>
  <c r="AV600" i="6"/>
  <c r="AU600" i="6"/>
  <c r="AT600" i="6"/>
  <c r="AS600" i="6"/>
  <c r="AR600" i="6"/>
  <c r="AQ600" i="6"/>
  <c r="AP600" i="6"/>
  <c r="AO600" i="6"/>
  <c r="AN600" i="6"/>
  <c r="AM600" i="6"/>
  <c r="AL600" i="6"/>
  <c r="AK600" i="6"/>
  <c r="AJ600" i="6"/>
  <c r="AI600" i="6"/>
  <c r="AH600" i="6"/>
  <c r="AG600" i="6"/>
  <c r="AF600" i="6"/>
  <c r="AE600" i="6"/>
  <c r="AD600" i="6"/>
  <c r="AC600" i="6"/>
  <c r="AB600" i="6"/>
  <c r="AA600" i="6"/>
  <c r="W600" i="6"/>
  <c r="V600" i="6"/>
  <c r="U600" i="6"/>
  <c r="T600" i="6"/>
  <c r="S600" i="6"/>
  <c r="R600" i="6"/>
  <c r="Q600" i="6"/>
  <c r="P600" i="6"/>
  <c r="O600" i="6"/>
  <c r="N600" i="6"/>
  <c r="M600" i="6"/>
  <c r="L600" i="6"/>
  <c r="K600" i="6"/>
  <c r="J600" i="6"/>
  <c r="I600" i="6"/>
  <c r="H600" i="6"/>
  <c r="G600" i="6"/>
  <c r="F600" i="6"/>
  <c r="E600" i="6"/>
  <c r="D600" i="6"/>
  <c r="C600" i="6"/>
  <c r="B600" i="6"/>
  <c r="AY599" i="6"/>
  <c r="AV599" i="6"/>
  <c r="AU599" i="6"/>
  <c r="AT599" i="6"/>
  <c r="AS599" i="6"/>
  <c r="AR599" i="6"/>
  <c r="AQ599" i="6"/>
  <c r="AP599" i="6"/>
  <c r="AO599" i="6"/>
  <c r="AN599" i="6"/>
  <c r="AM599" i="6"/>
  <c r="AL599" i="6"/>
  <c r="AK599" i="6"/>
  <c r="AJ599" i="6"/>
  <c r="AI599" i="6"/>
  <c r="AH599" i="6"/>
  <c r="AG599" i="6"/>
  <c r="AF599" i="6"/>
  <c r="AE599" i="6"/>
  <c r="AD599" i="6"/>
  <c r="AC599" i="6"/>
  <c r="AB599" i="6"/>
  <c r="AA599" i="6"/>
  <c r="W599" i="6"/>
  <c r="V599" i="6"/>
  <c r="U599" i="6"/>
  <c r="T599" i="6"/>
  <c r="S599" i="6"/>
  <c r="R599" i="6"/>
  <c r="Q599" i="6"/>
  <c r="P599" i="6"/>
  <c r="O599" i="6"/>
  <c r="N599" i="6"/>
  <c r="M599" i="6"/>
  <c r="L599" i="6"/>
  <c r="K599" i="6"/>
  <c r="J599" i="6"/>
  <c r="I599" i="6"/>
  <c r="H599" i="6"/>
  <c r="G599" i="6"/>
  <c r="F599" i="6"/>
  <c r="E599" i="6"/>
  <c r="D599" i="6"/>
  <c r="C599" i="6"/>
  <c r="B599" i="6"/>
  <c r="AY598" i="6"/>
  <c r="AV598" i="6"/>
  <c r="AU598" i="6"/>
  <c r="AT598" i="6"/>
  <c r="AS598" i="6"/>
  <c r="AR598" i="6"/>
  <c r="AQ598" i="6"/>
  <c r="AP598" i="6"/>
  <c r="AO598" i="6"/>
  <c r="AN598" i="6"/>
  <c r="AM598" i="6"/>
  <c r="AL598" i="6"/>
  <c r="AK598" i="6"/>
  <c r="AJ598" i="6"/>
  <c r="AI598" i="6"/>
  <c r="AH598" i="6"/>
  <c r="AG598" i="6"/>
  <c r="AF598" i="6"/>
  <c r="AE598" i="6"/>
  <c r="AD598" i="6"/>
  <c r="AC598" i="6"/>
  <c r="AB598" i="6"/>
  <c r="AA598" i="6"/>
  <c r="W598" i="6"/>
  <c r="V598" i="6"/>
  <c r="U598" i="6"/>
  <c r="T598" i="6"/>
  <c r="S598" i="6"/>
  <c r="R598" i="6"/>
  <c r="Q598" i="6"/>
  <c r="P598" i="6"/>
  <c r="O598" i="6"/>
  <c r="N598" i="6"/>
  <c r="M598" i="6"/>
  <c r="L598" i="6"/>
  <c r="K598" i="6"/>
  <c r="J598" i="6"/>
  <c r="I598" i="6"/>
  <c r="H598" i="6"/>
  <c r="G598" i="6"/>
  <c r="F598" i="6"/>
  <c r="E598" i="6"/>
  <c r="D598" i="6"/>
  <c r="C598" i="6"/>
  <c r="B598" i="6"/>
  <c r="AY597" i="6"/>
  <c r="AV597" i="6"/>
  <c r="AU597" i="6"/>
  <c r="AT597" i="6"/>
  <c r="AS597" i="6"/>
  <c r="AR597" i="6"/>
  <c r="AQ597" i="6"/>
  <c r="AP597" i="6"/>
  <c r="AO597" i="6"/>
  <c r="AN597" i="6"/>
  <c r="AM597" i="6"/>
  <c r="AL597" i="6"/>
  <c r="AK597" i="6"/>
  <c r="AJ597" i="6"/>
  <c r="AI597" i="6"/>
  <c r="AH597" i="6"/>
  <c r="AG597" i="6"/>
  <c r="AF597" i="6"/>
  <c r="AE597" i="6"/>
  <c r="AD597" i="6"/>
  <c r="AC597" i="6"/>
  <c r="AB597" i="6"/>
  <c r="AA597" i="6"/>
  <c r="W597" i="6"/>
  <c r="V597" i="6"/>
  <c r="U597" i="6"/>
  <c r="T597" i="6"/>
  <c r="S597" i="6"/>
  <c r="R597" i="6"/>
  <c r="Q597" i="6"/>
  <c r="P597" i="6"/>
  <c r="O597" i="6"/>
  <c r="N597" i="6"/>
  <c r="M597" i="6"/>
  <c r="L597" i="6"/>
  <c r="K597" i="6"/>
  <c r="J597" i="6"/>
  <c r="I597" i="6"/>
  <c r="H597" i="6"/>
  <c r="G597" i="6"/>
  <c r="F597" i="6"/>
  <c r="E597" i="6"/>
  <c r="D597" i="6"/>
  <c r="C597" i="6"/>
  <c r="B597" i="6"/>
  <c r="AY596" i="6"/>
  <c r="AV596" i="6"/>
  <c r="AU596" i="6"/>
  <c r="AT596" i="6"/>
  <c r="AS596" i="6"/>
  <c r="AR596" i="6"/>
  <c r="AQ596" i="6"/>
  <c r="AP596" i="6"/>
  <c r="AO596" i="6"/>
  <c r="AN596" i="6"/>
  <c r="AM596" i="6"/>
  <c r="AL596" i="6"/>
  <c r="AK596" i="6"/>
  <c r="AJ596" i="6"/>
  <c r="AI596" i="6"/>
  <c r="AH596" i="6"/>
  <c r="AG596" i="6"/>
  <c r="AF596" i="6"/>
  <c r="AE596" i="6"/>
  <c r="AD596" i="6"/>
  <c r="AC596" i="6"/>
  <c r="AB596" i="6"/>
  <c r="AA596" i="6"/>
  <c r="W596" i="6"/>
  <c r="V596" i="6"/>
  <c r="U596" i="6"/>
  <c r="T596" i="6"/>
  <c r="S596" i="6"/>
  <c r="R596" i="6"/>
  <c r="Q596" i="6"/>
  <c r="P596" i="6"/>
  <c r="O596" i="6"/>
  <c r="N596" i="6"/>
  <c r="M596" i="6"/>
  <c r="L596" i="6"/>
  <c r="K596" i="6"/>
  <c r="J596" i="6"/>
  <c r="I596" i="6"/>
  <c r="H596" i="6"/>
  <c r="G596" i="6"/>
  <c r="F596" i="6"/>
  <c r="E596" i="6"/>
  <c r="D596" i="6"/>
  <c r="C596" i="6"/>
  <c r="B596" i="6"/>
  <c r="AY595" i="6"/>
  <c r="AV595" i="6"/>
  <c r="AU595" i="6"/>
  <c r="AT595" i="6"/>
  <c r="AS595" i="6"/>
  <c r="AR595" i="6"/>
  <c r="AQ595" i="6"/>
  <c r="AP595" i="6"/>
  <c r="AO595" i="6"/>
  <c r="AN595" i="6"/>
  <c r="AM595" i="6"/>
  <c r="AL595" i="6"/>
  <c r="AK595" i="6"/>
  <c r="AJ595" i="6"/>
  <c r="AI595" i="6"/>
  <c r="AH595" i="6"/>
  <c r="AG595" i="6"/>
  <c r="AF595" i="6"/>
  <c r="AE595" i="6"/>
  <c r="AD595" i="6"/>
  <c r="AC595" i="6"/>
  <c r="AB595" i="6"/>
  <c r="AA595" i="6"/>
  <c r="W595" i="6"/>
  <c r="V595" i="6"/>
  <c r="U595" i="6"/>
  <c r="T595" i="6"/>
  <c r="S595" i="6"/>
  <c r="R595" i="6"/>
  <c r="Q595" i="6"/>
  <c r="P595" i="6"/>
  <c r="O595" i="6"/>
  <c r="N595" i="6"/>
  <c r="M595" i="6"/>
  <c r="L595" i="6"/>
  <c r="K595" i="6"/>
  <c r="J595" i="6"/>
  <c r="I595" i="6"/>
  <c r="H595" i="6"/>
  <c r="G595" i="6"/>
  <c r="F595" i="6"/>
  <c r="E595" i="6"/>
  <c r="D595" i="6"/>
  <c r="C595" i="6"/>
  <c r="B595" i="6"/>
  <c r="AY594" i="6"/>
  <c r="AV594" i="6"/>
  <c r="AU594" i="6"/>
  <c r="AT594" i="6"/>
  <c r="AS594" i="6"/>
  <c r="AR594" i="6"/>
  <c r="AQ594" i="6"/>
  <c r="AP594" i="6"/>
  <c r="AO594" i="6"/>
  <c r="AN594" i="6"/>
  <c r="AM594" i="6"/>
  <c r="AL594" i="6"/>
  <c r="AK594" i="6"/>
  <c r="AJ594" i="6"/>
  <c r="AI594" i="6"/>
  <c r="AH594" i="6"/>
  <c r="AG594" i="6"/>
  <c r="AF594" i="6"/>
  <c r="AE594" i="6"/>
  <c r="AD594" i="6"/>
  <c r="AC594" i="6"/>
  <c r="AB594" i="6"/>
  <c r="AA594" i="6"/>
  <c r="W594" i="6"/>
  <c r="V594" i="6"/>
  <c r="U594" i="6"/>
  <c r="T594" i="6"/>
  <c r="S594" i="6"/>
  <c r="R594" i="6"/>
  <c r="Q594" i="6"/>
  <c r="P594" i="6"/>
  <c r="O594" i="6"/>
  <c r="N594" i="6"/>
  <c r="M594" i="6"/>
  <c r="L594" i="6"/>
  <c r="K594" i="6"/>
  <c r="J594" i="6"/>
  <c r="I594" i="6"/>
  <c r="H594" i="6"/>
  <c r="G594" i="6"/>
  <c r="F594" i="6"/>
  <c r="E594" i="6"/>
  <c r="D594" i="6"/>
  <c r="C594" i="6"/>
  <c r="B594" i="6"/>
  <c r="AY593" i="6"/>
  <c r="AV593" i="6"/>
  <c r="AU593" i="6"/>
  <c r="AT593" i="6"/>
  <c r="AS593" i="6"/>
  <c r="AR593" i="6"/>
  <c r="AQ593" i="6"/>
  <c r="AP593" i="6"/>
  <c r="AO593" i="6"/>
  <c r="AN593" i="6"/>
  <c r="AM593" i="6"/>
  <c r="AL593" i="6"/>
  <c r="AK593" i="6"/>
  <c r="AJ593" i="6"/>
  <c r="AI593" i="6"/>
  <c r="AH593" i="6"/>
  <c r="AG593" i="6"/>
  <c r="AF593" i="6"/>
  <c r="AE593" i="6"/>
  <c r="AD593" i="6"/>
  <c r="AC593" i="6"/>
  <c r="AB593" i="6"/>
  <c r="AA593" i="6"/>
  <c r="W593" i="6"/>
  <c r="V593" i="6"/>
  <c r="U593" i="6"/>
  <c r="T593" i="6"/>
  <c r="S593" i="6"/>
  <c r="R593" i="6"/>
  <c r="Q593" i="6"/>
  <c r="P593" i="6"/>
  <c r="O593" i="6"/>
  <c r="N593" i="6"/>
  <c r="M593" i="6"/>
  <c r="L593" i="6"/>
  <c r="K593" i="6"/>
  <c r="J593" i="6"/>
  <c r="I593" i="6"/>
  <c r="H593" i="6"/>
  <c r="G593" i="6"/>
  <c r="F593" i="6"/>
  <c r="E593" i="6"/>
  <c r="D593" i="6"/>
  <c r="C593" i="6"/>
  <c r="B593" i="6"/>
  <c r="AY592" i="6"/>
  <c r="AV592" i="6"/>
  <c r="AU592" i="6"/>
  <c r="AT592" i="6"/>
  <c r="AS592" i="6"/>
  <c r="AR592" i="6"/>
  <c r="AQ592" i="6"/>
  <c r="AP592" i="6"/>
  <c r="AO592" i="6"/>
  <c r="AN592" i="6"/>
  <c r="AM592" i="6"/>
  <c r="AL592" i="6"/>
  <c r="AK592" i="6"/>
  <c r="AJ592" i="6"/>
  <c r="AI592" i="6"/>
  <c r="AH592" i="6"/>
  <c r="AG592" i="6"/>
  <c r="AF592" i="6"/>
  <c r="AE592" i="6"/>
  <c r="AD592" i="6"/>
  <c r="AC592" i="6"/>
  <c r="AB592" i="6"/>
  <c r="AA592" i="6"/>
  <c r="W592" i="6"/>
  <c r="V592" i="6"/>
  <c r="U592" i="6"/>
  <c r="T592" i="6"/>
  <c r="S592" i="6"/>
  <c r="R592" i="6"/>
  <c r="Q592" i="6"/>
  <c r="P592" i="6"/>
  <c r="O592" i="6"/>
  <c r="N592" i="6"/>
  <c r="M592" i="6"/>
  <c r="L592" i="6"/>
  <c r="K592" i="6"/>
  <c r="J592" i="6"/>
  <c r="I592" i="6"/>
  <c r="H592" i="6"/>
  <c r="G592" i="6"/>
  <c r="F592" i="6"/>
  <c r="E592" i="6"/>
  <c r="D592" i="6"/>
  <c r="C592" i="6"/>
  <c r="B592" i="6"/>
  <c r="AY591" i="6"/>
  <c r="AV591" i="6"/>
  <c r="AU591" i="6"/>
  <c r="AT591" i="6"/>
  <c r="AS591" i="6"/>
  <c r="AR591" i="6"/>
  <c r="AQ591" i="6"/>
  <c r="AP591" i="6"/>
  <c r="AO591" i="6"/>
  <c r="AN591" i="6"/>
  <c r="AM591" i="6"/>
  <c r="AL591" i="6"/>
  <c r="AK591" i="6"/>
  <c r="AJ591" i="6"/>
  <c r="AI591" i="6"/>
  <c r="AH591" i="6"/>
  <c r="AG591" i="6"/>
  <c r="AF591" i="6"/>
  <c r="AE591" i="6"/>
  <c r="AD591" i="6"/>
  <c r="AC591" i="6"/>
  <c r="AB591" i="6"/>
  <c r="AA591" i="6"/>
  <c r="W591" i="6"/>
  <c r="V591" i="6"/>
  <c r="U591" i="6"/>
  <c r="T591" i="6"/>
  <c r="S591" i="6"/>
  <c r="R591" i="6"/>
  <c r="Q591" i="6"/>
  <c r="P591" i="6"/>
  <c r="O591" i="6"/>
  <c r="N591" i="6"/>
  <c r="M591" i="6"/>
  <c r="L591" i="6"/>
  <c r="K591" i="6"/>
  <c r="J591" i="6"/>
  <c r="I591" i="6"/>
  <c r="H591" i="6"/>
  <c r="G591" i="6"/>
  <c r="F591" i="6"/>
  <c r="E591" i="6"/>
  <c r="D591" i="6"/>
  <c r="C591" i="6"/>
  <c r="B591" i="6"/>
  <c r="AY590" i="6"/>
  <c r="AV590" i="6"/>
  <c r="AU590" i="6"/>
  <c r="AT590" i="6"/>
  <c r="AS590" i="6"/>
  <c r="AR590" i="6"/>
  <c r="AQ590" i="6"/>
  <c r="AP590" i="6"/>
  <c r="AO590" i="6"/>
  <c r="AN590" i="6"/>
  <c r="AM590" i="6"/>
  <c r="AL590" i="6"/>
  <c r="AK590" i="6"/>
  <c r="AJ590" i="6"/>
  <c r="AI590" i="6"/>
  <c r="AH590" i="6"/>
  <c r="AG590" i="6"/>
  <c r="AF590" i="6"/>
  <c r="AE590" i="6"/>
  <c r="AD590" i="6"/>
  <c r="AC590" i="6"/>
  <c r="AB590" i="6"/>
  <c r="AA590" i="6"/>
  <c r="W590" i="6"/>
  <c r="V590" i="6"/>
  <c r="U590" i="6"/>
  <c r="T590" i="6"/>
  <c r="S590" i="6"/>
  <c r="R590" i="6"/>
  <c r="Q590" i="6"/>
  <c r="P590" i="6"/>
  <c r="O590" i="6"/>
  <c r="N590" i="6"/>
  <c r="M590" i="6"/>
  <c r="L590" i="6"/>
  <c r="K590" i="6"/>
  <c r="J590" i="6"/>
  <c r="I590" i="6"/>
  <c r="H590" i="6"/>
  <c r="G590" i="6"/>
  <c r="F590" i="6"/>
  <c r="E590" i="6"/>
  <c r="D590" i="6"/>
  <c r="C590" i="6"/>
  <c r="B590" i="6"/>
  <c r="AY589" i="6"/>
  <c r="AV589" i="6"/>
  <c r="AU589" i="6"/>
  <c r="AT589" i="6"/>
  <c r="AS589" i="6"/>
  <c r="AR589" i="6"/>
  <c r="AQ589" i="6"/>
  <c r="AP589" i="6"/>
  <c r="AO589" i="6"/>
  <c r="AN589" i="6"/>
  <c r="AM589" i="6"/>
  <c r="AL589" i="6"/>
  <c r="AK589" i="6"/>
  <c r="AJ589" i="6"/>
  <c r="AI589" i="6"/>
  <c r="AH589" i="6"/>
  <c r="AG589" i="6"/>
  <c r="AF589" i="6"/>
  <c r="AE589" i="6"/>
  <c r="AD589" i="6"/>
  <c r="AC589" i="6"/>
  <c r="AB589" i="6"/>
  <c r="AA589" i="6"/>
  <c r="W589" i="6"/>
  <c r="V589" i="6"/>
  <c r="U589" i="6"/>
  <c r="T589" i="6"/>
  <c r="S589" i="6"/>
  <c r="R589" i="6"/>
  <c r="Q589" i="6"/>
  <c r="P589" i="6"/>
  <c r="O589" i="6"/>
  <c r="N589" i="6"/>
  <c r="M589" i="6"/>
  <c r="L589" i="6"/>
  <c r="K589" i="6"/>
  <c r="J589" i="6"/>
  <c r="I589" i="6"/>
  <c r="H589" i="6"/>
  <c r="G589" i="6"/>
  <c r="F589" i="6"/>
  <c r="E589" i="6"/>
  <c r="D589" i="6"/>
  <c r="C589" i="6"/>
  <c r="B589" i="6"/>
  <c r="AY588" i="6"/>
  <c r="AV588" i="6"/>
  <c r="AU588" i="6"/>
  <c r="AT588" i="6"/>
  <c r="AS588" i="6"/>
  <c r="AR588" i="6"/>
  <c r="AQ588" i="6"/>
  <c r="AP588" i="6"/>
  <c r="AO588" i="6"/>
  <c r="AN588" i="6"/>
  <c r="AM588" i="6"/>
  <c r="AL588" i="6"/>
  <c r="AK588" i="6"/>
  <c r="AJ588" i="6"/>
  <c r="AI588" i="6"/>
  <c r="AH588" i="6"/>
  <c r="AG588" i="6"/>
  <c r="AF588" i="6"/>
  <c r="AE588" i="6"/>
  <c r="AD588" i="6"/>
  <c r="AC588" i="6"/>
  <c r="AB588" i="6"/>
  <c r="AA588" i="6"/>
  <c r="W588" i="6"/>
  <c r="V588" i="6"/>
  <c r="U588" i="6"/>
  <c r="T588" i="6"/>
  <c r="S588" i="6"/>
  <c r="R588" i="6"/>
  <c r="Q588" i="6"/>
  <c r="P588" i="6"/>
  <c r="O588" i="6"/>
  <c r="N588" i="6"/>
  <c r="M588" i="6"/>
  <c r="L588" i="6"/>
  <c r="K588" i="6"/>
  <c r="J588" i="6"/>
  <c r="I588" i="6"/>
  <c r="H588" i="6"/>
  <c r="G588" i="6"/>
  <c r="F588" i="6"/>
  <c r="E588" i="6"/>
  <c r="D588" i="6"/>
  <c r="C588" i="6"/>
  <c r="B588" i="6"/>
  <c r="AY587" i="6"/>
  <c r="AV587" i="6"/>
  <c r="AU587" i="6"/>
  <c r="AT587" i="6"/>
  <c r="AS587" i="6"/>
  <c r="AR587" i="6"/>
  <c r="AQ587" i="6"/>
  <c r="AP587" i="6"/>
  <c r="AO587" i="6"/>
  <c r="AN587" i="6"/>
  <c r="AM587" i="6"/>
  <c r="AL587" i="6"/>
  <c r="AK587" i="6"/>
  <c r="AJ587" i="6"/>
  <c r="AI587" i="6"/>
  <c r="AH587" i="6"/>
  <c r="AG587" i="6"/>
  <c r="AF587" i="6"/>
  <c r="AE587" i="6"/>
  <c r="AD587" i="6"/>
  <c r="AC587" i="6"/>
  <c r="AB587" i="6"/>
  <c r="AA587" i="6"/>
  <c r="W587" i="6"/>
  <c r="V587" i="6"/>
  <c r="U587" i="6"/>
  <c r="T587" i="6"/>
  <c r="S587" i="6"/>
  <c r="R587" i="6"/>
  <c r="Q587" i="6"/>
  <c r="P587" i="6"/>
  <c r="O587" i="6"/>
  <c r="N587" i="6"/>
  <c r="M587" i="6"/>
  <c r="L587" i="6"/>
  <c r="K587" i="6"/>
  <c r="J587" i="6"/>
  <c r="I587" i="6"/>
  <c r="H587" i="6"/>
  <c r="G587" i="6"/>
  <c r="F587" i="6"/>
  <c r="E587" i="6"/>
  <c r="D587" i="6"/>
  <c r="C587" i="6"/>
  <c r="B587" i="6"/>
  <c r="AY586" i="6"/>
  <c r="AV586" i="6"/>
  <c r="AU586" i="6"/>
  <c r="AT586" i="6"/>
  <c r="AS586" i="6"/>
  <c r="AR586" i="6"/>
  <c r="AQ586" i="6"/>
  <c r="AP586" i="6"/>
  <c r="AO586" i="6"/>
  <c r="AN586" i="6"/>
  <c r="AM586" i="6"/>
  <c r="AL586" i="6"/>
  <c r="AK586" i="6"/>
  <c r="AJ586" i="6"/>
  <c r="AI586" i="6"/>
  <c r="AH586" i="6"/>
  <c r="AG586" i="6"/>
  <c r="AF586" i="6"/>
  <c r="AE586" i="6"/>
  <c r="AD586" i="6"/>
  <c r="AC586" i="6"/>
  <c r="AB586" i="6"/>
  <c r="AA586" i="6"/>
  <c r="W586" i="6"/>
  <c r="V586" i="6"/>
  <c r="U586" i="6"/>
  <c r="T586" i="6"/>
  <c r="S586" i="6"/>
  <c r="R586" i="6"/>
  <c r="Q586" i="6"/>
  <c r="P586" i="6"/>
  <c r="O586" i="6"/>
  <c r="N586" i="6"/>
  <c r="M586" i="6"/>
  <c r="L586" i="6"/>
  <c r="K586" i="6"/>
  <c r="J586" i="6"/>
  <c r="I586" i="6"/>
  <c r="H586" i="6"/>
  <c r="G586" i="6"/>
  <c r="F586" i="6"/>
  <c r="E586" i="6"/>
  <c r="D586" i="6"/>
  <c r="C586" i="6"/>
  <c r="B586" i="6"/>
  <c r="AY585" i="6"/>
  <c r="AV585" i="6"/>
  <c r="AU585" i="6"/>
  <c r="AT585" i="6"/>
  <c r="AS585" i="6"/>
  <c r="AR585" i="6"/>
  <c r="AQ585" i="6"/>
  <c r="AP585" i="6"/>
  <c r="AO585" i="6"/>
  <c r="AN585" i="6"/>
  <c r="AM585" i="6"/>
  <c r="AL585" i="6"/>
  <c r="AK585" i="6"/>
  <c r="AJ585" i="6"/>
  <c r="AI585" i="6"/>
  <c r="AH585" i="6"/>
  <c r="AG585" i="6"/>
  <c r="AF585" i="6"/>
  <c r="AE585" i="6"/>
  <c r="AD585" i="6"/>
  <c r="AC585" i="6"/>
  <c r="AB585" i="6"/>
  <c r="AA585" i="6"/>
  <c r="W585" i="6"/>
  <c r="V585" i="6"/>
  <c r="U585" i="6"/>
  <c r="T585" i="6"/>
  <c r="S585" i="6"/>
  <c r="R585" i="6"/>
  <c r="Q585" i="6"/>
  <c r="P585" i="6"/>
  <c r="O585" i="6"/>
  <c r="N585" i="6"/>
  <c r="M585" i="6"/>
  <c r="L585" i="6"/>
  <c r="K585" i="6"/>
  <c r="J585" i="6"/>
  <c r="I585" i="6"/>
  <c r="H585" i="6"/>
  <c r="G585" i="6"/>
  <c r="F585" i="6"/>
  <c r="E585" i="6"/>
  <c r="D585" i="6"/>
  <c r="C585" i="6"/>
  <c r="B585" i="6"/>
  <c r="AY584" i="6"/>
  <c r="AV584" i="6"/>
  <c r="AU584" i="6"/>
  <c r="AT584" i="6"/>
  <c r="AS584" i="6"/>
  <c r="AR584" i="6"/>
  <c r="AQ584" i="6"/>
  <c r="AP584" i="6"/>
  <c r="AO584" i="6"/>
  <c r="AN584" i="6"/>
  <c r="AM584" i="6"/>
  <c r="AL584" i="6"/>
  <c r="AK584" i="6"/>
  <c r="AJ584" i="6"/>
  <c r="AI584" i="6"/>
  <c r="AH584" i="6"/>
  <c r="AG584" i="6"/>
  <c r="AF584" i="6"/>
  <c r="AE584" i="6"/>
  <c r="AD584" i="6"/>
  <c r="AC584" i="6"/>
  <c r="AB584" i="6"/>
  <c r="AA584" i="6"/>
  <c r="W584" i="6"/>
  <c r="V584" i="6"/>
  <c r="U584" i="6"/>
  <c r="T584" i="6"/>
  <c r="S584" i="6"/>
  <c r="R584" i="6"/>
  <c r="Q584" i="6"/>
  <c r="P584" i="6"/>
  <c r="O584" i="6"/>
  <c r="N584" i="6"/>
  <c r="M584" i="6"/>
  <c r="L584" i="6"/>
  <c r="K584" i="6"/>
  <c r="J584" i="6"/>
  <c r="I584" i="6"/>
  <c r="H584" i="6"/>
  <c r="G584" i="6"/>
  <c r="F584" i="6"/>
  <c r="E584" i="6"/>
  <c r="D584" i="6"/>
  <c r="C584" i="6"/>
  <c r="B584" i="6"/>
  <c r="AY583" i="6"/>
  <c r="AV583" i="6"/>
  <c r="AU583" i="6"/>
  <c r="AT583" i="6"/>
  <c r="AS583" i="6"/>
  <c r="AR583" i="6"/>
  <c r="AQ583" i="6"/>
  <c r="AP583" i="6"/>
  <c r="AO583" i="6"/>
  <c r="AN583" i="6"/>
  <c r="AM583" i="6"/>
  <c r="AL583" i="6"/>
  <c r="AK583" i="6"/>
  <c r="AJ583" i="6"/>
  <c r="AI583" i="6"/>
  <c r="AH583" i="6"/>
  <c r="AG583" i="6"/>
  <c r="AF583" i="6"/>
  <c r="AE583" i="6"/>
  <c r="AD583" i="6"/>
  <c r="AC583" i="6"/>
  <c r="AB583" i="6"/>
  <c r="AA583" i="6"/>
  <c r="W583" i="6"/>
  <c r="V583" i="6"/>
  <c r="U583" i="6"/>
  <c r="T583" i="6"/>
  <c r="S583" i="6"/>
  <c r="R583" i="6"/>
  <c r="Q583" i="6"/>
  <c r="P583" i="6"/>
  <c r="O583" i="6"/>
  <c r="N583" i="6"/>
  <c r="M583" i="6"/>
  <c r="L583" i="6"/>
  <c r="K583" i="6"/>
  <c r="J583" i="6"/>
  <c r="I583" i="6"/>
  <c r="H583" i="6"/>
  <c r="G583" i="6"/>
  <c r="F583" i="6"/>
  <c r="E583" i="6"/>
  <c r="D583" i="6"/>
  <c r="C583" i="6"/>
  <c r="B583" i="6"/>
  <c r="AY582" i="6"/>
  <c r="AV582" i="6"/>
  <c r="AU582" i="6"/>
  <c r="AT582" i="6"/>
  <c r="AS582" i="6"/>
  <c r="AR582" i="6"/>
  <c r="AQ582" i="6"/>
  <c r="AP582" i="6"/>
  <c r="AO582" i="6"/>
  <c r="AN582" i="6"/>
  <c r="AM582" i="6"/>
  <c r="AL582" i="6"/>
  <c r="AK582" i="6"/>
  <c r="AJ582" i="6"/>
  <c r="AI582" i="6"/>
  <c r="AH582" i="6"/>
  <c r="AG582" i="6"/>
  <c r="AF582" i="6"/>
  <c r="AE582" i="6"/>
  <c r="AD582" i="6"/>
  <c r="AC582" i="6"/>
  <c r="AB582" i="6"/>
  <c r="AA582" i="6"/>
  <c r="W582" i="6"/>
  <c r="V582" i="6"/>
  <c r="U582" i="6"/>
  <c r="T582" i="6"/>
  <c r="S582" i="6"/>
  <c r="R582" i="6"/>
  <c r="Q582" i="6"/>
  <c r="P582" i="6"/>
  <c r="O582" i="6"/>
  <c r="N582" i="6"/>
  <c r="M582" i="6"/>
  <c r="L582" i="6"/>
  <c r="K582" i="6"/>
  <c r="J582" i="6"/>
  <c r="I582" i="6"/>
  <c r="H582" i="6"/>
  <c r="G582" i="6"/>
  <c r="F582" i="6"/>
  <c r="E582" i="6"/>
  <c r="D582" i="6"/>
  <c r="C582" i="6"/>
  <c r="B582" i="6"/>
  <c r="AY581" i="6"/>
  <c r="AV581" i="6"/>
  <c r="AU581" i="6"/>
  <c r="AT581" i="6"/>
  <c r="AS581" i="6"/>
  <c r="AR581" i="6"/>
  <c r="AQ581" i="6"/>
  <c r="AP581" i="6"/>
  <c r="AO581" i="6"/>
  <c r="AN581" i="6"/>
  <c r="AM581" i="6"/>
  <c r="AL581" i="6"/>
  <c r="AK581" i="6"/>
  <c r="AJ581" i="6"/>
  <c r="AI581" i="6"/>
  <c r="AH581" i="6"/>
  <c r="AG581" i="6"/>
  <c r="AF581" i="6"/>
  <c r="AE581" i="6"/>
  <c r="AD581" i="6"/>
  <c r="AC581" i="6"/>
  <c r="AB581" i="6"/>
  <c r="AA581" i="6"/>
  <c r="W581" i="6"/>
  <c r="V581" i="6"/>
  <c r="U581" i="6"/>
  <c r="T581" i="6"/>
  <c r="S581" i="6"/>
  <c r="R581" i="6"/>
  <c r="Q581" i="6"/>
  <c r="P581" i="6"/>
  <c r="O581" i="6"/>
  <c r="N581" i="6"/>
  <c r="M581" i="6"/>
  <c r="L581" i="6"/>
  <c r="K581" i="6"/>
  <c r="J581" i="6"/>
  <c r="I581" i="6"/>
  <c r="H581" i="6"/>
  <c r="G581" i="6"/>
  <c r="F581" i="6"/>
  <c r="E581" i="6"/>
  <c r="D581" i="6"/>
  <c r="C581" i="6"/>
  <c r="B581" i="6"/>
  <c r="AY580" i="6"/>
  <c r="AV580" i="6"/>
  <c r="AU580" i="6"/>
  <c r="AT580" i="6"/>
  <c r="AS580" i="6"/>
  <c r="AR580" i="6"/>
  <c r="AQ580" i="6"/>
  <c r="AP580" i="6"/>
  <c r="AO580" i="6"/>
  <c r="AN580" i="6"/>
  <c r="AM580" i="6"/>
  <c r="AL580" i="6"/>
  <c r="AK580" i="6"/>
  <c r="AJ580" i="6"/>
  <c r="AI580" i="6"/>
  <c r="AH580" i="6"/>
  <c r="AG580" i="6"/>
  <c r="AF580" i="6"/>
  <c r="AE580" i="6"/>
  <c r="AD580" i="6"/>
  <c r="AC580" i="6"/>
  <c r="AB580" i="6"/>
  <c r="AA580" i="6"/>
  <c r="W580" i="6"/>
  <c r="V580" i="6"/>
  <c r="U580" i="6"/>
  <c r="T580" i="6"/>
  <c r="S580" i="6"/>
  <c r="R580" i="6"/>
  <c r="Q580" i="6"/>
  <c r="P580" i="6"/>
  <c r="O580" i="6"/>
  <c r="N580" i="6"/>
  <c r="M580" i="6"/>
  <c r="L580" i="6"/>
  <c r="K580" i="6"/>
  <c r="J580" i="6"/>
  <c r="I580" i="6"/>
  <c r="H580" i="6"/>
  <c r="G580" i="6"/>
  <c r="F580" i="6"/>
  <c r="E580" i="6"/>
  <c r="D580" i="6"/>
  <c r="C580" i="6"/>
  <c r="B580" i="6"/>
  <c r="AY579" i="6"/>
  <c r="AV579" i="6"/>
  <c r="AU579" i="6"/>
  <c r="AT579" i="6"/>
  <c r="AS579" i="6"/>
  <c r="AR579" i="6"/>
  <c r="AQ579" i="6"/>
  <c r="AP579" i="6"/>
  <c r="AO579" i="6"/>
  <c r="AN579" i="6"/>
  <c r="AM579" i="6"/>
  <c r="AL579" i="6"/>
  <c r="AK579" i="6"/>
  <c r="AJ579" i="6"/>
  <c r="AI579" i="6"/>
  <c r="AH579" i="6"/>
  <c r="AG579" i="6"/>
  <c r="AF579" i="6"/>
  <c r="AE579" i="6"/>
  <c r="AD579" i="6"/>
  <c r="AC579" i="6"/>
  <c r="AB579" i="6"/>
  <c r="AA579" i="6"/>
  <c r="W579" i="6"/>
  <c r="V579" i="6"/>
  <c r="U579" i="6"/>
  <c r="T579" i="6"/>
  <c r="S579" i="6"/>
  <c r="R579" i="6"/>
  <c r="Q579" i="6"/>
  <c r="P579" i="6"/>
  <c r="O579" i="6"/>
  <c r="N579" i="6"/>
  <c r="M579" i="6"/>
  <c r="L579" i="6"/>
  <c r="K579" i="6"/>
  <c r="J579" i="6"/>
  <c r="I579" i="6"/>
  <c r="H579" i="6"/>
  <c r="G579" i="6"/>
  <c r="F579" i="6"/>
  <c r="E579" i="6"/>
  <c r="D579" i="6"/>
  <c r="C579" i="6"/>
  <c r="B579" i="6"/>
  <c r="AY578" i="6"/>
  <c r="AV578" i="6"/>
  <c r="AU578" i="6"/>
  <c r="AT578" i="6"/>
  <c r="AS578" i="6"/>
  <c r="AR578" i="6"/>
  <c r="AQ578" i="6"/>
  <c r="AP578" i="6"/>
  <c r="AO578" i="6"/>
  <c r="AN578" i="6"/>
  <c r="AM578" i="6"/>
  <c r="AL578" i="6"/>
  <c r="AK578" i="6"/>
  <c r="AJ578" i="6"/>
  <c r="AI578" i="6"/>
  <c r="AH578" i="6"/>
  <c r="AG578" i="6"/>
  <c r="AF578" i="6"/>
  <c r="AE578" i="6"/>
  <c r="AD578" i="6"/>
  <c r="AC578" i="6"/>
  <c r="AB578" i="6"/>
  <c r="AA578" i="6"/>
  <c r="W578" i="6"/>
  <c r="V578" i="6"/>
  <c r="U578" i="6"/>
  <c r="T578" i="6"/>
  <c r="S578" i="6"/>
  <c r="R578" i="6"/>
  <c r="Q578" i="6"/>
  <c r="P578" i="6"/>
  <c r="O578" i="6"/>
  <c r="N578" i="6"/>
  <c r="M578" i="6"/>
  <c r="L578" i="6"/>
  <c r="K578" i="6"/>
  <c r="J578" i="6"/>
  <c r="I578" i="6"/>
  <c r="H578" i="6"/>
  <c r="G578" i="6"/>
  <c r="F578" i="6"/>
  <c r="E578" i="6"/>
  <c r="D578" i="6"/>
  <c r="C578" i="6"/>
  <c r="B578" i="6"/>
  <c r="AY577" i="6"/>
  <c r="AV577" i="6"/>
  <c r="AU577" i="6"/>
  <c r="AT577" i="6"/>
  <c r="AS577" i="6"/>
  <c r="AR577" i="6"/>
  <c r="AQ577" i="6"/>
  <c r="AP577" i="6"/>
  <c r="AO577" i="6"/>
  <c r="AN577" i="6"/>
  <c r="AM577" i="6"/>
  <c r="AL577" i="6"/>
  <c r="AK577" i="6"/>
  <c r="AJ577" i="6"/>
  <c r="AI577" i="6"/>
  <c r="AH577" i="6"/>
  <c r="AG577" i="6"/>
  <c r="AF577" i="6"/>
  <c r="AE577" i="6"/>
  <c r="AD577" i="6"/>
  <c r="AC577" i="6"/>
  <c r="AB577" i="6"/>
  <c r="AA577" i="6"/>
  <c r="W577" i="6"/>
  <c r="V577" i="6"/>
  <c r="U577" i="6"/>
  <c r="T577" i="6"/>
  <c r="S577" i="6"/>
  <c r="R577" i="6"/>
  <c r="Q577" i="6"/>
  <c r="P577" i="6"/>
  <c r="O577" i="6"/>
  <c r="N577" i="6"/>
  <c r="M577" i="6"/>
  <c r="L577" i="6"/>
  <c r="K577" i="6"/>
  <c r="J577" i="6"/>
  <c r="I577" i="6"/>
  <c r="H577" i="6"/>
  <c r="G577" i="6"/>
  <c r="F577" i="6"/>
  <c r="E577" i="6"/>
  <c r="D577" i="6"/>
  <c r="C577" i="6"/>
  <c r="B577" i="6"/>
  <c r="AY576" i="6"/>
  <c r="AV576" i="6"/>
  <c r="AU576" i="6"/>
  <c r="AT576" i="6"/>
  <c r="AS576" i="6"/>
  <c r="AR576" i="6"/>
  <c r="AQ576" i="6"/>
  <c r="AP576" i="6"/>
  <c r="AO576" i="6"/>
  <c r="AN576" i="6"/>
  <c r="AM576" i="6"/>
  <c r="AL576" i="6"/>
  <c r="AK576" i="6"/>
  <c r="AJ576" i="6"/>
  <c r="AI576" i="6"/>
  <c r="AH576" i="6"/>
  <c r="AG576" i="6"/>
  <c r="AF576" i="6"/>
  <c r="AE576" i="6"/>
  <c r="AD576" i="6"/>
  <c r="AC576" i="6"/>
  <c r="AB576" i="6"/>
  <c r="AA576" i="6"/>
  <c r="W576" i="6"/>
  <c r="V576" i="6"/>
  <c r="U576" i="6"/>
  <c r="T576" i="6"/>
  <c r="S576" i="6"/>
  <c r="R576" i="6"/>
  <c r="Q576" i="6"/>
  <c r="P576" i="6"/>
  <c r="O576" i="6"/>
  <c r="N576" i="6"/>
  <c r="M576" i="6"/>
  <c r="L576" i="6"/>
  <c r="K576" i="6"/>
  <c r="J576" i="6"/>
  <c r="I576" i="6"/>
  <c r="H576" i="6"/>
  <c r="G576" i="6"/>
  <c r="F576" i="6"/>
  <c r="E576" i="6"/>
  <c r="D576" i="6"/>
  <c r="C576" i="6"/>
  <c r="B576" i="6"/>
  <c r="AY575" i="6"/>
  <c r="AV575" i="6"/>
  <c r="AU575" i="6"/>
  <c r="AT575" i="6"/>
  <c r="AS575" i="6"/>
  <c r="AR575" i="6"/>
  <c r="AQ575" i="6"/>
  <c r="AP575" i="6"/>
  <c r="AO575" i="6"/>
  <c r="AN575" i="6"/>
  <c r="AM575" i="6"/>
  <c r="AL575" i="6"/>
  <c r="AK575" i="6"/>
  <c r="AJ575" i="6"/>
  <c r="AI575" i="6"/>
  <c r="AH575" i="6"/>
  <c r="AG575" i="6"/>
  <c r="AF575" i="6"/>
  <c r="AE575" i="6"/>
  <c r="AD575" i="6"/>
  <c r="AC575" i="6"/>
  <c r="AB575" i="6"/>
  <c r="AA575" i="6"/>
  <c r="W575" i="6"/>
  <c r="V575" i="6"/>
  <c r="U575" i="6"/>
  <c r="T575" i="6"/>
  <c r="S575" i="6"/>
  <c r="R575" i="6"/>
  <c r="Q575" i="6"/>
  <c r="P575" i="6"/>
  <c r="O575" i="6"/>
  <c r="N575" i="6"/>
  <c r="M575" i="6"/>
  <c r="L575" i="6"/>
  <c r="K575" i="6"/>
  <c r="J575" i="6"/>
  <c r="I575" i="6"/>
  <c r="H575" i="6"/>
  <c r="G575" i="6"/>
  <c r="F575" i="6"/>
  <c r="E575" i="6"/>
  <c r="D575" i="6"/>
  <c r="C575" i="6"/>
  <c r="B575" i="6"/>
  <c r="AY574" i="6"/>
  <c r="AV574" i="6"/>
  <c r="AU574" i="6"/>
  <c r="AT574" i="6"/>
  <c r="AS574" i="6"/>
  <c r="AR574" i="6"/>
  <c r="AQ574" i="6"/>
  <c r="AP574" i="6"/>
  <c r="AO574" i="6"/>
  <c r="AN574" i="6"/>
  <c r="AM574" i="6"/>
  <c r="AL574" i="6"/>
  <c r="AK574" i="6"/>
  <c r="AJ574" i="6"/>
  <c r="AI574" i="6"/>
  <c r="AH574" i="6"/>
  <c r="AG574" i="6"/>
  <c r="AF574" i="6"/>
  <c r="AE574" i="6"/>
  <c r="AD574" i="6"/>
  <c r="AC574" i="6"/>
  <c r="AB574" i="6"/>
  <c r="AA574" i="6"/>
  <c r="W574" i="6"/>
  <c r="V574" i="6"/>
  <c r="U574" i="6"/>
  <c r="T574" i="6"/>
  <c r="S574" i="6"/>
  <c r="R574" i="6"/>
  <c r="Q574" i="6"/>
  <c r="P574" i="6"/>
  <c r="O574" i="6"/>
  <c r="N574" i="6"/>
  <c r="M574" i="6"/>
  <c r="L574" i="6"/>
  <c r="K574" i="6"/>
  <c r="J574" i="6"/>
  <c r="I574" i="6"/>
  <c r="H574" i="6"/>
  <c r="G574" i="6"/>
  <c r="F574" i="6"/>
  <c r="E574" i="6"/>
  <c r="D574" i="6"/>
  <c r="C574" i="6"/>
  <c r="B574" i="6"/>
  <c r="AY573" i="6"/>
  <c r="AV573" i="6"/>
  <c r="AU573" i="6"/>
  <c r="AT573" i="6"/>
  <c r="AS573" i="6"/>
  <c r="AR573" i="6"/>
  <c r="AQ573" i="6"/>
  <c r="AP573" i="6"/>
  <c r="AO573" i="6"/>
  <c r="AN573" i="6"/>
  <c r="AM573" i="6"/>
  <c r="AL573" i="6"/>
  <c r="AK573" i="6"/>
  <c r="AJ573" i="6"/>
  <c r="AI573" i="6"/>
  <c r="AH573" i="6"/>
  <c r="AG573" i="6"/>
  <c r="AF573" i="6"/>
  <c r="AE573" i="6"/>
  <c r="AD573" i="6"/>
  <c r="AC573" i="6"/>
  <c r="AB573" i="6"/>
  <c r="AA573" i="6"/>
  <c r="W573" i="6"/>
  <c r="V573" i="6"/>
  <c r="U573" i="6"/>
  <c r="T573" i="6"/>
  <c r="S573" i="6"/>
  <c r="R573" i="6"/>
  <c r="Q573" i="6"/>
  <c r="P573" i="6"/>
  <c r="O573" i="6"/>
  <c r="N573" i="6"/>
  <c r="M573" i="6"/>
  <c r="L573" i="6"/>
  <c r="K573" i="6"/>
  <c r="J573" i="6"/>
  <c r="I573" i="6"/>
  <c r="H573" i="6"/>
  <c r="G573" i="6"/>
  <c r="F573" i="6"/>
  <c r="E573" i="6"/>
  <c r="D573" i="6"/>
  <c r="C573" i="6"/>
  <c r="B573" i="6"/>
  <c r="AY572" i="6"/>
  <c r="AV572" i="6"/>
  <c r="AU572" i="6"/>
  <c r="AT572" i="6"/>
  <c r="AS572" i="6"/>
  <c r="AR572" i="6"/>
  <c r="AQ572" i="6"/>
  <c r="AP572" i="6"/>
  <c r="AO572" i="6"/>
  <c r="AN572" i="6"/>
  <c r="AM572" i="6"/>
  <c r="AL572" i="6"/>
  <c r="AK572" i="6"/>
  <c r="AJ572" i="6"/>
  <c r="AI572" i="6"/>
  <c r="AH572" i="6"/>
  <c r="AG572" i="6"/>
  <c r="AF572" i="6"/>
  <c r="AE572" i="6"/>
  <c r="AD572" i="6"/>
  <c r="AC572" i="6"/>
  <c r="AB572" i="6"/>
  <c r="AA572" i="6"/>
  <c r="W572" i="6"/>
  <c r="V572" i="6"/>
  <c r="U572" i="6"/>
  <c r="T572" i="6"/>
  <c r="S572" i="6"/>
  <c r="R572" i="6"/>
  <c r="Q572" i="6"/>
  <c r="P572" i="6"/>
  <c r="O572" i="6"/>
  <c r="N572" i="6"/>
  <c r="M572" i="6"/>
  <c r="L572" i="6"/>
  <c r="K572" i="6"/>
  <c r="J572" i="6"/>
  <c r="I572" i="6"/>
  <c r="H572" i="6"/>
  <c r="G572" i="6"/>
  <c r="F572" i="6"/>
  <c r="E572" i="6"/>
  <c r="D572" i="6"/>
  <c r="C572" i="6"/>
  <c r="B572" i="6"/>
  <c r="AY571" i="6"/>
  <c r="AV571" i="6"/>
  <c r="AU571" i="6"/>
  <c r="AT571" i="6"/>
  <c r="AS571" i="6"/>
  <c r="AR571" i="6"/>
  <c r="AQ571" i="6"/>
  <c r="AP571" i="6"/>
  <c r="AO571" i="6"/>
  <c r="AN571" i="6"/>
  <c r="AM571" i="6"/>
  <c r="AL571" i="6"/>
  <c r="AK571" i="6"/>
  <c r="AJ571" i="6"/>
  <c r="AI571" i="6"/>
  <c r="AH571" i="6"/>
  <c r="AG571" i="6"/>
  <c r="AF571" i="6"/>
  <c r="AE571" i="6"/>
  <c r="AD571" i="6"/>
  <c r="AC571" i="6"/>
  <c r="AB571" i="6"/>
  <c r="AA571" i="6"/>
  <c r="W571" i="6"/>
  <c r="V571" i="6"/>
  <c r="U571" i="6"/>
  <c r="T571" i="6"/>
  <c r="S571" i="6"/>
  <c r="R571" i="6"/>
  <c r="Q571" i="6"/>
  <c r="P571" i="6"/>
  <c r="O571" i="6"/>
  <c r="N571" i="6"/>
  <c r="M571" i="6"/>
  <c r="L571" i="6"/>
  <c r="K571" i="6"/>
  <c r="J571" i="6"/>
  <c r="I571" i="6"/>
  <c r="H571" i="6"/>
  <c r="G571" i="6"/>
  <c r="F571" i="6"/>
  <c r="E571" i="6"/>
  <c r="D571" i="6"/>
  <c r="C571" i="6"/>
  <c r="B571" i="6"/>
  <c r="AY570" i="6"/>
  <c r="AV570" i="6"/>
  <c r="AU570" i="6"/>
  <c r="AT570" i="6"/>
  <c r="AS570" i="6"/>
  <c r="AR570" i="6"/>
  <c r="AQ570" i="6"/>
  <c r="AP570" i="6"/>
  <c r="AO570" i="6"/>
  <c r="AN570" i="6"/>
  <c r="AM570" i="6"/>
  <c r="AL570" i="6"/>
  <c r="AK570" i="6"/>
  <c r="AJ570" i="6"/>
  <c r="AI570" i="6"/>
  <c r="AH570" i="6"/>
  <c r="AG570" i="6"/>
  <c r="AF570" i="6"/>
  <c r="AE570" i="6"/>
  <c r="AD570" i="6"/>
  <c r="AC570" i="6"/>
  <c r="AB570" i="6"/>
  <c r="AA570" i="6"/>
  <c r="W570" i="6"/>
  <c r="V570" i="6"/>
  <c r="U570" i="6"/>
  <c r="T570" i="6"/>
  <c r="S570" i="6"/>
  <c r="R570" i="6"/>
  <c r="Q570" i="6"/>
  <c r="P570" i="6"/>
  <c r="O570" i="6"/>
  <c r="N570" i="6"/>
  <c r="M570" i="6"/>
  <c r="L570" i="6"/>
  <c r="K570" i="6"/>
  <c r="J570" i="6"/>
  <c r="I570" i="6"/>
  <c r="H570" i="6"/>
  <c r="G570" i="6"/>
  <c r="F570" i="6"/>
  <c r="E570" i="6"/>
  <c r="D570" i="6"/>
  <c r="C570" i="6"/>
  <c r="B570" i="6"/>
  <c r="AY569" i="6"/>
  <c r="AV569" i="6"/>
  <c r="AU569" i="6"/>
  <c r="AT569" i="6"/>
  <c r="AS569" i="6"/>
  <c r="AR569" i="6"/>
  <c r="AQ569" i="6"/>
  <c r="AP569" i="6"/>
  <c r="AO569" i="6"/>
  <c r="AN569" i="6"/>
  <c r="AM569" i="6"/>
  <c r="AL569" i="6"/>
  <c r="AK569" i="6"/>
  <c r="AJ569" i="6"/>
  <c r="AI569" i="6"/>
  <c r="AH569" i="6"/>
  <c r="AG569" i="6"/>
  <c r="AF569" i="6"/>
  <c r="AE569" i="6"/>
  <c r="AD569" i="6"/>
  <c r="AC569" i="6"/>
  <c r="AB569" i="6"/>
  <c r="AA569" i="6"/>
  <c r="W569" i="6"/>
  <c r="V569" i="6"/>
  <c r="U569" i="6"/>
  <c r="T569" i="6"/>
  <c r="S569" i="6"/>
  <c r="R569" i="6"/>
  <c r="Q569" i="6"/>
  <c r="P569" i="6"/>
  <c r="O569" i="6"/>
  <c r="N569" i="6"/>
  <c r="M569" i="6"/>
  <c r="L569" i="6"/>
  <c r="K569" i="6"/>
  <c r="J569" i="6"/>
  <c r="I569" i="6"/>
  <c r="H569" i="6"/>
  <c r="G569" i="6"/>
  <c r="F569" i="6"/>
  <c r="E569" i="6"/>
  <c r="D569" i="6"/>
  <c r="C569" i="6"/>
  <c r="B569" i="6"/>
  <c r="AY568" i="6"/>
  <c r="AV568" i="6"/>
  <c r="AU568" i="6"/>
  <c r="AT568" i="6"/>
  <c r="AS568" i="6"/>
  <c r="AR568" i="6"/>
  <c r="AQ568" i="6"/>
  <c r="AP568" i="6"/>
  <c r="AO568" i="6"/>
  <c r="AN568" i="6"/>
  <c r="AM568" i="6"/>
  <c r="AL568" i="6"/>
  <c r="AK568" i="6"/>
  <c r="AJ568" i="6"/>
  <c r="AI568" i="6"/>
  <c r="AH568" i="6"/>
  <c r="AG568" i="6"/>
  <c r="AF568" i="6"/>
  <c r="AE568" i="6"/>
  <c r="AD568" i="6"/>
  <c r="AC568" i="6"/>
  <c r="AB568" i="6"/>
  <c r="AA568" i="6"/>
  <c r="W568" i="6"/>
  <c r="V568" i="6"/>
  <c r="U568" i="6"/>
  <c r="T568" i="6"/>
  <c r="S568" i="6"/>
  <c r="R568" i="6"/>
  <c r="Q568" i="6"/>
  <c r="P568" i="6"/>
  <c r="O568" i="6"/>
  <c r="N568" i="6"/>
  <c r="M568" i="6"/>
  <c r="L568" i="6"/>
  <c r="K568" i="6"/>
  <c r="J568" i="6"/>
  <c r="I568" i="6"/>
  <c r="H568" i="6"/>
  <c r="G568" i="6"/>
  <c r="F568" i="6"/>
  <c r="E568" i="6"/>
  <c r="D568" i="6"/>
  <c r="C568" i="6"/>
  <c r="B568" i="6"/>
  <c r="AY567" i="6"/>
  <c r="AV567" i="6"/>
  <c r="AU567" i="6"/>
  <c r="AT567" i="6"/>
  <c r="AS567" i="6"/>
  <c r="AR567" i="6"/>
  <c r="AQ567" i="6"/>
  <c r="AP567" i="6"/>
  <c r="AO567" i="6"/>
  <c r="AN567" i="6"/>
  <c r="AM567" i="6"/>
  <c r="AL567" i="6"/>
  <c r="AK567" i="6"/>
  <c r="AJ567" i="6"/>
  <c r="AI567" i="6"/>
  <c r="AH567" i="6"/>
  <c r="AG567" i="6"/>
  <c r="AF567" i="6"/>
  <c r="AE567" i="6"/>
  <c r="AD567" i="6"/>
  <c r="AC567" i="6"/>
  <c r="AB567" i="6"/>
  <c r="AA567" i="6"/>
  <c r="W567" i="6"/>
  <c r="V567" i="6"/>
  <c r="U567" i="6"/>
  <c r="T567" i="6"/>
  <c r="S567" i="6"/>
  <c r="R567" i="6"/>
  <c r="Q567" i="6"/>
  <c r="P567" i="6"/>
  <c r="O567" i="6"/>
  <c r="N567" i="6"/>
  <c r="M567" i="6"/>
  <c r="L567" i="6"/>
  <c r="K567" i="6"/>
  <c r="J567" i="6"/>
  <c r="I567" i="6"/>
  <c r="H567" i="6"/>
  <c r="G567" i="6"/>
  <c r="F567" i="6"/>
  <c r="E567" i="6"/>
  <c r="D567" i="6"/>
  <c r="C567" i="6"/>
  <c r="B567" i="6"/>
  <c r="AY566" i="6"/>
  <c r="AV566" i="6"/>
  <c r="AU566" i="6"/>
  <c r="AT566" i="6"/>
  <c r="AS566" i="6"/>
  <c r="AR566" i="6"/>
  <c r="AQ566" i="6"/>
  <c r="AP566" i="6"/>
  <c r="AO566" i="6"/>
  <c r="AN566" i="6"/>
  <c r="AM566" i="6"/>
  <c r="AL566" i="6"/>
  <c r="AK566" i="6"/>
  <c r="AJ566" i="6"/>
  <c r="AI566" i="6"/>
  <c r="AH566" i="6"/>
  <c r="AG566" i="6"/>
  <c r="AF566" i="6"/>
  <c r="AE566" i="6"/>
  <c r="AD566" i="6"/>
  <c r="AC566" i="6"/>
  <c r="AB566" i="6"/>
  <c r="AA566" i="6"/>
  <c r="W566" i="6"/>
  <c r="V566" i="6"/>
  <c r="U566" i="6"/>
  <c r="T566" i="6"/>
  <c r="S566" i="6"/>
  <c r="R566" i="6"/>
  <c r="Q566" i="6"/>
  <c r="P566" i="6"/>
  <c r="O566" i="6"/>
  <c r="N566" i="6"/>
  <c r="M566" i="6"/>
  <c r="L566" i="6"/>
  <c r="K566" i="6"/>
  <c r="J566" i="6"/>
  <c r="I566" i="6"/>
  <c r="H566" i="6"/>
  <c r="G566" i="6"/>
  <c r="F566" i="6"/>
  <c r="E566" i="6"/>
  <c r="D566" i="6"/>
  <c r="C566" i="6"/>
  <c r="B566" i="6"/>
  <c r="AY565" i="6"/>
  <c r="AV565" i="6"/>
  <c r="AU565" i="6"/>
  <c r="AT565" i="6"/>
  <c r="AS565" i="6"/>
  <c r="AR565" i="6"/>
  <c r="AQ565" i="6"/>
  <c r="AP565" i="6"/>
  <c r="AO565" i="6"/>
  <c r="AN565" i="6"/>
  <c r="AM565" i="6"/>
  <c r="AL565" i="6"/>
  <c r="AK565" i="6"/>
  <c r="AJ565" i="6"/>
  <c r="AI565" i="6"/>
  <c r="AH565" i="6"/>
  <c r="AG565" i="6"/>
  <c r="AF565" i="6"/>
  <c r="AE565" i="6"/>
  <c r="AD565" i="6"/>
  <c r="AC565" i="6"/>
  <c r="AB565" i="6"/>
  <c r="AA565" i="6"/>
  <c r="W565" i="6"/>
  <c r="V565" i="6"/>
  <c r="U565" i="6"/>
  <c r="T565" i="6"/>
  <c r="S565" i="6"/>
  <c r="R565" i="6"/>
  <c r="Q565" i="6"/>
  <c r="P565" i="6"/>
  <c r="O565" i="6"/>
  <c r="N565" i="6"/>
  <c r="M565" i="6"/>
  <c r="L565" i="6"/>
  <c r="K565" i="6"/>
  <c r="J565" i="6"/>
  <c r="I565" i="6"/>
  <c r="H565" i="6"/>
  <c r="G565" i="6"/>
  <c r="F565" i="6"/>
  <c r="E565" i="6"/>
  <c r="D565" i="6"/>
  <c r="C565" i="6"/>
  <c r="B565" i="6"/>
  <c r="AY564" i="6"/>
  <c r="AV564" i="6"/>
  <c r="AU564" i="6"/>
  <c r="AT564" i="6"/>
  <c r="AS564" i="6"/>
  <c r="AR564" i="6"/>
  <c r="AQ564" i="6"/>
  <c r="AP564" i="6"/>
  <c r="AO564" i="6"/>
  <c r="AN564" i="6"/>
  <c r="AM564" i="6"/>
  <c r="AL564" i="6"/>
  <c r="AK564" i="6"/>
  <c r="AJ564" i="6"/>
  <c r="AI564" i="6"/>
  <c r="AH564" i="6"/>
  <c r="AG564" i="6"/>
  <c r="AF564" i="6"/>
  <c r="AE564" i="6"/>
  <c r="AD564" i="6"/>
  <c r="AC564" i="6"/>
  <c r="AB564" i="6"/>
  <c r="AA564" i="6"/>
  <c r="W564" i="6"/>
  <c r="V564" i="6"/>
  <c r="U564" i="6"/>
  <c r="T564" i="6"/>
  <c r="S564" i="6"/>
  <c r="R564" i="6"/>
  <c r="Q564" i="6"/>
  <c r="P564" i="6"/>
  <c r="O564" i="6"/>
  <c r="N564" i="6"/>
  <c r="M564" i="6"/>
  <c r="L564" i="6"/>
  <c r="K564" i="6"/>
  <c r="J564" i="6"/>
  <c r="I564" i="6"/>
  <c r="H564" i="6"/>
  <c r="G564" i="6"/>
  <c r="F564" i="6"/>
  <c r="E564" i="6"/>
  <c r="D564" i="6"/>
  <c r="C564" i="6"/>
  <c r="B564" i="6"/>
  <c r="AY563" i="6"/>
  <c r="AV563" i="6"/>
  <c r="AU563" i="6"/>
  <c r="AT563" i="6"/>
  <c r="AS563" i="6"/>
  <c r="AR563" i="6"/>
  <c r="AQ563" i="6"/>
  <c r="AP563" i="6"/>
  <c r="AO563" i="6"/>
  <c r="AN563" i="6"/>
  <c r="AM563" i="6"/>
  <c r="AL563" i="6"/>
  <c r="AK563" i="6"/>
  <c r="AJ563" i="6"/>
  <c r="AI563" i="6"/>
  <c r="AH563" i="6"/>
  <c r="AG563" i="6"/>
  <c r="AF563" i="6"/>
  <c r="AE563" i="6"/>
  <c r="AD563" i="6"/>
  <c r="AC563" i="6"/>
  <c r="AB563" i="6"/>
  <c r="AA563" i="6"/>
  <c r="W563" i="6"/>
  <c r="V563" i="6"/>
  <c r="U563" i="6"/>
  <c r="T563" i="6"/>
  <c r="S563" i="6"/>
  <c r="R563" i="6"/>
  <c r="Q563" i="6"/>
  <c r="P563" i="6"/>
  <c r="O563" i="6"/>
  <c r="N563" i="6"/>
  <c r="M563" i="6"/>
  <c r="L563" i="6"/>
  <c r="K563" i="6"/>
  <c r="J563" i="6"/>
  <c r="I563" i="6"/>
  <c r="H563" i="6"/>
  <c r="G563" i="6"/>
  <c r="F563" i="6"/>
  <c r="E563" i="6"/>
  <c r="D563" i="6"/>
  <c r="C563" i="6"/>
  <c r="B563" i="6"/>
  <c r="AY562" i="6"/>
  <c r="AV562" i="6"/>
  <c r="AU562" i="6"/>
  <c r="AT562" i="6"/>
  <c r="AS562" i="6"/>
  <c r="AR562" i="6"/>
  <c r="AQ562" i="6"/>
  <c r="AP562" i="6"/>
  <c r="AO562" i="6"/>
  <c r="AN562" i="6"/>
  <c r="AM562" i="6"/>
  <c r="AL562" i="6"/>
  <c r="AK562" i="6"/>
  <c r="AJ562" i="6"/>
  <c r="AI562" i="6"/>
  <c r="AH562" i="6"/>
  <c r="AG562" i="6"/>
  <c r="AF562" i="6"/>
  <c r="AE562" i="6"/>
  <c r="AD562" i="6"/>
  <c r="AC562" i="6"/>
  <c r="AB562" i="6"/>
  <c r="AA562" i="6"/>
  <c r="W562" i="6"/>
  <c r="V562" i="6"/>
  <c r="U562" i="6"/>
  <c r="T562" i="6"/>
  <c r="S562" i="6"/>
  <c r="R562" i="6"/>
  <c r="Q562" i="6"/>
  <c r="P562" i="6"/>
  <c r="O562" i="6"/>
  <c r="N562" i="6"/>
  <c r="M562" i="6"/>
  <c r="L562" i="6"/>
  <c r="K562" i="6"/>
  <c r="J562" i="6"/>
  <c r="I562" i="6"/>
  <c r="H562" i="6"/>
  <c r="G562" i="6"/>
  <c r="F562" i="6"/>
  <c r="E562" i="6"/>
  <c r="D562" i="6"/>
  <c r="C562" i="6"/>
  <c r="B562" i="6"/>
  <c r="AY561" i="6"/>
  <c r="AV561" i="6"/>
  <c r="AU561" i="6"/>
  <c r="AT561" i="6"/>
  <c r="AS561" i="6"/>
  <c r="AR561" i="6"/>
  <c r="AQ561" i="6"/>
  <c r="AP561" i="6"/>
  <c r="AO561" i="6"/>
  <c r="AN561" i="6"/>
  <c r="AM561" i="6"/>
  <c r="AL561" i="6"/>
  <c r="AK561" i="6"/>
  <c r="AJ561" i="6"/>
  <c r="AI561" i="6"/>
  <c r="AH561" i="6"/>
  <c r="AG561" i="6"/>
  <c r="AF561" i="6"/>
  <c r="AE561" i="6"/>
  <c r="AD561" i="6"/>
  <c r="AC561" i="6"/>
  <c r="AB561" i="6"/>
  <c r="AA561" i="6"/>
  <c r="W561" i="6"/>
  <c r="V561" i="6"/>
  <c r="U561" i="6"/>
  <c r="T561" i="6"/>
  <c r="S561" i="6"/>
  <c r="R561" i="6"/>
  <c r="Q561" i="6"/>
  <c r="P561" i="6"/>
  <c r="O561" i="6"/>
  <c r="N561" i="6"/>
  <c r="M561" i="6"/>
  <c r="L561" i="6"/>
  <c r="K561" i="6"/>
  <c r="J561" i="6"/>
  <c r="I561" i="6"/>
  <c r="H561" i="6"/>
  <c r="G561" i="6"/>
  <c r="F561" i="6"/>
  <c r="E561" i="6"/>
  <c r="D561" i="6"/>
  <c r="C561" i="6"/>
  <c r="B561" i="6"/>
  <c r="AY560" i="6"/>
  <c r="AV560" i="6"/>
  <c r="AU560" i="6"/>
  <c r="AT560" i="6"/>
  <c r="AS560" i="6"/>
  <c r="AR560" i="6"/>
  <c r="AQ560" i="6"/>
  <c r="AP560" i="6"/>
  <c r="AO560" i="6"/>
  <c r="AN560" i="6"/>
  <c r="AM560" i="6"/>
  <c r="AL560" i="6"/>
  <c r="AK560" i="6"/>
  <c r="AJ560" i="6"/>
  <c r="AI560" i="6"/>
  <c r="AH560" i="6"/>
  <c r="AG560" i="6"/>
  <c r="AF560" i="6"/>
  <c r="AE560" i="6"/>
  <c r="AD560" i="6"/>
  <c r="AC560" i="6"/>
  <c r="AB560" i="6"/>
  <c r="AA560" i="6"/>
  <c r="W560" i="6"/>
  <c r="V560" i="6"/>
  <c r="U560" i="6"/>
  <c r="T560" i="6"/>
  <c r="S560" i="6"/>
  <c r="R560" i="6"/>
  <c r="Q560" i="6"/>
  <c r="P560" i="6"/>
  <c r="O560" i="6"/>
  <c r="N560" i="6"/>
  <c r="M560" i="6"/>
  <c r="L560" i="6"/>
  <c r="K560" i="6"/>
  <c r="J560" i="6"/>
  <c r="I560" i="6"/>
  <c r="H560" i="6"/>
  <c r="G560" i="6"/>
  <c r="F560" i="6"/>
  <c r="E560" i="6"/>
  <c r="D560" i="6"/>
  <c r="C560" i="6"/>
  <c r="B560" i="6"/>
  <c r="AY559" i="6"/>
  <c r="AV559" i="6"/>
  <c r="AU559" i="6"/>
  <c r="AT559" i="6"/>
  <c r="AS559" i="6"/>
  <c r="AR559" i="6"/>
  <c r="AQ559" i="6"/>
  <c r="AP559" i="6"/>
  <c r="AO559" i="6"/>
  <c r="AN559" i="6"/>
  <c r="AM559" i="6"/>
  <c r="AL559" i="6"/>
  <c r="AK559" i="6"/>
  <c r="AJ559" i="6"/>
  <c r="AI559" i="6"/>
  <c r="AH559" i="6"/>
  <c r="AG559" i="6"/>
  <c r="AF559" i="6"/>
  <c r="AE559" i="6"/>
  <c r="AD559" i="6"/>
  <c r="AC559" i="6"/>
  <c r="AB559" i="6"/>
  <c r="AA559" i="6"/>
  <c r="W559" i="6"/>
  <c r="V559" i="6"/>
  <c r="U559" i="6"/>
  <c r="T559" i="6"/>
  <c r="S559" i="6"/>
  <c r="R559" i="6"/>
  <c r="Q559" i="6"/>
  <c r="P559" i="6"/>
  <c r="O559" i="6"/>
  <c r="N559" i="6"/>
  <c r="M559" i="6"/>
  <c r="L559" i="6"/>
  <c r="K559" i="6"/>
  <c r="J559" i="6"/>
  <c r="I559" i="6"/>
  <c r="H559" i="6"/>
  <c r="G559" i="6"/>
  <c r="F559" i="6"/>
  <c r="E559" i="6"/>
  <c r="D559" i="6"/>
  <c r="C559" i="6"/>
  <c r="B559" i="6"/>
  <c r="AY558" i="6"/>
  <c r="AV558" i="6"/>
  <c r="AU558" i="6"/>
  <c r="AT558" i="6"/>
  <c r="AS558" i="6"/>
  <c r="AR558" i="6"/>
  <c r="AQ558" i="6"/>
  <c r="AP558" i="6"/>
  <c r="AO558" i="6"/>
  <c r="AN558" i="6"/>
  <c r="AM558" i="6"/>
  <c r="AL558" i="6"/>
  <c r="AK558" i="6"/>
  <c r="AJ558" i="6"/>
  <c r="AI558" i="6"/>
  <c r="AH558" i="6"/>
  <c r="AG558" i="6"/>
  <c r="AF558" i="6"/>
  <c r="AE558" i="6"/>
  <c r="AD558" i="6"/>
  <c r="AC558" i="6"/>
  <c r="AB558" i="6"/>
  <c r="AA558" i="6"/>
  <c r="W558" i="6"/>
  <c r="V558" i="6"/>
  <c r="U558" i="6"/>
  <c r="T558" i="6"/>
  <c r="S558" i="6"/>
  <c r="R558" i="6"/>
  <c r="Q558" i="6"/>
  <c r="P558" i="6"/>
  <c r="O558" i="6"/>
  <c r="N558" i="6"/>
  <c r="M558" i="6"/>
  <c r="L558" i="6"/>
  <c r="K558" i="6"/>
  <c r="J558" i="6"/>
  <c r="I558" i="6"/>
  <c r="H558" i="6"/>
  <c r="G558" i="6"/>
  <c r="F558" i="6"/>
  <c r="E558" i="6"/>
  <c r="D558" i="6"/>
  <c r="C558" i="6"/>
  <c r="B558" i="6"/>
  <c r="AY557" i="6"/>
  <c r="AV557" i="6"/>
  <c r="AU557" i="6"/>
  <c r="AT557" i="6"/>
  <c r="AS557" i="6"/>
  <c r="AR557" i="6"/>
  <c r="AQ557" i="6"/>
  <c r="AP557" i="6"/>
  <c r="AO557" i="6"/>
  <c r="AN557" i="6"/>
  <c r="AM557" i="6"/>
  <c r="AL557" i="6"/>
  <c r="AK557" i="6"/>
  <c r="AJ557" i="6"/>
  <c r="AI557" i="6"/>
  <c r="AH557" i="6"/>
  <c r="AG557" i="6"/>
  <c r="AF557" i="6"/>
  <c r="AE557" i="6"/>
  <c r="AD557" i="6"/>
  <c r="AC557" i="6"/>
  <c r="AB557" i="6"/>
  <c r="AA557" i="6"/>
  <c r="W557" i="6"/>
  <c r="V557" i="6"/>
  <c r="U557" i="6"/>
  <c r="T557" i="6"/>
  <c r="S557" i="6"/>
  <c r="R557" i="6"/>
  <c r="Q557" i="6"/>
  <c r="P557" i="6"/>
  <c r="O557" i="6"/>
  <c r="N557" i="6"/>
  <c r="M557" i="6"/>
  <c r="L557" i="6"/>
  <c r="K557" i="6"/>
  <c r="J557" i="6"/>
  <c r="I557" i="6"/>
  <c r="H557" i="6"/>
  <c r="G557" i="6"/>
  <c r="F557" i="6"/>
  <c r="E557" i="6"/>
  <c r="D557" i="6"/>
  <c r="C557" i="6"/>
  <c r="B557" i="6"/>
  <c r="AY556" i="6"/>
  <c r="AV556" i="6"/>
  <c r="AU556" i="6"/>
  <c r="AT556" i="6"/>
  <c r="AS556" i="6"/>
  <c r="AR556" i="6"/>
  <c r="AQ556" i="6"/>
  <c r="AP556" i="6"/>
  <c r="AO556" i="6"/>
  <c r="AN556" i="6"/>
  <c r="AM556" i="6"/>
  <c r="AL556" i="6"/>
  <c r="AK556" i="6"/>
  <c r="AJ556" i="6"/>
  <c r="AI556" i="6"/>
  <c r="AH556" i="6"/>
  <c r="AG556" i="6"/>
  <c r="AF556" i="6"/>
  <c r="AE556" i="6"/>
  <c r="AD556" i="6"/>
  <c r="AC556" i="6"/>
  <c r="AB556" i="6"/>
  <c r="AA556" i="6"/>
  <c r="W556" i="6"/>
  <c r="V556" i="6"/>
  <c r="U556" i="6"/>
  <c r="T556" i="6"/>
  <c r="S556" i="6"/>
  <c r="R556" i="6"/>
  <c r="Q556" i="6"/>
  <c r="P556" i="6"/>
  <c r="O556" i="6"/>
  <c r="N556" i="6"/>
  <c r="M556" i="6"/>
  <c r="L556" i="6"/>
  <c r="K556" i="6"/>
  <c r="J556" i="6"/>
  <c r="I556" i="6"/>
  <c r="H556" i="6"/>
  <c r="G556" i="6"/>
  <c r="F556" i="6"/>
  <c r="E556" i="6"/>
  <c r="D556" i="6"/>
  <c r="C556" i="6"/>
  <c r="B556" i="6"/>
  <c r="AY555" i="6"/>
  <c r="AV555" i="6"/>
  <c r="AU555" i="6"/>
  <c r="AT555" i="6"/>
  <c r="AS555" i="6"/>
  <c r="AR555" i="6"/>
  <c r="AQ555" i="6"/>
  <c r="AP555" i="6"/>
  <c r="AO555" i="6"/>
  <c r="AN555" i="6"/>
  <c r="AM555" i="6"/>
  <c r="AL555" i="6"/>
  <c r="AK555" i="6"/>
  <c r="AJ555" i="6"/>
  <c r="AI555" i="6"/>
  <c r="AH555" i="6"/>
  <c r="AG555" i="6"/>
  <c r="AF555" i="6"/>
  <c r="AE555" i="6"/>
  <c r="AD555" i="6"/>
  <c r="AC555" i="6"/>
  <c r="AB555" i="6"/>
  <c r="AA555" i="6"/>
  <c r="W555" i="6"/>
  <c r="V555" i="6"/>
  <c r="U555" i="6"/>
  <c r="T555" i="6"/>
  <c r="S555" i="6"/>
  <c r="R555" i="6"/>
  <c r="Q555" i="6"/>
  <c r="P555" i="6"/>
  <c r="O555" i="6"/>
  <c r="N555" i="6"/>
  <c r="M555" i="6"/>
  <c r="L555" i="6"/>
  <c r="K555" i="6"/>
  <c r="J555" i="6"/>
  <c r="I555" i="6"/>
  <c r="H555" i="6"/>
  <c r="G555" i="6"/>
  <c r="F555" i="6"/>
  <c r="E555" i="6"/>
  <c r="D555" i="6"/>
  <c r="C555" i="6"/>
  <c r="B555" i="6"/>
  <c r="AY554" i="6"/>
  <c r="AV554" i="6"/>
  <c r="AU554" i="6"/>
  <c r="AT554" i="6"/>
  <c r="AS554" i="6"/>
  <c r="AR554" i="6"/>
  <c r="AQ554" i="6"/>
  <c r="AP554" i="6"/>
  <c r="AO554" i="6"/>
  <c r="AN554" i="6"/>
  <c r="AM554" i="6"/>
  <c r="AL554" i="6"/>
  <c r="AK554" i="6"/>
  <c r="AJ554" i="6"/>
  <c r="AI554" i="6"/>
  <c r="AH554" i="6"/>
  <c r="AG554" i="6"/>
  <c r="AF554" i="6"/>
  <c r="AE554" i="6"/>
  <c r="AD554" i="6"/>
  <c r="AC554" i="6"/>
  <c r="AB554" i="6"/>
  <c r="AA554" i="6"/>
  <c r="W554" i="6"/>
  <c r="V554" i="6"/>
  <c r="U554" i="6"/>
  <c r="T554" i="6"/>
  <c r="S554" i="6"/>
  <c r="R554" i="6"/>
  <c r="Q554" i="6"/>
  <c r="P554" i="6"/>
  <c r="O554" i="6"/>
  <c r="N554" i="6"/>
  <c r="M554" i="6"/>
  <c r="L554" i="6"/>
  <c r="K554" i="6"/>
  <c r="J554" i="6"/>
  <c r="I554" i="6"/>
  <c r="H554" i="6"/>
  <c r="G554" i="6"/>
  <c r="F554" i="6"/>
  <c r="E554" i="6"/>
  <c r="D554" i="6"/>
  <c r="C554" i="6"/>
  <c r="B554" i="6"/>
  <c r="AY553" i="6"/>
  <c r="AV553" i="6"/>
  <c r="AU553" i="6"/>
  <c r="AT553" i="6"/>
  <c r="AS553" i="6"/>
  <c r="AR553" i="6"/>
  <c r="AQ553" i="6"/>
  <c r="AP553" i="6"/>
  <c r="AO553" i="6"/>
  <c r="AN553" i="6"/>
  <c r="AM553" i="6"/>
  <c r="AL553" i="6"/>
  <c r="AK553" i="6"/>
  <c r="AJ553" i="6"/>
  <c r="AI553" i="6"/>
  <c r="AH553" i="6"/>
  <c r="AG553" i="6"/>
  <c r="AF553" i="6"/>
  <c r="AE553" i="6"/>
  <c r="AD553" i="6"/>
  <c r="AC553" i="6"/>
  <c r="AB553" i="6"/>
  <c r="AA553" i="6"/>
  <c r="W553" i="6"/>
  <c r="V553" i="6"/>
  <c r="U553" i="6"/>
  <c r="T553" i="6"/>
  <c r="S553" i="6"/>
  <c r="R553" i="6"/>
  <c r="Q553" i="6"/>
  <c r="P553" i="6"/>
  <c r="O553" i="6"/>
  <c r="N553" i="6"/>
  <c r="M553" i="6"/>
  <c r="L553" i="6"/>
  <c r="K553" i="6"/>
  <c r="J553" i="6"/>
  <c r="I553" i="6"/>
  <c r="H553" i="6"/>
  <c r="G553" i="6"/>
  <c r="F553" i="6"/>
  <c r="E553" i="6"/>
  <c r="D553" i="6"/>
  <c r="C553" i="6"/>
  <c r="B553" i="6"/>
  <c r="AY552" i="6"/>
  <c r="AV552" i="6"/>
  <c r="AU552" i="6"/>
  <c r="AT552" i="6"/>
  <c r="AS552" i="6"/>
  <c r="AR552" i="6"/>
  <c r="AQ552" i="6"/>
  <c r="AP552" i="6"/>
  <c r="AO552" i="6"/>
  <c r="AN552" i="6"/>
  <c r="AM552" i="6"/>
  <c r="AL552" i="6"/>
  <c r="AK552" i="6"/>
  <c r="AJ552" i="6"/>
  <c r="AI552" i="6"/>
  <c r="AH552" i="6"/>
  <c r="AG552" i="6"/>
  <c r="AF552" i="6"/>
  <c r="AE552" i="6"/>
  <c r="AD552" i="6"/>
  <c r="AC552" i="6"/>
  <c r="AB552" i="6"/>
  <c r="AA552" i="6"/>
  <c r="W552" i="6"/>
  <c r="V552" i="6"/>
  <c r="U552" i="6"/>
  <c r="T552" i="6"/>
  <c r="S552" i="6"/>
  <c r="R552" i="6"/>
  <c r="Q552" i="6"/>
  <c r="P552" i="6"/>
  <c r="O552" i="6"/>
  <c r="N552" i="6"/>
  <c r="M552" i="6"/>
  <c r="L552" i="6"/>
  <c r="K552" i="6"/>
  <c r="J552" i="6"/>
  <c r="I552" i="6"/>
  <c r="H552" i="6"/>
  <c r="G552" i="6"/>
  <c r="F552" i="6"/>
  <c r="E552" i="6"/>
  <c r="D552" i="6"/>
  <c r="C552" i="6"/>
  <c r="B552" i="6"/>
  <c r="AY551" i="6"/>
  <c r="AV551" i="6"/>
  <c r="AU551" i="6"/>
  <c r="AT551" i="6"/>
  <c r="AS551" i="6"/>
  <c r="AR551" i="6"/>
  <c r="AQ551" i="6"/>
  <c r="AP551" i="6"/>
  <c r="AO551" i="6"/>
  <c r="AN551" i="6"/>
  <c r="AM551" i="6"/>
  <c r="AL551" i="6"/>
  <c r="AK551" i="6"/>
  <c r="AJ551" i="6"/>
  <c r="AI551" i="6"/>
  <c r="AH551" i="6"/>
  <c r="AG551" i="6"/>
  <c r="AF551" i="6"/>
  <c r="AE551" i="6"/>
  <c r="AD551" i="6"/>
  <c r="AC551" i="6"/>
  <c r="AB551" i="6"/>
  <c r="AA551" i="6"/>
  <c r="W551" i="6"/>
  <c r="V551" i="6"/>
  <c r="U551" i="6"/>
  <c r="T551" i="6"/>
  <c r="S551" i="6"/>
  <c r="R551" i="6"/>
  <c r="Q551" i="6"/>
  <c r="P551" i="6"/>
  <c r="O551" i="6"/>
  <c r="N551" i="6"/>
  <c r="M551" i="6"/>
  <c r="L551" i="6"/>
  <c r="K551" i="6"/>
  <c r="J551" i="6"/>
  <c r="I551" i="6"/>
  <c r="H551" i="6"/>
  <c r="G551" i="6"/>
  <c r="F551" i="6"/>
  <c r="E551" i="6"/>
  <c r="D551" i="6"/>
  <c r="C551" i="6"/>
  <c r="B551" i="6"/>
  <c r="AY550" i="6"/>
  <c r="AV550" i="6"/>
  <c r="AU550" i="6"/>
  <c r="AT550" i="6"/>
  <c r="AS550" i="6"/>
  <c r="AR550" i="6"/>
  <c r="AQ550" i="6"/>
  <c r="AP550" i="6"/>
  <c r="AO550" i="6"/>
  <c r="AN550" i="6"/>
  <c r="AM550" i="6"/>
  <c r="AL550" i="6"/>
  <c r="AK550" i="6"/>
  <c r="AJ550" i="6"/>
  <c r="AI550" i="6"/>
  <c r="AH550" i="6"/>
  <c r="AG550" i="6"/>
  <c r="AF550" i="6"/>
  <c r="AE550" i="6"/>
  <c r="AD550" i="6"/>
  <c r="AC550" i="6"/>
  <c r="AB550" i="6"/>
  <c r="AA550" i="6"/>
  <c r="W550" i="6"/>
  <c r="V550" i="6"/>
  <c r="U550" i="6"/>
  <c r="T550" i="6"/>
  <c r="S550" i="6"/>
  <c r="R550" i="6"/>
  <c r="Q550" i="6"/>
  <c r="P550" i="6"/>
  <c r="O550" i="6"/>
  <c r="N550" i="6"/>
  <c r="M550" i="6"/>
  <c r="L550" i="6"/>
  <c r="K550" i="6"/>
  <c r="J550" i="6"/>
  <c r="I550" i="6"/>
  <c r="H550" i="6"/>
  <c r="G550" i="6"/>
  <c r="F550" i="6"/>
  <c r="E550" i="6"/>
  <c r="D550" i="6"/>
  <c r="C550" i="6"/>
  <c r="B550" i="6"/>
  <c r="AY549" i="6"/>
  <c r="AV549" i="6"/>
  <c r="AU549" i="6"/>
  <c r="AT549" i="6"/>
  <c r="AS549" i="6"/>
  <c r="AR549" i="6"/>
  <c r="AQ549" i="6"/>
  <c r="AP549" i="6"/>
  <c r="AO549" i="6"/>
  <c r="AN549" i="6"/>
  <c r="AM549" i="6"/>
  <c r="AL549" i="6"/>
  <c r="AK549" i="6"/>
  <c r="AJ549" i="6"/>
  <c r="AI549" i="6"/>
  <c r="AH549" i="6"/>
  <c r="AG549" i="6"/>
  <c r="AF549" i="6"/>
  <c r="AE549" i="6"/>
  <c r="AD549" i="6"/>
  <c r="AC549" i="6"/>
  <c r="AB549" i="6"/>
  <c r="AA549" i="6"/>
  <c r="W549" i="6"/>
  <c r="V549" i="6"/>
  <c r="U549" i="6"/>
  <c r="T549" i="6"/>
  <c r="S549" i="6"/>
  <c r="R549" i="6"/>
  <c r="Q549" i="6"/>
  <c r="P549" i="6"/>
  <c r="O549" i="6"/>
  <c r="N549" i="6"/>
  <c r="M549" i="6"/>
  <c r="L549" i="6"/>
  <c r="K549" i="6"/>
  <c r="J549" i="6"/>
  <c r="I549" i="6"/>
  <c r="H549" i="6"/>
  <c r="G549" i="6"/>
  <c r="F549" i="6"/>
  <c r="E549" i="6"/>
  <c r="D549" i="6"/>
  <c r="C549" i="6"/>
  <c r="B549" i="6"/>
  <c r="AY548" i="6"/>
  <c r="AV548" i="6"/>
  <c r="AU548" i="6"/>
  <c r="AT548" i="6"/>
  <c r="AS548" i="6"/>
  <c r="AR548" i="6"/>
  <c r="AQ548" i="6"/>
  <c r="AP548" i="6"/>
  <c r="AO548" i="6"/>
  <c r="AN548" i="6"/>
  <c r="AM548" i="6"/>
  <c r="AL548" i="6"/>
  <c r="AK548" i="6"/>
  <c r="AJ548" i="6"/>
  <c r="AI548" i="6"/>
  <c r="AH548" i="6"/>
  <c r="AG548" i="6"/>
  <c r="AF548" i="6"/>
  <c r="AE548" i="6"/>
  <c r="AD548" i="6"/>
  <c r="AC548" i="6"/>
  <c r="AB548" i="6"/>
  <c r="AA548" i="6"/>
  <c r="W548" i="6"/>
  <c r="V548" i="6"/>
  <c r="U548" i="6"/>
  <c r="T548" i="6"/>
  <c r="S548" i="6"/>
  <c r="R548" i="6"/>
  <c r="Q548" i="6"/>
  <c r="P548" i="6"/>
  <c r="O548" i="6"/>
  <c r="N548" i="6"/>
  <c r="M548" i="6"/>
  <c r="L548" i="6"/>
  <c r="K548" i="6"/>
  <c r="J548" i="6"/>
  <c r="I548" i="6"/>
  <c r="H548" i="6"/>
  <c r="G548" i="6"/>
  <c r="F548" i="6"/>
  <c r="E548" i="6"/>
  <c r="D548" i="6"/>
  <c r="C548" i="6"/>
  <c r="B548" i="6"/>
  <c r="AY547" i="6"/>
  <c r="AV547" i="6"/>
  <c r="AU547" i="6"/>
  <c r="AT547" i="6"/>
  <c r="AS547" i="6"/>
  <c r="AR547" i="6"/>
  <c r="AQ547" i="6"/>
  <c r="AP547" i="6"/>
  <c r="AO547" i="6"/>
  <c r="AN547" i="6"/>
  <c r="AM547" i="6"/>
  <c r="AL547" i="6"/>
  <c r="AK547" i="6"/>
  <c r="AJ547" i="6"/>
  <c r="AI547" i="6"/>
  <c r="AH547" i="6"/>
  <c r="AG547" i="6"/>
  <c r="AF547" i="6"/>
  <c r="AE547" i="6"/>
  <c r="AD547" i="6"/>
  <c r="AC547" i="6"/>
  <c r="AB547" i="6"/>
  <c r="AA547" i="6"/>
  <c r="W547" i="6"/>
  <c r="V547" i="6"/>
  <c r="U547" i="6"/>
  <c r="T547" i="6"/>
  <c r="S547" i="6"/>
  <c r="R547" i="6"/>
  <c r="Q547" i="6"/>
  <c r="P547" i="6"/>
  <c r="O547" i="6"/>
  <c r="N547" i="6"/>
  <c r="M547" i="6"/>
  <c r="L547" i="6"/>
  <c r="K547" i="6"/>
  <c r="J547" i="6"/>
  <c r="I547" i="6"/>
  <c r="H547" i="6"/>
  <c r="G547" i="6"/>
  <c r="F547" i="6"/>
  <c r="E547" i="6"/>
  <c r="D547" i="6"/>
  <c r="C547" i="6"/>
  <c r="B547" i="6"/>
  <c r="AY546" i="6"/>
  <c r="AV546" i="6"/>
  <c r="AU546" i="6"/>
  <c r="AT546" i="6"/>
  <c r="AS546" i="6"/>
  <c r="AR546" i="6"/>
  <c r="AQ546" i="6"/>
  <c r="AP546" i="6"/>
  <c r="AO546" i="6"/>
  <c r="AN546" i="6"/>
  <c r="AM546" i="6"/>
  <c r="AL546" i="6"/>
  <c r="AK546" i="6"/>
  <c r="AJ546" i="6"/>
  <c r="AI546" i="6"/>
  <c r="AH546" i="6"/>
  <c r="AG546" i="6"/>
  <c r="AF546" i="6"/>
  <c r="AE546" i="6"/>
  <c r="AD546" i="6"/>
  <c r="AC546" i="6"/>
  <c r="AB546" i="6"/>
  <c r="AA546" i="6"/>
  <c r="W546" i="6"/>
  <c r="V546" i="6"/>
  <c r="U546" i="6"/>
  <c r="T546" i="6"/>
  <c r="S546" i="6"/>
  <c r="R546" i="6"/>
  <c r="Q546" i="6"/>
  <c r="P546" i="6"/>
  <c r="O546" i="6"/>
  <c r="N546" i="6"/>
  <c r="M546" i="6"/>
  <c r="L546" i="6"/>
  <c r="K546" i="6"/>
  <c r="J546" i="6"/>
  <c r="I546" i="6"/>
  <c r="H546" i="6"/>
  <c r="G546" i="6"/>
  <c r="F546" i="6"/>
  <c r="E546" i="6"/>
  <c r="D546" i="6"/>
  <c r="C546" i="6"/>
  <c r="B546" i="6"/>
  <c r="AY545" i="6"/>
  <c r="AV545" i="6"/>
  <c r="AU545" i="6"/>
  <c r="AT545" i="6"/>
  <c r="AS545" i="6"/>
  <c r="AR545" i="6"/>
  <c r="AQ545" i="6"/>
  <c r="AP545" i="6"/>
  <c r="AO545" i="6"/>
  <c r="AN545" i="6"/>
  <c r="AM545" i="6"/>
  <c r="AL545" i="6"/>
  <c r="AK545" i="6"/>
  <c r="AJ545" i="6"/>
  <c r="AI545" i="6"/>
  <c r="AH545" i="6"/>
  <c r="AG545" i="6"/>
  <c r="AF545" i="6"/>
  <c r="AE545" i="6"/>
  <c r="AD545" i="6"/>
  <c r="AC545" i="6"/>
  <c r="AB545" i="6"/>
  <c r="AA545" i="6"/>
  <c r="W545" i="6"/>
  <c r="V545" i="6"/>
  <c r="U545" i="6"/>
  <c r="T545" i="6"/>
  <c r="S545" i="6"/>
  <c r="R545" i="6"/>
  <c r="Q545" i="6"/>
  <c r="P545" i="6"/>
  <c r="O545" i="6"/>
  <c r="N545" i="6"/>
  <c r="M545" i="6"/>
  <c r="L545" i="6"/>
  <c r="K545" i="6"/>
  <c r="J545" i="6"/>
  <c r="I545" i="6"/>
  <c r="H545" i="6"/>
  <c r="G545" i="6"/>
  <c r="F545" i="6"/>
  <c r="E545" i="6"/>
  <c r="D545" i="6"/>
  <c r="C545" i="6"/>
  <c r="B545" i="6"/>
  <c r="AY544" i="6"/>
  <c r="AV544" i="6"/>
  <c r="AU544" i="6"/>
  <c r="AT544" i="6"/>
  <c r="AS544" i="6"/>
  <c r="AR544" i="6"/>
  <c r="AQ544" i="6"/>
  <c r="AP544" i="6"/>
  <c r="AO544" i="6"/>
  <c r="AN544" i="6"/>
  <c r="AM544" i="6"/>
  <c r="AL544" i="6"/>
  <c r="AK544" i="6"/>
  <c r="AJ544" i="6"/>
  <c r="AI544" i="6"/>
  <c r="AH544" i="6"/>
  <c r="AG544" i="6"/>
  <c r="AF544" i="6"/>
  <c r="AE544" i="6"/>
  <c r="AD544" i="6"/>
  <c r="AC544" i="6"/>
  <c r="AB544" i="6"/>
  <c r="AA544" i="6"/>
  <c r="W544" i="6"/>
  <c r="V544" i="6"/>
  <c r="U544" i="6"/>
  <c r="T544" i="6"/>
  <c r="S544" i="6"/>
  <c r="R544" i="6"/>
  <c r="Q544" i="6"/>
  <c r="P544" i="6"/>
  <c r="O544" i="6"/>
  <c r="N544" i="6"/>
  <c r="M544" i="6"/>
  <c r="L544" i="6"/>
  <c r="K544" i="6"/>
  <c r="J544" i="6"/>
  <c r="I544" i="6"/>
  <c r="H544" i="6"/>
  <c r="G544" i="6"/>
  <c r="F544" i="6"/>
  <c r="E544" i="6"/>
  <c r="D544" i="6"/>
  <c r="C544" i="6"/>
  <c r="B544" i="6"/>
  <c r="AY543" i="6"/>
  <c r="AV543" i="6"/>
  <c r="AU543" i="6"/>
  <c r="AT543" i="6"/>
  <c r="AS543" i="6"/>
  <c r="AR543" i="6"/>
  <c r="AQ543" i="6"/>
  <c r="AP543" i="6"/>
  <c r="AO543" i="6"/>
  <c r="AN543" i="6"/>
  <c r="AM543" i="6"/>
  <c r="AL543" i="6"/>
  <c r="AK543" i="6"/>
  <c r="AJ543" i="6"/>
  <c r="AI543" i="6"/>
  <c r="AH543" i="6"/>
  <c r="AG543" i="6"/>
  <c r="AF543" i="6"/>
  <c r="AE543" i="6"/>
  <c r="AD543" i="6"/>
  <c r="AC543" i="6"/>
  <c r="AB543" i="6"/>
  <c r="AA543" i="6"/>
  <c r="W543" i="6"/>
  <c r="V543" i="6"/>
  <c r="U543" i="6"/>
  <c r="T543" i="6"/>
  <c r="S543" i="6"/>
  <c r="R543" i="6"/>
  <c r="Q543" i="6"/>
  <c r="P543" i="6"/>
  <c r="O543" i="6"/>
  <c r="N543" i="6"/>
  <c r="M543" i="6"/>
  <c r="L543" i="6"/>
  <c r="K543" i="6"/>
  <c r="J543" i="6"/>
  <c r="I543" i="6"/>
  <c r="H543" i="6"/>
  <c r="G543" i="6"/>
  <c r="F543" i="6"/>
  <c r="E543" i="6"/>
  <c r="D543" i="6"/>
  <c r="C543" i="6"/>
  <c r="B543" i="6"/>
  <c r="AY542" i="6"/>
  <c r="AV542" i="6"/>
  <c r="AU542" i="6"/>
  <c r="AT542" i="6"/>
  <c r="AS542" i="6"/>
  <c r="AR542" i="6"/>
  <c r="AQ542" i="6"/>
  <c r="AP542" i="6"/>
  <c r="AO542" i="6"/>
  <c r="AN542" i="6"/>
  <c r="AM542" i="6"/>
  <c r="AL542" i="6"/>
  <c r="AK542" i="6"/>
  <c r="AJ542" i="6"/>
  <c r="AI542" i="6"/>
  <c r="AH542" i="6"/>
  <c r="AG542" i="6"/>
  <c r="AF542" i="6"/>
  <c r="AE542" i="6"/>
  <c r="AD542" i="6"/>
  <c r="AC542" i="6"/>
  <c r="AB542" i="6"/>
  <c r="AA542" i="6"/>
  <c r="W542" i="6"/>
  <c r="V542" i="6"/>
  <c r="U542" i="6"/>
  <c r="T542" i="6"/>
  <c r="S542" i="6"/>
  <c r="R542" i="6"/>
  <c r="Q542" i="6"/>
  <c r="P542" i="6"/>
  <c r="O542" i="6"/>
  <c r="N542" i="6"/>
  <c r="M542" i="6"/>
  <c r="L542" i="6"/>
  <c r="K542" i="6"/>
  <c r="J542" i="6"/>
  <c r="I542" i="6"/>
  <c r="H542" i="6"/>
  <c r="G542" i="6"/>
  <c r="F542" i="6"/>
  <c r="E542" i="6"/>
  <c r="D542" i="6"/>
  <c r="C542" i="6"/>
  <c r="B542" i="6"/>
  <c r="AY541" i="6"/>
  <c r="AV541" i="6"/>
  <c r="AU541" i="6"/>
  <c r="AT541" i="6"/>
  <c r="AS541" i="6"/>
  <c r="AR541" i="6"/>
  <c r="AQ541" i="6"/>
  <c r="AP541" i="6"/>
  <c r="AO541" i="6"/>
  <c r="AN541" i="6"/>
  <c r="AM541" i="6"/>
  <c r="AL541" i="6"/>
  <c r="AK541" i="6"/>
  <c r="AJ541" i="6"/>
  <c r="AI541" i="6"/>
  <c r="AH541" i="6"/>
  <c r="AG541" i="6"/>
  <c r="AF541" i="6"/>
  <c r="AE541" i="6"/>
  <c r="AD541" i="6"/>
  <c r="AC541" i="6"/>
  <c r="AB541" i="6"/>
  <c r="AA541" i="6"/>
  <c r="W541" i="6"/>
  <c r="V541" i="6"/>
  <c r="U541" i="6"/>
  <c r="T541" i="6"/>
  <c r="S541" i="6"/>
  <c r="R541" i="6"/>
  <c r="Q541" i="6"/>
  <c r="P541" i="6"/>
  <c r="O541" i="6"/>
  <c r="N541" i="6"/>
  <c r="M541" i="6"/>
  <c r="L541" i="6"/>
  <c r="K541" i="6"/>
  <c r="J541" i="6"/>
  <c r="I541" i="6"/>
  <c r="H541" i="6"/>
  <c r="G541" i="6"/>
  <c r="F541" i="6"/>
  <c r="E541" i="6"/>
  <c r="D541" i="6"/>
  <c r="C541" i="6"/>
  <c r="B541" i="6"/>
  <c r="AY540" i="6"/>
  <c r="AV540" i="6"/>
  <c r="AU540" i="6"/>
  <c r="AT540" i="6"/>
  <c r="AS540" i="6"/>
  <c r="AR540" i="6"/>
  <c r="AQ540" i="6"/>
  <c r="AP540" i="6"/>
  <c r="AO540" i="6"/>
  <c r="AN540" i="6"/>
  <c r="AM540" i="6"/>
  <c r="AL540" i="6"/>
  <c r="AK540" i="6"/>
  <c r="AJ540" i="6"/>
  <c r="AI540" i="6"/>
  <c r="AH540" i="6"/>
  <c r="AG540" i="6"/>
  <c r="AF540" i="6"/>
  <c r="AE540" i="6"/>
  <c r="AD540" i="6"/>
  <c r="AC540" i="6"/>
  <c r="AB540" i="6"/>
  <c r="AA540" i="6"/>
  <c r="W540" i="6"/>
  <c r="V540" i="6"/>
  <c r="U540" i="6"/>
  <c r="T540" i="6"/>
  <c r="S540" i="6"/>
  <c r="R540" i="6"/>
  <c r="Q540" i="6"/>
  <c r="P540" i="6"/>
  <c r="O540" i="6"/>
  <c r="N540" i="6"/>
  <c r="M540" i="6"/>
  <c r="L540" i="6"/>
  <c r="K540" i="6"/>
  <c r="J540" i="6"/>
  <c r="I540" i="6"/>
  <c r="H540" i="6"/>
  <c r="G540" i="6"/>
  <c r="F540" i="6"/>
  <c r="E540" i="6"/>
  <c r="D540" i="6"/>
  <c r="C540" i="6"/>
  <c r="B540" i="6"/>
  <c r="AY539" i="6"/>
  <c r="AV539" i="6"/>
  <c r="AU539" i="6"/>
  <c r="AT539" i="6"/>
  <c r="AS539" i="6"/>
  <c r="AR539" i="6"/>
  <c r="AQ539" i="6"/>
  <c r="AP539" i="6"/>
  <c r="AO539" i="6"/>
  <c r="AN539" i="6"/>
  <c r="AM539" i="6"/>
  <c r="AL539" i="6"/>
  <c r="AK539" i="6"/>
  <c r="AJ539" i="6"/>
  <c r="AI539" i="6"/>
  <c r="AH539" i="6"/>
  <c r="AG539" i="6"/>
  <c r="AF539" i="6"/>
  <c r="AE539" i="6"/>
  <c r="AD539" i="6"/>
  <c r="AC539" i="6"/>
  <c r="AB539" i="6"/>
  <c r="AA539" i="6"/>
  <c r="W539" i="6"/>
  <c r="V539" i="6"/>
  <c r="U539" i="6"/>
  <c r="T539" i="6"/>
  <c r="S539" i="6"/>
  <c r="R539" i="6"/>
  <c r="Q539" i="6"/>
  <c r="P539" i="6"/>
  <c r="O539" i="6"/>
  <c r="N539" i="6"/>
  <c r="M539" i="6"/>
  <c r="L539" i="6"/>
  <c r="K539" i="6"/>
  <c r="J539" i="6"/>
  <c r="I539" i="6"/>
  <c r="H539" i="6"/>
  <c r="G539" i="6"/>
  <c r="F539" i="6"/>
  <c r="E539" i="6"/>
  <c r="D539" i="6"/>
  <c r="C539" i="6"/>
  <c r="B539" i="6"/>
  <c r="AY538" i="6"/>
  <c r="AV538" i="6"/>
  <c r="AU538" i="6"/>
  <c r="AT538" i="6"/>
  <c r="AS538" i="6"/>
  <c r="AR538" i="6"/>
  <c r="AQ538" i="6"/>
  <c r="AP538" i="6"/>
  <c r="AO538" i="6"/>
  <c r="AN538" i="6"/>
  <c r="AM538" i="6"/>
  <c r="AL538" i="6"/>
  <c r="AK538" i="6"/>
  <c r="AJ538" i="6"/>
  <c r="AI538" i="6"/>
  <c r="AH538" i="6"/>
  <c r="AG538" i="6"/>
  <c r="AF538" i="6"/>
  <c r="AE538" i="6"/>
  <c r="AD538" i="6"/>
  <c r="AC538" i="6"/>
  <c r="AB538" i="6"/>
  <c r="AA538" i="6"/>
  <c r="W538" i="6"/>
  <c r="V538" i="6"/>
  <c r="U538" i="6"/>
  <c r="T538" i="6"/>
  <c r="S538" i="6"/>
  <c r="R538" i="6"/>
  <c r="Q538" i="6"/>
  <c r="P538" i="6"/>
  <c r="O538" i="6"/>
  <c r="N538" i="6"/>
  <c r="M538" i="6"/>
  <c r="L538" i="6"/>
  <c r="K538" i="6"/>
  <c r="J538" i="6"/>
  <c r="I538" i="6"/>
  <c r="H538" i="6"/>
  <c r="G538" i="6"/>
  <c r="F538" i="6"/>
  <c r="E538" i="6"/>
  <c r="D538" i="6"/>
  <c r="C538" i="6"/>
  <c r="B538" i="6"/>
  <c r="AY537" i="6"/>
  <c r="AV537" i="6"/>
  <c r="AU537" i="6"/>
  <c r="AT537" i="6"/>
  <c r="AS537" i="6"/>
  <c r="AR537" i="6"/>
  <c r="AQ537" i="6"/>
  <c r="AP537" i="6"/>
  <c r="AO537" i="6"/>
  <c r="AN537" i="6"/>
  <c r="AM537" i="6"/>
  <c r="AL537" i="6"/>
  <c r="AK537" i="6"/>
  <c r="AJ537" i="6"/>
  <c r="AI537" i="6"/>
  <c r="AH537" i="6"/>
  <c r="AG537" i="6"/>
  <c r="AF537" i="6"/>
  <c r="AE537" i="6"/>
  <c r="AD537" i="6"/>
  <c r="AC537" i="6"/>
  <c r="AB537" i="6"/>
  <c r="AA537" i="6"/>
  <c r="W537" i="6"/>
  <c r="V537" i="6"/>
  <c r="U537" i="6"/>
  <c r="T537" i="6"/>
  <c r="S537" i="6"/>
  <c r="R537" i="6"/>
  <c r="Q537" i="6"/>
  <c r="P537" i="6"/>
  <c r="O537" i="6"/>
  <c r="N537" i="6"/>
  <c r="M537" i="6"/>
  <c r="L537" i="6"/>
  <c r="K537" i="6"/>
  <c r="J537" i="6"/>
  <c r="I537" i="6"/>
  <c r="H537" i="6"/>
  <c r="G537" i="6"/>
  <c r="F537" i="6"/>
  <c r="E537" i="6"/>
  <c r="D537" i="6"/>
  <c r="C537" i="6"/>
  <c r="B537" i="6"/>
  <c r="AY536" i="6"/>
  <c r="AV536" i="6"/>
  <c r="AU536" i="6"/>
  <c r="AT536" i="6"/>
  <c r="AS536" i="6"/>
  <c r="AR536" i="6"/>
  <c r="AQ536" i="6"/>
  <c r="AP536" i="6"/>
  <c r="AO536" i="6"/>
  <c r="AN536" i="6"/>
  <c r="AM536" i="6"/>
  <c r="AL536" i="6"/>
  <c r="AK536" i="6"/>
  <c r="AJ536" i="6"/>
  <c r="AI536" i="6"/>
  <c r="AH536" i="6"/>
  <c r="AG536" i="6"/>
  <c r="AF536" i="6"/>
  <c r="AE536" i="6"/>
  <c r="AD536" i="6"/>
  <c r="AC536" i="6"/>
  <c r="AB536" i="6"/>
  <c r="AA536" i="6"/>
  <c r="W536" i="6"/>
  <c r="V536" i="6"/>
  <c r="U536" i="6"/>
  <c r="T536" i="6"/>
  <c r="S536" i="6"/>
  <c r="R536" i="6"/>
  <c r="Q536" i="6"/>
  <c r="P536" i="6"/>
  <c r="O536" i="6"/>
  <c r="N536" i="6"/>
  <c r="M536" i="6"/>
  <c r="L536" i="6"/>
  <c r="K536" i="6"/>
  <c r="J536" i="6"/>
  <c r="I536" i="6"/>
  <c r="H536" i="6"/>
  <c r="G536" i="6"/>
  <c r="F536" i="6"/>
  <c r="E536" i="6"/>
  <c r="D536" i="6"/>
  <c r="C536" i="6"/>
  <c r="B536" i="6"/>
  <c r="AY535" i="6"/>
  <c r="AV535" i="6"/>
  <c r="AU535" i="6"/>
  <c r="AT535" i="6"/>
  <c r="AS535" i="6"/>
  <c r="AR535" i="6"/>
  <c r="AQ535" i="6"/>
  <c r="AP535" i="6"/>
  <c r="AO535" i="6"/>
  <c r="AN535" i="6"/>
  <c r="AM535" i="6"/>
  <c r="AL535" i="6"/>
  <c r="AK535" i="6"/>
  <c r="AJ535" i="6"/>
  <c r="AI535" i="6"/>
  <c r="AH535" i="6"/>
  <c r="AG535" i="6"/>
  <c r="AF535" i="6"/>
  <c r="AE535" i="6"/>
  <c r="AD535" i="6"/>
  <c r="AC535" i="6"/>
  <c r="AB535" i="6"/>
  <c r="AA535" i="6"/>
  <c r="W535" i="6"/>
  <c r="V535" i="6"/>
  <c r="U535" i="6"/>
  <c r="T535" i="6"/>
  <c r="S535" i="6"/>
  <c r="R535" i="6"/>
  <c r="Q535" i="6"/>
  <c r="P535" i="6"/>
  <c r="O535" i="6"/>
  <c r="N535" i="6"/>
  <c r="M535" i="6"/>
  <c r="L535" i="6"/>
  <c r="K535" i="6"/>
  <c r="J535" i="6"/>
  <c r="I535" i="6"/>
  <c r="H535" i="6"/>
  <c r="G535" i="6"/>
  <c r="F535" i="6"/>
  <c r="E535" i="6"/>
  <c r="D535" i="6"/>
  <c r="C535" i="6"/>
  <c r="B535" i="6"/>
  <c r="AY534" i="6"/>
  <c r="AV534" i="6"/>
  <c r="AU534" i="6"/>
  <c r="AT534" i="6"/>
  <c r="AS534" i="6"/>
  <c r="AR534" i="6"/>
  <c r="AQ534" i="6"/>
  <c r="AP534" i="6"/>
  <c r="AO534" i="6"/>
  <c r="AN534" i="6"/>
  <c r="AM534" i="6"/>
  <c r="AL534" i="6"/>
  <c r="AK534" i="6"/>
  <c r="AJ534" i="6"/>
  <c r="AI534" i="6"/>
  <c r="AH534" i="6"/>
  <c r="AG534" i="6"/>
  <c r="AF534" i="6"/>
  <c r="AE534" i="6"/>
  <c r="AD534" i="6"/>
  <c r="AC534" i="6"/>
  <c r="AB534" i="6"/>
  <c r="AA534" i="6"/>
  <c r="W534" i="6"/>
  <c r="V534" i="6"/>
  <c r="U534" i="6"/>
  <c r="T534" i="6"/>
  <c r="S534" i="6"/>
  <c r="R534" i="6"/>
  <c r="Q534" i="6"/>
  <c r="P534" i="6"/>
  <c r="O534" i="6"/>
  <c r="N534" i="6"/>
  <c r="M534" i="6"/>
  <c r="L534" i="6"/>
  <c r="K534" i="6"/>
  <c r="J534" i="6"/>
  <c r="I534" i="6"/>
  <c r="H534" i="6"/>
  <c r="G534" i="6"/>
  <c r="F534" i="6"/>
  <c r="E534" i="6"/>
  <c r="D534" i="6"/>
  <c r="C534" i="6"/>
  <c r="B534" i="6"/>
  <c r="AY533" i="6"/>
  <c r="AV533" i="6"/>
  <c r="AU533" i="6"/>
  <c r="AT533" i="6"/>
  <c r="AS533" i="6"/>
  <c r="AR533" i="6"/>
  <c r="AQ533" i="6"/>
  <c r="AP533" i="6"/>
  <c r="AO533" i="6"/>
  <c r="AN533" i="6"/>
  <c r="AM533" i="6"/>
  <c r="AL533" i="6"/>
  <c r="AK533" i="6"/>
  <c r="AJ533" i="6"/>
  <c r="AI533" i="6"/>
  <c r="AH533" i="6"/>
  <c r="AG533" i="6"/>
  <c r="AF533" i="6"/>
  <c r="AE533" i="6"/>
  <c r="AD533" i="6"/>
  <c r="AC533" i="6"/>
  <c r="AB533" i="6"/>
  <c r="AA533" i="6"/>
  <c r="W533" i="6"/>
  <c r="V533" i="6"/>
  <c r="U533" i="6"/>
  <c r="T533" i="6"/>
  <c r="S533" i="6"/>
  <c r="R533" i="6"/>
  <c r="Q533" i="6"/>
  <c r="P533" i="6"/>
  <c r="O533" i="6"/>
  <c r="N533" i="6"/>
  <c r="M533" i="6"/>
  <c r="L533" i="6"/>
  <c r="K533" i="6"/>
  <c r="J533" i="6"/>
  <c r="I533" i="6"/>
  <c r="H533" i="6"/>
  <c r="G533" i="6"/>
  <c r="F533" i="6"/>
  <c r="E533" i="6"/>
  <c r="D533" i="6"/>
  <c r="C533" i="6"/>
  <c r="B533" i="6"/>
  <c r="AY532" i="6"/>
  <c r="AV532" i="6"/>
  <c r="AU532" i="6"/>
  <c r="AT532" i="6"/>
  <c r="AS532" i="6"/>
  <c r="AR532" i="6"/>
  <c r="AQ532" i="6"/>
  <c r="AP532" i="6"/>
  <c r="AO532" i="6"/>
  <c r="AN532" i="6"/>
  <c r="AM532" i="6"/>
  <c r="AL532" i="6"/>
  <c r="AK532" i="6"/>
  <c r="AJ532" i="6"/>
  <c r="AI532" i="6"/>
  <c r="AH532" i="6"/>
  <c r="AG532" i="6"/>
  <c r="AF532" i="6"/>
  <c r="AE532" i="6"/>
  <c r="AD532" i="6"/>
  <c r="AC532" i="6"/>
  <c r="AB532" i="6"/>
  <c r="AA532" i="6"/>
  <c r="W532" i="6"/>
  <c r="V532" i="6"/>
  <c r="U532" i="6"/>
  <c r="T532" i="6"/>
  <c r="S532" i="6"/>
  <c r="R532" i="6"/>
  <c r="Q532" i="6"/>
  <c r="P532" i="6"/>
  <c r="O532" i="6"/>
  <c r="N532" i="6"/>
  <c r="M532" i="6"/>
  <c r="L532" i="6"/>
  <c r="K532" i="6"/>
  <c r="J532" i="6"/>
  <c r="I532" i="6"/>
  <c r="H532" i="6"/>
  <c r="G532" i="6"/>
  <c r="F532" i="6"/>
  <c r="E532" i="6"/>
  <c r="D532" i="6"/>
  <c r="C532" i="6"/>
  <c r="B532" i="6"/>
  <c r="AY531" i="6"/>
  <c r="AV531" i="6"/>
  <c r="AU531" i="6"/>
  <c r="AT531" i="6"/>
  <c r="AS531" i="6"/>
  <c r="AR531" i="6"/>
  <c r="AQ531" i="6"/>
  <c r="AP531" i="6"/>
  <c r="AO531" i="6"/>
  <c r="AN531" i="6"/>
  <c r="AM531" i="6"/>
  <c r="AL531" i="6"/>
  <c r="AK531" i="6"/>
  <c r="AJ531" i="6"/>
  <c r="AI531" i="6"/>
  <c r="AH531" i="6"/>
  <c r="AG531" i="6"/>
  <c r="AF531" i="6"/>
  <c r="AE531" i="6"/>
  <c r="AD531" i="6"/>
  <c r="AC531" i="6"/>
  <c r="AB531" i="6"/>
  <c r="AA531" i="6"/>
  <c r="W531" i="6"/>
  <c r="V531" i="6"/>
  <c r="U531" i="6"/>
  <c r="T531" i="6"/>
  <c r="S531" i="6"/>
  <c r="R531" i="6"/>
  <c r="Q531" i="6"/>
  <c r="P531" i="6"/>
  <c r="O531" i="6"/>
  <c r="N531" i="6"/>
  <c r="M531" i="6"/>
  <c r="L531" i="6"/>
  <c r="K531" i="6"/>
  <c r="J531" i="6"/>
  <c r="I531" i="6"/>
  <c r="H531" i="6"/>
  <c r="G531" i="6"/>
  <c r="F531" i="6"/>
  <c r="E531" i="6"/>
  <c r="D531" i="6"/>
  <c r="C531" i="6"/>
  <c r="B531" i="6"/>
  <c r="AY530" i="6"/>
  <c r="AV530" i="6"/>
  <c r="AU530" i="6"/>
  <c r="AT530" i="6"/>
  <c r="AS530" i="6"/>
  <c r="AR530" i="6"/>
  <c r="AQ530" i="6"/>
  <c r="AP530" i="6"/>
  <c r="AO530" i="6"/>
  <c r="AN530" i="6"/>
  <c r="AM530" i="6"/>
  <c r="AL530" i="6"/>
  <c r="AK530" i="6"/>
  <c r="AJ530" i="6"/>
  <c r="AI530" i="6"/>
  <c r="AH530" i="6"/>
  <c r="AG530" i="6"/>
  <c r="AF530" i="6"/>
  <c r="AE530" i="6"/>
  <c r="AD530" i="6"/>
  <c r="AC530" i="6"/>
  <c r="AB530" i="6"/>
  <c r="AA530" i="6"/>
  <c r="W530" i="6"/>
  <c r="V530" i="6"/>
  <c r="U530" i="6"/>
  <c r="T530" i="6"/>
  <c r="S530" i="6"/>
  <c r="R530" i="6"/>
  <c r="Q530" i="6"/>
  <c r="P530" i="6"/>
  <c r="O530" i="6"/>
  <c r="N530" i="6"/>
  <c r="M530" i="6"/>
  <c r="L530" i="6"/>
  <c r="K530" i="6"/>
  <c r="J530" i="6"/>
  <c r="I530" i="6"/>
  <c r="H530" i="6"/>
  <c r="G530" i="6"/>
  <c r="F530" i="6"/>
  <c r="E530" i="6"/>
  <c r="D530" i="6"/>
  <c r="C530" i="6"/>
  <c r="B530" i="6"/>
  <c r="AY529" i="6"/>
  <c r="AV529" i="6"/>
  <c r="AU529" i="6"/>
  <c r="AT529" i="6"/>
  <c r="AS529" i="6"/>
  <c r="AR529" i="6"/>
  <c r="AQ529" i="6"/>
  <c r="AP529" i="6"/>
  <c r="AO529" i="6"/>
  <c r="AN529" i="6"/>
  <c r="AM529" i="6"/>
  <c r="AL529" i="6"/>
  <c r="AK529" i="6"/>
  <c r="AJ529" i="6"/>
  <c r="AI529" i="6"/>
  <c r="AH529" i="6"/>
  <c r="AG529" i="6"/>
  <c r="AF529" i="6"/>
  <c r="AE529" i="6"/>
  <c r="AD529" i="6"/>
  <c r="AC529" i="6"/>
  <c r="AB529" i="6"/>
  <c r="AA529" i="6"/>
  <c r="W529" i="6"/>
  <c r="V529" i="6"/>
  <c r="U529" i="6"/>
  <c r="T529" i="6"/>
  <c r="S529" i="6"/>
  <c r="R529" i="6"/>
  <c r="Q529" i="6"/>
  <c r="P529" i="6"/>
  <c r="O529" i="6"/>
  <c r="N529" i="6"/>
  <c r="M529" i="6"/>
  <c r="L529" i="6"/>
  <c r="K529" i="6"/>
  <c r="J529" i="6"/>
  <c r="I529" i="6"/>
  <c r="H529" i="6"/>
  <c r="G529" i="6"/>
  <c r="F529" i="6"/>
  <c r="E529" i="6"/>
  <c r="D529" i="6"/>
  <c r="C529" i="6"/>
  <c r="B529" i="6"/>
  <c r="AY528" i="6"/>
  <c r="AV528" i="6"/>
  <c r="AU528" i="6"/>
  <c r="AT528" i="6"/>
  <c r="AS528" i="6"/>
  <c r="AR528" i="6"/>
  <c r="AQ528" i="6"/>
  <c r="AP528" i="6"/>
  <c r="AO528" i="6"/>
  <c r="AN528" i="6"/>
  <c r="AM528" i="6"/>
  <c r="AL528" i="6"/>
  <c r="AK528" i="6"/>
  <c r="AJ528" i="6"/>
  <c r="AI528" i="6"/>
  <c r="AH528" i="6"/>
  <c r="AG528" i="6"/>
  <c r="AF528" i="6"/>
  <c r="AE528" i="6"/>
  <c r="AD528" i="6"/>
  <c r="AC528" i="6"/>
  <c r="AB528" i="6"/>
  <c r="AA528" i="6"/>
  <c r="W528" i="6"/>
  <c r="V528" i="6"/>
  <c r="U528" i="6"/>
  <c r="T528" i="6"/>
  <c r="S528" i="6"/>
  <c r="R528" i="6"/>
  <c r="Q528" i="6"/>
  <c r="P528" i="6"/>
  <c r="O528" i="6"/>
  <c r="N528" i="6"/>
  <c r="M528" i="6"/>
  <c r="L528" i="6"/>
  <c r="K528" i="6"/>
  <c r="J528" i="6"/>
  <c r="I528" i="6"/>
  <c r="H528" i="6"/>
  <c r="G528" i="6"/>
  <c r="F528" i="6"/>
  <c r="E528" i="6"/>
  <c r="D528" i="6"/>
  <c r="C528" i="6"/>
  <c r="B528" i="6"/>
  <c r="AY527" i="6"/>
  <c r="AV527" i="6"/>
  <c r="AU527" i="6"/>
  <c r="AT527" i="6"/>
  <c r="AS527" i="6"/>
  <c r="AR527" i="6"/>
  <c r="AQ527" i="6"/>
  <c r="AP527" i="6"/>
  <c r="AO527" i="6"/>
  <c r="AN527" i="6"/>
  <c r="AM527" i="6"/>
  <c r="AL527" i="6"/>
  <c r="AK527" i="6"/>
  <c r="AJ527" i="6"/>
  <c r="AI527" i="6"/>
  <c r="AH527" i="6"/>
  <c r="AG527" i="6"/>
  <c r="AF527" i="6"/>
  <c r="AE527" i="6"/>
  <c r="AD527" i="6"/>
  <c r="AC527" i="6"/>
  <c r="AB527" i="6"/>
  <c r="AA527" i="6"/>
  <c r="W527" i="6"/>
  <c r="V527" i="6"/>
  <c r="U527" i="6"/>
  <c r="T527" i="6"/>
  <c r="S527" i="6"/>
  <c r="R527" i="6"/>
  <c r="Q527" i="6"/>
  <c r="P527" i="6"/>
  <c r="O527" i="6"/>
  <c r="N527" i="6"/>
  <c r="M527" i="6"/>
  <c r="L527" i="6"/>
  <c r="K527" i="6"/>
  <c r="J527" i="6"/>
  <c r="I527" i="6"/>
  <c r="H527" i="6"/>
  <c r="G527" i="6"/>
  <c r="F527" i="6"/>
  <c r="E527" i="6"/>
  <c r="D527" i="6"/>
  <c r="C527" i="6"/>
  <c r="B527" i="6"/>
  <c r="AY526" i="6"/>
  <c r="AV526" i="6"/>
  <c r="AU526" i="6"/>
  <c r="AT526" i="6"/>
  <c r="AS526" i="6"/>
  <c r="AR526" i="6"/>
  <c r="AQ526" i="6"/>
  <c r="AP526" i="6"/>
  <c r="AO526" i="6"/>
  <c r="AN526" i="6"/>
  <c r="AM526" i="6"/>
  <c r="AL526" i="6"/>
  <c r="AK526" i="6"/>
  <c r="AJ526" i="6"/>
  <c r="AI526" i="6"/>
  <c r="AH526" i="6"/>
  <c r="AG526" i="6"/>
  <c r="AF526" i="6"/>
  <c r="AE526" i="6"/>
  <c r="AD526" i="6"/>
  <c r="AC526" i="6"/>
  <c r="AB526" i="6"/>
  <c r="AA526" i="6"/>
  <c r="W526" i="6"/>
  <c r="V526" i="6"/>
  <c r="U526" i="6"/>
  <c r="T526" i="6"/>
  <c r="S526" i="6"/>
  <c r="R526" i="6"/>
  <c r="Q526" i="6"/>
  <c r="P526" i="6"/>
  <c r="O526" i="6"/>
  <c r="N526" i="6"/>
  <c r="M526" i="6"/>
  <c r="L526" i="6"/>
  <c r="K526" i="6"/>
  <c r="J526" i="6"/>
  <c r="I526" i="6"/>
  <c r="H526" i="6"/>
  <c r="G526" i="6"/>
  <c r="F526" i="6"/>
  <c r="E526" i="6"/>
  <c r="D526" i="6"/>
  <c r="C526" i="6"/>
  <c r="B526" i="6"/>
  <c r="AY525" i="6"/>
  <c r="AV525" i="6"/>
  <c r="AU525" i="6"/>
  <c r="AT525" i="6"/>
  <c r="AS525" i="6"/>
  <c r="AR525" i="6"/>
  <c r="AQ525" i="6"/>
  <c r="AP525" i="6"/>
  <c r="AO525" i="6"/>
  <c r="AN525" i="6"/>
  <c r="AM525" i="6"/>
  <c r="AL525" i="6"/>
  <c r="AK525" i="6"/>
  <c r="AJ525" i="6"/>
  <c r="AI525" i="6"/>
  <c r="AH525" i="6"/>
  <c r="AG525" i="6"/>
  <c r="AF525" i="6"/>
  <c r="AE525" i="6"/>
  <c r="AD525" i="6"/>
  <c r="AC525" i="6"/>
  <c r="AB525" i="6"/>
  <c r="AA525" i="6"/>
  <c r="W525" i="6"/>
  <c r="V525" i="6"/>
  <c r="U525" i="6"/>
  <c r="T525" i="6"/>
  <c r="S525" i="6"/>
  <c r="R525" i="6"/>
  <c r="Q525" i="6"/>
  <c r="P525" i="6"/>
  <c r="O525" i="6"/>
  <c r="N525" i="6"/>
  <c r="M525" i="6"/>
  <c r="L525" i="6"/>
  <c r="K525" i="6"/>
  <c r="J525" i="6"/>
  <c r="I525" i="6"/>
  <c r="H525" i="6"/>
  <c r="G525" i="6"/>
  <c r="F525" i="6"/>
  <c r="E525" i="6"/>
  <c r="D525" i="6"/>
  <c r="C525" i="6"/>
  <c r="B525" i="6"/>
  <c r="AY524" i="6"/>
  <c r="AV524" i="6"/>
  <c r="AU524" i="6"/>
  <c r="AT524" i="6"/>
  <c r="AS524" i="6"/>
  <c r="AR524" i="6"/>
  <c r="AQ524" i="6"/>
  <c r="AP524" i="6"/>
  <c r="AO524" i="6"/>
  <c r="AN524" i="6"/>
  <c r="AM524" i="6"/>
  <c r="AL524" i="6"/>
  <c r="AK524" i="6"/>
  <c r="AJ524" i="6"/>
  <c r="AI524" i="6"/>
  <c r="AH524" i="6"/>
  <c r="AG524" i="6"/>
  <c r="AF524" i="6"/>
  <c r="AE524" i="6"/>
  <c r="AD524" i="6"/>
  <c r="AC524" i="6"/>
  <c r="AB524" i="6"/>
  <c r="AA524" i="6"/>
  <c r="W524" i="6"/>
  <c r="V524" i="6"/>
  <c r="U524" i="6"/>
  <c r="T524" i="6"/>
  <c r="S524" i="6"/>
  <c r="R524" i="6"/>
  <c r="Q524" i="6"/>
  <c r="P524" i="6"/>
  <c r="O524" i="6"/>
  <c r="N524" i="6"/>
  <c r="M524" i="6"/>
  <c r="L524" i="6"/>
  <c r="K524" i="6"/>
  <c r="J524" i="6"/>
  <c r="I524" i="6"/>
  <c r="H524" i="6"/>
  <c r="G524" i="6"/>
  <c r="F524" i="6"/>
  <c r="E524" i="6"/>
  <c r="D524" i="6"/>
  <c r="C524" i="6"/>
  <c r="B524" i="6"/>
  <c r="AY523" i="6"/>
  <c r="AV523" i="6"/>
  <c r="AU523" i="6"/>
  <c r="AT523" i="6"/>
  <c r="AS523" i="6"/>
  <c r="AR523" i="6"/>
  <c r="AQ523" i="6"/>
  <c r="AP523" i="6"/>
  <c r="AO523" i="6"/>
  <c r="AN523" i="6"/>
  <c r="AM523" i="6"/>
  <c r="AL523" i="6"/>
  <c r="AK523" i="6"/>
  <c r="AJ523" i="6"/>
  <c r="AI523" i="6"/>
  <c r="AH523" i="6"/>
  <c r="AG523" i="6"/>
  <c r="AF523" i="6"/>
  <c r="AE523" i="6"/>
  <c r="AD523" i="6"/>
  <c r="AC523" i="6"/>
  <c r="AB523" i="6"/>
  <c r="AA523" i="6"/>
  <c r="W523" i="6"/>
  <c r="V523" i="6"/>
  <c r="U523" i="6"/>
  <c r="T523" i="6"/>
  <c r="S523" i="6"/>
  <c r="R523" i="6"/>
  <c r="Q523" i="6"/>
  <c r="P523" i="6"/>
  <c r="O523" i="6"/>
  <c r="N523" i="6"/>
  <c r="M523" i="6"/>
  <c r="L523" i="6"/>
  <c r="K523" i="6"/>
  <c r="J523" i="6"/>
  <c r="I523" i="6"/>
  <c r="H523" i="6"/>
  <c r="G523" i="6"/>
  <c r="F523" i="6"/>
  <c r="E523" i="6"/>
  <c r="D523" i="6"/>
  <c r="C523" i="6"/>
  <c r="B523" i="6"/>
  <c r="AY522" i="6"/>
  <c r="AV522" i="6"/>
  <c r="AU522" i="6"/>
  <c r="AT522" i="6"/>
  <c r="AS522" i="6"/>
  <c r="AR522" i="6"/>
  <c r="AQ522" i="6"/>
  <c r="AP522" i="6"/>
  <c r="AO522" i="6"/>
  <c r="AN522" i="6"/>
  <c r="AM522" i="6"/>
  <c r="AL522" i="6"/>
  <c r="AK522" i="6"/>
  <c r="AJ522" i="6"/>
  <c r="AI522" i="6"/>
  <c r="AH522" i="6"/>
  <c r="AG522" i="6"/>
  <c r="AF522" i="6"/>
  <c r="AE522" i="6"/>
  <c r="AD522" i="6"/>
  <c r="AC522" i="6"/>
  <c r="AB522" i="6"/>
  <c r="AA522" i="6"/>
  <c r="W522" i="6"/>
  <c r="V522" i="6"/>
  <c r="U522" i="6"/>
  <c r="T522" i="6"/>
  <c r="S522" i="6"/>
  <c r="R522" i="6"/>
  <c r="Q522" i="6"/>
  <c r="P522" i="6"/>
  <c r="O522" i="6"/>
  <c r="N522" i="6"/>
  <c r="M522" i="6"/>
  <c r="L522" i="6"/>
  <c r="K522" i="6"/>
  <c r="J522" i="6"/>
  <c r="I522" i="6"/>
  <c r="H522" i="6"/>
  <c r="G522" i="6"/>
  <c r="F522" i="6"/>
  <c r="E522" i="6"/>
  <c r="D522" i="6"/>
  <c r="C522" i="6"/>
  <c r="B522" i="6"/>
  <c r="AY521" i="6"/>
  <c r="AV521" i="6"/>
  <c r="AU521" i="6"/>
  <c r="AT521" i="6"/>
  <c r="AS521" i="6"/>
  <c r="AR521" i="6"/>
  <c r="AQ521" i="6"/>
  <c r="AP521" i="6"/>
  <c r="AO521" i="6"/>
  <c r="AN521" i="6"/>
  <c r="AM521" i="6"/>
  <c r="AL521" i="6"/>
  <c r="AK521" i="6"/>
  <c r="AJ521" i="6"/>
  <c r="AI521" i="6"/>
  <c r="AH521" i="6"/>
  <c r="AG521" i="6"/>
  <c r="AF521" i="6"/>
  <c r="AE521" i="6"/>
  <c r="AD521" i="6"/>
  <c r="AC521" i="6"/>
  <c r="AB521" i="6"/>
  <c r="AA521" i="6"/>
  <c r="W521" i="6"/>
  <c r="V521" i="6"/>
  <c r="U521" i="6"/>
  <c r="T521" i="6"/>
  <c r="S521" i="6"/>
  <c r="R521" i="6"/>
  <c r="Q521" i="6"/>
  <c r="P521" i="6"/>
  <c r="O521" i="6"/>
  <c r="N521" i="6"/>
  <c r="M521" i="6"/>
  <c r="L521" i="6"/>
  <c r="K521" i="6"/>
  <c r="J521" i="6"/>
  <c r="I521" i="6"/>
  <c r="H521" i="6"/>
  <c r="G521" i="6"/>
  <c r="F521" i="6"/>
  <c r="E521" i="6"/>
  <c r="D521" i="6"/>
  <c r="C521" i="6"/>
  <c r="B521" i="6"/>
  <c r="AY520" i="6"/>
  <c r="AV520" i="6"/>
  <c r="AU520" i="6"/>
  <c r="AT520" i="6"/>
  <c r="AS520" i="6"/>
  <c r="AR520" i="6"/>
  <c r="AQ520" i="6"/>
  <c r="AP520" i="6"/>
  <c r="AO520" i="6"/>
  <c r="AN520" i="6"/>
  <c r="AM520" i="6"/>
  <c r="AL520" i="6"/>
  <c r="AK520" i="6"/>
  <c r="AJ520" i="6"/>
  <c r="AI520" i="6"/>
  <c r="AH520" i="6"/>
  <c r="AG520" i="6"/>
  <c r="AF520" i="6"/>
  <c r="AE520" i="6"/>
  <c r="AD520" i="6"/>
  <c r="AC520" i="6"/>
  <c r="AB520" i="6"/>
  <c r="AA520" i="6"/>
  <c r="W520" i="6"/>
  <c r="V520" i="6"/>
  <c r="U520" i="6"/>
  <c r="T520" i="6"/>
  <c r="S520" i="6"/>
  <c r="R520" i="6"/>
  <c r="Q520" i="6"/>
  <c r="P520" i="6"/>
  <c r="O520" i="6"/>
  <c r="N520" i="6"/>
  <c r="M520" i="6"/>
  <c r="L520" i="6"/>
  <c r="K520" i="6"/>
  <c r="J520" i="6"/>
  <c r="I520" i="6"/>
  <c r="H520" i="6"/>
  <c r="G520" i="6"/>
  <c r="F520" i="6"/>
  <c r="E520" i="6"/>
  <c r="D520" i="6"/>
  <c r="C520" i="6"/>
  <c r="B520" i="6"/>
  <c r="AY519" i="6"/>
  <c r="AV519" i="6"/>
  <c r="AU519" i="6"/>
  <c r="AT519" i="6"/>
  <c r="AS519" i="6"/>
  <c r="AR519" i="6"/>
  <c r="AQ519" i="6"/>
  <c r="AP519" i="6"/>
  <c r="AO519" i="6"/>
  <c r="AN519" i="6"/>
  <c r="AM519" i="6"/>
  <c r="AL519" i="6"/>
  <c r="AK519" i="6"/>
  <c r="AJ519" i="6"/>
  <c r="AI519" i="6"/>
  <c r="AH519" i="6"/>
  <c r="AG519" i="6"/>
  <c r="AF519" i="6"/>
  <c r="AE519" i="6"/>
  <c r="AD519" i="6"/>
  <c r="AC519" i="6"/>
  <c r="AB519" i="6"/>
  <c r="AA519" i="6"/>
  <c r="W519" i="6"/>
  <c r="V519" i="6"/>
  <c r="U519" i="6"/>
  <c r="T519" i="6"/>
  <c r="S519" i="6"/>
  <c r="R519" i="6"/>
  <c r="Q519" i="6"/>
  <c r="P519" i="6"/>
  <c r="O519" i="6"/>
  <c r="N519" i="6"/>
  <c r="M519" i="6"/>
  <c r="L519" i="6"/>
  <c r="K519" i="6"/>
  <c r="J519" i="6"/>
  <c r="I519" i="6"/>
  <c r="H519" i="6"/>
  <c r="G519" i="6"/>
  <c r="F519" i="6"/>
  <c r="E519" i="6"/>
  <c r="D519" i="6"/>
  <c r="C519" i="6"/>
  <c r="B519" i="6"/>
  <c r="AY518" i="6"/>
  <c r="AV518" i="6"/>
  <c r="AU518" i="6"/>
  <c r="AT518" i="6"/>
  <c r="AS518" i="6"/>
  <c r="AR518" i="6"/>
  <c r="AQ518" i="6"/>
  <c r="AP518" i="6"/>
  <c r="AO518" i="6"/>
  <c r="AN518" i="6"/>
  <c r="AM518" i="6"/>
  <c r="AL518" i="6"/>
  <c r="AK518" i="6"/>
  <c r="AJ518" i="6"/>
  <c r="AI518" i="6"/>
  <c r="AH518" i="6"/>
  <c r="AG518" i="6"/>
  <c r="AF518" i="6"/>
  <c r="AE518" i="6"/>
  <c r="AD518" i="6"/>
  <c r="AC518" i="6"/>
  <c r="AB518" i="6"/>
  <c r="AA518" i="6"/>
  <c r="W518" i="6"/>
  <c r="V518" i="6"/>
  <c r="U518" i="6"/>
  <c r="T518" i="6"/>
  <c r="S518" i="6"/>
  <c r="R518" i="6"/>
  <c r="Q518" i="6"/>
  <c r="P518" i="6"/>
  <c r="O518" i="6"/>
  <c r="N518" i="6"/>
  <c r="M518" i="6"/>
  <c r="L518" i="6"/>
  <c r="K518" i="6"/>
  <c r="J518" i="6"/>
  <c r="I518" i="6"/>
  <c r="H518" i="6"/>
  <c r="G518" i="6"/>
  <c r="F518" i="6"/>
  <c r="E518" i="6"/>
  <c r="D518" i="6"/>
  <c r="C518" i="6"/>
  <c r="B518" i="6"/>
  <c r="AY517" i="6"/>
  <c r="AV517" i="6"/>
  <c r="AU517" i="6"/>
  <c r="AT517" i="6"/>
  <c r="AS517" i="6"/>
  <c r="AR517" i="6"/>
  <c r="AQ517" i="6"/>
  <c r="AP517" i="6"/>
  <c r="AO517" i="6"/>
  <c r="AN517" i="6"/>
  <c r="AM517" i="6"/>
  <c r="AL517" i="6"/>
  <c r="AK517" i="6"/>
  <c r="AJ517" i="6"/>
  <c r="AI517" i="6"/>
  <c r="AH517" i="6"/>
  <c r="AG517" i="6"/>
  <c r="AF517" i="6"/>
  <c r="AE517" i="6"/>
  <c r="AD517" i="6"/>
  <c r="AC517" i="6"/>
  <c r="AB517" i="6"/>
  <c r="AA517" i="6"/>
  <c r="W517" i="6"/>
  <c r="V517" i="6"/>
  <c r="U517" i="6"/>
  <c r="T517" i="6"/>
  <c r="S517" i="6"/>
  <c r="R517" i="6"/>
  <c r="Q517" i="6"/>
  <c r="P517" i="6"/>
  <c r="O517" i="6"/>
  <c r="N517" i="6"/>
  <c r="M517" i="6"/>
  <c r="L517" i="6"/>
  <c r="K517" i="6"/>
  <c r="J517" i="6"/>
  <c r="I517" i="6"/>
  <c r="H517" i="6"/>
  <c r="G517" i="6"/>
  <c r="F517" i="6"/>
  <c r="E517" i="6"/>
  <c r="D517" i="6"/>
  <c r="C517" i="6"/>
  <c r="B517" i="6"/>
  <c r="AY516" i="6"/>
  <c r="AV516" i="6"/>
  <c r="AU516" i="6"/>
  <c r="AT516" i="6"/>
  <c r="AS516" i="6"/>
  <c r="AR516" i="6"/>
  <c r="AQ516" i="6"/>
  <c r="AP516" i="6"/>
  <c r="AO516" i="6"/>
  <c r="AN516" i="6"/>
  <c r="AM516" i="6"/>
  <c r="AL516" i="6"/>
  <c r="AK516" i="6"/>
  <c r="AJ516" i="6"/>
  <c r="AI516" i="6"/>
  <c r="AH516" i="6"/>
  <c r="AG516" i="6"/>
  <c r="AF516" i="6"/>
  <c r="AE516" i="6"/>
  <c r="AD516" i="6"/>
  <c r="AC516" i="6"/>
  <c r="AB516" i="6"/>
  <c r="AA516" i="6"/>
  <c r="W516" i="6"/>
  <c r="V516" i="6"/>
  <c r="U516" i="6"/>
  <c r="T516" i="6"/>
  <c r="S516" i="6"/>
  <c r="R516" i="6"/>
  <c r="Q516" i="6"/>
  <c r="P516" i="6"/>
  <c r="O516" i="6"/>
  <c r="N516" i="6"/>
  <c r="M516" i="6"/>
  <c r="L516" i="6"/>
  <c r="K516" i="6"/>
  <c r="J516" i="6"/>
  <c r="I516" i="6"/>
  <c r="H516" i="6"/>
  <c r="G516" i="6"/>
  <c r="F516" i="6"/>
  <c r="E516" i="6"/>
  <c r="D516" i="6"/>
  <c r="C516" i="6"/>
  <c r="B516" i="6"/>
  <c r="AY515" i="6"/>
  <c r="AV515" i="6"/>
  <c r="AU515" i="6"/>
  <c r="AT515" i="6"/>
  <c r="AS515" i="6"/>
  <c r="AR515" i="6"/>
  <c r="AQ515" i="6"/>
  <c r="AP515" i="6"/>
  <c r="AO515" i="6"/>
  <c r="AN515" i="6"/>
  <c r="AM515" i="6"/>
  <c r="AL515" i="6"/>
  <c r="AK515" i="6"/>
  <c r="AJ515" i="6"/>
  <c r="AI515" i="6"/>
  <c r="AH515" i="6"/>
  <c r="AG515" i="6"/>
  <c r="AF515" i="6"/>
  <c r="AE515" i="6"/>
  <c r="AD515" i="6"/>
  <c r="AC515" i="6"/>
  <c r="AB515" i="6"/>
  <c r="AA515" i="6"/>
  <c r="W515" i="6"/>
  <c r="V515" i="6"/>
  <c r="U515" i="6"/>
  <c r="T515" i="6"/>
  <c r="S515" i="6"/>
  <c r="R515" i="6"/>
  <c r="Q515" i="6"/>
  <c r="P515" i="6"/>
  <c r="O515" i="6"/>
  <c r="N515" i="6"/>
  <c r="M515" i="6"/>
  <c r="L515" i="6"/>
  <c r="K515" i="6"/>
  <c r="J515" i="6"/>
  <c r="I515" i="6"/>
  <c r="H515" i="6"/>
  <c r="G515" i="6"/>
  <c r="F515" i="6"/>
  <c r="E515" i="6"/>
  <c r="D515" i="6"/>
  <c r="C515" i="6"/>
  <c r="B515" i="6"/>
  <c r="AY514" i="6"/>
  <c r="AV514" i="6"/>
  <c r="AU514" i="6"/>
  <c r="AT514" i="6"/>
  <c r="AS514" i="6"/>
  <c r="AR514" i="6"/>
  <c r="AQ514" i="6"/>
  <c r="AP514" i="6"/>
  <c r="AO514" i="6"/>
  <c r="AN514" i="6"/>
  <c r="AM514" i="6"/>
  <c r="AL514" i="6"/>
  <c r="AK514" i="6"/>
  <c r="AJ514" i="6"/>
  <c r="AI514" i="6"/>
  <c r="AH514" i="6"/>
  <c r="AG514" i="6"/>
  <c r="AF514" i="6"/>
  <c r="AE514" i="6"/>
  <c r="AD514" i="6"/>
  <c r="AC514" i="6"/>
  <c r="AB514" i="6"/>
  <c r="AA514" i="6"/>
  <c r="W514" i="6"/>
  <c r="V514" i="6"/>
  <c r="U514" i="6"/>
  <c r="T514" i="6"/>
  <c r="S514" i="6"/>
  <c r="R514" i="6"/>
  <c r="Q514" i="6"/>
  <c r="P514" i="6"/>
  <c r="O514" i="6"/>
  <c r="N514" i="6"/>
  <c r="M514" i="6"/>
  <c r="L514" i="6"/>
  <c r="K514" i="6"/>
  <c r="J514" i="6"/>
  <c r="I514" i="6"/>
  <c r="H514" i="6"/>
  <c r="G514" i="6"/>
  <c r="F514" i="6"/>
  <c r="E514" i="6"/>
  <c r="D514" i="6"/>
  <c r="C514" i="6"/>
  <c r="B514" i="6"/>
  <c r="AY513" i="6"/>
  <c r="AV513" i="6"/>
  <c r="AU513" i="6"/>
  <c r="AT513" i="6"/>
  <c r="AS513" i="6"/>
  <c r="AR513" i="6"/>
  <c r="AQ513" i="6"/>
  <c r="AP513" i="6"/>
  <c r="AO513" i="6"/>
  <c r="AN513" i="6"/>
  <c r="AM513" i="6"/>
  <c r="AL513" i="6"/>
  <c r="AK513" i="6"/>
  <c r="AJ513" i="6"/>
  <c r="AI513" i="6"/>
  <c r="AH513" i="6"/>
  <c r="AG513" i="6"/>
  <c r="AF513" i="6"/>
  <c r="AE513" i="6"/>
  <c r="AD513" i="6"/>
  <c r="AC513" i="6"/>
  <c r="AB513" i="6"/>
  <c r="AA513" i="6"/>
  <c r="W513" i="6"/>
  <c r="V513" i="6"/>
  <c r="U513" i="6"/>
  <c r="T513" i="6"/>
  <c r="S513" i="6"/>
  <c r="R513" i="6"/>
  <c r="Q513" i="6"/>
  <c r="P513" i="6"/>
  <c r="O513" i="6"/>
  <c r="N513" i="6"/>
  <c r="M513" i="6"/>
  <c r="L513" i="6"/>
  <c r="K513" i="6"/>
  <c r="J513" i="6"/>
  <c r="I513" i="6"/>
  <c r="H513" i="6"/>
  <c r="G513" i="6"/>
  <c r="F513" i="6"/>
  <c r="E513" i="6"/>
  <c r="D513" i="6"/>
  <c r="C513" i="6"/>
  <c r="B513" i="6"/>
  <c r="AY512" i="6"/>
  <c r="AV512" i="6"/>
  <c r="AU512" i="6"/>
  <c r="AT512" i="6"/>
  <c r="AS512" i="6"/>
  <c r="AR512" i="6"/>
  <c r="AQ512" i="6"/>
  <c r="AP512" i="6"/>
  <c r="AO512" i="6"/>
  <c r="AN512" i="6"/>
  <c r="AM512" i="6"/>
  <c r="AL512" i="6"/>
  <c r="AK512" i="6"/>
  <c r="AJ512" i="6"/>
  <c r="AI512" i="6"/>
  <c r="AH512" i="6"/>
  <c r="AG512" i="6"/>
  <c r="AF512" i="6"/>
  <c r="AE512" i="6"/>
  <c r="AD512" i="6"/>
  <c r="AC512" i="6"/>
  <c r="AB512" i="6"/>
  <c r="AA512" i="6"/>
  <c r="W512" i="6"/>
  <c r="V512" i="6"/>
  <c r="U512" i="6"/>
  <c r="T512" i="6"/>
  <c r="S512" i="6"/>
  <c r="R512" i="6"/>
  <c r="Q512" i="6"/>
  <c r="P512" i="6"/>
  <c r="O512" i="6"/>
  <c r="N512" i="6"/>
  <c r="M512" i="6"/>
  <c r="L512" i="6"/>
  <c r="K512" i="6"/>
  <c r="J512" i="6"/>
  <c r="I512" i="6"/>
  <c r="H512" i="6"/>
  <c r="G512" i="6"/>
  <c r="F512" i="6"/>
  <c r="E512" i="6"/>
  <c r="D512" i="6"/>
  <c r="C512" i="6"/>
  <c r="B512" i="6"/>
  <c r="AY511" i="6"/>
  <c r="AV511" i="6"/>
  <c r="AU511" i="6"/>
  <c r="AT511" i="6"/>
  <c r="AS511" i="6"/>
  <c r="AR511" i="6"/>
  <c r="AQ511" i="6"/>
  <c r="AP511" i="6"/>
  <c r="AO511" i="6"/>
  <c r="AN511" i="6"/>
  <c r="AM511" i="6"/>
  <c r="AL511" i="6"/>
  <c r="AK511" i="6"/>
  <c r="AJ511" i="6"/>
  <c r="AI511" i="6"/>
  <c r="AH511" i="6"/>
  <c r="AG511" i="6"/>
  <c r="AF511" i="6"/>
  <c r="AE511" i="6"/>
  <c r="AD511" i="6"/>
  <c r="AC511" i="6"/>
  <c r="AB511" i="6"/>
  <c r="AA511" i="6"/>
  <c r="W511" i="6"/>
  <c r="V511" i="6"/>
  <c r="U511" i="6"/>
  <c r="T511" i="6"/>
  <c r="S511" i="6"/>
  <c r="R511" i="6"/>
  <c r="Q511" i="6"/>
  <c r="P511" i="6"/>
  <c r="O511" i="6"/>
  <c r="N511" i="6"/>
  <c r="M511" i="6"/>
  <c r="L511" i="6"/>
  <c r="K511" i="6"/>
  <c r="J511" i="6"/>
  <c r="I511" i="6"/>
  <c r="H511" i="6"/>
  <c r="G511" i="6"/>
  <c r="F511" i="6"/>
  <c r="E511" i="6"/>
  <c r="D511" i="6"/>
  <c r="C511" i="6"/>
  <c r="B511" i="6"/>
  <c r="AY510" i="6"/>
  <c r="AV510" i="6"/>
  <c r="AU510" i="6"/>
  <c r="AT510" i="6"/>
  <c r="AS510" i="6"/>
  <c r="AR510" i="6"/>
  <c r="AQ510" i="6"/>
  <c r="AP510" i="6"/>
  <c r="AO510" i="6"/>
  <c r="AN510" i="6"/>
  <c r="AM510" i="6"/>
  <c r="AL510" i="6"/>
  <c r="AK510" i="6"/>
  <c r="AJ510" i="6"/>
  <c r="AI510" i="6"/>
  <c r="AH510" i="6"/>
  <c r="AG510" i="6"/>
  <c r="AF510" i="6"/>
  <c r="AE510" i="6"/>
  <c r="AD510" i="6"/>
  <c r="AC510" i="6"/>
  <c r="AB510" i="6"/>
  <c r="AA510" i="6"/>
  <c r="W510" i="6"/>
  <c r="V510" i="6"/>
  <c r="U510" i="6"/>
  <c r="T510" i="6"/>
  <c r="S510" i="6"/>
  <c r="R510" i="6"/>
  <c r="Q510" i="6"/>
  <c r="P510" i="6"/>
  <c r="O510" i="6"/>
  <c r="N510" i="6"/>
  <c r="M510" i="6"/>
  <c r="L510" i="6"/>
  <c r="K510" i="6"/>
  <c r="J510" i="6"/>
  <c r="I510" i="6"/>
  <c r="H510" i="6"/>
  <c r="G510" i="6"/>
  <c r="F510" i="6"/>
  <c r="E510" i="6"/>
  <c r="D510" i="6"/>
  <c r="C510" i="6"/>
  <c r="B510" i="6"/>
  <c r="AY509" i="6"/>
  <c r="AV509" i="6"/>
  <c r="AU509" i="6"/>
  <c r="AT509" i="6"/>
  <c r="AS509" i="6"/>
  <c r="AR509" i="6"/>
  <c r="AQ509" i="6"/>
  <c r="AP509" i="6"/>
  <c r="AO509" i="6"/>
  <c r="AN509" i="6"/>
  <c r="AM509" i="6"/>
  <c r="AL509" i="6"/>
  <c r="AK509" i="6"/>
  <c r="AJ509" i="6"/>
  <c r="AI509" i="6"/>
  <c r="AH509" i="6"/>
  <c r="AG509" i="6"/>
  <c r="AF509" i="6"/>
  <c r="AE509" i="6"/>
  <c r="AD509" i="6"/>
  <c r="AC509" i="6"/>
  <c r="AB509" i="6"/>
  <c r="AA509" i="6"/>
  <c r="W509" i="6"/>
  <c r="V509" i="6"/>
  <c r="U509" i="6"/>
  <c r="T509" i="6"/>
  <c r="S509" i="6"/>
  <c r="R509" i="6"/>
  <c r="Q509" i="6"/>
  <c r="P509" i="6"/>
  <c r="O509" i="6"/>
  <c r="N509" i="6"/>
  <c r="M509" i="6"/>
  <c r="L509" i="6"/>
  <c r="K509" i="6"/>
  <c r="J509" i="6"/>
  <c r="I509" i="6"/>
  <c r="H509" i="6"/>
  <c r="G509" i="6"/>
  <c r="F509" i="6"/>
  <c r="E509" i="6"/>
  <c r="D509" i="6"/>
  <c r="C509" i="6"/>
  <c r="B509" i="6"/>
  <c r="AY508" i="6"/>
  <c r="AV508" i="6"/>
  <c r="AU508" i="6"/>
  <c r="AT508" i="6"/>
  <c r="AS508" i="6"/>
  <c r="AR508" i="6"/>
  <c r="AQ508" i="6"/>
  <c r="AP508" i="6"/>
  <c r="AO508" i="6"/>
  <c r="AN508" i="6"/>
  <c r="AM508" i="6"/>
  <c r="AL508" i="6"/>
  <c r="AK508" i="6"/>
  <c r="AJ508" i="6"/>
  <c r="AI508" i="6"/>
  <c r="AH508" i="6"/>
  <c r="AG508" i="6"/>
  <c r="AF508" i="6"/>
  <c r="AE508" i="6"/>
  <c r="AD508" i="6"/>
  <c r="AC508" i="6"/>
  <c r="AB508" i="6"/>
  <c r="AA508" i="6"/>
  <c r="W508" i="6"/>
  <c r="V508" i="6"/>
  <c r="U508" i="6"/>
  <c r="T508" i="6"/>
  <c r="S508" i="6"/>
  <c r="R508" i="6"/>
  <c r="Q508" i="6"/>
  <c r="P508" i="6"/>
  <c r="O508" i="6"/>
  <c r="N508" i="6"/>
  <c r="M508" i="6"/>
  <c r="L508" i="6"/>
  <c r="K508" i="6"/>
  <c r="J508" i="6"/>
  <c r="I508" i="6"/>
  <c r="H508" i="6"/>
  <c r="G508" i="6"/>
  <c r="F508" i="6"/>
  <c r="E508" i="6"/>
  <c r="D508" i="6"/>
  <c r="C508" i="6"/>
  <c r="B508" i="6"/>
  <c r="AY507" i="6"/>
  <c r="AV507" i="6"/>
  <c r="AU507" i="6"/>
  <c r="AT507" i="6"/>
  <c r="AS507" i="6"/>
  <c r="AR507" i="6"/>
  <c r="AQ507" i="6"/>
  <c r="AP507" i="6"/>
  <c r="AO507" i="6"/>
  <c r="AN507" i="6"/>
  <c r="AM507" i="6"/>
  <c r="AL507" i="6"/>
  <c r="AK507" i="6"/>
  <c r="AJ507" i="6"/>
  <c r="AI507" i="6"/>
  <c r="AH507" i="6"/>
  <c r="AG507" i="6"/>
  <c r="AF507" i="6"/>
  <c r="AE507" i="6"/>
  <c r="AD507" i="6"/>
  <c r="AC507" i="6"/>
  <c r="AB507" i="6"/>
  <c r="AA507" i="6"/>
  <c r="W507" i="6"/>
  <c r="V507" i="6"/>
  <c r="U507" i="6"/>
  <c r="T507" i="6"/>
  <c r="S507" i="6"/>
  <c r="R507" i="6"/>
  <c r="Q507" i="6"/>
  <c r="P507" i="6"/>
  <c r="O507" i="6"/>
  <c r="N507" i="6"/>
  <c r="M507" i="6"/>
  <c r="L507" i="6"/>
  <c r="K507" i="6"/>
  <c r="J507" i="6"/>
  <c r="I507" i="6"/>
  <c r="H507" i="6"/>
  <c r="G507" i="6"/>
  <c r="F507" i="6"/>
  <c r="E507" i="6"/>
  <c r="D507" i="6"/>
  <c r="C507" i="6"/>
  <c r="B507" i="6"/>
  <c r="AY506" i="6"/>
  <c r="AV506" i="6"/>
  <c r="AU506" i="6"/>
  <c r="AT506" i="6"/>
  <c r="AS506" i="6"/>
  <c r="AR506" i="6"/>
  <c r="AQ506" i="6"/>
  <c r="AP506" i="6"/>
  <c r="AO506" i="6"/>
  <c r="AN506" i="6"/>
  <c r="AM506" i="6"/>
  <c r="AL506" i="6"/>
  <c r="AK506" i="6"/>
  <c r="AJ506" i="6"/>
  <c r="AI506" i="6"/>
  <c r="AH506" i="6"/>
  <c r="AG506" i="6"/>
  <c r="AF506" i="6"/>
  <c r="AE506" i="6"/>
  <c r="AD506" i="6"/>
  <c r="AC506" i="6"/>
  <c r="AB506" i="6"/>
  <c r="AA506" i="6"/>
  <c r="W506" i="6"/>
  <c r="V506" i="6"/>
  <c r="U506" i="6"/>
  <c r="T506" i="6"/>
  <c r="S506" i="6"/>
  <c r="R506" i="6"/>
  <c r="Q506" i="6"/>
  <c r="P506" i="6"/>
  <c r="O506" i="6"/>
  <c r="N506" i="6"/>
  <c r="M506" i="6"/>
  <c r="L506" i="6"/>
  <c r="K506" i="6"/>
  <c r="J506" i="6"/>
  <c r="I506" i="6"/>
  <c r="H506" i="6"/>
  <c r="G506" i="6"/>
  <c r="F506" i="6"/>
  <c r="E506" i="6"/>
  <c r="D506" i="6"/>
  <c r="C506" i="6"/>
  <c r="B506" i="6"/>
  <c r="AY505" i="6"/>
  <c r="AV505" i="6"/>
  <c r="AU505" i="6"/>
  <c r="AT505" i="6"/>
  <c r="AS505" i="6"/>
  <c r="AR505" i="6"/>
  <c r="AQ505" i="6"/>
  <c r="AP505" i="6"/>
  <c r="AO505" i="6"/>
  <c r="AN505" i="6"/>
  <c r="AM505" i="6"/>
  <c r="AL505" i="6"/>
  <c r="AK505" i="6"/>
  <c r="AJ505" i="6"/>
  <c r="AI505" i="6"/>
  <c r="AH505" i="6"/>
  <c r="AG505" i="6"/>
  <c r="AF505" i="6"/>
  <c r="AE505" i="6"/>
  <c r="AD505" i="6"/>
  <c r="AC505" i="6"/>
  <c r="AB505" i="6"/>
  <c r="AA505" i="6"/>
  <c r="W505" i="6"/>
  <c r="V505" i="6"/>
  <c r="U505" i="6"/>
  <c r="T505" i="6"/>
  <c r="S505" i="6"/>
  <c r="R505" i="6"/>
  <c r="Q505" i="6"/>
  <c r="P505" i="6"/>
  <c r="O505" i="6"/>
  <c r="N505" i="6"/>
  <c r="M505" i="6"/>
  <c r="L505" i="6"/>
  <c r="K505" i="6"/>
  <c r="J505" i="6"/>
  <c r="I505" i="6"/>
  <c r="H505" i="6"/>
  <c r="G505" i="6"/>
  <c r="F505" i="6"/>
  <c r="E505" i="6"/>
  <c r="D505" i="6"/>
  <c r="C505" i="6"/>
  <c r="B505" i="6"/>
  <c r="AY504" i="6"/>
  <c r="AV504" i="6"/>
  <c r="AU504" i="6"/>
  <c r="AT504" i="6"/>
  <c r="AS504" i="6"/>
  <c r="AR504" i="6"/>
  <c r="AQ504" i="6"/>
  <c r="AP504" i="6"/>
  <c r="AO504" i="6"/>
  <c r="AN504" i="6"/>
  <c r="AM504" i="6"/>
  <c r="AL504" i="6"/>
  <c r="AK504" i="6"/>
  <c r="AJ504" i="6"/>
  <c r="AI504" i="6"/>
  <c r="AH504" i="6"/>
  <c r="AG504" i="6"/>
  <c r="AF504" i="6"/>
  <c r="AE504" i="6"/>
  <c r="AD504" i="6"/>
  <c r="AC504" i="6"/>
  <c r="AB504" i="6"/>
  <c r="AA504" i="6"/>
  <c r="W504" i="6"/>
  <c r="V504" i="6"/>
  <c r="U504" i="6"/>
  <c r="T504" i="6"/>
  <c r="S504" i="6"/>
  <c r="R504" i="6"/>
  <c r="Q504" i="6"/>
  <c r="P504" i="6"/>
  <c r="O504" i="6"/>
  <c r="N504" i="6"/>
  <c r="M504" i="6"/>
  <c r="L504" i="6"/>
  <c r="K504" i="6"/>
  <c r="J504" i="6"/>
  <c r="I504" i="6"/>
  <c r="H504" i="6"/>
  <c r="G504" i="6"/>
  <c r="F504" i="6"/>
  <c r="E504" i="6"/>
  <c r="D504" i="6"/>
  <c r="C504" i="6"/>
  <c r="B504" i="6"/>
  <c r="AY503" i="6"/>
  <c r="AV503" i="6"/>
  <c r="AU503" i="6"/>
  <c r="AT503" i="6"/>
  <c r="AS503" i="6"/>
  <c r="AR503" i="6"/>
  <c r="AQ503" i="6"/>
  <c r="AP503" i="6"/>
  <c r="AO503" i="6"/>
  <c r="AN503" i="6"/>
  <c r="AM503" i="6"/>
  <c r="AL503" i="6"/>
  <c r="AK503" i="6"/>
  <c r="AJ503" i="6"/>
  <c r="AI503" i="6"/>
  <c r="AH503" i="6"/>
  <c r="AG503" i="6"/>
  <c r="AF503" i="6"/>
  <c r="AE503" i="6"/>
  <c r="AD503" i="6"/>
  <c r="AC503" i="6"/>
  <c r="AB503" i="6"/>
  <c r="AA503" i="6"/>
  <c r="W503" i="6"/>
  <c r="V503" i="6"/>
  <c r="U503" i="6"/>
  <c r="T503" i="6"/>
  <c r="S503" i="6"/>
  <c r="R503" i="6"/>
  <c r="Q503" i="6"/>
  <c r="P503" i="6"/>
  <c r="O503" i="6"/>
  <c r="N503" i="6"/>
  <c r="M503" i="6"/>
  <c r="L503" i="6"/>
  <c r="K503" i="6"/>
  <c r="J503" i="6"/>
  <c r="I503" i="6"/>
  <c r="H503" i="6"/>
  <c r="G503" i="6"/>
  <c r="F503" i="6"/>
  <c r="E503" i="6"/>
  <c r="D503" i="6"/>
  <c r="C503" i="6"/>
  <c r="B503" i="6"/>
  <c r="AY502" i="6"/>
  <c r="AV502" i="6"/>
  <c r="AU502" i="6"/>
  <c r="AT502" i="6"/>
  <c r="AS502" i="6"/>
  <c r="AR502" i="6"/>
  <c r="AQ502" i="6"/>
  <c r="AP502" i="6"/>
  <c r="AO502" i="6"/>
  <c r="AN502" i="6"/>
  <c r="AM502" i="6"/>
  <c r="AL502" i="6"/>
  <c r="AK502" i="6"/>
  <c r="AJ502" i="6"/>
  <c r="AI502" i="6"/>
  <c r="AH502" i="6"/>
  <c r="AG502" i="6"/>
  <c r="AF502" i="6"/>
  <c r="AE502" i="6"/>
  <c r="AD502" i="6"/>
  <c r="AC502" i="6"/>
  <c r="AB502" i="6"/>
  <c r="AA502" i="6"/>
  <c r="W502" i="6"/>
  <c r="V502" i="6"/>
  <c r="U502" i="6"/>
  <c r="T502" i="6"/>
  <c r="S502" i="6"/>
  <c r="R502" i="6"/>
  <c r="Q502" i="6"/>
  <c r="P502" i="6"/>
  <c r="O502" i="6"/>
  <c r="N502" i="6"/>
  <c r="M502" i="6"/>
  <c r="L502" i="6"/>
  <c r="K502" i="6"/>
  <c r="J502" i="6"/>
  <c r="I502" i="6"/>
  <c r="H502" i="6"/>
  <c r="G502" i="6"/>
  <c r="F502" i="6"/>
  <c r="E502" i="6"/>
  <c r="D502" i="6"/>
  <c r="C502" i="6"/>
  <c r="B502" i="6"/>
  <c r="AY501" i="6"/>
  <c r="AV501" i="6"/>
  <c r="AU501" i="6"/>
  <c r="AT501" i="6"/>
  <c r="AS501" i="6"/>
  <c r="AR501" i="6"/>
  <c r="AQ501" i="6"/>
  <c r="AP501" i="6"/>
  <c r="AO501" i="6"/>
  <c r="AN501" i="6"/>
  <c r="AM501" i="6"/>
  <c r="AL501" i="6"/>
  <c r="AK501" i="6"/>
  <c r="AJ501" i="6"/>
  <c r="AI501" i="6"/>
  <c r="AH501" i="6"/>
  <c r="AG501" i="6"/>
  <c r="AF501" i="6"/>
  <c r="AE501" i="6"/>
  <c r="AD501" i="6"/>
  <c r="AC501" i="6"/>
  <c r="AB501" i="6"/>
  <c r="AA501" i="6"/>
  <c r="W501" i="6"/>
  <c r="V501" i="6"/>
  <c r="U501" i="6"/>
  <c r="T501" i="6"/>
  <c r="S501" i="6"/>
  <c r="R501" i="6"/>
  <c r="Q501" i="6"/>
  <c r="P501" i="6"/>
  <c r="O501" i="6"/>
  <c r="N501" i="6"/>
  <c r="M501" i="6"/>
  <c r="L501" i="6"/>
  <c r="K501" i="6"/>
  <c r="J501" i="6"/>
  <c r="I501" i="6"/>
  <c r="H501" i="6"/>
  <c r="G501" i="6"/>
  <c r="F501" i="6"/>
  <c r="E501" i="6"/>
  <c r="D501" i="6"/>
  <c r="C501" i="6"/>
  <c r="B501" i="6"/>
  <c r="AY500" i="6"/>
  <c r="AV500" i="6"/>
  <c r="AU500" i="6"/>
  <c r="AT500" i="6"/>
  <c r="AS500" i="6"/>
  <c r="AR500" i="6"/>
  <c r="AQ500" i="6"/>
  <c r="AP500" i="6"/>
  <c r="AO500" i="6"/>
  <c r="AN500" i="6"/>
  <c r="AM500" i="6"/>
  <c r="AL500" i="6"/>
  <c r="AK500" i="6"/>
  <c r="AJ500" i="6"/>
  <c r="AI500" i="6"/>
  <c r="AH500" i="6"/>
  <c r="AG500" i="6"/>
  <c r="AF500" i="6"/>
  <c r="AE500" i="6"/>
  <c r="AD500" i="6"/>
  <c r="AC500" i="6"/>
  <c r="AB500" i="6"/>
  <c r="AA500" i="6"/>
  <c r="W500" i="6"/>
  <c r="V500" i="6"/>
  <c r="U500" i="6"/>
  <c r="T500" i="6"/>
  <c r="S500" i="6"/>
  <c r="R500" i="6"/>
  <c r="Q500" i="6"/>
  <c r="P500" i="6"/>
  <c r="O500" i="6"/>
  <c r="N500" i="6"/>
  <c r="M500" i="6"/>
  <c r="L500" i="6"/>
  <c r="K500" i="6"/>
  <c r="J500" i="6"/>
  <c r="I500" i="6"/>
  <c r="H500" i="6"/>
  <c r="G500" i="6"/>
  <c r="F500" i="6"/>
  <c r="E500" i="6"/>
  <c r="D500" i="6"/>
  <c r="C500" i="6"/>
  <c r="B500" i="6"/>
  <c r="AY499" i="6"/>
  <c r="AV499" i="6"/>
  <c r="AU499" i="6"/>
  <c r="AT499" i="6"/>
  <c r="AS499" i="6"/>
  <c r="AR499" i="6"/>
  <c r="AQ499" i="6"/>
  <c r="AP499" i="6"/>
  <c r="AO499" i="6"/>
  <c r="AN499" i="6"/>
  <c r="AM499" i="6"/>
  <c r="AL499" i="6"/>
  <c r="AK499" i="6"/>
  <c r="AJ499" i="6"/>
  <c r="AI499" i="6"/>
  <c r="AH499" i="6"/>
  <c r="AG499" i="6"/>
  <c r="AF499" i="6"/>
  <c r="AE499" i="6"/>
  <c r="AD499" i="6"/>
  <c r="AC499" i="6"/>
  <c r="AB499" i="6"/>
  <c r="AA499" i="6"/>
  <c r="W499" i="6"/>
  <c r="V499" i="6"/>
  <c r="U499" i="6"/>
  <c r="T499" i="6"/>
  <c r="S499" i="6"/>
  <c r="R499" i="6"/>
  <c r="Q499" i="6"/>
  <c r="P499" i="6"/>
  <c r="O499" i="6"/>
  <c r="N499" i="6"/>
  <c r="M499" i="6"/>
  <c r="L499" i="6"/>
  <c r="K499" i="6"/>
  <c r="J499" i="6"/>
  <c r="I499" i="6"/>
  <c r="H499" i="6"/>
  <c r="G499" i="6"/>
  <c r="F499" i="6"/>
  <c r="E499" i="6"/>
  <c r="D499" i="6"/>
  <c r="C499" i="6"/>
  <c r="B499" i="6"/>
  <c r="AY498" i="6"/>
  <c r="AV498" i="6"/>
  <c r="AU498" i="6"/>
  <c r="AT498" i="6"/>
  <c r="AS498" i="6"/>
  <c r="AR498" i="6"/>
  <c r="AQ498" i="6"/>
  <c r="AP498" i="6"/>
  <c r="AO498" i="6"/>
  <c r="AN498" i="6"/>
  <c r="AM498" i="6"/>
  <c r="AL498" i="6"/>
  <c r="AK498" i="6"/>
  <c r="AJ498" i="6"/>
  <c r="AI498" i="6"/>
  <c r="AH498" i="6"/>
  <c r="AG498" i="6"/>
  <c r="AF498" i="6"/>
  <c r="AE498" i="6"/>
  <c r="AD498" i="6"/>
  <c r="AC498" i="6"/>
  <c r="AB498" i="6"/>
  <c r="AA498" i="6"/>
  <c r="W498" i="6"/>
  <c r="V498" i="6"/>
  <c r="U498" i="6"/>
  <c r="T498" i="6"/>
  <c r="S498" i="6"/>
  <c r="R498" i="6"/>
  <c r="Q498" i="6"/>
  <c r="P498" i="6"/>
  <c r="O498" i="6"/>
  <c r="N498" i="6"/>
  <c r="M498" i="6"/>
  <c r="L498" i="6"/>
  <c r="K498" i="6"/>
  <c r="J498" i="6"/>
  <c r="I498" i="6"/>
  <c r="H498" i="6"/>
  <c r="G498" i="6"/>
  <c r="F498" i="6"/>
  <c r="E498" i="6"/>
  <c r="D498" i="6"/>
  <c r="C498" i="6"/>
  <c r="B498" i="6"/>
  <c r="AY497" i="6"/>
  <c r="AV497" i="6"/>
  <c r="AU497" i="6"/>
  <c r="AT497" i="6"/>
  <c r="AS497" i="6"/>
  <c r="AR497" i="6"/>
  <c r="AQ497" i="6"/>
  <c r="AP497" i="6"/>
  <c r="AO497" i="6"/>
  <c r="AN497" i="6"/>
  <c r="AM497" i="6"/>
  <c r="AL497" i="6"/>
  <c r="AK497" i="6"/>
  <c r="AJ497" i="6"/>
  <c r="AI497" i="6"/>
  <c r="AH497" i="6"/>
  <c r="AG497" i="6"/>
  <c r="AF497" i="6"/>
  <c r="AE497" i="6"/>
  <c r="AD497" i="6"/>
  <c r="AC497" i="6"/>
  <c r="AB497" i="6"/>
  <c r="AA497" i="6"/>
  <c r="W497" i="6"/>
  <c r="V497" i="6"/>
  <c r="U497" i="6"/>
  <c r="T497" i="6"/>
  <c r="S497" i="6"/>
  <c r="R497" i="6"/>
  <c r="Q497" i="6"/>
  <c r="P497" i="6"/>
  <c r="O497" i="6"/>
  <c r="N497" i="6"/>
  <c r="M497" i="6"/>
  <c r="L497" i="6"/>
  <c r="K497" i="6"/>
  <c r="J497" i="6"/>
  <c r="I497" i="6"/>
  <c r="H497" i="6"/>
  <c r="G497" i="6"/>
  <c r="F497" i="6"/>
  <c r="E497" i="6"/>
  <c r="D497" i="6"/>
  <c r="C497" i="6"/>
  <c r="B497" i="6"/>
  <c r="AY496" i="6"/>
  <c r="AV496" i="6"/>
  <c r="AU496" i="6"/>
  <c r="AT496" i="6"/>
  <c r="AS496" i="6"/>
  <c r="AR496" i="6"/>
  <c r="AQ496" i="6"/>
  <c r="AP496" i="6"/>
  <c r="AO496" i="6"/>
  <c r="AN496" i="6"/>
  <c r="AM496" i="6"/>
  <c r="AL496" i="6"/>
  <c r="AK496" i="6"/>
  <c r="AJ496" i="6"/>
  <c r="AI496" i="6"/>
  <c r="AH496" i="6"/>
  <c r="AG496" i="6"/>
  <c r="AF496" i="6"/>
  <c r="AE496" i="6"/>
  <c r="AD496" i="6"/>
  <c r="AC496" i="6"/>
  <c r="AB496" i="6"/>
  <c r="AA496" i="6"/>
  <c r="W496" i="6"/>
  <c r="V496" i="6"/>
  <c r="U496" i="6"/>
  <c r="T496" i="6"/>
  <c r="S496" i="6"/>
  <c r="R496" i="6"/>
  <c r="Q496" i="6"/>
  <c r="P496" i="6"/>
  <c r="O496" i="6"/>
  <c r="N496" i="6"/>
  <c r="M496" i="6"/>
  <c r="L496" i="6"/>
  <c r="K496" i="6"/>
  <c r="J496" i="6"/>
  <c r="I496" i="6"/>
  <c r="H496" i="6"/>
  <c r="G496" i="6"/>
  <c r="F496" i="6"/>
  <c r="E496" i="6"/>
  <c r="D496" i="6"/>
  <c r="C496" i="6"/>
  <c r="B496" i="6"/>
  <c r="AY495" i="6"/>
  <c r="AV495" i="6"/>
  <c r="AU495" i="6"/>
  <c r="AT495" i="6"/>
  <c r="AS495" i="6"/>
  <c r="AR495" i="6"/>
  <c r="AQ495" i="6"/>
  <c r="AP495" i="6"/>
  <c r="AO495" i="6"/>
  <c r="AN495" i="6"/>
  <c r="AM495" i="6"/>
  <c r="AL495" i="6"/>
  <c r="AK495" i="6"/>
  <c r="AJ495" i="6"/>
  <c r="AI495" i="6"/>
  <c r="AH495" i="6"/>
  <c r="AG495" i="6"/>
  <c r="AF495" i="6"/>
  <c r="AE495" i="6"/>
  <c r="AD495" i="6"/>
  <c r="AC495" i="6"/>
  <c r="AB495" i="6"/>
  <c r="AA495" i="6"/>
  <c r="W495" i="6"/>
  <c r="V495" i="6"/>
  <c r="U495" i="6"/>
  <c r="T495" i="6"/>
  <c r="S495" i="6"/>
  <c r="R495" i="6"/>
  <c r="Q495" i="6"/>
  <c r="P495" i="6"/>
  <c r="O495" i="6"/>
  <c r="N495" i="6"/>
  <c r="M495" i="6"/>
  <c r="L495" i="6"/>
  <c r="K495" i="6"/>
  <c r="J495" i="6"/>
  <c r="I495" i="6"/>
  <c r="H495" i="6"/>
  <c r="G495" i="6"/>
  <c r="F495" i="6"/>
  <c r="E495" i="6"/>
  <c r="D495" i="6"/>
  <c r="C495" i="6"/>
  <c r="B495" i="6"/>
  <c r="AY494" i="6"/>
  <c r="AV494" i="6"/>
  <c r="AU494" i="6"/>
  <c r="AT494" i="6"/>
  <c r="AS494" i="6"/>
  <c r="AR494" i="6"/>
  <c r="AQ494" i="6"/>
  <c r="AP494" i="6"/>
  <c r="AO494" i="6"/>
  <c r="AN494" i="6"/>
  <c r="AM494" i="6"/>
  <c r="AL494" i="6"/>
  <c r="AK494" i="6"/>
  <c r="AJ494" i="6"/>
  <c r="AI494" i="6"/>
  <c r="AH494" i="6"/>
  <c r="AG494" i="6"/>
  <c r="AF494" i="6"/>
  <c r="AE494" i="6"/>
  <c r="AD494" i="6"/>
  <c r="AC494" i="6"/>
  <c r="AB494" i="6"/>
  <c r="AA494" i="6"/>
  <c r="W494" i="6"/>
  <c r="V494" i="6"/>
  <c r="U494" i="6"/>
  <c r="T494" i="6"/>
  <c r="S494" i="6"/>
  <c r="R494" i="6"/>
  <c r="Q494" i="6"/>
  <c r="P494" i="6"/>
  <c r="O494" i="6"/>
  <c r="N494" i="6"/>
  <c r="M494" i="6"/>
  <c r="L494" i="6"/>
  <c r="K494" i="6"/>
  <c r="J494" i="6"/>
  <c r="I494" i="6"/>
  <c r="H494" i="6"/>
  <c r="G494" i="6"/>
  <c r="F494" i="6"/>
  <c r="E494" i="6"/>
  <c r="D494" i="6"/>
  <c r="C494" i="6"/>
  <c r="B494" i="6"/>
  <c r="AY493" i="6"/>
  <c r="AV493" i="6"/>
  <c r="AU493" i="6"/>
  <c r="AT493" i="6"/>
  <c r="AS493" i="6"/>
  <c r="AR493" i="6"/>
  <c r="AQ493" i="6"/>
  <c r="AP493" i="6"/>
  <c r="AO493" i="6"/>
  <c r="AN493" i="6"/>
  <c r="AM493" i="6"/>
  <c r="AL493" i="6"/>
  <c r="AK493" i="6"/>
  <c r="AJ493" i="6"/>
  <c r="AI493" i="6"/>
  <c r="AH493" i="6"/>
  <c r="AG493" i="6"/>
  <c r="AF493" i="6"/>
  <c r="AE493" i="6"/>
  <c r="AD493" i="6"/>
  <c r="AC493" i="6"/>
  <c r="AB493" i="6"/>
  <c r="AA493" i="6"/>
  <c r="W493" i="6"/>
  <c r="V493" i="6"/>
  <c r="U493" i="6"/>
  <c r="T493" i="6"/>
  <c r="S493" i="6"/>
  <c r="R493" i="6"/>
  <c r="Q493" i="6"/>
  <c r="P493" i="6"/>
  <c r="O493" i="6"/>
  <c r="N493" i="6"/>
  <c r="M493" i="6"/>
  <c r="L493" i="6"/>
  <c r="K493" i="6"/>
  <c r="J493" i="6"/>
  <c r="I493" i="6"/>
  <c r="H493" i="6"/>
  <c r="G493" i="6"/>
  <c r="F493" i="6"/>
  <c r="E493" i="6"/>
  <c r="D493" i="6"/>
  <c r="C493" i="6"/>
  <c r="B493" i="6"/>
  <c r="AY492" i="6"/>
  <c r="AV492" i="6"/>
  <c r="AU492" i="6"/>
  <c r="AT492" i="6"/>
  <c r="AS492" i="6"/>
  <c r="AR492" i="6"/>
  <c r="AQ492" i="6"/>
  <c r="AP492" i="6"/>
  <c r="AO492" i="6"/>
  <c r="AN492" i="6"/>
  <c r="AM492" i="6"/>
  <c r="AL492" i="6"/>
  <c r="AK492" i="6"/>
  <c r="AJ492" i="6"/>
  <c r="AI492" i="6"/>
  <c r="AH492" i="6"/>
  <c r="AG492" i="6"/>
  <c r="AF492" i="6"/>
  <c r="AE492" i="6"/>
  <c r="AD492" i="6"/>
  <c r="AC492" i="6"/>
  <c r="AB492" i="6"/>
  <c r="AA492" i="6"/>
  <c r="W492" i="6"/>
  <c r="V492" i="6"/>
  <c r="U492" i="6"/>
  <c r="T492" i="6"/>
  <c r="S492" i="6"/>
  <c r="R492" i="6"/>
  <c r="Q492" i="6"/>
  <c r="P492" i="6"/>
  <c r="O492" i="6"/>
  <c r="N492" i="6"/>
  <c r="M492" i="6"/>
  <c r="L492" i="6"/>
  <c r="K492" i="6"/>
  <c r="J492" i="6"/>
  <c r="I492" i="6"/>
  <c r="H492" i="6"/>
  <c r="G492" i="6"/>
  <c r="F492" i="6"/>
  <c r="E492" i="6"/>
  <c r="D492" i="6"/>
  <c r="C492" i="6"/>
  <c r="B492" i="6"/>
  <c r="AY491" i="6"/>
  <c r="AV491" i="6"/>
  <c r="AU491" i="6"/>
  <c r="AT491" i="6"/>
  <c r="AS491" i="6"/>
  <c r="AR491" i="6"/>
  <c r="AQ491" i="6"/>
  <c r="AP491" i="6"/>
  <c r="AO491" i="6"/>
  <c r="AN491" i="6"/>
  <c r="AM491" i="6"/>
  <c r="AL491" i="6"/>
  <c r="AK491" i="6"/>
  <c r="AJ491" i="6"/>
  <c r="AI491" i="6"/>
  <c r="AH491" i="6"/>
  <c r="AG491" i="6"/>
  <c r="AF491" i="6"/>
  <c r="AE491" i="6"/>
  <c r="AD491" i="6"/>
  <c r="AC491" i="6"/>
  <c r="AB491" i="6"/>
  <c r="AA491" i="6"/>
  <c r="W491" i="6"/>
  <c r="V491" i="6"/>
  <c r="U491" i="6"/>
  <c r="T491" i="6"/>
  <c r="S491" i="6"/>
  <c r="R491" i="6"/>
  <c r="Q491" i="6"/>
  <c r="P491" i="6"/>
  <c r="O491" i="6"/>
  <c r="N491" i="6"/>
  <c r="M491" i="6"/>
  <c r="L491" i="6"/>
  <c r="K491" i="6"/>
  <c r="J491" i="6"/>
  <c r="I491" i="6"/>
  <c r="H491" i="6"/>
  <c r="G491" i="6"/>
  <c r="F491" i="6"/>
  <c r="E491" i="6"/>
  <c r="D491" i="6"/>
  <c r="C491" i="6"/>
  <c r="B491" i="6"/>
  <c r="AY490" i="6"/>
  <c r="AV490" i="6"/>
  <c r="AU490" i="6"/>
  <c r="AT490" i="6"/>
  <c r="AS490" i="6"/>
  <c r="AR490" i="6"/>
  <c r="AQ490" i="6"/>
  <c r="AP490" i="6"/>
  <c r="AO490" i="6"/>
  <c r="AN490" i="6"/>
  <c r="AM490" i="6"/>
  <c r="AL490" i="6"/>
  <c r="AK490" i="6"/>
  <c r="AJ490" i="6"/>
  <c r="AI490" i="6"/>
  <c r="AH490" i="6"/>
  <c r="AG490" i="6"/>
  <c r="AF490" i="6"/>
  <c r="AE490" i="6"/>
  <c r="AD490" i="6"/>
  <c r="AC490" i="6"/>
  <c r="AB490" i="6"/>
  <c r="AA490" i="6"/>
  <c r="W490" i="6"/>
  <c r="V490" i="6"/>
  <c r="U490" i="6"/>
  <c r="T490" i="6"/>
  <c r="S490" i="6"/>
  <c r="R490" i="6"/>
  <c r="Q490" i="6"/>
  <c r="P490" i="6"/>
  <c r="O490" i="6"/>
  <c r="N490" i="6"/>
  <c r="M490" i="6"/>
  <c r="L490" i="6"/>
  <c r="K490" i="6"/>
  <c r="J490" i="6"/>
  <c r="I490" i="6"/>
  <c r="H490" i="6"/>
  <c r="G490" i="6"/>
  <c r="F490" i="6"/>
  <c r="E490" i="6"/>
  <c r="D490" i="6"/>
  <c r="C490" i="6"/>
  <c r="B490" i="6"/>
  <c r="AY489" i="6"/>
  <c r="AV489" i="6"/>
  <c r="AU489" i="6"/>
  <c r="AT489" i="6"/>
  <c r="AS489" i="6"/>
  <c r="AR489" i="6"/>
  <c r="AQ489" i="6"/>
  <c r="AP489" i="6"/>
  <c r="AO489" i="6"/>
  <c r="AN489" i="6"/>
  <c r="AM489" i="6"/>
  <c r="AL489" i="6"/>
  <c r="AK489" i="6"/>
  <c r="AJ489" i="6"/>
  <c r="AI489" i="6"/>
  <c r="AH489" i="6"/>
  <c r="AG489" i="6"/>
  <c r="AF489" i="6"/>
  <c r="AE489" i="6"/>
  <c r="AD489" i="6"/>
  <c r="AC489" i="6"/>
  <c r="AB489" i="6"/>
  <c r="AA489" i="6"/>
  <c r="W489" i="6"/>
  <c r="V489" i="6"/>
  <c r="U489" i="6"/>
  <c r="T489" i="6"/>
  <c r="S489" i="6"/>
  <c r="R489" i="6"/>
  <c r="Q489" i="6"/>
  <c r="P489" i="6"/>
  <c r="O489" i="6"/>
  <c r="N489" i="6"/>
  <c r="M489" i="6"/>
  <c r="L489" i="6"/>
  <c r="K489" i="6"/>
  <c r="J489" i="6"/>
  <c r="I489" i="6"/>
  <c r="H489" i="6"/>
  <c r="G489" i="6"/>
  <c r="F489" i="6"/>
  <c r="E489" i="6"/>
  <c r="D489" i="6"/>
  <c r="C489" i="6"/>
  <c r="B489" i="6"/>
  <c r="AY488" i="6"/>
  <c r="AV488" i="6"/>
  <c r="AU488" i="6"/>
  <c r="AT488" i="6"/>
  <c r="AS488" i="6"/>
  <c r="AR488" i="6"/>
  <c r="AQ488" i="6"/>
  <c r="AP488" i="6"/>
  <c r="AO488" i="6"/>
  <c r="AN488" i="6"/>
  <c r="AM488" i="6"/>
  <c r="AL488" i="6"/>
  <c r="AK488" i="6"/>
  <c r="AJ488" i="6"/>
  <c r="AI488" i="6"/>
  <c r="AH488" i="6"/>
  <c r="AG488" i="6"/>
  <c r="AF488" i="6"/>
  <c r="AE488" i="6"/>
  <c r="AD488" i="6"/>
  <c r="AC488" i="6"/>
  <c r="AB488" i="6"/>
  <c r="AA488" i="6"/>
  <c r="W488" i="6"/>
  <c r="V488" i="6"/>
  <c r="U488" i="6"/>
  <c r="T488" i="6"/>
  <c r="S488" i="6"/>
  <c r="R488" i="6"/>
  <c r="Q488" i="6"/>
  <c r="P488" i="6"/>
  <c r="O488" i="6"/>
  <c r="N488" i="6"/>
  <c r="M488" i="6"/>
  <c r="L488" i="6"/>
  <c r="K488" i="6"/>
  <c r="J488" i="6"/>
  <c r="I488" i="6"/>
  <c r="H488" i="6"/>
  <c r="G488" i="6"/>
  <c r="F488" i="6"/>
  <c r="E488" i="6"/>
  <c r="D488" i="6"/>
  <c r="C488" i="6"/>
  <c r="B488" i="6"/>
  <c r="AY487" i="6"/>
  <c r="AV487" i="6"/>
  <c r="AU487" i="6"/>
  <c r="AT487" i="6"/>
  <c r="AS487" i="6"/>
  <c r="AR487" i="6"/>
  <c r="AQ487" i="6"/>
  <c r="AP487" i="6"/>
  <c r="AO487" i="6"/>
  <c r="AN487" i="6"/>
  <c r="AM487" i="6"/>
  <c r="AL487" i="6"/>
  <c r="AK487" i="6"/>
  <c r="AJ487" i="6"/>
  <c r="AI487" i="6"/>
  <c r="AH487" i="6"/>
  <c r="AG487" i="6"/>
  <c r="AF487" i="6"/>
  <c r="AE487" i="6"/>
  <c r="AD487" i="6"/>
  <c r="AC487" i="6"/>
  <c r="AB487" i="6"/>
  <c r="AA487" i="6"/>
  <c r="W487" i="6"/>
  <c r="V487" i="6"/>
  <c r="U487" i="6"/>
  <c r="T487" i="6"/>
  <c r="S487" i="6"/>
  <c r="R487" i="6"/>
  <c r="Q487" i="6"/>
  <c r="P487" i="6"/>
  <c r="O487" i="6"/>
  <c r="N487" i="6"/>
  <c r="M487" i="6"/>
  <c r="L487" i="6"/>
  <c r="K487" i="6"/>
  <c r="J487" i="6"/>
  <c r="I487" i="6"/>
  <c r="H487" i="6"/>
  <c r="G487" i="6"/>
  <c r="F487" i="6"/>
  <c r="E487" i="6"/>
  <c r="D487" i="6"/>
  <c r="C487" i="6"/>
  <c r="B487" i="6"/>
  <c r="AY486" i="6"/>
  <c r="AV486" i="6"/>
  <c r="AU486" i="6"/>
  <c r="AT486" i="6"/>
  <c r="AS486" i="6"/>
  <c r="AR486" i="6"/>
  <c r="AQ486" i="6"/>
  <c r="AP486" i="6"/>
  <c r="AO486" i="6"/>
  <c r="AN486" i="6"/>
  <c r="AM486" i="6"/>
  <c r="AL486" i="6"/>
  <c r="AK486" i="6"/>
  <c r="AJ486" i="6"/>
  <c r="AI486" i="6"/>
  <c r="AH486" i="6"/>
  <c r="AG486" i="6"/>
  <c r="AF486" i="6"/>
  <c r="AE486" i="6"/>
  <c r="AD486" i="6"/>
  <c r="AC486" i="6"/>
  <c r="AB486" i="6"/>
  <c r="AA486" i="6"/>
  <c r="W486" i="6"/>
  <c r="V486" i="6"/>
  <c r="U486" i="6"/>
  <c r="T486" i="6"/>
  <c r="S486" i="6"/>
  <c r="R486" i="6"/>
  <c r="Q486" i="6"/>
  <c r="P486" i="6"/>
  <c r="O486" i="6"/>
  <c r="N486" i="6"/>
  <c r="M486" i="6"/>
  <c r="L486" i="6"/>
  <c r="K486" i="6"/>
  <c r="J486" i="6"/>
  <c r="I486" i="6"/>
  <c r="H486" i="6"/>
  <c r="G486" i="6"/>
  <c r="F486" i="6"/>
  <c r="E486" i="6"/>
  <c r="D486" i="6"/>
  <c r="C486" i="6"/>
  <c r="B486" i="6"/>
  <c r="AY485" i="6"/>
  <c r="AV485" i="6"/>
  <c r="AU485" i="6"/>
  <c r="AT485" i="6"/>
  <c r="AS485" i="6"/>
  <c r="AR485" i="6"/>
  <c r="AQ485" i="6"/>
  <c r="AP485" i="6"/>
  <c r="AO485" i="6"/>
  <c r="AN485" i="6"/>
  <c r="AM485" i="6"/>
  <c r="AL485" i="6"/>
  <c r="AK485" i="6"/>
  <c r="AJ485" i="6"/>
  <c r="AI485" i="6"/>
  <c r="AH485" i="6"/>
  <c r="AG485" i="6"/>
  <c r="AF485" i="6"/>
  <c r="AE485" i="6"/>
  <c r="AD485" i="6"/>
  <c r="AC485" i="6"/>
  <c r="AB485" i="6"/>
  <c r="AA485" i="6"/>
  <c r="W485" i="6"/>
  <c r="V485" i="6"/>
  <c r="U485" i="6"/>
  <c r="T485" i="6"/>
  <c r="S485" i="6"/>
  <c r="R485" i="6"/>
  <c r="Q485" i="6"/>
  <c r="P485" i="6"/>
  <c r="O485" i="6"/>
  <c r="N485" i="6"/>
  <c r="M485" i="6"/>
  <c r="L485" i="6"/>
  <c r="K485" i="6"/>
  <c r="J485" i="6"/>
  <c r="I485" i="6"/>
  <c r="H485" i="6"/>
  <c r="G485" i="6"/>
  <c r="F485" i="6"/>
  <c r="E485" i="6"/>
  <c r="D485" i="6"/>
  <c r="C485" i="6"/>
  <c r="B485" i="6"/>
  <c r="AY484" i="6"/>
  <c r="AV484" i="6"/>
  <c r="AU484" i="6"/>
  <c r="AT484" i="6"/>
  <c r="AS484" i="6"/>
  <c r="AR484" i="6"/>
  <c r="AQ484" i="6"/>
  <c r="AP484" i="6"/>
  <c r="AO484" i="6"/>
  <c r="AN484" i="6"/>
  <c r="AM484" i="6"/>
  <c r="AL484" i="6"/>
  <c r="AK484" i="6"/>
  <c r="AJ484" i="6"/>
  <c r="AI484" i="6"/>
  <c r="AH484" i="6"/>
  <c r="AG484" i="6"/>
  <c r="AF484" i="6"/>
  <c r="AE484" i="6"/>
  <c r="AD484" i="6"/>
  <c r="AC484" i="6"/>
  <c r="AB484" i="6"/>
  <c r="AA484" i="6"/>
  <c r="W484" i="6"/>
  <c r="V484" i="6"/>
  <c r="U484" i="6"/>
  <c r="T484" i="6"/>
  <c r="S484" i="6"/>
  <c r="R484" i="6"/>
  <c r="Q484" i="6"/>
  <c r="P484" i="6"/>
  <c r="O484" i="6"/>
  <c r="N484" i="6"/>
  <c r="M484" i="6"/>
  <c r="L484" i="6"/>
  <c r="K484" i="6"/>
  <c r="J484" i="6"/>
  <c r="I484" i="6"/>
  <c r="H484" i="6"/>
  <c r="G484" i="6"/>
  <c r="F484" i="6"/>
  <c r="E484" i="6"/>
  <c r="D484" i="6"/>
  <c r="C484" i="6"/>
  <c r="B484" i="6"/>
  <c r="AY483" i="6"/>
  <c r="AV483" i="6"/>
  <c r="AU483" i="6"/>
  <c r="AT483" i="6"/>
  <c r="AS483" i="6"/>
  <c r="AR483" i="6"/>
  <c r="AQ483" i="6"/>
  <c r="AP483" i="6"/>
  <c r="AO483" i="6"/>
  <c r="AN483" i="6"/>
  <c r="AM483" i="6"/>
  <c r="AL483" i="6"/>
  <c r="AK483" i="6"/>
  <c r="AJ483" i="6"/>
  <c r="AI483" i="6"/>
  <c r="AH483" i="6"/>
  <c r="AG483" i="6"/>
  <c r="AF483" i="6"/>
  <c r="AE483" i="6"/>
  <c r="AD483" i="6"/>
  <c r="AC483" i="6"/>
  <c r="AB483" i="6"/>
  <c r="AA483" i="6"/>
  <c r="W483" i="6"/>
  <c r="V483" i="6"/>
  <c r="U483" i="6"/>
  <c r="T483" i="6"/>
  <c r="S483" i="6"/>
  <c r="R483" i="6"/>
  <c r="Q483" i="6"/>
  <c r="P483" i="6"/>
  <c r="O483" i="6"/>
  <c r="N483" i="6"/>
  <c r="M483" i="6"/>
  <c r="L483" i="6"/>
  <c r="K483" i="6"/>
  <c r="J483" i="6"/>
  <c r="I483" i="6"/>
  <c r="H483" i="6"/>
  <c r="G483" i="6"/>
  <c r="F483" i="6"/>
  <c r="E483" i="6"/>
  <c r="D483" i="6"/>
  <c r="C483" i="6"/>
  <c r="B483" i="6"/>
  <c r="AY482" i="6"/>
  <c r="AV482" i="6"/>
  <c r="AU482" i="6"/>
  <c r="AT482" i="6"/>
  <c r="AS482" i="6"/>
  <c r="AR482" i="6"/>
  <c r="AQ482" i="6"/>
  <c r="AP482" i="6"/>
  <c r="AO482" i="6"/>
  <c r="AN482" i="6"/>
  <c r="AM482" i="6"/>
  <c r="AL482" i="6"/>
  <c r="AK482" i="6"/>
  <c r="AJ482" i="6"/>
  <c r="AI482" i="6"/>
  <c r="AH482" i="6"/>
  <c r="AG482" i="6"/>
  <c r="AF482" i="6"/>
  <c r="AE482" i="6"/>
  <c r="AD482" i="6"/>
  <c r="AC482" i="6"/>
  <c r="AB482" i="6"/>
  <c r="AA482" i="6"/>
  <c r="W482" i="6"/>
  <c r="V482" i="6"/>
  <c r="U482" i="6"/>
  <c r="T482" i="6"/>
  <c r="S482" i="6"/>
  <c r="R482" i="6"/>
  <c r="Q482" i="6"/>
  <c r="P482" i="6"/>
  <c r="O482" i="6"/>
  <c r="N482" i="6"/>
  <c r="M482" i="6"/>
  <c r="L482" i="6"/>
  <c r="K482" i="6"/>
  <c r="J482" i="6"/>
  <c r="I482" i="6"/>
  <c r="H482" i="6"/>
  <c r="G482" i="6"/>
  <c r="F482" i="6"/>
  <c r="E482" i="6"/>
  <c r="D482" i="6"/>
  <c r="C482" i="6"/>
  <c r="B482" i="6"/>
  <c r="AY481" i="6"/>
  <c r="AV481" i="6"/>
  <c r="AU481" i="6"/>
  <c r="AT481" i="6"/>
  <c r="AS481" i="6"/>
  <c r="AR481" i="6"/>
  <c r="AQ481" i="6"/>
  <c r="AP481" i="6"/>
  <c r="AO481" i="6"/>
  <c r="AN481" i="6"/>
  <c r="AM481" i="6"/>
  <c r="AL481" i="6"/>
  <c r="AK481" i="6"/>
  <c r="AJ481" i="6"/>
  <c r="AI481" i="6"/>
  <c r="AH481" i="6"/>
  <c r="AG481" i="6"/>
  <c r="AF481" i="6"/>
  <c r="AE481" i="6"/>
  <c r="AD481" i="6"/>
  <c r="AC481" i="6"/>
  <c r="AB481" i="6"/>
  <c r="AA481" i="6"/>
  <c r="W481" i="6"/>
  <c r="V481" i="6"/>
  <c r="U481" i="6"/>
  <c r="T481" i="6"/>
  <c r="S481" i="6"/>
  <c r="R481" i="6"/>
  <c r="Q481" i="6"/>
  <c r="P481" i="6"/>
  <c r="O481" i="6"/>
  <c r="N481" i="6"/>
  <c r="M481" i="6"/>
  <c r="L481" i="6"/>
  <c r="K481" i="6"/>
  <c r="J481" i="6"/>
  <c r="I481" i="6"/>
  <c r="H481" i="6"/>
  <c r="G481" i="6"/>
  <c r="F481" i="6"/>
  <c r="E481" i="6"/>
  <c r="D481" i="6"/>
  <c r="C481" i="6"/>
  <c r="B481" i="6"/>
  <c r="AY480" i="6"/>
  <c r="AV480" i="6"/>
  <c r="AU480" i="6"/>
  <c r="AT480" i="6"/>
  <c r="AS480" i="6"/>
  <c r="AR480" i="6"/>
  <c r="AQ480" i="6"/>
  <c r="AP480" i="6"/>
  <c r="AO480" i="6"/>
  <c r="AN480" i="6"/>
  <c r="AM480" i="6"/>
  <c r="AL480" i="6"/>
  <c r="AK480" i="6"/>
  <c r="AJ480" i="6"/>
  <c r="AI480" i="6"/>
  <c r="AH480" i="6"/>
  <c r="AG480" i="6"/>
  <c r="AF480" i="6"/>
  <c r="AE480" i="6"/>
  <c r="AD480" i="6"/>
  <c r="AC480" i="6"/>
  <c r="AB480" i="6"/>
  <c r="AA480" i="6"/>
  <c r="W480" i="6"/>
  <c r="V480" i="6"/>
  <c r="U480" i="6"/>
  <c r="T480" i="6"/>
  <c r="S480" i="6"/>
  <c r="R480" i="6"/>
  <c r="Q480" i="6"/>
  <c r="P480" i="6"/>
  <c r="O480" i="6"/>
  <c r="N480" i="6"/>
  <c r="M480" i="6"/>
  <c r="L480" i="6"/>
  <c r="K480" i="6"/>
  <c r="J480" i="6"/>
  <c r="I480" i="6"/>
  <c r="H480" i="6"/>
  <c r="G480" i="6"/>
  <c r="F480" i="6"/>
  <c r="E480" i="6"/>
  <c r="D480" i="6"/>
  <c r="C480" i="6"/>
  <c r="B480" i="6"/>
  <c r="AY479" i="6"/>
  <c r="AV479" i="6"/>
  <c r="AU479" i="6"/>
  <c r="AT479" i="6"/>
  <c r="AS479" i="6"/>
  <c r="AR479" i="6"/>
  <c r="AQ479" i="6"/>
  <c r="AP479" i="6"/>
  <c r="AO479" i="6"/>
  <c r="AN479" i="6"/>
  <c r="AM479" i="6"/>
  <c r="AL479" i="6"/>
  <c r="AK479" i="6"/>
  <c r="AJ479" i="6"/>
  <c r="AI479" i="6"/>
  <c r="AH479" i="6"/>
  <c r="AG479" i="6"/>
  <c r="AF479" i="6"/>
  <c r="AE479" i="6"/>
  <c r="AD479" i="6"/>
  <c r="AC479" i="6"/>
  <c r="AB479" i="6"/>
  <c r="AA479" i="6"/>
  <c r="W479" i="6"/>
  <c r="V479" i="6"/>
  <c r="U479" i="6"/>
  <c r="T479" i="6"/>
  <c r="S479" i="6"/>
  <c r="R479" i="6"/>
  <c r="Q479" i="6"/>
  <c r="P479" i="6"/>
  <c r="O479" i="6"/>
  <c r="N479" i="6"/>
  <c r="M479" i="6"/>
  <c r="L479" i="6"/>
  <c r="K479" i="6"/>
  <c r="J479" i="6"/>
  <c r="I479" i="6"/>
  <c r="H479" i="6"/>
  <c r="G479" i="6"/>
  <c r="F479" i="6"/>
  <c r="E479" i="6"/>
  <c r="D479" i="6"/>
  <c r="C479" i="6"/>
  <c r="B479" i="6"/>
  <c r="AY478" i="6"/>
  <c r="AV478" i="6"/>
  <c r="AU478" i="6"/>
  <c r="AT478" i="6"/>
  <c r="AS478" i="6"/>
  <c r="AR478" i="6"/>
  <c r="AQ478" i="6"/>
  <c r="AP478" i="6"/>
  <c r="AO478" i="6"/>
  <c r="AN478" i="6"/>
  <c r="AM478" i="6"/>
  <c r="AL478" i="6"/>
  <c r="AK478" i="6"/>
  <c r="AJ478" i="6"/>
  <c r="AI478" i="6"/>
  <c r="AH478" i="6"/>
  <c r="AG478" i="6"/>
  <c r="AF478" i="6"/>
  <c r="AE478" i="6"/>
  <c r="AD478" i="6"/>
  <c r="AC478" i="6"/>
  <c r="AB478" i="6"/>
  <c r="AA478" i="6"/>
  <c r="W478" i="6"/>
  <c r="V478" i="6"/>
  <c r="U478" i="6"/>
  <c r="T478" i="6"/>
  <c r="S478" i="6"/>
  <c r="R478" i="6"/>
  <c r="Q478" i="6"/>
  <c r="P478" i="6"/>
  <c r="O478" i="6"/>
  <c r="N478" i="6"/>
  <c r="M478" i="6"/>
  <c r="L478" i="6"/>
  <c r="K478" i="6"/>
  <c r="J478" i="6"/>
  <c r="I478" i="6"/>
  <c r="H478" i="6"/>
  <c r="G478" i="6"/>
  <c r="F478" i="6"/>
  <c r="E478" i="6"/>
  <c r="D478" i="6"/>
  <c r="C478" i="6"/>
  <c r="B478" i="6"/>
  <c r="AY477" i="6"/>
  <c r="AV477" i="6"/>
  <c r="AU477" i="6"/>
  <c r="AT477" i="6"/>
  <c r="AS477" i="6"/>
  <c r="AR477" i="6"/>
  <c r="AQ477" i="6"/>
  <c r="AP477" i="6"/>
  <c r="AO477" i="6"/>
  <c r="AN477" i="6"/>
  <c r="AM477" i="6"/>
  <c r="AL477" i="6"/>
  <c r="AK477" i="6"/>
  <c r="AJ477" i="6"/>
  <c r="AI477" i="6"/>
  <c r="AH477" i="6"/>
  <c r="AG477" i="6"/>
  <c r="AF477" i="6"/>
  <c r="AE477" i="6"/>
  <c r="AD477" i="6"/>
  <c r="AC477" i="6"/>
  <c r="AB477" i="6"/>
  <c r="AA477" i="6"/>
  <c r="W477" i="6"/>
  <c r="V477" i="6"/>
  <c r="U477" i="6"/>
  <c r="T477" i="6"/>
  <c r="S477" i="6"/>
  <c r="R477" i="6"/>
  <c r="Q477" i="6"/>
  <c r="P477" i="6"/>
  <c r="O477" i="6"/>
  <c r="N477" i="6"/>
  <c r="M477" i="6"/>
  <c r="L477" i="6"/>
  <c r="K477" i="6"/>
  <c r="J477" i="6"/>
  <c r="I477" i="6"/>
  <c r="H477" i="6"/>
  <c r="G477" i="6"/>
  <c r="F477" i="6"/>
  <c r="E477" i="6"/>
  <c r="D477" i="6"/>
  <c r="C477" i="6"/>
  <c r="B477" i="6"/>
  <c r="AY476" i="6"/>
  <c r="AV476" i="6"/>
  <c r="AU476" i="6"/>
  <c r="AT476" i="6"/>
  <c r="AS476" i="6"/>
  <c r="AR476" i="6"/>
  <c r="AQ476" i="6"/>
  <c r="AP476" i="6"/>
  <c r="AO476" i="6"/>
  <c r="AN476" i="6"/>
  <c r="AM476" i="6"/>
  <c r="AL476" i="6"/>
  <c r="AK476" i="6"/>
  <c r="AJ476" i="6"/>
  <c r="AI476" i="6"/>
  <c r="AH476" i="6"/>
  <c r="AG476" i="6"/>
  <c r="AF476" i="6"/>
  <c r="AE476" i="6"/>
  <c r="AD476" i="6"/>
  <c r="AC476" i="6"/>
  <c r="AB476" i="6"/>
  <c r="AA476" i="6"/>
  <c r="W476" i="6"/>
  <c r="V476" i="6"/>
  <c r="U476" i="6"/>
  <c r="T476" i="6"/>
  <c r="S476" i="6"/>
  <c r="R476" i="6"/>
  <c r="Q476" i="6"/>
  <c r="P476" i="6"/>
  <c r="O476" i="6"/>
  <c r="N476" i="6"/>
  <c r="M476" i="6"/>
  <c r="L476" i="6"/>
  <c r="K476" i="6"/>
  <c r="J476" i="6"/>
  <c r="I476" i="6"/>
  <c r="H476" i="6"/>
  <c r="G476" i="6"/>
  <c r="F476" i="6"/>
  <c r="E476" i="6"/>
  <c r="D476" i="6"/>
  <c r="C476" i="6"/>
  <c r="B476" i="6"/>
  <c r="AY475" i="6"/>
  <c r="AV475" i="6"/>
  <c r="AU475" i="6"/>
  <c r="AT475" i="6"/>
  <c r="AS475" i="6"/>
  <c r="AR475" i="6"/>
  <c r="AQ475" i="6"/>
  <c r="AP475" i="6"/>
  <c r="AO475" i="6"/>
  <c r="AN475" i="6"/>
  <c r="AM475" i="6"/>
  <c r="AL475" i="6"/>
  <c r="AK475" i="6"/>
  <c r="AJ475" i="6"/>
  <c r="AI475" i="6"/>
  <c r="AH475" i="6"/>
  <c r="AG475" i="6"/>
  <c r="AF475" i="6"/>
  <c r="AE475" i="6"/>
  <c r="AD475" i="6"/>
  <c r="AC475" i="6"/>
  <c r="AB475" i="6"/>
  <c r="AA475" i="6"/>
  <c r="W475" i="6"/>
  <c r="V475" i="6"/>
  <c r="U475" i="6"/>
  <c r="T475" i="6"/>
  <c r="S475" i="6"/>
  <c r="R475" i="6"/>
  <c r="Q475" i="6"/>
  <c r="P475" i="6"/>
  <c r="O475" i="6"/>
  <c r="N475" i="6"/>
  <c r="M475" i="6"/>
  <c r="L475" i="6"/>
  <c r="K475" i="6"/>
  <c r="J475" i="6"/>
  <c r="I475" i="6"/>
  <c r="H475" i="6"/>
  <c r="G475" i="6"/>
  <c r="F475" i="6"/>
  <c r="E475" i="6"/>
  <c r="D475" i="6"/>
  <c r="C475" i="6"/>
  <c r="B475" i="6"/>
  <c r="AY474" i="6"/>
  <c r="AV474" i="6"/>
  <c r="AU474" i="6"/>
  <c r="AT474" i="6"/>
  <c r="AS474" i="6"/>
  <c r="AR474" i="6"/>
  <c r="AQ474" i="6"/>
  <c r="AP474" i="6"/>
  <c r="AO474" i="6"/>
  <c r="AN474" i="6"/>
  <c r="AM474" i="6"/>
  <c r="AL474" i="6"/>
  <c r="AK474" i="6"/>
  <c r="AJ474" i="6"/>
  <c r="AI474" i="6"/>
  <c r="AH474" i="6"/>
  <c r="AG474" i="6"/>
  <c r="AF474" i="6"/>
  <c r="AE474" i="6"/>
  <c r="AD474" i="6"/>
  <c r="AC474" i="6"/>
  <c r="AB474" i="6"/>
  <c r="AA474" i="6"/>
  <c r="W474" i="6"/>
  <c r="V474" i="6"/>
  <c r="U474" i="6"/>
  <c r="T474" i="6"/>
  <c r="S474" i="6"/>
  <c r="R474" i="6"/>
  <c r="Q474" i="6"/>
  <c r="P474" i="6"/>
  <c r="O474" i="6"/>
  <c r="N474" i="6"/>
  <c r="M474" i="6"/>
  <c r="L474" i="6"/>
  <c r="K474" i="6"/>
  <c r="J474" i="6"/>
  <c r="I474" i="6"/>
  <c r="H474" i="6"/>
  <c r="G474" i="6"/>
  <c r="F474" i="6"/>
  <c r="E474" i="6"/>
  <c r="D474" i="6"/>
  <c r="C474" i="6"/>
  <c r="B474" i="6"/>
  <c r="AY473" i="6"/>
  <c r="AV473" i="6"/>
  <c r="AU473" i="6"/>
  <c r="AT473" i="6"/>
  <c r="AS473" i="6"/>
  <c r="AR473" i="6"/>
  <c r="AQ473" i="6"/>
  <c r="AP473" i="6"/>
  <c r="AO473" i="6"/>
  <c r="AN473" i="6"/>
  <c r="AM473" i="6"/>
  <c r="AL473" i="6"/>
  <c r="AK473" i="6"/>
  <c r="AJ473" i="6"/>
  <c r="AI473" i="6"/>
  <c r="AH473" i="6"/>
  <c r="AG473" i="6"/>
  <c r="AF473" i="6"/>
  <c r="AE473" i="6"/>
  <c r="AD473" i="6"/>
  <c r="AC473" i="6"/>
  <c r="AB473" i="6"/>
  <c r="AA473" i="6"/>
  <c r="W473" i="6"/>
  <c r="V473" i="6"/>
  <c r="U473" i="6"/>
  <c r="T473" i="6"/>
  <c r="S473" i="6"/>
  <c r="R473" i="6"/>
  <c r="Q473" i="6"/>
  <c r="P473" i="6"/>
  <c r="O473" i="6"/>
  <c r="N473" i="6"/>
  <c r="M473" i="6"/>
  <c r="L473" i="6"/>
  <c r="K473" i="6"/>
  <c r="J473" i="6"/>
  <c r="I473" i="6"/>
  <c r="H473" i="6"/>
  <c r="G473" i="6"/>
  <c r="F473" i="6"/>
  <c r="E473" i="6"/>
  <c r="D473" i="6"/>
  <c r="C473" i="6"/>
  <c r="B473" i="6"/>
  <c r="AY472" i="6"/>
  <c r="AV472" i="6"/>
  <c r="AU472" i="6"/>
  <c r="AT472" i="6"/>
  <c r="AS472" i="6"/>
  <c r="AR472" i="6"/>
  <c r="AQ472" i="6"/>
  <c r="AP472" i="6"/>
  <c r="AO472" i="6"/>
  <c r="AN472" i="6"/>
  <c r="AM472" i="6"/>
  <c r="AL472" i="6"/>
  <c r="AK472" i="6"/>
  <c r="AJ472" i="6"/>
  <c r="AI472" i="6"/>
  <c r="AH472" i="6"/>
  <c r="AG472" i="6"/>
  <c r="AF472" i="6"/>
  <c r="AE472" i="6"/>
  <c r="AD472" i="6"/>
  <c r="AC472" i="6"/>
  <c r="AB472" i="6"/>
  <c r="AA472" i="6"/>
  <c r="W472" i="6"/>
  <c r="V472" i="6"/>
  <c r="U472" i="6"/>
  <c r="T472" i="6"/>
  <c r="S472" i="6"/>
  <c r="R472" i="6"/>
  <c r="Q472" i="6"/>
  <c r="P472" i="6"/>
  <c r="O472" i="6"/>
  <c r="N472" i="6"/>
  <c r="M472" i="6"/>
  <c r="L472" i="6"/>
  <c r="K472" i="6"/>
  <c r="J472" i="6"/>
  <c r="I472" i="6"/>
  <c r="H472" i="6"/>
  <c r="G472" i="6"/>
  <c r="F472" i="6"/>
  <c r="E472" i="6"/>
  <c r="D472" i="6"/>
  <c r="C472" i="6"/>
  <c r="B472" i="6"/>
  <c r="AY471" i="6"/>
  <c r="AV471" i="6"/>
  <c r="AU471" i="6"/>
  <c r="AT471" i="6"/>
  <c r="AS471" i="6"/>
  <c r="AR471" i="6"/>
  <c r="AQ471" i="6"/>
  <c r="AP471" i="6"/>
  <c r="AO471" i="6"/>
  <c r="AN471" i="6"/>
  <c r="AM471" i="6"/>
  <c r="AL471" i="6"/>
  <c r="AK471" i="6"/>
  <c r="AJ471" i="6"/>
  <c r="AI471" i="6"/>
  <c r="AH471" i="6"/>
  <c r="AG471" i="6"/>
  <c r="AF471" i="6"/>
  <c r="AE471" i="6"/>
  <c r="AD471" i="6"/>
  <c r="AC471" i="6"/>
  <c r="AB471" i="6"/>
  <c r="AA471" i="6"/>
  <c r="W471" i="6"/>
  <c r="V471" i="6"/>
  <c r="U471" i="6"/>
  <c r="T471" i="6"/>
  <c r="S471" i="6"/>
  <c r="R471" i="6"/>
  <c r="Q471" i="6"/>
  <c r="P471" i="6"/>
  <c r="O471" i="6"/>
  <c r="N471" i="6"/>
  <c r="M471" i="6"/>
  <c r="L471" i="6"/>
  <c r="K471" i="6"/>
  <c r="J471" i="6"/>
  <c r="I471" i="6"/>
  <c r="H471" i="6"/>
  <c r="G471" i="6"/>
  <c r="F471" i="6"/>
  <c r="E471" i="6"/>
  <c r="D471" i="6"/>
  <c r="C471" i="6"/>
  <c r="B471" i="6"/>
  <c r="AY470" i="6"/>
  <c r="AV470" i="6"/>
  <c r="AU470" i="6"/>
  <c r="AT470" i="6"/>
  <c r="AS470" i="6"/>
  <c r="AR470" i="6"/>
  <c r="AQ470" i="6"/>
  <c r="AP470" i="6"/>
  <c r="AO470" i="6"/>
  <c r="AN470" i="6"/>
  <c r="AM470" i="6"/>
  <c r="AL470" i="6"/>
  <c r="AK470" i="6"/>
  <c r="AJ470" i="6"/>
  <c r="AI470" i="6"/>
  <c r="AH470" i="6"/>
  <c r="AG470" i="6"/>
  <c r="AF470" i="6"/>
  <c r="AE470" i="6"/>
  <c r="AD470" i="6"/>
  <c r="AC470" i="6"/>
  <c r="AB470" i="6"/>
  <c r="AA470" i="6"/>
  <c r="W470" i="6"/>
  <c r="V470" i="6"/>
  <c r="U470" i="6"/>
  <c r="T470" i="6"/>
  <c r="S470" i="6"/>
  <c r="R470" i="6"/>
  <c r="Q470" i="6"/>
  <c r="P470" i="6"/>
  <c r="O470" i="6"/>
  <c r="N470" i="6"/>
  <c r="M470" i="6"/>
  <c r="L470" i="6"/>
  <c r="K470" i="6"/>
  <c r="J470" i="6"/>
  <c r="I470" i="6"/>
  <c r="H470" i="6"/>
  <c r="G470" i="6"/>
  <c r="F470" i="6"/>
  <c r="E470" i="6"/>
  <c r="D470" i="6"/>
  <c r="C470" i="6"/>
  <c r="B470" i="6"/>
  <c r="AY469" i="6"/>
  <c r="AV469" i="6"/>
  <c r="AU469" i="6"/>
  <c r="AT469" i="6"/>
  <c r="AS469" i="6"/>
  <c r="AR469" i="6"/>
  <c r="AQ469" i="6"/>
  <c r="AP469" i="6"/>
  <c r="AO469" i="6"/>
  <c r="AN469" i="6"/>
  <c r="AM469" i="6"/>
  <c r="AL469" i="6"/>
  <c r="AK469" i="6"/>
  <c r="AJ469" i="6"/>
  <c r="AI469" i="6"/>
  <c r="AH469" i="6"/>
  <c r="AG469" i="6"/>
  <c r="AF469" i="6"/>
  <c r="AE469" i="6"/>
  <c r="AD469" i="6"/>
  <c r="AC469" i="6"/>
  <c r="AB469" i="6"/>
  <c r="AA469" i="6"/>
  <c r="W469" i="6"/>
  <c r="V469" i="6"/>
  <c r="U469" i="6"/>
  <c r="T469" i="6"/>
  <c r="S469" i="6"/>
  <c r="R469" i="6"/>
  <c r="Q469" i="6"/>
  <c r="P469" i="6"/>
  <c r="O469" i="6"/>
  <c r="N469" i="6"/>
  <c r="M469" i="6"/>
  <c r="L469" i="6"/>
  <c r="K469" i="6"/>
  <c r="J469" i="6"/>
  <c r="I469" i="6"/>
  <c r="H469" i="6"/>
  <c r="G469" i="6"/>
  <c r="F469" i="6"/>
  <c r="E469" i="6"/>
  <c r="D469" i="6"/>
  <c r="C469" i="6"/>
  <c r="B469" i="6"/>
  <c r="AY468" i="6"/>
  <c r="AV468" i="6"/>
  <c r="AU468" i="6"/>
  <c r="AT468" i="6"/>
  <c r="AS468" i="6"/>
  <c r="AR468" i="6"/>
  <c r="AQ468" i="6"/>
  <c r="AP468" i="6"/>
  <c r="AO468" i="6"/>
  <c r="AN468" i="6"/>
  <c r="AM468" i="6"/>
  <c r="AL468" i="6"/>
  <c r="AK468" i="6"/>
  <c r="AJ468" i="6"/>
  <c r="AI468" i="6"/>
  <c r="AH468" i="6"/>
  <c r="AG468" i="6"/>
  <c r="AF468" i="6"/>
  <c r="AE468" i="6"/>
  <c r="AD468" i="6"/>
  <c r="AC468" i="6"/>
  <c r="AB468" i="6"/>
  <c r="AA468" i="6"/>
  <c r="W468" i="6"/>
  <c r="V468" i="6"/>
  <c r="U468" i="6"/>
  <c r="T468" i="6"/>
  <c r="S468" i="6"/>
  <c r="R468" i="6"/>
  <c r="Q468" i="6"/>
  <c r="P468" i="6"/>
  <c r="O468" i="6"/>
  <c r="N468" i="6"/>
  <c r="M468" i="6"/>
  <c r="L468" i="6"/>
  <c r="K468" i="6"/>
  <c r="J468" i="6"/>
  <c r="I468" i="6"/>
  <c r="H468" i="6"/>
  <c r="G468" i="6"/>
  <c r="F468" i="6"/>
  <c r="E468" i="6"/>
  <c r="D468" i="6"/>
  <c r="C468" i="6"/>
  <c r="B468" i="6"/>
  <c r="AY467" i="6"/>
  <c r="AV467" i="6"/>
  <c r="AU467" i="6"/>
  <c r="AT467" i="6"/>
  <c r="AS467" i="6"/>
  <c r="AR467" i="6"/>
  <c r="AQ467" i="6"/>
  <c r="AP467" i="6"/>
  <c r="AO467" i="6"/>
  <c r="AN467" i="6"/>
  <c r="AM467" i="6"/>
  <c r="AL467" i="6"/>
  <c r="AK467" i="6"/>
  <c r="AJ467" i="6"/>
  <c r="AI467" i="6"/>
  <c r="AH467" i="6"/>
  <c r="AG467" i="6"/>
  <c r="AF467" i="6"/>
  <c r="AE467" i="6"/>
  <c r="AD467" i="6"/>
  <c r="AC467" i="6"/>
  <c r="AB467" i="6"/>
  <c r="AA467" i="6"/>
  <c r="W467" i="6"/>
  <c r="V467" i="6"/>
  <c r="U467" i="6"/>
  <c r="T467" i="6"/>
  <c r="S467" i="6"/>
  <c r="R467" i="6"/>
  <c r="Q467" i="6"/>
  <c r="P467" i="6"/>
  <c r="O467" i="6"/>
  <c r="N467" i="6"/>
  <c r="M467" i="6"/>
  <c r="L467" i="6"/>
  <c r="K467" i="6"/>
  <c r="J467" i="6"/>
  <c r="I467" i="6"/>
  <c r="H467" i="6"/>
  <c r="G467" i="6"/>
  <c r="F467" i="6"/>
  <c r="E467" i="6"/>
  <c r="D467" i="6"/>
  <c r="C467" i="6"/>
  <c r="B467" i="6"/>
  <c r="AY466" i="6"/>
  <c r="AV466" i="6"/>
  <c r="AU466" i="6"/>
  <c r="AT466" i="6"/>
  <c r="AS466" i="6"/>
  <c r="AR466" i="6"/>
  <c r="AQ466" i="6"/>
  <c r="AP466" i="6"/>
  <c r="AO466" i="6"/>
  <c r="AN466" i="6"/>
  <c r="AM466" i="6"/>
  <c r="AL466" i="6"/>
  <c r="AK466" i="6"/>
  <c r="AJ466" i="6"/>
  <c r="AI466" i="6"/>
  <c r="AH466" i="6"/>
  <c r="AG466" i="6"/>
  <c r="AF466" i="6"/>
  <c r="AE466" i="6"/>
  <c r="AD466" i="6"/>
  <c r="AC466" i="6"/>
  <c r="AB466" i="6"/>
  <c r="AA466" i="6"/>
  <c r="W466" i="6"/>
  <c r="V466" i="6"/>
  <c r="U466" i="6"/>
  <c r="T466" i="6"/>
  <c r="S466" i="6"/>
  <c r="R466" i="6"/>
  <c r="Q466" i="6"/>
  <c r="P466" i="6"/>
  <c r="O466" i="6"/>
  <c r="N466" i="6"/>
  <c r="M466" i="6"/>
  <c r="L466" i="6"/>
  <c r="K466" i="6"/>
  <c r="J466" i="6"/>
  <c r="I466" i="6"/>
  <c r="H466" i="6"/>
  <c r="G466" i="6"/>
  <c r="F466" i="6"/>
  <c r="E466" i="6"/>
  <c r="D466" i="6"/>
  <c r="C466" i="6"/>
  <c r="B466" i="6"/>
  <c r="AY465" i="6"/>
  <c r="AV465" i="6"/>
  <c r="AU465" i="6"/>
  <c r="AT465" i="6"/>
  <c r="AS465" i="6"/>
  <c r="AR465" i="6"/>
  <c r="AQ465" i="6"/>
  <c r="AP465" i="6"/>
  <c r="AO465" i="6"/>
  <c r="AN465" i="6"/>
  <c r="AM465" i="6"/>
  <c r="AL465" i="6"/>
  <c r="AK465" i="6"/>
  <c r="AJ465" i="6"/>
  <c r="AI465" i="6"/>
  <c r="AH465" i="6"/>
  <c r="AG465" i="6"/>
  <c r="AF465" i="6"/>
  <c r="AE465" i="6"/>
  <c r="AD465" i="6"/>
  <c r="AC465" i="6"/>
  <c r="AB465" i="6"/>
  <c r="AA465" i="6"/>
  <c r="W465" i="6"/>
  <c r="V465" i="6"/>
  <c r="U465" i="6"/>
  <c r="T465" i="6"/>
  <c r="S465" i="6"/>
  <c r="R465" i="6"/>
  <c r="Q465" i="6"/>
  <c r="P465" i="6"/>
  <c r="O465" i="6"/>
  <c r="N465" i="6"/>
  <c r="M465" i="6"/>
  <c r="L465" i="6"/>
  <c r="K465" i="6"/>
  <c r="J465" i="6"/>
  <c r="I465" i="6"/>
  <c r="H465" i="6"/>
  <c r="G465" i="6"/>
  <c r="F465" i="6"/>
  <c r="E465" i="6"/>
  <c r="D465" i="6"/>
  <c r="C465" i="6"/>
  <c r="B465" i="6"/>
  <c r="AY464" i="6"/>
  <c r="AV464" i="6"/>
  <c r="AU464" i="6"/>
  <c r="AT464" i="6"/>
  <c r="AS464" i="6"/>
  <c r="AR464" i="6"/>
  <c r="AQ464" i="6"/>
  <c r="AP464" i="6"/>
  <c r="AO464" i="6"/>
  <c r="AN464" i="6"/>
  <c r="AM464" i="6"/>
  <c r="AL464" i="6"/>
  <c r="AK464" i="6"/>
  <c r="AJ464" i="6"/>
  <c r="AI464" i="6"/>
  <c r="AH464" i="6"/>
  <c r="AG464" i="6"/>
  <c r="AF464" i="6"/>
  <c r="AE464" i="6"/>
  <c r="AD464" i="6"/>
  <c r="AC464" i="6"/>
  <c r="AB464" i="6"/>
  <c r="AA464" i="6"/>
  <c r="W464" i="6"/>
  <c r="V464" i="6"/>
  <c r="U464" i="6"/>
  <c r="T464" i="6"/>
  <c r="S464" i="6"/>
  <c r="R464" i="6"/>
  <c r="Q464" i="6"/>
  <c r="P464" i="6"/>
  <c r="O464" i="6"/>
  <c r="N464" i="6"/>
  <c r="M464" i="6"/>
  <c r="L464" i="6"/>
  <c r="K464" i="6"/>
  <c r="J464" i="6"/>
  <c r="I464" i="6"/>
  <c r="H464" i="6"/>
  <c r="G464" i="6"/>
  <c r="F464" i="6"/>
  <c r="E464" i="6"/>
  <c r="D464" i="6"/>
  <c r="C464" i="6"/>
  <c r="B464" i="6"/>
  <c r="AY463" i="6"/>
  <c r="AV463" i="6"/>
  <c r="AU463" i="6"/>
  <c r="AT463" i="6"/>
  <c r="AS463" i="6"/>
  <c r="AR463" i="6"/>
  <c r="AQ463" i="6"/>
  <c r="AP463" i="6"/>
  <c r="AO463" i="6"/>
  <c r="AN463" i="6"/>
  <c r="AM463" i="6"/>
  <c r="AL463" i="6"/>
  <c r="AK463" i="6"/>
  <c r="AJ463" i="6"/>
  <c r="AI463" i="6"/>
  <c r="AH463" i="6"/>
  <c r="AG463" i="6"/>
  <c r="AF463" i="6"/>
  <c r="AE463" i="6"/>
  <c r="AD463" i="6"/>
  <c r="AC463" i="6"/>
  <c r="AB463" i="6"/>
  <c r="AA463" i="6"/>
  <c r="W463" i="6"/>
  <c r="V463" i="6"/>
  <c r="U463" i="6"/>
  <c r="T463" i="6"/>
  <c r="S463" i="6"/>
  <c r="R463" i="6"/>
  <c r="Q463" i="6"/>
  <c r="P463" i="6"/>
  <c r="O463" i="6"/>
  <c r="N463" i="6"/>
  <c r="M463" i="6"/>
  <c r="L463" i="6"/>
  <c r="K463" i="6"/>
  <c r="J463" i="6"/>
  <c r="I463" i="6"/>
  <c r="H463" i="6"/>
  <c r="G463" i="6"/>
  <c r="F463" i="6"/>
  <c r="E463" i="6"/>
  <c r="D463" i="6"/>
  <c r="C463" i="6"/>
  <c r="B463" i="6"/>
  <c r="AY462" i="6"/>
  <c r="AV462" i="6"/>
  <c r="AU462" i="6"/>
  <c r="AT462" i="6"/>
  <c r="AS462" i="6"/>
  <c r="AR462" i="6"/>
  <c r="AQ462" i="6"/>
  <c r="AP462" i="6"/>
  <c r="AO462" i="6"/>
  <c r="AN462" i="6"/>
  <c r="AM462" i="6"/>
  <c r="AL462" i="6"/>
  <c r="AK462" i="6"/>
  <c r="AJ462" i="6"/>
  <c r="AI462" i="6"/>
  <c r="AH462" i="6"/>
  <c r="AG462" i="6"/>
  <c r="AF462" i="6"/>
  <c r="AE462" i="6"/>
  <c r="AD462" i="6"/>
  <c r="AC462" i="6"/>
  <c r="AB462" i="6"/>
  <c r="AA462" i="6"/>
  <c r="W462" i="6"/>
  <c r="V462" i="6"/>
  <c r="U462" i="6"/>
  <c r="T462" i="6"/>
  <c r="S462" i="6"/>
  <c r="R462" i="6"/>
  <c r="Q462" i="6"/>
  <c r="P462" i="6"/>
  <c r="O462" i="6"/>
  <c r="N462" i="6"/>
  <c r="M462" i="6"/>
  <c r="L462" i="6"/>
  <c r="K462" i="6"/>
  <c r="J462" i="6"/>
  <c r="I462" i="6"/>
  <c r="H462" i="6"/>
  <c r="G462" i="6"/>
  <c r="F462" i="6"/>
  <c r="E462" i="6"/>
  <c r="D462" i="6"/>
  <c r="C462" i="6"/>
  <c r="B462" i="6"/>
  <c r="AY461" i="6"/>
  <c r="AV461" i="6"/>
  <c r="AU461" i="6"/>
  <c r="AT461" i="6"/>
  <c r="AS461" i="6"/>
  <c r="AR461" i="6"/>
  <c r="AQ461" i="6"/>
  <c r="AP461" i="6"/>
  <c r="AO461" i="6"/>
  <c r="AN461" i="6"/>
  <c r="AM461" i="6"/>
  <c r="AL461" i="6"/>
  <c r="AK461" i="6"/>
  <c r="AJ461" i="6"/>
  <c r="AI461" i="6"/>
  <c r="AH461" i="6"/>
  <c r="AG461" i="6"/>
  <c r="AF461" i="6"/>
  <c r="AE461" i="6"/>
  <c r="AD461" i="6"/>
  <c r="AC461" i="6"/>
  <c r="AB461" i="6"/>
  <c r="AA461" i="6"/>
  <c r="W461" i="6"/>
  <c r="V461" i="6"/>
  <c r="U461" i="6"/>
  <c r="T461" i="6"/>
  <c r="S461" i="6"/>
  <c r="R461" i="6"/>
  <c r="Q461" i="6"/>
  <c r="P461" i="6"/>
  <c r="O461" i="6"/>
  <c r="N461" i="6"/>
  <c r="M461" i="6"/>
  <c r="L461" i="6"/>
  <c r="K461" i="6"/>
  <c r="J461" i="6"/>
  <c r="I461" i="6"/>
  <c r="H461" i="6"/>
  <c r="G461" i="6"/>
  <c r="F461" i="6"/>
  <c r="E461" i="6"/>
  <c r="D461" i="6"/>
  <c r="C461" i="6"/>
  <c r="B461" i="6"/>
  <c r="AY460" i="6"/>
  <c r="AV460" i="6"/>
  <c r="AU460" i="6"/>
  <c r="AT460" i="6"/>
  <c r="AS460" i="6"/>
  <c r="AR460" i="6"/>
  <c r="AQ460" i="6"/>
  <c r="AP460" i="6"/>
  <c r="AO460" i="6"/>
  <c r="AN460" i="6"/>
  <c r="AM460" i="6"/>
  <c r="AL460" i="6"/>
  <c r="AK460" i="6"/>
  <c r="AJ460" i="6"/>
  <c r="AI460" i="6"/>
  <c r="AH460" i="6"/>
  <c r="AG460" i="6"/>
  <c r="AF460" i="6"/>
  <c r="AE460" i="6"/>
  <c r="AD460" i="6"/>
  <c r="AC460" i="6"/>
  <c r="AB460" i="6"/>
  <c r="AA460" i="6"/>
  <c r="W460" i="6"/>
  <c r="V460" i="6"/>
  <c r="U460" i="6"/>
  <c r="T460" i="6"/>
  <c r="S460" i="6"/>
  <c r="R460" i="6"/>
  <c r="Q460" i="6"/>
  <c r="P460" i="6"/>
  <c r="O460" i="6"/>
  <c r="N460" i="6"/>
  <c r="M460" i="6"/>
  <c r="L460" i="6"/>
  <c r="K460" i="6"/>
  <c r="J460" i="6"/>
  <c r="I460" i="6"/>
  <c r="H460" i="6"/>
  <c r="G460" i="6"/>
  <c r="F460" i="6"/>
  <c r="E460" i="6"/>
  <c r="D460" i="6"/>
  <c r="C460" i="6"/>
  <c r="B460" i="6"/>
  <c r="AY459" i="6"/>
  <c r="AV459" i="6"/>
  <c r="AU459" i="6"/>
  <c r="AT459" i="6"/>
  <c r="AS459" i="6"/>
  <c r="AR459" i="6"/>
  <c r="AQ459" i="6"/>
  <c r="AP459" i="6"/>
  <c r="AO459" i="6"/>
  <c r="AN459" i="6"/>
  <c r="AM459" i="6"/>
  <c r="AL459" i="6"/>
  <c r="AK459" i="6"/>
  <c r="AJ459" i="6"/>
  <c r="AI459" i="6"/>
  <c r="AH459" i="6"/>
  <c r="AG459" i="6"/>
  <c r="AF459" i="6"/>
  <c r="AE459" i="6"/>
  <c r="AD459" i="6"/>
  <c r="AC459" i="6"/>
  <c r="AB459" i="6"/>
  <c r="AA459" i="6"/>
  <c r="W459" i="6"/>
  <c r="V459" i="6"/>
  <c r="U459" i="6"/>
  <c r="T459" i="6"/>
  <c r="S459" i="6"/>
  <c r="R459" i="6"/>
  <c r="Q459" i="6"/>
  <c r="P459" i="6"/>
  <c r="O459" i="6"/>
  <c r="N459" i="6"/>
  <c r="M459" i="6"/>
  <c r="L459" i="6"/>
  <c r="K459" i="6"/>
  <c r="J459" i="6"/>
  <c r="I459" i="6"/>
  <c r="H459" i="6"/>
  <c r="G459" i="6"/>
  <c r="F459" i="6"/>
  <c r="E459" i="6"/>
  <c r="D459" i="6"/>
  <c r="C459" i="6"/>
  <c r="B459" i="6"/>
  <c r="AY458" i="6"/>
  <c r="AV458" i="6"/>
  <c r="AU458" i="6"/>
  <c r="AT458" i="6"/>
  <c r="AS458" i="6"/>
  <c r="AR458" i="6"/>
  <c r="AQ458" i="6"/>
  <c r="AP458" i="6"/>
  <c r="AO458" i="6"/>
  <c r="AN458" i="6"/>
  <c r="AM458" i="6"/>
  <c r="AL458" i="6"/>
  <c r="AK458" i="6"/>
  <c r="AJ458" i="6"/>
  <c r="AI458" i="6"/>
  <c r="AH458" i="6"/>
  <c r="AG458" i="6"/>
  <c r="AF458" i="6"/>
  <c r="AE458" i="6"/>
  <c r="AD458" i="6"/>
  <c r="AC458" i="6"/>
  <c r="AB458" i="6"/>
  <c r="AA458" i="6"/>
  <c r="W458" i="6"/>
  <c r="V458" i="6"/>
  <c r="U458" i="6"/>
  <c r="T458" i="6"/>
  <c r="S458" i="6"/>
  <c r="R458" i="6"/>
  <c r="Q458" i="6"/>
  <c r="P458" i="6"/>
  <c r="O458" i="6"/>
  <c r="N458" i="6"/>
  <c r="M458" i="6"/>
  <c r="L458" i="6"/>
  <c r="K458" i="6"/>
  <c r="J458" i="6"/>
  <c r="I458" i="6"/>
  <c r="H458" i="6"/>
  <c r="G458" i="6"/>
  <c r="F458" i="6"/>
  <c r="E458" i="6"/>
  <c r="D458" i="6"/>
  <c r="C458" i="6"/>
  <c r="B458" i="6"/>
  <c r="AY457" i="6"/>
  <c r="AV457" i="6"/>
  <c r="AU457" i="6"/>
  <c r="AT457" i="6"/>
  <c r="AS457" i="6"/>
  <c r="AR457" i="6"/>
  <c r="AQ457" i="6"/>
  <c r="AP457" i="6"/>
  <c r="AO457" i="6"/>
  <c r="AN457" i="6"/>
  <c r="AM457" i="6"/>
  <c r="AL457" i="6"/>
  <c r="AK457" i="6"/>
  <c r="AJ457" i="6"/>
  <c r="AI457" i="6"/>
  <c r="AH457" i="6"/>
  <c r="AG457" i="6"/>
  <c r="AF457" i="6"/>
  <c r="AE457" i="6"/>
  <c r="AD457" i="6"/>
  <c r="AC457" i="6"/>
  <c r="AB457" i="6"/>
  <c r="AA457" i="6"/>
  <c r="W457" i="6"/>
  <c r="V457" i="6"/>
  <c r="U457" i="6"/>
  <c r="T457" i="6"/>
  <c r="S457" i="6"/>
  <c r="R457" i="6"/>
  <c r="Q457" i="6"/>
  <c r="P457" i="6"/>
  <c r="O457" i="6"/>
  <c r="N457" i="6"/>
  <c r="M457" i="6"/>
  <c r="L457" i="6"/>
  <c r="K457" i="6"/>
  <c r="J457" i="6"/>
  <c r="I457" i="6"/>
  <c r="H457" i="6"/>
  <c r="G457" i="6"/>
  <c r="F457" i="6"/>
  <c r="E457" i="6"/>
  <c r="D457" i="6"/>
  <c r="C457" i="6"/>
  <c r="B457" i="6"/>
  <c r="AY456" i="6"/>
  <c r="AV456" i="6"/>
  <c r="AU456" i="6"/>
  <c r="AT456" i="6"/>
  <c r="AS456" i="6"/>
  <c r="AR456" i="6"/>
  <c r="AQ456" i="6"/>
  <c r="AP456" i="6"/>
  <c r="AO456" i="6"/>
  <c r="AN456" i="6"/>
  <c r="AM456" i="6"/>
  <c r="AL456" i="6"/>
  <c r="AK456" i="6"/>
  <c r="AJ456" i="6"/>
  <c r="AI456" i="6"/>
  <c r="AH456" i="6"/>
  <c r="AG456" i="6"/>
  <c r="AF456" i="6"/>
  <c r="AE456" i="6"/>
  <c r="AD456" i="6"/>
  <c r="AC456" i="6"/>
  <c r="AB456" i="6"/>
  <c r="AA456" i="6"/>
  <c r="W456" i="6"/>
  <c r="V456" i="6"/>
  <c r="U456" i="6"/>
  <c r="T456" i="6"/>
  <c r="S456" i="6"/>
  <c r="R456" i="6"/>
  <c r="Q456" i="6"/>
  <c r="P456" i="6"/>
  <c r="O456" i="6"/>
  <c r="N456" i="6"/>
  <c r="M456" i="6"/>
  <c r="L456" i="6"/>
  <c r="K456" i="6"/>
  <c r="J456" i="6"/>
  <c r="I456" i="6"/>
  <c r="H456" i="6"/>
  <c r="G456" i="6"/>
  <c r="F456" i="6"/>
  <c r="E456" i="6"/>
  <c r="D456" i="6"/>
  <c r="C456" i="6"/>
  <c r="B456" i="6"/>
  <c r="AY455" i="6"/>
  <c r="AV455" i="6"/>
  <c r="AU455" i="6"/>
  <c r="AT455" i="6"/>
  <c r="AS455" i="6"/>
  <c r="AR455" i="6"/>
  <c r="AQ455" i="6"/>
  <c r="AP455" i="6"/>
  <c r="AO455" i="6"/>
  <c r="AN455" i="6"/>
  <c r="AM455" i="6"/>
  <c r="AL455" i="6"/>
  <c r="AK455" i="6"/>
  <c r="AJ455" i="6"/>
  <c r="AI455" i="6"/>
  <c r="AH455" i="6"/>
  <c r="AG455" i="6"/>
  <c r="AF455" i="6"/>
  <c r="AE455" i="6"/>
  <c r="AD455" i="6"/>
  <c r="AC455" i="6"/>
  <c r="AB455" i="6"/>
  <c r="AA455" i="6"/>
  <c r="W455" i="6"/>
  <c r="V455" i="6"/>
  <c r="U455" i="6"/>
  <c r="T455" i="6"/>
  <c r="S455" i="6"/>
  <c r="R455" i="6"/>
  <c r="Q455" i="6"/>
  <c r="P455" i="6"/>
  <c r="O455" i="6"/>
  <c r="N455" i="6"/>
  <c r="M455" i="6"/>
  <c r="L455" i="6"/>
  <c r="K455" i="6"/>
  <c r="J455" i="6"/>
  <c r="I455" i="6"/>
  <c r="H455" i="6"/>
  <c r="G455" i="6"/>
  <c r="F455" i="6"/>
  <c r="E455" i="6"/>
  <c r="D455" i="6"/>
  <c r="C455" i="6"/>
  <c r="B455" i="6"/>
  <c r="AY454" i="6"/>
  <c r="AV454" i="6"/>
  <c r="AU454" i="6"/>
  <c r="AT454" i="6"/>
  <c r="AS454" i="6"/>
  <c r="AR454" i="6"/>
  <c r="AQ454" i="6"/>
  <c r="AP454" i="6"/>
  <c r="AO454" i="6"/>
  <c r="AN454" i="6"/>
  <c r="AM454" i="6"/>
  <c r="AL454" i="6"/>
  <c r="AK454" i="6"/>
  <c r="AJ454" i="6"/>
  <c r="AI454" i="6"/>
  <c r="AH454" i="6"/>
  <c r="AG454" i="6"/>
  <c r="AF454" i="6"/>
  <c r="AE454" i="6"/>
  <c r="AD454" i="6"/>
  <c r="AC454" i="6"/>
  <c r="AB454" i="6"/>
  <c r="AA454" i="6"/>
  <c r="W454" i="6"/>
  <c r="V454" i="6"/>
  <c r="U454" i="6"/>
  <c r="T454" i="6"/>
  <c r="S454" i="6"/>
  <c r="R454" i="6"/>
  <c r="Q454" i="6"/>
  <c r="P454" i="6"/>
  <c r="O454" i="6"/>
  <c r="N454" i="6"/>
  <c r="M454" i="6"/>
  <c r="L454" i="6"/>
  <c r="K454" i="6"/>
  <c r="J454" i="6"/>
  <c r="I454" i="6"/>
  <c r="H454" i="6"/>
  <c r="G454" i="6"/>
  <c r="F454" i="6"/>
  <c r="E454" i="6"/>
  <c r="D454" i="6"/>
  <c r="C454" i="6"/>
  <c r="B454" i="6"/>
  <c r="AY453" i="6"/>
  <c r="AV453" i="6"/>
  <c r="AU453" i="6"/>
  <c r="AT453" i="6"/>
  <c r="AS453" i="6"/>
  <c r="AR453" i="6"/>
  <c r="AQ453" i="6"/>
  <c r="AP453" i="6"/>
  <c r="AO453" i="6"/>
  <c r="AN453" i="6"/>
  <c r="AM453" i="6"/>
  <c r="AL453" i="6"/>
  <c r="AK453" i="6"/>
  <c r="AJ453" i="6"/>
  <c r="AI453" i="6"/>
  <c r="AH453" i="6"/>
  <c r="AG453" i="6"/>
  <c r="AF453" i="6"/>
  <c r="AE453" i="6"/>
  <c r="AD453" i="6"/>
  <c r="AC453" i="6"/>
  <c r="AB453" i="6"/>
  <c r="AA453" i="6"/>
  <c r="W453" i="6"/>
  <c r="V453" i="6"/>
  <c r="U453" i="6"/>
  <c r="T453" i="6"/>
  <c r="S453" i="6"/>
  <c r="R453" i="6"/>
  <c r="Q453" i="6"/>
  <c r="P453" i="6"/>
  <c r="O453" i="6"/>
  <c r="N453" i="6"/>
  <c r="M453" i="6"/>
  <c r="L453" i="6"/>
  <c r="K453" i="6"/>
  <c r="J453" i="6"/>
  <c r="I453" i="6"/>
  <c r="H453" i="6"/>
  <c r="G453" i="6"/>
  <c r="F453" i="6"/>
  <c r="E453" i="6"/>
  <c r="D453" i="6"/>
  <c r="C453" i="6"/>
  <c r="B453" i="6"/>
  <c r="AY452" i="6"/>
  <c r="AV452" i="6"/>
  <c r="AU452" i="6"/>
  <c r="AT452" i="6"/>
  <c r="AS452" i="6"/>
  <c r="AR452" i="6"/>
  <c r="AQ452" i="6"/>
  <c r="AP452" i="6"/>
  <c r="AO452" i="6"/>
  <c r="AN452" i="6"/>
  <c r="AM452" i="6"/>
  <c r="AL452" i="6"/>
  <c r="AK452" i="6"/>
  <c r="AJ452" i="6"/>
  <c r="AI452" i="6"/>
  <c r="AH452" i="6"/>
  <c r="AG452" i="6"/>
  <c r="AF452" i="6"/>
  <c r="AE452" i="6"/>
  <c r="AD452" i="6"/>
  <c r="AC452" i="6"/>
  <c r="AB452" i="6"/>
  <c r="AA452" i="6"/>
  <c r="W452" i="6"/>
  <c r="V452" i="6"/>
  <c r="U452" i="6"/>
  <c r="T452" i="6"/>
  <c r="S452" i="6"/>
  <c r="R452" i="6"/>
  <c r="Q452" i="6"/>
  <c r="P452" i="6"/>
  <c r="O452" i="6"/>
  <c r="N452" i="6"/>
  <c r="M452" i="6"/>
  <c r="L452" i="6"/>
  <c r="K452" i="6"/>
  <c r="J452" i="6"/>
  <c r="I452" i="6"/>
  <c r="H452" i="6"/>
  <c r="G452" i="6"/>
  <c r="F452" i="6"/>
  <c r="E452" i="6"/>
  <c r="D452" i="6"/>
  <c r="C452" i="6"/>
  <c r="B452" i="6"/>
  <c r="AY451" i="6"/>
  <c r="AV451" i="6"/>
  <c r="AU451" i="6"/>
  <c r="AT451" i="6"/>
  <c r="AS451" i="6"/>
  <c r="AR451" i="6"/>
  <c r="AQ451" i="6"/>
  <c r="AP451" i="6"/>
  <c r="AO451" i="6"/>
  <c r="AN451" i="6"/>
  <c r="AM451" i="6"/>
  <c r="AL451" i="6"/>
  <c r="AK451" i="6"/>
  <c r="AJ451" i="6"/>
  <c r="AI451" i="6"/>
  <c r="AH451" i="6"/>
  <c r="AG451" i="6"/>
  <c r="AF451" i="6"/>
  <c r="AE451" i="6"/>
  <c r="AD451" i="6"/>
  <c r="AC451" i="6"/>
  <c r="AB451" i="6"/>
  <c r="AA451" i="6"/>
  <c r="W451" i="6"/>
  <c r="V451" i="6"/>
  <c r="U451" i="6"/>
  <c r="T451" i="6"/>
  <c r="S451" i="6"/>
  <c r="R451" i="6"/>
  <c r="Q451" i="6"/>
  <c r="P451" i="6"/>
  <c r="O451" i="6"/>
  <c r="N451" i="6"/>
  <c r="M451" i="6"/>
  <c r="L451" i="6"/>
  <c r="K451" i="6"/>
  <c r="J451" i="6"/>
  <c r="I451" i="6"/>
  <c r="H451" i="6"/>
  <c r="G451" i="6"/>
  <c r="F451" i="6"/>
  <c r="E451" i="6"/>
  <c r="D451" i="6"/>
  <c r="C451" i="6"/>
  <c r="B451" i="6"/>
  <c r="AY450" i="6"/>
  <c r="AV450" i="6"/>
  <c r="AU450" i="6"/>
  <c r="AT450" i="6"/>
  <c r="AS450" i="6"/>
  <c r="AR450" i="6"/>
  <c r="AQ450" i="6"/>
  <c r="AP450" i="6"/>
  <c r="AO450" i="6"/>
  <c r="AN450" i="6"/>
  <c r="AM450" i="6"/>
  <c r="AL450" i="6"/>
  <c r="AK450" i="6"/>
  <c r="AJ450" i="6"/>
  <c r="AI450" i="6"/>
  <c r="AH450" i="6"/>
  <c r="AG450" i="6"/>
  <c r="AF450" i="6"/>
  <c r="AE450" i="6"/>
  <c r="AD450" i="6"/>
  <c r="AC450" i="6"/>
  <c r="AB450" i="6"/>
  <c r="AA450" i="6"/>
  <c r="W450" i="6"/>
  <c r="V450" i="6"/>
  <c r="U450" i="6"/>
  <c r="T450" i="6"/>
  <c r="S450" i="6"/>
  <c r="R450" i="6"/>
  <c r="Q450" i="6"/>
  <c r="P450" i="6"/>
  <c r="O450" i="6"/>
  <c r="N450" i="6"/>
  <c r="M450" i="6"/>
  <c r="L450" i="6"/>
  <c r="K450" i="6"/>
  <c r="J450" i="6"/>
  <c r="I450" i="6"/>
  <c r="H450" i="6"/>
  <c r="G450" i="6"/>
  <c r="F450" i="6"/>
  <c r="E450" i="6"/>
  <c r="D450" i="6"/>
  <c r="C450" i="6"/>
  <c r="B450" i="6"/>
  <c r="AY449" i="6"/>
  <c r="AV449" i="6"/>
  <c r="AU449" i="6"/>
  <c r="AT449" i="6"/>
  <c r="AS449" i="6"/>
  <c r="AR449" i="6"/>
  <c r="AQ449" i="6"/>
  <c r="AP449" i="6"/>
  <c r="AO449" i="6"/>
  <c r="AN449" i="6"/>
  <c r="AM449" i="6"/>
  <c r="AL449" i="6"/>
  <c r="AK449" i="6"/>
  <c r="AJ449" i="6"/>
  <c r="AI449" i="6"/>
  <c r="AH449" i="6"/>
  <c r="AG449" i="6"/>
  <c r="AF449" i="6"/>
  <c r="AE449" i="6"/>
  <c r="AD449" i="6"/>
  <c r="AC449" i="6"/>
  <c r="AB449" i="6"/>
  <c r="AA449" i="6"/>
  <c r="W449" i="6"/>
  <c r="V449" i="6"/>
  <c r="U449" i="6"/>
  <c r="T449" i="6"/>
  <c r="S449" i="6"/>
  <c r="R449" i="6"/>
  <c r="Q449" i="6"/>
  <c r="P449" i="6"/>
  <c r="O449" i="6"/>
  <c r="N449" i="6"/>
  <c r="M449" i="6"/>
  <c r="L449" i="6"/>
  <c r="K449" i="6"/>
  <c r="J449" i="6"/>
  <c r="I449" i="6"/>
  <c r="H449" i="6"/>
  <c r="G449" i="6"/>
  <c r="F449" i="6"/>
  <c r="E449" i="6"/>
  <c r="D449" i="6"/>
  <c r="C449" i="6"/>
  <c r="B449" i="6"/>
  <c r="AY448" i="6"/>
  <c r="AV448" i="6"/>
  <c r="AU448" i="6"/>
  <c r="AT448" i="6"/>
  <c r="AS448" i="6"/>
  <c r="AR448" i="6"/>
  <c r="AQ448" i="6"/>
  <c r="AP448" i="6"/>
  <c r="AO448" i="6"/>
  <c r="AN448" i="6"/>
  <c r="AM448" i="6"/>
  <c r="AL448" i="6"/>
  <c r="AK448" i="6"/>
  <c r="AJ448" i="6"/>
  <c r="AI448" i="6"/>
  <c r="AH448" i="6"/>
  <c r="AG448" i="6"/>
  <c r="AF448" i="6"/>
  <c r="AE448" i="6"/>
  <c r="AD448" i="6"/>
  <c r="AC448" i="6"/>
  <c r="AB448" i="6"/>
  <c r="AA448" i="6"/>
  <c r="W448" i="6"/>
  <c r="V448" i="6"/>
  <c r="U448" i="6"/>
  <c r="T448" i="6"/>
  <c r="S448" i="6"/>
  <c r="R448" i="6"/>
  <c r="Q448" i="6"/>
  <c r="P448" i="6"/>
  <c r="O448" i="6"/>
  <c r="N448" i="6"/>
  <c r="M448" i="6"/>
  <c r="L448" i="6"/>
  <c r="K448" i="6"/>
  <c r="J448" i="6"/>
  <c r="I448" i="6"/>
  <c r="H448" i="6"/>
  <c r="G448" i="6"/>
  <c r="F448" i="6"/>
  <c r="E448" i="6"/>
  <c r="D448" i="6"/>
  <c r="C448" i="6"/>
  <c r="B448" i="6"/>
  <c r="AY447" i="6"/>
  <c r="AV447" i="6"/>
  <c r="AU447" i="6"/>
  <c r="AT447" i="6"/>
  <c r="AS447" i="6"/>
  <c r="AR447" i="6"/>
  <c r="AQ447" i="6"/>
  <c r="AP447" i="6"/>
  <c r="AO447" i="6"/>
  <c r="AN447" i="6"/>
  <c r="AM447" i="6"/>
  <c r="AL447" i="6"/>
  <c r="AK447" i="6"/>
  <c r="AJ447" i="6"/>
  <c r="AI447" i="6"/>
  <c r="AH447" i="6"/>
  <c r="AG447" i="6"/>
  <c r="AF447" i="6"/>
  <c r="AE447" i="6"/>
  <c r="AD447" i="6"/>
  <c r="AC447" i="6"/>
  <c r="AB447" i="6"/>
  <c r="AA447" i="6"/>
  <c r="W447" i="6"/>
  <c r="V447" i="6"/>
  <c r="U447" i="6"/>
  <c r="T447" i="6"/>
  <c r="S447" i="6"/>
  <c r="R447" i="6"/>
  <c r="Q447" i="6"/>
  <c r="P447" i="6"/>
  <c r="O447" i="6"/>
  <c r="N447" i="6"/>
  <c r="M447" i="6"/>
  <c r="L447" i="6"/>
  <c r="K447" i="6"/>
  <c r="J447" i="6"/>
  <c r="I447" i="6"/>
  <c r="H447" i="6"/>
  <c r="G447" i="6"/>
  <c r="F447" i="6"/>
  <c r="E447" i="6"/>
  <c r="D447" i="6"/>
  <c r="C447" i="6"/>
  <c r="B447" i="6"/>
  <c r="AY446" i="6"/>
  <c r="AV446" i="6"/>
  <c r="AU446" i="6"/>
  <c r="AT446" i="6"/>
  <c r="AS446" i="6"/>
  <c r="AR446" i="6"/>
  <c r="AQ446" i="6"/>
  <c r="AP446" i="6"/>
  <c r="AO446" i="6"/>
  <c r="AN446" i="6"/>
  <c r="AM446" i="6"/>
  <c r="AL446" i="6"/>
  <c r="AK446" i="6"/>
  <c r="AJ446" i="6"/>
  <c r="AI446" i="6"/>
  <c r="AH446" i="6"/>
  <c r="AG446" i="6"/>
  <c r="AF446" i="6"/>
  <c r="AE446" i="6"/>
  <c r="AD446" i="6"/>
  <c r="AC446" i="6"/>
  <c r="AB446" i="6"/>
  <c r="AA446" i="6"/>
  <c r="W446" i="6"/>
  <c r="V446" i="6"/>
  <c r="U446" i="6"/>
  <c r="T446" i="6"/>
  <c r="S446" i="6"/>
  <c r="R446" i="6"/>
  <c r="Q446" i="6"/>
  <c r="P446" i="6"/>
  <c r="O446" i="6"/>
  <c r="N446" i="6"/>
  <c r="M446" i="6"/>
  <c r="L446" i="6"/>
  <c r="K446" i="6"/>
  <c r="J446" i="6"/>
  <c r="I446" i="6"/>
  <c r="H446" i="6"/>
  <c r="G446" i="6"/>
  <c r="F446" i="6"/>
  <c r="E446" i="6"/>
  <c r="D446" i="6"/>
  <c r="C446" i="6"/>
  <c r="B446" i="6"/>
  <c r="AY445" i="6"/>
  <c r="AV445" i="6"/>
  <c r="AU445" i="6"/>
  <c r="AT445" i="6"/>
  <c r="AS445" i="6"/>
  <c r="AR445" i="6"/>
  <c r="AQ445" i="6"/>
  <c r="AP445" i="6"/>
  <c r="AO445" i="6"/>
  <c r="AN445" i="6"/>
  <c r="AM445" i="6"/>
  <c r="AL445" i="6"/>
  <c r="AK445" i="6"/>
  <c r="AJ445" i="6"/>
  <c r="AI445" i="6"/>
  <c r="AH445" i="6"/>
  <c r="AG445" i="6"/>
  <c r="AF445" i="6"/>
  <c r="AE445" i="6"/>
  <c r="AD445" i="6"/>
  <c r="AC445" i="6"/>
  <c r="AB445" i="6"/>
  <c r="AA445" i="6"/>
  <c r="W445" i="6"/>
  <c r="V445" i="6"/>
  <c r="U445" i="6"/>
  <c r="T445" i="6"/>
  <c r="S445" i="6"/>
  <c r="R445" i="6"/>
  <c r="Q445" i="6"/>
  <c r="P445" i="6"/>
  <c r="O445" i="6"/>
  <c r="N445" i="6"/>
  <c r="M445" i="6"/>
  <c r="L445" i="6"/>
  <c r="K445" i="6"/>
  <c r="J445" i="6"/>
  <c r="I445" i="6"/>
  <c r="H445" i="6"/>
  <c r="G445" i="6"/>
  <c r="F445" i="6"/>
  <c r="E445" i="6"/>
  <c r="D445" i="6"/>
  <c r="C445" i="6"/>
  <c r="B445" i="6"/>
  <c r="AY444" i="6"/>
  <c r="AV444" i="6"/>
  <c r="AU444" i="6"/>
  <c r="AT444" i="6"/>
  <c r="AS444" i="6"/>
  <c r="AR444" i="6"/>
  <c r="AQ444" i="6"/>
  <c r="AP444" i="6"/>
  <c r="AO444" i="6"/>
  <c r="AN444" i="6"/>
  <c r="AM444" i="6"/>
  <c r="AL444" i="6"/>
  <c r="AK444" i="6"/>
  <c r="AJ444" i="6"/>
  <c r="AI444" i="6"/>
  <c r="AH444" i="6"/>
  <c r="AG444" i="6"/>
  <c r="AF444" i="6"/>
  <c r="AE444" i="6"/>
  <c r="AD444" i="6"/>
  <c r="AC444" i="6"/>
  <c r="AB444" i="6"/>
  <c r="AA444" i="6"/>
  <c r="W444" i="6"/>
  <c r="V444" i="6"/>
  <c r="U444" i="6"/>
  <c r="T444" i="6"/>
  <c r="S444" i="6"/>
  <c r="R444" i="6"/>
  <c r="Q444" i="6"/>
  <c r="P444" i="6"/>
  <c r="O444" i="6"/>
  <c r="N444" i="6"/>
  <c r="M444" i="6"/>
  <c r="L444" i="6"/>
  <c r="K444" i="6"/>
  <c r="J444" i="6"/>
  <c r="I444" i="6"/>
  <c r="H444" i="6"/>
  <c r="G444" i="6"/>
  <c r="F444" i="6"/>
  <c r="E444" i="6"/>
  <c r="D444" i="6"/>
  <c r="C444" i="6"/>
  <c r="B444" i="6"/>
  <c r="AY443" i="6"/>
  <c r="AV443" i="6"/>
  <c r="AU443" i="6"/>
  <c r="AT443" i="6"/>
  <c r="AS443" i="6"/>
  <c r="AR443" i="6"/>
  <c r="AQ443" i="6"/>
  <c r="AP443" i="6"/>
  <c r="AO443" i="6"/>
  <c r="AN443" i="6"/>
  <c r="AM443" i="6"/>
  <c r="AL443" i="6"/>
  <c r="AK443" i="6"/>
  <c r="AJ443" i="6"/>
  <c r="AI443" i="6"/>
  <c r="AH443" i="6"/>
  <c r="AG443" i="6"/>
  <c r="AF443" i="6"/>
  <c r="AE443" i="6"/>
  <c r="AD443" i="6"/>
  <c r="AC443" i="6"/>
  <c r="AB443" i="6"/>
  <c r="AA443" i="6"/>
  <c r="W443" i="6"/>
  <c r="V443" i="6"/>
  <c r="U443" i="6"/>
  <c r="T443" i="6"/>
  <c r="S443" i="6"/>
  <c r="R443" i="6"/>
  <c r="Q443" i="6"/>
  <c r="P443" i="6"/>
  <c r="O443" i="6"/>
  <c r="N443" i="6"/>
  <c r="M443" i="6"/>
  <c r="L443" i="6"/>
  <c r="K443" i="6"/>
  <c r="J443" i="6"/>
  <c r="I443" i="6"/>
  <c r="H443" i="6"/>
  <c r="G443" i="6"/>
  <c r="F443" i="6"/>
  <c r="E443" i="6"/>
  <c r="D443" i="6"/>
  <c r="C443" i="6"/>
  <c r="B443" i="6"/>
  <c r="AY442" i="6"/>
  <c r="AV442" i="6"/>
  <c r="AU442" i="6"/>
  <c r="AT442" i="6"/>
  <c r="AS442" i="6"/>
  <c r="AR442" i="6"/>
  <c r="AQ442" i="6"/>
  <c r="AP442" i="6"/>
  <c r="AO442" i="6"/>
  <c r="AN442" i="6"/>
  <c r="AM442" i="6"/>
  <c r="AL442" i="6"/>
  <c r="AK442" i="6"/>
  <c r="AJ442" i="6"/>
  <c r="AI442" i="6"/>
  <c r="AH442" i="6"/>
  <c r="AG442" i="6"/>
  <c r="AF442" i="6"/>
  <c r="AE442" i="6"/>
  <c r="AD442" i="6"/>
  <c r="AC442" i="6"/>
  <c r="AB442" i="6"/>
  <c r="AA442" i="6"/>
  <c r="W442" i="6"/>
  <c r="V442" i="6"/>
  <c r="U442" i="6"/>
  <c r="T442" i="6"/>
  <c r="S442" i="6"/>
  <c r="R442" i="6"/>
  <c r="Q442" i="6"/>
  <c r="P442" i="6"/>
  <c r="O442" i="6"/>
  <c r="N442" i="6"/>
  <c r="M442" i="6"/>
  <c r="L442" i="6"/>
  <c r="K442" i="6"/>
  <c r="J442" i="6"/>
  <c r="I442" i="6"/>
  <c r="H442" i="6"/>
  <c r="G442" i="6"/>
  <c r="F442" i="6"/>
  <c r="E442" i="6"/>
  <c r="D442" i="6"/>
  <c r="C442" i="6"/>
  <c r="B442" i="6"/>
  <c r="AY441" i="6"/>
  <c r="AV441" i="6"/>
  <c r="AU441" i="6"/>
  <c r="AT441" i="6"/>
  <c r="AS441" i="6"/>
  <c r="AR441" i="6"/>
  <c r="AQ441" i="6"/>
  <c r="AP441" i="6"/>
  <c r="AO441" i="6"/>
  <c r="AN441" i="6"/>
  <c r="AM441" i="6"/>
  <c r="AL441" i="6"/>
  <c r="AK441" i="6"/>
  <c r="AJ441" i="6"/>
  <c r="AI441" i="6"/>
  <c r="AH441" i="6"/>
  <c r="AG441" i="6"/>
  <c r="AF441" i="6"/>
  <c r="AE441" i="6"/>
  <c r="AD441" i="6"/>
  <c r="AC441" i="6"/>
  <c r="AB441" i="6"/>
  <c r="AA441" i="6"/>
  <c r="W441" i="6"/>
  <c r="V441" i="6"/>
  <c r="U441" i="6"/>
  <c r="T441" i="6"/>
  <c r="S441" i="6"/>
  <c r="R441" i="6"/>
  <c r="Q441" i="6"/>
  <c r="P441" i="6"/>
  <c r="O441" i="6"/>
  <c r="N441" i="6"/>
  <c r="M441" i="6"/>
  <c r="L441" i="6"/>
  <c r="K441" i="6"/>
  <c r="J441" i="6"/>
  <c r="I441" i="6"/>
  <c r="H441" i="6"/>
  <c r="G441" i="6"/>
  <c r="F441" i="6"/>
  <c r="E441" i="6"/>
  <c r="D441" i="6"/>
  <c r="C441" i="6"/>
  <c r="B441" i="6"/>
  <c r="AY440" i="6"/>
  <c r="AV440" i="6"/>
  <c r="AU440" i="6"/>
  <c r="AT440" i="6"/>
  <c r="AS440" i="6"/>
  <c r="AR440" i="6"/>
  <c r="AQ440" i="6"/>
  <c r="AP440" i="6"/>
  <c r="AO440" i="6"/>
  <c r="AN440" i="6"/>
  <c r="AM440" i="6"/>
  <c r="AL440" i="6"/>
  <c r="AK440" i="6"/>
  <c r="AJ440" i="6"/>
  <c r="AI440" i="6"/>
  <c r="AH440" i="6"/>
  <c r="AG440" i="6"/>
  <c r="AF440" i="6"/>
  <c r="AE440" i="6"/>
  <c r="AD440" i="6"/>
  <c r="AC440" i="6"/>
  <c r="AB440" i="6"/>
  <c r="AA440" i="6"/>
  <c r="W440" i="6"/>
  <c r="V440" i="6"/>
  <c r="U440" i="6"/>
  <c r="T440" i="6"/>
  <c r="S440" i="6"/>
  <c r="R440" i="6"/>
  <c r="Q440" i="6"/>
  <c r="P440" i="6"/>
  <c r="O440" i="6"/>
  <c r="N440" i="6"/>
  <c r="M440" i="6"/>
  <c r="L440" i="6"/>
  <c r="K440" i="6"/>
  <c r="J440" i="6"/>
  <c r="I440" i="6"/>
  <c r="H440" i="6"/>
  <c r="G440" i="6"/>
  <c r="F440" i="6"/>
  <c r="E440" i="6"/>
  <c r="D440" i="6"/>
  <c r="C440" i="6"/>
  <c r="B440" i="6"/>
  <c r="AY439" i="6"/>
  <c r="AV439" i="6"/>
  <c r="AU439" i="6"/>
  <c r="AT439" i="6"/>
  <c r="AS439" i="6"/>
  <c r="AR439" i="6"/>
  <c r="AQ439" i="6"/>
  <c r="AP439" i="6"/>
  <c r="AO439" i="6"/>
  <c r="AN439" i="6"/>
  <c r="AM439" i="6"/>
  <c r="AL439" i="6"/>
  <c r="AK439" i="6"/>
  <c r="AJ439" i="6"/>
  <c r="AI439" i="6"/>
  <c r="AH439" i="6"/>
  <c r="AG439" i="6"/>
  <c r="AF439" i="6"/>
  <c r="AE439" i="6"/>
  <c r="AD439" i="6"/>
  <c r="AC439" i="6"/>
  <c r="AB439" i="6"/>
  <c r="AA439" i="6"/>
  <c r="W439" i="6"/>
  <c r="V439" i="6"/>
  <c r="U439" i="6"/>
  <c r="T439" i="6"/>
  <c r="S439" i="6"/>
  <c r="R439" i="6"/>
  <c r="Q439" i="6"/>
  <c r="P439" i="6"/>
  <c r="O439" i="6"/>
  <c r="N439" i="6"/>
  <c r="M439" i="6"/>
  <c r="L439" i="6"/>
  <c r="K439" i="6"/>
  <c r="J439" i="6"/>
  <c r="I439" i="6"/>
  <c r="H439" i="6"/>
  <c r="G439" i="6"/>
  <c r="F439" i="6"/>
  <c r="E439" i="6"/>
  <c r="D439" i="6"/>
  <c r="C439" i="6"/>
  <c r="B439" i="6"/>
  <c r="AY438" i="6"/>
  <c r="AV438" i="6"/>
  <c r="AU438" i="6"/>
  <c r="AT438" i="6"/>
  <c r="AS438" i="6"/>
  <c r="AR438" i="6"/>
  <c r="AQ438" i="6"/>
  <c r="AP438" i="6"/>
  <c r="AO438" i="6"/>
  <c r="AN438" i="6"/>
  <c r="AM438" i="6"/>
  <c r="AL438" i="6"/>
  <c r="AK438" i="6"/>
  <c r="AJ438" i="6"/>
  <c r="AI438" i="6"/>
  <c r="AH438" i="6"/>
  <c r="AG438" i="6"/>
  <c r="AF438" i="6"/>
  <c r="AE438" i="6"/>
  <c r="AD438" i="6"/>
  <c r="AC438" i="6"/>
  <c r="AB438" i="6"/>
  <c r="AA438" i="6"/>
  <c r="W438" i="6"/>
  <c r="V438" i="6"/>
  <c r="U438" i="6"/>
  <c r="T438" i="6"/>
  <c r="S438" i="6"/>
  <c r="R438" i="6"/>
  <c r="Q438" i="6"/>
  <c r="P438" i="6"/>
  <c r="O438" i="6"/>
  <c r="N438" i="6"/>
  <c r="M438" i="6"/>
  <c r="L438" i="6"/>
  <c r="K438" i="6"/>
  <c r="J438" i="6"/>
  <c r="I438" i="6"/>
  <c r="H438" i="6"/>
  <c r="G438" i="6"/>
  <c r="F438" i="6"/>
  <c r="E438" i="6"/>
  <c r="D438" i="6"/>
  <c r="C438" i="6"/>
  <c r="B438" i="6"/>
  <c r="AY437" i="6"/>
  <c r="AV437" i="6"/>
  <c r="AU437" i="6"/>
  <c r="AT437" i="6"/>
  <c r="AS437" i="6"/>
  <c r="AR437" i="6"/>
  <c r="AQ437" i="6"/>
  <c r="AP437" i="6"/>
  <c r="AO437" i="6"/>
  <c r="AN437" i="6"/>
  <c r="AM437" i="6"/>
  <c r="AL437" i="6"/>
  <c r="AK437" i="6"/>
  <c r="AJ437" i="6"/>
  <c r="AI437" i="6"/>
  <c r="AH437" i="6"/>
  <c r="AG437" i="6"/>
  <c r="AF437" i="6"/>
  <c r="AE437" i="6"/>
  <c r="AD437" i="6"/>
  <c r="AC437" i="6"/>
  <c r="AB437" i="6"/>
  <c r="AA437" i="6"/>
  <c r="W437" i="6"/>
  <c r="V437" i="6"/>
  <c r="U437" i="6"/>
  <c r="T437" i="6"/>
  <c r="S437" i="6"/>
  <c r="R437" i="6"/>
  <c r="Q437" i="6"/>
  <c r="P437" i="6"/>
  <c r="O437" i="6"/>
  <c r="N437" i="6"/>
  <c r="M437" i="6"/>
  <c r="L437" i="6"/>
  <c r="K437" i="6"/>
  <c r="J437" i="6"/>
  <c r="I437" i="6"/>
  <c r="H437" i="6"/>
  <c r="G437" i="6"/>
  <c r="F437" i="6"/>
  <c r="E437" i="6"/>
  <c r="D437" i="6"/>
  <c r="C437" i="6"/>
  <c r="B437" i="6"/>
  <c r="AY436" i="6"/>
  <c r="AV436" i="6"/>
  <c r="AU436" i="6"/>
  <c r="AT436" i="6"/>
  <c r="AS436" i="6"/>
  <c r="AR436" i="6"/>
  <c r="AQ436" i="6"/>
  <c r="AP436" i="6"/>
  <c r="AO436" i="6"/>
  <c r="AN436" i="6"/>
  <c r="AM436" i="6"/>
  <c r="AL436" i="6"/>
  <c r="AK436" i="6"/>
  <c r="AJ436" i="6"/>
  <c r="AI436" i="6"/>
  <c r="AH436" i="6"/>
  <c r="AG436" i="6"/>
  <c r="AF436" i="6"/>
  <c r="AE436" i="6"/>
  <c r="AD436" i="6"/>
  <c r="AC436" i="6"/>
  <c r="AB436" i="6"/>
  <c r="AA436" i="6"/>
  <c r="W436" i="6"/>
  <c r="V436" i="6"/>
  <c r="U436" i="6"/>
  <c r="T436" i="6"/>
  <c r="S436" i="6"/>
  <c r="R436" i="6"/>
  <c r="Q436" i="6"/>
  <c r="P436" i="6"/>
  <c r="O436" i="6"/>
  <c r="N436" i="6"/>
  <c r="M436" i="6"/>
  <c r="L436" i="6"/>
  <c r="K436" i="6"/>
  <c r="J436" i="6"/>
  <c r="I436" i="6"/>
  <c r="H436" i="6"/>
  <c r="G436" i="6"/>
  <c r="F436" i="6"/>
  <c r="E436" i="6"/>
  <c r="D436" i="6"/>
  <c r="C436" i="6"/>
  <c r="B436" i="6"/>
  <c r="AY435" i="6"/>
  <c r="AV435" i="6"/>
  <c r="AU435" i="6"/>
  <c r="AT435" i="6"/>
  <c r="AS435" i="6"/>
  <c r="AR435" i="6"/>
  <c r="AQ435" i="6"/>
  <c r="AP435" i="6"/>
  <c r="AO435" i="6"/>
  <c r="AN435" i="6"/>
  <c r="AM435" i="6"/>
  <c r="AL435" i="6"/>
  <c r="AK435" i="6"/>
  <c r="AJ435" i="6"/>
  <c r="AI435" i="6"/>
  <c r="AH435" i="6"/>
  <c r="AG435" i="6"/>
  <c r="AF435" i="6"/>
  <c r="AE435" i="6"/>
  <c r="AD435" i="6"/>
  <c r="AC435" i="6"/>
  <c r="AB435" i="6"/>
  <c r="AA435" i="6"/>
  <c r="W435" i="6"/>
  <c r="V435" i="6"/>
  <c r="U435" i="6"/>
  <c r="T435" i="6"/>
  <c r="S435" i="6"/>
  <c r="R435" i="6"/>
  <c r="Q435" i="6"/>
  <c r="P435" i="6"/>
  <c r="O435" i="6"/>
  <c r="N435" i="6"/>
  <c r="M435" i="6"/>
  <c r="L435" i="6"/>
  <c r="K435" i="6"/>
  <c r="J435" i="6"/>
  <c r="I435" i="6"/>
  <c r="H435" i="6"/>
  <c r="G435" i="6"/>
  <c r="F435" i="6"/>
  <c r="E435" i="6"/>
  <c r="D435" i="6"/>
  <c r="C435" i="6"/>
  <c r="B435" i="6"/>
  <c r="AY434" i="6"/>
  <c r="AV434" i="6"/>
  <c r="AU434" i="6"/>
  <c r="AT434" i="6"/>
  <c r="AS434" i="6"/>
  <c r="AR434" i="6"/>
  <c r="AQ434" i="6"/>
  <c r="AP434" i="6"/>
  <c r="AO434" i="6"/>
  <c r="AN434" i="6"/>
  <c r="AM434" i="6"/>
  <c r="AL434" i="6"/>
  <c r="AK434" i="6"/>
  <c r="AJ434" i="6"/>
  <c r="AI434" i="6"/>
  <c r="AH434" i="6"/>
  <c r="AG434" i="6"/>
  <c r="AF434" i="6"/>
  <c r="AE434" i="6"/>
  <c r="AD434" i="6"/>
  <c r="AC434" i="6"/>
  <c r="AB434" i="6"/>
  <c r="AA434" i="6"/>
  <c r="W434" i="6"/>
  <c r="V434" i="6"/>
  <c r="U434" i="6"/>
  <c r="T434" i="6"/>
  <c r="S434" i="6"/>
  <c r="R434" i="6"/>
  <c r="Q434" i="6"/>
  <c r="P434" i="6"/>
  <c r="O434" i="6"/>
  <c r="N434" i="6"/>
  <c r="M434" i="6"/>
  <c r="L434" i="6"/>
  <c r="K434" i="6"/>
  <c r="J434" i="6"/>
  <c r="I434" i="6"/>
  <c r="H434" i="6"/>
  <c r="G434" i="6"/>
  <c r="F434" i="6"/>
  <c r="E434" i="6"/>
  <c r="D434" i="6"/>
  <c r="C434" i="6"/>
  <c r="B434" i="6"/>
  <c r="AY433" i="6"/>
  <c r="AV433" i="6"/>
  <c r="AU433" i="6"/>
  <c r="AT433" i="6"/>
  <c r="AS433" i="6"/>
  <c r="AR433" i="6"/>
  <c r="AQ433" i="6"/>
  <c r="AP433" i="6"/>
  <c r="AO433" i="6"/>
  <c r="AN433" i="6"/>
  <c r="AM433" i="6"/>
  <c r="AL433" i="6"/>
  <c r="AK433" i="6"/>
  <c r="AJ433" i="6"/>
  <c r="AI433" i="6"/>
  <c r="AH433" i="6"/>
  <c r="AG433" i="6"/>
  <c r="AF433" i="6"/>
  <c r="AE433" i="6"/>
  <c r="AD433" i="6"/>
  <c r="AC433" i="6"/>
  <c r="AB433" i="6"/>
  <c r="AA433" i="6"/>
  <c r="W433" i="6"/>
  <c r="V433" i="6"/>
  <c r="U433" i="6"/>
  <c r="T433" i="6"/>
  <c r="S433" i="6"/>
  <c r="R433" i="6"/>
  <c r="Q433" i="6"/>
  <c r="P433" i="6"/>
  <c r="O433" i="6"/>
  <c r="N433" i="6"/>
  <c r="M433" i="6"/>
  <c r="L433" i="6"/>
  <c r="K433" i="6"/>
  <c r="J433" i="6"/>
  <c r="I433" i="6"/>
  <c r="H433" i="6"/>
  <c r="G433" i="6"/>
  <c r="F433" i="6"/>
  <c r="E433" i="6"/>
  <c r="D433" i="6"/>
  <c r="C433" i="6"/>
  <c r="B433" i="6"/>
  <c r="AY432" i="6"/>
  <c r="AV432" i="6"/>
  <c r="AU432" i="6"/>
  <c r="AT432" i="6"/>
  <c r="AS432" i="6"/>
  <c r="AR432" i="6"/>
  <c r="AQ432" i="6"/>
  <c r="AP432" i="6"/>
  <c r="AO432" i="6"/>
  <c r="AN432" i="6"/>
  <c r="AM432" i="6"/>
  <c r="AL432" i="6"/>
  <c r="AK432" i="6"/>
  <c r="AJ432" i="6"/>
  <c r="AI432" i="6"/>
  <c r="AH432" i="6"/>
  <c r="AG432" i="6"/>
  <c r="AF432" i="6"/>
  <c r="AE432" i="6"/>
  <c r="AD432" i="6"/>
  <c r="AC432" i="6"/>
  <c r="AB432" i="6"/>
  <c r="AA432" i="6"/>
  <c r="W432" i="6"/>
  <c r="V432" i="6"/>
  <c r="U432" i="6"/>
  <c r="T432" i="6"/>
  <c r="S432" i="6"/>
  <c r="R432" i="6"/>
  <c r="Q432" i="6"/>
  <c r="P432" i="6"/>
  <c r="O432" i="6"/>
  <c r="N432" i="6"/>
  <c r="M432" i="6"/>
  <c r="L432" i="6"/>
  <c r="K432" i="6"/>
  <c r="J432" i="6"/>
  <c r="I432" i="6"/>
  <c r="H432" i="6"/>
  <c r="G432" i="6"/>
  <c r="F432" i="6"/>
  <c r="E432" i="6"/>
  <c r="D432" i="6"/>
  <c r="C432" i="6"/>
  <c r="B432" i="6"/>
  <c r="AY431" i="6"/>
  <c r="AV431" i="6"/>
  <c r="AU431" i="6"/>
  <c r="AT431" i="6"/>
  <c r="AS431" i="6"/>
  <c r="AR431" i="6"/>
  <c r="AQ431" i="6"/>
  <c r="AP431" i="6"/>
  <c r="AO431" i="6"/>
  <c r="AN431" i="6"/>
  <c r="AM431" i="6"/>
  <c r="AL431" i="6"/>
  <c r="AK431" i="6"/>
  <c r="AJ431" i="6"/>
  <c r="AI431" i="6"/>
  <c r="AH431" i="6"/>
  <c r="AG431" i="6"/>
  <c r="AF431" i="6"/>
  <c r="AE431" i="6"/>
  <c r="AD431" i="6"/>
  <c r="AC431" i="6"/>
  <c r="AB431" i="6"/>
  <c r="AA431" i="6"/>
  <c r="W431" i="6"/>
  <c r="V431" i="6"/>
  <c r="U431" i="6"/>
  <c r="T431" i="6"/>
  <c r="S431" i="6"/>
  <c r="R431" i="6"/>
  <c r="Q431" i="6"/>
  <c r="P431" i="6"/>
  <c r="O431" i="6"/>
  <c r="N431" i="6"/>
  <c r="M431" i="6"/>
  <c r="L431" i="6"/>
  <c r="K431" i="6"/>
  <c r="J431" i="6"/>
  <c r="I431" i="6"/>
  <c r="H431" i="6"/>
  <c r="G431" i="6"/>
  <c r="F431" i="6"/>
  <c r="E431" i="6"/>
  <c r="D431" i="6"/>
  <c r="C431" i="6"/>
  <c r="B431" i="6"/>
  <c r="AY430" i="6"/>
  <c r="AV430" i="6"/>
  <c r="AU430" i="6"/>
  <c r="AT430" i="6"/>
  <c r="AS430" i="6"/>
  <c r="AR430" i="6"/>
  <c r="AQ430" i="6"/>
  <c r="AP430" i="6"/>
  <c r="AO430" i="6"/>
  <c r="AN430" i="6"/>
  <c r="AM430" i="6"/>
  <c r="AL430" i="6"/>
  <c r="AK430" i="6"/>
  <c r="AJ430" i="6"/>
  <c r="AI430" i="6"/>
  <c r="AH430" i="6"/>
  <c r="AG430" i="6"/>
  <c r="AF430" i="6"/>
  <c r="AE430" i="6"/>
  <c r="AD430" i="6"/>
  <c r="AC430" i="6"/>
  <c r="AB430" i="6"/>
  <c r="AA430" i="6"/>
  <c r="W430" i="6"/>
  <c r="V430" i="6"/>
  <c r="U430" i="6"/>
  <c r="T430" i="6"/>
  <c r="S430" i="6"/>
  <c r="R430" i="6"/>
  <c r="Q430" i="6"/>
  <c r="P430" i="6"/>
  <c r="O430" i="6"/>
  <c r="N430" i="6"/>
  <c r="M430" i="6"/>
  <c r="L430" i="6"/>
  <c r="K430" i="6"/>
  <c r="J430" i="6"/>
  <c r="I430" i="6"/>
  <c r="H430" i="6"/>
  <c r="G430" i="6"/>
  <c r="F430" i="6"/>
  <c r="E430" i="6"/>
  <c r="D430" i="6"/>
  <c r="C430" i="6"/>
  <c r="B430" i="6"/>
  <c r="AY429" i="6"/>
  <c r="AV429" i="6"/>
  <c r="AU429" i="6"/>
  <c r="AT429" i="6"/>
  <c r="AS429" i="6"/>
  <c r="AR429" i="6"/>
  <c r="AQ429" i="6"/>
  <c r="AP429" i="6"/>
  <c r="AO429" i="6"/>
  <c r="AN429" i="6"/>
  <c r="AM429" i="6"/>
  <c r="AL429" i="6"/>
  <c r="AK429" i="6"/>
  <c r="AJ429" i="6"/>
  <c r="AI429" i="6"/>
  <c r="AH429" i="6"/>
  <c r="AG429" i="6"/>
  <c r="AF429" i="6"/>
  <c r="AE429" i="6"/>
  <c r="AD429" i="6"/>
  <c r="AC429" i="6"/>
  <c r="AB429" i="6"/>
  <c r="AA429" i="6"/>
  <c r="W429" i="6"/>
  <c r="V429" i="6"/>
  <c r="U429" i="6"/>
  <c r="T429" i="6"/>
  <c r="S429" i="6"/>
  <c r="R429" i="6"/>
  <c r="Q429" i="6"/>
  <c r="P429" i="6"/>
  <c r="O429" i="6"/>
  <c r="N429" i="6"/>
  <c r="M429" i="6"/>
  <c r="L429" i="6"/>
  <c r="K429" i="6"/>
  <c r="J429" i="6"/>
  <c r="I429" i="6"/>
  <c r="H429" i="6"/>
  <c r="G429" i="6"/>
  <c r="F429" i="6"/>
  <c r="E429" i="6"/>
  <c r="D429" i="6"/>
  <c r="C429" i="6"/>
  <c r="B429" i="6"/>
  <c r="AY428" i="6"/>
  <c r="AV428" i="6"/>
  <c r="AU428" i="6"/>
  <c r="AT428" i="6"/>
  <c r="AS428" i="6"/>
  <c r="AR428" i="6"/>
  <c r="AQ428" i="6"/>
  <c r="AP428" i="6"/>
  <c r="AO428" i="6"/>
  <c r="AN428" i="6"/>
  <c r="AM428" i="6"/>
  <c r="AL428" i="6"/>
  <c r="AK428" i="6"/>
  <c r="AJ428" i="6"/>
  <c r="AI428" i="6"/>
  <c r="AH428" i="6"/>
  <c r="AG428" i="6"/>
  <c r="AF428" i="6"/>
  <c r="AE428" i="6"/>
  <c r="AD428" i="6"/>
  <c r="AC428" i="6"/>
  <c r="AB428" i="6"/>
  <c r="AA428" i="6"/>
  <c r="W428" i="6"/>
  <c r="V428" i="6"/>
  <c r="U428" i="6"/>
  <c r="T428" i="6"/>
  <c r="S428" i="6"/>
  <c r="R428" i="6"/>
  <c r="Q428" i="6"/>
  <c r="P428" i="6"/>
  <c r="O428" i="6"/>
  <c r="N428" i="6"/>
  <c r="M428" i="6"/>
  <c r="L428" i="6"/>
  <c r="K428" i="6"/>
  <c r="J428" i="6"/>
  <c r="I428" i="6"/>
  <c r="H428" i="6"/>
  <c r="G428" i="6"/>
  <c r="F428" i="6"/>
  <c r="E428" i="6"/>
  <c r="D428" i="6"/>
  <c r="C428" i="6"/>
  <c r="B428" i="6"/>
  <c r="AY427" i="6"/>
  <c r="AV427" i="6"/>
  <c r="AU427" i="6"/>
  <c r="AT427" i="6"/>
  <c r="AS427" i="6"/>
  <c r="AR427" i="6"/>
  <c r="AQ427" i="6"/>
  <c r="AP427" i="6"/>
  <c r="AO427" i="6"/>
  <c r="AN427" i="6"/>
  <c r="AM427" i="6"/>
  <c r="AL427" i="6"/>
  <c r="AK427" i="6"/>
  <c r="AJ427" i="6"/>
  <c r="AI427" i="6"/>
  <c r="AH427" i="6"/>
  <c r="AG427" i="6"/>
  <c r="AF427" i="6"/>
  <c r="AE427" i="6"/>
  <c r="AD427" i="6"/>
  <c r="AC427" i="6"/>
  <c r="AB427" i="6"/>
  <c r="AA427" i="6"/>
  <c r="W427" i="6"/>
  <c r="V427" i="6"/>
  <c r="U427" i="6"/>
  <c r="T427" i="6"/>
  <c r="S427" i="6"/>
  <c r="R427" i="6"/>
  <c r="Q427" i="6"/>
  <c r="P427" i="6"/>
  <c r="O427" i="6"/>
  <c r="N427" i="6"/>
  <c r="M427" i="6"/>
  <c r="L427" i="6"/>
  <c r="K427" i="6"/>
  <c r="J427" i="6"/>
  <c r="I427" i="6"/>
  <c r="H427" i="6"/>
  <c r="G427" i="6"/>
  <c r="F427" i="6"/>
  <c r="E427" i="6"/>
  <c r="D427" i="6"/>
  <c r="C427" i="6"/>
  <c r="B427" i="6"/>
  <c r="AY426" i="6"/>
  <c r="AV426" i="6"/>
  <c r="AU426" i="6"/>
  <c r="AT426" i="6"/>
  <c r="AS426" i="6"/>
  <c r="AR426" i="6"/>
  <c r="AQ426" i="6"/>
  <c r="AP426" i="6"/>
  <c r="AO426" i="6"/>
  <c r="AN426" i="6"/>
  <c r="AM426" i="6"/>
  <c r="AL426" i="6"/>
  <c r="AK426" i="6"/>
  <c r="AJ426" i="6"/>
  <c r="AI426" i="6"/>
  <c r="AH426" i="6"/>
  <c r="AG426" i="6"/>
  <c r="AF426" i="6"/>
  <c r="AE426" i="6"/>
  <c r="AD426" i="6"/>
  <c r="AC426" i="6"/>
  <c r="AB426" i="6"/>
  <c r="AA426" i="6"/>
  <c r="W426" i="6"/>
  <c r="V426" i="6"/>
  <c r="U426" i="6"/>
  <c r="T426" i="6"/>
  <c r="S426" i="6"/>
  <c r="R426" i="6"/>
  <c r="Q426" i="6"/>
  <c r="P426" i="6"/>
  <c r="O426" i="6"/>
  <c r="N426" i="6"/>
  <c r="M426" i="6"/>
  <c r="L426" i="6"/>
  <c r="K426" i="6"/>
  <c r="J426" i="6"/>
  <c r="I426" i="6"/>
  <c r="H426" i="6"/>
  <c r="G426" i="6"/>
  <c r="F426" i="6"/>
  <c r="E426" i="6"/>
  <c r="D426" i="6"/>
  <c r="C426" i="6"/>
  <c r="B426" i="6"/>
  <c r="AY425" i="6"/>
  <c r="AV425" i="6"/>
  <c r="AU425" i="6"/>
  <c r="AT425" i="6"/>
  <c r="AS425" i="6"/>
  <c r="AR425" i="6"/>
  <c r="AQ425" i="6"/>
  <c r="AP425" i="6"/>
  <c r="AO425" i="6"/>
  <c r="AN425" i="6"/>
  <c r="AM425" i="6"/>
  <c r="AL425" i="6"/>
  <c r="AK425" i="6"/>
  <c r="AJ425" i="6"/>
  <c r="AI425" i="6"/>
  <c r="AH425" i="6"/>
  <c r="AG425" i="6"/>
  <c r="AF425" i="6"/>
  <c r="AE425" i="6"/>
  <c r="AD425" i="6"/>
  <c r="AC425" i="6"/>
  <c r="AB425" i="6"/>
  <c r="AA425" i="6"/>
  <c r="W425" i="6"/>
  <c r="V425" i="6"/>
  <c r="U425" i="6"/>
  <c r="T425" i="6"/>
  <c r="S425" i="6"/>
  <c r="R425" i="6"/>
  <c r="Q425" i="6"/>
  <c r="P425" i="6"/>
  <c r="O425" i="6"/>
  <c r="N425" i="6"/>
  <c r="M425" i="6"/>
  <c r="L425" i="6"/>
  <c r="K425" i="6"/>
  <c r="J425" i="6"/>
  <c r="I425" i="6"/>
  <c r="H425" i="6"/>
  <c r="G425" i="6"/>
  <c r="F425" i="6"/>
  <c r="E425" i="6"/>
  <c r="D425" i="6"/>
  <c r="C425" i="6"/>
  <c r="B425" i="6"/>
  <c r="AY424" i="6"/>
  <c r="AV424" i="6"/>
  <c r="AU424" i="6"/>
  <c r="AT424" i="6"/>
  <c r="AS424" i="6"/>
  <c r="AR424" i="6"/>
  <c r="AQ424" i="6"/>
  <c r="AP424" i="6"/>
  <c r="AO424" i="6"/>
  <c r="AN424" i="6"/>
  <c r="AM424" i="6"/>
  <c r="AL424" i="6"/>
  <c r="AK424" i="6"/>
  <c r="AJ424" i="6"/>
  <c r="AI424" i="6"/>
  <c r="AH424" i="6"/>
  <c r="AG424" i="6"/>
  <c r="AF424" i="6"/>
  <c r="AE424" i="6"/>
  <c r="AD424" i="6"/>
  <c r="AC424" i="6"/>
  <c r="AB424" i="6"/>
  <c r="AA424" i="6"/>
  <c r="W424" i="6"/>
  <c r="V424" i="6"/>
  <c r="U424" i="6"/>
  <c r="T424" i="6"/>
  <c r="S424" i="6"/>
  <c r="R424" i="6"/>
  <c r="Q424" i="6"/>
  <c r="P424" i="6"/>
  <c r="O424" i="6"/>
  <c r="N424" i="6"/>
  <c r="M424" i="6"/>
  <c r="L424" i="6"/>
  <c r="K424" i="6"/>
  <c r="J424" i="6"/>
  <c r="I424" i="6"/>
  <c r="H424" i="6"/>
  <c r="G424" i="6"/>
  <c r="F424" i="6"/>
  <c r="E424" i="6"/>
  <c r="D424" i="6"/>
  <c r="C424" i="6"/>
  <c r="B424" i="6"/>
  <c r="AY423" i="6"/>
  <c r="AV423" i="6"/>
  <c r="AU423" i="6"/>
  <c r="AT423" i="6"/>
  <c r="AS423" i="6"/>
  <c r="AR423" i="6"/>
  <c r="AQ423" i="6"/>
  <c r="AP423" i="6"/>
  <c r="AO423" i="6"/>
  <c r="AN423" i="6"/>
  <c r="AM423" i="6"/>
  <c r="AL423" i="6"/>
  <c r="AK423" i="6"/>
  <c r="AJ423" i="6"/>
  <c r="AI423" i="6"/>
  <c r="AH423" i="6"/>
  <c r="AG423" i="6"/>
  <c r="AF423" i="6"/>
  <c r="AE423" i="6"/>
  <c r="AD423" i="6"/>
  <c r="AC423" i="6"/>
  <c r="AB423" i="6"/>
  <c r="AA423" i="6"/>
  <c r="W423" i="6"/>
  <c r="V423" i="6"/>
  <c r="U423" i="6"/>
  <c r="T423" i="6"/>
  <c r="S423" i="6"/>
  <c r="R423" i="6"/>
  <c r="Q423" i="6"/>
  <c r="P423" i="6"/>
  <c r="O423" i="6"/>
  <c r="N423" i="6"/>
  <c r="M423" i="6"/>
  <c r="L423" i="6"/>
  <c r="K423" i="6"/>
  <c r="J423" i="6"/>
  <c r="I423" i="6"/>
  <c r="H423" i="6"/>
  <c r="G423" i="6"/>
  <c r="F423" i="6"/>
  <c r="E423" i="6"/>
  <c r="D423" i="6"/>
  <c r="C423" i="6"/>
  <c r="B423" i="6"/>
  <c r="AY422" i="6"/>
  <c r="AV422" i="6"/>
  <c r="AU422" i="6"/>
  <c r="AT422" i="6"/>
  <c r="AS422" i="6"/>
  <c r="AR422" i="6"/>
  <c r="AQ422" i="6"/>
  <c r="AP422" i="6"/>
  <c r="AO422" i="6"/>
  <c r="AN422" i="6"/>
  <c r="AM422" i="6"/>
  <c r="AL422" i="6"/>
  <c r="AK422" i="6"/>
  <c r="AJ422" i="6"/>
  <c r="AI422" i="6"/>
  <c r="AH422" i="6"/>
  <c r="AG422" i="6"/>
  <c r="AF422" i="6"/>
  <c r="AE422" i="6"/>
  <c r="AD422" i="6"/>
  <c r="AC422" i="6"/>
  <c r="AB422" i="6"/>
  <c r="AA422" i="6"/>
  <c r="W422" i="6"/>
  <c r="V422" i="6"/>
  <c r="U422" i="6"/>
  <c r="T422" i="6"/>
  <c r="S422" i="6"/>
  <c r="R422" i="6"/>
  <c r="Q422" i="6"/>
  <c r="P422" i="6"/>
  <c r="O422" i="6"/>
  <c r="N422" i="6"/>
  <c r="M422" i="6"/>
  <c r="L422" i="6"/>
  <c r="K422" i="6"/>
  <c r="J422" i="6"/>
  <c r="I422" i="6"/>
  <c r="H422" i="6"/>
  <c r="G422" i="6"/>
  <c r="F422" i="6"/>
  <c r="E422" i="6"/>
  <c r="D422" i="6"/>
  <c r="C422" i="6"/>
  <c r="B422" i="6"/>
  <c r="AY421" i="6"/>
  <c r="AV421" i="6"/>
  <c r="AU421" i="6"/>
  <c r="AT421" i="6"/>
  <c r="AS421" i="6"/>
  <c r="AR421" i="6"/>
  <c r="AQ421" i="6"/>
  <c r="AP421" i="6"/>
  <c r="AO421" i="6"/>
  <c r="AN421" i="6"/>
  <c r="AM421" i="6"/>
  <c r="AL421" i="6"/>
  <c r="AK421" i="6"/>
  <c r="AJ421" i="6"/>
  <c r="AI421" i="6"/>
  <c r="AH421" i="6"/>
  <c r="AG421" i="6"/>
  <c r="AF421" i="6"/>
  <c r="AE421" i="6"/>
  <c r="AD421" i="6"/>
  <c r="AC421" i="6"/>
  <c r="AB421" i="6"/>
  <c r="AA421" i="6"/>
  <c r="W421" i="6"/>
  <c r="V421" i="6"/>
  <c r="U421" i="6"/>
  <c r="T421" i="6"/>
  <c r="S421" i="6"/>
  <c r="R421" i="6"/>
  <c r="Q421" i="6"/>
  <c r="P421" i="6"/>
  <c r="O421" i="6"/>
  <c r="N421" i="6"/>
  <c r="M421" i="6"/>
  <c r="L421" i="6"/>
  <c r="K421" i="6"/>
  <c r="J421" i="6"/>
  <c r="I421" i="6"/>
  <c r="H421" i="6"/>
  <c r="G421" i="6"/>
  <c r="F421" i="6"/>
  <c r="E421" i="6"/>
  <c r="D421" i="6"/>
  <c r="C421" i="6"/>
  <c r="B421" i="6"/>
  <c r="AY420" i="6"/>
  <c r="AV420" i="6"/>
  <c r="AU420" i="6"/>
  <c r="AT420" i="6"/>
  <c r="AS420" i="6"/>
  <c r="AR420" i="6"/>
  <c r="AQ420" i="6"/>
  <c r="AP420" i="6"/>
  <c r="AO420" i="6"/>
  <c r="AN420" i="6"/>
  <c r="AM420" i="6"/>
  <c r="AL420" i="6"/>
  <c r="AK420" i="6"/>
  <c r="AJ420" i="6"/>
  <c r="AI420" i="6"/>
  <c r="AH420" i="6"/>
  <c r="AG420" i="6"/>
  <c r="AF420" i="6"/>
  <c r="AE420" i="6"/>
  <c r="AD420" i="6"/>
  <c r="AC420" i="6"/>
  <c r="AB420" i="6"/>
  <c r="AA420" i="6"/>
  <c r="W420" i="6"/>
  <c r="V420" i="6"/>
  <c r="U420" i="6"/>
  <c r="T420" i="6"/>
  <c r="S420" i="6"/>
  <c r="R420" i="6"/>
  <c r="Q420" i="6"/>
  <c r="P420" i="6"/>
  <c r="O420" i="6"/>
  <c r="N420" i="6"/>
  <c r="M420" i="6"/>
  <c r="L420" i="6"/>
  <c r="K420" i="6"/>
  <c r="J420" i="6"/>
  <c r="I420" i="6"/>
  <c r="H420" i="6"/>
  <c r="G420" i="6"/>
  <c r="F420" i="6"/>
  <c r="E420" i="6"/>
  <c r="D420" i="6"/>
  <c r="C420" i="6"/>
  <c r="B420" i="6"/>
  <c r="AY419" i="6"/>
  <c r="AV419" i="6"/>
  <c r="AU419" i="6"/>
  <c r="AT419" i="6"/>
  <c r="AS419" i="6"/>
  <c r="AR419" i="6"/>
  <c r="AQ419" i="6"/>
  <c r="AP419" i="6"/>
  <c r="AO419" i="6"/>
  <c r="AN419" i="6"/>
  <c r="AM419" i="6"/>
  <c r="AL419" i="6"/>
  <c r="AK419" i="6"/>
  <c r="AJ419" i="6"/>
  <c r="AI419" i="6"/>
  <c r="AH419" i="6"/>
  <c r="AG419" i="6"/>
  <c r="AF419" i="6"/>
  <c r="AE419" i="6"/>
  <c r="AD419" i="6"/>
  <c r="AC419" i="6"/>
  <c r="AB419" i="6"/>
  <c r="AA419" i="6"/>
  <c r="W419" i="6"/>
  <c r="V419" i="6"/>
  <c r="U419" i="6"/>
  <c r="T419" i="6"/>
  <c r="S419" i="6"/>
  <c r="R419" i="6"/>
  <c r="Q419" i="6"/>
  <c r="P419" i="6"/>
  <c r="O419" i="6"/>
  <c r="N419" i="6"/>
  <c r="M419" i="6"/>
  <c r="L419" i="6"/>
  <c r="K419" i="6"/>
  <c r="J419" i="6"/>
  <c r="I419" i="6"/>
  <c r="H419" i="6"/>
  <c r="G419" i="6"/>
  <c r="F419" i="6"/>
  <c r="E419" i="6"/>
  <c r="D419" i="6"/>
  <c r="C419" i="6"/>
  <c r="B419" i="6"/>
  <c r="AY418" i="6"/>
  <c r="AV418" i="6"/>
  <c r="AU418" i="6"/>
  <c r="AT418" i="6"/>
  <c r="AS418" i="6"/>
  <c r="AR418" i="6"/>
  <c r="AQ418" i="6"/>
  <c r="AP418" i="6"/>
  <c r="AO418" i="6"/>
  <c r="AN418" i="6"/>
  <c r="AM418" i="6"/>
  <c r="AL418" i="6"/>
  <c r="AK418" i="6"/>
  <c r="AJ418" i="6"/>
  <c r="AI418" i="6"/>
  <c r="AH418" i="6"/>
  <c r="AG418" i="6"/>
  <c r="AF418" i="6"/>
  <c r="AE418" i="6"/>
  <c r="AD418" i="6"/>
  <c r="AC418" i="6"/>
  <c r="AB418" i="6"/>
  <c r="AA418" i="6"/>
  <c r="W418" i="6"/>
  <c r="V418" i="6"/>
  <c r="U418" i="6"/>
  <c r="T418" i="6"/>
  <c r="S418" i="6"/>
  <c r="R418" i="6"/>
  <c r="Q418" i="6"/>
  <c r="P418" i="6"/>
  <c r="O418" i="6"/>
  <c r="N418" i="6"/>
  <c r="M418" i="6"/>
  <c r="L418" i="6"/>
  <c r="K418" i="6"/>
  <c r="J418" i="6"/>
  <c r="I418" i="6"/>
  <c r="H418" i="6"/>
  <c r="G418" i="6"/>
  <c r="F418" i="6"/>
  <c r="E418" i="6"/>
  <c r="D418" i="6"/>
  <c r="C418" i="6"/>
  <c r="B418" i="6"/>
  <c r="AY417" i="6"/>
  <c r="AV417" i="6"/>
  <c r="AU417" i="6"/>
  <c r="AT417" i="6"/>
  <c r="AS417" i="6"/>
  <c r="AR417" i="6"/>
  <c r="AQ417" i="6"/>
  <c r="AP417" i="6"/>
  <c r="AO417" i="6"/>
  <c r="AN417" i="6"/>
  <c r="AM417" i="6"/>
  <c r="AL417" i="6"/>
  <c r="AK417" i="6"/>
  <c r="AJ417" i="6"/>
  <c r="AI417" i="6"/>
  <c r="AH417" i="6"/>
  <c r="AG417" i="6"/>
  <c r="AF417" i="6"/>
  <c r="AE417" i="6"/>
  <c r="AD417" i="6"/>
  <c r="AC417" i="6"/>
  <c r="AB417" i="6"/>
  <c r="AA417" i="6"/>
  <c r="W417" i="6"/>
  <c r="V417" i="6"/>
  <c r="U417" i="6"/>
  <c r="T417" i="6"/>
  <c r="S417" i="6"/>
  <c r="R417" i="6"/>
  <c r="Q417" i="6"/>
  <c r="P417" i="6"/>
  <c r="O417" i="6"/>
  <c r="N417" i="6"/>
  <c r="M417" i="6"/>
  <c r="L417" i="6"/>
  <c r="K417" i="6"/>
  <c r="J417" i="6"/>
  <c r="I417" i="6"/>
  <c r="H417" i="6"/>
  <c r="G417" i="6"/>
  <c r="F417" i="6"/>
  <c r="E417" i="6"/>
  <c r="D417" i="6"/>
  <c r="C417" i="6"/>
  <c r="B417" i="6"/>
  <c r="AY416" i="6"/>
  <c r="AV416" i="6"/>
  <c r="AU416" i="6"/>
  <c r="AT416" i="6"/>
  <c r="AS416" i="6"/>
  <c r="AR416" i="6"/>
  <c r="AQ416" i="6"/>
  <c r="AP416" i="6"/>
  <c r="AO416" i="6"/>
  <c r="AN416" i="6"/>
  <c r="AM416" i="6"/>
  <c r="AL416" i="6"/>
  <c r="AK416" i="6"/>
  <c r="AJ416" i="6"/>
  <c r="AI416" i="6"/>
  <c r="AH416" i="6"/>
  <c r="AG416" i="6"/>
  <c r="AF416" i="6"/>
  <c r="AE416" i="6"/>
  <c r="AD416" i="6"/>
  <c r="AC416" i="6"/>
  <c r="AB416" i="6"/>
  <c r="AA416" i="6"/>
  <c r="W416" i="6"/>
  <c r="V416" i="6"/>
  <c r="U416" i="6"/>
  <c r="T416" i="6"/>
  <c r="S416" i="6"/>
  <c r="R416" i="6"/>
  <c r="Q416" i="6"/>
  <c r="P416" i="6"/>
  <c r="O416" i="6"/>
  <c r="N416" i="6"/>
  <c r="M416" i="6"/>
  <c r="L416" i="6"/>
  <c r="K416" i="6"/>
  <c r="J416" i="6"/>
  <c r="I416" i="6"/>
  <c r="H416" i="6"/>
  <c r="G416" i="6"/>
  <c r="F416" i="6"/>
  <c r="E416" i="6"/>
  <c r="D416" i="6"/>
  <c r="C416" i="6"/>
  <c r="B416" i="6"/>
  <c r="AY415" i="6"/>
  <c r="AV415" i="6"/>
  <c r="AU415" i="6"/>
  <c r="AT415" i="6"/>
  <c r="AS415" i="6"/>
  <c r="AR415" i="6"/>
  <c r="AQ415" i="6"/>
  <c r="AP415" i="6"/>
  <c r="AO415" i="6"/>
  <c r="AN415" i="6"/>
  <c r="AM415" i="6"/>
  <c r="AL415" i="6"/>
  <c r="AK415" i="6"/>
  <c r="AJ415" i="6"/>
  <c r="AI415" i="6"/>
  <c r="AH415" i="6"/>
  <c r="AG415" i="6"/>
  <c r="AF415" i="6"/>
  <c r="AE415" i="6"/>
  <c r="AD415" i="6"/>
  <c r="AC415" i="6"/>
  <c r="AB415" i="6"/>
  <c r="AA415" i="6"/>
  <c r="W415" i="6"/>
  <c r="V415" i="6"/>
  <c r="U415" i="6"/>
  <c r="T415" i="6"/>
  <c r="S415" i="6"/>
  <c r="R415" i="6"/>
  <c r="Q415" i="6"/>
  <c r="P415" i="6"/>
  <c r="O415" i="6"/>
  <c r="N415" i="6"/>
  <c r="M415" i="6"/>
  <c r="L415" i="6"/>
  <c r="K415" i="6"/>
  <c r="J415" i="6"/>
  <c r="I415" i="6"/>
  <c r="H415" i="6"/>
  <c r="G415" i="6"/>
  <c r="F415" i="6"/>
  <c r="E415" i="6"/>
  <c r="D415" i="6"/>
  <c r="C415" i="6"/>
  <c r="B415" i="6"/>
  <c r="AY414" i="6"/>
  <c r="AV414" i="6"/>
  <c r="AU414" i="6"/>
  <c r="AT414" i="6"/>
  <c r="AS414" i="6"/>
  <c r="AR414" i="6"/>
  <c r="AQ414" i="6"/>
  <c r="AP414" i="6"/>
  <c r="AO414" i="6"/>
  <c r="AN414" i="6"/>
  <c r="AM414" i="6"/>
  <c r="AL414" i="6"/>
  <c r="AK414" i="6"/>
  <c r="AJ414" i="6"/>
  <c r="AI414" i="6"/>
  <c r="AH414" i="6"/>
  <c r="AG414" i="6"/>
  <c r="AF414" i="6"/>
  <c r="AE414" i="6"/>
  <c r="AD414" i="6"/>
  <c r="AC414" i="6"/>
  <c r="AB414" i="6"/>
  <c r="AA414" i="6"/>
  <c r="W414" i="6"/>
  <c r="V414" i="6"/>
  <c r="U414" i="6"/>
  <c r="T414" i="6"/>
  <c r="S414" i="6"/>
  <c r="R414" i="6"/>
  <c r="Q414" i="6"/>
  <c r="P414" i="6"/>
  <c r="O414" i="6"/>
  <c r="N414" i="6"/>
  <c r="M414" i="6"/>
  <c r="L414" i="6"/>
  <c r="K414" i="6"/>
  <c r="J414" i="6"/>
  <c r="I414" i="6"/>
  <c r="H414" i="6"/>
  <c r="G414" i="6"/>
  <c r="F414" i="6"/>
  <c r="E414" i="6"/>
  <c r="D414" i="6"/>
  <c r="C414" i="6"/>
  <c r="B414" i="6"/>
  <c r="AY413" i="6"/>
  <c r="AV413" i="6"/>
  <c r="AU413" i="6"/>
  <c r="AT413" i="6"/>
  <c r="AS413" i="6"/>
  <c r="AR413" i="6"/>
  <c r="AQ413" i="6"/>
  <c r="AP413" i="6"/>
  <c r="AO413" i="6"/>
  <c r="AN413" i="6"/>
  <c r="AM413" i="6"/>
  <c r="AL413" i="6"/>
  <c r="AK413" i="6"/>
  <c r="AJ413" i="6"/>
  <c r="AI413" i="6"/>
  <c r="AH413" i="6"/>
  <c r="AG413" i="6"/>
  <c r="AF413" i="6"/>
  <c r="AE413" i="6"/>
  <c r="AD413" i="6"/>
  <c r="AC413" i="6"/>
  <c r="AB413" i="6"/>
  <c r="AA413" i="6"/>
  <c r="W413" i="6"/>
  <c r="V413" i="6"/>
  <c r="U413" i="6"/>
  <c r="T413" i="6"/>
  <c r="S413" i="6"/>
  <c r="R413" i="6"/>
  <c r="Q413" i="6"/>
  <c r="P413" i="6"/>
  <c r="O413" i="6"/>
  <c r="N413" i="6"/>
  <c r="M413" i="6"/>
  <c r="L413" i="6"/>
  <c r="K413" i="6"/>
  <c r="J413" i="6"/>
  <c r="I413" i="6"/>
  <c r="H413" i="6"/>
  <c r="G413" i="6"/>
  <c r="F413" i="6"/>
  <c r="E413" i="6"/>
  <c r="D413" i="6"/>
  <c r="C413" i="6"/>
  <c r="B413" i="6"/>
  <c r="AY412" i="6"/>
  <c r="AV412" i="6"/>
  <c r="AU412" i="6"/>
  <c r="AT412" i="6"/>
  <c r="AS412" i="6"/>
  <c r="AR412" i="6"/>
  <c r="AQ412" i="6"/>
  <c r="AP412" i="6"/>
  <c r="AO412" i="6"/>
  <c r="AN412" i="6"/>
  <c r="AM412" i="6"/>
  <c r="AL412" i="6"/>
  <c r="AK412" i="6"/>
  <c r="AJ412" i="6"/>
  <c r="AI412" i="6"/>
  <c r="AH412" i="6"/>
  <c r="AG412" i="6"/>
  <c r="AF412" i="6"/>
  <c r="AE412" i="6"/>
  <c r="AD412" i="6"/>
  <c r="AC412" i="6"/>
  <c r="AB412" i="6"/>
  <c r="AA412" i="6"/>
  <c r="W412" i="6"/>
  <c r="V412" i="6"/>
  <c r="U412" i="6"/>
  <c r="T412" i="6"/>
  <c r="S412" i="6"/>
  <c r="R412" i="6"/>
  <c r="Q412" i="6"/>
  <c r="P412" i="6"/>
  <c r="O412" i="6"/>
  <c r="N412" i="6"/>
  <c r="M412" i="6"/>
  <c r="L412" i="6"/>
  <c r="K412" i="6"/>
  <c r="J412" i="6"/>
  <c r="I412" i="6"/>
  <c r="H412" i="6"/>
  <c r="G412" i="6"/>
  <c r="F412" i="6"/>
  <c r="E412" i="6"/>
  <c r="D412" i="6"/>
  <c r="C412" i="6"/>
  <c r="B412" i="6"/>
  <c r="AY411" i="6"/>
  <c r="AV411" i="6"/>
  <c r="AU411" i="6"/>
  <c r="AT411" i="6"/>
  <c r="AS411" i="6"/>
  <c r="AR411" i="6"/>
  <c r="AQ411" i="6"/>
  <c r="AP411" i="6"/>
  <c r="AO411" i="6"/>
  <c r="AN411" i="6"/>
  <c r="AM411" i="6"/>
  <c r="AL411" i="6"/>
  <c r="AK411" i="6"/>
  <c r="AJ411" i="6"/>
  <c r="AI411" i="6"/>
  <c r="AH411" i="6"/>
  <c r="AG411" i="6"/>
  <c r="AF411" i="6"/>
  <c r="AE411" i="6"/>
  <c r="AD411" i="6"/>
  <c r="AC411" i="6"/>
  <c r="AB411" i="6"/>
  <c r="AA411" i="6"/>
  <c r="W411" i="6"/>
  <c r="V411" i="6"/>
  <c r="U411" i="6"/>
  <c r="T411" i="6"/>
  <c r="S411" i="6"/>
  <c r="R411" i="6"/>
  <c r="Q411" i="6"/>
  <c r="P411" i="6"/>
  <c r="O411" i="6"/>
  <c r="N411" i="6"/>
  <c r="M411" i="6"/>
  <c r="L411" i="6"/>
  <c r="K411" i="6"/>
  <c r="J411" i="6"/>
  <c r="I411" i="6"/>
  <c r="H411" i="6"/>
  <c r="G411" i="6"/>
  <c r="F411" i="6"/>
  <c r="E411" i="6"/>
  <c r="D411" i="6"/>
  <c r="C411" i="6"/>
  <c r="B411" i="6"/>
  <c r="AY410" i="6"/>
  <c r="AV410" i="6"/>
  <c r="AU410" i="6"/>
  <c r="AT410" i="6"/>
  <c r="AS410" i="6"/>
  <c r="AR410" i="6"/>
  <c r="AQ410" i="6"/>
  <c r="AP410" i="6"/>
  <c r="AO410" i="6"/>
  <c r="AN410" i="6"/>
  <c r="AM410" i="6"/>
  <c r="AL410" i="6"/>
  <c r="AK410" i="6"/>
  <c r="AJ410" i="6"/>
  <c r="AI410" i="6"/>
  <c r="AH410" i="6"/>
  <c r="AG410" i="6"/>
  <c r="AF410" i="6"/>
  <c r="AE410" i="6"/>
  <c r="AD410" i="6"/>
  <c r="AC410" i="6"/>
  <c r="AB410" i="6"/>
  <c r="AA410" i="6"/>
  <c r="W410" i="6"/>
  <c r="V410" i="6"/>
  <c r="U410" i="6"/>
  <c r="T410" i="6"/>
  <c r="S410" i="6"/>
  <c r="R410" i="6"/>
  <c r="Q410" i="6"/>
  <c r="P410" i="6"/>
  <c r="O410" i="6"/>
  <c r="N410" i="6"/>
  <c r="M410" i="6"/>
  <c r="L410" i="6"/>
  <c r="K410" i="6"/>
  <c r="J410" i="6"/>
  <c r="I410" i="6"/>
  <c r="H410" i="6"/>
  <c r="G410" i="6"/>
  <c r="F410" i="6"/>
  <c r="E410" i="6"/>
  <c r="D410" i="6"/>
  <c r="C410" i="6"/>
  <c r="B410" i="6"/>
  <c r="AY409" i="6"/>
  <c r="AV409" i="6"/>
  <c r="AU409" i="6"/>
  <c r="AT409" i="6"/>
  <c r="AS409" i="6"/>
  <c r="AR409" i="6"/>
  <c r="AQ409" i="6"/>
  <c r="AP409" i="6"/>
  <c r="AO409" i="6"/>
  <c r="AN409" i="6"/>
  <c r="AM409" i="6"/>
  <c r="AL409" i="6"/>
  <c r="AK409" i="6"/>
  <c r="AJ409" i="6"/>
  <c r="AI409" i="6"/>
  <c r="AH409" i="6"/>
  <c r="AG409" i="6"/>
  <c r="AF409" i="6"/>
  <c r="AE409" i="6"/>
  <c r="AD409" i="6"/>
  <c r="AC409" i="6"/>
  <c r="AB409" i="6"/>
  <c r="AA409" i="6"/>
  <c r="W409" i="6"/>
  <c r="V409" i="6"/>
  <c r="U409" i="6"/>
  <c r="T409" i="6"/>
  <c r="S409" i="6"/>
  <c r="R409" i="6"/>
  <c r="Q409" i="6"/>
  <c r="P409" i="6"/>
  <c r="O409" i="6"/>
  <c r="N409" i="6"/>
  <c r="M409" i="6"/>
  <c r="L409" i="6"/>
  <c r="K409" i="6"/>
  <c r="J409" i="6"/>
  <c r="I409" i="6"/>
  <c r="H409" i="6"/>
  <c r="G409" i="6"/>
  <c r="F409" i="6"/>
  <c r="E409" i="6"/>
  <c r="D409" i="6"/>
  <c r="C409" i="6"/>
  <c r="B409" i="6"/>
  <c r="AY408" i="6"/>
  <c r="AV408" i="6"/>
  <c r="AU408" i="6"/>
  <c r="AT408" i="6"/>
  <c r="AS408" i="6"/>
  <c r="AR408" i="6"/>
  <c r="AQ408" i="6"/>
  <c r="AP408" i="6"/>
  <c r="AO408" i="6"/>
  <c r="AN408" i="6"/>
  <c r="AM408" i="6"/>
  <c r="AL408" i="6"/>
  <c r="AK408" i="6"/>
  <c r="AJ408" i="6"/>
  <c r="AI408" i="6"/>
  <c r="AH408" i="6"/>
  <c r="AG408" i="6"/>
  <c r="AF408" i="6"/>
  <c r="AE408" i="6"/>
  <c r="AD408" i="6"/>
  <c r="AC408" i="6"/>
  <c r="AB408" i="6"/>
  <c r="AA408" i="6"/>
  <c r="W408" i="6"/>
  <c r="V408" i="6"/>
  <c r="U408" i="6"/>
  <c r="T408" i="6"/>
  <c r="S408" i="6"/>
  <c r="R408" i="6"/>
  <c r="Q408" i="6"/>
  <c r="P408" i="6"/>
  <c r="O408" i="6"/>
  <c r="N408" i="6"/>
  <c r="M408" i="6"/>
  <c r="L408" i="6"/>
  <c r="K408" i="6"/>
  <c r="J408" i="6"/>
  <c r="I408" i="6"/>
  <c r="H408" i="6"/>
  <c r="G408" i="6"/>
  <c r="F408" i="6"/>
  <c r="E408" i="6"/>
  <c r="D408" i="6"/>
  <c r="C408" i="6"/>
  <c r="B408" i="6"/>
  <c r="AY407" i="6"/>
  <c r="AV407" i="6"/>
  <c r="AU407" i="6"/>
  <c r="AT407" i="6"/>
  <c r="AS407" i="6"/>
  <c r="AR407" i="6"/>
  <c r="AQ407" i="6"/>
  <c r="AP407" i="6"/>
  <c r="AO407" i="6"/>
  <c r="AN407" i="6"/>
  <c r="AM407" i="6"/>
  <c r="AL407" i="6"/>
  <c r="AK407" i="6"/>
  <c r="AJ407" i="6"/>
  <c r="AI407" i="6"/>
  <c r="AH407" i="6"/>
  <c r="AG407" i="6"/>
  <c r="AF407" i="6"/>
  <c r="AE407" i="6"/>
  <c r="AD407" i="6"/>
  <c r="AC407" i="6"/>
  <c r="AB407" i="6"/>
  <c r="AA407" i="6"/>
  <c r="W407" i="6"/>
  <c r="V407" i="6"/>
  <c r="U407" i="6"/>
  <c r="T407" i="6"/>
  <c r="S407" i="6"/>
  <c r="R407" i="6"/>
  <c r="Q407" i="6"/>
  <c r="P407" i="6"/>
  <c r="O407" i="6"/>
  <c r="N407" i="6"/>
  <c r="M407" i="6"/>
  <c r="L407" i="6"/>
  <c r="K407" i="6"/>
  <c r="J407" i="6"/>
  <c r="I407" i="6"/>
  <c r="H407" i="6"/>
  <c r="G407" i="6"/>
  <c r="F407" i="6"/>
  <c r="E407" i="6"/>
  <c r="D407" i="6"/>
  <c r="C407" i="6"/>
  <c r="B407" i="6"/>
  <c r="AY406" i="6"/>
  <c r="AV406" i="6"/>
  <c r="AU406" i="6"/>
  <c r="AT406" i="6"/>
  <c r="AS406" i="6"/>
  <c r="AR406" i="6"/>
  <c r="AQ406" i="6"/>
  <c r="AP406" i="6"/>
  <c r="AO406" i="6"/>
  <c r="AN406" i="6"/>
  <c r="AM406" i="6"/>
  <c r="AL406" i="6"/>
  <c r="AK406" i="6"/>
  <c r="AJ406" i="6"/>
  <c r="AI406" i="6"/>
  <c r="AH406" i="6"/>
  <c r="AG406" i="6"/>
  <c r="AF406" i="6"/>
  <c r="AE406" i="6"/>
  <c r="AD406" i="6"/>
  <c r="AC406" i="6"/>
  <c r="AB406" i="6"/>
  <c r="AA406" i="6"/>
  <c r="W406" i="6"/>
  <c r="V406" i="6"/>
  <c r="U406" i="6"/>
  <c r="T406" i="6"/>
  <c r="S406" i="6"/>
  <c r="R406" i="6"/>
  <c r="Q406" i="6"/>
  <c r="P406" i="6"/>
  <c r="O406" i="6"/>
  <c r="N406" i="6"/>
  <c r="M406" i="6"/>
  <c r="L406" i="6"/>
  <c r="K406" i="6"/>
  <c r="J406" i="6"/>
  <c r="I406" i="6"/>
  <c r="H406" i="6"/>
  <c r="G406" i="6"/>
  <c r="F406" i="6"/>
  <c r="E406" i="6"/>
  <c r="D406" i="6"/>
  <c r="C406" i="6"/>
  <c r="B406" i="6"/>
  <c r="AY405" i="6"/>
  <c r="AV405" i="6"/>
  <c r="AU405" i="6"/>
  <c r="AT405" i="6"/>
  <c r="AS405" i="6"/>
  <c r="AR405" i="6"/>
  <c r="AQ405" i="6"/>
  <c r="AP405" i="6"/>
  <c r="AO405" i="6"/>
  <c r="AN405" i="6"/>
  <c r="AM405" i="6"/>
  <c r="AL405" i="6"/>
  <c r="AK405" i="6"/>
  <c r="AJ405" i="6"/>
  <c r="AI405" i="6"/>
  <c r="AH405" i="6"/>
  <c r="AG405" i="6"/>
  <c r="AF405" i="6"/>
  <c r="AE405" i="6"/>
  <c r="AD405" i="6"/>
  <c r="AC405" i="6"/>
  <c r="AB405" i="6"/>
  <c r="AA405" i="6"/>
  <c r="W405" i="6"/>
  <c r="V405" i="6"/>
  <c r="U405" i="6"/>
  <c r="T405" i="6"/>
  <c r="S405" i="6"/>
  <c r="R405" i="6"/>
  <c r="Q405" i="6"/>
  <c r="P405" i="6"/>
  <c r="O405" i="6"/>
  <c r="N405" i="6"/>
  <c r="M405" i="6"/>
  <c r="L405" i="6"/>
  <c r="K405" i="6"/>
  <c r="J405" i="6"/>
  <c r="I405" i="6"/>
  <c r="H405" i="6"/>
  <c r="G405" i="6"/>
  <c r="F405" i="6"/>
  <c r="E405" i="6"/>
  <c r="D405" i="6"/>
  <c r="C405" i="6"/>
  <c r="B405" i="6"/>
  <c r="AY404" i="6"/>
  <c r="AV404" i="6"/>
  <c r="AU404" i="6"/>
  <c r="AT404" i="6"/>
  <c r="AS404" i="6"/>
  <c r="AR404" i="6"/>
  <c r="AQ404" i="6"/>
  <c r="AP404" i="6"/>
  <c r="AO404" i="6"/>
  <c r="AN404" i="6"/>
  <c r="AM404" i="6"/>
  <c r="AL404" i="6"/>
  <c r="AK404" i="6"/>
  <c r="AJ404" i="6"/>
  <c r="AI404" i="6"/>
  <c r="AH404" i="6"/>
  <c r="AG404" i="6"/>
  <c r="AF404" i="6"/>
  <c r="AE404" i="6"/>
  <c r="AD404" i="6"/>
  <c r="AC404" i="6"/>
  <c r="AB404" i="6"/>
  <c r="AA404" i="6"/>
  <c r="W404" i="6"/>
  <c r="V404" i="6"/>
  <c r="U404" i="6"/>
  <c r="T404" i="6"/>
  <c r="S404" i="6"/>
  <c r="R404" i="6"/>
  <c r="Q404" i="6"/>
  <c r="P404" i="6"/>
  <c r="O404" i="6"/>
  <c r="N404" i="6"/>
  <c r="M404" i="6"/>
  <c r="L404" i="6"/>
  <c r="K404" i="6"/>
  <c r="J404" i="6"/>
  <c r="I404" i="6"/>
  <c r="H404" i="6"/>
  <c r="G404" i="6"/>
  <c r="F404" i="6"/>
  <c r="E404" i="6"/>
  <c r="D404" i="6"/>
  <c r="C404" i="6"/>
  <c r="B404" i="6"/>
  <c r="AY403" i="6"/>
  <c r="AV403" i="6"/>
  <c r="AU403" i="6"/>
  <c r="AT403" i="6"/>
  <c r="AS403" i="6"/>
  <c r="AR403" i="6"/>
  <c r="AQ403" i="6"/>
  <c r="AP403" i="6"/>
  <c r="AO403" i="6"/>
  <c r="AN403" i="6"/>
  <c r="AM403" i="6"/>
  <c r="AL403" i="6"/>
  <c r="AK403" i="6"/>
  <c r="AJ403" i="6"/>
  <c r="AI403" i="6"/>
  <c r="AH403" i="6"/>
  <c r="AG403" i="6"/>
  <c r="AF403" i="6"/>
  <c r="AE403" i="6"/>
  <c r="AD403" i="6"/>
  <c r="AC403" i="6"/>
  <c r="AB403" i="6"/>
  <c r="AA403" i="6"/>
  <c r="W403" i="6"/>
  <c r="V403" i="6"/>
  <c r="U403" i="6"/>
  <c r="T403" i="6"/>
  <c r="S403" i="6"/>
  <c r="R403" i="6"/>
  <c r="Q403" i="6"/>
  <c r="P403" i="6"/>
  <c r="O403" i="6"/>
  <c r="N403" i="6"/>
  <c r="M403" i="6"/>
  <c r="L403" i="6"/>
  <c r="K403" i="6"/>
  <c r="J403" i="6"/>
  <c r="I403" i="6"/>
  <c r="H403" i="6"/>
  <c r="G403" i="6"/>
  <c r="F403" i="6"/>
  <c r="E403" i="6"/>
  <c r="D403" i="6"/>
  <c r="C403" i="6"/>
  <c r="B403" i="6"/>
  <c r="AY402" i="6"/>
  <c r="AV402" i="6"/>
  <c r="AU402" i="6"/>
  <c r="AT402" i="6"/>
  <c r="AS402" i="6"/>
  <c r="AR402" i="6"/>
  <c r="AQ402" i="6"/>
  <c r="AP402" i="6"/>
  <c r="AO402" i="6"/>
  <c r="AN402" i="6"/>
  <c r="AM402" i="6"/>
  <c r="AL402" i="6"/>
  <c r="AK402" i="6"/>
  <c r="AJ402" i="6"/>
  <c r="AI402" i="6"/>
  <c r="AH402" i="6"/>
  <c r="AG402" i="6"/>
  <c r="AF402" i="6"/>
  <c r="AE402" i="6"/>
  <c r="AD402" i="6"/>
  <c r="AC402" i="6"/>
  <c r="AB402" i="6"/>
  <c r="AA402" i="6"/>
  <c r="W402" i="6"/>
  <c r="V402" i="6"/>
  <c r="U402" i="6"/>
  <c r="T402" i="6"/>
  <c r="S402" i="6"/>
  <c r="R402" i="6"/>
  <c r="Q402" i="6"/>
  <c r="P402" i="6"/>
  <c r="O402" i="6"/>
  <c r="N402" i="6"/>
  <c r="M402" i="6"/>
  <c r="L402" i="6"/>
  <c r="K402" i="6"/>
  <c r="J402" i="6"/>
  <c r="I402" i="6"/>
  <c r="H402" i="6"/>
  <c r="G402" i="6"/>
  <c r="F402" i="6"/>
  <c r="E402" i="6"/>
  <c r="D402" i="6"/>
  <c r="C402" i="6"/>
  <c r="B402" i="6"/>
  <c r="AY401" i="6"/>
  <c r="AV401" i="6"/>
  <c r="AU401" i="6"/>
  <c r="AT401" i="6"/>
  <c r="AS401" i="6"/>
  <c r="AR401" i="6"/>
  <c r="AQ401" i="6"/>
  <c r="AP401" i="6"/>
  <c r="AO401" i="6"/>
  <c r="AN401" i="6"/>
  <c r="AM401" i="6"/>
  <c r="AL401" i="6"/>
  <c r="AK401" i="6"/>
  <c r="AJ401" i="6"/>
  <c r="AI401" i="6"/>
  <c r="AH401" i="6"/>
  <c r="AG401" i="6"/>
  <c r="AF401" i="6"/>
  <c r="AE401" i="6"/>
  <c r="AD401" i="6"/>
  <c r="AC401" i="6"/>
  <c r="AB401" i="6"/>
  <c r="AA401" i="6"/>
  <c r="W401" i="6"/>
  <c r="V401" i="6"/>
  <c r="U401" i="6"/>
  <c r="T401" i="6"/>
  <c r="S401" i="6"/>
  <c r="R401" i="6"/>
  <c r="Q401" i="6"/>
  <c r="P401" i="6"/>
  <c r="O401" i="6"/>
  <c r="N401" i="6"/>
  <c r="M401" i="6"/>
  <c r="L401" i="6"/>
  <c r="K401" i="6"/>
  <c r="J401" i="6"/>
  <c r="I401" i="6"/>
  <c r="H401" i="6"/>
  <c r="G401" i="6"/>
  <c r="F401" i="6"/>
  <c r="E401" i="6"/>
  <c r="D401" i="6"/>
  <c r="C401" i="6"/>
  <c r="B401" i="6"/>
  <c r="AY400" i="6"/>
  <c r="AV400" i="6"/>
  <c r="AU400" i="6"/>
  <c r="AT400" i="6"/>
  <c r="AS400" i="6"/>
  <c r="AR400" i="6"/>
  <c r="AQ400" i="6"/>
  <c r="AP400" i="6"/>
  <c r="AO400" i="6"/>
  <c r="AN400" i="6"/>
  <c r="AM400" i="6"/>
  <c r="AL400" i="6"/>
  <c r="AK400" i="6"/>
  <c r="AJ400" i="6"/>
  <c r="AI400" i="6"/>
  <c r="AH400" i="6"/>
  <c r="AG400" i="6"/>
  <c r="AF400" i="6"/>
  <c r="AE400" i="6"/>
  <c r="AD400" i="6"/>
  <c r="AC400" i="6"/>
  <c r="AB400" i="6"/>
  <c r="AA400" i="6"/>
  <c r="W400" i="6"/>
  <c r="V400" i="6"/>
  <c r="U400" i="6"/>
  <c r="T400" i="6"/>
  <c r="S400" i="6"/>
  <c r="R400" i="6"/>
  <c r="Q400" i="6"/>
  <c r="P400" i="6"/>
  <c r="O400" i="6"/>
  <c r="N400" i="6"/>
  <c r="M400" i="6"/>
  <c r="L400" i="6"/>
  <c r="K400" i="6"/>
  <c r="J400" i="6"/>
  <c r="I400" i="6"/>
  <c r="H400" i="6"/>
  <c r="G400" i="6"/>
  <c r="F400" i="6"/>
  <c r="E400" i="6"/>
  <c r="D400" i="6"/>
  <c r="C400" i="6"/>
  <c r="B400" i="6"/>
  <c r="AY399" i="6"/>
  <c r="AV399" i="6"/>
  <c r="AU399" i="6"/>
  <c r="AT399" i="6"/>
  <c r="AS399" i="6"/>
  <c r="AR399" i="6"/>
  <c r="AQ399" i="6"/>
  <c r="AP399" i="6"/>
  <c r="AO399" i="6"/>
  <c r="AN399" i="6"/>
  <c r="AM399" i="6"/>
  <c r="AL399" i="6"/>
  <c r="AK399" i="6"/>
  <c r="AJ399" i="6"/>
  <c r="AI399" i="6"/>
  <c r="AH399" i="6"/>
  <c r="AG399" i="6"/>
  <c r="AF399" i="6"/>
  <c r="AE399" i="6"/>
  <c r="AD399" i="6"/>
  <c r="AC399" i="6"/>
  <c r="AB399" i="6"/>
  <c r="AA399" i="6"/>
  <c r="W399" i="6"/>
  <c r="V399" i="6"/>
  <c r="U399" i="6"/>
  <c r="T399" i="6"/>
  <c r="S399" i="6"/>
  <c r="R399" i="6"/>
  <c r="Q399" i="6"/>
  <c r="P399" i="6"/>
  <c r="O399" i="6"/>
  <c r="N399" i="6"/>
  <c r="M399" i="6"/>
  <c r="L399" i="6"/>
  <c r="K399" i="6"/>
  <c r="J399" i="6"/>
  <c r="I399" i="6"/>
  <c r="H399" i="6"/>
  <c r="G399" i="6"/>
  <c r="F399" i="6"/>
  <c r="E399" i="6"/>
  <c r="D399" i="6"/>
  <c r="C399" i="6"/>
  <c r="B399" i="6"/>
  <c r="AY398" i="6"/>
  <c r="AV398" i="6"/>
  <c r="AU398" i="6"/>
  <c r="AT398" i="6"/>
  <c r="AS398" i="6"/>
  <c r="AR398" i="6"/>
  <c r="AQ398" i="6"/>
  <c r="AP398" i="6"/>
  <c r="AO398" i="6"/>
  <c r="AN398" i="6"/>
  <c r="AM398" i="6"/>
  <c r="AL398" i="6"/>
  <c r="AK398" i="6"/>
  <c r="AJ398" i="6"/>
  <c r="AI398" i="6"/>
  <c r="AH398" i="6"/>
  <c r="AG398" i="6"/>
  <c r="AF398" i="6"/>
  <c r="AE398" i="6"/>
  <c r="AD398" i="6"/>
  <c r="AC398" i="6"/>
  <c r="AB398" i="6"/>
  <c r="AA398" i="6"/>
  <c r="W398" i="6"/>
  <c r="V398" i="6"/>
  <c r="U398" i="6"/>
  <c r="T398" i="6"/>
  <c r="S398" i="6"/>
  <c r="R398" i="6"/>
  <c r="Q398" i="6"/>
  <c r="P398" i="6"/>
  <c r="O398" i="6"/>
  <c r="N398" i="6"/>
  <c r="M398" i="6"/>
  <c r="L398" i="6"/>
  <c r="K398" i="6"/>
  <c r="J398" i="6"/>
  <c r="I398" i="6"/>
  <c r="H398" i="6"/>
  <c r="G398" i="6"/>
  <c r="F398" i="6"/>
  <c r="E398" i="6"/>
  <c r="D398" i="6"/>
  <c r="C398" i="6"/>
  <c r="B398" i="6"/>
  <c r="AY397" i="6"/>
  <c r="AV397" i="6"/>
  <c r="AU397" i="6"/>
  <c r="AT397" i="6"/>
  <c r="AS397" i="6"/>
  <c r="AR397" i="6"/>
  <c r="AQ397" i="6"/>
  <c r="AP397" i="6"/>
  <c r="AO397" i="6"/>
  <c r="AN397" i="6"/>
  <c r="AM397" i="6"/>
  <c r="AL397" i="6"/>
  <c r="AK397" i="6"/>
  <c r="AJ397" i="6"/>
  <c r="AI397" i="6"/>
  <c r="AH397" i="6"/>
  <c r="AG397" i="6"/>
  <c r="AF397" i="6"/>
  <c r="AE397" i="6"/>
  <c r="AD397" i="6"/>
  <c r="AC397" i="6"/>
  <c r="AB397" i="6"/>
  <c r="AA397" i="6"/>
  <c r="W397" i="6"/>
  <c r="V397" i="6"/>
  <c r="U397" i="6"/>
  <c r="T397" i="6"/>
  <c r="S397" i="6"/>
  <c r="R397" i="6"/>
  <c r="Q397" i="6"/>
  <c r="P397" i="6"/>
  <c r="O397" i="6"/>
  <c r="N397" i="6"/>
  <c r="M397" i="6"/>
  <c r="L397" i="6"/>
  <c r="K397" i="6"/>
  <c r="J397" i="6"/>
  <c r="I397" i="6"/>
  <c r="H397" i="6"/>
  <c r="G397" i="6"/>
  <c r="F397" i="6"/>
  <c r="E397" i="6"/>
  <c r="D397" i="6"/>
  <c r="C397" i="6"/>
  <c r="B397" i="6"/>
  <c r="AY396" i="6"/>
  <c r="AV396" i="6"/>
  <c r="AU396" i="6"/>
  <c r="AT396" i="6"/>
  <c r="AS396" i="6"/>
  <c r="AR396" i="6"/>
  <c r="AQ396" i="6"/>
  <c r="AP396" i="6"/>
  <c r="AO396" i="6"/>
  <c r="AN396" i="6"/>
  <c r="AM396" i="6"/>
  <c r="AL396" i="6"/>
  <c r="AK396" i="6"/>
  <c r="AJ396" i="6"/>
  <c r="AI396" i="6"/>
  <c r="AH396" i="6"/>
  <c r="AG396" i="6"/>
  <c r="AF396" i="6"/>
  <c r="AE396" i="6"/>
  <c r="AD396" i="6"/>
  <c r="AC396" i="6"/>
  <c r="AB396" i="6"/>
  <c r="AA396" i="6"/>
  <c r="W396" i="6"/>
  <c r="V396" i="6"/>
  <c r="U396" i="6"/>
  <c r="T396" i="6"/>
  <c r="S396" i="6"/>
  <c r="R396" i="6"/>
  <c r="Q396" i="6"/>
  <c r="P396" i="6"/>
  <c r="O396" i="6"/>
  <c r="N396" i="6"/>
  <c r="M396" i="6"/>
  <c r="L396" i="6"/>
  <c r="K396" i="6"/>
  <c r="J396" i="6"/>
  <c r="I396" i="6"/>
  <c r="H396" i="6"/>
  <c r="G396" i="6"/>
  <c r="F396" i="6"/>
  <c r="E396" i="6"/>
  <c r="D396" i="6"/>
  <c r="C396" i="6"/>
  <c r="B396" i="6"/>
  <c r="AY395" i="6"/>
  <c r="AV395" i="6"/>
  <c r="AU395" i="6"/>
  <c r="AT395" i="6"/>
  <c r="AS395" i="6"/>
  <c r="AR395" i="6"/>
  <c r="AQ395" i="6"/>
  <c r="AP395" i="6"/>
  <c r="AO395" i="6"/>
  <c r="AN395" i="6"/>
  <c r="AM395" i="6"/>
  <c r="AL395" i="6"/>
  <c r="AK395" i="6"/>
  <c r="AJ395" i="6"/>
  <c r="AI395" i="6"/>
  <c r="AH395" i="6"/>
  <c r="AG395" i="6"/>
  <c r="AF395" i="6"/>
  <c r="AE395" i="6"/>
  <c r="AD395" i="6"/>
  <c r="AC395" i="6"/>
  <c r="AB395" i="6"/>
  <c r="AA395" i="6"/>
  <c r="W395" i="6"/>
  <c r="V395" i="6"/>
  <c r="U395" i="6"/>
  <c r="T395" i="6"/>
  <c r="S395" i="6"/>
  <c r="R395" i="6"/>
  <c r="Q395" i="6"/>
  <c r="P395" i="6"/>
  <c r="O395" i="6"/>
  <c r="N395" i="6"/>
  <c r="M395" i="6"/>
  <c r="L395" i="6"/>
  <c r="K395" i="6"/>
  <c r="J395" i="6"/>
  <c r="I395" i="6"/>
  <c r="H395" i="6"/>
  <c r="G395" i="6"/>
  <c r="F395" i="6"/>
  <c r="E395" i="6"/>
  <c r="D395" i="6"/>
  <c r="C395" i="6"/>
  <c r="B395" i="6"/>
  <c r="AY394" i="6"/>
  <c r="AV394" i="6"/>
  <c r="AU394" i="6"/>
  <c r="AT394" i="6"/>
  <c r="AS394" i="6"/>
  <c r="AR394" i="6"/>
  <c r="AQ394" i="6"/>
  <c r="AP394" i="6"/>
  <c r="AO394" i="6"/>
  <c r="AN394" i="6"/>
  <c r="AM394" i="6"/>
  <c r="AL394" i="6"/>
  <c r="AK394" i="6"/>
  <c r="AJ394" i="6"/>
  <c r="AI394" i="6"/>
  <c r="AH394" i="6"/>
  <c r="AG394" i="6"/>
  <c r="AF394" i="6"/>
  <c r="AE394" i="6"/>
  <c r="AD394" i="6"/>
  <c r="AC394" i="6"/>
  <c r="AB394" i="6"/>
  <c r="AA394" i="6"/>
  <c r="W394" i="6"/>
  <c r="V394" i="6"/>
  <c r="U394" i="6"/>
  <c r="T394" i="6"/>
  <c r="S394" i="6"/>
  <c r="R394" i="6"/>
  <c r="Q394" i="6"/>
  <c r="P394" i="6"/>
  <c r="O394" i="6"/>
  <c r="N394" i="6"/>
  <c r="M394" i="6"/>
  <c r="L394" i="6"/>
  <c r="K394" i="6"/>
  <c r="J394" i="6"/>
  <c r="I394" i="6"/>
  <c r="H394" i="6"/>
  <c r="G394" i="6"/>
  <c r="F394" i="6"/>
  <c r="E394" i="6"/>
  <c r="D394" i="6"/>
  <c r="C394" i="6"/>
  <c r="B394" i="6"/>
  <c r="AY393" i="6"/>
  <c r="AV393" i="6"/>
  <c r="AU393" i="6"/>
  <c r="AT393" i="6"/>
  <c r="AS393" i="6"/>
  <c r="AR393" i="6"/>
  <c r="AQ393" i="6"/>
  <c r="AP393" i="6"/>
  <c r="AO393" i="6"/>
  <c r="AN393" i="6"/>
  <c r="AM393" i="6"/>
  <c r="AL393" i="6"/>
  <c r="AK393" i="6"/>
  <c r="AJ393" i="6"/>
  <c r="AI393" i="6"/>
  <c r="AH393" i="6"/>
  <c r="AG393" i="6"/>
  <c r="AF393" i="6"/>
  <c r="AE393" i="6"/>
  <c r="AD393" i="6"/>
  <c r="AC393" i="6"/>
  <c r="AB393" i="6"/>
  <c r="AA393" i="6"/>
  <c r="W393" i="6"/>
  <c r="V393" i="6"/>
  <c r="U393" i="6"/>
  <c r="T393" i="6"/>
  <c r="S393" i="6"/>
  <c r="R393" i="6"/>
  <c r="Q393" i="6"/>
  <c r="P393" i="6"/>
  <c r="O393" i="6"/>
  <c r="N393" i="6"/>
  <c r="M393" i="6"/>
  <c r="L393" i="6"/>
  <c r="K393" i="6"/>
  <c r="J393" i="6"/>
  <c r="I393" i="6"/>
  <c r="H393" i="6"/>
  <c r="G393" i="6"/>
  <c r="F393" i="6"/>
  <c r="E393" i="6"/>
  <c r="D393" i="6"/>
  <c r="C393" i="6"/>
  <c r="B393" i="6"/>
  <c r="AY392" i="6"/>
  <c r="AV392" i="6"/>
  <c r="AU392" i="6"/>
  <c r="AT392" i="6"/>
  <c r="AS392" i="6"/>
  <c r="AR392" i="6"/>
  <c r="AQ392" i="6"/>
  <c r="AP392" i="6"/>
  <c r="AO392" i="6"/>
  <c r="AN392" i="6"/>
  <c r="AM392" i="6"/>
  <c r="AL392" i="6"/>
  <c r="AK392" i="6"/>
  <c r="AJ392" i="6"/>
  <c r="AI392" i="6"/>
  <c r="AH392" i="6"/>
  <c r="AG392" i="6"/>
  <c r="AF392" i="6"/>
  <c r="AE392" i="6"/>
  <c r="AD392" i="6"/>
  <c r="AC392" i="6"/>
  <c r="AB392" i="6"/>
  <c r="AA392" i="6"/>
  <c r="W392" i="6"/>
  <c r="V392" i="6"/>
  <c r="U392" i="6"/>
  <c r="T392" i="6"/>
  <c r="S392" i="6"/>
  <c r="R392" i="6"/>
  <c r="Q392" i="6"/>
  <c r="P392" i="6"/>
  <c r="O392" i="6"/>
  <c r="N392" i="6"/>
  <c r="M392" i="6"/>
  <c r="L392" i="6"/>
  <c r="K392" i="6"/>
  <c r="J392" i="6"/>
  <c r="I392" i="6"/>
  <c r="H392" i="6"/>
  <c r="G392" i="6"/>
  <c r="F392" i="6"/>
  <c r="E392" i="6"/>
  <c r="D392" i="6"/>
  <c r="C392" i="6"/>
  <c r="B392" i="6"/>
  <c r="AY391" i="6"/>
  <c r="AV391" i="6"/>
  <c r="AU391" i="6"/>
  <c r="AT391" i="6"/>
  <c r="AS391" i="6"/>
  <c r="AR391" i="6"/>
  <c r="AQ391" i="6"/>
  <c r="AP391" i="6"/>
  <c r="AO391" i="6"/>
  <c r="AN391" i="6"/>
  <c r="AM391" i="6"/>
  <c r="AL391" i="6"/>
  <c r="AK391" i="6"/>
  <c r="AJ391" i="6"/>
  <c r="AI391" i="6"/>
  <c r="AH391" i="6"/>
  <c r="AG391" i="6"/>
  <c r="AF391" i="6"/>
  <c r="AE391" i="6"/>
  <c r="AD391" i="6"/>
  <c r="AC391" i="6"/>
  <c r="AB391" i="6"/>
  <c r="AA391" i="6"/>
  <c r="W391" i="6"/>
  <c r="V391" i="6"/>
  <c r="U391" i="6"/>
  <c r="T391" i="6"/>
  <c r="S391" i="6"/>
  <c r="R391" i="6"/>
  <c r="Q391" i="6"/>
  <c r="P391" i="6"/>
  <c r="O391" i="6"/>
  <c r="N391" i="6"/>
  <c r="M391" i="6"/>
  <c r="L391" i="6"/>
  <c r="K391" i="6"/>
  <c r="J391" i="6"/>
  <c r="I391" i="6"/>
  <c r="H391" i="6"/>
  <c r="G391" i="6"/>
  <c r="F391" i="6"/>
  <c r="E391" i="6"/>
  <c r="D391" i="6"/>
  <c r="C391" i="6"/>
  <c r="B391" i="6"/>
  <c r="AY390" i="6"/>
  <c r="AV390" i="6"/>
  <c r="AU390" i="6"/>
  <c r="AT390" i="6"/>
  <c r="AS390" i="6"/>
  <c r="AR390" i="6"/>
  <c r="AQ390" i="6"/>
  <c r="AP390" i="6"/>
  <c r="AO390" i="6"/>
  <c r="AN390" i="6"/>
  <c r="AM390" i="6"/>
  <c r="AL390" i="6"/>
  <c r="AK390" i="6"/>
  <c r="AJ390" i="6"/>
  <c r="AI390" i="6"/>
  <c r="AH390" i="6"/>
  <c r="AG390" i="6"/>
  <c r="AF390" i="6"/>
  <c r="AE390" i="6"/>
  <c r="AD390" i="6"/>
  <c r="AC390" i="6"/>
  <c r="AB390" i="6"/>
  <c r="AA390" i="6"/>
  <c r="W390" i="6"/>
  <c r="V390" i="6"/>
  <c r="U390" i="6"/>
  <c r="T390" i="6"/>
  <c r="S390" i="6"/>
  <c r="R390" i="6"/>
  <c r="Q390" i="6"/>
  <c r="P390" i="6"/>
  <c r="O390" i="6"/>
  <c r="N390" i="6"/>
  <c r="M390" i="6"/>
  <c r="L390" i="6"/>
  <c r="K390" i="6"/>
  <c r="J390" i="6"/>
  <c r="I390" i="6"/>
  <c r="H390" i="6"/>
  <c r="G390" i="6"/>
  <c r="F390" i="6"/>
  <c r="E390" i="6"/>
  <c r="D390" i="6"/>
  <c r="C390" i="6"/>
  <c r="B390" i="6"/>
  <c r="AY389" i="6"/>
  <c r="AV389" i="6"/>
  <c r="AU389" i="6"/>
  <c r="AT389" i="6"/>
  <c r="AS389" i="6"/>
  <c r="AR389" i="6"/>
  <c r="AQ389" i="6"/>
  <c r="AP389" i="6"/>
  <c r="AO389" i="6"/>
  <c r="AN389" i="6"/>
  <c r="AM389" i="6"/>
  <c r="AL389" i="6"/>
  <c r="AK389" i="6"/>
  <c r="AJ389" i="6"/>
  <c r="AI389" i="6"/>
  <c r="AH389" i="6"/>
  <c r="AG389" i="6"/>
  <c r="AF389" i="6"/>
  <c r="AE389" i="6"/>
  <c r="AD389" i="6"/>
  <c r="AC389" i="6"/>
  <c r="AB389" i="6"/>
  <c r="AA389" i="6"/>
  <c r="W389" i="6"/>
  <c r="V389" i="6"/>
  <c r="U389" i="6"/>
  <c r="T389" i="6"/>
  <c r="S389" i="6"/>
  <c r="R389" i="6"/>
  <c r="Q389" i="6"/>
  <c r="P389" i="6"/>
  <c r="O389" i="6"/>
  <c r="N389" i="6"/>
  <c r="M389" i="6"/>
  <c r="L389" i="6"/>
  <c r="K389" i="6"/>
  <c r="J389" i="6"/>
  <c r="I389" i="6"/>
  <c r="H389" i="6"/>
  <c r="G389" i="6"/>
  <c r="F389" i="6"/>
  <c r="E389" i="6"/>
  <c r="D389" i="6"/>
  <c r="C389" i="6"/>
  <c r="B389" i="6"/>
  <c r="AY388" i="6"/>
  <c r="AV388" i="6"/>
  <c r="AU388" i="6"/>
  <c r="AT388" i="6"/>
  <c r="AS388" i="6"/>
  <c r="AR388" i="6"/>
  <c r="AQ388" i="6"/>
  <c r="AP388" i="6"/>
  <c r="AO388" i="6"/>
  <c r="AN388" i="6"/>
  <c r="AM388" i="6"/>
  <c r="AL388" i="6"/>
  <c r="AK388" i="6"/>
  <c r="AJ388" i="6"/>
  <c r="AI388" i="6"/>
  <c r="AH388" i="6"/>
  <c r="AG388" i="6"/>
  <c r="AF388" i="6"/>
  <c r="AE388" i="6"/>
  <c r="AD388" i="6"/>
  <c r="AC388" i="6"/>
  <c r="AB388" i="6"/>
  <c r="AA388" i="6"/>
  <c r="W388" i="6"/>
  <c r="V388" i="6"/>
  <c r="U388" i="6"/>
  <c r="T388" i="6"/>
  <c r="S388" i="6"/>
  <c r="R388" i="6"/>
  <c r="Q388" i="6"/>
  <c r="P388" i="6"/>
  <c r="O388" i="6"/>
  <c r="N388" i="6"/>
  <c r="M388" i="6"/>
  <c r="L388" i="6"/>
  <c r="K388" i="6"/>
  <c r="J388" i="6"/>
  <c r="I388" i="6"/>
  <c r="H388" i="6"/>
  <c r="G388" i="6"/>
  <c r="F388" i="6"/>
  <c r="E388" i="6"/>
  <c r="D388" i="6"/>
  <c r="C388" i="6"/>
  <c r="B388" i="6"/>
  <c r="AY387" i="6"/>
  <c r="AV387" i="6"/>
  <c r="AU387" i="6"/>
  <c r="AT387" i="6"/>
  <c r="AS387" i="6"/>
  <c r="AR387" i="6"/>
  <c r="AQ387" i="6"/>
  <c r="AP387" i="6"/>
  <c r="AO387" i="6"/>
  <c r="AN387" i="6"/>
  <c r="AM387" i="6"/>
  <c r="AL387" i="6"/>
  <c r="AK387" i="6"/>
  <c r="AJ387" i="6"/>
  <c r="AI387" i="6"/>
  <c r="AH387" i="6"/>
  <c r="AG387" i="6"/>
  <c r="AF387" i="6"/>
  <c r="AE387" i="6"/>
  <c r="AD387" i="6"/>
  <c r="AC387" i="6"/>
  <c r="AB387" i="6"/>
  <c r="AA387" i="6"/>
  <c r="W387" i="6"/>
  <c r="V387" i="6"/>
  <c r="U387" i="6"/>
  <c r="T387" i="6"/>
  <c r="S387" i="6"/>
  <c r="R387" i="6"/>
  <c r="Q387" i="6"/>
  <c r="P387" i="6"/>
  <c r="O387" i="6"/>
  <c r="N387" i="6"/>
  <c r="M387" i="6"/>
  <c r="L387" i="6"/>
  <c r="K387" i="6"/>
  <c r="J387" i="6"/>
  <c r="I387" i="6"/>
  <c r="H387" i="6"/>
  <c r="G387" i="6"/>
  <c r="F387" i="6"/>
  <c r="E387" i="6"/>
  <c r="D387" i="6"/>
  <c r="C387" i="6"/>
  <c r="B387" i="6"/>
  <c r="AY386" i="6"/>
  <c r="AV386" i="6"/>
  <c r="AU386" i="6"/>
  <c r="AT386" i="6"/>
  <c r="AS386" i="6"/>
  <c r="AR386" i="6"/>
  <c r="AQ386" i="6"/>
  <c r="AP386" i="6"/>
  <c r="AO386" i="6"/>
  <c r="AN386" i="6"/>
  <c r="AM386" i="6"/>
  <c r="AL386" i="6"/>
  <c r="AK386" i="6"/>
  <c r="AJ386" i="6"/>
  <c r="AI386" i="6"/>
  <c r="AH386" i="6"/>
  <c r="AG386" i="6"/>
  <c r="AF386" i="6"/>
  <c r="AE386" i="6"/>
  <c r="AD386" i="6"/>
  <c r="AC386" i="6"/>
  <c r="AB386" i="6"/>
  <c r="AA386" i="6"/>
  <c r="W386" i="6"/>
  <c r="V386" i="6"/>
  <c r="U386" i="6"/>
  <c r="T386" i="6"/>
  <c r="S386" i="6"/>
  <c r="R386" i="6"/>
  <c r="Q386" i="6"/>
  <c r="P386" i="6"/>
  <c r="O386" i="6"/>
  <c r="N386" i="6"/>
  <c r="M386" i="6"/>
  <c r="L386" i="6"/>
  <c r="K386" i="6"/>
  <c r="J386" i="6"/>
  <c r="I386" i="6"/>
  <c r="H386" i="6"/>
  <c r="G386" i="6"/>
  <c r="F386" i="6"/>
  <c r="E386" i="6"/>
  <c r="D386" i="6"/>
  <c r="C386" i="6"/>
  <c r="B386" i="6"/>
  <c r="AY385" i="6"/>
  <c r="AV385" i="6"/>
  <c r="AU385" i="6"/>
  <c r="AT385" i="6"/>
  <c r="AS385" i="6"/>
  <c r="AR385" i="6"/>
  <c r="AQ385" i="6"/>
  <c r="AP385" i="6"/>
  <c r="AO385" i="6"/>
  <c r="AN385" i="6"/>
  <c r="AM385" i="6"/>
  <c r="AL385" i="6"/>
  <c r="AK385" i="6"/>
  <c r="AJ385" i="6"/>
  <c r="AI385" i="6"/>
  <c r="AH385" i="6"/>
  <c r="AG385" i="6"/>
  <c r="AF385" i="6"/>
  <c r="AE385" i="6"/>
  <c r="AD385" i="6"/>
  <c r="AC385" i="6"/>
  <c r="AB385" i="6"/>
  <c r="AA385" i="6"/>
  <c r="W385" i="6"/>
  <c r="V385" i="6"/>
  <c r="U385" i="6"/>
  <c r="T385" i="6"/>
  <c r="S385" i="6"/>
  <c r="R385" i="6"/>
  <c r="Q385" i="6"/>
  <c r="P385" i="6"/>
  <c r="O385" i="6"/>
  <c r="N385" i="6"/>
  <c r="M385" i="6"/>
  <c r="L385" i="6"/>
  <c r="K385" i="6"/>
  <c r="J385" i="6"/>
  <c r="I385" i="6"/>
  <c r="H385" i="6"/>
  <c r="G385" i="6"/>
  <c r="F385" i="6"/>
  <c r="E385" i="6"/>
  <c r="D385" i="6"/>
  <c r="C385" i="6"/>
  <c r="B385" i="6"/>
  <c r="AY384" i="6"/>
  <c r="AV384" i="6"/>
  <c r="AU384" i="6"/>
  <c r="AT384" i="6"/>
  <c r="AS384" i="6"/>
  <c r="AR384" i="6"/>
  <c r="AQ384" i="6"/>
  <c r="AP384" i="6"/>
  <c r="AO384" i="6"/>
  <c r="AN384" i="6"/>
  <c r="AM384" i="6"/>
  <c r="AL384" i="6"/>
  <c r="AK384" i="6"/>
  <c r="AJ384" i="6"/>
  <c r="AI384" i="6"/>
  <c r="AH384" i="6"/>
  <c r="AG384" i="6"/>
  <c r="AF384" i="6"/>
  <c r="AE384" i="6"/>
  <c r="AD384" i="6"/>
  <c r="AC384" i="6"/>
  <c r="AB384" i="6"/>
  <c r="AA384" i="6"/>
  <c r="W384" i="6"/>
  <c r="V384" i="6"/>
  <c r="U384" i="6"/>
  <c r="T384" i="6"/>
  <c r="S384" i="6"/>
  <c r="R384" i="6"/>
  <c r="Q384" i="6"/>
  <c r="P384" i="6"/>
  <c r="O384" i="6"/>
  <c r="N384" i="6"/>
  <c r="M384" i="6"/>
  <c r="L384" i="6"/>
  <c r="K384" i="6"/>
  <c r="J384" i="6"/>
  <c r="I384" i="6"/>
  <c r="H384" i="6"/>
  <c r="G384" i="6"/>
  <c r="F384" i="6"/>
  <c r="E384" i="6"/>
  <c r="D384" i="6"/>
  <c r="C384" i="6"/>
  <c r="B384" i="6"/>
  <c r="AY383" i="6"/>
  <c r="AV383" i="6"/>
  <c r="AU383" i="6"/>
  <c r="AT383" i="6"/>
  <c r="AS383" i="6"/>
  <c r="AR383" i="6"/>
  <c r="AQ383" i="6"/>
  <c r="AP383" i="6"/>
  <c r="AO383" i="6"/>
  <c r="AN383" i="6"/>
  <c r="AM383" i="6"/>
  <c r="AL383" i="6"/>
  <c r="AK383" i="6"/>
  <c r="AJ383" i="6"/>
  <c r="AI383" i="6"/>
  <c r="AH383" i="6"/>
  <c r="AG383" i="6"/>
  <c r="AF383" i="6"/>
  <c r="AE383" i="6"/>
  <c r="AD383" i="6"/>
  <c r="AC383" i="6"/>
  <c r="AB383" i="6"/>
  <c r="AA383" i="6"/>
  <c r="W383" i="6"/>
  <c r="V383" i="6"/>
  <c r="U383" i="6"/>
  <c r="T383" i="6"/>
  <c r="S383" i="6"/>
  <c r="R383" i="6"/>
  <c r="Q383" i="6"/>
  <c r="P383" i="6"/>
  <c r="O383" i="6"/>
  <c r="N383" i="6"/>
  <c r="M383" i="6"/>
  <c r="L383" i="6"/>
  <c r="K383" i="6"/>
  <c r="J383" i="6"/>
  <c r="I383" i="6"/>
  <c r="H383" i="6"/>
  <c r="G383" i="6"/>
  <c r="F383" i="6"/>
  <c r="E383" i="6"/>
  <c r="D383" i="6"/>
  <c r="C383" i="6"/>
  <c r="B383" i="6"/>
  <c r="AY382" i="6"/>
  <c r="AV382" i="6"/>
  <c r="AU382" i="6"/>
  <c r="AT382" i="6"/>
  <c r="AS382" i="6"/>
  <c r="AR382" i="6"/>
  <c r="AQ382" i="6"/>
  <c r="AP382" i="6"/>
  <c r="AO382" i="6"/>
  <c r="AN382" i="6"/>
  <c r="AM382" i="6"/>
  <c r="AL382" i="6"/>
  <c r="AK382" i="6"/>
  <c r="AJ382" i="6"/>
  <c r="AI382" i="6"/>
  <c r="AH382" i="6"/>
  <c r="AG382" i="6"/>
  <c r="AF382" i="6"/>
  <c r="AE382" i="6"/>
  <c r="AD382" i="6"/>
  <c r="AC382" i="6"/>
  <c r="AB382" i="6"/>
  <c r="AA382" i="6"/>
  <c r="W382" i="6"/>
  <c r="V382" i="6"/>
  <c r="U382" i="6"/>
  <c r="T382" i="6"/>
  <c r="S382" i="6"/>
  <c r="R382" i="6"/>
  <c r="Q382" i="6"/>
  <c r="P382" i="6"/>
  <c r="O382" i="6"/>
  <c r="N382" i="6"/>
  <c r="M382" i="6"/>
  <c r="L382" i="6"/>
  <c r="K382" i="6"/>
  <c r="J382" i="6"/>
  <c r="I382" i="6"/>
  <c r="H382" i="6"/>
  <c r="G382" i="6"/>
  <c r="F382" i="6"/>
  <c r="E382" i="6"/>
  <c r="D382" i="6"/>
  <c r="C382" i="6"/>
  <c r="B382" i="6"/>
  <c r="AY381" i="6"/>
  <c r="AV381" i="6"/>
  <c r="AU381" i="6"/>
  <c r="AT381" i="6"/>
  <c r="AS381" i="6"/>
  <c r="AR381" i="6"/>
  <c r="AQ381" i="6"/>
  <c r="AP381" i="6"/>
  <c r="AO381" i="6"/>
  <c r="AN381" i="6"/>
  <c r="AM381" i="6"/>
  <c r="AL381" i="6"/>
  <c r="AK381" i="6"/>
  <c r="AJ381" i="6"/>
  <c r="AI381" i="6"/>
  <c r="AH381" i="6"/>
  <c r="AG381" i="6"/>
  <c r="AF381" i="6"/>
  <c r="AE381" i="6"/>
  <c r="AD381" i="6"/>
  <c r="AC381" i="6"/>
  <c r="AB381" i="6"/>
  <c r="AA381" i="6"/>
  <c r="W381" i="6"/>
  <c r="V381" i="6"/>
  <c r="U381" i="6"/>
  <c r="T381" i="6"/>
  <c r="S381" i="6"/>
  <c r="R381" i="6"/>
  <c r="Q381" i="6"/>
  <c r="P381" i="6"/>
  <c r="O381" i="6"/>
  <c r="N381" i="6"/>
  <c r="M381" i="6"/>
  <c r="L381" i="6"/>
  <c r="K381" i="6"/>
  <c r="J381" i="6"/>
  <c r="I381" i="6"/>
  <c r="H381" i="6"/>
  <c r="G381" i="6"/>
  <c r="F381" i="6"/>
  <c r="E381" i="6"/>
  <c r="D381" i="6"/>
  <c r="C381" i="6"/>
  <c r="B381" i="6"/>
  <c r="AY380" i="6"/>
  <c r="AV380" i="6"/>
  <c r="AU380" i="6"/>
  <c r="AT380" i="6"/>
  <c r="AS380" i="6"/>
  <c r="AR380" i="6"/>
  <c r="AQ380" i="6"/>
  <c r="AP380" i="6"/>
  <c r="AO380" i="6"/>
  <c r="AN380" i="6"/>
  <c r="AM380" i="6"/>
  <c r="AL380" i="6"/>
  <c r="AK380" i="6"/>
  <c r="AJ380" i="6"/>
  <c r="AI380" i="6"/>
  <c r="AH380" i="6"/>
  <c r="AG380" i="6"/>
  <c r="AF380" i="6"/>
  <c r="AE380" i="6"/>
  <c r="AD380" i="6"/>
  <c r="AC380" i="6"/>
  <c r="AB380" i="6"/>
  <c r="AA380" i="6"/>
  <c r="W380" i="6"/>
  <c r="V380" i="6"/>
  <c r="U380" i="6"/>
  <c r="T380" i="6"/>
  <c r="S380" i="6"/>
  <c r="R380" i="6"/>
  <c r="Q380" i="6"/>
  <c r="P380" i="6"/>
  <c r="O380" i="6"/>
  <c r="N380" i="6"/>
  <c r="M380" i="6"/>
  <c r="L380" i="6"/>
  <c r="K380" i="6"/>
  <c r="J380" i="6"/>
  <c r="I380" i="6"/>
  <c r="H380" i="6"/>
  <c r="G380" i="6"/>
  <c r="F380" i="6"/>
  <c r="E380" i="6"/>
  <c r="D380" i="6"/>
  <c r="C380" i="6"/>
  <c r="B380" i="6"/>
  <c r="AY379" i="6"/>
  <c r="AV379" i="6"/>
  <c r="AU379" i="6"/>
  <c r="AT379" i="6"/>
  <c r="AS379" i="6"/>
  <c r="AR379" i="6"/>
  <c r="AQ379" i="6"/>
  <c r="AP379" i="6"/>
  <c r="AO379" i="6"/>
  <c r="AN379" i="6"/>
  <c r="AM379" i="6"/>
  <c r="AL379" i="6"/>
  <c r="AK379" i="6"/>
  <c r="AJ379" i="6"/>
  <c r="AI379" i="6"/>
  <c r="AH379" i="6"/>
  <c r="AG379" i="6"/>
  <c r="AF379" i="6"/>
  <c r="AE379" i="6"/>
  <c r="AD379" i="6"/>
  <c r="AC379" i="6"/>
  <c r="AB379" i="6"/>
  <c r="AA379" i="6"/>
  <c r="W379" i="6"/>
  <c r="V379" i="6"/>
  <c r="U379" i="6"/>
  <c r="T379" i="6"/>
  <c r="S379" i="6"/>
  <c r="R379" i="6"/>
  <c r="Q379" i="6"/>
  <c r="P379" i="6"/>
  <c r="O379" i="6"/>
  <c r="N379" i="6"/>
  <c r="M379" i="6"/>
  <c r="L379" i="6"/>
  <c r="K379" i="6"/>
  <c r="J379" i="6"/>
  <c r="I379" i="6"/>
  <c r="H379" i="6"/>
  <c r="G379" i="6"/>
  <c r="F379" i="6"/>
  <c r="E379" i="6"/>
  <c r="D379" i="6"/>
  <c r="C379" i="6"/>
  <c r="B379" i="6"/>
  <c r="AY378" i="6"/>
  <c r="AV378" i="6"/>
  <c r="AU378" i="6"/>
  <c r="AT378" i="6"/>
  <c r="AS378" i="6"/>
  <c r="AR378" i="6"/>
  <c r="AQ378" i="6"/>
  <c r="AP378" i="6"/>
  <c r="AO378" i="6"/>
  <c r="AN378" i="6"/>
  <c r="AM378" i="6"/>
  <c r="AL378" i="6"/>
  <c r="AK378" i="6"/>
  <c r="AJ378" i="6"/>
  <c r="AI378" i="6"/>
  <c r="AH378" i="6"/>
  <c r="AG378" i="6"/>
  <c r="AF378" i="6"/>
  <c r="AE378" i="6"/>
  <c r="AD378" i="6"/>
  <c r="AC378" i="6"/>
  <c r="AB378" i="6"/>
  <c r="AA378" i="6"/>
  <c r="W378" i="6"/>
  <c r="V378" i="6"/>
  <c r="U378" i="6"/>
  <c r="T378" i="6"/>
  <c r="S378" i="6"/>
  <c r="R378" i="6"/>
  <c r="Q378" i="6"/>
  <c r="P378" i="6"/>
  <c r="O378" i="6"/>
  <c r="N378" i="6"/>
  <c r="M378" i="6"/>
  <c r="L378" i="6"/>
  <c r="K378" i="6"/>
  <c r="J378" i="6"/>
  <c r="I378" i="6"/>
  <c r="H378" i="6"/>
  <c r="G378" i="6"/>
  <c r="F378" i="6"/>
  <c r="E378" i="6"/>
  <c r="D378" i="6"/>
  <c r="C378" i="6"/>
  <c r="B378" i="6"/>
  <c r="AY377" i="6"/>
  <c r="AV377" i="6"/>
  <c r="AU377" i="6"/>
  <c r="AT377" i="6"/>
  <c r="AS377" i="6"/>
  <c r="AR377" i="6"/>
  <c r="AQ377" i="6"/>
  <c r="AP377" i="6"/>
  <c r="AO377" i="6"/>
  <c r="AN377" i="6"/>
  <c r="AM377" i="6"/>
  <c r="AL377" i="6"/>
  <c r="AK377" i="6"/>
  <c r="AJ377" i="6"/>
  <c r="AI377" i="6"/>
  <c r="AH377" i="6"/>
  <c r="AG377" i="6"/>
  <c r="AF377" i="6"/>
  <c r="AE377" i="6"/>
  <c r="AD377" i="6"/>
  <c r="AC377" i="6"/>
  <c r="AB377" i="6"/>
  <c r="AA377" i="6"/>
  <c r="W377" i="6"/>
  <c r="V377" i="6"/>
  <c r="U377" i="6"/>
  <c r="T377" i="6"/>
  <c r="S377" i="6"/>
  <c r="R377" i="6"/>
  <c r="Q377" i="6"/>
  <c r="P377" i="6"/>
  <c r="O377" i="6"/>
  <c r="N377" i="6"/>
  <c r="M377" i="6"/>
  <c r="L377" i="6"/>
  <c r="K377" i="6"/>
  <c r="J377" i="6"/>
  <c r="I377" i="6"/>
  <c r="H377" i="6"/>
  <c r="G377" i="6"/>
  <c r="F377" i="6"/>
  <c r="E377" i="6"/>
  <c r="D377" i="6"/>
  <c r="C377" i="6"/>
  <c r="B377" i="6"/>
  <c r="AY376" i="6"/>
  <c r="AV376" i="6"/>
  <c r="AU376" i="6"/>
  <c r="AT376" i="6"/>
  <c r="AS376" i="6"/>
  <c r="AR376" i="6"/>
  <c r="AQ376" i="6"/>
  <c r="AP376" i="6"/>
  <c r="AO376" i="6"/>
  <c r="AN376" i="6"/>
  <c r="AM376" i="6"/>
  <c r="AL376" i="6"/>
  <c r="AK376" i="6"/>
  <c r="AJ376" i="6"/>
  <c r="AI376" i="6"/>
  <c r="AH376" i="6"/>
  <c r="AG376" i="6"/>
  <c r="AF376" i="6"/>
  <c r="AE376" i="6"/>
  <c r="AD376" i="6"/>
  <c r="AC376" i="6"/>
  <c r="AB376" i="6"/>
  <c r="AA376" i="6"/>
  <c r="W376" i="6"/>
  <c r="V376" i="6"/>
  <c r="U376" i="6"/>
  <c r="T376" i="6"/>
  <c r="S376" i="6"/>
  <c r="R376" i="6"/>
  <c r="Q376" i="6"/>
  <c r="P376" i="6"/>
  <c r="O376" i="6"/>
  <c r="N376" i="6"/>
  <c r="M376" i="6"/>
  <c r="L376" i="6"/>
  <c r="K376" i="6"/>
  <c r="J376" i="6"/>
  <c r="I376" i="6"/>
  <c r="H376" i="6"/>
  <c r="G376" i="6"/>
  <c r="F376" i="6"/>
  <c r="E376" i="6"/>
  <c r="D376" i="6"/>
  <c r="C376" i="6"/>
  <c r="B376" i="6"/>
  <c r="AY375" i="6"/>
  <c r="AV375" i="6"/>
  <c r="AU375" i="6"/>
  <c r="AT375" i="6"/>
  <c r="AS375" i="6"/>
  <c r="AR375" i="6"/>
  <c r="AQ375" i="6"/>
  <c r="AP375" i="6"/>
  <c r="AO375" i="6"/>
  <c r="AN375" i="6"/>
  <c r="AM375" i="6"/>
  <c r="AL375" i="6"/>
  <c r="AK375" i="6"/>
  <c r="AJ375" i="6"/>
  <c r="AI375" i="6"/>
  <c r="AH375" i="6"/>
  <c r="AG375" i="6"/>
  <c r="AF375" i="6"/>
  <c r="AE375" i="6"/>
  <c r="AD375" i="6"/>
  <c r="AC375" i="6"/>
  <c r="AB375" i="6"/>
  <c r="AA375" i="6"/>
  <c r="W375" i="6"/>
  <c r="V375" i="6"/>
  <c r="U375" i="6"/>
  <c r="T375" i="6"/>
  <c r="S375" i="6"/>
  <c r="R375" i="6"/>
  <c r="Q375" i="6"/>
  <c r="P375" i="6"/>
  <c r="O375" i="6"/>
  <c r="N375" i="6"/>
  <c r="M375" i="6"/>
  <c r="L375" i="6"/>
  <c r="K375" i="6"/>
  <c r="J375" i="6"/>
  <c r="I375" i="6"/>
  <c r="H375" i="6"/>
  <c r="G375" i="6"/>
  <c r="F375" i="6"/>
  <c r="E375" i="6"/>
  <c r="D375" i="6"/>
  <c r="C375" i="6"/>
  <c r="B375" i="6"/>
  <c r="AY374" i="6"/>
  <c r="AV374" i="6"/>
  <c r="AU374" i="6"/>
  <c r="AT374" i="6"/>
  <c r="AS374" i="6"/>
  <c r="AR374" i="6"/>
  <c r="AQ374" i="6"/>
  <c r="AP374" i="6"/>
  <c r="AO374" i="6"/>
  <c r="AN374" i="6"/>
  <c r="AM374" i="6"/>
  <c r="AL374" i="6"/>
  <c r="AK374" i="6"/>
  <c r="AJ374" i="6"/>
  <c r="AI374" i="6"/>
  <c r="AH374" i="6"/>
  <c r="AG374" i="6"/>
  <c r="AF374" i="6"/>
  <c r="AE374" i="6"/>
  <c r="AD374" i="6"/>
  <c r="AC374" i="6"/>
  <c r="AB374" i="6"/>
  <c r="AA374" i="6"/>
  <c r="W374" i="6"/>
  <c r="V374" i="6"/>
  <c r="U374" i="6"/>
  <c r="T374" i="6"/>
  <c r="S374" i="6"/>
  <c r="R374" i="6"/>
  <c r="Q374" i="6"/>
  <c r="P374" i="6"/>
  <c r="O374" i="6"/>
  <c r="N374" i="6"/>
  <c r="M374" i="6"/>
  <c r="L374" i="6"/>
  <c r="K374" i="6"/>
  <c r="J374" i="6"/>
  <c r="I374" i="6"/>
  <c r="H374" i="6"/>
  <c r="G374" i="6"/>
  <c r="F374" i="6"/>
  <c r="E374" i="6"/>
  <c r="D374" i="6"/>
  <c r="C374" i="6"/>
  <c r="B374" i="6"/>
  <c r="AY373" i="6"/>
  <c r="AV373" i="6"/>
  <c r="AU373" i="6"/>
  <c r="AT373" i="6"/>
  <c r="AS373" i="6"/>
  <c r="AR373" i="6"/>
  <c r="AQ373" i="6"/>
  <c r="AP373" i="6"/>
  <c r="AO373" i="6"/>
  <c r="AN373" i="6"/>
  <c r="AM373" i="6"/>
  <c r="AL373" i="6"/>
  <c r="AK373" i="6"/>
  <c r="AJ373" i="6"/>
  <c r="AI373" i="6"/>
  <c r="AH373" i="6"/>
  <c r="AG373" i="6"/>
  <c r="AF373" i="6"/>
  <c r="AE373" i="6"/>
  <c r="AD373" i="6"/>
  <c r="AC373" i="6"/>
  <c r="AB373" i="6"/>
  <c r="AA373" i="6"/>
  <c r="W373" i="6"/>
  <c r="V373" i="6"/>
  <c r="U373" i="6"/>
  <c r="T373" i="6"/>
  <c r="S373" i="6"/>
  <c r="R373" i="6"/>
  <c r="Q373" i="6"/>
  <c r="P373" i="6"/>
  <c r="O373" i="6"/>
  <c r="N373" i="6"/>
  <c r="M373" i="6"/>
  <c r="L373" i="6"/>
  <c r="K373" i="6"/>
  <c r="J373" i="6"/>
  <c r="I373" i="6"/>
  <c r="H373" i="6"/>
  <c r="G373" i="6"/>
  <c r="F373" i="6"/>
  <c r="E373" i="6"/>
  <c r="D373" i="6"/>
  <c r="C373" i="6"/>
  <c r="B373" i="6"/>
  <c r="AY372" i="6"/>
  <c r="AV372" i="6"/>
  <c r="AU372" i="6"/>
  <c r="AT372" i="6"/>
  <c r="AS372" i="6"/>
  <c r="AR372" i="6"/>
  <c r="AQ372" i="6"/>
  <c r="AP372" i="6"/>
  <c r="AO372" i="6"/>
  <c r="AN372" i="6"/>
  <c r="AM372" i="6"/>
  <c r="AL372" i="6"/>
  <c r="AK372" i="6"/>
  <c r="AJ372" i="6"/>
  <c r="AI372" i="6"/>
  <c r="AH372" i="6"/>
  <c r="AG372" i="6"/>
  <c r="AF372" i="6"/>
  <c r="AE372" i="6"/>
  <c r="AD372" i="6"/>
  <c r="AC372" i="6"/>
  <c r="AB372" i="6"/>
  <c r="AA372" i="6"/>
  <c r="W372" i="6"/>
  <c r="V372" i="6"/>
  <c r="U372" i="6"/>
  <c r="T372" i="6"/>
  <c r="S372" i="6"/>
  <c r="R372" i="6"/>
  <c r="Q372" i="6"/>
  <c r="P372" i="6"/>
  <c r="O372" i="6"/>
  <c r="N372" i="6"/>
  <c r="M372" i="6"/>
  <c r="L372" i="6"/>
  <c r="K372" i="6"/>
  <c r="J372" i="6"/>
  <c r="I372" i="6"/>
  <c r="H372" i="6"/>
  <c r="G372" i="6"/>
  <c r="F372" i="6"/>
  <c r="E372" i="6"/>
  <c r="D372" i="6"/>
  <c r="C372" i="6"/>
  <c r="B372" i="6"/>
  <c r="AY371" i="6"/>
  <c r="AV371" i="6"/>
  <c r="AU371" i="6"/>
  <c r="AT371" i="6"/>
  <c r="AS371" i="6"/>
  <c r="AR371" i="6"/>
  <c r="AQ371" i="6"/>
  <c r="AP371" i="6"/>
  <c r="AO371" i="6"/>
  <c r="AN371" i="6"/>
  <c r="AM371" i="6"/>
  <c r="AL371" i="6"/>
  <c r="AK371" i="6"/>
  <c r="AJ371" i="6"/>
  <c r="AI371" i="6"/>
  <c r="AH371" i="6"/>
  <c r="AG371" i="6"/>
  <c r="AF371" i="6"/>
  <c r="AE371" i="6"/>
  <c r="AD371" i="6"/>
  <c r="AC371" i="6"/>
  <c r="AB371" i="6"/>
  <c r="AA371" i="6"/>
  <c r="W371" i="6"/>
  <c r="V371" i="6"/>
  <c r="U371" i="6"/>
  <c r="T371" i="6"/>
  <c r="S371" i="6"/>
  <c r="R371" i="6"/>
  <c r="Q371" i="6"/>
  <c r="P371" i="6"/>
  <c r="O371" i="6"/>
  <c r="N371" i="6"/>
  <c r="M371" i="6"/>
  <c r="L371" i="6"/>
  <c r="K371" i="6"/>
  <c r="J371" i="6"/>
  <c r="I371" i="6"/>
  <c r="H371" i="6"/>
  <c r="G371" i="6"/>
  <c r="F371" i="6"/>
  <c r="E371" i="6"/>
  <c r="D371" i="6"/>
  <c r="C371" i="6"/>
  <c r="B371" i="6"/>
  <c r="AY370" i="6"/>
  <c r="AV370" i="6"/>
  <c r="AU370" i="6"/>
  <c r="AT370" i="6"/>
  <c r="AS370" i="6"/>
  <c r="AR370" i="6"/>
  <c r="AQ370" i="6"/>
  <c r="AP370" i="6"/>
  <c r="AO370" i="6"/>
  <c r="AN370" i="6"/>
  <c r="AM370" i="6"/>
  <c r="AL370" i="6"/>
  <c r="AK370" i="6"/>
  <c r="AJ370" i="6"/>
  <c r="AI370" i="6"/>
  <c r="AH370" i="6"/>
  <c r="AG370" i="6"/>
  <c r="AF370" i="6"/>
  <c r="AE370" i="6"/>
  <c r="AD370" i="6"/>
  <c r="AC370" i="6"/>
  <c r="AB370" i="6"/>
  <c r="AA370" i="6"/>
  <c r="W370" i="6"/>
  <c r="V370" i="6"/>
  <c r="U370" i="6"/>
  <c r="T370" i="6"/>
  <c r="S370" i="6"/>
  <c r="R370" i="6"/>
  <c r="Q370" i="6"/>
  <c r="P370" i="6"/>
  <c r="O370" i="6"/>
  <c r="N370" i="6"/>
  <c r="M370" i="6"/>
  <c r="L370" i="6"/>
  <c r="K370" i="6"/>
  <c r="J370" i="6"/>
  <c r="I370" i="6"/>
  <c r="H370" i="6"/>
  <c r="G370" i="6"/>
  <c r="F370" i="6"/>
  <c r="E370" i="6"/>
  <c r="D370" i="6"/>
  <c r="C370" i="6"/>
  <c r="B370" i="6"/>
  <c r="AY369" i="6"/>
  <c r="AV369" i="6"/>
  <c r="AU369" i="6"/>
  <c r="AT369" i="6"/>
  <c r="AS369" i="6"/>
  <c r="AR369" i="6"/>
  <c r="AQ369" i="6"/>
  <c r="AP369" i="6"/>
  <c r="AO369" i="6"/>
  <c r="AN369" i="6"/>
  <c r="AM369" i="6"/>
  <c r="AL369" i="6"/>
  <c r="AK369" i="6"/>
  <c r="AJ369" i="6"/>
  <c r="AI369" i="6"/>
  <c r="AH369" i="6"/>
  <c r="AG369" i="6"/>
  <c r="AF369" i="6"/>
  <c r="AE369" i="6"/>
  <c r="AD369" i="6"/>
  <c r="AC369" i="6"/>
  <c r="AB369" i="6"/>
  <c r="AA369" i="6"/>
  <c r="W369" i="6"/>
  <c r="V369" i="6"/>
  <c r="U369" i="6"/>
  <c r="T369" i="6"/>
  <c r="S369" i="6"/>
  <c r="R369" i="6"/>
  <c r="Q369" i="6"/>
  <c r="P369" i="6"/>
  <c r="O369" i="6"/>
  <c r="N369" i="6"/>
  <c r="M369" i="6"/>
  <c r="L369" i="6"/>
  <c r="K369" i="6"/>
  <c r="J369" i="6"/>
  <c r="I369" i="6"/>
  <c r="H369" i="6"/>
  <c r="G369" i="6"/>
  <c r="F369" i="6"/>
  <c r="E369" i="6"/>
  <c r="D369" i="6"/>
  <c r="C369" i="6"/>
  <c r="B369" i="6"/>
  <c r="AY368" i="6"/>
  <c r="AV368" i="6"/>
  <c r="AU368" i="6"/>
  <c r="AT368" i="6"/>
  <c r="AS368" i="6"/>
  <c r="AR368" i="6"/>
  <c r="AQ368" i="6"/>
  <c r="AP368" i="6"/>
  <c r="AO368" i="6"/>
  <c r="AN368" i="6"/>
  <c r="AM368" i="6"/>
  <c r="AL368" i="6"/>
  <c r="AK368" i="6"/>
  <c r="AJ368" i="6"/>
  <c r="AI368" i="6"/>
  <c r="AH368" i="6"/>
  <c r="AG368" i="6"/>
  <c r="AF368" i="6"/>
  <c r="AE368" i="6"/>
  <c r="AD368" i="6"/>
  <c r="AC368" i="6"/>
  <c r="AB368" i="6"/>
  <c r="AA368" i="6"/>
  <c r="W368" i="6"/>
  <c r="V368" i="6"/>
  <c r="U368" i="6"/>
  <c r="T368" i="6"/>
  <c r="S368" i="6"/>
  <c r="R368" i="6"/>
  <c r="Q368" i="6"/>
  <c r="P368" i="6"/>
  <c r="O368" i="6"/>
  <c r="N368" i="6"/>
  <c r="M368" i="6"/>
  <c r="L368" i="6"/>
  <c r="K368" i="6"/>
  <c r="J368" i="6"/>
  <c r="I368" i="6"/>
  <c r="H368" i="6"/>
  <c r="G368" i="6"/>
  <c r="F368" i="6"/>
  <c r="E368" i="6"/>
  <c r="D368" i="6"/>
  <c r="C368" i="6"/>
  <c r="B368" i="6"/>
  <c r="AY367" i="6"/>
  <c r="AV367" i="6"/>
  <c r="AU367" i="6"/>
  <c r="AT367" i="6"/>
  <c r="AS367" i="6"/>
  <c r="AR367" i="6"/>
  <c r="AQ367" i="6"/>
  <c r="AP367" i="6"/>
  <c r="AO367" i="6"/>
  <c r="AN367" i="6"/>
  <c r="AM367" i="6"/>
  <c r="AL367" i="6"/>
  <c r="AK367" i="6"/>
  <c r="AJ367" i="6"/>
  <c r="AI367" i="6"/>
  <c r="AH367" i="6"/>
  <c r="AG367" i="6"/>
  <c r="AF367" i="6"/>
  <c r="AE367" i="6"/>
  <c r="AD367" i="6"/>
  <c r="AC367" i="6"/>
  <c r="AB367" i="6"/>
  <c r="AA367" i="6"/>
  <c r="W367" i="6"/>
  <c r="V367" i="6"/>
  <c r="U367" i="6"/>
  <c r="T367" i="6"/>
  <c r="S367" i="6"/>
  <c r="R367" i="6"/>
  <c r="Q367" i="6"/>
  <c r="P367" i="6"/>
  <c r="O367" i="6"/>
  <c r="N367" i="6"/>
  <c r="M367" i="6"/>
  <c r="L367" i="6"/>
  <c r="K367" i="6"/>
  <c r="J367" i="6"/>
  <c r="I367" i="6"/>
  <c r="H367" i="6"/>
  <c r="G367" i="6"/>
  <c r="F367" i="6"/>
  <c r="E367" i="6"/>
  <c r="D367" i="6"/>
  <c r="C367" i="6"/>
  <c r="B367" i="6"/>
  <c r="AY366" i="6"/>
  <c r="AV366" i="6"/>
  <c r="AU366" i="6"/>
  <c r="AT366" i="6"/>
  <c r="AS366" i="6"/>
  <c r="AR366" i="6"/>
  <c r="AQ366" i="6"/>
  <c r="AP366" i="6"/>
  <c r="AO366" i="6"/>
  <c r="AN366" i="6"/>
  <c r="AM366" i="6"/>
  <c r="AL366" i="6"/>
  <c r="AK366" i="6"/>
  <c r="AJ366" i="6"/>
  <c r="AI366" i="6"/>
  <c r="AH366" i="6"/>
  <c r="AG366" i="6"/>
  <c r="AF366" i="6"/>
  <c r="AE366" i="6"/>
  <c r="AD366" i="6"/>
  <c r="AC366" i="6"/>
  <c r="AB366" i="6"/>
  <c r="AA366" i="6"/>
  <c r="W366" i="6"/>
  <c r="V366" i="6"/>
  <c r="U366" i="6"/>
  <c r="T366" i="6"/>
  <c r="S366" i="6"/>
  <c r="R366" i="6"/>
  <c r="Q366" i="6"/>
  <c r="P366" i="6"/>
  <c r="O366" i="6"/>
  <c r="N366" i="6"/>
  <c r="M366" i="6"/>
  <c r="L366" i="6"/>
  <c r="K366" i="6"/>
  <c r="J366" i="6"/>
  <c r="I366" i="6"/>
  <c r="H366" i="6"/>
  <c r="G366" i="6"/>
  <c r="F366" i="6"/>
  <c r="E366" i="6"/>
  <c r="D366" i="6"/>
  <c r="C366" i="6"/>
  <c r="B366" i="6"/>
  <c r="AY365" i="6"/>
  <c r="AV365" i="6"/>
  <c r="AU365" i="6"/>
  <c r="AT365" i="6"/>
  <c r="AS365" i="6"/>
  <c r="AR365" i="6"/>
  <c r="AQ365" i="6"/>
  <c r="AP365" i="6"/>
  <c r="AO365" i="6"/>
  <c r="AN365" i="6"/>
  <c r="AM365" i="6"/>
  <c r="AL365" i="6"/>
  <c r="AK365" i="6"/>
  <c r="AJ365" i="6"/>
  <c r="AI365" i="6"/>
  <c r="AH365" i="6"/>
  <c r="AG365" i="6"/>
  <c r="AF365" i="6"/>
  <c r="AE365" i="6"/>
  <c r="AD365" i="6"/>
  <c r="AC365" i="6"/>
  <c r="AB365" i="6"/>
  <c r="AA365" i="6"/>
  <c r="W365" i="6"/>
  <c r="V365" i="6"/>
  <c r="U365" i="6"/>
  <c r="T365" i="6"/>
  <c r="S365" i="6"/>
  <c r="R365" i="6"/>
  <c r="Q365" i="6"/>
  <c r="P365" i="6"/>
  <c r="O365" i="6"/>
  <c r="N365" i="6"/>
  <c r="M365" i="6"/>
  <c r="L365" i="6"/>
  <c r="K365" i="6"/>
  <c r="J365" i="6"/>
  <c r="I365" i="6"/>
  <c r="H365" i="6"/>
  <c r="G365" i="6"/>
  <c r="F365" i="6"/>
  <c r="E365" i="6"/>
  <c r="D365" i="6"/>
  <c r="C365" i="6"/>
  <c r="B365" i="6"/>
  <c r="AY364" i="6"/>
  <c r="AV364" i="6"/>
  <c r="AU364" i="6"/>
  <c r="AT364" i="6"/>
  <c r="AS364" i="6"/>
  <c r="AR364" i="6"/>
  <c r="AQ364" i="6"/>
  <c r="AP364" i="6"/>
  <c r="AO364" i="6"/>
  <c r="AN364" i="6"/>
  <c r="AM364" i="6"/>
  <c r="AL364" i="6"/>
  <c r="AK364" i="6"/>
  <c r="AJ364" i="6"/>
  <c r="AI364" i="6"/>
  <c r="AH364" i="6"/>
  <c r="AG364" i="6"/>
  <c r="AF364" i="6"/>
  <c r="AE364" i="6"/>
  <c r="AD364" i="6"/>
  <c r="AC364" i="6"/>
  <c r="AB364" i="6"/>
  <c r="AA364" i="6"/>
  <c r="W364" i="6"/>
  <c r="V364" i="6"/>
  <c r="U364" i="6"/>
  <c r="T364" i="6"/>
  <c r="S364" i="6"/>
  <c r="R364" i="6"/>
  <c r="Q364" i="6"/>
  <c r="P364" i="6"/>
  <c r="O364" i="6"/>
  <c r="N364" i="6"/>
  <c r="M364" i="6"/>
  <c r="L364" i="6"/>
  <c r="K364" i="6"/>
  <c r="J364" i="6"/>
  <c r="I364" i="6"/>
  <c r="H364" i="6"/>
  <c r="G364" i="6"/>
  <c r="F364" i="6"/>
  <c r="E364" i="6"/>
  <c r="D364" i="6"/>
  <c r="C364" i="6"/>
  <c r="B364" i="6"/>
  <c r="AY363" i="6"/>
  <c r="AV363" i="6"/>
  <c r="AU363" i="6"/>
  <c r="AT363" i="6"/>
  <c r="AS363" i="6"/>
  <c r="AR363" i="6"/>
  <c r="AQ363" i="6"/>
  <c r="AP363" i="6"/>
  <c r="AO363" i="6"/>
  <c r="AN363" i="6"/>
  <c r="AM363" i="6"/>
  <c r="AL363" i="6"/>
  <c r="AK363" i="6"/>
  <c r="AJ363" i="6"/>
  <c r="AI363" i="6"/>
  <c r="AH363" i="6"/>
  <c r="AG363" i="6"/>
  <c r="AF363" i="6"/>
  <c r="AE363" i="6"/>
  <c r="AD363" i="6"/>
  <c r="AC363" i="6"/>
  <c r="AB363" i="6"/>
  <c r="AA363" i="6"/>
  <c r="W363" i="6"/>
  <c r="V363" i="6"/>
  <c r="U363" i="6"/>
  <c r="T363" i="6"/>
  <c r="S363" i="6"/>
  <c r="R363" i="6"/>
  <c r="Q363" i="6"/>
  <c r="P363" i="6"/>
  <c r="O363" i="6"/>
  <c r="N363" i="6"/>
  <c r="M363" i="6"/>
  <c r="L363" i="6"/>
  <c r="K363" i="6"/>
  <c r="J363" i="6"/>
  <c r="I363" i="6"/>
  <c r="H363" i="6"/>
  <c r="G363" i="6"/>
  <c r="F363" i="6"/>
  <c r="E363" i="6"/>
  <c r="D363" i="6"/>
  <c r="C363" i="6"/>
  <c r="B363" i="6"/>
  <c r="AY362" i="6"/>
  <c r="AV362" i="6"/>
  <c r="AU362" i="6"/>
  <c r="AT362" i="6"/>
  <c r="AS362" i="6"/>
  <c r="AR362" i="6"/>
  <c r="AQ362" i="6"/>
  <c r="AP362" i="6"/>
  <c r="AO362" i="6"/>
  <c r="AN362" i="6"/>
  <c r="AM362" i="6"/>
  <c r="AL362" i="6"/>
  <c r="AK362" i="6"/>
  <c r="AJ362" i="6"/>
  <c r="AI362" i="6"/>
  <c r="AH362" i="6"/>
  <c r="AG362" i="6"/>
  <c r="AF362" i="6"/>
  <c r="AE362" i="6"/>
  <c r="AD362" i="6"/>
  <c r="AC362" i="6"/>
  <c r="AB362" i="6"/>
  <c r="AA362" i="6"/>
  <c r="W362" i="6"/>
  <c r="V362" i="6"/>
  <c r="U362" i="6"/>
  <c r="T362" i="6"/>
  <c r="S362" i="6"/>
  <c r="R362" i="6"/>
  <c r="Q362" i="6"/>
  <c r="P362" i="6"/>
  <c r="O362" i="6"/>
  <c r="N362" i="6"/>
  <c r="M362" i="6"/>
  <c r="L362" i="6"/>
  <c r="K362" i="6"/>
  <c r="J362" i="6"/>
  <c r="I362" i="6"/>
  <c r="H362" i="6"/>
  <c r="G362" i="6"/>
  <c r="F362" i="6"/>
  <c r="E362" i="6"/>
  <c r="D362" i="6"/>
  <c r="C362" i="6"/>
  <c r="B362" i="6"/>
  <c r="AY361" i="6"/>
  <c r="AV361" i="6"/>
  <c r="AU361" i="6"/>
  <c r="AT361" i="6"/>
  <c r="AS361" i="6"/>
  <c r="AR361" i="6"/>
  <c r="AQ361" i="6"/>
  <c r="AP361" i="6"/>
  <c r="AO361" i="6"/>
  <c r="AN361" i="6"/>
  <c r="AM361" i="6"/>
  <c r="AL361" i="6"/>
  <c r="AK361" i="6"/>
  <c r="AJ361" i="6"/>
  <c r="AI361" i="6"/>
  <c r="AH361" i="6"/>
  <c r="AG361" i="6"/>
  <c r="AF361" i="6"/>
  <c r="AE361" i="6"/>
  <c r="AD361" i="6"/>
  <c r="AC361" i="6"/>
  <c r="AB361" i="6"/>
  <c r="AA361" i="6"/>
  <c r="W361" i="6"/>
  <c r="V361" i="6"/>
  <c r="U361" i="6"/>
  <c r="T361" i="6"/>
  <c r="S361" i="6"/>
  <c r="R361" i="6"/>
  <c r="Q361" i="6"/>
  <c r="P361" i="6"/>
  <c r="O361" i="6"/>
  <c r="N361" i="6"/>
  <c r="M361" i="6"/>
  <c r="L361" i="6"/>
  <c r="K361" i="6"/>
  <c r="J361" i="6"/>
  <c r="I361" i="6"/>
  <c r="H361" i="6"/>
  <c r="G361" i="6"/>
  <c r="F361" i="6"/>
  <c r="E361" i="6"/>
  <c r="D361" i="6"/>
  <c r="C361" i="6"/>
  <c r="B361" i="6"/>
  <c r="AY360" i="6"/>
  <c r="AV360" i="6"/>
  <c r="AU360" i="6"/>
  <c r="AT360" i="6"/>
  <c r="AS360" i="6"/>
  <c r="AR360" i="6"/>
  <c r="AQ360" i="6"/>
  <c r="AP360" i="6"/>
  <c r="AO360" i="6"/>
  <c r="AN360" i="6"/>
  <c r="AM360" i="6"/>
  <c r="AL360" i="6"/>
  <c r="AK360" i="6"/>
  <c r="AJ360" i="6"/>
  <c r="AI360" i="6"/>
  <c r="AH360" i="6"/>
  <c r="AG360" i="6"/>
  <c r="AF360" i="6"/>
  <c r="AE360" i="6"/>
  <c r="AD360" i="6"/>
  <c r="AC360" i="6"/>
  <c r="AB360" i="6"/>
  <c r="AA360" i="6"/>
  <c r="W360" i="6"/>
  <c r="V360" i="6"/>
  <c r="U360" i="6"/>
  <c r="T360" i="6"/>
  <c r="S360" i="6"/>
  <c r="R360" i="6"/>
  <c r="Q360" i="6"/>
  <c r="P360" i="6"/>
  <c r="O360" i="6"/>
  <c r="N360" i="6"/>
  <c r="M360" i="6"/>
  <c r="L360" i="6"/>
  <c r="K360" i="6"/>
  <c r="J360" i="6"/>
  <c r="I360" i="6"/>
  <c r="H360" i="6"/>
  <c r="G360" i="6"/>
  <c r="F360" i="6"/>
  <c r="E360" i="6"/>
  <c r="D360" i="6"/>
  <c r="C360" i="6"/>
  <c r="B360" i="6"/>
  <c r="AY359" i="6"/>
  <c r="AV359" i="6"/>
  <c r="AU359" i="6"/>
  <c r="AT359" i="6"/>
  <c r="AS359" i="6"/>
  <c r="AR359" i="6"/>
  <c r="AQ359" i="6"/>
  <c r="AP359" i="6"/>
  <c r="AO359" i="6"/>
  <c r="AN359" i="6"/>
  <c r="AM359" i="6"/>
  <c r="AL359" i="6"/>
  <c r="AK359" i="6"/>
  <c r="AJ359" i="6"/>
  <c r="AI359" i="6"/>
  <c r="AH359" i="6"/>
  <c r="AG359" i="6"/>
  <c r="AF359" i="6"/>
  <c r="AE359" i="6"/>
  <c r="AD359" i="6"/>
  <c r="AC359" i="6"/>
  <c r="AB359" i="6"/>
  <c r="AA359" i="6"/>
  <c r="W359" i="6"/>
  <c r="V359" i="6"/>
  <c r="U359" i="6"/>
  <c r="T359" i="6"/>
  <c r="S359" i="6"/>
  <c r="R359" i="6"/>
  <c r="Q359" i="6"/>
  <c r="P359" i="6"/>
  <c r="O359" i="6"/>
  <c r="N359" i="6"/>
  <c r="M359" i="6"/>
  <c r="L359" i="6"/>
  <c r="K359" i="6"/>
  <c r="J359" i="6"/>
  <c r="I359" i="6"/>
  <c r="H359" i="6"/>
  <c r="G359" i="6"/>
  <c r="F359" i="6"/>
  <c r="E359" i="6"/>
  <c r="D359" i="6"/>
  <c r="C359" i="6"/>
  <c r="B359" i="6"/>
  <c r="AY358" i="6"/>
  <c r="AV358" i="6"/>
  <c r="AU358" i="6"/>
  <c r="AT358" i="6"/>
  <c r="AS358" i="6"/>
  <c r="AR358" i="6"/>
  <c r="AQ358" i="6"/>
  <c r="AP358" i="6"/>
  <c r="AO358" i="6"/>
  <c r="AN358" i="6"/>
  <c r="AM358" i="6"/>
  <c r="AL358" i="6"/>
  <c r="AK358" i="6"/>
  <c r="AJ358" i="6"/>
  <c r="AI358" i="6"/>
  <c r="AH358" i="6"/>
  <c r="AG358" i="6"/>
  <c r="AF358" i="6"/>
  <c r="AE358" i="6"/>
  <c r="AD358" i="6"/>
  <c r="AC358" i="6"/>
  <c r="AB358" i="6"/>
  <c r="AA358" i="6"/>
  <c r="W358" i="6"/>
  <c r="V358" i="6"/>
  <c r="U358" i="6"/>
  <c r="T358" i="6"/>
  <c r="S358" i="6"/>
  <c r="R358" i="6"/>
  <c r="Q358" i="6"/>
  <c r="P358" i="6"/>
  <c r="O358" i="6"/>
  <c r="N358" i="6"/>
  <c r="M358" i="6"/>
  <c r="L358" i="6"/>
  <c r="K358" i="6"/>
  <c r="J358" i="6"/>
  <c r="I358" i="6"/>
  <c r="H358" i="6"/>
  <c r="G358" i="6"/>
  <c r="F358" i="6"/>
  <c r="E358" i="6"/>
  <c r="D358" i="6"/>
  <c r="C358" i="6"/>
  <c r="B358" i="6"/>
  <c r="AY357" i="6"/>
  <c r="AV357" i="6"/>
  <c r="AU357" i="6"/>
  <c r="AT357" i="6"/>
  <c r="AS357" i="6"/>
  <c r="AR357" i="6"/>
  <c r="AQ357" i="6"/>
  <c r="AP357" i="6"/>
  <c r="AO357" i="6"/>
  <c r="AN357" i="6"/>
  <c r="AM357" i="6"/>
  <c r="AL357" i="6"/>
  <c r="AK357" i="6"/>
  <c r="AJ357" i="6"/>
  <c r="AI357" i="6"/>
  <c r="AH357" i="6"/>
  <c r="AG357" i="6"/>
  <c r="AF357" i="6"/>
  <c r="AE357" i="6"/>
  <c r="AD357" i="6"/>
  <c r="AC357" i="6"/>
  <c r="AB357" i="6"/>
  <c r="AA357" i="6"/>
  <c r="W357" i="6"/>
  <c r="V357" i="6"/>
  <c r="U357" i="6"/>
  <c r="T357" i="6"/>
  <c r="S357" i="6"/>
  <c r="R357" i="6"/>
  <c r="Q357" i="6"/>
  <c r="P357" i="6"/>
  <c r="O357" i="6"/>
  <c r="N357" i="6"/>
  <c r="M357" i="6"/>
  <c r="L357" i="6"/>
  <c r="K357" i="6"/>
  <c r="J357" i="6"/>
  <c r="I357" i="6"/>
  <c r="H357" i="6"/>
  <c r="G357" i="6"/>
  <c r="F357" i="6"/>
  <c r="E357" i="6"/>
  <c r="D357" i="6"/>
  <c r="C357" i="6"/>
  <c r="B357" i="6"/>
  <c r="AY356" i="6"/>
  <c r="AV356" i="6"/>
  <c r="AU356" i="6"/>
  <c r="AT356" i="6"/>
  <c r="AS356" i="6"/>
  <c r="AR356" i="6"/>
  <c r="AQ356" i="6"/>
  <c r="AP356" i="6"/>
  <c r="AO356" i="6"/>
  <c r="AN356" i="6"/>
  <c r="AM356" i="6"/>
  <c r="AL356" i="6"/>
  <c r="AK356" i="6"/>
  <c r="AJ356" i="6"/>
  <c r="AI356" i="6"/>
  <c r="AH356" i="6"/>
  <c r="AG356" i="6"/>
  <c r="AF356" i="6"/>
  <c r="AE356" i="6"/>
  <c r="AD356" i="6"/>
  <c r="AC356" i="6"/>
  <c r="AB356" i="6"/>
  <c r="AA356" i="6"/>
  <c r="W356" i="6"/>
  <c r="V356" i="6"/>
  <c r="U356" i="6"/>
  <c r="T356" i="6"/>
  <c r="S356" i="6"/>
  <c r="R356" i="6"/>
  <c r="Q356" i="6"/>
  <c r="P356" i="6"/>
  <c r="O356" i="6"/>
  <c r="N356" i="6"/>
  <c r="M356" i="6"/>
  <c r="L356" i="6"/>
  <c r="K356" i="6"/>
  <c r="J356" i="6"/>
  <c r="I356" i="6"/>
  <c r="H356" i="6"/>
  <c r="G356" i="6"/>
  <c r="F356" i="6"/>
  <c r="E356" i="6"/>
  <c r="D356" i="6"/>
  <c r="C356" i="6"/>
  <c r="B356" i="6"/>
  <c r="AY355" i="6"/>
  <c r="AV355" i="6"/>
  <c r="AU355" i="6"/>
  <c r="AT355" i="6"/>
  <c r="AS355" i="6"/>
  <c r="AR355" i="6"/>
  <c r="AQ355" i="6"/>
  <c r="AP355" i="6"/>
  <c r="AO355" i="6"/>
  <c r="AN355" i="6"/>
  <c r="AM355" i="6"/>
  <c r="AL355" i="6"/>
  <c r="AK355" i="6"/>
  <c r="AJ355" i="6"/>
  <c r="AI355" i="6"/>
  <c r="AH355" i="6"/>
  <c r="AG355" i="6"/>
  <c r="AF355" i="6"/>
  <c r="AE355" i="6"/>
  <c r="AD355" i="6"/>
  <c r="AC355" i="6"/>
  <c r="AB355" i="6"/>
  <c r="AA355" i="6"/>
  <c r="W355" i="6"/>
  <c r="V355" i="6"/>
  <c r="U355" i="6"/>
  <c r="T355" i="6"/>
  <c r="S355" i="6"/>
  <c r="R355" i="6"/>
  <c r="Q355" i="6"/>
  <c r="P355" i="6"/>
  <c r="O355" i="6"/>
  <c r="N355" i="6"/>
  <c r="M355" i="6"/>
  <c r="L355" i="6"/>
  <c r="K355" i="6"/>
  <c r="J355" i="6"/>
  <c r="I355" i="6"/>
  <c r="H355" i="6"/>
  <c r="G355" i="6"/>
  <c r="F355" i="6"/>
  <c r="E355" i="6"/>
  <c r="D355" i="6"/>
  <c r="C355" i="6"/>
  <c r="B355" i="6"/>
  <c r="AY354" i="6"/>
  <c r="AV354" i="6"/>
  <c r="AU354" i="6"/>
  <c r="AT354" i="6"/>
  <c r="AS354" i="6"/>
  <c r="AR354" i="6"/>
  <c r="AQ354" i="6"/>
  <c r="AP354" i="6"/>
  <c r="AO354" i="6"/>
  <c r="AN354" i="6"/>
  <c r="AM354" i="6"/>
  <c r="AL354" i="6"/>
  <c r="AK354" i="6"/>
  <c r="AJ354" i="6"/>
  <c r="AI354" i="6"/>
  <c r="AH354" i="6"/>
  <c r="AG354" i="6"/>
  <c r="AF354" i="6"/>
  <c r="AE354" i="6"/>
  <c r="AD354" i="6"/>
  <c r="AC354" i="6"/>
  <c r="AB354" i="6"/>
  <c r="AA354" i="6"/>
  <c r="W354" i="6"/>
  <c r="V354" i="6"/>
  <c r="U354" i="6"/>
  <c r="T354" i="6"/>
  <c r="S354" i="6"/>
  <c r="R354" i="6"/>
  <c r="Q354" i="6"/>
  <c r="P354" i="6"/>
  <c r="O354" i="6"/>
  <c r="N354" i="6"/>
  <c r="M354" i="6"/>
  <c r="L354" i="6"/>
  <c r="K354" i="6"/>
  <c r="J354" i="6"/>
  <c r="I354" i="6"/>
  <c r="H354" i="6"/>
  <c r="G354" i="6"/>
  <c r="F354" i="6"/>
  <c r="E354" i="6"/>
  <c r="D354" i="6"/>
  <c r="C354" i="6"/>
  <c r="B354" i="6"/>
  <c r="AY353" i="6"/>
  <c r="AV353" i="6"/>
  <c r="AU353" i="6"/>
  <c r="AT353" i="6"/>
  <c r="AS353" i="6"/>
  <c r="AR353" i="6"/>
  <c r="AQ353" i="6"/>
  <c r="AP353" i="6"/>
  <c r="AO353" i="6"/>
  <c r="AN353" i="6"/>
  <c r="AM353" i="6"/>
  <c r="AL353" i="6"/>
  <c r="AK353" i="6"/>
  <c r="AJ353" i="6"/>
  <c r="AI353" i="6"/>
  <c r="AH353" i="6"/>
  <c r="AG353" i="6"/>
  <c r="AF353" i="6"/>
  <c r="AE353" i="6"/>
  <c r="AD353" i="6"/>
  <c r="AC353" i="6"/>
  <c r="AB353" i="6"/>
  <c r="AA353" i="6"/>
  <c r="W353" i="6"/>
  <c r="V353" i="6"/>
  <c r="U353" i="6"/>
  <c r="T353" i="6"/>
  <c r="S353" i="6"/>
  <c r="R353" i="6"/>
  <c r="Q353" i="6"/>
  <c r="P353" i="6"/>
  <c r="O353" i="6"/>
  <c r="N353" i="6"/>
  <c r="M353" i="6"/>
  <c r="L353" i="6"/>
  <c r="K353" i="6"/>
  <c r="J353" i="6"/>
  <c r="I353" i="6"/>
  <c r="H353" i="6"/>
  <c r="G353" i="6"/>
  <c r="F353" i="6"/>
  <c r="E353" i="6"/>
  <c r="D353" i="6"/>
  <c r="C353" i="6"/>
  <c r="B353" i="6"/>
  <c r="AY352" i="6"/>
  <c r="AV352" i="6"/>
  <c r="AU352" i="6"/>
  <c r="AT352" i="6"/>
  <c r="AS352" i="6"/>
  <c r="AR352" i="6"/>
  <c r="AQ352" i="6"/>
  <c r="AP352" i="6"/>
  <c r="AO352" i="6"/>
  <c r="AN352" i="6"/>
  <c r="AM352" i="6"/>
  <c r="AL352" i="6"/>
  <c r="AK352" i="6"/>
  <c r="AJ352" i="6"/>
  <c r="AI352" i="6"/>
  <c r="AH352" i="6"/>
  <c r="AG352" i="6"/>
  <c r="AF352" i="6"/>
  <c r="AE352" i="6"/>
  <c r="AD352" i="6"/>
  <c r="AC352" i="6"/>
  <c r="AB352" i="6"/>
  <c r="AA352" i="6"/>
  <c r="W352" i="6"/>
  <c r="V352" i="6"/>
  <c r="U352" i="6"/>
  <c r="T352" i="6"/>
  <c r="S352" i="6"/>
  <c r="R352" i="6"/>
  <c r="Q352" i="6"/>
  <c r="P352" i="6"/>
  <c r="O352" i="6"/>
  <c r="N352" i="6"/>
  <c r="M352" i="6"/>
  <c r="L352" i="6"/>
  <c r="K352" i="6"/>
  <c r="J352" i="6"/>
  <c r="I352" i="6"/>
  <c r="H352" i="6"/>
  <c r="G352" i="6"/>
  <c r="F352" i="6"/>
  <c r="E352" i="6"/>
  <c r="D352" i="6"/>
  <c r="C352" i="6"/>
  <c r="B352" i="6"/>
  <c r="AY351" i="6"/>
  <c r="AV351" i="6"/>
  <c r="AU351" i="6"/>
  <c r="AT351" i="6"/>
  <c r="AS351" i="6"/>
  <c r="AR351" i="6"/>
  <c r="AQ351" i="6"/>
  <c r="AP351" i="6"/>
  <c r="AO351" i="6"/>
  <c r="AN351" i="6"/>
  <c r="AM351" i="6"/>
  <c r="AL351" i="6"/>
  <c r="AK351" i="6"/>
  <c r="AJ351" i="6"/>
  <c r="AI351" i="6"/>
  <c r="AH351" i="6"/>
  <c r="AG351" i="6"/>
  <c r="AF351" i="6"/>
  <c r="AE351" i="6"/>
  <c r="AD351" i="6"/>
  <c r="AC351" i="6"/>
  <c r="AB351" i="6"/>
  <c r="AA351" i="6"/>
  <c r="W351" i="6"/>
  <c r="V351" i="6"/>
  <c r="U351" i="6"/>
  <c r="T351" i="6"/>
  <c r="S351" i="6"/>
  <c r="R351" i="6"/>
  <c r="Q351" i="6"/>
  <c r="P351" i="6"/>
  <c r="O351" i="6"/>
  <c r="N351" i="6"/>
  <c r="M351" i="6"/>
  <c r="L351" i="6"/>
  <c r="K351" i="6"/>
  <c r="J351" i="6"/>
  <c r="I351" i="6"/>
  <c r="H351" i="6"/>
  <c r="G351" i="6"/>
  <c r="F351" i="6"/>
  <c r="E351" i="6"/>
  <c r="D351" i="6"/>
  <c r="C351" i="6"/>
  <c r="B351" i="6"/>
  <c r="AY350" i="6"/>
  <c r="AV350" i="6"/>
  <c r="AU350" i="6"/>
  <c r="AT350" i="6"/>
  <c r="AS350" i="6"/>
  <c r="AR350" i="6"/>
  <c r="AQ350" i="6"/>
  <c r="AP350" i="6"/>
  <c r="AO350" i="6"/>
  <c r="AN350" i="6"/>
  <c r="AM350" i="6"/>
  <c r="AL350" i="6"/>
  <c r="AK350" i="6"/>
  <c r="AJ350" i="6"/>
  <c r="AI350" i="6"/>
  <c r="AH350" i="6"/>
  <c r="AG350" i="6"/>
  <c r="AF350" i="6"/>
  <c r="AE350" i="6"/>
  <c r="AD350" i="6"/>
  <c r="AC350" i="6"/>
  <c r="AB350" i="6"/>
  <c r="AA350" i="6"/>
  <c r="W350" i="6"/>
  <c r="V350" i="6"/>
  <c r="U350" i="6"/>
  <c r="T350" i="6"/>
  <c r="S350" i="6"/>
  <c r="R350" i="6"/>
  <c r="Q350" i="6"/>
  <c r="P350" i="6"/>
  <c r="O350" i="6"/>
  <c r="N350" i="6"/>
  <c r="M350" i="6"/>
  <c r="L350" i="6"/>
  <c r="K350" i="6"/>
  <c r="J350" i="6"/>
  <c r="I350" i="6"/>
  <c r="H350" i="6"/>
  <c r="G350" i="6"/>
  <c r="F350" i="6"/>
  <c r="E350" i="6"/>
  <c r="D350" i="6"/>
  <c r="C350" i="6"/>
  <c r="B350" i="6"/>
  <c r="AY349" i="6"/>
  <c r="AV349" i="6"/>
  <c r="AU349" i="6"/>
  <c r="AT349" i="6"/>
  <c r="AS349" i="6"/>
  <c r="AR349" i="6"/>
  <c r="AQ349" i="6"/>
  <c r="AP349" i="6"/>
  <c r="AO349" i="6"/>
  <c r="AN349" i="6"/>
  <c r="AM349" i="6"/>
  <c r="AL349" i="6"/>
  <c r="AK349" i="6"/>
  <c r="AJ349" i="6"/>
  <c r="AI349" i="6"/>
  <c r="AH349" i="6"/>
  <c r="AG349" i="6"/>
  <c r="AF349" i="6"/>
  <c r="AE349" i="6"/>
  <c r="AD349" i="6"/>
  <c r="AC349" i="6"/>
  <c r="AB349" i="6"/>
  <c r="AA349" i="6"/>
  <c r="W349" i="6"/>
  <c r="V349" i="6"/>
  <c r="U349" i="6"/>
  <c r="T349" i="6"/>
  <c r="S349" i="6"/>
  <c r="R349" i="6"/>
  <c r="Q349" i="6"/>
  <c r="P349" i="6"/>
  <c r="O349" i="6"/>
  <c r="N349" i="6"/>
  <c r="M349" i="6"/>
  <c r="L349" i="6"/>
  <c r="K349" i="6"/>
  <c r="J349" i="6"/>
  <c r="I349" i="6"/>
  <c r="H349" i="6"/>
  <c r="G349" i="6"/>
  <c r="F349" i="6"/>
  <c r="E349" i="6"/>
  <c r="D349" i="6"/>
  <c r="C349" i="6"/>
  <c r="B349" i="6"/>
  <c r="AY348" i="6"/>
  <c r="AV348" i="6"/>
  <c r="AU348" i="6"/>
  <c r="AT348" i="6"/>
  <c r="AS348" i="6"/>
  <c r="AR348" i="6"/>
  <c r="AQ348" i="6"/>
  <c r="AP348" i="6"/>
  <c r="AO348" i="6"/>
  <c r="AN348" i="6"/>
  <c r="AM348" i="6"/>
  <c r="AL348" i="6"/>
  <c r="AK348" i="6"/>
  <c r="AJ348" i="6"/>
  <c r="AI348" i="6"/>
  <c r="AH348" i="6"/>
  <c r="AG348" i="6"/>
  <c r="AF348" i="6"/>
  <c r="AE348" i="6"/>
  <c r="AD348" i="6"/>
  <c r="AC348" i="6"/>
  <c r="AB348" i="6"/>
  <c r="AA348" i="6"/>
  <c r="W348" i="6"/>
  <c r="V348" i="6"/>
  <c r="U348" i="6"/>
  <c r="T348" i="6"/>
  <c r="S348" i="6"/>
  <c r="R348" i="6"/>
  <c r="Q348" i="6"/>
  <c r="P348" i="6"/>
  <c r="O348" i="6"/>
  <c r="N348" i="6"/>
  <c r="M348" i="6"/>
  <c r="L348" i="6"/>
  <c r="K348" i="6"/>
  <c r="J348" i="6"/>
  <c r="I348" i="6"/>
  <c r="H348" i="6"/>
  <c r="G348" i="6"/>
  <c r="F348" i="6"/>
  <c r="E348" i="6"/>
  <c r="D348" i="6"/>
  <c r="C348" i="6"/>
  <c r="B348" i="6"/>
  <c r="AY347" i="6"/>
  <c r="AV347" i="6"/>
  <c r="AU347" i="6"/>
  <c r="AT347" i="6"/>
  <c r="AS347" i="6"/>
  <c r="AR347" i="6"/>
  <c r="AQ347" i="6"/>
  <c r="AP347" i="6"/>
  <c r="AO347" i="6"/>
  <c r="AN347" i="6"/>
  <c r="AM347" i="6"/>
  <c r="AL347" i="6"/>
  <c r="AK347" i="6"/>
  <c r="AJ347" i="6"/>
  <c r="AI347" i="6"/>
  <c r="AH347" i="6"/>
  <c r="AG347" i="6"/>
  <c r="AF347" i="6"/>
  <c r="AE347" i="6"/>
  <c r="AD347" i="6"/>
  <c r="AC347" i="6"/>
  <c r="AB347" i="6"/>
  <c r="AA347" i="6"/>
  <c r="W347" i="6"/>
  <c r="V347" i="6"/>
  <c r="U347" i="6"/>
  <c r="T347" i="6"/>
  <c r="S347" i="6"/>
  <c r="R347" i="6"/>
  <c r="Q347" i="6"/>
  <c r="P347" i="6"/>
  <c r="O347" i="6"/>
  <c r="N347" i="6"/>
  <c r="M347" i="6"/>
  <c r="L347" i="6"/>
  <c r="K347" i="6"/>
  <c r="J347" i="6"/>
  <c r="I347" i="6"/>
  <c r="H347" i="6"/>
  <c r="G347" i="6"/>
  <c r="F347" i="6"/>
  <c r="E347" i="6"/>
  <c r="D347" i="6"/>
  <c r="C347" i="6"/>
  <c r="B347" i="6"/>
  <c r="AY346" i="6"/>
  <c r="AV346" i="6"/>
  <c r="AU346" i="6"/>
  <c r="AT346" i="6"/>
  <c r="AS346" i="6"/>
  <c r="AR346" i="6"/>
  <c r="AQ346" i="6"/>
  <c r="AP346" i="6"/>
  <c r="AO346" i="6"/>
  <c r="AN346" i="6"/>
  <c r="AM346" i="6"/>
  <c r="AL346" i="6"/>
  <c r="AK346" i="6"/>
  <c r="AJ346" i="6"/>
  <c r="AI346" i="6"/>
  <c r="AH346" i="6"/>
  <c r="AG346" i="6"/>
  <c r="AF346" i="6"/>
  <c r="AE346" i="6"/>
  <c r="AD346" i="6"/>
  <c r="AC346" i="6"/>
  <c r="AB346" i="6"/>
  <c r="AA346" i="6"/>
  <c r="W346" i="6"/>
  <c r="V346" i="6"/>
  <c r="U346" i="6"/>
  <c r="T346" i="6"/>
  <c r="S346" i="6"/>
  <c r="R346" i="6"/>
  <c r="Q346" i="6"/>
  <c r="P346" i="6"/>
  <c r="O346" i="6"/>
  <c r="N346" i="6"/>
  <c r="M346" i="6"/>
  <c r="L346" i="6"/>
  <c r="K346" i="6"/>
  <c r="J346" i="6"/>
  <c r="I346" i="6"/>
  <c r="H346" i="6"/>
  <c r="G346" i="6"/>
  <c r="F346" i="6"/>
  <c r="E346" i="6"/>
  <c r="D346" i="6"/>
  <c r="C346" i="6"/>
  <c r="B346" i="6"/>
  <c r="AY345" i="6"/>
  <c r="AV345" i="6"/>
  <c r="AU345" i="6"/>
  <c r="AT345" i="6"/>
  <c r="AS345" i="6"/>
  <c r="AR345" i="6"/>
  <c r="AQ345" i="6"/>
  <c r="AP345" i="6"/>
  <c r="AO345" i="6"/>
  <c r="AN345" i="6"/>
  <c r="AM345" i="6"/>
  <c r="AL345" i="6"/>
  <c r="AK345" i="6"/>
  <c r="AJ345" i="6"/>
  <c r="AI345" i="6"/>
  <c r="AH345" i="6"/>
  <c r="AG345" i="6"/>
  <c r="AF345" i="6"/>
  <c r="AE345" i="6"/>
  <c r="AD345" i="6"/>
  <c r="AC345" i="6"/>
  <c r="AB345" i="6"/>
  <c r="AA345" i="6"/>
  <c r="W345" i="6"/>
  <c r="V345" i="6"/>
  <c r="U345" i="6"/>
  <c r="T345" i="6"/>
  <c r="S345" i="6"/>
  <c r="R345" i="6"/>
  <c r="Q345" i="6"/>
  <c r="P345" i="6"/>
  <c r="O345" i="6"/>
  <c r="N345" i="6"/>
  <c r="M345" i="6"/>
  <c r="L345" i="6"/>
  <c r="K345" i="6"/>
  <c r="J345" i="6"/>
  <c r="I345" i="6"/>
  <c r="H345" i="6"/>
  <c r="G345" i="6"/>
  <c r="F345" i="6"/>
  <c r="E345" i="6"/>
  <c r="D345" i="6"/>
  <c r="C345" i="6"/>
  <c r="B345" i="6"/>
  <c r="AY344" i="6"/>
  <c r="AV344" i="6"/>
  <c r="AU344" i="6"/>
  <c r="AT344" i="6"/>
  <c r="AS344" i="6"/>
  <c r="AR344" i="6"/>
  <c r="AQ344" i="6"/>
  <c r="AP344" i="6"/>
  <c r="AO344" i="6"/>
  <c r="AN344" i="6"/>
  <c r="AM344" i="6"/>
  <c r="AL344" i="6"/>
  <c r="AK344" i="6"/>
  <c r="AJ344" i="6"/>
  <c r="AI344" i="6"/>
  <c r="AH344" i="6"/>
  <c r="AG344" i="6"/>
  <c r="AF344" i="6"/>
  <c r="AE344" i="6"/>
  <c r="AD344" i="6"/>
  <c r="AC344" i="6"/>
  <c r="AB344" i="6"/>
  <c r="AA344" i="6"/>
  <c r="W344" i="6"/>
  <c r="V344" i="6"/>
  <c r="U344" i="6"/>
  <c r="T344" i="6"/>
  <c r="S344" i="6"/>
  <c r="R344" i="6"/>
  <c r="Q344" i="6"/>
  <c r="P344" i="6"/>
  <c r="O344" i="6"/>
  <c r="N344" i="6"/>
  <c r="M344" i="6"/>
  <c r="L344" i="6"/>
  <c r="K344" i="6"/>
  <c r="J344" i="6"/>
  <c r="I344" i="6"/>
  <c r="H344" i="6"/>
  <c r="G344" i="6"/>
  <c r="F344" i="6"/>
  <c r="E344" i="6"/>
  <c r="D344" i="6"/>
  <c r="C344" i="6"/>
  <c r="B344" i="6"/>
  <c r="AY343" i="6"/>
  <c r="AV343" i="6"/>
  <c r="AU343" i="6"/>
  <c r="AT343" i="6"/>
  <c r="AS343" i="6"/>
  <c r="AR343" i="6"/>
  <c r="AQ343" i="6"/>
  <c r="AP343" i="6"/>
  <c r="AO343" i="6"/>
  <c r="AN343" i="6"/>
  <c r="AM343" i="6"/>
  <c r="AL343" i="6"/>
  <c r="AK343" i="6"/>
  <c r="AJ343" i="6"/>
  <c r="AI343" i="6"/>
  <c r="AH343" i="6"/>
  <c r="AG343" i="6"/>
  <c r="AF343" i="6"/>
  <c r="AE343" i="6"/>
  <c r="AD343" i="6"/>
  <c r="AC343" i="6"/>
  <c r="AB343" i="6"/>
  <c r="AA343" i="6"/>
  <c r="W343" i="6"/>
  <c r="V343" i="6"/>
  <c r="U343" i="6"/>
  <c r="T343" i="6"/>
  <c r="S343" i="6"/>
  <c r="R343" i="6"/>
  <c r="Q343" i="6"/>
  <c r="P343" i="6"/>
  <c r="O343" i="6"/>
  <c r="N343" i="6"/>
  <c r="M343" i="6"/>
  <c r="L343" i="6"/>
  <c r="K343" i="6"/>
  <c r="J343" i="6"/>
  <c r="I343" i="6"/>
  <c r="H343" i="6"/>
  <c r="G343" i="6"/>
  <c r="F343" i="6"/>
  <c r="E343" i="6"/>
  <c r="D343" i="6"/>
  <c r="C343" i="6"/>
  <c r="B343" i="6"/>
  <c r="AY342" i="6"/>
  <c r="AV342" i="6"/>
  <c r="AU342" i="6"/>
  <c r="AT342" i="6"/>
  <c r="AS342" i="6"/>
  <c r="AR342" i="6"/>
  <c r="AQ342" i="6"/>
  <c r="AP342" i="6"/>
  <c r="AO342" i="6"/>
  <c r="AN342" i="6"/>
  <c r="AM342" i="6"/>
  <c r="AL342" i="6"/>
  <c r="AK342" i="6"/>
  <c r="AJ342" i="6"/>
  <c r="AI342" i="6"/>
  <c r="AH342" i="6"/>
  <c r="AG342" i="6"/>
  <c r="AF342" i="6"/>
  <c r="AE342" i="6"/>
  <c r="AD342" i="6"/>
  <c r="AC342" i="6"/>
  <c r="AB342" i="6"/>
  <c r="AA342" i="6"/>
  <c r="W342" i="6"/>
  <c r="V342" i="6"/>
  <c r="U342" i="6"/>
  <c r="T342" i="6"/>
  <c r="S342" i="6"/>
  <c r="R342" i="6"/>
  <c r="Q342" i="6"/>
  <c r="P342" i="6"/>
  <c r="O342" i="6"/>
  <c r="N342" i="6"/>
  <c r="M342" i="6"/>
  <c r="L342" i="6"/>
  <c r="K342" i="6"/>
  <c r="J342" i="6"/>
  <c r="I342" i="6"/>
  <c r="H342" i="6"/>
  <c r="G342" i="6"/>
  <c r="F342" i="6"/>
  <c r="E342" i="6"/>
  <c r="D342" i="6"/>
  <c r="C342" i="6"/>
  <c r="B342" i="6"/>
  <c r="AY341" i="6"/>
  <c r="AV341" i="6"/>
  <c r="AU341" i="6"/>
  <c r="AT341" i="6"/>
  <c r="AS341" i="6"/>
  <c r="AR341" i="6"/>
  <c r="AQ341" i="6"/>
  <c r="AP341" i="6"/>
  <c r="AO341" i="6"/>
  <c r="AN341" i="6"/>
  <c r="AM341" i="6"/>
  <c r="AL341" i="6"/>
  <c r="AK341" i="6"/>
  <c r="AJ341" i="6"/>
  <c r="AI341" i="6"/>
  <c r="AH341" i="6"/>
  <c r="AG341" i="6"/>
  <c r="AF341" i="6"/>
  <c r="AE341" i="6"/>
  <c r="AD341" i="6"/>
  <c r="AC341" i="6"/>
  <c r="AB341" i="6"/>
  <c r="AA341" i="6"/>
  <c r="W341" i="6"/>
  <c r="V341" i="6"/>
  <c r="U341" i="6"/>
  <c r="T341" i="6"/>
  <c r="S341" i="6"/>
  <c r="R341" i="6"/>
  <c r="Q341" i="6"/>
  <c r="P341" i="6"/>
  <c r="O341" i="6"/>
  <c r="N341" i="6"/>
  <c r="M341" i="6"/>
  <c r="L341" i="6"/>
  <c r="K341" i="6"/>
  <c r="J341" i="6"/>
  <c r="I341" i="6"/>
  <c r="H341" i="6"/>
  <c r="G341" i="6"/>
  <c r="F341" i="6"/>
  <c r="E341" i="6"/>
  <c r="D341" i="6"/>
  <c r="C341" i="6"/>
  <c r="B341" i="6"/>
  <c r="AY340" i="6"/>
  <c r="AV340" i="6"/>
  <c r="AU340" i="6"/>
  <c r="AT340" i="6"/>
  <c r="AS340" i="6"/>
  <c r="AR340" i="6"/>
  <c r="AQ340" i="6"/>
  <c r="AP340" i="6"/>
  <c r="AO340" i="6"/>
  <c r="AN340" i="6"/>
  <c r="AM340" i="6"/>
  <c r="AL340" i="6"/>
  <c r="AK340" i="6"/>
  <c r="AJ340" i="6"/>
  <c r="AI340" i="6"/>
  <c r="AH340" i="6"/>
  <c r="AG340" i="6"/>
  <c r="AF340" i="6"/>
  <c r="AE340" i="6"/>
  <c r="AD340" i="6"/>
  <c r="AC340" i="6"/>
  <c r="AB340" i="6"/>
  <c r="AA340" i="6"/>
  <c r="W340" i="6"/>
  <c r="V340" i="6"/>
  <c r="U340" i="6"/>
  <c r="T340" i="6"/>
  <c r="S340" i="6"/>
  <c r="R340" i="6"/>
  <c r="Q340" i="6"/>
  <c r="P340" i="6"/>
  <c r="O340" i="6"/>
  <c r="N340" i="6"/>
  <c r="M340" i="6"/>
  <c r="L340" i="6"/>
  <c r="K340" i="6"/>
  <c r="J340" i="6"/>
  <c r="I340" i="6"/>
  <c r="H340" i="6"/>
  <c r="G340" i="6"/>
  <c r="F340" i="6"/>
  <c r="E340" i="6"/>
  <c r="D340" i="6"/>
  <c r="C340" i="6"/>
  <c r="B340" i="6"/>
  <c r="AY339" i="6"/>
  <c r="AV339" i="6"/>
  <c r="AU339" i="6"/>
  <c r="AT339" i="6"/>
  <c r="AS339" i="6"/>
  <c r="AR339" i="6"/>
  <c r="AQ339" i="6"/>
  <c r="AP339" i="6"/>
  <c r="AO339" i="6"/>
  <c r="AN339" i="6"/>
  <c r="AM339" i="6"/>
  <c r="AL339" i="6"/>
  <c r="AK339" i="6"/>
  <c r="AJ339" i="6"/>
  <c r="AI339" i="6"/>
  <c r="AH339" i="6"/>
  <c r="AG339" i="6"/>
  <c r="AF339" i="6"/>
  <c r="AE339" i="6"/>
  <c r="AD339" i="6"/>
  <c r="AC339" i="6"/>
  <c r="AB339" i="6"/>
  <c r="AA339" i="6"/>
  <c r="W339" i="6"/>
  <c r="V339" i="6"/>
  <c r="U339" i="6"/>
  <c r="T339" i="6"/>
  <c r="S339" i="6"/>
  <c r="R339" i="6"/>
  <c r="Q339" i="6"/>
  <c r="P339" i="6"/>
  <c r="O339" i="6"/>
  <c r="N339" i="6"/>
  <c r="M339" i="6"/>
  <c r="L339" i="6"/>
  <c r="K339" i="6"/>
  <c r="J339" i="6"/>
  <c r="I339" i="6"/>
  <c r="H339" i="6"/>
  <c r="G339" i="6"/>
  <c r="F339" i="6"/>
  <c r="E339" i="6"/>
  <c r="D339" i="6"/>
  <c r="C339" i="6"/>
  <c r="B339" i="6"/>
  <c r="AY338" i="6"/>
  <c r="AV338" i="6"/>
  <c r="AU338" i="6"/>
  <c r="AT338" i="6"/>
  <c r="AS338" i="6"/>
  <c r="AR338" i="6"/>
  <c r="AQ338" i="6"/>
  <c r="AP338" i="6"/>
  <c r="AO338" i="6"/>
  <c r="AN338" i="6"/>
  <c r="AM338" i="6"/>
  <c r="AL338" i="6"/>
  <c r="AK338" i="6"/>
  <c r="AJ338" i="6"/>
  <c r="AI338" i="6"/>
  <c r="AH338" i="6"/>
  <c r="AG338" i="6"/>
  <c r="AF338" i="6"/>
  <c r="AE338" i="6"/>
  <c r="AD338" i="6"/>
  <c r="AC338" i="6"/>
  <c r="AB338" i="6"/>
  <c r="AA338" i="6"/>
  <c r="W338" i="6"/>
  <c r="V338" i="6"/>
  <c r="U338" i="6"/>
  <c r="T338" i="6"/>
  <c r="S338" i="6"/>
  <c r="R338" i="6"/>
  <c r="Q338" i="6"/>
  <c r="P338" i="6"/>
  <c r="O338" i="6"/>
  <c r="N338" i="6"/>
  <c r="M338" i="6"/>
  <c r="L338" i="6"/>
  <c r="K338" i="6"/>
  <c r="J338" i="6"/>
  <c r="I338" i="6"/>
  <c r="H338" i="6"/>
  <c r="G338" i="6"/>
  <c r="F338" i="6"/>
  <c r="E338" i="6"/>
  <c r="D338" i="6"/>
  <c r="C338" i="6"/>
  <c r="B338" i="6"/>
  <c r="AY337" i="6"/>
  <c r="AV337" i="6"/>
  <c r="AU337" i="6"/>
  <c r="AT337" i="6"/>
  <c r="AS337" i="6"/>
  <c r="AR337" i="6"/>
  <c r="AQ337" i="6"/>
  <c r="AP337" i="6"/>
  <c r="AO337" i="6"/>
  <c r="AN337" i="6"/>
  <c r="AM337" i="6"/>
  <c r="AL337" i="6"/>
  <c r="AK337" i="6"/>
  <c r="AJ337" i="6"/>
  <c r="AI337" i="6"/>
  <c r="AH337" i="6"/>
  <c r="AG337" i="6"/>
  <c r="AF337" i="6"/>
  <c r="AE337" i="6"/>
  <c r="AD337" i="6"/>
  <c r="AC337" i="6"/>
  <c r="AB337" i="6"/>
  <c r="AA337" i="6"/>
  <c r="W337" i="6"/>
  <c r="V337" i="6"/>
  <c r="U337" i="6"/>
  <c r="T337" i="6"/>
  <c r="S337" i="6"/>
  <c r="R337" i="6"/>
  <c r="Q337" i="6"/>
  <c r="P337" i="6"/>
  <c r="O337" i="6"/>
  <c r="N337" i="6"/>
  <c r="M337" i="6"/>
  <c r="L337" i="6"/>
  <c r="K337" i="6"/>
  <c r="J337" i="6"/>
  <c r="I337" i="6"/>
  <c r="H337" i="6"/>
  <c r="G337" i="6"/>
  <c r="F337" i="6"/>
  <c r="E337" i="6"/>
  <c r="D337" i="6"/>
  <c r="C337" i="6"/>
  <c r="B337" i="6"/>
  <c r="AY336" i="6"/>
  <c r="AV336" i="6"/>
  <c r="AU336" i="6"/>
  <c r="AT336" i="6"/>
  <c r="AS336" i="6"/>
  <c r="AR336" i="6"/>
  <c r="AQ336" i="6"/>
  <c r="AP336" i="6"/>
  <c r="AO336" i="6"/>
  <c r="AN336" i="6"/>
  <c r="AM336" i="6"/>
  <c r="AL336" i="6"/>
  <c r="AK336" i="6"/>
  <c r="AJ336" i="6"/>
  <c r="AI336" i="6"/>
  <c r="AH336" i="6"/>
  <c r="AG336" i="6"/>
  <c r="AF336" i="6"/>
  <c r="AE336" i="6"/>
  <c r="AD336" i="6"/>
  <c r="AC336" i="6"/>
  <c r="AB336" i="6"/>
  <c r="AA336" i="6"/>
  <c r="W336" i="6"/>
  <c r="V336" i="6"/>
  <c r="U336" i="6"/>
  <c r="T336" i="6"/>
  <c r="S336" i="6"/>
  <c r="R336" i="6"/>
  <c r="Q336" i="6"/>
  <c r="P336" i="6"/>
  <c r="O336" i="6"/>
  <c r="N336" i="6"/>
  <c r="M336" i="6"/>
  <c r="L336" i="6"/>
  <c r="K336" i="6"/>
  <c r="J336" i="6"/>
  <c r="I336" i="6"/>
  <c r="H336" i="6"/>
  <c r="G336" i="6"/>
  <c r="F336" i="6"/>
  <c r="E336" i="6"/>
  <c r="D336" i="6"/>
  <c r="C336" i="6"/>
  <c r="B336" i="6"/>
  <c r="AY335" i="6"/>
  <c r="AV335" i="6"/>
  <c r="AU335" i="6"/>
  <c r="AT335" i="6"/>
  <c r="AS335" i="6"/>
  <c r="AR335" i="6"/>
  <c r="AQ335" i="6"/>
  <c r="AP335" i="6"/>
  <c r="AO335" i="6"/>
  <c r="AN335" i="6"/>
  <c r="AM335" i="6"/>
  <c r="AL335" i="6"/>
  <c r="AK335" i="6"/>
  <c r="AJ335" i="6"/>
  <c r="AI335" i="6"/>
  <c r="AH335" i="6"/>
  <c r="AG335" i="6"/>
  <c r="AF335" i="6"/>
  <c r="AE335" i="6"/>
  <c r="AD335" i="6"/>
  <c r="AC335" i="6"/>
  <c r="AB335" i="6"/>
  <c r="AA335" i="6"/>
  <c r="W335" i="6"/>
  <c r="V335" i="6"/>
  <c r="U335" i="6"/>
  <c r="T335" i="6"/>
  <c r="S335" i="6"/>
  <c r="R335" i="6"/>
  <c r="Q335" i="6"/>
  <c r="P335" i="6"/>
  <c r="O335" i="6"/>
  <c r="N335" i="6"/>
  <c r="M335" i="6"/>
  <c r="L335" i="6"/>
  <c r="K335" i="6"/>
  <c r="J335" i="6"/>
  <c r="I335" i="6"/>
  <c r="H335" i="6"/>
  <c r="G335" i="6"/>
  <c r="F335" i="6"/>
  <c r="E335" i="6"/>
  <c r="D335" i="6"/>
  <c r="C335" i="6"/>
  <c r="B335" i="6"/>
  <c r="AY334" i="6"/>
  <c r="AV334" i="6"/>
  <c r="AU334" i="6"/>
  <c r="AT334" i="6"/>
  <c r="AS334" i="6"/>
  <c r="AR334" i="6"/>
  <c r="AQ334" i="6"/>
  <c r="AP334" i="6"/>
  <c r="AO334" i="6"/>
  <c r="AN334" i="6"/>
  <c r="AM334" i="6"/>
  <c r="AL334" i="6"/>
  <c r="AK334" i="6"/>
  <c r="AJ334" i="6"/>
  <c r="AI334" i="6"/>
  <c r="AH334" i="6"/>
  <c r="AG334" i="6"/>
  <c r="AF334" i="6"/>
  <c r="AE334" i="6"/>
  <c r="AD334" i="6"/>
  <c r="AC334" i="6"/>
  <c r="AB334" i="6"/>
  <c r="AA334" i="6"/>
  <c r="W334" i="6"/>
  <c r="V334" i="6"/>
  <c r="U334" i="6"/>
  <c r="T334" i="6"/>
  <c r="S334" i="6"/>
  <c r="R334" i="6"/>
  <c r="Q334" i="6"/>
  <c r="P334" i="6"/>
  <c r="O334" i="6"/>
  <c r="N334" i="6"/>
  <c r="M334" i="6"/>
  <c r="L334" i="6"/>
  <c r="K334" i="6"/>
  <c r="J334" i="6"/>
  <c r="I334" i="6"/>
  <c r="H334" i="6"/>
  <c r="G334" i="6"/>
  <c r="F334" i="6"/>
  <c r="E334" i="6"/>
  <c r="D334" i="6"/>
  <c r="C334" i="6"/>
  <c r="B334" i="6"/>
  <c r="AY333" i="6"/>
  <c r="AV333" i="6"/>
  <c r="AU333" i="6"/>
  <c r="AT333" i="6"/>
  <c r="AS333" i="6"/>
  <c r="AR333" i="6"/>
  <c r="AQ333" i="6"/>
  <c r="AP333" i="6"/>
  <c r="AO333" i="6"/>
  <c r="AN333" i="6"/>
  <c r="AM333" i="6"/>
  <c r="AL333" i="6"/>
  <c r="AK333" i="6"/>
  <c r="AJ333" i="6"/>
  <c r="AI333" i="6"/>
  <c r="AH333" i="6"/>
  <c r="AG333" i="6"/>
  <c r="AF333" i="6"/>
  <c r="AE333" i="6"/>
  <c r="AD333" i="6"/>
  <c r="AC333" i="6"/>
  <c r="AB333" i="6"/>
  <c r="AA333" i="6"/>
  <c r="W333" i="6"/>
  <c r="V333" i="6"/>
  <c r="U333" i="6"/>
  <c r="T333" i="6"/>
  <c r="S333" i="6"/>
  <c r="R333" i="6"/>
  <c r="Q333" i="6"/>
  <c r="P333" i="6"/>
  <c r="O333" i="6"/>
  <c r="N333" i="6"/>
  <c r="M333" i="6"/>
  <c r="L333" i="6"/>
  <c r="K333" i="6"/>
  <c r="J333" i="6"/>
  <c r="I333" i="6"/>
  <c r="H333" i="6"/>
  <c r="G333" i="6"/>
  <c r="F333" i="6"/>
  <c r="E333" i="6"/>
  <c r="D333" i="6"/>
  <c r="C333" i="6"/>
  <c r="B333" i="6"/>
  <c r="AY332" i="6"/>
  <c r="AV332" i="6"/>
  <c r="AU332" i="6"/>
  <c r="AT332" i="6"/>
  <c r="AS332" i="6"/>
  <c r="AR332" i="6"/>
  <c r="AQ332" i="6"/>
  <c r="AP332" i="6"/>
  <c r="AO332" i="6"/>
  <c r="AN332" i="6"/>
  <c r="AM332" i="6"/>
  <c r="AL332" i="6"/>
  <c r="AK332" i="6"/>
  <c r="AJ332" i="6"/>
  <c r="AI332" i="6"/>
  <c r="AH332" i="6"/>
  <c r="AG332" i="6"/>
  <c r="AF332" i="6"/>
  <c r="AE332" i="6"/>
  <c r="AD332" i="6"/>
  <c r="AC332" i="6"/>
  <c r="AB332" i="6"/>
  <c r="AA332" i="6"/>
  <c r="W332" i="6"/>
  <c r="V332" i="6"/>
  <c r="U332" i="6"/>
  <c r="T332" i="6"/>
  <c r="S332" i="6"/>
  <c r="R332" i="6"/>
  <c r="Q332" i="6"/>
  <c r="P332" i="6"/>
  <c r="O332" i="6"/>
  <c r="N332" i="6"/>
  <c r="M332" i="6"/>
  <c r="L332" i="6"/>
  <c r="K332" i="6"/>
  <c r="J332" i="6"/>
  <c r="I332" i="6"/>
  <c r="H332" i="6"/>
  <c r="G332" i="6"/>
  <c r="F332" i="6"/>
  <c r="E332" i="6"/>
  <c r="D332" i="6"/>
  <c r="C332" i="6"/>
  <c r="B332" i="6"/>
  <c r="AY331" i="6"/>
  <c r="AV331" i="6"/>
  <c r="AU331" i="6"/>
  <c r="AT331" i="6"/>
  <c r="AS331" i="6"/>
  <c r="AR331" i="6"/>
  <c r="AQ331" i="6"/>
  <c r="AP331" i="6"/>
  <c r="AO331" i="6"/>
  <c r="AN331" i="6"/>
  <c r="AM331" i="6"/>
  <c r="AL331" i="6"/>
  <c r="AK331" i="6"/>
  <c r="AJ331" i="6"/>
  <c r="AI331" i="6"/>
  <c r="AH331" i="6"/>
  <c r="AG331" i="6"/>
  <c r="AF331" i="6"/>
  <c r="AE331" i="6"/>
  <c r="AD331" i="6"/>
  <c r="AC331" i="6"/>
  <c r="AB331" i="6"/>
  <c r="AA331" i="6"/>
  <c r="W331" i="6"/>
  <c r="V331" i="6"/>
  <c r="U331" i="6"/>
  <c r="T331" i="6"/>
  <c r="S331" i="6"/>
  <c r="R331" i="6"/>
  <c r="Q331" i="6"/>
  <c r="P331" i="6"/>
  <c r="O331" i="6"/>
  <c r="N331" i="6"/>
  <c r="M331" i="6"/>
  <c r="L331" i="6"/>
  <c r="K331" i="6"/>
  <c r="J331" i="6"/>
  <c r="I331" i="6"/>
  <c r="H331" i="6"/>
  <c r="G331" i="6"/>
  <c r="F331" i="6"/>
  <c r="E331" i="6"/>
  <c r="D331" i="6"/>
  <c r="C331" i="6"/>
  <c r="B331" i="6"/>
  <c r="AY330" i="6"/>
  <c r="AV330" i="6"/>
  <c r="AU330" i="6"/>
  <c r="AT330" i="6"/>
  <c r="AS330" i="6"/>
  <c r="AR330" i="6"/>
  <c r="AQ330" i="6"/>
  <c r="AP330" i="6"/>
  <c r="AO330" i="6"/>
  <c r="AN330" i="6"/>
  <c r="AM330" i="6"/>
  <c r="AL330" i="6"/>
  <c r="AK330" i="6"/>
  <c r="AJ330" i="6"/>
  <c r="AI330" i="6"/>
  <c r="AH330" i="6"/>
  <c r="AG330" i="6"/>
  <c r="AF330" i="6"/>
  <c r="AE330" i="6"/>
  <c r="AD330" i="6"/>
  <c r="AC330" i="6"/>
  <c r="AB330" i="6"/>
  <c r="AA330" i="6"/>
  <c r="W330" i="6"/>
  <c r="V330" i="6"/>
  <c r="U330" i="6"/>
  <c r="T330" i="6"/>
  <c r="S330" i="6"/>
  <c r="R330" i="6"/>
  <c r="Q330" i="6"/>
  <c r="P330" i="6"/>
  <c r="O330" i="6"/>
  <c r="N330" i="6"/>
  <c r="M330" i="6"/>
  <c r="L330" i="6"/>
  <c r="K330" i="6"/>
  <c r="J330" i="6"/>
  <c r="I330" i="6"/>
  <c r="H330" i="6"/>
  <c r="G330" i="6"/>
  <c r="F330" i="6"/>
  <c r="E330" i="6"/>
  <c r="D330" i="6"/>
  <c r="C330" i="6"/>
  <c r="B330" i="6"/>
  <c r="AY329" i="6"/>
  <c r="AV329" i="6"/>
  <c r="AU329" i="6"/>
  <c r="AT329" i="6"/>
  <c r="AS329" i="6"/>
  <c r="AR329" i="6"/>
  <c r="AQ329" i="6"/>
  <c r="AP329" i="6"/>
  <c r="AO329" i="6"/>
  <c r="AN329" i="6"/>
  <c r="AM329" i="6"/>
  <c r="AL329" i="6"/>
  <c r="AK329" i="6"/>
  <c r="AJ329" i="6"/>
  <c r="AI329" i="6"/>
  <c r="AH329" i="6"/>
  <c r="AG329" i="6"/>
  <c r="AF329" i="6"/>
  <c r="AE329" i="6"/>
  <c r="AD329" i="6"/>
  <c r="AC329" i="6"/>
  <c r="AB329" i="6"/>
  <c r="AA329" i="6"/>
  <c r="W329" i="6"/>
  <c r="V329" i="6"/>
  <c r="U329" i="6"/>
  <c r="T329" i="6"/>
  <c r="S329" i="6"/>
  <c r="R329" i="6"/>
  <c r="Q329" i="6"/>
  <c r="P329" i="6"/>
  <c r="O329" i="6"/>
  <c r="N329" i="6"/>
  <c r="M329" i="6"/>
  <c r="L329" i="6"/>
  <c r="K329" i="6"/>
  <c r="J329" i="6"/>
  <c r="I329" i="6"/>
  <c r="H329" i="6"/>
  <c r="G329" i="6"/>
  <c r="F329" i="6"/>
  <c r="E329" i="6"/>
  <c r="D329" i="6"/>
  <c r="C329" i="6"/>
  <c r="B329" i="6"/>
  <c r="AY328" i="6"/>
  <c r="AV328" i="6"/>
  <c r="AU328" i="6"/>
  <c r="AT328" i="6"/>
  <c r="AS328" i="6"/>
  <c r="AR328" i="6"/>
  <c r="AQ328" i="6"/>
  <c r="AP328" i="6"/>
  <c r="AO328" i="6"/>
  <c r="AN328" i="6"/>
  <c r="AM328" i="6"/>
  <c r="AL328" i="6"/>
  <c r="AK328" i="6"/>
  <c r="AJ328" i="6"/>
  <c r="AI328" i="6"/>
  <c r="AH328" i="6"/>
  <c r="AG328" i="6"/>
  <c r="AF328" i="6"/>
  <c r="AE328" i="6"/>
  <c r="AD328" i="6"/>
  <c r="AC328" i="6"/>
  <c r="AB328" i="6"/>
  <c r="AA328" i="6"/>
  <c r="W328" i="6"/>
  <c r="V328" i="6"/>
  <c r="U328" i="6"/>
  <c r="T328" i="6"/>
  <c r="S328" i="6"/>
  <c r="R328" i="6"/>
  <c r="Q328" i="6"/>
  <c r="P328" i="6"/>
  <c r="O328" i="6"/>
  <c r="N328" i="6"/>
  <c r="M328" i="6"/>
  <c r="L328" i="6"/>
  <c r="K328" i="6"/>
  <c r="J328" i="6"/>
  <c r="I328" i="6"/>
  <c r="H328" i="6"/>
  <c r="G328" i="6"/>
  <c r="F328" i="6"/>
  <c r="E328" i="6"/>
  <c r="D328" i="6"/>
  <c r="C328" i="6"/>
  <c r="B328" i="6"/>
  <c r="AY327" i="6"/>
  <c r="AV327" i="6"/>
  <c r="AU327" i="6"/>
  <c r="AT327" i="6"/>
  <c r="AS327" i="6"/>
  <c r="AR327" i="6"/>
  <c r="AQ327" i="6"/>
  <c r="AP327" i="6"/>
  <c r="AO327" i="6"/>
  <c r="AN327" i="6"/>
  <c r="AM327" i="6"/>
  <c r="AL327" i="6"/>
  <c r="AK327" i="6"/>
  <c r="AJ327" i="6"/>
  <c r="AI327" i="6"/>
  <c r="AH327" i="6"/>
  <c r="AG327" i="6"/>
  <c r="AF327" i="6"/>
  <c r="AE327" i="6"/>
  <c r="AD327" i="6"/>
  <c r="AC327" i="6"/>
  <c r="AB327" i="6"/>
  <c r="AA327" i="6"/>
  <c r="W327" i="6"/>
  <c r="V327" i="6"/>
  <c r="U327" i="6"/>
  <c r="T327" i="6"/>
  <c r="S327" i="6"/>
  <c r="R327" i="6"/>
  <c r="Q327" i="6"/>
  <c r="P327" i="6"/>
  <c r="O327" i="6"/>
  <c r="N327" i="6"/>
  <c r="M327" i="6"/>
  <c r="L327" i="6"/>
  <c r="K327" i="6"/>
  <c r="J327" i="6"/>
  <c r="I327" i="6"/>
  <c r="H327" i="6"/>
  <c r="G327" i="6"/>
  <c r="F327" i="6"/>
  <c r="E327" i="6"/>
  <c r="D327" i="6"/>
  <c r="C327" i="6"/>
  <c r="B327" i="6"/>
  <c r="AY326" i="6"/>
  <c r="AV326" i="6"/>
  <c r="AU326" i="6"/>
  <c r="AT326" i="6"/>
  <c r="AS326" i="6"/>
  <c r="AR326" i="6"/>
  <c r="AQ326" i="6"/>
  <c r="AP326" i="6"/>
  <c r="AO326" i="6"/>
  <c r="AN326" i="6"/>
  <c r="AM326" i="6"/>
  <c r="AL326" i="6"/>
  <c r="AK326" i="6"/>
  <c r="AJ326" i="6"/>
  <c r="AI326" i="6"/>
  <c r="AH326" i="6"/>
  <c r="AG326" i="6"/>
  <c r="AF326" i="6"/>
  <c r="AE326" i="6"/>
  <c r="AD326" i="6"/>
  <c r="AC326" i="6"/>
  <c r="AB326" i="6"/>
  <c r="AA326" i="6"/>
  <c r="W326" i="6"/>
  <c r="V326" i="6"/>
  <c r="U326" i="6"/>
  <c r="T326" i="6"/>
  <c r="S326" i="6"/>
  <c r="R326" i="6"/>
  <c r="Q326" i="6"/>
  <c r="P326" i="6"/>
  <c r="O326" i="6"/>
  <c r="N326" i="6"/>
  <c r="M326" i="6"/>
  <c r="L326" i="6"/>
  <c r="K326" i="6"/>
  <c r="J326" i="6"/>
  <c r="I326" i="6"/>
  <c r="H326" i="6"/>
  <c r="G326" i="6"/>
  <c r="F326" i="6"/>
  <c r="E326" i="6"/>
  <c r="D326" i="6"/>
  <c r="C326" i="6"/>
  <c r="B326" i="6"/>
  <c r="AY325" i="6"/>
  <c r="AV325" i="6"/>
  <c r="AU325" i="6"/>
  <c r="AT325" i="6"/>
  <c r="AS325" i="6"/>
  <c r="AR325" i="6"/>
  <c r="AQ325" i="6"/>
  <c r="AP325" i="6"/>
  <c r="AO325" i="6"/>
  <c r="AN325" i="6"/>
  <c r="AM325" i="6"/>
  <c r="AL325" i="6"/>
  <c r="AK325" i="6"/>
  <c r="AJ325" i="6"/>
  <c r="AI325" i="6"/>
  <c r="AH325" i="6"/>
  <c r="AG325" i="6"/>
  <c r="AF325" i="6"/>
  <c r="AE325" i="6"/>
  <c r="AD325" i="6"/>
  <c r="AC325" i="6"/>
  <c r="AB325" i="6"/>
  <c r="AA325" i="6"/>
  <c r="W325" i="6"/>
  <c r="V325" i="6"/>
  <c r="U325" i="6"/>
  <c r="T325" i="6"/>
  <c r="S325" i="6"/>
  <c r="R325" i="6"/>
  <c r="Q325" i="6"/>
  <c r="P325" i="6"/>
  <c r="O325" i="6"/>
  <c r="N325" i="6"/>
  <c r="M325" i="6"/>
  <c r="L325" i="6"/>
  <c r="K325" i="6"/>
  <c r="J325" i="6"/>
  <c r="I325" i="6"/>
  <c r="H325" i="6"/>
  <c r="G325" i="6"/>
  <c r="F325" i="6"/>
  <c r="E325" i="6"/>
  <c r="D325" i="6"/>
  <c r="C325" i="6"/>
  <c r="B325" i="6"/>
  <c r="AY324" i="6"/>
  <c r="AV324" i="6"/>
  <c r="AU324" i="6"/>
  <c r="AT324" i="6"/>
  <c r="AS324" i="6"/>
  <c r="AR324" i="6"/>
  <c r="AQ324" i="6"/>
  <c r="AP324" i="6"/>
  <c r="AO324" i="6"/>
  <c r="AN324" i="6"/>
  <c r="AM324" i="6"/>
  <c r="AL324" i="6"/>
  <c r="AK324" i="6"/>
  <c r="AJ324" i="6"/>
  <c r="AI324" i="6"/>
  <c r="AH324" i="6"/>
  <c r="AG324" i="6"/>
  <c r="AF324" i="6"/>
  <c r="AE324" i="6"/>
  <c r="AD324" i="6"/>
  <c r="AC324" i="6"/>
  <c r="AB324" i="6"/>
  <c r="AA324" i="6"/>
  <c r="W324" i="6"/>
  <c r="V324" i="6"/>
  <c r="U324" i="6"/>
  <c r="T324" i="6"/>
  <c r="S324" i="6"/>
  <c r="R324" i="6"/>
  <c r="Q324" i="6"/>
  <c r="P324" i="6"/>
  <c r="O324" i="6"/>
  <c r="N324" i="6"/>
  <c r="M324" i="6"/>
  <c r="L324" i="6"/>
  <c r="K324" i="6"/>
  <c r="J324" i="6"/>
  <c r="I324" i="6"/>
  <c r="H324" i="6"/>
  <c r="G324" i="6"/>
  <c r="F324" i="6"/>
  <c r="E324" i="6"/>
  <c r="D324" i="6"/>
  <c r="C324" i="6"/>
  <c r="B324" i="6"/>
  <c r="AY323" i="6"/>
  <c r="AV323" i="6"/>
  <c r="AU323" i="6"/>
  <c r="AT323" i="6"/>
  <c r="AS323" i="6"/>
  <c r="AR323" i="6"/>
  <c r="AQ323" i="6"/>
  <c r="AP323" i="6"/>
  <c r="AO323" i="6"/>
  <c r="AN323" i="6"/>
  <c r="AM323" i="6"/>
  <c r="AL323" i="6"/>
  <c r="AK323" i="6"/>
  <c r="AJ323" i="6"/>
  <c r="AI323" i="6"/>
  <c r="AH323" i="6"/>
  <c r="AG323" i="6"/>
  <c r="AF323" i="6"/>
  <c r="AE323" i="6"/>
  <c r="AD323" i="6"/>
  <c r="AC323" i="6"/>
  <c r="AB323" i="6"/>
  <c r="AA323" i="6"/>
  <c r="W323" i="6"/>
  <c r="V323" i="6"/>
  <c r="U323" i="6"/>
  <c r="T323" i="6"/>
  <c r="S323" i="6"/>
  <c r="R323" i="6"/>
  <c r="Q323" i="6"/>
  <c r="P323" i="6"/>
  <c r="O323" i="6"/>
  <c r="N323" i="6"/>
  <c r="M323" i="6"/>
  <c r="L323" i="6"/>
  <c r="K323" i="6"/>
  <c r="J323" i="6"/>
  <c r="I323" i="6"/>
  <c r="H323" i="6"/>
  <c r="G323" i="6"/>
  <c r="F323" i="6"/>
  <c r="E323" i="6"/>
  <c r="D323" i="6"/>
  <c r="C323" i="6"/>
  <c r="B323" i="6"/>
  <c r="AY322" i="6"/>
  <c r="AV322" i="6"/>
  <c r="AU322" i="6"/>
  <c r="AT322" i="6"/>
  <c r="AS322" i="6"/>
  <c r="AR322" i="6"/>
  <c r="AQ322" i="6"/>
  <c r="AP322" i="6"/>
  <c r="AO322" i="6"/>
  <c r="AN322" i="6"/>
  <c r="AM322" i="6"/>
  <c r="AL322" i="6"/>
  <c r="AK322" i="6"/>
  <c r="AJ322" i="6"/>
  <c r="AI322" i="6"/>
  <c r="AH322" i="6"/>
  <c r="AG322" i="6"/>
  <c r="AF322" i="6"/>
  <c r="AE322" i="6"/>
  <c r="AD322" i="6"/>
  <c r="AC322" i="6"/>
  <c r="AB322" i="6"/>
  <c r="AA322" i="6"/>
  <c r="W322" i="6"/>
  <c r="V322" i="6"/>
  <c r="U322" i="6"/>
  <c r="T322" i="6"/>
  <c r="S322" i="6"/>
  <c r="R322" i="6"/>
  <c r="Q322" i="6"/>
  <c r="P322" i="6"/>
  <c r="O322" i="6"/>
  <c r="N322" i="6"/>
  <c r="M322" i="6"/>
  <c r="L322" i="6"/>
  <c r="K322" i="6"/>
  <c r="J322" i="6"/>
  <c r="I322" i="6"/>
  <c r="H322" i="6"/>
  <c r="G322" i="6"/>
  <c r="F322" i="6"/>
  <c r="E322" i="6"/>
  <c r="D322" i="6"/>
  <c r="C322" i="6"/>
  <c r="B322" i="6"/>
  <c r="AY321" i="6"/>
  <c r="AV321" i="6"/>
  <c r="AU321" i="6"/>
  <c r="AT321" i="6"/>
  <c r="AS321" i="6"/>
  <c r="AR321" i="6"/>
  <c r="AQ321" i="6"/>
  <c r="AP321" i="6"/>
  <c r="AO321" i="6"/>
  <c r="AN321" i="6"/>
  <c r="AM321" i="6"/>
  <c r="AL321" i="6"/>
  <c r="AK321" i="6"/>
  <c r="AJ321" i="6"/>
  <c r="AI321" i="6"/>
  <c r="AH321" i="6"/>
  <c r="AG321" i="6"/>
  <c r="AF321" i="6"/>
  <c r="AE321" i="6"/>
  <c r="AD321" i="6"/>
  <c r="AC321" i="6"/>
  <c r="AB321" i="6"/>
  <c r="AA321" i="6"/>
  <c r="W321" i="6"/>
  <c r="V321" i="6"/>
  <c r="U321" i="6"/>
  <c r="T321" i="6"/>
  <c r="S321" i="6"/>
  <c r="R321" i="6"/>
  <c r="Q321" i="6"/>
  <c r="P321" i="6"/>
  <c r="O321" i="6"/>
  <c r="N321" i="6"/>
  <c r="M321" i="6"/>
  <c r="L321" i="6"/>
  <c r="K321" i="6"/>
  <c r="J321" i="6"/>
  <c r="I321" i="6"/>
  <c r="H321" i="6"/>
  <c r="G321" i="6"/>
  <c r="F321" i="6"/>
  <c r="E321" i="6"/>
  <c r="D321" i="6"/>
  <c r="C321" i="6"/>
  <c r="B321" i="6"/>
  <c r="AY320" i="6"/>
  <c r="AV320" i="6"/>
  <c r="AU320" i="6"/>
  <c r="AT320" i="6"/>
  <c r="AS320" i="6"/>
  <c r="AR320" i="6"/>
  <c r="AQ320" i="6"/>
  <c r="AP320" i="6"/>
  <c r="AO320" i="6"/>
  <c r="AN320" i="6"/>
  <c r="AM320" i="6"/>
  <c r="AL320" i="6"/>
  <c r="AK320" i="6"/>
  <c r="AJ320" i="6"/>
  <c r="AI320" i="6"/>
  <c r="AH320" i="6"/>
  <c r="AG320" i="6"/>
  <c r="AF320" i="6"/>
  <c r="AE320" i="6"/>
  <c r="AD320" i="6"/>
  <c r="AC320" i="6"/>
  <c r="AB320" i="6"/>
  <c r="AA320" i="6"/>
  <c r="W320" i="6"/>
  <c r="V320" i="6"/>
  <c r="U320" i="6"/>
  <c r="T320" i="6"/>
  <c r="S320" i="6"/>
  <c r="R320" i="6"/>
  <c r="Q320" i="6"/>
  <c r="P320" i="6"/>
  <c r="O320" i="6"/>
  <c r="N320" i="6"/>
  <c r="M320" i="6"/>
  <c r="L320" i="6"/>
  <c r="K320" i="6"/>
  <c r="J320" i="6"/>
  <c r="I320" i="6"/>
  <c r="H320" i="6"/>
  <c r="G320" i="6"/>
  <c r="F320" i="6"/>
  <c r="E320" i="6"/>
  <c r="D320" i="6"/>
  <c r="C320" i="6"/>
  <c r="B320" i="6"/>
  <c r="AY319" i="6"/>
  <c r="AV319" i="6"/>
  <c r="AU319" i="6"/>
  <c r="AT319" i="6"/>
  <c r="AS319" i="6"/>
  <c r="AR319" i="6"/>
  <c r="AQ319" i="6"/>
  <c r="AP319" i="6"/>
  <c r="AO319" i="6"/>
  <c r="AN319" i="6"/>
  <c r="AM319" i="6"/>
  <c r="AL319" i="6"/>
  <c r="AK319" i="6"/>
  <c r="AJ319" i="6"/>
  <c r="AI319" i="6"/>
  <c r="AH319" i="6"/>
  <c r="AG319" i="6"/>
  <c r="AF319" i="6"/>
  <c r="AE319" i="6"/>
  <c r="AD319" i="6"/>
  <c r="AC319" i="6"/>
  <c r="AB319" i="6"/>
  <c r="AA319" i="6"/>
  <c r="W319" i="6"/>
  <c r="V319" i="6"/>
  <c r="U319" i="6"/>
  <c r="T319" i="6"/>
  <c r="S319" i="6"/>
  <c r="R319" i="6"/>
  <c r="Q319" i="6"/>
  <c r="P319" i="6"/>
  <c r="O319" i="6"/>
  <c r="N319" i="6"/>
  <c r="M319" i="6"/>
  <c r="L319" i="6"/>
  <c r="K319" i="6"/>
  <c r="J319" i="6"/>
  <c r="I319" i="6"/>
  <c r="H319" i="6"/>
  <c r="G319" i="6"/>
  <c r="F319" i="6"/>
  <c r="E319" i="6"/>
  <c r="D319" i="6"/>
  <c r="C319" i="6"/>
  <c r="B319" i="6"/>
  <c r="AY318" i="6"/>
  <c r="AV318" i="6"/>
  <c r="AU318" i="6"/>
  <c r="AT318" i="6"/>
  <c r="AS318" i="6"/>
  <c r="AR318" i="6"/>
  <c r="AQ318" i="6"/>
  <c r="AP318" i="6"/>
  <c r="AO318" i="6"/>
  <c r="AN318" i="6"/>
  <c r="AM318" i="6"/>
  <c r="AL318" i="6"/>
  <c r="AK318" i="6"/>
  <c r="AJ318" i="6"/>
  <c r="AI318" i="6"/>
  <c r="AH318" i="6"/>
  <c r="AG318" i="6"/>
  <c r="AF318" i="6"/>
  <c r="AE318" i="6"/>
  <c r="AD318" i="6"/>
  <c r="AC318" i="6"/>
  <c r="AB318" i="6"/>
  <c r="AA318" i="6"/>
  <c r="W318" i="6"/>
  <c r="V318" i="6"/>
  <c r="U318" i="6"/>
  <c r="T318" i="6"/>
  <c r="S318" i="6"/>
  <c r="R318" i="6"/>
  <c r="Q318" i="6"/>
  <c r="P318" i="6"/>
  <c r="O318" i="6"/>
  <c r="N318" i="6"/>
  <c r="M318" i="6"/>
  <c r="L318" i="6"/>
  <c r="K318" i="6"/>
  <c r="J318" i="6"/>
  <c r="I318" i="6"/>
  <c r="H318" i="6"/>
  <c r="G318" i="6"/>
  <c r="F318" i="6"/>
  <c r="E318" i="6"/>
  <c r="D318" i="6"/>
  <c r="C318" i="6"/>
  <c r="B318" i="6"/>
  <c r="AY317" i="6"/>
  <c r="AV317" i="6"/>
  <c r="AU317" i="6"/>
  <c r="AT317" i="6"/>
  <c r="AS317" i="6"/>
  <c r="AR317" i="6"/>
  <c r="AQ317" i="6"/>
  <c r="AP317" i="6"/>
  <c r="AO317" i="6"/>
  <c r="AN317" i="6"/>
  <c r="AM317" i="6"/>
  <c r="AL317" i="6"/>
  <c r="AK317" i="6"/>
  <c r="AJ317" i="6"/>
  <c r="AI317" i="6"/>
  <c r="AH317" i="6"/>
  <c r="AG317" i="6"/>
  <c r="AF317" i="6"/>
  <c r="AE317" i="6"/>
  <c r="AD317" i="6"/>
  <c r="AC317" i="6"/>
  <c r="AB317" i="6"/>
  <c r="AA317" i="6"/>
  <c r="W317" i="6"/>
  <c r="V317" i="6"/>
  <c r="U317" i="6"/>
  <c r="T317" i="6"/>
  <c r="S317" i="6"/>
  <c r="R317" i="6"/>
  <c r="Q317" i="6"/>
  <c r="P317" i="6"/>
  <c r="O317" i="6"/>
  <c r="N317" i="6"/>
  <c r="M317" i="6"/>
  <c r="L317" i="6"/>
  <c r="K317" i="6"/>
  <c r="J317" i="6"/>
  <c r="I317" i="6"/>
  <c r="H317" i="6"/>
  <c r="G317" i="6"/>
  <c r="F317" i="6"/>
  <c r="E317" i="6"/>
  <c r="D317" i="6"/>
  <c r="C317" i="6"/>
  <c r="B317" i="6"/>
  <c r="AY316" i="6"/>
  <c r="AV316" i="6"/>
  <c r="AU316" i="6"/>
  <c r="AT316" i="6"/>
  <c r="AS316" i="6"/>
  <c r="AR316" i="6"/>
  <c r="AQ316" i="6"/>
  <c r="AP316" i="6"/>
  <c r="AO316" i="6"/>
  <c r="AN316" i="6"/>
  <c r="AM316" i="6"/>
  <c r="AL316" i="6"/>
  <c r="AK316" i="6"/>
  <c r="AJ316" i="6"/>
  <c r="AI316" i="6"/>
  <c r="AH316" i="6"/>
  <c r="AG316" i="6"/>
  <c r="AF316" i="6"/>
  <c r="AE316" i="6"/>
  <c r="AD316" i="6"/>
  <c r="AC316" i="6"/>
  <c r="AB316" i="6"/>
  <c r="AA316" i="6"/>
  <c r="W316" i="6"/>
  <c r="V316" i="6"/>
  <c r="U316" i="6"/>
  <c r="T316" i="6"/>
  <c r="S316" i="6"/>
  <c r="R316" i="6"/>
  <c r="Q316" i="6"/>
  <c r="P316" i="6"/>
  <c r="O316" i="6"/>
  <c r="N316" i="6"/>
  <c r="M316" i="6"/>
  <c r="L316" i="6"/>
  <c r="K316" i="6"/>
  <c r="J316" i="6"/>
  <c r="I316" i="6"/>
  <c r="H316" i="6"/>
  <c r="G316" i="6"/>
  <c r="F316" i="6"/>
  <c r="E316" i="6"/>
  <c r="D316" i="6"/>
  <c r="C316" i="6"/>
  <c r="B316" i="6"/>
  <c r="AY315" i="6"/>
  <c r="AV315" i="6"/>
  <c r="AU315" i="6"/>
  <c r="AT315" i="6"/>
  <c r="AS315" i="6"/>
  <c r="AR315" i="6"/>
  <c r="AQ315" i="6"/>
  <c r="AP315" i="6"/>
  <c r="AO315" i="6"/>
  <c r="AN315" i="6"/>
  <c r="AM315" i="6"/>
  <c r="AL315" i="6"/>
  <c r="AK315" i="6"/>
  <c r="AJ315" i="6"/>
  <c r="AI315" i="6"/>
  <c r="AH315" i="6"/>
  <c r="AG315" i="6"/>
  <c r="AF315" i="6"/>
  <c r="AE315" i="6"/>
  <c r="AD315" i="6"/>
  <c r="AC315" i="6"/>
  <c r="AB315" i="6"/>
  <c r="AA315" i="6"/>
  <c r="W315" i="6"/>
  <c r="V315" i="6"/>
  <c r="U315" i="6"/>
  <c r="T315" i="6"/>
  <c r="S315" i="6"/>
  <c r="R315" i="6"/>
  <c r="Q315" i="6"/>
  <c r="P315" i="6"/>
  <c r="O315" i="6"/>
  <c r="N315" i="6"/>
  <c r="M315" i="6"/>
  <c r="L315" i="6"/>
  <c r="K315" i="6"/>
  <c r="J315" i="6"/>
  <c r="I315" i="6"/>
  <c r="H315" i="6"/>
  <c r="G315" i="6"/>
  <c r="F315" i="6"/>
  <c r="E315" i="6"/>
  <c r="D315" i="6"/>
  <c r="C315" i="6"/>
  <c r="B315" i="6"/>
  <c r="AY314" i="6"/>
  <c r="AV314" i="6"/>
  <c r="AU314" i="6"/>
  <c r="AT314" i="6"/>
  <c r="AS314" i="6"/>
  <c r="AR314" i="6"/>
  <c r="AQ314" i="6"/>
  <c r="AP314" i="6"/>
  <c r="AO314" i="6"/>
  <c r="AN314" i="6"/>
  <c r="AM314" i="6"/>
  <c r="AL314" i="6"/>
  <c r="AK314" i="6"/>
  <c r="AJ314" i="6"/>
  <c r="AI314" i="6"/>
  <c r="AH314" i="6"/>
  <c r="AG314" i="6"/>
  <c r="AF314" i="6"/>
  <c r="AE314" i="6"/>
  <c r="AD314" i="6"/>
  <c r="AC314" i="6"/>
  <c r="AB314" i="6"/>
  <c r="AA314" i="6"/>
  <c r="W314" i="6"/>
  <c r="V314" i="6"/>
  <c r="U314" i="6"/>
  <c r="T314" i="6"/>
  <c r="S314" i="6"/>
  <c r="R314" i="6"/>
  <c r="Q314" i="6"/>
  <c r="P314" i="6"/>
  <c r="O314" i="6"/>
  <c r="N314" i="6"/>
  <c r="M314" i="6"/>
  <c r="L314" i="6"/>
  <c r="K314" i="6"/>
  <c r="J314" i="6"/>
  <c r="I314" i="6"/>
  <c r="H314" i="6"/>
  <c r="G314" i="6"/>
  <c r="F314" i="6"/>
  <c r="E314" i="6"/>
  <c r="D314" i="6"/>
  <c r="C314" i="6"/>
  <c r="B314" i="6"/>
  <c r="AY313" i="6"/>
  <c r="AV313" i="6"/>
  <c r="AU313" i="6"/>
  <c r="AT313" i="6"/>
  <c r="AS313" i="6"/>
  <c r="AR313" i="6"/>
  <c r="AQ313" i="6"/>
  <c r="AP313" i="6"/>
  <c r="AO313" i="6"/>
  <c r="AN313" i="6"/>
  <c r="AM313" i="6"/>
  <c r="AL313" i="6"/>
  <c r="AK313" i="6"/>
  <c r="AJ313" i="6"/>
  <c r="AI313" i="6"/>
  <c r="AH313" i="6"/>
  <c r="AG313" i="6"/>
  <c r="AF313" i="6"/>
  <c r="AE313" i="6"/>
  <c r="AD313" i="6"/>
  <c r="AC313" i="6"/>
  <c r="AB313" i="6"/>
  <c r="AA313" i="6"/>
  <c r="W313" i="6"/>
  <c r="V313" i="6"/>
  <c r="U313" i="6"/>
  <c r="T313" i="6"/>
  <c r="S313" i="6"/>
  <c r="R313" i="6"/>
  <c r="Q313" i="6"/>
  <c r="P313" i="6"/>
  <c r="O313" i="6"/>
  <c r="N313" i="6"/>
  <c r="M313" i="6"/>
  <c r="L313" i="6"/>
  <c r="K313" i="6"/>
  <c r="J313" i="6"/>
  <c r="I313" i="6"/>
  <c r="H313" i="6"/>
  <c r="G313" i="6"/>
  <c r="F313" i="6"/>
  <c r="E313" i="6"/>
  <c r="D313" i="6"/>
  <c r="C313" i="6"/>
  <c r="B313" i="6"/>
  <c r="AY312" i="6"/>
  <c r="AV312" i="6"/>
  <c r="AU312" i="6"/>
  <c r="AT312" i="6"/>
  <c r="AS312" i="6"/>
  <c r="AR312" i="6"/>
  <c r="AQ312" i="6"/>
  <c r="AP312" i="6"/>
  <c r="AO312" i="6"/>
  <c r="AN312" i="6"/>
  <c r="AM312" i="6"/>
  <c r="AL312" i="6"/>
  <c r="AK312" i="6"/>
  <c r="AJ312" i="6"/>
  <c r="AI312" i="6"/>
  <c r="AH312" i="6"/>
  <c r="AG312" i="6"/>
  <c r="AF312" i="6"/>
  <c r="AE312" i="6"/>
  <c r="AD312" i="6"/>
  <c r="AC312" i="6"/>
  <c r="AB312" i="6"/>
  <c r="AA312" i="6"/>
  <c r="W312" i="6"/>
  <c r="V312" i="6"/>
  <c r="U312" i="6"/>
  <c r="T312" i="6"/>
  <c r="S312" i="6"/>
  <c r="R312" i="6"/>
  <c r="Q312" i="6"/>
  <c r="P312" i="6"/>
  <c r="O312" i="6"/>
  <c r="N312" i="6"/>
  <c r="M312" i="6"/>
  <c r="L312" i="6"/>
  <c r="K312" i="6"/>
  <c r="J312" i="6"/>
  <c r="I312" i="6"/>
  <c r="H312" i="6"/>
  <c r="G312" i="6"/>
  <c r="F312" i="6"/>
  <c r="E312" i="6"/>
  <c r="D312" i="6"/>
  <c r="C312" i="6"/>
  <c r="B312" i="6"/>
  <c r="AY311" i="6"/>
  <c r="AV311" i="6"/>
  <c r="AU311" i="6"/>
  <c r="AT311" i="6"/>
  <c r="AS311" i="6"/>
  <c r="AR311" i="6"/>
  <c r="AQ311" i="6"/>
  <c r="AP311" i="6"/>
  <c r="AO311" i="6"/>
  <c r="AN311" i="6"/>
  <c r="AM311" i="6"/>
  <c r="AL311" i="6"/>
  <c r="AK311" i="6"/>
  <c r="AJ311" i="6"/>
  <c r="AI311" i="6"/>
  <c r="AH311" i="6"/>
  <c r="AG311" i="6"/>
  <c r="AF311" i="6"/>
  <c r="AE311" i="6"/>
  <c r="AD311" i="6"/>
  <c r="AC311" i="6"/>
  <c r="AB311" i="6"/>
  <c r="AA311" i="6"/>
  <c r="W311" i="6"/>
  <c r="V311" i="6"/>
  <c r="U311" i="6"/>
  <c r="T311" i="6"/>
  <c r="S311" i="6"/>
  <c r="R311" i="6"/>
  <c r="Q311" i="6"/>
  <c r="P311" i="6"/>
  <c r="O311" i="6"/>
  <c r="N311" i="6"/>
  <c r="M311" i="6"/>
  <c r="L311" i="6"/>
  <c r="K311" i="6"/>
  <c r="J311" i="6"/>
  <c r="I311" i="6"/>
  <c r="H311" i="6"/>
  <c r="G311" i="6"/>
  <c r="F311" i="6"/>
  <c r="E311" i="6"/>
  <c r="D311" i="6"/>
  <c r="C311" i="6"/>
  <c r="B311" i="6"/>
  <c r="AY310" i="6"/>
  <c r="AV310" i="6"/>
  <c r="AU310" i="6"/>
  <c r="AT310" i="6"/>
  <c r="AS310" i="6"/>
  <c r="AR310" i="6"/>
  <c r="AQ310" i="6"/>
  <c r="AP310" i="6"/>
  <c r="AO310" i="6"/>
  <c r="AN310" i="6"/>
  <c r="AM310" i="6"/>
  <c r="AL310" i="6"/>
  <c r="AK310" i="6"/>
  <c r="AJ310" i="6"/>
  <c r="AI310" i="6"/>
  <c r="AH310" i="6"/>
  <c r="AG310" i="6"/>
  <c r="AF310" i="6"/>
  <c r="AE310" i="6"/>
  <c r="AD310" i="6"/>
  <c r="AC310" i="6"/>
  <c r="AB310" i="6"/>
  <c r="AA310" i="6"/>
  <c r="W310" i="6"/>
  <c r="V310" i="6"/>
  <c r="U310" i="6"/>
  <c r="T310" i="6"/>
  <c r="S310" i="6"/>
  <c r="R310" i="6"/>
  <c r="Q310" i="6"/>
  <c r="P310" i="6"/>
  <c r="O310" i="6"/>
  <c r="N310" i="6"/>
  <c r="M310" i="6"/>
  <c r="L310" i="6"/>
  <c r="K310" i="6"/>
  <c r="J310" i="6"/>
  <c r="I310" i="6"/>
  <c r="H310" i="6"/>
  <c r="G310" i="6"/>
  <c r="F310" i="6"/>
  <c r="E310" i="6"/>
  <c r="D310" i="6"/>
  <c r="C310" i="6"/>
  <c r="B310" i="6"/>
  <c r="AY309" i="6"/>
  <c r="AV309" i="6"/>
  <c r="AU309" i="6"/>
  <c r="AT309" i="6"/>
  <c r="AS309" i="6"/>
  <c r="AR309" i="6"/>
  <c r="AQ309" i="6"/>
  <c r="AP309" i="6"/>
  <c r="AO309" i="6"/>
  <c r="AN309" i="6"/>
  <c r="AM309" i="6"/>
  <c r="AL309" i="6"/>
  <c r="AK309" i="6"/>
  <c r="AJ309" i="6"/>
  <c r="AI309" i="6"/>
  <c r="AH309" i="6"/>
  <c r="AG309" i="6"/>
  <c r="AF309" i="6"/>
  <c r="AE309" i="6"/>
  <c r="AD309" i="6"/>
  <c r="AC309" i="6"/>
  <c r="AB309" i="6"/>
  <c r="AA309" i="6"/>
  <c r="W309" i="6"/>
  <c r="V309" i="6"/>
  <c r="U309" i="6"/>
  <c r="T309" i="6"/>
  <c r="S309" i="6"/>
  <c r="R309" i="6"/>
  <c r="Q309" i="6"/>
  <c r="P309" i="6"/>
  <c r="O309" i="6"/>
  <c r="N309" i="6"/>
  <c r="M309" i="6"/>
  <c r="L309" i="6"/>
  <c r="K309" i="6"/>
  <c r="J309" i="6"/>
  <c r="I309" i="6"/>
  <c r="H309" i="6"/>
  <c r="G309" i="6"/>
  <c r="F309" i="6"/>
  <c r="E309" i="6"/>
  <c r="D309" i="6"/>
  <c r="C309" i="6"/>
  <c r="B309" i="6"/>
  <c r="AY308" i="6"/>
  <c r="AV308" i="6"/>
  <c r="AU308" i="6"/>
  <c r="AT308" i="6"/>
  <c r="AS308" i="6"/>
  <c r="AR308" i="6"/>
  <c r="AQ308" i="6"/>
  <c r="AP308" i="6"/>
  <c r="AO308" i="6"/>
  <c r="AN308" i="6"/>
  <c r="AM308" i="6"/>
  <c r="AL308" i="6"/>
  <c r="AK308" i="6"/>
  <c r="AJ308" i="6"/>
  <c r="AI308" i="6"/>
  <c r="AH308" i="6"/>
  <c r="AG308" i="6"/>
  <c r="AF308" i="6"/>
  <c r="AE308" i="6"/>
  <c r="AD308" i="6"/>
  <c r="AC308" i="6"/>
  <c r="AB308" i="6"/>
  <c r="AA308" i="6"/>
  <c r="W308" i="6"/>
  <c r="V308" i="6"/>
  <c r="U308" i="6"/>
  <c r="T308" i="6"/>
  <c r="S308" i="6"/>
  <c r="R308" i="6"/>
  <c r="Q308" i="6"/>
  <c r="P308" i="6"/>
  <c r="O308" i="6"/>
  <c r="N308" i="6"/>
  <c r="M308" i="6"/>
  <c r="L308" i="6"/>
  <c r="K308" i="6"/>
  <c r="J308" i="6"/>
  <c r="I308" i="6"/>
  <c r="H308" i="6"/>
  <c r="G308" i="6"/>
  <c r="F308" i="6"/>
  <c r="E308" i="6"/>
  <c r="D308" i="6"/>
  <c r="C308" i="6"/>
  <c r="B308" i="6"/>
  <c r="AY307" i="6"/>
  <c r="AV307" i="6"/>
  <c r="AU307" i="6"/>
  <c r="AT307" i="6"/>
  <c r="AS307" i="6"/>
  <c r="AR307" i="6"/>
  <c r="AQ307" i="6"/>
  <c r="AP307" i="6"/>
  <c r="AO307" i="6"/>
  <c r="AN307" i="6"/>
  <c r="AM307" i="6"/>
  <c r="AL307" i="6"/>
  <c r="AK307" i="6"/>
  <c r="AJ307" i="6"/>
  <c r="AI307" i="6"/>
  <c r="AH307" i="6"/>
  <c r="AG307" i="6"/>
  <c r="AF307" i="6"/>
  <c r="AE307" i="6"/>
  <c r="AD307" i="6"/>
  <c r="AC307" i="6"/>
  <c r="AB307" i="6"/>
  <c r="AA307" i="6"/>
  <c r="W307" i="6"/>
  <c r="V307" i="6"/>
  <c r="U307" i="6"/>
  <c r="T307" i="6"/>
  <c r="S307" i="6"/>
  <c r="R307" i="6"/>
  <c r="Q307" i="6"/>
  <c r="P307" i="6"/>
  <c r="O307" i="6"/>
  <c r="N307" i="6"/>
  <c r="M307" i="6"/>
  <c r="L307" i="6"/>
  <c r="K307" i="6"/>
  <c r="J307" i="6"/>
  <c r="I307" i="6"/>
  <c r="H307" i="6"/>
  <c r="G307" i="6"/>
  <c r="F307" i="6"/>
  <c r="E307" i="6"/>
  <c r="D307" i="6"/>
  <c r="C307" i="6"/>
  <c r="B307" i="6"/>
  <c r="AY306" i="6"/>
  <c r="AV306" i="6"/>
  <c r="AU306" i="6"/>
  <c r="AT306" i="6"/>
  <c r="AS306" i="6"/>
  <c r="AR306" i="6"/>
  <c r="AQ306" i="6"/>
  <c r="AP306" i="6"/>
  <c r="AO306" i="6"/>
  <c r="AN306" i="6"/>
  <c r="AM306" i="6"/>
  <c r="AL306" i="6"/>
  <c r="AK306" i="6"/>
  <c r="AJ306" i="6"/>
  <c r="AI306" i="6"/>
  <c r="AH306" i="6"/>
  <c r="AG306" i="6"/>
  <c r="AF306" i="6"/>
  <c r="AE306" i="6"/>
  <c r="AD306" i="6"/>
  <c r="AC306" i="6"/>
  <c r="AB306" i="6"/>
  <c r="AA306" i="6"/>
  <c r="W306" i="6"/>
  <c r="V306" i="6"/>
  <c r="U306" i="6"/>
  <c r="T306" i="6"/>
  <c r="S306" i="6"/>
  <c r="R306" i="6"/>
  <c r="Q306" i="6"/>
  <c r="P306" i="6"/>
  <c r="O306" i="6"/>
  <c r="N306" i="6"/>
  <c r="M306" i="6"/>
  <c r="L306" i="6"/>
  <c r="K306" i="6"/>
  <c r="J306" i="6"/>
  <c r="I306" i="6"/>
  <c r="H306" i="6"/>
  <c r="G306" i="6"/>
  <c r="F306" i="6"/>
  <c r="E306" i="6"/>
  <c r="D306" i="6"/>
  <c r="C306" i="6"/>
  <c r="B306" i="6"/>
  <c r="AY305" i="6"/>
  <c r="AV305" i="6"/>
  <c r="AU305" i="6"/>
  <c r="AT305" i="6"/>
  <c r="AS305" i="6"/>
  <c r="AR305" i="6"/>
  <c r="AQ305" i="6"/>
  <c r="AP305" i="6"/>
  <c r="AO305" i="6"/>
  <c r="AN305" i="6"/>
  <c r="AM305" i="6"/>
  <c r="AL305" i="6"/>
  <c r="AK305" i="6"/>
  <c r="AJ305" i="6"/>
  <c r="AI305" i="6"/>
  <c r="AH305" i="6"/>
  <c r="AG305" i="6"/>
  <c r="AF305" i="6"/>
  <c r="AE305" i="6"/>
  <c r="AD305" i="6"/>
  <c r="AC305" i="6"/>
  <c r="AB305" i="6"/>
  <c r="AA305" i="6"/>
  <c r="W305" i="6"/>
  <c r="V305" i="6"/>
  <c r="U305" i="6"/>
  <c r="T305" i="6"/>
  <c r="S305" i="6"/>
  <c r="R305" i="6"/>
  <c r="Q305" i="6"/>
  <c r="P305" i="6"/>
  <c r="O305" i="6"/>
  <c r="N305" i="6"/>
  <c r="M305" i="6"/>
  <c r="L305" i="6"/>
  <c r="K305" i="6"/>
  <c r="J305" i="6"/>
  <c r="I305" i="6"/>
  <c r="H305" i="6"/>
  <c r="G305" i="6"/>
  <c r="F305" i="6"/>
  <c r="E305" i="6"/>
  <c r="D305" i="6"/>
  <c r="C305" i="6"/>
  <c r="B305" i="6"/>
  <c r="AY304" i="6"/>
  <c r="AV304" i="6"/>
  <c r="AU304" i="6"/>
  <c r="AT304" i="6"/>
  <c r="AS304" i="6"/>
  <c r="AR304" i="6"/>
  <c r="AQ304" i="6"/>
  <c r="AP304" i="6"/>
  <c r="AO304" i="6"/>
  <c r="AN304" i="6"/>
  <c r="AM304" i="6"/>
  <c r="AL304" i="6"/>
  <c r="AK304" i="6"/>
  <c r="AJ304" i="6"/>
  <c r="AI304" i="6"/>
  <c r="AH304" i="6"/>
  <c r="AG304" i="6"/>
  <c r="AF304" i="6"/>
  <c r="AE304" i="6"/>
  <c r="AD304" i="6"/>
  <c r="AC304" i="6"/>
  <c r="AB304" i="6"/>
  <c r="AA304" i="6"/>
  <c r="W304" i="6"/>
  <c r="V304" i="6"/>
  <c r="U304" i="6"/>
  <c r="T304" i="6"/>
  <c r="S304" i="6"/>
  <c r="R304" i="6"/>
  <c r="Q304" i="6"/>
  <c r="P304" i="6"/>
  <c r="O304" i="6"/>
  <c r="N304" i="6"/>
  <c r="M304" i="6"/>
  <c r="L304" i="6"/>
  <c r="K304" i="6"/>
  <c r="J304" i="6"/>
  <c r="I304" i="6"/>
  <c r="H304" i="6"/>
  <c r="G304" i="6"/>
  <c r="F304" i="6"/>
  <c r="E304" i="6"/>
  <c r="D304" i="6"/>
  <c r="C304" i="6"/>
  <c r="B304" i="6"/>
  <c r="AY303" i="6"/>
  <c r="AV303" i="6"/>
  <c r="AU303" i="6"/>
  <c r="AT303" i="6"/>
  <c r="AS303" i="6"/>
  <c r="AR303" i="6"/>
  <c r="AQ303" i="6"/>
  <c r="AP303" i="6"/>
  <c r="AO303" i="6"/>
  <c r="AN303" i="6"/>
  <c r="AM303" i="6"/>
  <c r="AL303" i="6"/>
  <c r="AK303" i="6"/>
  <c r="AJ303" i="6"/>
  <c r="AI303" i="6"/>
  <c r="AH303" i="6"/>
  <c r="AG303" i="6"/>
  <c r="AF303" i="6"/>
  <c r="AE303" i="6"/>
  <c r="AD303" i="6"/>
  <c r="AC303" i="6"/>
  <c r="AB303" i="6"/>
  <c r="AA303" i="6"/>
  <c r="W303" i="6"/>
  <c r="V303" i="6"/>
  <c r="U303" i="6"/>
  <c r="T303" i="6"/>
  <c r="S303" i="6"/>
  <c r="R303" i="6"/>
  <c r="Q303" i="6"/>
  <c r="P303" i="6"/>
  <c r="O303" i="6"/>
  <c r="N303" i="6"/>
  <c r="M303" i="6"/>
  <c r="L303" i="6"/>
  <c r="K303" i="6"/>
  <c r="J303" i="6"/>
  <c r="I303" i="6"/>
  <c r="H303" i="6"/>
  <c r="G303" i="6"/>
  <c r="F303" i="6"/>
  <c r="E303" i="6"/>
  <c r="D303" i="6"/>
  <c r="C303" i="6"/>
  <c r="B303" i="6"/>
  <c r="AY302" i="6"/>
  <c r="AV302" i="6"/>
  <c r="AU302" i="6"/>
  <c r="AT302" i="6"/>
  <c r="AS302" i="6"/>
  <c r="AR302" i="6"/>
  <c r="AQ302" i="6"/>
  <c r="AP302" i="6"/>
  <c r="AO302" i="6"/>
  <c r="AN302" i="6"/>
  <c r="AM302" i="6"/>
  <c r="AL302" i="6"/>
  <c r="AK302" i="6"/>
  <c r="AJ302" i="6"/>
  <c r="AI302" i="6"/>
  <c r="AH302" i="6"/>
  <c r="AG302" i="6"/>
  <c r="AF302" i="6"/>
  <c r="AE302" i="6"/>
  <c r="AD302" i="6"/>
  <c r="AC302" i="6"/>
  <c r="AB302" i="6"/>
  <c r="AA302" i="6"/>
  <c r="W302" i="6"/>
  <c r="V302" i="6"/>
  <c r="U302" i="6"/>
  <c r="T302" i="6"/>
  <c r="S302" i="6"/>
  <c r="R302" i="6"/>
  <c r="Q302" i="6"/>
  <c r="P302" i="6"/>
  <c r="O302" i="6"/>
  <c r="N302" i="6"/>
  <c r="M302" i="6"/>
  <c r="L302" i="6"/>
  <c r="K302" i="6"/>
  <c r="J302" i="6"/>
  <c r="I302" i="6"/>
  <c r="H302" i="6"/>
  <c r="G302" i="6"/>
  <c r="F302" i="6"/>
  <c r="E302" i="6"/>
  <c r="D302" i="6"/>
  <c r="C302" i="6"/>
  <c r="B302" i="6"/>
  <c r="AY301" i="6"/>
  <c r="AV301" i="6"/>
  <c r="AU301" i="6"/>
  <c r="AT301" i="6"/>
  <c r="AS301" i="6"/>
  <c r="AR301" i="6"/>
  <c r="AQ301" i="6"/>
  <c r="AP301" i="6"/>
  <c r="AO301" i="6"/>
  <c r="AN301" i="6"/>
  <c r="AM301" i="6"/>
  <c r="AL301" i="6"/>
  <c r="AK301" i="6"/>
  <c r="AJ301" i="6"/>
  <c r="AI301" i="6"/>
  <c r="AH301" i="6"/>
  <c r="AG301" i="6"/>
  <c r="AF301" i="6"/>
  <c r="AE301" i="6"/>
  <c r="AD301" i="6"/>
  <c r="AC301" i="6"/>
  <c r="AB301" i="6"/>
  <c r="AA301" i="6"/>
  <c r="W301" i="6"/>
  <c r="V301" i="6"/>
  <c r="U301" i="6"/>
  <c r="T301" i="6"/>
  <c r="S301" i="6"/>
  <c r="R301" i="6"/>
  <c r="Q301" i="6"/>
  <c r="P301" i="6"/>
  <c r="O301" i="6"/>
  <c r="N301" i="6"/>
  <c r="M301" i="6"/>
  <c r="L301" i="6"/>
  <c r="K301" i="6"/>
  <c r="J301" i="6"/>
  <c r="I301" i="6"/>
  <c r="H301" i="6"/>
  <c r="G301" i="6"/>
  <c r="F301" i="6"/>
  <c r="E301" i="6"/>
  <c r="D301" i="6"/>
  <c r="C301" i="6"/>
  <c r="B301" i="6"/>
  <c r="AY300" i="6"/>
  <c r="AV300" i="6"/>
  <c r="AU300" i="6"/>
  <c r="AT300" i="6"/>
  <c r="AS300" i="6"/>
  <c r="AR300" i="6"/>
  <c r="AQ300" i="6"/>
  <c r="AP300" i="6"/>
  <c r="AO300" i="6"/>
  <c r="AN300" i="6"/>
  <c r="AM300" i="6"/>
  <c r="AL300" i="6"/>
  <c r="AK300" i="6"/>
  <c r="AJ300" i="6"/>
  <c r="AI300" i="6"/>
  <c r="AH300" i="6"/>
  <c r="AG300" i="6"/>
  <c r="AF300" i="6"/>
  <c r="AE300" i="6"/>
  <c r="AD300" i="6"/>
  <c r="AC300" i="6"/>
  <c r="AB300" i="6"/>
  <c r="AA300" i="6"/>
  <c r="W300" i="6"/>
  <c r="V300" i="6"/>
  <c r="U300" i="6"/>
  <c r="T300" i="6"/>
  <c r="S300" i="6"/>
  <c r="R300" i="6"/>
  <c r="Q300" i="6"/>
  <c r="P300" i="6"/>
  <c r="O300" i="6"/>
  <c r="N300" i="6"/>
  <c r="M300" i="6"/>
  <c r="L300" i="6"/>
  <c r="K300" i="6"/>
  <c r="J300" i="6"/>
  <c r="I300" i="6"/>
  <c r="H300" i="6"/>
  <c r="G300" i="6"/>
  <c r="F300" i="6"/>
  <c r="E300" i="6"/>
  <c r="D300" i="6"/>
  <c r="C300" i="6"/>
  <c r="B300" i="6"/>
  <c r="AY299" i="6"/>
  <c r="AV299" i="6"/>
  <c r="AU299" i="6"/>
  <c r="AT299" i="6"/>
  <c r="AS299" i="6"/>
  <c r="AR299" i="6"/>
  <c r="AQ299" i="6"/>
  <c r="AP299" i="6"/>
  <c r="AO299" i="6"/>
  <c r="AN299" i="6"/>
  <c r="AM299" i="6"/>
  <c r="AL299" i="6"/>
  <c r="AK299" i="6"/>
  <c r="AJ299" i="6"/>
  <c r="AI299" i="6"/>
  <c r="AH299" i="6"/>
  <c r="AG299" i="6"/>
  <c r="AF299" i="6"/>
  <c r="AE299" i="6"/>
  <c r="AD299" i="6"/>
  <c r="AC299" i="6"/>
  <c r="AB299" i="6"/>
  <c r="AA299" i="6"/>
  <c r="W299" i="6"/>
  <c r="V299" i="6"/>
  <c r="U299" i="6"/>
  <c r="T299" i="6"/>
  <c r="S299" i="6"/>
  <c r="R299" i="6"/>
  <c r="Q299" i="6"/>
  <c r="P299" i="6"/>
  <c r="O299" i="6"/>
  <c r="N299" i="6"/>
  <c r="M299" i="6"/>
  <c r="L299" i="6"/>
  <c r="K299" i="6"/>
  <c r="J299" i="6"/>
  <c r="I299" i="6"/>
  <c r="H299" i="6"/>
  <c r="G299" i="6"/>
  <c r="F299" i="6"/>
  <c r="E299" i="6"/>
  <c r="D299" i="6"/>
  <c r="C299" i="6"/>
  <c r="B299" i="6"/>
  <c r="AY298" i="6"/>
  <c r="AV298" i="6"/>
  <c r="AU298" i="6"/>
  <c r="AT298" i="6"/>
  <c r="AS298" i="6"/>
  <c r="AR298" i="6"/>
  <c r="AQ298" i="6"/>
  <c r="AP298" i="6"/>
  <c r="AO298" i="6"/>
  <c r="AN298" i="6"/>
  <c r="AM298" i="6"/>
  <c r="AL298" i="6"/>
  <c r="AK298" i="6"/>
  <c r="AJ298" i="6"/>
  <c r="AI298" i="6"/>
  <c r="AH298" i="6"/>
  <c r="AG298" i="6"/>
  <c r="AF298" i="6"/>
  <c r="AE298" i="6"/>
  <c r="AD298" i="6"/>
  <c r="AC298" i="6"/>
  <c r="AB298" i="6"/>
  <c r="AA298" i="6"/>
  <c r="W298" i="6"/>
  <c r="V298" i="6"/>
  <c r="U298" i="6"/>
  <c r="T298" i="6"/>
  <c r="S298" i="6"/>
  <c r="R298" i="6"/>
  <c r="Q298" i="6"/>
  <c r="P298" i="6"/>
  <c r="O298" i="6"/>
  <c r="N298" i="6"/>
  <c r="M298" i="6"/>
  <c r="L298" i="6"/>
  <c r="K298" i="6"/>
  <c r="J298" i="6"/>
  <c r="I298" i="6"/>
  <c r="H298" i="6"/>
  <c r="G298" i="6"/>
  <c r="F298" i="6"/>
  <c r="E298" i="6"/>
  <c r="D298" i="6"/>
  <c r="C298" i="6"/>
  <c r="B298" i="6"/>
  <c r="AY297" i="6"/>
  <c r="AV297" i="6"/>
  <c r="AU297" i="6"/>
  <c r="AT297" i="6"/>
  <c r="AS297" i="6"/>
  <c r="AR297" i="6"/>
  <c r="AQ297" i="6"/>
  <c r="AP297" i="6"/>
  <c r="AO297" i="6"/>
  <c r="AN297" i="6"/>
  <c r="AM297" i="6"/>
  <c r="AL297" i="6"/>
  <c r="AK297" i="6"/>
  <c r="AJ297" i="6"/>
  <c r="AI297" i="6"/>
  <c r="AH297" i="6"/>
  <c r="AG297" i="6"/>
  <c r="AF297" i="6"/>
  <c r="AE297" i="6"/>
  <c r="AD297" i="6"/>
  <c r="AC297" i="6"/>
  <c r="AB297" i="6"/>
  <c r="AA297" i="6"/>
  <c r="W297" i="6"/>
  <c r="V297" i="6"/>
  <c r="U297" i="6"/>
  <c r="T297" i="6"/>
  <c r="S297" i="6"/>
  <c r="R297" i="6"/>
  <c r="Q297" i="6"/>
  <c r="P297" i="6"/>
  <c r="O297" i="6"/>
  <c r="N297" i="6"/>
  <c r="M297" i="6"/>
  <c r="L297" i="6"/>
  <c r="K297" i="6"/>
  <c r="J297" i="6"/>
  <c r="I297" i="6"/>
  <c r="H297" i="6"/>
  <c r="G297" i="6"/>
  <c r="F297" i="6"/>
  <c r="E297" i="6"/>
  <c r="D297" i="6"/>
  <c r="C297" i="6"/>
  <c r="B297" i="6"/>
  <c r="AY296" i="6"/>
  <c r="AV296" i="6"/>
  <c r="AU296" i="6"/>
  <c r="AT296" i="6"/>
  <c r="AS296" i="6"/>
  <c r="AR296" i="6"/>
  <c r="AQ296" i="6"/>
  <c r="AP296" i="6"/>
  <c r="AO296" i="6"/>
  <c r="AN296" i="6"/>
  <c r="AM296" i="6"/>
  <c r="AL296" i="6"/>
  <c r="AK296" i="6"/>
  <c r="AJ296" i="6"/>
  <c r="AI296" i="6"/>
  <c r="AH296" i="6"/>
  <c r="AG296" i="6"/>
  <c r="AF296" i="6"/>
  <c r="AE296" i="6"/>
  <c r="AD296" i="6"/>
  <c r="AC296" i="6"/>
  <c r="AB296" i="6"/>
  <c r="AA296" i="6"/>
  <c r="W296" i="6"/>
  <c r="V296" i="6"/>
  <c r="U296" i="6"/>
  <c r="T296" i="6"/>
  <c r="S296" i="6"/>
  <c r="R296" i="6"/>
  <c r="Q296" i="6"/>
  <c r="P296" i="6"/>
  <c r="O296" i="6"/>
  <c r="N296" i="6"/>
  <c r="M296" i="6"/>
  <c r="L296" i="6"/>
  <c r="K296" i="6"/>
  <c r="J296" i="6"/>
  <c r="I296" i="6"/>
  <c r="H296" i="6"/>
  <c r="G296" i="6"/>
  <c r="F296" i="6"/>
  <c r="E296" i="6"/>
  <c r="D296" i="6"/>
  <c r="C296" i="6"/>
  <c r="B296" i="6"/>
  <c r="AY295" i="6"/>
  <c r="AV295" i="6"/>
  <c r="AU295" i="6"/>
  <c r="AT295" i="6"/>
  <c r="AS295" i="6"/>
  <c r="AR295" i="6"/>
  <c r="AQ295" i="6"/>
  <c r="AP295" i="6"/>
  <c r="AO295" i="6"/>
  <c r="AN295" i="6"/>
  <c r="AM295" i="6"/>
  <c r="AL295" i="6"/>
  <c r="AK295" i="6"/>
  <c r="AJ295" i="6"/>
  <c r="AI295" i="6"/>
  <c r="AH295" i="6"/>
  <c r="AG295" i="6"/>
  <c r="AF295" i="6"/>
  <c r="AE295" i="6"/>
  <c r="AD295" i="6"/>
  <c r="AC295" i="6"/>
  <c r="AB295" i="6"/>
  <c r="AA295" i="6"/>
  <c r="W295" i="6"/>
  <c r="V295" i="6"/>
  <c r="U295" i="6"/>
  <c r="T295" i="6"/>
  <c r="S295" i="6"/>
  <c r="R295" i="6"/>
  <c r="Q295" i="6"/>
  <c r="P295" i="6"/>
  <c r="O295" i="6"/>
  <c r="N295" i="6"/>
  <c r="M295" i="6"/>
  <c r="L295" i="6"/>
  <c r="K295" i="6"/>
  <c r="J295" i="6"/>
  <c r="I295" i="6"/>
  <c r="H295" i="6"/>
  <c r="G295" i="6"/>
  <c r="F295" i="6"/>
  <c r="E295" i="6"/>
  <c r="D295" i="6"/>
  <c r="C295" i="6"/>
  <c r="B295" i="6"/>
  <c r="AY294" i="6"/>
  <c r="AV294" i="6"/>
  <c r="AU294" i="6"/>
  <c r="AT294" i="6"/>
  <c r="AS294" i="6"/>
  <c r="AR294" i="6"/>
  <c r="AQ294" i="6"/>
  <c r="AP294" i="6"/>
  <c r="AO294" i="6"/>
  <c r="AN294" i="6"/>
  <c r="AM294" i="6"/>
  <c r="AL294" i="6"/>
  <c r="AK294" i="6"/>
  <c r="AJ294" i="6"/>
  <c r="AI294" i="6"/>
  <c r="AH294" i="6"/>
  <c r="AG294" i="6"/>
  <c r="AF294" i="6"/>
  <c r="AE294" i="6"/>
  <c r="AD294" i="6"/>
  <c r="AC294" i="6"/>
  <c r="AB294" i="6"/>
  <c r="AA294" i="6"/>
  <c r="W294" i="6"/>
  <c r="V294" i="6"/>
  <c r="U294" i="6"/>
  <c r="T294" i="6"/>
  <c r="S294" i="6"/>
  <c r="R294" i="6"/>
  <c r="Q294" i="6"/>
  <c r="P294" i="6"/>
  <c r="O294" i="6"/>
  <c r="N294" i="6"/>
  <c r="M294" i="6"/>
  <c r="L294" i="6"/>
  <c r="K294" i="6"/>
  <c r="J294" i="6"/>
  <c r="I294" i="6"/>
  <c r="H294" i="6"/>
  <c r="G294" i="6"/>
  <c r="F294" i="6"/>
  <c r="E294" i="6"/>
  <c r="D294" i="6"/>
  <c r="C294" i="6"/>
  <c r="B294" i="6"/>
  <c r="AY293" i="6"/>
  <c r="AV293" i="6"/>
  <c r="AU293" i="6"/>
  <c r="AT293" i="6"/>
  <c r="AS293" i="6"/>
  <c r="AR293" i="6"/>
  <c r="AQ293" i="6"/>
  <c r="AP293" i="6"/>
  <c r="AO293" i="6"/>
  <c r="AN293" i="6"/>
  <c r="AM293" i="6"/>
  <c r="AL293" i="6"/>
  <c r="AK293" i="6"/>
  <c r="AJ293" i="6"/>
  <c r="AI293" i="6"/>
  <c r="AH293" i="6"/>
  <c r="AG293" i="6"/>
  <c r="AF293" i="6"/>
  <c r="AE293" i="6"/>
  <c r="AD293" i="6"/>
  <c r="AC293" i="6"/>
  <c r="AB293" i="6"/>
  <c r="AA293" i="6"/>
  <c r="W293" i="6"/>
  <c r="V293" i="6"/>
  <c r="U293" i="6"/>
  <c r="T293" i="6"/>
  <c r="S293" i="6"/>
  <c r="R293" i="6"/>
  <c r="Q293" i="6"/>
  <c r="P293" i="6"/>
  <c r="O293" i="6"/>
  <c r="N293" i="6"/>
  <c r="M293" i="6"/>
  <c r="L293" i="6"/>
  <c r="K293" i="6"/>
  <c r="J293" i="6"/>
  <c r="I293" i="6"/>
  <c r="H293" i="6"/>
  <c r="G293" i="6"/>
  <c r="F293" i="6"/>
  <c r="E293" i="6"/>
  <c r="D293" i="6"/>
  <c r="C293" i="6"/>
  <c r="B293" i="6"/>
  <c r="AY292" i="6"/>
  <c r="AV292" i="6"/>
  <c r="AU292" i="6"/>
  <c r="AT292" i="6"/>
  <c r="AS292" i="6"/>
  <c r="AR292" i="6"/>
  <c r="AQ292" i="6"/>
  <c r="AP292" i="6"/>
  <c r="AO292" i="6"/>
  <c r="AN292" i="6"/>
  <c r="AM292" i="6"/>
  <c r="AL292" i="6"/>
  <c r="AK292" i="6"/>
  <c r="AJ292" i="6"/>
  <c r="AI292" i="6"/>
  <c r="AH292" i="6"/>
  <c r="AG292" i="6"/>
  <c r="AF292" i="6"/>
  <c r="AE292" i="6"/>
  <c r="AD292" i="6"/>
  <c r="AC292" i="6"/>
  <c r="AB292" i="6"/>
  <c r="AA292" i="6"/>
  <c r="W292" i="6"/>
  <c r="V292" i="6"/>
  <c r="U292" i="6"/>
  <c r="T292" i="6"/>
  <c r="S292" i="6"/>
  <c r="R292" i="6"/>
  <c r="Q292" i="6"/>
  <c r="P292" i="6"/>
  <c r="O292" i="6"/>
  <c r="N292" i="6"/>
  <c r="M292" i="6"/>
  <c r="L292" i="6"/>
  <c r="K292" i="6"/>
  <c r="J292" i="6"/>
  <c r="I292" i="6"/>
  <c r="H292" i="6"/>
  <c r="G292" i="6"/>
  <c r="F292" i="6"/>
  <c r="E292" i="6"/>
  <c r="D292" i="6"/>
  <c r="C292" i="6"/>
  <c r="B292" i="6"/>
  <c r="AY291" i="6"/>
  <c r="AV291" i="6"/>
  <c r="AU291" i="6"/>
  <c r="AT291" i="6"/>
  <c r="AS291" i="6"/>
  <c r="AR291" i="6"/>
  <c r="AQ291" i="6"/>
  <c r="AP291" i="6"/>
  <c r="AO291" i="6"/>
  <c r="AN291" i="6"/>
  <c r="AM291" i="6"/>
  <c r="AL291" i="6"/>
  <c r="AK291" i="6"/>
  <c r="AJ291" i="6"/>
  <c r="AI291" i="6"/>
  <c r="AH291" i="6"/>
  <c r="AG291" i="6"/>
  <c r="AF291" i="6"/>
  <c r="AE291" i="6"/>
  <c r="AD291" i="6"/>
  <c r="AC291" i="6"/>
  <c r="AB291" i="6"/>
  <c r="AA291" i="6"/>
  <c r="W291" i="6"/>
  <c r="V291" i="6"/>
  <c r="U291" i="6"/>
  <c r="T291" i="6"/>
  <c r="S291" i="6"/>
  <c r="R291" i="6"/>
  <c r="Q291" i="6"/>
  <c r="P291" i="6"/>
  <c r="O291" i="6"/>
  <c r="N291" i="6"/>
  <c r="M291" i="6"/>
  <c r="L291" i="6"/>
  <c r="K291" i="6"/>
  <c r="J291" i="6"/>
  <c r="I291" i="6"/>
  <c r="H291" i="6"/>
  <c r="G291" i="6"/>
  <c r="F291" i="6"/>
  <c r="E291" i="6"/>
  <c r="D291" i="6"/>
  <c r="C291" i="6"/>
  <c r="B291" i="6"/>
  <c r="AY290" i="6"/>
  <c r="AV290" i="6"/>
  <c r="AU290" i="6"/>
  <c r="AT290" i="6"/>
  <c r="AS290" i="6"/>
  <c r="AR290" i="6"/>
  <c r="AQ290" i="6"/>
  <c r="AP290" i="6"/>
  <c r="AO290" i="6"/>
  <c r="AN290" i="6"/>
  <c r="AM290" i="6"/>
  <c r="AL290" i="6"/>
  <c r="AK290" i="6"/>
  <c r="AJ290" i="6"/>
  <c r="AI290" i="6"/>
  <c r="AH290" i="6"/>
  <c r="AG290" i="6"/>
  <c r="AF290" i="6"/>
  <c r="AE290" i="6"/>
  <c r="AD290" i="6"/>
  <c r="AC290" i="6"/>
  <c r="AB290" i="6"/>
  <c r="AA290" i="6"/>
  <c r="W290" i="6"/>
  <c r="V290" i="6"/>
  <c r="U290" i="6"/>
  <c r="T290" i="6"/>
  <c r="S290" i="6"/>
  <c r="R290" i="6"/>
  <c r="Q290" i="6"/>
  <c r="P290" i="6"/>
  <c r="O290" i="6"/>
  <c r="N290" i="6"/>
  <c r="M290" i="6"/>
  <c r="L290" i="6"/>
  <c r="K290" i="6"/>
  <c r="J290" i="6"/>
  <c r="I290" i="6"/>
  <c r="H290" i="6"/>
  <c r="G290" i="6"/>
  <c r="F290" i="6"/>
  <c r="E290" i="6"/>
  <c r="D290" i="6"/>
  <c r="C290" i="6"/>
  <c r="B290" i="6"/>
  <c r="AY289" i="6"/>
  <c r="AV289" i="6"/>
  <c r="AU289" i="6"/>
  <c r="AT289" i="6"/>
  <c r="AS289" i="6"/>
  <c r="AR289" i="6"/>
  <c r="AQ289" i="6"/>
  <c r="AP289" i="6"/>
  <c r="AO289" i="6"/>
  <c r="AN289" i="6"/>
  <c r="AM289" i="6"/>
  <c r="AL289" i="6"/>
  <c r="AK289" i="6"/>
  <c r="AJ289" i="6"/>
  <c r="AI289" i="6"/>
  <c r="AH289" i="6"/>
  <c r="AG289" i="6"/>
  <c r="AF289" i="6"/>
  <c r="AE289" i="6"/>
  <c r="AD289" i="6"/>
  <c r="AC289" i="6"/>
  <c r="AB289" i="6"/>
  <c r="AA289" i="6"/>
  <c r="W289" i="6"/>
  <c r="V289" i="6"/>
  <c r="U289" i="6"/>
  <c r="T289" i="6"/>
  <c r="S289" i="6"/>
  <c r="R289" i="6"/>
  <c r="Q289" i="6"/>
  <c r="P289" i="6"/>
  <c r="O289" i="6"/>
  <c r="N289" i="6"/>
  <c r="M289" i="6"/>
  <c r="L289" i="6"/>
  <c r="K289" i="6"/>
  <c r="J289" i="6"/>
  <c r="I289" i="6"/>
  <c r="H289" i="6"/>
  <c r="G289" i="6"/>
  <c r="F289" i="6"/>
  <c r="E289" i="6"/>
  <c r="D289" i="6"/>
  <c r="C289" i="6"/>
  <c r="B289" i="6"/>
  <c r="AY288" i="6"/>
  <c r="AV288" i="6"/>
  <c r="AU288" i="6"/>
  <c r="AT288" i="6"/>
  <c r="AS288" i="6"/>
  <c r="AR288" i="6"/>
  <c r="AQ288" i="6"/>
  <c r="AP288" i="6"/>
  <c r="AO288" i="6"/>
  <c r="AN288" i="6"/>
  <c r="AM288" i="6"/>
  <c r="AL288" i="6"/>
  <c r="AK288" i="6"/>
  <c r="AJ288" i="6"/>
  <c r="AI288" i="6"/>
  <c r="AH288" i="6"/>
  <c r="AG288" i="6"/>
  <c r="AF288" i="6"/>
  <c r="AE288" i="6"/>
  <c r="AD288" i="6"/>
  <c r="AC288" i="6"/>
  <c r="AB288" i="6"/>
  <c r="AA288" i="6"/>
  <c r="W288" i="6"/>
  <c r="V288" i="6"/>
  <c r="U288" i="6"/>
  <c r="T288" i="6"/>
  <c r="S288" i="6"/>
  <c r="R288" i="6"/>
  <c r="Q288" i="6"/>
  <c r="P288" i="6"/>
  <c r="O288" i="6"/>
  <c r="N288" i="6"/>
  <c r="M288" i="6"/>
  <c r="L288" i="6"/>
  <c r="K288" i="6"/>
  <c r="J288" i="6"/>
  <c r="I288" i="6"/>
  <c r="H288" i="6"/>
  <c r="G288" i="6"/>
  <c r="F288" i="6"/>
  <c r="E288" i="6"/>
  <c r="D288" i="6"/>
  <c r="C288" i="6"/>
  <c r="B288" i="6"/>
  <c r="AY287" i="6"/>
  <c r="AV287" i="6"/>
  <c r="AU287" i="6"/>
  <c r="AT287" i="6"/>
  <c r="AS287" i="6"/>
  <c r="AR287" i="6"/>
  <c r="AQ287" i="6"/>
  <c r="AP287" i="6"/>
  <c r="AO287" i="6"/>
  <c r="AN287" i="6"/>
  <c r="AM287" i="6"/>
  <c r="AL287" i="6"/>
  <c r="AK287" i="6"/>
  <c r="AJ287" i="6"/>
  <c r="AI287" i="6"/>
  <c r="AH287" i="6"/>
  <c r="AG287" i="6"/>
  <c r="AF287" i="6"/>
  <c r="AE287" i="6"/>
  <c r="AD287" i="6"/>
  <c r="AC287" i="6"/>
  <c r="AB287" i="6"/>
  <c r="AA287" i="6"/>
  <c r="W287" i="6"/>
  <c r="V287" i="6"/>
  <c r="U287" i="6"/>
  <c r="T287" i="6"/>
  <c r="S287" i="6"/>
  <c r="R287" i="6"/>
  <c r="Q287" i="6"/>
  <c r="P287" i="6"/>
  <c r="O287" i="6"/>
  <c r="N287" i="6"/>
  <c r="M287" i="6"/>
  <c r="L287" i="6"/>
  <c r="K287" i="6"/>
  <c r="J287" i="6"/>
  <c r="I287" i="6"/>
  <c r="H287" i="6"/>
  <c r="G287" i="6"/>
  <c r="F287" i="6"/>
  <c r="E287" i="6"/>
  <c r="D287" i="6"/>
  <c r="C287" i="6"/>
  <c r="B287" i="6"/>
  <c r="AY286" i="6"/>
  <c r="AV286" i="6"/>
  <c r="AU286" i="6"/>
  <c r="AT286" i="6"/>
  <c r="AS286" i="6"/>
  <c r="AR286" i="6"/>
  <c r="AQ286" i="6"/>
  <c r="AP286" i="6"/>
  <c r="AO286" i="6"/>
  <c r="AN286" i="6"/>
  <c r="AM286" i="6"/>
  <c r="AL286" i="6"/>
  <c r="AK286" i="6"/>
  <c r="AJ286" i="6"/>
  <c r="AI286" i="6"/>
  <c r="AH286" i="6"/>
  <c r="AG286" i="6"/>
  <c r="AF286" i="6"/>
  <c r="AE286" i="6"/>
  <c r="AD286" i="6"/>
  <c r="AC286" i="6"/>
  <c r="AB286" i="6"/>
  <c r="AA286" i="6"/>
  <c r="W286" i="6"/>
  <c r="V286" i="6"/>
  <c r="U286" i="6"/>
  <c r="T286" i="6"/>
  <c r="S286" i="6"/>
  <c r="R286" i="6"/>
  <c r="Q286" i="6"/>
  <c r="P286" i="6"/>
  <c r="O286" i="6"/>
  <c r="N286" i="6"/>
  <c r="M286" i="6"/>
  <c r="L286" i="6"/>
  <c r="K286" i="6"/>
  <c r="J286" i="6"/>
  <c r="I286" i="6"/>
  <c r="H286" i="6"/>
  <c r="G286" i="6"/>
  <c r="F286" i="6"/>
  <c r="E286" i="6"/>
  <c r="D286" i="6"/>
  <c r="C286" i="6"/>
  <c r="B286" i="6"/>
  <c r="AY285" i="6"/>
  <c r="AV285" i="6"/>
  <c r="AU285" i="6"/>
  <c r="AT285" i="6"/>
  <c r="AS285" i="6"/>
  <c r="AR285" i="6"/>
  <c r="AQ285" i="6"/>
  <c r="AP285" i="6"/>
  <c r="AO285" i="6"/>
  <c r="AN285" i="6"/>
  <c r="AM285" i="6"/>
  <c r="AL285" i="6"/>
  <c r="AK285" i="6"/>
  <c r="AJ285" i="6"/>
  <c r="AI285" i="6"/>
  <c r="AH285" i="6"/>
  <c r="AG285" i="6"/>
  <c r="AF285" i="6"/>
  <c r="AE285" i="6"/>
  <c r="AD285" i="6"/>
  <c r="AC285" i="6"/>
  <c r="AB285" i="6"/>
  <c r="AA285" i="6"/>
  <c r="W285" i="6"/>
  <c r="V285" i="6"/>
  <c r="U285" i="6"/>
  <c r="T285" i="6"/>
  <c r="S285" i="6"/>
  <c r="R285" i="6"/>
  <c r="Q285" i="6"/>
  <c r="P285" i="6"/>
  <c r="O285" i="6"/>
  <c r="N285" i="6"/>
  <c r="M285" i="6"/>
  <c r="L285" i="6"/>
  <c r="K285" i="6"/>
  <c r="J285" i="6"/>
  <c r="I285" i="6"/>
  <c r="H285" i="6"/>
  <c r="G285" i="6"/>
  <c r="F285" i="6"/>
  <c r="E285" i="6"/>
  <c r="D285" i="6"/>
  <c r="C285" i="6"/>
  <c r="B285" i="6"/>
  <c r="AY284" i="6"/>
  <c r="AV284" i="6"/>
  <c r="AU284" i="6"/>
  <c r="AT284" i="6"/>
  <c r="AS284" i="6"/>
  <c r="AR284" i="6"/>
  <c r="AQ284" i="6"/>
  <c r="AP284" i="6"/>
  <c r="AO284" i="6"/>
  <c r="AN284" i="6"/>
  <c r="AM284" i="6"/>
  <c r="AL284" i="6"/>
  <c r="AK284" i="6"/>
  <c r="AJ284" i="6"/>
  <c r="AI284" i="6"/>
  <c r="AH284" i="6"/>
  <c r="AG284" i="6"/>
  <c r="AF284" i="6"/>
  <c r="AE284" i="6"/>
  <c r="AD284" i="6"/>
  <c r="AC284" i="6"/>
  <c r="AB284" i="6"/>
  <c r="AA284" i="6"/>
  <c r="W284" i="6"/>
  <c r="V284" i="6"/>
  <c r="U284" i="6"/>
  <c r="T284" i="6"/>
  <c r="S284" i="6"/>
  <c r="R284" i="6"/>
  <c r="Q284" i="6"/>
  <c r="P284" i="6"/>
  <c r="O284" i="6"/>
  <c r="N284" i="6"/>
  <c r="M284" i="6"/>
  <c r="L284" i="6"/>
  <c r="K284" i="6"/>
  <c r="J284" i="6"/>
  <c r="I284" i="6"/>
  <c r="H284" i="6"/>
  <c r="G284" i="6"/>
  <c r="F284" i="6"/>
  <c r="E284" i="6"/>
  <c r="D284" i="6"/>
  <c r="C284" i="6"/>
  <c r="B284" i="6"/>
  <c r="AY283" i="6"/>
  <c r="AV283" i="6"/>
  <c r="AU283" i="6"/>
  <c r="AT283" i="6"/>
  <c r="AS283" i="6"/>
  <c r="AR283" i="6"/>
  <c r="AQ283" i="6"/>
  <c r="AP283" i="6"/>
  <c r="AO283" i="6"/>
  <c r="AN283" i="6"/>
  <c r="AM283" i="6"/>
  <c r="AL283" i="6"/>
  <c r="AK283" i="6"/>
  <c r="AJ283" i="6"/>
  <c r="AI283" i="6"/>
  <c r="AH283" i="6"/>
  <c r="AG283" i="6"/>
  <c r="AF283" i="6"/>
  <c r="AE283" i="6"/>
  <c r="AD283" i="6"/>
  <c r="AC283" i="6"/>
  <c r="AB283" i="6"/>
  <c r="AA283" i="6"/>
  <c r="W283" i="6"/>
  <c r="V283" i="6"/>
  <c r="U283" i="6"/>
  <c r="T283" i="6"/>
  <c r="S283" i="6"/>
  <c r="R283" i="6"/>
  <c r="Q283" i="6"/>
  <c r="P283" i="6"/>
  <c r="O283" i="6"/>
  <c r="N283" i="6"/>
  <c r="M283" i="6"/>
  <c r="L283" i="6"/>
  <c r="K283" i="6"/>
  <c r="J283" i="6"/>
  <c r="I283" i="6"/>
  <c r="H283" i="6"/>
  <c r="G283" i="6"/>
  <c r="F283" i="6"/>
  <c r="E283" i="6"/>
  <c r="D283" i="6"/>
  <c r="C283" i="6"/>
  <c r="B283" i="6"/>
  <c r="AY282" i="6"/>
  <c r="AV282" i="6"/>
  <c r="AU282" i="6"/>
  <c r="AT282" i="6"/>
  <c r="AS282" i="6"/>
  <c r="AR282" i="6"/>
  <c r="AQ282" i="6"/>
  <c r="AP282" i="6"/>
  <c r="AO282" i="6"/>
  <c r="AN282" i="6"/>
  <c r="AM282" i="6"/>
  <c r="AL282" i="6"/>
  <c r="AK282" i="6"/>
  <c r="AJ282" i="6"/>
  <c r="AI282" i="6"/>
  <c r="AH282" i="6"/>
  <c r="AG282" i="6"/>
  <c r="AF282" i="6"/>
  <c r="AE282" i="6"/>
  <c r="AD282" i="6"/>
  <c r="AC282" i="6"/>
  <c r="AB282" i="6"/>
  <c r="AA282" i="6"/>
  <c r="W282" i="6"/>
  <c r="V282" i="6"/>
  <c r="U282" i="6"/>
  <c r="T282" i="6"/>
  <c r="S282" i="6"/>
  <c r="R282" i="6"/>
  <c r="Q282" i="6"/>
  <c r="P282" i="6"/>
  <c r="O282" i="6"/>
  <c r="N282" i="6"/>
  <c r="M282" i="6"/>
  <c r="L282" i="6"/>
  <c r="K282" i="6"/>
  <c r="J282" i="6"/>
  <c r="I282" i="6"/>
  <c r="H282" i="6"/>
  <c r="G282" i="6"/>
  <c r="F282" i="6"/>
  <c r="E282" i="6"/>
  <c r="D282" i="6"/>
  <c r="C282" i="6"/>
  <c r="B282" i="6"/>
  <c r="AY281" i="6"/>
  <c r="AV281" i="6"/>
  <c r="AU281" i="6"/>
  <c r="AT281" i="6"/>
  <c r="AS281" i="6"/>
  <c r="AR281" i="6"/>
  <c r="AQ281" i="6"/>
  <c r="AP281" i="6"/>
  <c r="AO281" i="6"/>
  <c r="AN281" i="6"/>
  <c r="AM281" i="6"/>
  <c r="AL281" i="6"/>
  <c r="AK281" i="6"/>
  <c r="AJ281" i="6"/>
  <c r="AI281" i="6"/>
  <c r="AH281" i="6"/>
  <c r="AG281" i="6"/>
  <c r="AF281" i="6"/>
  <c r="AE281" i="6"/>
  <c r="AD281" i="6"/>
  <c r="AC281" i="6"/>
  <c r="AB281" i="6"/>
  <c r="AA281" i="6"/>
  <c r="W281" i="6"/>
  <c r="V281" i="6"/>
  <c r="U281" i="6"/>
  <c r="T281" i="6"/>
  <c r="S281" i="6"/>
  <c r="R281" i="6"/>
  <c r="Q281" i="6"/>
  <c r="P281" i="6"/>
  <c r="O281" i="6"/>
  <c r="N281" i="6"/>
  <c r="M281" i="6"/>
  <c r="L281" i="6"/>
  <c r="K281" i="6"/>
  <c r="J281" i="6"/>
  <c r="I281" i="6"/>
  <c r="H281" i="6"/>
  <c r="G281" i="6"/>
  <c r="F281" i="6"/>
  <c r="E281" i="6"/>
  <c r="D281" i="6"/>
  <c r="C281" i="6"/>
  <c r="B281" i="6"/>
  <c r="AY280" i="6"/>
  <c r="AV280" i="6"/>
  <c r="AU280" i="6"/>
  <c r="AT280" i="6"/>
  <c r="AS280" i="6"/>
  <c r="AR280" i="6"/>
  <c r="AQ280" i="6"/>
  <c r="AP280" i="6"/>
  <c r="AO280" i="6"/>
  <c r="AN280" i="6"/>
  <c r="AM280" i="6"/>
  <c r="AL280" i="6"/>
  <c r="AK280" i="6"/>
  <c r="AJ280" i="6"/>
  <c r="AI280" i="6"/>
  <c r="AH280" i="6"/>
  <c r="AG280" i="6"/>
  <c r="AF280" i="6"/>
  <c r="AE280" i="6"/>
  <c r="AD280" i="6"/>
  <c r="AC280" i="6"/>
  <c r="AB280" i="6"/>
  <c r="AA280" i="6"/>
  <c r="W280" i="6"/>
  <c r="V280" i="6"/>
  <c r="U280" i="6"/>
  <c r="T280" i="6"/>
  <c r="S280" i="6"/>
  <c r="R280" i="6"/>
  <c r="Q280" i="6"/>
  <c r="P280" i="6"/>
  <c r="O280" i="6"/>
  <c r="N280" i="6"/>
  <c r="M280" i="6"/>
  <c r="L280" i="6"/>
  <c r="K280" i="6"/>
  <c r="J280" i="6"/>
  <c r="I280" i="6"/>
  <c r="H280" i="6"/>
  <c r="G280" i="6"/>
  <c r="F280" i="6"/>
  <c r="E280" i="6"/>
  <c r="D280" i="6"/>
  <c r="C280" i="6"/>
  <c r="B280" i="6"/>
  <c r="AY279" i="6"/>
  <c r="AV279" i="6"/>
  <c r="AU279" i="6"/>
  <c r="AT279" i="6"/>
  <c r="AS279" i="6"/>
  <c r="AR279" i="6"/>
  <c r="AQ279" i="6"/>
  <c r="AP279" i="6"/>
  <c r="AO279" i="6"/>
  <c r="AN279" i="6"/>
  <c r="AM279" i="6"/>
  <c r="AL279" i="6"/>
  <c r="AK279" i="6"/>
  <c r="AJ279" i="6"/>
  <c r="AI279" i="6"/>
  <c r="AH279" i="6"/>
  <c r="AG279" i="6"/>
  <c r="AF279" i="6"/>
  <c r="AE279" i="6"/>
  <c r="AD279" i="6"/>
  <c r="AC279" i="6"/>
  <c r="AB279" i="6"/>
  <c r="AA279" i="6"/>
  <c r="W279" i="6"/>
  <c r="V279" i="6"/>
  <c r="U279" i="6"/>
  <c r="T279" i="6"/>
  <c r="S279" i="6"/>
  <c r="R279" i="6"/>
  <c r="Q279" i="6"/>
  <c r="P279" i="6"/>
  <c r="O279" i="6"/>
  <c r="N279" i="6"/>
  <c r="M279" i="6"/>
  <c r="L279" i="6"/>
  <c r="K279" i="6"/>
  <c r="J279" i="6"/>
  <c r="I279" i="6"/>
  <c r="H279" i="6"/>
  <c r="G279" i="6"/>
  <c r="F279" i="6"/>
  <c r="E279" i="6"/>
  <c r="D279" i="6"/>
  <c r="C279" i="6"/>
  <c r="B279" i="6"/>
  <c r="AY278" i="6"/>
  <c r="AV278" i="6"/>
  <c r="AU278" i="6"/>
  <c r="AT278" i="6"/>
  <c r="AS278" i="6"/>
  <c r="AR278" i="6"/>
  <c r="AQ278" i="6"/>
  <c r="AP278" i="6"/>
  <c r="AO278" i="6"/>
  <c r="AN278" i="6"/>
  <c r="AM278" i="6"/>
  <c r="AL278" i="6"/>
  <c r="AK278" i="6"/>
  <c r="AJ278" i="6"/>
  <c r="AI278" i="6"/>
  <c r="AH278" i="6"/>
  <c r="AG278" i="6"/>
  <c r="AF278" i="6"/>
  <c r="AE278" i="6"/>
  <c r="AD278" i="6"/>
  <c r="AC278" i="6"/>
  <c r="AB278" i="6"/>
  <c r="AA278" i="6"/>
  <c r="W278" i="6"/>
  <c r="V278" i="6"/>
  <c r="U278" i="6"/>
  <c r="T278" i="6"/>
  <c r="S278" i="6"/>
  <c r="R278" i="6"/>
  <c r="Q278" i="6"/>
  <c r="P278" i="6"/>
  <c r="O278" i="6"/>
  <c r="N278" i="6"/>
  <c r="M278" i="6"/>
  <c r="L278" i="6"/>
  <c r="K278" i="6"/>
  <c r="J278" i="6"/>
  <c r="I278" i="6"/>
  <c r="H278" i="6"/>
  <c r="G278" i="6"/>
  <c r="F278" i="6"/>
  <c r="E278" i="6"/>
  <c r="D278" i="6"/>
  <c r="C278" i="6"/>
  <c r="B278" i="6"/>
  <c r="AY277" i="6"/>
  <c r="AV277" i="6"/>
  <c r="AU277" i="6"/>
  <c r="AT277" i="6"/>
  <c r="AS277" i="6"/>
  <c r="AR277" i="6"/>
  <c r="AQ277" i="6"/>
  <c r="AP277" i="6"/>
  <c r="AO277" i="6"/>
  <c r="AN277" i="6"/>
  <c r="AM277" i="6"/>
  <c r="AL277" i="6"/>
  <c r="AK277" i="6"/>
  <c r="AJ277" i="6"/>
  <c r="AI277" i="6"/>
  <c r="AH277" i="6"/>
  <c r="AG277" i="6"/>
  <c r="AF277" i="6"/>
  <c r="AE277" i="6"/>
  <c r="AD277" i="6"/>
  <c r="AC277" i="6"/>
  <c r="AB277" i="6"/>
  <c r="AA277" i="6"/>
  <c r="W277" i="6"/>
  <c r="V277" i="6"/>
  <c r="U277" i="6"/>
  <c r="T277" i="6"/>
  <c r="S277" i="6"/>
  <c r="R277" i="6"/>
  <c r="Q277" i="6"/>
  <c r="P277" i="6"/>
  <c r="O277" i="6"/>
  <c r="N277" i="6"/>
  <c r="M277" i="6"/>
  <c r="L277" i="6"/>
  <c r="K277" i="6"/>
  <c r="J277" i="6"/>
  <c r="I277" i="6"/>
  <c r="H277" i="6"/>
  <c r="G277" i="6"/>
  <c r="F277" i="6"/>
  <c r="E277" i="6"/>
  <c r="D277" i="6"/>
  <c r="C277" i="6"/>
  <c r="B277" i="6"/>
  <c r="AY276" i="6"/>
  <c r="AV276" i="6"/>
  <c r="AU276" i="6"/>
  <c r="AT276" i="6"/>
  <c r="AS276" i="6"/>
  <c r="AR276" i="6"/>
  <c r="AQ276" i="6"/>
  <c r="AP276" i="6"/>
  <c r="AO276" i="6"/>
  <c r="AN276" i="6"/>
  <c r="AM276" i="6"/>
  <c r="AL276" i="6"/>
  <c r="AK276" i="6"/>
  <c r="AJ276" i="6"/>
  <c r="AI276" i="6"/>
  <c r="AH276" i="6"/>
  <c r="AG276" i="6"/>
  <c r="AF276" i="6"/>
  <c r="AE276" i="6"/>
  <c r="AD276" i="6"/>
  <c r="AC276" i="6"/>
  <c r="AB276" i="6"/>
  <c r="AA276" i="6"/>
  <c r="W276" i="6"/>
  <c r="V276" i="6"/>
  <c r="U276" i="6"/>
  <c r="T276" i="6"/>
  <c r="S276" i="6"/>
  <c r="R276" i="6"/>
  <c r="Q276" i="6"/>
  <c r="P276" i="6"/>
  <c r="O276" i="6"/>
  <c r="N276" i="6"/>
  <c r="M276" i="6"/>
  <c r="L276" i="6"/>
  <c r="K276" i="6"/>
  <c r="J276" i="6"/>
  <c r="I276" i="6"/>
  <c r="H276" i="6"/>
  <c r="G276" i="6"/>
  <c r="F276" i="6"/>
  <c r="E276" i="6"/>
  <c r="D276" i="6"/>
  <c r="C276" i="6"/>
  <c r="B276" i="6"/>
  <c r="AY275" i="6"/>
  <c r="AV275" i="6"/>
  <c r="AU275" i="6"/>
  <c r="AT275" i="6"/>
  <c r="AS275" i="6"/>
  <c r="AR275" i="6"/>
  <c r="AQ275" i="6"/>
  <c r="AP275" i="6"/>
  <c r="AO275" i="6"/>
  <c r="AN275" i="6"/>
  <c r="AM275" i="6"/>
  <c r="AL275" i="6"/>
  <c r="AK275" i="6"/>
  <c r="AJ275" i="6"/>
  <c r="AI275" i="6"/>
  <c r="AH275" i="6"/>
  <c r="AG275" i="6"/>
  <c r="AF275" i="6"/>
  <c r="AE275" i="6"/>
  <c r="AD275" i="6"/>
  <c r="AC275" i="6"/>
  <c r="AB275" i="6"/>
  <c r="AA275" i="6"/>
  <c r="W275" i="6"/>
  <c r="V275" i="6"/>
  <c r="U275" i="6"/>
  <c r="T275" i="6"/>
  <c r="S275" i="6"/>
  <c r="R275" i="6"/>
  <c r="Q275" i="6"/>
  <c r="P275" i="6"/>
  <c r="O275" i="6"/>
  <c r="N275" i="6"/>
  <c r="M275" i="6"/>
  <c r="L275" i="6"/>
  <c r="K275" i="6"/>
  <c r="J275" i="6"/>
  <c r="I275" i="6"/>
  <c r="H275" i="6"/>
  <c r="G275" i="6"/>
  <c r="F275" i="6"/>
  <c r="E275" i="6"/>
  <c r="D275" i="6"/>
  <c r="C275" i="6"/>
  <c r="B275" i="6"/>
  <c r="AY274" i="6"/>
  <c r="AV274" i="6"/>
  <c r="AU274" i="6"/>
  <c r="AT274" i="6"/>
  <c r="AS274" i="6"/>
  <c r="AR274" i="6"/>
  <c r="AQ274" i="6"/>
  <c r="AP274" i="6"/>
  <c r="AO274" i="6"/>
  <c r="AN274" i="6"/>
  <c r="AM274" i="6"/>
  <c r="AL274" i="6"/>
  <c r="AK274" i="6"/>
  <c r="AJ274" i="6"/>
  <c r="AI274" i="6"/>
  <c r="AH274" i="6"/>
  <c r="AG274" i="6"/>
  <c r="AF274" i="6"/>
  <c r="AE274" i="6"/>
  <c r="AD274" i="6"/>
  <c r="AC274" i="6"/>
  <c r="AB274" i="6"/>
  <c r="AA274" i="6"/>
  <c r="W274" i="6"/>
  <c r="V274" i="6"/>
  <c r="U274" i="6"/>
  <c r="T274" i="6"/>
  <c r="S274" i="6"/>
  <c r="R274" i="6"/>
  <c r="Q274" i="6"/>
  <c r="P274" i="6"/>
  <c r="O274" i="6"/>
  <c r="N274" i="6"/>
  <c r="M274" i="6"/>
  <c r="L274" i="6"/>
  <c r="K274" i="6"/>
  <c r="J274" i="6"/>
  <c r="I274" i="6"/>
  <c r="H274" i="6"/>
  <c r="G274" i="6"/>
  <c r="F274" i="6"/>
  <c r="E274" i="6"/>
  <c r="D274" i="6"/>
  <c r="C274" i="6"/>
  <c r="B274" i="6"/>
  <c r="AY273" i="6"/>
  <c r="AV273" i="6"/>
  <c r="AU273" i="6"/>
  <c r="AT273" i="6"/>
  <c r="AS273" i="6"/>
  <c r="AR273" i="6"/>
  <c r="AQ273" i="6"/>
  <c r="AP273" i="6"/>
  <c r="AO273" i="6"/>
  <c r="AN273" i="6"/>
  <c r="AM273" i="6"/>
  <c r="AL273" i="6"/>
  <c r="AK273" i="6"/>
  <c r="AJ273" i="6"/>
  <c r="AI273" i="6"/>
  <c r="AH273" i="6"/>
  <c r="AG273" i="6"/>
  <c r="AF273" i="6"/>
  <c r="AE273" i="6"/>
  <c r="AD273" i="6"/>
  <c r="AC273" i="6"/>
  <c r="AB273" i="6"/>
  <c r="AA273" i="6"/>
  <c r="W273" i="6"/>
  <c r="V273" i="6"/>
  <c r="U273" i="6"/>
  <c r="T273" i="6"/>
  <c r="S273" i="6"/>
  <c r="R273" i="6"/>
  <c r="Q273" i="6"/>
  <c r="P273" i="6"/>
  <c r="O273" i="6"/>
  <c r="N273" i="6"/>
  <c r="M273" i="6"/>
  <c r="L273" i="6"/>
  <c r="K273" i="6"/>
  <c r="J273" i="6"/>
  <c r="I273" i="6"/>
  <c r="H273" i="6"/>
  <c r="G273" i="6"/>
  <c r="F273" i="6"/>
  <c r="E273" i="6"/>
  <c r="D273" i="6"/>
  <c r="C273" i="6"/>
  <c r="B273" i="6"/>
  <c r="AY272" i="6"/>
  <c r="AV272" i="6"/>
  <c r="AU272" i="6"/>
  <c r="AT272" i="6"/>
  <c r="AS272" i="6"/>
  <c r="AR272" i="6"/>
  <c r="AQ272" i="6"/>
  <c r="AP272" i="6"/>
  <c r="AO272" i="6"/>
  <c r="AN272" i="6"/>
  <c r="AM272" i="6"/>
  <c r="AL272" i="6"/>
  <c r="AK272" i="6"/>
  <c r="AJ272" i="6"/>
  <c r="AI272" i="6"/>
  <c r="AH272" i="6"/>
  <c r="AG272" i="6"/>
  <c r="AF272" i="6"/>
  <c r="AE272" i="6"/>
  <c r="AD272" i="6"/>
  <c r="AC272" i="6"/>
  <c r="AB272" i="6"/>
  <c r="AA272" i="6"/>
  <c r="W272" i="6"/>
  <c r="V272" i="6"/>
  <c r="U272" i="6"/>
  <c r="T272" i="6"/>
  <c r="S272" i="6"/>
  <c r="R272" i="6"/>
  <c r="Q272" i="6"/>
  <c r="P272" i="6"/>
  <c r="O272" i="6"/>
  <c r="N272" i="6"/>
  <c r="M272" i="6"/>
  <c r="L272" i="6"/>
  <c r="K272" i="6"/>
  <c r="J272" i="6"/>
  <c r="I272" i="6"/>
  <c r="H272" i="6"/>
  <c r="G272" i="6"/>
  <c r="F272" i="6"/>
  <c r="E272" i="6"/>
  <c r="D272" i="6"/>
  <c r="C272" i="6"/>
  <c r="B272" i="6"/>
  <c r="AY271" i="6"/>
  <c r="AV271" i="6"/>
  <c r="AU271" i="6"/>
  <c r="AT271" i="6"/>
  <c r="AS271" i="6"/>
  <c r="AR271" i="6"/>
  <c r="AQ271" i="6"/>
  <c r="AP271" i="6"/>
  <c r="AO271" i="6"/>
  <c r="AN271" i="6"/>
  <c r="AM271" i="6"/>
  <c r="AL271" i="6"/>
  <c r="AK271" i="6"/>
  <c r="AJ271" i="6"/>
  <c r="AI271" i="6"/>
  <c r="AH271" i="6"/>
  <c r="AG271" i="6"/>
  <c r="AF271" i="6"/>
  <c r="AE271" i="6"/>
  <c r="AD271" i="6"/>
  <c r="AC271" i="6"/>
  <c r="AB271" i="6"/>
  <c r="AA271" i="6"/>
  <c r="W271" i="6"/>
  <c r="V271" i="6"/>
  <c r="U271" i="6"/>
  <c r="T271" i="6"/>
  <c r="S271" i="6"/>
  <c r="R271" i="6"/>
  <c r="Q271" i="6"/>
  <c r="P271" i="6"/>
  <c r="O271" i="6"/>
  <c r="N271" i="6"/>
  <c r="M271" i="6"/>
  <c r="L271" i="6"/>
  <c r="K271" i="6"/>
  <c r="J271" i="6"/>
  <c r="I271" i="6"/>
  <c r="H271" i="6"/>
  <c r="G271" i="6"/>
  <c r="F271" i="6"/>
  <c r="E271" i="6"/>
  <c r="D271" i="6"/>
  <c r="C271" i="6"/>
  <c r="B271" i="6"/>
  <c r="AY270" i="6"/>
  <c r="AV270" i="6"/>
  <c r="AU270" i="6"/>
  <c r="AT270" i="6"/>
  <c r="AS270" i="6"/>
  <c r="AR270" i="6"/>
  <c r="AQ270" i="6"/>
  <c r="AP270" i="6"/>
  <c r="AO270" i="6"/>
  <c r="AN270" i="6"/>
  <c r="AM270" i="6"/>
  <c r="AL270" i="6"/>
  <c r="AK270" i="6"/>
  <c r="AJ270" i="6"/>
  <c r="AI270" i="6"/>
  <c r="AH270" i="6"/>
  <c r="AG270" i="6"/>
  <c r="AF270" i="6"/>
  <c r="AE270" i="6"/>
  <c r="AD270" i="6"/>
  <c r="AC270" i="6"/>
  <c r="AB270" i="6"/>
  <c r="AA270" i="6"/>
  <c r="W270" i="6"/>
  <c r="V270" i="6"/>
  <c r="U270" i="6"/>
  <c r="T270" i="6"/>
  <c r="S270" i="6"/>
  <c r="R270" i="6"/>
  <c r="Q270" i="6"/>
  <c r="P270" i="6"/>
  <c r="O270" i="6"/>
  <c r="N270" i="6"/>
  <c r="M270" i="6"/>
  <c r="L270" i="6"/>
  <c r="K270" i="6"/>
  <c r="J270" i="6"/>
  <c r="I270" i="6"/>
  <c r="H270" i="6"/>
  <c r="G270" i="6"/>
  <c r="F270" i="6"/>
  <c r="E270" i="6"/>
  <c r="D270" i="6"/>
  <c r="C270" i="6"/>
  <c r="B270" i="6"/>
  <c r="AY269" i="6"/>
  <c r="AV269" i="6"/>
  <c r="AU269" i="6"/>
  <c r="AT269" i="6"/>
  <c r="AS269" i="6"/>
  <c r="AR269" i="6"/>
  <c r="AQ269" i="6"/>
  <c r="AP269" i="6"/>
  <c r="AO269" i="6"/>
  <c r="AN269" i="6"/>
  <c r="AM269" i="6"/>
  <c r="AL269" i="6"/>
  <c r="AK269" i="6"/>
  <c r="AJ269" i="6"/>
  <c r="AI269" i="6"/>
  <c r="AH269" i="6"/>
  <c r="AG269" i="6"/>
  <c r="AF269" i="6"/>
  <c r="AE269" i="6"/>
  <c r="AD269" i="6"/>
  <c r="AC269" i="6"/>
  <c r="AB269" i="6"/>
  <c r="AA269" i="6"/>
  <c r="W269" i="6"/>
  <c r="V269" i="6"/>
  <c r="U269" i="6"/>
  <c r="T269" i="6"/>
  <c r="S269" i="6"/>
  <c r="R269" i="6"/>
  <c r="Q269" i="6"/>
  <c r="P269" i="6"/>
  <c r="O269" i="6"/>
  <c r="N269" i="6"/>
  <c r="M269" i="6"/>
  <c r="L269" i="6"/>
  <c r="K269" i="6"/>
  <c r="J269" i="6"/>
  <c r="I269" i="6"/>
  <c r="H269" i="6"/>
  <c r="G269" i="6"/>
  <c r="F269" i="6"/>
  <c r="E269" i="6"/>
  <c r="D269" i="6"/>
  <c r="C269" i="6"/>
  <c r="B269" i="6"/>
  <c r="AY268" i="6"/>
  <c r="AV268" i="6"/>
  <c r="AU268" i="6"/>
  <c r="AT268" i="6"/>
  <c r="AS268" i="6"/>
  <c r="AR268" i="6"/>
  <c r="AQ268" i="6"/>
  <c r="AP268" i="6"/>
  <c r="AO268" i="6"/>
  <c r="AN268" i="6"/>
  <c r="AM268" i="6"/>
  <c r="AL268" i="6"/>
  <c r="AK268" i="6"/>
  <c r="AJ268" i="6"/>
  <c r="AI268" i="6"/>
  <c r="AH268" i="6"/>
  <c r="AG268" i="6"/>
  <c r="AF268" i="6"/>
  <c r="AE268" i="6"/>
  <c r="AD268" i="6"/>
  <c r="AC268" i="6"/>
  <c r="AB268" i="6"/>
  <c r="AA268" i="6"/>
  <c r="W268" i="6"/>
  <c r="V268" i="6"/>
  <c r="U268" i="6"/>
  <c r="T268" i="6"/>
  <c r="S268" i="6"/>
  <c r="R268" i="6"/>
  <c r="Q268" i="6"/>
  <c r="P268" i="6"/>
  <c r="O268" i="6"/>
  <c r="N268" i="6"/>
  <c r="M268" i="6"/>
  <c r="L268" i="6"/>
  <c r="K268" i="6"/>
  <c r="J268" i="6"/>
  <c r="I268" i="6"/>
  <c r="H268" i="6"/>
  <c r="G268" i="6"/>
  <c r="F268" i="6"/>
  <c r="E268" i="6"/>
  <c r="D268" i="6"/>
  <c r="C268" i="6"/>
  <c r="B268" i="6"/>
  <c r="AY267" i="6"/>
  <c r="AV267" i="6"/>
  <c r="AU267" i="6"/>
  <c r="AT267" i="6"/>
  <c r="AS267" i="6"/>
  <c r="AR267" i="6"/>
  <c r="AQ267" i="6"/>
  <c r="AP267" i="6"/>
  <c r="AO267" i="6"/>
  <c r="AN267" i="6"/>
  <c r="AM267" i="6"/>
  <c r="AL267" i="6"/>
  <c r="AK267" i="6"/>
  <c r="AJ267" i="6"/>
  <c r="AI267" i="6"/>
  <c r="AH267" i="6"/>
  <c r="AG267" i="6"/>
  <c r="AF267" i="6"/>
  <c r="AE267" i="6"/>
  <c r="AD267" i="6"/>
  <c r="AC267" i="6"/>
  <c r="AB267" i="6"/>
  <c r="AA267" i="6"/>
  <c r="W267" i="6"/>
  <c r="V267" i="6"/>
  <c r="U267" i="6"/>
  <c r="T267" i="6"/>
  <c r="S267" i="6"/>
  <c r="R267" i="6"/>
  <c r="Q267" i="6"/>
  <c r="P267" i="6"/>
  <c r="O267" i="6"/>
  <c r="N267" i="6"/>
  <c r="M267" i="6"/>
  <c r="L267" i="6"/>
  <c r="K267" i="6"/>
  <c r="J267" i="6"/>
  <c r="I267" i="6"/>
  <c r="H267" i="6"/>
  <c r="G267" i="6"/>
  <c r="F267" i="6"/>
  <c r="E267" i="6"/>
  <c r="D267" i="6"/>
  <c r="C267" i="6"/>
  <c r="B267" i="6"/>
  <c r="AY266" i="6"/>
  <c r="AV266" i="6"/>
  <c r="AU266" i="6"/>
  <c r="AT266" i="6"/>
  <c r="AS266" i="6"/>
  <c r="AR266" i="6"/>
  <c r="AQ266" i="6"/>
  <c r="AP266" i="6"/>
  <c r="AO266" i="6"/>
  <c r="AN266" i="6"/>
  <c r="AM266" i="6"/>
  <c r="AL266" i="6"/>
  <c r="AK266" i="6"/>
  <c r="AJ266" i="6"/>
  <c r="AI266" i="6"/>
  <c r="AH266" i="6"/>
  <c r="AG266" i="6"/>
  <c r="AF266" i="6"/>
  <c r="AE266" i="6"/>
  <c r="AD266" i="6"/>
  <c r="AC266" i="6"/>
  <c r="AB266" i="6"/>
  <c r="AA266" i="6"/>
  <c r="W266" i="6"/>
  <c r="V266" i="6"/>
  <c r="U266" i="6"/>
  <c r="T266" i="6"/>
  <c r="S266" i="6"/>
  <c r="R266" i="6"/>
  <c r="Q266" i="6"/>
  <c r="P266" i="6"/>
  <c r="O266" i="6"/>
  <c r="N266" i="6"/>
  <c r="M266" i="6"/>
  <c r="L266" i="6"/>
  <c r="K266" i="6"/>
  <c r="J266" i="6"/>
  <c r="I266" i="6"/>
  <c r="H266" i="6"/>
  <c r="G266" i="6"/>
  <c r="F266" i="6"/>
  <c r="E266" i="6"/>
  <c r="D266" i="6"/>
  <c r="C266" i="6"/>
  <c r="B266" i="6"/>
  <c r="AY265" i="6"/>
  <c r="AV265" i="6"/>
  <c r="AU265" i="6"/>
  <c r="AT265" i="6"/>
  <c r="AS265" i="6"/>
  <c r="AR265" i="6"/>
  <c r="AQ265" i="6"/>
  <c r="AP265" i="6"/>
  <c r="AO265" i="6"/>
  <c r="AN265" i="6"/>
  <c r="AM265" i="6"/>
  <c r="AL265" i="6"/>
  <c r="AK265" i="6"/>
  <c r="AJ265" i="6"/>
  <c r="AI265" i="6"/>
  <c r="AH265" i="6"/>
  <c r="AG265" i="6"/>
  <c r="AF265" i="6"/>
  <c r="AE265" i="6"/>
  <c r="AD265" i="6"/>
  <c r="AC265" i="6"/>
  <c r="AB265" i="6"/>
  <c r="AA265" i="6"/>
  <c r="W265" i="6"/>
  <c r="V265" i="6"/>
  <c r="U265" i="6"/>
  <c r="T265" i="6"/>
  <c r="S265" i="6"/>
  <c r="R265" i="6"/>
  <c r="Q265" i="6"/>
  <c r="P265" i="6"/>
  <c r="O265" i="6"/>
  <c r="N265" i="6"/>
  <c r="M265" i="6"/>
  <c r="L265" i="6"/>
  <c r="K265" i="6"/>
  <c r="J265" i="6"/>
  <c r="I265" i="6"/>
  <c r="H265" i="6"/>
  <c r="G265" i="6"/>
  <c r="F265" i="6"/>
  <c r="E265" i="6"/>
  <c r="D265" i="6"/>
  <c r="C265" i="6"/>
  <c r="B265" i="6"/>
  <c r="AY264" i="6"/>
  <c r="AV264" i="6"/>
  <c r="AU264" i="6"/>
  <c r="AT264" i="6"/>
  <c r="AS264" i="6"/>
  <c r="AR264" i="6"/>
  <c r="AQ264" i="6"/>
  <c r="AP264" i="6"/>
  <c r="AO264" i="6"/>
  <c r="AN264" i="6"/>
  <c r="AM264" i="6"/>
  <c r="AL264" i="6"/>
  <c r="AK264" i="6"/>
  <c r="AJ264" i="6"/>
  <c r="AI264" i="6"/>
  <c r="AH264" i="6"/>
  <c r="AG264" i="6"/>
  <c r="AF264" i="6"/>
  <c r="AE264" i="6"/>
  <c r="AD264" i="6"/>
  <c r="AC264" i="6"/>
  <c r="AB264" i="6"/>
  <c r="AA264" i="6"/>
  <c r="W264" i="6"/>
  <c r="V264" i="6"/>
  <c r="U264" i="6"/>
  <c r="T264" i="6"/>
  <c r="S264" i="6"/>
  <c r="R264" i="6"/>
  <c r="Q264" i="6"/>
  <c r="P264" i="6"/>
  <c r="O264" i="6"/>
  <c r="N264" i="6"/>
  <c r="M264" i="6"/>
  <c r="L264" i="6"/>
  <c r="K264" i="6"/>
  <c r="J264" i="6"/>
  <c r="I264" i="6"/>
  <c r="H264" i="6"/>
  <c r="G264" i="6"/>
  <c r="F264" i="6"/>
  <c r="E264" i="6"/>
  <c r="D264" i="6"/>
  <c r="C264" i="6"/>
  <c r="B264" i="6"/>
  <c r="AY263" i="6"/>
  <c r="AV263" i="6"/>
  <c r="AU263" i="6"/>
  <c r="AT263" i="6"/>
  <c r="AS263" i="6"/>
  <c r="AR263" i="6"/>
  <c r="AQ263" i="6"/>
  <c r="AP263" i="6"/>
  <c r="AO263" i="6"/>
  <c r="AN263" i="6"/>
  <c r="AM263" i="6"/>
  <c r="AL263" i="6"/>
  <c r="AK263" i="6"/>
  <c r="AJ263" i="6"/>
  <c r="AI263" i="6"/>
  <c r="AH263" i="6"/>
  <c r="AG263" i="6"/>
  <c r="AF263" i="6"/>
  <c r="AE263" i="6"/>
  <c r="AD263" i="6"/>
  <c r="AC263" i="6"/>
  <c r="AB263" i="6"/>
  <c r="AA263" i="6"/>
  <c r="W263" i="6"/>
  <c r="V263" i="6"/>
  <c r="U263" i="6"/>
  <c r="T263" i="6"/>
  <c r="S263" i="6"/>
  <c r="R263" i="6"/>
  <c r="Q263" i="6"/>
  <c r="P263" i="6"/>
  <c r="O263" i="6"/>
  <c r="N263" i="6"/>
  <c r="M263" i="6"/>
  <c r="L263" i="6"/>
  <c r="K263" i="6"/>
  <c r="J263" i="6"/>
  <c r="I263" i="6"/>
  <c r="H263" i="6"/>
  <c r="G263" i="6"/>
  <c r="F263" i="6"/>
  <c r="E263" i="6"/>
  <c r="D263" i="6"/>
  <c r="C263" i="6"/>
  <c r="B263" i="6"/>
  <c r="AY262" i="6"/>
  <c r="AV262" i="6"/>
  <c r="AU262" i="6"/>
  <c r="AT262" i="6"/>
  <c r="AS262" i="6"/>
  <c r="AR262" i="6"/>
  <c r="AQ262" i="6"/>
  <c r="AP262" i="6"/>
  <c r="AO262" i="6"/>
  <c r="AN262" i="6"/>
  <c r="AM262" i="6"/>
  <c r="AL262" i="6"/>
  <c r="AK262" i="6"/>
  <c r="AJ262" i="6"/>
  <c r="AI262" i="6"/>
  <c r="AH262" i="6"/>
  <c r="AG262" i="6"/>
  <c r="AF262" i="6"/>
  <c r="AE262" i="6"/>
  <c r="AD262" i="6"/>
  <c r="AC262" i="6"/>
  <c r="AB262" i="6"/>
  <c r="AA262" i="6"/>
  <c r="W262" i="6"/>
  <c r="V262" i="6"/>
  <c r="U262" i="6"/>
  <c r="T262" i="6"/>
  <c r="S262" i="6"/>
  <c r="R262" i="6"/>
  <c r="Q262" i="6"/>
  <c r="P262" i="6"/>
  <c r="O262" i="6"/>
  <c r="N262" i="6"/>
  <c r="M262" i="6"/>
  <c r="L262" i="6"/>
  <c r="K262" i="6"/>
  <c r="J262" i="6"/>
  <c r="I262" i="6"/>
  <c r="H262" i="6"/>
  <c r="G262" i="6"/>
  <c r="F262" i="6"/>
  <c r="E262" i="6"/>
  <c r="D262" i="6"/>
  <c r="C262" i="6"/>
  <c r="B262" i="6"/>
  <c r="AY261" i="6"/>
  <c r="AV261" i="6"/>
  <c r="AU261" i="6"/>
  <c r="AT261" i="6"/>
  <c r="AS261" i="6"/>
  <c r="AR261" i="6"/>
  <c r="AQ261" i="6"/>
  <c r="AP261" i="6"/>
  <c r="AO261" i="6"/>
  <c r="AN261" i="6"/>
  <c r="AM261" i="6"/>
  <c r="AL261" i="6"/>
  <c r="AK261" i="6"/>
  <c r="AJ261" i="6"/>
  <c r="AI261" i="6"/>
  <c r="AH261" i="6"/>
  <c r="AG261" i="6"/>
  <c r="AF261" i="6"/>
  <c r="AE261" i="6"/>
  <c r="AD261" i="6"/>
  <c r="AC261" i="6"/>
  <c r="AB261" i="6"/>
  <c r="AA261" i="6"/>
  <c r="W261" i="6"/>
  <c r="V261" i="6"/>
  <c r="U261" i="6"/>
  <c r="T261" i="6"/>
  <c r="S261" i="6"/>
  <c r="R261" i="6"/>
  <c r="Q261" i="6"/>
  <c r="P261" i="6"/>
  <c r="O261" i="6"/>
  <c r="N261" i="6"/>
  <c r="M261" i="6"/>
  <c r="L261" i="6"/>
  <c r="K261" i="6"/>
  <c r="J261" i="6"/>
  <c r="I261" i="6"/>
  <c r="H261" i="6"/>
  <c r="G261" i="6"/>
  <c r="F261" i="6"/>
  <c r="E261" i="6"/>
  <c r="D261" i="6"/>
  <c r="C261" i="6"/>
  <c r="B261" i="6"/>
  <c r="AY260" i="6"/>
  <c r="AV260" i="6"/>
  <c r="AU260" i="6"/>
  <c r="AT260" i="6"/>
  <c r="AS260" i="6"/>
  <c r="AR260" i="6"/>
  <c r="AQ260" i="6"/>
  <c r="AP260" i="6"/>
  <c r="AO260" i="6"/>
  <c r="AN260" i="6"/>
  <c r="AM260" i="6"/>
  <c r="AL260" i="6"/>
  <c r="AK260" i="6"/>
  <c r="AJ260" i="6"/>
  <c r="AI260" i="6"/>
  <c r="AH260" i="6"/>
  <c r="AG260" i="6"/>
  <c r="AF260" i="6"/>
  <c r="AE260" i="6"/>
  <c r="AD260" i="6"/>
  <c r="AC260" i="6"/>
  <c r="AB260" i="6"/>
  <c r="AA260" i="6"/>
  <c r="W260" i="6"/>
  <c r="V260" i="6"/>
  <c r="U260" i="6"/>
  <c r="T260" i="6"/>
  <c r="S260" i="6"/>
  <c r="R260" i="6"/>
  <c r="Q260" i="6"/>
  <c r="P260" i="6"/>
  <c r="O260" i="6"/>
  <c r="N260" i="6"/>
  <c r="M260" i="6"/>
  <c r="L260" i="6"/>
  <c r="K260" i="6"/>
  <c r="J260" i="6"/>
  <c r="I260" i="6"/>
  <c r="H260" i="6"/>
  <c r="G260" i="6"/>
  <c r="F260" i="6"/>
  <c r="E260" i="6"/>
  <c r="D260" i="6"/>
  <c r="C260" i="6"/>
  <c r="B260" i="6"/>
  <c r="AY259" i="6"/>
  <c r="AV259" i="6"/>
  <c r="AU259" i="6"/>
  <c r="AT259" i="6"/>
  <c r="AS259" i="6"/>
  <c r="AR259" i="6"/>
  <c r="AQ259" i="6"/>
  <c r="AP259" i="6"/>
  <c r="AO259" i="6"/>
  <c r="AN259" i="6"/>
  <c r="AM259" i="6"/>
  <c r="AL259" i="6"/>
  <c r="AK259" i="6"/>
  <c r="AJ259" i="6"/>
  <c r="AI259" i="6"/>
  <c r="AH259" i="6"/>
  <c r="AG259" i="6"/>
  <c r="AF259" i="6"/>
  <c r="AE259" i="6"/>
  <c r="AD259" i="6"/>
  <c r="AC259" i="6"/>
  <c r="AB259" i="6"/>
  <c r="AA259" i="6"/>
  <c r="W259" i="6"/>
  <c r="V259" i="6"/>
  <c r="U259" i="6"/>
  <c r="T259" i="6"/>
  <c r="S259" i="6"/>
  <c r="R259" i="6"/>
  <c r="Q259" i="6"/>
  <c r="P259" i="6"/>
  <c r="O259" i="6"/>
  <c r="N259" i="6"/>
  <c r="M259" i="6"/>
  <c r="L259" i="6"/>
  <c r="K259" i="6"/>
  <c r="J259" i="6"/>
  <c r="I259" i="6"/>
  <c r="H259" i="6"/>
  <c r="G259" i="6"/>
  <c r="F259" i="6"/>
  <c r="E259" i="6"/>
  <c r="D259" i="6"/>
  <c r="C259" i="6"/>
  <c r="B259" i="6"/>
  <c r="AY258" i="6"/>
  <c r="AV258" i="6"/>
  <c r="AU258" i="6"/>
  <c r="AT258" i="6"/>
  <c r="AS258" i="6"/>
  <c r="AR258" i="6"/>
  <c r="AQ258" i="6"/>
  <c r="AP258" i="6"/>
  <c r="AO258" i="6"/>
  <c r="AN258" i="6"/>
  <c r="AM258" i="6"/>
  <c r="AL258" i="6"/>
  <c r="AK258" i="6"/>
  <c r="AJ258" i="6"/>
  <c r="AI258" i="6"/>
  <c r="AH258" i="6"/>
  <c r="AG258" i="6"/>
  <c r="AF258" i="6"/>
  <c r="AE258" i="6"/>
  <c r="AD258" i="6"/>
  <c r="AC258" i="6"/>
  <c r="AB258" i="6"/>
  <c r="AA258" i="6"/>
  <c r="W258" i="6"/>
  <c r="V258" i="6"/>
  <c r="U258" i="6"/>
  <c r="T258" i="6"/>
  <c r="S258" i="6"/>
  <c r="R258" i="6"/>
  <c r="Q258" i="6"/>
  <c r="P258" i="6"/>
  <c r="O258" i="6"/>
  <c r="N258" i="6"/>
  <c r="M258" i="6"/>
  <c r="L258" i="6"/>
  <c r="K258" i="6"/>
  <c r="J258" i="6"/>
  <c r="I258" i="6"/>
  <c r="H258" i="6"/>
  <c r="G258" i="6"/>
  <c r="F258" i="6"/>
  <c r="E258" i="6"/>
  <c r="D258" i="6"/>
  <c r="C258" i="6"/>
  <c r="B258" i="6"/>
  <c r="AY257" i="6"/>
  <c r="AV257" i="6"/>
  <c r="AU257" i="6"/>
  <c r="AT257" i="6"/>
  <c r="AS257" i="6"/>
  <c r="AR257" i="6"/>
  <c r="AQ257" i="6"/>
  <c r="AP257" i="6"/>
  <c r="AO257" i="6"/>
  <c r="AN257" i="6"/>
  <c r="AM257" i="6"/>
  <c r="AL257" i="6"/>
  <c r="AK257" i="6"/>
  <c r="AJ257" i="6"/>
  <c r="AI257" i="6"/>
  <c r="AH257" i="6"/>
  <c r="AG257" i="6"/>
  <c r="AF257" i="6"/>
  <c r="AE257" i="6"/>
  <c r="AD257" i="6"/>
  <c r="AC257" i="6"/>
  <c r="AB257" i="6"/>
  <c r="AA257" i="6"/>
  <c r="W257" i="6"/>
  <c r="V257" i="6"/>
  <c r="U257" i="6"/>
  <c r="T257" i="6"/>
  <c r="S257" i="6"/>
  <c r="R257" i="6"/>
  <c r="Q257" i="6"/>
  <c r="P257" i="6"/>
  <c r="O257" i="6"/>
  <c r="N257" i="6"/>
  <c r="M257" i="6"/>
  <c r="L257" i="6"/>
  <c r="K257" i="6"/>
  <c r="J257" i="6"/>
  <c r="I257" i="6"/>
  <c r="H257" i="6"/>
  <c r="G257" i="6"/>
  <c r="F257" i="6"/>
  <c r="E257" i="6"/>
  <c r="D257" i="6"/>
  <c r="C257" i="6"/>
  <c r="B257" i="6"/>
  <c r="AY256" i="6"/>
  <c r="AV256" i="6"/>
  <c r="AU256" i="6"/>
  <c r="AT256" i="6"/>
  <c r="AS256" i="6"/>
  <c r="AR256" i="6"/>
  <c r="AQ256" i="6"/>
  <c r="AP256" i="6"/>
  <c r="AO256" i="6"/>
  <c r="AN256" i="6"/>
  <c r="AM256" i="6"/>
  <c r="AL256" i="6"/>
  <c r="AK256" i="6"/>
  <c r="AJ256" i="6"/>
  <c r="AI256" i="6"/>
  <c r="AH256" i="6"/>
  <c r="AG256" i="6"/>
  <c r="AF256" i="6"/>
  <c r="AE256" i="6"/>
  <c r="AD256" i="6"/>
  <c r="AC256" i="6"/>
  <c r="AB256" i="6"/>
  <c r="AA256" i="6"/>
  <c r="W256" i="6"/>
  <c r="V256" i="6"/>
  <c r="U256" i="6"/>
  <c r="T256" i="6"/>
  <c r="S256" i="6"/>
  <c r="R256" i="6"/>
  <c r="Q256" i="6"/>
  <c r="P256" i="6"/>
  <c r="O256" i="6"/>
  <c r="N256" i="6"/>
  <c r="M256" i="6"/>
  <c r="L256" i="6"/>
  <c r="K256" i="6"/>
  <c r="J256" i="6"/>
  <c r="I256" i="6"/>
  <c r="H256" i="6"/>
  <c r="G256" i="6"/>
  <c r="F256" i="6"/>
  <c r="E256" i="6"/>
  <c r="D256" i="6"/>
  <c r="C256" i="6"/>
  <c r="B256" i="6"/>
  <c r="AY255" i="6"/>
  <c r="AV255" i="6"/>
  <c r="AU255" i="6"/>
  <c r="AT255" i="6"/>
  <c r="AS255" i="6"/>
  <c r="AR255" i="6"/>
  <c r="AQ255" i="6"/>
  <c r="AP255" i="6"/>
  <c r="AO255" i="6"/>
  <c r="AN255" i="6"/>
  <c r="AM255" i="6"/>
  <c r="AL255" i="6"/>
  <c r="AK255" i="6"/>
  <c r="AJ255" i="6"/>
  <c r="AI255" i="6"/>
  <c r="AH255" i="6"/>
  <c r="AG255" i="6"/>
  <c r="AF255" i="6"/>
  <c r="AE255" i="6"/>
  <c r="AD255" i="6"/>
  <c r="AC255" i="6"/>
  <c r="AB255" i="6"/>
  <c r="AA255" i="6"/>
  <c r="W255" i="6"/>
  <c r="V255" i="6"/>
  <c r="U255" i="6"/>
  <c r="T255" i="6"/>
  <c r="S255" i="6"/>
  <c r="R255" i="6"/>
  <c r="Q255" i="6"/>
  <c r="P255" i="6"/>
  <c r="O255" i="6"/>
  <c r="N255" i="6"/>
  <c r="M255" i="6"/>
  <c r="L255" i="6"/>
  <c r="K255" i="6"/>
  <c r="J255" i="6"/>
  <c r="I255" i="6"/>
  <c r="H255" i="6"/>
  <c r="G255" i="6"/>
  <c r="F255" i="6"/>
  <c r="E255" i="6"/>
  <c r="D255" i="6"/>
  <c r="C255" i="6"/>
  <c r="B255" i="6"/>
  <c r="AY254" i="6"/>
  <c r="AV254" i="6"/>
  <c r="AU254" i="6"/>
  <c r="AT254" i="6"/>
  <c r="AS254" i="6"/>
  <c r="AR254" i="6"/>
  <c r="AQ254" i="6"/>
  <c r="AP254" i="6"/>
  <c r="AO254" i="6"/>
  <c r="AN254" i="6"/>
  <c r="AM254" i="6"/>
  <c r="AL254" i="6"/>
  <c r="AK254" i="6"/>
  <c r="AJ254" i="6"/>
  <c r="AI254" i="6"/>
  <c r="AH254" i="6"/>
  <c r="AG254" i="6"/>
  <c r="AF254" i="6"/>
  <c r="AE254" i="6"/>
  <c r="AD254" i="6"/>
  <c r="AC254" i="6"/>
  <c r="AB254" i="6"/>
  <c r="AA254" i="6"/>
  <c r="W254" i="6"/>
  <c r="V254" i="6"/>
  <c r="U254" i="6"/>
  <c r="T254" i="6"/>
  <c r="S254" i="6"/>
  <c r="R254" i="6"/>
  <c r="Q254" i="6"/>
  <c r="P254" i="6"/>
  <c r="O254" i="6"/>
  <c r="N254" i="6"/>
  <c r="M254" i="6"/>
  <c r="L254" i="6"/>
  <c r="K254" i="6"/>
  <c r="J254" i="6"/>
  <c r="I254" i="6"/>
  <c r="H254" i="6"/>
  <c r="G254" i="6"/>
  <c r="F254" i="6"/>
  <c r="E254" i="6"/>
  <c r="D254" i="6"/>
  <c r="C254" i="6"/>
  <c r="B254" i="6"/>
  <c r="AY253" i="6"/>
  <c r="AV253" i="6"/>
  <c r="AU253" i="6"/>
  <c r="AT253" i="6"/>
  <c r="AS253" i="6"/>
  <c r="AR253" i="6"/>
  <c r="AQ253" i="6"/>
  <c r="AP253" i="6"/>
  <c r="AO253" i="6"/>
  <c r="AN253" i="6"/>
  <c r="AM253" i="6"/>
  <c r="AL253" i="6"/>
  <c r="AK253" i="6"/>
  <c r="AJ253" i="6"/>
  <c r="AI253" i="6"/>
  <c r="AH253" i="6"/>
  <c r="AG253" i="6"/>
  <c r="AF253" i="6"/>
  <c r="AE253" i="6"/>
  <c r="AD253" i="6"/>
  <c r="AC253" i="6"/>
  <c r="AB253" i="6"/>
  <c r="AA253" i="6"/>
  <c r="W253" i="6"/>
  <c r="V253" i="6"/>
  <c r="U253" i="6"/>
  <c r="T253" i="6"/>
  <c r="S253" i="6"/>
  <c r="R253" i="6"/>
  <c r="Q253" i="6"/>
  <c r="P253" i="6"/>
  <c r="O253" i="6"/>
  <c r="N253" i="6"/>
  <c r="M253" i="6"/>
  <c r="L253" i="6"/>
  <c r="K253" i="6"/>
  <c r="J253" i="6"/>
  <c r="I253" i="6"/>
  <c r="H253" i="6"/>
  <c r="G253" i="6"/>
  <c r="F253" i="6"/>
  <c r="E253" i="6"/>
  <c r="D253" i="6"/>
  <c r="C253" i="6"/>
  <c r="B253" i="6"/>
  <c r="AY252" i="6"/>
  <c r="AV252" i="6"/>
  <c r="AU252" i="6"/>
  <c r="AT252" i="6"/>
  <c r="AS252" i="6"/>
  <c r="AR252" i="6"/>
  <c r="AQ252" i="6"/>
  <c r="AP252" i="6"/>
  <c r="AO252" i="6"/>
  <c r="AN252" i="6"/>
  <c r="AM252" i="6"/>
  <c r="AL252" i="6"/>
  <c r="AK252" i="6"/>
  <c r="AJ252" i="6"/>
  <c r="AI252" i="6"/>
  <c r="AH252" i="6"/>
  <c r="AG252" i="6"/>
  <c r="AF252" i="6"/>
  <c r="AE252" i="6"/>
  <c r="AD252" i="6"/>
  <c r="AC252" i="6"/>
  <c r="AB252" i="6"/>
  <c r="AA252" i="6"/>
  <c r="W252" i="6"/>
  <c r="V252" i="6"/>
  <c r="U252" i="6"/>
  <c r="T252" i="6"/>
  <c r="S252" i="6"/>
  <c r="R252" i="6"/>
  <c r="Q252" i="6"/>
  <c r="P252" i="6"/>
  <c r="O252" i="6"/>
  <c r="N252" i="6"/>
  <c r="M252" i="6"/>
  <c r="L252" i="6"/>
  <c r="K252" i="6"/>
  <c r="J252" i="6"/>
  <c r="I252" i="6"/>
  <c r="H252" i="6"/>
  <c r="G252" i="6"/>
  <c r="F252" i="6"/>
  <c r="E252" i="6"/>
  <c r="D252" i="6"/>
  <c r="C252" i="6"/>
  <c r="B252" i="6"/>
  <c r="AY251" i="6"/>
  <c r="AV251" i="6"/>
  <c r="AU251" i="6"/>
  <c r="AT251" i="6"/>
  <c r="AS251" i="6"/>
  <c r="AR251" i="6"/>
  <c r="AQ251" i="6"/>
  <c r="AP251" i="6"/>
  <c r="AO251" i="6"/>
  <c r="AN251" i="6"/>
  <c r="AM251" i="6"/>
  <c r="AL251" i="6"/>
  <c r="AK251" i="6"/>
  <c r="AJ251" i="6"/>
  <c r="AI251" i="6"/>
  <c r="AH251" i="6"/>
  <c r="AG251" i="6"/>
  <c r="AF251" i="6"/>
  <c r="AE251" i="6"/>
  <c r="AD251" i="6"/>
  <c r="AC251" i="6"/>
  <c r="AB251" i="6"/>
  <c r="AA251" i="6"/>
  <c r="W251" i="6"/>
  <c r="V251" i="6"/>
  <c r="U251" i="6"/>
  <c r="T251" i="6"/>
  <c r="S251" i="6"/>
  <c r="R251" i="6"/>
  <c r="Q251" i="6"/>
  <c r="P251" i="6"/>
  <c r="O251" i="6"/>
  <c r="N251" i="6"/>
  <c r="M251" i="6"/>
  <c r="L251" i="6"/>
  <c r="K251" i="6"/>
  <c r="J251" i="6"/>
  <c r="I251" i="6"/>
  <c r="H251" i="6"/>
  <c r="G251" i="6"/>
  <c r="F251" i="6"/>
  <c r="E251" i="6"/>
  <c r="D251" i="6"/>
  <c r="C251" i="6"/>
  <c r="B251" i="6"/>
  <c r="AY250" i="6"/>
  <c r="AV250" i="6"/>
  <c r="AU250" i="6"/>
  <c r="AT250" i="6"/>
  <c r="AS250" i="6"/>
  <c r="AR250" i="6"/>
  <c r="AQ250" i="6"/>
  <c r="AP250" i="6"/>
  <c r="AO250" i="6"/>
  <c r="AN250" i="6"/>
  <c r="AM250" i="6"/>
  <c r="AL250" i="6"/>
  <c r="AK250" i="6"/>
  <c r="AJ250" i="6"/>
  <c r="AI250" i="6"/>
  <c r="AH250" i="6"/>
  <c r="AG250" i="6"/>
  <c r="AF250" i="6"/>
  <c r="AE250" i="6"/>
  <c r="AD250" i="6"/>
  <c r="AC250" i="6"/>
  <c r="AB250" i="6"/>
  <c r="AA250" i="6"/>
  <c r="W250" i="6"/>
  <c r="V250" i="6"/>
  <c r="U250" i="6"/>
  <c r="T250" i="6"/>
  <c r="S250" i="6"/>
  <c r="R250" i="6"/>
  <c r="Q250" i="6"/>
  <c r="P250" i="6"/>
  <c r="O250" i="6"/>
  <c r="N250" i="6"/>
  <c r="M250" i="6"/>
  <c r="L250" i="6"/>
  <c r="K250" i="6"/>
  <c r="J250" i="6"/>
  <c r="I250" i="6"/>
  <c r="H250" i="6"/>
  <c r="G250" i="6"/>
  <c r="F250" i="6"/>
  <c r="E250" i="6"/>
  <c r="D250" i="6"/>
  <c r="C250" i="6"/>
  <c r="B250" i="6"/>
  <c r="AY249" i="6"/>
  <c r="AV249" i="6"/>
  <c r="AU249" i="6"/>
  <c r="AT249" i="6"/>
  <c r="AS249" i="6"/>
  <c r="AR249" i="6"/>
  <c r="AQ249" i="6"/>
  <c r="AP249" i="6"/>
  <c r="AO249" i="6"/>
  <c r="AN249" i="6"/>
  <c r="AM249" i="6"/>
  <c r="AL249" i="6"/>
  <c r="AK249" i="6"/>
  <c r="AJ249" i="6"/>
  <c r="AI249" i="6"/>
  <c r="AH249" i="6"/>
  <c r="AG249" i="6"/>
  <c r="AF249" i="6"/>
  <c r="AE249" i="6"/>
  <c r="AD249" i="6"/>
  <c r="AC249" i="6"/>
  <c r="AB249" i="6"/>
  <c r="AA249" i="6"/>
  <c r="W249" i="6"/>
  <c r="V249" i="6"/>
  <c r="U249" i="6"/>
  <c r="T249" i="6"/>
  <c r="S249" i="6"/>
  <c r="R249" i="6"/>
  <c r="Q249" i="6"/>
  <c r="P249" i="6"/>
  <c r="O249" i="6"/>
  <c r="N249" i="6"/>
  <c r="M249" i="6"/>
  <c r="L249" i="6"/>
  <c r="K249" i="6"/>
  <c r="J249" i="6"/>
  <c r="I249" i="6"/>
  <c r="H249" i="6"/>
  <c r="G249" i="6"/>
  <c r="F249" i="6"/>
  <c r="E249" i="6"/>
  <c r="D249" i="6"/>
  <c r="C249" i="6"/>
  <c r="B249" i="6"/>
  <c r="AY248" i="6"/>
  <c r="AV248" i="6"/>
  <c r="AU248" i="6"/>
  <c r="AT248" i="6"/>
  <c r="AS248" i="6"/>
  <c r="AR248" i="6"/>
  <c r="AQ248" i="6"/>
  <c r="AP248" i="6"/>
  <c r="AO248" i="6"/>
  <c r="AN248" i="6"/>
  <c r="AM248" i="6"/>
  <c r="AL248" i="6"/>
  <c r="AK248" i="6"/>
  <c r="AJ248" i="6"/>
  <c r="AI248" i="6"/>
  <c r="AH248" i="6"/>
  <c r="AG248" i="6"/>
  <c r="AF248" i="6"/>
  <c r="AE248" i="6"/>
  <c r="AD248" i="6"/>
  <c r="AC248" i="6"/>
  <c r="AB248" i="6"/>
  <c r="AA248" i="6"/>
  <c r="W248" i="6"/>
  <c r="V248" i="6"/>
  <c r="U248" i="6"/>
  <c r="T248" i="6"/>
  <c r="S248" i="6"/>
  <c r="R248" i="6"/>
  <c r="Q248" i="6"/>
  <c r="P248" i="6"/>
  <c r="O248" i="6"/>
  <c r="N248" i="6"/>
  <c r="M248" i="6"/>
  <c r="L248" i="6"/>
  <c r="K248" i="6"/>
  <c r="J248" i="6"/>
  <c r="I248" i="6"/>
  <c r="H248" i="6"/>
  <c r="G248" i="6"/>
  <c r="F248" i="6"/>
  <c r="E248" i="6"/>
  <c r="D248" i="6"/>
  <c r="C248" i="6"/>
  <c r="B248" i="6"/>
  <c r="AY247" i="6"/>
  <c r="AV247" i="6"/>
  <c r="AU247" i="6"/>
  <c r="AT247" i="6"/>
  <c r="AS247" i="6"/>
  <c r="AR247" i="6"/>
  <c r="AQ247" i="6"/>
  <c r="AP247" i="6"/>
  <c r="AO247" i="6"/>
  <c r="AN247" i="6"/>
  <c r="AM247" i="6"/>
  <c r="AL247" i="6"/>
  <c r="AK247" i="6"/>
  <c r="AJ247" i="6"/>
  <c r="AI247" i="6"/>
  <c r="AH247" i="6"/>
  <c r="AG247" i="6"/>
  <c r="AF247" i="6"/>
  <c r="AE247" i="6"/>
  <c r="AD247" i="6"/>
  <c r="AC247" i="6"/>
  <c r="AB247" i="6"/>
  <c r="AA247" i="6"/>
  <c r="W247" i="6"/>
  <c r="V247" i="6"/>
  <c r="U247" i="6"/>
  <c r="T247" i="6"/>
  <c r="S247" i="6"/>
  <c r="R247" i="6"/>
  <c r="Q247" i="6"/>
  <c r="P247" i="6"/>
  <c r="O247" i="6"/>
  <c r="N247" i="6"/>
  <c r="M247" i="6"/>
  <c r="L247" i="6"/>
  <c r="K247" i="6"/>
  <c r="J247" i="6"/>
  <c r="I247" i="6"/>
  <c r="H247" i="6"/>
  <c r="G247" i="6"/>
  <c r="F247" i="6"/>
  <c r="E247" i="6"/>
  <c r="D247" i="6"/>
  <c r="C247" i="6"/>
  <c r="B247" i="6"/>
  <c r="AY246" i="6"/>
  <c r="AV246" i="6"/>
  <c r="AU246" i="6"/>
  <c r="AT246" i="6"/>
  <c r="AS246" i="6"/>
  <c r="AR246" i="6"/>
  <c r="AQ246" i="6"/>
  <c r="AP246" i="6"/>
  <c r="AO246" i="6"/>
  <c r="AN246" i="6"/>
  <c r="AM246" i="6"/>
  <c r="AL246" i="6"/>
  <c r="AK246" i="6"/>
  <c r="AJ246" i="6"/>
  <c r="AI246" i="6"/>
  <c r="AH246" i="6"/>
  <c r="AG246" i="6"/>
  <c r="AF246" i="6"/>
  <c r="AE246" i="6"/>
  <c r="AD246" i="6"/>
  <c r="AC246" i="6"/>
  <c r="AB246" i="6"/>
  <c r="AA246" i="6"/>
  <c r="W246" i="6"/>
  <c r="V246" i="6"/>
  <c r="U246" i="6"/>
  <c r="T246" i="6"/>
  <c r="S246" i="6"/>
  <c r="R246" i="6"/>
  <c r="Q246" i="6"/>
  <c r="P246" i="6"/>
  <c r="O246" i="6"/>
  <c r="N246" i="6"/>
  <c r="M246" i="6"/>
  <c r="L246" i="6"/>
  <c r="K246" i="6"/>
  <c r="J246" i="6"/>
  <c r="I246" i="6"/>
  <c r="H246" i="6"/>
  <c r="G246" i="6"/>
  <c r="F246" i="6"/>
  <c r="E246" i="6"/>
  <c r="D246" i="6"/>
  <c r="C246" i="6"/>
  <c r="B246" i="6"/>
  <c r="AY245" i="6"/>
  <c r="AV245" i="6"/>
  <c r="AU245" i="6"/>
  <c r="AT245" i="6"/>
  <c r="AS245" i="6"/>
  <c r="AR245" i="6"/>
  <c r="AQ245" i="6"/>
  <c r="AP245" i="6"/>
  <c r="AO245" i="6"/>
  <c r="AN245" i="6"/>
  <c r="AM245" i="6"/>
  <c r="AL245" i="6"/>
  <c r="AK245" i="6"/>
  <c r="AJ245" i="6"/>
  <c r="AI245" i="6"/>
  <c r="AH245" i="6"/>
  <c r="AG245" i="6"/>
  <c r="AF245" i="6"/>
  <c r="AE245" i="6"/>
  <c r="AD245" i="6"/>
  <c r="AC245" i="6"/>
  <c r="AB245" i="6"/>
  <c r="AA245" i="6"/>
  <c r="W245" i="6"/>
  <c r="V245" i="6"/>
  <c r="U245" i="6"/>
  <c r="T245" i="6"/>
  <c r="S245" i="6"/>
  <c r="R245" i="6"/>
  <c r="Q245" i="6"/>
  <c r="P245" i="6"/>
  <c r="O245" i="6"/>
  <c r="N245" i="6"/>
  <c r="M245" i="6"/>
  <c r="L245" i="6"/>
  <c r="K245" i="6"/>
  <c r="J245" i="6"/>
  <c r="I245" i="6"/>
  <c r="H245" i="6"/>
  <c r="G245" i="6"/>
  <c r="F245" i="6"/>
  <c r="E245" i="6"/>
  <c r="D245" i="6"/>
  <c r="C245" i="6"/>
  <c r="B245" i="6"/>
  <c r="AY244" i="6"/>
  <c r="AV244" i="6"/>
  <c r="AU244" i="6"/>
  <c r="AT244" i="6"/>
  <c r="AS244" i="6"/>
  <c r="AR244" i="6"/>
  <c r="AQ244" i="6"/>
  <c r="AP244" i="6"/>
  <c r="AO244" i="6"/>
  <c r="AN244" i="6"/>
  <c r="AM244" i="6"/>
  <c r="AL244" i="6"/>
  <c r="AK244" i="6"/>
  <c r="AJ244" i="6"/>
  <c r="AI244" i="6"/>
  <c r="AH244" i="6"/>
  <c r="AG244" i="6"/>
  <c r="AF244" i="6"/>
  <c r="AE244" i="6"/>
  <c r="AD244" i="6"/>
  <c r="AC244" i="6"/>
  <c r="AB244" i="6"/>
  <c r="AA244" i="6"/>
  <c r="W244" i="6"/>
  <c r="V244" i="6"/>
  <c r="U244" i="6"/>
  <c r="T244" i="6"/>
  <c r="S244" i="6"/>
  <c r="R244" i="6"/>
  <c r="Q244" i="6"/>
  <c r="P244" i="6"/>
  <c r="O244" i="6"/>
  <c r="N244" i="6"/>
  <c r="M244" i="6"/>
  <c r="L244" i="6"/>
  <c r="K244" i="6"/>
  <c r="J244" i="6"/>
  <c r="I244" i="6"/>
  <c r="H244" i="6"/>
  <c r="G244" i="6"/>
  <c r="F244" i="6"/>
  <c r="E244" i="6"/>
  <c r="D244" i="6"/>
  <c r="C244" i="6"/>
  <c r="B244" i="6"/>
  <c r="AY243" i="6"/>
  <c r="AV243" i="6"/>
  <c r="AU243" i="6"/>
  <c r="AT243" i="6"/>
  <c r="AS243" i="6"/>
  <c r="AR243" i="6"/>
  <c r="AQ243" i="6"/>
  <c r="AP243" i="6"/>
  <c r="AO243" i="6"/>
  <c r="AN243" i="6"/>
  <c r="AM243" i="6"/>
  <c r="AL243" i="6"/>
  <c r="AK243" i="6"/>
  <c r="AJ243" i="6"/>
  <c r="AI243" i="6"/>
  <c r="AH243" i="6"/>
  <c r="AG243" i="6"/>
  <c r="AF243" i="6"/>
  <c r="AE243" i="6"/>
  <c r="AD243" i="6"/>
  <c r="AC243" i="6"/>
  <c r="AB243" i="6"/>
  <c r="AA243" i="6"/>
  <c r="W243" i="6"/>
  <c r="V243" i="6"/>
  <c r="U243" i="6"/>
  <c r="T243" i="6"/>
  <c r="S243" i="6"/>
  <c r="R243" i="6"/>
  <c r="Q243" i="6"/>
  <c r="P243" i="6"/>
  <c r="O243" i="6"/>
  <c r="N243" i="6"/>
  <c r="M243" i="6"/>
  <c r="L243" i="6"/>
  <c r="K243" i="6"/>
  <c r="J243" i="6"/>
  <c r="I243" i="6"/>
  <c r="H243" i="6"/>
  <c r="G243" i="6"/>
  <c r="F243" i="6"/>
  <c r="E243" i="6"/>
  <c r="D243" i="6"/>
  <c r="C243" i="6"/>
  <c r="B243" i="6"/>
  <c r="AY242" i="6"/>
  <c r="AV242" i="6"/>
  <c r="AU242" i="6"/>
  <c r="AT242" i="6"/>
  <c r="AS242" i="6"/>
  <c r="AR242" i="6"/>
  <c r="AQ242" i="6"/>
  <c r="AP242" i="6"/>
  <c r="AO242" i="6"/>
  <c r="AN242" i="6"/>
  <c r="AM242" i="6"/>
  <c r="AL242" i="6"/>
  <c r="AK242" i="6"/>
  <c r="AJ242" i="6"/>
  <c r="AI242" i="6"/>
  <c r="AH242" i="6"/>
  <c r="AG242" i="6"/>
  <c r="AF242" i="6"/>
  <c r="AE242" i="6"/>
  <c r="AD242" i="6"/>
  <c r="AC242" i="6"/>
  <c r="AB242" i="6"/>
  <c r="AA242" i="6"/>
  <c r="W242" i="6"/>
  <c r="V242" i="6"/>
  <c r="U242" i="6"/>
  <c r="T242" i="6"/>
  <c r="S242" i="6"/>
  <c r="R242" i="6"/>
  <c r="Q242" i="6"/>
  <c r="P242" i="6"/>
  <c r="O242" i="6"/>
  <c r="N242" i="6"/>
  <c r="M242" i="6"/>
  <c r="L242" i="6"/>
  <c r="K242" i="6"/>
  <c r="J242" i="6"/>
  <c r="I242" i="6"/>
  <c r="H242" i="6"/>
  <c r="G242" i="6"/>
  <c r="F242" i="6"/>
  <c r="E242" i="6"/>
  <c r="D242" i="6"/>
  <c r="C242" i="6"/>
  <c r="B242" i="6"/>
  <c r="AY241" i="6"/>
  <c r="AV241" i="6"/>
  <c r="AU241" i="6"/>
  <c r="AT241" i="6"/>
  <c r="AS241" i="6"/>
  <c r="AR241" i="6"/>
  <c r="AQ241" i="6"/>
  <c r="AP241" i="6"/>
  <c r="AO241" i="6"/>
  <c r="AN241" i="6"/>
  <c r="AM241" i="6"/>
  <c r="AL241" i="6"/>
  <c r="AK241" i="6"/>
  <c r="AJ241" i="6"/>
  <c r="AI241" i="6"/>
  <c r="AH241" i="6"/>
  <c r="AG241" i="6"/>
  <c r="AF241" i="6"/>
  <c r="AE241" i="6"/>
  <c r="AD241" i="6"/>
  <c r="AC241" i="6"/>
  <c r="AB241" i="6"/>
  <c r="AA241" i="6"/>
  <c r="W241" i="6"/>
  <c r="V241" i="6"/>
  <c r="U241" i="6"/>
  <c r="T241" i="6"/>
  <c r="S241" i="6"/>
  <c r="R241" i="6"/>
  <c r="Q241" i="6"/>
  <c r="P241" i="6"/>
  <c r="O241" i="6"/>
  <c r="N241" i="6"/>
  <c r="M241" i="6"/>
  <c r="L241" i="6"/>
  <c r="K241" i="6"/>
  <c r="J241" i="6"/>
  <c r="I241" i="6"/>
  <c r="H241" i="6"/>
  <c r="G241" i="6"/>
  <c r="F241" i="6"/>
  <c r="E241" i="6"/>
  <c r="D241" i="6"/>
  <c r="C241" i="6"/>
  <c r="B241" i="6"/>
  <c r="AY240" i="6"/>
  <c r="AV240" i="6"/>
  <c r="AU240" i="6"/>
  <c r="AT240" i="6"/>
  <c r="AS240" i="6"/>
  <c r="AR240" i="6"/>
  <c r="AQ240" i="6"/>
  <c r="AP240" i="6"/>
  <c r="AO240" i="6"/>
  <c r="AN240" i="6"/>
  <c r="AM240" i="6"/>
  <c r="AL240" i="6"/>
  <c r="AK240" i="6"/>
  <c r="AJ240" i="6"/>
  <c r="AI240" i="6"/>
  <c r="AH240" i="6"/>
  <c r="AG240" i="6"/>
  <c r="AF240" i="6"/>
  <c r="AE240" i="6"/>
  <c r="AD240" i="6"/>
  <c r="AC240" i="6"/>
  <c r="AB240" i="6"/>
  <c r="AA240" i="6"/>
  <c r="W240" i="6"/>
  <c r="V240" i="6"/>
  <c r="U240" i="6"/>
  <c r="T240" i="6"/>
  <c r="S240" i="6"/>
  <c r="R240" i="6"/>
  <c r="Q240" i="6"/>
  <c r="P240" i="6"/>
  <c r="O240" i="6"/>
  <c r="N240" i="6"/>
  <c r="M240" i="6"/>
  <c r="L240" i="6"/>
  <c r="K240" i="6"/>
  <c r="J240" i="6"/>
  <c r="I240" i="6"/>
  <c r="H240" i="6"/>
  <c r="G240" i="6"/>
  <c r="F240" i="6"/>
  <c r="E240" i="6"/>
  <c r="D240" i="6"/>
  <c r="C240" i="6"/>
  <c r="B240" i="6"/>
  <c r="AY239" i="6"/>
  <c r="AV239" i="6"/>
  <c r="AU239" i="6"/>
  <c r="AT239" i="6"/>
  <c r="AS239" i="6"/>
  <c r="AR239" i="6"/>
  <c r="AQ239" i="6"/>
  <c r="AP239" i="6"/>
  <c r="AO239" i="6"/>
  <c r="AN239" i="6"/>
  <c r="AM239" i="6"/>
  <c r="AL239" i="6"/>
  <c r="AK239" i="6"/>
  <c r="AJ239" i="6"/>
  <c r="AI239" i="6"/>
  <c r="AH239" i="6"/>
  <c r="AG239" i="6"/>
  <c r="AF239" i="6"/>
  <c r="AE239" i="6"/>
  <c r="AD239" i="6"/>
  <c r="AC239" i="6"/>
  <c r="AB239" i="6"/>
  <c r="AA239" i="6"/>
  <c r="W239" i="6"/>
  <c r="V239" i="6"/>
  <c r="U239" i="6"/>
  <c r="T239" i="6"/>
  <c r="S239" i="6"/>
  <c r="R239" i="6"/>
  <c r="Q239" i="6"/>
  <c r="P239" i="6"/>
  <c r="O239" i="6"/>
  <c r="N239" i="6"/>
  <c r="M239" i="6"/>
  <c r="L239" i="6"/>
  <c r="K239" i="6"/>
  <c r="J239" i="6"/>
  <c r="I239" i="6"/>
  <c r="H239" i="6"/>
  <c r="G239" i="6"/>
  <c r="F239" i="6"/>
  <c r="E239" i="6"/>
  <c r="D239" i="6"/>
  <c r="C239" i="6"/>
  <c r="B239" i="6"/>
  <c r="AY238" i="6"/>
  <c r="AV238" i="6"/>
  <c r="AU238" i="6"/>
  <c r="AT238" i="6"/>
  <c r="AS238" i="6"/>
  <c r="AR238" i="6"/>
  <c r="AQ238" i="6"/>
  <c r="AP238" i="6"/>
  <c r="AO238" i="6"/>
  <c r="AN238" i="6"/>
  <c r="AM238" i="6"/>
  <c r="AL238" i="6"/>
  <c r="AK238" i="6"/>
  <c r="AJ238" i="6"/>
  <c r="AI238" i="6"/>
  <c r="AH238" i="6"/>
  <c r="AG238" i="6"/>
  <c r="AF238" i="6"/>
  <c r="AE238" i="6"/>
  <c r="AD238" i="6"/>
  <c r="AC238" i="6"/>
  <c r="AB238" i="6"/>
  <c r="AA238" i="6"/>
  <c r="W238" i="6"/>
  <c r="V238" i="6"/>
  <c r="U238" i="6"/>
  <c r="T238" i="6"/>
  <c r="S238" i="6"/>
  <c r="R238" i="6"/>
  <c r="Q238" i="6"/>
  <c r="P238" i="6"/>
  <c r="O238" i="6"/>
  <c r="N238" i="6"/>
  <c r="M238" i="6"/>
  <c r="L238" i="6"/>
  <c r="K238" i="6"/>
  <c r="J238" i="6"/>
  <c r="I238" i="6"/>
  <c r="H238" i="6"/>
  <c r="G238" i="6"/>
  <c r="F238" i="6"/>
  <c r="E238" i="6"/>
  <c r="D238" i="6"/>
  <c r="C238" i="6"/>
  <c r="B238" i="6"/>
  <c r="AY237" i="6"/>
  <c r="AV237" i="6"/>
  <c r="AU237" i="6"/>
  <c r="AT237" i="6"/>
  <c r="AS237" i="6"/>
  <c r="AR237" i="6"/>
  <c r="AQ237" i="6"/>
  <c r="AP237" i="6"/>
  <c r="AO237" i="6"/>
  <c r="AN237" i="6"/>
  <c r="AM237" i="6"/>
  <c r="AL237" i="6"/>
  <c r="AK237" i="6"/>
  <c r="AJ237" i="6"/>
  <c r="AI237" i="6"/>
  <c r="AH237" i="6"/>
  <c r="AG237" i="6"/>
  <c r="AF237" i="6"/>
  <c r="AE237" i="6"/>
  <c r="AD237" i="6"/>
  <c r="AC237" i="6"/>
  <c r="AB237" i="6"/>
  <c r="AA237" i="6"/>
  <c r="W237" i="6"/>
  <c r="V237" i="6"/>
  <c r="U237" i="6"/>
  <c r="T237" i="6"/>
  <c r="S237" i="6"/>
  <c r="R237" i="6"/>
  <c r="Q237" i="6"/>
  <c r="P237" i="6"/>
  <c r="O237" i="6"/>
  <c r="N237" i="6"/>
  <c r="M237" i="6"/>
  <c r="L237" i="6"/>
  <c r="K237" i="6"/>
  <c r="J237" i="6"/>
  <c r="I237" i="6"/>
  <c r="H237" i="6"/>
  <c r="G237" i="6"/>
  <c r="F237" i="6"/>
  <c r="E237" i="6"/>
  <c r="D237" i="6"/>
  <c r="C237" i="6"/>
  <c r="B237" i="6"/>
  <c r="AY236" i="6"/>
  <c r="AV236" i="6"/>
  <c r="AU236" i="6"/>
  <c r="AT236" i="6"/>
  <c r="AS236" i="6"/>
  <c r="AR236" i="6"/>
  <c r="AQ236" i="6"/>
  <c r="AP236" i="6"/>
  <c r="AO236" i="6"/>
  <c r="AN236" i="6"/>
  <c r="AM236" i="6"/>
  <c r="AL236" i="6"/>
  <c r="AK236" i="6"/>
  <c r="AJ236" i="6"/>
  <c r="AI236" i="6"/>
  <c r="AH236" i="6"/>
  <c r="AG236" i="6"/>
  <c r="AF236" i="6"/>
  <c r="AE236" i="6"/>
  <c r="AD236" i="6"/>
  <c r="AC236" i="6"/>
  <c r="AB236" i="6"/>
  <c r="AA236" i="6"/>
  <c r="W236" i="6"/>
  <c r="V236" i="6"/>
  <c r="U236" i="6"/>
  <c r="T236" i="6"/>
  <c r="S236" i="6"/>
  <c r="R236" i="6"/>
  <c r="Q236" i="6"/>
  <c r="P236" i="6"/>
  <c r="O236" i="6"/>
  <c r="N236" i="6"/>
  <c r="M236" i="6"/>
  <c r="L236" i="6"/>
  <c r="K236" i="6"/>
  <c r="J236" i="6"/>
  <c r="I236" i="6"/>
  <c r="H236" i="6"/>
  <c r="G236" i="6"/>
  <c r="F236" i="6"/>
  <c r="E236" i="6"/>
  <c r="D236" i="6"/>
  <c r="C236" i="6"/>
  <c r="B236" i="6"/>
  <c r="AY235" i="6"/>
  <c r="AV235" i="6"/>
  <c r="AU235" i="6"/>
  <c r="AT235" i="6"/>
  <c r="AS235" i="6"/>
  <c r="AR235" i="6"/>
  <c r="AQ235" i="6"/>
  <c r="AP235" i="6"/>
  <c r="AO235" i="6"/>
  <c r="AN235" i="6"/>
  <c r="AM235" i="6"/>
  <c r="AL235" i="6"/>
  <c r="AK235" i="6"/>
  <c r="AJ235" i="6"/>
  <c r="AI235" i="6"/>
  <c r="AH235" i="6"/>
  <c r="AG235" i="6"/>
  <c r="AF235" i="6"/>
  <c r="AE235" i="6"/>
  <c r="AD235" i="6"/>
  <c r="AC235" i="6"/>
  <c r="AB235" i="6"/>
  <c r="AA235" i="6"/>
  <c r="W235" i="6"/>
  <c r="V235" i="6"/>
  <c r="U235" i="6"/>
  <c r="T235" i="6"/>
  <c r="S235" i="6"/>
  <c r="R235" i="6"/>
  <c r="Q235" i="6"/>
  <c r="P235" i="6"/>
  <c r="O235" i="6"/>
  <c r="N235" i="6"/>
  <c r="M235" i="6"/>
  <c r="L235" i="6"/>
  <c r="K235" i="6"/>
  <c r="J235" i="6"/>
  <c r="I235" i="6"/>
  <c r="H235" i="6"/>
  <c r="G235" i="6"/>
  <c r="F235" i="6"/>
  <c r="E235" i="6"/>
  <c r="D235" i="6"/>
  <c r="C235" i="6"/>
  <c r="B235" i="6"/>
  <c r="AY234" i="6"/>
  <c r="AV234" i="6"/>
  <c r="AU234" i="6"/>
  <c r="AT234" i="6"/>
  <c r="AS234" i="6"/>
  <c r="AR234" i="6"/>
  <c r="AQ234" i="6"/>
  <c r="AP234" i="6"/>
  <c r="AO234" i="6"/>
  <c r="AN234" i="6"/>
  <c r="AM234" i="6"/>
  <c r="AL234" i="6"/>
  <c r="AK234" i="6"/>
  <c r="AJ234" i="6"/>
  <c r="AI234" i="6"/>
  <c r="AH234" i="6"/>
  <c r="AG234" i="6"/>
  <c r="AF234" i="6"/>
  <c r="AE234" i="6"/>
  <c r="AD234" i="6"/>
  <c r="AC234" i="6"/>
  <c r="AB234" i="6"/>
  <c r="AA234" i="6"/>
  <c r="W234" i="6"/>
  <c r="V234" i="6"/>
  <c r="U234" i="6"/>
  <c r="T234" i="6"/>
  <c r="S234" i="6"/>
  <c r="R234" i="6"/>
  <c r="Q234" i="6"/>
  <c r="P234" i="6"/>
  <c r="O234" i="6"/>
  <c r="N234" i="6"/>
  <c r="M234" i="6"/>
  <c r="L234" i="6"/>
  <c r="K234" i="6"/>
  <c r="J234" i="6"/>
  <c r="I234" i="6"/>
  <c r="H234" i="6"/>
  <c r="G234" i="6"/>
  <c r="F234" i="6"/>
  <c r="E234" i="6"/>
  <c r="D234" i="6"/>
  <c r="C234" i="6"/>
  <c r="B234" i="6"/>
  <c r="AY233" i="6"/>
  <c r="AV233" i="6"/>
  <c r="AU233" i="6"/>
  <c r="AT233" i="6"/>
  <c r="AS233" i="6"/>
  <c r="AR233" i="6"/>
  <c r="AQ233" i="6"/>
  <c r="AP233" i="6"/>
  <c r="AO233" i="6"/>
  <c r="AN233" i="6"/>
  <c r="AM233" i="6"/>
  <c r="AL233" i="6"/>
  <c r="AK233" i="6"/>
  <c r="AJ233" i="6"/>
  <c r="AI233" i="6"/>
  <c r="AH233" i="6"/>
  <c r="AG233" i="6"/>
  <c r="AF233" i="6"/>
  <c r="AE233" i="6"/>
  <c r="AD233" i="6"/>
  <c r="AC233" i="6"/>
  <c r="AB233" i="6"/>
  <c r="AA233" i="6"/>
  <c r="W233" i="6"/>
  <c r="V233" i="6"/>
  <c r="U233" i="6"/>
  <c r="T233" i="6"/>
  <c r="S233" i="6"/>
  <c r="R233" i="6"/>
  <c r="Q233" i="6"/>
  <c r="P233" i="6"/>
  <c r="O233" i="6"/>
  <c r="N233" i="6"/>
  <c r="M233" i="6"/>
  <c r="L233" i="6"/>
  <c r="K233" i="6"/>
  <c r="J233" i="6"/>
  <c r="I233" i="6"/>
  <c r="H233" i="6"/>
  <c r="G233" i="6"/>
  <c r="F233" i="6"/>
  <c r="E233" i="6"/>
  <c r="D233" i="6"/>
  <c r="C233" i="6"/>
  <c r="B233" i="6"/>
  <c r="AY232" i="6"/>
  <c r="AV232" i="6"/>
  <c r="AU232" i="6"/>
  <c r="AT232" i="6"/>
  <c r="AS232" i="6"/>
  <c r="AR232" i="6"/>
  <c r="AQ232" i="6"/>
  <c r="AP232" i="6"/>
  <c r="AO232" i="6"/>
  <c r="AN232" i="6"/>
  <c r="AM232" i="6"/>
  <c r="AL232" i="6"/>
  <c r="AK232" i="6"/>
  <c r="AJ232" i="6"/>
  <c r="AI232" i="6"/>
  <c r="AH232" i="6"/>
  <c r="AG232" i="6"/>
  <c r="AF232" i="6"/>
  <c r="AE232" i="6"/>
  <c r="AD232" i="6"/>
  <c r="AC232" i="6"/>
  <c r="AB232" i="6"/>
  <c r="AA232" i="6"/>
  <c r="W232" i="6"/>
  <c r="V232" i="6"/>
  <c r="U232" i="6"/>
  <c r="T232" i="6"/>
  <c r="S232" i="6"/>
  <c r="R232" i="6"/>
  <c r="Q232" i="6"/>
  <c r="P232" i="6"/>
  <c r="O232" i="6"/>
  <c r="N232" i="6"/>
  <c r="M232" i="6"/>
  <c r="L232" i="6"/>
  <c r="K232" i="6"/>
  <c r="J232" i="6"/>
  <c r="I232" i="6"/>
  <c r="H232" i="6"/>
  <c r="G232" i="6"/>
  <c r="F232" i="6"/>
  <c r="E232" i="6"/>
  <c r="D232" i="6"/>
  <c r="C232" i="6"/>
  <c r="B232" i="6"/>
  <c r="AY231" i="6"/>
  <c r="AV231" i="6"/>
  <c r="AU231" i="6"/>
  <c r="AT231" i="6"/>
  <c r="AS231" i="6"/>
  <c r="AR231" i="6"/>
  <c r="AQ231" i="6"/>
  <c r="AP231" i="6"/>
  <c r="AO231" i="6"/>
  <c r="AN231" i="6"/>
  <c r="AM231" i="6"/>
  <c r="AL231" i="6"/>
  <c r="AK231" i="6"/>
  <c r="AJ231" i="6"/>
  <c r="AI231" i="6"/>
  <c r="AH231" i="6"/>
  <c r="AG231" i="6"/>
  <c r="AF231" i="6"/>
  <c r="AE231" i="6"/>
  <c r="AD231" i="6"/>
  <c r="AC231" i="6"/>
  <c r="AB231" i="6"/>
  <c r="AA231" i="6"/>
  <c r="W231" i="6"/>
  <c r="V231" i="6"/>
  <c r="U231" i="6"/>
  <c r="T231" i="6"/>
  <c r="S231" i="6"/>
  <c r="R231" i="6"/>
  <c r="Q231" i="6"/>
  <c r="P231" i="6"/>
  <c r="O231" i="6"/>
  <c r="N231" i="6"/>
  <c r="M231" i="6"/>
  <c r="L231" i="6"/>
  <c r="K231" i="6"/>
  <c r="J231" i="6"/>
  <c r="I231" i="6"/>
  <c r="H231" i="6"/>
  <c r="G231" i="6"/>
  <c r="F231" i="6"/>
  <c r="E231" i="6"/>
  <c r="D231" i="6"/>
  <c r="C231" i="6"/>
  <c r="B231" i="6"/>
  <c r="AY230" i="6"/>
  <c r="AV230" i="6"/>
  <c r="AU230" i="6"/>
  <c r="AT230" i="6"/>
  <c r="AS230" i="6"/>
  <c r="AR230" i="6"/>
  <c r="AQ230" i="6"/>
  <c r="AP230" i="6"/>
  <c r="AO230" i="6"/>
  <c r="AN230" i="6"/>
  <c r="AM230" i="6"/>
  <c r="AL230" i="6"/>
  <c r="AK230" i="6"/>
  <c r="AJ230" i="6"/>
  <c r="AI230" i="6"/>
  <c r="AH230" i="6"/>
  <c r="AG230" i="6"/>
  <c r="AF230" i="6"/>
  <c r="AE230" i="6"/>
  <c r="AD230" i="6"/>
  <c r="AC230" i="6"/>
  <c r="AB230" i="6"/>
  <c r="AA230" i="6"/>
  <c r="W230" i="6"/>
  <c r="V230" i="6"/>
  <c r="U230" i="6"/>
  <c r="T230" i="6"/>
  <c r="S230" i="6"/>
  <c r="R230" i="6"/>
  <c r="Q230" i="6"/>
  <c r="P230" i="6"/>
  <c r="O230" i="6"/>
  <c r="N230" i="6"/>
  <c r="M230" i="6"/>
  <c r="L230" i="6"/>
  <c r="K230" i="6"/>
  <c r="J230" i="6"/>
  <c r="I230" i="6"/>
  <c r="H230" i="6"/>
  <c r="G230" i="6"/>
  <c r="F230" i="6"/>
  <c r="E230" i="6"/>
  <c r="D230" i="6"/>
  <c r="C230" i="6"/>
  <c r="B230" i="6"/>
  <c r="AY229" i="6"/>
  <c r="AV229" i="6"/>
  <c r="AU229" i="6"/>
  <c r="AT229" i="6"/>
  <c r="AS229" i="6"/>
  <c r="AR229" i="6"/>
  <c r="AQ229" i="6"/>
  <c r="AP229" i="6"/>
  <c r="AO229" i="6"/>
  <c r="AN229" i="6"/>
  <c r="AM229" i="6"/>
  <c r="AL229" i="6"/>
  <c r="AK229" i="6"/>
  <c r="AJ229" i="6"/>
  <c r="AI229" i="6"/>
  <c r="AH229" i="6"/>
  <c r="AG229" i="6"/>
  <c r="AF229" i="6"/>
  <c r="AE229" i="6"/>
  <c r="AD229" i="6"/>
  <c r="AC229" i="6"/>
  <c r="AB229" i="6"/>
  <c r="AA229" i="6"/>
  <c r="W229" i="6"/>
  <c r="V229" i="6"/>
  <c r="U229" i="6"/>
  <c r="T229" i="6"/>
  <c r="S229" i="6"/>
  <c r="R229" i="6"/>
  <c r="Q229" i="6"/>
  <c r="P229" i="6"/>
  <c r="O229" i="6"/>
  <c r="N229" i="6"/>
  <c r="M229" i="6"/>
  <c r="L229" i="6"/>
  <c r="K229" i="6"/>
  <c r="J229" i="6"/>
  <c r="I229" i="6"/>
  <c r="H229" i="6"/>
  <c r="G229" i="6"/>
  <c r="F229" i="6"/>
  <c r="E229" i="6"/>
  <c r="D229" i="6"/>
  <c r="C229" i="6"/>
  <c r="B229" i="6"/>
  <c r="AY228" i="6"/>
  <c r="AV228" i="6"/>
  <c r="AU228" i="6"/>
  <c r="AT228" i="6"/>
  <c r="AS228" i="6"/>
  <c r="AR228" i="6"/>
  <c r="AQ228" i="6"/>
  <c r="AP228" i="6"/>
  <c r="AO228" i="6"/>
  <c r="AN228" i="6"/>
  <c r="AM228" i="6"/>
  <c r="AL228" i="6"/>
  <c r="AK228" i="6"/>
  <c r="AJ228" i="6"/>
  <c r="AI228" i="6"/>
  <c r="AH228" i="6"/>
  <c r="AG228" i="6"/>
  <c r="AF228" i="6"/>
  <c r="AE228" i="6"/>
  <c r="AD228" i="6"/>
  <c r="AC228" i="6"/>
  <c r="AB228" i="6"/>
  <c r="AA228" i="6"/>
  <c r="W228" i="6"/>
  <c r="V228" i="6"/>
  <c r="U228" i="6"/>
  <c r="T228" i="6"/>
  <c r="S228" i="6"/>
  <c r="R228" i="6"/>
  <c r="Q228" i="6"/>
  <c r="P228" i="6"/>
  <c r="O228" i="6"/>
  <c r="N228" i="6"/>
  <c r="M228" i="6"/>
  <c r="L228" i="6"/>
  <c r="K228" i="6"/>
  <c r="J228" i="6"/>
  <c r="I228" i="6"/>
  <c r="H228" i="6"/>
  <c r="G228" i="6"/>
  <c r="F228" i="6"/>
  <c r="E228" i="6"/>
  <c r="D228" i="6"/>
  <c r="C228" i="6"/>
  <c r="B228" i="6"/>
  <c r="AY227" i="6"/>
  <c r="AV227" i="6"/>
  <c r="AU227" i="6"/>
  <c r="AT227" i="6"/>
  <c r="AS227" i="6"/>
  <c r="AR227" i="6"/>
  <c r="AQ227" i="6"/>
  <c r="AP227" i="6"/>
  <c r="AO227" i="6"/>
  <c r="AN227" i="6"/>
  <c r="AM227" i="6"/>
  <c r="AL227" i="6"/>
  <c r="AK227" i="6"/>
  <c r="AJ227" i="6"/>
  <c r="AI227" i="6"/>
  <c r="AH227" i="6"/>
  <c r="AG227" i="6"/>
  <c r="AF227" i="6"/>
  <c r="AE227" i="6"/>
  <c r="AD227" i="6"/>
  <c r="AC227" i="6"/>
  <c r="AB227" i="6"/>
  <c r="AA227" i="6"/>
  <c r="W227" i="6"/>
  <c r="V227" i="6"/>
  <c r="U227" i="6"/>
  <c r="T227" i="6"/>
  <c r="S227" i="6"/>
  <c r="R227" i="6"/>
  <c r="Q227" i="6"/>
  <c r="P227" i="6"/>
  <c r="O227" i="6"/>
  <c r="N227" i="6"/>
  <c r="M227" i="6"/>
  <c r="L227" i="6"/>
  <c r="K227" i="6"/>
  <c r="J227" i="6"/>
  <c r="I227" i="6"/>
  <c r="H227" i="6"/>
  <c r="G227" i="6"/>
  <c r="F227" i="6"/>
  <c r="E227" i="6"/>
  <c r="D227" i="6"/>
  <c r="C227" i="6"/>
  <c r="B227" i="6"/>
  <c r="AY226" i="6"/>
  <c r="AV226" i="6"/>
  <c r="AU226" i="6"/>
  <c r="AT226" i="6"/>
  <c r="AS226" i="6"/>
  <c r="AR226" i="6"/>
  <c r="AQ226" i="6"/>
  <c r="AP226" i="6"/>
  <c r="AO226" i="6"/>
  <c r="AN226" i="6"/>
  <c r="AM226" i="6"/>
  <c r="AL226" i="6"/>
  <c r="AK226" i="6"/>
  <c r="AJ226" i="6"/>
  <c r="AI226" i="6"/>
  <c r="AH226" i="6"/>
  <c r="AG226" i="6"/>
  <c r="AF226" i="6"/>
  <c r="AE226" i="6"/>
  <c r="AD226" i="6"/>
  <c r="AC226" i="6"/>
  <c r="AB226" i="6"/>
  <c r="AA226" i="6"/>
  <c r="W226" i="6"/>
  <c r="V226" i="6"/>
  <c r="U226" i="6"/>
  <c r="T226" i="6"/>
  <c r="S226" i="6"/>
  <c r="R226" i="6"/>
  <c r="Q226" i="6"/>
  <c r="P226" i="6"/>
  <c r="O226" i="6"/>
  <c r="N226" i="6"/>
  <c r="M226" i="6"/>
  <c r="L226" i="6"/>
  <c r="K226" i="6"/>
  <c r="J226" i="6"/>
  <c r="I226" i="6"/>
  <c r="H226" i="6"/>
  <c r="G226" i="6"/>
  <c r="F226" i="6"/>
  <c r="E226" i="6"/>
  <c r="D226" i="6"/>
  <c r="C226" i="6"/>
  <c r="B226" i="6"/>
  <c r="AY225" i="6"/>
  <c r="AV225" i="6"/>
  <c r="AU225" i="6"/>
  <c r="AT225" i="6"/>
  <c r="AS225" i="6"/>
  <c r="AR225" i="6"/>
  <c r="AQ225" i="6"/>
  <c r="AP225" i="6"/>
  <c r="AO225" i="6"/>
  <c r="AN225" i="6"/>
  <c r="AM225" i="6"/>
  <c r="AL225" i="6"/>
  <c r="AK225" i="6"/>
  <c r="AJ225" i="6"/>
  <c r="AI225" i="6"/>
  <c r="AH225" i="6"/>
  <c r="AG225" i="6"/>
  <c r="AF225" i="6"/>
  <c r="AE225" i="6"/>
  <c r="AD225" i="6"/>
  <c r="AC225" i="6"/>
  <c r="AB225" i="6"/>
  <c r="AA225" i="6"/>
  <c r="W225" i="6"/>
  <c r="V225" i="6"/>
  <c r="U225" i="6"/>
  <c r="T225" i="6"/>
  <c r="S225" i="6"/>
  <c r="R225" i="6"/>
  <c r="Q225" i="6"/>
  <c r="P225" i="6"/>
  <c r="O225" i="6"/>
  <c r="N225" i="6"/>
  <c r="M225" i="6"/>
  <c r="L225" i="6"/>
  <c r="K225" i="6"/>
  <c r="J225" i="6"/>
  <c r="I225" i="6"/>
  <c r="H225" i="6"/>
  <c r="G225" i="6"/>
  <c r="F225" i="6"/>
  <c r="E225" i="6"/>
  <c r="D225" i="6"/>
  <c r="C225" i="6"/>
  <c r="B225" i="6"/>
  <c r="AY224" i="6"/>
  <c r="AV224" i="6"/>
  <c r="AU224" i="6"/>
  <c r="AT224" i="6"/>
  <c r="AS224" i="6"/>
  <c r="AR224" i="6"/>
  <c r="AQ224" i="6"/>
  <c r="AP224" i="6"/>
  <c r="AO224" i="6"/>
  <c r="AN224" i="6"/>
  <c r="AM224" i="6"/>
  <c r="AL224" i="6"/>
  <c r="AK224" i="6"/>
  <c r="AJ224" i="6"/>
  <c r="AI224" i="6"/>
  <c r="AH224" i="6"/>
  <c r="AG224" i="6"/>
  <c r="AF224" i="6"/>
  <c r="AE224" i="6"/>
  <c r="AD224" i="6"/>
  <c r="AC224" i="6"/>
  <c r="AB224" i="6"/>
  <c r="AA224" i="6"/>
  <c r="W224" i="6"/>
  <c r="V224" i="6"/>
  <c r="U224" i="6"/>
  <c r="T224" i="6"/>
  <c r="S224" i="6"/>
  <c r="R224" i="6"/>
  <c r="Q224" i="6"/>
  <c r="P224" i="6"/>
  <c r="O224" i="6"/>
  <c r="N224" i="6"/>
  <c r="M224" i="6"/>
  <c r="L224" i="6"/>
  <c r="K224" i="6"/>
  <c r="J224" i="6"/>
  <c r="I224" i="6"/>
  <c r="H224" i="6"/>
  <c r="G224" i="6"/>
  <c r="F224" i="6"/>
  <c r="E224" i="6"/>
  <c r="D224" i="6"/>
  <c r="C224" i="6"/>
  <c r="B224" i="6"/>
  <c r="AY223" i="6"/>
  <c r="AV223" i="6"/>
  <c r="AU223" i="6"/>
  <c r="AT223" i="6"/>
  <c r="AS223" i="6"/>
  <c r="AR223" i="6"/>
  <c r="AQ223" i="6"/>
  <c r="AP223" i="6"/>
  <c r="AO223" i="6"/>
  <c r="AN223" i="6"/>
  <c r="AM223" i="6"/>
  <c r="AL223" i="6"/>
  <c r="AK223" i="6"/>
  <c r="AJ223" i="6"/>
  <c r="AI223" i="6"/>
  <c r="AH223" i="6"/>
  <c r="AG223" i="6"/>
  <c r="AF223" i="6"/>
  <c r="AE223" i="6"/>
  <c r="AD223" i="6"/>
  <c r="AC223" i="6"/>
  <c r="AB223" i="6"/>
  <c r="AA223" i="6"/>
  <c r="W223" i="6"/>
  <c r="V223" i="6"/>
  <c r="U223" i="6"/>
  <c r="T223" i="6"/>
  <c r="S223" i="6"/>
  <c r="R223" i="6"/>
  <c r="Q223" i="6"/>
  <c r="P223" i="6"/>
  <c r="O223" i="6"/>
  <c r="N223" i="6"/>
  <c r="M223" i="6"/>
  <c r="L223" i="6"/>
  <c r="K223" i="6"/>
  <c r="J223" i="6"/>
  <c r="I223" i="6"/>
  <c r="H223" i="6"/>
  <c r="G223" i="6"/>
  <c r="F223" i="6"/>
  <c r="E223" i="6"/>
  <c r="D223" i="6"/>
  <c r="C223" i="6"/>
  <c r="B223" i="6"/>
  <c r="AY222" i="6"/>
  <c r="AV222" i="6"/>
  <c r="AU222" i="6"/>
  <c r="AT222" i="6"/>
  <c r="AS222" i="6"/>
  <c r="AR222" i="6"/>
  <c r="AQ222" i="6"/>
  <c r="AP222" i="6"/>
  <c r="AO222" i="6"/>
  <c r="AN222" i="6"/>
  <c r="AM222" i="6"/>
  <c r="AL222" i="6"/>
  <c r="AK222" i="6"/>
  <c r="AJ222" i="6"/>
  <c r="AI222" i="6"/>
  <c r="AH222" i="6"/>
  <c r="AG222" i="6"/>
  <c r="AF222" i="6"/>
  <c r="AE222" i="6"/>
  <c r="AD222" i="6"/>
  <c r="AC222" i="6"/>
  <c r="AB222" i="6"/>
  <c r="AA222" i="6"/>
  <c r="W222" i="6"/>
  <c r="V222" i="6"/>
  <c r="U222" i="6"/>
  <c r="T222" i="6"/>
  <c r="S222" i="6"/>
  <c r="R222" i="6"/>
  <c r="Q222" i="6"/>
  <c r="P222" i="6"/>
  <c r="O222" i="6"/>
  <c r="N222" i="6"/>
  <c r="M222" i="6"/>
  <c r="L222" i="6"/>
  <c r="K222" i="6"/>
  <c r="J222" i="6"/>
  <c r="I222" i="6"/>
  <c r="H222" i="6"/>
  <c r="G222" i="6"/>
  <c r="F222" i="6"/>
  <c r="E222" i="6"/>
  <c r="D222" i="6"/>
  <c r="C222" i="6"/>
  <c r="B222" i="6"/>
  <c r="AY221" i="6"/>
  <c r="AV221" i="6"/>
  <c r="AU221" i="6"/>
  <c r="AT221" i="6"/>
  <c r="AS221" i="6"/>
  <c r="AR221" i="6"/>
  <c r="AQ221" i="6"/>
  <c r="AP221" i="6"/>
  <c r="AO221" i="6"/>
  <c r="AN221" i="6"/>
  <c r="AM221" i="6"/>
  <c r="AL221" i="6"/>
  <c r="AK221" i="6"/>
  <c r="AJ221" i="6"/>
  <c r="AI221" i="6"/>
  <c r="AH221" i="6"/>
  <c r="AG221" i="6"/>
  <c r="AF221" i="6"/>
  <c r="AE221" i="6"/>
  <c r="AD221" i="6"/>
  <c r="AC221" i="6"/>
  <c r="AB221" i="6"/>
  <c r="AA221" i="6"/>
  <c r="W221" i="6"/>
  <c r="V221" i="6"/>
  <c r="U221" i="6"/>
  <c r="T221" i="6"/>
  <c r="S221" i="6"/>
  <c r="R221" i="6"/>
  <c r="Q221" i="6"/>
  <c r="P221" i="6"/>
  <c r="O221" i="6"/>
  <c r="N221" i="6"/>
  <c r="M221" i="6"/>
  <c r="L221" i="6"/>
  <c r="K221" i="6"/>
  <c r="J221" i="6"/>
  <c r="I221" i="6"/>
  <c r="H221" i="6"/>
  <c r="G221" i="6"/>
  <c r="F221" i="6"/>
  <c r="E221" i="6"/>
  <c r="D221" i="6"/>
  <c r="C221" i="6"/>
  <c r="B221" i="6"/>
  <c r="AY220" i="6"/>
  <c r="AV220" i="6"/>
  <c r="AU220" i="6"/>
  <c r="AT220" i="6"/>
  <c r="AS220" i="6"/>
  <c r="AR220" i="6"/>
  <c r="AQ220" i="6"/>
  <c r="AP220" i="6"/>
  <c r="AO220" i="6"/>
  <c r="AN220" i="6"/>
  <c r="AM220" i="6"/>
  <c r="AL220" i="6"/>
  <c r="AK220" i="6"/>
  <c r="AJ220" i="6"/>
  <c r="AI220" i="6"/>
  <c r="AH220" i="6"/>
  <c r="AG220" i="6"/>
  <c r="AF220" i="6"/>
  <c r="AE220" i="6"/>
  <c r="AD220" i="6"/>
  <c r="AC220" i="6"/>
  <c r="AB220" i="6"/>
  <c r="AA220" i="6"/>
  <c r="W220" i="6"/>
  <c r="V220" i="6"/>
  <c r="U220" i="6"/>
  <c r="T220" i="6"/>
  <c r="S220" i="6"/>
  <c r="R220" i="6"/>
  <c r="Q220" i="6"/>
  <c r="P220" i="6"/>
  <c r="O220" i="6"/>
  <c r="N220" i="6"/>
  <c r="M220" i="6"/>
  <c r="L220" i="6"/>
  <c r="K220" i="6"/>
  <c r="J220" i="6"/>
  <c r="I220" i="6"/>
  <c r="H220" i="6"/>
  <c r="G220" i="6"/>
  <c r="F220" i="6"/>
  <c r="E220" i="6"/>
  <c r="D220" i="6"/>
  <c r="C220" i="6"/>
  <c r="B220" i="6"/>
  <c r="AY219" i="6"/>
  <c r="AV219" i="6"/>
  <c r="AU219" i="6"/>
  <c r="AT219" i="6"/>
  <c r="AS219" i="6"/>
  <c r="AR219" i="6"/>
  <c r="AQ219" i="6"/>
  <c r="AP219" i="6"/>
  <c r="AO219" i="6"/>
  <c r="AN219" i="6"/>
  <c r="AM219" i="6"/>
  <c r="AL219" i="6"/>
  <c r="AK219" i="6"/>
  <c r="AJ219" i="6"/>
  <c r="AI219" i="6"/>
  <c r="AH219" i="6"/>
  <c r="AG219" i="6"/>
  <c r="AF219" i="6"/>
  <c r="AE219" i="6"/>
  <c r="AD219" i="6"/>
  <c r="AC219" i="6"/>
  <c r="AB219" i="6"/>
  <c r="AA219" i="6"/>
  <c r="W219" i="6"/>
  <c r="V219" i="6"/>
  <c r="U219" i="6"/>
  <c r="T219" i="6"/>
  <c r="S219" i="6"/>
  <c r="R219" i="6"/>
  <c r="Q219" i="6"/>
  <c r="P219" i="6"/>
  <c r="O219" i="6"/>
  <c r="N219" i="6"/>
  <c r="M219" i="6"/>
  <c r="L219" i="6"/>
  <c r="K219" i="6"/>
  <c r="J219" i="6"/>
  <c r="I219" i="6"/>
  <c r="H219" i="6"/>
  <c r="G219" i="6"/>
  <c r="F219" i="6"/>
  <c r="E219" i="6"/>
  <c r="D219" i="6"/>
  <c r="C219" i="6"/>
  <c r="B219" i="6"/>
  <c r="AY218" i="6"/>
  <c r="AV218" i="6"/>
  <c r="AU218" i="6"/>
  <c r="AT218" i="6"/>
  <c r="AS218" i="6"/>
  <c r="AR218" i="6"/>
  <c r="AQ218" i="6"/>
  <c r="AP218" i="6"/>
  <c r="AO218" i="6"/>
  <c r="AN218" i="6"/>
  <c r="AM218" i="6"/>
  <c r="AL218" i="6"/>
  <c r="AK218" i="6"/>
  <c r="AJ218" i="6"/>
  <c r="AI218" i="6"/>
  <c r="AH218" i="6"/>
  <c r="AG218" i="6"/>
  <c r="AF218" i="6"/>
  <c r="AE218" i="6"/>
  <c r="AD218" i="6"/>
  <c r="AC218" i="6"/>
  <c r="AB218" i="6"/>
  <c r="AA218" i="6"/>
  <c r="W218" i="6"/>
  <c r="V218" i="6"/>
  <c r="U218" i="6"/>
  <c r="T218" i="6"/>
  <c r="S218" i="6"/>
  <c r="R218" i="6"/>
  <c r="Q218" i="6"/>
  <c r="P218" i="6"/>
  <c r="O218" i="6"/>
  <c r="N218" i="6"/>
  <c r="M218" i="6"/>
  <c r="L218" i="6"/>
  <c r="K218" i="6"/>
  <c r="J218" i="6"/>
  <c r="I218" i="6"/>
  <c r="H218" i="6"/>
  <c r="G218" i="6"/>
  <c r="F218" i="6"/>
  <c r="E218" i="6"/>
  <c r="D218" i="6"/>
  <c r="C218" i="6"/>
  <c r="B218" i="6"/>
  <c r="AY217" i="6"/>
  <c r="AV217" i="6"/>
  <c r="AU217" i="6"/>
  <c r="AT217" i="6"/>
  <c r="AS217" i="6"/>
  <c r="AR217" i="6"/>
  <c r="AQ217" i="6"/>
  <c r="AP217" i="6"/>
  <c r="AO217" i="6"/>
  <c r="AN217" i="6"/>
  <c r="AM217" i="6"/>
  <c r="AL217" i="6"/>
  <c r="AK217" i="6"/>
  <c r="AJ217" i="6"/>
  <c r="AI217" i="6"/>
  <c r="AH217" i="6"/>
  <c r="AG217" i="6"/>
  <c r="AF217" i="6"/>
  <c r="AE217" i="6"/>
  <c r="AD217" i="6"/>
  <c r="AC217" i="6"/>
  <c r="AB217" i="6"/>
  <c r="AA217" i="6"/>
  <c r="W217" i="6"/>
  <c r="V217" i="6"/>
  <c r="U217" i="6"/>
  <c r="T217" i="6"/>
  <c r="S217" i="6"/>
  <c r="R217" i="6"/>
  <c r="Q217" i="6"/>
  <c r="P217" i="6"/>
  <c r="O217" i="6"/>
  <c r="N217" i="6"/>
  <c r="M217" i="6"/>
  <c r="L217" i="6"/>
  <c r="K217" i="6"/>
  <c r="J217" i="6"/>
  <c r="I217" i="6"/>
  <c r="H217" i="6"/>
  <c r="G217" i="6"/>
  <c r="F217" i="6"/>
  <c r="E217" i="6"/>
  <c r="D217" i="6"/>
  <c r="C217" i="6"/>
  <c r="B217" i="6"/>
  <c r="AY216" i="6"/>
  <c r="AV216" i="6"/>
  <c r="AU216" i="6"/>
  <c r="AT216" i="6"/>
  <c r="AS216" i="6"/>
  <c r="AR216" i="6"/>
  <c r="AQ216" i="6"/>
  <c r="AP216" i="6"/>
  <c r="AO216" i="6"/>
  <c r="AN216" i="6"/>
  <c r="AM216" i="6"/>
  <c r="AL216" i="6"/>
  <c r="AK216" i="6"/>
  <c r="AJ216" i="6"/>
  <c r="AI216" i="6"/>
  <c r="AH216" i="6"/>
  <c r="AG216" i="6"/>
  <c r="AF216" i="6"/>
  <c r="AE216" i="6"/>
  <c r="AD216" i="6"/>
  <c r="AC216" i="6"/>
  <c r="AB216" i="6"/>
  <c r="AA216" i="6"/>
  <c r="W216" i="6"/>
  <c r="V216" i="6"/>
  <c r="U216" i="6"/>
  <c r="T216" i="6"/>
  <c r="S216" i="6"/>
  <c r="R216" i="6"/>
  <c r="Q216" i="6"/>
  <c r="P216" i="6"/>
  <c r="O216" i="6"/>
  <c r="N216" i="6"/>
  <c r="M216" i="6"/>
  <c r="L216" i="6"/>
  <c r="K216" i="6"/>
  <c r="J216" i="6"/>
  <c r="I216" i="6"/>
  <c r="H216" i="6"/>
  <c r="G216" i="6"/>
  <c r="F216" i="6"/>
  <c r="E216" i="6"/>
  <c r="D216" i="6"/>
  <c r="C216" i="6"/>
  <c r="B216" i="6"/>
  <c r="AY215" i="6"/>
  <c r="AV215" i="6"/>
  <c r="AU215" i="6"/>
  <c r="AT215" i="6"/>
  <c r="AS215" i="6"/>
  <c r="AR215" i="6"/>
  <c r="AQ215" i="6"/>
  <c r="AP215" i="6"/>
  <c r="AO215" i="6"/>
  <c r="AN215" i="6"/>
  <c r="AM215" i="6"/>
  <c r="AL215" i="6"/>
  <c r="AK215" i="6"/>
  <c r="AJ215" i="6"/>
  <c r="AI215" i="6"/>
  <c r="AH215" i="6"/>
  <c r="AG215" i="6"/>
  <c r="AF215" i="6"/>
  <c r="AE215" i="6"/>
  <c r="AD215" i="6"/>
  <c r="AC215" i="6"/>
  <c r="AB215" i="6"/>
  <c r="AA215" i="6"/>
  <c r="W215" i="6"/>
  <c r="V215" i="6"/>
  <c r="U215" i="6"/>
  <c r="T215" i="6"/>
  <c r="S215" i="6"/>
  <c r="R215" i="6"/>
  <c r="Q215" i="6"/>
  <c r="P215" i="6"/>
  <c r="O215" i="6"/>
  <c r="N215" i="6"/>
  <c r="M215" i="6"/>
  <c r="L215" i="6"/>
  <c r="K215" i="6"/>
  <c r="J215" i="6"/>
  <c r="I215" i="6"/>
  <c r="H215" i="6"/>
  <c r="G215" i="6"/>
  <c r="F215" i="6"/>
  <c r="E215" i="6"/>
  <c r="D215" i="6"/>
  <c r="C215" i="6"/>
  <c r="B215" i="6"/>
  <c r="AY214" i="6"/>
  <c r="AV214" i="6"/>
  <c r="AU214" i="6"/>
  <c r="AT214" i="6"/>
  <c r="AS214" i="6"/>
  <c r="AR214" i="6"/>
  <c r="AQ214" i="6"/>
  <c r="AP214" i="6"/>
  <c r="AO214" i="6"/>
  <c r="AN214" i="6"/>
  <c r="AM214" i="6"/>
  <c r="AL214" i="6"/>
  <c r="AK214" i="6"/>
  <c r="AJ214" i="6"/>
  <c r="AI214" i="6"/>
  <c r="AH214" i="6"/>
  <c r="AG214" i="6"/>
  <c r="AF214" i="6"/>
  <c r="AE214" i="6"/>
  <c r="AD214" i="6"/>
  <c r="AC214" i="6"/>
  <c r="AB214" i="6"/>
  <c r="AA214" i="6"/>
  <c r="W214" i="6"/>
  <c r="V214" i="6"/>
  <c r="U214" i="6"/>
  <c r="T214" i="6"/>
  <c r="S214" i="6"/>
  <c r="R214" i="6"/>
  <c r="Q214" i="6"/>
  <c r="P214" i="6"/>
  <c r="O214" i="6"/>
  <c r="N214" i="6"/>
  <c r="M214" i="6"/>
  <c r="L214" i="6"/>
  <c r="K214" i="6"/>
  <c r="J214" i="6"/>
  <c r="I214" i="6"/>
  <c r="H214" i="6"/>
  <c r="G214" i="6"/>
  <c r="F214" i="6"/>
  <c r="E214" i="6"/>
  <c r="D214" i="6"/>
  <c r="C214" i="6"/>
  <c r="B214" i="6"/>
  <c r="AY213" i="6"/>
  <c r="AV213" i="6"/>
  <c r="AU213" i="6"/>
  <c r="AT213" i="6"/>
  <c r="AS213" i="6"/>
  <c r="AR213" i="6"/>
  <c r="AQ213" i="6"/>
  <c r="AP213" i="6"/>
  <c r="AO213" i="6"/>
  <c r="AN213" i="6"/>
  <c r="AM213" i="6"/>
  <c r="AL213" i="6"/>
  <c r="AK213" i="6"/>
  <c r="AJ213" i="6"/>
  <c r="AI213" i="6"/>
  <c r="AH213" i="6"/>
  <c r="AG213" i="6"/>
  <c r="AF213" i="6"/>
  <c r="AE213" i="6"/>
  <c r="AD213" i="6"/>
  <c r="AC213" i="6"/>
  <c r="AB213" i="6"/>
  <c r="AA213" i="6"/>
  <c r="W213" i="6"/>
  <c r="V213" i="6"/>
  <c r="U213" i="6"/>
  <c r="T213" i="6"/>
  <c r="S213" i="6"/>
  <c r="R213" i="6"/>
  <c r="Q213" i="6"/>
  <c r="P213" i="6"/>
  <c r="O213" i="6"/>
  <c r="N213" i="6"/>
  <c r="M213" i="6"/>
  <c r="L213" i="6"/>
  <c r="K213" i="6"/>
  <c r="J213" i="6"/>
  <c r="I213" i="6"/>
  <c r="H213" i="6"/>
  <c r="G213" i="6"/>
  <c r="F213" i="6"/>
  <c r="E213" i="6"/>
  <c r="D213" i="6"/>
  <c r="C213" i="6"/>
  <c r="B213" i="6"/>
  <c r="AY212" i="6"/>
  <c r="AV212" i="6"/>
  <c r="AU212" i="6"/>
  <c r="AT212" i="6"/>
  <c r="AS212" i="6"/>
  <c r="AR212" i="6"/>
  <c r="AQ212" i="6"/>
  <c r="AP212" i="6"/>
  <c r="AO212" i="6"/>
  <c r="AN212" i="6"/>
  <c r="AM212" i="6"/>
  <c r="AL212" i="6"/>
  <c r="AK212" i="6"/>
  <c r="AJ212" i="6"/>
  <c r="AI212" i="6"/>
  <c r="AH212" i="6"/>
  <c r="AG212" i="6"/>
  <c r="AF212" i="6"/>
  <c r="AE212" i="6"/>
  <c r="AD212" i="6"/>
  <c r="AC212" i="6"/>
  <c r="AB212" i="6"/>
  <c r="AA212" i="6"/>
  <c r="W212" i="6"/>
  <c r="V212" i="6"/>
  <c r="U212" i="6"/>
  <c r="T212" i="6"/>
  <c r="S212" i="6"/>
  <c r="R212" i="6"/>
  <c r="Q212" i="6"/>
  <c r="P212" i="6"/>
  <c r="O212" i="6"/>
  <c r="N212" i="6"/>
  <c r="M212" i="6"/>
  <c r="L212" i="6"/>
  <c r="K212" i="6"/>
  <c r="J212" i="6"/>
  <c r="I212" i="6"/>
  <c r="H212" i="6"/>
  <c r="G212" i="6"/>
  <c r="F212" i="6"/>
  <c r="E212" i="6"/>
  <c r="D212" i="6"/>
  <c r="C212" i="6"/>
  <c r="B212" i="6"/>
  <c r="AY211" i="6"/>
  <c r="AV211" i="6"/>
  <c r="AU211" i="6"/>
  <c r="AT211" i="6"/>
  <c r="AS211" i="6"/>
  <c r="AR211" i="6"/>
  <c r="AQ211" i="6"/>
  <c r="AP211" i="6"/>
  <c r="AO211" i="6"/>
  <c r="AN211" i="6"/>
  <c r="AM211" i="6"/>
  <c r="AL211" i="6"/>
  <c r="AK211" i="6"/>
  <c r="AJ211" i="6"/>
  <c r="AI211" i="6"/>
  <c r="AH211" i="6"/>
  <c r="AG211" i="6"/>
  <c r="AF211" i="6"/>
  <c r="AE211" i="6"/>
  <c r="AD211" i="6"/>
  <c r="AC211" i="6"/>
  <c r="AB211" i="6"/>
  <c r="AA211" i="6"/>
  <c r="W211" i="6"/>
  <c r="V211" i="6"/>
  <c r="U211" i="6"/>
  <c r="T211" i="6"/>
  <c r="S211" i="6"/>
  <c r="R211" i="6"/>
  <c r="Q211" i="6"/>
  <c r="P211" i="6"/>
  <c r="O211" i="6"/>
  <c r="N211" i="6"/>
  <c r="M211" i="6"/>
  <c r="L211" i="6"/>
  <c r="K211" i="6"/>
  <c r="J211" i="6"/>
  <c r="I211" i="6"/>
  <c r="H211" i="6"/>
  <c r="G211" i="6"/>
  <c r="F211" i="6"/>
  <c r="E211" i="6"/>
  <c r="D211" i="6"/>
  <c r="C211" i="6"/>
  <c r="B211" i="6"/>
  <c r="AY210" i="6"/>
  <c r="AV210" i="6"/>
  <c r="AU210" i="6"/>
  <c r="AT210" i="6"/>
  <c r="AS210" i="6"/>
  <c r="AR210" i="6"/>
  <c r="AQ210" i="6"/>
  <c r="AP210" i="6"/>
  <c r="AO210" i="6"/>
  <c r="AN210" i="6"/>
  <c r="AM210" i="6"/>
  <c r="AL210" i="6"/>
  <c r="AK210" i="6"/>
  <c r="AJ210" i="6"/>
  <c r="AI210" i="6"/>
  <c r="AH210" i="6"/>
  <c r="AG210" i="6"/>
  <c r="AF210" i="6"/>
  <c r="AE210" i="6"/>
  <c r="AD210" i="6"/>
  <c r="AC210" i="6"/>
  <c r="AB210" i="6"/>
  <c r="AA210" i="6"/>
  <c r="W210" i="6"/>
  <c r="V210" i="6"/>
  <c r="U210" i="6"/>
  <c r="T210" i="6"/>
  <c r="S210" i="6"/>
  <c r="R210" i="6"/>
  <c r="Q210" i="6"/>
  <c r="P210" i="6"/>
  <c r="O210" i="6"/>
  <c r="N210" i="6"/>
  <c r="M210" i="6"/>
  <c r="L210" i="6"/>
  <c r="K210" i="6"/>
  <c r="J210" i="6"/>
  <c r="I210" i="6"/>
  <c r="H210" i="6"/>
  <c r="G210" i="6"/>
  <c r="F210" i="6"/>
  <c r="E210" i="6"/>
  <c r="D210" i="6"/>
  <c r="C210" i="6"/>
  <c r="B210" i="6"/>
  <c r="AY209" i="6"/>
  <c r="AV209" i="6"/>
  <c r="AU209" i="6"/>
  <c r="AT209" i="6"/>
  <c r="AS209" i="6"/>
  <c r="AR209" i="6"/>
  <c r="AQ209" i="6"/>
  <c r="AP209" i="6"/>
  <c r="AO209" i="6"/>
  <c r="AN209" i="6"/>
  <c r="AM209" i="6"/>
  <c r="AL209" i="6"/>
  <c r="AK209" i="6"/>
  <c r="AJ209" i="6"/>
  <c r="AI209" i="6"/>
  <c r="AH209" i="6"/>
  <c r="AG209" i="6"/>
  <c r="AF209" i="6"/>
  <c r="AE209" i="6"/>
  <c r="AD209" i="6"/>
  <c r="AC209" i="6"/>
  <c r="AB209" i="6"/>
  <c r="AA209" i="6"/>
  <c r="W209" i="6"/>
  <c r="V209" i="6"/>
  <c r="U209" i="6"/>
  <c r="T209" i="6"/>
  <c r="S209" i="6"/>
  <c r="R209" i="6"/>
  <c r="Q209" i="6"/>
  <c r="P209" i="6"/>
  <c r="O209" i="6"/>
  <c r="N209" i="6"/>
  <c r="M209" i="6"/>
  <c r="L209" i="6"/>
  <c r="K209" i="6"/>
  <c r="J209" i="6"/>
  <c r="I209" i="6"/>
  <c r="H209" i="6"/>
  <c r="G209" i="6"/>
  <c r="F209" i="6"/>
  <c r="E209" i="6"/>
  <c r="D209" i="6"/>
  <c r="C209" i="6"/>
  <c r="B209" i="6"/>
  <c r="AY208" i="6"/>
  <c r="AV208" i="6"/>
  <c r="AU208" i="6"/>
  <c r="AT208" i="6"/>
  <c r="AS208" i="6"/>
  <c r="AR208" i="6"/>
  <c r="AQ208" i="6"/>
  <c r="AP208" i="6"/>
  <c r="AO208" i="6"/>
  <c r="AN208" i="6"/>
  <c r="AM208" i="6"/>
  <c r="AL208" i="6"/>
  <c r="AK208" i="6"/>
  <c r="AJ208" i="6"/>
  <c r="AI208" i="6"/>
  <c r="AH208" i="6"/>
  <c r="AG208" i="6"/>
  <c r="AF208" i="6"/>
  <c r="AE208" i="6"/>
  <c r="AD208" i="6"/>
  <c r="AC208" i="6"/>
  <c r="AB208" i="6"/>
  <c r="AA208" i="6"/>
  <c r="W208" i="6"/>
  <c r="V208" i="6"/>
  <c r="U208" i="6"/>
  <c r="T208" i="6"/>
  <c r="S208" i="6"/>
  <c r="R208" i="6"/>
  <c r="Q208" i="6"/>
  <c r="P208" i="6"/>
  <c r="O208" i="6"/>
  <c r="N208" i="6"/>
  <c r="M208" i="6"/>
  <c r="L208" i="6"/>
  <c r="K208" i="6"/>
  <c r="J208" i="6"/>
  <c r="I208" i="6"/>
  <c r="H208" i="6"/>
  <c r="G208" i="6"/>
  <c r="F208" i="6"/>
  <c r="E208" i="6"/>
  <c r="D208" i="6"/>
  <c r="C208" i="6"/>
  <c r="B208" i="6"/>
  <c r="AY207" i="6"/>
  <c r="AV207" i="6"/>
  <c r="AU207" i="6"/>
  <c r="AT207" i="6"/>
  <c r="AS207" i="6"/>
  <c r="AR207" i="6"/>
  <c r="AQ207" i="6"/>
  <c r="AP207" i="6"/>
  <c r="AO207" i="6"/>
  <c r="AN207" i="6"/>
  <c r="AM207" i="6"/>
  <c r="AL207" i="6"/>
  <c r="AK207" i="6"/>
  <c r="AJ207" i="6"/>
  <c r="AI207" i="6"/>
  <c r="AH207" i="6"/>
  <c r="AG207" i="6"/>
  <c r="AF207" i="6"/>
  <c r="AE207" i="6"/>
  <c r="AD207" i="6"/>
  <c r="AC207" i="6"/>
  <c r="AB207" i="6"/>
  <c r="AA207" i="6"/>
  <c r="W207" i="6"/>
  <c r="V207" i="6"/>
  <c r="U207" i="6"/>
  <c r="T207" i="6"/>
  <c r="S207" i="6"/>
  <c r="R207" i="6"/>
  <c r="Q207" i="6"/>
  <c r="P207" i="6"/>
  <c r="O207" i="6"/>
  <c r="N207" i="6"/>
  <c r="M207" i="6"/>
  <c r="L207" i="6"/>
  <c r="K207" i="6"/>
  <c r="J207" i="6"/>
  <c r="I207" i="6"/>
  <c r="H207" i="6"/>
  <c r="G207" i="6"/>
  <c r="F207" i="6"/>
  <c r="E207" i="6"/>
  <c r="D207" i="6"/>
  <c r="C207" i="6"/>
  <c r="B207" i="6"/>
  <c r="AY206" i="6"/>
  <c r="AV206" i="6"/>
  <c r="AU206" i="6"/>
  <c r="AT206" i="6"/>
  <c r="AS206" i="6"/>
  <c r="AR206" i="6"/>
  <c r="AQ206" i="6"/>
  <c r="AP206" i="6"/>
  <c r="AO206" i="6"/>
  <c r="AN206" i="6"/>
  <c r="AM206" i="6"/>
  <c r="AL206" i="6"/>
  <c r="AK206" i="6"/>
  <c r="AJ206" i="6"/>
  <c r="AI206" i="6"/>
  <c r="AH206" i="6"/>
  <c r="AG206" i="6"/>
  <c r="AF206" i="6"/>
  <c r="AE206" i="6"/>
  <c r="AD206" i="6"/>
  <c r="AC206" i="6"/>
  <c r="AB206" i="6"/>
  <c r="AA206" i="6"/>
  <c r="W206" i="6"/>
  <c r="V206" i="6"/>
  <c r="U206" i="6"/>
  <c r="T206" i="6"/>
  <c r="S206" i="6"/>
  <c r="R206" i="6"/>
  <c r="Q206" i="6"/>
  <c r="P206" i="6"/>
  <c r="O206" i="6"/>
  <c r="N206" i="6"/>
  <c r="M206" i="6"/>
  <c r="L206" i="6"/>
  <c r="K206" i="6"/>
  <c r="J206" i="6"/>
  <c r="I206" i="6"/>
  <c r="H206" i="6"/>
  <c r="G206" i="6"/>
  <c r="F206" i="6"/>
  <c r="E206" i="6"/>
  <c r="D206" i="6"/>
  <c r="C206" i="6"/>
  <c r="B206" i="6"/>
  <c r="AY205" i="6"/>
  <c r="AV205" i="6"/>
  <c r="AU205" i="6"/>
  <c r="AT205" i="6"/>
  <c r="AS205" i="6"/>
  <c r="AR205" i="6"/>
  <c r="AQ205" i="6"/>
  <c r="AP205" i="6"/>
  <c r="AO205" i="6"/>
  <c r="AN205" i="6"/>
  <c r="AM205" i="6"/>
  <c r="AL205" i="6"/>
  <c r="AK205" i="6"/>
  <c r="AJ205" i="6"/>
  <c r="AI205" i="6"/>
  <c r="AH205" i="6"/>
  <c r="AG205" i="6"/>
  <c r="AF205" i="6"/>
  <c r="AE205" i="6"/>
  <c r="AD205" i="6"/>
  <c r="AC205" i="6"/>
  <c r="AB205" i="6"/>
  <c r="AA205" i="6"/>
  <c r="W205" i="6"/>
  <c r="V205" i="6"/>
  <c r="U205" i="6"/>
  <c r="T205" i="6"/>
  <c r="S205" i="6"/>
  <c r="R205" i="6"/>
  <c r="Q205" i="6"/>
  <c r="P205" i="6"/>
  <c r="O205" i="6"/>
  <c r="N205" i="6"/>
  <c r="M205" i="6"/>
  <c r="L205" i="6"/>
  <c r="K205" i="6"/>
  <c r="J205" i="6"/>
  <c r="I205" i="6"/>
  <c r="H205" i="6"/>
  <c r="G205" i="6"/>
  <c r="F205" i="6"/>
  <c r="E205" i="6"/>
  <c r="D205" i="6"/>
  <c r="C205" i="6"/>
  <c r="B205" i="6"/>
  <c r="AY204" i="6"/>
  <c r="AV204" i="6"/>
  <c r="AU204" i="6"/>
  <c r="AT204" i="6"/>
  <c r="AS204" i="6"/>
  <c r="AR204" i="6"/>
  <c r="AQ204" i="6"/>
  <c r="AP204" i="6"/>
  <c r="AO204" i="6"/>
  <c r="AN204" i="6"/>
  <c r="AM204" i="6"/>
  <c r="AL204" i="6"/>
  <c r="AK204" i="6"/>
  <c r="AJ204" i="6"/>
  <c r="AI204" i="6"/>
  <c r="AH204" i="6"/>
  <c r="AG204" i="6"/>
  <c r="AF204" i="6"/>
  <c r="AE204" i="6"/>
  <c r="AD204" i="6"/>
  <c r="AC204" i="6"/>
  <c r="AB204" i="6"/>
  <c r="AA204" i="6"/>
  <c r="W204" i="6"/>
  <c r="V204" i="6"/>
  <c r="U204" i="6"/>
  <c r="T204" i="6"/>
  <c r="S204" i="6"/>
  <c r="R204" i="6"/>
  <c r="Q204" i="6"/>
  <c r="P204" i="6"/>
  <c r="O204" i="6"/>
  <c r="N204" i="6"/>
  <c r="M204" i="6"/>
  <c r="L204" i="6"/>
  <c r="K204" i="6"/>
  <c r="J204" i="6"/>
  <c r="I204" i="6"/>
  <c r="H204" i="6"/>
  <c r="G204" i="6"/>
  <c r="F204" i="6"/>
  <c r="E204" i="6"/>
  <c r="D204" i="6"/>
  <c r="C204" i="6"/>
  <c r="B204" i="6"/>
  <c r="AY203" i="6"/>
  <c r="AV203" i="6"/>
  <c r="AU203" i="6"/>
  <c r="AT203" i="6"/>
  <c r="AS203" i="6"/>
  <c r="AR203" i="6"/>
  <c r="AQ203" i="6"/>
  <c r="AP203" i="6"/>
  <c r="AO203" i="6"/>
  <c r="AN203" i="6"/>
  <c r="AM203" i="6"/>
  <c r="AL203" i="6"/>
  <c r="AK203" i="6"/>
  <c r="AJ203" i="6"/>
  <c r="AI203" i="6"/>
  <c r="AH203" i="6"/>
  <c r="AG203" i="6"/>
  <c r="AF203" i="6"/>
  <c r="AE203" i="6"/>
  <c r="AD203" i="6"/>
  <c r="AC203" i="6"/>
  <c r="AB203" i="6"/>
  <c r="AA203" i="6"/>
  <c r="W203" i="6"/>
  <c r="V203" i="6"/>
  <c r="U203" i="6"/>
  <c r="T203" i="6"/>
  <c r="S203" i="6"/>
  <c r="R203" i="6"/>
  <c r="Q203" i="6"/>
  <c r="P203" i="6"/>
  <c r="O203" i="6"/>
  <c r="N203" i="6"/>
  <c r="M203" i="6"/>
  <c r="L203" i="6"/>
  <c r="K203" i="6"/>
  <c r="J203" i="6"/>
  <c r="I203" i="6"/>
  <c r="H203" i="6"/>
  <c r="G203" i="6"/>
  <c r="F203" i="6"/>
  <c r="E203" i="6"/>
  <c r="D203" i="6"/>
  <c r="C203" i="6"/>
  <c r="B203" i="6"/>
  <c r="AY202" i="6"/>
  <c r="AV202" i="6"/>
  <c r="AU202" i="6"/>
  <c r="AT202" i="6"/>
  <c r="AS202" i="6"/>
  <c r="AR202" i="6"/>
  <c r="AQ202" i="6"/>
  <c r="AP202" i="6"/>
  <c r="AO202" i="6"/>
  <c r="AN202" i="6"/>
  <c r="AM202" i="6"/>
  <c r="AL202" i="6"/>
  <c r="AK202" i="6"/>
  <c r="AJ202" i="6"/>
  <c r="AI202" i="6"/>
  <c r="AH202" i="6"/>
  <c r="AG202" i="6"/>
  <c r="AF202" i="6"/>
  <c r="AE202" i="6"/>
  <c r="AD202" i="6"/>
  <c r="AC202" i="6"/>
  <c r="AB202" i="6"/>
  <c r="AA202" i="6"/>
  <c r="W202" i="6"/>
  <c r="V202" i="6"/>
  <c r="U202" i="6"/>
  <c r="T202" i="6"/>
  <c r="S202" i="6"/>
  <c r="R202" i="6"/>
  <c r="Q202" i="6"/>
  <c r="P202" i="6"/>
  <c r="O202" i="6"/>
  <c r="N202" i="6"/>
  <c r="M202" i="6"/>
  <c r="L202" i="6"/>
  <c r="K202" i="6"/>
  <c r="J202" i="6"/>
  <c r="I202" i="6"/>
  <c r="H202" i="6"/>
  <c r="G202" i="6"/>
  <c r="F202" i="6"/>
  <c r="E202" i="6"/>
  <c r="D202" i="6"/>
  <c r="C202" i="6"/>
  <c r="B202" i="6"/>
  <c r="AY201" i="6"/>
  <c r="AV201" i="6"/>
  <c r="AU201" i="6"/>
  <c r="AT201" i="6"/>
  <c r="AS201" i="6"/>
  <c r="AR201" i="6"/>
  <c r="AQ201" i="6"/>
  <c r="AP201" i="6"/>
  <c r="AO201" i="6"/>
  <c r="AN201" i="6"/>
  <c r="AM201" i="6"/>
  <c r="AL201" i="6"/>
  <c r="AK201" i="6"/>
  <c r="AJ201" i="6"/>
  <c r="AI201" i="6"/>
  <c r="AH201" i="6"/>
  <c r="AG201" i="6"/>
  <c r="AF201" i="6"/>
  <c r="AE201" i="6"/>
  <c r="AD201" i="6"/>
  <c r="AC201" i="6"/>
  <c r="AB201" i="6"/>
  <c r="AA201" i="6"/>
  <c r="W201" i="6"/>
  <c r="V201" i="6"/>
  <c r="U201" i="6"/>
  <c r="T201" i="6"/>
  <c r="S201" i="6"/>
  <c r="R201" i="6"/>
  <c r="Q201" i="6"/>
  <c r="P201" i="6"/>
  <c r="O201" i="6"/>
  <c r="N201" i="6"/>
  <c r="M201" i="6"/>
  <c r="L201" i="6"/>
  <c r="K201" i="6"/>
  <c r="J201" i="6"/>
  <c r="I201" i="6"/>
  <c r="H201" i="6"/>
  <c r="G201" i="6"/>
  <c r="F201" i="6"/>
  <c r="E201" i="6"/>
  <c r="D201" i="6"/>
  <c r="C201" i="6"/>
  <c r="B201" i="6"/>
  <c r="AY200" i="6"/>
  <c r="AV200" i="6"/>
  <c r="AU200" i="6"/>
  <c r="AT200" i="6"/>
  <c r="AS200" i="6"/>
  <c r="AR200" i="6"/>
  <c r="AQ200" i="6"/>
  <c r="AP200" i="6"/>
  <c r="AO200" i="6"/>
  <c r="AN200" i="6"/>
  <c r="AM200" i="6"/>
  <c r="AL200" i="6"/>
  <c r="AK200" i="6"/>
  <c r="AJ200" i="6"/>
  <c r="AI200" i="6"/>
  <c r="AH200" i="6"/>
  <c r="AG200" i="6"/>
  <c r="AF200" i="6"/>
  <c r="AE200" i="6"/>
  <c r="AD200" i="6"/>
  <c r="AC200" i="6"/>
  <c r="AB200" i="6"/>
  <c r="AA200" i="6"/>
  <c r="W200" i="6"/>
  <c r="V200" i="6"/>
  <c r="U200" i="6"/>
  <c r="T200" i="6"/>
  <c r="S200" i="6"/>
  <c r="R200" i="6"/>
  <c r="Q200" i="6"/>
  <c r="P200" i="6"/>
  <c r="O200" i="6"/>
  <c r="N200" i="6"/>
  <c r="M200" i="6"/>
  <c r="L200" i="6"/>
  <c r="K200" i="6"/>
  <c r="J200" i="6"/>
  <c r="I200" i="6"/>
  <c r="H200" i="6"/>
  <c r="G200" i="6"/>
  <c r="F200" i="6"/>
  <c r="E200" i="6"/>
  <c r="D200" i="6"/>
  <c r="C200" i="6"/>
  <c r="B200" i="6"/>
  <c r="AY199" i="6"/>
  <c r="AV199" i="6"/>
  <c r="AU199" i="6"/>
  <c r="AT199" i="6"/>
  <c r="AS199" i="6"/>
  <c r="AR199" i="6"/>
  <c r="AQ199" i="6"/>
  <c r="AP199" i="6"/>
  <c r="AO199" i="6"/>
  <c r="AN199" i="6"/>
  <c r="AM199" i="6"/>
  <c r="AL199" i="6"/>
  <c r="AK199" i="6"/>
  <c r="AJ199" i="6"/>
  <c r="AI199" i="6"/>
  <c r="AH199" i="6"/>
  <c r="AG199" i="6"/>
  <c r="AF199" i="6"/>
  <c r="AE199" i="6"/>
  <c r="AD199" i="6"/>
  <c r="AC199" i="6"/>
  <c r="AB199" i="6"/>
  <c r="AA199" i="6"/>
  <c r="W199" i="6"/>
  <c r="V199" i="6"/>
  <c r="U199" i="6"/>
  <c r="T199" i="6"/>
  <c r="S199" i="6"/>
  <c r="R199" i="6"/>
  <c r="Q199" i="6"/>
  <c r="P199" i="6"/>
  <c r="O199" i="6"/>
  <c r="N199" i="6"/>
  <c r="M199" i="6"/>
  <c r="L199" i="6"/>
  <c r="K199" i="6"/>
  <c r="J199" i="6"/>
  <c r="I199" i="6"/>
  <c r="H199" i="6"/>
  <c r="G199" i="6"/>
  <c r="F199" i="6"/>
  <c r="E199" i="6"/>
  <c r="D199" i="6"/>
  <c r="C199" i="6"/>
  <c r="B199" i="6"/>
  <c r="AY198" i="6"/>
  <c r="AV198" i="6"/>
  <c r="AU198" i="6"/>
  <c r="AT198" i="6"/>
  <c r="AS198" i="6"/>
  <c r="AR198" i="6"/>
  <c r="AQ198" i="6"/>
  <c r="AP198" i="6"/>
  <c r="AO198" i="6"/>
  <c r="AN198" i="6"/>
  <c r="AM198" i="6"/>
  <c r="AL198" i="6"/>
  <c r="AK198" i="6"/>
  <c r="AJ198" i="6"/>
  <c r="AI198" i="6"/>
  <c r="AH198" i="6"/>
  <c r="AG198" i="6"/>
  <c r="AF198" i="6"/>
  <c r="AE198" i="6"/>
  <c r="AD198" i="6"/>
  <c r="AC198" i="6"/>
  <c r="AB198" i="6"/>
  <c r="AA198" i="6"/>
  <c r="W198" i="6"/>
  <c r="V198" i="6"/>
  <c r="U198" i="6"/>
  <c r="T198" i="6"/>
  <c r="S198" i="6"/>
  <c r="R198" i="6"/>
  <c r="Q198" i="6"/>
  <c r="P198" i="6"/>
  <c r="O198" i="6"/>
  <c r="N198" i="6"/>
  <c r="M198" i="6"/>
  <c r="L198" i="6"/>
  <c r="K198" i="6"/>
  <c r="J198" i="6"/>
  <c r="I198" i="6"/>
  <c r="H198" i="6"/>
  <c r="G198" i="6"/>
  <c r="F198" i="6"/>
  <c r="E198" i="6"/>
  <c r="D198" i="6"/>
  <c r="C198" i="6"/>
  <c r="B198" i="6"/>
  <c r="AY197" i="6"/>
  <c r="AV197" i="6"/>
  <c r="AU197" i="6"/>
  <c r="AT197" i="6"/>
  <c r="AS197" i="6"/>
  <c r="AR197" i="6"/>
  <c r="AQ197" i="6"/>
  <c r="AP197" i="6"/>
  <c r="AO197" i="6"/>
  <c r="AN197" i="6"/>
  <c r="AM197" i="6"/>
  <c r="AL197" i="6"/>
  <c r="AK197" i="6"/>
  <c r="AJ197" i="6"/>
  <c r="AI197" i="6"/>
  <c r="AH197" i="6"/>
  <c r="AG197" i="6"/>
  <c r="AF197" i="6"/>
  <c r="AE197" i="6"/>
  <c r="AD197" i="6"/>
  <c r="AC197" i="6"/>
  <c r="AB197" i="6"/>
  <c r="AA197" i="6"/>
  <c r="W197" i="6"/>
  <c r="V197" i="6"/>
  <c r="U197" i="6"/>
  <c r="T197" i="6"/>
  <c r="S197" i="6"/>
  <c r="R197" i="6"/>
  <c r="Q197" i="6"/>
  <c r="P197" i="6"/>
  <c r="O197" i="6"/>
  <c r="N197" i="6"/>
  <c r="M197" i="6"/>
  <c r="L197" i="6"/>
  <c r="K197" i="6"/>
  <c r="J197" i="6"/>
  <c r="I197" i="6"/>
  <c r="H197" i="6"/>
  <c r="G197" i="6"/>
  <c r="F197" i="6"/>
  <c r="E197" i="6"/>
  <c r="D197" i="6"/>
  <c r="C197" i="6"/>
  <c r="B197" i="6"/>
  <c r="AY196" i="6"/>
  <c r="AV196" i="6"/>
  <c r="AU196" i="6"/>
  <c r="AT196" i="6"/>
  <c r="AS196" i="6"/>
  <c r="AR196" i="6"/>
  <c r="AQ196" i="6"/>
  <c r="AP196" i="6"/>
  <c r="AO196" i="6"/>
  <c r="AN196" i="6"/>
  <c r="AM196" i="6"/>
  <c r="AL196" i="6"/>
  <c r="AK196" i="6"/>
  <c r="AJ196" i="6"/>
  <c r="AI196" i="6"/>
  <c r="AH196" i="6"/>
  <c r="AG196" i="6"/>
  <c r="AF196" i="6"/>
  <c r="AE196" i="6"/>
  <c r="AD196" i="6"/>
  <c r="AC196" i="6"/>
  <c r="AB196" i="6"/>
  <c r="AA196" i="6"/>
  <c r="W196" i="6"/>
  <c r="V196" i="6"/>
  <c r="U196" i="6"/>
  <c r="T196" i="6"/>
  <c r="S196" i="6"/>
  <c r="R196" i="6"/>
  <c r="Q196" i="6"/>
  <c r="P196" i="6"/>
  <c r="O196" i="6"/>
  <c r="N196" i="6"/>
  <c r="M196" i="6"/>
  <c r="L196" i="6"/>
  <c r="K196" i="6"/>
  <c r="J196" i="6"/>
  <c r="I196" i="6"/>
  <c r="H196" i="6"/>
  <c r="G196" i="6"/>
  <c r="F196" i="6"/>
  <c r="E196" i="6"/>
  <c r="D196" i="6"/>
  <c r="C196" i="6"/>
  <c r="B196" i="6"/>
  <c r="AY195" i="6"/>
  <c r="AV195" i="6"/>
  <c r="AU195" i="6"/>
  <c r="AT195" i="6"/>
  <c r="AS195" i="6"/>
  <c r="AR195" i="6"/>
  <c r="AQ195" i="6"/>
  <c r="AP195" i="6"/>
  <c r="AO195" i="6"/>
  <c r="AN195" i="6"/>
  <c r="AM195" i="6"/>
  <c r="AL195" i="6"/>
  <c r="AK195" i="6"/>
  <c r="AJ195" i="6"/>
  <c r="AI195" i="6"/>
  <c r="AH195" i="6"/>
  <c r="AG195" i="6"/>
  <c r="AF195" i="6"/>
  <c r="AE195" i="6"/>
  <c r="AD195" i="6"/>
  <c r="AC195" i="6"/>
  <c r="AB195" i="6"/>
  <c r="AA195" i="6"/>
  <c r="W195" i="6"/>
  <c r="V195" i="6"/>
  <c r="U195" i="6"/>
  <c r="T195" i="6"/>
  <c r="S195" i="6"/>
  <c r="R195" i="6"/>
  <c r="Q195" i="6"/>
  <c r="P195" i="6"/>
  <c r="O195" i="6"/>
  <c r="N195" i="6"/>
  <c r="M195" i="6"/>
  <c r="L195" i="6"/>
  <c r="K195" i="6"/>
  <c r="J195" i="6"/>
  <c r="I195" i="6"/>
  <c r="H195" i="6"/>
  <c r="G195" i="6"/>
  <c r="F195" i="6"/>
  <c r="E195" i="6"/>
  <c r="D195" i="6"/>
  <c r="C195" i="6"/>
  <c r="B195" i="6"/>
  <c r="AY194" i="6"/>
  <c r="AV194" i="6"/>
  <c r="AU194" i="6"/>
  <c r="AT194" i="6"/>
  <c r="AS194" i="6"/>
  <c r="AR194" i="6"/>
  <c r="AQ194" i="6"/>
  <c r="AP194" i="6"/>
  <c r="AO194" i="6"/>
  <c r="AN194" i="6"/>
  <c r="AM194" i="6"/>
  <c r="AL194" i="6"/>
  <c r="AK194" i="6"/>
  <c r="AJ194" i="6"/>
  <c r="AI194" i="6"/>
  <c r="AH194" i="6"/>
  <c r="AG194" i="6"/>
  <c r="AF194" i="6"/>
  <c r="AE194" i="6"/>
  <c r="AD194" i="6"/>
  <c r="AC194" i="6"/>
  <c r="AB194" i="6"/>
  <c r="AA194" i="6"/>
  <c r="W194" i="6"/>
  <c r="V194" i="6"/>
  <c r="U194" i="6"/>
  <c r="T194" i="6"/>
  <c r="S194" i="6"/>
  <c r="R194" i="6"/>
  <c r="Q194" i="6"/>
  <c r="P194" i="6"/>
  <c r="O194" i="6"/>
  <c r="N194" i="6"/>
  <c r="M194" i="6"/>
  <c r="L194" i="6"/>
  <c r="K194" i="6"/>
  <c r="J194" i="6"/>
  <c r="I194" i="6"/>
  <c r="H194" i="6"/>
  <c r="G194" i="6"/>
  <c r="F194" i="6"/>
  <c r="E194" i="6"/>
  <c r="D194" i="6"/>
  <c r="C194" i="6"/>
  <c r="B194" i="6"/>
  <c r="AY193" i="6"/>
  <c r="AV193" i="6"/>
  <c r="AU193" i="6"/>
  <c r="AT193" i="6"/>
  <c r="AS193" i="6"/>
  <c r="AR193" i="6"/>
  <c r="AQ193" i="6"/>
  <c r="AP193" i="6"/>
  <c r="AO193" i="6"/>
  <c r="AN193" i="6"/>
  <c r="AM193" i="6"/>
  <c r="AL193" i="6"/>
  <c r="AK193" i="6"/>
  <c r="AJ193" i="6"/>
  <c r="AI193" i="6"/>
  <c r="AH193" i="6"/>
  <c r="AG193" i="6"/>
  <c r="AF193" i="6"/>
  <c r="AE193" i="6"/>
  <c r="AD193" i="6"/>
  <c r="AC193" i="6"/>
  <c r="AB193" i="6"/>
  <c r="AA193" i="6"/>
  <c r="W193" i="6"/>
  <c r="V193" i="6"/>
  <c r="U193" i="6"/>
  <c r="T193" i="6"/>
  <c r="S193" i="6"/>
  <c r="R193" i="6"/>
  <c r="Q193" i="6"/>
  <c r="P193" i="6"/>
  <c r="O193" i="6"/>
  <c r="N193" i="6"/>
  <c r="M193" i="6"/>
  <c r="L193" i="6"/>
  <c r="K193" i="6"/>
  <c r="J193" i="6"/>
  <c r="I193" i="6"/>
  <c r="H193" i="6"/>
  <c r="G193" i="6"/>
  <c r="F193" i="6"/>
  <c r="E193" i="6"/>
  <c r="D193" i="6"/>
  <c r="C193" i="6"/>
  <c r="B193" i="6"/>
  <c r="AY192" i="6"/>
  <c r="AV192" i="6"/>
  <c r="AU192" i="6"/>
  <c r="AT192" i="6"/>
  <c r="AS192" i="6"/>
  <c r="AR192" i="6"/>
  <c r="AQ192" i="6"/>
  <c r="AP192" i="6"/>
  <c r="AO192" i="6"/>
  <c r="AN192" i="6"/>
  <c r="AM192" i="6"/>
  <c r="AL192" i="6"/>
  <c r="AK192" i="6"/>
  <c r="AJ192" i="6"/>
  <c r="AI192" i="6"/>
  <c r="AH192" i="6"/>
  <c r="AG192" i="6"/>
  <c r="AF192" i="6"/>
  <c r="AE192" i="6"/>
  <c r="AD192" i="6"/>
  <c r="AC192" i="6"/>
  <c r="AB192" i="6"/>
  <c r="AA192" i="6"/>
  <c r="W192" i="6"/>
  <c r="V192" i="6"/>
  <c r="U192" i="6"/>
  <c r="T192" i="6"/>
  <c r="S192" i="6"/>
  <c r="R192" i="6"/>
  <c r="Q192" i="6"/>
  <c r="P192" i="6"/>
  <c r="O192" i="6"/>
  <c r="N192" i="6"/>
  <c r="M192" i="6"/>
  <c r="L192" i="6"/>
  <c r="K192" i="6"/>
  <c r="J192" i="6"/>
  <c r="I192" i="6"/>
  <c r="H192" i="6"/>
  <c r="G192" i="6"/>
  <c r="F192" i="6"/>
  <c r="E192" i="6"/>
  <c r="D192" i="6"/>
  <c r="C192" i="6"/>
  <c r="B192" i="6"/>
  <c r="AY191" i="6"/>
  <c r="AV191" i="6"/>
  <c r="AU191" i="6"/>
  <c r="AT191" i="6"/>
  <c r="AS191" i="6"/>
  <c r="AR191" i="6"/>
  <c r="AQ191" i="6"/>
  <c r="AP191" i="6"/>
  <c r="AO191" i="6"/>
  <c r="AN191" i="6"/>
  <c r="AM191" i="6"/>
  <c r="AL191" i="6"/>
  <c r="AK191" i="6"/>
  <c r="AJ191" i="6"/>
  <c r="AI191" i="6"/>
  <c r="AH191" i="6"/>
  <c r="AG191" i="6"/>
  <c r="AF191" i="6"/>
  <c r="AE191" i="6"/>
  <c r="AD191" i="6"/>
  <c r="AC191" i="6"/>
  <c r="AB191" i="6"/>
  <c r="AA191" i="6"/>
  <c r="W191" i="6"/>
  <c r="V191" i="6"/>
  <c r="U191" i="6"/>
  <c r="T191" i="6"/>
  <c r="S191" i="6"/>
  <c r="R191" i="6"/>
  <c r="Q191" i="6"/>
  <c r="P191" i="6"/>
  <c r="O191" i="6"/>
  <c r="N191" i="6"/>
  <c r="M191" i="6"/>
  <c r="L191" i="6"/>
  <c r="K191" i="6"/>
  <c r="J191" i="6"/>
  <c r="I191" i="6"/>
  <c r="H191" i="6"/>
  <c r="G191" i="6"/>
  <c r="F191" i="6"/>
  <c r="E191" i="6"/>
  <c r="D191" i="6"/>
  <c r="C191" i="6"/>
  <c r="B191" i="6"/>
  <c r="AY190" i="6"/>
  <c r="AV190" i="6"/>
  <c r="AU190" i="6"/>
  <c r="AT190" i="6"/>
  <c r="AS190" i="6"/>
  <c r="AR190" i="6"/>
  <c r="AQ190" i="6"/>
  <c r="AP190" i="6"/>
  <c r="AO190" i="6"/>
  <c r="AN190" i="6"/>
  <c r="AM190" i="6"/>
  <c r="AL190" i="6"/>
  <c r="AK190" i="6"/>
  <c r="AJ190" i="6"/>
  <c r="AI190" i="6"/>
  <c r="AH190" i="6"/>
  <c r="AG190" i="6"/>
  <c r="AF190" i="6"/>
  <c r="AE190" i="6"/>
  <c r="AD190" i="6"/>
  <c r="AC190" i="6"/>
  <c r="AB190" i="6"/>
  <c r="AA190" i="6"/>
  <c r="W190" i="6"/>
  <c r="V190" i="6"/>
  <c r="U190" i="6"/>
  <c r="T190" i="6"/>
  <c r="S190" i="6"/>
  <c r="R190" i="6"/>
  <c r="Q190" i="6"/>
  <c r="P190" i="6"/>
  <c r="O190" i="6"/>
  <c r="N190" i="6"/>
  <c r="M190" i="6"/>
  <c r="L190" i="6"/>
  <c r="K190" i="6"/>
  <c r="J190" i="6"/>
  <c r="I190" i="6"/>
  <c r="H190" i="6"/>
  <c r="G190" i="6"/>
  <c r="F190" i="6"/>
  <c r="E190" i="6"/>
  <c r="D190" i="6"/>
  <c r="C190" i="6"/>
  <c r="B190" i="6"/>
  <c r="AY189" i="6"/>
  <c r="AV189" i="6"/>
  <c r="AU189" i="6"/>
  <c r="AT189" i="6"/>
  <c r="AS189" i="6"/>
  <c r="AR189" i="6"/>
  <c r="AQ189" i="6"/>
  <c r="AP189" i="6"/>
  <c r="AO189" i="6"/>
  <c r="AN189" i="6"/>
  <c r="AM189" i="6"/>
  <c r="AL189" i="6"/>
  <c r="AK189" i="6"/>
  <c r="AJ189" i="6"/>
  <c r="AI189" i="6"/>
  <c r="AH189" i="6"/>
  <c r="AG189" i="6"/>
  <c r="AF189" i="6"/>
  <c r="AE189" i="6"/>
  <c r="AD189" i="6"/>
  <c r="AC189" i="6"/>
  <c r="AB189" i="6"/>
  <c r="AA189" i="6"/>
  <c r="W189" i="6"/>
  <c r="V189" i="6"/>
  <c r="U189" i="6"/>
  <c r="T189" i="6"/>
  <c r="S189" i="6"/>
  <c r="R189" i="6"/>
  <c r="Q189" i="6"/>
  <c r="P189" i="6"/>
  <c r="O189" i="6"/>
  <c r="N189" i="6"/>
  <c r="M189" i="6"/>
  <c r="L189" i="6"/>
  <c r="K189" i="6"/>
  <c r="J189" i="6"/>
  <c r="I189" i="6"/>
  <c r="H189" i="6"/>
  <c r="G189" i="6"/>
  <c r="F189" i="6"/>
  <c r="E189" i="6"/>
  <c r="D189" i="6"/>
  <c r="C189" i="6"/>
  <c r="B189" i="6"/>
  <c r="AY188" i="6"/>
  <c r="AV188" i="6"/>
  <c r="AU188" i="6"/>
  <c r="AT188" i="6"/>
  <c r="AS188" i="6"/>
  <c r="AR188" i="6"/>
  <c r="AQ188" i="6"/>
  <c r="AP188" i="6"/>
  <c r="AO188" i="6"/>
  <c r="AN188" i="6"/>
  <c r="AM188" i="6"/>
  <c r="AL188" i="6"/>
  <c r="AK188" i="6"/>
  <c r="AJ188" i="6"/>
  <c r="AI188" i="6"/>
  <c r="AH188" i="6"/>
  <c r="AG188" i="6"/>
  <c r="AF188" i="6"/>
  <c r="AE188" i="6"/>
  <c r="AD188" i="6"/>
  <c r="AC188" i="6"/>
  <c r="AB188" i="6"/>
  <c r="AA188" i="6"/>
  <c r="W188" i="6"/>
  <c r="V188" i="6"/>
  <c r="U188" i="6"/>
  <c r="T188" i="6"/>
  <c r="S188" i="6"/>
  <c r="R188" i="6"/>
  <c r="Q188" i="6"/>
  <c r="P188" i="6"/>
  <c r="O188" i="6"/>
  <c r="N188" i="6"/>
  <c r="M188" i="6"/>
  <c r="L188" i="6"/>
  <c r="K188" i="6"/>
  <c r="J188" i="6"/>
  <c r="I188" i="6"/>
  <c r="H188" i="6"/>
  <c r="G188" i="6"/>
  <c r="F188" i="6"/>
  <c r="E188" i="6"/>
  <c r="D188" i="6"/>
  <c r="C188" i="6"/>
  <c r="B188" i="6"/>
  <c r="AY187" i="6"/>
  <c r="AV187" i="6"/>
  <c r="AU187" i="6"/>
  <c r="AT187" i="6"/>
  <c r="AS187" i="6"/>
  <c r="AR187" i="6"/>
  <c r="AQ187" i="6"/>
  <c r="AP187" i="6"/>
  <c r="AO187" i="6"/>
  <c r="AN187" i="6"/>
  <c r="AM187" i="6"/>
  <c r="AL187" i="6"/>
  <c r="AK187" i="6"/>
  <c r="AJ187" i="6"/>
  <c r="AI187" i="6"/>
  <c r="AH187" i="6"/>
  <c r="AG187" i="6"/>
  <c r="AF187" i="6"/>
  <c r="AE187" i="6"/>
  <c r="AD187" i="6"/>
  <c r="AC187" i="6"/>
  <c r="AB187" i="6"/>
  <c r="AA187" i="6"/>
  <c r="W187" i="6"/>
  <c r="V187" i="6"/>
  <c r="U187" i="6"/>
  <c r="T187" i="6"/>
  <c r="S187" i="6"/>
  <c r="R187" i="6"/>
  <c r="Q187" i="6"/>
  <c r="P187" i="6"/>
  <c r="O187" i="6"/>
  <c r="N187" i="6"/>
  <c r="M187" i="6"/>
  <c r="L187" i="6"/>
  <c r="K187" i="6"/>
  <c r="J187" i="6"/>
  <c r="I187" i="6"/>
  <c r="H187" i="6"/>
  <c r="G187" i="6"/>
  <c r="F187" i="6"/>
  <c r="E187" i="6"/>
  <c r="D187" i="6"/>
  <c r="C187" i="6"/>
  <c r="B187" i="6"/>
  <c r="AY186" i="6"/>
  <c r="AV186" i="6"/>
  <c r="AU186" i="6"/>
  <c r="AT186" i="6"/>
  <c r="AS186" i="6"/>
  <c r="AR186" i="6"/>
  <c r="AQ186" i="6"/>
  <c r="AP186" i="6"/>
  <c r="AO186" i="6"/>
  <c r="AN186" i="6"/>
  <c r="AM186" i="6"/>
  <c r="AL186" i="6"/>
  <c r="AK186" i="6"/>
  <c r="AJ186" i="6"/>
  <c r="AI186" i="6"/>
  <c r="AH186" i="6"/>
  <c r="AG186" i="6"/>
  <c r="AF186" i="6"/>
  <c r="AE186" i="6"/>
  <c r="AD186" i="6"/>
  <c r="AC186" i="6"/>
  <c r="AB186" i="6"/>
  <c r="AA186" i="6"/>
  <c r="W186" i="6"/>
  <c r="V186" i="6"/>
  <c r="U186" i="6"/>
  <c r="T186" i="6"/>
  <c r="S186" i="6"/>
  <c r="R186" i="6"/>
  <c r="Q186" i="6"/>
  <c r="P186" i="6"/>
  <c r="O186" i="6"/>
  <c r="N186" i="6"/>
  <c r="M186" i="6"/>
  <c r="L186" i="6"/>
  <c r="K186" i="6"/>
  <c r="J186" i="6"/>
  <c r="I186" i="6"/>
  <c r="H186" i="6"/>
  <c r="G186" i="6"/>
  <c r="F186" i="6"/>
  <c r="E186" i="6"/>
  <c r="D186" i="6"/>
  <c r="C186" i="6"/>
  <c r="B186" i="6"/>
  <c r="AY185" i="6"/>
  <c r="AV185" i="6"/>
  <c r="AU185" i="6"/>
  <c r="AT185" i="6"/>
  <c r="AS185" i="6"/>
  <c r="AR185" i="6"/>
  <c r="AQ185" i="6"/>
  <c r="AP185" i="6"/>
  <c r="AO185" i="6"/>
  <c r="AN185" i="6"/>
  <c r="AM185" i="6"/>
  <c r="AL185" i="6"/>
  <c r="AK185" i="6"/>
  <c r="AJ185" i="6"/>
  <c r="AI185" i="6"/>
  <c r="AH185" i="6"/>
  <c r="AG185" i="6"/>
  <c r="AF185" i="6"/>
  <c r="AE185" i="6"/>
  <c r="AD185" i="6"/>
  <c r="AC185" i="6"/>
  <c r="AB185" i="6"/>
  <c r="AA185" i="6"/>
  <c r="W185" i="6"/>
  <c r="V185" i="6"/>
  <c r="U185" i="6"/>
  <c r="T185" i="6"/>
  <c r="S185" i="6"/>
  <c r="R185" i="6"/>
  <c r="Q185" i="6"/>
  <c r="P185" i="6"/>
  <c r="O185" i="6"/>
  <c r="N185" i="6"/>
  <c r="M185" i="6"/>
  <c r="L185" i="6"/>
  <c r="K185" i="6"/>
  <c r="J185" i="6"/>
  <c r="I185" i="6"/>
  <c r="H185" i="6"/>
  <c r="G185" i="6"/>
  <c r="F185" i="6"/>
  <c r="E185" i="6"/>
  <c r="D185" i="6"/>
  <c r="C185" i="6"/>
  <c r="B185" i="6"/>
  <c r="AY184" i="6"/>
  <c r="AV184" i="6"/>
  <c r="AU184" i="6"/>
  <c r="AT184" i="6"/>
  <c r="AS184" i="6"/>
  <c r="AR184" i="6"/>
  <c r="AQ184" i="6"/>
  <c r="AP184" i="6"/>
  <c r="AO184" i="6"/>
  <c r="AN184" i="6"/>
  <c r="AM184" i="6"/>
  <c r="AL184" i="6"/>
  <c r="AK184" i="6"/>
  <c r="AJ184" i="6"/>
  <c r="AI184" i="6"/>
  <c r="AH184" i="6"/>
  <c r="AG184" i="6"/>
  <c r="AF184" i="6"/>
  <c r="AE184" i="6"/>
  <c r="AD184" i="6"/>
  <c r="AC184" i="6"/>
  <c r="AB184" i="6"/>
  <c r="AA184" i="6"/>
  <c r="W184" i="6"/>
  <c r="V184" i="6"/>
  <c r="U184" i="6"/>
  <c r="T184" i="6"/>
  <c r="S184" i="6"/>
  <c r="R184" i="6"/>
  <c r="Q184" i="6"/>
  <c r="P184" i="6"/>
  <c r="O184" i="6"/>
  <c r="N184" i="6"/>
  <c r="M184" i="6"/>
  <c r="L184" i="6"/>
  <c r="K184" i="6"/>
  <c r="J184" i="6"/>
  <c r="I184" i="6"/>
  <c r="H184" i="6"/>
  <c r="G184" i="6"/>
  <c r="F184" i="6"/>
  <c r="E184" i="6"/>
  <c r="D184" i="6"/>
  <c r="C184" i="6"/>
  <c r="B184" i="6"/>
  <c r="AY183" i="6"/>
  <c r="AV183" i="6"/>
  <c r="AU183" i="6"/>
  <c r="AT183" i="6"/>
  <c r="AS183" i="6"/>
  <c r="AR183" i="6"/>
  <c r="AQ183" i="6"/>
  <c r="AP183" i="6"/>
  <c r="AO183" i="6"/>
  <c r="AN183" i="6"/>
  <c r="AM183" i="6"/>
  <c r="AL183" i="6"/>
  <c r="AK183" i="6"/>
  <c r="AJ183" i="6"/>
  <c r="AI183" i="6"/>
  <c r="AH183" i="6"/>
  <c r="AG183" i="6"/>
  <c r="AF183" i="6"/>
  <c r="AE183" i="6"/>
  <c r="AD183" i="6"/>
  <c r="AC183" i="6"/>
  <c r="AB183" i="6"/>
  <c r="AA183" i="6"/>
  <c r="W183" i="6"/>
  <c r="V183" i="6"/>
  <c r="U183" i="6"/>
  <c r="T183" i="6"/>
  <c r="S183" i="6"/>
  <c r="R183" i="6"/>
  <c r="Q183" i="6"/>
  <c r="P183" i="6"/>
  <c r="O183" i="6"/>
  <c r="N183" i="6"/>
  <c r="M183" i="6"/>
  <c r="L183" i="6"/>
  <c r="K183" i="6"/>
  <c r="J183" i="6"/>
  <c r="I183" i="6"/>
  <c r="H183" i="6"/>
  <c r="G183" i="6"/>
  <c r="F183" i="6"/>
  <c r="E183" i="6"/>
  <c r="D183" i="6"/>
  <c r="C183" i="6"/>
  <c r="B183" i="6"/>
  <c r="AY182" i="6"/>
  <c r="AV182" i="6"/>
  <c r="AU182" i="6"/>
  <c r="AT182" i="6"/>
  <c r="AS182" i="6"/>
  <c r="AR182" i="6"/>
  <c r="AQ182" i="6"/>
  <c r="AP182" i="6"/>
  <c r="AO182" i="6"/>
  <c r="AN182" i="6"/>
  <c r="AM182" i="6"/>
  <c r="AL182" i="6"/>
  <c r="AK182" i="6"/>
  <c r="AJ182" i="6"/>
  <c r="AI182" i="6"/>
  <c r="AH182" i="6"/>
  <c r="AG182" i="6"/>
  <c r="AF182" i="6"/>
  <c r="AE182" i="6"/>
  <c r="AD182" i="6"/>
  <c r="AC182" i="6"/>
  <c r="AB182" i="6"/>
  <c r="AA182" i="6"/>
  <c r="W182" i="6"/>
  <c r="V182" i="6"/>
  <c r="U182" i="6"/>
  <c r="T182" i="6"/>
  <c r="S182" i="6"/>
  <c r="R182" i="6"/>
  <c r="Q182" i="6"/>
  <c r="P182" i="6"/>
  <c r="O182" i="6"/>
  <c r="N182" i="6"/>
  <c r="M182" i="6"/>
  <c r="L182" i="6"/>
  <c r="K182" i="6"/>
  <c r="J182" i="6"/>
  <c r="I182" i="6"/>
  <c r="H182" i="6"/>
  <c r="G182" i="6"/>
  <c r="F182" i="6"/>
  <c r="E182" i="6"/>
  <c r="D182" i="6"/>
  <c r="C182" i="6"/>
  <c r="B182" i="6"/>
  <c r="AY181" i="6"/>
  <c r="AV181" i="6"/>
  <c r="AU181" i="6"/>
  <c r="AT181" i="6"/>
  <c r="AS181" i="6"/>
  <c r="AR181" i="6"/>
  <c r="AQ181" i="6"/>
  <c r="AP181" i="6"/>
  <c r="AO181" i="6"/>
  <c r="AN181" i="6"/>
  <c r="AM181" i="6"/>
  <c r="AL181" i="6"/>
  <c r="AK181" i="6"/>
  <c r="AJ181" i="6"/>
  <c r="AI181" i="6"/>
  <c r="AH181" i="6"/>
  <c r="AG181" i="6"/>
  <c r="AF181" i="6"/>
  <c r="AE181" i="6"/>
  <c r="AD181" i="6"/>
  <c r="AC181" i="6"/>
  <c r="AB181" i="6"/>
  <c r="AA181" i="6"/>
  <c r="W181" i="6"/>
  <c r="V181" i="6"/>
  <c r="U181" i="6"/>
  <c r="T181" i="6"/>
  <c r="S181" i="6"/>
  <c r="R181" i="6"/>
  <c r="Q181" i="6"/>
  <c r="P181" i="6"/>
  <c r="O181" i="6"/>
  <c r="N181" i="6"/>
  <c r="M181" i="6"/>
  <c r="L181" i="6"/>
  <c r="K181" i="6"/>
  <c r="J181" i="6"/>
  <c r="I181" i="6"/>
  <c r="H181" i="6"/>
  <c r="G181" i="6"/>
  <c r="F181" i="6"/>
  <c r="E181" i="6"/>
  <c r="D181" i="6"/>
  <c r="C181" i="6"/>
  <c r="B181" i="6"/>
  <c r="AY180" i="6"/>
  <c r="AV180" i="6"/>
  <c r="AU180" i="6"/>
  <c r="AT180" i="6"/>
  <c r="AS180" i="6"/>
  <c r="AR180" i="6"/>
  <c r="AQ180" i="6"/>
  <c r="AP180" i="6"/>
  <c r="AO180" i="6"/>
  <c r="AN180" i="6"/>
  <c r="AM180" i="6"/>
  <c r="AL180" i="6"/>
  <c r="AK180" i="6"/>
  <c r="AJ180" i="6"/>
  <c r="AI180" i="6"/>
  <c r="AH180" i="6"/>
  <c r="AG180" i="6"/>
  <c r="AF180" i="6"/>
  <c r="AE180" i="6"/>
  <c r="AD180" i="6"/>
  <c r="AC180" i="6"/>
  <c r="AB180" i="6"/>
  <c r="AA180" i="6"/>
  <c r="W180" i="6"/>
  <c r="V180" i="6"/>
  <c r="U180" i="6"/>
  <c r="T180" i="6"/>
  <c r="S180" i="6"/>
  <c r="R180" i="6"/>
  <c r="Q180" i="6"/>
  <c r="P180" i="6"/>
  <c r="O180" i="6"/>
  <c r="N180" i="6"/>
  <c r="M180" i="6"/>
  <c r="L180" i="6"/>
  <c r="K180" i="6"/>
  <c r="J180" i="6"/>
  <c r="I180" i="6"/>
  <c r="H180" i="6"/>
  <c r="G180" i="6"/>
  <c r="F180" i="6"/>
  <c r="E180" i="6"/>
  <c r="D180" i="6"/>
  <c r="C180" i="6"/>
  <c r="B180" i="6"/>
  <c r="AY179" i="6"/>
  <c r="AV179" i="6"/>
  <c r="AU179" i="6"/>
  <c r="AT179" i="6"/>
  <c r="AS179" i="6"/>
  <c r="AR179" i="6"/>
  <c r="AQ179" i="6"/>
  <c r="AP179" i="6"/>
  <c r="AO179" i="6"/>
  <c r="AN179" i="6"/>
  <c r="AM179" i="6"/>
  <c r="AL179" i="6"/>
  <c r="AK179" i="6"/>
  <c r="AJ179" i="6"/>
  <c r="AI179" i="6"/>
  <c r="AH179" i="6"/>
  <c r="AG179" i="6"/>
  <c r="AF179" i="6"/>
  <c r="AE179" i="6"/>
  <c r="AD179" i="6"/>
  <c r="AC179" i="6"/>
  <c r="AB179" i="6"/>
  <c r="AA179" i="6"/>
  <c r="W179" i="6"/>
  <c r="V179" i="6"/>
  <c r="U179" i="6"/>
  <c r="T179" i="6"/>
  <c r="S179" i="6"/>
  <c r="R179" i="6"/>
  <c r="Q179" i="6"/>
  <c r="P179" i="6"/>
  <c r="O179" i="6"/>
  <c r="N179" i="6"/>
  <c r="M179" i="6"/>
  <c r="L179" i="6"/>
  <c r="K179" i="6"/>
  <c r="J179" i="6"/>
  <c r="I179" i="6"/>
  <c r="H179" i="6"/>
  <c r="G179" i="6"/>
  <c r="F179" i="6"/>
  <c r="E179" i="6"/>
  <c r="D179" i="6"/>
  <c r="C179" i="6"/>
  <c r="B179" i="6"/>
  <c r="AY178" i="6"/>
  <c r="AV178" i="6"/>
  <c r="AU178" i="6"/>
  <c r="AT178" i="6"/>
  <c r="AS178" i="6"/>
  <c r="AR178" i="6"/>
  <c r="AQ178" i="6"/>
  <c r="AP178" i="6"/>
  <c r="AO178" i="6"/>
  <c r="AN178" i="6"/>
  <c r="AM178" i="6"/>
  <c r="AL178" i="6"/>
  <c r="AK178" i="6"/>
  <c r="AJ178" i="6"/>
  <c r="AI178" i="6"/>
  <c r="AH178" i="6"/>
  <c r="AG178" i="6"/>
  <c r="AF178" i="6"/>
  <c r="AE178" i="6"/>
  <c r="AD178" i="6"/>
  <c r="AC178" i="6"/>
  <c r="AB178" i="6"/>
  <c r="AA178" i="6"/>
  <c r="W178" i="6"/>
  <c r="V178" i="6"/>
  <c r="U178" i="6"/>
  <c r="T178" i="6"/>
  <c r="S178" i="6"/>
  <c r="R178" i="6"/>
  <c r="Q178" i="6"/>
  <c r="P178" i="6"/>
  <c r="O178" i="6"/>
  <c r="N178" i="6"/>
  <c r="M178" i="6"/>
  <c r="L178" i="6"/>
  <c r="K178" i="6"/>
  <c r="J178" i="6"/>
  <c r="I178" i="6"/>
  <c r="H178" i="6"/>
  <c r="G178" i="6"/>
  <c r="F178" i="6"/>
  <c r="E178" i="6"/>
  <c r="D178" i="6"/>
  <c r="C178" i="6"/>
  <c r="B178" i="6"/>
  <c r="AY177" i="6"/>
  <c r="AV177" i="6"/>
  <c r="AU177" i="6"/>
  <c r="AT177" i="6"/>
  <c r="AS177" i="6"/>
  <c r="AR177" i="6"/>
  <c r="AQ177" i="6"/>
  <c r="AP177" i="6"/>
  <c r="AO177" i="6"/>
  <c r="AN177" i="6"/>
  <c r="AM177" i="6"/>
  <c r="AL177" i="6"/>
  <c r="AK177" i="6"/>
  <c r="AJ177" i="6"/>
  <c r="AI177" i="6"/>
  <c r="AH177" i="6"/>
  <c r="AG177" i="6"/>
  <c r="AF177" i="6"/>
  <c r="AE177" i="6"/>
  <c r="AD177" i="6"/>
  <c r="AC177" i="6"/>
  <c r="AB177" i="6"/>
  <c r="AA177" i="6"/>
  <c r="W177" i="6"/>
  <c r="V177" i="6"/>
  <c r="U177" i="6"/>
  <c r="T177" i="6"/>
  <c r="S177" i="6"/>
  <c r="R177" i="6"/>
  <c r="Q177" i="6"/>
  <c r="P177" i="6"/>
  <c r="O177" i="6"/>
  <c r="N177" i="6"/>
  <c r="M177" i="6"/>
  <c r="L177" i="6"/>
  <c r="K177" i="6"/>
  <c r="J177" i="6"/>
  <c r="I177" i="6"/>
  <c r="H177" i="6"/>
  <c r="G177" i="6"/>
  <c r="F177" i="6"/>
  <c r="E177" i="6"/>
  <c r="D177" i="6"/>
  <c r="C177" i="6"/>
  <c r="B177" i="6"/>
  <c r="AY176" i="6"/>
  <c r="AV176" i="6"/>
  <c r="AU176" i="6"/>
  <c r="AT176" i="6"/>
  <c r="AS176" i="6"/>
  <c r="AR176" i="6"/>
  <c r="AQ176" i="6"/>
  <c r="AP176" i="6"/>
  <c r="AO176" i="6"/>
  <c r="AN176" i="6"/>
  <c r="AM176" i="6"/>
  <c r="AL176" i="6"/>
  <c r="AK176" i="6"/>
  <c r="AJ176" i="6"/>
  <c r="AI176" i="6"/>
  <c r="AH176" i="6"/>
  <c r="AG176" i="6"/>
  <c r="AF176" i="6"/>
  <c r="AE176" i="6"/>
  <c r="AD176" i="6"/>
  <c r="AC176" i="6"/>
  <c r="AB176" i="6"/>
  <c r="AA176" i="6"/>
  <c r="W176" i="6"/>
  <c r="V176" i="6"/>
  <c r="U176" i="6"/>
  <c r="T176" i="6"/>
  <c r="S176" i="6"/>
  <c r="R176" i="6"/>
  <c r="Q176" i="6"/>
  <c r="P176" i="6"/>
  <c r="O176" i="6"/>
  <c r="N176" i="6"/>
  <c r="M176" i="6"/>
  <c r="L176" i="6"/>
  <c r="K176" i="6"/>
  <c r="J176" i="6"/>
  <c r="I176" i="6"/>
  <c r="H176" i="6"/>
  <c r="G176" i="6"/>
  <c r="F176" i="6"/>
  <c r="E176" i="6"/>
  <c r="D176" i="6"/>
  <c r="C176" i="6"/>
  <c r="B176" i="6"/>
  <c r="AY175" i="6"/>
  <c r="AV175" i="6"/>
  <c r="AU175" i="6"/>
  <c r="AT175" i="6"/>
  <c r="AS175" i="6"/>
  <c r="AR175" i="6"/>
  <c r="AQ175" i="6"/>
  <c r="AP175" i="6"/>
  <c r="AO175" i="6"/>
  <c r="AN175" i="6"/>
  <c r="AM175" i="6"/>
  <c r="AL175" i="6"/>
  <c r="AK175" i="6"/>
  <c r="AJ175" i="6"/>
  <c r="AI175" i="6"/>
  <c r="AH175" i="6"/>
  <c r="AG175" i="6"/>
  <c r="AF175" i="6"/>
  <c r="AE175" i="6"/>
  <c r="AD175" i="6"/>
  <c r="AC175" i="6"/>
  <c r="AB175" i="6"/>
  <c r="AA175" i="6"/>
  <c r="W175" i="6"/>
  <c r="V175" i="6"/>
  <c r="U175" i="6"/>
  <c r="T175" i="6"/>
  <c r="S175" i="6"/>
  <c r="R175" i="6"/>
  <c r="Q175" i="6"/>
  <c r="P175" i="6"/>
  <c r="O175" i="6"/>
  <c r="N175" i="6"/>
  <c r="M175" i="6"/>
  <c r="L175" i="6"/>
  <c r="K175" i="6"/>
  <c r="J175" i="6"/>
  <c r="I175" i="6"/>
  <c r="H175" i="6"/>
  <c r="G175" i="6"/>
  <c r="F175" i="6"/>
  <c r="E175" i="6"/>
  <c r="D175" i="6"/>
  <c r="C175" i="6"/>
  <c r="B175" i="6"/>
  <c r="AY174" i="6"/>
  <c r="AV174" i="6"/>
  <c r="AU174" i="6"/>
  <c r="AT174" i="6"/>
  <c r="AS174" i="6"/>
  <c r="AR174" i="6"/>
  <c r="AQ174" i="6"/>
  <c r="AP174" i="6"/>
  <c r="AO174" i="6"/>
  <c r="AN174" i="6"/>
  <c r="AM174" i="6"/>
  <c r="AL174" i="6"/>
  <c r="AK174" i="6"/>
  <c r="AJ174" i="6"/>
  <c r="AI174" i="6"/>
  <c r="AH174" i="6"/>
  <c r="AG174" i="6"/>
  <c r="AF174" i="6"/>
  <c r="AE174" i="6"/>
  <c r="AD174" i="6"/>
  <c r="AC174" i="6"/>
  <c r="AB174" i="6"/>
  <c r="AA174" i="6"/>
  <c r="W174" i="6"/>
  <c r="V174" i="6"/>
  <c r="U174" i="6"/>
  <c r="T174" i="6"/>
  <c r="S174" i="6"/>
  <c r="R174" i="6"/>
  <c r="Q174" i="6"/>
  <c r="P174" i="6"/>
  <c r="O174" i="6"/>
  <c r="N174" i="6"/>
  <c r="M174" i="6"/>
  <c r="L174" i="6"/>
  <c r="K174" i="6"/>
  <c r="J174" i="6"/>
  <c r="I174" i="6"/>
  <c r="H174" i="6"/>
  <c r="G174" i="6"/>
  <c r="F174" i="6"/>
  <c r="E174" i="6"/>
  <c r="D174" i="6"/>
  <c r="C174" i="6"/>
  <c r="B174" i="6"/>
  <c r="AY173" i="6"/>
  <c r="AV173" i="6"/>
  <c r="AU173" i="6"/>
  <c r="AT173" i="6"/>
  <c r="AS173" i="6"/>
  <c r="AR173" i="6"/>
  <c r="AQ173" i="6"/>
  <c r="AP173" i="6"/>
  <c r="AO173" i="6"/>
  <c r="AN173" i="6"/>
  <c r="AM173" i="6"/>
  <c r="AL173" i="6"/>
  <c r="AK173" i="6"/>
  <c r="AJ173" i="6"/>
  <c r="AI173" i="6"/>
  <c r="AH173" i="6"/>
  <c r="AG173" i="6"/>
  <c r="AF173" i="6"/>
  <c r="AE173" i="6"/>
  <c r="AD173" i="6"/>
  <c r="AC173" i="6"/>
  <c r="AB173" i="6"/>
  <c r="AA173" i="6"/>
  <c r="W173" i="6"/>
  <c r="V173" i="6"/>
  <c r="U173" i="6"/>
  <c r="T173" i="6"/>
  <c r="S173" i="6"/>
  <c r="R173" i="6"/>
  <c r="Q173" i="6"/>
  <c r="P173" i="6"/>
  <c r="O173" i="6"/>
  <c r="N173" i="6"/>
  <c r="M173" i="6"/>
  <c r="L173" i="6"/>
  <c r="K173" i="6"/>
  <c r="J173" i="6"/>
  <c r="I173" i="6"/>
  <c r="H173" i="6"/>
  <c r="G173" i="6"/>
  <c r="F173" i="6"/>
  <c r="E173" i="6"/>
  <c r="D173" i="6"/>
  <c r="C173" i="6"/>
  <c r="B173" i="6"/>
  <c r="AY172" i="6"/>
  <c r="AV172" i="6"/>
  <c r="AU172" i="6"/>
  <c r="AT172" i="6"/>
  <c r="AS172" i="6"/>
  <c r="AR172" i="6"/>
  <c r="AQ172" i="6"/>
  <c r="AP172" i="6"/>
  <c r="AO172" i="6"/>
  <c r="AN172" i="6"/>
  <c r="AM172" i="6"/>
  <c r="AL172" i="6"/>
  <c r="AK172" i="6"/>
  <c r="AJ172" i="6"/>
  <c r="AI172" i="6"/>
  <c r="AH172" i="6"/>
  <c r="AG172" i="6"/>
  <c r="AF172" i="6"/>
  <c r="AE172" i="6"/>
  <c r="AD172" i="6"/>
  <c r="AC172" i="6"/>
  <c r="AB172" i="6"/>
  <c r="AA172" i="6"/>
  <c r="W172" i="6"/>
  <c r="V172" i="6"/>
  <c r="U172" i="6"/>
  <c r="T172" i="6"/>
  <c r="S172" i="6"/>
  <c r="R172" i="6"/>
  <c r="Q172" i="6"/>
  <c r="P172" i="6"/>
  <c r="O172" i="6"/>
  <c r="N172" i="6"/>
  <c r="M172" i="6"/>
  <c r="L172" i="6"/>
  <c r="K172" i="6"/>
  <c r="J172" i="6"/>
  <c r="I172" i="6"/>
  <c r="H172" i="6"/>
  <c r="G172" i="6"/>
  <c r="F172" i="6"/>
  <c r="E172" i="6"/>
  <c r="D172" i="6"/>
  <c r="C172" i="6"/>
  <c r="B172" i="6"/>
  <c r="AY171" i="6"/>
  <c r="AV171" i="6"/>
  <c r="AU171" i="6"/>
  <c r="AT171" i="6"/>
  <c r="AS171" i="6"/>
  <c r="AR171" i="6"/>
  <c r="AQ171" i="6"/>
  <c r="AP171" i="6"/>
  <c r="AO171" i="6"/>
  <c r="AN171" i="6"/>
  <c r="AM171" i="6"/>
  <c r="AL171" i="6"/>
  <c r="AK171" i="6"/>
  <c r="AJ171" i="6"/>
  <c r="AI171" i="6"/>
  <c r="AH171" i="6"/>
  <c r="AG171" i="6"/>
  <c r="AF171" i="6"/>
  <c r="AE171" i="6"/>
  <c r="AD171" i="6"/>
  <c r="AC171" i="6"/>
  <c r="AB171" i="6"/>
  <c r="AA171" i="6"/>
  <c r="W171" i="6"/>
  <c r="V171" i="6"/>
  <c r="U171" i="6"/>
  <c r="T171" i="6"/>
  <c r="S171" i="6"/>
  <c r="R171" i="6"/>
  <c r="Q171" i="6"/>
  <c r="P171" i="6"/>
  <c r="O171" i="6"/>
  <c r="N171" i="6"/>
  <c r="M171" i="6"/>
  <c r="L171" i="6"/>
  <c r="K171" i="6"/>
  <c r="J171" i="6"/>
  <c r="I171" i="6"/>
  <c r="H171" i="6"/>
  <c r="G171" i="6"/>
  <c r="F171" i="6"/>
  <c r="E171" i="6"/>
  <c r="D171" i="6"/>
  <c r="C171" i="6"/>
  <c r="B171" i="6"/>
  <c r="AY170" i="6"/>
  <c r="AV170" i="6"/>
  <c r="AU170" i="6"/>
  <c r="AT170" i="6"/>
  <c r="AS170" i="6"/>
  <c r="AR170" i="6"/>
  <c r="AQ170" i="6"/>
  <c r="AP170" i="6"/>
  <c r="AO170" i="6"/>
  <c r="AN170" i="6"/>
  <c r="AM170" i="6"/>
  <c r="AL170" i="6"/>
  <c r="AK170" i="6"/>
  <c r="AJ170" i="6"/>
  <c r="AI170" i="6"/>
  <c r="AH170" i="6"/>
  <c r="AG170" i="6"/>
  <c r="AF170" i="6"/>
  <c r="AE170" i="6"/>
  <c r="AD170" i="6"/>
  <c r="AC170" i="6"/>
  <c r="AB170" i="6"/>
  <c r="AA170" i="6"/>
  <c r="W170" i="6"/>
  <c r="V170" i="6"/>
  <c r="U170" i="6"/>
  <c r="T170" i="6"/>
  <c r="S170" i="6"/>
  <c r="R170" i="6"/>
  <c r="Q170" i="6"/>
  <c r="P170" i="6"/>
  <c r="O170" i="6"/>
  <c r="N170" i="6"/>
  <c r="M170" i="6"/>
  <c r="L170" i="6"/>
  <c r="K170" i="6"/>
  <c r="J170" i="6"/>
  <c r="I170" i="6"/>
  <c r="H170" i="6"/>
  <c r="G170" i="6"/>
  <c r="F170" i="6"/>
  <c r="E170" i="6"/>
  <c r="D170" i="6"/>
  <c r="C170" i="6"/>
  <c r="B170" i="6"/>
  <c r="AY169" i="6"/>
  <c r="AV169" i="6"/>
  <c r="AU169" i="6"/>
  <c r="AT169" i="6"/>
  <c r="AS169" i="6"/>
  <c r="AR169" i="6"/>
  <c r="AQ169" i="6"/>
  <c r="AP169" i="6"/>
  <c r="AO169" i="6"/>
  <c r="AN169" i="6"/>
  <c r="AM169" i="6"/>
  <c r="AL169" i="6"/>
  <c r="AK169" i="6"/>
  <c r="AJ169" i="6"/>
  <c r="AI169" i="6"/>
  <c r="AH169" i="6"/>
  <c r="AG169" i="6"/>
  <c r="AF169" i="6"/>
  <c r="AE169" i="6"/>
  <c r="AD169" i="6"/>
  <c r="AC169" i="6"/>
  <c r="AB169" i="6"/>
  <c r="AA169" i="6"/>
  <c r="W169" i="6"/>
  <c r="V169" i="6"/>
  <c r="U169" i="6"/>
  <c r="T169" i="6"/>
  <c r="S169" i="6"/>
  <c r="R169" i="6"/>
  <c r="Q169" i="6"/>
  <c r="P169" i="6"/>
  <c r="O169" i="6"/>
  <c r="N169" i="6"/>
  <c r="M169" i="6"/>
  <c r="L169" i="6"/>
  <c r="K169" i="6"/>
  <c r="J169" i="6"/>
  <c r="I169" i="6"/>
  <c r="H169" i="6"/>
  <c r="G169" i="6"/>
  <c r="F169" i="6"/>
  <c r="E169" i="6"/>
  <c r="D169" i="6"/>
  <c r="C169" i="6"/>
  <c r="B169" i="6"/>
  <c r="AY168" i="6"/>
  <c r="AV168" i="6"/>
  <c r="AU168" i="6"/>
  <c r="AT168" i="6"/>
  <c r="AS168" i="6"/>
  <c r="AR168" i="6"/>
  <c r="AQ168" i="6"/>
  <c r="AP168" i="6"/>
  <c r="AO168" i="6"/>
  <c r="AN168" i="6"/>
  <c r="AM168" i="6"/>
  <c r="AL168" i="6"/>
  <c r="AK168" i="6"/>
  <c r="AJ168" i="6"/>
  <c r="AI168" i="6"/>
  <c r="AH168" i="6"/>
  <c r="AG168" i="6"/>
  <c r="AF168" i="6"/>
  <c r="AE168" i="6"/>
  <c r="AD168" i="6"/>
  <c r="AC168" i="6"/>
  <c r="AB168" i="6"/>
  <c r="AA168" i="6"/>
  <c r="W168" i="6"/>
  <c r="V168" i="6"/>
  <c r="U168" i="6"/>
  <c r="T168" i="6"/>
  <c r="S168" i="6"/>
  <c r="R168" i="6"/>
  <c r="Q168" i="6"/>
  <c r="P168" i="6"/>
  <c r="O168" i="6"/>
  <c r="N168" i="6"/>
  <c r="M168" i="6"/>
  <c r="L168" i="6"/>
  <c r="K168" i="6"/>
  <c r="J168" i="6"/>
  <c r="I168" i="6"/>
  <c r="H168" i="6"/>
  <c r="G168" i="6"/>
  <c r="F168" i="6"/>
  <c r="E168" i="6"/>
  <c r="D168" i="6"/>
  <c r="C168" i="6"/>
  <c r="B168" i="6"/>
  <c r="AY167" i="6"/>
  <c r="AV167" i="6"/>
  <c r="AU167" i="6"/>
  <c r="AT167" i="6"/>
  <c r="AS167" i="6"/>
  <c r="AR167" i="6"/>
  <c r="AQ167" i="6"/>
  <c r="AP167" i="6"/>
  <c r="AO167" i="6"/>
  <c r="AN167" i="6"/>
  <c r="AM167" i="6"/>
  <c r="AL167" i="6"/>
  <c r="AK167" i="6"/>
  <c r="AJ167" i="6"/>
  <c r="AI167" i="6"/>
  <c r="AH167" i="6"/>
  <c r="AG167" i="6"/>
  <c r="AF167" i="6"/>
  <c r="AE167" i="6"/>
  <c r="AD167" i="6"/>
  <c r="AC167" i="6"/>
  <c r="AB167" i="6"/>
  <c r="AA167" i="6"/>
  <c r="W167" i="6"/>
  <c r="V167" i="6"/>
  <c r="U167" i="6"/>
  <c r="T167" i="6"/>
  <c r="S167" i="6"/>
  <c r="R167" i="6"/>
  <c r="Q167" i="6"/>
  <c r="P167" i="6"/>
  <c r="O167" i="6"/>
  <c r="N167" i="6"/>
  <c r="M167" i="6"/>
  <c r="L167" i="6"/>
  <c r="K167" i="6"/>
  <c r="J167" i="6"/>
  <c r="I167" i="6"/>
  <c r="H167" i="6"/>
  <c r="G167" i="6"/>
  <c r="F167" i="6"/>
  <c r="E167" i="6"/>
  <c r="D167" i="6"/>
  <c r="C167" i="6"/>
  <c r="B167" i="6"/>
  <c r="AY166" i="6"/>
  <c r="AV166" i="6"/>
  <c r="AU166" i="6"/>
  <c r="AT166" i="6"/>
  <c r="AS166" i="6"/>
  <c r="AR166" i="6"/>
  <c r="AQ166" i="6"/>
  <c r="AP166" i="6"/>
  <c r="AO166" i="6"/>
  <c r="AN166" i="6"/>
  <c r="AM166" i="6"/>
  <c r="AL166" i="6"/>
  <c r="AK166" i="6"/>
  <c r="AJ166" i="6"/>
  <c r="AI166" i="6"/>
  <c r="AH166" i="6"/>
  <c r="AG166" i="6"/>
  <c r="AF166" i="6"/>
  <c r="AE166" i="6"/>
  <c r="AD166" i="6"/>
  <c r="AC166" i="6"/>
  <c r="AB166" i="6"/>
  <c r="AA166" i="6"/>
  <c r="W166" i="6"/>
  <c r="V166" i="6"/>
  <c r="U166" i="6"/>
  <c r="T166" i="6"/>
  <c r="S166" i="6"/>
  <c r="R166" i="6"/>
  <c r="Q166" i="6"/>
  <c r="P166" i="6"/>
  <c r="O166" i="6"/>
  <c r="N166" i="6"/>
  <c r="M166" i="6"/>
  <c r="L166" i="6"/>
  <c r="K166" i="6"/>
  <c r="J166" i="6"/>
  <c r="I166" i="6"/>
  <c r="H166" i="6"/>
  <c r="G166" i="6"/>
  <c r="F166" i="6"/>
  <c r="E166" i="6"/>
  <c r="D166" i="6"/>
  <c r="C166" i="6"/>
  <c r="B166" i="6"/>
  <c r="AY165" i="6"/>
  <c r="AV165" i="6"/>
  <c r="AU165" i="6"/>
  <c r="AT165" i="6"/>
  <c r="AS165" i="6"/>
  <c r="AR165" i="6"/>
  <c r="AQ165" i="6"/>
  <c r="AP165" i="6"/>
  <c r="AO165" i="6"/>
  <c r="AN165" i="6"/>
  <c r="AM165" i="6"/>
  <c r="AL165" i="6"/>
  <c r="AK165" i="6"/>
  <c r="AJ165" i="6"/>
  <c r="AI165" i="6"/>
  <c r="AH165" i="6"/>
  <c r="AG165" i="6"/>
  <c r="AF165" i="6"/>
  <c r="AE165" i="6"/>
  <c r="AD165" i="6"/>
  <c r="AC165" i="6"/>
  <c r="AB165" i="6"/>
  <c r="AA165" i="6"/>
  <c r="W165" i="6"/>
  <c r="V165" i="6"/>
  <c r="U165" i="6"/>
  <c r="T165" i="6"/>
  <c r="S165" i="6"/>
  <c r="R165" i="6"/>
  <c r="Q165" i="6"/>
  <c r="P165" i="6"/>
  <c r="O165" i="6"/>
  <c r="N165" i="6"/>
  <c r="M165" i="6"/>
  <c r="L165" i="6"/>
  <c r="K165" i="6"/>
  <c r="J165" i="6"/>
  <c r="I165" i="6"/>
  <c r="H165" i="6"/>
  <c r="G165" i="6"/>
  <c r="F165" i="6"/>
  <c r="E165" i="6"/>
  <c r="D165" i="6"/>
  <c r="C165" i="6"/>
  <c r="B165" i="6"/>
  <c r="AY164" i="6"/>
  <c r="AV164" i="6"/>
  <c r="AU164" i="6"/>
  <c r="AT164" i="6"/>
  <c r="AS164" i="6"/>
  <c r="AR164" i="6"/>
  <c r="AQ164" i="6"/>
  <c r="AP164" i="6"/>
  <c r="AO164" i="6"/>
  <c r="AN164" i="6"/>
  <c r="AM164" i="6"/>
  <c r="AL164" i="6"/>
  <c r="AK164" i="6"/>
  <c r="AJ164" i="6"/>
  <c r="AI164" i="6"/>
  <c r="AH164" i="6"/>
  <c r="AG164" i="6"/>
  <c r="AF164" i="6"/>
  <c r="AE164" i="6"/>
  <c r="AD164" i="6"/>
  <c r="AC164" i="6"/>
  <c r="AB164" i="6"/>
  <c r="AA164" i="6"/>
  <c r="W164" i="6"/>
  <c r="V164" i="6"/>
  <c r="U164" i="6"/>
  <c r="T164" i="6"/>
  <c r="S164" i="6"/>
  <c r="R164" i="6"/>
  <c r="Q164" i="6"/>
  <c r="P164" i="6"/>
  <c r="O164" i="6"/>
  <c r="N164" i="6"/>
  <c r="M164" i="6"/>
  <c r="L164" i="6"/>
  <c r="K164" i="6"/>
  <c r="J164" i="6"/>
  <c r="I164" i="6"/>
  <c r="H164" i="6"/>
  <c r="G164" i="6"/>
  <c r="F164" i="6"/>
  <c r="E164" i="6"/>
  <c r="D164" i="6"/>
  <c r="C164" i="6"/>
  <c r="B164" i="6"/>
  <c r="AY163" i="6"/>
  <c r="AV163" i="6"/>
  <c r="AU163" i="6"/>
  <c r="AT163" i="6"/>
  <c r="AS163" i="6"/>
  <c r="AR163" i="6"/>
  <c r="AQ163" i="6"/>
  <c r="AP163" i="6"/>
  <c r="AO163" i="6"/>
  <c r="AN163" i="6"/>
  <c r="AM163" i="6"/>
  <c r="AL163" i="6"/>
  <c r="AK163" i="6"/>
  <c r="AJ163" i="6"/>
  <c r="AI163" i="6"/>
  <c r="AH163" i="6"/>
  <c r="AG163" i="6"/>
  <c r="AF163" i="6"/>
  <c r="AE163" i="6"/>
  <c r="AD163" i="6"/>
  <c r="AC163" i="6"/>
  <c r="AB163" i="6"/>
  <c r="AA163" i="6"/>
  <c r="W163" i="6"/>
  <c r="V163" i="6"/>
  <c r="U163" i="6"/>
  <c r="T163" i="6"/>
  <c r="S163" i="6"/>
  <c r="R163" i="6"/>
  <c r="Q163" i="6"/>
  <c r="P163" i="6"/>
  <c r="O163" i="6"/>
  <c r="N163" i="6"/>
  <c r="M163" i="6"/>
  <c r="L163" i="6"/>
  <c r="K163" i="6"/>
  <c r="J163" i="6"/>
  <c r="I163" i="6"/>
  <c r="H163" i="6"/>
  <c r="G163" i="6"/>
  <c r="F163" i="6"/>
  <c r="E163" i="6"/>
  <c r="D163" i="6"/>
  <c r="C163" i="6"/>
  <c r="B163" i="6"/>
  <c r="AY162" i="6"/>
  <c r="AV162" i="6"/>
  <c r="AU162" i="6"/>
  <c r="AT162" i="6"/>
  <c r="AS162" i="6"/>
  <c r="AR162" i="6"/>
  <c r="AQ162" i="6"/>
  <c r="AP162" i="6"/>
  <c r="AO162" i="6"/>
  <c r="AN162" i="6"/>
  <c r="AM162" i="6"/>
  <c r="AL162" i="6"/>
  <c r="AK162" i="6"/>
  <c r="AJ162" i="6"/>
  <c r="AI162" i="6"/>
  <c r="AH162" i="6"/>
  <c r="AG162" i="6"/>
  <c r="AF162" i="6"/>
  <c r="AE162" i="6"/>
  <c r="AD162" i="6"/>
  <c r="AC162" i="6"/>
  <c r="AB162" i="6"/>
  <c r="AA162" i="6"/>
  <c r="W162" i="6"/>
  <c r="V162" i="6"/>
  <c r="U162" i="6"/>
  <c r="T162" i="6"/>
  <c r="S162" i="6"/>
  <c r="R162" i="6"/>
  <c r="Q162" i="6"/>
  <c r="P162" i="6"/>
  <c r="O162" i="6"/>
  <c r="N162" i="6"/>
  <c r="M162" i="6"/>
  <c r="L162" i="6"/>
  <c r="K162" i="6"/>
  <c r="J162" i="6"/>
  <c r="I162" i="6"/>
  <c r="H162" i="6"/>
  <c r="G162" i="6"/>
  <c r="F162" i="6"/>
  <c r="E162" i="6"/>
  <c r="D162" i="6"/>
  <c r="C162" i="6"/>
  <c r="B162" i="6"/>
  <c r="AY161" i="6"/>
  <c r="AV161" i="6"/>
  <c r="AU161" i="6"/>
  <c r="AT161" i="6"/>
  <c r="AS161" i="6"/>
  <c r="AR161" i="6"/>
  <c r="AQ161" i="6"/>
  <c r="AP161" i="6"/>
  <c r="AO161" i="6"/>
  <c r="AN161" i="6"/>
  <c r="AM161" i="6"/>
  <c r="AL161" i="6"/>
  <c r="AK161" i="6"/>
  <c r="AJ161" i="6"/>
  <c r="AI161" i="6"/>
  <c r="AH161" i="6"/>
  <c r="AG161" i="6"/>
  <c r="AF161" i="6"/>
  <c r="AE161" i="6"/>
  <c r="AD161" i="6"/>
  <c r="AC161" i="6"/>
  <c r="AB161" i="6"/>
  <c r="AA161" i="6"/>
  <c r="W161" i="6"/>
  <c r="V161" i="6"/>
  <c r="U161" i="6"/>
  <c r="T161" i="6"/>
  <c r="S161" i="6"/>
  <c r="R161" i="6"/>
  <c r="Q161" i="6"/>
  <c r="P161" i="6"/>
  <c r="O161" i="6"/>
  <c r="N161" i="6"/>
  <c r="M161" i="6"/>
  <c r="L161" i="6"/>
  <c r="K161" i="6"/>
  <c r="J161" i="6"/>
  <c r="I161" i="6"/>
  <c r="H161" i="6"/>
  <c r="G161" i="6"/>
  <c r="F161" i="6"/>
  <c r="E161" i="6"/>
  <c r="D161" i="6"/>
  <c r="C161" i="6"/>
  <c r="B161" i="6"/>
  <c r="AY160" i="6"/>
  <c r="AV160" i="6"/>
  <c r="AU160" i="6"/>
  <c r="AT160" i="6"/>
  <c r="AS160" i="6"/>
  <c r="AR160" i="6"/>
  <c r="AQ160" i="6"/>
  <c r="AP160" i="6"/>
  <c r="AO160" i="6"/>
  <c r="AN160" i="6"/>
  <c r="AM160" i="6"/>
  <c r="AL160" i="6"/>
  <c r="AK160" i="6"/>
  <c r="AJ160" i="6"/>
  <c r="AI160" i="6"/>
  <c r="AH160" i="6"/>
  <c r="AG160" i="6"/>
  <c r="AF160" i="6"/>
  <c r="AE160" i="6"/>
  <c r="AD160" i="6"/>
  <c r="AC160" i="6"/>
  <c r="AB160" i="6"/>
  <c r="AA160" i="6"/>
  <c r="W160" i="6"/>
  <c r="V160" i="6"/>
  <c r="U160" i="6"/>
  <c r="T160" i="6"/>
  <c r="S160" i="6"/>
  <c r="R160" i="6"/>
  <c r="Q160" i="6"/>
  <c r="P160" i="6"/>
  <c r="O160" i="6"/>
  <c r="N160" i="6"/>
  <c r="M160" i="6"/>
  <c r="L160" i="6"/>
  <c r="K160" i="6"/>
  <c r="J160" i="6"/>
  <c r="I160" i="6"/>
  <c r="H160" i="6"/>
  <c r="G160" i="6"/>
  <c r="F160" i="6"/>
  <c r="E160" i="6"/>
  <c r="D160" i="6"/>
  <c r="C160" i="6"/>
  <c r="B160" i="6"/>
  <c r="AY159" i="6"/>
  <c r="AV159" i="6"/>
  <c r="AU159" i="6"/>
  <c r="AT159" i="6"/>
  <c r="AS159" i="6"/>
  <c r="AR159" i="6"/>
  <c r="AQ159" i="6"/>
  <c r="AP159" i="6"/>
  <c r="AO159" i="6"/>
  <c r="AN159" i="6"/>
  <c r="AM159" i="6"/>
  <c r="AL159" i="6"/>
  <c r="AK159" i="6"/>
  <c r="AJ159" i="6"/>
  <c r="AI159" i="6"/>
  <c r="AH159" i="6"/>
  <c r="AG159" i="6"/>
  <c r="AF159" i="6"/>
  <c r="AE159" i="6"/>
  <c r="AD159" i="6"/>
  <c r="AC159" i="6"/>
  <c r="AB159" i="6"/>
  <c r="AA159" i="6"/>
  <c r="W159" i="6"/>
  <c r="V159" i="6"/>
  <c r="U159" i="6"/>
  <c r="T159" i="6"/>
  <c r="S159" i="6"/>
  <c r="R159" i="6"/>
  <c r="Q159" i="6"/>
  <c r="P159" i="6"/>
  <c r="O159" i="6"/>
  <c r="N159" i="6"/>
  <c r="M159" i="6"/>
  <c r="L159" i="6"/>
  <c r="K159" i="6"/>
  <c r="J159" i="6"/>
  <c r="I159" i="6"/>
  <c r="H159" i="6"/>
  <c r="G159" i="6"/>
  <c r="F159" i="6"/>
  <c r="E159" i="6"/>
  <c r="D159" i="6"/>
  <c r="C159" i="6"/>
  <c r="B159" i="6"/>
  <c r="AY158" i="6"/>
  <c r="AV158" i="6"/>
  <c r="AU158" i="6"/>
  <c r="AT158" i="6"/>
  <c r="AS158" i="6"/>
  <c r="AR158" i="6"/>
  <c r="AQ158" i="6"/>
  <c r="AP158" i="6"/>
  <c r="AO158" i="6"/>
  <c r="AN158" i="6"/>
  <c r="AM158" i="6"/>
  <c r="AL158" i="6"/>
  <c r="AK158" i="6"/>
  <c r="AJ158" i="6"/>
  <c r="AI158" i="6"/>
  <c r="AH158" i="6"/>
  <c r="AG158" i="6"/>
  <c r="AF158" i="6"/>
  <c r="AE158" i="6"/>
  <c r="AD158" i="6"/>
  <c r="AC158" i="6"/>
  <c r="AB158" i="6"/>
  <c r="AA158" i="6"/>
  <c r="W158" i="6"/>
  <c r="V158" i="6"/>
  <c r="U158" i="6"/>
  <c r="T158" i="6"/>
  <c r="S158" i="6"/>
  <c r="R158" i="6"/>
  <c r="Q158" i="6"/>
  <c r="P158" i="6"/>
  <c r="O158" i="6"/>
  <c r="N158" i="6"/>
  <c r="M158" i="6"/>
  <c r="L158" i="6"/>
  <c r="K158" i="6"/>
  <c r="J158" i="6"/>
  <c r="I158" i="6"/>
  <c r="H158" i="6"/>
  <c r="G158" i="6"/>
  <c r="F158" i="6"/>
  <c r="E158" i="6"/>
  <c r="D158" i="6"/>
  <c r="C158" i="6"/>
  <c r="B158" i="6"/>
  <c r="AY157" i="6"/>
  <c r="AV157" i="6"/>
  <c r="AU157" i="6"/>
  <c r="AT157" i="6"/>
  <c r="AS157" i="6"/>
  <c r="AR157" i="6"/>
  <c r="AQ157" i="6"/>
  <c r="AP157" i="6"/>
  <c r="AO157" i="6"/>
  <c r="AN157" i="6"/>
  <c r="AM157" i="6"/>
  <c r="AL157" i="6"/>
  <c r="AK157" i="6"/>
  <c r="AJ157" i="6"/>
  <c r="AI157" i="6"/>
  <c r="AH157" i="6"/>
  <c r="AG157" i="6"/>
  <c r="AF157" i="6"/>
  <c r="AE157" i="6"/>
  <c r="AD157" i="6"/>
  <c r="AC157" i="6"/>
  <c r="AB157" i="6"/>
  <c r="AA157" i="6"/>
  <c r="W157" i="6"/>
  <c r="V157" i="6"/>
  <c r="U157" i="6"/>
  <c r="T157" i="6"/>
  <c r="S157" i="6"/>
  <c r="R157" i="6"/>
  <c r="Q157" i="6"/>
  <c r="P157" i="6"/>
  <c r="O157" i="6"/>
  <c r="N157" i="6"/>
  <c r="M157" i="6"/>
  <c r="L157" i="6"/>
  <c r="K157" i="6"/>
  <c r="J157" i="6"/>
  <c r="I157" i="6"/>
  <c r="H157" i="6"/>
  <c r="G157" i="6"/>
  <c r="F157" i="6"/>
  <c r="E157" i="6"/>
  <c r="D157" i="6"/>
  <c r="C157" i="6"/>
  <c r="B157" i="6"/>
  <c r="AY156" i="6"/>
  <c r="AV156" i="6"/>
  <c r="AU156" i="6"/>
  <c r="AT156" i="6"/>
  <c r="AS156" i="6"/>
  <c r="AR156" i="6"/>
  <c r="AQ156" i="6"/>
  <c r="AP156" i="6"/>
  <c r="AO156" i="6"/>
  <c r="AN156" i="6"/>
  <c r="AM156" i="6"/>
  <c r="AL156" i="6"/>
  <c r="AK156" i="6"/>
  <c r="AJ156" i="6"/>
  <c r="AI156" i="6"/>
  <c r="AH156" i="6"/>
  <c r="AG156" i="6"/>
  <c r="AF156" i="6"/>
  <c r="AE156" i="6"/>
  <c r="AD156" i="6"/>
  <c r="AC156" i="6"/>
  <c r="AB156" i="6"/>
  <c r="AA156" i="6"/>
  <c r="W156" i="6"/>
  <c r="V156" i="6"/>
  <c r="U156" i="6"/>
  <c r="T156" i="6"/>
  <c r="S156" i="6"/>
  <c r="R156" i="6"/>
  <c r="Q156" i="6"/>
  <c r="P156" i="6"/>
  <c r="O156" i="6"/>
  <c r="N156" i="6"/>
  <c r="M156" i="6"/>
  <c r="L156" i="6"/>
  <c r="K156" i="6"/>
  <c r="J156" i="6"/>
  <c r="I156" i="6"/>
  <c r="H156" i="6"/>
  <c r="G156" i="6"/>
  <c r="F156" i="6"/>
  <c r="E156" i="6"/>
  <c r="D156" i="6"/>
  <c r="C156" i="6"/>
  <c r="B156" i="6"/>
  <c r="AY155" i="6"/>
  <c r="AV155" i="6"/>
  <c r="AU155" i="6"/>
  <c r="AT155" i="6"/>
  <c r="AS155" i="6"/>
  <c r="AR155" i="6"/>
  <c r="AQ155" i="6"/>
  <c r="AP155" i="6"/>
  <c r="AO155" i="6"/>
  <c r="AN155" i="6"/>
  <c r="AM155" i="6"/>
  <c r="AL155" i="6"/>
  <c r="AK155" i="6"/>
  <c r="AJ155" i="6"/>
  <c r="AI155" i="6"/>
  <c r="AH155" i="6"/>
  <c r="AG155" i="6"/>
  <c r="AF155" i="6"/>
  <c r="AE155" i="6"/>
  <c r="AD155" i="6"/>
  <c r="AC155" i="6"/>
  <c r="AB155" i="6"/>
  <c r="AA155" i="6"/>
  <c r="W155" i="6"/>
  <c r="V155" i="6"/>
  <c r="U155" i="6"/>
  <c r="T155" i="6"/>
  <c r="S155" i="6"/>
  <c r="R155" i="6"/>
  <c r="Q155" i="6"/>
  <c r="P155" i="6"/>
  <c r="O155" i="6"/>
  <c r="N155" i="6"/>
  <c r="M155" i="6"/>
  <c r="L155" i="6"/>
  <c r="K155" i="6"/>
  <c r="J155" i="6"/>
  <c r="I155" i="6"/>
  <c r="H155" i="6"/>
  <c r="G155" i="6"/>
  <c r="F155" i="6"/>
  <c r="E155" i="6"/>
  <c r="D155" i="6"/>
  <c r="C155" i="6"/>
  <c r="B155" i="6"/>
  <c r="AY154" i="6"/>
  <c r="AV154" i="6"/>
  <c r="AU154" i="6"/>
  <c r="AT154" i="6"/>
  <c r="AS154" i="6"/>
  <c r="AR154" i="6"/>
  <c r="AQ154" i="6"/>
  <c r="AP154" i="6"/>
  <c r="AO154" i="6"/>
  <c r="AN154" i="6"/>
  <c r="AM154" i="6"/>
  <c r="AL154" i="6"/>
  <c r="AK154" i="6"/>
  <c r="AJ154" i="6"/>
  <c r="AI154" i="6"/>
  <c r="AH154" i="6"/>
  <c r="AG154" i="6"/>
  <c r="AF154" i="6"/>
  <c r="AE154" i="6"/>
  <c r="AD154" i="6"/>
  <c r="AC154" i="6"/>
  <c r="AB154" i="6"/>
  <c r="AA154" i="6"/>
  <c r="W154" i="6"/>
  <c r="V154" i="6"/>
  <c r="U154" i="6"/>
  <c r="T154" i="6"/>
  <c r="S154" i="6"/>
  <c r="R154" i="6"/>
  <c r="Q154" i="6"/>
  <c r="P154" i="6"/>
  <c r="O154" i="6"/>
  <c r="N154" i="6"/>
  <c r="M154" i="6"/>
  <c r="L154" i="6"/>
  <c r="K154" i="6"/>
  <c r="J154" i="6"/>
  <c r="I154" i="6"/>
  <c r="H154" i="6"/>
  <c r="G154" i="6"/>
  <c r="F154" i="6"/>
  <c r="E154" i="6"/>
  <c r="D154" i="6"/>
  <c r="C154" i="6"/>
  <c r="B154" i="6"/>
  <c r="AY153" i="6"/>
  <c r="AV153" i="6"/>
  <c r="AU153" i="6"/>
  <c r="AT153" i="6"/>
  <c r="AS153" i="6"/>
  <c r="AR153" i="6"/>
  <c r="AQ153" i="6"/>
  <c r="AP153" i="6"/>
  <c r="AO153" i="6"/>
  <c r="AN153" i="6"/>
  <c r="AM153" i="6"/>
  <c r="AL153" i="6"/>
  <c r="AK153" i="6"/>
  <c r="AJ153" i="6"/>
  <c r="AI153" i="6"/>
  <c r="AH153" i="6"/>
  <c r="AG153" i="6"/>
  <c r="AF153" i="6"/>
  <c r="AE153" i="6"/>
  <c r="AD153" i="6"/>
  <c r="AC153" i="6"/>
  <c r="AB153" i="6"/>
  <c r="AA153" i="6"/>
  <c r="W153" i="6"/>
  <c r="V153" i="6"/>
  <c r="U153" i="6"/>
  <c r="T153" i="6"/>
  <c r="S153" i="6"/>
  <c r="R153" i="6"/>
  <c r="Q153" i="6"/>
  <c r="P153" i="6"/>
  <c r="O153" i="6"/>
  <c r="N153" i="6"/>
  <c r="M153" i="6"/>
  <c r="L153" i="6"/>
  <c r="K153" i="6"/>
  <c r="J153" i="6"/>
  <c r="I153" i="6"/>
  <c r="H153" i="6"/>
  <c r="G153" i="6"/>
  <c r="F153" i="6"/>
  <c r="E153" i="6"/>
  <c r="D153" i="6"/>
  <c r="C153" i="6"/>
  <c r="B153" i="6"/>
  <c r="AY152" i="6"/>
  <c r="AV152" i="6"/>
  <c r="AU152" i="6"/>
  <c r="AT152" i="6"/>
  <c r="AS152" i="6"/>
  <c r="AR152" i="6"/>
  <c r="AQ152" i="6"/>
  <c r="AP152" i="6"/>
  <c r="AO152" i="6"/>
  <c r="AN152" i="6"/>
  <c r="AM152" i="6"/>
  <c r="AL152" i="6"/>
  <c r="AK152" i="6"/>
  <c r="AJ152" i="6"/>
  <c r="AI152" i="6"/>
  <c r="AH152" i="6"/>
  <c r="AG152" i="6"/>
  <c r="AF152" i="6"/>
  <c r="AE152" i="6"/>
  <c r="AD152" i="6"/>
  <c r="AC152" i="6"/>
  <c r="AB152" i="6"/>
  <c r="AA152" i="6"/>
  <c r="W152" i="6"/>
  <c r="V152" i="6"/>
  <c r="U152" i="6"/>
  <c r="T152" i="6"/>
  <c r="S152" i="6"/>
  <c r="R152" i="6"/>
  <c r="Q152" i="6"/>
  <c r="P152" i="6"/>
  <c r="O152" i="6"/>
  <c r="N152" i="6"/>
  <c r="M152" i="6"/>
  <c r="L152" i="6"/>
  <c r="K152" i="6"/>
  <c r="J152" i="6"/>
  <c r="I152" i="6"/>
  <c r="H152" i="6"/>
  <c r="G152" i="6"/>
  <c r="F152" i="6"/>
  <c r="E152" i="6"/>
  <c r="D152" i="6"/>
  <c r="C152" i="6"/>
  <c r="B152" i="6"/>
  <c r="AY151" i="6"/>
  <c r="AV151" i="6"/>
  <c r="AU151" i="6"/>
  <c r="AT151" i="6"/>
  <c r="AS151" i="6"/>
  <c r="AR151" i="6"/>
  <c r="AQ151" i="6"/>
  <c r="AP151" i="6"/>
  <c r="AO151" i="6"/>
  <c r="AN151" i="6"/>
  <c r="AM151" i="6"/>
  <c r="AL151" i="6"/>
  <c r="AK151" i="6"/>
  <c r="AJ151" i="6"/>
  <c r="AI151" i="6"/>
  <c r="AH151" i="6"/>
  <c r="AG151" i="6"/>
  <c r="AF151" i="6"/>
  <c r="AE151" i="6"/>
  <c r="AD151" i="6"/>
  <c r="AC151" i="6"/>
  <c r="AB151" i="6"/>
  <c r="AA151" i="6"/>
  <c r="W151" i="6"/>
  <c r="V151" i="6"/>
  <c r="U151" i="6"/>
  <c r="T151" i="6"/>
  <c r="S151" i="6"/>
  <c r="R151" i="6"/>
  <c r="Q151" i="6"/>
  <c r="P151" i="6"/>
  <c r="O151" i="6"/>
  <c r="N151" i="6"/>
  <c r="M151" i="6"/>
  <c r="L151" i="6"/>
  <c r="K151" i="6"/>
  <c r="J151" i="6"/>
  <c r="I151" i="6"/>
  <c r="H151" i="6"/>
  <c r="G151" i="6"/>
  <c r="F151" i="6"/>
  <c r="E151" i="6"/>
  <c r="D151" i="6"/>
  <c r="C151" i="6"/>
  <c r="B151" i="6"/>
  <c r="AY150" i="6"/>
  <c r="AV150" i="6"/>
  <c r="AU150" i="6"/>
  <c r="AT150" i="6"/>
  <c r="AS150" i="6"/>
  <c r="AR150" i="6"/>
  <c r="AQ150" i="6"/>
  <c r="AP150" i="6"/>
  <c r="AO150" i="6"/>
  <c r="AN150" i="6"/>
  <c r="AM150" i="6"/>
  <c r="AL150" i="6"/>
  <c r="AK150" i="6"/>
  <c r="AJ150" i="6"/>
  <c r="AI150" i="6"/>
  <c r="AH150" i="6"/>
  <c r="AG150" i="6"/>
  <c r="AF150" i="6"/>
  <c r="AE150" i="6"/>
  <c r="AD150" i="6"/>
  <c r="AC150" i="6"/>
  <c r="AB150" i="6"/>
  <c r="AA150" i="6"/>
  <c r="W150" i="6"/>
  <c r="V150" i="6"/>
  <c r="U150" i="6"/>
  <c r="T150" i="6"/>
  <c r="S150" i="6"/>
  <c r="R150" i="6"/>
  <c r="Q150" i="6"/>
  <c r="P150" i="6"/>
  <c r="O150" i="6"/>
  <c r="N150" i="6"/>
  <c r="M150" i="6"/>
  <c r="L150" i="6"/>
  <c r="K150" i="6"/>
  <c r="J150" i="6"/>
  <c r="I150" i="6"/>
  <c r="H150" i="6"/>
  <c r="G150" i="6"/>
  <c r="F150" i="6"/>
  <c r="E150" i="6"/>
  <c r="D150" i="6"/>
  <c r="C150" i="6"/>
  <c r="B150" i="6"/>
  <c r="AY149" i="6"/>
  <c r="AV149" i="6"/>
  <c r="AU149" i="6"/>
  <c r="AT149" i="6"/>
  <c r="AS149" i="6"/>
  <c r="AR149" i="6"/>
  <c r="AQ149" i="6"/>
  <c r="AP149" i="6"/>
  <c r="AO149" i="6"/>
  <c r="AN149" i="6"/>
  <c r="AM149" i="6"/>
  <c r="AL149" i="6"/>
  <c r="AK149" i="6"/>
  <c r="AJ149" i="6"/>
  <c r="AI149" i="6"/>
  <c r="AH149" i="6"/>
  <c r="AG149" i="6"/>
  <c r="AF149" i="6"/>
  <c r="AE149" i="6"/>
  <c r="AD149" i="6"/>
  <c r="AC149" i="6"/>
  <c r="AB149" i="6"/>
  <c r="AA149" i="6"/>
  <c r="W149" i="6"/>
  <c r="V149" i="6"/>
  <c r="U149" i="6"/>
  <c r="T149" i="6"/>
  <c r="S149" i="6"/>
  <c r="R149" i="6"/>
  <c r="Q149" i="6"/>
  <c r="P149" i="6"/>
  <c r="O149" i="6"/>
  <c r="N149" i="6"/>
  <c r="M149" i="6"/>
  <c r="L149" i="6"/>
  <c r="K149" i="6"/>
  <c r="J149" i="6"/>
  <c r="I149" i="6"/>
  <c r="H149" i="6"/>
  <c r="G149" i="6"/>
  <c r="F149" i="6"/>
  <c r="E149" i="6"/>
  <c r="D149" i="6"/>
  <c r="C149" i="6"/>
  <c r="B149" i="6"/>
  <c r="AY148" i="6"/>
  <c r="AV148" i="6"/>
  <c r="AU148" i="6"/>
  <c r="AT148" i="6"/>
  <c r="AS148" i="6"/>
  <c r="AR148" i="6"/>
  <c r="AQ148" i="6"/>
  <c r="AP148" i="6"/>
  <c r="AO148" i="6"/>
  <c r="AN148" i="6"/>
  <c r="AM148" i="6"/>
  <c r="AL148" i="6"/>
  <c r="AK148" i="6"/>
  <c r="AJ148" i="6"/>
  <c r="AI148" i="6"/>
  <c r="AH148" i="6"/>
  <c r="AG148" i="6"/>
  <c r="AF148" i="6"/>
  <c r="AE148" i="6"/>
  <c r="AD148" i="6"/>
  <c r="AC148" i="6"/>
  <c r="AB148" i="6"/>
  <c r="AA148" i="6"/>
  <c r="W148" i="6"/>
  <c r="V148" i="6"/>
  <c r="U148" i="6"/>
  <c r="T148" i="6"/>
  <c r="S148" i="6"/>
  <c r="R148" i="6"/>
  <c r="Q148" i="6"/>
  <c r="P148" i="6"/>
  <c r="O148" i="6"/>
  <c r="N148" i="6"/>
  <c r="M148" i="6"/>
  <c r="L148" i="6"/>
  <c r="K148" i="6"/>
  <c r="J148" i="6"/>
  <c r="I148" i="6"/>
  <c r="H148" i="6"/>
  <c r="G148" i="6"/>
  <c r="F148" i="6"/>
  <c r="E148" i="6"/>
  <c r="D148" i="6"/>
  <c r="C148" i="6"/>
  <c r="B148" i="6"/>
  <c r="AY147" i="6"/>
  <c r="AV147" i="6"/>
  <c r="AU147" i="6"/>
  <c r="AT147" i="6"/>
  <c r="AS147" i="6"/>
  <c r="AR147" i="6"/>
  <c r="AQ147" i="6"/>
  <c r="AP147" i="6"/>
  <c r="AO147" i="6"/>
  <c r="AN147" i="6"/>
  <c r="AM147" i="6"/>
  <c r="AL147" i="6"/>
  <c r="AK147" i="6"/>
  <c r="AJ147" i="6"/>
  <c r="AI147" i="6"/>
  <c r="AH147" i="6"/>
  <c r="AG147" i="6"/>
  <c r="AF147" i="6"/>
  <c r="AE147" i="6"/>
  <c r="AD147" i="6"/>
  <c r="AC147" i="6"/>
  <c r="AB147" i="6"/>
  <c r="AA147" i="6"/>
  <c r="W147" i="6"/>
  <c r="V147" i="6"/>
  <c r="U147" i="6"/>
  <c r="T147" i="6"/>
  <c r="S147" i="6"/>
  <c r="R147" i="6"/>
  <c r="Q147" i="6"/>
  <c r="P147" i="6"/>
  <c r="O147" i="6"/>
  <c r="N147" i="6"/>
  <c r="M147" i="6"/>
  <c r="L147" i="6"/>
  <c r="K147" i="6"/>
  <c r="J147" i="6"/>
  <c r="I147" i="6"/>
  <c r="H147" i="6"/>
  <c r="G147" i="6"/>
  <c r="F147" i="6"/>
  <c r="E147" i="6"/>
  <c r="D147" i="6"/>
  <c r="C147" i="6"/>
  <c r="B147" i="6"/>
  <c r="AY146" i="6"/>
  <c r="AV146" i="6"/>
  <c r="AU146" i="6"/>
  <c r="AT146" i="6"/>
  <c r="AS146" i="6"/>
  <c r="AR146" i="6"/>
  <c r="AQ146" i="6"/>
  <c r="AP146" i="6"/>
  <c r="AO146" i="6"/>
  <c r="AN146" i="6"/>
  <c r="AM146" i="6"/>
  <c r="AL146" i="6"/>
  <c r="AK146" i="6"/>
  <c r="AJ146" i="6"/>
  <c r="AI146" i="6"/>
  <c r="AH146" i="6"/>
  <c r="AG146" i="6"/>
  <c r="AF146" i="6"/>
  <c r="AE146" i="6"/>
  <c r="AD146" i="6"/>
  <c r="AC146" i="6"/>
  <c r="AB146" i="6"/>
  <c r="AA146" i="6"/>
  <c r="W146" i="6"/>
  <c r="V146" i="6"/>
  <c r="U146" i="6"/>
  <c r="T146" i="6"/>
  <c r="S146" i="6"/>
  <c r="R146" i="6"/>
  <c r="Q146" i="6"/>
  <c r="P146" i="6"/>
  <c r="O146" i="6"/>
  <c r="N146" i="6"/>
  <c r="M146" i="6"/>
  <c r="L146" i="6"/>
  <c r="K146" i="6"/>
  <c r="J146" i="6"/>
  <c r="I146" i="6"/>
  <c r="H146" i="6"/>
  <c r="G146" i="6"/>
  <c r="F146" i="6"/>
  <c r="E146" i="6"/>
  <c r="D146" i="6"/>
  <c r="C146" i="6"/>
  <c r="B146" i="6"/>
  <c r="AY145" i="6"/>
  <c r="AV145" i="6"/>
  <c r="AU145" i="6"/>
  <c r="AT145" i="6"/>
  <c r="AS145" i="6"/>
  <c r="AR145" i="6"/>
  <c r="AQ145" i="6"/>
  <c r="AP145" i="6"/>
  <c r="AO145" i="6"/>
  <c r="AN145" i="6"/>
  <c r="AM145" i="6"/>
  <c r="AL145" i="6"/>
  <c r="AK145" i="6"/>
  <c r="AJ145" i="6"/>
  <c r="AI145" i="6"/>
  <c r="AH145" i="6"/>
  <c r="AG145" i="6"/>
  <c r="AF145" i="6"/>
  <c r="AE145" i="6"/>
  <c r="AD145" i="6"/>
  <c r="AC145" i="6"/>
  <c r="AB145" i="6"/>
  <c r="AA145" i="6"/>
  <c r="W145" i="6"/>
  <c r="V145" i="6"/>
  <c r="U145" i="6"/>
  <c r="T145" i="6"/>
  <c r="S145" i="6"/>
  <c r="R145" i="6"/>
  <c r="Q145" i="6"/>
  <c r="P145" i="6"/>
  <c r="O145" i="6"/>
  <c r="N145" i="6"/>
  <c r="M145" i="6"/>
  <c r="L145" i="6"/>
  <c r="K145" i="6"/>
  <c r="J145" i="6"/>
  <c r="I145" i="6"/>
  <c r="H145" i="6"/>
  <c r="G145" i="6"/>
  <c r="F145" i="6"/>
  <c r="E145" i="6"/>
  <c r="D145" i="6"/>
  <c r="C145" i="6"/>
  <c r="B145" i="6"/>
  <c r="AY144" i="6"/>
  <c r="AV144" i="6"/>
  <c r="AU144" i="6"/>
  <c r="AT144" i="6"/>
  <c r="AS144" i="6"/>
  <c r="AR144" i="6"/>
  <c r="AQ144" i="6"/>
  <c r="AP144" i="6"/>
  <c r="AO144" i="6"/>
  <c r="AN144" i="6"/>
  <c r="AM144" i="6"/>
  <c r="AL144" i="6"/>
  <c r="AK144" i="6"/>
  <c r="AJ144" i="6"/>
  <c r="AI144" i="6"/>
  <c r="AH144" i="6"/>
  <c r="AG144" i="6"/>
  <c r="AF144" i="6"/>
  <c r="AE144" i="6"/>
  <c r="AD144" i="6"/>
  <c r="AC144" i="6"/>
  <c r="AB144" i="6"/>
  <c r="AA144" i="6"/>
  <c r="W144" i="6"/>
  <c r="V144" i="6"/>
  <c r="U144" i="6"/>
  <c r="T144" i="6"/>
  <c r="S144" i="6"/>
  <c r="R144" i="6"/>
  <c r="Q144" i="6"/>
  <c r="P144" i="6"/>
  <c r="O144" i="6"/>
  <c r="N144" i="6"/>
  <c r="M144" i="6"/>
  <c r="L144" i="6"/>
  <c r="K144" i="6"/>
  <c r="J144" i="6"/>
  <c r="I144" i="6"/>
  <c r="H144" i="6"/>
  <c r="G144" i="6"/>
  <c r="F144" i="6"/>
  <c r="E144" i="6"/>
  <c r="D144" i="6"/>
  <c r="C144" i="6"/>
  <c r="B144" i="6"/>
  <c r="AY143" i="6"/>
  <c r="AV143" i="6"/>
  <c r="AU143" i="6"/>
  <c r="AT143" i="6"/>
  <c r="AS143" i="6"/>
  <c r="AR143" i="6"/>
  <c r="AQ143" i="6"/>
  <c r="AP143" i="6"/>
  <c r="AO143" i="6"/>
  <c r="AN143" i="6"/>
  <c r="AM143" i="6"/>
  <c r="AL143" i="6"/>
  <c r="AK143" i="6"/>
  <c r="AJ143" i="6"/>
  <c r="AI143" i="6"/>
  <c r="AH143" i="6"/>
  <c r="AG143" i="6"/>
  <c r="AF143" i="6"/>
  <c r="AE143" i="6"/>
  <c r="AD143" i="6"/>
  <c r="AC143" i="6"/>
  <c r="AB143" i="6"/>
  <c r="AA143" i="6"/>
  <c r="W143" i="6"/>
  <c r="V143" i="6"/>
  <c r="U143" i="6"/>
  <c r="T143" i="6"/>
  <c r="S143" i="6"/>
  <c r="R143" i="6"/>
  <c r="Q143" i="6"/>
  <c r="P143" i="6"/>
  <c r="O143" i="6"/>
  <c r="N143" i="6"/>
  <c r="M143" i="6"/>
  <c r="L143" i="6"/>
  <c r="K143" i="6"/>
  <c r="J143" i="6"/>
  <c r="I143" i="6"/>
  <c r="H143" i="6"/>
  <c r="G143" i="6"/>
  <c r="F143" i="6"/>
  <c r="E143" i="6"/>
  <c r="D143" i="6"/>
  <c r="C143" i="6"/>
  <c r="B143" i="6"/>
  <c r="AY142" i="6"/>
  <c r="AV142" i="6"/>
  <c r="AU142" i="6"/>
  <c r="AT142" i="6"/>
  <c r="AS142" i="6"/>
  <c r="AR142" i="6"/>
  <c r="AQ142" i="6"/>
  <c r="AP142" i="6"/>
  <c r="AO142" i="6"/>
  <c r="AN142" i="6"/>
  <c r="AM142" i="6"/>
  <c r="AL142" i="6"/>
  <c r="AK142" i="6"/>
  <c r="AJ142" i="6"/>
  <c r="AI142" i="6"/>
  <c r="AH142" i="6"/>
  <c r="AG142" i="6"/>
  <c r="AF142" i="6"/>
  <c r="AE142" i="6"/>
  <c r="AD142" i="6"/>
  <c r="AC142" i="6"/>
  <c r="AB142" i="6"/>
  <c r="AA142" i="6"/>
  <c r="W142" i="6"/>
  <c r="V142" i="6"/>
  <c r="U142" i="6"/>
  <c r="T142" i="6"/>
  <c r="S142" i="6"/>
  <c r="R142" i="6"/>
  <c r="Q142" i="6"/>
  <c r="P142" i="6"/>
  <c r="O142" i="6"/>
  <c r="N142" i="6"/>
  <c r="M142" i="6"/>
  <c r="L142" i="6"/>
  <c r="K142" i="6"/>
  <c r="J142" i="6"/>
  <c r="I142" i="6"/>
  <c r="H142" i="6"/>
  <c r="G142" i="6"/>
  <c r="F142" i="6"/>
  <c r="E142" i="6"/>
  <c r="D142" i="6"/>
  <c r="C142" i="6"/>
  <c r="B142" i="6"/>
  <c r="AY141" i="6"/>
  <c r="AV141" i="6"/>
  <c r="AU141" i="6"/>
  <c r="AT141" i="6"/>
  <c r="AS141" i="6"/>
  <c r="AR141" i="6"/>
  <c r="AQ141" i="6"/>
  <c r="AP141" i="6"/>
  <c r="AO141" i="6"/>
  <c r="AN141" i="6"/>
  <c r="AM141" i="6"/>
  <c r="AL141" i="6"/>
  <c r="AK141" i="6"/>
  <c r="AJ141" i="6"/>
  <c r="AI141" i="6"/>
  <c r="AH141" i="6"/>
  <c r="AG141" i="6"/>
  <c r="AF141" i="6"/>
  <c r="AE141" i="6"/>
  <c r="AD141" i="6"/>
  <c r="AC141" i="6"/>
  <c r="AB141" i="6"/>
  <c r="AA141" i="6"/>
  <c r="W141" i="6"/>
  <c r="V141" i="6"/>
  <c r="U141" i="6"/>
  <c r="T141" i="6"/>
  <c r="S141" i="6"/>
  <c r="R141" i="6"/>
  <c r="Q141" i="6"/>
  <c r="P141" i="6"/>
  <c r="O141" i="6"/>
  <c r="N141" i="6"/>
  <c r="M141" i="6"/>
  <c r="L141" i="6"/>
  <c r="K141" i="6"/>
  <c r="J141" i="6"/>
  <c r="I141" i="6"/>
  <c r="H141" i="6"/>
  <c r="G141" i="6"/>
  <c r="F141" i="6"/>
  <c r="E141" i="6"/>
  <c r="D141" i="6"/>
  <c r="C141" i="6"/>
  <c r="B141" i="6"/>
  <c r="AY140" i="6"/>
  <c r="AV140" i="6"/>
  <c r="AU140" i="6"/>
  <c r="AT140" i="6"/>
  <c r="AS140" i="6"/>
  <c r="AR140" i="6"/>
  <c r="AQ140" i="6"/>
  <c r="AP140" i="6"/>
  <c r="AO140" i="6"/>
  <c r="AN140" i="6"/>
  <c r="AM140" i="6"/>
  <c r="AL140" i="6"/>
  <c r="AK140" i="6"/>
  <c r="AJ140" i="6"/>
  <c r="AI140" i="6"/>
  <c r="AH140" i="6"/>
  <c r="AG140" i="6"/>
  <c r="AF140" i="6"/>
  <c r="AE140" i="6"/>
  <c r="AD140" i="6"/>
  <c r="AC140" i="6"/>
  <c r="AB140" i="6"/>
  <c r="AA140" i="6"/>
  <c r="W140" i="6"/>
  <c r="V140" i="6"/>
  <c r="U140" i="6"/>
  <c r="T140" i="6"/>
  <c r="S140" i="6"/>
  <c r="R140" i="6"/>
  <c r="Q140" i="6"/>
  <c r="P140" i="6"/>
  <c r="O140" i="6"/>
  <c r="N140" i="6"/>
  <c r="M140" i="6"/>
  <c r="L140" i="6"/>
  <c r="K140" i="6"/>
  <c r="J140" i="6"/>
  <c r="I140" i="6"/>
  <c r="H140" i="6"/>
  <c r="G140" i="6"/>
  <c r="F140" i="6"/>
  <c r="E140" i="6"/>
  <c r="D140" i="6"/>
  <c r="C140" i="6"/>
  <c r="B140" i="6"/>
  <c r="AY139" i="6"/>
  <c r="AV139" i="6"/>
  <c r="AU139" i="6"/>
  <c r="AT139" i="6"/>
  <c r="AS139" i="6"/>
  <c r="AR139" i="6"/>
  <c r="AQ139" i="6"/>
  <c r="AP139" i="6"/>
  <c r="AO139" i="6"/>
  <c r="AN139" i="6"/>
  <c r="AM139" i="6"/>
  <c r="AL139" i="6"/>
  <c r="AK139" i="6"/>
  <c r="AJ139" i="6"/>
  <c r="AI139" i="6"/>
  <c r="AH139" i="6"/>
  <c r="AG139" i="6"/>
  <c r="AF139" i="6"/>
  <c r="AE139" i="6"/>
  <c r="AD139" i="6"/>
  <c r="AC139" i="6"/>
  <c r="AB139" i="6"/>
  <c r="AA139" i="6"/>
  <c r="W139" i="6"/>
  <c r="V139" i="6"/>
  <c r="U139" i="6"/>
  <c r="T139" i="6"/>
  <c r="S139" i="6"/>
  <c r="R139" i="6"/>
  <c r="Q139" i="6"/>
  <c r="P139" i="6"/>
  <c r="O139" i="6"/>
  <c r="N139" i="6"/>
  <c r="M139" i="6"/>
  <c r="L139" i="6"/>
  <c r="K139" i="6"/>
  <c r="J139" i="6"/>
  <c r="I139" i="6"/>
  <c r="H139" i="6"/>
  <c r="G139" i="6"/>
  <c r="F139" i="6"/>
  <c r="E139" i="6"/>
  <c r="D139" i="6"/>
  <c r="C139" i="6"/>
  <c r="B139" i="6"/>
  <c r="AY138" i="6"/>
  <c r="AV138" i="6"/>
  <c r="AU138" i="6"/>
  <c r="AT138" i="6"/>
  <c r="AS138" i="6"/>
  <c r="AR138" i="6"/>
  <c r="AQ138" i="6"/>
  <c r="AP138" i="6"/>
  <c r="AO138" i="6"/>
  <c r="AN138" i="6"/>
  <c r="AM138" i="6"/>
  <c r="AL138" i="6"/>
  <c r="AK138" i="6"/>
  <c r="AJ138" i="6"/>
  <c r="AI138" i="6"/>
  <c r="AH138" i="6"/>
  <c r="AG138" i="6"/>
  <c r="AF138" i="6"/>
  <c r="AE138" i="6"/>
  <c r="AD138" i="6"/>
  <c r="AC138" i="6"/>
  <c r="AB138" i="6"/>
  <c r="AA138" i="6"/>
  <c r="W138" i="6"/>
  <c r="V138" i="6"/>
  <c r="U138" i="6"/>
  <c r="T138" i="6"/>
  <c r="S138" i="6"/>
  <c r="R138" i="6"/>
  <c r="Q138" i="6"/>
  <c r="P138" i="6"/>
  <c r="O138" i="6"/>
  <c r="N138" i="6"/>
  <c r="M138" i="6"/>
  <c r="L138" i="6"/>
  <c r="K138" i="6"/>
  <c r="J138" i="6"/>
  <c r="I138" i="6"/>
  <c r="H138" i="6"/>
  <c r="G138" i="6"/>
  <c r="F138" i="6"/>
  <c r="E138" i="6"/>
  <c r="D138" i="6"/>
  <c r="C138" i="6"/>
  <c r="B138" i="6"/>
  <c r="AY137" i="6"/>
  <c r="AV137" i="6"/>
  <c r="AU137" i="6"/>
  <c r="AT137" i="6"/>
  <c r="AS137" i="6"/>
  <c r="AR137" i="6"/>
  <c r="AQ137" i="6"/>
  <c r="AP137" i="6"/>
  <c r="AO137" i="6"/>
  <c r="AN137" i="6"/>
  <c r="AM137" i="6"/>
  <c r="AL137" i="6"/>
  <c r="AK137" i="6"/>
  <c r="AJ137" i="6"/>
  <c r="AI137" i="6"/>
  <c r="AH137" i="6"/>
  <c r="AG137" i="6"/>
  <c r="AF137" i="6"/>
  <c r="AE137" i="6"/>
  <c r="AD137" i="6"/>
  <c r="AC137" i="6"/>
  <c r="AB137" i="6"/>
  <c r="AA137" i="6"/>
  <c r="W137" i="6"/>
  <c r="V137" i="6"/>
  <c r="U137" i="6"/>
  <c r="T137" i="6"/>
  <c r="S137" i="6"/>
  <c r="R137" i="6"/>
  <c r="Q137" i="6"/>
  <c r="P137" i="6"/>
  <c r="O137" i="6"/>
  <c r="N137" i="6"/>
  <c r="M137" i="6"/>
  <c r="L137" i="6"/>
  <c r="K137" i="6"/>
  <c r="J137" i="6"/>
  <c r="I137" i="6"/>
  <c r="H137" i="6"/>
  <c r="G137" i="6"/>
  <c r="F137" i="6"/>
  <c r="E137" i="6"/>
  <c r="D137" i="6"/>
  <c r="C137" i="6"/>
  <c r="B137" i="6"/>
  <c r="AY136" i="6"/>
  <c r="AV136" i="6"/>
  <c r="AU136" i="6"/>
  <c r="AT136" i="6"/>
  <c r="AS136" i="6"/>
  <c r="AR136" i="6"/>
  <c r="AQ136" i="6"/>
  <c r="AP136" i="6"/>
  <c r="AO136" i="6"/>
  <c r="AN136" i="6"/>
  <c r="AM136" i="6"/>
  <c r="AL136" i="6"/>
  <c r="AK136" i="6"/>
  <c r="AJ136" i="6"/>
  <c r="AI136" i="6"/>
  <c r="AH136" i="6"/>
  <c r="AG136" i="6"/>
  <c r="AF136" i="6"/>
  <c r="AE136" i="6"/>
  <c r="AD136" i="6"/>
  <c r="AC136" i="6"/>
  <c r="AB136" i="6"/>
  <c r="AA136" i="6"/>
  <c r="W136" i="6"/>
  <c r="V136" i="6"/>
  <c r="U136" i="6"/>
  <c r="T136" i="6"/>
  <c r="S136" i="6"/>
  <c r="R136" i="6"/>
  <c r="Q136" i="6"/>
  <c r="P136" i="6"/>
  <c r="O136" i="6"/>
  <c r="N136" i="6"/>
  <c r="M136" i="6"/>
  <c r="L136" i="6"/>
  <c r="K136" i="6"/>
  <c r="J136" i="6"/>
  <c r="I136" i="6"/>
  <c r="H136" i="6"/>
  <c r="G136" i="6"/>
  <c r="F136" i="6"/>
  <c r="E136" i="6"/>
  <c r="D136" i="6"/>
  <c r="C136" i="6"/>
  <c r="B136" i="6"/>
  <c r="AY135" i="6"/>
  <c r="AV135" i="6"/>
  <c r="AU135" i="6"/>
  <c r="AT135" i="6"/>
  <c r="AS135" i="6"/>
  <c r="AR135" i="6"/>
  <c r="AQ135" i="6"/>
  <c r="AP135" i="6"/>
  <c r="AO135" i="6"/>
  <c r="AN135" i="6"/>
  <c r="AM135" i="6"/>
  <c r="AL135" i="6"/>
  <c r="AK135" i="6"/>
  <c r="AJ135" i="6"/>
  <c r="AI135" i="6"/>
  <c r="AH135" i="6"/>
  <c r="AG135" i="6"/>
  <c r="AF135" i="6"/>
  <c r="AE135" i="6"/>
  <c r="AD135" i="6"/>
  <c r="AC135" i="6"/>
  <c r="AB135" i="6"/>
  <c r="AA135" i="6"/>
  <c r="W135" i="6"/>
  <c r="V135" i="6"/>
  <c r="U135" i="6"/>
  <c r="T135" i="6"/>
  <c r="S135" i="6"/>
  <c r="R135" i="6"/>
  <c r="Q135" i="6"/>
  <c r="P135" i="6"/>
  <c r="O135" i="6"/>
  <c r="N135" i="6"/>
  <c r="M135" i="6"/>
  <c r="L135" i="6"/>
  <c r="K135" i="6"/>
  <c r="J135" i="6"/>
  <c r="I135" i="6"/>
  <c r="H135" i="6"/>
  <c r="G135" i="6"/>
  <c r="F135" i="6"/>
  <c r="E135" i="6"/>
  <c r="D135" i="6"/>
  <c r="C135" i="6"/>
  <c r="B135" i="6"/>
  <c r="AY134" i="6"/>
  <c r="AV134" i="6"/>
  <c r="AU134" i="6"/>
  <c r="AT134" i="6"/>
  <c r="AS134" i="6"/>
  <c r="AR134" i="6"/>
  <c r="AQ134" i="6"/>
  <c r="AP134" i="6"/>
  <c r="AO134" i="6"/>
  <c r="AN134" i="6"/>
  <c r="AM134" i="6"/>
  <c r="AL134" i="6"/>
  <c r="AK134" i="6"/>
  <c r="AJ134" i="6"/>
  <c r="AI134" i="6"/>
  <c r="AH134" i="6"/>
  <c r="AG134" i="6"/>
  <c r="AF134" i="6"/>
  <c r="AE134" i="6"/>
  <c r="AD134" i="6"/>
  <c r="AC134" i="6"/>
  <c r="AB134" i="6"/>
  <c r="AA134" i="6"/>
  <c r="W134" i="6"/>
  <c r="V134" i="6"/>
  <c r="U134" i="6"/>
  <c r="T134" i="6"/>
  <c r="S134" i="6"/>
  <c r="R134" i="6"/>
  <c r="Q134" i="6"/>
  <c r="P134" i="6"/>
  <c r="O134" i="6"/>
  <c r="N134" i="6"/>
  <c r="M134" i="6"/>
  <c r="L134" i="6"/>
  <c r="K134" i="6"/>
  <c r="J134" i="6"/>
  <c r="I134" i="6"/>
  <c r="H134" i="6"/>
  <c r="G134" i="6"/>
  <c r="F134" i="6"/>
  <c r="E134" i="6"/>
  <c r="D134" i="6"/>
  <c r="C134" i="6"/>
  <c r="B134" i="6"/>
  <c r="AY133" i="6"/>
  <c r="AV133" i="6"/>
  <c r="AU133" i="6"/>
  <c r="AT133" i="6"/>
  <c r="AS133" i="6"/>
  <c r="AR133" i="6"/>
  <c r="AQ133" i="6"/>
  <c r="AP133" i="6"/>
  <c r="AO133" i="6"/>
  <c r="AN133" i="6"/>
  <c r="AM133" i="6"/>
  <c r="AL133" i="6"/>
  <c r="AK133" i="6"/>
  <c r="AJ133" i="6"/>
  <c r="AI133" i="6"/>
  <c r="AH133" i="6"/>
  <c r="AG133" i="6"/>
  <c r="AF133" i="6"/>
  <c r="AE133" i="6"/>
  <c r="AD133" i="6"/>
  <c r="AC133" i="6"/>
  <c r="AB133" i="6"/>
  <c r="AA133" i="6"/>
  <c r="W133" i="6"/>
  <c r="V133" i="6"/>
  <c r="U133" i="6"/>
  <c r="T133" i="6"/>
  <c r="S133" i="6"/>
  <c r="R133" i="6"/>
  <c r="Q133" i="6"/>
  <c r="P133" i="6"/>
  <c r="O133" i="6"/>
  <c r="N133" i="6"/>
  <c r="M133" i="6"/>
  <c r="L133" i="6"/>
  <c r="K133" i="6"/>
  <c r="J133" i="6"/>
  <c r="I133" i="6"/>
  <c r="H133" i="6"/>
  <c r="G133" i="6"/>
  <c r="F133" i="6"/>
  <c r="E133" i="6"/>
  <c r="D133" i="6"/>
  <c r="C133" i="6"/>
  <c r="B133" i="6"/>
  <c r="AY132" i="6"/>
  <c r="AV132" i="6"/>
  <c r="AU132" i="6"/>
  <c r="AT132" i="6"/>
  <c r="AS132" i="6"/>
  <c r="AR132" i="6"/>
  <c r="AQ132" i="6"/>
  <c r="AP132" i="6"/>
  <c r="AO132" i="6"/>
  <c r="AN132" i="6"/>
  <c r="AM132" i="6"/>
  <c r="AL132" i="6"/>
  <c r="AK132" i="6"/>
  <c r="AJ132" i="6"/>
  <c r="AI132" i="6"/>
  <c r="AH132" i="6"/>
  <c r="AG132" i="6"/>
  <c r="AF132" i="6"/>
  <c r="AE132" i="6"/>
  <c r="AD132" i="6"/>
  <c r="AC132" i="6"/>
  <c r="AB132" i="6"/>
  <c r="AA132" i="6"/>
  <c r="W132" i="6"/>
  <c r="V132" i="6"/>
  <c r="U132" i="6"/>
  <c r="T132" i="6"/>
  <c r="S132" i="6"/>
  <c r="R132" i="6"/>
  <c r="Q132" i="6"/>
  <c r="P132" i="6"/>
  <c r="O132" i="6"/>
  <c r="N132" i="6"/>
  <c r="M132" i="6"/>
  <c r="L132" i="6"/>
  <c r="K132" i="6"/>
  <c r="J132" i="6"/>
  <c r="I132" i="6"/>
  <c r="H132" i="6"/>
  <c r="G132" i="6"/>
  <c r="F132" i="6"/>
  <c r="E132" i="6"/>
  <c r="D132" i="6"/>
  <c r="C132" i="6"/>
  <c r="B132" i="6"/>
  <c r="AY131" i="6"/>
  <c r="AV131" i="6"/>
  <c r="AU131" i="6"/>
  <c r="AT131" i="6"/>
  <c r="AS131" i="6"/>
  <c r="AR131" i="6"/>
  <c r="AQ131" i="6"/>
  <c r="AP131" i="6"/>
  <c r="AO131" i="6"/>
  <c r="AN131" i="6"/>
  <c r="AM131" i="6"/>
  <c r="AL131" i="6"/>
  <c r="AK131" i="6"/>
  <c r="AJ131" i="6"/>
  <c r="AI131" i="6"/>
  <c r="AH131" i="6"/>
  <c r="AG131" i="6"/>
  <c r="AF131" i="6"/>
  <c r="AE131" i="6"/>
  <c r="AD131" i="6"/>
  <c r="AC131" i="6"/>
  <c r="AB131" i="6"/>
  <c r="AA131" i="6"/>
  <c r="W131" i="6"/>
  <c r="V131" i="6"/>
  <c r="U131" i="6"/>
  <c r="T131" i="6"/>
  <c r="S131" i="6"/>
  <c r="R131" i="6"/>
  <c r="Q131" i="6"/>
  <c r="P131" i="6"/>
  <c r="O131" i="6"/>
  <c r="N131" i="6"/>
  <c r="M131" i="6"/>
  <c r="L131" i="6"/>
  <c r="K131" i="6"/>
  <c r="J131" i="6"/>
  <c r="I131" i="6"/>
  <c r="H131" i="6"/>
  <c r="G131" i="6"/>
  <c r="F131" i="6"/>
  <c r="E131" i="6"/>
  <c r="D131" i="6"/>
  <c r="C131" i="6"/>
  <c r="B131" i="6"/>
  <c r="AY130" i="6"/>
  <c r="AV130" i="6"/>
  <c r="AU130" i="6"/>
  <c r="AT130" i="6"/>
  <c r="AS130" i="6"/>
  <c r="AR130" i="6"/>
  <c r="AQ130" i="6"/>
  <c r="AP130" i="6"/>
  <c r="AO130" i="6"/>
  <c r="AN130" i="6"/>
  <c r="AM130" i="6"/>
  <c r="AL130" i="6"/>
  <c r="AK130" i="6"/>
  <c r="AJ130" i="6"/>
  <c r="AI130" i="6"/>
  <c r="AH130" i="6"/>
  <c r="AG130" i="6"/>
  <c r="AF130" i="6"/>
  <c r="AE130" i="6"/>
  <c r="AD130" i="6"/>
  <c r="AC130" i="6"/>
  <c r="AB130" i="6"/>
  <c r="AA130" i="6"/>
  <c r="W130" i="6"/>
  <c r="V130" i="6"/>
  <c r="U130" i="6"/>
  <c r="T130" i="6"/>
  <c r="S130" i="6"/>
  <c r="R130" i="6"/>
  <c r="Q130" i="6"/>
  <c r="P130" i="6"/>
  <c r="O130" i="6"/>
  <c r="N130" i="6"/>
  <c r="M130" i="6"/>
  <c r="L130" i="6"/>
  <c r="K130" i="6"/>
  <c r="J130" i="6"/>
  <c r="I130" i="6"/>
  <c r="H130" i="6"/>
  <c r="G130" i="6"/>
  <c r="F130" i="6"/>
  <c r="E130" i="6"/>
  <c r="D130" i="6"/>
  <c r="C130" i="6"/>
  <c r="B130" i="6"/>
  <c r="AY129" i="6"/>
  <c r="AV129" i="6"/>
  <c r="AU129" i="6"/>
  <c r="AT129" i="6"/>
  <c r="AS129" i="6"/>
  <c r="AR129" i="6"/>
  <c r="AQ129" i="6"/>
  <c r="AP129" i="6"/>
  <c r="AO129" i="6"/>
  <c r="AN129" i="6"/>
  <c r="AM129" i="6"/>
  <c r="AL129" i="6"/>
  <c r="AK129" i="6"/>
  <c r="AJ129" i="6"/>
  <c r="AI129" i="6"/>
  <c r="AH129" i="6"/>
  <c r="AG129" i="6"/>
  <c r="AF129" i="6"/>
  <c r="AE129" i="6"/>
  <c r="AD129" i="6"/>
  <c r="AC129" i="6"/>
  <c r="AB129" i="6"/>
  <c r="AA129" i="6"/>
  <c r="W129" i="6"/>
  <c r="V129" i="6"/>
  <c r="U129" i="6"/>
  <c r="T129" i="6"/>
  <c r="S129" i="6"/>
  <c r="R129" i="6"/>
  <c r="Q129" i="6"/>
  <c r="P129" i="6"/>
  <c r="O129" i="6"/>
  <c r="N129" i="6"/>
  <c r="M129" i="6"/>
  <c r="L129" i="6"/>
  <c r="K129" i="6"/>
  <c r="J129" i="6"/>
  <c r="I129" i="6"/>
  <c r="H129" i="6"/>
  <c r="G129" i="6"/>
  <c r="F129" i="6"/>
  <c r="E129" i="6"/>
  <c r="D129" i="6"/>
  <c r="C129" i="6"/>
  <c r="B129" i="6"/>
  <c r="AY128" i="6"/>
  <c r="AV128" i="6"/>
  <c r="AU128" i="6"/>
  <c r="AT128" i="6"/>
  <c r="AS128" i="6"/>
  <c r="AR128" i="6"/>
  <c r="AQ128" i="6"/>
  <c r="AP128" i="6"/>
  <c r="AO128" i="6"/>
  <c r="AN128" i="6"/>
  <c r="AM128" i="6"/>
  <c r="AL128" i="6"/>
  <c r="AK128" i="6"/>
  <c r="AJ128" i="6"/>
  <c r="AI128" i="6"/>
  <c r="AH128" i="6"/>
  <c r="AG128" i="6"/>
  <c r="AF128" i="6"/>
  <c r="AE128" i="6"/>
  <c r="AD128" i="6"/>
  <c r="AC128" i="6"/>
  <c r="AB128" i="6"/>
  <c r="AA128" i="6"/>
  <c r="W128" i="6"/>
  <c r="V128" i="6"/>
  <c r="U128" i="6"/>
  <c r="T128" i="6"/>
  <c r="S128" i="6"/>
  <c r="R128" i="6"/>
  <c r="Q128" i="6"/>
  <c r="P128" i="6"/>
  <c r="O128" i="6"/>
  <c r="N128" i="6"/>
  <c r="M128" i="6"/>
  <c r="L128" i="6"/>
  <c r="K128" i="6"/>
  <c r="J128" i="6"/>
  <c r="I128" i="6"/>
  <c r="H128" i="6"/>
  <c r="G128" i="6"/>
  <c r="F128" i="6"/>
  <c r="E128" i="6"/>
  <c r="D128" i="6"/>
  <c r="C128" i="6"/>
  <c r="B128" i="6"/>
  <c r="AY127" i="6"/>
  <c r="AV127" i="6"/>
  <c r="AU127" i="6"/>
  <c r="AT127" i="6"/>
  <c r="AS127" i="6"/>
  <c r="AR127" i="6"/>
  <c r="AQ127" i="6"/>
  <c r="AP127" i="6"/>
  <c r="AO127" i="6"/>
  <c r="AN127" i="6"/>
  <c r="AM127" i="6"/>
  <c r="AL127" i="6"/>
  <c r="AK127" i="6"/>
  <c r="AJ127" i="6"/>
  <c r="AI127" i="6"/>
  <c r="AH127" i="6"/>
  <c r="AG127" i="6"/>
  <c r="AF127" i="6"/>
  <c r="AE127" i="6"/>
  <c r="AD127" i="6"/>
  <c r="AC127" i="6"/>
  <c r="AB127" i="6"/>
  <c r="AA127" i="6"/>
  <c r="W127" i="6"/>
  <c r="V127" i="6"/>
  <c r="U127" i="6"/>
  <c r="T127" i="6"/>
  <c r="S127" i="6"/>
  <c r="R127" i="6"/>
  <c r="Q127" i="6"/>
  <c r="P127" i="6"/>
  <c r="O127" i="6"/>
  <c r="N127" i="6"/>
  <c r="M127" i="6"/>
  <c r="L127" i="6"/>
  <c r="K127" i="6"/>
  <c r="J127" i="6"/>
  <c r="I127" i="6"/>
  <c r="H127" i="6"/>
  <c r="G127" i="6"/>
  <c r="F127" i="6"/>
  <c r="E127" i="6"/>
  <c r="D127" i="6"/>
  <c r="C127" i="6"/>
  <c r="B127" i="6"/>
  <c r="AY126" i="6"/>
  <c r="AV126" i="6"/>
  <c r="AU126" i="6"/>
  <c r="AT126" i="6"/>
  <c r="AS126" i="6"/>
  <c r="AR126" i="6"/>
  <c r="AQ126" i="6"/>
  <c r="AP126" i="6"/>
  <c r="AO126" i="6"/>
  <c r="AN126" i="6"/>
  <c r="AM126" i="6"/>
  <c r="AL126" i="6"/>
  <c r="AK126" i="6"/>
  <c r="AJ126" i="6"/>
  <c r="AI126" i="6"/>
  <c r="AH126" i="6"/>
  <c r="AG126" i="6"/>
  <c r="AF126" i="6"/>
  <c r="AE126" i="6"/>
  <c r="AD126" i="6"/>
  <c r="AC126" i="6"/>
  <c r="AB126" i="6"/>
  <c r="AA126" i="6"/>
  <c r="W126" i="6"/>
  <c r="V126" i="6"/>
  <c r="U126" i="6"/>
  <c r="T126" i="6"/>
  <c r="S126" i="6"/>
  <c r="R126" i="6"/>
  <c r="Q126" i="6"/>
  <c r="P126" i="6"/>
  <c r="O126" i="6"/>
  <c r="N126" i="6"/>
  <c r="M126" i="6"/>
  <c r="L126" i="6"/>
  <c r="K126" i="6"/>
  <c r="J126" i="6"/>
  <c r="I126" i="6"/>
  <c r="H126" i="6"/>
  <c r="G126" i="6"/>
  <c r="F126" i="6"/>
  <c r="E126" i="6"/>
  <c r="D126" i="6"/>
  <c r="C126" i="6"/>
  <c r="B126" i="6"/>
  <c r="AY125" i="6"/>
  <c r="AV125" i="6"/>
  <c r="AU125" i="6"/>
  <c r="AT125" i="6"/>
  <c r="AS125" i="6"/>
  <c r="AR125" i="6"/>
  <c r="AQ125" i="6"/>
  <c r="AP125" i="6"/>
  <c r="AO125" i="6"/>
  <c r="AN125" i="6"/>
  <c r="AM125" i="6"/>
  <c r="AL125" i="6"/>
  <c r="AK125" i="6"/>
  <c r="AJ125" i="6"/>
  <c r="AI125" i="6"/>
  <c r="AH125" i="6"/>
  <c r="AG125" i="6"/>
  <c r="AF125" i="6"/>
  <c r="AE125" i="6"/>
  <c r="AD125" i="6"/>
  <c r="AC125" i="6"/>
  <c r="AB125" i="6"/>
  <c r="AA125" i="6"/>
  <c r="W125" i="6"/>
  <c r="V125" i="6"/>
  <c r="U125" i="6"/>
  <c r="T125" i="6"/>
  <c r="S125" i="6"/>
  <c r="R125" i="6"/>
  <c r="Q125" i="6"/>
  <c r="P125" i="6"/>
  <c r="O125" i="6"/>
  <c r="N125" i="6"/>
  <c r="M125" i="6"/>
  <c r="L125" i="6"/>
  <c r="K125" i="6"/>
  <c r="J125" i="6"/>
  <c r="I125" i="6"/>
  <c r="H125" i="6"/>
  <c r="G125" i="6"/>
  <c r="F125" i="6"/>
  <c r="E125" i="6"/>
  <c r="D125" i="6"/>
  <c r="C125" i="6"/>
  <c r="B125" i="6"/>
  <c r="AY124" i="6"/>
  <c r="AV124" i="6"/>
  <c r="AU124" i="6"/>
  <c r="AT124" i="6"/>
  <c r="AS124" i="6"/>
  <c r="AR124" i="6"/>
  <c r="AQ124" i="6"/>
  <c r="AP124" i="6"/>
  <c r="AO124" i="6"/>
  <c r="AN124" i="6"/>
  <c r="AM124" i="6"/>
  <c r="AL124" i="6"/>
  <c r="AK124" i="6"/>
  <c r="AJ124" i="6"/>
  <c r="AI124" i="6"/>
  <c r="AH124" i="6"/>
  <c r="AG124" i="6"/>
  <c r="AF124" i="6"/>
  <c r="AE124" i="6"/>
  <c r="AD124" i="6"/>
  <c r="AC124" i="6"/>
  <c r="AB124" i="6"/>
  <c r="AA124" i="6"/>
  <c r="W124" i="6"/>
  <c r="V124" i="6"/>
  <c r="U124" i="6"/>
  <c r="T124" i="6"/>
  <c r="S124" i="6"/>
  <c r="R124" i="6"/>
  <c r="Q124" i="6"/>
  <c r="P124" i="6"/>
  <c r="O124" i="6"/>
  <c r="N124" i="6"/>
  <c r="M124" i="6"/>
  <c r="L124" i="6"/>
  <c r="K124" i="6"/>
  <c r="J124" i="6"/>
  <c r="I124" i="6"/>
  <c r="H124" i="6"/>
  <c r="G124" i="6"/>
  <c r="F124" i="6"/>
  <c r="E124" i="6"/>
  <c r="D124" i="6"/>
  <c r="C124" i="6"/>
  <c r="B124" i="6"/>
  <c r="AY123" i="6"/>
  <c r="AV123" i="6"/>
  <c r="AU123" i="6"/>
  <c r="AT123" i="6"/>
  <c r="AS123" i="6"/>
  <c r="AR123" i="6"/>
  <c r="AQ123" i="6"/>
  <c r="AP123" i="6"/>
  <c r="AO123" i="6"/>
  <c r="AN123" i="6"/>
  <c r="AM123" i="6"/>
  <c r="AL123" i="6"/>
  <c r="AK123" i="6"/>
  <c r="AJ123" i="6"/>
  <c r="AI123" i="6"/>
  <c r="AH123" i="6"/>
  <c r="AG123" i="6"/>
  <c r="AF123" i="6"/>
  <c r="AE123" i="6"/>
  <c r="AD123" i="6"/>
  <c r="AC123" i="6"/>
  <c r="AB123" i="6"/>
  <c r="AA123" i="6"/>
  <c r="W123" i="6"/>
  <c r="V123" i="6"/>
  <c r="U123" i="6"/>
  <c r="T123" i="6"/>
  <c r="S123" i="6"/>
  <c r="R123" i="6"/>
  <c r="Q123" i="6"/>
  <c r="P123" i="6"/>
  <c r="O123" i="6"/>
  <c r="N123" i="6"/>
  <c r="M123" i="6"/>
  <c r="L123" i="6"/>
  <c r="K123" i="6"/>
  <c r="J123" i="6"/>
  <c r="I123" i="6"/>
  <c r="H123" i="6"/>
  <c r="G123" i="6"/>
  <c r="F123" i="6"/>
  <c r="E123" i="6"/>
  <c r="D123" i="6"/>
  <c r="C123" i="6"/>
  <c r="B123" i="6"/>
  <c r="AY122" i="6"/>
  <c r="AV122" i="6"/>
  <c r="AU122" i="6"/>
  <c r="AT122" i="6"/>
  <c r="AS122" i="6"/>
  <c r="AR122" i="6"/>
  <c r="AQ122" i="6"/>
  <c r="AP122" i="6"/>
  <c r="AO122" i="6"/>
  <c r="AN122" i="6"/>
  <c r="AM122" i="6"/>
  <c r="AL122" i="6"/>
  <c r="AK122" i="6"/>
  <c r="AJ122" i="6"/>
  <c r="AI122" i="6"/>
  <c r="AH122" i="6"/>
  <c r="AG122" i="6"/>
  <c r="AF122" i="6"/>
  <c r="AE122" i="6"/>
  <c r="AD122" i="6"/>
  <c r="AC122" i="6"/>
  <c r="AB122" i="6"/>
  <c r="AA122" i="6"/>
  <c r="W122" i="6"/>
  <c r="V122" i="6"/>
  <c r="U122" i="6"/>
  <c r="T122" i="6"/>
  <c r="S122" i="6"/>
  <c r="R122" i="6"/>
  <c r="Q122" i="6"/>
  <c r="P122" i="6"/>
  <c r="O122" i="6"/>
  <c r="N122" i="6"/>
  <c r="M122" i="6"/>
  <c r="L122" i="6"/>
  <c r="K122" i="6"/>
  <c r="J122" i="6"/>
  <c r="I122" i="6"/>
  <c r="H122" i="6"/>
  <c r="G122" i="6"/>
  <c r="F122" i="6"/>
  <c r="E122" i="6"/>
  <c r="D122" i="6"/>
  <c r="C122" i="6"/>
  <c r="B122" i="6"/>
  <c r="AY121" i="6"/>
  <c r="AV121" i="6"/>
  <c r="AU121" i="6"/>
  <c r="AT121" i="6"/>
  <c r="AS121" i="6"/>
  <c r="AR121" i="6"/>
  <c r="AQ121" i="6"/>
  <c r="AP121" i="6"/>
  <c r="AO121" i="6"/>
  <c r="AN121" i="6"/>
  <c r="AM121" i="6"/>
  <c r="AL121" i="6"/>
  <c r="AK121" i="6"/>
  <c r="AJ121" i="6"/>
  <c r="AI121" i="6"/>
  <c r="AH121" i="6"/>
  <c r="AG121" i="6"/>
  <c r="AF121" i="6"/>
  <c r="AE121" i="6"/>
  <c r="AD121" i="6"/>
  <c r="AC121" i="6"/>
  <c r="AB121" i="6"/>
  <c r="AA121" i="6"/>
  <c r="W121" i="6"/>
  <c r="V121" i="6"/>
  <c r="U121" i="6"/>
  <c r="T121" i="6"/>
  <c r="S121" i="6"/>
  <c r="R121" i="6"/>
  <c r="Q121" i="6"/>
  <c r="P121" i="6"/>
  <c r="O121" i="6"/>
  <c r="N121" i="6"/>
  <c r="M121" i="6"/>
  <c r="L121" i="6"/>
  <c r="K121" i="6"/>
  <c r="J121" i="6"/>
  <c r="I121" i="6"/>
  <c r="H121" i="6"/>
  <c r="G121" i="6"/>
  <c r="F121" i="6"/>
  <c r="E121" i="6"/>
  <c r="D121" i="6"/>
  <c r="C121" i="6"/>
  <c r="B121" i="6"/>
  <c r="AY120" i="6"/>
  <c r="AV120" i="6"/>
  <c r="AU120" i="6"/>
  <c r="AT120" i="6"/>
  <c r="AS120" i="6"/>
  <c r="AR120" i="6"/>
  <c r="AQ120" i="6"/>
  <c r="AP120" i="6"/>
  <c r="AO120" i="6"/>
  <c r="AN120" i="6"/>
  <c r="AM120" i="6"/>
  <c r="AL120" i="6"/>
  <c r="AK120" i="6"/>
  <c r="AJ120" i="6"/>
  <c r="AI120" i="6"/>
  <c r="AH120" i="6"/>
  <c r="AG120" i="6"/>
  <c r="AF120" i="6"/>
  <c r="AE120" i="6"/>
  <c r="AD120" i="6"/>
  <c r="AC120" i="6"/>
  <c r="AB120" i="6"/>
  <c r="AA120" i="6"/>
  <c r="W120" i="6"/>
  <c r="V120" i="6"/>
  <c r="U120" i="6"/>
  <c r="T120" i="6"/>
  <c r="S120" i="6"/>
  <c r="R120" i="6"/>
  <c r="Q120" i="6"/>
  <c r="P120" i="6"/>
  <c r="O120" i="6"/>
  <c r="N120" i="6"/>
  <c r="M120" i="6"/>
  <c r="L120" i="6"/>
  <c r="K120" i="6"/>
  <c r="J120" i="6"/>
  <c r="I120" i="6"/>
  <c r="H120" i="6"/>
  <c r="G120" i="6"/>
  <c r="F120" i="6"/>
  <c r="E120" i="6"/>
  <c r="D120" i="6"/>
  <c r="C120" i="6"/>
  <c r="B120" i="6"/>
  <c r="AY119" i="6"/>
  <c r="AV119" i="6"/>
  <c r="AU119" i="6"/>
  <c r="AT119" i="6"/>
  <c r="AS119" i="6"/>
  <c r="AR119" i="6"/>
  <c r="AQ119" i="6"/>
  <c r="AP119" i="6"/>
  <c r="AO119" i="6"/>
  <c r="AN119" i="6"/>
  <c r="AM119" i="6"/>
  <c r="AL119" i="6"/>
  <c r="AK119" i="6"/>
  <c r="AJ119" i="6"/>
  <c r="AI119" i="6"/>
  <c r="AH119" i="6"/>
  <c r="AG119" i="6"/>
  <c r="AF119" i="6"/>
  <c r="AE119" i="6"/>
  <c r="AD119" i="6"/>
  <c r="AC119" i="6"/>
  <c r="AB119" i="6"/>
  <c r="AA119" i="6"/>
  <c r="W119" i="6"/>
  <c r="V119" i="6"/>
  <c r="U119" i="6"/>
  <c r="T119" i="6"/>
  <c r="S119" i="6"/>
  <c r="R119" i="6"/>
  <c r="Q119" i="6"/>
  <c r="P119" i="6"/>
  <c r="O119" i="6"/>
  <c r="N119" i="6"/>
  <c r="M119" i="6"/>
  <c r="L119" i="6"/>
  <c r="K119" i="6"/>
  <c r="J119" i="6"/>
  <c r="I119" i="6"/>
  <c r="H119" i="6"/>
  <c r="G119" i="6"/>
  <c r="F119" i="6"/>
  <c r="E119" i="6"/>
  <c r="D119" i="6"/>
  <c r="C119" i="6"/>
  <c r="B119" i="6"/>
  <c r="AY118" i="6"/>
  <c r="AV118" i="6"/>
  <c r="AU118" i="6"/>
  <c r="AT118" i="6"/>
  <c r="AS118" i="6"/>
  <c r="AR118" i="6"/>
  <c r="AQ118" i="6"/>
  <c r="AP118" i="6"/>
  <c r="AO118" i="6"/>
  <c r="AN118" i="6"/>
  <c r="AM118" i="6"/>
  <c r="AL118" i="6"/>
  <c r="AK118" i="6"/>
  <c r="AJ118" i="6"/>
  <c r="AI118" i="6"/>
  <c r="AH118" i="6"/>
  <c r="AG118" i="6"/>
  <c r="AF118" i="6"/>
  <c r="AE118" i="6"/>
  <c r="AD118" i="6"/>
  <c r="AC118" i="6"/>
  <c r="AB118" i="6"/>
  <c r="AA118" i="6"/>
  <c r="W118" i="6"/>
  <c r="V118" i="6"/>
  <c r="U118" i="6"/>
  <c r="T118" i="6"/>
  <c r="S118" i="6"/>
  <c r="R118" i="6"/>
  <c r="Q118" i="6"/>
  <c r="P118" i="6"/>
  <c r="O118" i="6"/>
  <c r="N118" i="6"/>
  <c r="M118" i="6"/>
  <c r="L118" i="6"/>
  <c r="K118" i="6"/>
  <c r="J118" i="6"/>
  <c r="I118" i="6"/>
  <c r="H118" i="6"/>
  <c r="G118" i="6"/>
  <c r="F118" i="6"/>
  <c r="E118" i="6"/>
  <c r="D118" i="6"/>
  <c r="C118" i="6"/>
  <c r="B118" i="6"/>
  <c r="AY117" i="6"/>
  <c r="AV117" i="6"/>
  <c r="AU117" i="6"/>
  <c r="AT117" i="6"/>
  <c r="AS117" i="6"/>
  <c r="AR117" i="6"/>
  <c r="AQ117" i="6"/>
  <c r="AP117" i="6"/>
  <c r="AO117" i="6"/>
  <c r="AN117" i="6"/>
  <c r="AM117" i="6"/>
  <c r="AL117" i="6"/>
  <c r="AK117" i="6"/>
  <c r="AJ117" i="6"/>
  <c r="AI117" i="6"/>
  <c r="AH117" i="6"/>
  <c r="AG117" i="6"/>
  <c r="AF117" i="6"/>
  <c r="AE117" i="6"/>
  <c r="AD117" i="6"/>
  <c r="AC117" i="6"/>
  <c r="AB117" i="6"/>
  <c r="AA117" i="6"/>
  <c r="W117" i="6"/>
  <c r="V117" i="6"/>
  <c r="U117" i="6"/>
  <c r="T117" i="6"/>
  <c r="S117" i="6"/>
  <c r="R117" i="6"/>
  <c r="Q117" i="6"/>
  <c r="P117" i="6"/>
  <c r="O117" i="6"/>
  <c r="N117" i="6"/>
  <c r="M117" i="6"/>
  <c r="L117" i="6"/>
  <c r="K117" i="6"/>
  <c r="J117" i="6"/>
  <c r="I117" i="6"/>
  <c r="H117" i="6"/>
  <c r="G117" i="6"/>
  <c r="F117" i="6"/>
  <c r="E117" i="6"/>
  <c r="D117" i="6"/>
  <c r="C117" i="6"/>
  <c r="B117" i="6"/>
  <c r="AY116" i="6"/>
  <c r="AV116" i="6"/>
  <c r="AU116" i="6"/>
  <c r="AT116" i="6"/>
  <c r="AS116" i="6"/>
  <c r="AR116" i="6"/>
  <c r="AQ116" i="6"/>
  <c r="AP116" i="6"/>
  <c r="AO116" i="6"/>
  <c r="AN116" i="6"/>
  <c r="AM116" i="6"/>
  <c r="AL116" i="6"/>
  <c r="AK116" i="6"/>
  <c r="AJ116" i="6"/>
  <c r="AI116" i="6"/>
  <c r="AH116" i="6"/>
  <c r="AG116" i="6"/>
  <c r="AF116" i="6"/>
  <c r="AE116" i="6"/>
  <c r="AD116" i="6"/>
  <c r="AC116" i="6"/>
  <c r="AB116" i="6"/>
  <c r="AA116" i="6"/>
  <c r="W116" i="6"/>
  <c r="V116" i="6"/>
  <c r="U116" i="6"/>
  <c r="T116" i="6"/>
  <c r="S116" i="6"/>
  <c r="R116" i="6"/>
  <c r="Q116" i="6"/>
  <c r="P116" i="6"/>
  <c r="O116" i="6"/>
  <c r="N116" i="6"/>
  <c r="M116" i="6"/>
  <c r="L116" i="6"/>
  <c r="K116" i="6"/>
  <c r="J116" i="6"/>
  <c r="I116" i="6"/>
  <c r="H116" i="6"/>
  <c r="G116" i="6"/>
  <c r="F116" i="6"/>
  <c r="E116" i="6"/>
  <c r="D116" i="6"/>
  <c r="C116" i="6"/>
  <c r="B116" i="6"/>
  <c r="AY115" i="6"/>
  <c r="AV115" i="6"/>
  <c r="AU115" i="6"/>
  <c r="AT115" i="6"/>
  <c r="AS115" i="6"/>
  <c r="AR115" i="6"/>
  <c r="AQ115" i="6"/>
  <c r="AP115" i="6"/>
  <c r="AO115" i="6"/>
  <c r="AN115" i="6"/>
  <c r="AM115" i="6"/>
  <c r="AL115" i="6"/>
  <c r="AK115" i="6"/>
  <c r="AJ115" i="6"/>
  <c r="AI115" i="6"/>
  <c r="AH115" i="6"/>
  <c r="AG115" i="6"/>
  <c r="AF115" i="6"/>
  <c r="AE115" i="6"/>
  <c r="AD115" i="6"/>
  <c r="AC115" i="6"/>
  <c r="AB115" i="6"/>
  <c r="AA115" i="6"/>
  <c r="W115" i="6"/>
  <c r="V115" i="6"/>
  <c r="U115" i="6"/>
  <c r="T115" i="6"/>
  <c r="S115" i="6"/>
  <c r="R115" i="6"/>
  <c r="Q115" i="6"/>
  <c r="P115" i="6"/>
  <c r="O115" i="6"/>
  <c r="N115" i="6"/>
  <c r="M115" i="6"/>
  <c r="L115" i="6"/>
  <c r="K115" i="6"/>
  <c r="J115" i="6"/>
  <c r="I115" i="6"/>
  <c r="H115" i="6"/>
  <c r="G115" i="6"/>
  <c r="F115" i="6"/>
  <c r="E115" i="6"/>
  <c r="D115" i="6"/>
  <c r="C115" i="6"/>
  <c r="B115" i="6"/>
  <c r="AY114" i="6"/>
  <c r="AV114" i="6"/>
  <c r="AU114" i="6"/>
  <c r="AT114" i="6"/>
  <c r="AS114" i="6"/>
  <c r="AR114" i="6"/>
  <c r="AQ114" i="6"/>
  <c r="AP114" i="6"/>
  <c r="AO114" i="6"/>
  <c r="AN114" i="6"/>
  <c r="AM114" i="6"/>
  <c r="AL114" i="6"/>
  <c r="AK114" i="6"/>
  <c r="AJ114" i="6"/>
  <c r="AI114" i="6"/>
  <c r="AH114" i="6"/>
  <c r="AG114" i="6"/>
  <c r="AF114" i="6"/>
  <c r="AE114" i="6"/>
  <c r="AD114" i="6"/>
  <c r="AC114" i="6"/>
  <c r="AB114" i="6"/>
  <c r="AA114" i="6"/>
  <c r="W114" i="6"/>
  <c r="V114" i="6"/>
  <c r="U114" i="6"/>
  <c r="T114" i="6"/>
  <c r="S114" i="6"/>
  <c r="R114" i="6"/>
  <c r="Q114" i="6"/>
  <c r="P114" i="6"/>
  <c r="O114" i="6"/>
  <c r="N114" i="6"/>
  <c r="M114" i="6"/>
  <c r="L114" i="6"/>
  <c r="K114" i="6"/>
  <c r="J114" i="6"/>
  <c r="I114" i="6"/>
  <c r="H114" i="6"/>
  <c r="G114" i="6"/>
  <c r="F114" i="6"/>
  <c r="E114" i="6"/>
  <c r="D114" i="6"/>
  <c r="C114" i="6"/>
  <c r="B114" i="6"/>
  <c r="AY113" i="6"/>
  <c r="AV113" i="6"/>
  <c r="AU113" i="6"/>
  <c r="AT113" i="6"/>
  <c r="AS113" i="6"/>
  <c r="AR113" i="6"/>
  <c r="AQ113" i="6"/>
  <c r="AP113" i="6"/>
  <c r="AO113" i="6"/>
  <c r="AN113" i="6"/>
  <c r="AM113" i="6"/>
  <c r="AL113" i="6"/>
  <c r="AK113" i="6"/>
  <c r="AJ113" i="6"/>
  <c r="AI113" i="6"/>
  <c r="AH113" i="6"/>
  <c r="AG113" i="6"/>
  <c r="AF113" i="6"/>
  <c r="AE113" i="6"/>
  <c r="AD113" i="6"/>
  <c r="AC113" i="6"/>
  <c r="AB113" i="6"/>
  <c r="AA113" i="6"/>
  <c r="W113" i="6"/>
  <c r="V113" i="6"/>
  <c r="U113" i="6"/>
  <c r="T113" i="6"/>
  <c r="S113" i="6"/>
  <c r="R113" i="6"/>
  <c r="Q113" i="6"/>
  <c r="P113" i="6"/>
  <c r="O113" i="6"/>
  <c r="N113" i="6"/>
  <c r="M113" i="6"/>
  <c r="L113" i="6"/>
  <c r="K113" i="6"/>
  <c r="J113" i="6"/>
  <c r="I113" i="6"/>
  <c r="H113" i="6"/>
  <c r="G113" i="6"/>
  <c r="F113" i="6"/>
  <c r="E113" i="6"/>
  <c r="D113" i="6"/>
  <c r="C113" i="6"/>
  <c r="B113" i="6"/>
  <c r="AY112" i="6"/>
  <c r="AV112" i="6"/>
  <c r="AU112" i="6"/>
  <c r="AT112" i="6"/>
  <c r="AS112" i="6"/>
  <c r="AR112" i="6"/>
  <c r="AQ112" i="6"/>
  <c r="AP112" i="6"/>
  <c r="AO112" i="6"/>
  <c r="AN112" i="6"/>
  <c r="AM112" i="6"/>
  <c r="AL112" i="6"/>
  <c r="AK112" i="6"/>
  <c r="AJ112" i="6"/>
  <c r="AI112" i="6"/>
  <c r="AH112" i="6"/>
  <c r="AG112" i="6"/>
  <c r="AF112" i="6"/>
  <c r="AE112" i="6"/>
  <c r="AD112" i="6"/>
  <c r="AC112" i="6"/>
  <c r="AB112" i="6"/>
  <c r="AA112" i="6"/>
  <c r="W112" i="6"/>
  <c r="V112" i="6"/>
  <c r="U112" i="6"/>
  <c r="T112" i="6"/>
  <c r="S112" i="6"/>
  <c r="R112" i="6"/>
  <c r="Q112" i="6"/>
  <c r="P112" i="6"/>
  <c r="O112" i="6"/>
  <c r="N112" i="6"/>
  <c r="M112" i="6"/>
  <c r="L112" i="6"/>
  <c r="K112" i="6"/>
  <c r="J112" i="6"/>
  <c r="I112" i="6"/>
  <c r="H112" i="6"/>
  <c r="G112" i="6"/>
  <c r="F112" i="6"/>
  <c r="E112" i="6"/>
  <c r="D112" i="6"/>
  <c r="C112" i="6"/>
  <c r="B112" i="6"/>
  <c r="AY111" i="6"/>
  <c r="AV111" i="6"/>
  <c r="AU111" i="6"/>
  <c r="AT111" i="6"/>
  <c r="AS111" i="6"/>
  <c r="AR111" i="6"/>
  <c r="AQ111" i="6"/>
  <c r="AP111" i="6"/>
  <c r="AO111" i="6"/>
  <c r="AN111" i="6"/>
  <c r="AM111" i="6"/>
  <c r="AL111" i="6"/>
  <c r="AK111" i="6"/>
  <c r="AJ111" i="6"/>
  <c r="AI111" i="6"/>
  <c r="AH111" i="6"/>
  <c r="AG111" i="6"/>
  <c r="AF111" i="6"/>
  <c r="AE111" i="6"/>
  <c r="AD111" i="6"/>
  <c r="AC111" i="6"/>
  <c r="AB111" i="6"/>
  <c r="AA111" i="6"/>
  <c r="W111" i="6"/>
  <c r="V111" i="6"/>
  <c r="U111" i="6"/>
  <c r="T111" i="6"/>
  <c r="S111" i="6"/>
  <c r="R111" i="6"/>
  <c r="Q111" i="6"/>
  <c r="P111" i="6"/>
  <c r="O111" i="6"/>
  <c r="N111" i="6"/>
  <c r="M111" i="6"/>
  <c r="L111" i="6"/>
  <c r="K111" i="6"/>
  <c r="J111" i="6"/>
  <c r="I111" i="6"/>
  <c r="H111" i="6"/>
  <c r="G111" i="6"/>
  <c r="F111" i="6"/>
  <c r="E111" i="6"/>
  <c r="D111" i="6"/>
  <c r="C111" i="6"/>
  <c r="B111" i="6"/>
  <c r="AY110" i="6"/>
  <c r="AV110" i="6"/>
  <c r="AU110" i="6"/>
  <c r="AT110" i="6"/>
  <c r="AS110" i="6"/>
  <c r="AR110" i="6"/>
  <c r="AQ110" i="6"/>
  <c r="AP110" i="6"/>
  <c r="AO110" i="6"/>
  <c r="AN110" i="6"/>
  <c r="AM110" i="6"/>
  <c r="AL110" i="6"/>
  <c r="AK110" i="6"/>
  <c r="AJ110" i="6"/>
  <c r="AI110" i="6"/>
  <c r="AH110" i="6"/>
  <c r="AG110" i="6"/>
  <c r="AF110" i="6"/>
  <c r="AE110" i="6"/>
  <c r="AD110" i="6"/>
  <c r="AC110" i="6"/>
  <c r="AB110" i="6"/>
  <c r="AA110" i="6"/>
  <c r="W110" i="6"/>
  <c r="V110" i="6"/>
  <c r="U110" i="6"/>
  <c r="T110" i="6"/>
  <c r="S110" i="6"/>
  <c r="R110" i="6"/>
  <c r="Q110" i="6"/>
  <c r="P110" i="6"/>
  <c r="O110" i="6"/>
  <c r="N110" i="6"/>
  <c r="M110" i="6"/>
  <c r="L110" i="6"/>
  <c r="K110" i="6"/>
  <c r="J110" i="6"/>
  <c r="I110" i="6"/>
  <c r="H110" i="6"/>
  <c r="G110" i="6"/>
  <c r="F110" i="6"/>
  <c r="E110" i="6"/>
  <c r="D110" i="6"/>
  <c r="C110" i="6"/>
  <c r="B110" i="6"/>
  <c r="AY109" i="6"/>
  <c r="AV109" i="6"/>
  <c r="AU109" i="6"/>
  <c r="AT109" i="6"/>
  <c r="AS109" i="6"/>
  <c r="AR109" i="6"/>
  <c r="AQ109" i="6"/>
  <c r="AP109" i="6"/>
  <c r="AO109" i="6"/>
  <c r="AN109" i="6"/>
  <c r="AM109" i="6"/>
  <c r="AL109" i="6"/>
  <c r="AK109" i="6"/>
  <c r="AJ109" i="6"/>
  <c r="AI109" i="6"/>
  <c r="AH109" i="6"/>
  <c r="AG109" i="6"/>
  <c r="AF109" i="6"/>
  <c r="AE109" i="6"/>
  <c r="AD109" i="6"/>
  <c r="AC109" i="6"/>
  <c r="AB109" i="6"/>
  <c r="AA109" i="6"/>
  <c r="W109" i="6"/>
  <c r="V109" i="6"/>
  <c r="U109" i="6"/>
  <c r="T109" i="6"/>
  <c r="S109" i="6"/>
  <c r="R109" i="6"/>
  <c r="Q109" i="6"/>
  <c r="P109" i="6"/>
  <c r="O109" i="6"/>
  <c r="N109" i="6"/>
  <c r="M109" i="6"/>
  <c r="L109" i="6"/>
  <c r="K109" i="6"/>
  <c r="J109" i="6"/>
  <c r="I109" i="6"/>
  <c r="H109" i="6"/>
  <c r="G109" i="6"/>
  <c r="F109" i="6"/>
  <c r="E109" i="6"/>
  <c r="D109" i="6"/>
  <c r="C109" i="6"/>
  <c r="B109" i="6"/>
  <c r="AY108" i="6"/>
  <c r="AV108" i="6"/>
  <c r="AU108" i="6"/>
  <c r="AT108" i="6"/>
  <c r="AS108" i="6"/>
  <c r="AR108" i="6"/>
  <c r="AQ108" i="6"/>
  <c r="AP108" i="6"/>
  <c r="AO108" i="6"/>
  <c r="AN108" i="6"/>
  <c r="AM108" i="6"/>
  <c r="AL108" i="6"/>
  <c r="AK108" i="6"/>
  <c r="AJ108" i="6"/>
  <c r="AI108" i="6"/>
  <c r="AH108" i="6"/>
  <c r="AG108" i="6"/>
  <c r="AF108" i="6"/>
  <c r="AE108" i="6"/>
  <c r="AD108" i="6"/>
  <c r="AC108" i="6"/>
  <c r="AB108" i="6"/>
  <c r="AA108" i="6"/>
  <c r="W108" i="6"/>
  <c r="V108" i="6"/>
  <c r="U108" i="6"/>
  <c r="T108" i="6"/>
  <c r="S108" i="6"/>
  <c r="R108" i="6"/>
  <c r="Q108" i="6"/>
  <c r="P108" i="6"/>
  <c r="O108" i="6"/>
  <c r="N108" i="6"/>
  <c r="M108" i="6"/>
  <c r="L108" i="6"/>
  <c r="K108" i="6"/>
  <c r="J108" i="6"/>
  <c r="I108" i="6"/>
  <c r="H108" i="6"/>
  <c r="G108" i="6"/>
  <c r="F108" i="6"/>
  <c r="E108" i="6"/>
  <c r="D108" i="6"/>
  <c r="C108" i="6"/>
  <c r="B108" i="6"/>
  <c r="AY107" i="6"/>
  <c r="AV107" i="6"/>
  <c r="AU107" i="6"/>
  <c r="AT107" i="6"/>
  <c r="AS107" i="6"/>
  <c r="AR107" i="6"/>
  <c r="AQ107" i="6"/>
  <c r="AP107" i="6"/>
  <c r="AO107" i="6"/>
  <c r="AN107" i="6"/>
  <c r="AM107" i="6"/>
  <c r="AL107" i="6"/>
  <c r="AK107" i="6"/>
  <c r="AJ107" i="6"/>
  <c r="AI107" i="6"/>
  <c r="AH107" i="6"/>
  <c r="AG107" i="6"/>
  <c r="AF107" i="6"/>
  <c r="AE107" i="6"/>
  <c r="AD107" i="6"/>
  <c r="AC107" i="6"/>
  <c r="AB107" i="6"/>
  <c r="AA107" i="6"/>
  <c r="W107" i="6"/>
  <c r="V107" i="6"/>
  <c r="U107" i="6"/>
  <c r="T107" i="6"/>
  <c r="S107" i="6"/>
  <c r="R107" i="6"/>
  <c r="Q107" i="6"/>
  <c r="P107" i="6"/>
  <c r="O107" i="6"/>
  <c r="N107" i="6"/>
  <c r="M107" i="6"/>
  <c r="L107" i="6"/>
  <c r="K107" i="6"/>
  <c r="J107" i="6"/>
  <c r="I107" i="6"/>
  <c r="H107" i="6"/>
  <c r="G107" i="6"/>
  <c r="F107" i="6"/>
  <c r="E107" i="6"/>
  <c r="D107" i="6"/>
  <c r="C107" i="6"/>
  <c r="B107" i="6"/>
  <c r="AY106" i="6"/>
  <c r="AV106" i="6"/>
  <c r="AU106" i="6"/>
  <c r="AT106" i="6"/>
  <c r="AS106" i="6"/>
  <c r="AR106" i="6"/>
  <c r="AQ106" i="6"/>
  <c r="AP106" i="6"/>
  <c r="AO106" i="6"/>
  <c r="AN106" i="6"/>
  <c r="AM106" i="6"/>
  <c r="AL106" i="6"/>
  <c r="AK106" i="6"/>
  <c r="AJ106" i="6"/>
  <c r="AI106" i="6"/>
  <c r="AH106" i="6"/>
  <c r="AG106" i="6"/>
  <c r="AF106" i="6"/>
  <c r="AE106" i="6"/>
  <c r="AD106" i="6"/>
  <c r="AC106" i="6"/>
  <c r="AB106" i="6"/>
  <c r="AA106" i="6"/>
  <c r="W106" i="6"/>
  <c r="V106" i="6"/>
  <c r="U106" i="6"/>
  <c r="T106" i="6"/>
  <c r="S106" i="6"/>
  <c r="R106" i="6"/>
  <c r="Q106" i="6"/>
  <c r="P106" i="6"/>
  <c r="O106" i="6"/>
  <c r="N106" i="6"/>
  <c r="M106" i="6"/>
  <c r="L106" i="6"/>
  <c r="K106" i="6"/>
  <c r="J106" i="6"/>
  <c r="I106" i="6"/>
  <c r="H106" i="6"/>
  <c r="G106" i="6"/>
  <c r="F106" i="6"/>
  <c r="E106" i="6"/>
  <c r="D106" i="6"/>
  <c r="C106" i="6"/>
  <c r="B106" i="6"/>
  <c r="AY105" i="6"/>
  <c r="AV105" i="6"/>
  <c r="AU105" i="6"/>
  <c r="AT105" i="6"/>
  <c r="AS105" i="6"/>
  <c r="AR105" i="6"/>
  <c r="AQ105" i="6"/>
  <c r="AP105" i="6"/>
  <c r="AO105" i="6"/>
  <c r="AN105" i="6"/>
  <c r="AM105" i="6"/>
  <c r="AL105" i="6"/>
  <c r="AK105" i="6"/>
  <c r="AJ105" i="6"/>
  <c r="AI105" i="6"/>
  <c r="AH105" i="6"/>
  <c r="AG105" i="6"/>
  <c r="AF105" i="6"/>
  <c r="AE105" i="6"/>
  <c r="AD105" i="6"/>
  <c r="AC105" i="6"/>
  <c r="AB105" i="6"/>
  <c r="AA105" i="6"/>
  <c r="W105" i="6"/>
  <c r="V105" i="6"/>
  <c r="U105" i="6"/>
  <c r="T105" i="6"/>
  <c r="S105" i="6"/>
  <c r="R105" i="6"/>
  <c r="Q105" i="6"/>
  <c r="P105" i="6"/>
  <c r="O105" i="6"/>
  <c r="N105" i="6"/>
  <c r="M105" i="6"/>
  <c r="L105" i="6"/>
  <c r="K105" i="6"/>
  <c r="J105" i="6"/>
  <c r="I105" i="6"/>
  <c r="H105" i="6"/>
  <c r="G105" i="6"/>
  <c r="F105" i="6"/>
  <c r="E105" i="6"/>
  <c r="D105" i="6"/>
  <c r="C105" i="6"/>
  <c r="B105" i="6"/>
  <c r="AY104" i="6"/>
  <c r="AV104" i="6"/>
  <c r="AU104" i="6"/>
  <c r="AT104" i="6"/>
  <c r="AS104" i="6"/>
  <c r="AR104" i="6"/>
  <c r="AQ104" i="6"/>
  <c r="AP104" i="6"/>
  <c r="AO104" i="6"/>
  <c r="AN104" i="6"/>
  <c r="AM104" i="6"/>
  <c r="AL104" i="6"/>
  <c r="AK104" i="6"/>
  <c r="AJ104" i="6"/>
  <c r="AI104" i="6"/>
  <c r="AH104" i="6"/>
  <c r="AG104" i="6"/>
  <c r="AF104" i="6"/>
  <c r="AE104" i="6"/>
  <c r="AD104" i="6"/>
  <c r="AC104" i="6"/>
  <c r="AB104" i="6"/>
  <c r="AA104" i="6"/>
  <c r="W104" i="6"/>
  <c r="V104" i="6"/>
  <c r="U104" i="6"/>
  <c r="T104" i="6"/>
  <c r="S104" i="6"/>
  <c r="R104" i="6"/>
  <c r="Q104" i="6"/>
  <c r="P104" i="6"/>
  <c r="O104" i="6"/>
  <c r="N104" i="6"/>
  <c r="M104" i="6"/>
  <c r="L104" i="6"/>
  <c r="K104" i="6"/>
  <c r="J104" i="6"/>
  <c r="I104" i="6"/>
  <c r="H104" i="6"/>
  <c r="G104" i="6"/>
  <c r="F104" i="6"/>
  <c r="E104" i="6"/>
  <c r="D104" i="6"/>
  <c r="C104" i="6"/>
  <c r="B104" i="6"/>
  <c r="AY103" i="6"/>
  <c r="AV103" i="6"/>
  <c r="AU103" i="6"/>
  <c r="AT103" i="6"/>
  <c r="AS103" i="6"/>
  <c r="AR103" i="6"/>
  <c r="AQ103" i="6"/>
  <c r="AP103" i="6"/>
  <c r="AO103" i="6"/>
  <c r="AN103" i="6"/>
  <c r="AM103" i="6"/>
  <c r="AL103" i="6"/>
  <c r="AK103" i="6"/>
  <c r="AJ103" i="6"/>
  <c r="AI103" i="6"/>
  <c r="AH103" i="6"/>
  <c r="AG103" i="6"/>
  <c r="AF103" i="6"/>
  <c r="AE103" i="6"/>
  <c r="AD103" i="6"/>
  <c r="AC103" i="6"/>
  <c r="AB103" i="6"/>
  <c r="AA103" i="6"/>
  <c r="W103" i="6"/>
  <c r="V103" i="6"/>
  <c r="U103" i="6"/>
  <c r="T103" i="6"/>
  <c r="S103" i="6"/>
  <c r="R103" i="6"/>
  <c r="Q103" i="6"/>
  <c r="P103" i="6"/>
  <c r="O103" i="6"/>
  <c r="N103" i="6"/>
  <c r="M103" i="6"/>
  <c r="L103" i="6"/>
  <c r="K103" i="6"/>
  <c r="J103" i="6"/>
  <c r="I103" i="6"/>
  <c r="H103" i="6"/>
  <c r="G103" i="6"/>
  <c r="F103" i="6"/>
  <c r="E103" i="6"/>
  <c r="D103" i="6"/>
  <c r="C103" i="6"/>
  <c r="B103" i="6"/>
  <c r="AY102" i="6"/>
  <c r="AV102" i="6"/>
  <c r="AU102" i="6"/>
  <c r="AT102" i="6"/>
  <c r="AS102" i="6"/>
  <c r="AR102" i="6"/>
  <c r="AQ102" i="6"/>
  <c r="AP102" i="6"/>
  <c r="AO102" i="6"/>
  <c r="AN102" i="6"/>
  <c r="AM102" i="6"/>
  <c r="AL102" i="6"/>
  <c r="AK102" i="6"/>
  <c r="AJ102" i="6"/>
  <c r="AI102" i="6"/>
  <c r="AH102" i="6"/>
  <c r="AG102" i="6"/>
  <c r="AF102" i="6"/>
  <c r="AE102" i="6"/>
  <c r="AD102" i="6"/>
  <c r="AC102" i="6"/>
  <c r="AB102" i="6"/>
  <c r="AA102" i="6"/>
  <c r="W102" i="6"/>
  <c r="V102" i="6"/>
  <c r="U102" i="6"/>
  <c r="T102" i="6"/>
  <c r="S102" i="6"/>
  <c r="R102" i="6"/>
  <c r="Q102" i="6"/>
  <c r="P102" i="6"/>
  <c r="O102" i="6"/>
  <c r="N102" i="6"/>
  <c r="M102" i="6"/>
  <c r="L102" i="6"/>
  <c r="K102" i="6"/>
  <c r="J102" i="6"/>
  <c r="I102" i="6"/>
  <c r="H102" i="6"/>
  <c r="G102" i="6"/>
  <c r="F102" i="6"/>
  <c r="E102" i="6"/>
  <c r="D102" i="6"/>
  <c r="C102" i="6"/>
  <c r="B102" i="6"/>
  <c r="AY101" i="6"/>
  <c r="AV101" i="6"/>
  <c r="AU101" i="6"/>
  <c r="AT101" i="6"/>
  <c r="AS101" i="6"/>
  <c r="AR101" i="6"/>
  <c r="AQ101" i="6"/>
  <c r="AP101" i="6"/>
  <c r="AO101" i="6"/>
  <c r="AN101" i="6"/>
  <c r="AM101" i="6"/>
  <c r="AL101" i="6"/>
  <c r="AK101" i="6"/>
  <c r="AJ101" i="6"/>
  <c r="AI101" i="6"/>
  <c r="AH101" i="6"/>
  <c r="AG101" i="6"/>
  <c r="AF101" i="6"/>
  <c r="AE101" i="6"/>
  <c r="AD101" i="6"/>
  <c r="AC101" i="6"/>
  <c r="AB101" i="6"/>
  <c r="AA101" i="6"/>
  <c r="W101" i="6"/>
  <c r="V101" i="6"/>
  <c r="U101" i="6"/>
  <c r="T101" i="6"/>
  <c r="S101" i="6"/>
  <c r="R101" i="6"/>
  <c r="Q101" i="6"/>
  <c r="P101" i="6"/>
  <c r="O101" i="6"/>
  <c r="N101" i="6"/>
  <c r="M101" i="6"/>
  <c r="L101" i="6"/>
  <c r="K101" i="6"/>
  <c r="J101" i="6"/>
  <c r="I101" i="6"/>
  <c r="H101" i="6"/>
  <c r="G101" i="6"/>
  <c r="F101" i="6"/>
  <c r="E101" i="6"/>
  <c r="D101" i="6"/>
  <c r="C101" i="6"/>
  <c r="B101" i="6"/>
  <c r="AY100" i="6"/>
  <c r="AV100" i="6"/>
  <c r="AU100" i="6"/>
  <c r="AT100" i="6"/>
  <c r="AS100" i="6"/>
  <c r="AR100" i="6"/>
  <c r="AQ100" i="6"/>
  <c r="AP100" i="6"/>
  <c r="AO100" i="6"/>
  <c r="AN100" i="6"/>
  <c r="AM100" i="6"/>
  <c r="AL100" i="6"/>
  <c r="AK100" i="6"/>
  <c r="AJ100" i="6"/>
  <c r="AI100" i="6"/>
  <c r="AH100" i="6"/>
  <c r="AG100" i="6"/>
  <c r="AF100" i="6"/>
  <c r="AE100" i="6"/>
  <c r="AD100" i="6"/>
  <c r="AC100" i="6"/>
  <c r="AB100" i="6"/>
  <c r="AA100" i="6"/>
  <c r="W100" i="6"/>
  <c r="V100" i="6"/>
  <c r="U100" i="6"/>
  <c r="T100" i="6"/>
  <c r="S100" i="6"/>
  <c r="R100" i="6"/>
  <c r="Q100" i="6"/>
  <c r="P100" i="6"/>
  <c r="O100" i="6"/>
  <c r="N100" i="6"/>
  <c r="M100" i="6"/>
  <c r="L100" i="6"/>
  <c r="K100" i="6"/>
  <c r="J100" i="6"/>
  <c r="I100" i="6"/>
  <c r="H100" i="6"/>
  <c r="G100" i="6"/>
  <c r="F100" i="6"/>
  <c r="E100" i="6"/>
  <c r="D100" i="6"/>
  <c r="C100" i="6"/>
  <c r="B100" i="6"/>
  <c r="AY99" i="6"/>
  <c r="AV99" i="6"/>
  <c r="AU99" i="6"/>
  <c r="AT99" i="6"/>
  <c r="AS99" i="6"/>
  <c r="AR99" i="6"/>
  <c r="AQ99" i="6"/>
  <c r="AP99" i="6"/>
  <c r="AO99" i="6"/>
  <c r="AN99" i="6"/>
  <c r="AM99" i="6"/>
  <c r="AL99" i="6"/>
  <c r="AK99" i="6"/>
  <c r="AJ99" i="6"/>
  <c r="AI99" i="6"/>
  <c r="AH99" i="6"/>
  <c r="AG99" i="6"/>
  <c r="AF99" i="6"/>
  <c r="AE99" i="6"/>
  <c r="AD99" i="6"/>
  <c r="AC99" i="6"/>
  <c r="AB99" i="6"/>
  <c r="AA99" i="6"/>
  <c r="W99" i="6"/>
  <c r="V99" i="6"/>
  <c r="U99" i="6"/>
  <c r="T99" i="6"/>
  <c r="S99" i="6"/>
  <c r="R99" i="6"/>
  <c r="Q99" i="6"/>
  <c r="P99" i="6"/>
  <c r="O99" i="6"/>
  <c r="N99" i="6"/>
  <c r="M99" i="6"/>
  <c r="L99" i="6"/>
  <c r="K99" i="6"/>
  <c r="J99" i="6"/>
  <c r="I99" i="6"/>
  <c r="H99" i="6"/>
  <c r="G99" i="6"/>
  <c r="F99" i="6"/>
  <c r="E99" i="6"/>
  <c r="D99" i="6"/>
  <c r="C99" i="6"/>
  <c r="B99" i="6"/>
  <c r="AY98" i="6"/>
  <c r="AV98" i="6"/>
  <c r="AU98" i="6"/>
  <c r="AT98" i="6"/>
  <c r="AS98" i="6"/>
  <c r="AR98" i="6"/>
  <c r="AQ98" i="6"/>
  <c r="AP98" i="6"/>
  <c r="AO98" i="6"/>
  <c r="AN98" i="6"/>
  <c r="AM98" i="6"/>
  <c r="AL98" i="6"/>
  <c r="AK98" i="6"/>
  <c r="AJ98" i="6"/>
  <c r="AI98" i="6"/>
  <c r="AH98" i="6"/>
  <c r="AG98" i="6"/>
  <c r="AF98" i="6"/>
  <c r="AE98" i="6"/>
  <c r="AD98" i="6"/>
  <c r="AC98" i="6"/>
  <c r="AB98" i="6"/>
  <c r="AA98" i="6"/>
  <c r="W98" i="6"/>
  <c r="V98" i="6"/>
  <c r="U98" i="6"/>
  <c r="T98" i="6"/>
  <c r="S98" i="6"/>
  <c r="R98" i="6"/>
  <c r="Q98" i="6"/>
  <c r="P98" i="6"/>
  <c r="O98" i="6"/>
  <c r="N98" i="6"/>
  <c r="M98" i="6"/>
  <c r="L98" i="6"/>
  <c r="K98" i="6"/>
  <c r="J98" i="6"/>
  <c r="I98" i="6"/>
  <c r="H98" i="6"/>
  <c r="G98" i="6"/>
  <c r="F98" i="6"/>
  <c r="E98" i="6"/>
  <c r="D98" i="6"/>
  <c r="C98" i="6"/>
  <c r="B98" i="6"/>
  <c r="AY97" i="6"/>
  <c r="AV97" i="6"/>
  <c r="AU97" i="6"/>
  <c r="AT97" i="6"/>
  <c r="AS97" i="6"/>
  <c r="AR97" i="6"/>
  <c r="AQ97" i="6"/>
  <c r="AP97" i="6"/>
  <c r="AO97" i="6"/>
  <c r="AN97" i="6"/>
  <c r="AM97" i="6"/>
  <c r="AL97" i="6"/>
  <c r="AK97" i="6"/>
  <c r="AJ97" i="6"/>
  <c r="AI97" i="6"/>
  <c r="AH97" i="6"/>
  <c r="AG97" i="6"/>
  <c r="AF97" i="6"/>
  <c r="AE97" i="6"/>
  <c r="AD97" i="6"/>
  <c r="AC97" i="6"/>
  <c r="AB97" i="6"/>
  <c r="AA97" i="6"/>
  <c r="W97" i="6"/>
  <c r="V97" i="6"/>
  <c r="U97" i="6"/>
  <c r="T97" i="6"/>
  <c r="S97" i="6"/>
  <c r="R97" i="6"/>
  <c r="Q97" i="6"/>
  <c r="P97" i="6"/>
  <c r="O97" i="6"/>
  <c r="N97" i="6"/>
  <c r="M97" i="6"/>
  <c r="L97" i="6"/>
  <c r="K97" i="6"/>
  <c r="J97" i="6"/>
  <c r="I97" i="6"/>
  <c r="H97" i="6"/>
  <c r="G97" i="6"/>
  <c r="F97" i="6"/>
  <c r="E97" i="6"/>
  <c r="D97" i="6"/>
  <c r="C97" i="6"/>
  <c r="B97" i="6"/>
  <c r="AY96" i="6"/>
  <c r="AV96" i="6"/>
  <c r="AU96" i="6"/>
  <c r="AT96" i="6"/>
  <c r="AS96" i="6"/>
  <c r="AR96" i="6"/>
  <c r="AQ96" i="6"/>
  <c r="AP96" i="6"/>
  <c r="AO96" i="6"/>
  <c r="AN96" i="6"/>
  <c r="AM96" i="6"/>
  <c r="AL96" i="6"/>
  <c r="AK96" i="6"/>
  <c r="AJ96" i="6"/>
  <c r="AI96" i="6"/>
  <c r="AH96" i="6"/>
  <c r="AG96" i="6"/>
  <c r="AF96" i="6"/>
  <c r="AE96" i="6"/>
  <c r="AD96" i="6"/>
  <c r="AC96" i="6"/>
  <c r="AB96" i="6"/>
  <c r="AA96" i="6"/>
  <c r="W96" i="6"/>
  <c r="V96" i="6"/>
  <c r="U96" i="6"/>
  <c r="T96" i="6"/>
  <c r="S96" i="6"/>
  <c r="R96" i="6"/>
  <c r="Q96" i="6"/>
  <c r="P96" i="6"/>
  <c r="O96" i="6"/>
  <c r="N96" i="6"/>
  <c r="M96" i="6"/>
  <c r="L96" i="6"/>
  <c r="K96" i="6"/>
  <c r="J96" i="6"/>
  <c r="I96" i="6"/>
  <c r="H96" i="6"/>
  <c r="G96" i="6"/>
  <c r="F96" i="6"/>
  <c r="E96" i="6"/>
  <c r="D96" i="6"/>
  <c r="C96" i="6"/>
  <c r="B96" i="6"/>
  <c r="AY95" i="6"/>
  <c r="AV95" i="6"/>
  <c r="AU95" i="6"/>
  <c r="AT95" i="6"/>
  <c r="AS95" i="6"/>
  <c r="AR95" i="6"/>
  <c r="AQ95" i="6"/>
  <c r="AP95" i="6"/>
  <c r="AO95" i="6"/>
  <c r="AN95" i="6"/>
  <c r="AM95" i="6"/>
  <c r="AL95" i="6"/>
  <c r="AK95" i="6"/>
  <c r="AJ95" i="6"/>
  <c r="AI95" i="6"/>
  <c r="AH95" i="6"/>
  <c r="AG95" i="6"/>
  <c r="AF95" i="6"/>
  <c r="AE95" i="6"/>
  <c r="AD95" i="6"/>
  <c r="AC95" i="6"/>
  <c r="AB95" i="6"/>
  <c r="AA95" i="6"/>
  <c r="W95" i="6"/>
  <c r="V95" i="6"/>
  <c r="U95" i="6"/>
  <c r="T95" i="6"/>
  <c r="S95" i="6"/>
  <c r="R95" i="6"/>
  <c r="Q95" i="6"/>
  <c r="P95" i="6"/>
  <c r="O95" i="6"/>
  <c r="N95" i="6"/>
  <c r="M95" i="6"/>
  <c r="L95" i="6"/>
  <c r="K95" i="6"/>
  <c r="J95" i="6"/>
  <c r="I95" i="6"/>
  <c r="H95" i="6"/>
  <c r="G95" i="6"/>
  <c r="F95" i="6"/>
  <c r="E95" i="6"/>
  <c r="D95" i="6"/>
  <c r="C95" i="6"/>
  <c r="B95" i="6"/>
  <c r="AY94" i="6"/>
  <c r="AV94" i="6"/>
  <c r="AU94" i="6"/>
  <c r="AT94" i="6"/>
  <c r="AS94" i="6"/>
  <c r="AR94" i="6"/>
  <c r="AQ94" i="6"/>
  <c r="AP94" i="6"/>
  <c r="AO94" i="6"/>
  <c r="AN94" i="6"/>
  <c r="AM94" i="6"/>
  <c r="AL94" i="6"/>
  <c r="AK94" i="6"/>
  <c r="AJ94" i="6"/>
  <c r="AI94" i="6"/>
  <c r="AH94" i="6"/>
  <c r="AG94" i="6"/>
  <c r="AF94" i="6"/>
  <c r="AE94" i="6"/>
  <c r="AD94" i="6"/>
  <c r="AC94" i="6"/>
  <c r="AB94" i="6"/>
  <c r="AA94" i="6"/>
  <c r="W94" i="6"/>
  <c r="V94" i="6"/>
  <c r="U94" i="6"/>
  <c r="T94" i="6"/>
  <c r="S94" i="6"/>
  <c r="R94" i="6"/>
  <c r="Q94" i="6"/>
  <c r="P94" i="6"/>
  <c r="O94" i="6"/>
  <c r="N94" i="6"/>
  <c r="M94" i="6"/>
  <c r="L94" i="6"/>
  <c r="K94" i="6"/>
  <c r="J94" i="6"/>
  <c r="I94" i="6"/>
  <c r="H94" i="6"/>
  <c r="G94" i="6"/>
  <c r="F94" i="6"/>
  <c r="E94" i="6"/>
  <c r="D94" i="6"/>
  <c r="C94" i="6"/>
  <c r="B94" i="6"/>
  <c r="AY93" i="6"/>
  <c r="AV93" i="6"/>
  <c r="AU93" i="6"/>
  <c r="AT93" i="6"/>
  <c r="AS93" i="6"/>
  <c r="AR93" i="6"/>
  <c r="AQ93" i="6"/>
  <c r="AP93" i="6"/>
  <c r="AO93" i="6"/>
  <c r="AN93" i="6"/>
  <c r="AM93" i="6"/>
  <c r="AL93" i="6"/>
  <c r="AK93" i="6"/>
  <c r="AJ93" i="6"/>
  <c r="AI93" i="6"/>
  <c r="AH93" i="6"/>
  <c r="AG93" i="6"/>
  <c r="AF93" i="6"/>
  <c r="AE93" i="6"/>
  <c r="AD93" i="6"/>
  <c r="AC93" i="6"/>
  <c r="AB93" i="6"/>
  <c r="AA93" i="6"/>
  <c r="W93" i="6"/>
  <c r="V93" i="6"/>
  <c r="U93" i="6"/>
  <c r="T93" i="6"/>
  <c r="S93" i="6"/>
  <c r="R93" i="6"/>
  <c r="Q93" i="6"/>
  <c r="P93" i="6"/>
  <c r="O93" i="6"/>
  <c r="N93" i="6"/>
  <c r="M93" i="6"/>
  <c r="L93" i="6"/>
  <c r="K93" i="6"/>
  <c r="J93" i="6"/>
  <c r="I93" i="6"/>
  <c r="H93" i="6"/>
  <c r="G93" i="6"/>
  <c r="F93" i="6"/>
  <c r="E93" i="6"/>
  <c r="D93" i="6"/>
  <c r="C93" i="6"/>
  <c r="B93" i="6"/>
  <c r="AY92" i="6"/>
  <c r="AV92" i="6"/>
  <c r="AU92" i="6"/>
  <c r="AT92" i="6"/>
  <c r="AS92" i="6"/>
  <c r="AR92" i="6"/>
  <c r="AQ92" i="6"/>
  <c r="AP92" i="6"/>
  <c r="AO92" i="6"/>
  <c r="AN92" i="6"/>
  <c r="AM92" i="6"/>
  <c r="AL92" i="6"/>
  <c r="AK92" i="6"/>
  <c r="AJ92" i="6"/>
  <c r="AI92" i="6"/>
  <c r="AH92" i="6"/>
  <c r="AG92" i="6"/>
  <c r="AF92" i="6"/>
  <c r="AE92" i="6"/>
  <c r="AD92" i="6"/>
  <c r="AC92" i="6"/>
  <c r="AB92" i="6"/>
  <c r="AA92" i="6"/>
  <c r="W92" i="6"/>
  <c r="V92" i="6"/>
  <c r="U92" i="6"/>
  <c r="T92" i="6"/>
  <c r="S92" i="6"/>
  <c r="R92" i="6"/>
  <c r="Q92" i="6"/>
  <c r="P92" i="6"/>
  <c r="O92" i="6"/>
  <c r="N92" i="6"/>
  <c r="M92" i="6"/>
  <c r="L92" i="6"/>
  <c r="K92" i="6"/>
  <c r="J92" i="6"/>
  <c r="I92" i="6"/>
  <c r="H92" i="6"/>
  <c r="G92" i="6"/>
  <c r="F92" i="6"/>
  <c r="E92" i="6"/>
  <c r="D92" i="6"/>
  <c r="C92" i="6"/>
  <c r="B92" i="6"/>
  <c r="AY91" i="6"/>
  <c r="AV91" i="6"/>
  <c r="AU91" i="6"/>
  <c r="AT91" i="6"/>
  <c r="AS91" i="6"/>
  <c r="AR91" i="6"/>
  <c r="AQ91" i="6"/>
  <c r="AP91" i="6"/>
  <c r="AO91" i="6"/>
  <c r="AN91" i="6"/>
  <c r="AM91" i="6"/>
  <c r="AL91" i="6"/>
  <c r="AK91" i="6"/>
  <c r="AJ91" i="6"/>
  <c r="AI91" i="6"/>
  <c r="AH91" i="6"/>
  <c r="AG91" i="6"/>
  <c r="AF91" i="6"/>
  <c r="AE91" i="6"/>
  <c r="AD91" i="6"/>
  <c r="AC91" i="6"/>
  <c r="AB91" i="6"/>
  <c r="AA91" i="6"/>
  <c r="W91" i="6"/>
  <c r="V91" i="6"/>
  <c r="U91" i="6"/>
  <c r="T91" i="6"/>
  <c r="S91" i="6"/>
  <c r="R91" i="6"/>
  <c r="Q91" i="6"/>
  <c r="P91" i="6"/>
  <c r="O91" i="6"/>
  <c r="N91" i="6"/>
  <c r="M91" i="6"/>
  <c r="L91" i="6"/>
  <c r="K91" i="6"/>
  <c r="J91" i="6"/>
  <c r="I91" i="6"/>
  <c r="H91" i="6"/>
  <c r="G91" i="6"/>
  <c r="F91" i="6"/>
  <c r="E91" i="6"/>
  <c r="D91" i="6"/>
  <c r="C91" i="6"/>
  <c r="B91" i="6"/>
  <c r="AY90" i="6"/>
  <c r="AV90" i="6"/>
  <c r="AU90" i="6"/>
  <c r="AT90" i="6"/>
  <c r="AS90" i="6"/>
  <c r="AR90" i="6"/>
  <c r="AQ90" i="6"/>
  <c r="AP90" i="6"/>
  <c r="AO90" i="6"/>
  <c r="AN90" i="6"/>
  <c r="AM90" i="6"/>
  <c r="AL90" i="6"/>
  <c r="AK90" i="6"/>
  <c r="AJ90" i="6"/>
  <c r="AI90" i="6"/>
  <c r="AH90" i="6"/>
  <c r="AG90" i="6"/>
  <c r="AF90" i="6"/>
  <c r="AE90" i="6"/>
  <c r="AD90" i="6"/>
  <c r="AC90" i="6"/>
  <c r="AB90" i="6"/>
  <c r="AA90" i="6"/>
  <c r="W90" i="6"/>
  <c r="V90" i="6"/>
  <c r="U90" i="6"/>
  <c r="T90" i="6"/>
  <c r="S90" i="6"/>
  <c r="R90" i="6"/>
  <c r="Q90" i="6"/>
  <c r="P90" i="6"/>
  <c r="O90" i="6"/>
  <c r="N90" i="6"/>
  <c r="M90" i="6"/>
  <c r="L90" i="6"/>
  <c r="K90" i="6"/>
  <c r="J90" i="6"/>
  <c r="I90" i="6"/>
  <c r="H90" i="6"/>
  <c r="G90" i="6"/>
  <c r="F90" i="6"/>
  <c r="E90" i="6"/>
  <c r="D90" i="6"/>
  <c r="C90" i="6"/>
  <c r="B90" i="6"/>
  <c r="AY89" i="6"/>
  <c r="AV89" i="6"/>
  <c r="AU89" i="6"/>
  <c r="AT89" i="6"/>
  <c r="AS89" i="6"/>
  <c r="AR89" i="6"/>
  <c r="AQ89" i="6"/>
  <c r="AP89" i="6"/>
  <c r="AO89" i="6"/>
  <c r="AN89" i="6"/>
  <c r="AM89" i="6"/>
  <c r="AL89" i="6"/>
  <c r="AK89" i="6"/>
  <c r="AJ89" i="6"/>
  <c r="AI89" i="6"/>
  <c r="AH89" i="6"/>
  <c r="AG89" i="6"/>
  <c r="AF89" i="6"/>
  <c r="AE89" i="6"/>
  <c r="AD89" i="6"/>
  <c r="AC89" i="6"/>
  <c r="AB89" i="6"/>
  <c r="AA89" i="6"/>
  <c r="W89" i="6"/>
  <c r="V89" i="6"/>
  <c r="U89" i="6"/>
  <c r="T89" i="6"/>
  <c r="S89" i="6"/>
  <c r="R89" i="6"/>
  <c r="Q89" i="6"/>
  <c r="P89" i="6"/>
  <c r="O89" i="6"/>
  <c r="N89" i="6"/>
  <c r="M89" i="6"/>
  <c r="L89" i="6"/>
  <c r="K89" i="6"/>
  <c r="J89" i="6"/>
  <c r="I89" i="6"/>
  <c r="H89" i="6"/>
  <c r="G89" i="6"/>
  <c r="F89" i="6"/>
  <c r="E89" i="6"/>
  <c r="D89" i="6"/>
  <c r="C89" i="6"/>
  <c r="B89" i="6"/>
  <c r="AY88" i="6"/>
  <c r="AV88" i="6"/>
  <c r="AU88" i="6"/>
  <c r="AT88" i="6"/>
  <c r="AS88" i="6"/>
  <c r="AR88" i="6"/>
  <c r="AQ88" i="6"/>
  <c r="AP88" i="6"/>
  <c r="AO88" i="6"/>
  <c r="AN88" i="6"/>
  <c r="AM88" i="6"/>
  <c r="AL88" i="6"/>
  <c r="AK88" i="6"/>
  <c r="AJ88" i="6"/>
  <c r="AI88" i="6"/>
  <c r="AH88" i="6"/>
  <c r="AG88" i="6"/>
  <c r="AF88" i="6"/>
  <c r="AE88" i="6"/>
  <c r="AD88" i="6"/>
  <c r="AC88" i="6"/>
  <c r="AB88" i="6"/>
  <c r="AA88" i="6"/>
  <c r="W88" i="6"/>
  <c r="V88" i="6"/>
  <c r="U88" i="6"/>
  <c r="T88" i="6"/>
  <c r="S88" i="6"/>
  <c r="R88" i="6"/>
  <c r="Q88" i="6"/>
  <c r="P88" i="6"/>
  <c r="O88" i="6"/>
  <c r="N88" i="6"/>
  <c r="M88" i="6"/>
  <c r="L88" i="6"/>
  <c r="K88" i="6"/>
  <c r="J88" i="6"/>
  <c r="I88" i="6"/>
  <c r="H88" i="6"/>
  <c r="G88" i="6"/>
  <c r="F88" i="6"/>
  <c r="E88" i="6"/>
  <c r="D88" i="6"/>
  <c r="C88" i="6"/>
  <c r="B88" i="6"/>
  <c r="AY87" i="6"/>
  <c r="AV87" i="6"/>
  <c r="AU87" i="6"/>
  <c r="AT87" i="6"/>
  <c r="AS87" i="6"/>
  <c r="AR87" i="6"/>
  <c r="AQ87" i="6"/>
  <c r="AP87" i="6"/>
  <c r="AO87" i="6"/>
  <c r="AN87" i="6"/>
  <c r="AM87" i="6"/>
  <c r="AL87" i="6"/>
  <c r="AK87" i="6"/>
  <c r="AJ87" i="6"/>
  <c r="AI87" i="6"/>
  <c r="AH87" i="6"/>
  <c r="AG87" i="6"/>
  <c r="AF87" i="6"/>
  <c r="AE87" i="6"/>
  <c r="AD87" i="6"/>
  <c r="AC87" i="6"/>
  <c r="AB87" i="6"/>
  <c r="AA87" i="6"/>
  <c r="W87" i="6"/>
  <c r="V87" i="6"/>
  <c r="U87" i="6"/>
  <c r="T87" i="6"/>
  <c r="S87" i="6"/>
  <c r="R87" i="6"/>
  <c r="Q87" i="6"/>
  <c r="P87" i="6"/>
  <c r="O87" i="6"/>
  <c r="N87" i="6"/>
  <c r="M87" i="6"/>
  <c r="L87" i="6"/>
  <c r="K87" i="6"/>
  <c r="J87" i="6"/>
  <c r="I87" i="6"/>
  <c r="H87" i="6"/>
  <c r="G87" i="6"/>
  <c r="F87" i="6"/>
  <c r="E87" i="6"/>
  <c r="D87" i="6"/>
  <c r="C87" i="6"/>
  <c r="B87" i="6"/>
  <c r="AY86" i="6"/>
  <c r="AV86" i="6"/>
  <c r="AU86" i="6"/>
  <c r="AT86" i="6"/>
  <c r="AS86" i="6"/>
  <c r="AR86" i="6"/>
  <c r="AQ86" i="6"/>
  <c r="AP86" i="6"/>
  <c r="AO86" i="6"/>
  <c r="AN86" i="6"/>
  <c r="AM86" i="6"/>
  <c r="AL86" i="6"/>
  <c r="AK86" i="6"/>
  <c r="AJ86" i="6"/>
  <c r="AI86" i="6"/>
  <c r="AH86" i="6"/>
  <c r="AG86" i="6"/>
  <c r="AF86" i="6"/>
  <c r="AE86" i="6"/>
  <c r="AD86" i="6"/>
  <c r="AC86" i="6"/>
  <c r="AB86" i="6"/>
  <c r="AA86" i="6"/>
  <c r="W86" i="6"/>
  <c r="V86" i="6"/>
  <c r="U86" i="6"/>
  <c r="T86" i="6"/>
  <c r="S86" i="6"/>
  <c r="R86" i="6"/>
  <c r="Q86" i="6"/>
  <c r="P86" i="6"/>
  <c r="O86" i="6"/>
  <c r="N86" i="6"/>
  <c r="M86" i="6"/>
  <c r="L86" i="6"/>
  <c r="K86" i="6"/>
  <c r="J86" i="6"/>
  <c r="I86" i="6"/>
  <c r="H86" i="6"/>
  <c r="G86" i="6"/>
  <c r="F86" i="6"/>
  <c r="E86" i="6"/>
  <c r="D86" i="6"/>
  <c r="C86" i="6"/>
  <c r="B86" i="6"/>
  <c r="AY85" i="6"/>
  <c r="AV85" i="6"/>
  <c r="AU85" i="6"/>
  <c r="AT85" i="6"/>
  <c r="AS85" i="6"/>
  <c r="AR85" i="6"/>
  <c r="AQ85" i="6"/>
  <c r="AP85" i="6"/>
  <c r="AO85" i="6"/>
  <c r="AN85" i="6"/>
  <c r="AM85" i="6"/>
  <c r="AL85" i="6"/>
  <c r="AK85" i="6"/>
  <c r="AJ85" i="6"/>
  <c r="AI85" i="6"/>
  <c r="AH85" i="6"/>
  <c r="AG85" i="6"/>
  <c r="AF85" i="6"/>
  <c r="AE85" i="6"/>
  <c r="AD85" i="6"/>
  <c r="AC85" i="6"/>
  <c r="AB85" i="6"/>
  <c r="AA85" i="6"/>
  <c r="W85" i="6"/>
  <c r="V85" i="6"/>
  <c r="U85" i="6"/>
  <c r="T85" i="6"/>
  <c r="S85" i="6"/>
  <c r="R85" i="6"/>
  <c r="Q85" i="6"/>
  <c r="P85" i="6"/>
  <c r="O85" i="6"/>
  <c r="N85" i="6"/>
  <c r="M85" i="6"/>
  <c r="L85" i="6"/>
  <c r="K85" i="6"/>
  <c r="J85" i="6"/>
  <c r="I85" i="6"/>
  <c r="H85" i="6"/>
  <c r="G85" i="6"/>
  <c r="F85" i="6"/>
  <c r="E85" i="6"/>
  <c r="D85" i="6"/>
  <c r="C85" i="6"/>
  <c r="B85" i="6"/>
  <c r="AY84" i="6"/>
  <c r="AV84" i="6"/>
  <c r="AU84" i="6"/>
  <c r="AT84" i="6"/>
  <c r="AS84" i="6"/>
  <c r="AR84" i="6"/>
  <c r="AQ84" i="6"/>
  <c r="AP84" i="6"/>
  <c r="AO84" i="6"/>
  <c r="AN84" i="6"/>
  <c r="AM84" i="6"/>
  <c r="AL84" i="6"/>
  <c r="AK84" i="6"/>
  <c r="AJ84" i="6"/>
  <c r="AI84" i="6"/>
  <c r="AH84" i="6"/>
  <c r="AG84" i="6"/>
  <c r="AF84" i="6"/>
  <c r="AE84" i="6"/>
  <c r="AD84" i="6"/>
  <c r="AC84" i="6"/>
  <c r="AB84" i="6"/>
  <c r="AA84" i="6"/>
  <c r="W84" i="6"/>
  <c r="V84" i="6"/>
  <c r="U84" i="6"/>
  <c r="T84" i="6"/>
  <c r="S84" i="6"/>
  <c r="R84" i="6"/>
  <c r="Q84" i="6"/>
  <c r="P84" i="6"/>
  <c r="O84" i="6"/>
  <c r="N84" i="6"/>
  <c r="M84" i="6"/>
  <c r="L84" i="6"/>
  <c r="K84" i="6"/>
  <c r="J84" i="6"/>
  <c r="I84" i="6"/>
  <c r="H84" i="6"/>
  <c r="G84" i="6"/>
  <c r="F84" i="6"/>
  <c r="E84" i="6"/>
  <c r="D84" i="6"/>
  <c r="C84" i="6"/>
  <c r="B84" i="6"/>
  <c r="AY83" i="6"/>
  <c r="AV83" i="6"/>
  <c r="AU83" i="6"/>
  <c r="AT83" i="6"/>
  <c r="AS83" i="6"/>
  <c r="AR83" i="6"/>
  <c r="AQ83" i="6"/>
  <c r="AP83" i="6"/>
  <c r="AO83" i="6"/>
  <c r="AN83" i="6"/>
  <c r="AM83" i="6"/>
  <c r="AL83" i="6"/>
  <c r="AK83" i="6"/>
  <c r="AJ83" i="6"/>
  <c r="AI83" i="6"/>
  <c r="AH83" i="6"/>
  <c r="AG83" i="6"/>
  <c r="AF83" i="6"/>
  <c r="AE83" i="6"/>
  <c r="AD83" i="6"/>
  <c r="AC83" i="6"/>
  <c r="AB83" i="6"/>
  <c r="AA83" i="6"/>
  <c r="W83" i="6"/>
  <c r="V83" i="6"/>
  <c r="U83" i="6"/>
  <c r="T83" i="6"/>
  <c r="S83" i="6"/>
  <c r="R83" i="6"/>
  <c r="Q83" i="6"/>
  <c r="P83" i="6"/>
  <c r="O83" i="6"/>
  <c r="N83" i="6"/>
  <c r="M83" i="6"/>
  <c r="L83" i="6"/>
  <c r="K83" i="6"/>
  <c r="J83" i="6"/>
  <c r="I83" i="6"/>
  <c r="H83" i="6"/>
  <c r="G83" i="6"/>
  <c r="F83" i="6"/>
  <c r="E83" i="6"/>
  <c r="D83" i="6"/>
  <c r="C83" i="6"/>
  <c r="B83" i="6"/>
  <c r="AY82" i="6"/>
  <c r="AV82" i="6"/>
  <c r="AU82" i="6"/>
  <c r="AT82" i="6"/>
  <c r="AS82" i="6"/>
  <c r="AR82" i="6"/>
  <c r="AQ82" i="6"/>
  <c r="AP82" i="6"/>
  <c r="AO82" i="6"/>
  <c r="AN82" i="6"/>
  <c r="AM82" i="6"/>
  <c r="AL82" i="6"/>
  <c r="AK82" i="6"/>
  <c r="AJ82" i="6"/>
  <c r="AI82" i="6"/>
  <c r="AH82" i="6"/>
  <c r="AG82" i="6"/>
  <c r="AF82" i="6"/>
  <c r="AE82" i="6"/>
  <c r="AD82" i="6"/>
  <c r="AC82" i="6"/>
  <c r="AB82" i="6"/>
  <c r="AA82" i="6"/>
  <c r="W82" i="6"/>
  <c r="V82" i="6"/>
  <c r="U82" i="6"/>
  <c r="T82" i="6"/>
  <c r="S82" i="6"/>
  <c r="R82" i="6"/>
  <c r="Q82" i="6"/>
  <c r="P82" i="6"/>
  <c r="O82" i="6"/>
  <c r="N82" i="6"/>
  <c r="M82" i="6"/>
  <c r="L82" i="6"/>
  <c r="K82" i="6"/>
  <c r="J82" i="6"/>
  <c r="I82" i="6"/>
  <c r="H82" i="6"/>
  <c r="G82" i="6"/>
  <c r="F82" i="6"/>
  <c r="E82" i="6"/>
  <c r="D82" i="6"/>
  <c r="C82" i="6"/>
  <c r="B82" i="6"/>
  <c r="AY81" i="6"/>
  <c r="AV81" i="6"/>
  <c r="AU81" i="6"/>
  <c r="AT81" i="6"/>
  <c r="AS81" i="6"/>
  <c r="AR81" i="6"/>
  <c r="AQ81" i="6"/>
  <c r="AP81" i="6"/>
  <c r="AO81" i="6"/>
  <c r="AN81" i="6"/>
  <c r="AM81" i="6"/>
  <c r="AL81" i="6"/>
  <c r="AK81" i="6"/>
  <c r="AJ81" i="6"/>
  <c r="AI81" i="6"/>
  <c r="AH81" i="6"/>
  <c r="AG81" i="6"/>
  <c r="AF81" i="6"/>
  <c r="AE81" i="6"/>
  <c r="AD81" i="6"/>
  <c r="AC81" i="6"/>
  <c r="AB81" i="6"/>
  <c r="AA81" i="6"/>
  <c r="W81" i="6"/>
  <c r="V81" i="6"/>
  <c r="U81" i="6"/>
  <c r="T81" i="6"/>
  <c r="S81" i="6"/>
  <c r="R81" i="6"/>
  <c r="Q81" i="6"/>
  <c r="P81" i="6"/>
  <c r="O81" i="6"/>
  <c r="N81" i="6"/>
  <c r="M81" i="6"/>
  <c r="L81" i="6"/>
  <c r="K81" i="6"/>
  <c r="J81" i="6"/>
  <c r="I81" i="6"/>
  <c r="H81" i="6"/>
  <c r="G81" i="6"/>
  <c r="F81" i="6"/>
  <c r="E81" i="6"/>
  <c r="D81" i="6"/>
  <c r="C81" i="6"/>
  <c r="B81" i="6"/>
  <c r="AY80" i="6"/>
  <c r="AV80" i="6"/>
  <c r="AU80" i="6"/>
  <c r="AT80" i="6"/>
  <c r="AS80" i="6"/>
  <c r="AR80" i="6"/>
  <c r="AQ80" i="6"/>
  <c r="AP80" i="6"/>
  <c r="AO80" i="6"/>
  <c r="AN80" i="6"/>
  <c r="AM80" i="6"/>
  <c r="AL80" i="6"/>
  <c r="AK80" i="6"/>
  <c r="AJ80" i="6"/>
  <c r="AI80" i="6"/>
  <c r="AH80" i="6"/>
  <c r="AG80" i="6"/>
  <c r="AF80" i="6"/>
  <c r="AE80" i="6"/>
  <c r="AD80" i="6"/>
  <c r="AC80" i="6"/>
  <c r="AB80" i="6"/>
  <c r="AA80" i="6"/>
  <c r="W80" i="6"/>
  <c r="V80" i="6"/>
  <c r="U80" i="6"/>
  <c r="T80" i="6"/>
  <c r="S80" i="6"/>
  <c r="R80" i="6"/>
  <c r="Q80" i="6"/>
  <c r="P80" i="6"/>
  <c r="O80" i="6"/>
  <c r="N80" i="6"/>
  <c r="M80" i="6"/>
  <c r="L80" i="6"/>
  <c r="K80" i="6"/>
  <c r="J80" i="6"/>
  <c r="I80" i="6"/>
  <c r="H80" i="6"/>
  <c r="G80" i="6"/>
  <c r="F80" i="6"/>
  <c r="E80" i="6"/>
  <c r="D80" i="6"/>
  <c r="C80" i="6"/>
  <c r="B80" i="6"/>
  <c r="AY79" i="6"/>
  <c r="AV79" i="6"/>
  <c r="AU79" i="6"/>
  <c r="AT79" i="6"/>
  <c r="AS79" i="6"/>
  <c r="AR79" i="6"/>
  <c r="AQ79" i="6"/>
  <c r="AP79" i="6"/>
  <c r="AO79" i="6"/>
  <c r="AN79" i="6"/>
  <c r="AM79" i="6"/>
  <c r="AL79" i="6"/>
  <c r="AK79" i="6"/>
  <c r="AJ79" i="6"/>
  <c r="AI79" i="6"/>
  <c r="AH79" i="6"/>
  <c r="AG79" i="6"/>
  <c r="AF79" i="6"/>
  <c r="AE79" i="6"/>
  <c r="AD79" i="6"/>
  <c r="AC79" i="6"/>
  <c r="AB79" i="6"/>
  <c r="AA79" i="6"/>
  <c r="W79" i="6"/>
  <c r="V79" i="6"/>
  <c r="U79" i="6"/>
  <c r="T79" i="6"/>
  <c r="S79" i="6"/>
  <c r="R79" i="6"/>
  <c r="Q79" i="6"/>
  <c r="P79" i="6"/>
  <c r="O79" i="6"/>
  <c r="N79" i="6"/>
  <c r="M79" i="6"/>
  <c r="L79" i="6"/>
  <c r="K79" i="6"/>
  <c r="J79" i="6"/>
  <c r="I79" i="6"/>
  <c r="H79" i="6"/>
  <c r="G79" i="6"/>
  <c r="F79" i="6"/>
  <c r="E79" i="6"/>
  <c r="D79" i="6"/>
  <c r="C79" i="6"/>
  <c r="B79" i="6"/>
  <c r="AY78" i="6"/>
  <c r="AV78" i="6"/>
  <c r="AU78" i="6"/>
  <c r="AT78" i="6"/>
  <c r="AS78" i="6"/>
  <c r="AR78" i="6"/>
  <c r="AQ78" i="6"/>
  <c r="AP78" i="6"/>
  <c r="AO78" i="6"/>
  <c r="AN78" i="6"/>
  <c r="AM78" i="6"/>
  <c r="AL78" i="6"/>
  <c r="AK78" i="6"/>
  <c r="AJ78" i="6"/>
  <c r="AI78" i="6"/>
  <c r="AH78" i="6"/>
  <c r="AG78" i="6"/>
  <c r="AF78" i="6"/>
  <c r="AE78" i="6"/>
  <c r="AD78" i="6"/>
  <c r="AC78" i="6"/>
  <c r="AB78" i="6"/>
  <c r="AA78" i="6"/>
  <c r="W78" i="6"/>
  <c r="V78" i="6"/>
  <c r="U78" i="6"/>
  <c r="T78" i="6"/>
  <c r="S78" i="6"/>
  <c r="R78" i="6"/>
  <c r="Q78" i="6"/>
  <c r="P78" i="6"/>
  <c r="O78" i="6"/>
  <c r="N78" i="6"/>
  <c r="M78" i="6"/>
  <c r="L78" i="6"/>
  <c r="K78" i="6"/>
  <c r="J78" i="6"/>
  <c r="I78" i="6"/>
  <c r="H78" i="6"/>
  <c r="G78" i="6"/>
  <c r="F78" i="6"/>
  <c r="E78" i="6"/>
  <c r="D78" i="6"/>
  <c r="C78" i="6"/>
  <c r="B78" i="6"/>
  <c r="AY77" i="6"/>
  <c r="AV77" i="6"/>
  <c r="AU77" i="6"/>
  <c r="AT77" i="6"/>
  <c r="AS77" i="6"/>
  <c r="AR77" i="6"/>
  <c r="AQ77" i="6"/>
  <c r="AP77" i="6"/>
  <c r="AO77" i="6"/>
  <c r="AN77" i="6"/>
  <c r="AM77" i="6"/>
  <c r="AL77" i="6"/>
  <c r="AK77" i="6"/>
  <c r="AJ77" i="6"/>
  <c r="AI77" i="6"/>
  <c r="AH77" i="6"/>
  <c r="AG77" i="6"/>
  <c r="AF77" i="6"/>
  <c r="AE77" i="6"/>
  <c r="AD77" i="6"/>
  <c r="AC77" i="6"/>
  <c r="AB77" i="6"/>
  <c r="AA77" i="6"/>
  <c r="W77" i="6"/>
  <c r="V77" i="6"/>
  <c r="U77" i="6"/>
  <c r="T77" i="6"/>
  <c r="S77" i="6"/>
  <c r="R77" i="6"/>
  <c r="Q77" i="6"/>
  <c r="P77" i="6"/>
  <c r="O77" i="6"/>
  <c r="N77" i="6"/>
  <c r="M77" i="6"/>
  <c r="L77" i="6"/>
  <c r="K77" i="6"/>
  <c r="J77" i="6"/>
  <c r="I77" i="6"/>
  <c r="H77" i="6"/>
  <c r="G77" i="6"/>
  <c r="F77" i="6"/>
  <c r="E77" i="6"/>
  <c r="D77" i="6"/>
  <c r="C77" i="6"/>
  <c r="B77" i="6"/>
  <c r="AY76" i="6"/>
  <c r="AV76" i="6"/>
  <c r="AU76" i="6"/>
  <c r="AT76" i="6"/>
  <c r="AS76" i="6"/>
  <c r="AR76" i="6"/>
  <c r="AQ76" i="6"/>
  <c r="AP76" i="6"/>
  <c r="AO76" i="6"/>
  <c r="AN76" i="6"/>
  <c r="AM76" i="6"/>
  <c r="AL76" i="6"/>
  <c r="AK76" i="6"/>
  <c r="AJ76" i="6"/>
  <c r="AI76" i="6"/>
  <c r="AH76" i="6"/>
  <c r="AG76" i="6"/>
  <c r="AF76" i="6"/>
  <c r="AE76" i="6"/>
  <c r="AD76" i="6"/>
  <c r="AC76" i="6"/>
  <c r="AB76" i="6"/>
  <c r="AA76" i="6"/>
  <c r="W76" i="6"/>
  <c r="V76" i="6"/>
  <c r="U76" i="6"/>
  <c r="T76" i="6"/>
  <c r="S76" i="6"/>
  <c r="R76" i="6"/>
  <c r="Q76" i="6"/>
  <c r="P76" i="6"/>
  <c r="O76" i="6"/>
  <c r="N76" i="6"/>
  <c r="M76" i="6"/>
  <c r="L76" i="6"/>
  <c r="K76" i="6"/>
  <c r="J76" i="6"/>
  <c r="I76" i="6"/>
  <c r="H76" i="6"/>
  <c r="G76" i="6"/>
  <c r="F76" i="6"/>
  <c r="E76" i="6"/>
  <c r="D76" i="6"/>
  <c r="C76" i="6"/>
  <c r="B76" i="6"/>
  <c r="AY75" i="6"/>
  <c r="AV75" i="6"/>
  <c r="AU75" i="6"/>
  <c r="AT75" i="6"/>
  <c r="AS75" i="6"/>
  <c r="AR75" i="6"/>
  <c r="AQ75" i="6"/>
  <c r="AP75" i="6"/>
  <c r="AO75" i="6"/>
  <c r="AN75" i="6"/>
  <c r="AM75" i="6"/>
  <c r="AL75" i="6"/>
  <c r="AK75" i="6"/>
  <c r="AJ75" i="6"/>
  <c r="AI75" i="6"/>
  <c r="AH75" i="6"/>
  <c r="AG75" i="6"/>
  <c r="AF75" i="6"/>
  <c r="AE75" i="6"/>
  <c r="AD75" i="6"/>
  <c r="AC75" i="6"/>
  <c r="AB75" i="6"/>
  <c r="AA75" i="6"/>
  <c r="W75" i="6"/>
  <c r="V75" i="6"/>
  <c r="U75" i="6"/>
  <c r="T75" i="6"/>
  <c r="S75" i="6"/>
  <c r="R75" i="6"/>
  <c r="Q75" i="6"/>
  <c r="P75" i="6"/>
  <c r="O75" i="6"/>
  <c r="N75" i="6"/>
  <c r="M75" i="6"/>
  <c r="L75" i="6"/>
  <c r="K75" i="6"/>
  <c r="J75" i="6"/>
  <c r="I75" i="6"/>
  <c r="H75" i="6"/>
  <c r="G75" i="6"/>
  <c r="F75" i="6"/>
  <c r="E75" i="6"/>
  <c r="D75" i="6"/>
  <c r="C75" i="6"/>
  <c r="B75" i="6"/>
  <c r="AY74" i="6"/>
  <c r="AV74" i="6"/>
  <c r="AU74" i="6"/>
  <c r="AT74" i="6"/>
  <c r="AS74" i="6"/>
  <c r="AR74" i="6"/>
  <c r="AQ74" i="6"/>
  <c r="AP74" i="6"/>
  <c r="AO74" i="6"/>
  <c r="AN74" i="6"/>
  <c r="AM74" i="6"/>
  <c r="AL74" i="6"/>
  <c r="AK74" i="6"/>
  <c r="AJ74" i="6"/>
  <c r="AI74" i="6"/>
  <c r="AH74" i="6"/>
  <c r="AG74" i="6"/>
  <c r="AF74" i="6"/>
  <c r="AE74" i="6"/>
  <c r="AD74" i="6"/>
  <c r="AC74" i="6"/>
  <c r="AB74" i="6"/>
  <c r="AA74" i="6"/>
  <c r="W74" i="6"/>
  <c r="V74" i="6"/>
  <c r="U74" i="6"/>
  <c r="T74" i="6"/>
  <c r="S74" i="6"/>
  <c r="R74" i="6"/>
  <c r="Q74" i="6"/>
  <c r="P74" i="6"/>
  <c r="O74" i="6"/>
  <c r="N74" i="6"/>
  <c r="M74" i="6"/>
  <c r="L74" i="6"/>
  <c r="K74" i="6"/>
  <c r="J74" i="6"/>
  <c r="I74" i="6"/>
  <c r="H74" i="6"/>
  <c r="G74" i="6"/>
  <c r="F74" i="6"/>
  <c r="E74" i="6"/>
  <c r="D74" i="6"/>
  <c r="C74" i="6"/>
  <c r="B74" i="6"/>
  <c r="AY73" i="6"/>
  <c r="AV73" i="6"/>
  <c r="AU73" i="6"/>
  <c r="AT73" i="6"/>
  <c r="AS73" i="6"/>
  <c r="AR73" i="6"/>
  <c r="AQ73" i="6"/>
  <c r="AP73" i="6"/>
  <c r="AO73" i="6"/>
  <c r="AN73" i="6"/>
  <c r="AM73" i="6"/>
  <c r="AL73" i="6"/>
  <c r="AK73" i="6"/>
  <c r="AJ73" i="6"/>
  <c r="AI73" i="6"/>
  <c r="AH73" i="6"/>
  <c r="AG73" i="6"/>
  <c r="AF73" i="6"/>
  <c r="AE73" i="6"/>
  <c r="AD73" i="6"/>
  <c r="AC73" i="6"/>
  <c r="AB73" i="6"/>
  <c r="AA73" i="6"/>
  <c r="W73" i="6"/>
  <c r="V73" i="6"/>
  <c r="U73" i="6"/>
  <c r="T73" i="6"/>
  <c r="S73" i="6"/>
  <c r="R73" i="6"/>
  <c r="Q73" i="6"/>
  <c r="P73" i="6"/>
  <c r="O73" i="6"/>
  <c r="N73" i="6"/>
  <c r="M73" i="6"/>
  <c r="L73" i="6"/>
  <c r="K73" i="6"/>
  <c r="J73" i="6"/>
  <c r="I73" i="6"/>
  <c r="H73" i="6"/>
  <c r="G73" i="6"/>
  <c r="F73" i="6"/>
  <c r="E73" i="6"/>
  <c r="D73" i="6"/>
  <c r="C73" i="6"/>
  <c r="B73" i="6"/>
  <c r="AY72" i="6"/>
  <c r="AV72" i="6"/>
  <c r="AU72" i="6"/>
  <c r="AT72" i="6"/>
  <c r="AS72" i="6"/>
  <c r="AR72" i="6"/>
  <c r="AQ72" i="6"/>
  <c r="AP72" i="6"/>
  <c r="AO72" i="6"/>
  <c r="AN72" i="6"/>
  <c r="AM72" i="6"/>
  <c r="AL72" i="6"/>
  <c r="AK72" i="6"/>
  <c r="AJ72" i="6"/>
  <c r="AI72" i="6"/>
  <c r="AH72" i="6"/>
  <c r="AG72" i="6"/>
  <c r="AF72" i="6"/>
  <c r="AE72" i="6"/>
  <c r="AD72" i="6"/>
  <c r="AC72" i="6"/>
  <c r="AB72" i="6"/>
  <c r="AA72" i="6"/>
  <c r="W72" i="6"/>
  <c r="V72" i="6"/>
  <c r="U72" i="6"/>
  <c r="T72" i="6"/>
  <c r="S72" i="6"/>
  <c r="R72" i="6"/>
  <c r="Q72" i="6"/>
  <c r="P72" i="6"/>
  <c r="O72" i="6"/>
  <c r="N72" i="6"/>
  <c r="M72" i="6"/>
  <c r="L72" i="6"/>
  <c r="K72" i="6"/>
  <c r="J72" i="6"/>
  <c r="I72" i="6"/>
  <c r="H72" i="6"/>
  <c r="G72" i="6"/>
  <c r="F72" i="6"/>
  <c r="E72" i="6"/>
  <c r="D72" i="6"/>
  <c r="C72" i="6"/>
  <c r="B72" i="6"/>
  <c r="AY71" i="6"/>
  <c r="AV71" i="6"/>
  <c r="AU71" i="6"/>
  <c r="AT71" i="6"/>
  <c r="AS71" i="6"/>
  <c r="AR71" i="6"/>
  <c r="AQ71" i="6"/>
  <c r="AP71" i="6"/>
  <c r="AO71" i="6"/>
  <c r="AN71" i="6"/>
  <c r="AM71" i="6"/>
  <c r="AL71" i="6"/>
  <c r="AK71" i="6"/>
  <c r="AJ71" i="6"/>
  <c r="AI71" i="6"/>
  <c r="AH71" i="6"/>
  <c r="AG71" i="6"/>
  <c r="AF71" i="6"/>
  <c r="AE71" i="6"/>
  <c r="AD71" i="6"/>
  <c r="AC71" i="6"/>
  <c r="AB71" i="6"/>
  <c r="AA71" i="6"/>
  <c r="W71" i="6"/>
  <c r="V71" i="6"/>
  <c r="U71" i="6"/>
  <c r="T71" i="6"/>
  <c r="S71" i="6"/>
  <c r="R71" i="6"/>
  <c r="Q71" i="6"/>
  <c r="P71" i="6"/>
  <c r="O71" i="6"/>
  <c r="N71" i="6"/>
  <c r="M71" i="6"/>
  <c r="L71" i="6"/>
  <c r="K71" i="6"/>
  <c r="J71" i="6"/>
  <c r="I71" i="6"/>
  <c r="H71" i="6"/>
  <c r="G71" i="6"/>
  <c r="F71" i="6"/>
  <c r="E71" i="6"/>
  <c r="D71" i="6"/>
  <c r="C71" i="6"/>
  <c r="B71" i="6"/>
  <c r="AY70" i="6"/>
  <c r="AV70" i="6"/>
  <c r="AU70" i="6"/>
  <c r="AT70" i="6"/>
  <c r="AS70" i="6"/>
  <c r="AR70" i="6"/>
  <c r="AQ70" i="6"/>
  <c r="AP70" i="6"/>
  <c r="AO70" i="6"/>
  <c r="AN70" i="6"/>
  <c r="AM70" i="6"/>
  <c r="AL70" i="6"/>
  <c r="AK70" i="6"/>
  <c r="AJ70" i="6"/>
  <c r="AI70" i="6"/>
  <c r="AH70" i="6"/>
  <c r="AG70" i="6"/>
  <c r="AF70" i="6"/>
  <c r="AE70" i="6"/>
  <c r="AD70" i="6"/>
  <c r="AC70" i="6"/>
  <c r="AB70" i="6"/>
  <c r="AA70" i="6"/>
  <c r="W70" i="6"/>
  <c r="V70" i="6"/>
  <c r="U70" i="6"/>
  <c r="T70" i="6"/>
  <c r="S70" i="6"/>
  <c r="R70" i="6"/>
  <c r="Q70" i="6"/>
  <c r="P70" i="6"/>
  <c r="O70" i="6"/>
  <c r="N70" i="6"/>
  <c r="M70" i="6"/>
  <c r="L70" i="6"/>
  <c r="K70" i="6"/>
  <c r="J70" i="6"/>
  <c r="I70" i="6"/>
  <c r="H70" i="6"/>
  <c r="G70" i="6"/>
  <c r="F70" i="6"/>
  <c r="E70" i="6"/>
  <c r="D70" i="6"/>
  <c r="C70" i="6"/>
  <c r="B70" i="6"/>
  <c r="AY69" i="6"/>
  <c r="AV69" i="6"/>
  <c r="AU69" i="6"/>
  <c r="AT69" i="6"/>
  <c r="AS69" i="6"/>
  <c r="AR69" i="6"/>
  <c r="AQ69" i="6"/>
  <c r="AP69" i="6"/>
  <c r="AO69" i="6"/>
  <c r="AN69" i="6"/>
  <c r="AM69" i="6"/>
  <c r="AL69" i="6"/>
  <c r="AK69" i="6"/>
  <c r="AJ69" i="6"/>
  <c r="AI69" i="6"/>
  <c r="AH69" i="6"/>
  <c r="AG69" i="6"/>
  <c r="AF69" i="6"/>
  <c r="AE69" i="6"/>
  <c r="AD69" i="6"/>
  <c r="AC69" i="6"/>
  <c r="AB69" i="6"/>
  <c r="AA69" i="6"/>
  <c r="W69" i="6"/>
  <c r="V69" i="6"/>
  <c r="U69" i="6"/>
  <c r="T69" i="6"/>
  <c r="S69" i="6"/>
  <c r="R69" i="6"/>
  <c r="Q69" i="6"/>
  <c r="P69" i="6"/>
  <c r="O69" i="6"/>
  <c r="N69" i="6"/>
  <c r="M69" i="6"/>
  <c r="L69" i="6"/>
  <c r="K69" i="6"/>
  <c r="J69" i="6"/>
  <c r="I69" i="6"/>
  <c r="H69" i="6"/>
  <c r="G69" i="6"/>
  <c r="F69" i="6"/>
  <c r="E69" i="6"/>
  <c r="D69" i="6"/>
  <c r="C69" i="6"/>
  <c r="B69" i="6"/>
  <c r="AY68" i="6"/>
  <c r="AV68" i="6"/>
  <c r="AU68" i="6"/>
  <c r="AT68" i="6"/>
  <c r="AS68" i="6"/>
  <c r="AR68" i="6"/>
  <c r="AQ68" i="6"/>
  <c r="AP68" i="6"/>
  <c r="AO68" i="6"/>
  <c r="AN68" i="6"/>
  <c r="AM68" i="6"/>
  <c r="AL68" i="6"/>
  <c r="AK68" i="6"/>
  <c r="AJ68" i="6"/>
  <c r="AI68" i="6"/>
  <c r="AH68" i="6"/>
  <c r="AG68" i="6"/>
  <c r="AF68" i="6"/>
  <c r="AE68" i="6"/>
  <c r="AD68" i="6"/>
  <c r="AC68" i="6"/>
  <c r="AB68" i="6"/>
  <c r="AA68" i="6"/>
  <c r="W68" i="6"/>
  <c r="V68" i="6"/>
  <c r="U68" i="6"/>
  <c r="T68" i="6"/>
  <c r="S68" i="6"/>
  <c r="R68" i="6"/>
  <c r="Q68" i="6"/>
  <c r="P68" i="6"/>
  <c r="O68" i="6"/>
  <c r="N68" i="6"/>
  <c r="M68" i="6"/>
  <c r="L68" i="6"/>
  <c r="K68" i="6"/>
  <c r="J68" i="6"/>
  <c r="I68" i="6"/>
  <c r="H68" i="6"/>
  <c r="G68" i="6"/>
  <c r="F68" i="6"/>
  <c r="E68" i="6"/>
  <c r="D68" i="6"/>
  <c r="C68" i="6"/>
  <c r="B68" i="6"/>
  <c r="AY67" i="6"/>
  <c r="AV67" i="6"/>
  <c r="AU67" i="6"/>
  <c r="AT67" i="6"/>
  <c r="AS67" i="6"/>
  <c r="AR67" i="6"/>
  <c r="AQ67" i="6"/>
  <c r="AP67" i="6"/>
  <c r="AO67" i="6"/>
  <c r="AN67" i="6"/>
  <c r="AM67" i="6"/>
  <c r="AL67" i="6"/>
  <c r="AK67" i="6"/>
  <c r="AJ67" i="6"/>
  <c r="AI67" i="6"/>
  <c r="AH67" i="6"/>
  <c r="AG67" i="6"/>
  <c r="AF67" i="6"/>
  <c r="AE67" i="6"/>
  <c r="AD67" i="6"/>
  <c r="AC67" i="6"/>
  <c r="AB67" i="6"/>
  <c r="AA67" i="6"/>
  <c r="W67" i="6"/>
  <c r="V67" i="6"/>
  <c r="U67" i="6"/>
  <c r="T67" i="6"/>
  <c r="S67" i="6"/>
  <c r="R67" i="6"/>
  <c r="Q67" i="6"/>
  <c r="P67" i="6"/>
  <c r="O67" i="6"/>
  <c r="N67" i="6"/>
  <c r="M67" i="6"/>
  <c r="L67" i="6"/>
  <c r="K67" i="6"/>
  <c r="J67" i="6"/>
  <c r="I67" i="6"/>
  <c r="H67" i="6"/>
  <c r="G67" i="6"/>
  <c r="F67" i="6"/>
  <c r="E67" i="6"/>
  <c r="D67" i="6"/>
  <c r="C67" i="6"/>
  <c r="B67" i="6"/>
  <c r="AY66" i="6"/>
  <c r="AV66" i="6"/>
  <c r="AU66" i="6"/>
  <c r="AT66" i="6"/>
  <c r="AS66" i="6"/>
  <c r="AR66" i="6"/>
  <c r="AQ66" i="6"/>
  <c r="AP66" i="6"/>
  <c r="AO66" i="6"/>
  <c r="AN66" i="6"/>
  <c r="AM66" i="6"/>
  <c r="AL66" i="6"/>
  <c r="AK66" i="6"/>
  <c r="AJ66" i="6"/>
  <c r="AI66" i="6"/>
  <c r="AH66" i="6"/>
  <c r="AG66" i="6"/>
  <c r="AF66" i="6"/>
  <c r="AE66" i="6"/>
  <c r="AD66" i="6"/>
  <c r="AC66" i="6"/>
  <c r="AB66" i="6"/>
  <c r="AA66" i="6"/>
  <c r="W66" i="6"/>
  <c r="V66" i="6"/>
  <c r="U66" i="6"/>
  <c r="T66" i="6"/>
  <c r="S66" i="6"/>
  <c r="R66" i="6"/>
  <c r="Q66" i="6"/>
  <c r="P66" i="6"/>
  <c r="O66" i="6"/>
  <c r="N66" i="6"/>
  <c r="M66" i="6"/>
  <c r="L66" i="6"/>
  <c r="K66" i="6"/>
  <c r="J66" i="6"/>
  <c r="I66" i="6"/>
  <c r="H66" i="6"/>
  <c r="G66" i="6"/>
  <c r="F66" i="6"/>
  <c r="E66" i="6"/>
  <c r="D66" i="6"/>
  <c r="C66" i="6"/>
  <c r="B66" i="6"/>
  <c r="AY65" i="6"/>
  <c r="AV65" i="6"/>
  <c r="AU65" i="6"/>
  <c r="AT65" i="6"/>
  <c r="AS65" i="6"/>
  <c r="AR65" i="6"/>
  <c r="AQ65" i="6"/>
  <c r="AP65" i="6"/>
  <c r="AO65" i="6"/>
  <c r="AN65" i="6"/>
  <c r="AM65" i="6"/>
  <c r="AL65" i="6"/>
  <c r="AK65" i="6"/>
  <c r="AJ65" i="6"/>
  <c r="AI65" i="6"/>
  <c r="AH65" i="6"/>
  <c r="AG65" i="6"/>
  <c r="AF65" i="6"/>
  <c r="AE65" i="6"/>
  <c r="AD65" i="6"/>
  <c r="AC65" i="6"/>
  <c r="AB65" i="6"/>
  <c r="AA65" i="6"/>
  <c r="W65" i="6"/>
  <c r="V65" i="6"/>
  <c r="U65" i="6"/>
  <c r="T65" i="6"/>
  <c r="S65" i="6"/>
  <c r="R65" i="6"/>
  <c r="Q65" i="6"/>
  <c r="P65" i="6"/>
  <c r="O65" i="6"/>
  <c r="N65" i="6"/>
  <c r="M65" i="6"/>
  <c r="L65" i="6"/>
  <c r="K65" i="6"/>
  <c r="J65" i="6"/>
  <c r="I65" i="6"/>
  <c r="H65" i="6"/>
  <c r="G65" i="6"/>
  <c r="F65" i="6"/>
  <c r="E65" i="6"/>
  <c r="D65" i="6"/>
  <c r="C65" i="6"/>
  <c r="B65" i="6"/>
  <c r="AY64" i="6"/>
  <c r="AV64" i="6"/>
  <c r="AU64" i="6"/>
  <c r="AT64" i="6"/>
  <c r="AS64" i="6"/>
  <c r="AR64" i="6"/>
  <c r="AQ64" i="6"/>
  <c r="AP64" i="6"/>
  <c r="AO64" i="6"/>
  <c r="AN64" i="6"/>
  <c r="AM64" i="6"/>
  <c r="AL64" i="6"/>
  <c r="AK64" i="6"/>
  <c r="AJ64" i="6"/>
  <c r="AI64" i="6"/>
  <c r="AH64" i="6"/>
  <c r="AG64" i="6"/>
  <c r="AF64" i="6"/>
  <c r="AE64" i="6"/>
  <c r="AD64" i="6"/>
  <c r="AC64" i="6"/>
  <c r="AB64" i="6"/>
  <c r="AA64" i="6"/>
  <c r="W64" i="6"/>
  <c r="V64" i="6"/>
  <c r="U64" i="6"/>
  <c r="T64" i="6"/>
  <c r="S64" i="6"/>
  <c r="R64" i="6"/>
  <c r="Q64" i="6"/>
  <c r="P64" i="6"/>
  <c r="O64" i="6"/>
  <c r="N64" i="6"/>
  <c r="M64" i="6"/>
  <c r="L64" i="6"/>
  <c r="K64" i="6"/>
  <c r="J64" i="6"/>
  <c r="I64" i="6"/>
  <c r="H64" i="6"/>
  <c r="G64" i="6"/>
  <c r="F64" i="6"/>
  <c r="E64" i="6"/>
  <c r="D64" i="6"/>
  <c r="C64" i="6"/>
  <c r="B64" i="6"/>
  <c r="AY63" i="6"/>
  <c r="AV63" i="6"/>
  <c r="AU63" i="6"/>
  <c r="AT63" i="6"/>
  <c r="AS63" i="6"/>
  <c r="AR63" i="6"/>
  <c r="AQ63" i="6"/>
  <c r="AP63" i="6"/>
  <c r="AO63" i="6"/>
  <c r="AN63" i="6"/>
  <c r="AM63" i="6"/>
  <c r="AL63" i="6"/>
  <c r="AK63" i="6"/>
  <c r="AJ63" i="6"/>
  <c r="AI63" i="6"/>
  <c r="AH63" i="6"/>
  <c r="AG63" i="6"/>
  <c r="AF63" i="6"/>
  <c r="AE63" i="6"/>
  <c r="AD63" i="6"/>
  <c r="AC63" i="6"/>
  <c r="AB63" i="6"/>
  <c r="AA63" i="6"/>
  <c r="W63" i="6"/>
  <c r="V63" i="6"/>
  <c r="U63" i="6"/>
  <c r="T63" i="6"/>
  <c r="S63" i="6"/>
  <c r="R63" i="6"/>
  <c r="Q63" i="6"/>
  <c r="P63" i="6"/>
  <c r="O63" i="6"/>
  <c r="N63" i="6"/>
  <c r="M63" i="6"/>
  <c r="L63" i="6"/>
  <c r="K63" i="6"/>
  <c r="J63" i="6"/>
  <c r="I63" i="6"/>
  <c r="H63" i="6"/>
  <c r="G63" i="6"/>
  <c r="F63" i="6"/>
  <c r="E63" i="6"/>
  <c r="D63" i="6"/>
  <c r="C63" i="6"/>
  <c r="B63" i="6"/>
  <c r="AY62" i="6"/>
  <c r="AV62" i="6"/>
  <c r="AU62" i="6"/>
  <c r="AT62" i="6"/>
  <c r="AS62" i="6"/>
  <c r="AR62" i="6"/>
  <c r="AQ62" i="6"/>
  <c r="AP62" i="6"/>
  <c r="AO62" i="6"/>
  <c r="AN62" i="6"/>
  <c r="AM62" i="6"/>
  <c r="AL62" i="6"/>
  <c r="AK62" i="6"/>
  <c r="AJ62" i="6"/>
  <c r="AI62" i="6"/>
  <c r="AH62" i="6"/>
  <c r="AG62" i="6"/>
  <c r="AF62" i="6"/>
  <c r="AE62" i="6"/>
  <c r="AD62" i="6"/>
  <c r="AC62" i="6"/>
  <c r="AB62" i="6"/>
  <c r="AA62" i="6"/>
  <c r="W62" i="6"/>
  <c r="V62" i="6"/>
  <c r="U62" i="6"/>
  <c r="T62" i="6"/>
  <c r="S62" i="6"/>
  <c r="R62" i="6"/>
  <c r="Q62" i="6"/>
  <c r="P62" i="6"/>
  <c r="O62" i="6"/>
  <c r="N62" i="6"/>
  <c r="M62" i="6"/>
  <c r="L62" i="6"/>
  <c r="K62" i="6"/>
  <c r="J62" i="6"/>
  <c r="I62" i="6"/>
  <c r="H62" i="6"/>
  <c r="G62" i="6"/>
  <c r="F62" i="6"/>
  <c r="E62" i="6"/>
  <c r="D62" i="6"/>
  <c r="C62" i="6"/>
  <c r="B62" i="6"/>
  <c r="AY61" i="6"/>
  <c r="AV61" i="6"/>
  <c r="AU61" i="6"/>
  <c r="AT61" i="6"/>
  <c r="AS61" i="6"/>
  <c r="AR61" i="6"/>
  <c r="AQ61" i="6"/>
  <c r="AP61" i="6"/>
  <c r="AO61" i="6"/>
  <c r="AN61" i="6"/>
  <c r="AM61" i="6"/>
  <c r="AL61" i="6"/>
  <c r="AK61" i="6"/>
  <c r="AJ61" i="6"/>
  <c r="AI61" i="6"/>
  <c r="AH61" i="6"/>
  <c r="AG61" i="6"/>
  <c r="AF61" i="6"/>
  <c r="AE61" i="6"/>
  <c r="AD61" i="6"/>
  <c r="AC61" i="6"/>
  <c r="AB61" i="6"/>
  <c r="AA61" i="6"/>
  <c r="W61" i="6"/>
  <c r="V61" i="6"/>
  <c r="U61" i="6"/>
  <c r="T61" i="6"/>
  <c r="S61" i="6"/>
  <c r="R61" i="6"/>
  <c r="Q61" i="6"/>
  <c r="P61" i="6"/>
  <c r="O61" i="6"/>
  <c r="N61" i="6"/>
  <c r="M61" i="6"/>
  <c r="L61" i="6"/>
  <c r="K61" i="6"/>
  <c r="J61" i="6"/>
  <c r="I61" i="6"/>
  <c r="H61" i="6"/>
  <c r="G61" i="6"/>
  <c r="F61" i="6"/>
  <c r="E61" i="6"/>
  <c r="D61" i="6"/>
  <c r="C61" i="6"/>
  <c r="B61" i="6"/>
  <c r="AY60" i="6"/>
  <c r="AV60" i="6"/>
  <c r="AU60" i="6"/>
  <c r="AT60" i="6"/>
  <c r="AS60" i="6"/>
  <c r="AR60" i="6"/>
  <c r="AQ60" i="6"/>
  <c r="AP60" i="6"/>
  <c r="AO60" i="6"/>
  <c r="AN60" i="6"/>
  <c r="AM60" i="6"/>
  <c r="AL60" i="6"/>
  <c r="AK60" i="6"/>
  <c r="AJ60" i="6"/>
  <c r="AI60" i="6"/>
  <c r="AH60" i="6"/>
  <c r="AG60" i="6"/>
  <c r="AF60" i="6"/>
  <c r="AE60" i="6"/>
  <c r="AD60" i="6"/>
  <c r="AC60" i="6"/>
  <c r="AB60" i="6"/>
  <c r="AA60" i="6"/>
  <c r="W60" i="6"/>
  <c r="V60" i="6"/>
  <c r="U60" i="6"/>
  <c r="T60" i="6"/>
  <c r="S60" i="6"/>
  <c r="R60" i="6"/>
  <c r="Q60" i="6"/>
  <c r="P60" i="6"/>
  <c r="O60" i="6"/>
  <c r="N60" i="6"/>
  <c r="M60" i="6"/>
  <c r="L60" i="6"/>
  <c r="K60" i="6"/>
  <c r="J60" i="6"/>
  <c r="I60" i="6"/>
  <c r="H60" i="6"/>
  <c r="G60" i="6"/>
  <c r="F60" i="6"/>
  <c r="E60" i="6"/>
  <c r="D60" i="6"/>
  <c r="C60" i="6"/>
  <c r="B60" i="6"/>
  <c r="AY59" i="6"/>
  <c r="AV59" i="6"/>
  <c r="AU59" i="6"/>
  <c r="AT59" i="6"/>
  <c r="AS59" i="6"/>
  <c r="AR59" i="6"/>
  <c r="AQ59" i="6"/>
  <c r="AP59" i="6"/>
  <c r="AO59" i="6"/>
  <c r="AN59" i="6"/>
  <c r="AM59" i="6"/>
  <c r="AL59" i="6"/>
  <c r="AK59" i="6"/>
  <c r="AJ59" i="6"/>
  <c r="AI59" i="6"/>
  <c r="AH59" i="6"/>
  <c r="AG59" i="6"/>
  <c r="AF59" i="6"/>
  <c r="AE59" i="6"/>
  <c r="AD59" i="6"/>
  <c r="AC59" i="6"/>
  <c r="AB59" i="6"/>
  <c r="AA59" i="6"/>
  <c r="W59" i="6"/>
  <c r="V59" i="6"/>
  <c r="U59" i="6"/>
  <c r="T59" i="6"/>
  <c r="S59" i="6"/>
  <c r="R59" i="6"/>
  <c r="Q59" i="6"/>
  <c r="P59" i="6"/>
  <c r="O59" i="6"/>
  <c r="N59" i="6"/>
  <c r="M59" i="6"/>
  <c r="L59" i="6"/>
  <c r="K59" i="6"/>
  <c r="J59" i="6"/>
  <c r="I59" i="6"/>
  <c r="H59" i="6"/>
  <c r="G59" i="6"/>
  <c r="F59" i="6"/>
  <c r="E59" i="6"/>
  <c r="D59" i="6"/>
  <c r="C59" i="6"/>
  <c r="B59" i="6"/>
  <c r="AY58" i="6"/>
  <c r="AV58" i="6"/>
  <c r="AU58" i="6"/>
  <c r="AT58" i="6"/>
  <c r="AS58" i="6"/>
  <c r="AR58" i="6"/>
  <c r="AQ58" i="6"/>
  <c r="AP58" i="6"/>
  <c r="AO58" i="6"/>
  <c r="AN58" i="6"/>
  <c r="AM58" i="6"/>
  <c r="AL58" i="6"/>
  <c r="AK58" i="6"/>
  <c r="AJ58" i="6"/>
  <c r="AI58" i="6"/>
  <c r="AH58" i="6"/>
  <c r="AG58" i="6"/>
  <c r="AF58" i="6"/>
  <c r="AE58" i="6"/>
  <c r="AD58" i="6"/>
  <c r="AC58" i="6"/>
  <c r="AB58" i="6"/>
  <c r="AA58" i="6"/>
  <c r="W58" i="6"/>
  <c r="V58" i="6"/>
  <c r="U58" i="6"/>
  <c r="T58" i="6"/>
  <c r="S58" i="6"/>
  <c r="R58" i="6"/>
  <c r="Q58" i="6"/>
  <c r="P58" i="6"/>
  <c r="O58" i="6"/>
  <c r="N58" i="6"/>
  <c r="M58" i="6"/>
  <c r="L58" i="6"/>
  <c r="K58" i="6"/>
  <c r="J58" i="6"/>
  <c r="I58" i="6"/>
  <c r="H58" i="6"/>
  <c r="G58" i="6"/>
  <c r="F58" i="6"/>
  <c r="E58" i="6"/>
  <c r="D58" i="6"/>
  <c r="C58" i="6"/>
  <c r="B58" i="6"/>
  <c r="AY57" i="6"/>
  <c r="AV57" i="6"/>
  <c r="AU57" i="6"/>
  <c r="AT57" i="6"/>
  <c r="AS57" i="6"/>
  <c r="AR57" i="6"/>
  <c r="AQ57" i="6"/>
  <c r="AP57" i="6"/>
  <c r="AO57" i="6"/>
  <c r="AN57" i="6"/>
  <c r="AM57" i="6"/>
  <c r="AL57" i="6"/>
  <c r="AK57" i="6"/>
  <c r="AJ57" i="6"/>
  <c r="AI57" i="6"/>
  <c r="AH57" i="6"/>
  <c r="AG57" i="6"/>
  <c r="AF57" i="6"/>
  <c r="AE57" i="6"/>
  <c r="AD57" i="6"/>
  <c r="AC57" i="6"/>
  <c r="AB57" i="6"/>
  <c r="AA57" i="6"/>
  <c r="W57" i="6"/>
  <c r="V57" i="6"/>
  <c r="U57" i="6"/>
  <c r="T57" i="6"/>
  <c r="S57" i="6"/>
  <c r="R57" i="6"/>
  <c r="Q57" i="6"/>
  <c r="P57" i="6"/>
  <c r="O57" i="6"/>
  <c r="N57" i="6"/>
  <c r="M57" i="6"/>
  <c r="L57" i="6"/>
  <c r="K57" i="6"/>
  <c r="J57" i="6"/>
  <c r="I57" i="6"/>
  <c r="H57" i="6"/>
  <c r="G57" i="6"/>
  <c r="F57" i="6"/>
  <c r="E57" i="6"/>
  <c r="D57" i="6"/>
  <c r="C57" i="6"/>
  <c r="B57" i="6"/>
  <c r="AY56" i="6"/>
  <c r="AV56" i="6"/>
  <c r="AU56" i="6"/>
  <c r="AT56" i="6"/>
  <c r="AS56" i="6"/>
  <c r="AR56" i="6"/>
  <c r="AQ56" i="6"/>
  <c r="AP56" i="6"/>
  <c r="AO56" i="6"/>
  <c r="AN56" i="6"/>
  <c r="AM56" i="6"/>
  <c r="AL56" i="6"/>
  <c r="AK56" i="6"/>
  <c r="AJ56" i="6"/>
  <c r="AI56" i="6"/>
  <c r="AH56" i="6"/>
  <c r="AG56" i="6"/>
  <c r="AF56" i="6"/>
  <c r="AE56" i="6"/>
  <c r="AD56" i="6"/>
  <c r="AC56" i="6"/>
  <c r="AB56" i="6"/>
  <c r="AA56" i="6"/>
  <c r="W56" i="6"/>
  <c r="V56" i="6"/>
  <c r="U56" i="6"/>
  <c r="T56" i="6"/>
  <c r="S56" i="6"/>
  <c r="R56" i="6"/>
  <c r="Q56" i="6"/>
  <c r="P56" i="6"/>
  <c r="O56" i="6"/>
  <c r="N56" i="6"/>
  <c r="M56" i="6"/>
  <c r="L56" i="6"/>
  <c r="K56" i="6"/>
  <c r="J56" i="6"/>
  <c r="I56" i="6"/>
  <c r="H56" i="6"/>
  <c r="G56" i="6"/>
  <c r="F56" i="6"/>
  <c r="E56" i="6"/>
  <c r="D56" i="6"/>
  <c r="C56" i="6"/>
  <c r="B56" i="6"/>
  <c r="AY55" i="6"/>
  <c r="AV55" i="6"/>
  <c r="AU55" i="6"/>
  <c r="AT55" i="6"/>
  <c r="AS55" i="6"/>
  <c r="AR55" i="6"/>
  <c r="AQ55" i="6"/>
  <c r="AP55" i="6"/>
  <c r="AO55" i="6"/>
  <c r="AN55" i="6"/>
  <c r="AM55" i="6"/>
  <c r="AL55" i="6"/>
  <c r="AK55" i="6"/>
  <c r="AJ55" i="6"/>
  <c r="AI55" i="6"/>
  <c r="AH55" i="6"/>
  <c r="AG55" i="6"/>
  <c r="AF55" i="6"/>
  <c r="AE55" i="6"/>
  <c r="AD55" i="6"/>
  <c r="AC55" i="6"/>
  <c r="AB55" i="6"/>
  <c r="AA55" i="6"/>
  <c r="W55" i="6"/>
  <c r="V55" i="6"/>
  <c r="U55" i="6"/>
  <c r="T55" i="6"/>
  <c r="S55" i="6"/>
  <c r="R55" i="6"/>
  <c r="Q55" i="6"/>
  <c r="P55" i="6"/>
  <c r="O55" i="6"/>
  <c r="N55" i="6"/>
  <c r="M55" i="6"/>
  <c r="L55" i="6"/>
  <c r="K55" i="6"/>
  <c r="J55" i="6"/>
  <c r="I55" i="6"/>
  <c r="H55" i="6"/>
  <c r="G55" i="6"/>
  <c r="F55" i="6"/>
  <c r="E55" i="6"/>
  <c r="D55" i="6"/>
  <c r="C55" i="6"/>
  <c r="B55" i="6"/>
  <c r="AY54" i="6"/>
  <c r="AV54" i="6"/>
  <c r="AU54" i="6"/>
  <c r="AT54" i="6"/>
  <c r="AS54" i="6"/>
  <c r="AR54" i="6"/>
  <c r="AQ54" i="6"/>
  <c r="AP54" i="6"/>
  <c r="AO54" i="6"/>
  <c r="AN54" i="6"/>
  <c r="AM54" i="6"/>
  <c r="AL54" i="6"/>
  <c r="AK54" i="6"/>
  <c r="AJ54" i="6"/>
  <c r="AI54" i="6"/>
  <c r="AH54" i="6"/>
  <c r="AG54" i="6"/>
  <c r="AF54" i="6"/>
  <c r="AE54" i="6"/>
  <c r="AD54" i="6"/>
  <c r="AC54" i="6"/>
  <c r="AB54" i="6"/>
  <c r="AA54" i="6"/>
  <c r="W54" i="6"/>
  <c r="V54" i="6"/>
  <c r="U54" i="6"/>
  <c r="T54" i="6"/>
  <c r="S54" i="6"/>
  <c r="R54" i="6"/>
  <c r="Q54" i="6"/>
  <c r="P54" i="6"/>
  <c r="O54" i="6"/>
  <c r="N54" i="6"/>
  <c r="M54" i="6"/>
  <c r="L54" i="6"/>
  <c r="K54" i="6"/>
  <c r="J54" i="6"/>
  <c r="I54" i="6"/>
  <c r="H54" i="6"/>
  <c r="G54" i="6"/>
  <c r="F54" i="6"/>
  <c r="E54" i="6"/>
  <c r="D54" i="6"/>
  <c r="C54" i="6"/>
  <c r="B54" i="6"/>
  <c r="AY53" i="6"/>
  <c r="AV53" i="6"/>
  <c r="AU53" i="6"/>
  <c r="AT53" i="6"/>
  <c r="AS53" i="6"/>
  <c r="AR53" i="6"/>
  <c r="AQ53" i="6"/>
  <c r="AP53" i="6"/>
  <c r="AO53" i="6"/>
  <c r="AN53" i="6"/>
  <c r="AM53" i="6"/>
  <c r="AL53" i="6"/>
  <c r="AK53" i="6"/>
  <c r="AJ53" i="6"/>
  <c r="AI53" i="6"/>
  <c r="AH53" i="6"/>
  <c r="AG53" i="6"/>
  <c r="AF53" i="6"/>
  <c r="AE53" i="6"/>
  <c r="AD53" i="6"/>
  <c r="AC53" i="6"/>
  <c r="AB53" i="6"/>
  <c r="AA53" i="6"/>
  <c r="W53" i="6"/>
  <c r="V53" i="6"/>
  <c r="U53" i="6"/>
  <c r="T53" i="6"/>
  <c r="S53" i="6"/>
  <c r="R53" i="6"/>
  <c r="Q53" i="6"/>
  <c r="P53" i="6"/>
  <c r="O53" i="6"/>
  <c r="N53" i="6"/>
  <c r="M53" i="6"/>
  <c r="L53" i="6"/>
  <c r="K53" i="6"/>
  <c r="J53" i="6"/>
  <c r="I53" i="6"/>
  <c r="H53" i="6"/>
  <c r="G53" i="6"/>
  <c r="F53" i="6"/>
  <c r="E53" i="6"/>
  <c r="D53" i="6"/>
  <c r="C53" i="6"/>
  <c r="B53" i="6"/>
  <c r="AY52" i="6"/>
  <c r="AV52" i="6"/>
  <c r="AU52" i="6"/>
  <c r="AT52" i="6"/>
  <c r="AS52" i="6"/>
  <c r="AR52" i="6"/>
  <c r="AQ52" i="6"/>
  <c r="AP52" i="6"/>
  <c r="AO52" i="6"/>
  <c r="AN52" i="6"/>
  <c r="AM52" i="6"/>
  <c r="AL52" i="6"/>
  <c r="AK52" i="6"/>
  <c r="AJ52" i="6"/>
  <c r="AI52" i="6"/>
  <c r="AH52" i="6"/>
  <c r="AG52" i="6"/>
  <c r="AF52" i="6"/>
  <c r="AE52" i="6"/>
  <c r="AD52" i="6"/>
  <c r="AC52" i="6"/>
  <c r="AB52" i="6"/>
  <c r="AA52" i="6"/>
  <c r="W52" i="6"/>
  <c r="V52" i="6"/>
  <c r="U52" i="6"/>
  <c r="T52" i="6"/>
  <c r="S52" i="6"/>
  <c r="R52" i="6"/>
  <c r="Q52" i="6"/>
  <c r="P52" i="6"/>
  <c r="O52" i="6"/>
  <c r="N52" i="6"/>
  <c r="M52" i="6"/>
  <c r="L52" i="6"/>
  <c r="K52" i="6"/>
  <c r="J52" i="6"/>
  <c r="I52" i="6"/>
  <c r="H52" i="6"/>
  <c r="G52" i="6"/>
  <c r="F52" i="6"/>
  <c r="E52" i="6"/>
  <c r="D52" i="6"/>
  <c r="C52" i="6"/>
  <c r="B52" i="6"/>
  <c r="AY51" i="6"/>
  <c r="AV51" i="6"/>
  <c r="AU51" i="6"/>
  <c r="AT51" i="6"/>
  <c r="AS51" i="6"/>
  <c r="AR51" i="6"/>
  <c r="AQ51" i="6"/>
  <c r="AP51" i="6"/>
  <c r="AO51" i="6"/>
  <c r="AN51" i="6"/>
  <c r="AM51" i="6"/>
  <c r="AL51" i="6"/>
  <c r="AK51" i="6"/>
  <c r="AJ51" i="6"/>
  <c r="AI51" i="6"/>
  <c r="AH51" i="6"/>
  <c r="AG51" i="6"/>
  <c r="AF51" i="6"/>
  <c r="AE51" i="6"/>
  <c r="AD51" i="6"/>
  <c r="AC51" i="6"/>
  <c r="AB51" i="6"/>
  <c r="AA51" i="6"/>
  <c r="W51" i="6"/>
  <c r="V51" i="6"/>
  <c r="U51" i="6"/>
  <c r="T51" i="6"/>
  <c r="S51" i="6"/>
  <c r="R51" i="6"/>
  <c r="Q51" i="6"/>
  <c r="P51" i="6"/>
  <c r="O51" i="6"/>
  <c r="N51" i="6"/>
  <c r="M51" i="6"/>
  <c r="L51" i="6"/>
  <c r="K51" i="6"/>
  <c r="J51" i="6"/>
  <c r="I51" i="6"/>
  <c r="H51" i="6"/>
  <c r="G51" i="6"/>
  <c r="F51" i="6"/>
  <c r="E51" i="6"/>
  <c r="D51" i="6"/>
  <c r="C51" i="6"/>
  <c r="B51" i="6"/>
  <c r="AY50" i="6"/>
  <c r="AV50" i="6"/>
  <c r="AU50" i="6"/>
  <c r="AT50" i="6"/>
  <c r="AS50" i="6"/>
  <c r="AR50" i="6"/>
  <c r="AQ50" i="6"/>
  <c r="AP50" i="6"/>
  <c r="AO50" i="6"/>
  <c r="AN50" i="6"/>
  <c r="AM50" i="6"/>
  <c r="AL50" i="6"/>
  <c r="AK50" i="6"/>
  <c r="AJ50" i="6"/>
  <c r="AI50" i="6"/>
  <c r="AH50" i="6"/>
  <c r="AG50" i="6"/>
  <c r="AF50" i="6"/>
  <c r="AE50" i="6"/>
  <c r="AD50" i="6"/>
  <c r="AC50" i="6"/>
  <c r="AB50" i="6"/>
  <c r="AA50" i="6"/>
  <c r="W50" i="6"/>
  <c r="V50" i="6"/>
  <c r="U50" i="6"/>
  <c r="T50" i="6"/>
  <c r="S50" i="6"/>
  <c r="R50" i="6"/>
  <c r="Q50" i="6"/>
  <c r="P50" i="6"/>
  <c r="O50" i="6"/>
  <c r="N50" i="6"/>
  <c r="M50" i="6"/>
  <c r="L50" i="6"/>
  <c r="K50" i="6"/>
  <c r="J50" i="6"/>
  <c r="I50" i="6"/>
  <c r="H50" i="6"/>
  <c r="G50" i="6"/>
  <c r="F50" i="6"/>
  <c r="E50" i="6"/>
  <c r="D50" i="6"/>
  <c r="C50" i="6"/>
  <c r="B50" i="6"/>
  <c r="AY49" i="6"/>
  <c r="AV49" i="6"/>
  <c r="AU49" i="6"/>
  <c r="AT49" i="6"/>
  <c r="AS49" i="6"/>
  <c r="AR49" i="6"/>
  <c r="AQ49" i="6"/>
  <c r="AP49" i="6"/>
  <c r="AO49" i="6"/>
  <c r="AN49" i="6"/>
  <c r="AM49" i="6"/>
  <c r="AL49" i="6"/>
  <c r="AK49" i="6"/>
  <c r="AJ49" i="6"/>
  <c r="AI49" i="6"/>
  <c r="AH49" i="6"/>
  <c r="AG49" i="6"/>
  <c r="AF49" i="6"/>
  <c r="AE49" i="6"/>
  <c r="AD49" i="6"/>
  <c r="AC49" i="6"/>
  <c r="AB49" i="6"/>
  <c r="AA49" i="6"/>
  <c r="W49" i="6"/>
  <c r="V49" i="6"/>
  <c r="U49" i="6"/>
  <c r="T49" i="6"/>
  <c r="S49" i="6"/>
  <c r="R49" i="6"/>
  <c r="Q49" i="6"/>
  <c r="P49" i="6"/>
  <c r="O49" i="6"/>
  <c r="N49" i="6"/>
  <c r="M49" i="6"/>
  <c r="L49" i="6"/>
  <c r="K49" i="6"/>
  <c r="J49" i="6"/>
  <c r="I49" i="6"/>
  <c r="H49" i="6"/>
  <c r="G49" i="6"/>
  <c r="F49" i="6"/>
  <c r="E49" i="6"/>
  <c r="D49" i="6"/>
  <c r="C49" i="6"/>
  <c r="B49" i="6"/>
  <c r="AY48" i="6"/>
  <c r="AV48" i="6"/>
  <c r="AU48" i="6"/>
  <c r="AT48" i="6"/>
  <c r="AS48" i="6"/>
  <c r="AR48" i="6"/>
  <c r="AQ48" i="6"/>
  <c r="AP48" i="6"/>
  <c r="AO48" i="6"/>
  <c r="AN48" i="6"/>
  <c r="AM48" i="6"/>
  <c r="AL48" i="6"/>
  <c r="AK48" i="6"/>
  <c r="AJ48" i="6"/>
  <c r="AI48" i="6"/>
  <c r="AH48" i="6"/>
  <c r="AG48" i="6"/>
  <c r="AF48" i="6"/>
  <c r="AE48" i="6"/>
  <c r="AD48" i="6"/>
  <c r="AC48" i="6"/>
  <c r="AB48" i="6"/>
  <c r="AA48" i="6"/>
  <c r="W48" i="6"/>
  <c r="V48" i="6"/>
  <c r="U48" i="6"/>
  <c r="T48" i="6"/>
  <c r="S48" i="6"/>
  <c r="R48" i="6"/>
  <c r="Q48" i="6"/>
  <c r="P48" i="6"/>
  <c r="O48" i="6"/>
  <c r="N48" i="6"/>
  <c r="M48" i="6"/>
  <c r="L48" i="6"/>
  <c r="K48" i="6"/>
  <c r="J48" i="6"/>
  <c r="I48" i="6"/>
  <c r="H48" i="6"/>
  <c r="G48" i="6"/>
  <c r="F48" i="6"/>
  <c r="E48" i="6"/>
  <c r="D48" i="6"/>
  <c r="C48" i="6"/>
  <c r="B48" i="6"/>
  <c r="AY47" i="6"/>
  <c r="AV47" i="6"/>
  <c r="AU47" i="6"/>
  <c r="AT47" i="6"/>
  <c r="AS47" i="6"/>
  <c r="AR47" i="6"/>
  <c r="AQ47" i="6"/>
  <c r="AP47" i="6"/>
  <c r="AO47" i="6"/>
  <c r="AN47" i="6"/>
  <c r="AM47" i="6"/>
  <c r="AL47" i="6"/>
  <c r="AK47" i="6"/>
  <c r="AJ47" i="6"/>
  <c r="AI47" i="6"/>
  <c r="AH47" i="6"/>
  <c r="AG47" i="6"/>
  <c r="AF47" i="6"/>
  <c r="AE47" i="6"/>
  <c r="AD47" i="6"/>
  <c r="AC47" i="6"/>
  <c r="AB47" i="6"/>
  <c r="AA47" i="6"/>
  <c r="W47" i="6"/>
  <c r="V47" i="6"/>
  <c r="U47" i="6"/>
  <c r="T47" i="6"/>
  <c r="S47" i="6"/>
  <c r="R47" i="6"/>
  <c r="Q47" i="6"/>
  <c r="P47" i="6"/>
  <c r="O47" i="6"/>
  <c r="N47" i="6"/>
  <c r="M47" i="6"/>
  <c r="L47" i="6"/>
  <c r="K47" i="6"/>
  <c r="J47" i="6"/>
  <c r="I47" i="6"/>
  <c r="H47" i="6"/>
  <c r="G47" i="6"/>
  <c r="F47" i="6"/>
  <c r="E47" i="6"/>
  <c r="D47" i="6"/>
  <c r="C47" i="6"/>
  <c r="B47" i="6"/>
  <c r="AY46" i="6"/>
  <c r="AV46" i="6"/>
  <c r="AU46" i="6"/>
  <c r="AT46" i="6"/>
  <c r="AS46" i="6"/>
  <c r="AR46" i="6"/>
  <c r="AQ46" i="6"/>
  <c r="AP46" i="6"/>
  <c r="AO46" i="6"/>
  <c r="AN46" i="6"/>
  <c r="AM46" i="6"/>
  <c r="AL46" i="6"/>
  <c r="AK46" i="6"/>
  <c r="AJ46" i="6"/>
  <c r="AI46" i="6"/>
  <c r="AH46" i="6"/>
  <c r="AG46" i="6"/>
  <c r="AF46" i="6"/>
  <c r="AE46" i="6"/>
  <c r="AD46" i="6"/>
  <c r="AC46" i="6"/>
  <c r="AB46" i="6"/>
  <c r="AA46" i="6"/>
  <c r="W46" i="6"/>
  <c r="V46" i="6"/>
  <c r="U46" i="6"/>
  <c r="T46" i="6"/>
  <c r="S46" i="6"/>
  <c r="R46" i="6"/>
  <c r="Q46" i="6"/>
  <c r="P46" i="6"/>
  <c r="O46" i="6"/>
  <c r="N46" i="6"/>
  <c r="M46" i="6"/>
  <c r="L46" i="6"/>
  <c r="K46" i="6"/>
  <c r="J46" i="6"/>
  <c r="I46" i="6"/>
  <c r="H46" i="6"/>
  <c r="G46" i="6"/>
  <c r="F46" i="6"/>
  <c r="E46" i="6"/>
  <c r="D46" i="6"/>
  <c r="C46" i="6"/>
  <c r="B46" i="6"/>
  <c r="AY45" i="6"/>
  <c r="AV45" i="6"/>
  <c r="AU45" i="6"/>
  <c r="AT45" i="6"/>
  <c r="AS45" i="6"/>
  <c r="AR45" i="6"/>
  <c r="AQ45" i="6"/>
  <c r="AP45" i="6"/>
  <c r="AO45" i="6"/>
  <c r="AN45" i="6"/>
  <c r="AM45" i="6"/>
  <c r="AL45" i="6"/>
  <c r="AK45" i="6"/>
  <c r="AJ45" i="6"/>
  <c r="AI45" i="6"/>
  <c r="AH45" i="6"/>
  <c r="AG45" i="6"/>
  <c r="AF45" i="6"/>
  <c r="AE45" i="6"/>
  <c r="AD45" i="6"/>
  <c r="AC45" i="6"/>
  <c r="AB45" i="6"/>
  <c r="AA45" i="6"/>
  <c r="W45" i="6"/>
  <c r="V45" i="6"/>
  <c r="U45" i="6"/>
  <c r="T45" i="6"/>
  <c r="S45" i="6"/>
  <c r="R45" i="6"/>
  <c r="Q45" i="6"/>
  <c r="P45" i="6"/>
  <c r="O45" i="6"/>
  <c r="N45" i="6"/>
  <c r="M45" i="6"/>
  <c r="L45" i="6"/>
  <c r="K45" i="6"/>
  <c r="J45" i="6"/>
  <c r="I45" i="6"/>
  <c r="H45" i="6"/>
  <c r="G45" i="6"/>
  <c r="F45" i="6"/>
  <c r="E45" i="6"/>
  <c r="D45" i="6"/>
  <c r="C45" i="6"/>
  <c r="B45" i="6"/>
  <c r="AY44" i="6"/>
  <c r="AV44" i="6"/>
  <c r="AU44" i="6"/>
  <c r="AT44" i="6"/>
  <c r="AS44" i="6"/>
  <c r="AR44" i="6"/>
  <c r="AQ44" i="6"/>
  <c r="AP44" i="6"/>
  <c r="AO44" i="6"/>
  <c r="AN44" i="6"/>
  <c r="AM44" i="6"/>
  <c r="AL44" i="6"/>
  <c r="AK44" i="6"/>
  <c r="AJ44" i="6"/>
  <c r="AI44" i="6"/>
  <c r="AH44" i="6"/>
  <c r="AG44" i="6"/>
  <c r="AF44" i="6"/>
  <c r="AE44" i="6"/>
  <c r="AD44" i="6"/>
  <c r="AC44" i="6"/>
  <c r="AB44" i="6"/>
  <c r="AA44" i="6"/>
  <c r="W44" i="6"/>
  <c r="V44" i="6"/>
  <c r="U44" i="6"/>
  <c r="T44" i="6"/>
  <c r="S44" i="6"/>
  <c r="R44" i="6"/>
  <c r="Q44" i="6"/>
  <c r="P44" i="6"/>
  <c r="O44" i="6"/>
  <c r="N44" i="6"/>
  <c r="M44" i="6"/>
  <c r="L44" i="6"/>
  <c r="K44" i="6"/>
  <c r="J44" i="6"/>
  <c r="I44" i="6"/>
  <c r="H44" i="6"/>
  <c r="G44" i="6"/>
  <c r="F44" i="6"/>
  <c r="E44" i="6"/>
  <c r="D44" i="6"/>
  <c r="C44" i="6"/>
  <c r="B44" i="6"/>
  <c r="AY43" i="6"/>
  <c r="AV43" i="6"/>
  <c r="AU43" i="6"/>
  <c r="AT43" i="6"/>
  <c r="AS43" i="6"/>
  <c r="AR43" i="6"/>
  <c r="AQ43" i="6"/>
  <c r="AP43" i="6"/>
  <c r="AO43" i="6"/>
  <c r="AN43" i="6"/>
  <c r="AM43" i="6"/>
  <c r="AL43" i="6"/>
  <c r="AK43" i="6"/>
  <c r="AJ43" i="6"/>
  <c r="AI43" i="6"/>
  <c r="AH43" i="6"/>
  <c r="AG43" i="6"/>
  <c r="AF43" i="6"/>
  <c r="AE43" i="6"/>
  <c r="AD43" i="6"/>
  <c r="AC43" i="6"/>
  <c r="AB43" i="6"/>
  <c r="AA43" i="6"/>
  <c r="W43" i="6"/>
  <c r="V43" i="6"/>
  <c r="U43" i="6"/>
  <c r="T43" i="6"/>
  <c r="S43" i="6"/>
  <c r="R43" i="6"/>
  <c r="Q43" i="6"/>
  <c r="P43" i="6"/>
  <c r="O43" i="6"/>
  <c r="N43" i="6"/>
  <c r="M43" i="6"/>
  <c r="L43" i="6"/>
  <c r="K43" i="6"/>
  <c r="J43" i="6"/>
  <c r="I43" i="6"/>
  <c r="H43" i="6"/>
  <c r="G43" i="6"/>
  <c r="F43" i="6"/>
  <c r="E43" i="6"/>
  <c r="D43" i="6"/>
  <c r="C43" i="6"/>
  <c r="B43" i="6"/>
  <c r="AY42" i="6"/>
  <c r="AV42" i="6"/>
  <c r="AU42" i="6"/>
  <c r="AT42" i="6"/>
  <c r="AS42" i="6"/>
  <c r="AR42" i="6"/>
  <c r="AQ42" i="6"/>
  <c r="AP42" i="6"/>
  <c r="AO42" i="6"/>
  <c r="AN42" i="6"/>
  <c r="AM42" i="6"/>
  <c r="AL42" i="6"/>
  <c r="AK42" i="6"/>
  <c r="AJ42" i="6"/>
  <c r="AI42" i="6"/>
  <c r="AH42" i="6"/>
  <c r="AG42" i="6"/>
  <c r="AF42" i="6"/>
  <c r="AE42" i="6"/>
  <c r="AD42" i="6"/>
  <c r="AC42" i="6"/>
  <c r="AB42" i="6"/>
  <c r="AA42" i="6"/>
  <c r="W42" i="6"/>
  <c r="V42" i="6"/>
  <c r="U42" i="6"/>
  <c r="T42" i="6"/>
  <c r="S42" i="6"/>
  <c r="R42" i="6"/>
  <c r="Q42" i="6"/>
  <c r="P42" i="6"/>
  <c r="O42" i="6"/>
  <c r="N42" i="6"/>
  <c r="M42" i="6"/>
  <c r="L42" i="6"/>
  <c r="K42" i="6"/>
  <c r="J42" i="6"/>
  <c r="I42" i="6"/>
  <c r="H42" i="6"/>
  <c r="G42" i="6"/>
  <c r="F42" i="6"/>
  <c r="E42" i="6"/>
  <c r="D42" i="6"/>
  <c r="C42" i="6"/>
  <c r="B42" i="6"/>
  <c r="AY41" i="6"/>
  <c r="AV41" i="6"/>
  <c r="AU41" i="6"/>
  <c r="AT41" i="6"/>
  <c r="AS41" i="6"/>
  <c r="AR41" i="6"/>
  <c r="AQ41" i="6"/>
  <c r="AP41" i="6"/>
  <c r="AO41" i="6"/>
  <c r="AN41" i="6"/>
  <c r="AM41" i="6"/>
  <c r="AL41" i="6"/>
  <c r="AK41" i="6"/>
  <c r="AJ41" i="6"/>
  <c r="AI41" i="6"/>
  <c r="AH41" i="6"/>
  <c r="AG41" i="6"/>
  <c r="AF41" i="6"/>
  <c r="AE41" i="6"/>
  <c r="AD41" i="6"/>
  <c r="AC41" i="6"/>
  <c r="AB41" i="6"/>
  <c r="AA41" i="6"/>
  <c r="W41" i="6"/>
  <c r="V41" i="6"/>
  <c r="U41" i="6"/>
  <c r="T41" i="6"/>
  <c r="S41" i="6"/>
  <c r="R41" i="6"/>
  <c r="Q41" i="6"/>
  <c r="P41" i="6"/>
  <c r="O41" i="6"/>
  <c r="N41" i="6"/>
  <c r="M41" i="6"/>
  <c r="L41" i="6"/>
  <c r="K41" i="6"/>
  <c r="J41" i="6"/>
  <c r="I41" i="6"/>
  <c r="H41" i="6"/>
  <c r="G41" i="6"/>
  <c r="F41" i="6"/>
  <c r="E41" i="6"/>
  <c r="D41" i="6"/>
  <c r="C41" i="6"/>
  <c r="B41" i="6"/>
  <c r="AY40" i="6"/>
  <c r="AV40" i="6"/>
  <c r="AU40" i="6"/>
  <c r="AT40" i="6"/>
  <c r="AS40" i="6"/>
  <c r="AR40" i="6"/>
  <c r="AQ40" i="6"/>
  <c r="AP40" i="6"/>
  <c r="AO40" i="6"/>
  <c r="AN40" i="6"/>
  <c r="AM40" i="6"/>
  <c r="AL40" i="6"/>
  <c r="AK40" i="6"/>
  <c r="AJ40" i="6"/>
  <c r="AI40" i="6"/>
  <c r="AH40" i="6"/>
  <c r="AG40" i="6"/>
  <c r="AF40" i="6"/>
  <c r="AE40" i="6"/>
  <c r="AD40" i="6"/>
  <c r="AC40" i="6"/>
  <c r="AB40" i="6"/>
  <c r="AA40" i="6"/>
  <c r="W40" i="6"/>
  <c r="V40" i="6"/>
  <c r="U40" i="6"/>
  <c r="T40" i="6"/>
  <c r="S40" i="6"/>
  <c r="R40" i="6"/>
  <c r="Q40" i="6"/>
  <c r="P40" i="6"/>
  <c r="O40" i="6"/>
  <c r="N40" i="6"/>
  <c r="M40" i="6"/>
  <c r="L40" i="6"/>
  <c r="K40" i="6"/>
  <c r="J40" i="6"/>
  <c r="I40" i="6"/>
  <c r="H40" i="6"/>
  <c r="G40" i="6"/>
  <c r="F40" i="6"/>
  <c r="E40" i="6"/>
  <c r="D40" i="6"/>
  <c r="C40" i="6"/>
  <c r="B40" i="6"/>
  <c r="AY39" i="6"/>
  <c r="AV39" i="6"/>
  <c r="AU39" i="6"/>
  <c r="AT39" i="6"/>
  <c r="AS39" i="6"/>
  <c r="AR39" i="6"/>
  <c r="AQ39" i="6"/>
  <c r="AP39" i="6"/>
  <c r="AO39" i="6"/>
  <c r="AN39" i="6"/>
  <c r="AM39" i="6"/>
  <c r="AL39" i="6"/>
  <c r="AK39" i="6"/>
  <c r="AJ39" i="6"/>
  <c r="AI39" i="6"/>
  <c r="AH39" i="6"/>
  <c r="AG39" i="6"/>
  <c r="AF39" i="6"/>
  <c r="AE39" i="6"/>
  <c r="AD39" i="6"/>
  <c r="AC39" i="6"/>
  <c r="AB39" i="6"/>
  <c r="AA39" i="6"/>
  <c r="W39" i="6"/>
  <c r="V39" i="6"/>
  <c r="U39" i="6"/>
  <c r="T39" i="6"/>
  <c r="S39" i="6"/>
  <c r="R39" i="6"/>
  <c r="Q39" i="6"/>
  <c r="P39" i="6"/>
  <c r="O39" i="6"/>
  <c r="N39" i="6"/>
  <c r="M39" i="6"/>
  <c r="L39" i="6"/>
  <c r="K39" i="6"/>
  <c r="J39" i="6"/>
  <c r="I39" i="6"/>
  <c r="H39" i="6"/>
  <c r="G39" i="6"/>
  <c r="F39" i="6"/>
  <c r="E39" i="6"/>
  <c r="D39" i="6"/>
  <c r="C39" i="6"/>
  <c r="B39" i="6"/>
  <c r="AY38" i="6"/>
  <c r="AV38" i="6"/>
  <c r="AU38" i="6"/>
  <c r="AT38" i="6"/>
  <c r="AS38" i="6"/>
  <c r="AR38" i="6"/>
  <c r="AQ38" i="6"/>
  <c r="AP38" i="6"/>
  <c r="AO38" i="6"/>
  <c r="AN38" i="6"/>
  <c r="AM38" i="6"/>
  <c r="AL38" i="6"/>
  <c r="AK38" i="6"/>
  <c r="AJ38" i="6"/>
  <c r="AI38" i="6"/>
  <c r="AH38" i="6"/>
  <c r="AG38" i="6"/>
  <c r="AF38" i="6"/>
  <c r="AE38" i="6"/>
  <c r="AD38" i="6"/>
  <c r="AC38" i="6"/>
  <c r="AB38" i="6"/>
  <c r="AA38" i="6"/>
  <c r="W38" i="6"/>
  <c r="V38" i="6"/>
  <c r="U38" i="6"/>
  <c r="T38" i="6"/>
  <c r="S38" i="6"/>
  <c r="R38" i="6"/>
  <c r="Q38" i="6"/>
  <c r="P38" i="6"/>
  <c r="O38" i="6"/>
  <c r="N38" i="6"/>
  <c r="M38" i="6"/>
  <c r="L38" i="6"/>
  <c r="K38" i="6"/>
  <c r="J38" i="6"/>
  <c r="I38" i="6"/>
  <c r="H38" i="6"/>
  <c r="G38" i="6"/>
  <c r="F38" i="6"/>
  <c r="E38" i="6"/>
  <c r="D38" i="6"/>
  <c r="C38" i="6"/>
  <c r="B38" i="6"/>
  <c r="AY37" i="6"/>
  <c r="AV37" i="6"/>
  <c r="AU37" i="6"/>
  <c r="AT37" i="6"/>
  <c r="AS37" i="6"/>
  <c r="AR37" i="6"/>
  <c r="AQ37" i="6"/>
  <c r="AP37" i="6"/>
  <c r="AO37" i="6"/>
  <c r="AN37" i="6"/>
  <c r="AM37" i="6"/>
  <c r="AL37" i="6"/>
  <c r="AK37" i="6"/>
  <c r="AJ37" i="6"/>
  <c r="AI37" i="6"/>
  <c r="AH37" i="6"/>
  <c r="AG37" i="6"/>
  <c r="AF37" i="6"/>
  <c r="AE37" i="6"/>
  <c r="AD37" i="6"/>
  <c r="AC37" i="6"/>
  <c r="AB37" i="6"/>
  <c r="AA37" i="6"/>
  <c r="W37" i="6"/>
  <c r="V37" i="6"/>
  <c r="U37" i="6"/>
  <c r="T37" i="6"/>
  <c r="S37" i="6"/>
  <c r="R37" i="6"/>
  <c r="Q37" i="6"/>
  <c r="P37" i="6"/>
  <c r="O37" i="6"/>
  <c r="N37" i="6"/>
  <c r="M37" i="6"/>
  <c r="L37" i="6"/>
  <c r="K37" i="6"/>
  <c r="J37" i="6"/>
  <c r="I37" i="6"/>
  <c r="H37" i="6"/>
  <c r="G37" i="6"/>
  <c r="F37" i="6"/>
  <c r="E37" i="6"/>
  <c r="D37" i="6"/>
  <c r="C37" i="6"/>
  <c r="B37" i="6"/>
  <c r="AY36" i="6"/>
  <c r="AV36" i="6"/>
  <c r="AU36" i="6"/>
  <c r="AT36" i="6"/>
  <c r="AS36" i="6"/>
  <c r="AR36" i="6"/>
  <c r="AQ36" i="6"/>
  <c r="AP36" i="6"/>
  <c r="AO36" i="6"/>
  <c r="AN36" i="6"/>
  <c r="AM36" i="6"/>
  <c r="AL36" i="6"/>
  <c r="AK36" i="6"/>
  <c r="AJ36" i="6"/>
  <c r="AI36" i="6"/>
  <c r="AH36" i="6"/>
  <c r="AG36" i="6"/>
  <c r="AF36" i="6"/>
  <c r="AE36" i="6"/>
  <c r="AD36" i="6"/>
  <c r="AC36" i="6"/>
  <c r="AB36" i="6"/>
  <c r="AA36" i="6"/>
  <c r="W36" i="6"/>
  <c r="V36" i="6"/>
  <c r="U36" i="6"/>
  <c r="T36" i="6"/>
  <c r="S36" i="6"/>
  <c r="R36" i="6"/>
  <c r="Q36" i="6"/>
  <c r="P36" i="6"/>
  <c r="O36" i="6"/>
  <c r="N36" i="6"/>
  <c r="M36" i="6"/>
  <c r="L36" i="6"/>
  <c r="K36" i="6"/>
  <c r="J36" i="6"/>
  <c r="I36" i="6"/>
  <c r="H36" i="6"/>
  <c r="G36" i="6"/>
  <c r="F36" i="6"/>
  <c r="E36" i="6"/>
  <c r="D36" i="6"/>
  <c r="V23" i="6" s="1"/>
  <c r="C36" i="6"/>
  <c r="B36" i="6"/>
  <c r="AY35" i="6"/>
  <c r="AV35" i="6"/>
  <c r="AU35" i="6"/>
  <c r="AT35" i="6"/>
  <c r="AS35" i="6"/>
  <c r="AR35" i="6"/>
  <c r="AQ35" i="6"/>
  <c r="AP35" i="6"/>
  <c r="AO35" i="6"/>
  <c r="AN35" i="6"/>
  <c r="AM35" i="6"/>
  <c r="AL35" i="6"/>
  <c r="AK35" i="6"/>
  <c r="AJ35" i="6"/>
  <c r="AI35" i="6"/>
  <c r="AH35" i="6"/>
  <c r="AG35" i="6"/>
  <c r="AF35" i="6"/>
  <c r="AE35" i="6"/>
  <c r="AD35" i="6"/>
  <c r="AC35" i="6"/>
  <c r="AB35" i="6"/>
  <c r="AA35" i="6"/>
  <c r="W35" i="6"/>
  <c r="V35" i="6"/>
  <c r="U35" i="6"/>
  <c r="T35" i="6"/>
  <c r="S35" i="6"/>
  <c r="R35" i="6"/>
  <c r="Q35" i="6"/>
  <c r="P35" i="6"/>
  <c r="O35" i="6"/>
  <c r="N35" i="6"/>
  <c r="M35" i="6"/>
  <c r="L35" i="6"/>
  <c r="K35" i="6"/>
  <c r="J35" i="6"/>
  <c r="I35" i="6"/>
  <c r="H35" i="6"/>
  <c r="G35" i="6"/>
  <c r="F35" i="6"/>
  <c r="E35" i="6"/>
  <c r="D35" i="6"/>
  <c r="C35" i="6"/>
  <c r="B35" i="6"/>
  <c r="AY34" i="6"/>
  <c r="AV34" i="6"/>
  <c r="AU34" i="6"/>
  <c r="AT34" i="6"/>
  <c r="AS34" i="6"/>
  <c r="AR34" i="6"/>
  <c r="AQ34" i="6"/>
  <c r="AP34" i="6"/>
  <c r="AO34" i="6"/>
  <c r="AN34" i="6"/>
  <c r="AM34" i="6"/>
  <c r="AL34" i="6"/>
  <c r="AK34" i="6"/>
  <c r="AJ34" i="6"/>
  <c r="AI34" i="6"/>
  <c r="AH34" i="6"/>
  <c r="AG34" i="6"/>
  <c r="AF34" i="6"/>
  <c r="AE34" i="6"/>
  <c r="AD34" i="6"/>
  <c r="AC34" i="6"/>
  <c r="AB34" i="6"/>
  <c r="AA34" i="6"/>
  <c r="W34" i="6"/>
  <c r="V34" i="6"/>
  <c r="U34" i="6"/>
  <c r="T34" i="6"/>
  <c r="S34" i="6"/>
  <c r="R34" i="6"/>
  <c r="Q34" i="6"/>
  <c r="P34" i="6"/>
  <c r="O34" i="6"/>
  <c r="N34" i="6"/>
  <c r="M34" i="6"/>
  <c r="L34" i="6"/>
  <c r="K34" i="6"/>
  <c r="J34" i="6"/>
  <c r="I34" i="6"/>
  <c r="H34" i="6"/>
  <c r="G34" i="6"/>
  <c r="F34" i="6"/>
  <c r="E34" i="6"/>
  <c r="D34" i="6"/>
  <c r="W23" i="6" s="1"/>
  <c r="C34" i="6"/>
  <c r="B34" i="6"/>
  <c r="P23" i="6"/>
  <c r="H23" i="6"/>
  <c r="T22" i="6"/>
  <c r="L22" i="6"/>
  <c r="D22" i="6"/>
  <c r="P21" i="6"/>
  <c r="H21" i="6"/>
  <c r="T20" i="6"/>
  <c r="L20" i="6"/>
  <c r="D20" i="6"/>
  <c r="P19" i="6"/>
  <c r="H19" i="6"/>
  <c r="T18" i="6"/>
  <c r="L18" i="6"/>
  <c r="D18" i="6"/>
  <c r="P17" i="6"/>
  <c r="H17" i="6"/>
  <c r="T16" i="6"/>
  <c r="L16" i="6"/>
  <c r="D16" i="6"/>
  <c r="P15" i="6"/>
  <c r="H15" i="6"/>
  <c r="T14" i="6"/>
  <c r="L14" i="6"/>
  <c r="D14" i="6"/>
  <c r="P13" i="6"/>
  <c r="H13" i="6"/>
  <c r="T12" i="6"/>
  <c r="L12" i="6"/>
  <c r="D12" i="6"/>
  <c r="E12" i="6" l="1"/>
  <c r="M12" i="6"/>
  <c r="U12" i="6"/>
  <c r="I13" i="6"/>
  <c r="Q13" i="6"/>
  <c r="E14" i="6"/>
  <c r="M14" i="6"/>
  <c r="U14" i="6"/>
  <c r="I15" i="6"/>
  <c r="Q15" i="6"/>
  <c r="E16" i="6"/>
  <c r="M16" i="6"/>
  <c r="U16" i="6"/>
  <c r="I17" i="6"/>
  <c r="Q17" i="6"/>
  <c r="E18" i="6"/>
  <c r="M18" i="6"/>
  <c r="U18" i="6"/>
  <c r="I19" i="6"/>
  <c r="Q19" i="6"/>
  <c r="E20" i="6"/>
  <c r="M20" i="6"/>
  <c r="U20" i="6"/>
  <c r="I21" i="6"/>
  <c r="Q21" i="6"/>
  <c r="E22" i="6"/>
  <c r="M22" i="6"/>
  <c r="U22" i="6"/>
  <c r="I23" i="6"/>
  <c r="Q23" i="6"/>
  <c r="V12" i="6"/>
  <c r="F14" i="6"/>
  <c r="J15" i="6"/>
  <c r="N16" i="6"/>
  <c r="R17" i="6"/>
  <c r="R19" i="6"/>
  <c r="V22" i="6"/>
  <c r="F12" i="6"/>
  <c r="J13" i="6"/>
  <c r="V14" i="6"/>
  <c r="F16" i="6"/>
  <c r="J17" i="6"/>
  <c r="N18" i="6"/>
  <c r="J19" i="6"/>
  <c r="N20" i="6"/>
  <c r="J21" i="6"/>
  <c r="F22" i="6"/>
  <c r="J23" i="6"/>
  <c r="O12" i="6"/>
  <c r="K13" i="6"/>
  <c r="G14" i="6"/>
  <c r="O14" i="6"/>
  <c r="K15" i="6"/>
  <c r="S15" i="6"/>
  <c r="G16" i="6"/>
  <c r="O16" i="6"/>
  <c r="W16" i="6"/>
  <c r="K17" i="6"/>
  <c r="S17" i="6"/>
  <c r="G18" i="6"/>
  <c r="O18" i="6"/>
  <c r="W18" i="6"/>
  <c r="K19" i="6"/>
  <c r="S19" i="6"/>
  <c r="G20" i="6"/>
  <c r="O20" i="6"/>
  <c r="W20" i="6"/>
  <c r="K21" i="6"/>
  <c r="S21" i="6"/>
  <c r="G22" i="6"/>
  <c r="O22" i="6"/>
  <c r="W22" i="6"/>
  <c r="K23" i="6"/>
  <c r="S23" i="6"/>
  <c r="N12" i="6"/>
  <c r="R13" i="6"/>
  <c r="N14" i="6"/>
  <c r="R15" i="6"/>
  <c r="V16" i="6"/>
  <c r="F18" i="6"/>
  <c r="V18" i="6"/>
  <c r="F20" i="6"/>
  <c r="V20" i="6"/>
  <c r="R21" i="6"/>
  <c r="N22" i="6"/>
  <c r="R23" i="6"/>
  <c r="G12" i="6"/>
  <c r="W12" i="6"/>
  <c r="S13" i="6"/>
  <c r="W14" i="6"/>
  <c r="H12" i="6"/>
  <c r="P12" i="6"/>
  <c r="D13" i="6"/>
  <c r="D24" i="6" s="1"/>
  <c r="L13" i="6"/>
  <c r="L24" i="6" s="1"/>
  <c r="T13" i="6"/>
  <c r="T24" i="6" s="1"/>
  <c r="H14" i="6"/>
  <c r="P14" i="6"/>
  <c r="D15" i="6"/>
  <c r="L15" i="6"/>
  <c r="T15" i="6"/>
  <c r="H16" i="6"/>
  <c r="P16" i="6"/>
  <c r="D17" i="6"/>
  <c r="L17" i="6"/>
  <c r="T17" i="6"/>
  <c r="H18" i="6"/>
  <c r="P18" i="6"/>
  <c r="D19" i="6"/>
  <c r="L19" i="6"/>
  <c r="T19" i="6"/>
  <c r="H20" i="6"/>
  <c r="P20" i="6"/>
  <c r="D21" i="6"/>
  <c r="L21" i="6"/>
  <c r="T21" i="6"/>
  <c r="H22" i="6"/>
  <c r="P22" i="6"/>
  <c r="D23" i="6"/>
  <c r="L23" i="6"/>
  <c r="T23" i="6"/>
  <c r="I12" i="6"/>
  <c r="Q12" i="6"/>
  <c r="E13" i="6"/>
  <c r="M13" i="6"/>
  <c r="U13" i="6"/>
  <c r="I14" i="6"/>
  <c r="Q14" i="6"/>
  <c r="E15" i="6"/>
  <c r="M15" i="6"/>
  <c r="U15" i="6"/>
  <c r="I16" i="6"/>
  <c r="Q16" i="6"/>
  <c r="E17" i="6"/>
  <c r="M17" i="6"/>
  <c r="U17" i="6"/>
  <c r="I18" i="6"/>
  <c r="Q18" i="6"/>
  <c r="E19" i="6"/>
  <c r="M19" i="6"/>
  <c r="U19" i="6"/>
  <c r="I20" i="6"/>
  <c r="Q20" i="6"/>
  <c r="E21" i="6"/>
  <c r="M21" i="6"/>
  <c r="U21" i="6"/>
  <c r="I22" i="6"/>
  <c r="Q22" i="6"/>
  <c r="E23" i="6"/>
  <c r="M23" i="6"/>
  <c r="U23" i="6"/>
  <c r="F13" i="6"/>
  <c r="N13" i="6"/>
  <c r="J14" i="6"/>
  <c r="F15" i="6"/>
  <c r="V15" i="6"/>
  <c r="R16" i="6"/>
  <c r="N17" i="6"/>
  <c r="J18" i="6"/>
  <c r="F19" i="6"/>
  <c r="V19" i="6"/>
  <c r="R20" i="6"/>
  <c r="V21" i="6"/>
  <c r="N23" i="6"/>
  <c r="J12" i="6"/>
  <c r="R12" i="6"/>
  <c r="R24" i="6" s="1"/>
  <c r="V13" i="6"/>
  <c r="R14" i="6"/>
  <c r="N15" i="6"/>
  <c r="J16" i="6"/>
  <c r="F17" i="6"/>
  <c r="V17" i="6"/>
  <c r="R18" i="6"/>
  <c r="N19" i="6"/>
  <c r="J20" i="6"/>
  <c r="F21" i="6"/>
  <c r="N21" i="6"/>
  <c r="J22" i="6"/>
  <c r="R22" i="6"/>
  <c r="F23" i="6"/>
  <c r="K12" i="6"/>
  <c r="S12" i="6"/>
  <c r="S24" i="6" s="1"/>
  <c r="G13" i="6"/>
  <c r="O13" i="6"/>
  <c r="W13" i="6"/>
  <c r="K14" i="6"/>
  <c r="S14" i="6"/>
  <c r="G15" i="6"/>
  <c r="O15" i="6"/>
  <c r="W15" i="6"/>
  <c r="K16" i="6"/>
  <c r="S16" i="6"/>
  <c r="G17" i="6"/>
  <c r="O17" i="6"/>
  <c r="W17" i="6"/>
  <c r="K18" i="6"/>
  <c r="S18" i="6"/>
  <c r="G19" i="6"/>
  <c r="O19" i="6"/>
  <c r="W19" i="6"/>
  <c r="K20" i="6"/>
  <c r="S20" i="6"/>
  <c r="G21" i="6"/>
  <c r="O21" i="6"/>
  <c r="W21" i="6"/>
  <c r="K22" i="6"/>
  <c r="S22" i="6"/>
  <c r="G23" i="6"/>
  <c r="O23" i="6"/>
  <c r="K24" i="6" l="1"/>
  <c r="J24" i="6"/>
  <c r="P24" i="6"/>
  <c r="H24" i="6"/>
  <c r="N24" i="6"/>
  <c r="U24" i="6"/>
  <c r="Q24" i="6"/>
  <c r="M24" i="6"/>
  <c r="I24" i="6"/>
  <c r="O24" i="6"/>
  <c r="E24" i="6"/>
  <c r="W24" i="6"/>
  <c r="G24" i="6"/>
  <c r="V24" i="6"/>
  <c r="F24" i="6"/>
  <c r="AY706" i="5" l="1"/>
  <c r="AV706" i="5"/>
  <c r="AU706" i="5"/>
  <c r="AT706" i="5"/>
  <c r="AS706" i="5"/>
  <c r="AR706" i="5"/>
  <c r="AQ706" i="5"/>
  <c r="AP706" i="5"/>
  <c r="AO706" i="5"/>
  <c r="AN706" i="5"/>
  <c r="AM706" i="5"/>
  <c r="AL706" i="5"/>
  <c r="AK706" i="5"/>
  <c r="AJ706" i="5"/>
  <c r="AI706" i="5"/>
  <c r="AH706" i="5"/>
  <c r="AG706" i="5"/>
  <c r="AF706" i="5"/>
  <c r="AE706" i="5"/>
  <c r="AD706" i="5"/>
  <c r="AC706" i="5"/>
  <c r="AB706" i="5"/>
  <c r="AA706" i="5"/>
  <c r="W706" i="5"/>
  <c r="V706" i="5"/>
  <c r="U706" i="5"/>
  <c r="T706" i="5"/>
  <c r="S706" i="5"/>
  <c r="R706" i="5"/>
  <c r="Q706" i="5"/>
  <c r="P706" i="5"/>
  <c r="O706" i="5"/>
  <c r="N706" i="5"/>
  <c r="M706" i="5"/>
  <c r="L706" i="5"/>
  <c r="K706" i="5"/>
  <c r="J706" i="5"/>
  <c r="I706" i="5"/>
  <c r="H706" i="5"/>
  <c r="G706" i="5"/>
  <c r="F706" i="5"/>
  <c r="E706" i="5"/>
  <c r="D706" i="5"/>
  <c r="C706" i="5"/>
  <c r="B706" i="5"/>
  <c r="AY705" i="5"/>
  <c r="AV705" i="5"/>
  <c r="AU705" i="5"/>
  <c r="AT705" i="5"/>
  <c r="AS705" i="5"/>
  <c r="AR705" i="5"/>
  <c r="AQ705" i="5"/>
  <c r="AP705" i="5"/>
  <c r="AO705" i="5"/>
  <c r="AN705" i="5"/>
  <c r="AM705" i="5"/>
  <c r="AL705" i="5"/>
  <c r="AK705" i="5"/>
  <c r="AJ705" i="5"/>
  <c r="AI705" i="5"/>
  <c r="AH705" i="5"/>
  <c r="AG705" i="5"/>
  <c r="AF705" i="5"/>
  <c r="AE705" i="5"/>
  <c r="AD705" i="5"/>
  <c r="AC705" i="5"/>
  <c r="AB705" i="5"/>
  <c r="AA705" i="5"/>
  <c r="W705" i="5"/>
  <c r="V705" i="5"/>
  <c r="U705" i="5"/>
  <c r="T705" i="5"/>
  <c r="S705" i="5"/>
  <c r="R705" i="5"/>
  <c r="Q705" i="5"/>
  <c r="P705" i="5"/>
  <c r="O705" i="5"/>
  <c r="N705" i="5"/>
  <c r="M705" i="5"/>
  <c r="L705" i="5"/>
  <c r="K705" i="5"/>
  <c r="J705" i="5"/>
  <c r="I705" i="5"/>
  <c r="H705" i="5"/>
  <c r="G705" i="5"/>
  <c r="F705" i="5"/>
  <c r="E705" i="5"/>
  <c r="D705" i="5"/>
  <c r="C705" i="5"/>
  <c r="B705" i="5"/>
  <c r="AY704" i="5"/>
  <c r="AV704" i="5"/>
  <c r="AU704" i="5"/>
  <c r="AT704" i="5"/>
  <c r="AS704" i="5"/>
  <c r="AR704" i="5"/>
  <c r="AQ704" i="5"/>
  <c r="AP704" i="5"/>
  <c r="AO704" i="5"/>
  <c r="AN704" i="5"/>
  <c r="AM704" i="5"/>
  <c r="AL704" i="5"/>
  <c r="AK704" i="5"/>
  <c r="AJ704" i="5"/>
  <c r="AI704" i="5"/>
  <c r="AH704" i="5"/>
  <c r="AG704" i="5"/>
  <c r="AF704" i="5"/>
  <c r="AE704" i="5"/>
  <c r="AD704" i="5"/>
  <c r="AC704" i="5"/>
  <c r="AB704" i="5"/>
  <c r="AA704" i="5"/>
  <c r="W704" i="5"/>
  <c r="V704" i="5"/>
  <c r="U704" i="5"/>
  <c r="T704" i="5"/>
  <c r="S704" i="5"/>
  <c r="R704" i="5"/>
  <c r="Q704" i="5"/>
  <c r="P704" i="5"/>
  <c r="O704" i="5"/>
  <c r="N704" i="5"/>
  <c r="M704" i="5"/>
  <c r="L704" i="5"/>
  <c r="K704" i="5"/>
  <c r="J704" i="5"/>
  <c r="I704" i="5"/>
  <c r="H704" i="5"/>
  <c r="G704" i="5"/>
  <c r="F704" i="5"/>
  <c r="E704" i="5"/>
  <c r="D704" i="5"/>
  <c r="C704" i="5"/>
  <c r="B704" i="5"/>
  <c r="AY703" i="5"/>
  <c r="AV703" i="5"/>
  <c r="AU703" i="5"/>
  <c r="AT703" i="5"/>
  <c r="AS703" i="5"/>
  <c r="AR703" i="5"/>
  <c r="AQ703" i="5"/>
  <c r="AP703" i="5"/>
  <c r="AO703" i="5"/>
  <c r="AN703" i="5"/>
  <c r="AM703" i="5"/>
  <c r="AL703" i="5"/>
  <c r="AK703" i="5"/>
  <c r="AJ703" i="5"/>
  <c r="AI703" i="5"/>
  <c r="AH703" i="5"/>
  <c r="AG703" i="5"/>
  <c r="AF703" i="5"/>
  <c r="AE703" i="5"/>
  <c r="AD703" i="5"/>
  <c r="AC703" i="5"/>
  <c r="AB703" i="5"/>
  <c r="AA703" i="5"/>
  <c r="W703" i="5"/>
  <c r="V703" i="5"/>
  <c r="U703" i="5"/>
  <c r="T703" i="5"/>
  <c r="S703" i="5"/>
  <c r="R703" i="5"/>
  <c r="Q703" i="5"/>
  <c r="P703" i="5"/>
  <c r="O703" i="5"/>
  <c r="N703" i="5"/>
  <c r="M703" i="5"/>
  <c r="L703" i="5"/>
  <c r="K703" i="5"/>
  <c r="J703" i="5"/>
  <c r="I703" i="5"/>
  <c r="H703" i="5"/>
  <c r="G703" i="5"/>
  <c r="F703" i="5"/>
  <c r="E703" i="5"/>
  <c r="D703" i="5"/>
  <c r="C703" i="5"/>
  <c r="B703" i="5"/>
  <c r="AY702" i="5"/>
  <c r="AV702" i="5"/>
  <c r="AU702" i="5"/>
  <c r="AT702" i="5"/>
  <c r="AS702" i="5"/>
  <c r="AR702" i="5"/>
  <c r="AQ702" i="5"/>
  <c r="AP702" i="5"/>
  <c r="AO702" i="5"/>
  <c r="AN702" i="5"/>
  <c r="AM702" i="5"/>
  <c r="AL702" i="5"/>
  <c r="AK702" i="5"/>
  <c r="AJ702" i="5"/>
  <c r="AI702" i="5"/>
  <c r="AH702" i="5"/>
  <c r="AG702" i="5"/>
  <c r="AF702" i="5"/>
  <c r="AE702" i="5"/>
  <c r="AD702" i="5"/>
  <c r="AC702" i="5"/>
  <c r="AB702" i="5"/>
  <c r="AA702" i="5"/>
  <c r="W702" i="5"/>
  <c r="V702" i="5"/>
  <c r="U702" i="5"/>
  <c r="T702" i="5"/>
  <c r="S702" i="5"/>
  <c r="R702" i="5"/>
  <c r="Q702" i="5"/>
  <c r="P702" i="5"/>
  <c r="O702" i="5"/>
  <c r="N702" i="5"/>
  <c r="M702" i="5"/>
  <c r="L702" i="5"/>
  <c r="K702" i="5"/>
  <c r="J702" i="5"/>
  <c r="I702" i="5"/>
  <c r="H702" i="5"/>
  <c r="G702" i="5"/>
  <c r="F702" i="5"/>
  <c r="E702" i="5"/>
  <c r="D702" i="5"/>
  <c r="C702" i="5"/>
  <c r="B702" i="5"/>
  <c r="AY701" i="5"/>
  <c r="AV701" i="5"/>
  <c r="AU701" i="5"/>
  <c r="AT701" i="5"/>
  <c r="AS701" i="5"/>
  <c r="AR701" i="5"/>
  <c r="AQ701" i="5"/>
  <c r="AP701" i="5"/>
  <c r="AO701" i="5"/>
  <c r="AN701" i="5"/>
  <c r="AM701" i="5"/>
  <c r="AL701" i="5"/>
  <c r="AK701" i="5"/>
  <c r="AJ701" i="5"/>
  <c r="AI701" i="5"/>
  <c r="AH701" i="5"/>
  <c r="AG701" i="5"/>
  <c r="AF701" i="5"/>
  <c r="AE701" i="5"/>
  <c r="AD701" i="5"/>
  <c r="AC701" i="5"/>
  <c r="AB701" i="5"/>
  <c r="AA701" i="5"/>
  <c r="W701" i="5"/>
  <c r="V701" i="5"/>
  <c r="U701" i="5"/>
  <c r="T701" i="5"/>
  <c r="S701" i="5"/>
  <c r="R701" i="5"/>
  <c r="Q701" i="5"/>
  <c r="P701" i="5"/>
  <c r="O701" i="5"/>
  <c r="N701" i="5"/>
  <c r="M701" i="5"/>
  <c r="L701" i="5"/>
  <c r="K701" i="5"/>
  <c r="J701" i="5"/>
  <c r="I701" i="5"/>
  <c r="H701" i="5"/>
  <c r="G701" i="5"/>
  <c r="F701" i="5"/>
  <c r="E701" i="5"/>
  <c r="D701" i="5"/>
  <c r="C701" i="5"/>
  <c r="B701" i="5"/>
  <c r="AY700" i="5"/>
  <c r="AV700" i="5"/>
  <c r="AU700" i="5"/>
  <c r="AT700" i="5"/>
  <c r="AS700" i="5"/>
  <c r="AR700" i="5"/>
  <c r="AQ700" i="5"/>
  <c r="AP700" i="5"/>
  <c r="AO700" i="5"/>
  <c r="AN700" i="5"/>
  <c r="AM700" i="5"/>
  <c r="AL700" i="5"/>
  <c r="AK700" i="5"/>
  <c r="AJ700" i="5"/>
  <c r="AI700" i="5"/>
  <c r="AH700" i="5"/>
  <c r="AG700" i="5"/>
  <c r="AF700" i="5"/>
  <c r="AE700" i="5"/>
  <c r="AD700" i="5"/>
  <c r="AC700" i="5"/>
  <c r="AB700" i="5"/>
  <c r="AA700" i="5"/>
  <c r="W700" i="5"/>
  <c r="V700" i="5"/>
  <c r="U700" i="5"/>
  <c r="T700" i="5"/>
  <c r="S700" i="5"/>
  <c r="R700" i="5"/>
  <c r="Q700" i="5"/>
  <c r="P700" i="5"/>
  <c r="O700" i="5"/>
  <c r="N700" i="5"/>
  <c r="M700" i="5"/>
  <c r="L700" i="5"/>
  <c r="K700" i="5"/>
  <c r="J700" i="5"/>
  <c r="I700" i="5"/>
  <c r="H700" i="5"/>
  <c r="G700" i="5"/>
  <c r="F700" i="5"/>
  <c r="E700" i="5"/>
  <c r="D700" i="5"/>
  <c r="C700" i="5"/>
  <c r="B700" i="5"/>
  <c r="AY699" i="5"/>
  <c r="AV699" i="5"/>
  <c r="AU699" i="5"/>
  <c r="AT699" i="5"/>
  <c r="AS699" i="5"/>
  <c r="AR699" i="5"/>
  <c r="AQ699" i="5"/>
  <c r="AP699" i="5"/>
  <c r="AO699" i="5"/>
  <c r="AN699" i="5"/>
  <c r="AM699" i="5"/>
  <c r="AL699" i="5"/>
  <c r="AK699" i="5"/>
  <c r="AJ699" i="5"/>
  <c r="AI699" i="5"/>
  <c r="AH699" i="5"/>
  <c r="AG699" i="5"/>
  <c r="AF699" i="5"/>
  <c r="AE699" i="5"/>
  <c r="AD699" i="5"/>
  <c r="AC699" i="5"/>
  <c r="AB699" i="5"/>
  <c r="AA699" i="5"/>
  <c r="W699" i="5"/>
  <c r="V699" i="5"/>
  <c r="U699" i="5"/>
  <c r="T699" i="5"/>
  <c r="S699" i="5"/>
  <c r="R699" i="5"/>
  <c r="Q699" i="5"/>
  <c r="P699" i="5"/>
  <c r="O699" i="5"/>
  <c r="N699" i="5"/>
  <c r="M699" i="5"/>
  <c r="L699" i="5"/>
  <c r="K699" i="5"/>
  <c r="J699" i="5"/>
  <c r="I699" i="5"/>
  <c r="H699" i="5"/>
  <c r="G699" i="5"/>
  <c r="F699" i="5"/>
  <c r="E699" i="5"/>
  <c r="D699" i="5"/>
  <c r="C699" i="5"/>
  <c r="B699" i="5"/>
  <c r="AY698" i="5"/>
  <c r="AV698" i="5"/>
  <c r="AU698" i="5"/>
  <c r="AT698" i="5"/>
  <c r="AS698" i="5"/>
  <c r="AR698" i="5"/>
  <c r="AQ698" i="5"/>
  <c r="AP698" i="5"/>
  <c r="AO698" i="5"/>
  <c r="AN698" i="5"/>
  <c r="AM698" i="5"/>
  <c r="AL698" i="5"/>
  <c r="AK698" i="5"/>
  <c r="AJ698" i="5"/>
  <c r="AI698" i="5"/>
  <c r="AH698" i="5"/>
  <c r="AG698" i="5"/>
  <c r="AF698" i="5"/>
  <c r="AE698" i="5"/>
  <c r="AD698" i="5"/>
  <c r="AC698" i="5"/>
  <c r="AB698" i="5"/>
  <c r="AA698" i="5"/>
  <c r="W698" i="5"/>
  <c r="V698" i="5"/>
  <c r="U698" i="5"/>
  <c r="T698" i="5"/>
  <c r="S698" i="5"/>
  <c r="R698" i="5"/>
  <c r="Q698" i="5"/>
  <c r="P698" i="5"/>
  <c r="O698" i="5"/>
  <c r="N698" i="5"/>
  <c r="M698" i="5"/>
  <c r="L698" i="5"/>
  <c r="K698" i="5"/>
  <c r="J698" i="5"/>
  <c r="I698" i="5"/>
  <c r="H698" i="5"/>
  <c r="G698" i="5"/>
  <c r="F698" i="5"/>
  <c r="E698" i="5"/>
  <c r="D698" i="5"/>
  <c r="C698" i="5"/>
  <c r="B698" i="5"/>
  <c r="AY697" i="5"/>
  <c r="AV697" i="5"/>
  <c r="AU697" i="5"/>
  <c r="AT697" i="5"/>
  <c r="AS697" i="5"/>
  <c r="AR697" i="5"/>
  <c r="AQ697" i="5"/>
  <c r="AP697" i="5"/>
  <c r="AO697" i="5"/>
  <c r="AN697" i="5"/>
  <c r="AM697" i="5"/>
  <c r="AL697" i="5"/>
  <c r="AK697" i="5"/>
  <c r="AJ697" i="5"/>
  <c r="AI697" i="5"/>
  <c r="AH697" i="5"/>
  <c r="AG697" i="5"/>
  <c r="AF697" i="5"/>
  <c r="AE697" i="5"/>
  <c r="AD697" i="5"/>
  <c r="AC697" i="5"/>
  <c r="AB697" i="5"/>
  <c r="AA697" i="5"/>
  <c r="W697" i="5"/>
  <c r="V697" i="5"/>
  <c r="U697" i="5"/>
  <c r="T697" i="5"/>
  <c r="S697" i="5"/>
  <c r="R697" i="5"/>
  <c r="Q697" i="5"/>
  <c r="P697" i="5"/>
  <c r="O697" i="5"/>
  <c r="N697" i="5"/>
  <c r="M697" i="5"/>
  <c r="L697" i="5"/>
  <c r="K697" i="5"/>
  <c r="J697" i="5"/>
  <c r="I697" i="5"/>
  <c r="H697" i="5"/>
  <c r="G697" i="5"/>
  <c r="F697" i="5"/>
  <c r="E697" i="5"/>
  <c r="D697" i="5"/>
  <c r="C697" i="5"/>
  <c r="B697" i="5"/>
  <c r="AY696" i="5"/>
  <c r="AV696" i="5"/>
  <c r="AU696" i="5"/>
  <c r="AT696" i="5"/>
  <c r="AS696" i="5"/>
  <c r="AR696" i="5"/>
  <c r="AQ696" i="5"/>
  <c r="AP696" i="5"/>
  <c r="AO696" i="5"/>
  <c r="AN696" i="5"/>
  <c r="AM696" i="5"/>
  <c r="AL696" i="5"/>
  <c r="AK696" i="5"/>
  <c r="AJ696" i="5"/>
  <c r="AI696" i="5"/>
  <c r="AH696" i="5"/>
  <c r="AG696" i="5"/>
  <c r="AF696" i="5"/>
  <c r="AE696" i="5"/>
  <c r="AD696" i="5"/>
  <c r="AC696" i="5"/>
  <c r="AB696" i="5"/>
  <c r="AA696" i="5"/>
  <c r="W696" i="5"/>
  <c r="V696" i="5"/>
  <c r="U696" i="5"/>
  <c r="T696" i="5"/>
  <c r="S696" i="5"/>
  <c r="R696" i="5"/>
  <c r="Q696" i="5"/>
  <c r="P696" i="5"/>
  <c r="O696" i="5"/>
  <c r="N696" i="5"/>
  <c r="M696" i="5"/>
  <c r="L696" i="5"/>
  <c r="K696" i="5"/>
  <c r="J696" i="5"/>
  <c r="I696" i="5"/>
  <c r="H696" i="5"/>
  <c r="G696" i="5"/>
  <c r="F696" i="5"/>
  <c r="E696" i="5"/>
  <c r="D696" i="5"/>
  <c r="C696" i="5"/>
  <c r="B696" i="5"/>
  <c r="AY695" i="5"/>
  <c r="AV695" i="5"/>
  <c r="AU695" i="5"/>
  <c r="AT695" i="5"/>
  <c r="AS695" i="5"/>
  <c r="AR695" i="5"/>
  <c r="AQ695" i="5"/>
  <c r="AP695" i="5"/>
  <c r="AO695" i="5"/>
  <c r="AN695" i="5"/>
  <c r="AM695" i="5"/>
  <c r="AL695" i="5"/>
  <c r="AK695" i="5"/>
  <c r="AJ695" i="5"/>
  <c r="AI695" i="5"/>
  <c r="AH695" i="5"/>
  <c r="AG695" i="5"/>
  <c r="AF695" i="5"/>
  <c r="AE695" i="5"/>
  <c r="AD695" i="5"/>
  <c r="AC695" i="5"/>
  <c r="AB695" i="5"/>
  <c r="AA695" i="5"/>
  <c r="W695" i="5"/>
  <c r="V695" i="5"/>
  <c r="U695" i="5"/>
  <c r="T695" i="5"/>
  <c r="S695" i="5"/>
  <c r="R695" i="5"/>
  <c r="Q695" i="5"/>
  <c r="P695" i="5"/>
  <c r="O695" i="5"/>
  <c r="N695" i="5"/>
  <c r="M695" i="5"/>
  <c r="L695" i="5"/>
  <c r="K695" i="5"/>
  <c r="J695" i="5"/>
  <c r="I695" i="5"/>
  <c r="H695" i="5"/>
  <c r="G695" i="5"/>
  <c r="F695" i="5"/>
  <c r="E695" i="5"/>
  <c r="D695" i="5"/>
  <c r="C695" i="5"/>
  <c r="B695" i="5"/>
  <c r="AY694" i="5"/>
  <c r="AV694" i="5"/>
  <c r="AU694" i="5"/>
  <c r="AT694" i="5"/>
  <c r="AS694" i="5"/>
  <c r="AR694" i="5"/>
  <c r="AQ694" i="5"/>
  <c r="AP694" i="5"/>
  <c r="AO694" i="5"/>
  <c r="AN694" i="5"/>
  <c r="AM694" i="5"/>
  <c r="AL694" i="5"/>
  <c r="AK694" i="5"/>
  <c r="AJ694" i="5"/>
  <c r="AI694" i="5"/>
  <c r="AH694" i="5"/>
  <c r="AG694" i="5"/>
  <c r="AF694" i="5"/>
  <c r="AE694" i="5"/>
  <c r="AD694" i="5"/>
  <c r="AC694" i="5"/>
  <c r="AB694" i="5"/>
  <c r="AA694" i="5"/>
  <c r="W694" i="5"/>
  <c r="V694" i="5"/>
  <c r="U694" i="5"/>
  <c r="T694" i="5"/>
  <c r="S694" i="5"/>
  <c r="R694" i="5"/>
  <c r="Q694" i="5"/>
  <c r="P694" i="5"/>
  <c r="O694" i="5"/>
  <c r="N694" i="5"/>
  <c r="M694" i="5"/>
  <c r="L694" i="5"/>
  <c r="K694" i="5"/>
  <c r="J694" i="5"/>
  <c r="I694" i="5"/>
  <c r="H694" i="5"/>
  <c r="G694" i="5"/>
  <c r="F694" i="5"/>
  <c r="E694" i="5"/>
  <c r="D694" i="5"/>
  <c r="C694" i="5"/>
  <c r="B694" i="5"/>
  <c r="AY693" i="5"/>
  <c r="AV693" i="5"/>
  <c r="AU693" i="5"/>
  <c r="AT693" i="5"/>
  <c r="AS693" i="5"/>
  <c r="AR693" i="5"/>
  <c r="AQ693" i="5"/>
  <c r="AP693" i="5"/>
  <c r="AO693" i="5"/>
  <c r="AN693" i="5"/>
  <c r="AM693" i="5"/>
  <c r="AL693" i="5"/>
  <c r="AK693" i="5"/>
  <c r="AJ693" i="5"/>
  <c r="AI693" i="5"/>
  <c r="AH693" i="5"/>
  <c r="AG693" i="5"/>
  <c r="AF693" i="5"/>
  <c r="AE693" i="5"/>
  <c r="AD693" i="5"/>
  <c r="AC693" i="5"/>
  <c r="AB693" i="5"/>
  <c r="AA693" i="5"/>
  <c r="W693" i="5"/>
  <c r="V693" i="5"/>
  <c r="U693" i="5"/>
  <c r="T693" i="5"/>
  <c r="S693" i="5"/>
  <c r="R693" i="5"/>
  <c r="Q693" i="5"/>
  <c r="P693" i="5"/>
  <c r="O693" i="5"/>
  <c r="N693" i="5"/>
  <c r="M693" i="5"/>
  <c r="L693" i="5"/>
  <c r="K693" i="5"/>
  <c r="J693" i="5"/>
  <c r="I693" i="5"/>
  <c r="H693" i="5"/>
  <c r="G693" i="5"/>
  <c r="F693" i="5"/>
  <c r="E693" i="5"/>
  <c r="D693" i="5"/>
  <c r="C693" i="5"/>
  <c r="B693" i="5"/>
  <c r="AY692" i="5"/>
  <c r="AV692" i="5"/>
  <c r="AU692" i="5"/>
  <c r="AT692" i="5"/>
  <c r="AS692" i="5"/>
  <c r="AR692" i="5"/>
  <c r="AQ692" i="5"/>
  <c r="AP692" i="5"/>
  <c r="AO692" i="5"/>
  <c r="AN692" i="5"/>
  <c r="AM692" i="5"/>
  <c r="AL692" i="5"/>
  <c r="AK692" i="5"/>
  <c r="AJ692" i="5"/>
  <c r="AI692" i="5"/>
  <c r="AH692" i="5"/>
  <c r="AG692" i="5"/>
  <c r="AF692" i="5"/>
  <c r="AE692" i="5"/>
  <c r="AD692" i="5"/>
  <c r="AC692" i="5"/>
  <c r="AB692" i="5"/>
  <c r="AA692" i="5"/>
  <c r="W692" i="5"/>
  <c r="V692" i="5"/>
  <c r="U692" i="5"/>
  <c r="T692" i="5"/>
  <c r="S692" i="5"/>
  <c r="R692" i="5"/>
  <c r="Q692" i="5"/>
  <c r="P692" i="5"/>
  <c r="O692" i="5"/>
  <c r="N692" i="5"/>
  <c r="M692" i="5"/>
  <c r="L692" i="5"/>
  <c r="K692" i="5"/>
  <c r="J692" i="5"/>
  <c r="I692" i="5"/>
  <c r="H692" i="5"/>
  <c r="G692" i="5"/>
  <c r="F692" i="5"/>
  <c r="E692" i="5"/>
  <c r="D692" i="5"/>
  <c r="C692" i="5"/>
  <c r="B692" i="5"/>
  <c r="AY691" i="5"/>
  <c r="AV691" i="5"/>
  <c r="AU691" i="5"/>
  <c r="AT691" i="5"/>
  <c r="AS691" i="5"/>
  <c r="AR691" i="5"/>
  <c r="AQ691" i="5"/>
  <c r="AP691" i="5"/>
  <c r="AO691" i="5"/>
  <c r="AN691" i="5"/>
  <c r="AM691" i="5"/>
  <c r="AL691" i="5"/>
  <c r="AK691" i="5"/>
  <c r="AJ691" i="5"/>
  <c r="AI691" i="5"/>
  <c r="AH691" i="5"/>
  <c r="AG691" i="5"/>
  <c r="AF691" i="5"/>
  <c r="AE691" i="5"/>
  <c r="AD691" i="5"/>
  <c r="AC691" i="5"/>
  <c r="AB691" i="5"/>
  <c r="AA691" i="5"/>
  <c r="W691" i="5"/>
  <c r="V691" i="5"/>
  <c r="U691" i="5"/>
  <c r="T691" i="5"/>
  <c r="S691" i="5"/>
  <c r="R691" i="5"/>
  <c r="Q691" i="5"/>
  <c r="P691" i="5"/>
  <c r="O691" i="5"/>
  <c r="N691" i="5"/>
  <c r="M691" i="5"/>
  <c r="L691" i="5"/>
  <c r="K691" i="5"/>
  <c r="J691" i="5"/>
  <c r="I691" i="5"/>
  <c r="H691" i="5"/>
  <c r="G691" i="5"/>
  <c r="F691" i="5"/>
  <c r="E691" i="5"/>
  <c r="D691" i="5"/>
  <c r="C691" i="5"/>
  <c r="B691" i="5"/>
  <c r="AY690" i="5"/>
  <c r="AV690" i="5"/>
  <c r="AU690" i="5"/>
  <c r="AT690" i="5"/>
  <c r="AS690" i="5"/>
  <c r="AR690" i="5"/>
  <c r="AQ690" i="5"/>
  <c r="AP690" i="5"/>
  <c r="AO690" i="5"/>
  <c r="AN690" i="5"/>
  <c r="AM690" i="5"/>
  <c r="AL690" i="5"/>
  <c r="AK690" i="5"/>
  <c r="AJ690" i="5"/>
  <c r="AI690" i="5"/>
  <c r="AH690" i="5"/>
  <c r="AG690" i="5"/>
  <c r="AF690" i="5"/>
  <c r="AE690" i="5"/>
  <c r="AD690" i="5"/>
  <c r="AC690" i="5"/>
  <c r="AB690" i="5"/>
  <c r="AA690" i="5"/>
  <c r="W690" i="5"/>
  <c r="V690" i="5"/>
  <c r="U690" i="5"/>
  <c r="T690" i="5"/>
  <c r="S690" i="5"/>
  <c r="R690" i="5"/>
  <c r="Q690" i="5"/>
  <c r="P690" i="5"/>
  <c r="O690" i="5"/>
  <c r="N690" i="5"/>
  <c r="M690" i="5"/>
  <c r="L690" i="5"/>
  <c r="K690" i="5"/>
  <c r="J690" i="5"/>
  <c r="I690" i="5"/>
  <c r="H690" i="5"/>
  <c r="G690" i="5"/>
  <c r="F690" i="5"/>
  <c r="E690" i="5"/>
  <c r="D690" i="5"/>
  <c r="C690" i="5"/>
  <c r="B690" i="5"/>
  <c r="AY689" i="5"/>
  <c r="AV689" i="5"/>
  <c r="AU689" i="5"/>
  <c r="AT689" i="5"/>
  <c r="AS689" i="5"/>
  <c r="AR689" i="5"/>
  <c r="AQ689" i="5"/>
  <c r="AP689" i="5"/>
  <c r="AO689" i="5"/>
  <c r="AN689" i="5"/>
  <c r="AM689" i="5"/>
  <c r="AL689" i="5"/>
  <c r="AK689" i="5"/>
  <c r="AJ689" i="5"/>
  <c r="AI689" i="5"/>
  <c r="AH689" i="5"/>
  <c r="AG689" i="5"/>
  <c r="AF689" i="5"/>
  <c r="AE689" i="5"/>
  <c r="AD689" i="5"/>
  <c r="AC689" i="5"/>
  <c r="AB689" i="5"/>
  <c r="AA689" i="5"/>
  <c r="W689" i="5"/>
  <c r="V689" i="5"/>
  <c r="U689" i="5"/>
  <c r="T689" i="5"/>
  <c r="S689" i="5"/>
  <c r="R689" i="5"/>
  <c r="Q689" i="5"/>
  <c r="P689" i="5"/>
  <c r="O689" i="5"/>
  <c r="N689" i="5"/>
  <c r="M689" i="5"/>
  <c r="L689" i="5"/>
  <c r="K689" i="5"/>
  <c r="J689" i="5"/>
  <c r="I689" i="5"/>
  <c r="H689" i="5"/>
  <c r="G689" i="5"/>
  <c r="F689" i="5"/>
  <c r="E689" i="5"/>
  <c r="D689" i="5"/>
  <c r="C689" i="5"/>
  <c r="B689" i="5"/>
  <c r="AY688" i="5"/>
  <c r="AV688" i="5"/>
  <c r="AU688" i="5"/>
  <c r="AT688" i="5"/>
  <c r="AS688" i="5"/>
  <c r="AR688" i="5"/>
  <c r="AQ688" i="5"/>
  <c r="AP688" i="5"/>
  <c r="AO688" i="5"/>
  <c r="AN688" i="5"/>
  <c r="AM688" i="5"/>
  <c r="AL688" i="5"/>
  <c r="AK688" i="5"/>
  <c r="AJ688" i="5"/>
  <c r="AI688" i="5"/>
  <c r="AH688" i="5"/>
  <c r="AG688" i="5"/>
  <c r="AF688" i="5"/>
  <c r="AE688" i="5"/>
  <c r="AD688" i="5"/>
  <c r="AC688" i="5"/>
  <c r="AB688" i="5"/>
  <c r="AA688" i="5"/>
  <c r="W688" i="5"/>
  <c r="V688" i="5"/>
  <c r="U688" i="5"/>
  <c r="T688" i="5"/>
  <c r="S688" i="5"/>
  <c r="R688" i="5"/>
  <c r="Q688" i="5"/>
  <c r="P688" i="5"/>
  <c r="O688" i="5"/>
  <c r="N688" i="5"/>
  <c r="M688" i="5"/>
  <c r="L688" i="5"/>
  <c r="K688" i="5"/>
  <c r="J688" i="5"/>
  <c r="I688" i="5"/>
  <c r="H688" i="5"/>
  <c r="G688" i="5"/>
  <c r="F688" i="5"/>
  <c r="E688" i="5"/>
  <c r="D688" i="5"/>
  <c r="C688" i="5"/>
  <c r="B688" i="5"/>
  <c r="AY687" i="5"/>
  <c r="AV687" i="5"/>
  <c r="AU687" i="5"/>
  <c r="AT687" i="5"/>
  <c r="AS687" i="5"/>
  <c r="AR687" i="5"/>
  <c r="AQ687" i="5"/>
  <c r="AP687" i="5"/>
  <c r="AO687" i="5"/>
  <c r="AN687" i="5"/>
  <c r="AM687" i="5"/>
  <c r="AL687" i="5"/>
  <c r="AK687" i="5"/>
  <c r="AJ687" i="5"/>
  <c r="AI687" i="5"/>
  <c r="AH687" i="5"/>
  <c r="AG687" i="5"/>
  <c r="AF687" i="5"/>
  <c r="AE687" i="5"/>
  <c r="AD687" i="5"/>
  <c r="AC687" i="5"/>
  <c r="AB687" i="5"/>
  <c r="AA687" i="5"/>
  <c r="W687" i="5"/>
  <c r="V687" i="5"/>
  <c r="U687" i="5"/>
  <c r="T687" i="5"/>
  <c r="S687" i="5"/>
  <c r="R687" i="5"/>
  <c r="Q687" i="5"/>
  <c r="P687" i="5"/>
  <c r="O687" i="5"/>
  <c r="N687" i="5"/>
  <c r="M687" i="5"/>
  <c r="L687" i="5"/>
  <c r="K687" i="5"/>
  <c r="J687" i="5"/>
  <c r="I687" i="5"/>
  <c r="H687" i="5"/>
  <c r="G687" i="5"/>
  <c r="F687" i="5"/>
  <c r="E687" i="5"/>
  <c r="D687" i="5"/>
  <c r="C687" i="5"/>
  <c r="B687" i="5"/>
  <c r="AY686" i="5"/>
  <c r="AV686" i="5"/>
  <c r="AU686" i="5"/>
  <c r="AT686" i="5"/>
  <c r="AS686" i="5"/>
  <c r="AR686" i="5"/>
  <c r="AQ686" i="5"/>
  <c r="AP686" i="5"/>
  <c r="AO686" i="5"/>
  <c r="AN686" i="5"/>
  <c r="AM686" i="5"/>
  <c r="AL686" i="5"/>
  <c r="AK686" i="5"/>
  <c r="AJ686" i="5"/>
  <c r="AI686" i="5"/>
  <c r="AH686" i="5"/>
  <c r="AG686" i="5"/>
  <c r="AF686" i="5"/>
  <c r="AE686" i="5"/>
  <c r="AD686" i="5"/>
  <c r="AC686" i="5"/>
  <c r="AB686" i="5"/>
  <c r="AA686" i="5"/>
  <c r="W686" i="5"/>
  <c r="V686" i="5"/>
  <c r="U686" i="5"/>
  <c r="T686" i="5"/>
  <c r="S686" i="5"/>
  <c r="R686" i="5"/>
  <c r="Q686" i="5"/>
  <c r="P686" i="5"/>
  <c r="O686" i="5"/>
  <c r="N686" i="5"/>
  <c r="M686" i="5"/>
  <c r="L686" i="5"/>
  <c r="K686" i="5"/>
  <c r="J686" i="5"/>
  <c r="I686" i="5"/>
  <c r="H686" i="5"/>
  <c r="G686" i="5"/>
  <c r="F686" i="5"/>
  <c r="E686" i="5"/>
  <c r="D686" i="5"/>
  <c r="C686" i="5"/>
  <c r="B686" i="5"/>
  <c r="AY685" i="5"/>
  <c r="AV685" i="5"/>
  <c r="AU685" i="5"/>
  <c r="AT685" i="5"/>
  <c r="AS685" i="5"/>
  <c r="AR685" i="5"/>
  <c r="AQ685" i="5"/>
  <c r="AP685" i="5"/>
  <c r="AO685" i="5"/>
  <c r="AN685" i="5"/>
  <c r="AM685" i="5"/>
  <c r="AL685" i="5"/>
  <c r="AK685" i="5"/>
  <c r="AJ685" i="5"/>
  <c r="AI685" i="5"/>
  <c r="AH685" i="5"/>
  <c r="AG685" i="5"/>
  <c r="AF685" i="5"/>
  <c r="AE685" i="5"/>
  <c r="AD685" i="5"/>
  <c r="AC685" i="5"/>
  <c r="AB685" i="5"/>
  <c r="AA685" i="5"/>
  <c r="W685" i="5"/>
  <c r="V685" i="5"/>
  <c r="U685" i="5"/>
  <c r="T685" i="5"/>
  <c r="S685" i="5"/>
  <c r="R685" i="5"/>
  <c r="Q685" i="5"/>
  <c r="P685" i="5"/>
  <c r="O685" i="5"/>
  <c r="N685" i="5"/>
  <c r="M685" i="5"/>
  <c r="L685" i="5"/>
  <c r="K685" i="5"/>
  <c r="J685" i="5"/>
  <c r="I685" i="5"/>
  <c r="H685" i="5"/>
  <c r="G685" i="5"/>
  <c r="F685" i="5"/>
  <c r="E685" i="5"/>
  <c r="D685" i="5"/>
  <c r="C685" i="5"/>
  <c r="B685" i="5"/>
  <c r="AY684" i="5"/>
  <c r="AV684" i="5"/>
  <c r="AU684" i="5"/>
  <c r="AT684" i="5"/>
  <c r="AS684" i="5"/>
  <c r="AR684" i="5"/>
  <c r="AQ684" i="5"/>
  <c r="AP684" i="5"/>
  <c r="AO684" i="5"/>
  <c r="AN684" i="5"/>
  <c r="AM684" i="5"/>
  <c r="AL684" i="5"/>
  <c r="AK684" i="5"/>
  <c r="AJ684" i="5"/>
  <c r="AI684" i="5"/>
  <c r="AH684" i="5"/>
  <c r="AG684" i="5"/>
  <c r="AF684" i="5"/>
  <c r="AE684" i="5"/>
  <c r="AD684" i="5"/>
  <c r="AC684" i="5"/>
  <c r="AB684" i="5"/>
  <c r="AA684" i="5"/>
  <c r="W684" i="5"/>
  <c r="V684" i="5"/>
  <c r="U684" i="5"/>
  <c r="T684" i="5"/>
  <c r="S684" i="5"/>
  <c r="R684" i="5"/>
  <c r="Q684" i="5"/>
  <c r="P684" i="5"/>
  <c r="O684" i="5"/>
  <c r="N684" i="5"/>
  <c r="M684" i="5"/>
  <c r="L684" i="5"/>
  <c r="K684" i="5"/>
  <c r="J684" i="5"/>
  <c r="I684" i="5"/>
  <c r="H684" i="5"/>
  <c r="G684" i="5"/>
  <c r="F684" i="5"/>
  <c r="E684" i="5"/>
  <c r="D684" i="5"/>
  <c r="C684" i="5"/>
  <c r="B684" i="5"/>
  <c r="AY683" i="5"/>
  <c r="AV683" i="5"/>
  <c r="AU683" i="5"/>
  <c r="AT683" i="5"/>
  <c r="AS683" i="5"/>
  <c r="AR683" i="5"/>
  <c r="AQ683" i="5"/>
  <c r="AP683" i="5"/>
  <c r="AO683" i="5"/>
  <c r="AN683" i="5"/>
  <c r="AM683" i="5"/>
  <c r="AL683" i="5"/>
  <c r="AK683" i="5"/>
  <c r="AJ683" i="5"/>
  <c r="AI683" i="5"/>
  <c r="AH683" i="5"/>
  <c r="AG683" i="5"/>
  <c r="AF683" i="5"/>
  <c r="AE683" i="5"/>
  <c r="AD683" i="5"/>
  <c r="AC683" i="5"/>
  <c r="AB683" i="5"/>
  <c r="AA683" i="5"/>
  <c r="W683" i="5"/>
  <c r="V683" i="5"/>
  <c r="U683" i="5"/>
  <c r="T683" i="5"/>
  <c r="S683" i="5"/>
  <c r="R683" i="5"/>
  <c r="Q683" i="5"/>
  <c r="P683" i="5"/>
  <c r="O683" i="5"/>
  <c r="N683" i="5"/>
  <c r="M683" i="5"/>
  <c r="L683" i="5"/>
  <c r="K683" i="5"/>
  <c r="J683" i="5"/>
  <c r="I683" i="5"/>
  <c r="H683" i="5"/>
  <c r="G683" i="5"/>
  <c r="F683" i="5"/>
  <c r="E683" i="5"/>
  <c r="D683" i="5"/>
  <c r="C683" i="5"/>
  <c r="B683" i="5"/>
  <c r="AY682" i="5"/>
  <c r="AV682" i="5"/>
  <c r="AU682" i="5"/>
  <c r="AT682" i="5"/>
  <c r="AS682" i="5"/>
  <c r="AR682" i="5"/>
  <c r="AQ682" i="5"/>
  <c r="AP682" i="5"/>
  <c r="AO682" i="5"/>
  <c r="AN682" i="5"/>
  <c r="AM682" i="5"/>
  <c r="AL682" i="5"/>
  <c r="AK682" i="5"/>
  <c r="AJ682" i="5"/>
  <c r="AI682" i="5"/>
  <c r="AH682" i="5"/>
  <c r="AG682" i="5"/>
  <c r="AF682" i="5"/>
  <c r="AE682" i="5"/>
  <c r="AD682" i="5"/>
  <c r="AC682" i="5"/>
  <c r="AB682" i="5"/>
  <c r="AA682" i="5"/>
  <c r="W682" i="5"/>
  <c r="V682" i="5"/>
  <c r="U682" i="5"/>
  <c r="T682" i="5"/>
  <c r="S682" i="5"/>
  <c r="R682" i="5"/>
  <c r="Q682" i="5"/>
  <c r="P682" i="5"/>
  <c r="O682" i="5"/>
  <c r="N682" i="5"/>
  <c r="M682" i="5"/>
  <c r="L682" i="5"/>
  <c r="K682" i="5"/>
  <c r="J682" i="5"/>
  <c r="I682" i="5"/>
  <c r="H682" i="5"/>
  <c r="G682" i="5"/>
  <c r="F682" i="5"/>
  <c r="E682" i="5"/>
  <c r="D682" i="5"/>
  <c r="C682" i="5"/>
  <c r="B682" i="5"/>
  <c r="AY681" i="5"/>
  <c r="AV681" i="5"/>
  <c r="AU681" i="5"/>
  <c r="AT681" i="5"/>
  <c r="AS681" i="5"/>
  <c r="AR681" i="5"/>
  <c r="AQ681" i="5"/>
  <c r="AP681" i="5"/>
  <c r="AO681" i="5"/>
  <c r="AN681" i="5"/>
  <c r="AM681" i="5"/>
  <c r="AL681" i="5"/>
  <c r="AK681" i="5"/>
  <c r="AJ681" i="5"/>
  <c r="AI681" i="5"/>
  <c r="AH681" i="5"/>
  <c r="AG681" i="5"/>
  <c r="AF681" i="5"/>
  <c r="AE681" i="5"/>
  <c r="AD681" i="5"/>
  <c r="AC681" i="5"/>
  <c r="AB681" i="5"/>
  <c r="AA681" i="5"/>
  <c r="W681" i="5"/>
  <c r="V681" i="5"/>
  <c r="U681" i="5"/>
  <c r="T681" i="5"/>
  <c r="S681" i="5"/>
  <c r="R681" i="5"/>
  <c r="Q681" i="5"/>
  <c r="P681" i="5"/>
  <c r="O681" i="5"/>
  <c r="N681" i="5"/>
  <c r="M681" i="5"/>
  <c r="L681" i="5"/>
  <c r="K681" i="5"/>
  <c r="J681" i="5"/>
  <c r="I681" i="5"/>
  <c r="H681" i="5"/>
  <c r="G681" i="5"/>
  <c r="F681" i="5"/>
  <c r="E681" i="5"/>
  <c r="D681" i="5"/>
  <c r="C681" i="5"/>
  <c r="B681" i="5"/>
  <c r="AY680" i="5"/>
  <c r="AV680" i="5"/>
  <c r="AU680" i="5"/>
  <c r="AT680" i="5"/>
  <c r="AS680" i="5"/>
  <c r="AR680" i="5"/>
  <c r="AQ680" i="5"/>
  <c r="AP680" i="5"/>
  <c r="AO680" i="5"/>
  <c r="AN680" i="5"/>
  <c r="AM680" i="5"/>
  <c r="AL680" i="5"/>
  <c r="AK680" i="5"/>
  <c r="AJ680" i="5"/>
  <c r="AI680" i="5"/>
  <c r="AH680" i="5"/>
  <c r="AG680" i="5"/>
  <c r="AF680" i="5"/>
  <c r="AE680" i="5"/>
  <c r="AD680" i="5"/>
  <c r="AC680" i="5"/>
  <c r="AB680" i="5"/>
  <c r="AA680" i="5"/>
  <c r="W680" i="5"/>
  <c r="V680" i="5"/>
  <c r="U680" i="5"/>
  <c r="T680" i="5"/>
  <c r="S680" i="5"/>
  <c r="R680" i="5"/>
  <c r="Q680" i="5"/>
  <c r="P680" i="5"/>
  <c r="O680" i="5"/>
  <c r="N680" i="5"/>
  <c r="M680" i="5"/>
  <c r="L680" i="5"/>
  <c r="K680" i="5"/>
  <c r="J680" i="5"/>
  <c r="I680" i="5"/>
  <c r="H680" i="5"/>
  <c r="G680" i="5"/>
  <c r="F680" i="5"/>
  <c r="E680" i="5"/>
  <c r="D680" i="5"/>
  <c r="C680" i="5"/>
  <c r="B680" i="5"/>
  <c r="AY679" i="5"/>
  <c r="AV679" i="5"/>
  <c r="AU679" i="5"/>
  <c r="AT679" i="5"/>
  <c r="AS679" i="5"/>
  <c r="AR679" i="5"/>
  <c r="AQ679" i="5"/>
  <c r="AP679" i="5"/>
  <c r="AO679" i="5"/>
  <c r="AN679" i="5"/>
  <c r="AM679" i="5"/>
  <c r="AL679" i="5"/>
  <c r="AK679" i="5"/>
  <c r="AJ679" i="5"/>
  <c r="AI679" i="5"/>
  <c r="AH679" i="5"/>
  <c r="AG679" i="5"/>
  <c r="AF679" i="5"/>
  <c r="AE679" i="5"/>
  <c r="AD679" i="5"/>
  <c r="AC679" i="5"/>
  <c r="AB679" i="5"/>
  <c r="AA679" i="5"/>
  <c r="W679" i="5"/>
  <c r="V679" i="5"/>
  <c r="U679" i="5"/>
  <c r="T679" i="5"/>
  <c r="S679" i="5"/>
  <c r="R679" i="5"/>
  <c r="Q679" i="5"/>
  <c r="P679" i="5"/>
  <c r="O679" i="5"/>
  <c r="N679" i="5"/>
  <c r="M679" i="5"/>
  <c r="L679" i="5"/>
  <c r="K679" i="5"/>
  <c r="J679" i="5"/>
  <c r="I679" i="5"/>
  <c r="H679" i="5"/>
  <c r="G679" i="5"/>
  <c r="F679" i="5"/>
  <c r="E679" i="5"/>
  <c r="D679" i="5"/>
  <c r="C679" i="5"/>
  <c r="B679" i="5"/>
  <c r="AY678" i="5"/>
  <c r="AV678" i="5"/>
  <c r="AU678" i="5"/>
  <c r="AT678" i="5"/>
  <c r="AS678" i="5"/>
  <c r="AR678" i="5"/>
  <c r="AQ678" i="5"/>
  <c r="AP678" i="5"/>
  <c r="AO678" i="5"/>
  <c r="AN678" i="5"/>
  <c r="AM678" i="5"/>
  <c r="AL678" i="5"/>
  <c r="AK678" i="5"/>
  <c r="AJ678" i="5"/>
  <c r="AI678" i="5"/>
  <c r="AH678" i="5"/>
  <c r="AG678" i="5"/>
  <c r="AF678" i="5"/>
  <c r="AE678" i="5"/>
  <c r="AD678" i="5"/>
  <c r="AC678" i="5"/>
  <c r="AB678" i="5"/>
  <c r="AA678" i="5"/>
  <c r="W678" i="5"/>
  <c r="V678" i="5"/>
  <c r="U678" i="5"/>
  <c r="T678" i="5"/>
  <c r="S678" i="5"/>
  <c r="R678" i="5"/>
  <c r="Q678" i="5"/>
  <c r="P678" i="5"/>
  <c r="O678" i="5"/>
  <c r="N678" i="5"/>
  <c r="M678" i="5"/>
  <c r="L678" i="5"/>
  <c r="K678" i="5"/>
  <c r="J678" i="5"/>
  <c r="I678" i="5"/>
  <c r="H678" i="5"/>
  <c r="G678" i="5"/>
  <c r="F678" i="5"/>
  <c r="E678" i="5"/>
  <c r="D678" i="5"/>
  <c r="C678" i="5"/>
  <c r="B678" i="5"/>
  <c r="AY677" i="5"/>
  <c r="AV677" i="5"/>
  <c r="AU677" i="5"/>
  <c r="AT677" i="5"/>
  <c r="AS677" i="5"/>
  <c r="AR677" i="5"/>
  <c r="AQ677" i="5"/>
  <c r="AP677" i="5"/>
  <c r="AO677" i="5"/>
  <c r="AN677" i="5"/>
  <c r="AM677" i="5"/>
  <c r="AL677" i="5"/>
  <c r="AK677" i="5"/>
  <c r="AJ677" i="5"/>
  <c r="AI677" i="5"/>
  <c r="AH677" i="5"/>
  <c r="AG677" i="5"/>
  <c r="AF677" i="5"/>
  <c r="AE677" i="5"/>
  <c r="AD677" i="5"/>
  <c r="AC677" i="5"/>
  <c r="AB677" i="5"/>
  <c r="AA677" i="5"/>
  <c r="W677" i="5"/>
  <c r="V677" i="5"/>
  <c r="U677" i="5"/>
  <c r="T677" i="5"/>
  <c r="S677" i="5"/>
  <c r="R677" i="5"/>
  <c r="Q677" i="5"/>
  <c r="P677" i="5"/>
  <c r="O677" i="5"/>
  <c r="N677" i="5"/>
  <c r="M677" i="5"/>
  <c r="L677" i="5"/>
  <c r="K677" i="5"/>
  <c r="J677" i="5"/>
  <c r="I677" i="5"/>
  <c r="H677" i="5"/>
  <c r="G677" i="5"/>
  <c r="F677" i="5"/>
  <c r="E677" i="5"/>
  <c r="D677" i="5"/>
  <c r="C677" i="5"/>
  <c r="B677" i="5"/>
  <c r="AY676" i="5"/>
  <c r="AV676" i="5"/>
  <c r="AU676" i="5"/>
  <c r="AT676" i="5"/>
  <c r="AS676" i="5"/>
  <c r="AR676" i="5"/>
  <c r="AQ676" i="5"/>
  <c r="AP676" i="5"/>
  <c r="AO676" i="5"/>
  <c r="AN676" i="5"/>
  <c r="AM676" i="5"/>
  <c r="AL676" i="5"/>
  <c r="AK676" i="5"/>
  <c r="AJ676" i="5"/>
  <c r="AI676" i="5"/>
  <c r="AH676" i="5"/>
  <c r="AG676" i="5"/>
  <c r="AF676" i="5"/>
  <c r="AE676" i="5"/>
  <c r="AD676" i="5"/>
  <c r="AC676" i="5"/>
  <c r="AB676" i="5"/>
  <c r="AA676" i="5"/>
  <c r="W676" i="5"/>
  <c r="V676" i="5"/>
  <c r="U676" i="5"/>
  <c r="T676" i="5"/>
  <c r="S676" i="5"/>
  <c r="R676" i="5"/>
  <c r="Q676" i="5"/>
  <c r="P676" i="5"/>
  <c r="O676" i="5"/>
  <c r="N676" i="5"/>
  <c r="M676" i="5"/>
  <c r="L676" i="5"/>
  <c r="K676" i="5"/>
  <c r="J676" i="5"/>
  <c r="I676" i="5"/>
  <c r="H676" i="5"/>
  <c r="G676" i="5"/>
  <c r="F676" i="5"/>
  <c r="E676" i="5"/>
  <c r="D676" i="5"/>
  <c r="C676" i="5"/>
  <c r="B676" i="5"/>
  <c r="AY675" i="5"/>
  <c r="AV675" i="5"/>
  <c r="AU675" i="5"/>
  <c r="AT675" i="5"/>
  <c r="AS675" i="5"/>
  <c r="AR675" i="5"/>
  <c r="AQ675" i="5"/>
  <c r="AP675" i="5"/>
  <c r="AO675" i="5"/>
  <c r="AN675" i="5"/>
  <c r="AM675" i="5"/>
  <c r="AL675" i="5"/>
  <c r="AK675" i="5"/>
  <c r="AJ675" i="5"/>
  <c r="AI675" i="5"/>
  <c r="AH675" i="5"/>
  <c r="AG675" i="5"/>
  <c r="AF675" i="5"/>
  <c r="AE675" i="5"/>
  <c r="AD675" i="5"/>
  <c r="AC675" i="5"/>
  <c r="AB675" i="5"/>
  <c r="AA675" i="5"/>
  <c r="W675" i="5"/>
  <c r="V675" i="5"/>
  <c r="U675" i="5"/>
  <c r="T675" i="5"/>
  <c r="S675" i="5"/>
  <c r="R675" i="5"/>
  <c r="Q675" i="5"/>
  <c r="P675" i="5"/>
  <c r="O675" i="5"/>
  <c r="N675" i="5"/>
  <c r="M675" i="5"/>
  <c r="L675" i="5"/>
  <c r="K675" i="5"/>
  <c r="J675" i="5"/>
  <c r="I675" i="5"/>
  <c r="H675" i="5"/>
  <c r="G675" i="5"/>
  <c r="F675" i="5"/>
  <c r="E675" i="5"/>
  <c r="D675" i="5"/>
  <c r="C675" i="5"/>
  <c r="B675" i="5"/>
  <c r="AY674" i="5"/>
  <c r="AV674" i="5"/>
  <c r="AU674" i="5"/>
  <c r="AT674" i="5"/>
  <c r="AS674" i="5"/>
  <c r="AR674" i="5"/>
  <c r="AQ674" i="5"/>
  <c r="AP674" i="5"/>
  <c r="AO674" i="5"/>
  <c r="AN674" i="5"/>
  <c r="AM674" i="5"/>
  <c r="AL674" i="5"/>
  <c r="AK674" i="5"/>
  <c r="AJ674" i="5"/>
  <c r="AI674" i="5"/>
  <c r="AH674" i="5"/>
  <c r="AG674" i="5"/>
  <c r="AF674" i="5"/>
  <c r="AE674" i="5"/>
  <c r="AD674" i="5"/>
  <c r="AC674" i="5"/>
  <c r="AB674" i="5"/>
  <c r="AA674" i="5"/>
  <c r="W674" i="5"/>
  <c r="V674" i="5"/>
  <c r="U674" i="5"/>
  <c r="T674" i="5"/>
  <c r="S674" i="5"/>
  <c r="R674" i="5"/>
  <c r="Q674" i="5"/>
  <c r="P674" i="5"/>
  <c r="O674" i="5"/>
  <c r="N674" i="5"/>
  <c r="M674" i="5"/>
  <c r="L674" i="5"/>
  <c r="K674" i="5"/>
  <c r="J674" i="5"/>
  <c r="I674" i="5"/>
  <c r="H674" i="5"/>
  <c r="G674" i="5"/>
  <c r="F674" i="5"/>
  <c r="E674" i="5"/>
  <c r="D674" i="5"/>
  <c r="C674" i="5"/>
  <c r="B674" i="5"/>
  <c r="AY673" i="5"/>
  <c r="AV673" i="5"/>
  <c r="AU673" i="5"/>
  <c r="AT673" i="5"/>
  <c r="AS673" i="5"/>
  <c r="AR673" i="5"/>
  <c r="AQ673" i="5"/>
  <c r="AP673" i="5"/>
  <c r="AO673" i="5"/>
  <c r="AN673" i="5"/>
  <c r="AM673" i="5"/>
  <c r="AL673" i="5"/>
  <c r="AK673" i="5"/>
  <c r="AJ673" i="5"/>
  <c r="AI673" i="5"/>
  <c r="AH673" i="5"/>
  <c r="AG673" i="5"/>
  <c r="AF673" i="5"/>
  <c r="AE673" i="5"/>
  <c r="AD673" i="5"/>
  <c r="AC673" i="5"/>
  <c r="AB673" i="5"/>
  <c r="AA673" i="5"/>
  <c r="W673" i="5"/>
  <c r="V673" i="5"/>
  <c r="U673" i="5"/>
  <c r="T673" i="5"/>
  <c r="S673" i="5"/>
  <c r="R673" i="5"/>
  <c r="Q673" i="5"/>
  <c r="P673" i="5"/>
  <c r="O673" i="5"/>
  <c r="N673" i="5"/>
  <c r="M673" i="5"/>
  <c r="L673" i="5"/>
  <c r="K673" i="5"/>
  <c r="J673" i="5"/>
  <c r="I673" i="5"/>
  <c r="H673" i="5"/>
  <c r="G673" i="5"/>
  <c r="F673" i="5"/>
  <c r="E673" i="5"/>
  <c r="D673" i="5"/>
  <c r="C673" i="5"/>
  <c r="B673" i="5"/>
  <c r="AY672" i="5"/>
  <c r="AV672" i="5"/>
  <c r="AU672" i="5"/>
  <c r="AT672" i="5"/>
  <c r="AS672" i="5"/>
  <c r="AR672" i="5"/>
  <c r="AQ672" i="5"/>
  <c r="AP672" i="5"/>
  <c r="AO672" i="5"/>
  <c r="AN672" i="5"/>
  <c r="AM672" i="5"/>
  <c r="AL672" i="5"/>
  <c r="AK672" i="5"/>
  <c r="AJ672" i="5"/>
  <c r="AI672" i="5"/>
  <c r="AH672" i="5"/>
  <c r="AG672" i="5"/>
  <c r="AF672" i="5"/>
  <c r="AE672" i="5"/>
  <c r="AD672" i="5"/>
  <c r="AC672" i="5"/>
  <c r="AB672" i="5"/>
  <c r="AA672" i="5"/>
  <c r="W672" i="5"/>
  <c r="V672" i="5"/>
  <c r="U672" i="5"/>
  <c r="T672" i="5"/>
  <c r="S672" i="5"/>
  <c r="R672" i="5"/>
  <c r="Q672" i="5"/>
  <c r="P672" i="5"/>
  <c r="O672" i="5"/>
  <c r="N672" i="5"/>
  <c r="M672" i="5"/>
  <c r="L672" i="5"/>
  <c r="K672" i="5"/>
  <c r="J672" i="5"/>
  <c r="I672" i="5"/>
  <c r="H672" i="5"/>
  <c r="G672" i="5"/>
  <c r="F672" i="5"/>
  <c r="E672" i="5"/>
  <c r="D672" i="5"/>
  <c r="C672" i="5"/>
  <c r="B672" i="5"/>
  <c r="AY671" i="5"/>
  <c r="AV671" i="5"/>
  <c r="AU671" i="5"/>
  <c r="AT671" i="5"/>
  <c r="AS671" i="5"/>
  <c r="AR671" i="5"/>
  <c r="AQ671" i="5"/>
  <c r="AP671" i="5"/>
  <c r="AO671" i="5"/>
  <c r="AN671" i="5"/>
  <c r="AM671" i="5"/>
  <c r="AL671" i="5"/>
  <c r="AK671" i="5"/>
  <c r="AJ671" i="5"/>
  <c r="AI671" i="5"/>
  <c r="AH671" i="5"/>
  <c r="AG671" i="5"/>
  <c r="AF671" i="5"/>
  <c r="AE671" i="5"/>
  <c r="AD671" i="5"/>
  <c r="AC671" i="5"/>
  <c r="AB671" i="5"/>
  <c r="AA671" i="5"/>
  <c r="W671" i="5"/>
  <c r="V671" i="5"/>
  <c r="U671" i="5"/>
  <c r="T671" i="5"/>
  <c r="S671" i="5"/>
  <c r="R671" i="5"/>
  <c r="Q671" i="5"/>
  <c r="P671" i="5"/>
  <c r="O671" i="5"/>
  <c r="N671" i="5"/>
  <c r="M671" i="5"/>
  <c r="L671" i="5"/>
  <c r="K671" i="5"/>
  <c r="J671" i="5"/>
  <c r="I671" i="5"/>
  <c r="H671" i="5"/>
  <c r="G671" i="5"/>
  <c r="F671" i="5"/>
  <c r="E671" i="5"/>
  <c r="D671" i="5"/>
  <c r="C671" i="5"/>
  <c r="B671" i="5"/>
  <c r="AY670" i="5"/>
  <c r="AV670" i="5"/>
  <c r="AU670" i="5"/>
  <c r="AT670" i="5"/>
  <c r="AS670" i="5"/>
  <c r="AR670" i="5"/>
  <c r="AQ670" i="5"/>
  <c r="AP670" i="5"/>
  <c r="AO670" i="5"/>
  <c r="AN670" i="5"/>
  <c r="AM670" i="5"/>
  <c r="AL670" i="5"/>
  <c r="AK670" i="5"/>
  <c r="AJ670" i="5"/>
  <c r="AI670" i="5"/>
  <c r="AH670" i="5"/>
  <c r="AG670" i="5"/>
  <c r="AF670" i="5"/>
  <c r="AE670" i="5"/>
  <c r="AD670" i="5"/>
  <c r="AC670" i="5"/>
  <c r="AB670" i="5"/>
  <c r="AA670" i="5"/>
  <c r="W670" i="5"/>
  <c r="V670" i="5"/>
  <c r="U670" i="5"/>
  <c r="T670" i="5"/>
  <c r="S670" i="5"/>
  <c r="R670" i="5"/>
  <c r="Q670" i="5"/>
  <c r="P670" i="5"/>
  <c r="O670" i="5"/>
  <c r="N670" i="5"/>
  <c r="M670" i="5"/>
  <c r="L670" i="5"/>
  <c r="K670" i="5"/>
  <c r="J670" i="5"/>
  <c r="I670" i="5"/>
  <c r="H670" i="5"/>
  <c r="G670" i="5"/>
  <c r="F670" i="5"/>
  <c r="E670" i="5"/>
  <c r="D670" i="5"/>
  <c r="C670" i="5"/>
  <c r="B670" i="5"/>
  <c r="AY669" i="5"/>
  <c r="AV669" i="5"/>
  <c r="AU669" i="5"/>
  <c r="AT669" i="5"/>
  <c r="AS669" i="5"/>
  <c r="AR669" i="5"/>
  <c r="AQ669" i="5"/>
  <c r="AP669" i="5"/>
  <c r="AO669" i="5"/>
  <c r="AN669" i="5"/>
  <c r="AM669" i="5"/>
  <c r="AL669" i="5"/>
  <c r="AK669" i="5"/>
  <c r="AJ669" i="5"/>
  <c r="AI669" i="5"/>
  <c r="AH669" i="5"/>
  <c r="AG669" i="5"/>
  <c r="AF669" i="5"/>
  <c r="AE669" i="5"/>
  <c r="AD669" i="5"/>
  <c r="AC669" i="5"/>
  <c r="AB669" i="5"/>
  <c r="AA669" i="5"/>
  <c r="W669" i="5"/>
  <c r="V669" i="5"/>
  <c r="U669" i="5"/>
  <c r="T669" i="5"/>
  <c r="S669" i="5"/>
  <c r="R669" i="5"/>
  <c r="Q669" i="5"/>
  <c r="P669" i="5"/>
  <c r="O669" i="5"/>
  <c r="N669" i="5"/>
  <c r="M669" i="5"/>
  <c r="L669" i="5"/>
  <c r="K669" i="5"/>
  <c r="J669" i="5"/>
  <c r="I669" i="5"/>
  <c r="H669" i="5"/>
  <c r="G669" i="5"/>
  <c r="F669" i="5"/>
  <c r="E669" i="5"/>
  <c r="D669" i="5"/>
  <c r="C669" i="5"/>
  <c r="B669" i="5"/>
  <c r="AY668" i="5"/>
  <c r="AV668" i="5"/>
  <c r="AU668" i="5"/>
  <c r="AT668" i="5"/>
  <c r="AS668" i="5"/>
  <c r="AR668" i="5"/>
  <c r="AQ668" i="5"/>
  <c r="AP668" i="5"/>
  <c r="AO668" i="5"/>
  <c r="AN668" i="5"/>
  <c r="AM668" i="5"/>
  <c r="AL668" i="5"/>
  <c r="AK668" i="5"/>
  <c r="AJ668" i="5"/>
  <c r="AI668" i="5"/>
  <c r="AH668" i="5"/>
  <c r="AG668" i="5"/>
  <c r="AF668" i="5"/>
  <c r="AE668" i="5"/>
  <c r="AD668" i="5"/>
  <c r="AC668" i="5"/>
  <c r="AB668" i="5"/>
  <c r="AA668" i="5"/>
  <c r="W668" i="5"/>
  <c r="V668" i="5"/>
  <c r="U668" i="5"/>
  <c r="T668" i="5"/>
  <c r="S668" i="5"/>
  <c r="R668" i="5"/>
  <c r="Q668" i="5"/>
  <c r="P668" i="5"/>
  <c r="O668" i="5"/>
  <c r="N668" i="5"/>
  <c r="M668" i="5"/>
  <c r="L668" i="5"/>
  <c r="K668" i="5"/>
  <c r="J668" i="5"/>
  <c r="I668" i="5"/>
  <c r="H668" i="5"/>
  <c r="G668" i="5"/>
  <c r="F668" i="5"/>
  <c r="E668" i="5"/>
  <c r="D668" i="5"/>
  <c r="C668" i="5"/>
  <c r="B668" i="5"/>
  <c r="AY667" i="5"/>
  <c r="AV667" i="5"/>
  <c r="AU667" i="5"/>
  <c r="AT667" i="5"/>
  <c r="AS667" i="5"/>
  <c r="AR667" i="5"/>
  <c r="AQ667" i="5"/>
  <c r="AP667" i="5"/>
  <c r="AO667" i="5"/>
  <c r="AN667" i="5"/>
  <c r="AM667" i="5"/>
  <c r="AL667" i="5"/>
  <c r="AK667" i="5"/>
  <c r="AJ667" i="5"/>
  <c r="AI667" i="5"/>
  <c r="AH667" i="5"/>
  <c r="AG667" i="5"/>
  <c r="AF667" i="5"/>
  <c r="AE667" i="5"/>
  <c r="AD667" i="5"/>
  <c r="AC667" i="5"/>
  <c r="AB667" i="5"/>
  <c r="AA667" i="5"/>
  <c r="W667" i="5"/>
  <c r="V667" i="5"/>
  <c r="U667" i="5"/>
  <c r="T667" i="5"/>
  <c r="S667" i="5"/>
  <c r="R667" i="5"/>
  <c r="Q667" i="5"/>
  <c r="P667" i="5"/>
  <c r="O667" i="5"/>
  <c r="N667" i="5"/>
  <c r="M667" i="5"/>
  <c r="L667" i="5"/>
  <c r="K667" i="5"/>
  <c r="J667" i="5"/>
  <c r="I667" i="5"/>
  <c r="H667" i="5"/>
  <c r="G667" i="5"/>
  <c r="F667" i="5"/>
  <c r="E667" i="5"/>
  <c r="D667" i="5"/>
  <c r="C667" i="5"/>
  <c r="B667" i="5"/>
  <c r="AY666" i="5"/>
  <c r="AV666" i="5"/>
  <c r="AU666" i="5"/>
  <c r="AT666" i="5"/>
  <c r="AS666" i="5"/>
  <c r="AR666" i="5"/>
  <c r="AQ666" i="5"/>
  <c r="AP666" i="5"/>
  <c r="AO666" i="5"/>
  <c r="AN666" i="5"/>
  <c r="AM666" i="5"/>
  <c r="AL666" i="5"/>
  <c r="AK666" i="5"/>
  <c r="AJ666" i="5"/>
  <c r="AI666" i="5"/>
  <c r="AH666" i="5"/>
  <c r="AG666" i="5"/>
  <c r="AF666" i="5"/>
  <c r="AE666" i="5"/>
  <c r="AD666" i="5"/>
  <c r="AC666" i="5"/>
  <c r="AB666" i="5"/>
  <c r="AA666" i="5"/>
  <c r="W666" i="5"/>
  <c r="V666" i="5"/>
  <c r="U666" i="5"/>
  <c r="T666" i="5"/>
  <c r="S666" i="5"/>
  <c r="R666" i="5"/>
  <c r="Q666" i="5"/>
  <c r="P666" i="5"/>
  <c r="O666" i="5"/>
  <c r="N666" i="5"/>
  <c r="M666" i="5"/>
  <c r="L666" i="5"/>
  <c r="K666" i="5"/>
  <c r="J666" i="5"/>
  <c r="I666" i="5"/>
  <c r="H666" i="5"/>
  <c r="G666" i="5"/>
  <c r="F666" i="5"/>
  <c r="E666" i="5"/>
  <c r="D666" i="5"/>
  <c r="C666" i="5"/>
  <c r="B666" i="5"/>
  <c r="AY665" i="5"/>
  <c r="AV665" i="5"/>
  <c r="AU665" i="5"/>
  <c r="AT665" i="5"/>
  <c r="AS665" i="5"/>
  <c r="AR665" i="5"/>
  <c r="AQ665" i="5"/>
  <c r="AP665" i="5"/>
  <c r="AO665" i="5"/>
  <c r="AN665" i="5"/>
  <c r="AM665" i="5"/>
  <c r="AL665" i="5"/>
  <c r="AK665" i="5"/>
  <c r="AJ665" i="5"/>
  <c r="AI665" i="5"/>
  <c r="AH665" i="5"/>
  <c r="AG665" i="5"/>
  <c r="AF665" i="5"/>
  <c r="AE665" i="5"/>
  <c r="AD665" i="5"/>
  <c r="AC665" i="5"/>
  <c r="AB665" i="5"/>
  <c r="AA665" i="5"/>
  <c r="W665" i="5"/>
  <c r="V665" i="5"/>
  <c r="U665" i="5"/>
  <c r="T665" i="5"/>
  <c r="S665" i="5"/>
  <c r="R665" i="5"/>
  <c r="Q665" i="5"/>
  <c r="P665" i="5"/>
  <c r="O665" i="5"/>
  <c r="N665" i="5"/>
  <c r="M665" i="5"/>
  <c r="L665" i="5"/>
  <c r="K665" i="5"/>
  <c r="J665" i="5"/>
  <c r="I665" i="5"/>
  <c r="H665" i="5"/>
  <c r="G665" i="5"/>
  <c r="F665" i="5"/>
  <c r="E665" i="5"/>
  <c r="D665" i="5"/>
  <c r="C665" i="5"/>
  <c r="B665" i="5"/>
  <c r="AY664" i="5"/>
  <c r="AV664" i="5"/>
  <c r="AU664" i="5"/>
  <c r="AT664" i="5"/>
  <c r="AS664" i="5"/>
  <c r="AR664" i="5"/>
  <c r="AQ664" i="5"/>
  <c r="AP664" i="5"/>
  <c r="AO664" i="5"/>
  <c r="AN664" i="5"/>
  <c r="AM664" i="5"/>
  <c r="AL664" i="5"/>
  <c r="AK664" i="5"/>
  <c r="AJ664" i="5"/>
  <c r="AI664" i="5"/>
  <c r="AH664" i="5"/>
  <c r="AG664" i="5"/>
  <c r="AF664" i="5"/>
  <c r="AE664" i="5"/>
  <c r="AD664" i="5"/>
  <c r="AC664" i="5"/>
  <c r="AB664" i="5"/>
  <c r="AA664" i="5"/>
  <c r="W664" i="5"/>
  <c r="V664" i="5"/>
  <c r="U664" i="5"/>
  <c r="T664" i="5"/>
  <c r="S664" i="5"/>
  <c r="R664" i="5"/>
  <c r="Q664" i="5"/>
  <c r="P664" i="5"/>
  <c r="O664" i="5"/>
  <c r="N664" i="5"/>
  <c r="M664" i="5"/>
  <c r="L664" i="5"/>
  <c r="K664" i="5"/>
  <c r="J664" i="5"/>
  <c r="I664" i="5"/>
  <c r="H664" i="5"/>
  <c r="G664" i="5"/>
  <c r="F664" i="5"/>
  <c r="E664" i="5"/>
  <c r="D664" i="5"/>
  <c r="C664" i="5"/>
  <c r="B664" i="5"/>
  <c r="AY663" i="5"/>
  <c r="AV663" i="5"/>
  <c r="AU663" i="5"/>
  <c r="AT663" i="5"/>
  <c r="AS663" i="5"/>
  <c r="AR663" i="5"/>
  <c r="AQ663" i="5"/>
  <c r="AP663" i="5"/>
  <c r="AO663" i="5"/>
  <c r="AN663" i="5"/>
  <c r="AM663" i="5"/>
  <c r="AL663" i="5"/>
  <c r="AK663" i="5"/>
  <c r="AJ663" i="5"/>
  <c r="AI663" i="5"/>
  <c r="AH663" i="5"/>
  <c r="AG663" i="5"/>
  <c r="AF663" i="5"/>
  <c r="AE663" i="5"/>
  <c r="AD663" i="5"/>
  <c r="AC663" i="5"/>
  <c r="AB663" i="5"/>
  <c r="AA663" i="5"/>
  <c r="W663" i="5"/>
  <c r="V663" i="5"/>
  <c r="U663" i="5"/>
  <c r="T663" i="5"/>
  <c r="S663" i="5"/>
  <c r="R663" i="5"/>
  <c r="Q663" i="5"/>
  <c r="P663" i="5"/>
  <c r="O663" i="5"/>
  <c r="N663" i="5"/>
  <c r="M663" i="5"/>
  <c r="L663" i="5"/>
  <c r="K663" i="5"/>
  <c r="J663" i="5"/>
  <c r="I663" i="5"/>
  <c r="H663" i="5"/>
  <c r="G663" i="5"/>
  <c r="F663" i="5"/>
  <c r="E663" i="5"/>
  <c r="D663" i="5"/>
  <c r="C663" i="5"/>
  <c r="B663" i="5"/>
  <c r="AY662" i="5"/>
  <c r="AV662" i="5"/>
  <c r="AU662" i="5"/>
  <c r="AT662" i="5"/>
  <c r="AS662" i="5"/>
  <c r="AR662" i="5"/>
  <c r="AQ662" i="5"/>
  <c r="AP662" i="5"/>
  <c r="AO662" i="5"/>
  <c r="AN662" i="5"/>
  <c r="AM662" i="5"/>
  <c r="AL662" i="5"/>
  <c r="AK662" i="5"/>
  <c r="AJ662" i="5"/>
  <c r="AI662" i="5"/>
  <c r="AH662" i="5"/>
  <c r="AG662" i="5"/>
  <c r="AF662" i="5"/>
  <c r="AE662" i="5"/>
  <c r="AD662" i="5"/>
  <c r="AC662" i="5"/>
  <c r="AB662" i="5"/>
  <c r="AA662" i="5"/>
  <c r="W662" i="5"/>
  <c r="V662" i="5"/>
  <c r="U662" i="5"/>
  <c r="T662" i="5"/>
  <c r="S662" i="5"/>
  <c r="R662" i="5"/>
  <c r="Q662" i="5"/>
  <c r="P662" i="5"/>
  <c r="O662" i="5"/>
  <c r="N662" i="5"/>
  <c r="M662" i="5"/>
  <c r="L662" i="5"/>
  <c r="K662" i="5"/>
  <c r="J662" i="5"/>
  <c r="I662" i="5"/>
  <c r="H662" i="5"/>
  <c r="G662" i="5"/>
  <c r="F662" i="5"/>
  <c r="E662" i="5"/>
  <c r="D662" i="5"/>
  <c r="C662" i="5"/>
  <c r="B662" i="5"/>
  <c r="AY661" i="5"/>
  <c r="AV661" i="5"/>
  <c r="AU661" i="5"/>
  <c r="AT661" i="5"/>
  <c r="AS661" i="5"/>
  <c r="AR661" i="5"/>
  <c r="AQ661" i="5"/>
  <c r="AP661" i="5"/>
  <c r="AO661" i="5"/>
  <c r="AN661" i="5"/>
  <c r="AM661" i="5"/>
  <c r="AL661" i="5"/>
  <c r="AK661" i="5"/>
  <c r="AJ661" i="5"/>
  <c r="AI661" i="5"/>
  <c r="AH661" i="5"/>
  <c r="AG661" i="5"/>
  <c r="AF661" i="5"/>
  <c r="AE661" i="5"/>
  <c r="AD661" i="5"/>
  <c r="AC661" i="5"/>
  <c r="AB661" i="5"/>
  <c r="AA661" i="5"/>
  <c r="W661" i="5"/>
  <c r="V661" i="5"/>
  <c r="U661" i="5"/>
  <c r="T661" i="5"/>
  <c r="S661" i="5"/>
  <c r="R661" i="5"/>
  <c r="Q661" i="5"/>
  <c r="P661" i="5"/>
  <c r="O661" i="5"/>
  <c r="N661" i="5"/>
  <c r="M661" i="5"/>
  <c r="L661" i="5"/>
  <c r="K661" i="5"/>
  <c r="J661" i="5"/>
  <c r="I661" i="5"/>
  <c r="H661" i="5"/>
  <c r="G661" i="5"/>
  <c r="F661" i="5"/>
  <c r="E661" i="5"/>
  <c r="D661" i="5"/>
  <c r="C661" i="5"/>
  <c r="B661" i="5"/>
  <c r="AY660" i="5"/>
  <c r="AV660" i="5"/>
  <c r="AU660" i="5"/>
  <c r="AT660" i="5"/>
  <c r="AS660" i="5"/>
  <c r="AR660" i="5"/>
  <c r="AQ660" i="5"/>
  <c r="AP660" i="5"/>
  <c r="AO660" i="5"/>
  <c r="AN660" i="5"/>
  <c r="AM660" i="5"/>
  <c r="AL660" i="5"/>
  <c r="AK660" i="5"/>
  <c r="AJ660" i="5"/>
  <c r="AI660" i="5"/>
  <c r="AH660" i="5"/>
  <c r="AG660" i="5"/>
  <c r="AF660" i="5"/>
  <c r="AE660" i="5"/>
  <c r="AD660" i="5"/>
  <c r="AC660" i="5"/>
  <c r="AB660" i="5"/>
  <c r="AA660" i="5"/>
  <c r="W660" i="5"/>
  <c r="V660" i="5"/>
  <c r="U660" i="5"/>
  <c r="T660" i="5"/>
  <c r="S660" i="5"/>
  <c r="R660" i="5"/>
  <c r="Q660" i="5"/>
  <c r="P660" i="5"/>
  <c r="O660" i="5"/>
  <c r="N660" i="5"/>
  <c r="M660" i="5"/>
  <c r="L660" i="5"/>
  <c r="K660" i="5"/>
  <c r="J660" i="5"/>
  <c r="I660" i="5"/>
  <c r="H660" i="5"/>
  <c r="G660" i="5"/>
  <c r="F660" i="5"/>
  <c r="E660" i="5"/>
  <c r="D660" i="5"/>
  <c r="C660" i="5"/>
  <c r="B660" i="5"/>
  <c r="AY659" i="5"/>
  <c r="AV659" i="5"/>
  <c r="AU659" i="5"/>
  <c r="AT659" i="5"/>
  <c r="AS659" i="5"/>
  <c r="AR659" i="5"/>
  <c r="AQ659" i="5"/>
  <c r="AP659" i="5"/>
  <c r="AO659" i="5"/>
  <c r="AN659" i="5"/>
  <c r="AM659" i="5"/>
  <c r="AL659" i="5"/>
  <c r="AK659" i="5"/>
  <c r="AJ659" i="5"/>
  <c r="AI659" i="5"/>
  <c r="AH659" i="5"/>
  <c r="AG659" i="5"/>
  <c r="AF659" i="5"/>
  <c r="AE659" i="5"/>
  <c r="AD659" i="5"/>
  <c r="AC659" i="5"/>
  <c r="AB659" i="5"/>
  <c r="AA659" i="5"/>
  <c r="W659" i="5"/>
  <c r="V659" i="5"/>
  <c r="U659" i="5"/>
  <c r="T659" i="5"/>
  <c r="S659" i="5"/>
  <c r="R659" i="5"/>
  <c r="Q659" i="5"/>
  <c r="P659" i="5"/>
  <c r="O659" i="5"/>
  <c r="N659" i="5"/>
  <c r="M659" i="5"/>
  <c r="L659" i="5"/>
  <c r="K659" i="5"/>
  <c r="J659" i="5"/>
  <c r="I659" i="5"/>
  <c r="H659" i="5"/>
  <c r="G659" i="5"/>
  <c r="F659" i="5"/>
  <c r="E659" i="5"/>
  <c r="D659" i="5"/>
  <c r="C659" i="5"/>
  <c r="B659" i="5"/>
  <c r="AY658" i="5"/>
  <c r="AV658" i="5"/>
  <c r="AU658" i="5"/>
  <c r="AT658" i="5"/>
  <c r="AS658" i="5"/>
  <c r="AR658" i="5"/>
  <c r="AQ658" i="5"/>
  <c r="AP658" i="5"/>
  <c r="AO658" i="5"/>
  <c r="AN658" i="5"/>
  <c r="AM658" i="5"/>
  <c r="AL658" i="5"/>
  <c r="AK658" i="5"/>
  <c r="AJ658" i="5"/>
  <c r="AI658" i="5"/>
  <c r="AH658" i="5"/>
  <c r="AG658" i="5"/>
  <c r="AF658" i="5"/>
  <c r="AE658" i="5"/>
  <c r="AD658" i="5"/>
  <c r="AC658" i="5"/>
  <c r="AB658" i="5"/>
  <c r="AA658" i="5"/>
  <c r="W658" i="5"/>
  <c r="V658" i="5"/>
  <c r="U658" i="5"/>
  <c r="T658" i="5"/>
  <c r="S658" i="5"/>
  <c r="R658" i="5"/>
  <c r="Q658" i="5"/>
  <c r="P658" i="5"/>
  <c r="O658" i="5"/>
  <c r="N658" i="5"/>
  <c r="M658" i="5"/>
  <c r="L658" i="5"/>
  <c r="K658" i="5"/>
  <c r="J658" i="5"/>
  <c r="I658" i="5"/>
  <c r="H658" i="5"/>
  <c r="G658" i="5"/>
  <c r="F658" i="5"/>
  <c r="E658" i="5"/>
  <c r="D658" i="5"/>
  <c r="C658" i="5"/>
  <c r="B658" i="5"/>
  <c r="AY657" i="5"/>
  <c r="AV657" i="5"/>
  <c r="AU657" i="5"/>
  <c r="AT657" i="5"/>
  <c r="AS657" i="5"/>
  <c r="AR657" i="5"/>
  <c r="AQ657" i="5"/>
  <c r="AP657" i="5"/>
  <c r="AO657" i="5"/>
  <c r="AN657" i="5"/>
  <c r="AM657" i="5"/>
  <c r="AL657" i="5"/>
  <c r="AK657" i="5"/>
  <c r="AJ657" i="5"/>
  <c r="AI657" i="5"/>
  <c r="AH657" i="5"/>
  <c r="AG657" i="5"/>
  <c r="AF657" i="5"/>
  <c r="AE657" i="5"/>
  <c r="AD657" i="5"/>
  <c r="AC657" i="5"/>
  <c r="AB657" i="5"/>
  <c r="AA657" i="5"/>
  <c r="W657" i="5"/>
  <c r="V657" i="5"/>
  <c r="U657" i="5"/>
  <c r="T657" i="5"/>
  <c r="S657" i="5"/>
  <c r="R657" i="5"/>
  <c r="Q657" i="5"/>
  <c r="P657" i="5"/>
  <c r="O657" i="5"/>
  <c r="N657" i="5"/>
  <c r="M657" i="5"/>
  <c r="L657" i="5"/>
  <c r="K657" i="5"/>
  <c r="J657" i="5"/>
  <c r="I657" i="5"/>
  <c r="H657" i="5"/>
  <c r="G657" i="5"/>
  <c r="F657" i="5"/>
  <c r="E657" i="5"/>
  <c r="D657" i="5"/>
  <c r="C657" i="5"/>
  <c r="B657" i="5"/>
  <c r="AY656" i="5"/>
  <c r="AV656" i="5"/>
  <c r="AU656" i="5"/>
  <c r="AT656" i="5"/>
  <c r="AS656" i="5"/>
  <c r="AR656" i="5"/>
  <c r="AQ656" i="5"/>
  <c r="AP656" i="5"/>
  <c r="AO656" i="5"/>
  <c r="AN656" i="5"/>
  <c r="AM656" i="5"/>
  <c r="AL656" i="5"/>
  <c r="AK656" i="5"/>
  <c r="AJ656" i="5"/>
  <c r="AI656" i="5"/>
  <c r="AH656" i="5"/>
  <c r="AG656" i="5"/>
  <c r="AF656" i="5"/>
  <c r="AE656" i="5"/>
  <c r="AD656" i="5"/>
  <c r="AC656" i="5"/>
  <c r="AB656" i="5"/>
  <c r="AA656" i="5"/>
  <c r="W656" i="5"/>
  <c r="V656" i="5"/>
  <c r="U656" i="5"/>
  <c r="T656" i="5"/>
  <c r="S656" i="5"/>
  <c r="R656" i="5"/>
  <c r="Q656" i="5"/>
  <c r="P656" i="5"/>
  <c r="O656" i="5"/>
  <c r="N656" i="5"/>
  <c r="M656" i="5"/>
  <c r="L656" i="5"/>
  <c r="K656" i="5"/>
  <c r="J656" i="5"/>
  <c r="I656" i="5"/>
  <c r="H656" i="5"/>
  <c r="G656" i="5"/>
  <c r="F656" i="5"/>
  <c r="E656" i="5"/>
  <c r="D656" i="5"/>
  <c r="C656" i="5"/>
  <c r="B656" i="5"/>
  <c r="AY655" i="5"/>
  <c r="AV655" i="5"/>
  <c r="AU655" i="5"/>
  <c r="AT655" i="5"/>
  <c r="AS655" i="5"/>
  <c r="AR655" i="5"/>
  <c r="AQ655" i="5"/>
  <c r="AP655" i="5"/>
  <c r="AO655" i="5"/>
  <c r="AN655" i="5"/>
  <c r="AM655" i="5"/>
  <c r="AL655" i="5"/>
  <c r="AK655" i="5"/>
  <c r="AJ655" i="5"/>
  <c r="AI655" i="5"/>
  <c r="AH655" i="5"/>
  <c r="AG655" i="5"/>
  <c r="AF655" i="5"/>
  <c r="AE655" i="5"/>
  <c r="AD655" i="5"/>
  <c r="AC655" i="5"/>
  <c r="AB655" i="5"/>
  <c r="AA655" i="5"/>
  <c r="W655" i="5"/>
  <c r="V655" i="5"/>
  <c r="U655" i="5"/>
  <c r="T655" i="5"/>
  <c r="S655" i="5"/>
  <c r="R655" i="5"/>
  <c r="Q655" i="5"/>
  <c r="P655" i="5"/>
  <c r="O655" i="5"/>
  <c r="N655" i="5"/>
  <c r="M655" i="5"/>
  <c r="L655" i="5"/>
  <c r="K655" i="5"/>
  <c r="J655" i="5"/>
  <c r="I655" i="5"/>
  <c r="H655" i="5"/>
  <c r="G655" i="5"/>
  <c r="F655" i="5"/>
  <c r="E655" i="5"/>
  <c r="D655" i="5"/>
  <c r="C655" i="5"/>
  <c r="B655" i="5"/>
  <c r="AY654" i="5"/>
  <c r="AV654" i="5"/>
  <c r="AU654" i="5"/>
  <c r="AT654" i="5"/>
  <c r="AS654" i="5"/>
  <c r="AR654" i="5"/>
  <c r="AQ654" i="5"/>
  <c r="AP654" i="5"/>
  <c r="AO654" i="5"/>
  <c r="AN654" i="5"/>
  <c r="AM654" i="5"/>
  <c r="AL654" i="5"/>
  <c r="AK654" i="5"/>
  <c r="AJ654" i="5"/>
  <c r="AI654" i="5"/>
  <c r="AH654" i="5"/>
  <c r="AG654" i="5"/>
  <c r="AF654" i="5"/>
  <c r="AE654" i="5"/>
  <c r="AD654" i="5"/>
  <c r="AC654" i="5"/>
  <c r="AB654" i="5"/>
  <c r="AA654" i="5"/>
  <c r="W654" i="5"/>
  <c r="V654" i="5"/>
  <c r="U654" i="5"/>
  <c r="T654" i="5"/>
  <c r="S654" i="5"/>
  <c r="R654" i="5"/>
  <c r="Q654" i="5"/>
  <c r="P654" i="5"/>
  <c r="O654" i="5"/>
  <c r="N654" i="5"/>
  <c r="M654" i="5"/>
  <c r="L654" i="5"/>
  <c r="K654" i="5"/>
  <c r="J654" i="5"/>
  <c r="I654" i="5"/>
  <c r="H654" i="5"/>
  <c r="G654" i="5"/>
  <c r="F654" i="5"/>
  <c r="E654" i="5"/>
  <c r="D654" i="5"/>
  <c r="C654" i="5"/>
  <c r="B654" i="5"/>
  <c r="AY653" i="5"/>
  <c r="AV653" i="5"/>
  <c r="AU653" i="5"/>
  <c r="AT653" i="5"/>
  <c r="AS653" i="5"/>
  <c r="AR653" i="5"/>
  <c r="AQ653" i="5"/>
  <c r="AP653" i="5"/>
  <c r="AO653" i="5"/>
  <c r="AN653" i="5"/>
  <c r="AM653" i="5"/>
  <c r="AL653" i="5"/>
  <c r="AK653" i="5"/>
  <c r="AJ653" i="5"/>
  <c r="AI653" i="5"/>
  <c r="AH653" i="5"/>
  <c r="AG653" i="5"/>
  <c r="AF653" i="5"/>
  <c r="AE653" i="5"/>
  <c r="AD653" i="5"/>
  <c r="AC653" i="5"/>
  <c r="AB653" i="5"/>
  <c r="AA653" i="5"/>
  <c r="W653" i="5"/>
  <c r="V653" i="5"/>
  <c r="U653" i="5"/>
  <c r="T653" i="5"/>
  <c r="S653" i="5"/>
  <c r="R653" i="5"/>
  <c r="Q653" i="5"/>
  <c r="P653" i="5"/>
  <c r="O653" i="5"/>
  <c r="N653" i="5"/>
  <c r="M653" i="5"/>
  <c r="L653" i="5"/>
  <c r="K653" i="5"/>
  <c r="J653" i="5"/>
  <c r="I653" i="5"/>
  <c r="H653" i="5"/>
  <c r="G653" i="5"/>
  <c r="F653" i="5"/>
  <c r="E653" i="5"/>
  <c r="D653" i="5"/>
  <c r="C653" i="5"/>
  <c r="B653" i="5"/>
  <c r="AY652" i="5"/>
  <c r="AV652" i="5"/>
  <c r="AU652" i="5"/>
  <c r="AT652" i="5"/>
  <c r="AS652" i="5"/>
  <c r="AR652" i="5"/>
  <c r="AQ652" i="5"/>
  <c r="AP652" i="5"/>
  <c r="AO652" i="5"/>
  <c r="AN652" i="5"/>
  <c r="AM652" i="5"/>
  <c r="AL652" i="5"/>
  <c r="AK652" i="5"/>
  <c r="AJ652" i="5"/>
  <c r="AI652" i="5"/>
  <c r="AH652" i="5"/>
  <c r="AG652" i="5"/>
  <c r="AF652" i="5"/>
  <c r="AE652" i="5"/>
  <c r="AD652" i="5"/>
  <c r="AC652" i="5"/>
  <c r="AB652" i="5"/>
  <c r="AA652" i="5"/>
  <c r="W652" i="5"/>
  <c r="V652" i="5"/>
  <c r="U652" i="5"/>
  <c r="T652" i="5"/>
  <c r="S652" i="5"/>
  <c r="R652" i="5"/>
  <c r="Q652" i="5"/>
  <c r="P652" i="5"/>
  <c r="O652" i="5"/>
  <c r="N652" i="5"/>
  <c r="M652" i="5"/>
  <c r="L652" i="5"/>
  <c r="K652" i="5"/>
  <c r="J652" i="5"/>
  <c r="I652" i="5"/>
  <c r="H652" i="5"/>
  <c r="G652" i="5"/>
  <c r="F652" i="5"/>
  <c r="E652" i="5"/>
  <c r="D652" i="5"/>
  <c r="C652" i="5"/>
  <c r="B652" i="5"/>
  <c r="AY651" i="5"/>
  <c r="AV651" i="5"/>
  <c r="AU651" i="5"/>
  <c r="AT651" i="5"/>
  <c r="AS651" i="5"/>
  <c r="AR651" i="5"/>
  <c r="AQ651" i="5"/>
  <c r="AP651" i="5"/>
  <c r="AO651" i="5"/>
  <c r="AN651" i="5"/>
  <c r="AM651" i="5"/>
  <c r="AL651" i="5"/>
  <c r="AK651" i="5"/>
  <c r="AJ651" i="5"/>
  <c r="AI651" i="5"/>
  <c r="AH651" i="5"/>
  <c r="AG651" i="5"/>
  <c r="AF651" i="5"/>
  <c r="AE651" i="5"/>
  <c r="AD651" i="5"/>
  <c r="AC651" i="5"/>
  <c r="AB651" i="5"/>
  <c r="AA651" i="5"/>
  <c r="W651" i="5"/>
  <c r="V651" i="5"/>
  <c r="U651" i="5"/>
  <c r="T651" i="5"/>
  <c r="S651" i="5"/>
  <c r="R651" i="5"/>
  <c r="Q651" i="5"/>
  <c r="P651" i="5"/>
  <c r="O651" i="5"/>
  <c r="N651" i="5"/>
  <c r="M651" i="5"/>
  <c r="L651" i="5"/>
  <c r="K651" i="5"/>
  <c r="J651" i="5"/>
  <c r="I651" i="5"/>
  <c r="H651" i="5"/>
  <c r="G651" i="5"/>
  <c r="F651" i="5"/>
  <c r="E651" i="5"/>
  <c r="D651" i="5"/>
  <c r="C651" i="5"/>
  <c r="B651" i="5"/>
  <c r="AY650" i="5"/>
  <c r="AV650" i="5"/>
  <c r="AU650" i="5"/>
  <c r="AT650" i="5"/>
  <c r="AS650" i="5"/>
  <c r="AR650" i="5"/>
  <c r="AQ650" i="5"/>
  <c r="AP650" i="5"/>
  <c r="AO650" i="5"/>
  <c r="AN650" i="5"/>
  <c r="AM650" i="5"/>
  <c r="AL650" i="5"/>
  <c r="AK650" i="5"/>
  <c r="AJ650" i="5"/>
  <c r="AI650" i="5"/>
  <c r="AH650" i="5"/>
  <c r="AG650" i="5"/>
  <c r="AF650" i="5"/>
  <c r="AE650" i="5"/>
  <c r="AD650" i="5"/>
  <c r="AC650" i="5"/>
  <c r="AB650" i="5"/>
  <c r="AA650" i="5"/>
  <c r="W650" i="5"/>
  <c r="V650" i="5"/>
  <c r="U650" i="5"/>
  <c r="T650" i="5"/>
  <c r="S650" i="5"/>
  <c r="R650" i="5"/>
  <c r="Q650" i="5"/>
  <c r="P650" i="5"/>
  <c r="O650" i="5"/>
  <c r="N650" i="5"/>
  <c r="M650" i="5"/>
  <c r="L650" i="5"/>
  <c r="K650" i="5"/>
  <c r="J650" i="5"/>
  <c r="I650" i="5"/>
  <c r="H650" i="5"/>
  <c r="G650" i="5"/>
  <c r="F650" i="5"/>
  <c r="E650" i="5"/>
  <c r="D650" i="5"/>
  <c r="C650" i="5"/>
  <c r="B650" i="5"/>
  <c r="AY649" i="5"/>
  <c r="AV649" i="5"/>
  <c r="AU649" i="5"/>
  <c r="AT649" i="5"/>
  <c r="AS649" i="5"/>
  <c r="AR649" i="5"/>
  <c r="AQ649" i="5"/>
  <c r="AP649" i="5"/>
  <c r="AO649" i="5"/>
  <c r="AN649" i="5"/>
  <c r="AM649" i="5"/>
  <c r="AL649" i="5"/>
  <c r="AK649" i="5"/>
  <c r="AJ649" i="5"/>
  <c r="AI649" i="5"/>
  <c r="AH649" i="5"/>
  <c r="AG649" i="5"/>
  <c r="AF649" i="5"/>
  <c r="AE649" i="5"/>
  <c r="AD649" i="5"/>
  <c r="AC649" i="5"/>
  <c r="AB649" i="5"/>
  <c r="AA649" i="5"/>
  <c r="W649" i="5"/>
  <c r="V649" i="5"/>
  <c r="U649" i="5"/>
  <c r="T649" i="5"/>
  <c r="S649" i="5"/>
  <c r="R649" i="5"/>
  <c r="Q649" i="5"/>
  <c r="P649" i="5"/>
  <c r="O649" i="5"/>
  <c r="N649" i="5"/>
  <c r="M649" i="5"/>
  <c r="L649" i="5"/>
  <c r="K649" i="5"/>
  <c r="J649" i="5"/>
  <c r="I649" i="5"/>
  <c r="H649" i="5"/>
  <c r="G649" i="5"/>
  <c r="F649" i="5"/>
  <c r="E649" i="5"/>
  <c r="D649" i="5"/>
  <c r="C649" i="5"/>
  <c r="B649" i="5"/>
  <c r="AY648" i="5"/>
  <c r="AV648" i="5"/>
  <c r="AU648" i="5"/>
  <c r="AT648" i="5"/>
  <c r="AS648" i="5"/>
  <c r="AR648" i="5"/>
  <c r="AQ648" i="5"/>
  <c r="AP648" i="5"/>
  <c r="AO648" i="5"/>
  <c r="AN648" i="5"/>
  <c r="AM648" i="5"/>
  <c r="AL648" i="5"/>
  <c r="AK648" i="5"/>
  <c r="AJ648" i="5"/>
  <c r="AI648" i="5"/>
  <c r="AH648" i="5"/>
  <c r="AG648" i="5"/>
  <c r="AF648" i="5"/>
  <c r="AE648" i="5"/>
  <c r="AD648" i="5"/>
  <c r="AC648" i="5"/>
  <c r="AB648" i="5"/>
  <c r="AA648" i="5"/>
  <c r="W648" i="5"/>
  <c r="V648" i="5"/>
  <c r="U648" i="5"/>
  <c r="T648" i="5"/>
  <c r="S648" i="5"/>
  <c r="R648" i="5"/>
  <c r="Q648" i="5"/>
  <c r="P648" i="5"/>
  <c r="O648" i="5"/>
  <c r="N648" i="5"/>
  <c r="M648" i="5"/>
  <c r="L648" i="5"/>
  <c r="K648" i="5"/>
  <c r="J648" i="5"/>
  <c r="I648" i="5"/>
  <c r="H648" i="5"/>
  <c r="G648" i="5"/>
  <c r="F648" i="5"/>
  <c r="E648" i="5"/>
  <c r="D648" i="5"/>
  <c r="C648" i="5"/>
  <c r="B648" i="5"/>
  <c r="AY647" i="5"/>
  <c r="AV647" i="5"/>
  <c r="AU647" i="5"/>
  <c r="AT647" i="5"/>
  <c r="AS647" i="5"/>
  <c r="AR647" i="5"/>
  <c r="AQ647" i="5"/>
  <c r="AP647" i="5"/>
  <c r="AO647" i="5"/>
  <c r="AN647" i="5"/>
  <c r="AM647" i="5"/>
  <c r="AL647" i="5"/>
  <c r="AK647" i="5"/>
  <c r="AJ647" i="5"/>
  <c r="AI647" i="5"/>
  <c r="AH647" i="5"/>
  <c r="AG647" i="5"/>
  <c r="AF647" i="5"/>
  <c r="AE647" i="5"/>
  <c r="AD647" i="5"/>
  <c r="AC647" i="5"/>
  <c r="AB647" i="5"/>
  <c r="AA647" i="5"/>
  <c r="W647" i="5"/>
  <c r="V647" i="5"/>
  <c r="U647" i="5"/>
  <c r="T647" i="5"/>
  <c r="S647" i="5"/>
  <c r="R647" i="5"/>
  <c r="Q647" i="5"/>
  <c r="P647" i="5"/>
  <c r="O647" i="5"/>
  <c r="N647" i="5"/>
  <c r="M647" i="5"/>
  <c r="L647" i="5"/>
  <c r="K647" i="5"/>
  <c r="J647" i="5"/>
  <c r="I647" i="5"/>
  <c r="H647" i="5"/>
  <c r="G647" i="5"/>
  <c r="F647" i="5"/>
  <c r="E647" i="5"/>
  <c r="D647" i="5"/>
  <c r="C647" i="5"/>
  <c r="B647" i="5"/>
  <c r="AY646" i="5"/>
  <c r="AV646" i="5"/>
  <c r="AU646" i="5"/>
  <c r="AT646" i="5"/>
  <c r="AS646" i="5"/>
  <c r="AR646" i="5"/>
  <c r="AQ646" i="5"/>
  <c r="AP646" i="5"/>
  <c r="AO646" i="5"/>
  <c r="AN646" i="5"/>
  <c r="AM646" i="5"/>
  <c r="AL646" i="5"/>
  <c r="AK646" i="5"/>
  <c r="AJ646" i="5"/>
  <c r="AI646" i="5"/>
  <c r="AH646" i="5"/>
  <c r="AG646" i="5"/>
  <c r="AF646" i="5"/>
  <c r="AE646" i="5"/>
  <c r="AD646" i="5"/>
  <c r="AC646" i="5"/>
  <c r="AB646" i="5"/>
  <c r="AA646" i="5"/>
  <c r="W646" i="5"/>
  <c r="V646" i="5"/>
  <c r="U646" i="5"/>
  <c r="T646" i="5"/>
  <c r="S646" i="5"/>
  <c r="R646" i="5"/>
  <c r="Q646" i="5"/>
  <c r="P646" i="5"/>
  <c r="O646" i="5"/>
  <c r="N646" i="5"/>
  <c r="M646" i="5"/>
  <c r="L646" i="5"/>
  <c r="K646" i="5"/>
  <c r="J646" i="5"/>
  <c r="I646" i="5"/>
  <c r="H646" i="5"/>
  <c r="G646" i="5"/>
  <c r="F646" i="5"/>
  <c r="E646" i="5"/>
  <c r="D646" i="5"/>
  <c r="C646" i="5"/>
  <c r="B646" i="5"/>
  <c r="AY645" i="5"/>
  <c r="AV645" i="5"/>
  <c r="AU645" i="5"/>
  <c r="AT645" i="5"/>
  <c r="AS645" i="5"/>
  <c r="AR645" i="5"/>
  <c r="AQ645" i="5"/>
  <c r="AP645" i="5"/>
  <c r="AO645" i="5"/>
  <c r="AN645" i="5"/>
  <c r="AM645" i="5"/>
  <c r="AL645" i="5"/>
  <c r="AK645" i="5"/>
  <c r="AJ645" i="5"/>
  <c r="AI645" i="5"/>
  <c r="AH645" i="5"/>
  <c r="AG645" i="5"/>
  <c r="AF645" i="5"/>
  <c r="AE645" i="5"/>
  <c r="AD645" i="5"/>
  <c r="AC645" i="5"/>
  <c r="AB645" i="5"/>
  <c r="AA645" i="5"/>
  <c r="W645" i="5"/>
  <c r="V645" i="5"/>
  <c r="U645" i="5"/>
  <c r="T645" i="5"/>
  <c r="S645" i="5"/>
  <c r="R645" i="5"/>
  <c r="Q645" i="5"/>
  <c r="P645" i="5"/>
  <c r="O645" i="5"/>
  <c r="N645" i="5"/>
  <c r="M645" i="5"/>
  <c r="L645" i="5"/>
  <c r="K645" i="5"/>
  <c r="J645" i="5"/>
  <c r="I645" i="5"/>
  <c r="H645" i="5"/>
  <c r="G645" i="5"/>
  <c r="F645" i="5"/>
  <c r="E645" i="5"/>
  <c r="D645" i="5"/>
  <c r="C645" i="5"/>
  <c r="B645" i="5"/>
  <c r="AY644" i="5"/>
  <c r="AV644" i="5"/>
  <c r="AU644" i="5"/>
  <c r="AT644" i="5"/>
  <c r="AS644" i="5"/>
  <c r="AR644" i="5"/>
  <c r="AQ644" i="5"/>
  <c r="AP644" i="5"/>
  <c r="AO644" i="5"/>
  <c r="AN644" i="5"/>
  <c r="AM644" i="5"/>
  <c r="AL644" i="5"/>
  <c r="AK644" i="5"/>
  <c r="AJ644" i="5"/>
  <c r="AI644" i="5"/>
  <c r="AH644" i="5"/>
  <c r="AG644" i="5"/>
  <c r="AF644" i="5"/>
  <c r="AE644" i="5"/>
  <c r="AD644" i="5"/>
  <c r="AC644" i="5"/>
  <c r="AB644" i="5"/>
  <c r="AA644" i="5"/>
  <c r="W644" i="5"/>
  <c r="V644" i="5"/>
  <c r="U644" i="5"/>
  <c r="T644" i="5"/>
  <c r="S644" i="5"/>
  <c r="R644" i="5"/>
  <c r="Q644" i="5"/>
  <c r="P644" i="5"/>
  <c r="O644" i="5"/>
  <c r="N644" i="5"/>
  <c r="M644" i="5"/>
  <c r="L644" i="5"/>
  <c r="K644" i="5"/>
  <c r="J644" i="5"/>
  <c r="I644" i="5"/>
  <c r="H644" i="5"/>
  <c r="G644" i="5"/>
  <c r="F644" i="5"/>
  <c r="E644" i="5"/>
  <c r="D644" i="5"/>
  <c r="C644" i="5"/>
  <c r="B644" i="5"/>
  <c r="AY643" i="5"/>
  <c r="AV643" i="5"/>
  <c r="AU643" i="5"/>
  <c r="AT643" i="5"/>
  <c r="AS643" i="5"/>
  <c r="AR643" i="5"/>
  <c r="AQ643" i="5"/>
  <c r="AP643" i="5"/>
  <c r="AO643" i="5"/>
  <c r="AN643" i="5"/>
  <c r="AM643" i="5"/>
  <c r="AL643" i="5"/>
  <c r="AK643" i="5"/>
  <c r="AJ643" i="5"/>
  <c r="AI643" i="5"/>
  <c r="AH643" i="5"/>
  <c r="AG643" i="5"/>
  <c r="AF643" i="5"/>
  <c r="AE643" i="5"/>
  <c r="AD643" i="5"/>
  <c r="AC643" i="5"/>
  <c r="AB643" i="5"/>
  <c r="AA643" i="5"/>
  <c r="W643" i="5"/>
  <c r="V643" i="5"/>
  <c r="U643" i="5"/>
  <c r="T643" i="5"/>
  <c r="S643" i="5"/>
  <c r="R643" i="5"/>
  <c r="Q643" i="5"/>
  <c r="P643" i="5"/>
  <c r="O643" i="5"/>
  <c r="N643" i="5"/>
  <c r="M643" i="5"/>
  <c r="L643" i="5"/>
  <c r="K643" i="5"/>
  <c r="J643" i="5"/>
  <c r="I643" i="5"/>
  <c r="H643" i="5"/>
  <c r="G643" i="5"/>
  <c r="F643" i="5"/>
  <c r="E643" i="5"/>
  <c r="D643" i="5"/>
  <c r="C643" i="5"/>
  <c r="B643" i="5"/>
  <c r="AY642" i="5"/>
  <c r="AV642" i="5"/>
  <c r="AU642" i="5"/>
  <c r="AT642" i="5"/>
  <c r="AS642" i="5"/>
  <c r="AR642" i="5"/>
  <c r="AQ642" i="5"/>
  <c r="AP642" i="5"/>
  <c r="AO642" i="5"/>
  <c r="AN642" i="5"/>
  <c r="AM642" i="5"/>
  <c r="AL642" i="5"/>
  <c r="AK642" i="5"/>
  <c r="AJ642" i="5"/>
  <c r="AI642" i="5"/>
  <c r="AH642" i="5"/>
  <c r="AG642" i="5"/>
  <c r="AF642" i="5"/>
  <c r="AE642" i="5"/>
  <c r="AD642" i="5"/>
  <c r="AC642" i="5"/>
  <c r="AB642" i="5"/>
  <c r="AA642" i="5"/>
  <c r="W642" i="5"/>
  <c r="V642" i="5"/>
  <c r="U642" i="5"/>
  <c r="T642" i="5"/>
  <c r="S642" i="5"/>
  <c r="R642" i="5"/>
  <c r="Q642" i="5"/>
  <c r="P642" i="5"/>
  <c r="O642" i="5"/>
  <c r="N642" i="5"/>
  <c r="M642" i="5"/>
  <c r="L642" i="5"/>
  <c r="K642" i="5"/>
  <c r="J642" i="5"/>
  <c r="I642" i="5"/>
  <c r="H642" i="5"/>
  <c r="G642" i="5"/>
  <c r="F642" i="5"/>
  <c r="E642" i="5"/>
  <c r="D642" i="5"/>
  <c r="C642" i="5"/>
  <c r="B642" i="5"/>
  <c r="AY641" i="5"/>
  <c r="AV641" i="5"/>
  <c r="AU641" i="5"/>
  <c r="AT641" i="5"/>
  <c r="AS641" i="5"/>
  <c r="AR641" i="5"/>
  <c r="AQ641" i="5"/>
  <c r="AP641" i="5"/>
  <c r="AO641" i="5"/>
  <c r="AN641" i="5"/>
  <c r="AM641" i="5"/>
  <c r="AL641" i="5"/>
  <c r="AK641" i="5"/>
  <c r="AJ641" i="5"/>
  <c r="AI641" i="5"/>
  <c r="AH641" i="5"/>
  <c r="AG641" i="5"/>
  <c r="AF641" i="5"/>
  <c r="AE641" i="5"/>
  <c r="AD641" i="5"/>
  <c r="AC641" i="5"/>
  <c r="AB641" i="5"/>
  <c r="AA641" i="5"/>
  <c r="W641" i="5"/>
  <c r="V641" i="5"/>
  <c r="U641" i="5"/>
  <c r="T641" i="5"/>
  <c r="S641" i="5"/>
  <c r="R641" i="5"/>
  <c r="Q641" i="5"/>
  <c r="P641" i="5"/>
  <c r="O641" i="5"/>
  <c r="N641" i="5"/>
  <c r="M641" i="5"/>
  <c r="L641" i="5"/>
  <c r="K641" i="5"/>
  <c r="J641" i="5"/>
  <c r="I641" i="5"/>
  <c r="H641" i="5"/>
  <c r="G641" i="5"/>
  <c r="F641" i="5"/>
  <c r="E641" i="5"/>
  <c r="D641" i="5"/>
  <c r="C641" i="5"/>
  <c r="B641" i="5"/>
  <c r="AY640" i="5"/>
  <c r="AV640" i="5"/>
  <c r="AU640" i="5"/>
  <c r="AT640" i="5"/>
  <c r="AS640" i="5"/>
  <c r="AR640" i="5"/>
  <c r="AQ640" i="5"/>
  <c r="AP640" i="5"/>
  <c r="AO640" i="5"/>
  <c r="AN640" i="5"/>
  <c r="AM640" i="5"/>
  <c r="AL640" i="5"/>
  <c r="AK640" i="5"/>
  <c r="AJ640" i="5"/>
  <c r="AI640" i="5"/>
  <c r="AH640" i="5"/>
  <c r="AG640" i="5"/>
  <c r="AF640" i="5"/>
  <c r="AE640" i="5"/>
  <c r="AD640" i="5"/>
  <c r="AC640" i="5"/>
  <c r="AB640" i="5"/>
  <c r="AA640" i="5"/>
  <c r="W640" i="5"/>
  <c r="V640" i="5"/>
  <c r="U640" i="5"/>
  <c r="T640" i="5"/>
  <c r="S640" i="5"/>
  <c r="R640" i="5"/>
  <c r="Q640" i="5"/>
  <c r="P640" i="5"/>
  <c r="O640" i="5"/>
  <c r="N640" i="5"/>
  <c r="M640" i="5"/>
  <c r="L640" i="5"/>
  <c r="K640" i="5"/>
  <c r="J640" i="5"/>
  <c r="I640" i="5"/>
  <c r="H640" i="5"/>
  <c r="G640" i="5"/>
  <c r="F640" i="5"/>
  <c r="E640" i="5"/>
  <c r="D640" i="5"/>
  <c r="C640" i="5"/>
  <c r="B640" i="5"/>
  <c r="AY639" i="5"/>
  <c r="AV639" i="5"/>
  <c r="AU639" i="5"/>
  <c r="AT639" i="5"/>
  <c r="AS639" i="5"/>
  <c r="AR639" i="5"/>
  <c r="AQ639" i="5"/>
  <c r="AP639" i="5"/>
  <c r="AO639" i="5"/>
  <c r="AN639" i="5"/>
  <c r="AM639" i="5"/>
  <c r="AL639" i="5"/>
  <c r="AK639" i="5"/>
  <c r="AJ639" i="5"/>
  <c r="AI639" i="5"/>
  <c r="AH639" i="5"/>
  <c r="AG639" i="5"/>
  <c r="AF639" i="5"/>
  <c r="AE639" i="5"/>
  <c r="AD639" i="5"/>
  <c r="AC639" i="5"/>
  <c r="AB639" i="5"/>
  <c r="AA639" i="5"/>
  <c r="W639" i="5"/>
  <c r="V639" i="5"/>
  <c r="U639" i="5"/>
  <c r="T639" i="5"/>
  <c r="S639" i="5"/>
  <c r="R639" i="5"/>
  <c r="Q639" i="5"/>
  <c r="P639" i="5"/>
  <c r="O639" i="5"/>
  <c r="N639" i="5"/>
  <c r="M639" i="5"/>
  <c r="L639" i="5"/>
  <c r="K639" i="5"/>
  <c r="J639" i="5"/>
  <c r="I639" i="5"/>
  <c r="H639" i="5"/>
  <c r="G639" i="5"/>
  <c r="F639" i="5"/>
  <c r="E639" i="5"/>
  <c r="D639" i="5"/>
  <c r="C639" i="5"/>
  <c r="B639" i="5"/>
  <c r="AY638" i="5"/>
  <c r="AV638" i="5"/>
  <c r="AU638" i="5"/>
  <c r="AT638" i="5"/>
  <c r="AS638" i="5"/>
  <c r="AR638" i="5"/>
  <c r="AQ638" i="5"/>
  <c r="AP638" i="5"/>
  <c r="AO638" i="5"/>
  <c r="AN638" i="5"/>
  <c r="AM638" i="5"/>
  <c r="AL638" i="5"/>
  <c r="AK638" i="5"/>
  <c r="AJ638" i="5"/>
  <c r="AI638" i="5"/>
  <c r="AH638" i="5"/>
  <c r="AG638" i="5"/>
  <c r="AF638" i="5"/>
  <c r="AE638" i="5"/>
  <c r="AD638" i="5"/>
  <c r="AC638" i="5"/>
  <c r="AB638" i="5"/>
  <c r="AA638" i="5"/>
  <c r="W638" i="5"/>
  <c r="V638" i="5"/>
  <c r="U638" i="5"/>
  <c r="T638" i="5"/>
  <c r="S638" i="5"/>
  <c r="R638" i="5"/>
  <c r="Q638" i="5"/>
  <c r="P638" i="5"/>
  <c r="O638" i="5"/>
  <c r="N638" i="5"/>
  <c r="M638" i="5"/>
  <c r="L638" i="5"/>
  <c r="K638" i="5"/>
  <c r="J638" i="5"/>
  <c r="I638" i="5"/>
  <c r="H638" i="5"/>
  <c r="G638" i="5"/>
  <c r="F638" i="5"/>
  <c r="E638" i="5"/>
  <c r="D638" i="5"/>
  <c r="C638" i="5"/>
  <c r="B638" i="5"/>
  <c r="AY637" i="5"/>
  <c r="AV637" i="5"/>
  <c r="AU637" i="5"/>
  <c r="AT637" i="5"/>
  <c r="AS637" i="5"/>
  <c r="AR637" i="5"/>
  <c r="AQ637" i="5"/>
  <c r="AP637" i="5"/>
  <c r="AO637" i="5"/>
  <c r="AN637" i="5"/>
  <c r="AM637" i="5"/>
  <c r="AL637" i="5"/>
  <c r="AK637" i="5"/>
  <c r="AJ637" i="5"/>
  <c r="AI637" i="5"/>
  <c r="AH637" i="5"/>
  <c r="AG637" i="5"/>
  <c r="AF637" i="5"/>
  <c r="AE637" i="5"/>
  <c r="AD637" i="5"/>
  <c r="AC637" i="5"/>
  <c r="AB637" i="5"/>
  <c r="AA637" i="5"/>
  <c r="W637" i="5"/>
  <c r="V637" i="5"/>
  <c r="U637" i="5"/>
  <c r="T637" i="5"/>
  <c r="S637" i="5"/>
  <c r="R637" i="5"/>
  <c r="Q637" i="5"/>
  <c r="P637" i="5"/>
  <c r="O637" i="5"/>
  <c r="N637" i="5"/>
  <c r="M637" i="5"/>
  <c r="L637" i="5"/>
  <c r="K637" i="5"/>
  <c r="J637" i="5"/>
  <c r="I637" i="5"/>
  <c r="H637" i="5"/>
  <c r="G637" i="5"/>
  <c r="F637" i="5"/>
  <c r="E637" i="5"/>
  <c r="D637" i="5"/>
  <c r="C637" i="5"/>
  <c r="B637" i="5"/>
  <c r="AY636" i="5"/>
  <c r="AV636" i="5"/>
  <c r="AU636" i="5"/>
  <c r="AT636" i="5"/>
  <c r="AS636" i="5"/>
  <c r="AR636" i="5"/>
  <c r="AQ636" i="5"/>
  <c r="AP636" i="5"/>
  <c r="AO636" i="5"/>
  <c r="AN636" i="5"/>
  <c r="AM636" i="5"/>
  <c r="AL636" i="5"/>
  <c r="AK636" i="5"/>
  <c r="AJ636" i="5"/>
  <c r="AI636" i="5"/>
  <c r="AH636" i="5"/>
  <c r="AG636" i="5"/>
  <c r="AF636" i="5"/>
  <c r="AE636" i="5"/>
  <c r="AD636" i="5"/>
  <c r="AC636" i="5"/>
  <c r="AB636" i="5"/>
  <c r="AA636" i="5"/>
  <c r="W636" i="5"/>
  <c r="V636" i="5"/>
  <c r="U636" i="5"/>
  <c r="T636" i="5"/>
  <c r="S636" i="5"/>
  <c r="R636" i="5"/>
  <c r="Q636" i="5"/>
  <c r="P636" i="5"/>
  <c r="O636" i="5"/>
  <c r="N636" i="5"/>
  <c r="M636" i="5"/>
  <c r="L636" i="5"/>
  <c r="K636" i="5"/>
  <c r="J636" i="5"/>
  <c r="I636" i="5"/>
  <c r="H636" i="5"/>
  <c r="G636" i="5"/>
  <c r="F636" i="5"/>
  <c r="E636" i="5"/>
  <c r="D636" i="5"/>
  <c r="C636" i="5"/>
  <c r="B636" i="5"/>
  <c r="AY635" i="5"/>
  <c r="AV635" i="5"/>
  <c r="AU635" i="5"/>
  <c r="AT635" i="5"/>
  <c r="AS635" i="5"/>
  <c r="AR635" i="5"/>
  <c r="AQ635" i="5"/>
  <c r="AP635" i="5"/>
  <c r="AO635" i="5"/>
  <c r="AN635" i="5"/>
  <c r="AM635" i="5"/>
  <c r="AL635" i="5"/>
  <c r="AK635" i="5"/>
  <c r="AJ635" i="5"/>
  <c r="AI635" i="5"/>
  <c r="AH635" i="5"/>
  <c r="AG635" i="5"/>
  <c r="AF635" i="5"/>
  <c r="AE635" i="5"/>
  <c r="AD635" i="5"/>
  <c r="AC635" i="5"/>
  <c r="AB635" i="5"/>
  <c r="AA635" i="5"/>
  <c r="W635" i="5"/>
  <c r="V635" i="5"/>
  <c r="U635" i="5"/>
  <c r="T635" i="5"/>
  <c r="S635" i="5"/>
  <c r="R635" i="5"/>
  <c r="Q635" i="5"/>
  <c r="P635" i="5"/>
  <c r="O635" i="5"/>
  <c r="N635" i="5"/>
  <c r="M635" i="5"/>
  <c r="L635" i="5"/>
  <c r="K635" i="5"/>
  <c r="J635" i="5"/>
  <c r="I635" i="5"/>
  <c r="H635" i="5"/>
  <c r="G635" i="5"/>
  <c r="F635" i="5"/>
  <c r="E635" i="5"/>
  <c r="D635" i="5"/>
  <c r="C635" i="5"/>
  <c r="B635" i="5"/>
  <c r="AY634" i="5"/>
  <c r="AV634" i="5"/>
  <c r="AU634" i="5"/>
  <c r="AT634" i="5"/>
  <c r="AS634" i="5"/>
  <c r="AR634" i="5"/>
  <c r="AQ634" i="5"/>
  <c r="AP634" i="5"/>
  <c r="AO634" i="5"/>
  <c r="AN634" i="5"/>
  <c r="AM634" i="5"/>
  <c r="AL634" i="5"/>
  <c r="AK634" i="5"/>
  <c r="AJ634" i="5"/>
  <c r="AI634" i="5"/>
  <c r="AH634" i="5"/>
  <c r="AG634" i="5"/>
  <c r="AF634" i="5"/>
  <c r="AE634" i="5"/>
  <c r="AD634" i="5"/>
  <c r="AC634" i="5"/>
  <c r="AB634" i="5"/>
  <c r="AA634" i="5"/>
  <c r="W634" i="5"/>
  <c r="V634" i="5"/>
  <c r="U634" i="5"/>
  <c r="T634" i="5"/>
  <c r="S634" i="5"/>
  <c r="R634" i="5"/>
  <c r="Q634" i="5"/>
  <c r="P634" i="5"/>
  <c r="O634" i="5"/>
  <c r="N634" i="5"/>
  <c r="M634" i="5"/>
  <c r="L634" i="5"/>
  <c r="K634" i="5"/>
  <c r="J634" i="5"/>
  <c r="I634" i="5"/>
  <c r="H634" i="5"/>
  <c r="G634" i="5"/>
  <c r="F634" i="5"/>
  <c r="E634" i="5"/>
  <c r="D634" i="5"/>
  <c r="C634" i="5"/>
  <c r="B634" i="5"/>
  <c r="AY633" i="5"/>
  <c r="AV633" i="5"/>
  <c r="AU633" i="5"/>
  <c r="AT633" i="5"/>
  <c r="AS633" i="5"/>
  <c r="AR633" i="5"/>
  <c r="AQ633" i="5"/>
  <c r="AP633" i="5"/>
  <c r="AO633" i="5"/>
  <c r="AN633" i="5"/>
  <c r="AM633" i="5"/>
  <c r="AL633" i="5"/>
  <c r="AK633" i="5"/>
  <c r="AJ633" i="5"/>
  <c r="AI633" i="5"/>
  <c r="AH633" i="5"/>
  <c r="AG633" i="5"/>
  <c r="AF633" i="5"/>
  <c r="AE633" i="5"/>
  <c r="AD633" i="5"/>
  <c r="AC633" i="5"/>
  <c r="AB633" i="5"/>
  <c r="AA633" i="5"/>
  <c r="W633" i="5"/>
  <c r="V633" i="5"/>
  <c r="U633" i="5"/>
  <c r="T633" i="5"/>
  <c r="S633" i="5"/>
  <c r="R633" i="5"/>
  <c r="Q633" i="5"/>
  <c r="P633" i="5"/>
  <c r="O633" i="5"/>
  <c r="N633" i="5"/>
  <c r="M633" i="5"/>
  <c r="L633" i="5"/>
  <c r="K633" i="5"/>
  <c r="J633" i="5"/>
  <c r="I633" i="5"/>
  <c r="H633" i="5"/>
  <c r="G633" i="5"/>
  <c r="F633" i="5"/>
  <c r="E633" i="5"/>
  <c r="D633" i="5"/>
  <c r="C633" i="5"/>
  <c r="B633" i="5"/>
  <c r="AY632" i="5"/>
  <c r="AV632" i="5"/>
  <c r="AU632" i="5"/>
  <c r="AT632" i="5"/>
  <c r="AS632" i="5"/>
  <c r="AR632" i="5"/>
  <c r="AQ632" i="5"/>
  <c r="AP632" i="5"/>
  <c r="AO632" i="5"/>
  <c r="AN632" i="5"/>
  <c r="AM632" i="5"/>
  <c r="AL632" i="5"/>
  <c r="AK632" i="5"/>
  <c r="AJ632" i="5"/>
  <c r="AI632" i="5"/>
  <c r="AH632" i="5"/>
  <c r="AG632" i="5"/>
  <c r="AF632" i="5"/>
  <c r="AE632" i="5"/>
  <c r="AD632" i="5"/>
  <c r="AC632" i="5"/>
  <c r="AB632" i="5"/>
  <c r="AA632" i="5"/>
  <c r="W632" i="5"/>
  <c r="V632" i="5"/>
  <c r="U632" i="5"/>
  <c r="T632" i="5"/>
  <c r="S632" i="5"/>
  <c r="R632" i="5"/>
  <c r="Q632" i="5"/>
  <c r="P632" i="5"/>
  <c r="O632" i="5"/>
  <c r="N632" i="5"/>
  <c r="M632" i="5"/>
  <c r="L632" i="5"/>
  <c r="K632" i="5"/>
  <c r="J632" i="5"/>
  <c r="I632" i="5"/>
  <c r="H632" i="5"/>
  <c r="G632" i="5"/>
  <c r="F632" i="5"/>
  <c r="E632" i="5"/>
  <c r="D632" i="5"/>
  <c r="C632" i="5"/>
  <c r="B632" i="5"/>
  <c r="AY631" i="5"/>
  <c r="AV631" i="5"/>
  <c r="AU631" i="5"/>
  <c r="AT631" i="5"/>
  <c r="AS631" i="5"/>
  <c r="AR631" i="5"/>
  <c r="AQ631" i="5"/>
  <c r="AP631" i="5"/>
  <c r="AO631" i="5"/>
  <c r="AN631" i="5"/>
  <c r="AM631" i="5"/>
  <c r="AL631" i="5"/>
  <c r="AK631" i="5"/>
  <c r="AJ631" i="5"/>
  <c r="AI631" i="5"/>
  <c r="AH631" i="5"/>
  <c r="AG631" i="5"/>
  <c r="AF631" i="5"/>
  <c r="AE631" i="5"/>
  <c r="AD631" i="5"/>
  <c r="AC631" i="5"/>
  <c r="AB631" i="5"/>
  <c r="AA631" i="5"/>
  <c r="W631" i="5"/>
  <c r="V631" i="5"/>
  <c r="U631" i="5"/>
  <c r="T631" i="5"/>
  <c r="S631" i="5"/>
  <c r="R631" i="5"/>
  <c r="Q631" i="5"/>
  <c r="P631" i="5"/>
  <c r="O631" i="5"/>
  <c r="N631" i="5"/>
  <c r="M631" i="5"/>
  <c r="L631" i="5"/>
  <c r="K631" i="5"/>
  <c r="J631" i="5"/>
  <c r="I631" i="5"/>
  <c r="H631" i="5"/>
  <c r="G631" i="5"/>
  <c r="F631" i="5"/>
  <c r="E631" i="5"/>
  <c r="D631" i="5"/>
  <c r="C631" i="5"/>
  <c r="B631" i="5"/>
  <c r="AY630" i="5"/>
  <c r="AV630" i="5"/>
  <c r="AU630" i="5"/>
  <c r="AT630" i="5"/>
  <c r="AS630" i="5"/>
  <c r="AR630" i="5"/>
  <c r="AQ630" i="5"/>
  <c r="AP630" i="5"/>
  <c r="AO630" i="5"/>
  <c r="AN630" i="5"/>
  <c r="AM630" i="5"/>
  <c r="AL630" i="5"/>
  <c r="AK630" i="5"/>
  <c r="AJ630" i="5"/>
  <c r="AI630" i="5"/>
  <c r="AH630" i="5"/>
  <c r="AG630" i="5"/>
  <c r="AF630" i="5"/>
  <c r="AE630" i="5"/>
  <c r="AD630" i="5"/>
  <c r="AC630" i="5"/>
  <c r="AB630" i="5"/>
  <c r="AA630" i="5"/>
  <c r="W630" i="5"/>
  <c r="V630" i="5"/>
  <c r="U630" i="5"/>
  <c r="T630" i="5"/>
  <c r="S630" i="5"/>
  <c r="R630" i="5"/>
  <c r="Q630" i="5"/>
  <c r="P630" i="5"/>
  <c r="O630" i="5"/>
  <c r="N630" i="5"/>
  <c r="M630" i="5"/>
  <c r="L630" i="5"/>
  <c r="K630" i="5"/>
  <c r="J630" i="5"/>
  <c r="I630" i="5"/>
  <c r="H630" i="5"/>
  <c r="G630" i="5"/>
  <c r="F630" i="5"/>
  <c r="E630" i="5"/>
  <c r="D630" i="5"/>
  <c r="C630" i="5"/>
  <c r="B630" i="5"/>
  <c r="AY629" i="5"/>
  <c r="AV629" i="5"/>
  <c r="AU629" i="5"/>
  <c r="AT629" i="5"/>
  <c r="AS629" i="5"/>
  <c r="AR629" i="5"/>
  <c r="AQ629" i="5"/>
  <c r="AP629" i="5"/>
  <c r="AO629" i="5"/>
  <c r="AN629" i="5"/>
  <c r="AM629" i="5"/>
  <c r="AL629" i="5"/>
  <c r="AK629" i="5"/>
  <c r="AJ629" i="5"/>
  <c r="AI629" i="5"/>
  <c r="AH629" i="5"/>
  <c r="AG629" i="5"/>
  <c r="AF629" i="5"/>
  <c r="AE629" i="5"/>
  <c r="AD629" i="5"/>
  <c r="AC629" i="5"/>
  <c r="AB629" i="5"/>
  <c r="AA629" i="5"/>
  <c r="W629" i="5"/>
  <c r="V629" i="5"/>
  <c r="U629" i="5"/>
  <c r="T629" i="5"/>
  <c r="S629" i="5"/>
  <c r="R629" i="5"/>
  <c r="Q629" i="5"/>
  <c r="P629" i="5"/>
  <c r="O629" i="5"/>
  <c r="N629" i="5"/>
  <c r="M629" i="5"/>
  <c r="L629" i="5"/>
  <c r="K629" i="5"/>
  <c r="J629" i="5"/>
  <c r="I629" i="5"/>
  <c r="H629" i="5"/>
  <c r="G629" i="5"/>
  <c r="F629" i="5"/>
  <c r="E629" i="5"/>
  <c r="D629" i="5"/>
  <c r="C629" i="5"/>
  <c r="B629" i="5"/>
  <c r="AY628" i="5"/>
  <c r="AV628" i="5"/>
  <c r="AU628" i="5"/>
  <c r="AT628" i="5"/>
  <c r="AS628" i="5"/>
  <c r="AR628" i="5"/>
  <c r="AQ628" i="5"/>
  <c r="AP628" i="5"/>
  <c r="AO628" i="5"/>
  <c r="AN628" i="5"/>
  <c r="AM628" i="5"/>
  <c r="AL628" i="5"/>
  <c r="AK628" i="5"/>
  <c r="AJ628" i="5"/>
  <c r="AI628" i="5"/>
  <c r="AH628" i="5"/>
  <c r="AG628" i="5"/>
  <c r="AF628" i="5"/>
  <c r="AE628" i="5"/>
  <c r="AD628" i="5"/>
  <c r="AC628" i="5"/>
  <c r="AB628" i="5"/>
  <c r="AA628" i="5"/>
  <c r="W628" i="5"/>
  <c r="V628" i="5"/>
  <c r="U628" i="5"/>
  <c r="T628" i="5"/>
  <c r="S628" i="5"/>
  <c r="R628" i="5"/>
  <c r="Q628" i="5"/>
  <c r="P628" i="5"/>
  <c r="O628" i="5"/>
  <c r="N628" i="5"/>
  <c r="M628" i="5"/>
  <c r="L628" i="5"/>
  <c r="K628" i="5"/>
  <c r="J628" i="5"/>
  <c r="I628" i="5"/>
  <c r="H628" i="5"/>
  <c r="G628" i="5"/>
  <c r="F628" i="5"/>
  <c r="E628" i="5"/>
  <c r="D628" i="5"/>
  <c r="C628" i="5"/>
  <c r="B628" i="5"/>
  <c r="AY627" i="5"/>
  <c r="AV627" i="5"/>
  <c r="AU627" i="5"/>
  <c r="AT627" i="5"/>
  <c r="AS627" i="5"/>
  <c r="AR627" i="5"/>
  <c r="AQ627" i="5"/>
  <c r="AP627" i="5"/>
  <c r="AO627" i="5"/>
  <c r="AN627" i="5"/>
  <c r="AM627" i="5"/>
  <c r="AL627" i="5"/>
  <c r="AK627" i="5"/>
  <c r="AJ627" i="5"/>
  <c r="AI627" i="5"/>
  <c r="AH627" i="5"/>
  <c r="AG627" i="5"/>
  <c r="AF627" i="5"/>
  <c r="AE627" i="5"/>
  <c r="AD627" i="5"/>
  <c r="AC627" i="5"/>
  <c r="AB627" i="5"/>
  <c r="AA627" i="5"/>
  <c r="W627" i="5"/>
  <c r="V627" i="5"/>
  <c r="U627" i="5"/>
  <c r="T627" i="5"/>
  <c r="S627" i="5"/>
  <c r="R627" i="5"/>
  <c r="Q627" i="5"/>
  <c r="P627" i="5"/>
  <c r="O627" i="5"/>
  <c r="N627" i="5"/>
  <c r="M627" i="5"/>
  <c r="L627" i="5"/>
  <c r="K627" i="5"/>
  <c r="J627" i="5"/>
  <c r="I627" i="5"/>
  <c r="H627" i="5"/>
  <c r="G627" i="5"/>
  <c r="F627" i="5"/>
  <c r="E627" i="5"/>
  <c r="D627" i="5"/>
  <c r="C627" i="5"/>
  <c r="B627" i="5"/>
  <c r="AY626" i="5"/>
  <c r="AV626" i="5"/>
  <c r="AU626" i="5"/>
  <c r="AT626" i="5"/>
  <c r="AS626" i="5"/>
  <c r="AR626" i="5"/>
  <c r="AQ626" i="5"/>
  <c r="AP626" i="5"/>
  <c r="AO626" i="5"/>
  <c r="AN626" i="5"/>
  <c r="AM626" i="5"/>
  <c r="AL626" i="5"/>
  <c r="AK626" i="5"/>
  <c r="AJ626" i="5"/>
  <c r="AI626" i="5"/>
  <c r="AH626" i="5"/>
  <c r="AG626" i="5"/>
  <c r="AF626" i="5"/>
  <c r="AE626" i="5"/>
  <c r="AD626" i="5"/>
  <c r="AC626" i="5"/>
  <c r="AB626" i="5"/>
  <c r="AA626" i="5"/>
  <c r="W626" i="5"/>
  <c r="V626" i="5"/>
  <c r="U626" i="5"/>
  <c r="T626" i="5"/>
  <c r="S626" i="5"/>
  <c r="R626" i="5"/>
  <c r="Q626" i="5"/>
  <c r="P626" i="5"/>
  <c r="O626" i="5"/>
  <c r="N626" i="5"/>
  <c r="M626" i="5"/>
  <c r="L626" i="5"/>
  <c r="K626" i="5"/>
  <c r="J626" i="5"/>
  <c r="I626" i="5"/>
  <c r="H626" i="5"/>
  <c r="G626" i="5"/>
  <c r="F626" i="5"/>
  <c r="E626" i="5"/>
  <c r="D626" i="5"/>
  <c r="C626" i="5"/>
  <c r="B626" i="5"/>
  <c r="AY625" i="5"/>
  <c r="AV625" i="5"/>
  <c r="AU625" i="5"/>
  <c r="AT625" i="5"/>
  <c r="AS625" i="5"/>
  <c r="AR625" i="5"/>
  <c r="AQ625" i="5"/>
  <c r="AP625" i="5"/>
  <c r="AO625" i="5"/>
  <c r="AN625" i="5"/>
  <c r="AM625" i="5"/>
  <c r="AL625" i="5"/>
  <c r="AK625" i="5"/>
  <c r="AJ625" i="5"/>
  <c r="AI625" i="5"/>
  <c r="AH625" i="5"/>
  <c r="AG625" i="5"/>
  <c r="AF625" i="5"/>
  <c r="AE625" i="5"/>
  <c r="AD625" i="5"/>
  <c r="AC625" i="5"/>
  <c r="AB625" i="5"/>
  <c r="AA625" i="5"/>
  <c r="W625" i="5"/>
  <c r="V625" i="5"/>
  <c r="U625" i="5"/>
  <c r="T625" i="5"/>
  <c r="S625" i="5"/>
  <c r="R625" i="5"/>
  <c r="Q625" i="5"/>
  <c r="P625" i="5"/>
  <c r="O625" i="5"/>
  <c r="N625" i="5"/>
  <c r="M625" i="5"/>
  <c r="L625" i="5"/>
  <c r="K625" i="5"/>
  <c r="J625" i="5"/>
  <c r="I625" i="5"/>
  <c r="H625" i="5"/>
  <c r="G625" i="5"/>
  <c r="F625" i="5"/>
  <c r="E625" i="5"/>
  <c r="D625" i="5"/>
  <c r="C625" i="5"/>
  <c r="B625" i="5"/>
  <c r="AY624" i="5"/>
  <c r="AV624" i="5"/>
  <c r="AU624" i="5"/>
  <c r="AT624" i="5"/>
  <c r="AS624" i="5"/>
  <c r="AR624" i="5"/>
  <c r="AQ624" i="5"/>
  <c r="AP624" i="5"/>
  <c r="AO624" i="5"/>
  <c r="AN624" i="5"/>
  <c r="AM624" i="5"/>
  <c r="AL624" i="5"/>
  <c r="AK624" i="5"/>
  <c r="AJ624" i="5"/>
  <c r="AI624" i="5"/>
  <c r="AH624" i="5"/>
  <c r="AG624" i="5"/>
  <c r="AF624" i="5"/>
  <c r="AE624" i="5"/>
  <c r="AD624" i="5"/>
  <c r="AC624" i="5"/>
  <c r="AB624" i="5"/>
  <c r="AA624" i="5"/>
  <c r="W624" i="5"/>
  <c r="V624" i="5"/>
  <c r="U624" i="5"/>
  <c r="T624" i="5"/>
  <c r="S624" i="5"/>
  <c r="R624" i="5"/>
  <c r="Q624" i="5"/>
  <c r="P624" i="5"/>
  <c r="O624" i="5"/>
  <c r="N624" i="5"/>
  <c r="M624" i="5"/>
  <c r="L624" i="5"/>
  <c r="K624" i="5"/>
  <c r="J624" i="5"/>
  <c r="I624" i="5"/>
  <c r="H624" i="5"/>
  <c r="G624" i="5"/>
  <c r="F624" i="5"/>
  <c r="E624" i="5"/>
  <c r="D624" i="5"/>
  <c r="C624" i="5"/>
  <c r="B624" i="5"/>
  <c r="AY623" i="5"/>
  <c r="AV623" i="5"/>
  <c r="AU623" i="5"/>
  <c r="AT623" i="5"/>
  <c r="AS623" i="5"/>
  <c r="AR623" i="5"/>
  <c r="AQ623" i="5"/>
  <c r="AP623" i="5"/>
  <c r="AO623" i="5"/>
  <c r="AN623" i="5"/>
  <c r="AM623" i="5"/>
  <c r="AL623" i="5"/>
  <c r="AK623" i="5"/>
  <c r="AJ623" i="5"/>
  <c r="AI623" i="5"/>
  <c r="AH623" i="5"/>
  <c r="AG623" i="5"/>
  <c r="AF623" i="5"/>
  <c r="AE623" i="5"/>
  <c r="AD623" i="5"/>
  <c r="AC623" i="5"/>
  <c r="AB623" i="5"/>
  <c r="AA623" i="5"/>
  <c r="W623" i="5"/>
  <c r="V623" i="5"/>
  <c r="U623" i="5"/>
  <c r="T623" i="5"/>
  <c r="S623" i="5"/>
  <c r="R623" i="5"/>
  <c r="Q623" i="5"/>
  <c r="P623" i="5"/>
  <c r="O623" i="5"/>
  <c r="N623" i="5"/>
  <c r="M623" i="5"/>
  <c r="L623" i="5"/>
  <c r="K623" i="5"/>
  <c r="J623" i="5"/>
  <c r="I623" i="5"/>
  <c r="H623" i="5"/>
  <c r="G623" i="5"/>
  <c r="F623" i="5"/>
  <c r="E623" i="5"/>
  <c r="D623" i="5"/>
  <c r="C623" i="5"/>
  <c r="B623" i="5"/>
  <c r="AY622" i="5"/>
  <c r="AV622" i="5"/>
  <c r="AU622" i="5"/>
  <c r="AT622" i="5"/>
  <c r="AS622" i="5"/>
  <c r="AR622" i="5"/>
  <c r="AQ622" i="5"/>
  <c r="AP622" i="5"/>
  <c r="AO622" i="5"/>
  <c r="AN622" i="5"/>
  <c r="AM622" i="5"/>
  <c r="AL622" i="5"/>
  <c r="AK622" i="5"/>
  <c r="AJ622" i="5"/>
  <c r="AI622" i="5"/>
  <c r="AH622" i="5"/>
  <c r="AG622" i="5"/>
  <c r="AF622" i="5"/>
  <c r="AE622" i="5"/>
  <c r="AD622" i="5"/>
  <c r="AC622" i="5"/>
  <c r="AB622" i="5"/>
  <c r="AA622" i="5"/>
  <c r="W622" i="5"/>
  <c r="V622" i="5"/>
  <c r="U622" i="5"/>
  <c r="T622" i="5"/>
  <c r="S622" i="5"/>
  <c r="R622" i="5"/>
  <c r="Q622" i="5"/>
  <c r="P622" i="5"/>
  <c r="O622" i="5"/>
  <c r="N622" i="5"/>
  <c r="M622" i="5"/>
  <c r="L622" i="5"/>
  <c r="K622" i="5"/>
  <c r="J622" i="5"/>
  <c r="I622" i="5"/>
  <c r="H622" i="5"/>
  <c r="G622" i="5"/>
  <c r="F622" i="5"/>
  <c r="E622" i="5"/>
  <c r="D622" i="5"/>
  <c r="C622" i="5"/>
  <c r="B622" i="5"/>
  <c r="AY621" i="5"/>
  <c r="AV621" i="5"/>
  <c r="AU621" i="5"/>
  <c r="AT621" i="5"/>
  <c r="AS621" i="5"/>
  <c r="AR621" i="5"/>
  <c r="AQ621" i="5"/>
  <c r="AP621" i="5"/>
  <c r="AO621" i="5"/>
  <c r="AN621" i="5"/>
  <c r="AM621" i="5"/>
  <c r="AL621" i="5"/>
  <c r="AK621" i="5"/>
  <c r="AJ621" i="5"/>
  <c r="AI621" i="5"/>
  <c r="AH621" i="5"/>
  <c r="AG621" i="5"/>
  <c r="AF621" i="5"/>
  <c r="AE621" i="5"/>
  <c r="AD621" i="5"/>
  <c r="AC621" i="5"/>
  <c r="AB621" i="5"/>
  <c r="AA621" i="5"/>
  <c r="W621" i="5"/>
  <c r="V621" i="5"/>
  <c r="U621" i="5"/>
  <c r="T621" i="5"/>
  <c r="S621" i="5"/>
  <c r="R621" i="5"/>
  <c r="Q621" i="5"/>
  <c r="P621" i="5"/>
  <c r="O621" i="5"/>
  <c r="N621" i="5"/>
  <c r="M621" i="5"/>
  <c r="L621" i="5"/>
  <c r="K621" i="5"/>
  <c r="J621" i="5"/>
  <c r="I621" i="5"/>
  <c r="H621" i="5"/>
  <c r="G621" i="5"/>
  <c r="F621" i="5"/>
  <c r="E621" i="5"/>
  <c r="D621" i="5"/>
  <c r="C621" i="5"/>
  <c r="B621" i="5"/>
  <c r="AY620" i="5"/>
  <c r="AV620" i="5"/>
  <c r="AU620" i="5"/>
  <c r="AT620" i="5"/>
  <c r="AS620" i="5"/>
  <c r="AR620" i="5"/>
  <c r="AQ620" i="5"/>
  <c r="AP620" i="5"/>
  <c r="AO620" i="5"/>
  <c r="AN620" i="5"/>
  <c r="AM620" i="5"/>
  <c r="AL620" i="5"/>
  <c r="AK620" i="5"/>
  <c r="AJ620" i="5"/>
  <c r="AI620" i="5"/>
  <c r="AH620" i="5"/>
  <c r="AG620" i="5"/>
  <c r="AF620" i="5"/>
  <c r="AE620" i="5"/>
  <c r="AD620" i="5"/>
  <c r="AC620" i="5"/>
  <c r="AB620" i="5"/>
  <c r="AA620" i="5"/>
  <c r="W620" i="5"/>
  <c r="V620" i="5"/>
  <c r="U620" i="5"/>
  <c r="T620" i="5"/>
  <c r="S620" i="5"/>
  <c r="R620" i="5"/>
  <c r="Q620" i="5"/>
  <c r="P620" i="5"/>
  <c r="O620" i="5"/>
  <c r="N620" i="5"/>
  <c r="M620" i="5"/>
  <c r="L620" i="5"/>
  <c r="K620" i="5"/>
  <c r="J620" i="5"/>
  <c r="I620" i="5"/>
  <c r="H620" i="5"/>
  <c r="G620" i="5"/>
  <c r="F620" i="5"/>
  <c r="E620" i="5"/>
  <c r="D620" i="5"/>
  <c r="C620" i="5"/>
  <c r="B620" i="5"/>
  <c r="AY619" i="5"/>
  <c r="AV619" i="5"/>
  <c r="AU619" i="5"/>
  <c r="AT619" i="5"/>
  <c r="AS619" i="5"/>
  <c r="AR619" i="5"/>
  <c r="AQ619" i="5"/>
  <c r="AP619" i="5"/>
  <c r="AO619" i="5"/>
  <c r="AN619" i="5"/>
  <c r="AM619" i="5"/>
  <c r="AL619" i="5"/>
  <c r="AK619" i="5"/>
  <c r="AJ619" i="5"/>
  <c r="AI619" i="5"/>
  <c r="AH619" i="5"/>
  <c r="AG619" i="5"/>
  <c r="AF619" i="5"/>
  <c r="AE619" i="5"/>
  <c r="AD619" i="5"/>
  <c r="AC619" i="5"/>
  <c r="AB619" i="5"/>
  <c r="AA619" i="5"/>
  <c r="W619" i="5"/>
  <c r="V619" i="5"/>
  <c r="U619" i="5"/>
  <c r="T619" i="5"/>
  <c r="S619" i="5"/>
  <c r="R619" i="5"/>
  <c r="Q619" i="5"/>
  <c r="P619" i="5"/>
  <c r="O619" i="5"/>
  <c r="N619" i="5"/>
  <c r="M619" i="5"/>
  <c r="L619" i="5"/>
  <c r="K619" i="5"/>
  <c r="J619" i="5"/>
  <c r="I619" i="5"/>
  <c r="H619" i="5"/>
  <c r="G619" i="5"/>
  <c r="F619" i="5"/>
  <c r="E619" i="5"/>
  <c r="D619" i="5"/>
  <c r="C619" i="5"/>
  <c r="B619" i="5"/>
  <c r="AY618" i="5"/>
  <c r="AV618" i="5"/>
  <c r="AU618" i="5"/>
  <c r="AT618" i="5"/>
  <c r="AS618" i="5"/>
  <c r="AR618" i="5"/>
  <c r="AQ618" i="5"/>
  <c r="AP618" i="5"/>
  <c r="AO618" i="5"/>
  <c r="AN618" i="5"/>
  <c r="AM618" i="5"/>
  <c r="AL618" i="5"/>
  <c r="AK618" i="5"/>
  <c r="AJ618" i="5"/>
  <c r="AI618" i="5"/>
  <c r="AH618" i="5"/>
  <c r="AG618" i="5"/>
  <c r="AF618" i="5"/>
  <c r="AE618" i="5"/>
  <c r="AD618" i="5"/>
  <c r="AC618" i="5"/>
  <c r="AB618" i="5"/>
  <c r="AA618" i="5"/>
  <c r="W618" i="5"/>
  <c r="V618" i="5"/>
  <c r="U618" i="5"/>
  <c r="T618" i="5"/>
  <c r="S618" i="5"/>
  <c r="R618" i="5"/>
  <c r="Q618" i="5"/>
  <c r="P618" i="5"/>
  <c r="O618" i="5"/>
  <c r="N618" i="5"/>
  <c r="M618" i="5"/>
  <c r="L618" i="5"/>
  <c r="K618" i="5"/>
  <c r="J618" i="5"/>
  <c r="I618" i="5"/>
  <c r="H618" i="5"/>
  <c r="G618" i="5"/>
  <c r="F618" i="5"/>
  <c r="E618" i="5"/>
  <c r="D618" i="5"/>
  <c r="C618" i="5"/>
  <c r="B618" i="5"/>
  <c r="AY617" i="5"/>
  <c r="AV617" i="5"/>
  <c r="AU617" i="5"/>
  <c r="AT617" i="5"/>
  <c r="AS617" i="5"/>
  <c r="AR617" i="5"/>
  <c r="AQ617" i="5"/>
  <c r="AP617" i="5"/>
  <c r="AO617" i="5"/>
  <c r="AN617" i="5"/>
  <c r="AM617" i="5"/>
  <c r="AL617" i="5"/>
  <c r="AK617" i="5"/>
  <c r="AJ617" i="5"/>
  <c r="AI617" i="5"/>
  <c r="AH617" i="5"/>
  <c r="AG617" i="5"/>
  <c r="AF617" i="5"/>
  <c r="AE617" i="5"/>
  <c r="AD617" i="5"/>
  <c r="AC617" i="5"/>
  <c r="AB617" i="5"/>
  <c r="AA617" i="5"/>
  <c r="W617" i="5"/>
  <c r="V617" i="5"/>
  <c r="U617" i="5"/>
  <c r="T617" i="5"/>
  <c r="S617" i="5"/>
  <c r="R617" i="5"/>
  <c r="Q617" i="5"/>
  <c r="P617" i="5"/>
  <c r="O617" i="5"/>
  <c r="N617" i="5"/>
  <c r="M617" i="5"/>
  <c r="L617" i="5"/>
  <c r="K617" i="5"/>
  <c r="J617" i="5"/>
  <c r="I617" i="5"/>
  <c r="H617" i="5"/>
  <c r="G617" i="5"/>
  <c r="F617" i="5"/>
  <c r="E617" i="5"/>
  <c r="D617" i="5"/>
  <c r="C617" i="5"/>
  <c r="B617" i="5"/>
  <c r="AY616" i="5"/>
  <c r="AV616" i="5"/>
  <c r="AU616" i="5"/>
  <c r="AT616" i="5"/>
  <c r="AS616" i="5"/>
  <c r="AR616" i="5"/>
  <c r="AQ616" i="5"/>
  <c r="AP616" i="5"/>
  <c r="AO616" i="5"/>
  <c r="AN616" i="5"/>
  <c r="AM616" i="5"/>
  <c r="AL616" i="5"/>
  <c r="AK616" i="5"/>
  <c r="AJ616" i="5"/>
  <c r="AI616" i="5"/>
  <c r="AH616" i="5"/>
  <c r="AG616" i="5"/>
  <c r="AF616" i="5"/>
  <c r="AE616" i="5"/>
  <c r="AD616" i="5"/>
  <c r="AC616" i="5"/>
  <c r="AB616" i="5"/>
  <c r="AA616" i="5"/>
  <c r="W616" i="5"/>
  <c r="V616" i="5"/>
  <c r="U616" i="5"/>
  <c r="T616" i="5"/>
  <c r="S616" i="5"/>
  <c r="R616" i="5"/>
  <c r="Q616" i="5"/>
  <c r="P616" i="5"/>
  <c r="O616" i="5"/>
  <c r="N616" i="5"/>
  <c r="M616" i="5"/>
  <c r="L616" i="5"/>
  <c r="K616" i="5"/>
  <c r="J616" i="5"/>
  <c r="I616" i="5"/>
  <c r="H616" i="5"/>
  <c r="G616" i="5"/>
  <c r="F616" i="5"/>
  <c r="E616" i="5"/>
  <c r="D616" i="5"/>
  <c r="C616" i="5"/>
  <c r="B616" i="5"/>
  <c r="AY615" i="5"/>
  <c r="AV615" i="5"/>
  <c r="AU615" i="5"/>
  <c r="AT615" i="5"/>
  <c r="AS615" i="5"/>
  <c r="AR615" i="5"/>
  <c r="AQ615" i="5"/>
  <c r="AP615" i="5"/>
  <c r="AO615" i="5"/>
  <c r="AN615" i="5"/>
  <c r="AM615" i="5"/>
  <c r="AL615" i="5"/>
  <c r="AK615" i="5"/>
  <c r="AJ615" i="5"/>
  <c r="AI615" i="5"/>
  <c r="AH615" i="5"/>
  <c r="AG615" i="5"/>
  <c r="AF615" i="5"/>
  <c r="AE615" i="5"/>
  <c r="AD615" i="5"/>
  <c r="AC615" i="5"/>
  <c r="AB615" i="5"/>
  <c r="AA615" i="5"/>
  <c r="W615" i="5"/>
  <c r="V615" i="5"/>
  <c r="U615" i="5"/>
  <c r="T615" i="5"/>
  <c r="S615" i="5"/>
  <c r="R615" i="5"/>
  <c r="Q615" i="5"/>
  <c r="P615" i="5"/>
  <c r="O615" i="5"/>
  <c r="N615" i="5"/>
  <c r="M615" i="5"/>
  <c r="L615" i="5"/>
  <c r="K615" i="5"/>
  <c r="J615" i="5"/>
  <c r="I615" i="5"/>
  <c r="H615" i="5"/>
  <c r="G615" i="5"/>
  <c r="F615" i="5"/>
  <c r="E615" i="5"/>
  <c r="D615" i="5"/>
  <c r="C615" i="5"/>
  <c r="B615" i="5"/>
  <c r="AY614" i="5"/>
  <c r="AV614" i="5"/>
  <c r="AU614" i="5"/>
  <c r="AT614" i="5"/>
  <c r="AS614" i="5"/>
  <c r="AR614" i="5"/>
  <c r="AQ614" i="5"/>
  <c r="AP614" i="5"/>
  <c r="AO614" i="5"/>
  <c r="AN614" i="5"/>
  <c r="AM614" i="5"/>
  <c r="AL614" i="5"/>
  <c r="AK614" i="5"/>
  <c r="AJ614" i="5"/>
  <c r="AI614" i="5"/>
  <c r="AH614" i="5"/>
  <c r="AG614" i="5"/>
  <c r="AF614" i="5"/>
  <c r="AE614" i="5"/>
  <c r="AD614" i="5"/>
  <c r="AC614" i="5"/>
  <c r="AB614" i="5"/>
  <c r="AA614" i="5"/>
  <c r="W614" i="5"/>
  <c r="V614" i="5"/>
  <c r="U614" i="5"/>
  <c r="T614" i="5"/>
  <c r="S614" i="5"/>
  <c r="R614" i="5"/>
  <c r="Q614" i="5"/>
  <c r="P614" i="5"/>
  <c r="O614" i="5"/>
  <c r="N614" i="5"/>
  <c r="M614" i="5"/>
  <c r="L614" i="5"/>
  <c r="K614" i="5"/>
  <c r="J614" i="5"/>
  <c r="I614" i="5"/>
  <c r="H614" i="5"/>
  <c r="G614" i="5"/>
  <c r="F614" i="5"/>
  <c r="E614" i="5"/>
  <c r="D614" i="5"/>
  <c r="C614" i="5"/>
  <c r="B614" i="5"/>
  <c r="AY613" i="5"/>
  <c r="AV613" i="5"/>
  <c r="AU613" i="5"/>
  <c r="AT613" i="5"/>
  <c r="AS613" i="5"/>
  <c r="AR613" i="5"/>
  <c r="AQ613" i="5"/>
  <c r="AP613" i="5"/>
  <c r="AO613" i="5"/>
  <c r="AN613" i="5"/>
  <c r="AM613" i="5"/>
  <c r="AL613" i="5"/>
  <c r="AK613" i="5"/>
  <c r="AJ613" i="5"/>
  <c r="AI613" i="5"/>
  <c r="AH613" i="5"/>
  <c r="AG613" i="5"/>
  <c r="AF613" i="5"/>
  <c r="AE613" i="5"/>
  <c r="AD613" i="5"/>
  <c r="AC613" i="5"/>
  <c r="AB613" i="5"/>
  <c r="AA613" i="5"/>
  <c r="W613" i="5"/>
  <c r="V613" i="5"/>
  <c r="U613" i="5"/>
  <c r="T613" i="5"/>
  <c r="S613" i="5"/>
  <c r="R613" i="5"/>
  <c r="Q613" i="5"/>
  <c r="P613" i="5"/>
  <c r="O613" i="5"/>
  <c r="N613" i="5"/>
  <c r="M613" i="5"/>
  <c r="L613" i="5"/>
  <c r="K613" i="5"/>
  <c r="J613" i="5"/>
  <c r="I613" i="5"/>
  <c r="H613" i="5"/>
  <c r="G613" i="5"/>
  <c r="F613" i="5"/>
  <c r="E613" i="5"/>
  <c r="D613" i="5"/>
  <c r="C613" i="5"/>
  <c r="B613" i="5"/>
  <c r="AY612" i="5"/>
  <c r="AV612" i="5"/>
  <c r="AU612" i="5"/>
  <c r="AT612" i="5"/>
  <c r="AS612" i="5"/>
  <c r="AR612" i="5"/>
  <c r="AQ612" i="5"/>
  <c r="AP612" i="5"/>
  <c r="AO612" i="5"/>
  <c r="AN612" i="5"/>
  <c r="AM612" i="5"/>
  <c r="AL612" i="5"/>
  <c r="AK612" i="5"/>
  <c r="AJ612" i="5"/>
  <c r="AI612" i="5"/>
  <c r="AH612" i="5"/>
  <c r="AG612" i="5"/>
  <c r="AF612" i="5"/>
  <c r="AE612" i="5"/>
  <c r="AD612" i="5"/>
  <c r="AC612" i="5"/>
  <c r="AB612" i="5"/>
  <c r="AA612" i="5"/>
  <c r="W612" i="5"/>
  <c r="V612" i="5"/>
  <c r="U612" i="5"/>
  <c r="T612" i="5"/>
  <c r="S612" i="5"/>
  <c r="R612" i="5"/>
  <c r="Q612" i="5"/>
  <c r="P612" i="5"/>
  <c r="O612" i="5"/>
  <c r="N612" i="5"/>
  <c r="M612" i="5"/>
  <c r="L612" i="5"/>
  <c r="K612" i="5"/>
  <c r="J612" i="5"/>
  <c r="I612" i="5"/>
  <c r="H612" i="5"/>
  <c r="G612" i="5"/>
  <c r="F612" i="5"/>
  <c r="E612" i="5"/>
  <c r="D612" i="5"/>
  <c r="C612" i="5"/>
  <c r="B612" i="5"/>
  <c r="AY611" i="5"/>
  <c r="AV611" i="5"/>
  <c r="AU611" i="5"/>
  <c r="AT611" i="5"/>
  <c r="AS611" i="5"/>
  <c r="AR611" i="5"/>
  <c r="AQ611" i="5"/>
  <c r="AP611" i="5"/>
  <c r="AO611" i="5"/>
  <c r="AN611" i="5"/>
  <c r="AM611" i="5"/>
  <c r="AL611" i="5"/>
  <c r="AK611" i="5"/>
  <c r="AJ611" i="5"/>
  <c r="AI611" i="5"/>
  <c r="AH611" i="5"/>
  <c r="AG611" i="5"/>
  <c r="AF611" i="5"/>
  <c r="AE611" i="5"/>
  <c r="AD611" i="5"/>
  <c r="AC611" i="5"/>
  <c r="AB611" i="5"/>
  <c r="AA611" i="5"/>
  <c r="W611" i="5"/>
  <c r="V611" i="5"/>
  <c r="U611" i="5"/>
  <c r="T611" i="5"/>
  <c r="S611" i="5"/>
  <c r="R611" i="5"/>
  <c r="Q611" i="5"/>
  <c r="P611" i="5"/>
  <c r="O611" i="5"/>
  <c r="N611" i="5"/>
  <c r="M611" i="5"/>
  <c r="L611" i="5"/>
  <c r="K611" i="5"/>
  <c r="J611" i="5"/>
  <c r="I611" i="5"/>
  <c r="H611" i="5"/>
  <c r="G611" i="5"/>
  <c r="F611" i="5"/>
  <c r="E611" i="5"/>
  <c r="D611" i="5"/>
  <c r="C611" i="5"/>
  <c r="B611" i="5"/>
  <c r="AY610" i="5"/>
  <c r="AV610" i="5"/>
  <c r="AU610" i="5"/>
  <c r="AT610" i="5"/>
  <c r="AS610" i="5"/>
  <c r="AR610" i="5"/>
  <c r="AQ610" i="5"/>
  <c r="AP610" i="5"/>
  <c r="AO610" i="5"/>
  <c r="AN610" i="5"/>
  <c r="AM610" i="5"/>
  <c r="AL610" i="5"/>
  <c r="AK610" i="5"/>
  <c r="AJ610" i="5"/>
  <c r="AI610" i="5"/>
  <c r="AH610" i="5"/>
  <c r="AG610" i="5"/>
  <c r="AF610" i="5"/>
  <c r="AE610" i="5"/>
  <c r="AD610" i="5"/>
  <c r="AC610" i="5"/>
  <c r="AB610" i="5"/>
  <c r="AA610" i="5"/>
  <c r="W610" i="5"/>
  <c r="V610" i="5"/>
  <c r="U610" i="5"/>
  <c r="T610" i="5"/>
  <c r="S610" i="5"/>
  <c r="R610" i="5"/>
  <c r="Q610" i="5"/>
  <c r="P610" i="5"/>
  <c r="O610" i="5"/>
  <c r="N610" i="5"/>
  <c r="M610" i="5"/>
  <c r="L610" i="5"/>
  <c r="K610" i="5"/>
  <c r="J610" i="5"/>
  <c r="I610" i="5"/>
  <c r="H610" i="5"/>
  <c r="G610" i="5"/>
  <c r="F610" i="5"/>
  <c r="E610" i="5"/>
  <c r="D610" i="5"/>
  <c r="C610" i="5"/>
  <c r="B610" i="5"/>
  <c r="AY609" i="5"/>
  <c r="AV609" i="5"/>
  <c r="AU609" i="5"/>
  <c r="AT609" i="5"/>
  <c r="AS609" i="5"/>
  <c r="AR609" i="5"/>
  <c r="AQ609" i="5"/>
  <c r="AP609" i="5"/>
  <c r="AO609" i="5"/>
  <c r="AN609" i="5"/>
  <c r="AM609" i="5"/>
  <c r="AL609" i="5"/>
  <c r="AK609" i="5"/>
  <c r="AJ609" i="5"/>
  <c r="AI609" i="5"/>
  <c r="AH609" i="5"/>
  <c r="AG609" i="5"/>
  <c r="AF609" i="5"/>
  <c r="AE609" i="5"/>
  <c r="AD609" i="5"/>
  <c r="AC609" i="5"/>
  <c r="AB609" i="5"/>
  <c r="AA609" i="5"/>
  <c r="W609" i="5"/>
  <c r="V609" i="5"/>
  <c r="U609" i="5"/>
  <c r="T609" i="5"/>
  <c r="S609" i="5"/>
  <c r="R609" i="5"/>
  <c r="Q609" i="5"/>
  <c r="P609" i="5"/>
  <c r="O609" i="5"/>
  <c r="N609" i="5"/>
  <c r="M609" i="5"/>
  <c r="L609" i="5"/>
  <c r="K609" i="5"/>
  <c r="J609" i="5"/>
  <c r="I609" i="5"/>
  <c r="H609" i="5"/>
  <c r="G609" i="5"/>
  <c r="F609" i="5"/>
  <c r="E609" i="5"/>
  <c r="D609" i="5"/>
  <c r="C609" i="5"/>
  <c r="B609" i="5"/>
  <c r="AY608" i="5"/>
  <c r="AV608" i="5"/>
  <c r="AU608" i="5"/>
  <c r="AT608" i="5"/>
  <c r="AS608" i="5"/>
  <c r="AR608" i="5"/>
  <c r="AQ608" i="5"/>
  <c r="AP608" i="5"/>
  <c r="AO608" i="5"/>
  <c r="AN608" i="5"/>
  <c r="AM608" i="5"/>
  <c r="AL608" i="5"/>
  <c r="AK608" i="5"/>
  <c r="AJ608" i="5"/>
  <c r="AI608" i="5"/>
  <c r="AH608" i="5"/>
  <c r="AG608" i="5"/>
  <c r="AF608" i="5"/>
  <c r="AE608" i="5"/>
  <c r="AD608" i="5"/>
  <c r="AC608" i="5"/>
  <c r="AB608" i="5"/>
  <c r="AA608" i="5"/>
  <c r="W608" i="5"/>
  <c r="V608" i="5"/>
  <c r="U608" i="5"/>
  <c r="T608" i="5"/>
  <c r="S608" i="5"/>
  <c r="R608" i="5"/>
  <c r="Q608" i="5"/>
  <c r="P608" i="5"/>
  <c r="O608" i="5"/>
  <c r="N608" i="5"/>
  <c r="M608" i="5"/>
  <c r="L608" i="5"/>
  <c r="K608" i="5"/>
  <c r="J608" i="5"/>
  <c r="I608" i="5"/>
  <c r="H608" i="5"/>
  <c r="G608" i="5"/>
  <c r="F608" i="5"/>
  <c r="E608" i="5"/>
  <c r="D608" i="5"/>
  <c r="C608" i="5"/>
  <c r="B608" i="5"/>
  <c r="AY607" i="5"/>
  <c r="AV607" i="5"/>
  <c r="AU607" i="5"/>
  <c r="AT607" i="5"/>
  <c r="AS607" i="5"/>
  <c r="AR607" i="5"/>
  <c r="AQ607" i="5"/>
  <c r="AP607" i="5"/>
  <c r="AO607" i="5"/>
  <c r="AN607" i="5"/>
  <c r="AM607" i="5"/>
  <c r="AL607" i="5"/>
  <c r="AK607" i="5"/>
  <c r="AJ607" i="5"/>
  <c r="AI607" i="5"/>
  <c r="AH607" i="5"/>
  <c r="AG607" i="5"/>
  <c r="AF607" i="5"/>
  <c r="AE607" i="5"/>
  <c r="AD607" i="5"/>
  <c r="AC607" i="5"/>
  <c r="AB607" i="5"/>
  <c r="AA607" i="5"/>
  <c r="W607" i="5"/>
  <c r="V607" i="5"/>
  <c r="U607" i="5"/>
  <c r="T607" i="5"/>
  <c r="S607" i="5"/>
  <c r="R607" i="5"/>
  <c r="Q607" i="5"/>
  <c r="P607" i="5"/>
  <c r="O607" i="5"/>
  <c r="N607" i="5"/>
  <c r="M607" i="5"/>
  <c r="L607" i="5"/>
  <c r="K607" i="5"/>
  <c r="J607" i="5"/>
  <c r="I607" i="5"/>
  <c r="H607" i="5"/>
  <c r="G607" i="5"/>
  <c r="F607" i="5"/>
  <c r="E607" i="5"/>
  <c r="D607" i="5"/>
  <c r="C607" i="5"/>
  <c r="B607" i="5"/>
  <c r="AY606" i="5"/>
  <c r="AV606" i="5"/>
  <c r="AU606" i="5"/>
  <c r="AT606" i="5"/>
  <c r="AS606" i="5"/>
  <c r="AR606" i="5"/>
  <c r="AQ606" i="5"/>
  <c r="AP606" i="5"/>
  <c r="AO606" i="5"/>
  <c r="AN606" i="5"/>
  <c r="AM606" i="5"/>
  <c r="AL606" i="5"/>
  <c r="AK606" i="5"/>
  <c r="AJ606" i="5"/>
  <c r="AI606" i="5"/>
  <c r="AH606" i="5"/>
  <c r="AG606" i="5"/>
  <c r="AF606" i="5"/>
  <c r="AE606" i="5"/>
  <c r="AD606" i="5"/>
  <c r="AC606" i="5"/>
  <c r="AB606" i="5"/>
  <c r="AA606" i="5"/>
  <c r="W606" i="5"/>
  <c r="V606" i="5"/>
  <c r="U606" i="5"/>
  <c r="T606" i="5"/>
  <c r="S606" i="5"/>
  <c r="R606" i="5"/>
  <c r="Q606" i="5"/>
  <c r="P606" i="5"/>
  <c r="O606" i="5"/>
  <c r="N606" i="5"/>
  <c r="M606" i="5"/>
  <c r="L606" i="5"/>
  <c r="K606" i="5"/>
  <c r="J606" i="5"/>
  <c r="I606" i="5"/>
  <c r="H606" i="5"/>
  <c r="G606" i="5"/>
  <c r="F606" i="5"/>
  <c r="E606" i="5"/>
  <c r="D606" i="5"/>
  <c r="C606" i="5"/>
  <c r="B606" i="5"/>
  <c r="AY605" i="5"/>
  <c r="AV605" i="5"/>
  <c r="AU605" i="5"/>
  <c r="AT605" i="5"/>
  <c r="AS605" i="5"/>
  <c r="AR605" i="5"/>
  <c r="AQ605" i="5"/>
  <c r="AP605" i="5"/>
  <c r="AO605" i="5"/>
  <c r="AN605" i="5"/>
  <c r="AM605" i="5"/>
  <c r="AL605" i="5"/>
  <c r="AK605" i="5"/>
  <c r="AJ605" i="5"/>
  <c r="AI605" i="5"/>
  <c r="AH605" i="5"/>
  <c r="AG605" i="5"/>
  <c r="AF605" i="5"/>
  <c r="AE605" i="5"/>
  <c r="AD605" i="5"/>
  <c r="AC605" i="5"/>
  <c r="AB605" i="5"/>
  <c r="AA605" i="5"/>
  <c r="W605" i="5"/>
  <c r="V605" i="5"/>
  <c r="U605" i="5"/>
  <c r="T605" i="5"/>
  <c r="S605" i="5"/>
  <c r="R605" i="5"/>
  <c r="Q605" i="5"/>
  <c r="P605" i="5"/>
  <c r="O605" i="5"/>
  <c r="N605" i="5"/>
  <c r="M605" i="5"/>
  <c r="L605" i="5"/>
  <c r="K605" i="5"/>
  <c r="J605" i="5"/>
  <c r="I605" i="5"/>
  <c r="H605" i="5"/>
  <c r="G605" i="5"/>
  <c r="F605" i="5"/>
  <c r="E605" i="5"/>
  <c r="D605" i="5"/>
  <c r="C605" i="5"/>
  <c r="B605" i="5"/>
  <c r="AY604" i="5"/>
  <c r="AV604" i="5"/>
  <c r="AU604" i="5"/>
  <c r="AT604" i="5"/>
  <c r="AS604" i="5"/>
  <c r="AR604" i="5"/>
  <c r="AQ604" i="5"/>
  <c r="AP604" i="5"/>
  <c r="AO604" i="5"/>
  <c r="AN604" i="5"/>
  <c r="AM604" i="5"/>
  <c r="AL604" i="5"/>
  <c r="AK604" i="5"/>
  <c r="AJ604" i="5"/>
  <c r="AI604" i="5"/>
  <c r="AH604" i="5"/>
  <c r="AG604" i="5"/>
  <c r="AF604" i="5"/>
  <c r="AE604" i="5"/>
  <c r="AD604" i="5"/>
  <c r="AC604" i="5"/>
  <c r="AB604" i="5"/>
  <c r="AA604" i="5"/>
  <c r="W604" i="5"/>
  <c r="V604" i="5"/>
  <c r="U604" i="5"/>
  <c r="T604" i="5"/>
  <c r="S604" i="5"/>
  <c r="R604" i="5"/>
  <c r="Q604" i="5"/>
  <c r="P604" i="5"/>
  <c r="O604" i="5"/>
  <c r="N604" i="5"/>
  <c r="M604" i="5"/>
  <c r="L604" i="5"/>
  <c r="K604" i="5"/>
  <c r="J604" i="5"/>
  <c r="I604" i="5"/>
  <c r="H604" i="5"/>
  <c r="G604" i="5"/>
  <c r="F604" i="5"/>
  <c r="E604" i="5"/>
  <c r="D604" i="5"/>
  <c r="C604" i="5"/>
  <c r="B604" i="5"/>
  <c r="AY603" i="5"/>
  <c r="AV603" i="5"/>
  <c r="AU603" i="5"/>
  <c r="AT603" i="5"/>
  <c r="AS603" i="5"/>
  <c r="AR603" i="5"/>
  <c r="AQ603" i="5"/>
  <c r="AP603" i="5"/>
  <c r="AO603" i="5"/>
  <c r="AN603" i="5"/>
  <c r="AM603" i="5"/>
  <c r="AL603" i="5"/>
  <c r="AK603" i="5"/>
  <c r="AJ603" i="5"/>
  <c r="AI603" i="5"/>
  <c r="AH603" i="5"/>
  <c r="AG603" i="5"/>
  <c r="AF603" i="5"/>
  <c r="AE603" i="5"/>
  <c r="AD603" i="5"/>
  <c r="AC603" i="5"/>
  <c r="AB603" i="5"/>
  <c r="AA603" i="5"/>
  <c r="W603" i="5"/>
  <c r="V603" i="5"/>
  <c r="U603" i="5"/>
  <c r="T603" i="5"/>
  <c r="S603" i="5"/>
  <c r="R603" i="5"/>
  <c r="Q603" i="5"/>
  <c r="P603" i="5"/>
  <c r="O603" i="5"/>
  <c r="N603" i="5"/>
  <c r="M603" i="5"/>
  <c r="L603" i="5"/>
  <c r="K603" i="5"/>
  <c r="J603" i="5"/>
  <c r="I603" i="5"/>
  <c r="H603" i="5"/>
  <c r="G603" i="5"/>
  <c r="F603" i="5"/>
  <c r="E603" i="5"/>
  <c r="D603" i="5"/>
  <c r="C603" i="5"/>
  <c r="B603" i="5"/>
  <c r="AY602" i="5"/>
  <c r="AV602" i="5"/>
  <c r="AU602" i="5"/>
  <c r="AT602" i="5"/>
  <c r="AS602" i="5"/>
  <c r="AR602" i="5"/>
  <c r="AQ602" i="5"/>
  <c r="AP602" i="5"/>
  <c r="AO602" i="5"/>
  <c r="AN602" i="5"/>
  <c r="AM602" i="5"/>
  <c r="AL602" i="5"/>
  <c r="AK602" i="5"/>
  <c r="AJ602" i="5"/>
  <c r="AI602" i="5"/>
  <c r="AH602" i="5"/>
  <c r="AG602" i="5"/>
  <c r="AF602" i="5"/>
  <c r="AE602" i="5"/>
  <c r="AD602" i="5"/>
  <c r="AC602" i="5"/>
  <c r="AB602" i="5"/>
  <c r="AA602" i="5"/>
  <c r="W602" i="5"/>
  <c r="V602" i="5"/>
  <c r="U602" i="5"/>
  <c r="T602" i="5"/>
  <c r="S602" i="5"/>
  <c r="R602" i="5"/>
  <c r="Q602" i="5"/>
  <c r="P602" i="5"/>
  <c r="O602" i="5"/>
  <c r="N602" i="5"/>
  <c r="M602" i="5"/>
  <c r="L602" i="5"/>
  <c r="K602" i="5"/>
  <c r="J602" i="5"/>
  <c r="I602" i="5"/>
  <c r="H602" i="5"/>
  <c r="G602" i="5"/>
  <c r="F602" i="5"/>
  <c r="E602" i="5"/>
  <c r="D602" i="5"/>
  <c r="C602" i="5"/>
  <c r="B602" i="5"/>
  <c r="AY601" i="5"/>
  <c r="AV601" i="5"/>
  <c r="AU601" i="5"/>
  <c r="AT601" i="5"/>
  <c r="AS601" i="5"/>
  <c r="AR601" i="5"/>
  <c r="AQ601" i="5"/>
  <c r="AP601" i="5"/>
  <c r="AO601" i="5"/>
  <c r="AN601" i="5"/>
  <c r="AM601" i="5"/>
  <c r="AL601" i="5"/>
  <c r="AK601" i="5"/>
  <c r="AJ601" i="5"/>
  <c r="AI601" i="5"/>
  <c r="AH601" i="5"/>
  <c r="AG601" i="5"/>
  <c r="AF601" i="5"/>
  <c r="AE601" i="5"/>
  <c r="AD601" i="5"/>
  <c r="AC601" i="5"/>
  <c r="AB601" i="5"/>
  <c r="AA601" i="5"/>
  <c r="W601" i="5"/>
  <c r="V601" i="5"/>
  <c r="U601" i="5"/>
  <c r="T601" i="5"/>
  <c r="S601" i="5"/>
  <c r="R601" i="5"/>
  <c r="Q601" i="5"/>
  <c r="P601" i="5"/>
  <c r="O601" i="5"/>
  <c r="N601" i="5"/>
  <c r="M601" i="5"/>
  <c r="L601" i="5"/>
  <c r="K601" i="5"/>
  <c r="J601" i="5"/>
  <c r="I601" i="5"/>
  <c r="H601" i="5"/>
  <c r="G601" i="5"/>
  <c r="F601" i="5"/>
  <c r="E601" i="5"/>
  <c r="D601" i="5"/>
  <c r="C601" i="5"/>
  <c r="B601" i="5"/>
  <c r="AY600" i="5"/>
  <c r="AV600" i="5"/>
  <c r="AU600" i="5"/>
  <c r="AT600" i="5"/>
  <c r="AS600" i="5"/>
  <c r="AR600" i="5"/>
  <c r="AQ600" i="5"/>
  <c r="AP600" i="5"/>
  <c r="AO600" i="5"/>
  <c r="AN600" i="5"/>
  <c r="AM600" i="5"/>
  <c r="AL600" i="5"/>
  <c r="AK600" i="5"/>
  <c r="AJ600" i="5"/>
  <c r="AI600" i="5"/>
  <c r="AH600" i="5"/>
  <c r="AG600" i="5"/>
  <c r="AF600" i="5"/>
  <c r="AE600" i="5"/>
  <c r="AD600" i="5"/>
  <c r="AC600" i="5"/>
  <c r="AB600" i="5"/>
  <c r="AA600" i="5"/>
  <c r="W600" i="5"/>
  <c r="V600" i="5"/>
  <c r="U600" i="5"/>
  <c r="T600" i="5"/>
  <c r="S600" i="5"/>
  <c r="R600" i="5"/>
  <c r="Q600" i="5"/>
  <c r="P600" i="5"/>
  <c r="O600" i="5"/>
  <c r="N600" i="5"/>
  <c r="M600" i="5"/>
  <c r="L600" i="5"/>
  <c r="K600" i="5"/>
  <c r="J600" i="5"/>
  <c r="I600" i="5"/>
  <c r="H600" i="5"/>
  <c r="G600" i="5"/>
  <c r="F600" i="5"/>
  <c r="E600" i="5"/>
  <c r="D600" i="5"/>
  <c r="C600" i="5"/>
  <c r="B600" i="5"/>
  <c r="AY599" i="5"/>
  <c r="AV599" i="5"/>
  <c r="AU599" i="5"/>
  <c r="AT599" i="5"/>
  <c r="AS599" i="5"/>
  <c r="AR599" i="5"/>
  <c r="AQ599" i="5"/>
  <c r="AP599" i="5"/>
  <c r="AO599" i="5"/>
  <c r="AN599" i="5"/>
  <c r="AM599" i="5"/>
  <c r="AL599" i="5"/>
  <c r="AK599" i="5"/>
  <c r="AJ599" i="5"/>
  <c r="AI599" i="5"/>
  <c r="AH599" i="5"/>
  <c r="AG599" i="5"/>
  <c r="AF599" i="5"/>
  <c r="AE599" i="5"/>
  <c r="AD599" i="5"/>
  <c r="AC599" i="5"/>
  <c r="AB599" i="5"/>
  <c r="AA599" i="5"/>
  <c r="W599" i="5"/>
  <c r="V599" i="5"/>
  <c r="U599" i="5"/>
  <c r="T599" i="5"/>
  <c r="S599" i="5"/>
  <c r="R599" i="5"/>
  <c r="Q599" i="5"/>
  <c r="P599" i="5"/>
  <c r="O599" i="5"/>
  <c r="N599" i="5"/>
  <c r="M599" i="5"/>
  <c r="L599" i="5"/>
  <c r="K599" i="5"/>
  <c r="J599" i="5"/>
  <c r="I599" i="5"/>
  <c r="H599" i="5"/>
  <c r="G599" i="5"/>
  <c r="F599" i="5"/>
  <c r="E599" i="5"/>
  <c r="D599" i="5"/>
  <c r="C599" i="5"/>
  <c r="B599" i="5"/>
  <c r="AY598" i="5"/>
  <c r="AV598" i="5"/>
  <c r="AU598" i="5"/>
  <c r="AT598" i="5"/>
  <c r="AS598" i="5"/>
  <c r="AR598" i="5"/>
  <c r="AQ598" i="5"/>
  <c r="AP598" i="5"/>
  <c r="AO598" i="5"/>
  <c r="AN598" i="5"/>
  <c r="AM598" i="5"/>
  <c r="AL598" i="5"/>
  <c r="AK598" i="5"/>
  <c r="AJ598" i="5"/>
  <c r="AI598" i="5"/>
  <c r="AH598" i="5"/>
  <c r="AG598" i="5"/>
  <c r="AF598" i="5"/>
  <c r="AE598" i="5"/>
  <c r="AD598" i="5"/>
  <c r="AC598" i="5"/>
  <c r="AB598" i="5"/>
  <c r="AA598" i="5"/>
  <c r="W598" i="5"/>
  <c r="V598" i="5"/>
  <c r="U598" i="5"/>
  <c r="T598" i="5"/>
  <c r="S598" i="5"/>
  <c r="R598" i="5"/>
  <c r="Q598" i="5"/>
  <c r="P598" i="5"/>
  <c r="O598" i="5"/>
  <c r="N598" i="5"/>
  <c r="M598" i="5"/>
  <c r="L598" i="5"/>
  <c r="K598" i="5"/>
  <c r="J598" i="5"/>
  <c r="I598" i="5"/>
  <c r="H598" i="5"/>
  <c r="G598" i="5"/>
  <c r="F598" i="5"/>
  <c r="E598" i="5"/>
  <c r="D598" i="5"/>
  <c r="C598" i="5"/>
  <c r="B598" i="5"/>
  <c r="AY597" i="5"/>
  <c r="AV597" i="5"/>
  <c r="AU597" i="5"/>
  <c r="AT597" i="5"/>
  <c r="AS597" i="5"/>
  <c r="AR597" i="5"/>
  <c r="AQ597" i="5"/>
  <c r="AP597" i="5"/>
  <c r="AO597" i="5"/>
  <c r="AN597" i="5"/>
  <c r="AM597" i="5"/>
  <c r="AL597" i="5"/>
  <c r="AK597" i="5"/>
  <c r="AJ597" i="5"/>
  <c r="AI597" i="5"/>
  <c r="AH597" i="5"/>
  <c r="AG597" i="5"/>
  <c r="AF597" i="5"/>
  <c r="AE597" i="5"/>
  <c r="AD597" i="5"/>
  <c r="AC597" i="5"/>
  <c r="AB597" i="5"/>
  <c r="AA597" i="5"/>
  <c r="W597" i="5"/>
  <c r="V597" i="5"/>
  <c r="U597" i="5"/>
  <c r="T597" i="5"/>
  <c r="S597" i="5"/>
  <c r="R597" i="5"/>
  <c r="Q597" i="5"/>
  <c r="P597" i="5"/>
  <c r="O597" i="5"/>
  <c r="N597" i="5"/>
  <c r="M597" i="5"/>
  <c r="L597" i="5"/>
  <c r="K597" i="5"/>
  <c r="J597" i="5"/>
  <c r="I597" i="5"/>
  <c r="H597" i="5"/>
  <c r="G597" i="5"/>
  <c r="F597" i="5"/>
  <c r="E597" i="5"/>
  <c r="D597" i="5"/>
  <c r="C597" i="5"/>
  <c r="B597" i="5"/>
  <c r="AY596" i="5"/>
  <c r="AV596" i="5"/>
  <c r="AU596" i="5"/>
  <c r="AT596" i="5"/>
  <c r="AS596" i="5"/>
  <c r="AR596" i="5"/>
  <c r="AQ596" i="5"/>
  <c r="AP596" i="5"/>
  <c r="AO596" i="5"/>
  <c r="AN596" i="5"/>
  <c r="AM596" i="5"/>
  <c r="AL596" i="5"/>
  <c r="AK596" i="5"/>
  <c r="AJ596" i="5"/>
  <c r="AI596" i="5"/>
  <c r="AH596" i="5"/>
  <c r="AG596" i="5"/>
  <c r="AF596" i="5"/>
  <c r="AE596" i="5"/>
  <c r="AD596" i="5"/>
  <c r="AC596" i="5"/>
  <c r="AB596" i="5"/>
  <c r="AA596" i="5"/>
  <c r="W596" i="5"/>
  <c r="V596" i="5"/>
  <c r="U596" i="5"/>
  <c r="T596" i="5"/>
  <c r="S596" i="5"/>
  <c r="R596" i="5"/>
  <c r="Q596" i="5"/>
  <c r="P596" i="5"/>
  <c r="O596" i="5"/>
  <c r="N596" i="5"/>
  <c r="M596" i="5"/>
  <c r="L596" i="5"/>
  <c r="K596" i="5"/>
  <c r="J596" i="5"/>
  <c r="I596" i="5"/>
  <c r="H596" i="5"/>
  <c r="G596" i="5"/>
  <c r="F596" i="5"/>
  <c r="E596" i="5"/>
  <c r="D596" i="5"/>
  <c r="C596" i="5"/>
  <c r="B596" i="5"/>
  <c r="AY595" i="5"/>
  <c r="AV595" i="5"/>
  <c r="AU595" i="5"/>
  <c r="AT595" i="5"/>
  <c r="AS595" i="5"/>
  <c r="AR595" i="5"/>
  <c r="AQ595" i="5"/>
  <c r="AP595" i="5"/>
  <c r="AO595" i="5"/>
  <c r="AN595" i="5"/>
  <c r="AM595" i="5"/>
  <c r="AL595" i="5"/>
  <c r="AK595" i="5"/>
  <c r="AJ595" i="5"/>
  <c r="AI595" i="5"/>
  <c r="AH595" i="5"/>
  <c r="AG595" i="5"/>
  <c r="AF595" i="5"/>
  <c r="AE595" i="5"/>
  <c r="AD595" i="5"/>
  <c r="AC595" i="5"/>
  <c r="AB595" i="5"/>
  <c r="AA595" i="5"/>
  <c r="W595" i="5"/>
  <c r="V595" i="5"/>
  <c r="U595" i="5"/>
  <c r="T595" i="5"/>
  <c r="S595" i="5"/>
  <c r="R595" i="5"/>
  <c r="Q595" i="5"/>
  <c r="P595" i="5"/>
  <c r="O595" i="5"/>
  <c r="N595" i="5"/>
  <c r="M595" i="5"/>
  <c r="L595" i="5"/>
  <c r="K595" i="5"/>
  <c r="J595" i="5"/>
  <c r="I595" i="5"/>
  <c r="H595" i="5"/>
  <c r="G595" i="5"/>
  <c r="F595" i="5"/>
  <c r="E595" i="5"/>
  <c r="D595" i="5"/>
  <c r="C595" i="5"/>
  <c r="B595" i="5"/>
  <c r="AY594" i="5"/>
  <c r="AV594" i="5"/>
  <c r="AU594" i="5"/>
  <c r="AT594" i="5"/>
  <c r="AS594" i="5"/>
  <c r="AR594" i="5"/>
  <c r="AQ594" i="5"/>
  <c r="AP594" i="5"/>
  <c r="AO594" i="5"/>
  <c r="AN594" i="5"/>
  <c r="AM594" i="5"/>
  <c r="AL594" i="5"/>
  <c r="AK594" i="5"/>
  <c r="AJ594" i="5"/>
  <c r="AI594" i="5"/>
  <c r="AH594" i="5"/>
  <c r="AG594" i="5"/>
  <c r="AF594" i="5"/>
  <c r="AE594" i="5"/>
  <c r="AD594" i="5"/>
  <c r="AC594" i="5"/>
  <c r="AB594" i="5"/>
  <c r="AA594" i="5"/>
  <c r="W594" i="5"/>
  <c r="V594" i="5"/>
  <c r="U594" i="5"/>
  <c r="T594" i="5"/>
  <c r="S594" i="5"/>
  <c r="R594" i="5"/>
  <c r="Q594" i="5"/>
  <c r="P594" i="5"/>
  <c r="O594" i="5"/>
  <c r="N594" i="5"/>
  <c r="M594" i="5"/>
  <c r="L594" i="5"/>
  <c r="K594" i="5"/>
  <c r="J594" i="5"/>
  <c r="I594" i="5"/>
  <c r="H594" i="5"/>
  <c r="G594" i="5"/>
  <c r="F594" i="5"/>
  <c r="E594" i="5"/>
  <c r="D594" i="5"/>
  <c r="C594" i="5"/>
  <c r="B594" i="5"/>
  <c r="AY593" i="5"/>
  <c r="AV593" i="5"/>
  <c r="AU593" i="5"/>
  <c r="AT593" i="5"/>
  <c r="AS593" i="5"/>
  <c r="AR593" i="5"/>
  <c r="AQ593" i="5"/>
  <c r="AP593" i="5"/>
  <c r="AO593" i="5"/>
  <c r="AN593" i="5"/>
  <c r="AM593" i="5"/>
  <c r="AL593" i="5"/>
  <c r="AK593" i="5"/>
  <c r="AJ593" i="5"/>
  <c r="AI593" i="5"/>
  <c r="AH593" i="5"/>
  <c r="AG593" i="5"/>
  <c r="AF593" i="5"/>
  <c r="AE593" i="5"/>
  <c r="AD593" i="5"/>
  <c r="AC593" i="5"/>
  <c r="AB593" i="5"/>
  <c r="AA593" i="5"/>
  <c r="W593" i="5"/>
  <c r="V593" i="5"/>
  <c r="U593" i="5"/>
  <c r="T593" i="5"/>
  <c r="S593" i="5"/>
  <c r="R593" i="5"/>
  <c r="Q593" i="5"/>
  <c r="P593" i="5"/>
  <c r="O593" i="5"/>
  <c r="N593" i="5"/>
  <c r="M593" i="5"/>
  <c r="L593" i="5"/>
  <c r="K593" i="5"/>
  <c r="J593" i="5"/>
  <c r="I593" i="5"/>
  <c r="H593" i="5"/>
  <c r="G593" i="5"/>
  <c r="F593" i="5"/>
  <c r="E593" i="5"/>
  <c r="D593" i="5"/>
  <c r="C593" i="5"/>
  <c r="B593" i="5"/>
  <c r="AY592" i="5"/>
  <c r="AV592" i="5"/>
  <c r="AU592" i="5"/>
  <c r="AT592" i="5"/>
  <c r="AS592" i="5"/>
  <c r="AR592" i="5"/>
  <c r="AQ592" i="5"/>
  <c r="AP592" i="5"/>
  <c r="AO592" i="5"/>
  <c r="AN592" i="5"/>
  <c r="AM592" i="5"/>
  <c r="AL592" i="5"/>
  <c r="AK592" i="5"/>
  <c r="AJ592" i="5"/>
  <c r="AI592" i="5"/>
  <c r="AH592" i="5"/>
  <c r="AG592" i="5"/>
  <c r="AF592" i="5"/>
  <c r="AE592" i="5"/>
  <c r="AD592" i="5"/>
  <c r="AC592" i="5"/>
  <c r="AB592" i="5"/>
  <c r="AA592" i="5"/>
  <c r="W592" i="5"/>
  <c r="V592" i="5"/>
  <c r="U592" i="5"/>
  <c r="T592" i="5"/>
  <c r="S592" i="5"/>
  <c r="R592" i="5"/>
  <c r="Q592" i="5"/>
  <c r="P592" i="5"/>
  <c r="O592" i="5"/>
  <c r="N592" i="5"/>
  <c r="M592" i="5"/>
  <c r="L592" i="5"/>
  <c r="K592" i="5"/>
  <c r="J592" i="5"/>
  <c r="I592" i="5"/>
  <c r="H592" i="5"/>
  <c r="G592" i="5"/>
  <c r="F592" i="5"/>
  <c r="E592" i="5"/>
  <c r="D592" i="5"/>
  <c r="C592" i="5"/>
  <c r="B592" i="5"/>
  <c r="AY591" i="5"/>
  <c r="AV591" i="5"/>
  <c r="AU591" i="5"/>
  <c r="AT591" i="5"/>
  <c r="AS591" i="5"/>
  <c r="AR591" i="5"/>
  <c r="AQ591" i="5"/>
  <c r="AP591" i="5"/>
  <c r="AO591" i="5"/>
  <c r="AN591" i="5"/>
  <c r="AM591" i="5"/>
  <c r="AL591" i="5"/>
  <c r="AK591" i="5"/>
  <c r="AJ591" i="5"/>
  <c r="AI591" i="5"/>
  <c r="AH591" i="5"/>
  <c r="AG591" i="5"/>
  <c r="AF591" i="5"/>
  <c r="AE591" i="5"/>
  <c r="AD591" i="5"/>
  <c r="AC591" i="5"/>
  <c r="AB591" i="5"/>
  <c r="AA591" i="5"/>
  <c r="W591" i="5"/>
  <c r="V591" i="5"/>
  <c r="U591" i="5"/>
  <c r="T591" i="5"/>
  <c r="S591" i="5"/>
  <c r="R591" i="5"/>
  <c r="Q591" i="5"/>
  <c r="P591" i="5"/>
  <c r="O591" i="5"/>
  <c r="N591" i="5"/>
  <c r="M591" i="5"/>
  <c r="L591" i="5"/>
  <c r="K591" i="5"/>
  <c r="J591" i="5"/>
  <c r="I591" i="5"/>
  <c r="H591" i="5"/>
  <c r="G591" i="5"/>
  <c r="F591" i="5"/>
  <c r="E591" i="5"/>
  <c r="D591" i="5"/>
  <c r="C591" i="5"/>
  <c r="B591" i="5"/>
  <c r="AY590" i="5"/>
  <c r="AV590" i="5"/>
  <c r="AU590" i="5"/>
  <c r="AT590" i="5"/>
  <c r="AS590" i="5"/>
  <c r="AR590" i="5"/>
  <c r="AQ590" i="5"/>
  <c r="AP590" i="5"/>
  <c r="AO590" i="5"/>
  <c r="AN590" i="5"/>
  <c r="AM590" i="5"/>
  <c r="AL590" i="5"/>
  <c r="AK590" i="5"/>
  <c r="AJ590" i="5"/>
  <c r="AI590" i="5"/>
  <c r="AH590" i="5"/>
  <c r="AG590" i="5"/>
  <c r="AF590" i="5"/>
  <c r="AE590" i="5"/>
  <c r="AD590" i="5"/>
  <c r="AC590" i="5"/>
  <c r="AB590" i="5"/>
  <c r="AA590" i="5"/>
  <c r="W590" i="5"/>
  <c r="V590" i="5"/>
  <c r="U590" i="5"/>
  <c r="T590" i="5"/>
  <c r="S590" i="5"/>
  <c r="R590" i="5"/>
  <c r="Q590" i="5"/>
  <c r="P590" i="5"/>
  <c r="O590" i="5"/>
  <c r="N590" i="5"/>
  <c r="M590" i="5"/>
  <c r="L590" i="5"/>
  <c r="K590" i="5"/>
  <c r="J590" i="5"/>
  <c r="I590" i="5"/>
  <c r="H590" i="5"/>
  <c r="G590" i="5"/>
  <c r="F590" i="5"/>
  <c r="E590" i="5"/>
  <c r="D590" i="5"/>
  <c r="C590" i="5"/>
  <c r="B590" i="5"/>
  <c r="AY589" i="5"/>
  <c r="AV589" i="5"/>
  <c r="AU589" i="5"/>
  <c r="AT589" i="5"/>
  <c r="AS589" i="5"/>
  <c r="AR589" i="5"/>
  <c r="AQ589" i="5"/>
  <c r="AP589" i="5"/>
  <c r="AO589" i="5"/>
  <c r="AN589" i="5"/>
  <c r="AM589" i="5"/>
  <c r="AL589" i="5"/>
  <c r="AK589" i="5"/>
  <c r="AJ589" i="5"/>
  <c r="AI589" i="5"/>
  <c r="AH589" i="5"/>
  <c r="AG589" i="5"/>
  <c r="AF589" i="5"/>
  <c r="AE589" i="5"/>
  <c r="AD589" i="5"/>
  <c r="AC589" i="5"/>
  <c r="AB589" i="5"/>
  <c r="AA589" i="5"/>
  <c r="W589" i="5"/>
  <c r="V589" i="5"/>
  <c r="U589" i="5"/>
  <c r="T589" i="5"/>
  <c r="S589" i="5"/>
  <c r="R589" i="5"/>
  <c r="Q589" i="5"/>
  <c r="P589" i="5"/>
  <c r="O589" i="5"/>
  <c r="N589" i="5"/>
  <c r="M589" i="5"/>
  <c r="L589" i="5"/>
  <c r="K589" i="5"/>
  <c r="J589" i="5"/>
  <c r="I589" i="5"/>
  <c r="H589" i="5"/>
  <c r="G589" i="5"/>
  <c r="F589" i="5"/>
  <c r="E589" i="5"/>
  <c r="D589" i="5"/>
  <c r="C589" i="5"/>
  <c r="B589" i="5"/>
  <c r="AY588" i="5"/>
  <c r="AV588" i="5"/>
  <c r="AU588" i="5"/>
  <c r="AT588" i="5"/>
  <c r="AS588" i="5"/>
  <c r="AR588" i="5"/>
  <c r="AQ588" i="5"/>
  <c r="AP588" i="5"/>
  <c r="AO588" i="5"/>
  <c r="AN588" i="5"/>
  <c r="AM588" i="5"/>
  <c r="AL588" i="5"/>
  <c r="AK588" i="5"/>
  <c r="AJ588" i="5"/>
  <c r="AI588" i="5"/>
  <c r="AH588" i="5"/>
  <c r="AG588" i="5"/>
  <c r="AF588" i="5"/>
  <c r="AE588" i="5"/>
  <c r="AD588" i="5"/>
  <c r="AC588" i="5"/>
  <c r="AB588" i="5"/>
  <c r="AA588" i="5"/>
  <c r="W588" i="5"/>
  <c r="V588" i="5"/>
  <c r="U588" i="5"/>
  <c r="T588" i="5"/>
  <c r="S588" i="5"/>
  <c r="R588" i="5"/>
  <c r="Q588" i="5"/>
  <c r="P588" i="5"/>
  <c r="O588" i="5"/>
  <c r="N588" i="5"/>
  <c r="M588" i="5"/>
  <c r="L588" i="5"/>
  <c r="K588" i="5"/>
  <c r="J588" i="5"/>
  <c r="I588" i="5"/>
  <c r="H588" i="5"/>
  <c r="G588" i="5"/>
  <c r="F588" i="5"/>
  <c r="E588" i="5"/>
  <c r="D588" i="5"/>
  <c r="C588" i="5"/>
  <c r="B588" i="5"/>
  <c r="AY587" i="5"/>
  <c r="AV587" i="5"/>
  <c r="AU587" i="5"/>
  <c r="AT587" i="5"/>
  <c r="AS587" i="5"/>
  <c r="AR587" i="5"/>
  <c r="AQ587" i="5"/>
  <c r="AP587" i="5"/>
  <c r="AO587" i="5"/>
  <c r="AN587" i="5"/>
  <c r="AM587" i="5"/>
  <c r="AL587" i="5"/>
  <c r="AK587" i="5"/>
  <c r="AJ587" i="5"/>
  <c r="AI587" i="5"/>
  <c r="AH587" i="5"/>
  <c r="AG587" i="5"/>
  <c r="AF587" i="5"/>
  <c r="AE587" i="5"/>
  <c r="AD587" i="5"/>
  <c r="AC587" i="5"/>
  <c r="AB587" i="5"/>
  <c r="AA587" i="5"/>
  <c r="W587" i="5"/>
  <c r="V587" i="5"/>
  <c r="U587" i="5"/>
  <c r="T587" i="5"/>
  <c r="S587" i="5"/>
  <c r="R587" i="5"/>
  <c r="Q587" i="5"/>
  <c r="P587" i="5"/>
  <c r="O587" i="5"/>
  <c r="N587" i="5"/>
  <c r="M587" i="5"/>
  <c r="L587" i="5"/>
  <c r="K587" i="5"/>
  <c r="J587" i="5"/>
  <c r="I587" i="5"/>
  <c r="H587" i="5"/>
  <c r="G587" i="5"/>
  <c r="F587" i="5"/>
  <c r="E587" i="5"/>
  <c r="D587" i="5"/>
  <c r="C587" i="5"/>
  <c r="B587" i="5"/>
  <c r="AY586" i="5"/>
  <c r="AV586" i="5"/>
  <c r="AU586" i="5"/>
  <c r="AT586" i="5"/>
  <c r="AS586" i="5"/>
  <c r="AR586" i="5"/>
  <c r="AQ586" i="5"/>
  <c r="AP586" i="5"/>
  <c r="AO586" i="5"/>
  <c r="AN586" i="5"/>
  <c r="AM586" i="5"/>
  <c r="AL586" i="5"/>
  <c r="AK586" i="5"/>
  <c r="AJ586" i="5"/>
  <c r="AI586" i="5"/>
  <c r="AH586" i="5"/>
  <c r="AG586" i="5"/>
  <c r="AF586" i="5"/>
  <c r="AE586" i="5"/>
  <c r="AD586" i="5"/>
  <c r="AC586" i="5"/>
  <c r="AB586" i="5"/>
  <c r="AA586" i="5"/>
  <c r="W586" i="5"/>
  <c r="V586" i="5"/>
  <c r="U586" i="5"/>
  <c r="T586" i="5"/>
  <c r="S586" i="5"/>
  <c r="R586" i="5"/>
  <c r="Q586" i="5"/>
  <c r="P586" i="5"/>
  <c r="O586" i="5"/>
  <c r="N586" i="5"/>
  <c r="M586" i="5"/>
  <c r="L586" i="5"/>
  <c r="K586" i="5"/>
  <c r="J586" i="5"/>
  <c r="I586" i="5"/>
  <c r="H586" i="5"/>
  <c r="G586" i="5"/>
  <c r="F586" i="5"/>
  <c r="E586" i="5"/>
  <c r="D586" i="5"/>
  <c r="C586" i="5"/>
  <c r="B586" i="5"/>
  <c r="AY585" i="5"/>
  <c r="AV585" i="5"/>
  <c r="AU585" i="5"/>
  <c r="AT585" i="5"/>
  <c r="AS585" i="5"/>
  <c r="AR585" i="5"/>
  <c r="AQ585" i="5"/>
  <c r="AP585" i="5"/>
  <c r="AO585" i="5"/>
  <c r="AN585" i="5"/>
  <c r="AM585" i="5"/>
  <c r="AL585" i="5"/>
  <c r="AK585" i="5"/>
  <c r="AJ585" i="5"/>
  <c r="AI585" i="5"/>
  <c r="AH585" i="5"/>
  <c r="AG585" i="5"/>
  <c r="AF585" i="5"/>
  <c r="AE585" i="5"/>
  <c r="AD585" i="5"/>
  <c r="AC585" i="5"/>
  <c r="AB585" i="5"/>
  <c r="AA585" i="5"/>
  <c r="W585" i="5"/>
  <c r="V585" i="5"/>
  <c r="U585" i="5"/>
  <c r="T585" i="5"/>
  <c r="S585" i="5"/>
  <c r="R585" i="5"/>
  <c r="Q585" i="5"/>
  <c r="P585" i="5"/>
  <c r="O585" i="5"/>
  <c r="N585" i="5"/>
  <c r="M585" i="5"/>
  <c r="L585" i="5"/>
  <c r="K585" i="5"/>
  <c r="J585" i="5"/>
  <c r="I585" i="5"/>
  <c r="H585" i="5"/>
  <c r="G585" i="5"/>
  <c r="F585" i="5"/>
  <c r="E585" i="5"/>
  <c r="D585" i="5"/>
  <c r="C585" i="5"/>
  <c r="B585" i="5"/>
  <c r="AY584" i="5"/>
  <c r="AV584" i="5"/>
  <c r="AU584" i="5"/>
  <c r="AT584" i="5"/>
  <c r="AS584" i="5"/>
  <c r="AR584" i="5"/>
  <c r="AQ584" i="5"/>
  <c r="AP584" i="5"/>
  <c r="AO584" i="5"/>
  <c r="AN584" i="5"/>
  <c r="AM584" i="5"/>
  <c r="AL584" i="5"/>
  <c r="AK584" i="5"/>
  <c r="AJ584" i="5"/>
  <c r="AI584" i="5"/>
  <c r="AH584" i="5"/>
  <c r="AG584" i="5"/>
  <c r="AF584" i="5"/>
  <c r="AE584" i="5"/>
  <c r="AD584" i="5"/>
  <c r="AC584" i="5"/>
  <c r="AB584" i="5"/>
  <c r="AA584" i="5"/>
  <c r="W584" i="5"/>
  <c r="V584" i="5"/>
  <c r="U584" i="5"/>
  <c r="T584" i="5"/>
  <c r="S584" i="5"/>
  <c r="R584" i="5"/>
  <c r="Q584" i="5"/>
  <c r="P584" i="5"/>
  <c r="O584" i="5"/>
  <c r="N584" i="5"/>
  <c r="M584" i="5"/>
  <c r="L584" i="5"/>
  <c r="K584" i="5"/>
  <c r="J584" i="5"/>
  <c r="I584" i="5"/>
  <c r="H584" i="5"/>
  <c r="G584" i="5"/>
  <c r="F584" i="5"/>
  <c r="E584" i="5"/>
  <c r="D584" i="5"/>
  <c r="C584" i="5"/>
  <c r="B584" i="5"/>
  <c r="AY583" i="5"/>
  <c r="AV583" i="5"/>
  <c r="AU583" i="5"/>
  <c r="AT583" i="5"/>
  <c r="AS583" i="5"/>
  <c r="AR583" i="5"/>
  <c r="AQ583" i="5"/>
  <c r="AP583" i="5"/>
  <c r="AO583" i="5"/>
  <c r="AN583" i="5"/>
  <c r="AM583" i="5"/>
  <c r="AL583" i="5"/>
  <c r="AK583" i="5"/>
  <c r="AJ583" i="5"/>
  <c r="AI583" i="5"/>
  <c r="AH583" i="5"/>
  <c r="AG583" i="5"/>
  <c r="AF583" i="5"/>
  <c r="AE583" i="5"/>
  <c r="AD583" i="5"/>
  <c r="AC583" i="5"/>
  <c r="AB583" i="5"/>
  <c r="AA583" i="5"/>
  <c r="W583" i="5"/>
  <c r="V583" i="5"/>
  <c r="U583" i="5"/>
  <c r="T583" i="5"/>
  <c r="S583" i="5"/>
  <c r="R583" i="5"/>
  <c r="Q583" i="5"/>
  <c r="P583" i="5"/>
  <c r="O583" i="5"/>
  <c r="N583" i="5"/>
  <c r="M583" i="5"/>
  <c r="L583" i="5"/>
  <c r="K583" i="5"/>
  <c r="J583" i="5"/>
  <c r="I583" i="5"/>
  <c r="H583" i="5"/>
  <c r="G583" i="5"/>
  <c r="F583" i="5"/>
  <c r="E583" i="5"/>
  <c r="D583" i="5"/>
  <c r="C583" i="5"/>
  <c r="B583" i="5"/>
  <c r="AY582" i="5"/>
  <c r="AV582" i="5"/>
  <c r="AU582" i="5"/>
  <c r="AT582" i="5"/>
  <c r="AS582" i="5"/>
  <c r="AR582" i="5"/>
  <c r="AQ582" i="5"/>
  <c r="AP582" i="5"/>
  <c r="AO582" i="5"/>
  <c r="AN582" i="5"/>
  <c r="AM582" i="5"/>
  <c r="AL582" i="5"/>
  <c r="AK582" i="5"/>
  <c r="AJ582" i="5"/>
  <c r="AI582" i="5"/>
  <c r="AH582" i="5"/>
  <c r="AG582" i="5"/>
  <c r="AF582" i="5"/>
  <c r="AE582" i="5"/>
  <c r="AD582" i="5"/>
  <c r="AC582" i="5"/>
  <c r="AB582" i="5"/>
  <c r="AA582" i="5"/>
  <c r="W582" i="5"/>
  <c r="V582" i="5"/>
  <c r="U582" i="5"/>
  <c r="T582" i="5"/>
  <c r="S582" i="5"/>
  <c r="R582" i="5"/>
  <c r="Q582" i="5"/>
  <c r="P582" i="5"/>
  <c r="O582" i="5"/>
  <c r="N582" i="5"/>
  <c r="M582" i="5"/>
  <c r="L582" i="5"/>
  <c r="K582" i="5"/>
  <c r="J582" i="5"/>
  <c r="I582" i="5"/>
  <c r="H582" i="5"/>
  <c r="G582" i="5"/>
  <c r="F582" i="5"/>
  <c r="E582" i="5"/>
  <c r="D582" i="5"/>
  <c r="C582" i="5"/>
  <c r="B582" i="5"/>
  <c r="AY581" i="5"/>
  <c r="AV581" i="5"/>
  <c r="AU581" i="5"/>
  <c r="AT581" i="5"/>
  <c r="AS581" i="5"/>
  <c r="AR581" i="5"/>
  <c r="AQ581" i="5"/>
  <c r="AP581" i="5"/>
  <c r="AO581" i="5"/>
  <c r="AN581" i="5"/>
  <c r="AM581" i="5"/>
  <c r="AL581" i="5"/>
  <c r="AK581" i="5"/>
  <c r="AJ581" i="5"/>
  <c r="AI581" i="5"/>
  <c r="AH581" i="5"/>
  <c r="AG581" i="5"/>
  <c r="AF581" i="5"/>
  <c r="AE581" i="5"/>
  <c r="AD581" i="5"/>
  <c r="AC581" i="5"/>
  <c r="AB581" i="5"/>
  <c r="AA581" i="5"/>
  <c r="W581" i="5"/>
  <c r="V581" i="5"/>
  <c r="U581" i="5"/>
  <c r="T581" i="5"/>
  <c r="S581" i="5"/>
  <c r="R581" i="5"/>
  <c r="Q581" i="5"/>
  <c r="P581" i="5"/>
  <c r="O581" i="5"/>
  <c r="N581" i="5"/>
  <c r="M581" i="5"/>
  <c r="L581" i="5"/>
  <c r="K581" i="5"/>
  <c r="J581" i="5"/>
  <c r="I581" i="5"/>
  <c r="H581" i="5"/>
  <c r="G581" i="5"/>
  <c r="F581" i="5"/>
  <c r="E581" i="5"/>
  <c r="D581" i="5"/>
  <c r="C581" i="5"/>
  <c r="B581" i="5"/>
  <c r="AY580" i="5"/>
  <c r="AV580" i="5"/>
  <c r="AU580" i="5"/>
  <c r="AT580" i="5"/>
  <c r="AS580" i="5"/>
  <c r="AR580" i="5"/>
  <c r="AQ580" i="5"/>
  <c r="AP580" i="5"/>
  <c r="AO580" i="5"/>
  <c r="AN580" i="5"/>
  <c r="AM580" i="5"/>
  <c r="AL580" i="5"/>
  <c r="AK580" i="5"/>
  <c r="AJ580" i="5"/>
  <c r="AI580" i="5"/>
  <c r="AH580" i="5"/>
  <c r="AG580" i="5"/>
  <c r="AF580" i="5"/>
  <c r="AE580" i="5"/>
  <c r="AD580" i="5"/>
  <c r="AC580" i="5"/>
  <c r="AB580" i="5"/>
  <c r="AA580" i="5"/>
  <c r="W580" i="5"/>
  <c r="V580" i="5"/>
  <c r="U580" i="5"/>
  <c r="T580" i="5"/>
  <c r="S580" i="5"/>
  <c r="R580" i="5"/>
  <c r="Q580" i="5"/>
  <c r="P580" i="5"/>
  <c r="O580" i="5"/>
  <c r="N580" i="5"/>
  <c r="M580" i="5"/>
  <c r="L580" i="5"/>
  <c r="K580" i="5"/>
  <c r="J580" i="5"/>
  <c r="I580" i="5"/>
  <c r="H580" i="5"/>
  <c r="G580" i="5"/>
  <c r="F580" i="5"/>
  <c r="E580" i="5"/>
  <c r="D580" i="5"/>
  <c r="C580" i="5"/>
  <c r="B580" i="5"/>
  <c r="AY579" i="5"/>
  <c r="AV579" i="5"/>
  <c r="AU579" i="5"/>
  <c r="AT579" i="5"/>
  <c r="AS579" i="5"/>
  <c r="AR579" i="5"/>
  <c r="AQ579" i="5"/>
  <c r="AP579" i="5"/>
  <c r="AO579" i="5"/>
  <c r="AN579" i="5"/>
  <c r="AM579" i="5"/>
  <c r="AL579" i="5"/>
  <c r="AK579" i="5"/>
  <c r="AJ579" i="5"/>
  <c r="AI579" i="5"/>
  <c r="AH579" i="5"/>
  <c r="AG579" i="5"/>
  <c r="AF579" i="5"/>
  <c r="AE579" i="5"/>
  <c r="AD579" i="5"/>
  <c r="AC579" i="5"/>
  <c r="AB579" i="5"/>
  <c r="AA579" i="5"/>
  <c r="W579" i="5"/>
  <c r="V579" i="5"/>
  <c r="U579" i="5"/>
  <c r="T579" i="5"/>
  <c r="S579" i="5"/>
  <c r="R579" i="5"/>
  <c r="Q579" i="5"/>
  <c r="P579" i="5"/>
  <c r="O579" i="5"/>
  <c r="N579" i="5"/>
  <c r="M579" i="5"/>
  <c r="L579" i="5"/>
  <c r="K579" i="5"/>
  <c r="J579" i="5"/>
  <c r="I579" i="5"/>
  <c r="H579" i="5"/>
  <c r="G579" i="5"/>
  <c r="F579" i="5"/>
  <c r="E579" i="5"/>
  <c r="D579" i="5"/>
  <c r="C579" i="5"/>
  <c r="B579" i="5"/>
  <c r="AY578" i="5"/>
  <c r="AV578" i="5"/>
  <c r="AU578" i="5"/>
  <c r="AT578" i="5"/>
  <c r="AS578" i="5"/>
  <c r="AR578" i="5"/>
  <c r="AQ578" i="5"/>
  <c r="AP578" i="5"/>
  <c r="AO578" i="5"/>
  <c r="AN578" i="5"/>
  <c r="AM578" i="5"/>
  <c r="AL578" i="5"/>
  <c r="AK578" i="5"/>
  <c r="AJ578" i="5"/>
  <c r="AI578" i="5"/>
  <c r="AH578" i="5"/>
  <c r="AG578" i="5"/>
  <c r="AF578" i="5"/>
  <c r="AE578" i="5"/>
  <c r="AD578" i="5"/>
  <c r="AC578" i="5"/>
  <c r="AB578" i="5"/>
  <c r="AA578" i="5"/>
  <c r="W578" i="5"/>
  <c r="V578" i="5"/>
  <c r="U578" i="5"/>
  <c r="T578" i="5"/>
  <c r="S578" i="5"/>
  <c r="R578" i="5"/>
  <c r="Q578" i="5"/>
  <c r="P578" i="5"/>
  <c r="O578" i="5"/>
  <c r="N578" i="5"/>
  <c r="M578" i="5"/>
  <c r="L578" i="5"/>
  <c r="K578" i="5"/>
  <c r="J578" i="5"/>
  <c r="I578" i="5"/>
  <c r="H578" i="5"/>
  <c r="G578" i="5"/>
  <c r="F578" i="5"/>
  <c r="E578" i="5"/>
  <c r="D578" i="5"/>
  <c r="C578" i="5"/>
  <c r="B578" i="5"/>
  <c r="AY577" i="5"/>
  <c r="AV577" i="5"/>
  <c r="AU577" i="5"/>
  <c r="AT577" i="5"/>
  <c r="AS577" i="5"/>
  <c r="AR577" i="5"/>
  <c r="AQ577" i="5"/>
  <c r="AP577" i="5"/>
  <c r="AO577" i="5"/>
  <c r="AN577" i="5"/>
  <c r="AM577" i="5"/>
  <c r="AL577" i="5"/>
  <c r="AK577" i="5"/>
  <c r="AJ577" i="5"/>
  <c r="AI577" i="5"/>
  <c r="AH577" i="5"/>
  <c r="AG577" i="5"/>
  <c r="AF577" i="5"/>
  <c r="AE577" i="5"/>
  <c r="AD577" i="5"/>
  <c r="AC577" i="5"/>
  <c r="AB577" i="5"/>
  <c r="AA577" i="5"/>
  <c r="W577" i="5"/>
  <c r="V577" i="5"/>
  <c r="U577" i="5"/>
  <c r="T577" i="5"/>
  <c r="S577" i="5"/>
  <c r="R577" i="5"/>
  <c r="Q577" i="5"/>
  <c r="P577" i="5"/>
  <c r="O577" i="5"/>
  <c r="N577" i="5"/>
  <c r="M577" i="5"/>
  <c r="L577" i="5"/>
  <c r="K577" i="5"/>
  <c r="J577" i="5"/>
  <c r="I577" i="5"/>
  <c r="H577" i="5"/>
  <c r="G577" i="5"/>
  <c r="F577" i="5"/>
  <c r="E577" i="5"/>
  <c r="D577" i="5"/>
  <c r="C577" i="5"/>
  <c r="B577" i="5"/>
  <c r="AY576" i="5"/>
  <c r="AV576" i="5"/>
  <c r="AU576" i="5"/>
  <c r="AT576" i="5"/>
  <c r="AS576" i="5"/>
  <c r="AR576" i="5"/>
  <c r="AQ576" i="5"/>
  <c r="AP576" i="5"/>
  <c r="AO576" i="5"/>
  <c r="AN576" i="5"/>
  <c r="AM576" i="5"/>
  <c r="AL576" i="5"/>
  <c r="AK576" i="5"/>
  <c r="AJ576" i="5"/>
  <c r="AI576" i="5"/>
  <c r="AH576" i="5"/>
  <c r="AG576" i="5"/>
  <c r="AF576" i="5"/>
  <c r="AE576" i="5"/>
  <c r="AD576" i="5"/>
  <c r="AC576" i="5"/>
  <c r="AB576" i="5"/>
  <c r="AA576" i="5"/>
  <c r="W576" i="5"/>
  <c r="V576" i="5"/>
  <c r="U576" i="5"/>
  <c r="T576" i="5"/>
  <c r="S576" i="5"/>
  <c r="R576" i="5"/>
  <c r="Q576" i="5"/>
  <c r="P576" i="5"/>
  <c r="O576" i="5"/>
  <c r="N576" i="5"/>
  <c r="M576" i="5"/>
  <c r="L576" i="5"/>
  <c r="K576" i="5"/>
  <c r="J576" i="5"/>
  <c r="I576" i="5"/>
  <c r="H576" i="5"/>
  <c r="G576" i="5"/>
  <c r="F576" i="5"/>
  <c r="E576" i="5"/>
  <c r="D576" i="5"/>
  <c r="C576" i="5"/>
  <c r="B576" i="5"/>
  <c r="AY575" i="5"/>
  <c r="AV575" i="5"/>
  <c r="AU575" i="5"/>
  <c r="AT575" i="5"/>
  <c r="AS575" i="5"/>
  <c r="AR575" i="5"/>
  <c r="AQ575" i="5"/>
  <c r="AP575" i="5"/>
  <c r="AO575" i="5"/>
  <c r="AN575" i="5"/>
  <c r="AM575" i="5"/>
  <c r="AL575" i="5"/>
  <c r="AK575" i="5"/>
  <c r="AJ575" i="5"/>
  <c r="AI575" i="5"/>
  <c r="AH575" i="5"/>
  <c r="AG575" i="5"/>
  <c r="AF575" i="5"/>
  <c r="AE575" i="5"/>
  <c r="AD575" i="5"/>
  <c r="AC575" i="5"/>
  <c r="AB575" i="5"/>
  <c r="AA575" i="5"/>
  <c r="W575" i="5"/>
  <c r="V575" i="5"/>
  <c r="U575" i="5"/>
  <c r="T575" i="5"/>
  <c r="S575" i="5"/>
  <c r="R575" i="5"/>
  <c r="Q575" i="5"/>
  <c r="P575" i="5"/>
  <c r="O575" i="5"/>
  <c r="N575" i="5"/>
  <c r="M575" i="5"/>
  <c r="L575" i="5"/>
  <c r="K575" i="5"/>
  <c r="J575" i="5"/>
  <c r="I575" i="5"/>
  <c r="H575" i="5"/>
  <c r="G575" i="5"/>
  <c r="F575" i="5"/>
  <c r="E575" i="5"/>
  <c r="D575" i="5"/>
  <c r="C575" i="5"/>
  <c r="B575" i="5"/>
  <c r="AY574" i="5"/>
  <c r="AV574" i="5"/>
  <c r="AU574" i="5"/>
  <c r="AT574" i="5"/>
  <c r="AS574" i="5"/>
  <c r="AR574" i="5"/>
  <c r="AQ574" i="5"/>
  <c r="AP574" i="5"/>
  <c r="AO574" i="5"/>
  <c r="AN574" i="5"/>
  <c r="AM574" i="5"/>
  <c r="AL574" i="5"/>
  <c r="AK574" i="5"/>
  <c r="AJ574" i="5"/>
  <c r="AI574" i="5"/>
  <c r="AH574" i="5"/>
  <c r="AG574" i="5"/>
  <c r="AF574" i="5"/>
  <c r="AE574" i="5"/>
  <c r="AD574" i="5"/>
  <c r="AC574" i="5"/>
  <c r="AB574" i="5"/>
  <c r="AA574" i="5"/>
  <c r="W574" i="5"/>
  <c r="V574" i="5"/>
  <c r="U574" i="5"/>
  <c r="T574" i="5"/>
  <c r="S574" i="5"/>
  <c r="R574" i="5"/>
  <c r="Q574" i="5"/>
  <c r="P574" i="5"/>
  <c r="O574" i="5"/>
  <c r="N574" i="5"/>
  <c r="M574" i="5"/>
  <c r="L574" i="5"/>
  <c r="K574" i="5"/>
  <c r="J574" i="5"/>
  <c r="I574" i="5"/>
  <c r="H574" i="5"/>
  <c r="G574" i="5"/>
  <c r="F574" i="5"/>
  <c r="E574" i="5"/>
  <c r="D574" i="5"/>
  <c r="C574" i="5"/>
  <c r="B574" i="5"/>
  <c r="AY573" i="5"/>
  <c r="AV573" i="5"/>
  <c r="AU573" i="5"/>
  <c r="AT573" i="5"/>
  <c r="AS573" i="5"/>
  <c r="AR573" i="5"/>
  <c r="AQ573" i="5"/>
  <c r="AP573" i="5"/>
  <c r="AO573" i="5"/>
  <c r="AN573" i="5"/>
  <c r="AM573" i="5"/>
  <c r="AL573" i="5"/>
  <c r="AK573" i="5"/>
  <c r="AJ573" i="5"/>
  <c r="AI573" i="5"/>
  <c r="AH573" i="5"/>
  <c r="AG573" i="5"/>
  <c r="AF573" i="5"/>
  <c r="AE573" i="5"/>
  <c r="AD573" i="5"/>
  <c r="AC573" i="5"/>
  <c r="AB573" i="5"/>
  <c r="AA573" i="5"/>
  <c r="W573" i="5"/>
  <c r="V573" i="5"/>
  <c r="U573" i="5"/>
  <c r="T573" i="5"/>
  <c r="S573" i="5"/>
  <c r="R573" i="5"/>
  <c r="Q573" i="5"/>
  <c r="P573" i="5"/>
  <c r="O573" i="5"/>
  <c r="N573" i="5"/>
  <c r="M573" i="5"/>
  <c r="L573" i="5"/>
  <c r="K573" i="5"/>
  <c r="J573" i="5"/>
  <c r="I573" i="5"/>
  <c r="H573" i="5"/>
  <c r="G573" i="5"/>
  <c r="F573" i="5"/>
  <c r="E573" i="5"/>
  <c r="D573" i="5"/>
  <c r="C573" i="5"/>
  <c r="B573" i="5"/>
  <c r="AY572" i="5"/>
  <c r="AV572" i="5"/>
  <c r="AU572" i="5"/>
  <c r="AT572" i="5"/>
  <c r="AS572" i="5"/>
  <c r="AR572" i="5"/>
  <c r="AQ572" i="5"/>
  <c r="AP572" i="5"/>
  <c r="AO572" i="5"/>
  <c r="AN572" i="5"/>
  <c r="AM572" i="5"/>
  <c r="AL572" i="5"/>
  <c r="AK572" i="5"/>
  <c r="AJ572" i="5"/>
  <c r="AI572" i="5"/>
  <c r="AH572" i="5"/>
  <c r="AG572" i="5"/>
  <c r="AF572" i="5"/>
  <c r="AE572" i="5"/>
  <c r="AD572" i="5"/>
  <c r="AC572" i="5"/>
  <c r="AB572" i="5"/>
  <c r="AA572" i="5"/>
  <c r="W572" i="5"/>
  <c r="V572" i="5"/>
  <c r="U572" i="5"/>
  <c r="T572" i="5"/>
  <c r="S572" i="5"/>
  <c r="R572" i="5"/>
  <c r="Q572" i="5"/>
  <c r="P572" i="5"/>
  <c r="O572" i="5"/>
  <c r="N572" i="5"/>
  <c r="M572" i="5"/>
  <c r="L572" i="5"/>
  <c r="K572" i="5"/>
  <c r="J572" i="5"/>
  <c r="I572" i="5"/>
  <c r="H572" i="5"/>
  <c r="G572" i="5"/>
  <c r="F572" i="5"/>
  <c r="E572" i="5"/>
  <c r="D572" i="5"/>
  <c r="C572" i="5"/>
  <c r="B572" i="5"/>
  <c r="AY571" i="5"/>
  <c r="AV571" i="5"/>
  <c r="AU571" i="5"/>
  <c r="AT571" i="5"/>
  <c r="AS571" i="5"/>
  <c r="AR571" i="5"/>
  <c r="AQ571" i="5"/>
  <c r="AP571" i="5"/>
  <c r="AO571" i="5"/>
  <c r="AN571" i="5"/>
  <c r="AM571" i="5"/>
  <c r="AL571" i="5"/>
  <c r="AK571" i="5"/>
  <c r="AJ571" i="5"/>
  <c r="AI571" i="5"/>
  <c r="AH571" i="5"/>
  <c r="AG571" i="5"/>
  <c r="AF571" i="5"/>
  <c r="AE571" i="5"/>
  <c r="AD571" i="5"/>
  <c r="AC571" i="5"/>
  <c r="AB571" i="5"/>
  <c r="AA571" i="5"/>
  <c r="W571" i="5"/>
  <c r="V571" i="5"/>
  <c r="U571" i="5"/>
  <c r="T571" i="5"/>
  <c r="S571" i="5"/>
  <c r="R571" i="5"/>
  <c r="Q571" i="5"/>
  <c r="P571" i="5"/>
  <c r="O571" i="5"/>
  <c r="N571" i="5"/>
  <c r="M571" i="5"/>
  <c r="L571" i="5"/>
  <c r="K571" i="5"/>
  <c r="J571" i="5"/>
  <c r="I571" i="5"/>
  <c r="H571" i="5"/>
  <c r="G571" i="5"/>
  <c r="F571" i="5"/>
  <c r="E571" i="5"/>
  <c r="D571" i="5"/>
  <c r="C571" i="5"/>
  <c r="B571" i="5"/>
  <c r="AY570" i="5"/>
  <c r="AV570" i="5"/>
  <c r="AU570" i="5"/>
  <c r="AT570" i="5"/>
  <c r="AS570" i="5"/>
  <c r="AR570" i="5"/>
  <c r="AQ570" i="5"/>
  <c r="AP570" i="5"/>
  <c r="AO570" i="5"/>
  <c r="AN570" i="5"/>
  <c r="AM570" i="5"/>
  <c r="AL570" i="5"/>
  <c r="AK570" i="5"/>
  <c r="AJ570" i="5"/>
  <c r="AI570" i="5"/>
  <c r="AH570" i="5"/>
  <c r="AG570" i="5"/>
  <c r="AF570" i="5"/>
  <c r="AE570" i="5"/>
  <c r="AD570" i="5"/>
  <c r="AC570" i="5"/>
  <c r="AB570" i="5"/>
  <c r="AA570" i="5"/>
  <c r="W570" i="5"/>
  <c r="V570" i="5"/>
  <c r="U570" i="5"/>
  <c r="T570" i="5"/>
  <c r="S570" i="5"/>
  <c r="R570" i="5"/>
  <c r="Q570" i="5"/>
  <c r="P570" i="5"/>
  <c r="O570" i="5"/>
  <c r="N570" i="5"/>
  <c r="M570" i="5"/>
  <c r="L570" i="5"/>
  <c r="K570" i="5"/>
  <c r="J570" i="5"/>
  <c r="I570" i="5"/>
  <c r="H570" i="5"/>
  <c r="G570" i="5"/>
  <c r="F570" i="5"/>
  <c r="E570" i="5"/>
  <c r="D570" i="5"/>
  <c r="C570" i="5"/>
  <c r="B570" i="5"/>
  <c r="AY569" i="5"/>
  <c r="AV569" i="5"/>
  <c r="AU569" i="5"/>
  <c r="AT569" i="5"/>
  <c r="AS569" i="5"/>
  <c r="AR569" i="5"/>
  <c r="AQ569" i="5"/>
  <c r="AP569" i="5"/>
  <c r="AO569" i="5"/>
  <c r="AN569" i="5"/>
  <c r="AM569" i="5"/>
  <c r="AL569" i="5"/>
  <c r="AK569" i="5"/>
  <c r="AJ569" i="5"/>
  <c r="AI569" i="5"/>
  <c r="AH569" i="5"/>
  <c r="AG569" i="5"/>
  <c r="AF569" i="5"/>
  <c r="AE569" i="5"/>
  <c r="AD569" i="5"/>
  <c r="AC569" i="5"/>
  <c r="AB569" i="5"/>
  <c r="AA569" i="5"/>
  <c r="W569" i="5"/>
  <c r="V569" i="5"/>
  <c r="U569" i="5"/>
  <c r="T569" i="5"/>
  <c r="S569" i="5"/>
  <c r="R569" i="5"/>
  <c r="Q569" i="5"/>
  <c r="P569" i="5"/>
  <c r="O569" i="5"/>
  <c r="N569" i="5"/>
  <c r="M569" i="5"/>
  <c r="L569" i="5"/>
  <c r="K569" i="5"/>
  <c r="J569" i="5"/>
  <c r="I569" i="5"/>
  <c r="H569" i="5"/>
  <c r="G569" i="5"/>
  <c r="F569" i="5"/>
  <c r="E569" i="5"/>
  <c r="D569" i="5"/>
  <c r="C569" i="5"/>
  <c r="B569" i="5"/>
  <c r="AY568" i="5"/>
  <c r="AV568" i="5"/>
  <c r="AU568" i="5"/>
  <c r="AT568" i="5"/>
  <c r="AS568" i="5"/>
  <c r="AR568" i="5"/>
  <c r="AQ568" i="5"/>
  <c r="AP568" i="5"/>
  <c r="AO568" i="5"/>
  <c r="AN568" i="5"/>
  <c r="AM568" i="5"/>
  <c r="AL568" i="5"/>
  <c r="AK568" i="5"/>
  <c r="AJ568" i="5"/>
  <c r="AI568" i="5"/>
  <c r="AH568" i="5"/>
  <c r="AG568" i="5"/>
  <c r="AF568" i="5"/>
  <c r="AE568" i="5"/>
  <c r="AD568" i="5"/>
  <c r="AC568" i="5"/>
  <c r="AB568" i="5"/>
  <c r="AA568" i="5"/>
  <c r="W568" i="5"/>
  <c r="V568" i="5"/>
  <c r="U568" i="5"/>
  <c r="T568" i="5"/>
  <c r="S568" i="5"/>
  <c r="R568" i="5"/>
  <c r="Q568" i="5"/>
  <c r="P568" i="5"/>
  <c r="O568" i="5"/>
  <c r="N568" i="5"/>
  <c r="M568" i="5"/>
  <c r="L568" i="5"/>
  <c r="K568" i="5"/>
  <c r="J568" i="5"/>
  <c r="I568" i="5"/>
  <c r="H568" i="5"/>
  <c r="G568" i="5"/>
  <c r="F568" i="5"/>
  <c r="E568" i="5"/>
  <c r="D568" i="5"/>
  <c r="C568" i="5"/>
  <c r="B568" i="5"/>
  <c r="AY567" i="5"/>
  <c r="AV567" i="5"/>
  <c r="AU567" i="5"/>
  <c r="AT567" i="5"/>
  <c r="AS567" i="5"/>
  <c r="AR567" i="5"/>
  <c r="AQ567" i="5"/>
  <c r="AP567" i="5"/>
  <c r="AO567" i="5"/>
  <c r="AN567" i="5"/>
  <c r="AM567" i="5"/>
  <c r="AL567" i="5"/>
  <c r="AK567" i="5"/>
  <c r="AJ567" i="5"/>
  <c r="AI567" i="5"/>
  <c r="AH567" i="5"/>
  <c r="AG567" i="5"/>
  <c r="AF567" i="5"/>
  <c r="AE567" i="5"/>
  <c r="AD567" i="5"/>
  <c r="AC567" i="5"/>
  <c r="AB567" i="5"/>
  <c r="AA567" i="5"/>
  <c r="W567" i="5"/>
  <c r="V567" i="5"/>
  <c r="U567" i="5"/>
  <c r="T567" i="5"/>
  <c r="S567" i="5"/>
  <c r="R567" i="5"/>
  <c r="Q567" i="5"/>
  <c r="P567" i="5"/>
  <c r="O567" i="5"/>
  <c r="N567" i="5"/>
  <c r="M567" i="5"/>
  <c r="L567" i="5"/>
  <c r="K567" i="5"/>
  <c r="J567" i="5"/>
  <c r="I567" i="5"/>
  <c r="H567" i="5"/>
  <c r="G567" i="5"/>
  <c r="F567" i="5"/>
  <c r="E567" i="5"/>
  <c r="D567" i="5"/>
  <c r="C567" i="5"/>
  <c r="B567" i="5"/>
  <c r="AY566" i="5"/>
  <c r="AV566" i="5"/>
  <c r="AU566" i="5"/>
  <c r="AT566" i="5"/>
  <c r="AS566" i="5"/>
  <c r="AR566" i="5"/>
  <c r="AQ566" i="5"/>
  <c r="AP566" i="5"/>
  <c r="AO566" i="5"/>
  <c r="AN566" i="5"/>
  <c r="AM566" i="5"/>
  <c r="AL566" i="5"/>
  <c r="AK566" i="5"/>
  <c r="AJ566" i="5"/>
  <c r="AI566" i="5"/>
  <c r="AH566" i="5"/>
  <c r="AG566" i="5"/>
  <c r="AF566" i="5"/>
  <c r="AE566" i="5"/>
  <c r="AD566" i="5"/>
  <c r="AC566" i="5"/>
  <c r="AB566" i="5"/>
  <c r="AA566" i="5"/>
  <c r="W566" i="5"/>
  <c r="V566" i="5"/>
  <c r="U566" i="5"/>
  <c r="T566" i="5"/>
  <c r="S566" i="5"/>
  <c r="R566" i="5"/>
  <c r="Q566" i="5"/>
  <c r="P566" i="5"/>
  <c r="O566" i="5"/>
  <c r="N566" i="5"/>
  <c r="M566" i="5"/>
  <c r="L566" i="5"/>
  <c r="K566" i="5"/>
  <c r="J566" i="5"/>
  <c r="I566" i="5"/>
  <c r="H566" i="5"/>
  <c r="G566" i="5"/>
  <c r="F566" i="5"/>
  <c r="E566" i="5"/>
  <c r="D566" i="5"/>
  <c r="C566" i="5"/>
  <c r="B566" i="5"/>
  <c r="AY565" i="5"/>
  <c r="AV565" i="5"/>
  <c r="AU565" i="5"/>
  <c r="AT565" i="5"/>
  <c r="AS565" i="5"/>
  <c r="AR565" i="5"/>
  <c r="AQ565" i="5"/>
  <c r="AP565" i="5"/>
  <c r="AO565" i="5"/>
  <c r="AN565" i="5"/>
  <c r="AM565" i="5"/>
  <c r="AL565" i="5"/>
  <c r="AK565" i="5"/>
  <c r="AJ565" i="5"/>
  <c r="AI565" i="5"/>
  <c r="AH565" i="5"/>
  <c r="AG565" i="5"/>
  <c r="AF565" i="5"/>
  <c r="AE565" i="5"/>
  <c r="AD565" i="5"/>
  <c r="AC565" i="5"/>
  <c r="AB565" i="5"/>
  <c r="AA565" i="5"/>
  <c r="W565" i="5"/>
  <c r="V565" i="5"/>
  <c r="U565" i="5"/>
  <c r="T565" i="5"/>
  <c r="S565" i="5"/>
  <c r="R565" i="5"/>
  <c r="Q565" i="5"/>
  <c r="P565" i="5"/>
  <c r="O565" i="5"/>
  <c r="N565" i="5"/>
  <c r="M565" i="5"/>
  <c r="L565" i="5"/>
  <c r="K565" i="5"/>
  <c r="J565" i="5"/>
  <c r="I565" i="5"/>
  <c r="H565" i="5"/>
  <c r="G565" i="5"/>
  <c r="F565" i="5"/>
  <c r="E565" i="5"/>
  <c r="D565" i="5"/>
  <c r="C565" i="5"/>
  <c r="B565" i="5"/>
  <c r="AY564" i="5"/>
  <c r="AV564" i="5"/>
  <c r="AU564" i="5"/>
  <c r="AT564" i="5"/>
  <c r="AS564" i="5"/>
  <c r="AR564" i="5"/>
  <c r="AQ564" i="5"/>
  <c r="AP564" i="5"/>
  <c r="AO564" i="5"/>
  <c r="AN564" i="5"/>
  <c r="AM564" i="5"/>
  <c r="AL564" i="5"/>
  <c r="AK564" i="5"/>
  <c r="AJ564" i="5"/>
  <c r="AI564" i="5"/>
  <c r="AH564" i="5"/>
  <c r="AG564" i="5"/>
  <c r="AF564" i="5"/>
  <c r="AE564" i="5"/>
  <c r="AD564" i="5"/>
  <c r="AC564" i="5"/>
  <c r="AB564" i="5"/>
  <c r="AA564" i="5"/>
  <c r="W564" i="5"/>
  <c r="V564" i="5"/>
  <c r="U564" i="5"/>
  <c r="T564" i="5"/>
  <c r="S564" i="5"/>
  <c r="R564" i="5"/>
  <c r="Q564" i="5"/>
  <c r="P564" i="5"/>
  <c r="O564" i="5"/>
  <c r="N564" i="5"/>
  <c r="M564" i="5"/>
  <c r="L564" i="5"/>
  <c r="K564" i="5"/>
  <c r="J564" i="5"/>
  <c r="I564" i="5"/>
  <c r="H564" i="5"/>
  <c r="G564" i="5"/>
  <c r="F564" i="5"/>
  <c r="E564" i="5"/>
  <c r="D564" i="5"/>
  <c r="C564" i="5"/>
  <c r="B564" i="5"/>
  <c r="AY563" i="5"/>
  <c r="AV563" i="5"/>
  <c r="AU563" i="5"/>
  <c r="AT563" i="5"/>
  <c r="AS563" i="5"/>
  <c r="AR563" i="5"/>
  <c r="AQ563" i="5"/>
  <c r="AP563" i="5"/>
  <c r="AO563" i="5"/>
  <c r="AN563" i="5"/>
  <c r="AM563" i="5"/>
  <c r="AL563" i="5"/>
  <c r="AK563" i="5"/>
  <c r="AJ563" i="5"/>
  <c r="AI563" i="5"/>
  <c r="AH563" i="5"/>
  <c r="AG563" i="5"/>
  <c r="AF563" i="5"/>
  <c r="AE563" i="5"/>
  <c r="AD563" i="5"/>
  <c r="AC563" i="5"/>
  <c r="AB563" i="5"/>
  <c r="AA563" i="5"/>
  <c r="W563" i="5"/>
  <c r="V563" i="5"/>
  <c r="U563" i="5"/>
  <c r="T563" i="5"/>
  <c r="S563" i="5"/>
  <c r="R563" i="5"/>
  <c r="Q563" i="5"/>
  <c r="P563" i="5"/>
  <c r="O563" i="5"/>
  <c r="N563" i="5"/>
  <c r="M563" i="5"/>
  <c r="L563" i="5"/>
  <c r="K563" i="5"/>
  <c r="J563" i="5"/>
  <c r="I563" i="5"/>
  <c r="H563" i="5"/>
  <c r="G563" i="5"/>
  <c r="F563" i="5"/>
  <c r="E563" i="5"/>
  <c r="D563" i="5"/>
  <c r="C563" i="5"/>
  <c r="B563" i="5"/>
  <c r="AY562" i="5"/>
  <c r="AV562" i="5"/>
  <c r="AU562" i="5"/>
  <c r="AT562" i="5"/>
  <c r="AS562" i="5"/>
  <c r="AR562" i="5"/>
  <c r="AQ562" i="5"/>
  <c r="AP562" i="5"/>
  <c r="AO562" i="5"/>
  <c r="AN562" i="5"/>
  <c r="AM562" i="5"/>
  <c r="AL562" i="5"/>
  <c r="AK562" i="5"/>
  <c r="AJ562" i="5"/>
  <c r="AI562" i="5"/>
  <c r="AH562" i="5"/>
  <c r="AG562" i="5"/>
  <c r="AF562" i="5"/>
  <c r="AE562" i="5"/>
  <c r="AD562" i="5"/>
  <c r="AC562" i="5"/>
  <c r="AB562" i="5"/>
  <c r="AA562" i="5"/>
  <c r="W562" i="5"/>
  <c r="V562" i="5"/>
  <c r="U562" i="5"/>
  <c r="T562" i="5"/>
  <c r="S562" i="5"/>
  <c r="R562" i="5"/>
  <c r="Q562" i="5"/>
  <c r="P562" i="5"/>
  <c r="O562" i="5"/>
  <c r="N562" i="5"/>
  <c r="M562" i="5"/>
  <c r="L562" i="5"/>
  <c r="K562" i="5"/>
  <c r="J562" i="5"/>
  <c r="I562" i="5"/>
  <c r="H562" i="5"/>
  <c r="G562" i="5"/>
  <c r="F562" i="5"/>
  <c r="E562" i="5"/>
  <c r="D562" i="5"/>
  <c r="C562" i="5"/>
  <c r="B562" i="5"/>
  <c r="AY561" i="5"/>
  <c r="AV561" i="5"/>
  <c r="AU561" i="5"/>
  <c r="AT561" i="5"/>
  <c r="AS561" i="5"/>
  <c r="AR561" i="5"/>
  <c r="AQ561" i="5"/>
  <c r="AP561" i="5"/>
  <c r="AO561" i="5"/>
  <c r="AN561" i="5"/>
  <c r="AM561" i="5"/>
  <c r="AL561" i="5"/>
  <c r="AK561" i="5"/>
  <c r="AJ561" i="5"/>
  <c r="AI561" i="5"/>
  <c r="AH561" i="5"/>
  <c r="AG561" i="5"/>
  <c r="AF561" i="5"/>
  <c r="AE561" i="5"/>
  <c r="AD561" i="5"/>
  <c r="AC561" i="5"/>
  <c r="AB561" i="5"/>
  <c r="AA561" i="5"/>
  <c r="W561" i="5"/>
  <c r="V561" i="5"/>
  <c r="U561" i="5"/>
  <c r="T561" i="5"/>
  <c r="S561" i="5"/>
  <c r="R561" i="5"/>
  <c r="Q561" i="5"/>
  <c r="P561" i="5"/>
  <c r="O561" i="5"/>
  <c r="N561" i="5"/>
  <c r="M561" i="5"/>
  <c r="L561" i="5"/>
  <c r="K561" i="5"/>
  <c r="J561" i="5"/>
  <c r="I561" i="5"/>
  <c r="H561" i="5"/>
  <c r="G561" i="5"/>
  <c r="F561" i="5"/>
  <c r="E561" i="5"/>
  <c r="D561" i="5"/>
  <c r="C561" i="5"/>
  <c r="B561" i="5"/>
  <c r="AY560" i="5"/>
  <c r="AV560" i="5"/>
  <c r="AU560" i="5"/>
  <c r="AT560" i="5"/>
  <c r="AS560" i="5"/>
  <c r="AR560" i="5"/>
  <c r="AQ560" i="5"/>
  <c r="AP560" i="5"/>
  <c r="AO560" i="5"/>
  <c r="AN560" i="5"/>
  <c r="AM560" i="5"/>
  <c r="AL560" i="5"/>
  <c r="AK560" i="5"/>
  <c r="AJ560" i="5"/>
  <c r="AI560" i="5"/>
  <c r="AH560" i="5"/>
  <c r="AG560" i="5"/>
  <c r="AF560" i="5"/>
  <c r="AE560" i="5"/>
  <c r="AD560" i="5"/>
  <c r="AC560" i="5"/>
  <c r="AB560" i="5"/>
  <c r="AA560" i="5"/>
  <c r="W560" i="5"/>
  <c r="V560" i="5"/>
  <c r="U560" i="5"/>
  <c r="T560" i="5"/>
  <c r="S560" i="5"/>
  <c r="R560" i="5"/>
  <c r="Q560" i="5"/>
  <c r="P560" i="5"/>
  <c r="O560" i="5"/>
  <c r="N560" i="5"/>
  <c r="M560" i="5"/>
  <c r="L560" i="5"/>
  <c r="K560" i="5"/>
  <c r="J560" i="5"/>
  <c r="I560" i="5"/>
  <c r="H560" i="5"/>
  <c r="G560" i="5"/>
  <c r="F560" i="5"/>
  <c r="E560" i="5"/>
  <c r="D560" i="5"/>
  <c r="C560" i="5"/>
  <c r="B560" i="5"/>
  <c r="AY559" i="5"/>
  <c r="AV559" i="5"/>
  <c r="AU559" i="5"/>
  <c r="AT559" i="5"/>
  <c r="AS559" i="5"/>
  <c r="AR559" i="5"/>
  <c r="AQ559" i="5"/>
  <c r="AP559" i="5"/>
  <c r="AO559" i="5"/>
  <c r="AN559" i="5"/>
  <c r="AM559" i="5"/>
  <c r="AL559" i="5"/>
  <c r="AK559" i="5"/>
  <c r="AJ559" i="5"/>
  <c r="AI559" i="5"/>
  <c r="AH559" i="5"/>
  <c r="AG559" i="5"/>
  <c r="AF559" i="5"/>
  <c r="AE559" i="5"/>
  <c r="AD559" i="5"/>
  <c r="AC559" i="5"/>
  <c r="AB559" i="5"/>
  <c r="AA559" i="5"/>
  <c r="W559" i="5"/>
  <c r="V559" i="5"/>
  <c r="U559" i="5"/>
  <c r="T559" i="5"/>
  <c r="S559" i="5"/>
  <c r="R559" i="5"/>
  <c r="Q559" i="5"/>
  <c r="P559" i="5"/>
  <c r="O559" i="5"/>
  <c r="N559" i="5"/>
  <c r="M559" i="5"/>
  <c r="L559" i="5"/>
  <c r="K559" i="5"/>
  <c r="J559" i="5"/>
  <c r="I559" i="5"/>
  <c r="H559" i="5"/>
  <c r="G559" i="5"/>
  <c r="F559" i="5"/>
  <c r="E559" i="5"/>
  <c r="D559" i="5"/>
  <c r="C559" i="5"/>
  <c r="B559" i="5"/>
  <c r="AY558" i="5"/>
  <c r="AV558" i="5"/>
  <c r="AU558" i="5"/>
  <c r="AT558" i="5"/>
  <c r="AS558" i="5"/>
  <c r="AR558" i="5"/>
  <c r="AQ558" i="5"/>
  <c r="AP558" i="5"/>
  <c r="AO558" i="5"/>
  <c r="AN558" i="5"/>
  <c r="AM558" i="5"/>
  <c r="AL558" i="5"/>
  <c r="AK558" i="5"/>
  <c r="AJ558" i="5"/>
  <c r="AI558" i="5"/>
  <c r="AH558" i="5"/>
  <c r="AG558" i="5"/>
  <c r="AF558" i="5"/>
  <c r="AE558" i="5"/>
  <c r="AD558" i="5"/>
  <c r="AC558" i="5"/>
  <c r="AB558" i="5"/>
  <c r="AA558" i="5"/>
  <c r="W558" i="5"/>
  <c r="V558" i="5"/>
  <c r="U558" i="5"/>
  <c r="T558" i="5"/>
  <c r="S558" i="5"/>
  <c r="R558" i="5"/>
  <c r="Q558" i="5"/>
  <c r="P558" i="5"/>
  <c r="O558" i="5"/>
  <c r="N558" i="5"/>
  <c r="M558" i="5"/>
  <c r="L558" i="5"/>
  <c r="K558" i="5"/>
  <c r="J558" i="5"/>
  <c r="I558" i="5"/>
  <c r="H558" i="5"/>
  <c r="G558" i="5"/>
  <c r="F558" i="5"/>
  <c r="E558" i="5"/>
  <c r="D558" i="5"/>
  <c r="C558" i="5"/>
  <c r="B558" i="5"/>
  <c r="AY557" i="5"/>
  <c r="AV557" i="5"/>
  <c r="AU557" i="5"/>
  <c r="AT557" i="5"/>
  <c r="AS557" i="5"/>
  <c r="AR557" i="5"/>
  <c r="AQ557" i="5"/>
  <c r="AP557" i="5"/>
  <c r="AO557" i="5"/>
  <c r="AN557" i="5"/>
  <c r="AM557" i="5"/>
  <c r="AL557" i="5"/>
  <c r="AK557" i="5"/>
  <c r="AJ557" i="5"/>
  <c r="AI557" i="5"/>
  <c r="AH557" i="5"/>
  <c r="AG557" i="5"/>
  <c r="AF557" i="5"/>
  <c r="AE557" i="5"/>
  <c r="AD557" i="5"/>
  <c r="AC557" i="5"/>
  <c r="AB557" i="5"/>
  <c r="AA557" i="5"/>
  <c r="W557" i="5"/>
  <c r="V557" i="5"/>
  <c r="U557" i="5"/>
  <c r="T557" i="5"/>
  <c r="S557" i="5"/>
  <c r="R557" i="5"/>
  <c r="Q557" i="5"/>
  <c r="P557" i="5"/>
  <c r="O557" i="5"/>
  <c r="N557" i="5"/>
  <c r="M557" i="5"/>
  <c r="L557" i="5"/>
  <c r="K557" i="5"/>
  <c r="J557" i="5"/>
  <c r="I557" i="5"/>
  <c r="H557" i="5"/>
  <c r="G557" i="5"/>
  <c r="F557" i="5"/>
  <c r="E557" i="5"/>
  <c r="D557" i="5"/>
  <c r="C557" i="5"/>
  <c r="B557" i="5"/>
  <c r="AY556" i="5"/>
  <c r="AV556" i="5"/>
  <c r="AU556" i="5"/>
  <c r="AT556" i="5"/>
  <c r="AS556" i="5"/>
  <c r="AR556" i="5"/>
  <c r="AQ556" i="5"/>
  <c r="AP556" i="5"/>
  <c r="AO556" i="5"/>
  <c r="AN556" i="5"/>
  <c r="AM556" i="5"/>
  <c r="AL556" i="5"/>
  <c r="AK556" i="5"/>
  <c r="AJ556" i="5"/>
  <c r="AI556" i="5"/>
  <c r="AH556" i="5"/>
  <c r="AG556" i="5"/>
  <c r="AF556" i="5"/>
  <c r="AE556" i="5"/>
  <c r="AD556" i="5"/>
  <c r="AC556" i="5"/>
  <c r="AB556" i="5"/>
  <c r="AA556" i="5"/>
  <c r="W556" i="5"/>
  <c r="V556" i="5"/>
  <c r="U556" i="5"/>
  <c r="T556" i="5"/>
  <c r="S556" i="5"/>
  <c r="R556" i="5"/>
  <c r="Q556" i="5"/>
  <c r="P556" i="5"/>
  <c r="O556" i="5"/>
  <c r="N556" i="5"/>
  <c r="M556" i="5"/>
  <c r="L556" i="5"/>
  <c r="K556" i="5"/>
  <c r="J556" i="5"/>
  <c r="I556" i="5"/>
  <c r="H556" i="5"/>
  <c r="G556" i="5"/>
  <c r="F556" i="5"/>
  <c r="E556" i="5"/>
  <c r="D556" i="5"/>
  <c r="C556" i="5"/>
  <c r="B556" i="5"/>
  <c r="AY555" i="5"/>
  <c r="AV555" i="5"/>
  <c r="AU555" i="5"/>
  <c r="AT555" i="5"/>
  <c r="AS555" i="5"/>
  <c r="AR555" i="5"/>
  <c r="AQ555" i="5"/>
  <c r="AP555" i="5"/>
  <c r="AO555" i="5"/>
  <c r="AN555" i="5"/>
  <c r="AM555" i="5"/>
  <c r="AL555" i="5"/>
  <c r="AK555" i="5"/>
  <c r="AJ555" i="5"/>
  <c r="AI555" i="5"/>
  <c r="AH555" i="5"/>
  <c r="AG555" i="5"/>
  <c r="AF555" i="5"/>
  <c r="AE555" i="5"/>
  <c r="AD555" i="5"/>
  <c r="AC555" i="5"/>
  <c r="AB555" i="5"/>
  <c r="AA555" i="5"/>
  <c r="W555" i="5"/>
  <c r="V555" i="5"/>
  <c r="U555" i="5"/>
  <c r="T555" i="5"/>
  <c r="S555" i="5"/>
  <c r="R555" i="5"/>
  <c r="Q555" i="5"/>
  <c r="P555" i="5"/>
  <c r="O555" i="5"/>
  <c r="N555" i="5"/>
  <c r="M555" i="5"/>
  <c r="L555" i="5"/>
  <c r="K555" i="5"/>
  <c r="J555" i="5"/>
  <c r="I555" i="5"/>
  <c r="H555" i="5"/>
  <c r="G555" i="5"/>
  <c r="F555" i="5"/>
  <c r="E555" i="5"/>
  <c r="D555" i="5"/>
  <c r="C555" i="5"/>
  <c r="B555" i="5"/>
  <c r="AY554" i="5"/>
  <c r="AV554" i="5"/>
  <c r="AU554" i="5"/>
  <c r="AT554" i="5"/>
  <c r="AS554" i="5"/>
  <c r="AR554" i="5"/>
  <c r="AQ554" i="5"/>
  <c r="AP554" i="5"/>
  <c r="AO554" i="5"/>
  <c r="AN554" i="5"/>
  <c r="AM554" i="5"/>
  <c r="AL554" i="5"/>
  <c r="AK554" i="5"/>
  <c r="AJ554" i="5"/>
  <c r="AI554" i="5"/>
  <c r="AH554" i="5"/>
  <c r="AG554" i="5"/>
  <c r="AF554" i="5"/>
  <c r="AE554" i="5"/>
  <c r="AD554" i="5"/>
  <c r="AC554" i="5"/>
  <c r="AB554" i="5"/>
  <c r="AA554" i="5"/>
  <c r="W554" i="5"/>
  <c r="V554" i="5"/>
  <c r="U554" i="5"/>
  <c r="T554" i="5"/>
  <c r="S554" i="5"/>
  <c r="R554" i="5"/>
  <c r="Q554" i="5"/>
  <c r="P554" i="5"/>
  <c r="O554" i="5"/>
  <c r="N554" i="5"/>
  <c r="M554" i="5"/>
  <c r="L554" i="5"/>
  <c r="K554" i="5"/>
  <c r="J554" i="5"/>
  <c r="I554" i="5"/>
  <c r="H554" i="5"/>
  <c r="G554" i="5"/>
  <c r="F554" i="5"/>
  <c r="E554" i="5"/>
  <c r="D554" i="5"/>
  <c r="C554" i="5"/>
  <c r="B554" i="5"/>
  <c r="AY553" i="5"/>
  <c r="AV553" i="5"/>
  <c r="AU553" i="5"/>
  <c r="AT553" i="5"/>
  <c r="AS553" i="5"/>
  <c r="AR553" i="5"/>
  <c r="AQ553" i="5"/>
  <c r="AP553" i="5"/>
  <c r="AO553" i="5"/>
  <c r="AN553" i="5"/>
  <c r="AM553" i="5"/>
  <c r="AL553" i="5"/>
  <c r="AK553" i="5"/>
  <c r="AJ553" i="5"/>
  <c r="AI553" i="5"/>
  <c r="AH553" i="5"/>
  <c r="AG553" i="5"/>
  <c r="AF553" i="5"/>
  <c r="AE553" i="5"/>
  <c r="AD553" i="5"/>
  <c r="AC553" i="5"/>
  <c r="AB553" i="5"/>
  <c r="AA553" i="5"/>
  <c r="W553" i="5"/>
  <c r="V553" i="5"/>
  <c r="U553" i="5"/>
  <c r="T553" i="5"/>
  <c r="S553" i="5"/>
  <c r="R553" i="5"/>
  <c r="Q553" i="5"/>
  <c r="P553" i="5"/>
  <c r="O553" i="5"/>
  <c r="N553" i="5"/>
  <c r="M553" i="5"/>
  <c r="L553" i="5"/>
  <c r="K553" i="5"/>
  <c r="J553" i="5"/>
  <c r="I553" i="5"/>
  <c r="H553" i="5"/>
  <c r="G553" i="5"/>
  <c r="F553" i="5"/>
  <c r="E553" i="5"/>
  <c r="D553" i="5"/>
  <c r="C553" i="5"/>
  <c r="B553" i="5"/>
  <c r="AY552" i="5"/>
  <c r="AV552" i="5"/>
  <c r="AU552" i="5"/>
  <c r="AT552" i="5"/>
  <c r="AS552" i="5"/>
  <c r="AR552" i="5"/>
  <c r="AQ552" i="5"/>
  <c r="AP552" i="5"/>
  <c r="AO552" i="5"/>
  <c r="AN552" i="5"/>
  <c r="AM552" i="5"/>
  <c r="AL552" i="5"/>
  <c r="AK552" i="5"/>
  <c r="AJ552" i="5"/>
  <c r="AI552" i="5"/>
  <c r="AH552" i="5"/>
  <c r="AG552" i="5"/>
  <c r="AF552" i="5"/>
  <c r="AE552" i="5"/>
  <c r="AD552" i="5"/>
  <c r="AC552" i="5"/>
  <c r="AB552" i="5"/>
  <c r="AA552" i="5"/>
  <c r="W552" i="5"/>
  <c r="V552" i="5"/>
  <c r="U552" i="5"/>
  <c r="T552" i="5"/>
  <c r="S552" i="5"/>
  <c r="R552" i="5"/>
  <c r="Q552" i="5"/>
  <c r="P552" i="5"/>
  <c r="O552" i="5"/>
  <c r="N552" i="5"/>
  <c r="M552" i="5"/>
  <c r="L552" i="5"/>
  <c r="K552" i="5"/>
  <c r="J552" i="5"/>
  <c r="I552" i="5"/>
  <c r="H552" i="5"/>
  <c r="G552" i="5"/>
  <c r="F552" i="5"/>
  <c r="E552" i="5"/>
  <c r="D552" i="5"/>
  <c r="C552" i="5"/>
  <c r="B552" i="5"/>
  <c r="AY551" i="5"/>
  <c r="AV551" i="5"/>
  <c r="AU551" i="5"/>
  <c r="AT551" i="5"/>
  <c r="AS551" i="5"/>
  <c r="AR551" i="5"/>
  <c r="AQ551" i="5"/>
  <c r="AP551" i="5"/>
  <c r="AO551" i="5"/>
  <c r="AN551" i="5"/>
  <c r="AM551" i="5"/>
  <c r="AL551" i="5"/>
  <c r="AK551" i="5"/>
  <c r="AJ551" i="5"/>
  <c r="AI551" i="5"/>
  <c r="AH551" i="5"/>
  <c r="AG551" i="5"/>
  <c r="AF551" i="5"/>
  <c r="AE551" i="5"/>
  <c r="AD551" i="5"/>
  <c r="AC551" i="5"/>
  <c r="AB551" i="5"/>
  <c r="AA551" i="5"/>
  <c r="W551" i="5"/>
  <c r="V551" i="5"/>
  <c r="U551" i="5"/>
  <c r="T551" i="5"/>
  <c r="S551" i="5"/>
  <c r="R551" i="5"/>
  <c r="Q551" i="5"/>
  <c r="P551" i="5"/>
  <c r="O551" i="5"/>
  <c r="N551" i="5"/>
  <c r="M551" i="5"/>
  <c r="L551" i="5"/>
  <c r="K551" i="5"/>
  <c r="J551" i="5"/>
  <c r="I551" i="5"/>
  <c r="H551" i="5"/>
  <c r="G551" i="5"/>
  <c r="F551" i="5"/>
  <c r="E551" i="5"/>
  <c r="D551" i="5"/>
  <c r="C551" i="5"/>
  <c r="B551" i="5"/>
  <c r="AY550" i="5"/>
  <c r="AV550" i="5"/>
  <c r="AU550" i="5"/>
  <c r="AT550" i="5"/>
  <c r="AS550" i="5"/>
  <c r="AR550" i="5"/>
  <c r="AQ550" i="5"/>
  <c r="AP550" i="5"/>
  <c r="AO550" i="5"/>
  <c r="AN550" i="5"/>
  <c r="AM550" i="5"/>
  <c r="AL550" i="5"/>
  <c r="AK550" i="5"/>
  <c r="AJ550" i="5"/>
  <c r="AI550" i="5"/>
  <c r="AH550" i="5"/>
  <c r="AG550" i="5"/>
  <c r="AF550" i="5"/>
  <c r="AE550" i="5"/>
  <c r="AD550" i="5"/>
  <c r="AC550" i="5"/>
  <c r="AB550" i="5"/>
  <c r="AA550" i="5"/>
  <c r="W550" i="5"/>
  <c r="V550" i="5"/>
  <c r="U550" i="5"/>
  <c r="T550" i="5"/>
  <c r="S550" i="5"/>
  <c r="R550" i="5"/>
  <c r="Q550" i="5"/>
  <c r="P550" i="5"/>
  <c r="O550" i="5"/>
  <c r="N550" i="5"/>
  <c r="M550" i="5"/>
  <c r="L550" i="5"/>
  <c r="K550" i="5"/>
  <c r="J550" i="5"/>
  <c r="I550" i="5"/>
  <c r="H550" i="5"/>
  <c r="G550" i="5"/>
  <c r="F550" i="5"/>
  <c r="E550" i="5"/>
  <c r="D550" i="5"/>
  <c r="C550" i="5"/>
  <c r="B550" i="5"/>
  <c r="AY549" i="5"/>
  <c r="AV549" i="5"/>
  <c r="AU549" i="5"/>
  <c r="AT549" i="5"/>
  <c r="AS549" i="5"/>
  <c r="AR549" i="5"/>
  <c r="AQ549" i="5"/>
  <c r="AP549" i="5"/>
  <c r="AO549" i="5"/>
  <c r="AN549" i="5"/>
  <c r="AM549" i="5"/>
  <c r="AL549" i="5"/>
  <c r="AK549" i="5"/>
  <c r="AJ549" i="5"/>
  <c r="AI549" i="5"/>
  <c r="AH549" i="5"/>
  <c r="AG549" i="5"/>
  <c r="AF549" i="5"/>
  <c r="AE549" i="5"/>
  <c r="AD549" i="5"/>
  <c r="AC549" i="5"/>
  <c r="AB549" i="5"/>
  <c r="AA549" i="5"/>
  <c r="W549" i="5"/>
  <c r="V549" i="5"/>
  <c r="U549" i="5"/>
  <c r="T549" i="5"/>
  <c r="S549" i="5"/>
  <c r="R549" i="5"/>
  <c r="Q549" i="5"/>
  <c r="P549" i="5"/>
  <c r="O549" i="5"/>
  <c r="N549" i="5"/>
  <c r="M549" i="5"/>
  <c r="L549" i="5"/>
  <c r="K549" i="5"/>
  <c r="J549" i="5"/>
  <c r="I549" i="5"/>
  <c r="H549" i="5"/>
  <c r="G549" i="5"/>
  <c r="F549" i="5"/>
  <c r="E549" i="5"/>
  <c r="D549" i="5"/>
  <c r="C549" i="5"/>
  <c r="B549" i="5"/>
  <c r="AY548" i="5"/>
  <c r="AV548" i="5"/>
  <c r="AU548" i="5"/>
  <c r="AT548" i="5"/>
  <c r="AS548" i="5"/>
  <c r="AR548" i="5"/>
  <c r="AQ548" i="5"/>
  <c r="AP548" i="5"/>
  <c r="AO548" i="5"/>
  <c r="AN548" i="5"/>
  <c r="AM548" i="5"/>
  <c r="AL548" i="5"/>
  <c r="AK548" i="5"/>
  <c r="AJ548" i="5"/>
  <c r="AI548" i="5"/>
  <c r="AH548" i="5"/>
  <c r="AG548" i="5"/>
  <c r="AF548" i="5"/>
  <c r="AE548" i="5"/>
  <c r="AD548" i="5"/>
  <c r="AC548" i="5"/>
  <c r="AB548" i="5"/>
  <c r="AA548" i="5"/>
  <c r="W548" i="5"/>
  <c r="V548" i="5"/>
  <c r="U548" i="5"/>
  <c r="T548" i="5"/>
  <c r="S548" i="5"/>
  <c r="R548" i="5"/>
  <c r="Q548" i="5"/>
  <c r="P548" i="5"/>
  <c r="O548" i="5"/>
  <c r="N548" i="5"/>
  <c r="M548" i="5"/>
  <c r="L548" i="5"/>
  <c r="K548" i="5"/>
  <c r="J548" i="5"/>
  <c r="I548" i="5"/>
  <c r="H548" i="5"/>
  <c r="G548" i="5"/>
  <c r="F548" i="5"/>
  <c r="E548" i="5"/>
  <c r="D548" i="5"/>
  <c r="C548" i="5"/>
  <c r="B548" i="5"/>
  <c r="AY547" i="5"/>
  <c r="AV547" i="5"/>
  <c r="AU547" i="5"/>
  <c r="AT547" i="5"/>
  <c r="AS547" i="5"/>
  <c r="AR547" i="5"/>
  <c r="AQ547" i="5"/>
  <c r="AP547" i="5"/>
  <c r="AO547" i="5"/>
  <c r="AN547" i="5"/>
  <c r="AM547" i="5"/>
  <c r="AL547" i="5"/>
  <c r="AK547" i="5"/>
  <c r="AJ547" i="5"/>
  <c r="AI547" i="5"/>
  <c r="AH547" i="5"/>
  <c r="AG547" i="5"/>
  <c r="AF547" i="5"/>
  <c r="AE547" i="5"/>
  <c r="AD547" i="5"/>
  <c r="AC547" i="5"/>
  <c r="AB547" i="5"/>
  <c r="AA547" i="5"/>
  <c r="W547" i="5"/>
  <c r="V547" i="5"/>
  <c r="U547" i="5"/>
  <c r="T547" i="5"/>
  <c r="S547" i="5"/>
  <c r="R547" i="5"/>
  <c r="Q547" i="5"/>
  <c r="P547" i="5"/>
  <c r="O547" i="5"/>
  <c r="N547" i="5"/>
  <c r="M547" i="5"/>
  <c r="L547" i="5"/>
  <c r="K547" i="5"/>
  <c r="J547" i="5"/>
  <c r="I547" i="5"/>
  <c r="H547" i="5"/>
  <c r="G547" i="5"/>
  <c r="F547" i="5"/>
  <c r="E547" i="5"/>
  <c r="D547" i="5"/>
  <c r="C547" i="5"/>
  <c r="B547" i="5"/>
  <c r="AY546" i="5"/>
  <c r="AV546" i="5"/>
  <c r="AU546" i="5"/>
  <c r="AT546" i="5"/>
  <c r="AS546" i="5"/>
  <c r="AR546" i="5"/>
  <c r="AQ546" i="5"/>
  <c r="AP546" i="5"/>
  <c r="AO546" i="5"/>
  <c r="AN546" i="5"/>
  <c r="AM546" i="5"/>
  <c r="AL546" i="5"/>
  <c r="AK546" i="5"/>
  <c r="AJ546" i="5"/>
  <c r="AI546" i="5"/>
  <c r="AH546" i="5"/>
  <c r="AG546" i="5"/>
  <c r="AF546" i="5"/>
  <c r="AE546" i="5"/>
  <c r="AD546" i="5"/>
  <c r="AC546" i="5"/>
  <c r="AB546" i="5"/>
  <c r="AA546" i="5"/>
  <c r="W546" i="5"/>
  <c r="V546" i="5"/>
  <c r="U546" i="5"/>
  <c r="T546" i="5"/>
  <c r="S546" i="5"/>
  <c r="R546" i="5"/>
  <c r="Q546" i="5"/>
  <c r="P546" i="5"/>
  <c r="O546" i="5"/>
  <c r="N546" i="5"/>
  <c r="M546" i="5"/>
  <c r="L546" i="5"/>
  <c r="K546" i="5"/>
  <c r="J546" i="5"/>
  <c r="I546" i="5"/>
  <c r="H546" i="5"/>
  <c r="G546" i="5"/>
  <c r="F546" i="5"/>
  <c r="E546" i="5"/>
  <c r="D546" i="5"/>
  <c r="C546" i="5"/>
  <c r="B546" i="5"/>
  <c r="AY545" i="5"/>
  <c r="AV545" i="5"/>
  <c r="AU545" i="5"/>
  <c r="AT545" i="5"/>
  <c r="AS545" i="5"/>
  <c r="AR545" i="5"/>
  <c r="AQ545" i="5"/>
  <c r="AP545" i="5"/>
  <c r="AO545" i="5"/>
  <c r="AN545" i="5"/>
  <c r="AM545" i="5"/>
  <c r="AL545" i="5"/>
  <c r="AK545" i="5"/>
  <c r="AJ545" i="5"/>
  <c r="AI545" i="5"/>
  <c r="AH545" i="5"/>
  <c r="AG545" i="5"/>
  <c r="AF545" i="5"/>
  <c r="AE545" i="5"/>
  <c r="AD545" i="5"/>
  <c r="AC545" i="5"/>
  <c r="AB545" i="5"/>
  <c r="AA545" i="5"/>
  <c r="W545" i="5"/>
  <c r="V545" i="5"/>
  <c r="U545" i="5"/>
  <c r="T545" i="5"/>
  <c r="S545" i="5"/>
  <c r="R545" i="5"/>
  <c r="Q545" i="5"/>
  <c r="P545" i="5"/>
  <c r="O545" i="5"/>
  <c r="N545" i="5"/>
  <c r="M545" i="5"/>
  <c r="L545" i="5"/>
  <c r="K545" i="5"/>
  <c r="J545" i="5"/>
  <c r="I545" i="5"/>
  <c r="H545" i="5"/>
  <c r="G545" i="5"/>
  <c r="F545" i="5"/>
  <c r="E545" i="5"/>
  <c r="D545" i="5"/>
  <c r="C545" i="5"/>
  <c r="B545" i="5"/>
  <c r="AY544" i="5"/>
  <c r="AV544" i="5"/>
  <c r="AU544" i="5"/>
  <c r="AT544" i="5"/>
  <c r="AS544" i="5"/>
  <c r="AR544" i="5"/>
  <c r="AQ544" i="5"/>
  <c r="AP544" i="5"/>
  <c r="AO544" i="5"/>
  <c r="AN544" i="5"/>
  <c r="AM544" i="5"/>
  <c r="AL544" i="5"/>
  <c r="AK544" i="5"/>
  <c r="AJ544" i="5"/>
  <c r="AI544" i="5"/>
  <c r="AH544" i="5"/>
  <c r="AG544" i="5"/>
  <c r="AF544" i="5"/>
  <c r="AE544" i="5"/>
  <c r="AD544" i="5"/>
  <c r="AC544" i="5"/>
  <c r="AB544" i="5"/>
  <c r="AA544" i="5"/>
  <c r="W544" i="5"/>
  <c r="V544" i="5"/>
  <c r="U544" i="5"/>
  <c r="T544" i="5"/>
  <c r="S544" i="5"/>
  <c r="R544" i="5"/>
  <c r="Q544" i="5"/>
  <c r="P544" i="5"/>
  <c r="O544" i="5"/>
  <c r="N544" i="5"/>
  <c r="M544" i="5"/>
  <c r="L544" i="5"/>
  <c r="K544" i="5"/>
  <c r="J544" i="5"/>
  <c r="I544" i="5"/>
  <c r="H544" i="5"/>
  <c r="G544" i="5"/>
  <c r="F544" i="5"/>
  <c r="E544" i="5"/>
  <c r="D544" i="5"/>
  <c r="C544" i="5"/>
  <c r="B544" i="5"/>
  <c r="AY543" i="5"/>
  <c r="AV543" i="5"/>
  <c r="AU543" i="5"/>
  <c r="AT543" i="5"/>
  <c r="AS543" i="5"/>
  <c r="AR543" i="5"/>
  <c r="AQ543" i="5"/>
  <c r="AP543" i="5"/>
  <c r="AO543" i="5"/>
  <c r="AN543" i="5"/>
  <c r="AM543" i="5"/>
  <c r="AL543" i="5"/>
  <c r="AK543" i="5"/>
  <c r="AJ543" i="5"/>
  <c r="AI543" i="5"/>
  <c r="AH543" i="5"/>
  <c r="AG543" i="5"/>
  <c r="AF543" i="5"/>
  <c r="AE543" i="5"/>
  <c r="AD543" i="5"/>
  <c r="AC543" i="5"/>
  <c r="AB543" i="5"/>
  <c r="AA543" i="5"/>
  <c r="W543" i="5"/>
  <c r="V543" i="5"/>
  <c r="U543" i="5"/>
  <c r="T543" i="5"/>
  <c r="S543" i="5"/>
  <c r="R543" i="5"/>
  <c r="Q543" i="5"/>
  <c r="P543" i="5"/>
  <c r="O543" i="5"/>
  <c r="N543" i="5"/>
  <c r="M543" i="5"/>
  <c r="L543" i="5"/>
  <c r="K543" i="5"/>
  <c r="J543" i="5"/>
  <c r="I543" i="5"/>
  <c r="H543" i="5"/>
  <c r="G543" i="5"/>
  <c r="F543" i="5"/>
  <c r="E543" i="5"/>
  <c r="D543" i="5"/>
  <c r="C543" i="5"/>
  <c r="B543" i="5"/>
  <c r="AY542" i="5"/>
  <c r="AV542" i="5"/>
  <c r="AU542" i="5"/>
  <c r="AT542" i="5"/>
  <c r="AS542" i="5"/>
  <c r="AR542" i="5"/>
  <c r="AQ542" i="5"/>
  <c r="AP542" i="5"/>
  <c r="AO542" i="5"/>
  <c r="AN542" i="5"/>
  <c r="AM542" i="5"/>
  <c r="AL542" i="5"/>
  <c r="AK542" i="5"/>
  <c r="AJ542" i="5"/>
  <c r="AI542" i="5"/>
  <c r="AH542" i="5"/>
  <c r="AG542" i="5"/>
  <c r="AF542" i="5"/>
  <c r="AE542" i="5"/>
  <c r="AD542" i="5"/>
  <c r="AC542" i="5"/>
  <c r="AB542" i="5"/>
  <c r="AA542" i="5"/>
  <c r="W542" i="5"/>
  <c r="V542" i="5"/>
  <c r="U542" i="5"/>
  <c r="T542" i="5"/>
  <c r="S542" i="5"/>
  <c r="R542" i="5"/>
  <c r="Q542" i="5"/>
  <c r="P542" i="5"/>
  <c r="O542" i="5"/>
  <c r="N542" i="5"/>
  <c r="M542" i="5"/>
  <c r="L542" i="5"/>
  <c r="K542" i="5"/>
  <c r="J542" i="5"/>
  <c r="I542" i="5"/>
  <c r="H542" i="5"/>
  <c r="G542" i="5"/>
  <c r="F542" i="5"/>
  <c r="E542" i="5"/>
  <c r="D542" i="5"/>
  <c r="C542" i="5"/>
  <c r="B542" i="5"/>
  <c r="AY541" i="5"/>
  <c r="AV541" i="5"/>
  <c r="AU541" i="5"/>
  <c r="AT541" i="5"/>
  <c r="AS541" i="5"/>
  <c r="AR541" i="5"/>
  <c r="AQ541" i="5"/>
  <c r="AP541" i="5"/>
  <c r="AO541" i="5"/>
  <c r="AN541" i="5"/>
  <c r="AM541" i="5"/>
  <c r="AL541" i="5"/>
  <c r="AK541" i="5"/>
  <c r="AJ541" i="5"/>
  <c r="AI541" i="5"/>
  <c r="AH541" i="5"/>
  <c r="AG541" i="5"/>
  <c r="AF541" i="5"/>
  <c r="AE541" i="5"/>
  <c r="AD541" i="5"/>
  <c r="AC541" i="5"/>
  <c r="AB541" i="5"/>
  <c r="AA541" i="5"/>
  <c r="W541" i="5"/>
  <c r="V541" i="5"/>
  <c r="U541" i="5"/>
  <c r="T541" i="5"/>
  <c r="S541" i="5"/>
  <c r="R541" i="5"/>
  <c r="Q541" i="5"/>
  <c r="P541" i="5"/>
  <c r="O541" i="5"/>
  <c r="N541" i="5"/>
  <c r="M541" i="5"/>
  <c r="L541" i="5"/>
  <c r="K541" i="5"/>
  <c r="J541" i="5"/>
  <c r="I541" i="5"/>
  <c r="H541" i="5"/>
  <c r="G541" i="5"/>
  <c r="F541" i="5"/>
  <c r="E541" i="5"/>
  <c r="D541" i="5"/>
  <c r="C541" i="5"/>
  <c r="B541" i="5"/>
  <c r="AY540" i="5"/>
  <c r="AV540" i="5"/>
  <c r="AU540" i="5"/>
  <c r="AT540" i="5"/>
  <c r="AS540" i="5"/>
  <c r="AR540" i="5"/>
  <c r="AQ540" i="5"/>
  <c r="AP540" i="5"/>
  <c r="AO540" i="5"/>
  <c r="AN540" i="5"/>
  <c r="AM540" i="5"/>
  <c r="AL540" i="5"/>
  <c r="AK540" i="5"/>
  <c r="AJ540" i="5"/>
  <c r="AI540" i="5"/>
  <c r="AH540" i="5"/>
  <c r="AG540" i="5"/>
  <c r="AF540" i="5"/>
  <c r="AE540" i="5"/>
  <c r="AD540" i="5"/>
  <c r="AC540" i="5"/>
  <c r="AB540" i="5"/>
  <c r="AA540" i="5"/>
  <c r="W540" i="5"/>
  <c r="V540" i="5"/>
  <c r="U540" i="5"/>
  <c r="T540" i="5"/>
  <c r="S540" i="5"/>
  <c r="R540" i="5"/>
  <c r="Q540" i="5"/>
  <c r="P540" i="5"/>
  <c r="O540" i="5"/>
  <c r="N540" i="5"/>
  <c r="M540" i="5"/>
  <c r="L540" i="5"/>
  <c r="K540" i="5"/>
  <c r="J540" i="5"/>
  <c r="I540" i="5"/>
  <c r="H540" i="5"/>
  <c r="G540" i="5"/>
  <c r="F540" i="5"/>
  <c r="E540" i="5"/>
  <c r="D540" i="5"/>
  <c r="C540" i="5"/>
  <c r="B540" i="5"/>
  <c r="AY539" i="5"/>
  <c r="AV539" i="5"/>
  <c r="AU539" i="5"/>
  <c r="AT539" i="5"/>
  <c r="AS539" i="5"/>
  <c r="AR539" i="5"/>
  <c r="AQ539" i="5"/>
  <c r="AP539" i="5"/>
  <c r="AO539" i="5"/>
  <c r="AN539" i="5"/>
  <c r="AM539" i="5"/>
  <c r="AL539" i="5"/>
  <c r="AK539" i="5"/>
  <c r="AJ539" i="5"/>
  <c r="AI539" i="5"/>
  <c r="AH539" i="5"/>
  <c r="AG539" i="5"/>
  <c r="AF539" i="5"/>
  <c r="AE539" i="5"/>
  <c r="AD539" i="5"/>
  <c r="AC539" i="5"/>
  <c r="AB539" i="5"/>
  <c r="AA539" i="5"/>
  <c r="W539" i="5"/>
  <c r="V539" i="5"/>
  <c r="U539" i="5"/>
  <c r="T539" i="5"/>
  <c r="S539" i="5"/>
  <c r="R539" i="5"/>
  <c r="Q539" i="5"/>
  <c r="P539" i="5"/>
  <c r="O539" i="5"/>
  <c r="N539" i="5"/>
  <c r="M539" i="5"/>
  <c r="L539" i="5"/>
  <c r="K539" i="5"/>
  <c r="J539" i="5"/>
  <c r="I539" i="5"/>
  <c r="H539" i="5"/>
  <c r="G539" i="5"/>
  <c r="F539" i="5"/>
  <c r="E539" i="5"/>
  <c r="D539" i="5"/>
  <c r="C539" i="5"/>
  <c r="B539" i="5"/>
  <c r="AY538" i="5"/>
  <c r="AV538" i="5"/>
  <c r="AU538" i="5"/>
  <c r="AT538" i="5"/>
  <c r="AS538" i="5"/>
  <c r="AR538" i="5"/>
  <c r="AQ538" i="5"/>
  <c r="AP538" i="5"/>
  <c r="AO538" i="5"/>
  <c r="AN538" i="5"/>
  <c r="AM538" i="5"/>
  <c r="AL538" i="5"/>
  <c r="AK538" i="5"/>
  <c r="AJ538" i="5"/>
  <c r="AI538" i="5"/>
  <c r="AH538" i="5"/>
  <c r="AG538" i="5"/>
  <c r="AF538" i="5"/>
  <c r="AE538" i="5"/>
  <c r="AD538" i="5"/>
  <c r="AC538" i="5"/>
  <c r="AB538" i="5"/>
  <c r="AA538" i="5"/>
  <c r="W538" i="5"/>
  <c r="V538" i="5"/>
  <c r="U538" i="5"/>
  <c r="T538" i="5"/>
  <c r="S538" i="5"/>
  <c r="R538" i="5"/>
  <c r="Q538" i="5"/>
  <c r="P538" i="5"/>
  <c r="O538" i="5"/>
  <c r="N538" i="5"/>
  <c r="M538" i="5"/>
  <c r="L538" i="5"/>
  <c r="K538" i="5"/>
  <c r="J538" i="5"/>
  <c r="I538" i="5"/>
  <c r="H538" i="5"/>
  <c r="G538" i="5"/>
  <c r="F538" i="5"/>
  <c r="E538" i="5"/>
  <c r="D538" i="5"/>
  <c r="C538" i="5"/>
  <c r="B538" i="5"/>
  <c r="AY537" i="5"/>
  <c r="AV537" i="5"/>
  <c r="AU537" i="5"/>
  <c r="AT537" i="5"/>
  <c r="AS537" i="5"/>
  <c r="AR537" i="5"/>
  <c r="AQ537" i="5"/>
  <c r="AP537" i="5"/>
  <c r="AO537" i="5"/>
  <c r="AN537" i="5"/>
  <c r="AM537" i="5"/>
  <c r="AL537" i="5"/>
  <c r="AK537" i="5"/>
  <c r="AJ537" i="5"/>
  <c r="AI537" i="5"/>
  <c r="AH537" i="5"/>
  <c r="AG537" i="5"/>
  <c r="AF537" i="5"/>
  <c r="AE537" i="5"/>
  <c r="AD537" i="5"/>
  <c r="AC537" i="5"/>
  <c r="AB537" i="5"/>
  <c r="AA537" i="5"/>
  <c r="W537" i="5"/>
  <c r="V537" i="5"/>
  <c r="U537" i="5"/>
  <c r="T537" i="5"/>
  <c r="S537" i="5"/>
  <c r="R537" i="5"/>
  <c r="Q537" i="5"/>
  <c r="P537" i="5"/>
  <c r="O537" i="5"/>
  <c r="N537" i="5"/>
  <c r="M537" i="5"/>
  <c r="L537" i="5"/>
  <c r="K537" i="5"/>
  <c r="J537" i="5"/>
  <c r="I537" i="5"/>
  <c r="H537" i="5"/>
  <c r="G537" i="5"/>
  <c r="F537" i="5"/>
  <c r="E537" i="5"/>
  <c r="D537" i="5"/>
  <c r="C537" i="5"/>
  <c r="B537" i="5"/>
  <c r="AY536" i="5"/>
  <c r="AV536" i="5"/>
  <c r="AU536" i="5"/>
  <c r="AT536" i="5"/>
  <c r="AS536" i="5"/>
  <c r="AR536" i="5"/>
  <c r="AQ536" i="5"/>
  <c r="AP536" i="5"/>
  <c r="AO536" i="5"/>
  <c r="AN536" i="5"/>
  <c r="AM536" i="5"/>
  <c r="AL536" i="5"/>
  <c r="AK536" i="5"/>
  <c r="AJ536" i="5"/>
  <c r="AI536" i="5"/>
  <c r="AH536" i="5"/>
  <c r="AG536" i="5"/>
  <c r="AF536" i="5"/>
  <c r="AE536" i="5"/>
  <c r="AD536" i="5"/>
  <c r="AC536" i="5"/>
  <c r="AB536" i="5"/>
  <c r="AA536" i="5"/>
  <c r="W536" i="5"/>
  <c r="V536" i="5"/>
  <c r="U536" i="5"/>
  <c r="T536" i="5"/>
  <c r="S536" i="5"/>
  <c r="R536" i="5"/>
  <c r="Q536" i="5"/>
  <c r="P536" i="5"/>
  <c r="O536" i="5"/>
  <c r="N536" i="5"/>
  <c r="M536" i="5"/>
  <c r="L536" i="5"/>
  <c r="K536" i="5"/>
  <c r="J536" i="5"/>
  <c r="I536" i="5"/>
  <c r="H536" i="5"/>
  <c r="G536" i="5"/>
  <c r="F536" i="5"/>
  <c r="E536" i="5"/>
  <c r="D536" i="5"/>
  <c r="C536" i="5"/>
  <c r="B536" i="5"/>
  <c r="AY535" i="5"/>
  <c r="AV535" i="5"/>
  <c r="AU535" i="5"/>
  <c r="AT535" i="5"/>
  <c r="AS535" i="5"/>
  <c r="AR535" i="5"/>
  <c r="AQ535" i="5"/>
  <c r="AP535" i="5"/>
  <c r="AO535" i="5"/>
  <c r="AN535" i="5"/>
  <c r="AM535" i="5"/>
  <c r="AL535" i="5"/>
  <c r="AK535" i="5"/>
  <c r="AJ535" i="5"/>
  <c r="AI535" i="5"/>
  <c r="AH535" i="5"/>
  <c r="AG535" i="5"/>
  <c r="AF535" i="5"/>
  <c r="AE535" i="5"/>
  <c r="AD535" i="5"/>
  <c r="AC535" i="5"/>
  <c r="AB535" i="5"/>
  <c r="AA535" i="5"/>
  <c r="W535" i="5"/>
  <c r="V535" i="5"/>
  <c r="U535" i="5"/>
  <c r="T535" i="5"/>
  <c r="S535" i="5"/>
  <c r="R535" i="5"/>
  <c r="Q535" i="5"/>
  <c r="P535" i="5"/>
  <c r="O535" i="5"/>
  <c r="N535" i="5"/>
  <c r="M535" i="5"/>
  <c r="L535" i="5"/>
  <c r="K535" i="5"/>
  <c r="J535" i="5"/>
  <c r="I535" i="5"/>
  <c r="H535" i="5"/>
  <c r="G535" i="5"/>
  <c r="F535" i="5"/>
  <c r="E535" i="5"/>
  <c r="D535" i="5"/>
  <c r="C535" i="5"/>
  <c r="B535" i="5"/>
  <c r="AY534" i="5"/>
  <c r="AV534" i="5"/>
  <c r="AU534" i="5"/>
  <c r="AT534" i="5"/>
  <c r="AS534" i="5"/>
  <c r="AR534" i="5"/>
  <c r="AQ534" i="5"/>
  <c r="AP534" i="5"/>
  <c r="AO534" i="5"/>
  <c r="AN534" i="5"/>
  <c r="AM534" i="5"/>
  <c r="AL534" i="5"/>
  <c r="AK534" i="5"/>
  <c r="AJ534" i="5"/>
  <c r="AI534" i="5"/>
  <c r="AH534" i="5"/>
  <c r="AG534" i="5"/>
  <c r="AF534" i="5"/>
  <c r="AE534" i="5"/>
  <c r="AD534" i="5"/>
  <c r="AC534" i="5"/>
  <c r="AB534" i="5"/>
  <c r="AA534" i="5"/>
  <c r="W534" i="5"/>
  <c r="V534" i="5"/>
  <c r="U534" i="5"/>
  <c r="T534" i="5"/>
  <c r="S534" i="5"/>
  <c r="R534" i="5"/>
  <c r="Q534" i="5"/>
  <c r="P534" i="5"/>
  <c r="O534" i="5"/>
  <c r="N534" i="5"/>
  <c r="M534" i="5"/>
  <c r="L534" i="5"/>
  <c r="K534" i="5"/>
  <c r="J534" i="5"/>
  <c r="I534" i="5"/>
  <c r="H534" i="5"/>
  <c r="G534" i="5"/>
  <c r="F534" i="5"/>
  <c r="E534" i="5"/>
  <c r="D534" i="5"/>
  <c r="C534" i="5"/>
  <c r="B534" i="5"/>
  <c r="AY533" i="5"/>
  <c r="AV533" i="5"/>
  <c r="AU533" i="5"/>
  <c r="AT533" i="5"/>
  <c r="AS533" i="5"/>
  <c r="AR533" i="5"/>
  <c r="AQ533" i="5"/>
  <c r="AP533" i="5"/>
  <c r="AO533" i="5"/>
  <c r="AN533" i="5"/>
  <c r="AM533" i="5"/>
  <c r="AL533" i="5"/>
  <c r="AK533" i="5"/>
  <c r="AJ533" i="5"/>
  <c r="AI533" i="5"/>
  <c r="AH533" i="5"/>
  <c r="AG533" i="5"/>
  <c r="AF533" i="5"/>
  <c r="AE533" i="5"/>
  <c r="AD533" i="5"/>
  <c r="AC533" i="5"/>
  <c r="AB533" i="5"/>
  <c r="AA533" i="5"/>
  <c r="W533" i="5"/>
  <c r="V533" i="5"/>
  <c r="U533" i="5"/>
  <c r="T533" i="5"/>
  <c r="S533" i="5"/>
  <c r="R533" i="5"/>
  <c r="Q533" i="5"/>
  <c r="P533" i="5"/>
  <c r="O533" i="5"/>
  <c r="N533" i="5"/>
  <c r="M533" i="5"/>
  <c r="L533" i="5"/>
  <c r="K533" i="5"/>
  <c r="J533" i="5"/>
  <c r="I533" i="5"/>
  <c r="H533" i="5"/>
  <c r="G533" i="5"/>
  <c r="F533" i="5"/>
  <c r="E533" i="5"/>
  <c r="D533" i="5"/>
  <c r="C533" i="5"/>
  <c r="B533" i="5"/>
  <c r="AY532" i="5"/>
  <c r="AV532" i="5"/>
  <c r="AU532" i="5"/>
  <c r="AT532" i="5"/>
  <c r="AS532" i="5"/>
  <c r="AR532" i="5"/>
  <c r="AQ532" i="5"/>
  <c r="AP532" i="5"/>
  <c r="AO532" i="5"/>
  <c r="AN532" i="5"/>
  <c r="AM532" i="5"/>
  <c r="AL532" i="5"/>
  <c r="AK532" i="5"/>
  <c r="AJ532" i="5"/>
  <c r="AI532" i="5"/>
  <c r="AH532" i="5"/>
  <c r="AG532" i="5"/>
  <c r="AF532" i="5"/>
  <c r="AE532" i="5"/>
  <c r="AD532" i="5"/>
  <c r="AC532" i="5"/>
  <c r="AB532" i="5"/>
  <c r="AA532" i="5"/>
  <c r="W532" i="5"/>
  <c r="V532" i="5"/>
  <c r="U532" i="5"/>
  <c r="T532" i="5"/>
  <c r="S532" i="5"/>
  <c r="R532" i="5"/>
  <c r="Q532" i="5"/>
  <c r="P532" i="5"/>
  <c r="O532" i="5"/>
  <c r="N532" i="5"/>
  <c r="M532" i="5"/>
  <c r="L532" i="5"/>
  <c r="K532" i="5"/>
  <c r="J532" i="5"/>
  <c r="I532" i="5"/>
  <c r="H532" i="5"/>
  <c r="G532" i="5"/>
  <c r="F532" i="5"/>
  <c r="E532" i="5"/>
  <c r="D532" i="5"/>
  <c r="C532" i="5"/>
  <c r="B532" i="5"/>
  <c r="AY531" i="5"/>
  <c r="AV531" i="5"/>
  <c r="AU531" i="5"/>
  <c r="AT531" i="5"/>
  <c r="AS531" i="5"/>
  <c r="AR531" i="5"/>
  <c r="AQ531" i="5"/>
  <c r="AP531" i="5"/>
  <c r="AO531" i="5"/>
  <c r="AN531" i="5"/>
  <c r="AM531" i="5"/>
  <c r="AL531" i="5"/>
  <c r="AK531" i="5"/>
  <c r="AJ531" i="5"/>
  <c r="AI531" i="5"/>
  <c r="AH531" i="5"/>
  <c r="AG531" i="5"/>
  <c r="AF531" i="5"/>
  <c r="AE531" i="5"/>
  <c r="AD531" i="5"/>
  <c r="AC531" i="5"/>
  <c r="AB531" i="5"/>
  <c r="AA531" i="5"/>
  <c r="W531" i="5"/>
  <c r="V531" i="5"/>
  <c r="U531" i="5"/>
  <c r="T531" i="5"/>
  <c r="S531" i="5"/>
  <c r="R531" i="5"/>
  <c r="Q531" i="5"/>
  <c r="P531" i="5"/>
  <c r="O531" i="5"/>
  <c r="N531" i="5"/>
  <c r="M531" i="5"/>
  <c r="L531" i="5"/>
  <c r="K531" i="5"/>
  <c r="J531" i="5"/>
  <c r="I531" i="5"/>
  <c r="H531" i="5"/>
  <c r="G531" i="5"/>
  <c r="F531" i="5"/>
  <c r="E531" i="5"/>
  <c r="D531" i="5"/>
  <c r="C531" i="5"/>
  <c r="B531" i="5"/>
  <c r="AY530" i="5"/>
  <c r="AV530" i="5"/>
  <c r="AU530" i="5"/>
  <c r="AT530" i="5"/>
  <c r="AS530" i="5"/>
  <c r="AR530" i="5"/>
  <c r="AQ530" i="5"/>
  <c r="AP530" i="5"/>
  <c r="AO530" i="5"/>
  <c r="AN530" i="5"/>
  <c r="AM530" i="5"/>
  <c r="AL530" i="5"/>
  <c r="AK530" i="5"/>
  <c r="AJ530" i="5"/>
  <c r="AI530" i="5"/>
  <c r="AH530" i="5"/>
  <c r="AG530" i="5"/>
  <c r="AF530" i="5"/>
  <c r="AE530" i="5"/>
  <c r="AD530" i="5"/>
  <c r="AC530" i="5"/>
  <c r="AB530" i="5"/>
  <c r="AA530" i="5"/>
  <c r="W530" i="5"/>
  <c r="V530" i="5"/>
  <c r="U530" i="5"/>
  <c r="T530" i="5"/>
  <c r="S530" i="5"/>
  <c r="R530" i="5"/>
  <c r="Q530" i="5"/>
  <c r="P530" i="5"/>
  <c r="O530" i="5"/>
  <c r="N530" i="5"/>
  <c r="M530" i="5"/>
  <c r="L530" i="5"/>
  <c r="K530" i="5"/>
  <c r="J530" i="5"/>
  <c r="I530" i="5"/>
  <c r="H530" i="5"/>
  <c r="G530" i="5"/>
  <c r="F530" i="5"/>
  <c r="E530" i="5"/>
  <c r="D530" i="5"/>
  <c r="C530" i="5"/>
  <c r="B530" i="5"/>
  <c r="AY529" i="5"/>
  <c r="AV529" i="5"/>
  <c r="AU529" i="5"/>
  <c r="AT529" i="5"/>
  <c r="AS529" i="5"/>
  <c r="AR529" i="5"/>
  <c r="AQ529" i="5"/>
  <c r="AP529" i="5"/>
  <c r="AO529" i="5"/>
  <c r="AN529" i="5"/>
  <c r="AM529" i="5"/>
  <c r="AL529" i="5"/>
  <c r="AK529" i="5"/>
  <c r="AJ529" i="5"/>
  <c r="AI529" i="5"/>
  <c r="AH529" i="5"/>
  <c r="AG529" i="5"/>
  <c r="AF529" i="5"/>
  <c r="AE529" i="5"/>
  <c r="AD529" i="5"/>
  <c r="AC529" i="5"/>
  <c r="AB529" i="5"/>
  <c r="AA529" i="5"/>
  <c r="W529" i="5"/>
  <c r="V529" i="5"/>
  <c r="U529" i="5"/>
  <c r="T529" i="5"/>
  <c r="S529" i="5"/>
  <c r="R529" i="5"/>
  <c r="Q529" i="5"/>
  <c r="P529" i="5"/>
  <c r="O529" i="5"/>
  <c r="N529" i="5"/>
  <c r="M529" i="5"/>
  <c r="L529" i="5"/>
  <c r="K529" i="5"/>
  <c r="J529" i="5"/>
  <c r="I529" i="5"/>
  <c r="H529" i="5"/>
  <c r="G529" i="5"/>
  <c r="F529" i="5"/>
  <c r="E529" i="5"/>
  <c r="D529" i="5"/>
  <c r="C529" i="5"/>
  <c r="B529" i="5"/>
  <c r="AY528" i="5"/>
  <c r="AV528" i="5"/>
  <c r="AU528" i="5"/>
  <c r="AT528" i="5"/>
  <c r="AS528" i="5"/>
  <c r="AR528" i="5"/>
  <c r="AQ528" i="5"/>
  <c r="AP528" i="5"/>
  <c r="AO528" i="5"/>
  <c r="AN528" i="5"/>
  <c r="AM528" i="5"/>
  <c r="AL528" i="5"/>
  <c r="AK528" i="5"/>
  <c r="AJ528" i="5"/>
  <c r="AI528" i="5"/>
  <c r="AH528" i="5"/>
  <c r="AG528" i="5"/>
  <c r="AF528" i="5"/>
  <c r="AE528" i="5"/>
  <c r="AD528" i="5"/>
  <c r="AC528" i="5"/>
  <c r="AB528" i="5"/>
  <c r="AA528" i="5"/>
  <c r="W528" i="5"/>
  <c r="V528" i="5"/>
  <c r="U528" i="5"/>
  <c r="T528" i="5"/>
  <c r="S528" i="5"/>
  <c r="R528" i="5"/>
  <c r="Q528" i="5"/>
  <c r="P528" i="5"/>
  <c r="O528" i="5"/>
  <c r="N528" i="5"/>
  <c r="M528" i="5"/>
  <c r="L528" i="5"/>
  <c r="K528" i="5"/>
  <c r="J528" i="5"/>
  <c r="I528" i="5"/>
  <c r="H528" i="5"/>
  <c r="G528" i="5"/>
  <c r="F528" i="5"/>
  <c r="E528" i="5"/>
  <c r="D528" i="5"/>
  <c r="C528" i="5"/>
  <c r="B528" i="5"/>
  <c r="AY527" i="5"/>
  <c r="AV527" i="5"/>
  <c r="AU527" i="5"/>
  <c r="AT527" i="5"/>
  <c r="AS527" i="5"/>
  <c r="AR527" i="5"/>
  <c r="AQ527" i="5"/>
  <c r="AP527" i="5"/>
  <c r="AO527" i="5"/>
  <c r="AN527" i="5"/>
  <c r="AM527" i="5"/>
  <c r="AL527" i="5"/>
  <c r="AK527" i="5"/>
  <c r="AJ527" i="5"/>
  <c r="AI527" i="5"/>
  <c r="AH527" i="5"/>
  <c r="AG527" i="5"/>
  <c r="AF527" i="5"/>
  <c r="AE527" i="5"/>
  <c r="AD527" i="5"/>
  <c r="AC527" i="5"/>
  <c r="AB527" i="5"/>
  <c r="AA527" i="5"/>
  <c r="W527" i="5"/>
  <c r="V527" i="5"/>
  <c r="U527" i="5"/>
  <c r="T527" i="5"/>
  <c r="S527" i="5"/>
  <c r="R527" i="5"/>
  <c r="Q527" i="5"/>
  <c r="P527" i="5"/>
  <c r="O527" i="5"/>
  <c r="N527" i="5"/>
  <c r="M527" i="5"/>
  <c r="L527" i="5"/>
  <c r="K527" i="5"/>
  <c r="J527" i="5"/>
  <c r="I527" i="5"/>
  <c r="H527" i="5"/>
  <c r="G527" i="5"/>
  <c r="F527" i="5"/>
  <c r="E527" i="5"/>
  <c r="D527" i="5"/>
  <c r="C527" i="5"/>
  <c r="B527" i="5"/>
  <c r="AY526" i="5"/>
  <c r="AV526" i="5"/>
  <c r="AU526" i="5"/>
  <c r="AT526" i="5"/>
  <c r="AS526" i="5"/>
  <c r="AR526" i="5"/>
  <c r="AQ526" i="5"/>
  <c r="AP526" i="5"/>
  <c r="AO526" i="5"/>
  <c r="AN526" i="5"/>
  <c r="AM526" i="5"/>
  <c r="AL526" i="5"/>
  <c r="AK526" i="5"/>
  <c r="AJ526" i="5"/>
  <c r="AI526" i="5"/>
  <c r="AH526" i="5"/>
  <c r="AG526" i="5"/>
  <c r="AF526" i="5"/>
  <c r="AE526" i="5"/>
  <c r="AD526" i="5"/>
  <c r="AC526" i="5"/>
  <c r="AB526" i="5"/>
  <c r="AA526" i="5"/>
  <c r="W526" i="5"/>
  <c r="V526" i="5"/>
  <c r="U526" i="5"/>
  <c r="T526" i="5"/>
  <c r="S526" i="5"/>
  <c r="R526" i="5"/>
  <c r="Q526" i="5"/>
  <c r="P526" i="5"/>
  <c r="O526" i="5"/>
  <c r="N526" i="5"/>
  <c r="M526" i="5"/>
  <c r="L526" i="5"/>
  <c r="K526" i="5"/>
  <c r="J526" i="5"/>
  <c r="I526" i="5"/>
  <c r="H526" i="5"/>
  <c r="G526" i="5"/>
  <c r="F526" i="5"/>
  <c r="E526" i="5"/>
  <c r="D526" i="5"/>
  <c r="C526" i="5"/>
  <c r="B526" i="5"/>
  <c r="AY525" i="5"/>
  <c r="AV525" i="5"/>
  <c r="AU525" i="5"/>
  <c r="AT525" i="5"/>
  <c r="AS525" i="5"/>
  <c r="AR525" i="5"/>
  <c r="AQ525" i="5"/>
  <c r="AP525" i="5"/>
  <c r="AO525" i="5"/>
  <c r="AN525" i="5"/>
  <c r="AM525" i="5"/>
  <c r="AL525" i="5"/>
  <c r="AK525" i="5"/>
  <c r="AJ525" i="5"/>
  <c r="AI525" i="5"/>
  <c r="AH525" i="5"/>
  <c r="AG525" i="5"/>
  <c r="AF525" i="5"/>
  <c r="AE525" i="5"/>
  <c r="AD525" i="5"/>
  <c r="AC525" i="5"/>
  <c r="AB525" i="5"/>
  <c r="AA525" i="5"/>
  <c r="W525" i="5"/>
  <c r="V525" i="5"/>
  <c r="U525" i="5"/>
  <c r="T525" i="5"/>
  <c r="S525" i="5"/>
  <c r="R525" i="5"/>
  <c r="Q525" i="5"/>
  <c r="P525" i="5"/>
  <c r="O525" i="5"/>
  <c r="N525" i="5"/>
  <c r="M525" i="5"/>
  <c r="L525" i="5"/>
  <c r="K525" i="5"/>
  <c r="J525" i="5"/>
  <c r="I525" i="5"/>
  <c r="H525" i="5"/>
  <c r="G525" i="5"/>
  <c r="F525" i="5"/>
  <c r="E525" i="5"/>
  <c r="D525" i="5"/>
  <c r="C525" i="5"/>
  <c r="B525" i="5"/>
  <c r="AY524" i="5"/>
  <c r="AV524" i="5"/>
  <c r="AU524" i="5"/>
  <c r="AT524" i="5"/>
  <c r="AS524" i="5"/>
  <c r="AR524" i="5"/>
  <c r="AQ524" i="5"/>
  <c r="AP524" i="5"/>
  <c r="AO524" i="5"/>
  <c r="AN524" i="5"/>
  <c r="AM524" i="5"/>
  <c r="AL524" i="5"/>
  <c r="AK524" i="5"/>
  <c r="AJ524" i="5"/>
  <c r="AI524" i="5"/>
  <c r="AH524" i="5"/>
  <c r="AG524" i="5"/>
  <c r="AF524" i="5"/>
  <c r="AE524" i="5"/>
  <c r="AD524" i="5"/>
  <c r="AC524" i="5"/>
  <c r="AB524" i="5"/>
  <c r="AA524" i="5"/>
  <c r="W524" i="5"/>
  <c r="V524" i="5"/>
  <c r="U524" i="5"/>
  <c r="T524" i="5"/>
  <c r="S524" i="5"/>
  <c r="R524" i="5"/>
  <c r="Q524" i="5"/>
  <c r="P524" i="5"/>
  <c r="O524" i="5"/>
  <c r="N524" i="5"/>
  <c r="M524" i="5"/>
  <c r="L524" i="5"/>
  <c r="K524" i="5"/>
  <c r="J524" i="5"/>
  <c r="I524" i="5"/>
  <c r="H524" i="5"/>
  <c r="G524" i="5"/>
  <c r="F524" i="5"/>
  <c r="E524" i="5"/>
  <c r="D524" i="5"/>
  <c r="C524" i="5"/>
  <c r="B524" i="5"/>
  <c r="AY523" i="5"/>
  <c r="AV523" i="5"/>
  <c r="AU523" i="5"/>
  <c r="AT523" i="5"/>
  <c r="AS523" i="5"/>
  <c r="AR523" i="5"/>
  <c r="AQ523" i="5"/>
  <c r="AP523" i="5"/>
  <c r="AO523" i="5"/>
  <c r="AN523" i="5"/>
  <c r="AM523" i="5"/>
  <c r="AL523" i="5"/>
  <c r="AK523" i="5"/>
  <c r="AJ523" i="5"/>
  <c r="AI523" i="5"/>
  <c r="AH523" i="5"/>
  <c r="AG523" i="5"/>
  <c r="AF523" i="5"/>
  <c r="AE523" i="5"/>
  <c r="AD523" i="5"/>
  <c r="AC523" i="5"/>
  <c r="AB523" i="5"/>
  <c r="AA523" i="5"/>
  <c r="W523" i="5"/>
  <c r="V523" i="5"/>
  <c r="U523" i="5"/>
  <c r="T523" i="5"/>
  <c r="S523" i="5"/>
  <c r="R523" i="5"/>
  <c r="Q523" i="5"/>
  <c r="P523" i="5"/>
  <c r="O523" i="5"/>
  <c r="N523" i="5"/>
  <c r="M523" i="5"/>
  <c r="L523" i="5"/>
  <c r="K523" i="5"/>
  <c r="J523" i="5"/>
  <c r="I523" i="5"/>
  <c r="H523" i="5"/>
  <c r="G523" i="5"/>
  <c r="F523" i="5"/>
  <c r="E523" i="5"/>
  <c r="D523" i="5"/>
  <c r="C523" i="5"/>
  <c r="B523" i="5"/>
  <c r="AY522" i="5"/>
  <c r="AV522" i="5"/>
  <c r="AU522" i="5"/>
  <c r="AT522" i="5"/>
  <c r="AS522" i="5"/>
  <c r="AR522" i="5"/>
  <c r="AQ522" i="5"/>
  <c r="AP522" i="5"/>
  <c r="AO522" i="5"/>
  <c r="AN522" i="5"/>
  <c r="AM522" i="5"/>
  <c r="AL522" i="5"/>
  <c r="AK522" i="5"/>
  <c r="AJ522" i="5"/>
  <c r="AI522" i="5"/>
  <c r="AH522" i="5"/>
  <c r="AG522" i="5"/>
  <c r="AF522" i="5"/>
  <c r="AE522" i="5"/>
  <c r="AD522" i="5"/>
  <c r="AC522" i="5"/>
  <c r="AB522" i="5"/>
  <c r="AA522" i="5"/>
  <c r="W522" i="5"/>
  <c r="V522" i="5"/>
  <c r="U522" i="5"/>
  <c r="T522" i="5"/>
  <c r="S522" i="5"/>
  <c r="R522" i="5"/>
  <c r="Q522" i="5"/>
  <c r="P522" i="5"/>
  <c r="O522" i="5"/>
  <c r="N522" i="5"/>
  <c r="M522" i="5"/>
  <c r="L522" i="5"/>
  <c r="K522" i="5"/>
  <c r="J522" i="5"/>
  <c r="I522" i="5"/>
  <c r="H522" i="5"/>
  <c r="G522" i="5"/>
  <c r="F522" i="5"/>
  <c r="E522" i="5"/>
  <c r="D522" i="5"/>
  <c r="C522" i="5"/>
  <c r="B522" i="5"/>
  <c r="AY521" i="5"/>
  <c r="AV521" i="5"/>
  <c r="AU521" i="5"/>
  <c r="AT521" i="5"/>
  <c r="AS521" i="5"/>
  <c r="AR521" i="5"/>
  <c r="AQ521" i="5"/>
  <c r="AP521" i="5"/>
  <c r="AO521" i="5"/>
  <c r="AN521" i="5"/>
  <c r="AM521" i="5"/>
  <c r="AL521" i="5"/>
  <c r="AK521" i="5"/>
  <c r="AJ521" i="5"/>
  <c r="AI521" i="5"/>
  <c r="AH521" i="5"/>
  <c r="AG521" i="5"/>
  <c r="AF521" i="5"/>
  <c r="AE521" i="5"/>
  <c r="AD521" i="5"/>
  <c r="AC521" i="5"/>
  <c r="AB521" i="5"/>
  <c r="AA521" i="5"/>
  <c r="W521" i="5"/>
  <c r="V521" i="5"/>
  <c r="U521" i="5"/>
  <c r="T521" i="5"/>
  <c r="S521" i="5"/>
  <c r="R521" i="5"/>
  <c r="Q521" i="5"/>
  <c r="P521" i="5"/>
  <c r="O521" i="5"/>
  <c r="N521" i="5"/>
  <c r="M521" i="5"/>
  <c r="L521" i="5"/>
  <c r="K521" i="5"/>
  <c r="J521" i="5"/>
  <c r="I521" i="5"/>
  <c r="H521" i="5"/>
  <c r="G521" i="5"/>
  <c r="F521" i="5"/>
  <c r="E521" i="5"/>
  <c r="D521" i="5"/>
  <c r="C521" i="5"/>
  <c r="B521" i="5"/>
  <c r="AY520" i="5"/>
  <c r="AV520" i="5"/>
  <c r="AU520" i="5"/>
  <c r="AT520" i="5"/>
  <c r="AS520" i="5"/>
  <c r="AR520" i="5"/>
  <c r="AQ520" i="5"/>
  <c r="AP520" i="5"/>
  <c r="AO520" i="5"/>
  <c r="AN520" i="5"/>
  <c r="AM520" i="5"/>
  <c r="AL520" i="5"/>
  <c r="AK520" i="5"/>
  <c r="AJ520" i="5"/>
  <c r="AI520" i="5"/>
  <c r="AH520" i="5"/>
  <c r="AG520" i="5"/>
  <c r="AF520" i="5"/>
  <c r="AE520" i="5"/>
  <c r="AD520" i="5"/>
  <c r="AC520" i="5"/>
  <c r="AB520" i="5"/>
  <c r="AA520" i="5"/>
  <c r="W520" i="5"/>
  <c r="V520" i="5"/>
  <c r="U520" i="5"/>
  <c r="T520" i="5"/>
  <c r="S520" i="5"/>
  <c r="R520" i="5"/>
  <c r="Q520" i="5"/>
  <c r="P520" i="5"/>
  <c r="O520" i="5"/>
  <c r="N520" i="5"/>
  <c r="M520" i="5"/>
  <c r="L520" i="5"/>
  <c r="K520" i="5"/>
  <c r="J520" i="5"/>
  <c r="I520" i="5"/>
  <c r="H520" i="5"/>
  <c r="G520" i="5"/>
  <c r="F520" i="5"/>
  <c r="E520" i="5"/>
  <c r="D520" i="5"/>
  <c r="C520" i="5"/>
  <c r="B520" i="5"/>
  <c r="AY519" i="5"/>
  <c r="AV519" i="5"/>
  <c r="AU519" i="5"/>
  <c r="AT519" i="5"/>
  <c r="AS519" i="5"/>
  <c r="AR519" i="5"/>
  <c r="AQ519" i="5"/>
  <c r="AP519" i="5"/>
  <c r="AO519" i="5"/>
  <c r="AN519" i="5"/>
  <c r="AM519" i="5"/>
  <c r="AL519" i="5"/>
  <c r="AK519" i="5"/>
  <c r="AJ519" i="5"/>
  <c r="AI519" i="5"/>
  <c r="AH519" i="5"/>
  <c r="AG519" i="5"/>
  <c r="AF519" i="5"/>
  <c r="AE519" i="5"/>
  <c r="AD519" i="5"/>
  <c r="AC519" i="5"/>
  <c r="AB519" i="5"/>
  <c r="AA519" i="5"/>
  <c r="W519" i="5"/>
  <c r="V519" i="5"/>
  <c r="U519" i="5"/>
  <c r="T519" i="5"/>
  <c r="S519" i="5"/>
  <c r="R519" i="5"/>
  <c r="Q519" i="5"/>
  <c r="P519" i="5"/>
  <c r="O519" i="5"/>
  <c r="N519" i="5"/>
  <c r="M519" i="5"/>
  <c r="L519" i="5"/>
  <c r="K519" i="5"/>
  <c r="J519" i="5"/>
  <c r="I519" i="5"/>
  <c r="H519" i="5"/>
  <c r="G519" i="5"/>
  <c r="F519" i="5"/>
  <c r="E519" i="5"/>
  <c r="D519" i="5"/>
  <c r="C519" i="5"/>
  <c r="B519" i="5"/>
  <c r="AY518" i="5"/>
  <c r="AV518" i="5"/>
  <c r="AU518" i="5"/>
  <c r="AT518" i="5"/>
  <c r="AS518" i="5"/>
  <c r="AR518" i="5"/>
  <c r="AQ518" i="5"/>
  <c r="AP518" i="5"/>
  <c r="AO518" i="5"/>
  <c r="AN518" i="5"/>
  <c r="AM518" i="5"/>
  <c r="AL518" i="5"/>
  <c r="AK518" i="5"/>
  <c r="AJ518" i="5"/>
  <c r="AI518" i="5"/>
  <c r="AH518" i="5"/>
  <c r="AG518" i="5"/>
  <c r="AF518" i="5"/>
  <c r="AE518" i="5"/>
  <c r="AD518" i="5"/>
  <c r="AC518" i="5"/>
  <c r="AB518" i="5"/>
  <c r="AA518" i="5"/>
  <c r="W518" i="5"/>
  <c r="V518" i="5"/>
  <c r="U518" i="5"/>
  <c r="T518" i="5"/>
  <c r="S518" i="5"/>
  <c r="R518" i="5"/>
  <c r="Q518" i="5"/>
  <c r="P518" i="5"/>
  <c r="O518" i="5"/>
  <c r="N518" i="5"/>
  <c r="M518" i="5"/>
  <c r="L518" i="5"/>
  <c r="K518" i="5"/>
  <c r="J518" i="5"/>
  <c r="I518" i="5"/>
  <c r="H518" i="5"/>
  <c r="G518" i="5"/>
  <c r="F518" i="5"/>
  <c r="E518" i="5"/>
  <c r="D518" i="5"/>
  <c r="C518" i="5"/>
  <c r="B518" i="5"/>
  <c r="AY517" i="5"/>
  <c r="AV517" i="5"/>
  <c r="AU517" i="5"/>
  <c r="AT517" i="5"/>
  <c r="AS517" i="5"/>
  <c r="AR517" i="5"/>
  <c r="AQ517" i="5"/>
  <c r="AP517" i="5"/>
  <c r="AO517" i="5"/>
  <c r="AN517" i="5"/>
  <c r="AM517" i="5"/>
  <c r="AL517" i="5"/>
  <c r="AK517" i="5"/>
  <c r="AJ517" i="5"/>
  <c r="AI517" i="5"/>
  <c r="AH517" i="5"/>
  <c r="AG517" i="5"/>
  <c r="AF517" i="5"/>
  <c r="AE517" i="5"/>
  <c r="AD517" i="5"/>
  <c r="AC517" i="5"/>
  <c r="AB517" i="5"/>
  <c r="AA517" i="5"/>
  <c r="W517" i="5"/>
  <c r="V517" i="5"/>
  <c r="U517" i="5"/>
  <c r="T517" i="5"/>
  <c r="S517" i="5"/>
  <c r="R517" i="5"/>
  <c r="Q517" i="5"/>
  <c r="P517" i="5"/>
  <c r="O517" i="5"/>
  <c r="N517" i="5"/>
  <c r="M517" i="5"/>
  <c r="L517" i="5"/>
  <c r="K517" i="5"/>
  <c r="J517" i="5"/>
  <c r="I517" i="5"/>
  <c r="H517" i="5"/>
  <c r="G517" i="5"/>
  <c r="F517" i="5"/>
  <c r="E517" i="5"/>
  <c r="D517" i="5"/>
  <c r="C517" i="5"/>
  <c r="B517" i="5"/>
  <c r="AY516" i="5"/>
  <c r="AV516" i="5"/>
  <c r="AU516" i="5"/>
  <c r="AT516" i="5"/>
  <c r="AS516" i="5"/>
  <c r="AR516" i="5"/>
  <c r="AQ516" i="5"/>
  <c r="AP516" i="5"/>
  <c r="AO516" i="5"/>
  <c r="AN516" i="5"/>
  <c r="AM516" i="5"/>
  <c r="AL516" i="5"/>
  <c r="AK516" i="5"/>
  <c r="AJ516" i="5"/>
  <c r="AI516" i="5"/>
  <c r="AH516" i="5"/>
  <c r="AG516" i="5"/>
  <c r="AF516" i="5"/>
  <c r="AE516" i="5"/>
  <c r="AD516" i="5"/>
  <c r="AC516" i="5"/>
  <c r="AB516" i="5"/>
  <c r="AA516" i="5"/>
  <c r="W516" i="5"/>
  <c r="V516" i="5"/>
  <c r="U516" i="5"/>
  <c r="T516" i="5"/>
  <c r="S516" i="5"/>
  <c r="R516" i="5"/>
  <c r="Q516" i="5"/>
  <c r="P516" i="5"/>
  <c r="O516" i="5"/>
  <c r="N516" i="5"/>
  <c r="M516" i="5"/>
  <c r="L516" i="5"/>
  <c r="K516" i="5"/>
  <c r="J516" i="5"/>
  <c r="I516" i="5"/>
  <c r="H516" i="5"/>
  <c r="G516" i="5"/>
  <c r="F516" i="5"/>
  <c r="E516" i="5"/>
  <c r="D516" i="5"/>
  <c r="C516" i="5"/>
  <c r="B516" i="5"/>
  <c r="AY515" i="5"/>
  <c r="AV515" i="5"/>
  <c r="AU515" i="5"/>
  <c r="AT515" i="5"/>
  <c r="AS515" i="5"/>
  <c r="AR515" i="5"/>
  <c r="AQ515" i="5"/>
  <c r="AP515" i="5"/>
  <c r="AO515" i="5"/>
  <c r="AN515" i="5"/>
  <c r="AM515" i="5"/>
  <c r="AL515" i="5"/>
  <c r="AK515" i="5"/>
  <c r="AJ515" i="5"/>
  <c r="AI515" i="5"/>
  <c r="AH515" i="5"/>
  <c r="AG515" i="5"/>
  <c r="AF515" i="5"/>
  <c r="AE515" i="5"/>
  <c r="AD515" i="5"/>
  <c r="AC515" i="5"/>
  <c r="AB515" i="5"/>
  <c r="AA515" i="5"/>
  <c r="W515" i="5"/>
  <c r="V515" i="5"/>
  <c r="U515" i="5"/>
  <c r="T515" i="5"/>
  <c r="S515" i="5"/>
  <c r="R515" i="5"/>
  <c r="Q515" i="5"/>
  <c r="P515" i="5"/>
  <c r="O515" i="5"/>
  <c r="N515" i="5"/>
  <c r="M515" i="5"/>
  <c r="L515" i="5"/>
  <c r="K515" i="5"/>
  <c r="J515" i="5"/>
  <c r="I515" i="5"/>
  <c r="H515" i="5"/>
  <c r="G515" i="5"/>
  <c r="F515" i="5"/>
  <c r="E515" i="5"/>
  <c r="D515" i="5"/>
  <c r="C515" i="5"/>
  <c r="B515" i="5"/>
  <c r="AY514" i="5"/>
  <c r="AV514" i="5"/>
  <c r="AU514" i="5"/>
  <c r="AT514" i="5"/>
  <c r="AS514" i="5"/>
  <c r="AR514" i="5"/>
  <c r="AQ514" i="5"/>
  <c r="AP514" i="5"/>
  <c r="AO514" i="5"/>
  <c r="AN514" i="5"/>
  <c r="AM514" i="5"/>
  <c r="AL514" i="5"/>
  <c r="AK514" i="5"/>
  <c r="AJ514" i="5"/>
  <c r="AI514" i="5"/>
  <c r="AH514" i="5"/>
  <c r="AG514" i="5"/>
  <c r="AF514" i="5"/>
  <c r="AE514" i="5"/>
  <c r="AD514" i="5"/>
  <c r="AC514" i="5"/>
  <c r="AB514" i="5"/>
  <c r="AA514" i="5"/>
  <c r="W514" i="5"/>
  <c r="V514" i="5"/>
  <c r="U514" i="5"/>
  <c r="T514" i="5"/>
  <c r="S514" i="5"/>
  <c r="R514" i="5"/>
  <c r="Q514" i="5"/>
  <c r="P514" i="5"/>
  <c r="O514" i="5"/>
  <c r="N514" i="5"/>
  <c r="M514" i="5"/>
  <c r="L514" i="5"/>
  <c r="K514" i="5"/>
  <c r="J514" i="5"/>
  <c r="I514" i="5"/>
  <c r="H514" i="5"/>
  <c r="G514" i="5"/>
  <c r="F514" i="5"/>
  <c r="E514" i="5"/>
  <c r="D514" i="5"/>
  <c r="C514" i="5"/>
  <c r="B514" i="5"/>
  <c r="AY513" i="5"/>
  <c r="AV513" i="5"/>
  <c r="AU513" i="5"/>
  <c r="AT513" i="5"/>
  <c r="AS513" i="5"/>
  <c r="AR513" i="5"/>
  <c r="AQ513" i="5"/>
  <c r="AP513" i="5"/>
  <c r="AO513" i="5"/>
  <c r="AN513" i="5"/>
  <c r="AM513" i="5"/>
  <c r="AL513" i="5"/>
  <c r="AK513" i="5"/>
  <c r="AJ513" i="5"/>
  <c r="AI513" i="5"/>
  <c r="AH513" i="5"/>
  <c r="AG513" i="5"/>
  <c r="AF513" i="5"/>
  <c r="AE513" i="5"/>
  <c r="AD513" i="5"/>
  <c r="AC513" i="5"/>
  <c r="AB513" i="5"/>
  <c r="AA513" i="5"/>
  <c r="W513" i="5"/>
  <c r="V513" i="5"/>
  <c r="U513" i="5"/>
  <c r="T513" i="5"/>
  <c r="S513" i="5"/>
  <c r="R513" i="5"/>
  <c r="Q513" i="5"/>
  <c r="P513" i="5"/>
  <c r="O513" i="5"/>
  <c r="N513" i="5"/>
  <c r="M513" i="5"/>
  <c r="L513" i="5"/>
  <c r="K513" i="5"/>
  <c r="J513" i="5"/>
  <c r="I513" i="5"/>
  <c r="H513" i="5"/>
  <c r="G513" i="5"/>
  <c r="F513" i="5"/>
  <c r="E513" i="5"/>
  <c r="D513" i="5"/>
  <c r="C513" i="5"/>
  <c r="B513" i="5"/>
  <c r="AY512" i="5"/>
  <c r="AV512" i="5"/>
  <c r="AU512" i="5"/>
  <c r="AT512" i="5"/>
  <c r="AS512" i="5"/>
  <c r="AR512" i="5"/>
  <c r="AQ512" i="5"/>
  <c r="AP512" i="5"/>
  <c r="AO512" i="5"/>
  <c r="AN512" i="5"/>
  <c r="AM512" i="5"/>
  <c r="AL512" i="5"/>
  <c r="AK512" i="5"/>
  <c r="AJ512" i="5"/>
  <c r="AI512" i="5"/>
  <c r="AH512" i="5"/>
  <c r="AG512" i="5"/>
  <c r="AF512" i="5"/>
  <c r="AE512" i="5"/>
  <c r="AD512" i="5"/>
  <c r="AC512" i="5"/>
  <c r="AB512" i="5"/>
  <c r="AA512" i="5"/>
  <c r="W512" i="5"/>
  <c r="V512" i="5"/>
  <c r="U512" i="5"/>
  <c r="T512" i="5"/>
  <c r="S512" i="5"/>
  <c r="R512" i="5"/>
  <c r="Q512" i="5"/>
  <c r="P512" i="5"/>
  <c r="O512" i="5"/>
  <c r="N512" i="5"/>
  <c r="M512" i="5"/>
  <c r="L512" i="5"/>
  <c r="K512" i="5"/>
  <c r="J512" i="5"/>
  <c r="I512" i="5"/>
  <c r="H512" i="5"/>
  <c r="G512" i="5"/>
  <c r="F512" i="5"/>
  <c r="E512" i="5"/>
  <c r="D512" i="5"/>
  <c r="C512" i="5"/>
  <c r="B512" i="5"/>
  <c r="AY511" i="5"/>
  <c r="AV511" i="5"/>
  <c r="AU511" i="5"/>
  <c r="AT511" i="5"/>
  <c r="AS511" i="5"/>
  <c r="AR511" i="5"/>
  <c r="AQ511" i="5"/>
  <c r="AP511" i="5"/>
  <c r="AO511" i="5"/>
  <c r="AN511" i="5"/>
  <c r="AM511" i="5"/>
  <c r="AL511" i="5"/>
  <c r="AK511" i="5"/>
  <c r="AJ511" i="5"/>
  <c r="AI511" i="5"/>
  <c r="AH511" i="5"/>
  <c r="AG511" i="5"/>
  <c r="AF511" i="5"/>
  <c r="AE511" i="5"/>
  <c r="AD511" i="5"/>
  <c r="AC511" i="5"/>
  <c r="AB511" i="5"/>
  <c r="AA511" i="5"/>
  <c r="W511" i="5"/>
  <c r="V511" i="5"/>
  <c r="U511" i="5"/>
  <c r="T511" i="5"/>
  <c r="S511" i="5"/>
  <c r="R511" i="5"/>
  <c r="Q511" i="5"/>
  <c r="P511" i="5"/>
  <c r="O511" i="5"/>
  <c r="N511" i="5"/>
  <c r="M511" i="5"/>
  <c r="L511" i="5"/>
  <c r="K511" i="5"/>
  <c r="J511" i="5"/>
  <c r="I511" i="5"/>
  <c r="H511" i="5"/>
  <c r="G511" i="5"/>
  <c r="F511" i="5"/>
  <c r="E511" i="5"/>
  <c r="D511" i="5"/>
  <c r="C511" i="5"/>
  <c r="B511" i="5"/>
  <c r="AY510" i="5"/>
  <c r="AV510" i="5"/>
  <c r="AU510" i="5"/>
  <c r="AT510" i="5"/>
  <c r="AS510" i="5"/>
  <c r="AR510" i="5"/>
  <c r="AQ510" i="5"/>
  <c r="AP510" i="5"/>
  <c r="AO510" i="5"/>
  <c r="AN510" i="5"/>
  <c r="AM510" i="5"/>
  <c r="AL510" i="5"/>
  <c r="AK510" i="5"/>
  <c r="AJ510" i="5"/>
  <c r="AI510" i="5"/>
  <c r="AH510" i="5"/>
  <c r="AG510" i="5"/>
  <c r="AF510" i="5"/>
  <c r="AE510" i="5"/>
  <c r="AD510" i="5"/>
  <c r="AC510" i="5"/>
  <c r="AB510" i="5"/>
  <c r="AA510" i="5"/>
  <c r="W510" i="5"/>
  <c r="V510" i="5"/>
  <c r="U510" i="5"/>
  <c r="T510" i="5"/>
  <c r="S510" i="5"/>
  <c r="R510" i="5"/>
  <c r="Q510" i="5"/>
  <c r="P510" i="5"/>
  <c r="O510" i="5"/>
  <c r="N510" i="5"/>
  <c r="M510" i="5"/>
  <c r="L510" i="5"/>
  <c r="K510" i="5"/>
  <c r="J510" i="5"/>
  <c r="I510" i="5"/>
  <c r="H510" i="5"/>
  <c r="G510" i="5"/>
  <c r="F510" i="5"/>
  <c r="E510" i="5"/>
  <c r="D510" i="5"/>
  <c r="C510" i="5"/>
  <c r="B510" i="5"/>
  <c r="AY509" i="5"/>
  <c r="AV509" i="5"/>
  <c r="AU509" i="5"/>
  <c r="AT509" i="5"/>
  <c r="AS509" i="5"/>
  <c r="AR509" i="5"/>
  <c r="AQ509" i="5"/>
  <c r="AP509" i="5"/>
  <c r="AO509" i="5"/>
  <c r="AN509" i="5"/>
  <c r="AM509" i="5"/>
  <c r="AL509" i="5"/>
  <c r="AK509" i="5"/>
  <c r="AJ509" i="5"/>
  <c r="AI509" i="5"/>
  <c r="AH509" i="5"/>
  <c r="AG509" i="5"/>
  <c r="AF509" i="5"/>
  <c r="AE509" i="5"/>
  <c r="AD509" i="5"/>
  <c r="AC509" i="5"/>
  <c r="AB509" i="5"/>
  <c r="AA509" i="5"/>
  <c r="W509" i="5"/>
  <c r="V509" i="5"/>
  <c r="U509" i="5"/>
  <c r="T509" i="5"/>
  <c r="S509" i="5"/>
  <c r="R509" i="5"/>
  <c r="Q509" i="5"/>
  <c r="P509" i="5"/>
  <c r="O509" i="5"/>
  <c r="N509" i="5"/>
  <c r="M509" i="5"/>
  <c r="L509" i="5"/>
  <c r="K509" i="5"/>
  <c r="J509" i="5"/>
  <c r="I509" i="5"/>
  <c r="H509" i="5"/>
  <c r="G509" i="5"/>
  <c r="F509" i="5"/>
  <c r="E509" i="5"/>
  <c r="D509" i="5"/>
  <c r="C509" i="5"/>
  <c r="B509" i="5"/>
  <c r="AY508" i="5"/>
  <c r="AV508" i="5"/>
  <c r="AU508" i="5"/>
  <c r="AT508" i="5"/>
  <c r="AS508" i="5"/>
  <c r="AR508" i="5"/>
  <c r="AQ508" i="5"/>
  <c r="AP508" i="5"/>
  <c r="AO508" i="5"/>
  <c r="AN508" i="5"/>
  <c r="AM508" i="5"/>
  <c r="AL508" i="5"/>
  <c r="AK508" i="5"/>
  <c r="AJ508" i="5"/>
  <c r="AI508" i="5"/>
  <c r="AH508" i="5"/>
  <c r="AG508" i="5"/>
  <c r="AF508" i="5"/>
  <c r="AE508" i="5"/>
  <c r="AD508" i="5"/>
  <c r="AC508" i="5"/>
  <c r="AB508" i="5"/>
  <c r="AA508" i="5"/>
  <c r="W508" i="5"/>
  <c r="V508" i="5"/>
  <c r="U508" i="5"/>
  <c r="T508" i="5"/>
  <c r="S508" i="5"/>
  <c r="R508" i="5"/>
  <c r="Q508" i="5"/>
  <c r="P508" i="5"/>
  <c r="O508" i="5"/>
  <c r="N508" i="5"/>
  <c r="M508" i="5"/>
  <c r="L508" i="5"/>
  <c r="K508" i="5"/>
  <c r="J508" i="5"/>
  <c r="I508" i="5"/>
  <c r="H508" i="5"/>
  <c r="G508" i="5"/>
  <c r="F508" i="5"/>
  <c r="E508" i="5"/>
  <c r="D508" i="5"/>
  <c r="C508" i="5"/>
  <c r="B508" i="5"/>
  <c r="AY507" i="5"/>
  <c r="AV507" i="5"/>
  <c r="AU507" i="5"/>
  <c r="AT507" i="5"/>
  <c r="AS507" i="5"/>
  <c r="AR507" i="5"/>
  <c r="AQ507" i="5"/>
  <c r="AP507" i="5"/>
  <c r="AO507" i="5"/>
  <c r="AN507" i="5"/>
  <c r="AM507" i="5"/>
  <c r="AL507" i="5"/>
  <c r="AK507" i="5"/>
  <c r="AJ507" i="5"/>
  <c r="AI507" i="5"/>
  <c r="AH507" i="5"/>
  <c r="AG507" i="5"/>
  <c r="AF507" i="5"/>
  <c r="AE507" i="5"/>
  <c r="AD507" i="5"/>
  <c r="AC507" i="5"/>
  <c r="AB507" i="5"/>
  <c r="AA507" i="5"/>
  <c r="W507" i="5"/>
  <c r="V507" i="5"/>
  <c r="U507" i="5"/>
  <c r="T507" i="5"/>
  <c r="S507" i="5"/>
  <c r="R507" i="5"/>
  <c r="Q507" i="5"/>
  <c r="P507" i="5"/>
  <c r="O507" i="5"/>
  <c r="N507" i="5"/>
  <c r="M507" i="5"/>
  <c r="L507" i="5"/>
  <c r="K507" i="5"/>
  <c r="J507" i="5"/>
  <c r="I507" i="5"/>
  <c r="H507" i="5"/>
  <c r="G507" i="5"/>
  <c r="F507" i="5"/>
  <c r="E507" i="5"/>
  <c r="D507" i="5"/>
  <c r="C507" i="5"/>
  <c r="B507" i="5"/>
  <c r="AY506" i="5"/>
  <c r="AV506" i="5"/>
  <c r="AU506" i="5"/>
  <c r="AT506" i="5"/>
  <c r="AS506" i="5"/>
  <c r="AR506" i="5"/>
  <c r="AQ506" i="5"/>
  <c r="AP506" i="5"/>
  <c r="AO506" i="5"/>
  <c r="AN506" i="5"/>
  <c r="AM506" i="5"/>
  <c r="AL506" i="5"/>
  <c r="AK506" i="5"/>
  <c r="AJ506" i="5"/>
  <c r="AI506" i="5"/>
  <c r="AH506" i="5"/>
  <c r="AG506" i="5"/>
  <c r="AF506" i="5"/>
  <c r="AE506" i="5"/>
  <c r="AD506" i="5"/>
  <c r="AC506" i="5"/>
  <c r="AB506" i="5"/>
  <c r="AA506" i="5"/>
  <c r="W506" i="5"/>
  <c r="V506" i="5"/>
  <c r="U506" i="5"/>
  <c r="T506" i="5"/>
  <c r="S506" i="5"/>
  <c r="R506" i="5"/>
  <c r="Q506" i="5"/>
  <c r="P506" i="5"/>
  <c r="O506" i="5"/>
  <c r="N506" i="5"/>
  <c r="M506" i="5"/>
  <c r="L506" i="5"/>
  <c r="K506" i="5"/>
  <c r="J506" i="5"/>
  <c r="I506" i="5"/>
  <c r="H506" i="5"/>
  <c r="G506" i="5"/>
  <c r="F506" i="5"/>
  <c r="E506" i="5"/>
  <c r="D506" i="5"/>
  <c r="C506" i="5"/>
  <c r="B506" i="5"/>
  <c r="AY505" i="5"/>
  <c r="AV505" i="5"/>
  <c r="AU505" i="5"/>
  <c r="AT505" i="5"/>
  <c r="AS505" i="5"/>
  <c r="AR505" i="5"/>
  <c r="AQ505" i="5"/>
  <c r="AP505" i="5"/>
  <c r="AO505" i="5"/>
  <c r="AN505" i="5"/>
  <c r="AM505" i="5"/>
  <c r="AL505" i="5"/>
  <c r="AK505" i="5"/>
  <c r="AJ505" i="5"/>
  <c r="AI505" i="5"/>
  <c r="AH505" i="5"/>
  <c r="AG505" i="5"/>
  <c r="AF505" i="5"/>
  <c r="AE505" i="5"/>
  <c r="AD505" i="5"/>
  <c r="AC505" i="5"/>
  <c r="AB505" i="5"/>
  <c r="AA505" i="5"/>
  <c r="W505" i="5"/>
  <c r="V505" i="5"/>
  <c r="U505" i="5"/>
  <c r="T505" i="5"/>
  <c r="S505" i="5"/>
  <c r="R505" i="5"/>
  <c r="Q505" i="5"/>
  <c r="P505" i="5"/>
  <c r="O505" i="5"/>
  <c r="N505" i="5"/>
  <c r="M505" i="5"/>
  <c r="L505" i="5"/>
  <c r="K505" i="5"/>
  <c r="J505" i="5"/>
  <c r="I505" i="5"/>
  <c r="H505" i="5"/>
  <c r="G505" i="5"/>
  <c r="F505" i="5"/>
  <c r="E505" i="5"/>
  <c r="D505" i="5"/>
  <c r="C505" i="5"/>
  <c r="B505" i="5"/>
  <c r="AY504" i="5"/>
  <c r="AV504" i="5"/>
  <c r="AU504" i="5"/>
  <c r="AT504" i="5"/>
  <c r="AS504" i="5"/>
  <c r="AR504" i="5"/>
  <c r="AQ504" i="5"/>
  <c r="AP504" i="5"/>
  <c r="AO504" i="5"/>
  <c r="AN504" i="5"/>
  <c r="AM504" i="5"/>
  <c r="AL504" i="5"/>
  <c r="AK504" i="5"/>
  <c r="AJ504" i="5"/>
  <c r="AI504" i="5"/>
  <c r="AH504" i="5"/>
  <c r="AG504" i="5"/>
  <c r="AF504" i="5"/>
  <c r="AE504" i="5"/>
  <c r="AD504" i="5"/>
  <c r="AC504" i="5"/>
  <c r="AB504" i="5"/>
  <c r="AA504" i="5"/>
  <c r="W504" i="5"/>
  <c r="V504" i="5"/>
  <c r="U504" i="5"/>
  <c r="T504" i="5"/>
  <c r="S504" i="5"/>
  <c r="R504" i="5"/>
  <c r="Q504" i="5"/>
  <c r="P504" i="5"/>
  <c r="O504" i="5"/>
  <c r="N504" i="5"/>
  <c r="M504" i="5"/>
  <c r="L504" i="5"/>
  <c r="K504" i="5"/>
  <c r="J504" i="5"/>
  <c r="I504" i="5"/>
  <c r="H504" i="5"/>
  <c r="G504" i="5"/>
  <c r="F504" i="5"/>
  <c r="E504" i="5"/>
  <c r="D504" i="5"/>
  <c r="C504" i="5"/>
  <c r="B504" i="5"/>
  <c r="AY503" i="5"/>
  <c r="AV503" i="5"/>
  <c r="AU503" i="5"/>
  <c r="AT503" i="5"/>
  <c r="AS503" i="5"/>
  <c r="AR503" i="5"/>
  <c r="AQ503" i="5"/>
  <c r="AP503" i="5"/>
  <c r="AO503" i="5"/>
  <c r="AN503" i="5"/>
  <c r="AM503" i="5"/>
  <c r="AL503" i="5"/>
  <c r="AK503" i="5"/>
  <c r="AJ503" i="5"/>
  <c r="AI503" i="5"/>
  <c r="AH503" i="5"/>
  <c r="AG503" i="5"/>
  <c r="AF503" i="5"/>
  <c r="AE503" i="5"/>
  <c r="AD503" i="5"/>
  <c r="AC503" i="5"/>
  <c r="AB503" i="5"/>
  <c r="AA503" i="5"/>
  <c r="W503" i="5"/>
  <c r="V503" i="5"/>
  <c r="U503" i="5"/>
  <c r="T503" i="5"/>
  <c r="S503" i="5"/>
  <c r="R503" i="5"/>
  <c r="Q503" i="5"/>
  <c r="P503" i="5"/>
  <c r="O503" i="5"/>
  <c r="N503" i="5"/>
  <c r="M503" i="5"/>
  <c r="L503" i="5"/>
  <c r="K503" i="5"/>
  <c r="J503" i="5"/>
  <c r="I503" i="5"/>
  <c r="H503" i="5"/>
  <c r="G503" i="5"/>
  <c r="F503" i="5"/>
  <c r="E503" i="5"/>
  <c r="D503" i="5"/>
  <c r="C503" i="5"/>
  <c r="B503" i="5"/>
  <c r="AY502" i="5"/>
  <c r="AV502" i="5"/>
  <c r="AU502" i="5"/>
  <c r="AT502" i="5"/>
  <c r="AS502" i="5"/>
  <c r="AR502" i="5"/>
  <c r="AQ502" i="5"/>
  <c r="AP502" i="5"/>
  <c r="AO502" i="5"/>
  <c r="AN502" i="5"/>
  <c r="AM502" i="5"/>
  <c r="AL502" i="5"/>
  <c r="AK502" i="5"/>
  <c r="AJ502" i="5"/>
  <c r="AI502" i="5"/>
  <c r="AH502" i="5"/>
  <c r="AG502" i="5"/>
  <c r="AF502" i="5"/>
  <c r="AE502" i="5"/>
  <c r="AD502" i="5"/>
  <c r="AC502" i="5"/>
  <c r="AB502" i="5"/>
  <c r="AA502" i="5"/>
  <c r="W502" i="5"/>
  <c r="V502" i="5"/>
  <c r="U502" i="5"/>
  <c r="T502" i="5"/>
  <c r="S502" i="5"/>
  <c r="R502" i="5"/>
  <c r="Q502" i="5"/>
  <c r="P502" i="5"/>
  <c r="O502" i="5"/>
  <c r="N502" i="5"/>
  <c r="M502" i="5"/>
  <c r="L502" i="5"/>
  <c r="K502" i="5"/>
  <c r="J502" i="5"/>
  <c r="I502" i="5"/>
  <c r="H502" i="5"/>
  <c r="G502" i="5"/>
  <c r="F502" i="5"/>
  <c r="E502" i="5"/>
  <c r="D502" i="5"/>
  <c r="C502" i="5"/>
  <c r="B502" i="5"/>
  <c r="AY501" i="5"/>
  <c r="AV501" i="5"/>
  <c r="AU501" i="5"/>
  <c r="AT501" i="5"/>
  <c r="AS501" i="5"/>
  <c r="AR501" i="5"/>
  <c r="AQ501" i="5"/>
  <c r="AP501" i="5"/>
  <c r="AO501" i="5"/>
  <c r="AN501" i="5"/>
  <c r="AM501" i="5"/>
  <c r="AL501" i="5"/>
  <c r="AK501" i="5"/>
  <c r="AJ501" i="5"/>
  <c r="AI501" i="5"/>
  <c r="AH501" i="5"/>
  <c r="AG501" i="5"/>
  <c r="AF501" i="5"/>
  <c r="AE501" i="5"/>
  <c r="AD501" i="5"/>
  <c r="AC501" i="5"/>
  <c r="AB501" i="5"/>
  <c r="AA501" i="5"/>
  <c r="W501" i="5"/>
  <c r="V501" i="5"/>
  <c r="U501" i="5"/>
  <c r="T501" i="5"/>
  <c r="S501" i="5"/>
  <c r="R501" i="5"/>
  <c r="Q501" i="5"/>
  <c r="P501" i="5"/>
  <c r="O501" i="5"/>
  <c r="N501" i="5"/>
  <c r="M501" i="5"/>
  <c r="L501" i="5"/>
  <c r="K501" i="5"/>
  <c r="J501" i="5"/>
  <c r="I501" i="5"/>
  <c r="H501" i="5"/>
  <c r="G501" i="5"/>
  <c r="F501" i="5"/>
  <c r="E501" i="5"/>
  <c r="D501" i="5"/>
  <c r="C501" i="5"/>
  <c r="B501" i="5"/>
  <c r="AY500" i="5"/>
  <c r="AV500" i="5"/>
  <c r="AU500" i="5"/>
  <c r="AT500" i="5"/>
  <c r="AS500" i="5"/>
  <c r="AR500" i="5"/>
  <c r="AQ500" i="5"/>
  <c r="AP500" i="5"/>
  <c r="AO500" i="5"/>
  <c r="AN500" i="5"/>
  <c r="AM500" i="5"/>
  <c r="AL500" i="5"/>
  <c r="AK500" i="5"/>
  <c r="AJ500" i="5"/>
  <c r="AI500" i="5"/>
  <c r="AH500" i="5"/>
  <c r="AG500" i="5"/>
  <c r="AF500" i="5"/>
  <c r="AE500" i="5"/>
  <c r="AD500" i="5"/>
  <c r="AC500" i="5"/>
  <c r="AB500" i="5"/>
  <c r="AA500" i="5"/>
  <c r="W500" i="5"/>
  <c r="V500" i="5"/>
  <c r="U500" i="5"/>
  <c r="T500" i="5"/>
  <c r="S500" i="5"/>
  <c r="R500" i="5"/>
  <c r="Q500" i="5"/>
  <c r="P500" i="5"/>
  <c r="O500" i="5"/>
  <c r="N500" i="5"/>
  <c r="M500" i="5"/>
  <c r="L500" i="5"/>
  <c r="K500" i="5"/>
  <c r="J500" i="5"/>
  <c r="I500" i="5"/>
  <c r="H500" i="5"/>
  <c r="G500" i="5"/>
  <c r="F500" i="5"/>
  <c r="E500" i="5"/>
  <c r="D500" i="5"/>
  <c r="C500" i="5"/>
  <c r="B500" i="5"/>
  <c r="AY499" i="5"/>
  <c r="AV499" i="5"/>
  <c r="AU499" i="5"/>
  <c r="AT499" i="5"/>
  <c r="AS499" i="5"/>
  <c r="AR499" i="5"/>
  <c r="AQ499" i="5"/>
  <c r="AP499" i="5"/>
  <c r="AO499" i="5"/>
  <c r="AN499" i="5"/>
  <c r="AM499" i="5"/>
  <c r="AL499" i="5"/>
  <c r="AK499" i="5"/>
  <c r="AJ499" i="5"/>
  <c r="AI499" i="5"/>
  <c r="AH499" i="5"/>
  <c r="AG499" i="5"/>
  <c r="AF499" i="5"/>
  <c r="AE499" i="5"/>
  <c r="AD499" i="5"/>
  <c r="AC499" i="5"/>
  <c r="AB499" i="5"/>
  <c r="AA499" i="5"/>
  <c r="W499" i="5"/>
  <c r="V499" i="5"/>
  <c r="U499" i="5"/>
  <c r="T499" i="5"/>
  <c r="S499" i="5"/>
  <c r="R499" i="5"/>
  <c r="Q499" i="5"/>
  <c r="P499" i="5"/>
  <c r="O499" i="5"/>
  <c r="N499" i="5"/>
  <c r="M499" i="5"/>
  <c r="L499" i="5"/>
  <c r="K499" i="5"/>
  <c r="J499" i="5"/>
  <c r="I499" i="5"/>
  <c r="H499" i="5"/>
  <c r="G499" i="5"/>
  <c r="F499" i="5"/>
  <c r="E499" i="5"/>
  <c r="D499" i="5"/>
  <c r="C499" i="5"/>
  <c r="B499" i="5"/>
  <c r="AY498" i="5"/>
  <c r="AV498" i="5"/>
  <c r="AU498" i="5"/>
  <c r="AT498" i="5"/>
  <c r="AS498" i="5"/>
  <c r="AR498" i="5"/>
  <c r="AQ498" i="5"/>
  <c r="AP498" i="5"/>
  <c r="AO498" i="5"/>
  <c r="AN498" i="5"/>
  <c r="AM498" i="5"/>
  <c r="AL498" i="5"/>
  <c r="AK498" i="5"/>
  <c r="AJ498" i="5"/>
  <c r="AI498" i="5"/>
  <c r="AH498" i="5"/>
  <c r="AG498" i="5"/>
  <c r="AF498" i="5"/>
  <c r="AE498" i="5"/>
  <c r="AD498" i="5"/>
  <c r="AC498" i="5"/>
  <c r="AB498" i="5"/>
  <c r="AA498" i="5"/>
  <c r="W498" i="5"/>
  <c r="V498" i="5"/>
  <c r="U498" i="5"/>
  <c r="T498" i="5"/>
  <c r="S498" i="5"/>
  <c r="R498" i="5"/>
  <c r="Q498" i="5"/>
  <c r="P498" i="5"/>
  <c r="O498" i="5"/>
  <c r="N498" i="5"/>
  <c r="M498" i="5"/>
  <c r="L498" i="5"/>
  <c r="K498" i="5"/>
  <c r="J498" i="5"/>
  <c r="I498" i="5"/>
  <c r="H498" i="5"/>
  <c r="G498" i="5"/>
  <c r="F498" i="5"/>
  <c r="E498" i="5"/>
  <c r="D498" i="5"/>
  <c r="C498" i="5"/>
  <c r="B498" i="5"/>
  <c r="AY497" i="5"/>
  <c r="AV497" i="5"/>
  <c r="AU497" i="5"/>
  <c r="AT497" i="5"/>
  <c r="AS497" i="5"/>
  <c r="AR497" i="5"/>
  <c r="AQ497" i="5"/>
  <c r="AP497" i="5"/>
  <c r="AO497" i="5"/>
  <c r="AN497" i="5"/>
  <c r="AM497" i="5"/>
  <c r="AL497" i="5"/>
  <c r="AK497" i="5"/>
  <c r="AJ497" i="5"/>
  <c r="AI497" i="5"/>
  <c r="AH497" i="5"/>
  <c r="AG497" i="5"/>
  <c r="AF497" i="5"/>
  <c r="AE497" i="5"/>
  <c r="AD497" i="5"/>
  <c r="AC497" i="5"/>
  <c r="AB497" i="5"/>
  <c r="AA497" i="5"/>
  <c r="W497" i="5"/>
  <c r="V497" i="5"/>
  <c r="U497" i="5"/>
  <c r="T497" i="5"/>
  <c r="S497" i="5"/>
  <c r="R497" i="5"/>
  <c r="Q497" i="5"/>
  <c r="P497" i="5"/>
  <c r="O497" i="5"/>
  <c r="N497" i="5"/>
  <c r="M497" i="5"/>
  <c r="L497" i="5"/>
  <c r="K497" i="5"/>
  <c r="J497" i="5"/>
  <c r="I497" i="5"/>
  <c r="H497" i="5"/>
  <c r="G497" i="5"/>
  <c r="F497" i="5"/>
  <c r="E497" i="5"/>
  <c r="D497" i="5"/>
  <c r="C497" i="5"/>
  <c r="B497" i="5"/>
  <c r="AY496" i="5"/>
  <c r="AV496" i="5"/>
  <c r="AU496" i="5"/>
  <c r="AT496" i="5"/>
  <c r="AS496" i="5"/>
  <c r="AR496" i="5"/>
  <c r="AQ496" i="5"/>
  <c r="AP496" i="5"/>
  <c r="AO496" i="5"/>
  <c r="AN496" i="5"/>
  <c r="AM496" i="5"/>
  <c r="AL496" i="5"/>
  <c r="AK496" i="5"/>
  <c r="AJ496" i="5"/>
  <c r="AI496" i="5"/>
  <c r="AH496" i="5"/>
  <c r="AG496" i="5"/>
  <c r="AF496" i="5"/>
  <c r="AE496" i="5"/>
  <c r="AD496" i="5"/>
  <c r="AC496" i="5"/>
  <c r="AB496" i="5"/>
  <c r="AA496" i="5"/>
  <c r="W496" i="5"/>
  <c r="V496" i="5"/>
  <c r="U496" i="5"/>
  <c r="T496" i="5"/>
  <c r="S496" i="5"/>
  <c r="R496" i="5"/>
  <c r="Q496" i="5"/>
  <c r="P496" i="5"/>
  <c r="O496" i="5"/>
  <c r="N496" i="5"/>
  <c r="M496" i="5"/>
  <c r="L496" i="5"/>
  <c r="K496" i="5"/>
  <c r="J496" i="5"/>
  <c r="I496" i="5"/>
  <c r="H496" i="5"/>
  <c r="G496" i="5"/>
  <c r="F496" i="5"/>
  <c r="E496" i="5"/>
  <c r="D496" i="5"/>
  <c r="C496" i="5"/>
  <c r="B496" i="5"/>
  <c r="AY495" i="5"/>
  <c r="AV495" i="5"/>
  <c r="AU495" i="5"/>
  <c r="AT495" i="5"/>
  <c r="AS495" i="5"/>
  <c r="AR495" i="5"/>
  <c r="AQ495" i="5"/>
  <c r="AP495" i="5"/>
  <c r="AO495" i="5"/>
  <c r="AN495" i="5"/>
  <c r="AM495" i="5"/>
  <c r="AL495" i="5"/>
  <c r="AK495" i="5"/>
  <c r="AJ495" i="5"/>
  <c r="AI495" i="5"/>
  <c r="AH495" i="5"/>
  <c r="AG495" i="5"/>
  <c r="AF495" i="5"/>
  <c r="AE495" i="5"/>
  <c r="AD495" i="5"/>
  <c r="AC495" i="5"/>
  <c r="AB495" i="5"/>
  <c r="AA495" i="5"/>
  <c r="W495" i="5"/>
  <c r="V495" i="5"/>
  <c r="U495" i="5"/>
  <c r="T495" i="5"/>
  <c r="S495" i="5"/>
  <c r="R495" i="5"/>
  <c r="Q495" i="5"/>
  <c r="P495" i="5"/>
  <c r="O495" i="5"/>
  <c r="N495" i="5"/>
  <c r="M495" i="5"/>
  <c r="L495" i="5"/>
  <c r="K495" i="5"/>
  <c r="J495" i="5"/>
  <c r="I495" i="5"/>
  <c r="H495" i="5"/>
  <c r="G495" i="5"/>
  <c r="F495" i="5"/>
  <c r="E495" i="5"/>
  <c r="D495" i="5"/>
  <c r="C495" i="5"/>
  <c r="B495" i="5"/>
  <c r="AY494" i="5"/>
  <c r="AV494" i="5"/>
  <c r="AU494" i="5"/>
  <c r="AT494" i="5"/>
  <c r="AS494" i="5"/>
  <c r="AR494" i="5"/>
  <c r="AQ494" i="5"/>
  <c r="AP494" i="5"/>
  <c r="AO494" i="5"/>
  <c r="AN494" i="5"/>
  <c r="AM494" i="5"/>
  <c r="AL494" i="5"/>
  <c r="AK494" i="5"/>
  <c r="AJ494" i="5"/>
  <c r="AI494" i="5"/>
  <c r="AH494" i="5"/>
  <c r="AG494" i="5"/>
  <c r="AF494" i="5"/>
  <c r="AE494" i="5"/>
  <c r="AD494" i="5"/>
  <c r="AC494" i="5"/>
  <c r="AB494" i="5"/>
  <c r="AA494" i="5"/>
  <c r="W494" i="5"/>
  <c r="V494" i="5"/>
  <c r="U494" i="5"/>
  <c r="T494" i="5"/>
  <c r="S494" i="5"/>
  <c r="R494" i="5"/>
  <c r="Q494" i="5"/>
  <c r="P494" i="5"/>
  <c r="O494" i="5"/>
  <c r="N494" i="5"/>
  <c r="M494" i="5"/>
  <c r="L494" i="5"/>
  <c r="K494" i="5"/>
  <c r="J494" i="5"/>
  <c r="I494" i="5"/>
  <c r="H494" i="5"/>
  <c r="G494" i="5"/>
  <c r="F494" i="5"/>
  <c r="E494" i="5"/>
  <c r="D494" i="5"/>
  <c r="C494" i="5"/>
  <c r="B494" i="5"/>
  <c r="AY493" i="5"/>
  <c r="AV493" i="5"/>
  <c r="AU493" i="5"/>
  <c r="AT493" i="5"/>
  <c r="AS493" i="5"/>
  <c r="AR493" i="5"/>
  <c r="AQ493" i="5"/>
  <c r="AP493" i="5"/>
  <c r="AO493" i="5"/>
  <c r="AN493" i="5"/>
  <c r="AM493" i="5"/>
  <c r="AL493" i="5"/>
  <c r="AK493" i="5"/>
  <c r="AJ493" i="5"/>
  <c r="AI493" i="5"/>
  <c r="AH493" i="5"/>
  <c r="AG493" i="5"/>
  <c r="AF493" i="5"/>
  <c r="AE493" i="5"/>
  <c r="AD493" i="5"/>
  <c r="AC493" i="5"/>
  <c r="AB493" i="5"/>
  <c r="AA493" i="5"/>
  <c r="W493" i="5"/>
  <c r="V493" i="5"/>
  <c r="U493" i="5"/>
  <c r="T493" i="5"/>
  <c r="S493" i="5"/>
  <c r="R493" i="5"/>
  <c r="Q493" i="5"/>
  <c r="P493" i="5"/>
  <c r="O493" i="5"/>
  <c r="N493" i="5"/>
  <c r="M493" i="5"/>
  <c r="L493" i="5"/>
  <c r="K493" i="5"/>
  <c r="J493" i="5"/>
  <c r="I493" i="5"/>
  <c r="H493" i="5"/>
  <c r="G493" i="5"/>
  <c r="F493" i="5"/>
  <c r="E493" i="5"/>
  <c r="D493" i="5"/>
  <c r="C493" i="5"/>
  <c r="B493" i="5"/>
  <c r="AY492" i="5"/>
  <c r="AV492" i="5"/>
  <c r="AU492" i="5"/>
  <c r="AT492" i="5"/>
  <c r="AS492" i="5"/>
  <c r="AR492" i="5"/>
  <c r="AQ492" i="5"/>
  <c r="AP492" i="5"/>
  <c r="AO492" i="5"/>
  <c r="AN492" i="5"/>
  <c r="AM492" i="5"/>
  <c r="AL492" i="5"/>
  <c r="AK492" i="5"/>
  <c r="AJ492" i="5"/>
  <c r="AI492" i="5"/>
  <c r="AH492" i="5"/>
  <c r="AG492" i="5"/>
  <c r="AF492" i="5"/>
  <c r="AE492" i="5"/>
  <c r="AD492" i="5"/>
  <c r="AC492" i="5"/>
  <c r="AB492" i="5"/>
  <c r="AA492" i="5"/>
  <c r="W492" i="5"/>
  <c r="V492" i="5"/>
  <c r="U492" i="5"/>
  <c r="T492" i="5"/>
  <c r="S492" i="5"/>
  <c r="R492" i="5"/>
  <c r="Q492" i="5"/>
  <c r="P492" i="5"/>
  <c r="O492" i="5"/>
  <c r="N492" i="5"/>
  <c r="M492" i="5"/>
  <c r="L492" i="5"/>
  <c r="K492" i="5"/>
  <c r="J492" i="5"/>
  <c r="I492" i="5"/>
  <c r="H492" i="5"/>
  <c r="G492" i="5"/>
  <c r="F492" i="5"/>
  <c r="E492" i="5"/>
  <c r="D492" i="5"/>
  <c r="C492" i="5"/>
  <c r="B492" i="5"/>
  <c r="AY491" i="5"/>
  <c r="AV491" i="5"/>
  <c r="AU491" i="5"/>
  <c r="AT491" i="5"/>
  <c r="AS491" i="5"/>
  <c r="AR491" i="5"/>
  <c r="AQ491" i="5"/>
  <c r="AP491" i="5"/>
  <c r="AO491" i="5"/>
  <c r="AN491" i="5"/>
  <c r="AM491" i="5"/>
  <c r="AL491" i="5"/>
  <c r="AK491" i="5"/>
  <c r="AJ491" i="5"/>
  <c r="AI491" i="5"/>
  <c r="AH491" i="5"/>
  <c r="AG491" i="5"/>
  <c r="AF491" i="5"/>
  <c r="AE491" i="5"/>
  <c r="AD491" i="5"/>
  <c r="AC491" i="5"/>
  <c r="AB491" i="5"/>
  <c r="AA491" i="5"/>
  <c r="W491" i="5"/>
  <c r="V491" i="5"/>
  <c r="U491" i="5"/>
  <c r="T491" i="5"/>
  <c r="S491" i="5"/>
  <c r="R491" i="5"/>
  <c r="Q491" i="5"/>
  <c r="P491" i="5"/>
  <c r="O491" i="5"/>
  <c r="N491" i="5"/>
  <c r="M491" i="5"/>
  <c r="L491" i="5"/>
  <c r="K491" i="5"/>
  <c r="J491" i="5"/>
  <c r="I491" i="5"/>
  <c r="H491" i="5"/>
  <c r="G491" i="5"/>
  <c r="F491" i="5"/>
  <c r="E491" i="5"/>
  <c r="D491" i="5"/>
  <c r="C491" i="5"/>
  <c r="B491" i="5"/>
  <c r="AY490" i="5"/>
  <c r="AV490" i="5"/>
  <c r="AU490" i="5"/>
  <c r="AT490" i="5"/>
  <c r="AS490" i="5"/>
  <c r="AR490" i="5"/>
  <c r="AQ490" i="5"/>
  <c r="AP490" i="5"/>
  <c r="AO490" i="5"/>
  <c r="AN490" i="5"/>
  <c r="AM490" i="5"/>
  <c r="AL490" i="5"/>
  <c r="AK490" i="5"/>
  <c r="AJ490" i="5"/>
  <c r="AI490" i="5"/>
  <c r="AH490" i="5"/>
  <c r="AG490" i="5"/>
  <c r="AF490" i="5"/>
  <c r="AE490" i="5"/>
  <c r="AD490" i="5"/>
  <c r="AC490" i="5"/>
  <c r="AB490" i="5"/>
  <c r="AA490" i="5"/>
  <c r="W490" i="5"/>
  <c r="V490" i="5"/>
  <c r="U490" i="5"/>
  <c r="T490" i="5"/>
  <c r="S490" i="5"/>
  <c r="R490" i="5"/>
  <c r="Q490" i="5"/>
  <c r="P490" i="5"/>
  <c r="O490" i="5"/>
  <c r="N490" i="5"/>
  <c r="M490" i="5"/>
  <c r="L490" i="5"/>
  <c r="K490" i="5"/>
  <c r="J490" i="5"/>
  <c r="I490" i="5"/>
  <c r="H490" i="5"/>
  <c r="G490" i="5"/>
  <c r="F490" i="5"/>
  <c r="E490" i="5"/>
  <c r="D490" i="5"/>
  <c r="C490" i="5"/>
  <c r="B490" i="5"/>
  <c r="AY489" i="5"/>
  <c r="AV489" i="5"/>
  <c r="AU489" i="5"/>
  <c r="AT489" i="5"/>
  <c r="AS489" i="5"/>
  <c r="AR489" i="5"/>
  <c r="AQ489" i="5"/>
  <c r="AP489" i="5"/>
  <c r="AO489" i="5"/>
  <c r="AN489" i="5"/>
  <c r="AM489" i="5"/>
  <c r="AL489" i="5"/>
  <c r="AK489" i="5"/>
  <c r="AJ489" i="5"/>
  <c r="AI489" i="5"/>
  <c r="AH489" i="5"/>
  <c r="AG489" i="5"/>
  <c r="AF489" i="5"/>
  <c r="AE489" i="5"/>
  <c r="AD489" i="5"/>
  <c r="AC489" i="5"/>
  <c r="AB489" i="5"/>
  <c r="AA489" i="5"/>
  <c r="W489" i="5"/>
  <c r="V489" i="5"/>
  <c r="U489" i="5"/>
  <c r="T489" i="5"/>
  <c r="S489" i="5"/>
  <c r="R489" i="5"/>
  <c r="Q489" i="5"/>
  <c r="P489" i="5"/>
  <c r="O489" i="5"/>
  <c r="N489" i="5"/>
  <c r="M489" i="5"/>
  <c r="L489" i="5"/>
  <c r="K489" i="5"/>
  <c r="J489" i="5"/>
  <c r="I489" i="5"/>
  <c r="H489" i="5"/>
  <c r="G489" i="5"/>
  <c r="F489" i="5"/>
  <c r="E489" i="5"/>
  <c r="D489" i="5"/>
  <c r="C489" i="5"/>
  <c r="B489" i="5"/>
  <c r="AY488" i="5"/>
  <c r="AV488" i="5"/>
  <c r="AU488" i="5"/>
  <c r="AT488" i="5"/>
  <c r="AS488" i="5"/>
  <c r="AR488" i="5"/>
  <c r="AQ488" i="5"/>
  <c r="AP488" i="5"/>
  <c r="AO488" i="5"/>
  <c r="AN488" i="5"/>
  <c r="AM488" i="5"/>
  <c r="AL488" i="5"/>
  <c r="AK488" i="5"/>
  <c r="AJ488" i="5"/>
  <c r="AI488" i="5"/>
  <c r="AH488" i="5"/>
  <c r="AG488" i="5"/>
  <c r="AF488" i="5"/>
  <c r="AE488" i="5"/>
  <c r="AD488" i="5"/>
  <c r="AC488" i="5"/>
  <c r="AB488" i="5"/>
  <c r="AA488" i="5"/>
  <c r="W488" i="5"/>
  <c r="V488" i="5"/>
  <c r="U488" i="5"/>
  <c r="T488" i="5"/>
  <c r="S488" i="5"/>
  <c r="R488" i="5"/>
  <c r="Q488" i="5"/>
  <c r="P488" i="5"/>
  <c r="O488" i="5"/>
  <c r="N488" i="5"/>
  <c r="M488" i="5"/>
  <c r="L488" i="5"/>
  <c r="K488" i="5"/>
  <c r="J488" i="5"/>
  <c r="I488" i="5"/>
  <c r="H488" i="5"/>
  <c r="G488" i="5"/>
  <c r="F488" i="5"/>
  <c r="E488" i="5"/>
  <c r="D488" i="5"/>
  <c r="C488" i="5"/>
  <c r="B488" i="5"/>
  <c r="AY487" i="5"/>
  <c r="AV487" i="5"/>
  <c r="AU487" i="5"/>
  <c r="AT487" i="5"/>
  <c r="AS487" i="5"/>
  <c r="AR487" i="5"/>
  <c r="AQ487" i="5"/>
  <c r="AP487" i="5"/>
  <c r="AO487" i="5"/>
  <c r="AN487" i="5"/>
  <c r="AM487" i="5"/>
  <c r="AL487" i="5"/>
  <c r="AK487" i="5"/>
  <c r="AJ487" i="5"/>
  <c r="AI487" i="5"/>
  <c r="AH487" i="5"/>
  <c r="AG487" i="5"/>
  <c r="AF487" i="5"/>
  <c r="AE487" i="5"/>
  <c r="AD487" i="5"/>
  <c r="AC487" i="5"/>
  <c r="AB487" i="5"/>
  <c r="AA487" i="5"/>
  <c r="W487" i="5"/>
  <c r="V487" i="5"/>
  <c r="U487" i="5"/>
  <c r="T487" i="5"/>
  <c r="S487" i="5"/>
  <c r="R487" i="5"/>
  <c r="Q487" i="5"/>
  <c r="P487" i="5"/>
  <c r="O487" i="5"/>
  <c r="N487" i="5"/>
  <c r="M487" i="5"/>
  <c r="L487" i="5"/>
  <c r="K487" i="5"/>
  <c r="J487" i="5"/>
  <c r="I487" i="5"/>
  <c r="H487" i="5"/>
  <c r="G487" i="5"/>
  <c r="F487" i="5"/>
  <c r="E487" i="5"/>
  <c r="D487" i="5"/>
  <c r="C487" i="5"/>
  <c r="B487" i="5"/>
  <c r="AY486" i="5"/>
  <c r="AV486" i="5"/>
  <c r="AU486" i="5"/>
  <c r="AT486" i="5"/>
  <c r="AS486" i="5"/>
  <c r="AR486" i="5"/>
  <c r="AQ486" i="5"/>
  <c r="AP486" i="5"/>
  <c r="AO486" i="5"/>
  <c r="AN486" i="5"/>
  <c r="AM486" i="5"/>
  <c r="AL486" i="5"/>
  <c r="AK486" i="5"/>
  <c r="AJ486" i="5"/>
  <c r="AI486" i="5"/>
  <c r="AH486" i="5"/>
  <c r="AG486" i="5"/>
  <c r="AF486" i="5"/>
  <c r="AE486" i="5"/>
  <c r="AD486" i="5"/>
  <c r="AC486" i="5"/>
  <c r="AB486" i="5"/>
  <c r="AA486" i="5"/>
  <c r="W486" i="5"/>
  <c r="V486" i="5"/>
  <c r="U486" i="5"/>
  <c r="T486" i="5"/>
  <c r="S486" i="5"/>
  <c r="R486" i="5"/>
  <c r="Q486" i="5"/>
  <c r="P486" i="5"/>
  <c r="O486" i="5"/>
  <c r="N486" i="5"/>
  <c r="M486" i="5"/>
  <c r="L486" i="5"/>
  <c r="K486" i="5"/>
  <c r="J486" i="5"/>
  <c r="I486" i="5"/>
  <c r="H486" i="5"/>
  <c r="G486" i="5"/>
  <c r="F486" i="5"/>
  <c r="E486" i="5"/>
  <c r="D486" i="5"/>
  <c r="C486" i="5"/>
  <c r="B486" i="5"/>
  <c r="AY485" i="5"/>
  <c r="AV485" i="5"/>
  <c r="AU485" i="5"/>
  <c r="AT485" i="5"/>
  <c r="AS485" i="5"/>
  <c r="AR485" i="5"/>
  <c r="AQ485" i="5"/>
  <c r="AP485" i="5"/>
  <c r="AO485" i="5"/>
  <c r="AN485" i="5"/>
  <c r="AM485" i="5"/>
  <c r="AL485" i="5"/>
  <c r="AK485" i="5"/>
  <c r="AJ485" i="5"/>
  <c r="AI485" i="5"/>
  <c r="AH485" i="5"/>
  <c r="AG485" i="5"/>
  <c r="AF485" i="5"/>
  <c r="AE485" i="5"/>
  <c r="AD485" i="5"/>
  <c r="AC485" i="5"/>
  <c r="AB485" i="5"/>
  <c r="AA485" i="5"/>
  <c r="W485" i="5"/>
  <c r="V485" i="5"/>
  <c r="U485" i="5"/>
  <c r="T485" i="5"/>
  <c r="S485" i="5"/>
  <c r="R485" i="5"/>
  <c r="Q485" i="5"/>
  <c r="P485" i="5"/>
  <c r="O485" i="5"/>
  <c r="N485" i="5"/>
  <c r="M485" i="5"/>
  <c r="L485" i="5"/>
  <c r="K485" i="5"/>
  <c r="J485" i="5"/>
  <c r="I485" i="5"/>
  <c r="H485" i="5"/>
  <c r="G485" i="5"/>
  <c r="F485" i="5"/>
  <c r="E485" i="5"/>
  <c r="D485" i="5"/>
  <c r="C485" i="5"/>
  <c r="B485" i="5"/>
  <c r="AY484" i="5"/>
  <c r="AV484" i="5"/>
  <c r="AU484" i="5"/>
  <c r="AT484" i="5"/>
  <c r="AS484" i="5"/>
  <c r="AR484" i="5"/>
  <c r="AQ484" i="5"/>
  <c r="AP484" i="5"/>
  <c r="AO484" i="5"/>
  <c r="AN484" i="5"/>
  <c r="AM484" i="5"/>
  <c r="AL484" i="5"/>
  <c r="AK484" i="5"/>
  <c r="AJ484" i="5"/>
  <c r="AI484" i="5"/>
  <c r="AH484" i="5"/>
  <c r="AG484" i="5"/>
  <c r="AF484" i="5"/>
  <c r="AE484" i="5"/>
  <c r="AD484" i="5"/>
  <c r="AC484" i="5"/>
  <c r="AB484" i="5"/>
  <c r="AA484" i="5"/>
  <c r="W484" i="5"/>
  <c r="V484" i="5"/>
  <c r="U484" i="5"/>
  <c r="T484" i="5"/>
  <c r="S484" i="5"/>
  <c r="R484" i="5"/>
  <c r="Q484" i="5"/>
  <c r="P484" i="5"/>
  <c r="O484" i="5"/>
  <c r="N484" i="5"/>
  <c r="M484" i="5"/>
  <c r="L484" i="5"/>
  <c r="K484" i="5"/>
  <c r="J484" i="5"/>
  <c r="I484" i="5"/>
  <c r="H484" i="5"/>
  <c r="G484" i="5"/>
  <c r="F484" i="5"/>
  <c r="E484" i="5"/>
  <c r="D484" i="5"/>
  <c r="C484" i="5"/>
  <c r="B484" i="5"/>
  <c r="AY483" i="5"/>
  <c r="AV483" i="5"/>
  <c r="AU483" i="5"/>
  <c r="AT483" i="5"/>
  <c r="AS483" i="5"/>
  <c r="AR483" i="5"/>
  <c r="AQ483" i="5"/>
  <c r="AP483" i="5"/>
  <c r="AO483" i="5"/>
  <c r="AN483" i="5"/>
  <c r="AM483" i="5"/>
  <c r="AL483" i="5"/>
  <c r="AK483" i="5"/>
  <c r="AJ483" i="5"/>
  <c r="AI483" i="5"/>
  <c r="AH483" i="5"/>
  <c r="AG483" i="5"/>
  <c r="AF483" i="5"/>
  <c r="AE483" i="5"/>
  <c r="AD483" i="5"/>
  <c r="AC483" i="5"/>
  <c r="AB483" i="5"/>
  <c r="AA483" i="5"/>
  <c r="W483" i="5"/>
  <c r="V483" i="5"/>
  <c r="U483" i="5"/>
  <c r="T483" i="5"/>
  <c r="S483" i="5"/>
  <c r="R483" i="5"/>
  <c r="Q483" i="5"/>
  <c r="P483" i="5"/>
  <c r="O483" i="5"/>
  <c r="N483" i="5"/>
  <c r="M483" i="5"/>
  <c r="L483" i="5"/>
  <c r="K483" i="5"/>
  <c r="J483" i="5"/>
  <c r="I483" i="5"/>
  <c r="H483" i="5"/>
  <c r="G483" i="5"/>
  <c r="F483" i="5"/>
  <c r="E483" i="5"/>
  <c r="D483" i="5"/>
  <c r="C483" i="5"/>
  <c r="B483" i="5"/>
  <c r="AY482" i="5"/>
  <c r="AV482" i="5"/>
  <c r="AU482" i="5"/>
  <c r="AT482" i="5"/>
  <c r="AS482" i="5"/>
  <c r="AR482" i="5"/>
  <c r="AQ482" i="5"/>
  <c r="AP482" i="5"/>
  <c r="AO482" i="5"/>
  <c r="AN482" i="5"/>
  <c r="AM482" i="5"/>
  <c r="AL482" i="5"/>
  <c r="AK482" i="5"/>
  <c r="AJ482" i="5"/>
  <c r="AI482" i="5"/>
  <c r="AH482" i="5"/>
  <c r="AG482" i="5"/>
  <c r="AF482" i="5"/>
  <c r="AE482" i="5"/>
  <c r="AD482" i="5"/>
  <c r="AC482" i="5"/>
  <c r="AB482" i="5"/>
  <c r="AA482" i="5"/>
  <c r="W482" i="5"/>
  <c r="V482" i="5"/>
  <c r="U482" i="5"/>
  <c r="T482" i="5"/>
  <c r="S482" i="5"/>
  <c r="R482" i="5"/>
  <c r="Q482" i="5"/>
  <c r="P482" i="5"/>
  <c r="O482" i="5"/>
  <c r="N482" i="5"/>
  <c r="M482" i="5"/>
  <c r="L482" i="5"/>
  <c r="K482" i="5"/>
  <c r="J482" i="5"/>
  <c r="I482" i="5"/>
  <c r="H482" i="5"/>
  <c r="G482" i="5"/>
  <c r="F482" i="5"/>
  <c r="E482" i="5"/>
  <c r="D482" i="5"/>
  <c r="C482" i="5"/>
  <c r="B482" i="5"/>
  <c r="AY481" i="5"/>
  <c r="AV481" i="5"/>
  <c r="AU481" i="5"/>
  <c r="AT481" i="5"/>
  <c r="AS481" i="5"/>
  <c r="AR481" i="5"/>
  <c r="AQ481" i="5"/>
  <c r="AP481" i="5"/>
  <c r="AO481" i="5"/>
  <c r="AN481" i="5"/>
  <c r="AM481" i="5"/>
  <c r="AL481" i="5"/>
  <c r="AK481" i="5"/>
  <c r="AJ481" i="5"/>
  <c r="AI481" i="5"/>
  <c r="AH481" i="5"/>
  <c r="AG481" i="5"/>
  <c r="AF481" i="5"/>
  <c r="AE481" i="5"/>
  <c r="AD481" i="5"/>
  <c r="AC481" i="5"/>
  <c r="AB481" i="5"/>
  <c r="AA481" i="5"/>
  <c r="W481" i="5"/>
  <c r="V481" i="5"/>
  <c r="U481" i="5"/>
  <c r="T481" i="5"/>
  <c r="S481" i="5"/>
  <c r="R481" i="5"/>
  <c r="Q481" i="5"/>
  <c r="P481" i="5"/>
  <c r="O481" i="5"/>
  <c r="N481" i="5"/>
  <c r="M481" i="5"/>
  <c r="L481" i="5"/>
  <c r="K481" i="5"/>
  <c r="J481" i="5"/>
  <c r="I481" i="5"/>
  <c r="H481" i="5"/>
  <c r="G481" i="5"/>
  <c r="F481" i="5"/>
  <c r="E481" i="5"/>
  <c r="D481" i="5"/>
  <c r="C481" i="5"/>
  <c r="B481" i="5"/>
  <c r="AY480" i="5"/>
  <c r="AV480" i="5"/>
  <c r="AU480" i="5"/>
  <c r="AT480" i="5"/>
  <c r="AS480" i="5"/>
  <c r="AR480" i="5"/>
  <c r="AQ480" i="5"/>
  <c r="AP480" i="5"/>
  <c r="AO480" i="5"/>
  <c r="AN480" i="5"/>
  <c r="AM480" i="5"/>
  <c r="AL480" i="5"/>
  <c r="AK480" i="5"/>
  <c r="AJ480" i="5"/>
  <c r="AI480" i="5"/>
  <c r="AH480" i="5"/>
  <c r="AG480" i="5"/>
  <c r="AF480" i="5"/>
  <c r="AE480" i="5"/>
  <c r="AD480" i="5"/>
  <c r="AC480" i="5"/>
  <c r="AB480" i="5"/>
  <c r="AA480" i="5"/>
  <c r="W480" i="5"/>
  <c r="V480" i="5"/>
  <c r="U480" i="5"/>
  <c r="T480" i="5"/>
  <c r="S480" i="5"/>
  <c r="R480" i="5"/>
  <c r="Q480" i="5"/>
  <c r="P480" i="5"/>
  <c r="O480" i="5"/>
  <c r="N480" i="5"/>
  <c r="M480" i="5"/>
  <c r="L480" i="5"/>
  <c r="K480" i="5"/>
  <c r="J480" i="5"/>
  <c r="I480" i="5"/>
  <c r="H480" i="5"/>
  <c r="G480" i="5"/>
  <c r="F480" i="5"/>
  <c r="E480" i="5"/>
  <c r="D480" i="5"/>
  <c r="C480" i="5"/>
  <c r="B480" i="5"/>
  <c r="AY479" i="5"/>
  <c r="AV479" i="5"/>
  <c r="AU479" i="5"/>
  <c r="AT479" i="5"/>
  <c r="AS479" i="5"/>
  <c r="AR479" i="5"/>
  <c r="AQ479" i="5"/>
  <c r="AP479" i="5"/>
  <c r="AO479" i="5"/>
  <c r="AN479" i="5"/>
  <c r="AM479" i="5"/>
  <c r="AL479" i="5"/>
  <c r="AK479" i="5"/>
  <c r="AJ479" i="5"/>
  <c r="AI479" i="5"/>
  <c r="AH479" i="5"/>
  <c r="AG479" i="5"/>
  <c r="AF479" i="5"/>
  <c r="AE479" i="5"/>
  <c r="AD479" i="5"/>
  <c r="AC479" i="5"/>
  <c r="AB479" i="5"/>
  <c r="AA479" i="5"/>
  <c r="W479" i="5"/>
  <c r="V479" i="5"/>
  <c r="U479" i="5"/>
  <c r="T479" i="5"/>
  <c r="S479" i="5"/>
  <c r="R479" i="5"/>
  <c r="Q479" i="5"/>
  <c r="P479" i="5"/>
  <c r="O479" i="5"/>
  <c r="N479" i="5"/>
  <c r="M479" i="5"/>
  <c r="L479" i="5"/>
  <c r="K479" i="5"/>
  <c r="J479" i="5"/>
  <c r="I479" i="5"/>
  <c r="H479" i="5"/>
  <c r="G479" i="5"/>
  <c r="F479" i="5"/>
  <c r="E479" i="5"/>
  <c r="D479" i="5"/>
  <c r="C479" i="5"/>
  <c r="B479" i="5"/>
  <c r="AY478" i="5"/>
  <c r="AV478" i="5"/>
  <c r="AU478" i="5"/>
  <c r="AT478" i="5"/>
  <c r="AS478" i="5"/>
  <c r="AR478" i="5"/>
  <c r="AQ478" i="5"/>
  <c r="AP478" i="5"/>
  <c r="AO478" i="5"/>
  <c r="AN478" i="5"/>
  <c r="AM478" i="5"/>
  <c r="AL478" i="5"/>
  <c r="AK478" i="5"/>
  <c r="AJ478" i="5"/>
  <c r="AI478" i="5"/>
  <c r="AH478" i="5"/>
  <c r="AG478" i="5"/>
  <c r="AF478" i="5"/>
  <c r="AE478" i="5"/>
  <c r="AD478" i="5"/>
  <c r="AC478" i="5"/>
  <c r="AB478" i="5"/>
  <c r="AA478" i="5"/>
  <c r="W478" i="5"/>
  <c r="V478" i="5"/>
  <c r="U478" i="5"/>
  <c r="T478" i="5"/>
  <c r="S478" i="5"/>
  <c r="R478" i="5"/>
  <c r="Q478" i="5"/>
  <c r="P478" i="5"/>
  <c r="O478" i="5"/>
  <c r="N478" i="5"/>
  <c r="M478" i="5"/>
  <c r="L478" i="5"/>
  <c r="K478" i="5"/>
  <c r="J478" i="5"/>
  <c r="I478" i="5"/>
  <c r="H478" i="5"/>
  <c r="G478" i="5"/>
  <c r="F478" i="5"/>
  <c r="E478" i="5"/>
  <c r="D478" i="5"/>
  <c r="C478" i="5"/>
  <c r="B478" i="5"/>
  <c r="AY477" i="5"/>
  <c r="AV477" i="5"/>
  <c r="AU477" i="5"/>
  <c r="AT477" i="5"/>
  <c r="AS477" i="5"/>
  <c r="AR477" i="5"/>
  <c r="AQ477" i="5"/>
  <c r="AP477" i="5"/>
  <c r="AO477" i="5"/>
  <c r="AN477" i="5"/>
  <c r="AM477" i="5"/>
  <c r="AL477" i="5"/>
  <c r="AK477" i="5"/>
  <c r="AJ477" i="5"/>
  <c r="AI477" i="5"/>
  <c r="AH477" i="5"/>
  <c r="AG477" i="5"/>
  <c r="AF477" i="5"/>
  <c r="AE477" i="5"/>
  <c r="AD477" i="5"/>
  <c r="AC477" i="5"/>
  <c r="AB477" i="5"/>
  <c r="AA477" i="5"/>
  <c r="W477" i="5"/>
  <c r="V477" i="5"/>
  <c r="U477" i="5"/>
  <c r="T477" i="5"/>
  <c r="S477" i="5"/>
  <c r="R477" i="5"/>
  <c r="Q477" i="5"/>
  <c r="P477" i="5"/>
  <c r="O477" i="5"/>
  <c r="N477" i="5"/>
  <c r="M477" i="5"/>
  <c r="L477" i="5"/>
  <c r="K477" i="5"/>
  <c r="J477" i="5"/>
  <c r="I477" i="5"/>
  <c r="H477" i="5"/>
  <c r="G477" i="5"/>
  <c r="F477" i="5"/>
  <c r="E477" i="5"/>
  <c r="D477" i="5"/>
  <c r="C477" i="5"/>
  <c r="B477" i="5"/>
  <c r="AY476" i="5"/>
  <c r="AV476" i="5"/>
  <c r="AU476" i="5"/>
  <c r="AT476" i="5"/>
  <c r="AS476" i="5"/>
  <c r="AR476" i="5"/>
  <c r="AQ476" i="5"/>
  <c r="AP476" i="5"/>
  <c r="AO476" i="5"/>
  <c r="AN476" i="5"/>
  <c r="AM476" i="5"/>
  <c r="AL476" i="5"/>
  <c r="AK476" i="5"/>
  <c r="AJ476" i="5"/>
  <c r="AI476" i="5"/>
  <c r="AH476" i="5"/>
  <c r="AG476" i="5"/>
  <c r="AF476" i="5"/>
  <c r="AE476" i="5"/>
  <c r="AD476" i="5"/>
  <c r="AC476" i="5"/>
  <c r="AB476" i="5"/>
  <c r="AA476" i="5"/>
  <c r="W476" i="5"/>
  <c r="V476" i="5"/>
  <c r="U476" i="5"/>
  <c r="T476" i="5"/>
  <c r="S476" i="5"/>
  <c r="R476" i="5"/>
  <c r="Q476" i="5"/>
  <c r="P476" i="5"/>
  <c r="O476" i="5"/>
  <c r="N476" i="5"/>
  <c r="M476" i="5"/>
  <c r="L476" i="5"/>
  <c r="K476" i="5"/>
  <c r="J476" i="5"/>
  <c r="I476" i="5"/>
  <c r="H476" i="5"/>
  <c r="G476" i="5"/>
  <c r="F476" i="5"/>
  <c r="E476" i="5"/>
  <c r="D476" i="5"/>
  <c r="C476" i="5"/>
  <c r="B476" i="5"/>
  <c r="AY475" i="5"/>
  <c r="AV475" i="5"/>
  <c r="AU475" i="5"/>
  <c r="AT475" i="5"/>
  <c r="AS475" i="5"/>
  <c r="AR475" i="5"/>
  <c r="AQ475" i="5"/>
  <c r="AP475" i="5"/>
  <c r="AO475" i="5"/>
  <c r="AN475" i="5"/>
  <c r="AM475" i="5"/>
  <c r="AL475" i="5"/>
  <c r="AK475" i="5"/>
  <c r="AJ475" i="5"/>
  <c r="AI475" i="5"/>
  <c r="AH475" i="5"/>
  <c r="AG475" i="5"/>
  <c r="AF475" i="5"/>
  <c r="AE475" i="5"/>
  <c r="AD475" i="5"/>
  <c r="AC475" i="5"/>
  <c r="AB475" i="5"/>
  <c r="AA475" i="5"/>
  <c r="W475" i="5"/>
  <c r="V475" i="5"/>
  <c r="U475" i="5"/>
  <c r="T475" i="5"/>
  <c r="S475" i="5"/>
  <c r="R475" i="5"/>
  <c r="Q475" i="5"/>
  <c r="P475" i="5"/>
  <c r="O475" i="5"/>
  <c r="N475" i="5"/>
  <c r="M475" i="5"/>
  <c r="L475" i="5"/>
  <c r="K475" i="5"/>
  <c r="J475" i="5"/>
  <c r="I475" i="5"/>
  <c r="H475" i="5"/>
  <c r="G475" i="5"/>
  <c r="F475" i="5"/>
  <c r="E475" i="5"/>
  <c r="D475" i="5"/>
  <c r="C475" i="5"/>
  <c r="B475" i="5"/>
  <c r="AY474" i="5"/>
  <c r="AV474" i="5"/>
  <c r="AU474" i="5"/>
  <c r="AT474" i="5"/>
  <c r="AS474" i="5"/>
  <c r="AR474" i="5"/>
  <c r="AQ474" i="5"/>
  <c r="AP474" i="5"/>
  <c r="AO474" i="5"/>
  <c r="AN474" i="5"/>
  <c r="AM474" i="5"/>
  <c r="AL474" i="5"/>
  <c r="AK474" i="5"/>
  <c r="AJ474" i="5"/>
  <c r="AI474" i="5"/>
  <c r="AH474" i="5"/>
  <c r="AG474" i="5"/>
  <c r="AF474" i="5"/>
  <c r="AE474" i="5"/>
  <c r="AD474" i="5"/>
  <c r="AC474" i="5"/>
  <c r="AB474" i="5"/>
  <c r="AA474" i="5"/>
  <c r="W474" i="5"/>
  <c r="V474" i="5"/>
  <c r="U474" i="5"/>
  <c r="T474" i="5"/>
  <c r="S474" i="5"/>
  <c r="R474" i="5"/>
  <c r="Q474" i="5"/>
  <c r="P474" i="5"/>
  <c r="O474" i="5"/>
  <c r="N474" i="5"/>
  <c r="M474" i="5"/>
  <c r="L474" i="5"/>
  <c r="K474" i="5"/>
  <c r="J474" i="5"/>
  <c r="I474" i="5"/>
  <c r="H474" i="5"/>
  <c r="G474" i="5"/>
  <c r="F474" i="5"/>
  <c r="E474" i="5"/>
  <c r="D474" i="5"/>
  <c r="C474" i="5"/>
  <c r="B474" i="5"/>
  <c r="AY473" i="5"/>
  <c r="AV473" i="5"/>
  <c r="AU473" i="5"/>
  <c r="AT473" i="5"/>
  <c r="AS473" i="5"/>
  <c r="AR473" i="5"/>
  <c r="AQ473" i="5"/>
  <c r="AP473" i="5"/>
  <c r="AO473" i="5"/>
  <c r="AN473" i="5"/>
  <c r="AM473" i="5"/>
  <c r="AL473" i="5"/>
  <c r="AK473" i="5"/>
  <c r="AJ473" i="5"/>
  <c r="AI473" i="5"/>
  <c r="AH473" i="5"/>
  <c r="AG473" i="5"/>
  <c r="AF473" i="5"/>
  <c r="AE473" i="5"/>
  <c r="AD473" i="5"/>
  <c r="AC473" i="5"/>
  <c r="AB473" i="5"/>
  <c r="AA473" i="5"/>
  <c r="W473" i="5"/>
  <c r="V473" i="5"/>
  <c r="U473" i="5"/>
  <c r="T473" i="5"/>
  <c r="S473" i="5"/>
  <c r="R473" i="5"/>
  <c r="Q473" i="5"/>
  <c r="P473" i="5"/>
  <c r="O473" i="5"/>
  <c r="N473" i="5"/>
  <c r="M473" i="5"/>
  <c r="L473" i="5"/>
  <c r="K473" i="5"/>
  <c r="J473" i="5"/>
  <c r="I473" i="5"/>
  <c r="H473" i="5"/>
  <c r="G473" i="5"/>
  <c r="F473" i="5"/>
  <c r="E473" i="5"/>
  <c r="D473" i="5"/>
  <c r="C473" i="5"/>
  <c r="B473" i="5"/>
  <c r="AY472" i="5"/>
  <c r="AV472" i="5"/>
  <c r="AU472" i="5"/>
  <c r="AT472" i="5"/>
  <c r="AS472" i="5"/>
  <c r="AR472" i="5"/>
  <c r="AQ472" i="5"/>
  <c r="AP472" i="5"/>
  <c r="AO472" i="5"/>
  <c r="AN472" i="5"/>
  <c r="AM472" i="5"/>
  <c r="AL472" i="5"/>
  <c r="AK472" i="5"/>
  <c r="AJ472" i="5"/>
  <c r="AI472" i="5"/>
  <c r="AH472" i="5"/>
  <c r="AG472" i="5"/>
  <c r="AF472" i="5"/>
  <c r="AE472" i="5"/>
  <c r="AD472" i="5"/>
  <c r="AC472" i="5"/>
  <c r="AB472" i="5"/>
  <c r="AA472" i="5"/>
  <c r="W472" i="5"/>
  <c r="V472" i="5"/>
  <c r="U472" i="5"/>
  <c r="T472" i="5"/>
  <c r="S472" i="5"/>
  <c r="R472" i="5"/>
  <c r="Q472" i="5"/>
  <c r="P472" i="5"/>
  <c r="O472" i="5"/>
  <c r="N472" i="5"/>
  <c r="M472" i="5"/>
  <c r="L472" i="5"/>
  <c r="K472" i="5"/>
  <c r="J472" i="5"/>
  <c r="I472" i="5"/>
  <c r="H472" i="5"/>
  <c r="G472" i="5"/>
  <c r="F472" i="5"/>
  <c r="E472" i="5"/>
  <c r="D472" i="5"/>
  <c r="C472" i="5"/>
  <c r="B472" i="5"/>
  <c r="AY471" i="5"/>
  <c r="AV471" i="5"/>
  <c r="AU471" i="5"/>
  <c r="AT471" i="5"/>
  <c r="AS471" i="5"/>
  <c r="AR471" i="5"/>
  <c r="AQ471" i="5"/>
  <c r="AP471" i="5"/>
  <c r="AO471" i="5"/>
  <c r="AN471" i="5"/>
  <c r="AM471" i="5"/>
  <c r="AL471" i="5"/>
  <c r="AK471" i="5"/>
  <c r="AJ471" i="5"/>
  <c r="AI471" i="5"/>
  <c r="AH471" i="5"/>
  <c r="AG471" i="5"/>
  <c r="AF471" i="5"/>
  <c r="AE471" i="5"/>
  <c r="AD471" i="5"/>
  <c r="AC471" i="5"/>
  <c r="AB471" i="5"/>
  <c r="AA471" i="5"/>
  <c r="W471" i="5"/>
  <c r="V471" i="5"/>
  <c r="U471" i="5"/>
  <c r="T471" i="5"/>
  <c r="S471" i="5"/>
  <c r="R471" i="5"/>
  <c r="Q471" i="5"/>
  <c r="P471" i="5"/>
  <c r="O471" i="5"/>
  <c r="N471" i="5"/>
  <c r="M471" i="5"/>
  <c r="L471" i="5"/>
  <c r="K471" i="5"/>
  <c r="J471" i="5"/>
  <c r="I471" i="5"/>
  <c r="H471" i="5"/>
  <c r="G471" i="5"/>
  <c r="F471" i="5"/>
  <c r="E471" i="5"/>
  <c r="D471" i="5"/>
  <c r="C471" i="5"/>
  <c r="B471" i="5"/>
  <c r="AY470" i="5"/>
  <c r="AV470" i="5"/>
  <c r="AU470" i="5"/>
  <c r="AT470" i="5"/>
  <c r="AS470" i="5"/>
  <c r="AR470" i="5"/>
  <c r="AQ470" i="5"/>
  <c r="AP470" i="5"/>
  <c r="AO470" i="5"/>
  <c r="AN470" i="5"/>
  <c r="AM470" i="5"/>
  <c r="AL470" i="5"/>
  <c r="AK470" i="5"/>
  <c r="AJ470" i="5"/>
  <c r="AI470" i="5"/>
  <c r="AH470" i="5"/>
  <c r="AG470" i="5"/>
  <c r="AF470" i="5"/>
  <c r="AE470" i="5"/>
  <c r="AD470" i="5"/>
  <c r="AC470" i="5"/>
  <c r="AB470" i="5"/>
  <c r="AA470" i="5"/>
  <c r="W470" i="5"/>
  <c r="V470" i="5"/>
  <c r="U470" i="5"/>
  <c r="T470" i="5"/>
  <c r="S470" i="5"/>
  <c r="R470" i="5"/>
  <c r="Q470" i="5"/>
  <c r="P470" i="5"/>
  <c r="O470" i="5"/>
  <c r="N470" i="5"/>
  <c r="M470" i="5"/>
  <c r="L470" i="5"/>
  <c r="K470" i="5"/>
  <c r="J470" i="5"/>
  <c r="I470" i="5"/>
  <c r="H470" i="5"/>
  <c r="G470" i="5"/>
  <c r="F470" i="5"/>
  <c r="E470" i="5"/>
  <c r="D470" i="5"/>
  <c r="C470" i="5"/>
  <c r="B470" i="5"/>
  <c r="AY469" i="5"/>
  <c r="AV469" i="5"/>
  <c r="AU469" i="5"/>
  <c r="AT469" i="5"/>
  <c r="AS469" i="5"/>
  <c r="AR469" i="5"/>
  <c r="AQ469" i="5"/>
  <c r="AP469" i="5"/>
  <c r="AO469" i="5"/>
  <c r="AN469" i="5"/>
  <c r="AM469" i="5"/>
  <c r="AL469" i="5"/>
  <c r="AK469" i="5"/>
  <c r="AJ469" i="5"/>
  <c r="AI469" i="5"/>
  <c r="AH469" i="5"/>
  <c r="AG469" i="5"/>
  <c r="AF469" i="5"/>
  <c r="AE469" i="5"/>
  <c r="AD469" i="5"/>
  <c r="AC469" i="5"/>
  <c r="AB469" i="5"/>
  <c r="AA469" i="5"/>
  <c r="W469" i="5"/>
  <c r="V469" i="5"/>
  <c r="U469" i="5"/>
  <c r="T469" i="5"/>
  <c r="S469" i="5"/>
  <c r="R469" i="5"/>
  <c r="Q469" i="5"/>
  <c r="P469" i="5"/>
  <c r="O469" i="5"/>
  <c r="N469" i="5"/>
  <c r="M469" i="5"/>
  <c r="L469" i="5"/>
  <c r="K469" i="5"/>
  <c r="J469" i="5"/>
  <c r="I469" i="5"/>
  <c r="H469" i="5"/>
  <c r="G469" i="5"/>
  <c r="F469" i="5"/>
  <c r="E469" i="5"/>
  <c r="D469" i="5"/>
  <c r="C469" i="5"/>
  <c r="B469" i="5"/>
  <c r="AY468" i="5"/>
  <c r="AV468" i="5"/>
  <c r="AU468" i="5"/>
  <c r="AT468" i="5"/>
  <c r="AS468" i="5"/>
  <c r="AR468" i="5"/>
  <c r="AQ468" i="5"/>
  <c r="AP468" i="5"/>
  <c r="AO468" i="5"/>
  <c r="AN468" i="5"/>
  <c r="AM468" i="5"/>
  <c r="AL468" i="5"/>
  <c r="AK468" i="5"/>
  <c r="AJ468" i="5"/>
  <c r="AI468" i="5"/>
  <c r="AH468" i="5"/>
  <c r="AG468" i="5"/>
  <c r="AF468" i="5"/>
  <c r="AE468" i="5"/>
  <c r="AD468" i="5"/>
  <c r="AC468" i="5"/>
  <c r="AB468" i="5"/>
  <c r="AA468" i="5"/>
  <c r="W468" i="5"/>
  <c r="V468" i="5"/>
  <c r="U468" i="5"/>
  <c r="T468" i="5"/>
  <c r="S468" i="5"/>
  <c r="R468" i="5"/>
  <c r="Q468" i="5"/>
  <c r="P468" i="5"/>
  <c r="O468" i="5"/>
  <c r="N468" i="5"/>
  <c r="M468" i="5"/>
  <c r="L468" i="5"/>
  <c r="K468" i="5"/>
  <c r="J468" i="5"/>
  <c r="I468" i="5"/>
  <c r="H468" i="5"/>
  <c r="G468" i="5"/>
  <c r="F468" i="5"/>
  <c r="E468" i="5"/>
  <c r="D468" i="5"/>
  <c r="C468" i="5"/>
  <c r="B468" i="5"/>
  <c r="AY467" i="5"/>
  <c r="AV467" i="5"/>
  <c r="AU467" i="5"/>
  <c r="AT467" i="5"/>
  <c r="AS467" i="5"/>
  <c r="AR467" i="5"/>
  <c r="AQ467" i="5"/>
  <c r="AP467" i="5"/>
  <c r="AO467" i="5"/>
  <c r="AN467" i="5"/>
  <c r="AM467" i="5"/>
  <c r="AL467" i="5"/>
  <c r="AK467" i="5"/>
  <c r="AJ467" i="5"/>
  <c r="AI467" i="5"/>
  <c r="AH467" i="5"/>
  <c r="AG467" i="5"/>
  <c r="AF467" i="5"/>
  <c r="AE467" i="5"/>
  <c r="AD467" i="5"/>
  <c r="AC467" i="5"/>
  <c r="AB467" i="5"/>
  <c r="AA467" i="5"/>
  <c r="W467" i="5"/>
  <c r="V467" i="5"/>
  <c r="U467" i="5"/>
  <c r="T467" i="5"/>
  <c r="S467" i="5"/>
  <c r="R467" i="5"/>
  <c r="Q467" i="5"/>
  <c r="P467" i="5"/>
  <c r="O467" i="5"/>
  <c r="N467" i="5"/>
  <c r="M467" i="5"/>
  <c r="L467" i="5"/>
  <c r="K467" i="5"/>
  <c r="J467" i="5"/>
  <c r="I467" i="5"/>
  <c r="H467" i="5"/>
  <c r="G467" i="5"/>
  <c r="F467" i="5"/>
  <c r="E467" i="5"/>
  <c r="D467" i="5"/>
  <c r="C467" i="5"/>
  <c r="B467" i="5"/>
  <c r="AY466" i="5"/>
  <c r="AV466" i="5"/>
  <c r="AU466" i="5"/>
  <c r="AT466" i="5"/>
  <c r="AS466" i="5"/>
  <c r="AR466" i="5"/>
  <c r="AQ466" i="5"/>
  <c r="AP466" i="5"/>
  <c r="AO466" i="5"/>
  <c r="AN466" i="5"/>
  <c r="AM466" i="5"/>
  <c r="AL466" i="5"/>
  <c r="AK466" i="5"/>
  <c r="AJ466" i="5"/>
  <c r="AI466" i="5"/>
  <c r="AH466" i="5"/>
  <c r="AG466" i="5"/>
  <c r="AF466" i="5"/>
  <c r="AE466" i="5"/>
  <c r="AD466" i="5"/>
  <c r="AC466" i="5"/>
  <c r="AB466" i="5"/>
  <c r="AA466" i="5"/>
  <c r="W466" i="5"/>
  <c r="V466" i="5"/>
  <c r="U466" i="5"/>
  <c r="T466" i="5"/>
  <c r="S466" i="5"/>
  <c r="R466" i="5"/>
  <c r="Q466" i="5"/>
  <c r="P466" i="5"/>
  <c r="O466" i="5"/>
  <c r="N466" i="5"/>
  <c r="M466" i="5"/>
  <c r="L466" i="5"/>
  <c r="K466" i="5"/>
  <c r="J466" i="5"/>
  <c r="I466" i="5"/>
  <c r="H466" i="5"/>
  <c r="G466" i="5"/>
  <c r="F466" i="5"/>
  <c r="E466" i="5"/>
  <c r="D466" i="5"/>
  <c r="C466" i="5"/>
  <c r="B466" i="5"/>
  <c r="AY465" i="5"/>
  <c r="AV465" i="5"/>
  <c r="AU465" i="5"/>
  <c r="AT465" i="5"/>
  <c r="AS465" i="5"/>
  <c r="AR465" i="5"/>
  <c r="AQ465" i="5"/>
  <c r="AP465" i="5"/>
  <c r="AO465" i="5"/>
  <c r="AN465" i="5"/>
  <c r="AM465" i="5"/>
  <c r="AL465" i="5"/>
  <c r="AK465" i="5"/>
  <c r="AJ465" i="5"/>
  <c r="AI465" i="5"/>
  <c r="AH465" i="5"/>
  <c r="AG465" i="5"/>
  <c r="AF465" i="5"/>
  <c r="AE465" i="5"/>
  <c r="AD465" i="5"/>
  <c r="AC465" i="5"/>
  <c r="AB465" i="5"/>
  <c r="AA465" i="5"/>
  <c r="W465" i="5"/>
  <c r="V465" i="5"/>
  <c r="U465" i="5"/>
  <c r="T465" i="5"/>
  <c r="S465" i="5"/>
  <c r="R465" i="5"/>
  <c r="Q465" i="5"/>
  <c r="P465" i="5"/>
  <c r="O465" i="5"/>
  <c r="N465" i="5"/>
  <c r="M465" i="5"/>
  <c r="L465" i="5"/>
  <c r="K465" i="5"/>
  <c r="J465" i="5"/>
  <c r="I465" i="5"/>
  <c r="H465" i="5"/>
  <c r="G465" i="5"/>
  <c r="F465" i="5"/>
  <c r="E465" i="5"/>
  <c r="D465" i="5"/>
  <c r="C465" i="5"/>
  <c r="B465" i="5"/>
  <c r="AY464" i="5"/>
  <c r="AV464" i="5"/>
  <c r="AU464" i="5"/>
  <c r="AT464" i="5"/>
  <c r="AS464" i="5"/>
  <c r="AR464" i="5"/>
  <c r="AQ464" i="5"/>
  <c r="AP464" i="5"/>
  <c r="AO464" i="5"/>
  <c r="AN464" i="5"/>
  <c r="AM464" i="5"/>
  <c r="AL464" i="5"/>
  <c r="AK464" i="5"/>
  <c r="AJ464" i="5"/>
  <c r="AI464" i="5"/>
  <c r="AH464" i="5"/>
  <c r="AG464" i="5"/>
  <c r="AF464" i="5"/>
  <c r="AE464" i="5"/>
  <c r="AD464" i="5"/>
  <c r="AC464" i="5"/>
  <c r="AB464" i="5"/>
  <c r="AA464" i="5"/>
  <c r="W464" i="5"/>
  <c r="V464" i="5"/>
  <c r="U464" i="5"/>
  <c r="T464" i="5"/>
  <c r="S464" i="5"/>
  <c r="R464" i="5"/>
  <c r="Q464" i="5"/>
  <c r="P464" i="5"/>
  <c r="O464" i="5"/>
  <c r="N464" i="5"/>
  <c r="M464" i="5"/>
  <c r="L464" i="5"/>
  <c r="K464" i="5"/>
  <c r="J464" i="5"/>
  <c r="I464" i="5"/>
  <c r="H464" i="5"/>
  <c r="G464" i="5"/>
  <c r="F464" i="5"/>
  <c r="E464" i="5"/>
  <c r="D464" i="5"/>
  <c r="C464" i="5"/>
  <c r="B464" i="5"/>
  <c r="AY463" i="5"/>
  <c r="AV463" i="5"/>
  <c r="AU463" i="5"/>
  <c r="AT463" i="5"/>
  <c r="AS463" i="5"/>
  <c r="AR463" i="5"/>
  <c r="AQ463" i="5"/>
  <c r="AP463" i="5"/>
  <c r="AO463" i="5"/>
  <c r="AN463" i="5"/>
  <c r="AM463" i="5"/>
  <c r="AL463" i="5"/>
  <c r="AK463" i="5"/>
  <c r="AJ463" i="5"/>
  <c r="AI463" i="5"/>
  <c r="AH463" i="5"/>
  <c r="AG463" i="5"/>
  <c r="AF463" i="5"/>
  <c r="AE463" i="5"/>
  <c r="AD463" i="5"/>
  <c r="AC463" i="5"/>
  <c r="AB463" i="5"/>
  <c r="AA463" i="5"/>
  <c r="W463" i="5"/>
  <c r="V463" i="5"/>
  <c r="U463" i="5"/>
  <c r="T463" i="5"/>
  <c r="S463" i="5"/>
  <c r="R463" i="5"/>
  <c r="Q463" i="5"/>
  <c r="P463" i="5"/>
  <c r="O463" i="5"/>
  <c r="N463" i="5"/>
  <c r="M463" i="5"/>
  <c r="L463" i="5"/>
  <c r="K463" i="5"/>
  <c r="J463" i="5"/>
  <c r="I463" i="5"/>
  <c r="H463" i="5"/>
  <c r="G463" i="5"/>
  <c r="F463" i="5"/>
  <c r="E463" i="5"/>
  <c r="D463" i="5"/>
  <c r="C463" i="5"/>
  <c r="B463" i="5"/>
  <c r="AY462" i="5"/>
  <c r="AV462" i="5"/>
  <c r="AU462" i="5"/>
  <c r="AT462" i="5"/>
  <c r="AS462" i="5"/>
  <c r="AR462" i="5"/>
  <c r="AQ462" i="5"/>
  <c r="AP462" i="5"/>
  <c r="AO462" i="5"/>
  <c r="AN462" i="5"/>
  <c r="AM462" i="5"/>
  <c r="AL462" i="5"/>
  <c r="AK462" i="5"/>
  <c r="AJ462" i="5"/>
  <c r="AI462" i="5"/>
  <c r="AH462" i="5"/>
  <c r="AG462" i="5"/>
  <c r="AF462" i="5"/>
  <c r="AE462" i="5"/>
  <c r="AD462" i="5"/>
  <c r="AC462" i="5"/>
  <c r="AB462" i="5"/>
  <c r="AA462" i="5"/>
  <c r="W462" i="5"/>
  <c r="V462" i="5"/>
  <c r="U462" i="5"/>
  <c r="T462" i="5"/>
  <c r="S462" i="5"/>
  <c r="R462" i="5"/>
  <c r="Q462" i="5"/>
  <c r="P462" i="5"/>
  <c r="O462" i="5"/>
  <c r="N462" i="5"/>
  <c r="M462" i="5"/>
  <c r="L462" i="5"/>
  <c r="K462" i="5"/>
  <c r="J462" i="5"/>
  <c r="I462" i="5"/>
  <c r="H462" i="5"/>
  <c r="G462" i="5"/>
  <c r="F462" i="5"/>
  <c r="E462" i="5"/>
  <c r="D462" i="5"/>
  <c r="C462" i="5"/>
  <c r="B462" i="5"/>
  <c r="AY461" i="5"/>
  <c r="AV461" i="5"/>
  <c r="AU461" i="5"/>
  <c r="AT461" i="5"/>
  <c r="AS461" i="5"/>
  <c r="AR461" i="5"/>
  <c r="AQ461" i="5"/>
  <c r="AP461" i="5"/>
  <c r="AO461" i="5"/>
  <c r="AN461" i="5"/>
  <c r="AM461" i="5"/>
  <c r="AL461" i="5"/>
  <c r="AK461" i="5"/>
  <c r="AJ461" i="5"/>
  <c r="AI461" i="5"/>
  <c r="AH461" i="5"/>
  <c r="AG461" i="5"/>
  <c r="AF461" i="5"/>
  <c r="AE461" i="5"/>
  <c r="AD461" i="5"/>
  <c r="AC461" i="5"/>
  <c r="AB461" i="5"/>
  <c r="AA461" i="5"/>
  <c r="W461" i="5"/>
  <c r="V461" i="5"/>
  <c r="U461" i="5"/>
  <c r="T461" i="5"/>
  <c r="S461" i="5"/>
  <c r="R461" i="5"/>
  <c r="Q461" i="5"/>
  <c r="P461" i="5"/>
  <c r="O461" i="5"/>
  <c r="N461" i="5"/>
  <c r="M461" i="5"/>
  <c r="L461" i="5"/>
  <c r="K461" i="5"/>
  <c r="J461" i="5"/>
  <c r="I461" i="5"/>
  <c r="H461" i="5"/>
  <c r="G461" i="5"/>
  <c r="F461" i="5"/>
  <c r="E461" i="5"/>
  <c r="D461" i="5"/>
  <c r="C461" i="5"/>
  <c r="B461" i="5"/>
  <c r="AY460" i="5"/>
  <c r="AV460" i="5"/>
  <c r="AU460" i="5"/>
  <c r="AT460" i="5"/>
  <c r="AS460" i="5"/>
  <c r="AR460" i="5"/>
  <c r="AQ460" i="5"/>
  <c r="AP460" i="5"/>
  <c r="AO460" i="5"/>
  <c r="AN460" i="5"/>
  <c r="AM460" i="5"/>
  <c r="AL460" i="5"/>
  <c r="AK460" i="5"/>
  <c r="AJ460" i="5"/>
  <c r="AI460" i="5"/>
  <c r="AH460" i="5"/>
  <c r="AG460" i="5"/>
  <c r="AF460" i="5"/>
  <c r="AE460" i="5"/>
  <c r="AD460" i="5"/>
  <c r="AC460" i="5"/>
  <c r="AB460" i="5"/>
  <c r="AA460" i="5"/>
  <c r="W460" i="5"/>
  <c r="V460" i="5"/>
  <c r="U460" i="5"/>
  <c r="T460" i="5"/>
  <c r="S460" i="5"/>
  <c r="R460" i="5"/>
  <c r="Q460" i="5"/>
  <c r="P460" i="5"/>
  <c r="O460" i="5"/>
  <c r="N460" i="5"/>
  <c r="M460" i="5"/>
  <c r="L460" i="5"/>
  <c r="K460" i="5"/>
  <c r="J460" i="5"/>
  <c r="I460" i="5"/>
  <c r="H460" i="5"/>
  <c r="G460" i="5"/>
  <c r="F460" i="5"/>
  <c r="E460" i="5"/>
  <c r="D460" i="5"/>
  <c r="C460" i="5"/>
  <c r="B460" i="5"/>
  <c r="AY459" i="5"/>
  <c r="AV459" i="5"/>
  <c r="AU459" i="5"/>
  <c r="AT459" i="5"/>
  <c r="AS459" i="5"/>
  <c r="AR459" i="5"/>
  <c r="AQ459" i="5"/>
  <c r="AP459" i="5"/>
  <c r="AO459" i="5"/>
  <c r="AN459" i="5"/>
  <c r="AM459" i="5"/>
  <c r="AL459" i="5"/>
  <c r="AK459" i="5"/>
  <c r="AJ459" i="5"/>
  <c r="AI459" i="5"/>
  <c r="AH459" i="5"/>
  <c r="AG459" i="5"/>
  <c r="AF459" i="5"/>
  <c r="AE459" i="5"/>
  <c r="AD459" i="5"/>
  <c r="AC459" i="5"/>
  <c r="AB459" i="5"/>
  <c r="AA459" i="5"/>
  <c r="W459" i="5"/>
  <c r="V459" i="5"/>
  <c r="U459" i="5"/>
  <c r="T459" i="5"/>
  <c r="S459" i="5"/>
  <c r="R459" i="5"/>
  <c r="Q459" i="5"/>
  <c r="P459" i="5"/>
  <c r="O459" i="5"/>
  <c r="N459" i="5"/>
  <c r="M459" i="5"/>
  <c r="L459" i="5"/>
  <c r="K459" i="5"/>
  <c r="J459" i="5"/>
  <c r="I459" i="5"/>
  <c r="H459" i="5"/>
  <c r="G459" i="5"/>
  <c r="F459" i="5"/>
  <c r="E459" i="5"/>
  <c r="D459" i="5"/>
  <c r="C459" i="5"/>
  <c r="B459" i="5"/>
  <c r="AY458" i="5"/>
  <c r="AV458" i="5"/>
  <c r="AU458" i="5"/>
  <c r="AT458" i="5"/>
  <c r="AS458" i="5"/>
  <c r="AR458" i="5"/>
  <c r="AQ458" i="5"/>
  <c r="AP458" i="5"/>
  <c r="AO458" i="5"/>
  <c r="AN458" i="5"/>
  <c r="AM458" i="5"/>
  <c r="AL458" i="5"/>
  <c r="AK458" i="5"/>
  <c r="AJ458" i="5"/>
  <c r="AI458" i="5"/>
  <c r="AH458" i="5"/>
  <c r="AG458" i="5"/>
  <c r="AF458" i="5"/>
  <c r="AE458" i="5"/>
  <c r="AD458" i="5"/>
  <c r="AC458" i="5"/>
  <c r="AB458" i="5"/>
  <c r="AA458" i="5"/>
  <c r="W458" i="5"/>
  <c r="V458" i="5"/>
  <c r="U458" i="5"/>
  <c r="T458" i="5"/>
  <c r="S458" i="5"/>
  <c r="R458" i="5"/>
  <c r="Q458" i="5"/>
  <c r="P458" i="5"/>
  <c r="O458" i="5"/>
  <c r="N458" i="5"/>
  <c r="M458" i="5"/>
  <c r="L458" i="5"/>
  <c r="K458" i="5"/>
  <c r="J458" i="5"/>
  <c r="I458" i="5"/>
  <c r="H458" i="5"/>
  <c r="G458" i="5"/>
  <c r="F458" i="5"/>
  <c r="E458" i="5"/>
  <c r="D458" i="5"/>
  <c r="C458" i="5"/>
  <c r="B458" i="5"/>
  <c r="AY457" i="5"/>
  <c r="AV457" i="5"/>
  <c r="AU457" i="5"/>
  <c r="AT457" i="5"/>
  <c r="AS457" i="5"/>
  <c r="AR457" i="5"/>
  <c r="AQ457" i="5"/>
  <c r="AP457" i="5"/>
  <c r="AO457" i="5"/>
  <c r="AN457" i="5"/>
  <c r="AM457" i="5"/>
  <c r="AL457" i="5"/>
  <c r="AK457" i="5"/>
  <c r="AJ457" i="5"/>
  <c r="AI457" i="5"/>
  <c r="AH457" i="5"/>
  <c r="AG457" i="5"/>
  <c r="AF457" i="5"/>
  <c r="AE457" i="5"/>
  <c r="AD457" i="5"/>
  <c r="AC457" i="5"/>
  <c r="AB457" i="5"/>
  <c r="AA457" i="5"/>
  <c r="W457" i="5"/>
  <c r="V457" i="5"/>
  <c r="U457" i="5"/>
  <c r="T457" i="5"/>
  <c r="S457" i="5"/>
  <c r="R457" i="5"/>
  <c r="Q457" i="5"/>
  <c r="P457" i="5"/>
  <c r="O457" i="5"/>
  <c r="N457" i="5"/>
  <c r="M457" i="5"/>
  <c r="L457" i="5"/>
  <c r="K457" i="5"/>
  <c r="J457" i="5"/>
  <c r="I457" i="5"/>
  <c r="H457" i="5"/>
  <c r="G457" i="5"/>
  <c r="F457" i="5"/>
  <c r="E457" i="5"/>
  <c r="D457" i="5"/>
  <c r="C457" i="5"/>
  <c r="B457" i="5"/>
  <c r="AY456" i="5"/>
  <c r="AV456" i="5"/>
  <c r="AU456" i="5"/>
  <c r="AT456" i="5"/>
  <c r="AS456" i="5"/>
  <c r="AR456" i="5"/>
  <c r="AQ456" i="5"/>
  <c r="AP456" i="5"/>
  <c r="AO456" i="5"/>
  <c r="AN456" i="5"/>
  <c r="AM456" i="5"/>
  <c r="AL456" i="5"/>
  <c r="AK456" i="5"/>
  <c r="AJ456" i="5"/>
  <c r="AI456" i="5"/>
  <c r="AH456" i="5"/>
  <c r="AG456" i="5"/>
  <c r="AF456" i="5"/>
  <c r="AE456" i="5"/>
  <c r="AD456" i="5"/>
  <c r="AC456" i="5"/>
  <c r="AB456" i="5"/>
  <c r="AA456" i="5"/>
  <c r="W456" i="5"/>
  <c r="V456" i="5"/>
  <c r="U456" i="5"/>
  <c r="T456" i="5"/>
  <c r="S456" i="5"/>
  <c r="R456" i="5"/>
  <c r="Q456" i="5"/>
  <c r="P456" i="5"/>
  <c r="O456" i="5"/>
  <c r="N456" i="5"/>
  <c r="M456" i="5"/>
  <c r="L456" i="5"/>
  <c r="K456" i="5"/>
  <c r="J456" i="5"/>
  <c r="I456" i="5"/>
  <c r="H456" i="5"/>
  <c r="G456" i="5"/>
  <c r="F456" i="5"/>
  <c r="E456" i="5"/>
  <c r="D456" i="5"/>
  <c r="C456" i="5"/>
  <c r="B456" i="5"/>
  <c r="AY455" i="5"/>
  <c r="AV455" i="5"/>
  <c r="AU455" i="5"/>
  <c r="AT455" i="5"/>
  <c r="AS455" i="5"/>
  <c r="AR455" i="5"/>
  <c r="AQ455" i="5"/>
  <c r="AP455" i="5"/>
  <c r="AO455" i="5"/>
  <c r="AN455" i="5"/>
  <c r="AM455" i="5"/>
  <c r="AL455" i="5"/>
  <c r="AK455" i="5"/>
  <c r="AJ455" i="5"/>
  <c r="AI455" i="5"/>
  <c r="AH455" i="5"/>
  <c r="AG455" i="5"/>
  <c r="AF455" i="5"/>
  <c r="AE455" i="5"/>
  <c r="AD455" i="5"/>
  <c r="AC455" i="5"/>
  <c r="AB455" i="5"/>
  <c r="AA455" i="5"/>
  <c r="W455" i="5"/>
  <c r="V455" i="5"/>
  <c r="U455" i="5"/>
  <c r="T455" i="5"/>
  <c r="S455" i="5"/>
  <c r="R455" i="5"/>
  <c r="Q455" i="5"/>
  <c r="P455" i="5"/>
  <c r="O455" i="5"/>
  <c r="N455" i="5"/>
  <c r="M455" i="5"/>
  <c r="L455" i="5"/>
  <c r="K455" i="5"/>
  <c r="J455" i="5"/>
  <c r="I455" i="5"/>
  <c r="H455" i="5"/>
  <c r="G455" i="5"/>
  <c r="F455" i="5"/>
  <c r="E455" i="5"/>
  <c r="D455" i="5"/>
  <c r="C455" i="5"/>
  <c r="B455" i="5"/>
  <c r="AY454" i="5"/>
  <c r="AV454" i="5"/>
  <c r="AU454" i="5"/>
  <c r="AT454" i="5"/>
  <c r="AS454" i="5"/>
  <c r="AR454" i="5"/>
  <c r="AQ454" i="5"/>
  <c r="AP454" i="5"/>
  <c r="AO454" i="5"/>
  <c r="AN454" i="5"/>
  <c r="AM454" i="5"/>
  <c r="AL454" i="5"/>
  <c r="AK454" i="5"/>
  <c r="AJ454" i="5"/>
  <c r="AI454" i="5"/>
  <c r="AH454" i="5"/>
  <c r="AG454" i="5"/>
  <c r="AF454" i="5"/>
  <c r="AE454" i="5"/>
  <c r="AD454" i="5"/>
  <c r="AC454" i="5"/>
  <c r="AB454" i="5"/>
  <c r="AA454" i="5"/>
  <c r="W454" i="5"/>
  <c r="V454" i="5"/>
  <c r="U454" i="5"/>
  <c r="T454" i="5"/>
  <c r="S454" i="5"/>
  <c r="R454" i="5"/>
  <c r="Q454" i="5"/>
  <c r="P454" i="5"/>
  <c r="O454" i="5"/>
  <c r="N454" i="5"/>
  <c r="M454" i="5"/>
  <c r="L454" i="5"/>
  <c r="K454" i="5"/>
  <c r="J454" i="5"/>
  <c r="I454" i="5"/>
  <c r="H454" i="5"/>
  <c r="G454" i="5"/>
  <c r="F454" i="5"/>
  <c r="E454" i="5"/>
  <c r="D454" i="5"/>
  <c r="C454" i="5"/>
  <c r="B454" i="5"/>
  <c r="AY453" i="5"/>
  <c r="AV453" i="5"/>
  <c r="AU453" i="5"/>
  <c r="AT453" i="5"/>
  <c r="AS453" i="5"/>
  <c r="AR453" i="5"/>
  <c r="AQ453" i="5"/>
  <c r="AP453" i="5"/>
  <c r="AO453" i="5"/>
  <c r="AN453" i="5"/>
  <c r="AM453" i="5"/>
  <c r="AL453" i="5"/>
  <c r="AK453" i="5"/>
  <c r="AJ453" i="5"/>
  <c r="AI453" i="5"/>
  <c r="AH453" i="5"/>
  <c r="AG453" i="5"/>
  <c r="AF453" i="5"/>
  <c r="AE453" i="5"/>
  <c r="AD453" i="5"/>
  <c r="AC453" i="5"/>
  <c r="AB453" i="5"/>
  <c r="AA453" i="5"/>
  <c r="W453" i="5"/>
  <c r="V453" i="5"/>
  <c r="U453" i="5"/>
  <c r="T453" i="5"/>
  <c r="S453" i="5"/>
  <c r="R453" i="5"/>
  <c r="Q453" i="5"/>
  <c r="P453" i="5"/>
  <c r="O453" i="5"/>
  <c r="N453" i="5"/>
  <c r="M453" i="5"/>
  <c r="L453" i="5"/>
  <c r="K453" i="5"/>
  <c r="J453" i="5"/>
  <c r="I453" i="5"/>
  <c r="H453" i="5"/>
  <c r="G453" i="5"/>
  <c r="F453" i="5"/>
  <c r="E453" i="5"/>
  <c r="D453" i="5"/>
  <c r="C453" i="5"/>
  <c r="B453" i="5"/>
  <c r="AY452" i="5"/>
  <c r="AV452" i="5"/>
  <c r="AU452" i="5"/>
  <c r="AT452" i="5"/>
  <c r="AS452" i="5"/>
  <c r="AR452" i="5"/>
  <c r="AQ452" i="5"/>
  <c r="AP452" i="5"/>
  <c r="AO452" i="5"/>
  <c r="AN452" i="5"/>
  <c r="AM452" i="5"/>
  <c r="AL452" i="5"/>
  <c r="AK452" i="5"/>
  <c r="AJ452" i="5"/>
  <c r="AI452" i="5"/>
  <c r="AH452" i="5"/>
  <c r="AG452" i="5"/>
  <c r="AF452" i="5"/>
  <c r="AE452" i="5"/>
  <c r="AD452" i="5"/>
  <c r="AC452" i="5"/>
  <c r="AB452" i="5"/>
  <c r="AA452" i="5"/>
  <c r="W452" i="5"/>
  <c r="V452" i="5"/>
  <c r="U452" i="5"/>
  <c r="T452" i="5"/>
  <c r="S452" i="5"/>
  <c r="R452" i="5"/>
  <c r="Q452" i="5"/>
  <c r="P452" i="5"/>
  <c r="O452" i="5"/>
  <c r="N452" i="5"/>
  <c r="M452" i="5"/>
  <c r="L452" i="5"/>
  <c r="K452" i="5"/>
  <c r="J452" i="5"/>
  <c r="I452" i="5"/>
  <c r="H452" i="5"/>
  <c r="G452" i="5"/>
  <c r="F452" i="5"/>
  <c r="E452" i="5"/>
  <c r="D452" i="5"/>
  <c r="C452" i="5"/>
  <c r="B452" i="5"/>
  <c r="AY451" i="5"/>
  <c r="AV451" i="5"/>
  <c r="AU451" i="5"/>
  <c r="AT451" i="5"/>
  <c r="AS451" i="5"/>
  <c r="AR451" i="5"/>
  <c r="AQ451" i="5"/>
  <c r="AP451" i="5"/>
  <c r="AO451" i="5"/>
  <c r="AN451" i="5"/>
  <c r="AM451" i="5"/>
  <c r="AL451" i="5"/>
  <c r="AK451" i="5"/>
  <c r="AJ451" i="5"/>
  <c r="AI451" i="5"/>
  <c r="AH451" i="5"/>
  <c r="AG451" i="5"/>
  <c r="AF451" i="5"/>
  <c r="AE451" i="5"/>
  <c r="AD451" i="5"/>
  <c r="AC451" i="5"/>
  <c r="AB451" i="5"/>
  <c r="AA451" i="5"/>
  <c r="W451" i="5"/>
  <c r="V451" i="5"/>
  <c r="U451" i="5"/>
  <c r="T451" i="5"/>
  <c r="S451" i="5"/>
  <c r="R451" i="5"/>
  <c r="Q451" i="5"/>
  <c r="P451" i="5"/>
  <c r="O451" i="5"/>
  <c r="N451" i="5"/>
  <c r="M451" i="5"/>
  <c r="L451" i="5"/>
  <c r="K451" i="5"/>
  <c r="J451" i="5"/>
  <c r="I451" i="5"/>
  <c r="H451" i="5"/>
  <c r="G451" i="5"/>
  <c r="F451" i="5"/>
  <c r="E451" i="5"/>
  <c r="D451" i="5"/>
  <c r="C451" i="5"/>
  <c r="B451" i="5"/>
  <c r="AY450" i="5"/>
  <c r="AV450" i="5"/>
  <c r="AU450" i="5"/>
  <c r="AT450" i="5"/>
  <c r="AS450" i="5"/>
  <c r="AR450" i="5"/>
  <c r="AQ450" i="5"/>
  <c r="AP450" i="5"/>
  <c r="AO450" i="5"/>
  <c r="AN450" i="5"/>
  <c r="AM450" i="5"/>
  <c r="AL450" i="5"/>
  <c r="AK450" i="5"/>
  <c r="AJ450" i="5"/>
  <c r="AI450" i="5"/>
  <c r="AH450" i="5"/>
  <c r="AG450" i="5"/>
  <c r="AF450" i="5"/>
  <c r="AE450" i="5"/>
  <c r="AD450" i="5"/>
  <c r="AC450" i="5"/>
  <c r="AB450" i="5"/>
  <c r="AA450" i="5"/>
  <c r="W450" i="5"/>
  <c r="V450" i="5"/>
  <c r="U450" i="5"/>
  <c r="T450" i="5"/>
  <c r="S450" i="5"/>
  <c r="R450" i="5"/>
  <c r="Q450" i="5"/>
  <c r="P450" i="5"/>
  <c r="O450" i="5"/>
  <c r="N450" i="5"/>
  <c r="M450" i="5"/>
  <c r="L450" i="5"/>
  <c r="K450" i="5"/>
  <c r="J450" i="5"/>
  <c r="I450" i="5"/>
  <c r="H450" i="5"/>
  <c r="G450" i="5"/>
  <c r="F450" i="5"/>
  <c r="E450" i="5"/>
  <c r="D450" i="5"/>
  <c r="C450" i="5"/>
  <c r="B450" i="5"/>
  <c r="AY449" i="5"/>
  <c r="AV449" i="5"/>
  <c r="AU449" i="5"/>
  <c r="AT449" i="5"/>
  <c r="AS449" i="5"/>
  <c r="AR449" i="5"/>
  <c r="AQ449" i="5"/>
  <c r="AP449" i="5"/>
  <c r="AO449" i="5"/>
  <c r="AN449" i="5"/>
  <c r="AM449" i="5"/>
  <c r="AL449" i="5"/>
  <c r="AK449" i="5"/>
  <c r="AJ449" i="5"/>
  <c r="AI449" i="5"/>
  <c r="AH449" i="5"/>
  <c r="AG449" i="5"/>
  <c r="AF449" i="5"/>
  <c r="AE449" i="5"/>
  <c r="AD449" i="5"/>
  <c r="AC449" i="5"/>
  <c r="AB449" i="5"/>
  <c r="AA449" i="5"/>
  <c r="W449" i="5"/>
  <c r="V449" i="5"/>
  <c r="U449" i="5"/>
  <c r="T449" i="5"/>
  <c r="S449" i="5"/>
  <c r="R449" i="5"/>
  <c r="Q449" i="5"/>
  <c r="P449" i="5"/>
  <c r="O449" i="5"/>
  <c r="N449" i="5"/>
  <c r="M449" i="5"/>
  <c r="L449" i="5"/>
  <c r="K449" i="5"/>
  <c r="J449" i="5"/>
  <c r="I449" i="5"/>
  <c r="H449" i="5"/>
  <c r="G449" i="5"/>
  <c r="F449" i="5"/>
  <c r="E449" i="5"/>
  <c r="D449" i="5"/>
  <c r="C449" i="5"/>
  <c r="B449" i="5"/>
  <c r="AY448" i="5"/>
  <c r="AV448" i="5"/>
  <c r="AU448" i="5"/>
  <c r="AT448" i="5"/>
  <c r="AS448" i="5"/>
  <c r="AR448" i="5"/>
  <c r="AQ448" i="5"/>
  <c r="AP448" i="5"/>
  <c r="AO448" i="5"/>
  <c r="AN448" i="5"/>
  <c r="AM448" i="5"/>
  <c r="AL448" i="5"/>
  <c r="AK448" i="5"/>
  <c r="AJ448" i="5"/>
  <c r="AI448" i="5"/>
  <c r="AH448" i="5"/>
  <c r="AG448" i="5"/>
  <c r="AF448" i="5"/>
  <c r="AE448" i="5"/>
  <c r="AD448" i="5"/>
  <c r="AC448" i="5"/>
  <c r="AB448" i="5"/>
  <c r="AA448" i="5"/>
  <c r="W448" i="5"/>
  <c r="V448" i="5"/>
  <c r="U448" i="5"/>
  <c r="T448" i="5"/>
  <c r="S448" i="5"/>
  <c r="R448" i="5"/>
  <c r="Q448" i="5"/>
  <c r="P448" i="5"/>
  <c r="O448" i="5"/>
  <c r="N448" i="5"/>
  <c r="M448" i="5"/>
  <c r="L448" i="5"/>
  <c r="K448" i="5"/>
  <c r="J448" i="5"/>
  <c r="I448" i="5"/>
  <c r="H448" i="5"/>
  <c r="G448" i="5"/>
  <c r="F448" i="5"/>
  <c r="E448" i="5"/>
  <c r="D448" i="5"/>
  <c r="C448" i="5"/>
  <c r="B448" i="5"/>
  <c r="AY447" i="5"/>
  <c r="AV447" i="5"/>
  <c r="AU447" i="5"/>
  <c r="AT447" i="5"/>
  <c r="AS447" i="5"/>
  <c r="AR447" i="5"/>
  <c r="AQ447" i="5"/>
  <c r="AP447" i="5"/>
  <c r="AO447" i="5"/>
  <c r="AN447" i="5"/>
  <c r="AM447" i="5"/>
  <c r="AL447" i="5"/>
  <c r="AK447" i="5"/>
  <c r="AJ447" i="5"/>
  <c r="AI447" i="5"/>
  <c r="AH447" i="5"/>
  <c r="AG447" i="5"/>
  <c r="AF447" i="5"/>
  <c r="AE447" i="5"/>
  <c r="AD447" i="5"/>
  <c r="AC447" i="5"/>
  <c r="AB447" i="5"/>
  <c r="AA447" i="5"/>
  <c r="W447" i="5"/>
  <c r="V447" i="5"/>
  <c r="U447" i="5"/>
  <c r="T447" i="5"/>
  <c r="S447" i="5"/>
  <c r="R447" i="5"/>
  <c r="Q447" i="5"/>
  <c r="P447" i="5"/>
  <c r="O447" i="5"/>
  <c r="N447" i="5"/>
  <c r="M447" i="5"/>
  <c r="L447" i="5"/>
  <c r="K447" i="5"/>
  <c r="J447" i="5"/>
  <c r="I447" i="5"/>
  <c r="H447" i="5"/>
  <c r="G447" i="5"/>
  <c r="F447" i="5"/>
  <c r="E447" i="5"/>
  <c r="D447" i="5"/>
  <c r="C447" i="5"/>
  <c r="B447" i="5"/>
  <c r="AY446" i="5"/>
  <c r="AV446" i="5"/>
  <c r="AU446" i="5"/>
  <c r="AT446" i="5"/>
  <c r="AS446" i="5"/>
  <c r="AR446" i="5"/>
  <c r="AQ446" i="5"/>
  <c r="AP446" i="5"/>
  <c r="AO446" i="5"/>
  <c r="AN446" i="5"/>
  <c r="AM446" i="5"/>
  <c r="AL446" i="5"/>
  <c r="AK446" i="5"/>
  <c r="AJ446" i="5"/>
  <c r="AI446" i="5"/>
  <c r="AH446" i="5"/>
  <c r="AG446" i="5"/>
  <c r="AF446" i="5"/>
  <c r="AE446" i="5"/>
  <c r="AD446" i="5"/>
  <c r="AC446" i="5"/>
  <c r="AB446" i="5"/>
  <c r="AA446" i="5"/>
  <c r="W446" i="5"/>
  <c r="V446" i="5"/>
  <c r="U446" i="5"/>
  <c r="T446" i="5"/>
  <c r="S446" i="5"/>
  <c r="R446" i="5"/>
  <c r="Q446" i="5"/>
  <c r="P446" i="5"/>
  <c r="O446" i="5"/>
  <c r="N446" i="5"/>
  <c r="M446" i="5"/>
  <c r="L446" i="5"/>
  <c r="K446" i="5"/>
  <c r="J446" i="5"/>
  <c r="I446" i="5"/>
  <c r="H446" i="5"/>
  <c r="G446" i="5"/>
  <c r="F446" i="5"/>
  <c r="E446" i="5"/>
  <c r="D446" i="5"/>
  <c r="C446" i="5"/>
  <c r="B446" i="5"/>
  <c r="AY445" i="5"/>
  <c r="AV445" i="5"/>
  <c r="AU445" i="5"/>
  <c r="AT445" i="5"/>
  <c r="AS445" i="5"/>
  <c r="AR445" i="5"/>
  <c r="AQ445" i="5"/>
  <c r="AP445" i="5"/>
  <c r="AO445" i="5"/>
  <c r="AN445" i="5"/>
  <c r="AM445" i="5"/>
  <c r="AL445" i="5"/>
  <c r="AK445" i="5"/>
  <c r="AJ445" i="5"/>
  <c r="AI445" i="5"/>
  <c r="AH445" i="5"/>
  <c r="AG445" i="5"/>
  <c r="AF445" i="5"/>
  <c r="AE445" i="5"/>
  <c r="AD445" i="5"/>
  <c r="AC445" i="5"/>
  <c r="AB445" i="5"/>
  <c r="AA445" i="5"/>
  <c r="W445" i="5"/>
  <c r="V445" i="5"/>
  <c r="U445" i="5"/>
  <c r="T445" i="5"/>
  <c r="S445" i="5"/>
  <c r="R445" i="5"/>
  <c r="Q445" i="5"/>
  <c r="P445" i="5"/>
  <c r="O445" i="5"/>
  <c r="N445" i="5"/>
  <c r="M445" i="5"/>
  <c r="L445" i="5"/>
  <c r="K445" i="5"/>
  <c r="J445" i="5"/>
  <c r="I445" i="5"/>
  <c r="H445" i="5"/>
  <c r="G445" i="5"/>
  <c r="F445" i="5"/>
  <c r="E445" i="5"/>
  <c r="D445" i="5"/>
  <c r="C445" i="5"/>
  <c r="B445" i="5"/>
  <c r="AY444" i="5"/>
  <c r="AV444" i="5"/>
  <c r="AU444" i="5"/>
  <c r="AT444" i="5"/>
  <c r="AS444" i="5"/>
  <c r="AR444" i="5"/>
  <c r="AQ444" i="5"/>
  <c r="AP444" i="5"/>
  <c r="AO444" i="5"/>
  <c r="AN444" i="5"/>
  <c r="AM444" i="5"/>
  <c r="AL444" i="5"/>
  <c r="AK444" i="5"/>
  <c r="AJ444" i="5"/>
  <c r="AI444" i="5"/>
  <c r="AH444" i="5"/>
  <c r="AG444" i="5"/>
  <c r="AF444" i="5"/>
  <c r="AE444" i="5"/>
  <c r="AD444" i="5"/>
  <c r="AC444" i="5"/>
  <c r="AB444" i="5"/>
  <c r="AA444" i="5"/>
  <c r="W444" i="5"/>
  <c r="V444" i="5"/>
  <c r="U444" i="5"/>
  <c r="T444" i="5"/>
  <c r="S444" i="5"/>
  <c r="R444" i="5"/>
  <c r="Q444" i="5"/>
  <c r="P444" i="5"/>
  <c r="O444" i="5"/>
  <c r="N444" i="5"/>
  <c r="M444" i="5"/>
  <c r="L444" i="5"/>
  <c r="K444" i="5"/>
  <c r="J444" i="5"/>
  <c r="I444" i="5"/>
  <c r="H444" i="5"/>
  <c r="G444" i="5"/>
  <c r="F444" i="5"/>
  <c r="E444" i="5"/>
  <c r="D444" i="5"/>
  <c r="C444" i="5"/>
  <c r="B444" i="5"/>
  <c r="AY443" i="5"/>
  <c r="AV443" i="5"/>
  <c r="AU443" i="5"/>
  <c r="AT443" i="5"/>
  <c r="AS443" i="5"/>
  <c r="AR443" i="5"/>
  <c r="AQ443" i="5"/>
  <c r="AP443" i="5"/>
  <c r="AO443" i="5"/>
  <c r="AN443" i="5"/>
  <c r="AM443" i="5"/>
  <c r="AL443" i="5"/>
  <c r="AK443" i="5"/>
  <c r="AJ443" i="5"/>
  <c r="AI443" i="5"/>
  <c r="AH443" i="5"/>
  <c r="AG443" i="5"/>
  <c r="AF443" i="5"/>
  <c r="AE443" i="5"/>
  <c r="AD443" i="5"/>
  <c r="AC443" i="5"/>
  <c r="AB443" i="5"/>
  <c r="AA443" i="5"/>
  <c r="W443" i="5"/>
  <c r="V443" i="5"/>
  <c r="U443" i="5"/>
  <c r="T443" i="5"/>
  <c r="S443" i="5"/>
  <c r="R443" i="5"/>
  <c r="Q443" i="5"/>
  <c r="P443" i="5"/>
  <c r="O443" i="5"/>
  <c r="N443" i="5"/>
  <c r="M443" i="5"/>
  <c r="L443" i="5"/>
  <c r="K443" i="5"/>
  <c r="J443" i="5"/>
  <c r="I443" i="5"/>
  <c r="H443" i="5"/>
  <c r="G443" i="5"/>
  <c r="F443" i="5"/>
  <c r="E443" i="5"/>
  <c r="D443" i="5"/>
  <c r="C443" i="5"/>
  <c r="B443" i="5"/>
  <c r="AY442" i="5"/>
  <c r="AV442" i="5"/>
  <c r="AU442" i="5"/>
  <c r="AT442" i="5"/>
  <c r="AS442" i="5"/>
  <c r="AR442" i="5"/>
  <c r="AQ442" i="5"/>
  <c r="AP442" i="5"/>
  <c r="AO442" i="5"/>
  <c r="AN442" i="5"/>
  <c r="AM442" i="5"/>
  <c r="AL442" i="5"/>
  <c r="AK442" i="5"/>
  <c r="AJ442" i="5"/>
  <c r="AI442" i="5"/>
  <c r="AH442" i="5"/>
  <c r="AG442" i="5"/>
  <c r="AF442" i="5"/>
  <c r="AE442" i="5"/>
  <c r="AD442" i="5"/>
  <c r="AC442" i="5"/>
  <c r="AB442" i="5"/>
  <c r="AA442" i="5"/>
  <c r="W442" i="5"/>
  <c r="V442" i="5"/>
  <c r="U442" i="5"/>
  <c r="T442" i="5"/>
  <c r="S442" i="5"/>
  <c r="R442" i="5"/>
  <c r="Q442" i="5"/>
  <c r="P442" i="5"/>
  <c r="O442" i="5"/>
  <c r="N442" i="5"/>
  <c r="M442" i="5"/>
  <c r="L442" i="5"/>
  <c r="K442" i="5"/>
  <c r="J442" i="5"/>
  <c r="I442" i="5"/>
  <c r="H442" i="5"/>
  <c r="G442" i="5"/>
  <c r="F442" i="5"/>
  <c r="E442" i="5"/>
  <c r="D442" i="5"/>
  <c r="C442" i="5"/>
  <c r="B442" i="5"/>
  <c r="AY441" i="5"/>
  <c r="AV441" i="5"/>
  <c r="AU441" i="5"/>
  <c r="AT441" i="5"/>
  <c r="AS441" i="5"/>
  <c r="AR441" i="5"/>
  <c r="AQ441" i="5"/>
  <c r="AP441" i="5"/>
  <c r="AO441" i="5"/>
  <c r="AN441" i="5"/>
  <c r="AM441" i="5"/>
  <c r="AL441" i="5"/>
  <c r="AK441" i="5"/>
  <c r="AJ441" i="5"/>
  <c r="AI441" i="5"/>
  <c r="AH441" i="5"/>
  <c r="AG441" i="5"/>
  <c r="AF441" i="5"/>
  <c r="AE441" i="5"/>
  <c r="AD441" i="5"/>
  <c r="AC441" i="5"/>
  <c r="AB441" i="5"/>
  <c r="AA441" i="5"/>
  <c r="W441" i="5"/>
  <c r="V441" i="5"/>
  <c r="U441" i="5"/>
  <c r="T441" i="5"/>
  <c r="S441" i="5"/>
  <c r="R441" i="5"/>
  <c r="Q441" i="5"/>
  <c r="P441" i="5"/>
  <c r="O441" i="5"/>
  <c r="N441" i="5"/>
  <c r="M441" i="5"/>
  <c r="L441" i="5"/>
  <c r="K441" i="5"/>
  <c r="J441" i="5"/>
  <c r="I441" i="5"/>
  <c r="H441" i="5"/>
  <c r="G441" i="5"/>
  <c r="F441" i="5"/>
  <c r="E441" i="5"/>
  <c r="D441" i="5"/>
  <c r="C441" i="5"/>
  <c r="B441" i="5"/>
  <c r="AY440" i="5"/>
  <c r="AV440" i="5"/>
  <c r="AU440" i="5"/>
  <c r="AT440" i="5"/>
  <c r="AS440" i="5"/>
  <c r="AR440" i="5"/>
  <c r="AQ440" i="5"/>
  <c r="AP440" i="5"/>
  <c r="AO440" i="5"/>
  <c r="AN440" i="5"/>
  <c r="AM440" i="5"/>
  <c r="AL440" i="5"/>
  <c r="AK440" i="5"/>
  <c r="AJ440" i="5"/>
  <c r="AI440" i="5"/>
  <c r="AH440" i="5"/>
  <c r="AG440" i="5"/>
  <c r="AF440" i="5"/>
  <c r="AE440" i="5"/>
  <c r="AD440" i="5"/>
  <c r="AC440" i="5"/>
  <c r="AB440" i="5"/>
  <c r="AA440" i="5"/>
  <c r="W440" i="5"/>
  <c r="V440" i="5"/>
  <c r="U440" i="5"/>
  <c r="T440" i="5"/>
  <c r="S440" i="5"/>
  <c r="R440" i="5"/>
  <c r="Q440" i="5"/>
  <c r="P440" i="5"/>
  <c r="O440" i="5"/>
  <c r="N440" i="5"/>
  <c r="M440" i="5"/>
  <c r="L440" i="5"/>
  <c r="K440" i="5"/>
  <c r="J440" i="5"/>
  <c r="I440" i="5"/>
  <c r="H440" i="5"/>
  <c r="G440" i="5"/>
  <c r="F440" i="5"/>
  <c r="E440" i="5"/>
  <c r="D440" i="5"/>
  <c r="C440" i="5"/>
  <c r="B440" i="5"/>
  <c r="AY439" i="5"/>
  <c r="AV439" i="5"/>
  <c r="AU439" i="5"/>
  <c r="AT439" i="5"/>
  <c r="AS439" i="5"/>
  <c r="AR439" i="5"/>
  <c r="AQ439" i="5"/>
  <c r="AP439" i="5"/>
  <c r="AO439" i="5"/>
  <c r="AN439" i="5"/>
  <c r="AM439" i="5"/>
  <c r="AL439" i="5"/>
  <c r="AK439" i="5"/>
  <c r="AJ439" i="5"/>
  <c r="AI439" i="5"/>
  <c r="AH439" i="5"/>
  <c r="AG439" i="5"/>
  <c r="AF439" i="5"/>
  <c r="AE439" i="5"/>
  <c r="AD439" i="5"/>
  <c r="AC439" i="5"/>
  <c r="AB439" i="5"/>
  <c r="AA439" i="5"/>
  <c r="W439" i="5"/>
  <c r="V439" i="5"/>
  <c r="U439" i="5"/>
  <c r="T439" i="5"/>
  <c r="S439" i="5"/>
  <c r="R439" i="5"/>
  <c r="Q439" i="5"/>
  <c r="P439" i="5"/>
  <c r="O439" i="5"/>
  <c r="N439" i="5"/>
  <c r="M439" i="5"/>
  <c r="L439" i="5"/>
  <c r="K439" i="5"/>
  <c r="J439" i="5"/>
  <c r="I439" i="5"/>
  <c r="H439" i="5"/>
  <c r="G439" i="5"/>
  <c r="F439" i="5"/>
  <c r="E439" i="5"/>
  <c r="D439" i="5"/>
  <c r="C439" i="5"/>
  <c r="B439" i="5"/>
  <c r="AY438" i="5"/>
  <c r="AV438" i="5"/>
  <c r="AU438" i="5"/>
  <c r="AT438" i="5"/>
  <c r="AS438" i="5"/>
  <c r="AR438" i="5"/>
  <c r="AQ438" i="5"/>
  <c r="AP438" i="5"/>
  <c r="AO438" i="5"/>
  <c r="AN438" i="5"/>
  <c r="AM438" i="5"/>
  <c r="AL438" i="5"/>
  <c r="AK438" i="5"/>
  <c r="AJ438" i="5"/>
  <c r="AI438" i="5"/>
  <c r="AH438" i="5"/>
  <c r="AG438" i="5"/>
  <c r="AF438" i="5"/>
  <c r="AE438" i="5"/>
  <c r="AD438" i="5"/>
  <c r="AC438" i="5"/>
  <c r="AB438" i="5"/>
  <c r="AA438" i="5"/>
  <c r="W438" i="5"/>
  <c r="V438" i="5"/>
  <c r="U438" i="5"/>
  <c r="T438" i="5"/>
  <c r="S438" i="5"/>
  <c r="R438" i="5"/>
  <c r="Q438" i="5"/>
  <c r="P438" i="5"/>
  <c r="O438" i="5"/>
  <c r="N438" i="5"/>
  <c r="M438" i="5"/>
  <c r="L438" i="5"/>
  <c r="K438" i="5"/>
  <c r="J438" i="5"/>
  <c r="I438" i="5"/>
  <c r="H438" i="5"/>
  <c r="G438" i="5"/>
  <c r="F438" i="5"/>
  <c r="E438" i="5"/>
  <c r="D438" i="5"/>
  <c r="C438" i="5"/>
  <c r="B438" i="5"/>
  <c r="AY437" i="5"/>
  <c r="AV437" i="5"/>
  <c r="AU437" i="5"/>
  <c r="AT437" i="5"/>
  <c r="AS437" i="5"/>
  <c r="AR437" i="5"/>
  <c r="AQ437" i="5"/>
  <c r="AP437" i="5"/>
  <c r="AO437" i="5"/>
  <c r="AN437" i="5"/>
  <c r="AM437" i="5"/>
  <c r="AL437" i="5"/>
  <c r="AK437" i="5"/>
  <c r="AJ437" i="5"/>
  <c r="AI437" i="5"/>
  <c r="AH437" i="5"/>
  <c r="AG437" i="5"/>
  <c r="AF437" i="5"/>
  <c r="AE437" i="5"/>
  <c r="AD437" i="5"/>
  <c r="AC437" i="5"/>
  <c r="AB437" i="5"/>
  <c r="AA437" i="5"/>
  <c r="W437" i="5"/>
  <c r="V437" i="5"/>
  <c r="U437" i="5"/>
  <c r="T437" i="5"/>
  <c r="S437" i="5"/>
  <c r="R437" i="5"/>
  <c r="Q437" i="5"/>
  <c r="P437" i="5"/>
  <c r="O437" i="5"/>
  <c r="N437" i="5"/>
  <c r="M437" i="5"/>
  <c r="L437" i="5"/>
  <c r="K437" i="5"/>
  <c r="J437" i="5"/>
  <c r="I437" i="5"/>
  <c r="H437" i="5"/>
  <c r="G437" i="5"/>
  <c r="F437" i="5"/>
  <c r="E437" i="5"/>
  <c r="D437" i="5"/>
  <c r="C437" i="5"/>
  <c r="B437" i="5"/>
  <c r="AY436" i="5"/>
  <c r="AV436" i="5"/>
  <c r="AU436" i="5"/>
  <c r="AT436" i="5"/>
  <c r="AS436" i="5"/>
  <c r="AR436" i="5"/>
  <c r="AQ436" i="5"/>
  <c r="AP436" i="5"/>
  <c r="AO436" i="5"/>
  <c r="AN436" i="5"/>
  <c r="AM436" i="5"/>
  <c r="AL436" i="5"/>
  <c r="AK436" i="5"/>
  <c r="AJ436" i="5"/>
  <c r="AI436" i="5"/>
  <c r="AH436" i="5"/>
  <c r="AG436" i="5"/>
  <c r="AF436" i="5"/>
  <c r="AE436" i="5"/>
  <c r="AD436" i="5"/>
  <c r="AC436" i="5"/>
  <c r="AB436" i="5"/>
  <c r="AA436" i="5"/>
  <c r="W436" i="5"/>
  <c r="V436" i="5"/>
  <c r="U436" i="5"/>
  <c r="T436" i="5"/>
  <c r="S436" i="5"/>
  <c r="R436" i="5"/>
  <c r="Q436" i="5"/>
  <c r="P436" i="5"/>
  <c r="O436" i="5"/>
  <c r="N436" i="5"/>
  <c r="M436" i="5"/>
  <c r="L436" i="5"/>
  <c r="K436" i="5"/>
  <c r="J436" i="5"/>
  <c r="I436" i="5"/>
  <c r="H436" i="5"/>
  <c r="G436" i="5"/>
  <c r="F436" i="5"/>
  <c r="E436" i="5"/>
  <c r="D436" i="5"/>
  <c r="C436" i="5"/>
  <c r="B436" i="5"/>
  <c r="AY435" i="5"/>
  <c r="AV435" i="5"/>
  <c r="AU435" i="5"/>
  <c r="AT435" i="5"/>
  <c r="AS435" i="5"/>
  <c r="AR435" i="5"/>
  <c r="AQ435" i="5"/>
  <c r="AP435" i="5"/>
  <c r="AO435" i="5"/>
  <c r="AN435" i="5"/>
  <c r="AM435" i="5"/>
  <c r="AL435" i="5"/>
  <c r="AK435" i="5"/>
  <c r="AJ435" i="5"/>
  <c r="AI435" i="5"/>
  <c r="AH435" i="5"/>
  <c r="AG435" i="5"/>
  <c r="AF435" i="5"/>
  <c r="AE435" i="5"/>
  <c r="AD435" i="5"/>
  <c r="AC435" i="5"/>
  <c r="AB435" i="5"/>
  <c r="AA435" i="5"/>
  <c r="W435" i="5"/>
  <c r="V435" i="5"/>
  <c r="U435" i="5"/>
  <c r="T435" i="5"/>
  <c r="S435" i="5"/>
  <c r="R435" i="5"/>
  <c r="Q435" i="5"/>
  <c r="P435" i="5"/>
  <c r="O435" i="5"/>
  <c r="N435" i="5"/>
  <c r="M435" i="5"/>
  <c r="L435" i="5"/>
  <c r="K435" i="5"/>
  <c r="J435" i="5"/>
  <c r="I435" i="5"/>
  <c r="H435" i="5"/>
  <c r="G435" i="5"/>
  <c r="F435" i="5"/>
  <c r="E435" i="5"/>
  <c r="D435" i="5"/>
  <c r="C435" i="5"/>
  <c r="B435" i="5"/>
  <c r="AY434" i="5"/>
  <c r="AV434" i="5"/>
  <c r="AU434" i="5"/>
  <c r="AT434" i="5"/>
  <c r="AS434" i="5"/>
  <c r="AR434" i="5"/>
  <c r="AQ434" i="5"/>
  <c r="AP434" i="5"/>
  <c r="AO434" i="5"/>
  <c r="AN434" i="5"/>
  <c r="AM434" i="5"/>
  <c r="AL434" i="5"/>
  <c r="AK434" i="5"/>
  <c r="AJ434" i="5"/>
  <c r="AI434" i="5"/>
  <c r="AH434" i="5"/>
  <c r="AG434" i="5"/>
  <c r="AF434" i="5"/>
  <c r="AE434" i="5"/>
  <c r="AD434" i="5"/>
  <c r="AC434" i="5"/>
  <c r="AB434" i="5"/>
  <c r="AA434" i="5"/>
  <c r="W434" i="5"/>
  <c r="V434" i="5"/>
  <c r="U434" i="5"/>
  <c r="T434" i="5"/>
  <c r="S434" i="5"/>
  <c r="R434" i="5"/>
  <c r="Q434" i="5"/>
  <c r="P434" i="5"/>
  <c r="O434" i="5"/>
  <c r="N434" i="5"/>
  <c r="M434" i="5"/>
  <c r="L434" i="5"/>
  <c r="K434" i="5"/>
  <c r="J434" i="5"/>
  <c r="I434" i="5"/>
  <c r="H434" i="5"/>
  <c r="G434" i="5"/>
  <c r="F434" i="5"/>
  <c r="E434" i="5"/>
  <c r="D434" i="5"/>
  <c r="C434" i="5"/>
  <c r="B434" i="5"/>
  <c r="AY433" i="5"/>
  <c r="AV433" i="5"/>
  <c r="AU433" i="5"/>
  <c r="AT433" i="5"/>
  <c r="AS433" i="5"/>
  <c r="AR433" i="5"/>
  <c r="AQ433" i="5"/>
  <c r="AP433" i="5"/>
  <c r="AO433" i="5"/>
  <c r="AN433" i="5"/>
  <c r="AM433" i="5"/>
  <c r="AL433" i="5"/>
  <c r="AK433" i="5"/>
  <c r="AJ433" i="5"/>
  <c r="AI433" i="5"/>
  <c r="AH433" i="5"/>
  <c r="AG433" i="5"/>
  <c r="AF433" i="5"/>
  <c r="AE433" i="5"/>
  <c r="AD433" i="5"/>
  <c r="AC433" i="5"/>
  <c r="AB433" i="5"/>
  <c r="AA433" i="5"/>
  <c r="W433" i="5"/>
  <c r="V433" i="5"/>
  <c r="U433" i="5"/>
  <c r="T433" i="5"/>
  <c r="S433" i="5"/>
  <c r="R433" i="5"/>
  <c r="Q433" i="5"/>
  <c r="P433" i="5"/>
  <c r="O433" i="5"/>
  <c r="N433" i="5"/>
  <c r="M433" i="5"/>
  <c r="L433" i="5"/>
  <c r="K433" i="5"/>
  <c r="J433" i="5"/>
  <c r="I433" i="5"/>
  <c r="H433" i="5"/>
  <c r="G433" i="5"/>
  <c r="F433" i="5"/>
  <c r="E433" i="5"/>
  <c r="D433" i="5"/>
  <c r="C433" i="5"/>
  <c r="B433" i="5"/>
  <c r="AY432" i="5"/>
  <c r="AV432" i="5"/>
  <c r="AU432" i="5"/>
  <c r="AT432" i="5"/>
  <c r="AS432" i="5"/>
  <c r="AR432" i="5"/>
  <c r="AQ432" i="5"/>
  <c r="AP432" i="5"/>
  <c r="AO432" i="5"/>
  <c r="AN432" i="5"/>
  <c r="AM432" i="5"/>
  <c r="AL432" i="5"/>
  <c r="AK432" i="5"/>
  <c r="AJ432" i="5"/>
  <c r="AI432" i="5"/>
  <c r="AH432" i="5"/>
  <c r="AG432" i="5"/>
  <c r="AF432" i="5"/>
  <c r="AE432" i="5"/>
  <c r="AD432" i="5"/>
  <c r="AC432" i="5"/>
  <c r="AB432" i="5"/>
  <c r="AA432" i="5"/>
  <c r="W432" i="5"/>
  <c r="V432" i="5"/>
  <c r="U432" i="5"/>
  <c r="T432" i="5"/>
  <c r="S432" i="5"/>
  <c r="R432" i="5"/>
  <c r="Q432" i="5"/>
  <c r="P432" i="5"/>
  <c r="O432" i="5"/>
  <c r="N432" i="5"/>
  <c r="M432" i="5"/>
  <c r="L432" i="5"/>
  <c r="K432" i="5"/>
  <c r="J432" i="5"/>
  <c r="I432" i="5"/>
  <c r="H432" i="5"/>
  <c r="G432" i="5"/>
  <c r="F432" i="5"/>
  <c r="E432" i="5"/>
  <c r="D432" i="5"/>
  <c r="C432" i="5"/>
  <c r="B432" i="5"/>
  <c r="AY431" i="5"/>
  <c r="AV431" i="5"/>
  <c r="AU431" i="5"/>
  <c r="AT431" i="5"/>
  <c r="AS431" i="5"/>
  <c r="AR431" i="5"/>
  <c r="AQ431" i="5"/>
  <c r="AP431" i="5"/>
  <c r="AO431" i="5"/>
  <c r="AN431" i="5"/>
  <c r="AM431" i="5"/>
  <c r="AL431" i="5"/>
  <c r="AK431" i="5"/>
  <c r="AJ431" i="5"/>
  <c r="AI431" i="5"/>
  <c r="AH431" i="5"/>
  <c r="AG431" i="5"/>
  <c r="AF431" i="5"/>
  <c r="AE431" i="5"/>
  <c r="AD431" i="5"/>
  <c r="AC431" i="5"/>
  <c r="AB431" i="5"/>
  <c r="AA431" i="5"/>
  <c r="W431" i="5"/>
  <c r="V431" i="5"/>
  <c r="U431" i="5"/>
  <c r="T431" i="5"/>
  <c r="S431" i="5"/>
  <c r="R431" i="5"/>
  <c r="Q431" i="5"/>
  <c r="P431" i="5"/>
  <c r="O431" i="5"/>
  <c r="N431" i="5"/>
  <c r="M431" i="5"/>
  <c r="L431" i="5"/>
  <c r="K431" i="5"/>
  <c r="J431" i="5"/>
  <c r="I431" i="5"/>
  <c r="H431" i="5"/>
  <c r="G431" i="5"/>
  <c r="F431" i="5"/>
  <c r="E431" i="5"/>
  <c r="D431" i="5"/>
  <c r="C431" i="5"/>
  <c r="B431" i="5"/>
  <c r="AY430" i="5"/>
  <c r="AV430" i="5"/>
  <c r="AU430" i="5"/>
  <c r="AT430" i="5"/>
  <c r="AS430" i="5"/>
  <c r="AR430" i="5"/>
  <c r="AQ430" i="5"/>
  <c r="AP430" i="5"/>
  <c r="AO430" i="5"/>
  <c r="AN430" i="5"/>
  <c r="AM430" i="5"/>
  <c r="AL430" i="5"/>
  <c r="AK430" i="5"/>
  <c r="AJ430" i="5"/>
  <c r="AI430" i="5"/>
  <c r="AH430" i="5"/>
  <c r="AG430" i="5"/>
  <c r="AF430" i="5"/>
  <c r="AE430" i="5"/>
  <c r="AD430" i="5"/>
  <c r="AC430" i="5"/>
  <c r="AB430" i="5"/>
  <c r="AA430" i="5"/>
  <c r="W430" i="5"/>
  <c r="V430" i="5"/>
  <c r="U430" i="5"/>
  <c r="T430" i="5"/>
  <c r="S430" i="5"/>
  <c r="R430" i="5"/>
  <c r="Q430" i="5"/>
  <c r="P430" i="5"/>
  <c r="O430" i="5"/>
  <c r="N430" i="5"/>
  <c r="M430" i="5"/>
  <c r="L430" i="5"/>
  <c r="K430" i="5"/>
  <c r="J430" i="5"/>
  <c r="I430" i="5"/>
  <c r="H430" i="5"/>
  <c r="G430" i="5"/>
  <c r="F430" i="5"/>
  <c r="E430" i="5"/>
  <c r="D430" i="5"/>
  <c r="C430" i="5"/>
  <c r="B430" i="5"/>
  <c r="AY429" i="5"/>
  <c r="AV429" i="5"/>
  <c r="AU429" i="5"/>
  <c r="AT429" i="5"/>
  <c r="AS429" i="5"/>
  <c r="AR429" i="5"/>
  <c r="AQ429" i="5"/>
  <c r="AP429" i="5"/>
  <c r="AO429" i="5"/>
  <c r="AN429" i="5"/>
  <c r="AM429" i="5"/>
  <c r="AL429" i="5"/>
  <c r="AK429" i="5"/>
  <c r="AJ429" i="5"/>
  <c r="AI429" i="5"/>
  <c r="AH429" i="5"/>
  <c r="AG429" i="5"/>
  <c r="AF429" i="5"/>
  <c r="AE429" i="5"/>
  <c r="AD429" i="5"/>
  <c r="AC429" i="5"/>
  <c r="AB429" i="5"/>
  <c r="AA429" i="5"/>
  <c r="W429" i="5"/>
  <c r="V429" i="5"/>
  <c r="U429" i="5"/>
  <c r="T429" i="5"/>
  <c r="S429" i="5"/>
  <c r="R429" i="5"/>
  <c r="Q429" i="5"/>
  <c r="P429" i="5"/>
  <c r="O429" i="5"/>
  <c r="N429" i="5"/>
  <c r="M429" i="5"/>
  <c r="L429" i="5"/>
  <c r="K429" i="5"/>
  <c r="J429" i="5"/>
  <c r="I429" i="5"/>
  <c r="H429" i="5"/>
  <c r="G429" i="5"/>
  <c r="F429" i="5"/>
  <c r="E429" i="5"/>
  <c r="D429" i="5"/>
  <c r="C429" i="5"/>
  <c r="B429" i="5"/>
  <c r="AY428" i="5"/>
  <c r="AV428" i="5"/>
  <c r="AU428" i="5"/>
  <c r="AT428" i="5"/>
  <c r="AS428" i="5"/>
  <c r="AR428" i="5"/>
  <c r="AQ428" i="5"/>
  <c r="AP428" i="5"/>
  <c r="AO428" i="5"/>
  <c r="AN428" i="5"/>
  <c r="AM428" i="5"/>
  <c r="AL428" i="5"/>
  <c r="AK428" i="5"/>
  <c r="AJ428" i="5"/>
  <c r="AI428" i="5"/>
  <c r="AH428" i="5"/>
  <c r="AG428" i="5"/>
  <c r="AF428" i="5"/>
  <c r="AE428" i="5"/>
  <c r="AD428" i="5"/>
  <c r="AC428" i="5"/>
  <c r="AB428" i="5"/>
  <c r="AA428" i="5"/>
  <c r="W428" i="5"/>
  <c r="V428" i="5"/>
  <c r="U428" i="5"/>
  <c r="T428" i="5"/>
  <c r="S428" i="5"/>
  <c r="R428" i="5"/>
  <c r="Q428" i="5"/>
  <c r="P428" i="5"/>
  <c r="O428" i="5"/>
  <c r="N428" i="5"/>
  <c r="M428" i="5"/>
  <c r="L428" i="5"/>
  <c r="K428" i="5"/>
  <c r="J428" i="5"/>
  <c r="I428" i="5"/>
  <c r="H428" i="5"/>
  <c r="G428" i="5"/>
  <c r="F428" i="5"/>
  <c r="E428" i="5"/>
  <c r="D428" i="5"/>
  <c r="C428" i="5"/>
  <c r="B428" i="5"/>
  <c r="AY427" i="5"/>
  <c r="AV427" i="5"/>
  <c r="AU427" i="5"/>
  <c r="AT427" i="5"/>
  <c r="AS427" i="5"/>
  <c r="AR427" i="5"/>
  <c r="AQ427" i="5"/>
  <c r="AP427" i="5"/>
  <c r="AO427" i="5"/>
  <c r="AN427" i="5"/>
  <c r="AM427" i="5"/>
  <c r="AL427" i="5"/>
  <c r="AK427" i="5"/>
  <c r="AJ427" i="5"/>
  <c r="AI427" i="5"/>
  <c r="AH427" i="5"/>
  <c r="AG427" i="5"/>
  <c r="AF427" i="5"/>
  <c r="AE427" i="5"/>
  <c r="AD427" i="5"/>
  <c r="AC427" i="5"/>
  <c r="AB427" i="5"/>
  <c r="AA427" i="5"/>
  <c r="W427" i="5"/>
  <c r="V427" i="5"/>
  <c r="U427" i="5"/>
  <c r="T427" i="5"/>
  <c r="S427" i="5"/>
  <c r="R427" i="5"/>
  <c r="Q427" i="5"/>
  <c r="P427" i="5"/>
  <c r="O427" i="5"/>
  <c r="N427" i="5"/>
  <c r="M427" i="5"/>
  <c r="L427" i="5"/>
  <c r="K427" i="5"/>
  <c r="J427" i="5"/>
  <c r="I427" i="5"/>
  <c r="H427" i="5"/>
  <c r="G427" i="5"/>
  <c r="F427" i="5"/>
  <c r="E427" i="5"/>
  <c r="D427" i="5"/>
  <c r="C427" i="5"/>
  <c r="B427" i="5"/>
  <c r="AY426" i="5"/>
  <c r="AV426" i="5"/>
  <c r="AU426" i="5"/>
  <c r="AT426" i="5"/>
  <c r="AS426" i="5"/>
  <c r="AR426" i="5"/>
  <c r="AQ426" i="5"/>
  <c r="AP426" i="5"/>
  <c r="AO426" i="5"/>
  <c r="AN426" i="5"/>
  <c r="AM426" i="5"/>
  <c r="AL426" i="5"/>
  <c r="AK426" i="5"/>
  <c r="AJ426" i="5"/>
  <c r="AI426" i="5"/>
  <c r="AH426" i="5"/>
  <c r="AG426" i="5"/>
  <c r="AF426" i="5"/>
  <c r="AE426" i="5"/>
  <c r="AD426" i="5"/>
  <c r="AC426" i="5"/>
  <c r="AB426" i="5"/>
  <c r="AA426" i="5"/>
  <c r="W426" i="5"/>
  <c r="V426" i="5"/>
  <c r="U426" i="5"/>
  <c r="T426" i="5"/>
  <c r="S426" i="5"/>
  <c r="R426" i="5"/>
  <c r="Q426" i="5"/>
  <c r="P426" i="5"/>
  <c r="O426" i="5"/>
  <c r="N426" i="5"/>
  <c r="M426" i="5"/>
  <c r="L426" i="5"/>
  <c r="K426" i="5"/>
  <c r="J426" i="5"/>
  <c r="I426" i="5"/>
  <c r="H426" i="5"/>
  <c r="G426" i="5"/>
  <c r="F426" i="5"/>
  <c r="E426" i="5"/>
  <c r="D426" i="5"/>
  <c r="C426" i="5"/>
  <c r="B426" i="5"/>
  <c r="AY425" i="5"/>
  <c r="AV425" i="5"/>
  <c r="AU425" i="5"/>
  <c r="AT425" i="5"/>
  <c r="AS425" i="5"/>
  <c r="AR425" i="5"/>
  <c r="AQ425" i="5"/>
  <c r="AP425" i="5"/>
  <c r="AO425" i="5"/>
  <c r="AN425" i="5"/>
  <c r="AM425" i="5"/>
  <c r="AL425" i="5"/>
  <c r="AK425" i="5"/>
  <c r="AJ425" i="5"/>
  <c r="AI425" i="5"/>
  <c r="AH425" i="5"/>
  <c r="AG425" i="5"/>
  <c r="AF425" i="5"/>
  <c r="AE425" i="5"/>
  <c r="AD425" i="5"/>
  <c r="AC425" i="5"/>
  <c r="AB425" i="5"/>
  <c r="AA425" i="5"/>
  <c r="W425" i="5"/>
  <c r="V425" i="5"/>
  <c r="U425" i="5"/>
  <c r="T425" i="5"/>
  <c r="S425" i="5"/>
  <c r="R425" i="5"/>
  <c r="Q425" i="5"/>
  <c r="P425" i="5"/>
  <c r="O425" i="5"/>
  <c r="N425" i="5"/>
  <c r="M425" i="5"/>
  <c r="L425" i="5"/>
  <c r="K425" i="5"/>
  <c r="J425" i="5"/>
  <c r="I425" i="5"/>
  <c r="H425" i="5"/>
  <c r="G425" i="5"/>
  <c r="F425" i="5"/>
  <c r="E425" i="5"/>
  <c r="D425" i="5"/>
  <c r="C425" i="5"/>
  <c r="B425" i="5"/>
  <c r="AY424" i="5"/>
  <c r="AV424" i="5"/>
  <c r="AU424" i="5"/>
  <c r="AT424" i="5"/>
  <c r="AS424" i="5"/>
  <c r="AR424" i="5"/>
  <c r="AQ424" i="5"/>
  <c r="AP424" i="5"/>
  <c r="AO424" i="5"/>
  <c r="AN424" i="5"/>
  <c r="AM424" i="5"/>
  <c r="AL424" i="5"/>
  <c r="AK424" i="5"/>
  <c r="AJ424" i="5"/>
  <c r="AI424" i="5"/>
  <c r="AH424" i="5"/>
  <c r="AG424" i="5"/>
  <c r="AF424" i="5"/>
  <c r="AE424" i="5"/>
  <c r="AD424" i="5"/>
  <c r="AC424" i="5"/>
  <c r="AB424" i="5"/>
  <c r="AA424" i="5"/>
  <c r="W424" i="5"/>
  <c r="V424" i="5"/>
  <c r="U424" i="5"/>
  <c r="T424" i="5"/>
  <c r="S424" i="5"/>
  <c r="R424" i="5"/>
  <c r="Q424" i="5"/>
  <c r="P424" i="5"/>
  <c r="O424" i="5"/>
  <c r="N424" i="5"/>
  <c r="M424" i="5"/>
  <c r="L424" i="5"/>
  <c r="K424" i="5"/>
  <c r="J424" i="5"/>
  <c r="I424" i="5"/>
  <c r="H424" i="5"/>
  <c r="G424" i="5"/>
  <c r="F424" i="5"/>
  <c r="E424" i="5"/>
  <c r="D424" i="5"/>
  <c r="C424" i="5"/>
  <c r="B424" i="5"/>
  <c r="AY423" i="5"/>
  <c r="AV423" i="5"/>
  <c r="AU423" i="5"/>
  <c r="AT423" i="5"/>
  <c r="AS423" i="5"/>
  <c r="AR423" i="5"/>
  <c r="AQ423" i="5"/>
  <c r="AP423" i="5"/>
  <c r="AO423" i="5"/>
  <c r="AN423" i="5"/>
  <c r="AM423" i="5"/>
  <c r="AL423" i="5"/>
  <c r="AK423" i="5"/>
  <c r="AJ423" i="5"/>
  <c r="AI423" i="5"/>
  <c r="AH423" i="5"/>
  <c r="AG423" i="5"/>
  <c r="AF423" i="5"/>
  <c r="AE423" i="5"/>
  <c r="AD423" i="5"/>
  <c r="AC423" i="5"/>
  <c r="AB423" i="5"/>
  <c r="AA423" i="5"/>
  <c r="W423" i="5"/>
  <c r="V423" i="5"/>
  <c r="U423" i="5"/>
  <c r="T423" i="5"/>
  <c r="S423" i="5"/>
  <c r="R423" i="5"/>
  <c r="Q423" i="5"/>
  <c r="P423" i="5"/>
  <c r="O423" i="5"/>
  <c r="N423" i="5"/>
  <c r="M423" i="5"/>
  <c r="L423" i="5"/>
  <c r="K423" i="5"/>
  <c r="J423" i="5"/>
  <c r="I423" i="5"/>
  <c r="H423" i="5"/>
  <c r="G423" i="5"/>
  <c r="F423" i="5"/>
  <c r="E423" i="5"/>
  <c r="D423" i="5"/>
  <c r="C423" i="5"/>
  <c r="B423" i="5"/>
  <c r="AY422" i="5"/>
  <c r="AV422" i="5"/>
  <c r="AU422" i="5"/>
  <c r="AT422" i="5"/>
  <c r="AS422" i="5"/>
  <c r="AR422" i="5"/>
  <c r="AQ422" i="5"/>
  <c r="AP422" i="5"/>
  <c r="AO422" i="5"/>
  <c r="AN422" i="5"/>
  <c r="AM422" i="5"/>
  <c r="AL422" i="5"/>
  <c r="AK422" i="5"/>
  <c r="AJ422" i="5"/>
  <c r="AI422" i="5"/>
  <c r="AH422" i="5"/>
  <c r="AG422" i="5"/>
  <c r="AF422" i="5"/>
  <c r="AE422" i="5"/>
  <c r="AD422" i="5"/>
  <c r="AC422" i="5"/>
  <c r="AB422" i="5"/>
  <c r="AA422" i="5"/>
  <c r="W422" i="5"/>
  <c r="V422" i="5"/>
  <c r="U422" i="5"/>
  <c r="T422" i="5"/>
  <c r="S422" i="5"/>
  <c r="R422" i="5"/>
  <c r="Q422" i="5"/>
  <c r="P422" i="5"/>
  <c r="O422" i="5"/>
  <c r="N422" i="5"/>
  <c r="M422" i="5"/>
  <c r="L422" i="5"/>
  <c r="K422" i="5"/>
  <c r="J422" i="5"/>
  <c r="I422" i="5"/>
  <c r="H422" i="5"/>
  <c r="G422" i="5"/>
  <c r="F422" i="5"/>
  <c r="E422" i="5"/>
  <c r="D422" i="5"/>
  <c r="C422" i="5"/>
  <c r="B422" i="5"/>
  <c r="AY421" i="5"/>
  <c r="AV421" i="5"/>
  <c r="AU421" i="5"/>
  <c r="AT421" i="5"/>
  <c r="AS421" i="5"/>
  <c r="AR421" i="5"/>
  <c r="AQ421" i="5"/>
  <c r="AP421" i="5"/>
  <c r="AO421" i="5"/>
  <c r="AN421" i="5"/>
  <c r="AM421" i="5"/>
  <c r="AL421" i="5"/>
  <c r="AK421" i="5"/>
  <c r="AJ421" i="5"/>
  <c r="AI421" i="5"/>
  <c r="AH421" i="5"/>
  <c r="AG421" i="5"/>
  <c r="AF421" i="5"/>
  <c r="AE421" i="5"/>
  <c r="AD421" i="5"/>
  <c r="AC421" i="5"/>
  <c r="AB421" i="5"/>
  <c r="AA421" i="5"/>
  <c r="W421" i="5"/>
  <c r="V421" i="5"/>
  <c r="U421" i="5"/>
  <c r="T421" i="5"/>
  <c r="S421" i="5"/>
  <c r="R421" i="5"/>
  <c r="Q421" i="5"/>
  <c r="P421" i="5"/>
  <c r="O421" i="5"/>
  <c r="N421" i="5"/>
  <c r="M421" i="5"/>
  <c r="L421" i="5"/>
  <c r="K421" i="5"/>
  <c r="J421" i="5"/>
  <c r="I421" i="5"/>
  <c r="H421" i="5"/>
  <c r="G421" i="5"/>
  <c r="F421" i="5"/>
  <c r="E421" i="5"/>
  <c r="D421" i="5"/>
  <c r="C421" i="5"/>
  <c r="B421" i="5"/>
  <c r="AY420" i="5"/>
  <c r="AV420" i="5"/>
  <c r="AU420" i="5"/>
  <c r="AT420" i="5"/>
  <c r="AS420" i="5"/>
  <c r="AR420" i="5"/>
  <c r="AQ420" i="5"/>
  <c r="AP420" i="5"/>
  <c r="AO420" i="5"/>
  <c r="AN420" i="5"/>
  <c r="AM420" i="5"/>
  <c r="AL420" i="5"/>
  <c r="AK420" i="5"/>
  <c r="AJ420" i="5"/>
  <c r="AI420" i="5"/>
  <c r="AH420" i="5"/>
  <c r="AG420" i="5"/>
  <c r="AF420" i="5"/>
  <c r="AE420" i="5"/>
  <c r="AD420" i="5"/>
  <c r="AC420" i="5"/>
  <c r="AB420" i="5"/>
  <c r="AA420" i="5"/>
  <c r="W420" i="5"/>
  <c r="V420" i="5"/>
  <c r="U420" i="5"/>
  <c r="T420" i="5"/>
  <c r="S420" i="5"/>
  <c r="R420" i="5"/>
  <c r="Q420" i="5"/>
  <c r="P420" i="5"/>
  <c r="O420" i="5"/>
  <c r="N420" i="5"/>
  <c r="M420" i="5"/>
  <c r="L420" i="5"/>
  <c r="K420" i="5"/>
  <c r="J420" i="5"/>
  <c r="I420" i="5"/>
  <c r="H420" i="5"/>
  <c r="G420" i="5"/>
  <c r="F420" i="5"/>
  <c r="E420" i="5"/>
  <c r="D420" i="5"/>
  <c r="C420" i="5"/>
  <c r="B420" i="5"/>
  <c r="AY419" i="5"/>
  <c r="AV419" i="5"/>
  <c r="AU419" i="5"/>
  <c r="AT419" i="5"/>
  <c r="AS419" i="5"/>
  <c r="AR419" i="5"/>
  <c r="AQ419" i="5"/>
  <c r="AP419" i="5"/>
  <c r="AO419" i="5"/>
  <c r="AN419" i="5"/>
  <c r="AM419" i="5"/>
  <c r="AL419" i="5"/>
  <c r="AK419" i="5"/>
  <c r="AJ419" i="5"/>
  <c r="AI419" i="5"/>
  <c r="AH419" i="5"/>
  <c r="AG419" i="5"/>
  <c r="AF419" i="5"/>
  <c r="AE419" i="5"/>
  <c r="AD419" i="5"/>
  <c r="AC419" i="5"/>
  <c r="AB419" i="5"/>
  <c r="AA419" i="5"/>
  <c r="W419" i="5"/>
  <c r="V419" i="5"/>
  <c r="U419" i="5"/>
  <c r="T419" i="5"/>
  <c r="S419" i="5"/>
  <c r="R419" i="5"/>
  <c r="Q419" i="5"/>
  <c r="P419" i="5"/>
  <c r="O419" i="5"/>
  <c r="N419" i="5"/>
  <c r="M419" i="5"/>
  <c r="L419" i="5"/>
  <c r="K419" i="5"/>
  <c r="J419" i="5"/>
  <c r="I419" i="5"/>
  <c r="H419" i="5"/>
  <c r="G419" i="5"/>
  <c r="F419" i="5"/>
  <c r="E419" i="5"/>
  <c r="D419" i="5"/>
  <c r="C419" i="5"/>
  <c r="B419" i="5"/>
  <c r="AY418" i="5"/>
  <c r="AV418" i="5"/>
  <c r="AU418" i="5"/>
  <c r="AT418" i="5"/>
  <c r="AS418" i="5"/>
  <c r="AR418" i="5"/>
  <c r="AQ418" i="5"/>
  <c r="AP418" i="5"/>
  <c r="AO418" i="5"/>
  <c r="AN418" i="5"/>
  <c r="AM418" i="5"/>
  <c r="AL418" i="5"/>
  <c r="AK418" i="5"/>
  <c r="AJ418" i="5"/>
  <c r="AI418" i="5"/>
  <c r="AH418" i="5"/>
  <c r="AG418" i="5"/>
  <c r="AF418" i="5"/>
  <c r="AE418" i="5"/>
  <c r="AD418" i="5"/>
  <c r="AC418" i="5"/>
  <c r="AB418" i="5"/>
  <c r="AA418" i="5"/>
  <c r="W418" i="5"/>
  <c r="V418" i="5"/>
  <c r="U418" i="5"/>
  <c r="T418" i="5"/>
  <c r="S418" i="5"/>
  <c r="R418" i="5"/>
  <c r="Q418" i="5"/>
  <c r="P418" i="5"/>
  <c r="O418" i="5"/>
  <c r="N418" i="5"/>
  <c r="M418" i="5"/>
  <c r="L418" i="5"/>
  <c r="K418" i="5"/>
  <c r="J418" i="5"/>
  <c r="I418" i="5"/>
  <c r="H418" i="5"/>
  <c r="G418" i="5"/>
  <c r="F418" i="5"/>
  <c r="E418" i="5"/>
  <c r="D418" i="5"/>
  <c r="C418" i="5"/>
  <c r="B418" i="5"/>
  <c r="AY417" i="5"/>
  <c r="AV417" i="5"/>
  <c r="AU417" i="5"/>
  <c r="AT417" i="5"/>
  <c r="AS417" i="5"/>
  <c r="AR417" i="5"/>
  <c r="AQ417" i="5"/>
  <c r="AP417" i="5"/>
  <c r="AO417" i="5"/>
  <c r="AN417" i="5"/>
  <c r="AM417" i="5"/>
  <c r="AL417" i="5"/>
  <c r="AK417" i="5"/>
  <c r="AJ417" i="5"/>
  <c r="AI417" i="5"/>
  <c r="AH417" i="5"/>
  <c r="AG417" i="5"/>
  <c r="AF417" i="5"/>
  <c r="AE417" i="5"/>
  <c r="AD417" i="5"/>
  <c r="AC417" i="5"/>
  <c r="AB417" i="5"/>
  <c r="AA417" i="5"/>
  <c r="W417" i="5"/>
  <c r="V417" i="5"/>
  <c r="U417" i="5"/>
  <c r="T417" i="5"/>
  <c r="S417" i="5"/>
  <c r="R417" i="5"/>
  <c r="Q417" i="5"/>
  <c r="P417" i="5"/>
  <c r="O417" i="5"/>
  <c r="N417" i="5"/>
  <c r="M417" i="5"/>
  <c r="L417" i="5"/>
  <c r="K417" i="5"/>
  <c r="J417" i="5"/>
  <c r="I417" i="5"/>
  <c r="H417" i="5"/>
  <c r="G417" i="5"/>
  <c r="F417" i="5"/>
  <c r="E417" i="5"/>
  <c r="D417" i="5"/>
  <c r="C417" i="5"/>
  <c r="B417" i="5"/>
  <c r="AY416" i="5"/>
  <c r="AV416" i="5"/>
  <c r="AU416" i="5"/>
  <c r="AT416" i="5"/>
  <c r="AS416" i="5"/>
  <c r="AR416" i="5"/>
  <c r="AQ416" i="5"/>
  <c r="AP416" i="5"/>
  <c r="AO416" i="5"/>
  <c r="AN416" i="5"/>
  <c r="AM416" i="5"/>
  <c r="AL416" i="5"/>
  <c r="AK416" i="5"/>
  <c r="AJ416" i="5"/>
  <c r="AI416" i="5"/>
  <c r="AH416" i="5"/>
  <c r="AG416" i="5"/>
  <c r="AF416" i="5"/>
  <c r="AE416" i="5"/>
  <c r="AD416" i="5"/>
  <c r="AC416" i="5"/>
  <c r="AB416" i="5"/>
  <c r="AA416" i="5"/>
  <c r="W416" i="5"/>
  <c r="V416" i="5"/>
  <c r="U416" i="5"/>
  <c r="T416" i="5"/>
  <c r="S416" i="5"/>
  <c r="R416" i="5"/>
  <c r="Q416" i="5"/>
  <c r="P416" i="5"/>
  <c r="O416" i="5"/>
  <c r="N416" i="5"/>
  <c r="M416" i="5"/>
  <c r="L416" i="5"/>
  <c r="K416" i="5"/>
  <c r="J416" i="5"/>
  <c r="I416" i="5"/>
  <c r="H416" i="5"/>
  <c r="G416" i="5"/>
  <c r="F416" i="5"/>
  <c r="E416" i="5"/>
  <c r="D416" i="5"/>
  <c r="C416" i="5"/>
  <c r="B416" i="5"/>
  <c r="AY415" i="5"/>
  <c r="AV415" i="5"/>
  <c r="AU415" i="5"/>
  <c r="AT415" i="5"/>
  <c r="AS415" i="5"/>
  <c r="AR415" i="5"/>
  <c r="AQ415" i="5"/>
  <c r="AP415" i="5"/>
  <c r="AO415" i="5"/>
  <c r="AN415" i="5"/>
  <c r="AM415" i="5"/>
  <c r="AL415" i="5"/>
  <c r="AK415" i="5"/>
  <c r="AJ415" i="5"/>
  <c r="AI415" i="5"/>
  <c r="AH415" i="5"/>
  <c r="AG415" i="5"/>
  <c r="AF415" i="5"/>
  <c r="AE415" i="5"/>
  <c r="AD415" i="5"/>
  <c r="AC415" i="5"/>
  <c r="AB415" i="5"/>
  <c r="AA415" i="5"/>
  <c r="W415" i="5"/>
  <c r="V415" i="5"/>
  <c r="U415" i="5"/>
  <c r="T415" i="5"/>
  <c r="S415" i="5"/>
  <c r="R415" i="5"/>
  <c r="Q415" i="5"/>
  <c r="P415" i="5"/>
  <c r="O415" i="5"/>
  <c r="N415" i="5"/>
  <c r="M415" i="5"/>
  <c r="L415" i="5"/>
  <c r="K415" i="5"/>
  <c r="J415" i="5"/>
  <c r="I415" i="5"/>
  <c r="H415" i="5"/>
  <c r="G415" i="5"/>
  <c r="F415" i="5"/>
  <c r="E415" i="5"/>
  <c r="D415" i="5"/>
  <c r="C415" i="5"/>
  <c r="B415" i="5"/>
  <c r="AY414" i="5"/>
  <c r="AV414" i="5"/>
  <c r="AU414" i="5"/>
  <c r="AT414" i="5"/>
  <c r="AS414" i="5"/>
  <c r="AR414" i="5"/>
  <c r="AQ414" i="5"/>
  <c r="AP414" i="5"/>
  <c r="AO414" i="5"/>
  <c r="AN414" i="5"/>
  <c r="AM414" i="5"/>
  <c r="AL414" i="5"/>
  <c r="AK414" i="5"/>
  <c r="AJ414" i="5"/>
  <c r="AI414" i="5"/>
  <c r="AH414" i="5"/>
  <c r="AG414" i="5"/>
  <c r="AF414" i="5"/>
  <c r="AE414" i="5"/>
  <c r="AD414" i="5"/>
  <c r="AC414" i="5"/>
  <c r="AB414" i="5"/>
  <c r="AA414" i="5"/>
  <c r="W414" i="5"/>
  <c r="V414" i="5"/>
  <c r="U414" i="5"/>
  <c r="T414" i="5"/>
  <c r="S414" i="5"/>
  <c r="R414" i="5"/>
  <c r="Q414" i="5"/>
  <c r="P414" i="5"/>
  <c r="O414" i="5"/>
  <c r="N414" i="5"/>
  <c r="M414" i="5"/>
  <c r="L414" i="5"/>
  <c r="K414" i="5"/>
  <c r="J414" i="5"/>
  <c r="I414" i="5"/>
  <c r="H414" i="5"/>
  <c r="G414" i="5"/>
  <c r="F414" i="5"/>
  <c r="E414" i="5"/>
  <c r="D414" i="5"/>
  <c r="C414" i="5"/>
  <c r="B414" i="5"/>
  <c r="AY413" i="5"/>
  <c r="AV413" i="5"/>
  <c r="AU413" i="5"/>
  <c r="AT413" i="5"/>
  <c r="AS413" i="5"/>
  <c r="AR413" i="5"/>
  <c r="AQ413" i="5"/>
  <c r="AP413" i="5"/>
  <c r="AO413" i="5"/>
  <c r="AN413" i="5"/>
  <c r="AM413" i="5"/>
  <c r="AL413" i="5"/>
  <c r="AK413" i="5"/>
  <c r="AJ413" i="5"/>
  <c r="AI413" i="5"/>
  <c r="AH413" i="5"/>
  <c r="AG413" i="5"/>
  <c r="AF413" i="5"/>
  <c r="AE413" i="5"/>
  <c r="AD413" i="5"/>
  <c r="AC413" i="5"/>
  <c r="AB413" i="5"/>
  <c r="AA413" i="5"/>
  <c r="W413" i="5"/>
  <c r="V413" i="5"/>
  <c r="U413" i="5"/>
  <c r="T413" i="5"/>
  <c r="S413" i="5"/>
  <c r="R413" i="5"/>
  <c r="Q413" i="5"/>
  <c r="P413" i="5"/>
  <c r="O413" i="5"/>
  <c r="N413" i="5"/>
  <c r="M413" i="5"/>
  <c r="L413" i="5"/>
  <c r="K413" i="5"/>
  <c r="J413" i="5"/>
  <c r="I413" i="5"/>
  <c r="H413" i="5"/>
  <c r="G413" i="5"/>
  <c r="F413" i="5"/>
  <c r="E413" i="5"/>
  <c r="D413" i="5"/>
  <c r="C413" i="5"/>
  <c r="B413" i="5"/>
  <c r="AY412" i="5"/>
  <c r="AV412" i="5"/>
  <c r="AU412" i="5"/>
  <c r="AT412" i="5"/>
  <c r="AS412" i="5"/>
  <c r="AR412" i="5"/>
  <c r="AQ412" i="5"/>
  <c r="AP412" i="5"/>
  <c r="AO412" i="5"/>
  <c r="AN412" i="5"/>
  <c r="AM412" i="5"/>
  <c r="AL412" i="5"/>
  <c r="AK412" i="5"/>
  <c r="AJ412" i="5"/>
  <c r="AI412" i="5"/>
  <c r="AH412" i="5"/>
  <c r="AG412" i="5"/>
  <c r="AF412" i="5"/>
  <c r="AE412" i="5"/>
  <c r="AD412" i="5"/>
  <c r="AC412" i="5"/>
  <c r="AB412" i="5"/>
  <c r="AA412" i="5"/>
  <c r="W412" i="5"/>
  <c r="V412" i="5"/>
  <c r="U412" i="5"/>
  <c r="T412" i="5"/>
  <c r="S412" i="5"/>
  <c r="R412" i="5"/>
  <c r="Q412" i="5"/>
  <c r="P412" i="5"/>
  <c r="O412" i="5"/>
  <c r="N412" i="5"/>
  <c r="M412" i="5"/>
  <c r="L412" i="5"/>
  <c r="K412" i="5"/>
  <c r="J412" i="5"/>
  <c r="I412" i="5"/>
  <c r="H412" i="5"/>
  <c r="G412" i="5"/>
  <c r="F412" i="5"/>
  <c r="E412" i="5"/>
  <c r="D412" i="5"/>
  <c r="C412" i="5"/>
  <c r="B412" i="5"/>
  <c r="AY411" i="5"/>
  <c r="AV411" i="5"/>
  <c r="AU411" i="5"/>
  <c r="AT411" i="5"/>
  <c r="AS411" i="5"/>
  <c r="AR411" i="5"/>
  <c r="AQ411" i="5"/>
  <c r="AP411" i="5"/>
  <c r="AO411" i="5"/>
  <c r="AN411" i="5"/>
  <c r="AM411" i="5"/>
  <c r="AL411" i="5"/>
  <c r="AK411" i="5"/>
  <c r="AJ411" i="5"/>
  <c r="AI411" i="5"/>
  <c r="AH411" i="5"/>
  <c r="AG411" i="5"/>
  <c r="AF411" i="5"/>
  <c r="AE411" i="5"/>
  <c r="AD411" i="5"/>
  <c r="AC411" i="5"/>
  <c r="AB411" i="5"/>
  <c r="AA411" i="5"/>
  <c r="W411" i="5"/>
  <c r="V411" i="5"/>
  <c r="U411" i="5"/>
  <c r="T411" i="5"/>
  <c r="S411" i="5"/>
  <c r="R411" i="5"/>
  <c r="Q411" i="5"/>
  <c r="P411" i="5"/>
  <c r="O411" i="5"/>
  <c r="N411" i="5"/>
  <c r="M411" i="5"/>
  <c r="L411" i="5"/>
  <c r="K411" i="5"/>
  <c r="J411" i="5"/>
  <c r="I411" i="5"/>
  <c r="H411" i="5"/>
  <c r="G411" i="5"/>
  <c r="F411" i="5"/>
  <c r="E411" i="5"/>
  <c r="D411" i="5"/>
  <c r="C411" i="5"/>
  <c r="B411" i="5"/>
  <c r="AY410" i="5"/>
  <c r="AV410" i="5"/>
  <c r="AU410" i="5"/>
  <c r="AT410" i="5"/>
  <c r="AS410" i="5"/>
  <c r="AR410" i="5"/>
  <c r="AQ410" i="5"/>
  <c r="AP410" i="5"/>
  <c r="AO410" i="5"/>
  <c r="AN410" i="5"/>
  <c r="AM410" i="5"/>
  <c r="AL410" i="5"/>
  <c r="AK410" i="5"/>
  <c r="AJ410" i="5"/>
  <c r="AI410" i="5"/>
  <c r="AH410" i="5"/>
  <c r="AG410" i="5"/>
  <c r="AF410" i="5"/>
  <c r="AE410" i="5"/>
  <c r="AD410" i="5"/>
  <c r="AC410" i="5"/>
  <c r="AB410" i="5"/>
  <c r="AA410" i="5"/>
  <c r="W410" i="5"/>
  <c r="V410" i="5"/>
  <c r="U410" i="5"/>
  <c r="T410" i="5"/>
  <c r="S410" i="5"/>
  <c r="R410" i="5"/>
  <c r="Q410" i="5"/>
  <c r="P410" i="5"/>
  <c r="O410" i="5"/>
  <c r="N410" i="5"/>
  <c r="M410" i="5"/>
  <c r="L410" i="5"/>
  <c r="K410" i="5"/>
  <c r="J410" i="5"/>
  <c r="I410" i="5"/>
  <c r="H410" i="5"/>
  <c r="G410" i="5"/>
  <c r="F410" i="5"/>
  <c r="E410" i="5"/>
  <c r="D410" i="5"/>
  <c r="C410" i="5"/>
  <c r="B410" i="5"/>
  <c r="AY409" i="5"/>
  <c r="AV409" i="5"/>
  <c r="AU409" i="5"/>
  <c r="AT409" i="5"/>
  <c r="AS409" i="5"/>
  <c r="AR409" i="5"/>
  <c r="AQ409" i="5"/>
  <c r="AP409" i="5"/>
  <c r="AO409" i="5"/>
  <c r="AN409" i="5"/>
  <c r="AM409" i="5"/>
  <c r="AL409" i="5"/>
  <c r="AK409" i="5"/>
  <c r="AJ409" i="5"/>
  <c r="AI409" i="5"/>
  <c r="AH409" i="5"/>
  <c r="AG409" i="5"/>
  <c r="AF409" i="5"/>
  <c r="AE409" i="5"/>
  <c r="AD409" i="5"/>
  <c r="AC409" i="5"/>
  <c r="AB409" i="5"/>
  <c r="AA409" i="5"/>
  <c r="W409" i="5"/>
  <c r="V409" i="5"/>
  <c r="U409" i="5"/>
  <c r="T409" i="5"/>
  <c r="S409" i="5"/>
  <c r="R409" i="5"/>
  <c r="Q409" i="5"/>
  <c r="P409" i="5"/>
  <c r="O409" i="5"/>
  <c r="N409" i="5"/>
  <c r="M409" i="5"/>
  <c r="L409" i="5"/>
  <c r="K409" i="5"/>
  <c r="J409" i="5"/>
  <c r="I409" i="5"/>
  <c r="H409" i="5"/>
  <c r="G409" i="5"/>
  <c r="F409" i="5"/>
  <c r="E409" i="5"/>
  <c r="D409" i="5"/>
  <c r="C409" i="5"/>
  <c r="B409" i="5"/>
  <c r="AY408" i="5"/>
  <c r="AV408" i="5"/>
  <c r="AU408" i="5"/>
  <c r="AT408" i="5"/>
  <c r="AS408" i="5"/>
  <c r="AR408" i="5"/>
  <c r="AQ408" i="5"/>
  <c r="AP408" i="5"/>
  <c r="AO408" i="5"/>
  <c r="AN408" i="5"/>
  <c r="AM408" i="5"/>
  <c r="AL408" i="5"/>
  <c r="AK408" i="5"/>
  <c r="AJ408" i="5"/>
  <c r="AI408" i="5"/>
  <c r="AH408" i="5"/>
  <c r="AG408" i="5"/>
  <c r="AF408" i="5"/>
  <c r="AE408" i="5"/>
  <c r="AD408" i="5"/>
  <c r="AC408" i="5"/>
  <c r="AB408" i="5"/>
  <c r="AA408" i="5"/>
  <c r="W408" i="5"/>
  <c r="V408" i="5"/>
  <c r="U408" i="5"/>
  <c r="T408" i="5"/>
  <c r="S408" i="5"/>
  <c r="R408" i="5"/>
  <c r="Q408" i="5"/>
  <c r="P408" i="5"/>
  <c r="O408" i="5"/>
  <c r="N408" i="5"/>
  <c r="M408" i="5"/>
  <c r="L408" i="5"/>
  <c r="K408" i="5"/>
  <c r="J408" i="5"/>
  <c r="I408" i="5"/>
  <c r="H408" i="5"/>
  <c r="G408" i="5"/>
  <c r="F408" i="5"/>
  <c r="E408" i="5"/>
  <c r="D408" i="5"/>
  <c r="C408" i="5"/>
  <c r="B408" i="5"/>
  <c r="AY407" i="5"/>
  <c r="AV407" i="5"/>
  <c r="AU407" i="5"/>
  <c r="AT407" i="5"/>
  <c r="AS407" i="5"/>
  <c r="AR407" i="5"/>
  <c r="AQ407" i="5"/>
  <c r="AP407" i="5"/>
  <c r="AO407" i="5"/>
  <c r="AN407" i="5"/>
  <c r="AM407" i="5"/>
  <c r="AL407" i="5"/>
  <c r="AK407" i="5"/>
  <c r="AJ407" i="5"/>
  <c r="AI407" i="5"/>
  <c r="AH407" i="5"/>
  <c r="AG407" i="5"/>
  <c r="AF407" i="5"/>
  <c r="AE407" i="5"/>
  <c r="AD407" i="5"/>
  <c r="AC407" i="5"/>
  <c r="AB407" i="5"/>
  <c r="AA407" i="5"/>
  <c r="W407" i="5"/>
  <c r="V407" i="5"/>
  <c r="U407" i="5"/>
  <c r="T407" i="5"/>
  <c r="S407" i="5"/>
  <c r="R407" i="5"/>
  <c r="Q407" i="5"/>
  <c r="P407" i="5"/>
  <c r="O407" i="5"/>
  <c r="N407" i="5"/>
  <c r="M407" i="5"/>
  <c r="L407" i="5"/>
  <c r="K407" i="5"/>
  <c r="J407" i="5"/>
  <c r="I407" i="5"/>
  <c r="H407" i="5"/>
  <c r="G407" i="5"/>
  <c r="F407" i="5"/>
  <c r="E407" i="5"/>
  <c r="D407" i="5"/>
  <c r="C407" i="5"/>
  <c r="B407" i="5"/>
  <c r="AY406" i="5"/>
  <c r="AV406" i="5"/>
  <c r="AU406" i="5"/>
  <c r="AT406" i="5"/>
  <c r="AS406" i="5"/>
  <c r="AR406" i="5"/>
  <c r="AQ406" i="5"/>
  <c r="AP406" i="5"/>
  <c r="AO406" i="5"/>
  <c r="AN406" i="5"/>
  <c r="AM406" i="5"/>
  <c r="AL406" i="5"/>
  <c r="AK406" i="5"/>
  <c r="AJ406" i="5"/>
  <c r="AI406" i="5"/>
  <c r="AH406" i="5"/>
  <c r="AG406" i="5"/>
  <c r="AF406" i="5"/>
  <c r="AE406" i="5"/>
  <c r="AD406" i="5"/>
  <c r="AC406" i="5"/>
  <c r="AB406" i="5"/>
  <c r="AA406" i="5"/>
  <c r="W406" i="5"/>
  <c r="V406" i="5"/>
  <c r="U406" i="5"/>
  <c r="T406" i="5"/>
  <c r="S406" i="5"/>
  <c r="R406" i="5"/>
  <c r="Q406" i="5"/>
  <c r="P406" i="5"/>
  <c r="O406" i="5"/>
  <c r="N406" i="5"/>
  <c r="M406" i="5"/>
  <c r="L406" i="5"/>
  <c r="K406" i="5"/>
  <c r="J406" i="5"/>
  <c r="I406" i="5"/>
  <c r="H406" i="5"/>
  <c r="G406" i="5"/>
  <c r="F406" i="5"/>
  <c r="E406" i="5"/>
  <c r="D406" i="5"/>
  <c r="C406" i="5"/>
  <c r="B406" i="5"/>
  <c r="AY405" i="5"/>
  <c r="AV405" i="5"/>
  <c r="AU405" i="5"/>
  <c r="AT405" i="5"/>
  <c r="AS405" i="5"/>
  <c r="AR405" i="5"/>
  <c r="AQ405" i="5"/>
  <c r="AP405" i="5"/>
  <c r="AO405" i="5"/>
  <c r="AN405" i="5"/>
  <c r="AM405" i="5"/>
  <c r="AL405" i="5"/>
  <c r="AK405" i="5"/>
  <c r="AJ405" i="5"/>
  <c r="AI405" i="5"/>
  <c r="AH405" i="5"/>
  <c r="AG405" i="5"/>
  <c r="AF405" i="5"/>
  <c r="AE405" i="5"/>
  <c r="AD405" i="5"/>
  <c r="AC405" i="5"/>
  <c r="AB405" i="5"/>
  <c r="AA405" i="5"/>
  <c r="W405" i="5"/>
  <c r="V405" i="5"/>
  <c r="U405" i="5"/>
  <c r="T405" i="5"/>
  <c r="S405" i="5"/>
  <c r="R405" i="5"/>
  <c r="Q405" i="5"/>
  <c r="P405" i="5"/>
  <c r="O405" i="5"/>
  <c r="N405" i="5"/>
  <c r="M405" i="5"/>
  <c r="L405" i="5"/>
  <c r="K405" i="5"/>
  <c r="J405" i="5"/>
  <c r="I405" i="5"/>
  <c r="H405" i="5"/>
  <c r="G405" i="5"/>
  <c r="F405" i="5"/>
  <c r="E405" i="5"/>
  <c r="D405" i="5"/>
  <c r="C405" i="5"/>
  <c r="B405" i="5"/>
  <c r="AY404" i="5"/>
  <c r="AV404" i="5"/>
  <c r="AU404" i="5"/>
  <c r="AT404" i="5"/>
  <c r="AS404" i="5"/>
  <c r="AR404" i="5"/>
  <c r="AQ404" i="5"/>
  <c r="AP404" i="5"/>
  <c r="AO404" i="5"/>
  <c r="AN404" i="5"/>
  <c r="AM404" i="5"/>
  <c r="AL404" i="5"/>
  <c r="AK404" i="5"/>
  <c r="AJ404" i="5"/>
  <c r="AI404" i="5"/>
  <c r="AH404" i="5"/>
  <c r="AG404" i="5"/>
  <c r="AF404" i="5"/>
  <c r="AE404" i="5"/>
  <c r="AD404" i="5"/>
  <c r="AC404" i="5"/>
  <c r="AB404" i="5"/>
  <c r="AA404" i="5"/>
  <c r="W404" i="5"/>
  <c r="V404" i="5"/>
  <c r="U404" i="5"/>
  <c r="T404" i="5"/>
  <c r="S404" i="5"/>
  <c r="R404" i="5"/>
  <c r="Q404" i="5"/>
  <c r="P404" i="5"/>
  <c r="O404" i="5"/>
  <c r="N404" i="5"/>
  <c r="M404" i="5"/>
  <c r="L404" i="5"/>
  <c r="K404" i="5"/>
  <c r="J404" i="5"/>
  <c r="I404" i="5"/>
  <c r="H404" i="5"/>
  <c r="G404" i="5"/>
  <c r="F404" i="5"/>
  <c r="E404" i="5"/>
  <c r="D404" i="5"/>
  <c r="C404" i="5"/>
  <c r="B404" i="5"/>
  <c r="AY403" i="5"/>
  <c r="AV403" i="5"/>
  <c r="AU403" i="5"/>
  <c r="AT403" i="5"/>
  <c r="AS403" i="5"/>
  <c r="AR403" i="5"/>
  <c r="AQ403" i="5"/>
  <c r="AP403" i="5"/>
  <c r="AO403" i="5"/>
  <c r="AN403" i="5"/>
  <c r="AM403" i="5"/>
  <c r="AL403" i="5"/>
  <c r="AK403" i="5"/>
  <c r="AJ403" i="5"/>
  <c r="AI403" i="5"/>
  <c r="AH403" i="5"/>
  <c r="AG403" i="5"/>
  <c r="AF403" i="5"/>
  <c r="AE403" i="5"/>
  <c r="AD403" i="5"/>
  <c r="AC403" i="5"/>
  <c r="AB403" i="5"/>
  <c r="AA403" i="5"/>
  <c r="W403" i="5"/>
  <c r="V403" i="5"/>
  <c r="U403" i="5"/>
  <c r="T403" i="5"/>
  <c r="S403" i="5"/>
  <c r="R403" i="5"/>
  <c r="Q403" i="5"/>
  <c r="P403" i="5"/>
  <c r="O403" i="5"/>
  <c r="N403" i="5"/>
  <c r="M403" i="5"/>
  <c r="L403" i="5"/>
  <c r="K403" i="5"/>
  <c r="J403" i="5"/>
  <c r="I403" i="5"/>
  <c r="H403" i="5"/>
  <c r="G403" i="5"/>
  <c r="F403" i="5"/>
  <c r="E403" i="5"/>
  <c r="D403" i="5"/>
  <c r="C403" i="5"/>
  <c r="B403" i="5"/>
  <c r="AY402" i="5"/>
  <c r="AV402" i="5"/>
  <c r="AU402" i="5"/>
  <c r="AT402" i="5"/>
  <c r="AS402" i="5"/>
  <c r="AR402" i="5"/>
  <c r="AQ402" i="5"/>
  <c r="AP402" i="5"/>
  <c r="AO402" i="5"/>
  <c r="AN402" i="5"/>
  <c r="AM402" i="5"/>
  <c r="AL402" i="5"/>
  <c r="AK402" i="5"/>
  <c r="AJ402" i="5"/>
  <c r="AI402" i="5"/>
  <c r="AH402" i="5"/>
  <c r="AG402" i="5"/>
  <c r="AF402" i="5"/>
  <c r="AE402" i="5"/>
  <c r="AD402" i="5"/>
  <c r="AC402" i="5"/>
  <c r="AB402" i="5"/>
  <c r="AA402" i="5"/>
  <c r="W402" i="5"/>
  <c r="V402" i="5"/>
  <c r="U402" i="5"/>
  <c r="T402" i="5"/>
  <c r="S402" i="5"/>
  <c r="R402" i="5"/>
  <c r="Q402" i="5"/>
  <c r="P402" i="5"/>
  <c r="O402" i="5"/>
  <c r="N402" i="5"/>
  <c r="M402" i="5"/>
  <c r="L402" i="5"/>
  <c r="K402" i="5"/>
  <c r="J402" i="5"/>
  <c r="I402" i="5"/>
  <c r="H402" i="5"/>
  <c r="G402" i="5"/>
  <c r="F402" i="5"/>
  <c r="E402" i="5"/>
  <c r="D402" i="5"/>
  <c r="C402" i="5"/>
  <c r="B402" i="5"/>
  <c r="AY401" i="5"/>
  <c r="AV401" i="5"/>
  <c r="AU401" i="5"/>
  <c r="AT401" i="5"/>
  <c r="AS401" i="5"/>
  <c r="AR401" i="5"/>
  <c r="AQ401" i="5"/>
  <c r="AP401" i="5"/>
  <c r="AO401" i="5"/>
  <c r="AN401" i="5"/>
  <c r="AM401" i="5"/>
  <c r="AL401" i="5"/>
  <c r="AK401" i="5"/>
  <c r="AJ401" i="5"/>
  <c r="AI401" i="5"/>
  <c r="AH401" i="5"/>
  <c r="AG401" i="5"/>
  <c r="AF401" i="5"/>
  <c r="AE401" i="5"/>
  <c r="AD401" i="5"/>
  <c r="AC401" i="5"/>
  <c r="AB401" i="5"/>
  <c r="AA401" i="5"/>
  <c r="W401" i="5"/>
  <c r="V401" i="5"/>
  <c r="U401" i="5"/>
  <c r="T401" i="5"/>
  <c r="S401" i="5"/>
  <c r="R401" i="5"/>
  <c r="Q401" i="5"/>
  <c r="P401" i="5"/>
  <c r="O401" i="5"/>
  <c r="N401" i="5"/>
  <c r="M401" i="5"/>
  <c r="L401" i="5"/>
  <c r="K401" i="5"/>
  <c r="J401" i="5"/>
  <c r="I401" i="5"/>
  <c r="H401" i="5"/>
  <c r="G401" i="5"/>
  <c r="F401" i="5"/>
  <c r="E401" i="5"/>
  <c r="D401" i="5"/>
  <c r="C401" i="5"/>
  <c r="B401" i="5"/>
  <c r="AY400" i="5"/>
  <c r="AV400" i="5"/>
  <c r="AU400" i="5"/>
  <c r="AT400" i="5"/>
  <c r="AS400" i="5"/>
  <c r="AR400" i="5"/>
  <c r="AQ400" i="5"/>
  <c r="AP400" i="5"/>
  <c r="AO400" i="5"/>
  <c r="AN400" i="5"/>
  <c r="AM400" i="5"/>
  <c r="AL400" i="5"/>
  <c r="AK400" i="5"/>
  <c r="AJ400" i="5"/>
  <c r="AI400" i="5"/>
  <c r="AH400" i="5"/>
  <c r="AG400" i="5"/>
  <c r="AF400" i="5"/>
  <c r="AE400" i="5"/>
  <c r="AD400" i="5"/>
  <c r="AC400" i="5"/>
  <c r="AB400" i="5"/>
  <c r="AA400" i="5"/>
  <c r="W400" i="5"/>
  <c r="V400" i="5"/>
  <c r="U400" i="5"/>
  <c r="T400" i="5"/>
  <c r="S400" i="5"/>
  <c r="R400" i="5"/>
  <c r="Q400" i="5"/>
  <c r="P400" i="5"/>
  <c r="O400" i="5"/>
  <c r="N400" i="5"/>
  <c r="M400" i="5"/>
  <c r="L400" i="5"/>
  <c r="K400" i="5"/>
  <c r="J400" i="5"/>
  <c r="I400" i="5"/>
  <c r="H400" i="5"/>
  <c r="G400" i="5"/>
  <c r="F400" i="5"/>
  <c r="E400" i="5"/>
  <c r="D400" i="5"/>
  <c r="C400" i="5"/>
  <c r="B400" i="5"/>
  <c r="AY399" i="5"/>
  <c r="AV399" i="5"/>
  <c r="AU399" i="5"/>
  <c r="AT399" i="5"/>
  <c r="AS399" i="5"/>
  <c r="AR399" i="5"/>
  <c r="AQ399" i="5"/>
  <c r="AP399" i="5"/>
  <c r="AO399" i="5"/>
  <c r="AN399" i="5"/>
  <c r="AM399" i="5"/>
  <c r="AL399" i="5"/>
  <c r="AK399" i="5"/>
  <c r="AJ399" i="5"/>
  <c r="AI399" i="5"/>
  <c r="AH399" i="5"/>
  <c r="AG399" i="5"/>
  <c r="AF399" i="5"/>
  <c r="AE399" i="5"/>
  <c r="AD399" i="5"/>
  <c r="AC399" i="5"/>
  <c r="AB399" i="5"/>
  <c r="AA399" i="5"/>
  <c r="W399" i="5"/>
  <c r="V399" i="5"/>
  <c r="U399" i="5"/>
  <c r="T399" i="5"/>
  <c r="S399" i="5"/>
  <c r="R399" i="5"/>
  <c r="Q399" i="5"/>
  <c r="P399" i="5"/>
  <c r="O399" i="5"/>
  <c r="N399" i="5"/>
  <c r="M399" i="5"/>
  <c r="L399" i="5"/>
  <c r="K399" i="5"/>
  <c r="J399" i="5"/>
  <c r="I399" i="5"/>
  <c r="H399" i="5"/>
  <c r="G399" i="5"/>
  <c r="F399" i="5"/>
  <c r="E399" i="5"/>
  <c r="D399" i="5"/>
  <c r="C399" i="5"/>
  <c r="B399" i="5"/>
  <c r="AY398" i="5"/>
  <c r="AV398" i="5"/>
  <c r="AU398" i="5"/>
  <c r="AT398" i="5"/>
  <c r="AS398" i="5"/>
  <c r="AR398" i="5"/>
  <c r="AQ398" i="5"/>
  <c r="AP398" i="5"/>
  <c r="AO398" i="5"/>
  <c r="AN398" i="5"/>
  <c r="AM398" i="5"/>
  <c r="AL398" i="5"/>
  <c r="AK398" i="5"/>
  <c r="AJ398" i="5"/>
  <c r="AI398" i="5"/>
  <c r="AH398" i="5"/>
  <c r="AG398" i="5"/>
  <c r="AF398" i="5"/>
  <c r="AE398" i="5"/>
  <c r="AD398" i="5"/>
  <c r="AC398" i="5"/>
  <c r="AB398" i="5"/>
  <c r="AA398" i="5"/>
  <c r="W398" i="5"/>
  <c r="V398" i="5"/>
  <c r="U398" i="5"/>
  <c r="T398" i="5"/>
  <c r="S398" i="5"/>
  <c r="R398" i="5"/>
  <c r="Q398" i="5"/>
  <c r="P398" i="5"/>
  <c r="O398" i="5"/>
  <c r="N398" i="5"/>
  <c r="M398" i="5"/>
  <c r="L398" i="5"/>
  <c r="K398" i="5"/>
  <c r="J398" i="5"/>
  <c r="I398" i="5"/>
  <c r="H398" i="5"/>
  <c r="G398" i="5"/>
  <c r="F398" i="5"/>
  <c r="E398" i="5"/>
  <c r="D398" i="5"/>
  <c r="C398" i="5"/>
  <c r="B398" i="5"/>
  <c r="AY397" i="5"/>
  <c r="AV397" i="5"/>
  <c r="AU397" i="5"/>
  <c r="AT397" i="5"/>
  <c r="AS397" i="5"/>
  <c r="AR397" i="5"/>
  <c r="AQ397" i="5"/>
  <c r="AP397" i="5"/>
  <c r="AO397" i="5"/>
  <c r="AN397" i="5"/>
  <c r="AM397" i="5"/>
  <c r="AL397" i="5"/>
  <c r="AK397" i="5"/>
  <c r="AJ397" i="5"/>
  <c r="AI397" i="5"/>
  <c r="AH397" i="5"/>
  <c r="AG397" i="5"/>
  <c r="AF397" i="5"/>
  <c r="AE397" i="5"/>
  <c r="AD397" i="5"/>
  <c r="AC397" i="5"/>
  <c r="AB397" i="5"/>
  <c r="AA397" i="5"/>
  <c r="W397" i="5"/>
  <c r="V397" i="5"/>
  <c r="U397" i="5"/>
  <c r="T397" i="5"/>
  <c r="S397" i="5"/>
  <c r="R397" i="5"/>
  <c r="Q397" i="5"/>
  <c r="P397" i="5"/>
  <c r="O397" i="5"/>
  <c r="N397" i="5"/>
  <c r="M397" i="5"/>
  <c r="L397" i="5"/>
  <c r="K397" i="5"/>
  <c r="J397" i="5"/>
  <c r="I397" i="5"/>
  <c r="H397" i="5"/>
  <c r="G397" i="5"/>
  <c r="F397" i="5"/>
  <c r="E397" i="5"/>
  <c r="D397" i="5"/>
  <c r="C397" i="5"/>
  <c r="B397" i="5"/>
  <c r="AY396" i="5"/>
  <c r="AV396" i="5"/>
  <c r="AU396" i="5"/>
  <c r="AT396" i="5"/>
  <c r="AS396" i="5"/>
  <c r="AR396" i="5"/>
  <c r="AQ396" i="5"/>
  <c r="AP396" i="5"/>
  <c r="AO396" i="5"/>
  <c r="AN396" i="5"/>
  <c r="AM396" i="5"/>
  <c r="AL396" i="5"/>
  <c r="AK396" i="5"/>
  <c r="AJ396" i="5"/>
  <c r="AI396" i="5"/>
  <c r="AH396" i="5"/>
  <c r="AG396" i="5"/>
  <c r="AF396" i="5"/>
  <c r="AE396" i="5"/>
  <c r="AD396" i="5"/>
  <c r="AC396" i="5"/>
  <c r="AB396" i="5"/>
  <c r="AA396" i="5"/>
  <c r="W396" i="5"/>
  <c r="V396" i="5"/>
  <c r="U396" i="5"/>
  <c r="T396" i="5"/>
  <c r="S396" i="5"/>
  <c r="R396" i="5"/>
  <c r="Q396" i="5"/>
  <c r="P396" i="5"/>
  <c r="O396" i="5"/>
  <c r="N396" i="5"/>
  <c r="M396" i="5"/>
  <c r="L396" i="5"/>
  <c r="K396" i="5"/>
  <c r="J396" i="5"/>
  <c r="I396" i="5"/>
  <c r="H396" i="5"/>
  <c r="G396" i="5"/>
  <c r="F396" i="5"/>
  <c r="E396" i="5"/>
  <c r="D396" i="5"/>
  <c r="C396" i="5"/>
  <c r="B396" i="5"/>
  <c r="AY395" i="5"/>
  <c r="AV395" i="5"/>
  <c r="AU395" i="5"/>
  <c r="AT395" i="5"/>
  <c r="AS395" i="5"/>
  <c r="AR395" i="5"/>
  <c r="AQ395" i="5"/>
  <c r="AP395" i="5"/>
  <c r="AO395" i="5"/>
  <c r="AN395" i="5"/>
  <c r="AM395" i="5"/>
  <c r="AL395" i="5"/>
  <c r="AK395" i="5"/>
  <c r="AJ395" i="5"/>
  <c r="AI395" i="5"/>
  <c r="AH395" i="5"/>
  <c r="AG395" i="5"/>
  <c r="AF395" i="5"/>
  <c r="AE395" i="5"/>
  <c r="AD395" i="5"/>
  <c r="AC395" i="5"/>
  <c r="AB395" i="5"/>
  <c r="AA395" i="5"/>
  <c r="W395" i="5"/>
  <c r="V395" i="5"/>
  <c r="U395" i="5"/>
  <c r="T395" i="5"/>
  <c r="S395" i="5"/>
  <c r="R395" i="5"/>
  <c r="Q395" i="5"/>
  <c r="P395" i="5"/>
  <c r="O395" i="5"/>
  <c r="N395" i="5"/>
  <c r="M395" i="5"/>
  <c r="L395" i="5"/>
  <c r="K395" i="5"/>
  <c r="J395" i="5"/>
  <c r="I395" i="5"/>
  <c r="H395" i="5"/>
  <c r="G395" i="5"/>
  <c r="F395" i="5"/>
  <c r="E395" i="5"/>
  <c r="D395" i="5"/>
  <c r="C395" i="5"/>
  <c r="B395" i="5"/>
  <c r="AY394" i="5"/>
  <c r="AV394" i="5"/>
  <c r="AU394" i="5"/>
  <c r="AT394" i="5"/>
  <c r="AS394" i="5"/>
  <c r="AR394" i="5"/>
  <c r="AQ394" i="5"/>
  <c r="AP394" i="5"/>
  <c r="AO394" i="5"/>
  <c r="AN394" i="5"/>
  <c r="AM394" i="5"/>
  <c r="AL394" i="5"/>
  <c r="AK394" i="5"/>
  <c r="AJ394" i="5"/>
  <c r="AI394" i="5"/>
  <c r="AH394" i="5"/>
  <c r="AG394" i="5"/>
  <c r="AF394" i="5"/>
  <c r="AE394" i="5"/>
  <c r="AD394" i="5"/>
  <c r="AC394" i="5"/>
  <c r="AB394" i="5"/>
  <c r="AA394" i="5"/>
  <c r="W394" i="5"/>
  <c r="V394" i="5"/>
  <c r="U394" i="5"/>
  <c r="T394" i="5"/>
  <c r="S394" i="5"/>
  <c r="R394" i="5"/>
  <c r="Q394" i="5"/>
  <c r="P394" i="5"/>
  <c r="O394" i="5"/>
  <c r="N394" i="5"/>
  <c r="M394" i="5"/>
  <c r="L394" i="5"/>
  <c r="K394" i="5"/>
  <c r="J394" i="5"/>
  <c r="I394" i="5"/>
  <c r="H394" i="5"/>
  <c r="G394" i="5"/>
  <c r="F394" i="5"/>
  <c r="E394" i="5"/>
  <c r="D394" i="5"/>
  <c r="C394" i="5"/>
  <c r="B394" i="5"/>
  <c r="AY393" i="5"/>
  <c r="AV393" i="5"/>
  <c r="AU393" i="5"/>
  <c r="AT393" i="5"/>
  <c r="AS393" i="5"/>
  <c r="AR393" i="5"/>
  <c r="AQ393" i="5"/>
  <c r="AP393" i="5"/>
  <c r="AO393" i="5"/>
  <c r="AN393" i="5"/>
  <c r="AM393" i="5"/>
  <c r="AL393" i="5"/>
  <c r="AK393" i="5"/>
  <c r="AJ393" i="5"/>
  <c r="AI393" i="5"/>
  <c r="AH393" i="5"/>
  <c r="AG393" i="5"/>
  <c r="AF393" i="5"/>
  <c r="AE393" i="5"/>
  <c r="AD393" i="5"/>
  <c r="AC393" i="5"/>
  <c r="AB393" i="5"/>
  <c r="AA393" i="5"/>
  <c r="W393" i="5"/>
  <c r="V393" i="5"/>
  <c r="U393" i="5"/>
  <c r="T393" i="5"/>
  <c r="S393" i="5"/>
  <c r="R393" i="5"/>
  <c r="Q393" i="5"/>
  <c r="P393" i="5"/>
  <c r="O393" i="5"/>
  <c r="N393" i="5"/>
  <c r="M393" i="5"/>
  <c r="L393" i="5"/>
  <c r="K393" i="5"/>
  <c r="J393" i="5"/>
  <c r="I393" i="5"/>
  <c r="H393" i="5"/>
  <c r="G393" i="5"/>
  <c r="F393" i="5"/>
  <c r="E393" i="5"/>
  <c r="D393" i="5"/>
  <c r="C393" i="5"/>
  <c r="B393" i="5"/>
  <c r="AY392" i="5"/>
  <c r="AV392" i="5"/>
  <c r="AU392" i="5"/>
  <c r="AT392" i="5"/>
  <c r="AS392" i="5"/>
  <c r="AR392" i="5"/>
  <c r="AQ392" i="5"/>
  <c r="AP392" i="5"/>
  <c r="AO392" i="5"/>
  <c r="AN392" i="5"/>
  <c r="AM392" i="5"/>
  <c r="AL392" i="5"/>
  <c r="AK392" i="5"/>
  <c r="AJ392" i="5"/>
  <c r="AI392" i="5"/>
  <c r="AH392" i="5"/>
  <c r="AG392" i="5"/>
  <c r="AF392" i="5"/>
  <c r="AE392" i="5"/>
  <c r="AD392" i="5"/>
  <c r="AC392" i="5"/>
  <c r="AB392" i="5"/>
  <c r="AA392" i="5"/>
  <c r="W392" i="5"/>
  <c r="V392" i="5"/>
  <c r="U392" i="5"/>
  <c r="T392" i="5"/>
  <c r="S392" i="5"/>
  <c r="R392" i="5"/>
  <c r="Q392" i="5"/>
  <c r="P392" i="5"/>
  <c r="O392" i="5"/>
  <c r="N392" i="5"/>
  <c r="M392" i="5"/>
  <c r="L392" i="5"/>
  <c r="K392" i="5"/>
  <c r="J392" i="5"/>
  <c r="I392" i="5"/>
  <c r="H392" i="5"/>
  <c r="G392" i="5"/>
  <c r="F392" i="5"/>
  <c r="E392" i="5"/>
  <c r="D392" i="5"/>
  <c r="C392" i="5"/>
  <c r="B392" i="5"/>
  <c r="AY391" i="5"/>
  <c r="AV391" i="5"/>
  <c r="AU391" i="5"/>
  <c r="AT391" i="5"/>
  <c r="AS391" i="5"/>
  <c r="AR391" i="5"/>
  <c r="AQ391" i="5"/>
  <c r="AP391" i="5"/>
  <c r="AO391" i="5"/>
  <c r="AN391" i="5"/>
  <c r="AM391" i="5"/>
  <c r="AL391" i="5"/>
  <c r="AK391" i="5"/>
  <c r="AJ391" i="5"/>
  <c r="AI391" i="5"/>
  <c r="AH391" i="5"/>
  <c r="AG391" i="5"/>
  <c r="AF391" i="5"/>
  <c r="AE391" i="5"/>
  <c r="AD391" i="5"/>
  <c r="AC391" i="5"/>
  <c r="AB391" i="5"/>
  <c r="AA391" i="5"/>
  <c r="W391" i="5"/>
  <c r="V391" i="5"/>
  <c r="U391" i="5"/>
  <c r="T391" i="5"/>
  <c r="S391" i="5"/>
  <c r="R391" i="5"/>
  <c r="Q391" i="5"/>
  <c r="P391" i="5"/>
  <c r="O391" i="5"/>
  <c r="N391" i="5"/>
  <c r="M391" i="5"/>
  <c r="L391" i="5"/>
  <c r="K391" i="5"/>
  <c r="J391" i="5"/>
  <c r="I391" i="5"/>
  <c r="H391" i="5"/>
  <c r="G391" i="5"/>
  <c r="F391" i="5"/>
  <c r="E391" i="5"/>
  <c r="D391" i="5"/>
  <c r="C391" i="5"/>
  <c r="B391" i="5"/>
  <c r="AY390" i="5"/>
  <c r="AV390" i="5"/>
  <c r="AU390" i="5"/>
  <c r="AT390" i="5"/>
  <c r="AS390" i="5"/>
  <c r="AR390" i="5"/>
  <c r="AQ390" i="5"/>
  <c r="AP390" i="5"/>
  <c r="AO390" i="5"/>
  <c r="AN390" i="5"/>
  <c r="AM390" i="5"/>
  <c r="AL390" i="5"/>
  <c r="AK390" i="5"/>
  <c r="AJ390" i="5"/>
  <c r="AI390" i="5"/>
  <c r="AH390" i="5"/>
  <c r="AG390" i="5"/>
  <c r="AF390" i="5"/>
  <c r="AE390" i="5"/>
  <c r="AD390" i="5"/>
  <c r="AC390" i="5"/>
  <c r="AB390" i="5"/>
  <c r="AA390" i="5"/>
  <c r="W390" i="5"/>
  <c r="V390" i="5"/>
  <c r="U390" i="5"/>
  <c r="T390" i="5"/>
  <c r="S390" i="5"/>
  <c r="R390" i="5"/>
  <c r="Q390" i="5"/>
  <c r="P390" i="5"/>
  <c r="O390" i="5"/>
  <c r="N390" i="5"/>
  <c r="M390" i="5"/>
  <c r="L390" i="5"/>
  <c r="K390" i="5"/>
  <c r="J390" i="5"/>
  <c r="I390" i="5"/>
  <c r="H390" i="5"/>
  <c r="G390" i="5"/>
  <c r="F390" i="5"/>
  <c r="E390" i="5"/>
  <c r="D390" i="5"/>
  <c r="C390" i="5"/>
  <c r="B390" i="5"/>
  <c r="AY389" i="5"/>
  <c r="AV389" i="5"/>
  <c r="AU389" i="5"/>
  <c r="AT389" i="5"/>
  <c r="AS389" i="5"/>
  <c r="AR389" i="5"/>
  <c r="AQ389" i="5"/>
  <c r="AP389" i="5"/>
  <c r="AO389" i="5"/>
  <c r="AN389" i="5"/>
  <c r="AM389" i="5"/>
  <c r="AL389" i="5"/>
  <c r="AK389" i="5"/>
  <c r="AJ389" i="5"/>
  <c r="AI389" i="5"/>
  <c r="AH389" i="5"/>
  <c r="AG389" i="5"/>
  <c r="AF389" i="5"/>
  <c r="AE389" i="5"/>
  <c r="AD389" i="5"/>
  <c r="AC389" i="5"/>
  <c r="AB389" i="5"/>
  <c r="AA389" i="5"/>
  <c r="W389" i="5"/>
  <c r="V389" i="5"/>
  <c r="U389" i="5"/>
  <c r="T389" i="5"/>
  <c r="S389" i="5"/>
  <c r="R389" i="5"/>
  <c r="Q389" i="5"/>
  <c r="P389" i="5"/>
  <c r="O389" i="5"/>
  <c r="N389" i="5"/>
  <c r="M389" i="5"/>
  <c r="L389" i="5"/>
  <c r="K389" i="5"/>
  <c r="J389" i="5"/>
  <c r="I389" i="5"/>
  <c r="H389" i="5"/>
  <c r="G389" i="5"/>
  <c r="F389" i="5"/>
  <c r="E389" i="5"/>
  <c r="D389" i="5"/>
  <c r="C389" i="5"/>
  <c r="B389" i="5"/>
  <c r="AY388" i="5"/>
  <c r="AV388" i="5"/>
  <c r="AU388" i="5"/>
  <c r="AT388" i="5"/>
  <c r="AS388" i="5"/>
  <c r="AR388" i="5"/>
  <c r="AQ388" i="5"/>
  <c r="AP388" i="5"/>
  <c r="AO388" i="5"/>
  <c r="AN388" i="5"/>
  <c r="AM388" i="5"/>
  <c r="AL388" i="5"/>
  <c r="AK388" i="5"/>
  <c r="AJ388" i="5"/>
  <c r="AI388" i="5"/>
  <c r="AH388" i="5"/>
  <c r="AG388" i="5"/>
  <c r="AF388" i="5"/>
  <c r="AE388" i="5"/>
  <c r="AD388" i="5"/>
  <c r="AC388" i="5"/>
  <c r="AB388" i="5"/>
  <c r="AA388" i="5"/>
  <c r="W388" i="5"/>
  <c r="V388" i="5"/>
  <c r="U388" i="5"/>
  <c r="T388" i="5"/>
  <c r="S388" i="5"/>
  <c r="R388" i="5"/>
  <c r="Q388" i="5"/>
  <c r="P388" i="5"/>
  <c r="O388" i="5"/>
  <c r="N388" i="5"/>
  <c r="M388" i="5"/>
  <c r="L388" i="5"/>
  <c r="K388" i="5"/>
  <c r="J388" i="5"/>
  <c r="I388" i="5"/>
  <c r="H388" i="5"/>
  <c r="G388" i="5"/>
  <c r="F388" i="5"/>
  <c r="E388" i="5"/>
  <c r="D388" i="5"/>
  <c r="C388" i="5"/>
  <c r="B388" i="5"/>
  <c r="AY387" i="5"/>
  <c r="AV387" i="5"/>
  <c r="AU387" i="5"/>
  <c r="AT387" i="5"/>
  <c r="AS387" i="5"/>
  <c r="AR387" i="5"/>
  <c r="AQ387" i="5"/>
  <c r="AP387" i="5"/>
  <c r="AO387" i="5"/>
  <c r="AN387" i="5"/>
  <c r="AM387" i="5"/>
  <c r="AL387" i="5"/>
  <c r="AK387" i="5"/>
  <c r="AJ387" i="5"/>
  <c r="AI387" i="5"/>
  <c r="AH387" i="5"/>
  <c r="AG387" i="5"/>
  <c r="AF387" i="5"/>
  <c r="AE387" i="5"/>
  <c r="AD387" i="5"/>
  <c r="AC387" i="5"/>
  <c r="AB387" i="5"/>
  <c r="AA387" i="5"/>
  <c r="W387" i="5"/>
  <c r="V387" i="5"/>
  <c r="U387" i="5"/>
  <c r="T387" i="5"/>
  <c r="S387" i="5"/>
  <c r="R387" i="5"/>
  <c r="Q387" i="5"/>
  <c r="P387" i="5"/>
  <c r="O387" i="5"/>
  <c r="N387" i="5"/>
  <c r="M387" i="5"/>
  <c r="L387" i="5"/>
  <c r="K387" i="5"/>
  <c r="J387" i="5"/>
  <c r="I387" i="5"/>
  <c r="H387" i="5"/>
  <c r="G387" i="5"/>
  <c r="F387" i="5"/>
  <c r="E387" i="5"/>
  <c r="D387" i="5"/>
  <c r="C387" i="5"/>
  <c r="B387" i="5"/>
  <c r="AY386" i="5"/>
  <c r="AV386" i="5"/>
  <c r="AU386" i="5"/>
  <c r="AT386" i="5"/>
  <c r="AS386" i="5"/>
  <c r="AR386" i="5"/>
  <c r="AQ386" i="5"/>
  <c r="AP386" i="5"/>
  <c r="AO386" i="5"/>
  <c r="AN386" i="5"/>
  <c r="AM386" i="5"/>
  <c r="AL386" i="5"/>
  <c r="AK386" i="5"/>
  <c r="AJ386" i="5"/>
  <c r="AI386" i="5"/>
  <c r="AH386" i="5"/>
  <c r="AG386" i="5"/>
  <c r="AF386" i="5"/>
  <c r="AE386" i="5"/>
  <c r="AD386" i="5"/>
  <c r="AC386" i="5"/>
  <c r="AB386" i="5"/>
  <c r="AA386" i="5"/>
  <c r="W386" i="5"/>
  <c r="V386" i="5"/>
  <c r="U386" i="5"/>
  <c r="T386" i="5"/>
  <c r="S386" i="5"/>
  <c r="R386" i="5"/>
  <c r="Q386" i="5"/>
  <c r="P386" i="5"/>
  <c r="O386" i="5"/>
  <c r="N386" i="5"/>
  <c r="M386" i="5"/>
  <c r="L386" i="5"/>
  <c r="K386" i="5"/>
  <c r="J386" i="5"/>
  <c r="I386" i="5"/>
  <c r="H386" i="5"/>
  <c r="G386" i="5"/>
  <c r="F386" i="5"/>
  <c r="E386" i="5"/>
  <c r="D386" i="5"/>
  <c r="C386" i="5"/>
  <c r="B386" i="5"/>
  <c r="AY385" i="5"/>
  <c r="AV385" i="5"/>
  <c r="AU385" i="5"/>
  <c r="AT385" i="5"/>
  <c r="AS385" i="5"/>
  <c r="AR385" i="5"/>
  <c r="AQ385" i="5"/>
  <c r="AP385" i="5"/>
  <c r="AO385" i="5"/>
  <c r="AN385" i="5"/>
  <c r="AM385" i="5"/>
  <c r="AL385" i="5"/>
  <c r="AK385" i="5"/>
  <c r="AJ385" i="5"/>
  <c r="AI385" i="5"/>
  <c r="AH385" i="5"/>
  <c r="AG385" i="5"/>
  <c r="AF385" i="5"/>
  <c r="AE385" i="5"/>
  <c r="AD385" i="5"/>
  <c r="AC385" i="5"/>
  <c r="AB385" i="5"/>
  <c r="AA385" i="5"/>
  <c r="W385" i="5"/>
  <c r="V385" i="5"/>
  <c r="U385" i="5"/>
  <c r="T385" i="5"/>
  <c r="S385" i="5"/>
  <c r="R385" i="5"/>
  <c r="Q385" i="5"/>
  <c r="P385" i="5"/>
  <c r="O385" i="5"/>
  <c r="N385" i="5"/>
  <c r="M385" i="5"/>
  <c r="L385" i="5"/>
  <c r="K385" i="5"/>
  <c r="J385" i="5"/>
  <c r="I385" i="5"/>
  <c r="H385" i="5"/>
  <c r="G385" i="5"/>
  <c r="F385" i="5"/>
  <c r="E385" i="5"/>
  <c r="D385" i="5"/>
  <c r="C385" i="5"/>
  <c r="B385" i="5"/>
  <c r="AY384" i="5"/>
  <c r="AV384" i="5"/>
  <c r="AU384" i="5"/>
  <c r="AT384" i="5"/>
  <c r="AS384" i="5"/>
  <c r="AR384" i="5"/>
  <c r="AQ384" i="5"/>
  <c r="AP384" i="5"/>
  <c r="AO384" i="5"/>
  <c r="AN384" i="5"/>
  <c r="AM384" i="5"/>
  <c r="AL384" i="5"/>
  <c r="AK384" i="5"/>
  <c r="AJ384" i="5"/>
  <c r="AI384" i="5"/>
  <c r="AH384" i="5"/>
  <c r="AG384" i="5"/>
  <c r="AF384" i="5"/>
  <c r="AE384" i="5"/>
  <c r="AD384" i="5"/>
  <c r="AC384" i="5"/>
  <c r="AB384" i="5"/>
  <c r="AA384" i="5"/>
  <c r="W384" i="5"/>
  <c r="V384" i="5"/>
  <c r="U384" i="5"/>
  <c r="T384" i="5"/>
  <c r="S384" i="5"/>
  <c r="R384" i="5"/>
  <c r="Q384" i="5"/>
  <c r="P384" i="5"/>
  <c r="O384" i="5"/>
  <c r="N384" i="5"/>
  <c r="M384" i="5"/>
  <c r="L384" i="5"/>
  <c r="K384" i="5"/>
  <c r="J384" i="5"/>
  <c r="I384" i="5"/>
  <c r="H384" i="5"/>
  <c r="G384" i="5"/>
  <c r="F384" i="5"/>
  <c r="E384" i="5"/>
  <c r="D384" i="5"/>
  <c r="C384" i="5"/>
  <c r="B384" i="5"/>
  <c r="AY383" i="5"/>
  <c r="AV383" i="5"/>
  <c r="AU383" i="5"/>
  <c r="AT383" i="5"/>
  <c r="AS383" i="5"/>
  <c r="AR383" i="5"/>
  <c r="AQ383" i="5"/>
  <c r="AP383" i="5"/>
  <c r="AO383" i="5"/>
  <c r="AN383" i="5"/>
  <c r="AM383" i="5"/>
  <c r="AL383" i="5"/>
  <c r="AK383" i="5"/>
  <c r="AJ383" i="5"/>
  <c r="AI383" i="5"/>
  <c r="AH383" i="5"/>
  <c r="AG383" i="5"/>
  <c r="AF383" i="5"/>
  <c r="AE383" i="5"/>
  <c r="AD383" i="5"/>
  <c r="AC383" i="5"/>
  <c r="AB383" i="5"/>
  <c r="AA383" i="5"/>
  <c r="W383" i="5"/>
  <c r="V383" i="5"/>
  <c r="U383" i="5"/>
  <c r="T383" i="5"/>
  <c r="S383" i="5"/>
  <c r="R383" i="5"/>
  <c r="Q383" i="5"/>
  <c r="P383" i="5"/>
  <c r="O383" i="5"/>
  <c r="N383" i="5"/>
  <c r="M383" i="5"/>
  <c r="L383" i="5"/>
  <c r="K383" i="5"/>
  <c r="J383" i="5"/>
  <c r="I383" i="5"/>
  <c r="H383" i="5"/>
  <c r="G383" i="5"/>
  <c r="F383" i="5"/>
  <c r="E383" i="5"/>
  <c r="D383" i="5"/>
  <c r="C383" i="5"/>
  <c r="B383" i="5"/>
  <c r="AY382" i="5"/>
  <c r="AV382" i="5"/>
  <c r="AU382" i="5"/>
  <c r="AT382" i="5"/>
  <c r="AS382" i="5"/>
  <c r="AR382" i="5"/>
  <c r="AQ382" i="5"/>
  <c r="AP382" i="5"/>
  <c r="AO382" i="5"/>
  <c r="AN382" i="5"/>
  <c r="AM382" i="5"/>
  <c r="AL382" i="5"/>
  <c r="AK382" i="5"/>
  <c r="AJ382" i="5"/>
  <c r="AI382" i="5"/>
  <c r="AH382" i="5"/>
  <c r="AG382" i="5"/>
  <c r="AF382" i="5"/>
  <c r="AE382" i="5"/>
  <c r="AD382" i="5"/>
  <c r="AC382" i="5"/>
  <c r="AB382" i="5"/>
  <c r="AA382" i="5"/>
  <c r="W382" i="5"/>
  <c r="V382" i="5"/>
  <c r="U382" i="5"/>
  <c r="T382" i="5"/>
  <c r="S382" i="5"/>
  <c r="R382" i="5"/>
  <c r="Q382" i="5"/>
  <c r="P382" i="5"/>
  <c r="O382" i="5"/>
  <c r="N382" i="5"/>
  <c r="M382" i="5"/>
  <c r="L382" i="5"/>
  <c r="K382" i="5"/>
  <c r="J382" i="5"/>
  <c r="I382" i="5"/>
  <c r="H382" i="5"/>
  <c r="G382" i="5"/>
  <c r="F382" i="5"/>
  <c r="E382" i="5"/>
  <c r="D382" i="5"/>
  <c r="C382" i="5"/>
  <c r="B382" i="5"/>
  <c r="AY381" i="5"/>
  <c r="AV381" i="5"/>
  <c r="AU381" i="5"/>
  <c r="AT381" i="5"/>
  <c r="AS381" i="5"/>
  <c r="AR381" i="5"/>
  <c r="AQ381" i="5"/>
  <c r="AP381" i="5"/>
  <c r="AO381" i="5"/>
  <c r="AN381" i="5"/>
  <c r="AM381" i="5"/>
  <c r="AL381" i="5"/>
  <c r="AK381" i="5"/>
  <c r="AJ381" i="5"/>
  <c r="AI381" i="5"/>
  <c r="AH381" i="5"/>
  <c r="AG381" i="5"/>
  <c r="AF381" i="5"/>
  <c r="AE381" i="5"/>
  <c r="AD381" i="5"/>
  <c r="AC381" i="5"/>
  <c r="AB381" i="5"/>
  <c r="AA381" i="5"/>
  <c r="W381" i="5"/>
  <c r="V381" i="5"/>
  <c r="U381" i="5"/>
  <c r="T381" i="5"/>
  <c r="S381" i="5"/>
  <c r="R381" i="5"/>
  <c r="Q381" i="5"/>
  <c r="P381" i="5"/>
  <c r="O381" i="5"/>
  <c r="N381" i="5"/>
  <c r="M381" i="5"/>
  <c r="L381" i="5"/>
  <c r="K381" i="5"/>
  <c r="J381" i="5"/>
  <c r="I381" i="5"/>
  <c r="H381" i="5"/>
  <c r="G381" i="5"/>
  <c r="F381" i="5"/>
  <c r="E381" i="5"/>
  <c r="D381" i="5"/>
  <c r="C381" i="5"/>
  <c r="B381" i="5"/>
  <c r="AY380" i="5"/>
  <c r="AV380" i="5"/>
  <c r="AU380" i="5"/>
  <c r="AT380" i="5"/>
  <c r="AS380" i="5"/>
  <c r="AR380" i="5"/>
  <c r="AQ380" i="5"/>
  <c r="AP380" i="5"/>
  <c r="AO380" i="5"/>
  <c r="AN380" i="5"/>
  <c r="AM380" i="5"/>
  <c r="AL380" i="5"/>
  <c r="AK380" i="5"/>
  <c r="AJ380" i="5"/>
  <c r="AI380" i="5"/>
  <c r="AH380" i="5"/>
  <c r="AG380" i="5"/>
  <c r="AF380" i="5"/>
  <c r="AE380" i="5"/>
  <c r="AD380" i="5"/>
  <c r="AC380" i="5"/>
  <c r="AB380" i="5"/>
  <c r="AA380" i="5"/>
  <c r="W380" i="5"/>
  <c r="V380" i="5"/>
  <c r="U380" i="5"/>
  <c r="T380" i="5"/>
  <c r="S380" i="5"/>
  <c r="R380" i="5"/>
  <c r="Q380" i="5"/>
  <c r="P380" i="5"/>
  <c r="O380" i="5"/>
  <c r="N380" i="5"/>
  <c r="M380" i="5"/>
  <c r="L380" i="5"/>
  <c r="K380" i="5"/>
  <c r="J380" i="5"/>
  <c r="I380" i="5"/>
  <c r="H380" i="5"/>
  <c r="G380" i="5"/>
  <c r="F380" i="5"/>
  <c r="E380" i="5"/>
  <c r="D380" i="5"/>
  <c r="C380" i="5"/>
  <c r="B380" i="5"/>
  <c r="AY379" i="5"/>
  <c r="AV379" i="5"/>
  <c r="AU379" i="5"/>
  <c r="AT379" i="5"/>
  <c r="AS379" i="5"/>
  <c r="AR379" i="5"/>
  <c r="AQ379" i="5"/>
  <c r="AP379" i="5"/>
  <c r="AO379" i="5"/>
  <c r="AN379" i="5"/>
  <c r="AM379" i="5"/>
  <c r="AL379" i="5"/>
  <c r="AK379" i="5"/>
  <c r="AJ379" i="5"/>
  <c r="AI379" i="5"/>
  <c r="AH379" i="5"/>
  <c r="AG379" i="5"/>
  <c r="AF379" i="5"/>
  <c r="AE379" i="5"/>
  <c r="AD379" i="5"/>
  <c r="AC379" i="5"/>
  <c r="AB379" i="5"/>
  <c r="AA379" i="5"/>
  <c r="W379" i="5"/>
  <c r="V379" i="5"/>
  <c r="U379" i="5"/>
  <c r="T379" i="5"/>
  <c r="S379" i="5"/>
  <c r="R379" i="5"/>
  <c r="Q379" i="5"/>
  <c r="P379" i="5"/>
  <c r="O379" i="5"/>
  <c r="N379" i="5"/>
  <c r="M379" i="5"/>
  <c r="L379" i="5"/>
  <c r="K379" i="5"/>
  <c r="J379" i="5"/>
  <c r="I379" i="5"/>
  <c r="H379" i="5"/>
  <c r="G379" i="5"/>
  <c r="F379" i="5"/>
  <c r="E379" i="5"/>
  <c r="D379" i="5"/>
  <c r="C379" i="5"/>
  <c r="B379" i="5"/>
  <c r="AY378" i="5"/>
  <c r="AV378" i="5"/>
  <c r="AU378" i="5"/>
  <c r="AT378" i="5"/>
  <c r="AS378" i="5"/>
  <c r="AR378" i="5"/>
  <c r="AQ378" i="5"/>
  <c r="AP378" i="5"/>
  <c r="AO378" i="5"/>
  <c r="AN378" i="5"/>
  <c r="AM378" i="5"/>
  <c r="AL378" i="5"/>
  <c r="AK378" i="5"/>
  <c r="AJ378" i="5"/>
  <c r="AI378" i="5"/>
  <c r="AH378" i="5"/>
  <c r="AG378" i="5"/>
  <c r="AF378" i="5"/>
  <c r="AE378" i="5"/>
  <c r="AD378" i="5"/>
  <c r="AC378" i="5"/>
  <c r="AB378" i="5"/>
  <c r="AA378" i="5"/>
  <c r="W378" i="5"/>
  <c r="V378" i="5"/>
  <c r="U378" i="5"/>
  <c r="T378" i="5"/>
  <c r="S378" i="5"/>
  <c r="R378" i="5"/>
  <c r="Q378" i="5"/>
  <c r="P378" i="5"/>
  <c r="O378" i="5"/>
  <c r="N378" i="5"/>
  <c r="M378" i="5"/>
  <c r="L378" i="5"/>
  <c r="K378" i="5"/>
  <c r="J378" i="5"/>
  <c r="I378" i="5"/>
  <c r="H378" i="5"/>
  <c r="G378" i="5"/>
  <c r="F378" i="5"/>
  <c r="E378" i="5"/>
  <c r="D378" i="5"/>
  <c r="C378" i="5"/>
  <c r="B378" i="5"/>
  <c r="AY377" i="5"/>
  <c r="AV377" i="5"/>
  <c r="AU377" i="5"/>
  <c r="AT377" i="5"/>
  <c r="AS377" i="5"/>
  <c r="AR377" i="5"/>
  <c r="AQ377" i="5"/>
  <c r="AP377" i="5"/>
  <c r="AO377" i="5"/>
  <c r="AN377" i="5"/>
  <c r="AM377" i="5"/>
  <c r="AL377" i="5"/>
  <c r="AK377" i="5"/>
  <c r="AJ377" i="5"/>
  <c r="AI377" i="5"/>
  <c r="AH377" i="5"/>
  <c r="AG377" i="5"/>
  <c r="AF377" i="5"/>
  <c r="AE377" i="5"/>
  <c r="AD377" i="5"/>
  <c r="AC377" i="5"/>
  <c r="AB377" i="5"/>
  <c r="AA377" i="5"/>
  <c r="W377" i="5"/>
  <c r="V377" i="5"/>
  <c r="U377" i="5"/>
  <c r="T377" i="5"/>
  <c r="S377" i="5"/>
  <c r="R377" i="5"/>
  <c r="Q377" i="5"/>
  <c r="P377" i="5"/>
  <c r="O377" i="5"/>
  <c r="N377" i="5"/>
  <c r="M377" i="5"/>
  <c r="L377" i="5"/>
  <c r="K377" i="5"/>
  <c r="J377" i="5"/>
  <c r="I377" i="5"/>
  <c r="H377" i="5"/>
  <c r="G377" i="5"/>
  <c r="F377" i="5"/>
  <c r="E377" i="5"/>
  <c r="D377" i="5"/>
  <c r="C377" i="5"/>
  <c r="B377" i="5"/>
  <c r="AY376" i="5"/>
  <c r="AV376" i="5"/>
  <c r="AU376" i="5"/>
  <c r="AT376" i="5"/>
  <c r="AS376" i="5"/>
  <c r="AR376" i="5"/>
  <c r="AQ376" i="5"/>
  <c r="AP376" i="5"/>
  <c r="AO376" i="5"/>
  <c r="AN376" i="5"/>
  <c r="AM376" i="5"/>
  <c r="AL376" i="5"/>
  <c r="AK376" i="5"/>
  <c r="AJ376" i="5"/>
  <c r="AI376" i="5"/>
  <c r="AH376" i="5"/>
  <c r="AG376" i="5"/>
  <c r="AF376" i="5"/>
  <c r="AE376" i="5"/>
  <c r="AD376" i="5"/>
  <c r="AC376" i="5"/>
  <c r="AB376" i="5"/>
  <c r="AA376" i="5"/>
  <c r="W376" i="5"/>
  <c r="V376" i="5"/>
  <c r="U376" i="5"/>
  <c r="T376" i="5"/>
  <c r="S376" i="5"/>
  <c r="R376" i="5"/>
  <c r="Q376" i="5"/>
  <c r="P376" i="5"/>
  <c r="O376" i="5"/>
  <c r="N376" i="5"/>
  <c r="M376" i="5"/>
  <c r="L376" i="5"/>
  <c r="K376" i="5"/>
  <c r="J376" i="5"/>
  <c r="I376" i="5"/>
  <c r="H376" i="5"/>
  <c r="G376" i="5"/>
  <c r="F376" i="5"/>
  <c r="E376" i="5"/>
  <c r="D376" i="5"/>
  <c r="C376" i="5"/>
  <c r="B376" i="5"/>
  <c r="AY375" i="5"/>
  <c r="AV375" i="5"/>
  <c r="AU375" i="5"/>
  <c r="AT375" i="5"/>
  <c r="AS375" i="5"/>
  <c r="AR375" i="5"/>
  <c r="AQ375" i="5"/>
  <c r="AP375" i="5"/>
  <c r="AO375" i="5"/>
  <c r="AN375" i="5"/>
  <c r="AM375" i="5"/>
  <c r="AL375" i="5"/>
  <c r="AK375" i="5"/>
  <c r="AJ375" i="5"/>
  <c r="AI375" i="5"/>
  <c r="AH375" i="5"/>
  <c r="AG375" i="5"/>
  <c r="AF375" i="5"/>
  <c r="AE375" i="5"/>
  <c r="AD375" i="5"/>
  <c r="AC375" i="5"/>
  <c r="AB375" i="5"/>
  <c r="AA375" i="5"/>
  <c r="W375" i="5"/>
  <c r="V375" i="5"/>
  <c r="U375" i="5"/>
  <c r="T375" i="5"/>
  <c r="S375" i="5"/>
  <c r="R375" i="5"/>
  <c r="Q375" i="5"/>
  <c r="P375" i="5"/>
  <c r="O375" i="5"/>
  <c r="N375" i="5"/>
  <c r="M375" i="5"/>
  <c r="L375" i="5"/>
  <c r="K375" i="5"/>
  <c r="J375" i="5"/>
  <c r="I375" i="5"/>
  <c r="H375" i="5"/>
  <c r="G375" i="5"/>
  <c r="F375" i="5"/>
  <c r="E375" i="5"/>
  <c r="D375" i="5"/>
  <c r="C375" i="5"/>
  <c r="B375" i="5"/>
  <c r="AY374" i="5"/>
  <c r="AV374" i="5"/>
  <c r="AU374" i="5"/>
  <c r="AT374" i="5"/>
  <c r="AS374" i="5"/>
  <c r="AR374" i="5"/>
  <c r="AQ374" i="5"/>
  <c r="AP374" i="5"/>
  <c r="AO374" i="5"/>
  <c r="AN374" i="5"/>
  <c r="AM374" i="5"/>
  <c r="AL374" i="5"/>
  <c r="AK374" i="5"/>
  <c r="AJ374" i="5"/>
  <c r="AI374" i="5"/>
  <c r="AH374" i="5"/>
  <c r="AG374" i="5"/>
  <c r="AF374" i="5"/>
  <c r="AE374" i="5"/>
  <c r="AD374" i="5"/>
  <c r="AC374" i="5"/>
  <c r="AB374" i="5"/>
  <c r="AA374" i="5"/>
  <c r="W374" i="5"/>
  <c r="V374" i="5"/>
  <c r="U374" i="5"/>
  <c r="T374" i="5"/>
  <c r="S374" i="5"/>
  <c r="R374" i="5"/>
  <c r="Q374" i="5"/>
  <c r="P374" i="5"/>
  <c r="O374" i="5"/>
  <c r="N374" i="5"/>
  <c r="M374" i="5"/>
  <c r="L374" i="5"/>
  <c r="K374" i="5"/>
  <c r="J374" i="5"/>
  <c r="I374" i="5"/>
  <c r="H374" i="5"/>
  <c r="G374" i="5"/>
  <c r="F374" i="5"/>
  <c r="E374" i="5"/>
  <c r="D374" i="5"/>
  <c r="C374" i="5"/>
  <c r="B374" i="5"/>
  <c r="AY373" i="5"/>
  <c r="AV373" i="5"/>
  <c r="AU373" i="5"/>
  <c r="AT373" i="5"/>
  <c r="AS373" i="5"/>
  <c r="AR373" i="5"/>
  <c r="AQ373" i="5"/>
  <c r="AP373" i="5"/>
  <c r="AO373" i="5"/>
  <c r="AN373" i="5"/>
  <c r="AM373" i="5"/>
  <c r="AL373" i="5"/>
  <c r="AK373" i="5"/>
  <c r="AJ373" i="5"/>
  <c r="AI373" i="5"/>
  <c r="AH373" i="5"/>
  <c r="AG373" i="5"/>
  <c r="AF373" i="5"/>
  <c r="AE373" i="5"/>
  <c r="AD373" i="5"/>
  <c r="AC373" i="5"/>
  <c r="AB373" i="5"/>
  <c r="AA373" i="5"/>
  <c r="W373" i="5"/>
  <c r="V373" i="5"/>
  <c r="U373" i="5"/>
  <c r="T373" i="5"/>
  <c r="S373" i="5"/>
  <c r="R373" i="5"/>
  <c r="Q373" i="5"/>
  <c r="P373" i="5"/>
  <c r="O373" i="5"/>
  <c r="N373" i="5"/>
  <c r="M373" i="5"/>
  <c r="L373" i="5"/>
  <c r="K373" i="5"/>
  <c r="J373" i="5"/>
  <c r="I373" i="5"/>
  <c r="H373" i="5"/>
  <c r="G373" i="5"/>
  <c r="F373" i="5"/>
  <c r="E373" i="5"/>
  <c r="D373" i="5"/>
  <c r="C373" i="5"/>
  <c r="B373" i="5"/>
  <c r="AY372" i="5"/>
  <c r="AV372" i="5"/>
  <c r="AU372" i="5"/>
  <c r="AT372" i="5"/>
  <c r="AS372" i="5"/>
  <c r="AR372" i="5"/>
  <c r="AQ372" i="5"/>
  <c r="AP372" i="5"/>
  <c r="AO372" i="5"/>
  <c r="AN372" i="5"/>
  <c r="AM372" i="5"/>
  <c r="AL372" i="5"/>
  <c r="AK372" i="5"/>
  <c r="AJ372" i="5"/>
  <c r="AI372" i="5"/>
  <c r="AH372" i="5"/>
  <c r="AG372" i="5"/>
  <c r="AF372" i="5"/>
  <c r="AE372" i="5"/>
  <c r="AD372" i="5"/>
  <c r="AC372" i="5"/>
  <c r="AB372" i="5"/>
  <c r="AA372" i="5"/>
  <c r="W372" i="5"/>
  <c r="V372" i="5"/>
  <c r="U372" i="5"/>
  <c r="T372" i="5"/>
  <c r="S372" i="5"/>
  <c r="R372" i="5"/>
  <c r="Q372" i="5"/>
  <c r="P372" i="5"/>
  <c r="O372" i="5"/>
  <c r="N372" i="5"/>
  <c r="M372" i="5"/>
  <c r="L372" i="5"/>
  <c r="K372" i="5"/>
  <c r="J372" i="5"/>
  <c r="I372" i="5"/>
  <c r="H372" i="5"/>
  <c r="G372" i="5"/>
  <c r="F372" i="5"/>
  <c r="E372" i="5"/>
  <c r="D372" i="5"/>
  <c r="C372" i="5"/>
  <c r="B372" i="5"/>
  <c r="AY371" i="5"/>
  <c r="AV371" i="5"/>
  <c r="AU371" i="5"/>
  <c r="AT371" i="5"/>
  <c r="AS371" i="5"/>
  <c r="AR371" i="5"/>
  <c r="AQ371" i="5"/>
  <c r="AP371" i="5"/>
  <c r="AO371" i="5"/>
  <c r="AN371" i="5"/>
  <c r="AM371" i="5"/>
  <c r="AL371" i="5"/>
  <c r="AK371" i="5"/>
  <c r="AJ371" i="5"/>
  <c r="AI371" i="5"/>
  <c r="AH371" i="5"/>
  <c r="AG371" i="5"/>
  <c r="AF371" i="5"/>
  <c r="AE371" i="5"/>
  <c r="AD371" i="5"/>
  <c r="AC371" i="5"/>
  <c r="AB371" i="5"/>
  <c r="AA371" i="5"/>
  <c r="W371" i="5"/>
  <c r="V371" i="5"/>
  <c r="U371" i="5"/>
  <c r="T371" i="5"/>
  <c r="S371" i="5"/>
  <c r="R371" i="5"/>
  <c r="Q371" i="5"/>
  <c r="P371" i="5"/>
  <c r="O371" i="5"/>
  <c r="N371" i="5"/>
  <c r="M371" i="5"/>
  <c r="L371" i="5"/>
  <c r="K371" i="5"/>
  <c r="J371" i="5"/>
  <c r="I371" i="5"/>
  <c r="H371" i="5"/>
  <c r="G371" i="5"/>
  <c r="F371" i="5"/>
  <c r="E371" i="5"/>
  <c r="D371" i="5"/>
  <c r="C371" i="5"/>
  <c r="B371" i="5"/>
  <c r="AY370" i="5"/>
  <c r="AV370" i="5"/>
  <c r="AU370" i="5"/>
  <c r="AT370" i="5"/>
  <c r="AS370" i="5"/>
  <c r="AR370" i="5"/>
  <c r="AQ370" i="5"/>
  <c r="AP370" i="5"/>
  <c r="AO370" i="5"/>
  <c r="AN370" i="5"/>
  <c r="AM370" i="5"/>
  <c r="AL370" i="5"/>
  <c r="AK370" i="5"/>
  <c r="AJ370" i="5"/>
  <c r="AI370" i="5"/>
  <c r="AH370" i="5"/>
  <c r="AG370" i="5"/>
  <c r="AF370" i="5"/>
  <c r="AE370" i="5"/>
  <c r="AD370" i="5"/>
  <c r="AC370" i="5"/>
  <c r="AB370" i="5"/>
  <c r="AA370" i="5"/>
  <c r="W370" i="5"/>
  <c r="V370" i="5"/>
  <c r="U370" i="5"/>
  <c r="T370" i="5"/>
  <c r="S370" i="5"/>
  <c r="R370" i="5"/>
  <c r="Q370" i="5"/>
  <c r="P370" i="5"/>
  <c r="O370" i="5"/>
  <c r="N370" i="5"/>
  <c r="M370" i="5"/>
  <c r="L370" i="5"/>
  <c r="K370" i="5"/>
  <c r="J370" i="5"/>
  <c r="I370" i="5"/>
  <c r="H370" i="5"/>
  <c r="G370" i="5"/>
  <c r="F370" i="5"/>
  <c r="E370" i="5"/>
  <c r="D370" i="5"/>
  <c r="C370" i="5"/>
  <c r="B370" i="5"/>
  <c r="AY369" i="5"/>
  <c r="AV369" i="5"/>
  <c r="AU369" i="5"/>
  <c r="AT369" i="5"/>
  <c r="AS369" i="5"/>
  <c r="AR369" i="5"/>
  <c r="AQ369" i="5"/>
  <c r="AP369" i="5"/>
  <c r="AO369" i="5"/>
  <c r="AN369" i="5"/>
  <c r="AM369" i="5"/>
  <c r="AL369" i="5"/>
  <c r="AK369" i="5"/>
  <c r="AJ369" i="5"/>
  <c r="AI369" i="5"/>
  <c r="AH369" i="5"/>
  <c r="AG369" i="5"/>
  <c r="AF369" i="5"/>
  <c r="AE369" i="5"/>
  <c r="AD369" i="5"/>
  <c r="AC369" i="5"/>
  <c r="AB369" i="5"/>
  <c r="AA369" i="5"/>
  <c r="W369" i="5"/>
  <c r="V369" i="5"/>
  <c r="U369" i="5"/>
  <c r="T369" i="5"/>
  <c r="S369" i="5"/>
  <c r="R369" i="5"/>
  <c r="Q369" i="5"/>
  <c r="P369" i="5"/>
  <c r="O369" i="5"/>
  <c r="N369" i="5"/>
  <c r="M369" i="5"/>
  <c r="L369" i="5"/>
  <c r="K369" i="5"/>
  <c r="J369" i="5"/>
  <c r="I369" i="5"/>
  <c r="H369" i="5"/>
  <c r="G369" i="5"/>
  <c r="F369" i="5"/>
  <c r="E369" i="5"/>
  <c r="D369" i="5"/>
  <c r="C369" i="5"/>
  <c r="B369" i="5"/>
  <c r="AY368" i="5"/>
  <c r="AV368" i="5"/>
  <c r="AU368" i="5"/>
  <c r="AT368" i="5"/>
  <c r="AS368" i="5"/>
  <c r="AR368" i="5"/>
  <c r="AQ368" i="5"/>
  <c r="AP368" i="5"/>
  <c r="AO368" i="5"/>
  <c r="AN368" i="5"/>
  <c r="AM368" i="5"/>
  <c r="AL368" i="5"/>
  <c r="AK368" i="5"/>
  <c r="AJ368" i="5"/>
  <c r="AI368" i="5"/>
  <c r="AH368" i="5"/>
  <c r="AG368" i="5"/>
  <c r="AF368" i="5"/>
  <c r="AE368" i="5"/>
  <c r="AD368" i="5"/>
  <c r="AC368" i="5"/>
  <c r="AB368" i="5"/>
  <c r="AA368" i="5"/>
  <c r="W368" i="5"/>
  <c r="V368" i="5"/>
  <c r="U368" i="5"/>
  <c r="T368" i="5"/>
  <c r="S368" i="5"/>
  <c r="R368" i="5"/>
  <c r="Q368" i="5"/>
  <c r="P368" i="5"/>
  <c r="O368" i="5"/>
  <c r="N368" i="5"/>
  <c r="M368" i="5"/>
  <c r="L368" i="5"/>
  <c r="K368" i="5"/>
  <c r="J368" i="5"/>
  <c r="I368" i="5"/>
  <c r="H368" i="5"/>
  <c r="G368" i="5"/>
  <c r="F368" i="5"/>
  <c r="E368" i="5"/>
  <c r="D368" i="5"/>
  <c r="C368" i="5"/>
  <c r="B368" i="5"/>
  <c r="AY367" i="5"/>
  <c r="AV367" i="5"/>
  <c r="AU367" i="5"/>
  <c r="AT367" i="5"/>
  <c r="AS367" i="5"/>
  <c r="AR367" i="5"/>
  <c r="AQ367" i="5"/>
  <c r="AP367" i="5"/>
  <c r="AO367" i="5"/>
  <c r="AN367" i="5"/>
  <c r="AM367" i="5"/>
  <c r="AL367" i="5"/>
  <c r="AK367" i="5"/>
  <c r="AJ367" i="5"/>
  <c r="AI367" i="5"/>
  <c r="AH367" i="5"/>
  <c r="AG367" i="5"/>
  <c r="AF367" i="5"/>
  <c r="AE367" i="5"/>
  <c r="AD367" i="5"/>
  <c r="AC367" i="5"/>
  <c r="AB367" i="5"/>
  <c r="AA367" i="5"/>
  <c r="W367" i="5"/>
  <c r="V367" i="5"/>
  <c r="U367" i="5"/>
  <c r="T367" i="5"/>
  <c r="S367" i="5"/>
  <c r="R367" i="5"/>
  <c r="Q367" i="5"/>
  <c r="P367" i="5"/>
  <c r="O367" i="5"/>
  <c r="N367" i="5"/>
  <c r="M367" i="5"/>
  <c r="L367" i="5"/>
  <c r="K367" i="5"/>
  <c r="J367" i="5"/>
  <c r="I367" i="5"/>
  <c r="H367" i="5"/>
  <c r="G367" i="5"/>
  <c r="F367" i="5"/>
  <c r="E367" i="5"/>
  <c r="D367" i="5"/>
  <c r="C367" i="5"/>
  <c r="B367" i="5"/>
  <c r="AY366" i="5"/>
  <c r="AV366" i="5"/>
  <c r="AU366" i="5"/>
  <c r="AT366" i="5"/>
  <c r="AS366" i="5"/>
  <c r="AR366" i="5"/>
  <c r="AQ366" i="5"/>
  <c r="AP366" i="5"/>
  <c r="AO366" i="5"/>
  <c r="AN366" i="5"/>
  <c r="AM366" i="5"/>
  <c r="AL366" i="5"/>
  <c r="AK366" i="5"/>
  <c r="AJ366" i="5"/>
  <c r="AI366" i="5"/>
  <c r="AH366" i="5"/>
  <c r="AG366" i="5"/>
  <c r="AF366" i="5"/>
  <c r="AE366" i="5"/>
  <c r="AD366" i="5"/>
  <c r="AC366" i="5"/>
  <c r="AB366" i="5"/>
  <c r="AA366" i="5"/>
  <c r="W366" i="5"/>
  <c r="V366" i="5"/>
  <c r="U366" i="5"/>
  <c r="T366" i="5"/>
  <c r="S366" i="5"/>
  <c r="R366" i="5"/>
  <c r="Q366" i="5"/>
  <c r="P366" i="5"/>
  <c r="O366" i="5"/>
  <c r="N366" i="5"/>
  <c r="M366" i="5"/>
  <c r="L366" i="5"/>
  <c r="K366" i="5"/>
  <c r="J366" i="5"/>
  <c r="I366" i="5"/>
  <c r="H366" i="5"/>
  <c r="G366" i="5"/>
  <c r="F366" i="5"/>
  <c r="E366" i="5"/>
  <c r="D366" i="5"/>
  <c r="C366" i="5"/>
  <c r="B366" i="5"/>
  <c r="AY365" i="5"/>
  <c r="AV365" i="5"/>
  <c r="AU365" i="5"/>
  <c r="AT365" i="5"/>
  <c r="AS365" i="5"/>
  <c r="AR365" i="5"/>
  <c r="AQ365" i="5"/>
  <c r="AP365" i="5"/>
  <c r="AO365" i="5"/>
  <c r="AN365" i="5"/>
  <c r="AM365" i="5"/>
  <c r="AL365" i="5"/>
  <c r="AK365" i="5"/>
  <c r="AJ365" i="5"/>
  <c r="AI365" i="5"/>
  <c r="AH365" i="5"/>
  <c r="AG365" i="5"/>
  <c r="AF365" i="5"/>
  <c r="AE365" i="5"/>
  <c r="AD365" i="5"/>
  <c r="AC365" i="5"/>
  <c r="AB365" i="5"/>
  <c r="AA365" i="5"/>
  <c r="W365" i="5"/>
  <c r="V365" i="5"/>
  <c r="U365" i="5"/>
  <c r="T365" i="5"/>
  <c r="S365" i="5"/>
  <c r="R365" i="5"/>
  <c r="Q365" i="5"/>
  <c r="P365" i="5"/>
  <c r="O365" i="5"/>
  <c r="N365" i="5"/>
  <c r="M365" i="5"/>
  <c r="L365" i="5"/>
  <c r="K365" i="5"/>
  <c r="J365" i="5"/>
  <c r="I365" i="5"/>
  <c r="H365" i="5"/>
  <c r="G365" i="5"/>
  <c r="F365" i="5"/>
  <c r="E365" i="5"/>
  <c r="D365" i="5"/>
  <c r="C365" i="5"/>
  <c r="B365" i="5"/>
  <c r="AY364" i="5"/>
  <c r="AV364" i="5"/>
  <c r="AU364" i="5"/>
  <c r="AT364" i="5"/>
  <c r="AS364" i="5"/>
  <c r="AR364" i="5"/>
  <c r="AQ364" i="5"/>
  <c r="AP364" i="5"/>
  <c r="AO364" i="5"/>
  <c r="AN364" i="5"/>
  <c r="AM364" i="5"/>
  <c r="AL364" i="5"/>
  <c r="AK364" i="5"/>
  <c r="AJ364" i="5"/>
  <c r="AI364" i="5"/>
  <c r="AH364" i="5"/>
  <c r="AG364" i="5"/>
  <c r="AF364" i="5"/>
  <c r="AE364" i="5"/>
  <c r="AD364" i="5"/>
  <c r="AC364" i="5"/>
  <c r="AB364" i="5"/>
  <c r="AA364" i="5"/>
  <c r="W364" i="5"/>
  <c r="V364" i="5"/>
  <c r="U364" i="5"/>
  <c r="T364" i="5"/>
  <c r="S364" i="5"/>
  <c r="R364" i="5"/>
  <c r="Q364" i="5"/>
  <c r="P364" i="5"/>
  <c r="O364" i="5"/>
  <c r="N364" i="5"/>
  <c r="M364" i="5"/>
  <c r="L364" i="5"/>
  <c r="K364" i="5"/>
  <c r="J364" i="5"/>
  <c r="I364" i="5"/>
  <c r="H364" i="5"/>
  <c r="G364" i="5"/>
  <c r="F364" i="5"/>
  <c r="E364" i="5"/>
  <c r="D364" i="5"/>
  <c r="C364" i="5"/>
  <c r="B364" i="5"/>
  <c r="AY363" i="5"/>
  <c r="AV363" i="5"/>
  <c r="AU363" i="5"/>
  <c r="AT363" i="5"/>
  <c r="AS363" i="5"/>
  <c r="AR363" i="5"/>
  <c r="AQ363" i="5"/>
  <c r="AP363" i="5"/>
  <c r="AO363" i="5"/>
  <c r="AN363" i="5"/>
  <c r="AM363" i="5"/>
  <c r="AL363" i="5"/>
  <c r="AK363" i="5"/>
  <c r="AJ363" i="5"/>
  <c r="AI363" i="5"/>
  <c r="AH363" i="5"/>
  <c r="AG363" i="5"/>
  <c r="AF363" i="5"/>
  <c r="AE363" i="5"/>
  <c r="AD363" i="5"/>
  <c r="AC363" i="5"/>
  <c r="AB363" i="5"/>
  <c r="AA363" i="5"/>
  <c r="W363" i="5"/>
  <c r="V363" i="5"/>
  <c r="U363" i="5"/>
  <c r="T363" i="5"/>
  <c r="S363" i="5"/>
  <c r="R363" i="5"/>
  <c r="Q363" i="5"/>
  <c r="P363" i="5"/>
  <c r="O363" i="5"/>
  <c r="N363" i="5"/>
  <c r="M363" i="5"/>
  <c r="L363" i="5"/>
  <c r="K363" i="5"/>
  <c r="J363" i="5"/>
  <c r="I363" i="5"/>
  <c r="H363" i="5"/>
  <c r="G363" i="5"/>
  <c r="F363" i="5"/>
  <c r="E363" i="5"/>
  <c r="D363" i="5"/>
  <c r="C363" i="5"/>
  <c r="B363" i="5"/>
  <c r="AY362" i="5"/>
  <c r="AV362" i="5"/>
  <c r="AU362" i="5"/>
  <c r="AT362" i="5"/>
  <c r="AS362" i="5"/>
  <c r="AR362" i="5"/>
  <c r="AQ362" i="5"/>
  <c r="AP362" i="5"/>
  <c r="AO362" i="5"/>
  <c r="AN362" i="5"/>
  <c r="AM362" i="5"/>
  <c r="AL362" i="5"/>
  <c r="AK362" i="5"/>
  <c r="AJ362" i="5"/>
  <c r="AI362" i="5"/>
  <c r="AH362" i="5"/>
  <c r="AG362" i="5"/>
  <c r="AF362" i="5"/>
  <c r="AE362" i="5"/>
  <c r="AD362" i="5"/>
  <c r="AC362" i="5"/>
  <c r="AB362" i="5"/>
  <c r="AA362" i="5"/>
  <c r="W362" i="5"/>
  <c r="V362" i="5"/>
  <c r="U362" i="5"/>
  <c r="T362" i="5"/>
  <c r="S362" i="5"/>
  <c r="R362" i="5"/>
  <c r="Q362" i="5"/>
  <c r="P362" i="5"/>
  <c r="O362" i="5"/>
  <c r="N362" i="5"/>
  <c r="M362" i="5"/>
  <c r="L362" i="5"/>
  <c r="K362" i="5"/>
  <c r="J362" i="5"/>
  <c r="I362" i="5"/>
  <c r="H362" i="5"/>
  <c r="G362" i="5"/>
  <c r="F362" i="5"/>
  <c r="E362" i="5"/>
  <c r="D362" i="5"/>
  <c r="C362" i="5"/>
  <c r="B362" i="5"/>
  <c r="AY361" i="5"/>
  <c r="AV361" i="5"/>
  <c r="AU361" i="5"/>
  <c r="AT361" i="5"/>
  <c r="AS361" i="5"/>
  <c r="AR361" i="5"/>
  <c r="AQ361" i="5"/>
  <c r="AP361" i="5"/>
  <c r="AO361" i="5"/>
  <c r="AN361" i="5"/>
  <c r="AM361" i="5"/>
  <c r="AL361" i="5"/>
  <c r="AK361" i="5"/>
  <c r="AJ361" i="5"/>
  <c r="AI361" i="5"/>
  <c r="AH361" i="5"/>
  <c r="AG361" i="5"/>
  <c r="AF361" i="5"/>
  <c r="AE361" i="5"/>
  <c r="AD361" i="5"/>
  <c r="AC361" i="5"/>
  <c r="AB361" i="5"/>
  <c r="AA361" i="5"/>
  <c r="W361" i="5"/>
  <c r="V361" i="5"/>
  <c r="U361" i="5"/>
  <c r="T361" i="5"/>
  <c r="S361" i="5"/>
  <c r="R361" i="5"/>
  <c r="Q361" i="5"/>
  <c r="P361" i="5"/>
  <c r="O361" i="5"/>
  <c r="N361" i="5"/>
  <c r="M361" i="5"/>
  <c r="L361" i="5"/>
  <c r="K361" i="5"/>
  <c r="J361" i="5"/>
  <c r="I361" i="5"/>
  <c r="H361" i="5"/>
  <c r="G361" i="5"/>
  <c r="F361" i="5"/>
  <c r="E361" i="5"/>
  <c r="D361" i="5"/>
  <c r="C361" i="5"/>
  <c r="B361" i="5"/>
  <c r="AY360" i="5"/>
  <c r="AV360" i="5"/>
  <c r="AU360" i="5"/>
  <c r="AT360" i="5"/>
  <c r="AS360" i="5"/>
  <c r="AR360" i="5"/>
  <c r="AQ360" i="5"/>
  <c r="AP360" i="5"/>
  <c r="AO360" i="5"/>
  <c r="AN360" i="5"/>
  <c r="AM360" i="5"/>
  <c r="AL360" i="5"/>
  <c r="AK360" i="5"/>
  <c r="AJ360" i="5"/>
  <c r="AI360" i="5"/>
  <c r="AH360" i="5"/>
  <c r="AG360" i="5"/>
  <c r="AF360" i="5"/>
  <c r="AE360" i="5"/>
  <c r="AD360" i="5"/>
  <c r="AC360" i="5"/>
  <c r="AB360" i="5"/>
  <c r="AA360" i="5"/>
  <c r="W360" i="5"/>
  <c r="V360" i="5"/>
  <c r="U360" i="5"/>
  <c r="T360" i="5"/>
  <c r="S360" i="5"/>
  <c r="R360" i="5"/>
  <c r="Q360" i="5"/>
  <c r="P360" i="5"/>
  <c r="O360" i="5"/>
  <c r="N360" i="5"/>
  <c r="M360" i="5"/>
  <c r="L360" i="5"/>
  <c r="K360" i="5"/>
  <c r="J360" i="5"/>
  <c r="I360" i="5"/>
  <c r="H360" i="5"/>
  <c r="G360" i="5"/>
  <c r="F360" i="5"/>
  <c r="E360" i="5"/>
  <c r="D360" i="5"/>
  <c r="C360" i="5"/>
  <c r="B360" i="5"/>
  <c r="AY359" i="5"/>
  <c r="AV359" i="5"/>
  <c r="AU359" i="5"/>
  <c r="AT359" i="5"/>
  <c r="AS359" i="5"/>
  <c r="AR359" i="5"/>
  <c r="AQ359" i="5"/>
  <c r="AP359" i="5"/>
  <c r="AO359" i="5"/>
  <c r="AN359" i="5"/>
  <c r="AM359" i="5"/>
  <c r="AL359" i="5"/>
  <c r="AK359" i="5"/>
  <c r="AJ359" i="5"/>
  <c r="AI359" i="5"/>
  <c r="AH359" i="5"/>
  <c r="AG359" i="5"/>
  <c r="AF359" i="5"/>
  <c r="AE359" i="5"/>
  <c r="AD359" i="5"/>
  <c r="AC359" i="5"/>
  <c r="AB359" i="5"/>
  <c r="AA359" i="5"/>
  <c r="W359" i="5"/>
  <c r="V359" i="5"/>
  <c r="U359" i="5"/>
  <c r="T359" i="5"/>
  <c r="S359" i="5"/>
  <c r="R359" i="5"/>
  <c r="Q359" i="5"/>
  <c r="P359" i="5"/>
  <c r="O359" i="5"/>
  <c r="N359" i="5"/>
  <c r="M359" i="5"/>
  <c r="L359" i="5"/>
  <c r="K359" i="5"/>
  <c r="J359" i="5"/>
  <c r="I359" i="5"/>
  <c r="H359" i="5"/>
  <c r="G359" i="5"/>
  <c r="F359" i="5"/>
  <c r="E359" i="5"/>
  <c r="D359" i="5"/>
  <c r="C359" i="5"/>
  <c r="B359" i="5"/>
  <c r="AY358" i="5"/>
  <c r="AV358" i="5"/>
  <c r="AU358" i="5"/>
  <c r="AT358" i="5"/>
  <c r="AS358" i="5"/>
  <c r="AR358" i="5"/>
  <c r="AQ358" i="5"/>
  <c r="AP358" i="5"/>
  <c r="AO358" i="5"/>
  <c r="AN358" i="5"/>
  <c r="AM358" i="5"/>
  <c r="AL358" i="5"/>
  <c r="AK358" i="5"/>
  <c r="AJ358" i="5"/>
  <c r="AI358" i="5"/>
  <c r="AH358" i="5"/>
  <c r="AG358" i="5"/>
  <c r="AF358" i="5"/>
  <c r="AE358" i="5"/>
  <c r="AD358" i="5"/>
  <c r="AC358" i="5"/>
  <c r="AB358" i="5"/>
  <c r="AA358" i="5"/>
  <c r="W358" i="5"/>
  <c r="V358" i="5"/>
  <c r="U358" i="5"/>
  <c r="T358" i="5"/>
  <c r="S358" i="5"/>
  <c r="R358" i="5"/>
  <c r="Q358" i="5"/>
  <c r="P358" i="5"/>
  <c r="O358" i="5"/>
  <c r="N358" i="5"/>
  <c r="M358" i="5"/>
  <c r="L358" i="5"/>
  <c r="K358" i="5"/>
  <c r="J358" i="5"/>
  <c r="I358" i="5"/>
  <c r="H358" i="5"/>
  <c r="G358" i="5"/>
  <c r="F358" i="5"/>
  <c r="E358" i="5"/>
  <c r="D358" i="5"/>
  <c r="C358" i="5"/>
  <c r="B358" i="5"/>
  <c r="AY357" i="5"/>
  <c r="AV357" i="5"/>
  <c r="AU357" i="5"/>
  <c r="AT357" i="5"/>
  <c r="AS357" i="5"/>
  <c r="AR357" i="5"/>
  <c r="AQ357" i="5"/>
  <c r="AP357" i="5"/>
  <c r="AO357" i="5"/>
  <c r="AN357" i="5"/>
  <c r="AM357" i="5"/>
  <c r="AL357" i="5"/>
  <c r="AK357" i="5"/>
  <c r="AJ357" i="5"/>
  <c r="AI357" i="5"/>
  <c r="AH357" i="5"/>
  <c r="AG357" i="5"/>
  <c r="AF357" i="5"/>
  <c r="AE357" i="5"/>
  <c r="AD357" i="5"/>
  <c r="AC357" i="5"/>
  <c r="AB357" i="5"/>
  <c r="AA357" i="5"/>
  <c r="W357" i="5"/>
  <c r="V357" i="5"/>
  <c r="U357" i="5"/>
  <c r="T357" i="5"/>
  <c r="S357" i="5"/>
  <c r="R357" i="5"/>
  <c r="Q357" i="5"/>
  <c r="P357" i="5"/>
  <c r="O357" i="5"/>
  <c r="N357" i="5"/>
  <c r="M357" i="5"/>
  <c r="L357" i="5"/>
  <c r="K357" i="5"/>
  <c r="J357" i="5"/>
  <c r="I357" i="5"/>
  <c r="H357" i="5"/>
  <c r="G357" i="5"/>
  <c r="F357" i="5"/>
  <c r="E357" i="5"/>
  <c r="D357" i="5"/>
  <c r="C357" i="5"/>
  <c r="B357" i="5"/>
  <c r="AY356" i="5"/>
  <c r="AV356" i="5"/>
  <c r="AU356" i="5"/>
  <c r="AT356" i="5"/>
  <c r="AS356" i="5"/>
  <c r="AR356" i="5"/>
  <c r="AQ356" i="5"/>
  <c r="AP356" i="5"/>
  <c r="AO356" i="5"/>
  <c r="AN356" i="5"/>
  <c r="AM356" i="5"/>
  <c r="AL356" i="5"/>
  <c r="AK356" i="5"/>
  <c r="AJ356" i="5"/>
  <c r="AI356" i="5"/>
  <c r="AH356" i="5"/>
  <c r="AG356" i="5"/>
  <c r="AF356" i="5"/>
  <c r="AE356" i="5"/>
  <c r="AD356" i="5"/>
  <c r="AC356" i="5"/>
  <c r="AB356" i="5"/>
  <c r="AA356" i="5"/>
  <c r="W356" i="5"/>
  <c r="V356" i="5"/>
  <c r="U356" i="5"/>
  <c r="T356" i="5"/>
  <c r="S356" i="5"/>
  <c r="R356" i="5"/>
  <c r="Q356" i="5"/>
  <c r="P356" i="5"/>
  <c r="O356" i="5"/>
  <c r="N356" i="5"/>
  <c r="M356" i="5"/>
  <c r="L356" i="5"/>
  <c r="K356" i="5"/>
  <c r="J356" i="5"/>
  <c r="I356" i="5"/>
  <c r="H356" i="5"/>
  <c r="G356" i="5"/>
  <c r="F356" i="5"/>
  <c r="E356" i="5"/>
  <c r="D356" i="5"/>
  <c r="C356" i="5"/>
  <c r="B356" i="5"/>
  <c r="AY355" i="5"/>
  <c r="AV355" i="5"/>
  <c r="AU355" i="5"/>
  <c r="AT355" i="5"/>
  <c r="AS355" i="5"/>
  <c r="AR355" i="5"/>
  <c r="AQ355" i="5"/>
  <c r="AP355" i="5"/>
  <c r="AO355" i="5"/>
  <c r="AN355" i="5"/>
  <c r="AM355" i="5"/>
  <c r="AL355" i="5"/>
  <c r="AK355" i="5"/>
  <c r="AJ355" i="5"/>
  <c r="AI355" i="5"/>
  <c r="AH355" i="5"/>
  <c r="AG355" i="5"/>
  <c r="AF355" i="5"/>
  <c r="AE355" i="5"/>
  <c r="AD355" i="5"/>
  <c r="AC355" i="5"/>
  <c r="AB355" i="5"/>
  <c r="AA355" i="5"/>
  <c r="W355" i="5"/>
  <c r="V355" i="5"/>
  <c r="U355" i="5"/>
  <c r="T355" i="5"/>
  <c r="S355" i="5"/>
  <c r="R355" i="5"/>
  <c r="Q355" i="5"/>
  <c r="P355" i="5"/>
  <c r="O355" i="5"/>
  <c r="N355" i="5"/>
  <c r="M355" i="5"/>
  <c r="L355" i="5"/>
  <c r="K355" i="5"/>
  <c r="J355" i="5"/>
  <c r="I355" i="5"/>
  <c r="H355" i="5"/>
  <c r="G355" i="5"/>
  <c r="F355" i="5"/>
  <c r="E355" i="5"/>
  <c r="D355" i="5"/>
  <c r="C355" i="5"/>
  <c r="B355" i="5"/>
  <c r="AY354" i="5"/>
  <c r="AV354" i="5"/>
  <c r="AU354" i="5"/>
  <c r="AT354" i="5"/>
  <c r="AS354" i="5"/>
  <c r="AR354" i="5"/>
  <c r="AQ354" i="5"/>
  <c r="AP354" i="5"/>
  <c r="AO354" i="5"/>
  <c r="AN354" i="5"/>
  <c r="AM354" i="5"/>
  <c r="AL354" i="5"/>
  <c r="AK354" i="5"/>
  <c r="AJ354" i="5"/>
  <c r="AI354" i="5"/>
  <c r="AH354" i="5"/>
  <c r="AG354" i="5"/>
  <c r="AF354" i="5"/>
  <c r="AE354" i="5"/>
  <c r="AD354" i="5"/>
  <c r="AC354" i="5"/>
  <c r="AB354" i="5"/>
  <c r="AA354" i="5"/>
  <c r="W354" i="5"/>
  <c r="V354" i="5"/>
  <c r="U354" i="5"/>
  <c r="T354" i="5"/>
  <c r="S354" i="5"/>
  <c r="R354" i="5"/>
  <c r="Q354" i="5"/>
  <c r="P354" i="5"/>
  <c r="O354" i="5"/>
  <c r="N354" i="5"/>
  <c r="M354" i="5"/>
  <c r="L354" i="5"/>
  <c r="K354" i="5"/>
  <c r="J354" i="5"/>
  <c r="I354" i="5"/>
  <c r="H354" i="5"/>
  <c r="G354" i="5"/>
  <c r="F354" i="5"/>
  <c r="E354" i="5"/>
  <c r="D354" i="5"/>
  <c r="C354" i="5"/>
  <c r="B354" i="5"/>
  <c r="AY353" i="5"/>
  <c r="AV353" i="5"/>
  <c r="AU353" i="5"/>
  <c r="AT353" i="5"/>
  <c r="AS353" i="5"/>
  <c r="AR353" i="5"/>
  <c r="AQ353" i="5"/>
  <c r="AP353" i="5"/>
  <c r="AO353" i="5"/>
  <c r="AN353" i="5"/>
  <c r="AM353" i="5"/>
  <c r="AL353" i="5"/>
  <c r="AK353" i="5"/>
  <c r="AJ353" i="5"/>
  <c r="AI353" i="5"/>
  <c r="AH353" i="5"/>
  <c r="AG353" i="5"/>
  <c r="AF353" i="5"/>
  <c r="AE353" i="5"/>
  <c r="AD353" i="5"/>
  <c r="AC353" i="5"/>
  <c r="AB353" i="5"/>
  <c r="AA353" i="5"/>
  <c r="W353" i="5"/>
  <c r="V353" i="5"/>
  <c r="U353" i="5"/>
  <c r="T353" i="5"/>
  <c r="S353" i="5"/>
  <c r="R353" i="5"/>
  <c r="Q353" i="5"/>
  <c r="P353" i="5"/>
  <c r="O353" i="5"/>
  <c r="N353" i="5"/>
  <c r="M353" i="5"/>
  <c r="L353" i="5"/>
  <c r="K353" i="5"/>
  <c r="J353" i="5"/>
  <c r="I353" i="5"/>
  <c r="H353" i="5"/>
  <c r="G353" i="5"/>
  <c r="F353" i="5"/>
  <c r="E353" i="5"/>
  <c r="D353" i="5"/>
  <c r="C353" i="5"/>
  <c r="B353" i="5"/>
  <c r="AY352" i="5"/>
  <c r="AV352" i="5"/>
  <c r="AU352" i="5"/>
  <c r="AT352" i="5"/>
  <c r="AS352" i="5"/>
  <c r="AR352" i="5"/>
  <c r="AQ352" i="5"/>
  <c r="AP352" i="5"/>
  <c r="AO352" i="5"/>
  <c r="AN352" i="5"/>
  <c r="AM352" i="5"/>
  <c r="AL352" i="5"/>
  <c r="AK352" i="5"/>
  <c r="AJ352" i="5"/>
  <c r="AI352" i="5"/>
  <c r="AH352" i="5"/>
  <c r="AG352" i="5"/>
  <c r="AF352" i="5"/>
  <c r="AE352" i="5"/>
  <c r="AD352" i="5"/>
  <c r="AC352" i="5"/>
  <c r="AB352" i="5"/>
  <c r="AA352" i="5"/>
  <c r="W352" i="5"/>
  <c r="V352" i="5"/>
  <c r="U352" i="5"/>
  <c r="T352" i="5"/>
  <c r="S352" i="5"/>
  <c r="R352" i="5"/>
  <c r="Q352" i="5"/>
  <c r="P352" i="5"/>
  <c r="O352" i="5"/>
  <c r="N352" i="5"/>
  <c r="M352" i="5"/>
  <c r="L352" i="5"/>
  <c r="K352" i="5"/>
  <c r="J352" i="5"/>
  <c r="I352" i="5"/>
  <c r="H352" i="5"/>
  <c r="G352" i="5"/>
  <c r="F352" i="5"/>
  <c r="E352" i="5"/>
  <c r="D352" i="5"/>
  <c r="C352" i="5"/>
  <c r="B352" i="5"/>
  <c r="AY351" i="5"/>
  <c r="AV351" i="5"/>
  <c r="AU351" i="5"/>
  <c r="AT351" i="5"/>
  <c r="AS351" i="5"/>
  <c r="AR351" i="5"/>
  <c r="AQ351" i="5"/>
  <c r="AP351" i="5"/>
  <c r="AO351" i="5"/>
  <c r="AN351" i="5"/>
  <c r="AM351" i="5"/>
  <c r="AL351" i="5"/>
  <c r="AK351" i="5"/>
  <c r="AJ351" i="5"/>
  <c r="AI351" i="5"/>
  <c r="AH351" i="5"/>
  <c r="AG351" i="5"/>
  <c r="AF351" i="5"/>
  <c r="AE351" i="5"/>
  <c r="AD351" i="5"/>
  <c r="AC351" i="5"/>
  <c r="AB351" i="5"/>
  <c r="AA351" i="5"/>
  <c r="W351" i="5"/>
  <c r="V351" i="5"/>
  <c r="U351" i="5"/>
  <c r="T351" i="5"/>
  <c r="S351" i="5"/>
  <c r="R351" i="5"/>
  <c r="Q351" i="5"/>
  <c r="P351" i="5"/>
  <c r="O351" i="5"/>
  <c r="N351" i="5"/>
  <c r="M351" i="5"/>
  <c r="L351" i="5"/>
  <c r="K351" i="5"/>
  <c r="J351" i="5"/>
  <c r="I351" i="5"/>
  <c r="H351" i="5"/>
  <c r="G351" i="5"/>
  <c r="F351" i="5"/>
  <c r="E351" i="5"/>
  <c r="D351" i="5"/>
  <c r="C351" i="5"/>
  <c r="B351" i="5"/>
  <c r="AY350" i="5"/>
  <c r="AV350" i="5"/>
  <c r="AU350" i="5"/>
  <c r="AT350" i="5"/>
  <c r="AS350" i="5"/>
  <c r="AR350" i="5"/>
  <c r="AQ350" i="5"/>
  <c r="AP350" i="5"/>
  <c r="AO350" i="5"/>
  <c r="AN350" i="5"/>
  <c r="AM350" i="5"/>
  <c r="AL350" i="5"/>
  <c r="AK350" i="5"/>
  <c r="AJ350" i="5"/>
  <c r="AI350" i="5"/>
  <c r="AH350" i="5"/>
  <c r="AG350" i="5"/>
  <c r="AF350" i="5"/>
  <c r="AE350" i="5"/>
  <c r="AD350" i="5"/>
  <c r="AC350" i="5"/>
  <c r="AB350" i="5"/>
  <c r="AA350" i="5"/>
  <c r="W350" i="5"/>
  <c r="V350" i="5"/>
  <c r="U350" i="5"/>
  <c r="T350" i="5"/>
  <c r="S350" i="5"/>
  <c r="R350" i="5"/>
  <c r="Q350" i="5"/>
  <c r="P350" i="5"/>
  <c r="O350" i="5"/>
  <c r="N350" i="5"/>
  <c r="M350" i="5"/>
  <c r="L350" i="5"/>
  <c r="K350" i="5"/>
  <c r="J350" i="5"/>
  <c r="I350" i="5"/>
  <c r="H350" i="5"/>
  <c r="G350" i="5"/>
  <c r="F350" i="5"/>
  <c r="E350" i="5"/>
  <c r="D350" i="5"/>
  <c r="C350" i="5"/>
  <c r="B350" i="5"/>
  <c r="AY349" i="5"/>
  <c r="AV349" i="5"/>
  <c r="AU349" i="5"/>
  <c r="AT349" i="5"/>
  <c r="AS349" i="5"/>
  <c r="AR349" i="5"/>
  <c r="AQ349" i="5"/>
  <c r="AP349" i="5"/>
  <c r="AO349" i="5"/>
  <c r="AN349" i="5"/>
  <c r="AM349" i="5"/>
  <c r="AL349" i="5"/>
  <c r="AK349" i="5"/>
  <c r="AJ349" i="5"/>
  <c r="AI349" i="5"/>
  <c r="AH349" i="5"/>
  <c r="AG349" i="5"/>
  <c r="AF349" i="5"/>
  <c r="AE349" i="5"/>
  <c r="AD349" i="5"/>
  <c r="AC349" i="5"/>
  <c r="AB349" i="5"/>
  <c r="AA349" i="5"/>
  <c r="W349" i="5"/>
  <c r="V349" i="5"/>
  <c r="U349" i="5"/>
  <c r="T349" i="5"/>
  <c r="S349" i="5"/>
  <c r="R349" i="5"/>
  <c r="Q349" i="5"/>
  <c r="P349" i="5"/>
  <c r="O349" i="5"/>
  <c r="N349" i="5"/>
  <c r="M349" i="5"/>
  <c r="L349" i="5"/>
  <c r="K349" i="5"/>
  <c r="J349" i="5"/>
  <c r="I349" i="5"/>
  <c r="H349" i="5"/>
  <c r="G349" i="5"/>
  <c r="F349" i="5"/>
  <c r="E349" i="5"/>
  <c r="D349" i="5"/>
  <c r="C349" i="5"/>
  <c r="B349" i="5"/>
  <c r="AY348" i="5"/>
  <c r="AV348" i="5"/>
  <c r="AU348" i="5"/>
  <c r="AT348" i="5"/>
  <c r="AS348" i="5"/>
  <c r="AR348" i="5"/>
  <c r="AQ348" i="5"/>
  <c r="AP348" i="5"/>
  <c r="AO348" i="5"/>
  <c r="AN348" i="5"/>
  <c r="AM348" i="5"/>
  <c r="AL348" i="5"/>
  <c r="AK348" i="5"/>
  <c r="AJ348" i="5"/>
  <c r="AI348" i="5"/>
  <c r="AH348" i="5"/>
  <c r="AG348" i="5"/>
  <c r="AF348" i="5"/>
  <c r="AE348" i="5"/>
  <c r="AD348" i="5"/>
  <c r="AC348" i="5"/>
  <c r="AB348" i="5"/>
  <c r="AA348" i="5"/>
  <c r="W348" i="5"/>
  <c r="V348" i="5"/>
  <c r="U348" i="5"/>
  <c r="T348" i="5"/>
  <c r="S348" i="5"/>
  <c r="R348" i="5"/>
  <c r="Q348" i="5"/>
  <c r="P348" i="5"/>
  <c r="O348" i="5"/>
  <c r="N348" i="5"/>
  <c r="M348" i="5"/>
  <c r="L348" i="5"/>
  <c r="K348" i="5"/>
  <c r="J348" i="5"/>
  <c r="I348" i="5"/>
  <c r="H348" i="5"/>
  <c r="G348" i="5"/>
  <c r="F348" i="5"/>
  <c r="E348" i="5"/>
  <c r="D348" i="5"/>
  <c r="C348" i="5"/>
  <c r="B348" i="5"/>
  <c r="AY347" i="5"/>
  <c r="AV347" i="5"/>
  <c r="AU347" i="5"/>
  <c r="AT347" i="5"/>
  <c r="AS347" i="5"/>
  <c r="AR347" i="5"/>
  <c r="AQ347" i="5"/>
  <c r="AP347" i="5"/>
  <c r="AO347" i="5"/>
  <c r="AN347" i="5"/>
  <c r="AM347" i="5"/>
  <c r="AL347" i="5"/>
  <c r="AK347" i="5"/>
  <c r="AJ347" i="5"/>
  <c r="AI347" i="5"/>
  <c r="AH347" i="5"/>
  <c r="AG347" i="5"/>
  <c r="AF347" i="5"/>
  <c r="AE347" i="5"/>
  <c r="AD347" i="5"/>
  <c r="AC347" i="5"/>
  <c r="AB347" i="5"/>
  <c r="AA347" i="5"/>
  <c r="W347" i="5"/>
  <c r="V347" i="5"/>
  <c r="U347" i="5"/>
  <c r="T347" i="5"/>
  <c r="S347" i="5"/>
  <c r="R347" i="5"/>
  <c r="Q347" i="5"/>
  <c r="P347" i="5"/>
  <c r="O347" i="5"/>
  <c r="N347" i="5"/>
  <c r="M347" i="5"/>
  <c r="L347" i="5"/>
  <c r="K347" i="5"/>
  <c r="J347" i="5"/>
  <c r="I347" i="5"/>
  <c r="H347" i="5"/>
  <c r="G347" i="5"/>
  <c r="F347" i="5"/>
  <c r="E347" i="5"/>
  <c r="D347" i="5"/>
  <c r="C347" i="5"/>
  <c r="B347" i="5"/>
  <c r="AY346" i="5"/>
  <c r="AV346" i="5"/>
  <c r="AU346" i="5"/>
  <c r="AT346" i="5"/>
  <c r="AS346" i="5"/>
  <c r="AR346" i="5"/>
  <c r="AQ346" i="5"/>
  <c r="AP346" i="5"/>
  <c r="AO346" i="5"/>
  <c r="AN346" i="5"/>
  <c r="AM346" i="5"/>
  <c r="AL346" i="5"/>
  <c r="AK346" i="5"/>
  <c r="AJ346" i="5"/>
  <c r="AI346" i="5"/>
  <c r="AH346" i="5"/>
  <c r="AG346" i="5"/>
  <c r="AF346" i="5"/>
  <c r="AE346" i="5"/>
  <c r="AD346" i="5"/>
  <c r="AC346" i="5"/>
  <c r="AB346" i="5"/>
  <c r="AA346" i="5"/>
  <c r="W346" i="5"/>
  <c r="V346" i="5"/>
  <c r="U346" i="5"/>
  <c r="T346" i="5"/>
  <c r="S346" i="5"/>
  <c r="R346" i="5"/>
  <c r="Q346" i="5"/>
  <c r="P346" i="5"/>
  <c r="O346" i="5"/>
  <c r="N346" i="5"/>
  <c r="M346" i="5"/>
  <c r="L346" i="5"/>
  <c r="K346" i="5"/>
  <c r="J346" i="5"/>
  <c r="I346" i="5"/>
  <c r="H346" i="5"/>
  <c r="G346" i="5"/>
  <c r="F346" i="5"/>
  <c r="E346" i="5"/>
  <c r="D346" i="5"/>
  <c r="C346" i="5"/>
  <c r="B346" i="5"/>
  <c r="AY345" i="5"/>
  <c r="AV345" i="5"/>
  <c r="AU345" i="5"/>
  <c r="AT345" i="5"/>
  <c r="AS345" i="5"/>
  <c r="AR345" i="5"/>
  <c r="AQ345" i="5"/>
  <c r="AP345" i="5"/>
  <c r="AO345" i="5"/>
  <c r="AN345" i="5"/>
  <c r="AM345" i="5"/>
  <c r="AL345" i="5"/>
  <c r="AK345" i="5"/>
  <c r="AJ345" i="5"/>
  <c r="AI345" i="5"/>
  <c r="AH345" i="5"/>
  <c r="AG345" i="5"/>
  <c r="AF345" i="5"/>
  <c r="AE345" i="5"/>
  <c r="AD345" i="5"/>
  <c r="AC345" i="5"/>
  <c r="AB345" i="5"/>
  <c r="AA345" i="5"/>
  <c r="W345" i="5"/>
  <c r="V345" i="5"/>
  <c r="U345" i="5"/>
  <c r="T345" i="5"/>
  <c r="S345" i="5"/>
  <c r="R345" i="5"/>
  <c r="Q345" i="5"/>
  <c r="P345" i="5"/>
  <c r="O345" i="5"/>
  <c r="N345" i="5"/>
  <c r="M345" i="5"/>
  <c r="L345" i="5"/>
  <c r="K345" i="5"/>
  <c r="J345" i="5"/>
  <c r="I345" i="5"/>
  <c r="H345" i="5"/>
  <c r="G345" i="5"/>
  <c r="F345" i="5"/>
  <c r="E345" i="5"/>
  <c r="D345" i="5"/>
  <c r="C345" i="5"/>
  <c r="B345" i="5"/>
  <c r="AY344" i="5"/>
  <c r="AV344" i="5"/>
  <c r="AU344" i="5"/>
  <c r="AT344" i="5"/>
  <c r="AS344" i="5"/>
  <c r="AR344" i="5"/>
  <c r="AQ344" i="5"/>
  <c r="AP344" i="5"/>
  <c r="AO344" i="5"/>
  <c r="AN344" i="5"/>
  <c r="AM344" i="5"/>
  <c r="AL344" i="5"/>
  <c r="AK344" i="5"/>
  <c r="AJ344" i="5"/>
  <c r="AI344" i="5"/>
  <c r="AH344" i="5"/>
  <c r="AG344" i="5"/>
  <c r="AF344" i="5"/>
  <c r="AE344" i="5"/>
  <c r="AD344" i="5"/>
  <c r="AC344" i="5"/>
  <c r="AB344" i="5"/>
  <c r="AA344" i="5"/>
  <c r="W344" i="5"/>
  <c r="V344" i="5"/>
  <c r="U344" i="5"/>
  <c r="T344" i="5"/>
  <c r="S344" i="5"/>
  <c r="R344" i="5"/>
  <c r="Q344" i="5"/>
  <c r="P344" i="5"/>
  <c r="O344" i="5"/>
  <c r="N344" i="5"/>
  <c r="M344" i="5"/>
  <c r="L344" i="5"/>
  <c r="K344" i="5"/>
  <c r="J344" i="5"/>
  <c r="I344" i="5"/>
  <c r="H344" i="5"/>
  <c r="G344" i="5"/>
  <c r="F344" i="5"/>
  <c r="E344" i="5"/>
  <c r="D344" i="5"/>
  <c r="C344" i="5"/>
  <c r="B344" i="5"/>
  <c r="AY343" i="5"/>
  <c r="AV343" i="5"/>
  <c r="AU343" i="5"/>
  <c r="AT343" i="5"/>
  <c r="AS343" i="5"/>
  <c r="AR343" i="5"/>
  <c r="AQ343" i="5"/>
  <c r="AP343" i="5"/>
  <c r="AO343" i="5"/>
  <c r="AN343" i="5"/>
  <c r="AM343" i="5"/>
  <c r="AL343" i="5"/>
  <c r="AK343" i="5"/>
  <c r="AJ343" i="5"/>
  <c r="AI343" i="5"/>
  <c r="AH343" i="5"/>
  <c r="AG343" i="5"/>
  <c r="AF343" i="5"/>
  <c r="AE343" i="5"/>
  <c r="AD343" i="5"/>
  <c r="AC343" i="5"/>
  <c r="AB343" i="5"/>
  <c r="AA343" i="5"/>
  <c r="W343" i="5"/>
  <c r="V343" i="5"/>
  <c r="U343" i="5"/>
  <c r="T343" i="5"/>
  <c r="S343" i="5"/>
  <c r="R343" i="5"/>
  <c r="Q343" i="5"/>
  <c r="P343" i="5"/>
  <c r="O343" i="5"/>
  <c r="N343" i="5"/>
  <c r="M343" i="5"/>
  <c r="L343" i="5"/>
  <c r="K343" i="5"/>
  <c r="J343" i="5"/>
  <c r="I343" i="5"/>
  <c r="H343" i="5"/>
  <c r="G343" i="5"/>
  <c r="F343" i="5"/>
  <c r="E343" i="5"/>
  <c r="D343" i="5"/>
  <c r="C343" i="5"/>
  <c r="B343" i="5"/>
  <c r="AY342" i="5"/>
  <c r="AV342" i="5"/>
  <c r="AU342" i="5"/>
  <c r="AT342" i="5"/>
  <c r="AS342" i="5"/>
  <c r="AR342" i="5"/>
  <c r="AQ342" i="5"/>
  <c r="AP342" i="5"/>
  <c r="AO342" i="5"/>
  <c r="AN342" i="5"/>
  <c r="AM342" i="5"/>
  <c r="AL342" i="5"/>
  <c r="AK342" i="5"/>
  <c r="AJ342" i="5"/>
  <c r="AI342" i="5"/>
  <c r="AH342" i="5"/>
  <c r="AG342" i="5"/>
  <c r="AF342" i="5"/>
  <c r="AE342" i="5"/>
  <c r="AD342" i="5"/>
  <c r="AC342" i="5"/>
  <c r="AB342" i="5"/>
  <c r="AA342" i="5"/>
  <c r="W342" i="5"/>
  <c r="V342" i="5"/>
  <c r="U342" i="5"/>
  <c r="T342" i="5"/>
  <c r="S342" i="5"/>
  <c r="R342" i="5"/>
  <c r="Q342" i="5"/>
  <c r="P342" i="5"/>
  <c r="O342" i="5"/>
  <c r="N342" i="5"/>
  <c r="M342" i="5"/>
  <c r="L342" i="5"/>
  <c r="K342" i="5"/>
  <c r="J342" i="5"/>
  <c r="I342" i="5"/>
  <c r="H342" i="5"/>
  <c r="G342" i="5"/>
  <c r="F342" i="5"/>
  <c r="E342" i="5"/>
  <c r="D342" i="5"/>
  <c r="C342" i="5"/>
  <c r="B342" i="5"/>
  <c r="AY341" i="5"/>
  <c r="AV341" i="5"/>
  <c r="AU341" i="5"/>
  <c r="AT341" i="5"/>
  <c r="AS341" i="5"/>
  <c r="AR341" i="5"/>
  <c r="AQ341" i="5"/>
  <c r="AP341" i="5"/>
  <c r="AO341" i="5"/>
  <c r="AN341" i="5"/>
  <c r="AM341" i="5"/>
  <c r="AL341" i="5"/>
  <c r="AK341" i="5"/>
  <c r="AJ341" i="5"/>
  <c r="AI341" i="5"/>
  <c r="AH341" i="5"/>
  <c r="AG341" i="5"/>
  <c r="AF341" i="5"/>
  <c r="AE341" i="5"/>
  <c r="AD341" i="5"/>
  <c r="AC341" i="5"/>
  <c r="AB341" i="5"/>
  <c r="AA341" i="5"/>
  <c r="W341" i="5"/>
  <c r="V341" i="5"/>
  <c r="U341" i="5"/>
  <c r="T341" i="5"/>
  <c r="S341" i="5"/>
  <c r="R341" i="5"/>
  <c r="Q341" i="5"/>
  <c r="P341" i="5"/>
  <c r="O341" i="5"/>
  <c r="N341" i="5"/>
  <c r="M341" i="5"/>
  <c r="L341" i="5"/>
  <c r="K341" i="5"/>
  <c r="J341" i="5"/>
  <c r="I341" i="5"/>
  <c r="H341" i="5"/>
  <c r="G341" i="5"/>
  <c r="F341" i="5"/>
  <c r="E341" i="5"/>
  <c r="D341" i="5"/>
  <c r="C341" i="5"/>
  <c r="B341" i="5"/>
  <c r="AY340" i="5"/>
  <c r="AV340" i="5"/>
  <c r="AU340" i="5"/>
  <c r="AT340" i="5"/>
  <c r="AS340" i="5"/>
  <c r="AR340" i="5"/>
  <c r="AQ340" i="5"/>
  <c r="AP340" i="5"/>
  <c r="AO340" i="5"/>
  <c r="AN340" i="5"/>
  <c r="AM340" i="5"/>
  <c r="AL340" i="5"/>
  <c r="AK340" i="5"/>
  <c r="AJ340" i="5"/>
  <c r="AI340" i="5"/>
  <c r="AH340" i="5"/>
  <c r="AG340" i="5"/>
  <c r="AF340" i="5"/>
  <c r="AE340" i="5"/>
  <c r="AD340" i="5"/>
  <c r="AC340" i="5"/>
  <c r="AB340" i="5"/>
  <c r="AA340" i="5"/>
  <c r="W340" i="5"/>
  <c r="V340" i="5"/>
  <c r="U340" i="5"/>
  <c r="T340" i="5"/>
  <c r="S340" i="5"/>
  <c r="R340" i="5"/>
  <c r="Q340" i="5"/>
  <c r="P340" i="5"/>
  <c r="O340" i="5"/>
  <c r="N340" i="5"/>
  <c r="M340" i="5"/>
  <c r="L340" i="5"/>
  <c r="K340" i="5"/>
  <c r="J340" i="5"/>
  <c r="I340" i="5"/>
  <c r="H340" i="5"/>
  <c r="G340" i="5"/>
  <c r="F340" i="5"/>
  <c r="E340" i="5"/>
  <c r="D340" i="5"/>
  <c r="C340" i="5"/>
  <c r="B340" i="5"/>
  <c r="AY339" i="5"/>
  <c r="AV339" i="5"/>
  <c r="AU339" i="5"/>
  <c r="AT339" i="5"/>
  <c r="AS339" i="5"/>
  <c r="AR339" i="5"/>
  <c r="AQ339" i="5"/>
  <c r="AP339" i="5"/>
  <c r="AO339" i="5"/>
  <c r="AN339" i="5"/>
  <c r="AM339" i="5"/>
  <c r="AL339" i="5"/>
  <c r="AK339" i="5"/>
  <c r="AJ339" i="5"/>
  <c r="AI339" i="5"/>
  <c r="AH339" i="5"/>
  <c r="AG339" i="5"/>
  <c r="AF339" i="5"/>
  <c r="AE339" i="5"/>
  <c r="AD339" i="5"/>
  <c r="AC339" i="5"/>
  <c r="AB339" i="5"/>
  <c r="AA339" i="5"/>
  <c r="W339" i="5"/>
  <c r="V339" i="5"/>
  <c r="U339" i="5"/>
  <c r="T339" i="5"/>
  <c r="S339" i="5"/>
  <c r="R339" i="5"/>
  <c r="Q339" i="5"/>
  <c r="P339" i="5"/>
  <c r="O339" i="5"/>
  <c r="N339" i="5"/>
  <c r="M339" i="5"/>
  <c r="L339" i="5"/>
  <c r="K339" i="5"/>
  <c r="J339" i="5"/>
  <c r="I339" i="5"/>
  <c r="H339" i="5"/>
  <c r="G339" i="5"/>
  <c r="F339" i="5"/>
  <c r="E339" i="5"/>
  <c r="D339" i="5"/>
  <c r="C339" i="5"/>
  <c r="B339" i="5"/>
  <c r="AY338" i="5"/>
  <c r="AV338" i="5"/>
  <c r="AU338" i="5"/>
  <c r="AT338" i="5"/>
  <c r="AS338" i="5"/>
  <c r="AR338" i="5"/>
  <c r="AQ338" i="5"/>
  <c r="AP338" i="5"/>
  <c r="AO338" i="5"/>
  <c r="AN338" i="5"/>
  <c r="AM338" i="5"/>
  <c r="AL338" i="5"/>
  <c r="AK338" i="5"/>
  <c r="AJ338" i="5"/>
  <c r="AI338" i="5"/>
  <c r="AH338" i="5"/>
  <c r="AG338" i="5"/>
  <c r="AF338" i="5"/>
  <c r="AE338" i="5"/>
  <c r="AD338" i="5"/>
  <c r="AC338" i="5"/>
  <c r="AB338" i="5"/>
  <c r="AA338" i="5"/>
  <c r="W338" i="5"/>
  <c r="V338" i="5"/>
  <c r="U338" i="5"/>
  <c r="T338" i="5"/>
  <c r="S338" i="5"/>
  <c r="R338" i="5"/>
  <c r="Q338" i="5"/>
  <c r="P338" i="5"/>
  <c r="O338" i="5"/>
  <c r="N338" i="5"/>
  <c r="M338" i="5"/>
  <c r="L338" i="5"/>
  <c r="K338" i="5"/>
  <c r="J338" i="5"/>
  <c r="I338" i="5"/>
  <c r="H338" i="5"/>
  <c r="G338" i="5"/>
  <c r="F338" i="5"/>
  <c r="E338" i="5"/>
  <c r="D338" i="5"/>
  <c r="C338" i="5"/>
  <c r="B338" i="5"/>
  <c r="AY337" i="5"/>
  <c r="AV337" i="5"/>
  <c r="AU337" i="5"/>
  <c r="AT337" i="5"/>
  <c r="AS337" i="5"/>
  <c r="AR337" i="5"/>
  <c r="AQ337" i="5"/>
  <c r="AP337" i="5"/>
  <c r="AO337" i="5"/>
  <c r="AN337" i="5"/>
  <c r="AM337" i="5"/>
  <c r="AL337" i="5"/>
  <c r="AK337" i="5"/>
  <c r="AJ337" i="5"/>
  <c r="AI337" i="5"/>
  <c r="AH337" i="5"/>
  <c r="AG337" i="5"/>
  <c r="AF337" i="5"/>
  <c r="AE337" i="5"/>
  <c r="AD337" i="5"/>
  <c r="AC337" i="5"/>
  <c r="AB337" i="5"/>
  <c r="AA337" i="5"/>
  <c r="W337" i="5"/>
  <c r="V337" i="5"/>
  <c r="U337" i="5"/>
  <c r="T337" i="5"/>
  <c r="S337" i="5"/>
  <c r="R337" i="5"/>
  <c r="Q337" i="5"/>
  <c r="P337" i="5"/>
  <c r="O337" i="5"/>
  <c r="N337" i="5"/>
  <c r="M337" i="5"/>
  <c r="L337" i="5"/>
  <c r="K337" i="5"/>
  <c r="J337" i="5"/>
  <c r="I337" i="5"/>
  <c r="H337" i="5"/>
  <c r="G337" i="5"/>
  <c r="F337" i="5"/>
  <c r="E337" i="5"/>
  <c r="D337" i="5"/>
  <c r="C337" i="5"/>
  <c r="B337" i="5"/>
  <c r="AY336" i="5"/>
  <c r="AV336" i="5"/>
  <c r="AU336" i="5"/>
  <c r="AT336" i="5"/>
  <c r="AS336" i="5"/>
  <c r="AR336" i="5"/>
  <c r="AQ336" i="5"/>
  <c r="AP336" i="5"/>
  <c r="AO336" i="5"/>
  <c r="AN336" i="5"/>
  <c r="AM336" i="5"/>
  <c r="AL336" i="5"/>
  <c r="AK336" i="5"/>
  <c r="AJ336" i="5"/>
  <c r="AI336" i="5"/>
  <c r="AH336" i="5"/>
  <c r="AG336" i="5"/>
  <c r="AF336" i="5"/>
  <c r="AE336" i="5"/>
  <c r="AD336" i="5"/>
  <c r="AC336" i="5"/>
  <c r="AB336" i="5"/>
  <c r="AA336" i="5"/>
  <c r="W336" i="5"/>
  <c r="V336" i="5"/>
  <c r="U336" i="5"/>
  <c r="T336" i="5"/>
  <c r="S336" i="5"/>
  <c r="R336" i="5"/>
  <c r="Q336" i="5"/>
  <c r="P336" i="5"/>
  <c r="O336" i="5"/>
  <c r="N336" i="5"/>
  <c r="M336" i="5"/>
  <c r="L336" i="5"/>
  <c r="K336" i="5"/>
  <c r="J336" i="5"/>
  <c r="I336" i="5"/>
  <c r="H336" i="5"/>
  <c r="G336" i="5"/>
  <c r="F336" i="5"/>
  <c r="E336" i="5"/>
  <c r="D336" i="5"/>
  <c r="C336" i="5"/>
  <c r="B336" i="5"/>
  <c r="AY335" i="5"/>
  <c r="AV335" i="5"/>
  <c r="AU335" i="5"/>
  <c r="AT335" i="5"/>
  <c r="AS335" i="5"/>
  <c r="AR335" i="5"/>
  <c r="AQ335" i="5"/>
  <c r="AP335" i="5"/>
  <c r="AO335" i="5"/>
  <c r="AN335" i="5"/>
  <c r="AM335" i="5"/>
  <c r="AL335" i="5"/>
  <c r="AK335" i="5"/>
  <c r="AJ335" i="5"/>
  <c r="AI335" i="5"/>
  <c r="AH335" i="5"/>
  <c r="AG335" i="5"/>
  <c r="AF335" i="5"/>
  <c r="AE335" i="5"/>
  <c r="AD335" i="5"/>
  <c r="AC335" i="5"/>
  <c r="AB335" i="5"/>
  <c r="AA335" i="5"/>
  <c r="W335" i="5"/>
  <c r="V335" i="5"/>
  <c r="U335" i="5"/>
  <c r="T335" i="5"/>
  <c r="S335" i="5"/>
  <c r="R335" i="5"/>
  <c r="Q335" i="5"/>
  <c r="P335" i="5"/>
  <c r="O335" i="5"/>
  <c r="N335" i="5"/>
  <c r="M335" i="5"/>
  <c r="L335" i="5"/>
  <c r="K335" i="5"/>
  <c r="J335" i="5"/>
  <c r="I335" i="5"/>
  <c r="H335" i="5"/>
  <c r="G335" i="5"/>
  <c r="F335" i="5"/>
  <c r="E335" i="5"/>
  <c r="D335" i="5"/>
  <c r="C335" i="5"/>
  <c r="B335" i="5"/>
  <c r="AY334" i="5"/>
  <c r="AV334" i="5"/>
  <c r="AU334" i="5"/>
  <c r="AT334" i="5"/>
  <c r="AS334" i="5"/>
  <c r="AR334" i="5"/>
  <c r="AQ334" i="5"/>
  <c r="AP334" i="5"/>
  <c r="AO334" i="5"/>
  <c r="AN334" i="5"/>
  <c r="AM334" i="5"/>
  <c r="AL334" i="5"/>
  <c r="AK334" i="5"/>
  <c r="AJ334" i="5"/>
  <c r="AI334" i="5"/>
  <c r="AH334" i="5"/>
  <c r="AG334" i="5"/>
  <c r="AF334" i="5"/>
  <c r="AE334" i="5"/>
  <c r="AD334" i="5"/>
  <c r="AC334" i="5"/>
  <c r="AB334" i="5"/>
  <c r="AA334" i="5"/>
  <c r="W334" i="5"/>
  <c r="V334" i="5"/>
  <c r="U334" i="5"/>
  <c r="T334" i="5"/>
  <c r="S334" i="5"/>
  <c r="R334" i="5"/>
  <c r="Q334" i="5"/>
  <c r="P334" i="5"/>
  <c r="O334" i="5"/>
  <c r="N334" i="5"/>
  <c r="M334" i="5"/>
  <c r="L334" i="5"/>
  <c r="K334" i="5"/>
  <c r="J334" i="5"/>
  <c r="I334" i="5"/>
  <c r="H334" i="5"/>
  <c r="G334" i="5"/>
  <c r="F334" i="5"/>
  <c r="E334" i="5"/>
  <c r="D334" i="5"/>
  <c r="C334" i="5"/>
  <c r="B334" i="5"/>
  <c r="AY333" i="5"/>
  <c r="AV333" i="5"/>
  <c r="AU333" i="5"/>
  <c r="AT333" i="5"/>
  <c r="AS333" i="5"/>
  <c r="AR333" i="5"/>
  <c r="AQ333" i="5"/>
  <c r="AP333" i="5"/>
  <c r="AO333" i="5"/>
  <c r="AN333" i="5"/>
  <c r="AM333" i="5"/>
  <c r="AL333" i="5"/>
  <c r="AK333" i="5"/>
  <c r="AJ333" i="5"/>
  <c r="AI333" i="5"/>
  <c r="AH333" i="5"/>
  <c r="AG333" i="5"/>
  <c r="AF333" i="5"/>
  <c r="AE333" i="5"/>
  <c r="AD333" i="5"/>
  <c r="AC333" i="5"/>
  <c r="AB333" i="5"/>
  <c r="AA333" i="5"/>
  <c r="W333" i="5"/>
  <c r="V333" i="5"/>
  <c r="U333" i="5"/>
  <c r="T333" i="5"/>
  <c r="S333" i="5"/>
  <c r="R333" i="5"/>
  <c r="Q333" i="5"/>
  <c r="P333" i="5"/>
  <c r="O333" i="5"/>
  <c r="N333" i="5"/>
  <c r="M333" i="5"/>
  <c r="L333" i="5"/>
  <c r="K333" i="5"/>
  <c r="J333" i="5"/>
  <c r="I333" i="5"/>
  <c r="H333" i="5"/>
  <c r="G333" i="5"/>
  <c r="F333" i="5"/>
  <c r="E333" i="5"/>
  <c r="D333" i="5"/>
  <c r="C333" i="5"/>
  <c r="B333" i="5"/>
  <c r="AY332" i="5"/>
  <c r="AV332" i="5"/>
  <c r="AU332" i="5"/>
  <c r="AT332" i="5"/>
  <c r="AS332" i="5"/>
  <c r="AR332" i="5"/>
  <c r="AQ332" i="5"/>
  <c r="AP332" i="5"/>
  <c r="AO332" i="5"/>
  <c r="AN332" i="5"/>
  <c r="AM332" i="5"/>
  <c r="AL332" i="5"/>
  <c r="AK332" i="5"/>
  <c r="AJ332" i="5"/>
  <c r="AI332" i="5"/>
  <c r="AH332" i="5"/>
  <c r="AG332" i="5"/>
  <c r="AF332" i="5"/>
  <c r="AE332" i="5"/>
  <c r="AD332" i="5"/>
  <c r="AC332" i="5"/>
  <c r="AB332" i="5"/>
  <c r="AA332" i="5"/>
  <c r="W332" i="5"/>
  <c r="V332" i="5"/>
  <c r="U332" i="5"/>
  <c r="T332" i="5"/>
  <c r="S332" i="5"/>
  <c r="R332" i="5"/>
  <c r="Q332" i="5"/>
  <c r="P332" i="5"/>
  <c r="O332" i="5"/>
  <c r="N332" i="5"/>
  <c r="M332" i="5"/>
  <c r="L332" i="5"/>
  <c r="K332" i="5"/>
  <c r="J332" i="5"/>
  <c r="I332" i="5"/>
  <c r="H332" i="5"/>
  <c r="G332" i="5"/>
  <c r="F332" i="5"/>
  <c r="E332" i="5"/>
  <c r="D332" i="5"/>
  <c r="C332" i="5"/>
  <c r="B332" i="5"/>
  <c r="AY331" i="5"/>
  <c r="AV331" i="5"/>
  <c r="AU331" i="5"/>
  <c r="AT331" i="5"/>
  <c r="AS331" i="5"/>
  <c r="AR331" i="5"/>
  <c r="AQ331" i="5"/>
  <c r="AP331" i="5"/>
  <c r="AO331" i="5"/>
  <c r="AN331" i="5"/>
  <c r="AM331" i="5"/>
  <c r="AL331" i="5"/>
  <c r="AK331" i="5"/>
  <c r="AJ331" i="5"/>
  <c r="AI331" i="5"/>
  <c r="AH331" i="5"/>
  <c r="AG331" i="5"/>
  <c r="AF331" i="5"/>
  <c r="AE331" i="5"/>
  <c r="AD331" i="5"/>
  <c r="AC331" i="5"/>
  <c r="AB331" i="5"/>
  <c r="AA331" i="5"/>
  <c r="W331" i="5"/>
  <c r="V331" i="5"/>
  <c r="U331" i="5"/>
  <c r="T331" i="5"/>
  <c r="S331" i="5"/>
  <c r="R331" i="5"/>
  <c r="Q331" i="5"/>
  <c r="P331" i="5"/>
  <c r="O331" i="5"/>
  <c r="N331" i="5"/>
  <c r="M331" i="5"/>
  <c r="L331" i="5"/>
  <c r="K331" i="5"/>
  <c r="J331" i="5"/>
  <c r="I331" i="5"/>
  <c r="H331" i="5"/>
  <c r="G331" i="5"/>
  <c r="F331" i="5"/>
  <c r="E331" i="5"/>
  <c r="D331" i="5"/>
  <c r="C331" i="5"/>
  <c r="B331" i="5"/>
  <c r="AY330" i="5"/>
  <c r="AV330" i="5"/>
  <c r="AU330" i="5"/>
  <c r="AT330" i="5"/>
  <c r="AS330" i="5"/>
  <c r="AR330" i="5"/>
  <c r="AQ330" i="5"/>
  <c r="AP330" i="5"/>
  <c r="AO330" i="5"/>
  <c r="AN330" i="5"/>
  <c r="AM330" i="5"/>
  <c r="AL330" i="5"/>
  <c r="AK330" i="5"/>
  <c r="AJ330" i="5"/>
  <c r="AI330" i="5"/>
  <c r="AH330" i="5"/>
  <c r="AG330" i="5"/>
  <c r="AF330" i="5"/>
  <c r="AE330" i="5"/>
  <c r="AD330" i="5"/>
  <c r="AC330" i="5"/>
  <c r="AB330" i="5"/>
  <c r="AA330" i="5"/>
  <c r="W330" i="5"/>
  <c r="V330" i="5"/>
  <c r="U330" i="5"/>
  <c r="T330" i="5"/>
  <c r="S330" i="5"/>
  <c r="R330" i="5"/>
  <c r="Q330" i="5"/>
  <c r="P330" i="5"/>
  <c r="O330" i="5"/>
  <c r="N330" i="5"/>
  <c r="M330" i="5"/>
  <c r="L330" i="5"/>
  <c r="K330" i="5"/>
  <c r="J330" i="5"/>
  <c r="I330" i="5"/>
  <c r="H330" i="5"/>
  <c r="G330" i="5"/>
  <c r="F330" i="5"/>
  <c r="E330" i="5"/>
  <c r="D330" i="5"/>
  <c r="C330" i="5"/>
  <c r="B330" i="5"/>
  <c r="AY329" i="5"/>
  <c r="AV329" i="5"/>
  <c r="AU329" i="5"/>
  <c r="AT329" i="5"/>
  <c r="AS329" i="5"/>
  <c r="AR329" i="5"/>
  <c r="AQ329" i="5"/>
  <c r="AP329" i="5"/>
  <c r="AO329" i="5"/>
  <c r="AN329" i="5"/>
  <c r="AM329" i="5"/>
  <c r="AL329" i="5"/>
  <c r="AK329" i="5"/>
  <c r="AJ329" i="5"/>
  <c r="AI329" i="5"/>
  <c r="AH329" i="5"/>
  <c r="AG329" i="5"/>
  <c r="AF329" i="5"/>
  <c r="AE329" i="5"/>
  <c r="AD329" i="5"/>
  <c r="AC329" i="5"/>
  <c r="AB329" i="5"/>
  <c r="AA329" i="5"/>
  <c r="W329" i="5"/>
  <c r="V329" i="5"/>
  <c r="U329" i="5"/>
  <c r="T329" i="5"/>
  <c r="S329" i="5"/>
  <c r="R329" i="5"/>
  <c r="Q329" i="5"/>
  <c r="P329" i="5"/>
  <c r="O329" i="5"/>
  <c r="N329" i="5"/>
  <c r="M329" i="5"/>
  <c r="L329" i="5"/>
  <c r="K329" i="5"/>
  <c r="J329" i="5"/>
  <c r="I329" i="5"/>
  <c r="H329" i="5"/>
  <c r="G329" i="5"/>
  <c r="F329" i="5"/>
  <c r="E329" i="5"/>
  <c r="D329" i="5"/>
  <c r="C329" i="5"/>
  <c r="B329" i="5"/>
  <c r="AY328" i="5"/>
  <c r="AV328" i="5"/>
  <c r="AU328" i="5"/>
  <c r="AT328" i="5"/>
  <c r="AS328" i="5"/>
  <c r="AR328" i="5"/>
  <c r="AQ328" i="5"/>
  <c r="AP328" i="5"/>
  <c r="AO328" i="5"/>
  <c r="AN328" i="5"/>
  <c r="AM328" i="5"/>
  <c r="AL328" i="5"/>
  <c r="AK328" i="5"/>
  <c r="AJ328" i="5"/>
  <c r="AI328" i="5"/>
  <c r="AH328" i="5"/>
  <c r="AG328" i="5"/>
  <c r="AF328" i="5"/>
  <c r="AE328" i="5"/>
  <c r="AD328" i="5"/>
  <c r="AC328" i="5"/>
  <c r="AB328" i="5"/>
  <c r="AA328" i="5"/>
  <c r="W328" i="5"/>
  <c r="V328" i="5"/>
  <c r="U328" i="5"/>
  <c r="T328" i="5"/>
  <c r="S328" i="5"/>
  <c r="R328" i="5"/>
  <c r="Q328" i="5"/>
  <c r="P328" i="5"/>
  <c r="O328" i="5"/>
  <c r="N328" i="5"/>
  <c r="M328" i="5"/>
  <c r="L328" i="5"/>
  <c r="K328" i="5"/>
  <c r="J328" i="5"/>
  <c r="I328" i="5"/>
  <c r="H328" i="5"/>
  <c r="G328" i="5"/>
  <c r="F328" i="5"/>
  <c r="E328" i="5"/>
  <c r="D328" i="5"/>
  <c r="C328" i="5"/>
  <c r="B328" i="5"/>
  <c r="AY327" i="5"/>
  <c r="AV327" i="5"/>
  <c r="AU327" i="5"/>
  <c r="AT327" i="5"/>
  <c r="AS327" i="5"/>
  <c r="AR327" i="5"/>
  <c r="AQ327" i="5"/>
  <c r="AP327" i="5"/>
  <c r="AO327" i="5"/>
  <c r="AN327" i="5"/>
  <c r="AM327" i="5"/>
  <c r="AL327" i="5"/>
  <c r="AK327" i="5"/>
  <c r="AJ327" i="5"/>
  <c r="AI327" i="5"/>
  <c r="AH327" i="5"/>
  <c r="AG327" i="5"/>
  <c r="AF327" i="5"/>
  <c r="AE327" i="5"/>
  <c r="AD327" i="5"/>
  <c r="AC327" i="5"/>
  <c r="AB327" i="5"/>
  <c r="AA327" i="5"/>
  <c r="W327" i="5"/>
  <c r="V327" i="5"/>
  <c r="U327" i="5"/>
  <c r="T327" i="5"/>
  <c r="S327" i="5"/>
  <c r="R327" i="5"/>
  <c r="Q327" i="5"/>
  <c r="P327" i="5"/>
  <c r="O327" i="5"/>
  <c r="N327" i="5"/>
  <c r="M327" i="5"/>
  <c r="L327" i="5"/>
  <c r="K327" i="5"/>
  <c r="J327" i="5"/>
  <c r="I327" i="5"/>
  <c r="H327" i="5"/>
  <c r="G327" i="5"/>
  <c r="F327" i="5"/>
  <c r="E327" i="5"/>
  <c r="D327" i="5"/>
  <c r="C327" i="5"/>
  <c r="B327" i="5"/>
  <c r="AY326" i="5"/>
  <c r="AV326" i="5"/>
  <c r="AU326" i="5"/>
  <c r="AT326" i="5"/>
  <c r="AS326" i="5"/>
  <c r="AR326" i="5"/>
  <c r="AQ326" i="5"/>
  <c r="AP326" i="5"/>
  <c r="AO326" i="5"/>
  <c r="AN326" i="5"/>
  <c r="AM326" i="5"/>
  <c r="AL326" i="5"/>
  <c r="AK326" i="5"/>
  <c r="AJ326" i="5"/>
  <c r="AI326" i="5"/>
  <c r="AH326" i="5"/>
  <c r="AG326" i="5"/>
  <c r="AF326" i="5"/>
  <c r="AE326" i="5"/>
  <c r="AD326" i="5"/>
  <c r="AC326" i="5"/>
  <c r="AB326" i="5"/>
  <c r="AA326" i="5"/>
  <c r="W326" i="5"/>
  <c r="V326" i="5"/>
  <c r="U326" i="5"/>
  <c r="T326" i="5"/>
  <c r="S326" i="5"/>
  <c r="R326" i="5"/>
  <c r="Q326" i="5"/>
  <c r="P326" i="5"/>
  <c r="O326" i="5"/>
  <c r="N326" i="5"/>
  <c r="M326" i="5"/>
  <c r="L326" i="5"/>
  <c r="K326" i="5"/>
  <c r="J326" i="5"/>
  <c r="I326" i="5"/>
  <c r="H326" i="5"/>
  <c r="G326" i="5"/>
  <c r="F326" i="5"/>
  <c r="E326" i="5"/>
  <c r="D326" i="5"/>
  <c r="C326" i="5"/>
  <c r="B326" i="5"/>
  <c r="AY325" i="5"/>
  <c r="AV325" i="5"/>
  <c r="AU325" i="5"/>
  <c r="AT325" i="5"/>
  <c r="AS325" i="5"/>
  <c r="AR325" i="5"/>
  <c r="AQ325" i="5"/>
  <c r="AP325" i="5"/>
  <c r="AO325" i="5"/>
  <c r="AN325" i="5"/>
  <c r="AM325" i="5"/>
  <c r="AL325" i="5"/>
  <c r="AK325" i="5"/>
  <c r="AJ325" i="5"/>
  <c r="AI325" i="5"/>
  <c r="AH325" i="5"/>
  <c r="AG325" i="5"/>
  <c r="AF325" i="5"/>
  <c r="AE325" i="5"/>
  <c r="AD325" i="5"/>
  <c r="AC325" i="5"/>
  <c r="AB325" i="5"/>
  <c r="AA325" i="5"/>
  <c r="W325" i="5"/>
  <c r="V325" i="5"/>
  <c r="U325" i="5"/>
  <c r="T325" i="5"/>
  <c r="S325" i="5"/>
  <c r="R325" i="5"/>
  <c r="Q325" i="5"/>
  <c r="P325" i="5"/>
  <c r="O325" i="5"/>
  <c r="N325" i="5"/>
  <c r="M325" i="5"/>
  <c r="L325" i="5"/>
  <c r="K325" i="5"/>
  <c r="J325" i="5"/>
  <c r="I325" i="5"/>
  <c r="H325" i="5"/>
  <c r="G325" i="5"/>
  <c r="F325" i="5"/>
  <c r="E325" i="5"/>
  <c r="D325" i="5"/>
  <c r="C325" i="5"/>
  <c r="B325" i="5"/>
  <c r="AY324" i="5"/>
  <c r="AV324" i="5"/>
  <c r="AU324" i="5"/>
  <c r="AT324" i="5"/>
  <c r="AS324" i="5"/>
  <c r="AR324" i="5"/>
  <c r="AQ324" i="5"/>
  <c r="AP324" i="5"/>
  <c r="AO324" i="5"/>
  <c r="AN324" i="5"/>
  <c r="AM324" i="5"/>
  <c r="AL324" i="5"/>
  <c r="AK324" i="5"/>
  <c r="AJ324" i="5"/>
  <c r="AI324" i="5"/>
  <c r="AH324" i="5"/>
  <c r="AG324" i="5"/>
  <c r="AF324" i="5"/>
  <c r="AE324" i="5"/>
  <c r="AD324" i="5"/>
  <c r="AC324" i="5"/>
  <c r="AB324" i="5"/>
  <c r="AA324" i="5"/>
  <c r="W324" i="5"/>
  <c r="V324" i="5"/>
  <c r="U324" i="5"/>
  <c r="T324" i="5"/>
  <c r="S324" i="5"/>
  <c r="R324" i="5"/>
  <c r="Q324" i="5"/>
  <c r="P324" i="5"/>
  <c r="O324" i="5"/>
  <c r="N324" i="5"/>
  <c r="M324" i="5"/>
  <c r="L324" i="5"/>
  <c r="K324" i="5"/>
  <c r="J324" i="5"/>
  <c r="I324" i="5"/>
  <c r="H324" i="5"/>
  <c r="G324" i="5"/>
  <c r="F324" i="5"/>
  <c r="E324" i="5"/>
  <c r="D324" i="5"/>
  <c r="C324" i="5"/>
  <c r="B324" i="5"/>
  <c r="AY323" i="5"/>
  <c r="AV323" i="5"/>
  <c r="AU323" i="5"/>
  <c r="AT323" i="5"/>
  <c r="AS323" i="5"/>
  <c r="AR323" i="5"/>
  <c r="AQ323" i="5"/>
  <c r="AP323" i="5"/>
  <c r="AO323" i="5"/>
  <c r="AN323" i="5"/>
  <c r="AM323" i="5"/>
  <c r="AL323" i="5"/>
  <c r="AK323" i="5"/>
  <c r="AJ323" i="5"/>
  <c r="AI323" i="5"/>
  <c r="AH323" i="5"/>
  <c r="AG323" i="5"/>
  <c r="AF323" i="5"/>
  <c r="AE323" i="5"/>
  <c r="AD323" i="5"/>
  <c r="AC323" i="5"/>
  <c r="AB323" i="5"/>
  <c r="AA323" i="5"/>
  <c r="W323" i="5"/>
  <c r="V323" i="5"/>
  <c r="U323" i="5"/>
  <c r="T323" i="5"/>
  <c r="S323" i="5"/>
  <c r="R323" i="5"/>
  <c r="Q323" i="5"/>
  <c r="P323" i="5"/>
  <c r="O323" i="5"/>
  <c r="N323" i="5"/>
  <c r="M323" i="5"/>
  <c r="L323" i="5"/>
  <c r="K323" i="5"/>
  <c r="J323" i="5"/>
  <c r="I323" i="5"/>
  <c r="H323" i="5"/>
  <c r="G323" i="5"/>
  <c r="F323" i="5"/>
  <c r="E323" i="5"/>
  <c r="D323" i="5"/>
  <c r="C323" i="5"/>
  <c r="B323" i="5"/>
  <c r="AY322" i="5"/>
  <c r="AV322" i="5"/>
  <c r="AU322" i="5"/>
  <c r="AT322" i="5"/>
  <c r="AS322" i="5"/>
  <c r="AR322" i="5"/>
  <c r="AQ322" i="5"/>
  <c r="AP322" i="5"/>
  <c r="AO322" i="5"/>
  <c r="AN322" i="5"/>
  <c r="AM322" i="5"/>
  <c r="AL322" i="5"/>
  <c r="AK322" i="5"/>
  <c r="AJ322" i="5"/>
  <c r="AI322" i="5"/>
  <c r="AH322" i="5"/>
  <c r="AG322" i="5"/>
  <c r="AF322" i="5"/>
  <c r="AE322" i="5"/>
  <c r="AD322" i="5"/>
  <c r="AC322" i="5"/>
  <c r="AB322" i="5"/>
  <c r="AA322" i="5"/>
  <c r="W322" i="5"/>
  <c r="V322" i="5"/>
  <c r="U322" i="5"/>
  <c r="T322" i="5"/>
  <c r="S322" i="5"/>
  <c r="R322" i="5"/>
  <c r="Q322" i="5"/>
  <c r="P322" i="5"/>
  <c r="O322" i="5"/>
  <c r="N322" i="5"/>
  <c r="M322" i="5"/>
  <c r="L322" i="5"/>
  <c r="K322" i="5"/>
  <c r="J322" i="5"/>
  <c r="I322" i="5"/>
  <c r="H322" i="5"/>
  <c r="G322" i="5"/>
  <c r="F322" i="5"/>
  <c r="E322" i="5"/>
  <c r="D322" i="5"/>
  <c r="C322" i="5"/>
  <c r="B322" i="5"/>
  <c r="AY321" i="5"/>
  <c r="AV321" i="5"/>
  <c r="AU321" i="5"/>
  <c r="AT321" i="5"/>
  <c r="AS321" i="5"/>
  <c r="AR321" i="5"/>
  <c r="AQ321" i="5"/>
  <c r="AP321" i="5"/>
  <c r="AO321" i="5"/>
  <c r="AN321" i="5"/>
  <c r="AM321" i="5"/>
  <c r="AL321" i="5"/>
  <c r="AK321" i="5"/>
  <c r="AJ321" i="5"/>
  <c r="AI321" i="5"/>
  <c r="AH321" i="5"/>
  <c r="AG321" i="5"/>
  <c r="AF321" i="5"/>
  <c r="AE321" i="5"/>
  <c r="AD321" i="5"/>
  <c r="AC321" i="5"/>
  <c r="AB321" i="5"/>
  <c r="AA321" i="5"/>
  <c r="W321" i="5"/>
  <c r="V321" i="5"/>
  <c r="U321" i="5"/>
  <c r="T321" i="5"/>
  <c r="S321" i="5"/>
  <c r="R321" i="5"/>
  <c r="Q321" i="5"/>
  <c r="P321" i="5"/>
  <c r="O321" i="5"/>
  <c r="N321" i="5"/>
  <c r="M321" i="5"/>
  <c r="L321" i="5"/>
  <c r="K321" i="5"/>
  <c r="J321" i="5"/>
  <c r="I321" i="5"/>
  <c r="H321" i="5"/>
  <c r="G321" i="5"/>
  <c r="F321" i="5"/>
  <c r="E321" i="5"/>
  <c r="D321" i="5"/>
  <c r="C321" i="5"/>
  <c r="B321" i="5"/>
  <c r="AY320" i="5"/>
  <c r="AV320" i="5"/>
  <c r="AU320" i="5"/>
  <c r="AT320" i="5"/>
  <c r="AS320" i="5"/>
  <c r="AR320" i="5"/>
  <c r="AQ320" i="5"/>
  <c r="AP320" i="5"/>
  <c r="AO320" i="5"/>
  <c r="AN320" i="5"/>
  <c r="AM320" i="5"/>
  <c r="AL320" i="5"/>
  <c r="AK320" i="5"/>
  <c r="AJ320" i="5"/>
  <c r="AI320" i="5"/>
  <c r="AH320" i="5"/>
  <c r="AG320" i="5"/>
  <c r="AF320" i="5"/>
  <c r="AE320" i="5"/>
  <c r="AD320" i="5"/>
  <c r="AC320" i="5"/>
  <c r="AB320" i="5"/>
  <c r="AA320" i="5"/>
  <c r="W320" i="5"/>
  <c r="V320" i="5"/>
  <c r="U320" i="5"/>
  <c r="T320" i="5"/>
  <c r="S320" i="5"/>
  <c r="R320" i="5"/>
  <c r="Q320" i="5"/>
  <c r="P320" i="5"/>
  <c r="O320" i="5"/>
  <c r="N320" i="5"/>
  <c r="M320" i="5"/>
  <c r="L320" i="5"/>
  <c r="K320" i="5"/>
  <c r="J320" i="5"/>
  <c r="I320" i="5"/>
  <c r="H320" i="5"/>
  <c r="G320" i="5"/>
  <c r="F320" i="5"/>
  <c r="E320" i="5"/>
  <c r="D320" i="5"/>
  <c r="C320" i="5"/>
  <c r="B320" i="5"/>
  <c r="AY319" i="5"/>
  <c r="AV319" i="5"/>
  <c r="AU319" i="5"/>
  <c r="AT319" i="5"/>
  <c r="AS319" i="5"/>
  <c r="AR319" i="5"/>
  <c r="AQ319" i="5"/>
  <c r="AP319" i="5"/>
  <c r="AO319" i="5"/>
  <c r="AN319" i="5"/>
  <c r="AM319" i="5"/>
  <c r="AL319" i="5"/>
  <c r="AK319" i="5"/>
  <c r="AJ319" i="5"/>
  <c r="AI319" i="5"/>
  <c r="AH319" i="5"/>
  <c r="AG319" i="5"/>
  <c r="AF319" i="5"/>
  <c r="AE319" i="5"/>
  <c r="AD319" i="5"/>
  <c r="AC319" i="5"/>
  <c r="AB319" i="5"/>
  <c r="AA319" i="5"/>
  <c r="W319" i="5"/>
  <c r="V319" i="5"/>
  <c r="U319" i="5"/>
  <c r="T319" i="5"/>
  <c r="S319" i="5"/>
  <c r="R319" i="5"/>
  <c r="Q319" i="5"/>
  <c r="P319" i="5"/>
  <c r="O319" i="5"/>
  <c r="N319" i="5"/>
  <c r="M319" i="5"/>
  <c r="L319" i="5"/>
  <c r="K319" i="5"/>
  <c r="J319" i="5"/>
  <c r="I319" i="5"/>
  <c r="H319" i="5"/>
  <c r="G319" i="5"/>
  <c r="F319" i="5"/>
  <c r="E319" i="5"/>
  <c r="D319" i="5"/>
  <c r="C319" i="5"/>
  <c r="B319" i="5"/>
  <c r="AY318" i="5"/>
  <c r="AV318" i="5"/>
  <c r="AU318" i="5"/>
  <c r="AT318" i="5"/>
  <c r="AS318" i="5"/>
  <c r="AR318" i="5"/>
  <c r="AQ318" i="5"/>
  <c r="AP318" i="5"/>
  <c r="AO318" i="5"/>
  <c r="AN318" i="5"/>
  <c r="AM318" i="5"/>
  <c r="AL318" i="5"/>
  <c r="AK318" i="5"/>
  <c r="AJ318" i="5"/>
  <c r="AI318" i="5"/>
  <c r="AH318" i="5"/>
  <c r="AG318" i="5"/>
  <c r="AF318" i="5"/>
  <c r="AE318" i="5"/>
  <c r="AD318" i="5"/>
  <c r="AC318" i="5"/>
  <c r="AB318" i="5"/>
  <c r="AA318" i="5"/>
  <c r="W318" i="5"/>
  <c r="V318" i="5"/>
  <c r="U318" i="5"/>
  <c r="T318" i="5"/>
  <c r="S318" i="5"/>
  <c r="R318" i="5"/>
  <c r="Q318" i="5"/>
  <c r="P318" i="5"/>
  <c r="O318" i="5"/>
  <c r="N318" i="5"/>
  <c r="M318" i="5"/>
  <c r="L318" i="5"/>
  <c r="K318" i="5"/>
  <c r="J318" i="5"/>
  <c r="I318" i="5"/>
  <c r="H318" i="5"/>
  <c r="G318" i="5"/>
  <c r="F318" i="5"/>
  <c r="E318" i="5"/>
  <c r="D318" i="5"/>
  <c r="C318" i="5"/>
  <c r="B318" i="5"/>
  <c r="AY317" i="5"/>
  <c r="AV317" i="5"/>
  <c r="AU317" i="5"/>
  <c r="AT317" i="5"/>
  <c r="AS317" i="5"/>
  <c r="AR317" i="5"/>
  <c r="AQ317" i="5"/>
  <c r="AP317" i="5"/>
  <c r="AO317" i="5"/>
  <c r="AN317" i="5"/>
  <c r="AM317" i="5"/>
  <c r="AL317" i="5"/>
  <c r="AK317" i="5"/>
  <c r="AJ317" i="5"/>
  <c r="AI317" i="5"/>
  <c r="AH317" i="5"/>
  <c r="AG317" i="5"/>
  <c r="AF317" i="5"/>
  <c r="AE317" i="5"/>
  <c r="AD317" i="5"/>
  <c r="AC317" i="5"/>
  <c r="AB317" i="5"/>
  <c r="AA317" i="5"/>
  <c r="W317" i="5"/>
  <c r="V317" i="5"/>
  <c r="U317" i="5"/>
  <c r="T317" i="5"/>
  <c r="S317" i="5"/>
  <c r="R317" i="5"/>
  <c r="Q317" i="5"/>
  <c r="P317" i="5"/>
  <c r="O317" i="5"/>
  <c r="N317" i="5"/>
  <c r="M317" i="5"/>
  <c r="L317" i="5"/>
  <c r="K317" i="5"/>
  <c r="J317" i="5"/>
  <c r="I317" i="5"/>
  <c r="H317" i="5"/>
  <c r="G317" i="5"/>
  <c r="F317" i="5"/>
  <c r="E317" i="5"/>
  <c r="D317" i="5"/>
  <c r="C317" i="5"/>
  <c r="B317" i="5"/>
  <c r="AY316" i="5"/>
  <c r="AV316" i="5"/>
  <c r="AU316" i="5"/>
  <c r="AT316" i="5"/>
  <c r="AS316" i="5"/>
  <c r="AR316" i="5"/>
  <c r="AQ316" i="5"/>
  <c r="AP316" i="5"/>
  <c r="AO316" i="5"/>
  <c r="AN316" i="5"/>
  <c r="AM316" i="5"/>
  <c r="AL316" i="5"/>
  <c r="AK316" i="5"/>
  <c r="AJ316" i="5"/>
  <c r="AI316" i="5"/>
  <c r="AH316" i="5"/>
  <c r="AG316" i="5"/>
  <c r="AF316" i="5"/>
  <c r="AE316" i="5"/>
  <c r="AD316" i="5"/>
  <c r="AC316" i="5"/>
  <c r="AB316" i="5"/>
  <c r="AA316" i="5"/>
  <c r="W316" i="5"/>
  <c r="V316" i="5"/>
  <c r="U316" i="5"/>
  <c r="T316" i="5"/>
  <c r="S316" i="5"/>
  <c r="R316" i="5"/>
  <c r="Q316" i="5"/>
  <c r="P316" i="5"/>
  <c r="O316" i="5"/>
  <c r="N316" i="5"/>
  <c r="M316" i="5"/>
  <c r="L316" i="5"/>
  <c r="K316" i="5"/>
  <c r="J316" i="5"/>
  <c r="I316" i="5"/>
  <c r="H316" i="5"/>
  <c r="G316" i="5"/>
  <c r="F316" i="5"/>
  <c r="E316" i="5"/>
  <c r="D316" i="5"/>
  <c r="C316" i="5"/>
  <c r="B316" i="5"/>
  <c r="AY315" i="5"/>
  <c r="AV315" i="5"/>
  <c r="AU315" i="5"/>
  <c r="AT315" i="5"/>
  <c r="AS315" i="5"/>
  <c r="AR315" i="5"/>
  <c r="AQ315" i="5"/>
  <c r="AP315" i="5"/>
  <c r="AO315" i="5"/>
  <c r="AN315" i="5"/>
  <c r="AM315" i="5"/>
  <c r="AL315" i="5"/>
  <c r="AK315" i="5"/>
  <c r="AJ315" i="5"/>
  <c r="AI315" i="5"/>
  <c r="AH315" i="5"/>
  <c r="AG315" i="5"/>
  <c r="AF315" i="5"/>
  <c r="AE315" i="5"/>
  <c r="AD315" i="5"/>
  <c r="AC315" i="5"/>
  <c r="AB315" i="5"/>
  <c r="AA315" i="5"/>
  <c r="W315" i="5"/>
  <c r="V315" i="5"/>
  <c r="U315" i="5"/>
  <c r="T315" i="5"/>
  <c r="S315" i="5"/>
  <c r="R315" i="5"/>
  <c r="Q315" i="5"/>
  <c r="P315" i="5"/>
  <c r="O315" i="5"/>
  <c r="N315" i="5"/>
  <c r="M315" i="5"/>
  <c r="L315" i="5"/>
  <c r="K315" i="5"/>
  <c r="J315" i="5"/>
  <c r="I315" i="5"/>
  <c r="H315" i="5"/>
  <c r="G315" i="5"/>
  <c r="F315" i="5"/>
  <c r="E315" i="5"/>
  <c r="D315" i="5"/>
  <c r="C315" i="5"/>
  <c r="B315" i="5"/>
  <c r="AY314" i="5"/>
  <c r="AV314" i="5"/>
  <c r="AU314" i="5"/>
  <c r="AT314" i="5"/>
  <c r="AS314" i="5"/>
  <c r="AR314" i="5"/>
  <c r="AQ314" i="5"/>
  <c r="AP314" i="5"/>
  <c r="AO314" i="5"/>
  <c r="AN314" i="5"/>
  <c r="AM314" i="5"/>
  <c r="AL314" i="5"/>
  <c r="AK314" i="5"/>
  <c r="AJ314" i="5"/>
  <c r="AI314" i="5"/>
  <c r="AH314" i="5"/>
  <c r="AG314" i="5"/>
  <c r="AF314" i="5"/>
  <c r="AE314" i="5"/>
  <c r="AD314" i="5"/>
  <c r="AC314" i="5"/>
  <c r="AB314" i="5"/>
  <c r="AA314" i="5"/>
  <c r="W314" i="5"/>
  <c r="V314" i="5"/>
  <c r="U314" i="5"/>
  <c r="T314" i="5"/>
  <c r="S314" i="5"/>
  <c r="R314" i="5"/>
  <c r="Q314" i="5"/>
  <c r="P314" i="5"/>
  <c r="O314" i="5"/>
  <c r="N314" i="5"/>
  <c r="M314" i="5"/>
  <c r="L314" i="5"/>
  <c r="K314" i="5"/>
  <c r="J314" i="5"/>
  <c r="I314" i="5"/>
  <c r="H314" i="5"/>
  <c r="G314" i="5"/>
  <c r="F314" i="5"/>
  <c r="E314" i="5"/>
  <c r="D314" i="5"/>
  <c r="C314" i="5"/>
  <c r="B314" i="5"/>
  <c r="AY313" i="5"/>
  <c r="AV313" i="5"/>
  <c r="AU313" i="5"/>
  <c r="AT313" i="5"/>
  <c r="AS313" i="5"/>
  <c r="AR313" i="5"/>
  <c r="AQ313" i="5"/>
  <c r="AP313" i="5"/>
  <c r="AO313" i="5"/>
  <c r="AN313" i="5"/>
  <c r="AM313" i="5"/>
  <c r="AL313" i="5"/>
  <c r="AK313" i="5"/>
  <c r="AJ313" i="5"/>
  <c r="AI313" i="5"/>
  <c r="AH313" i="5"/>
  <c r="AG313" i="5"/>
  <c r="AF313" i="5"/>
  <c r="AE313" i="5"/>
  <c r="AD313" i="5"/>
  <c r="AC313" i="5"/>
  <c r="AB313" i="5"/>
  <c r="AA313" i="5"/>
  <c r="W313" i="5"/>
  <c r="V313" i="5"/>
  <c r="U313" i="5"/>
  <c r="T313" i="5"/>
  <c r="S313" i="5"/>
  <c r="R313" i="5"/>
  <c r="Q313" i="5"/>
  <c r="P313" i="5"/>
  <c r="O313" i="5"/>
  <c r="N313" i="5"/>
  <c r="M313" i="5"/>
  <c r="L313" i="5"/>
  <c r="K313" i="5"/>
  <c r="J313" i="5"/>
  <c r="I313" i="5"/>
  <c r="H313" i="5"/>
  <c r="G313" i="5"/>
  <c r="F313" i="5"/>
  <c r="E313" i="5"/>
  <c r="D313" i="5"/>
  <c r="C313" i="5"/>
  <c r="B313" i="5"/>
  <c r="AY312" i="5"/>
  <c r="AV312" i="5"/>
  <c r="AU312" i="5"/>
  <c r="AT312" i="5"/>
  <c r="AS312" i="5"/>
  <c r="AR312" i="5"/>
  <c r="AQ312" i="5"/>
  <c r="AP312" i="5"/>
  <c r="AO312" i="5"/>
  <c r="AN312" i="5"/>
  <c r="AM312" i="5"/>
  <c r="AL312" i="5"/>
  <c r="AK312" i="5"/>
  <c r="AJ312" i="5"/>
  <c r="AI312" i="5"/>
  <c r="AH312" i="5"/>
  <c r="AG312" i="5"/>
  <c r="AF312" i="5"/>
  <c r="AE312" i="5"/>
  <c r="AD312" i="5"/>
  <c r="AC312" i="5"/>
  <c r="AB312" i="5"/>
  <c r="AA312" i="5"/>
  <c r="W312" i="5"/>
  <c r="V312" i="5"/>
  <c r="U312" i="5"/>
  <c r="T312" i="5"/>
  <c r="S312" i="5"/>
  <c r="R312" i="5"/>
  <c r="Q312" i="5"/>
  <c r="P312" i="5"/>
  <c r="O312" i="5"/>
  <c r="N312" i="5"/>
  <c r="M312" i="5"/>
  <c r="L312" i="5"/>
  <c r="K312" i="5"/>
  <c r="J312" i="5"/>
  <c r="I312" i="5"/>
  <c r="H312" i="5"/>
  <c r="G312" i="5"/>
  <c r="F312" i="5"/>
  <c r="E312" i="5"/>
  <c r="D312" i="5"/>
  <c r="C312" i="5"/>
  <c r="B312" i="5"/>
  <c r="AY311" i="5"/>
  <c r="AV311" i="5"/>
  <c r="AU311" i="5"/>
  <c r="AT311" i="5"/>
  <c r="AS311" i="5"/>
  <c r="AR311" i="5"/>
  <c r="AQ311" i="5"/>
  <c r="AP311" i="5"/>
  <c r="AO311" i="5"/>
  <c r="AN311" i="5"/>
  <c r="AM311" i="5"/>
  <c r="AL311" i="5"/>
  <c r="AK311" i="5"/>
  <c r="AJ311" i="5"/>
  <c r="AI311" i="5"/>
  <c r="AH311" i="5"/>
  <c r="AG311" i="5"/>
  <c r="AF311" i="5"/>
  <c r="AE311" i="5"/>
  <c r="AD311" i="5"/>
  <c r="AC311" i="5"/>
  <c r="AB311" i="5"/>
  <c r="AA311" i="5"/>
  <c r="W311" i="5"/>
  <c r="V311" i="5"/>
  <c r="U311" i="5"/>
  <c r="T311" i="5"/>
  <c r="S311" i="5"/>
  <c r="R311" i="5"/>
  <c r="Q311" i="5"/>
  <c r="P311" i="5"/>
  <c r="O311" i="5"/>
  <c r="N311" i="5"/>
  <c r="M311" i="5"/>
  <c r="L311" i="5"/>
  <c r="K311" i="5"/>
  <c r="J311" i="5"/>
  <c r="I311" i="5"/>
  <c r="H311" i="5"/>
  <c r="G311" i="5"/>
  <c r="F311" i="5"/>
  <c r="E311" i="5"/>
  <c r="D311" i="5"/>
  <c r="C311" i="5"/>
  <c r="B311" i="5"/>
  <c r="AY310" i="5"/>
  <c r="AV310" i="5"/>
  <c r="AU310" i="5"/>
  <c r="AT310" i="5"/>
  <c r="AS310" i="5"/>
  <c r="AR310" i="5"/>
  <c r="AQ310" i="5"/>
  <c r="AP310" i="5"/>
  <c r="AO310" i="5"/>
  <c r="AN310" i="5"/>
  <c r="AM310" i="5"/>
  <c r="AL310" i="5"/>
  <c r="AK310" i="5"/>
  <c r="AJ310" i="5"/>
  <c r="AI310" i="5"/>
  <c r="AH310" i="5"/>
  <c r="AG310" i="5"/>
  <c r="AF310" i="5"/>
  <c r="AE310" i="5"/>
  <c r="AD310" i="5"/>
  <c r="AC310" i="5"/>
  <c r="AB310" i="5"/>
  <c r="AA310" i="5"/>
  <c r="W310" i="5"/>
  <c r="V310" i="5"/>
  <c r="U310" i="5"/>
  <c r="T310" i="5"/>
  <c r="S310" i="5"/>
  <c r="R310" i="5"/>
  <c r="Q310" i="5"/>
  <c r="P310" i="5"/>
  <c r="O310" i="5"/>
  <c r="N310" i="5"/>
  <c r="M310" i="5"/>
  <c r="L310" i="5"/>
  <c r="K310" i="5"/>
  <c r="J310" i="5"/>
  <c r="I310" i="5"/>
  <c r="H310" i="5"/>
  <c r="G310" i="5"/>
  <c r="F310" i="5"/>
  <c r="E310" i="5"/>
  <c r="D310" i="5"/>
  <c r="C310" i="5"/>
  <c r="B310" i="5"/>
  <c r="AY309" i="5"/>
  <c r="AV309" i="5"/>
  <c r="AU309" i="5"/>
  <c r="AT309" i="5"/>
  <c r="AS309" i="5"/>
  <c r="AR309" i="5"/>
  <c r="AQ309" i="5"/>
  <c r="AP309" i="5"/>
  <c r="AO309" i="5"/>
  <c r="AN309" i="5"/>
  <c r="AM309" i="5"/>
  <c r="AL309" i="5"/>
  <c r="AK309" i="5"/>
  <c r="AJ309" i="5"/>
  <c r="AI309" i="5"/>
  <c r="AH309" i="5"/>
  <c r="AG309" i="5"/>
  <c r="AF309" i="5"/>
  <c r="AE309" i="5"/>
  <c r="AD309" i="5"/>
  <c r="AC309" i="5"/>
  <c r="AB309" i="5"/>
  <c r="AA309" i="5"/>
  <c r="W309" i="5"/>
  <c r="V309" i="5"/>
  <c r="U309" i="5"/>
  <c r="T309" i="5"/>
  <c r="S309" i="5"/>
  <c r="R309" i="5"/>
  <c r="Q309" i="5"/>
  <c r="P309" i="5"/>
  <c r="O309" i="5"/>
  <c r="N309" i="5"/>
  <c r="M309" i="5"/>
  <c r="L309" i="5"/>
  <c r="K309" i="5"/>
  <c r="J309" i="5"/>
  <c r="I309" i="5"/>
  <c r="H309" i="5"/>
  <c r="G309" i="5"/>
  <c r="F309" i="5"/>
  <c r="E309" i="5"/>
  <c r="D309" i="5"/>
  <c r="C309" i="5"/>
  <c r="B309" i="5"/>
  <c r="AY308" i="5"/>
  <c r="AV308" i="5"/>
  <c r="AU308" i="5"/>
  <c r="AT308" i="5"/>
  <c r="AS308" i="5"/>
  <c r="AR308" i="5"/>
  <c r="AQ308" i="5"/>
  <c r="AP308" i="5"/>
  <c r="AO308" i="5"/>
  <c r="AN308" i="5"/>
  <c r="AM308" i="5"/>
  <c r="AL308" i="5"/>
  <c r="AK308" i="5"/>
  <c r="AJ308" i="5"/>
  <c r="AI308" i="5"/>
  <c r="AH308" i="5"/>
  <c r="AG308" i="5"/>
  <c r="AF308" i="5"/>
  <c r="AE308" i="5"/>
  <c r="AD308" i="5"/>
  <c r="AC308" i="5"/>
  <c r="AB308" i="5"/>
  <c r="AA308" i="5"/>
  <c r="W308" i="5"/>
  <c r="V308" i="5"/>
  <c r="U308" i="5"/>
  <c r="T308" i="5"/>
  <c r="S308" i="5"/>
  <c r="R308" i="5"/>
  <c r="Q308" i="5"/>
  <c r="P308" i="5"/>
  <c r="O308" i="5"/>
  <c r="N308" i="5"/>
  <c r="M308" i="5"/>
  <c r="L308" i="5"/>
  <c r="K308" i="5"/>
  <c r="J308" i="5"/>
  <c r="I308" i="5"/>
  <c r="H308" i="5"/>
  <c r="G308" i="5"/>
  <c r="F308" i="5"/>
  <c r="E308" i="5"/>
  <c r="D308" i="5"/>
  <c r="C308" i="5"/>
  <c r="B308" i="5"/>
  <c r="AY307" i="5"/>
  <c r="AV307" i="5"/>
  <c r="AU307" i="5"/>
  <c r="AT307" i="5"/>
  <c r="AS307" i="5"/>
  <c r="AR307" i="5"/>
  <c r="AQ307" i="5"/>
  <c r="AP307" i="5"/>
  <c r="AO307" i="5"/>
  <c r="AN307" i="5"/>
  <c r="AM307" i="5"/>
  <c r="AL307" i="5"/>
  <c r="AK307" i="5"/>
  <c r="AJ307" i="5"/>
  <c r="AI307" i="5"/>
  <c r="AH307" i="5"/>
  <c r="AG307" i="5"/>
  <c r="AF307" i="5"/>
  <c r="AE307" i="5"/>
  <c r="AD307" i="5"/>
  <c r="AC307" i="5"/>
  <c r="AB307" i="5"/>
  <c r="AA307" i="5"/>
  <c r="W307" i="5"/>
  <c r="V307" i="5"/>
  <c r="U307" i="5"/>
  <c r="T307" i="5"/>
  <c r="S307" i="5"/>
  <c r="R307" i="5"/>
  <c r="Q307" i="5"/>
  <c r="P307" i="5"/>
  <c r="O307" i="5"/>
  <c r="N307" i="5"/>
  <c r="M307" i="5"/>
  <c r="L307" i="5"/>
  <c r="K307" i="5"/>
  <c r="J307" i="5"/>
  <c r="I307" i="5"/>
  <c r="H307" i="5"/>
  <c r="G307" i="5"/>
  <c r="F307" i="5"/>
  <c r="E307" i="5"/>
  <c r="D307" i="5"/>
  <c r="C307" i="5"/>
  <c r="B307" i="5"/>
  <c r="AY306" i="5"/>
  <c r="AV306" i="5"/>
  <c r="AU306" i="5"/>
  <c r="AT306" i="5"/>
  <c r="AS306" i="5"/>
  <c r="AR306" i="5"/>
  <c r="AQ306" i="5"/>
  <c r="AP306" i="5"/>
  <c r="AO306" i="5"/>
  <c r="AN306" i="5"/>
  <c r="AM306" i="5"/>
  <c r="AL306" i="5"/>
  <c r="AK306" i="5"/>
  <c r="AJ306" i="5"/>
  <c r="AI306" i="5"/>
  <c r="AH306" i="5"/>
  <c r="AG306" i="5"/>
  <c r="AF306" i="5"/>
  <c r="AE306" i="5"/>
  <c r="AD306" i="5"/>
  <c r="AC306" i="5"/>
  <c r="AB306" i="5"/>
  <c r="AA306" i="5"/>
  <c r="W306" i="5"/>
  <c r="V306" i="5"/>
  <c r="U306" i="5"/>
  <c r="T306" i="5"/>
  <c r="S306" i="5"/>
  <c r="R306" i="5"/>
  <c r="Q306" i="5"/>
  <c r="P306" i="5"/>
  <c r="O306" i="5"/>
  <c r="N306" i="5"/>
  <c r="M306" i="5"/>
  <c r="L306" i="5"/>
  <c r="K306" i="5"/>
  <c r="J306" i="5"/>
  <c r="I306" i="5"/>
  <c r="H306" i="5"/>
  <c r="G306" i="5"/>
  <c r="F306" i="5"/>
  <c r="E306" i="5"/>
  <c r="D306" i="5"/>
  <c r="C306" i="5"/>
  <c r="B306" i="5"/>
  <c r="AY305" i="5"/>
  <c r="AV305" i="5"/>
  <c r="AU305" i="5"/>
  <c r="AT305" i="5"/>
  <c r="AS305" i="5"/>
  <c r="AR305" i="5"/>
  <c r="AQ305" i="5"/>
  <c r="AP305" i="5"/>
  <c r="AO305" i="5"/>
  <c r="AN305" i="5"/>
  <c r="AM305" i="5"/>
  <c r="AL305" i="5"/>
  <c r="AK305" i="5"/>
  <c r="AJ305" i="5"/>
  <c r="AI305" i="5"/>
  <c r="AH305" i="5"/>
  <c r="AG305" i="5"/>
  <c r="AF305" i="5"/>
  <c r="AE305" i="5"/>
  <c r="AD305" i="5"/>
  <c r="AC305" i="5"/>
  <c r="AB305" i="5"/>
  <c r="AA305" i="5"/>
  <c r="W305" i="5"/>
  <c r="V305" i="5"/>
  <c r="U305" i="5"/>
  <c r="T305" i="5"/>
  <c r="S305" i="5"/>
  <c r="R305" i="5"/>
  <c r="Q305" i="5"/>
  <c r="P305" i="5"/>
  <c r="O305" i="5"/>
  <c r="N305" i="5"/>
  <c r="M305" i="5"/>
  <c r="L305" i="5"/>
  <c r="K305" i="5"/>
  <c r="J305" i="5"/>
  <c r="I305" i="5"/>
  <c r="H305" i="5"/>
  <c r="G305" i="5"/>
  <c r="F305" i="5"/>
  <c r="E305" i="5"/>
  <c r="D305" i="5"/>
  <c r="C305" i="5"/>
  <c r="B305" i="5"/>
  <c r="AY304" i="5"/>
  <c r="AV304" i="5"/>
  <c r="AU304" i="5"/>
  <c r="AT304" i="5"/>
  <c r="AS304" i="5"/>
  <c r="AR304" i="5"/>
  <c r="AQ304" i="5"/>
  <c r="AP304" i="5"/>
  <c r="AO304" i="5"/>
  <c r="AN304" i="5"/>
  <c r="AM304" i="5"/>
  <c r="AL304" i="5"/>
  <c r="AK304" i="5"/>
  <c r="AJ304" i="5"/>
  <c r="AI304" i="5"/>
  <c r="AH304" i="5"/>
  <c r="AG304" i="5"/>
  <c r="AF304" i="5"/>
  <c r="AE304" i="5"/>
  <c r="AD304" i="5"/>
  <c r="AC304" i="5"/>
  <c r="AB304" i="5"/>
  <c r="AA304" i="5"/>
  <c r="W304" i="5"/>
  <c r="V304" i="5"/>
  <c r="U304" i="5"/>
  <c r="T304" i="5"/>
  <c r="S304" i="5"/>
  <c r="R304" i="5"/>
  <c r="Q304" i="5"/>
  <c r="P304" i="5"/>
  <c r="O304" i="5"/>
  <c r="N304" i="5"/>
  <c r="M304" i="5"/>
  <c r="L304" i="5"/>
  <c r="K304" i="5"/>
  <c r="J304" i="5"/>
  <c r="I304" i="5"/>
  <c r="H304" i="5"/>
  <c r="G304" i="5"/>
  <c r="F304" i="5"/>
  <c r="E304" i="5"/>
  <c r="D304" i="5"/>
  <c r="C304" i="5"/>
  <c r="B304" i="5"/>
  <c r="AY303" i="5"/>
  <c r="AV303" i="5"/>
  <c r="AU303" i="5"/>
  <c r="AT303" i="5"/>
  <c r="AS303" i="5"/>
  <c r="AR303" i="5"/>
  <c r="AQ303" i="5"/>
  <c r="AP303" i="5"/>
  <c r="AO303" i="5"/>
  <c r="AN303" i="5"/>
  <c r="AM303" i="5"/>
  <c r="AL303" i="5"/>
  <c r="AK303" i="5"/>
  <c r="AJ303" i="5"/>
  <c r="AI303" i="5"/>
  <c r="AH303" i="5"/>
  <c r="AG303" i="5"/>
  <c r="AF303" i="5"/>
  <c r="AE303" i="5"/>
  <c r="AD303" i="5"/>
  <c r="AC303" i="5"/>
  <c r="AB303" i="5"/>
  <c r="AA303" i="5"/>
  <c r="W303" i="5"/>
  <c r="V303" i="5"/>
  <c r="U303" i="5"/>
  <c r="T303" i="5"/>
  <c r="S303" i="5"/>
  <c r="R303" i="5"/>
  <c r="Q303" i="5"/>
  <c r="P303" i="5"/>
  <c r="O303" i="5"/>
  <c r="N303" i="5"/>
  <c r="M303" i="5"/>
  <c r="L303" i="5"/>
  <c r="K303" i="5"/>
  <c r="J303" i="5"/>
  <c r="I303" i="5"/>
  <c r="H303" i="5"/>
  <c r="G303" i="5"/>
  <c r="F303" i="5"/>
  <c r="E303" i="5"/>
  <c r="D303" i="5"/>
  <c r="C303" i="5"/>
  <c r="B303" i="5"/>
  <c r="AY302" i="5"/>
  <c r="AV302" i="5"/>
  <c r="AU302" i="5"/>
  <c r="AT302" i="5"/>
  <c r="AS302" i="5"/>
  <c r="AR302" i="5"/>
  <c r="AQ302" i="5"/>
  <c r="AP302" i="5"/>
  <c r="AO302" i="5"/>
  <c r="AN302" i="5"/>
  <c r="AM302" i="5"/>
  <c r="AL302" i="5"/>
  <c r="AK302" i="5"/>
  <c r="AJ302" i="5"/>
  <c r="AI302" i="5"/>
  <c r="AH302" i="5"/>
  <c r="AG302" i="5"/>
  <c r="AF302" i="5"/>
  <c r="AE302" i="5"/>
  <c r="AD302" i="5"/>
  <c r="AC302" i="5"/>
  <c r="AB302" i="5"/>
  <c r="AA302" i="5"/>
  <c r="W302" i="5"/>
  <c r="V302" i="5"/>
  <c r="U302" i="5"/>
  <c r="T302" i="5"/>
  <c r="S302" i="5"/>
  <c r="R302" i="5"/>
  <c r="Q302" i="5"/>
  <c r="P302" i="5"/>
  <c r="O302" i="5"/>
  <c r="N302" i="5"/>
  <c r="M302" i="5"/>
  <c r="L302" i="5"/>
  <c r="K302" i="5"/>
  <c r="J302" i="5"/>
  <c r="I302" i="5"/>
  <c r="H302" i="5"/>
  <c r="G302" i="5"/>
  <c r="F302" i="5"/>
  <c r="E302" i="5"/>
  <c r="D302" i="5"/>
  <c r="C302" i="5"/>
  <c r="B302" i="5"/>
  <c r="AY301" i="5"/>
  <c r="AV301" i="5"/>
  <c r="AU301" i="5"/>
  <c r="AT301" i="5"/>
  <c r="AS301" i="5"/>
  <c r="AR301" i="5"/>
  <c r="AQ301" i="5"/>
  <c r="AP301" i="5"/>
  <c r="AO301" i="5"/>
  <c r="AN301" i="5"/>
  <c r="AM301" i="5"/>
  <c r="AL301" i="5"/>
  <c r="AK301" i="5"/>
  <c r="AJ301" i="5"/>
  <c r="AI301" i="5"/>
  <c r="AH301" i="5"/>
  <c r="AG301" i="5"/>
  <c r="AF301" i="5"/>
  <c r="AE301" i="5"/>
  <c r="AD301" i="5"/>
  <c r="AC301" i="5"/>
  <c r="AB301" i="5"/>
  <c r="AA301" i="5"/>
  <c r="W301" i="5"/>
  <c r="V301" i="5"/>
  <c r="U301" i="5"/>
  <c r="T301" i="5"/>
  <c r="S301" i="5"/>
  <c r="R301" i="5"/>
  <c r="Q301" i="5"/>
  <c r="P301" i="5"/>
  <c r="O301" i="5"/>
  <c r="N301" i="5"/>
  <c r="M301" i="5"/>
  <c r="L301" i="5"/>
  <c r="K301" i="5"/>
  <c r="J301" i="5"/>
  <c r="I301" i="5"/>
  <c r="H301" i="5"/>
  <c r="G301" i="5"/>
  <c r="F301" i="5"/>
  <c r="E301" i="5"/>
  <c r="D301" i="5"/>
  <c r="C301" i="5"/>
  <c r="B301" i="5"/>
  <c r="AY300" i="5"/>
  <c r="AV300" i="5"/>
  <c r="AU300" i="5"/>
  <c r="AT300" i="5"/>
  <c r="AS300" i="5"/>
  <c r="AR300" i="5"/>
  <c r="AQ300" i="5"/>
  <c r="AP300" i="5"/>
  <c r="AO300" i="5"/>
  <c r="AN300" i="5"/>
  <c r="AM300" i="5"/>
  <c r="AL300" i="5"/>
  <c r="AK300" i="5"/>
  <c r="AJ300" i="5"/>
  <c r="AI300" i="5"/>
  <c r="AH300" i="5"/>
  <c r="AG300" i="5"/>
  <c r="AF300" i="5"/>
  <c r="AE300" i="5"/>
  <c r="AD300" i="5"/>
  <c r="AC300" i="5"/>
  <c r="AB300" i="5"/>
  <c r="AA300" i="5"/>
  <c r="W300" i="5"/>
  <c r="V300" i="5"/>
  <c r="U300" i="5"/>
  <c r="T300" i="5"/>
  <c r="S300" i="5"/>
  <c r="R300" i="5"/>
  <c r="Q300" i="5"/>
  <c r="P300" i="5"/>
  <c r="O300" i="5"/>
  <c r="N300" i="5"/>
  <c r="M300" i="5"/>
  <c r="L300" i="5"/>
  <c r="K300" i="5"/>
  <c r="J300" i="5"/>
  <c r="I300" i="5"/>
  <c r="H300" i="5"/>
  <c r="G300" i="5"/>
  <c r="F300" i="5"/>
  <c r="E300" i="5"/>
  <c r="D300" i="5"/>
  <c r="C300" i="5"/>
  <c r="B300" i="5"/>
  <c r="AY299" i="5"/>
  <c r="AV299" i="5"/>
  <c r="AU299" i="5"/>
  <c r="AT299" i="5"/>
  <c r="AS299" i="5"/>
  <c r="AR299" i="5"/>
  <c r="AQ299" i="5"/>
  <c r="AP299" i="5"/>
  <c r="AO299" i="5"/>
  <c r="AN299" i="5"/>
  <c r="AM299" i="5"/>
  <c r="AL299" i="5"/>
  <c r="AK299" i="5"/>
  <c r="AJ299" i="5"/>
  <c r="AI299" i="5"/>
  <c r="AH299" i="5"/>
  <c r="AG299" i="5"/>
  <c r="AF299" i="5"/>
  <c r="AE299" i="5"/>
  <c r="AD299" i="5"/>
  <c r="AC299" i="5"/>
  <c r="AB299" i="5"/>
  <c r="AA299" i="5"/>
  <c r="W299" i="5"/>
  <c r="V299" i="5"/>
  <c r="U299" i="5"/>
  <c r="T299" i="5"/>
  <c r="S299" i="5"/>
  <c r="R299" i="5"/>
  <c r="Q299" i="5"/>
  <c r="P299" i="5"/>
  <c r="O299" i="5"/>
  <c r="N299" i="5"/>
  <c r="M299" i="5"/>
  <c r="L299" i="5"/>
  <c r="K299" i="5"/>
  <c r="J299" i="5"/>
  <c r="I299" i="5"/>
  <c r="H299" i="5"/>
  <c r="G299" i="5"/>
  <c r="F299" i="5"/>
  <c r="E299" i="5"/>
  <c r="D299" i="5"/>
  <c r="C299" i="5"/>
  <c r="B299" i="5"/>
  <c r="AY298" i="5"/>
  <c r="AV298" i="5"/>
  <c r="AU298" i="5"/>
  <c r="AT298" i="5"/>
  <c r="AS298" i="5"/>
  <c r="AR298" i="5"/>
  <c r="AQ298" i="5"/>
  <c r="AP298" i="5"/>
  <c r="AO298" i="5"/>
  <c r="AN298" i="5"/>
  <c r="AM298" i="5"/>
  <c r="AL298" i="5"/>
  <c r="AK298" i="5"/>
  <c r="AJ298" i="5"/>
  <c r="AI298" i="5"/>
  <c r="AH298" i="5"/>
  <c r="AG298" i="5"/>
  <c r="AF298" i="5"/>
  <c r="AE298" i="5"/>
  <c r="AD298" i="5"/>
  <c r="AC298" i="5"/>
  <c r="AB298" i="5"/>
  <c r="AA298" i="5"/>
  <c r="W298" i="5"/>
  <c r="V298" i="5"/>
  <c r="U298" i="5"/>
  <c r="T298" i="5"/>
  <c r="S298" i="5"/>
  <c r="R298" i="5"/>
  <c r="Q298" i="5"/>
  <c r="P298" i="5"/>
  <c r="O298" i="5"/>
  <c r="N298" i="5"/>
  <c r="M298" i="5"/>
  <c r="L298" i="5"/>
  <c r="K298" i="5"/>
  <c r="J298" i="5"/>
  <c r="I298" i="5"/>
  <c r="H298" i="5"/>
  <c r="G298" i="5"/>
  <c r="F298" i="5"/>
  <c r="E298" i="5"/>
  <c r="D298" i="5"/>
  <c r="C298" i="5"/>
  <c r="B298" i="5"/>
  <c r="AY297" i="5"/>
  <c r="AV297" i="5"/>
  <c r="AU297" i="5"/>
  <c r="AT297" i="5"/>
  <c r="AS297" i="5"/>
  <c r="AR297" i="5"/>
  <c r="AQ297" i="5"/>
  <c r="AP297" i="5"/>
  <c r="AO297" i="5"/>
  <c r="AN297" i="5"/>
  <c r="AM297" i="5"/>
  <c r="AL297" i="5"/>
  <c r="AK297" i="5"/>
  <c r="AJ297" i="5"/>
  <c r="AI297" i="5"/>
  <c r="AH297" i="5"/>
  <c r="AG297" i="5"/>
  <c r="AF297" i="5"/>
  <c r="AE297" i="5"/>
  <c r="AD297" i="5"/>
  <c r="AC297" i="5"/>
  <c r="AB297" i="5"/>
  <c r="AA297" i="5"/>
  <c r="W297" i="5"/>
  <c r="V297" i="5"/>
  <c r="U297" i="5"/>
  <c r="T297" i="5"/>
  <c r="S297" i="5"/>
  <c r="R297" i="5"/>
  <c r="Q297" i="5"/>
  <c r="P297" i="5"/>
  <c r="O297" i="5"/>
  <c r="N297" i="5"/>
  <c r="M297" i="5"/>
  <c r="L297" i="5"/>
  <c r="K297" i="5"/>
  <c r="J297" i="5"/>
  <c r="I297" i="5"/>
  <c r="H297" i="5"/>
  <c r="G297" i="5"/>
  <c r="F297" i="5"/>
  <c r="E297" i="5"/>
  <c r="D297" i="5"/>
  <c r="C297" i="5"/>
  <c r="B297" i="5"/>
  <c r="AY296" i="5"/>
  <c r="AV296" i="5"/>
  <c r="AU296" i="5"/>
  <c r="AT296" i="5"/>
  <c r="AS296" i="5"/>
  <c r="AR296" i="5"/>
  <c r="AQ296" i="5"/>
  <c r="AP296" i="5"/>
  <c r="AO296" i="5"/>
  <c r="AN296" i="5"/>
  <c r="AM296" i="5"/>
  <c r="AL296" i="5"/>
  <c r="AK296" i="5"/>
  <c r="AJ296" i="5"/>
  <c r="AI296" i="5"/>
  <c r="AH296" i="5"/>
  <c r="AG296" i="5"/>
  <c r="AF296" i="5"/>
  <c r="AE296" i="5"/>
  <c r="AD296" i="5"/>
  <c r="AC296" i="5"/>
  <c r="AB296" i="5"/>
  <c r="AA296" i="5"/>
  <c r="W296" i="5"/>
  <c r="V296" i="5"/>
  <c r="U296" i="5"/>
  <c r="T296" i="5"/>
  <c r="S296" i="5"/>
  <c r="R296" i="5"/>
  <c r="Q296" i="5"/>
  <c r="P296" i="5"/>
  <c r="O296" i="5"/>
  <c r="N296" i="5"/>
  <c r="M296" i="5"/>
  <c r="L296" i="5"/>
  <c r="K296" i="5"/>
  <c r="J296" i="5"/>
  <c r="I296" i="5"/>
  <c r="H296" i="5"/>
  <c r="G296" i="5"/>
  <c r="F296" i="5"/>
  <c r="E296" i="5"/>
  <c r="D296" i="5"/>
  <c r="C296" i="5"/>
  <c r="B296" i="5"/>
  <c r="AY295" i="5"/>
  <c r="AV295" i="5"/>
  <c r="AU295" i="5"/>
  <c r="AT295" i="5"/>
  <c r="AS295" i="5"/>
  <c r="AR295" i="5"/>
  <c r="AQ295" i="5"/>
  <c r="AP295" i="5"/>
  <c r="AO295" i="5"/>
  <c r="AN295" i="5"/>
  <c r="AM295" i="5"/>
  <c r="AL295" i="5"/>
  <c r="AK295" i="5"/>
  <c r="AJ295" i="5"/>
  <c r="AI295" i="5"/>
  <c r="AH295" i="5"/>
  <c r="AG295" i="5"/>
  <c r="AF295" i="5"/>
  <c r="AE295" i="5"/>
  <c r="AD295" i="5"/>
  <c r="AC295" i="5"/>
  <c r="AB295" i="5"/>
  <c r="AA295" i="5"/>
  <c r="W295" i="5"/>
  <c r="V295" i="5"/>
  <c r="U295" i="5"/>
  <c r="T295" i="5"/>
  <c r="S295" i="5"/>
  <c r="R295" i="5"/>
  <c r="Q295" i="5"/>
  <c r="P295" i="5"/>
  <c r="O295" i="5"/>
  <c r="N295" i="5"/>
  <c r="M295" i="5"/>
  <c r="L295" i="5"/>
  <c r="K295" i="5"/>
  <c r="J295" i="5"/>
  <c r="I295" i="5"/>
  <c r="H295" i="5"/>
  <c r="G295" i="5"/>
  <c r="F295" i="5"/>
  <c r="E295" i="5"/>
  <c r="D295" i="5"/>
  <c r="C295" i="5"/>
  <c r="B295" i="5"/>
  <c r="AY294" i="5"/>
  <c r="AV294" i="5"/>
  <c r="AU294" i="5"/>
  <c r="AT294" i="5"/>
  <c r="AS294" i="5"/>
  <c r="AR294" i="5"/>
  <c r="AQ294" i="5"/>
  <c r="AP294" i="5"/>
  <c r="AO294" i="5"/>
  <c r="AN294" i="5"/>
  <c r="AM294" i="5"/>
  <c r="AL294" i="5"/>
  <c r="AK294" i="5"/>
  <c r="AJ294" i="5"/>
  <c r="AI294" i="5"/>
  <c r="AH294" i="5"/>
  <c r="AG294" i="5"/>
  <c r="AF294" i="5"/>
  <c r="AE294" i="5"/>
  <c r="AD294" i="5"/>
  <c r="AC294" i="5"/>
  <c r="AB294" i="5"/>
  <c r="AA294" i="5"/>
  <c r="W294" i="5"/>
  <c r="V294" i="5"/>
  <c r="U294" i="5"/>
  <c r="T294" i="5"/>
  <c r="S294" i="5"/>
  <c r="R294" i="5"/>
  <c r="Q294" i="5"/>
  <c r="P294" i="5"/>
  <c r="O294" i="5"/>
  <c r="N294" i="5"/>
  <c r="M294" i="5"/>
  <c r="L294" i="5"/>
  <c r="K294" i="5"/>
  <c r="J294" i="5"/>
  <c r="I294" i="5"/>
  <c r="H294" i="5"/>
  <c r="G294" i="5"/>
  <c r="F294" i="5"/>
  <c r="E294" i="5"/>
  <c r="D294" i="5"/>
  <c r="C294" i="5"/>
  <c r="B294" i="5"/>
  <c r="AY293" i="5"/>
  <c r="AV293" i="5"/>
  <c r="AU293" i="5"/>
  <c r="AT293" i="5"/>
  <c r="AS293" i="5"/>
  <c r="AR293" i="5"/>
  <c r="AQ293" i="5"/>
  <c r="AP293" i="5"/>
  <c r="AO293" i="5"/>
  <c r="AN293" i="5"/>
  <c r="AM293" i="5"/>
  <c r="AL293" i="5"/>
  <c r="AK293" i="5"/>
  <c r="AJ293" i="5"/>
  <c r="AI293" i="5"/>
  <c r="AH293" i="5"/>
  <c r="AG293" i="5"/>
  <c r="AF293" i="5"/>
  <c r="AE293" i="5"/>
  <c r="AD293" i="5"/>
  <c r="AC293" i="5"/>
  <c r="AB293" i="5"/>
  <c r="AA293" i="5"/>
  <c r="W293" i="5"/>
  <c r="V293" i="5"/>
  <c r="U293" i="5"/>
  <c r="T293" i="5"/>
  <c r="S293" i="5"/>
  <c r="R293" i="5"/>
  <c r="Q293" i="5"/>
  <c r="P293" i="5"/>
  <c r="O293" i="5"/>
  <c r="N293" i="5"/>
  <c r="M293" i="5"/>
  <c r="L293" i="5"/>
  <c r="K293" i="5"/>
  <c r="J293" i="5"/>
  <c r="I293" i="5"/>
  <c r="H293" i="5"/>
  <c r="G293" i="5"/>
  <c r="F293" i="5"/>
  <c r="E293" i="5"/>
  <c r="D293" i="5"/>
  <c r="C293" i="5"/>
  <c r="B293" i="5"/>
  <c r="AY292" i="5"/>
  <c r="AV292" i="5"/>
  <c r="AU292" i="5"/>
  <c r="AT292" i="5"/>
  <c r="AS292" i="5"/>
  <c r="AR292" i="5"/>
  <c r="AQ292" i="5"/>
  <c r="AP292" i="5"/>
  <c r="AO292" i="5"/>
  <c r="AN292" i="5"/>
  <c r="AM292" i="5"/>
  <c r="AL292" i="5"/>
  <c r="AK292" i="5"/>
  <c r="AJ292" i="5"/>
  <c r="AI292" i="5"/>
  <c r="AH292" i="5"/>
  <c r="AG292" i="5"/>
  <c r="AF292" i="5"/>
  <c r="AE292" i="5"/>
  <c r="AD292" i="5"/>
  <c r="AC292" i="5"/>
  <c r="AB292" i="5"/>
  <c r="AA292" i="5"/>
  <c r="W292" i="5"/>
  <c r="V292" i="5"/>
  <c r="U292" i="5"/>
  <c r="T292" i="5"/>
  <c r="S292" i="5"/>
  <c r="R292" i="5"/>
  <c r="Q292" i="5"/>
  <c r="P292" i="5"/>
  <c r="O292" i="5"/>
  <c r="N292" i="5"/>
  <c r="M292" i="5"/>
  <c r="L292" i="5"/>
  <c r="K292" i="5"/>
  <c r="J292" i="5"/>
  <c r="I292" i="5"/>
  <c r="H292" i="5"/>
  <c r="G292" i="5"/>
  <c r="F292" i="5"/>
  <c r="E292" i="5"/>
  <c r="D292" i="5"/>
  <c r="C292" i="5"/>
  <c r="B292" i="5"/>
  <c r="AY291" i="5"/>
  <c r="AV291" i="5"/>
  <c r="AU291" i="5"/>
  <c r="AT291" i="5"/>
  <c r="AS291" i="5"/>
  <c r="AR291" i="5"/>
  <c r="AQ291" i="5"/>
  <c r="AP291" i="5"/>
  <c r="AO291" i="5"/>
  <c r="AN291" i="5"/>
  <c r="AM291" i="5"/>
  <c r="AL291" i="5"/>
  <c r="AK291" i="5"/>
  <c r="AJ291" i="5"/>
  <c r="AI291" i="5"/>
  <c r="AH291" i="5"/>
  <c r="AG291" i="5"/>
  <c r="AF291" i="5"/>
  <c r="AE291" i="5"/>
  <c r="AD291" i="5"/>
  <c r="AC291" i="5"/>
  <c r="AB291" i="5"/>
  <c r="AA291" i="5"/>
  <c r="W291" i="5"/>
  <c r="V291" i="5"/>
  <c r="U291" i="5"/>
  <c r="T291" i="5"/>
  <c r="S291" i="5"/>
  <c r="R291" i="5"/>
  <c r="Q291" i="5"/>
  <c r="P291" i="5"/>
  <c r="O291" i="5"/>
  <c r="N291" i="5"/>
  <c r="M291" i="5"/>
  <c r="L291" i="5"/>
  <c r="K291" i="5"/>
  <c r="J291" i="5"/>
  <c r="I291" i="5"/>
  <c r="H291" i="5"/>
  <c r="G291" i="5"/>
  <c r="F291" i="5"/>
  <c r="E291" i="5"/>
  <c r="D291" i="5"/>
  <c r="C291" i="5"/>
  <c r="B291" i="5"/>
  <c r="AY290" i="5"/>
  <c r="AV290" i="5"/>
  <c r="AU290" i="5"/>
  <c r="AT290" i="5"/>
  <c r="AS290" i="5"/>
  <c r="AR290" i="5"/>
  <c r="AQ290" i="5"/>
  <c r="AP290" i="5"/>
  <c r="AO290" i="5"/>
  <c r="AN290" i="5"/>
  <c r="AM290" i="5"/>
  <c r="AL290" i="5"/>
  <c r="AK290" i="5"/>
  <c r="AJ290" i="5"/>
  <c r="AI290" i="5"/>
  <c r="AH290" i="5"/>
  <c r="AG290" i="5"/>
  <c r="AF290" i="5"/>
  <c r="AE290" i="5"/>
  <c r="AD290" i="5"/>
  <c r="AC290" i="5"/>
  <c r="AB290" i="5"/>
  <c r="AA290" i="5"/>
  <c r="W290" i="5"/>
  <c r="V290" i="5"/>
  <c r="U290" i="5"/>
  <c r="T290" i="5"/>
  <c r="S290" i="5"/>
  <c r="R290" i="5"/>
  <c r="Q290" i="5"/>
  <c r="P290" i="5"/>
  <c r="O290" i="5"/>
  <c r="N290" i="5"/>
  <c r="M290" i="5"/>
  <c r="L290" i="5"/>
  <c r="K290" i="5"/>
  <c r="J290" i="5"/>
  <c r="I290" i="5"/>
  <c r="H290" i="5"/>
  <c r="G290" i="5"/>
  <c r="F290" i="5"/>
  <c r="E290" i="5"/>
  <c r="D290" i="5"/>
  <c r="C290" i="5"/>
  <c r="B290" i="5"/>
  <c r="AY289" i="5"/>
  <c r="AV289" i="5"/>
  <c r="AU289" i="5"/>
  <c r="AT289" i="5"/>
  <c r="AS289" i="5"/>
  <c r="AR289" i="5"/>
  <c r="AQ289" i="5"/>
  <c r="AP289" i="5"/>
  <c r="AO289" i="5"/>
  <c r="AN289" i="5"/>
  <c r="AM289" i="5"/>
  <c r="AL289" i="5"/>
  <c r="AK289" i="5"/>
  <c r="AJ289" i="5"/>
  <c r="AI289" i="5"/>
  <c r="AH289" i="5"/>
  <c r="AG289" i="5"/>
  <c r="AF289" i="5"/>
  <c r="AE289" i="5"/>
  <c r="AD289" i="5"/>
  <c r="AC289" i="5"/>
  <c r="AB289" i="5"/>
  <c r="AA289" i="5"/>
  <c r="W289" i="5"/>
  <c r="V289" i="5"/>
  <c r="U289" i="5"/>
  <c r="T289" i="5"/>
  <c r="S289" i="5"/>
  <c r="R289" i="5"/>
  <c r="Q289" i="5"/>
  <c r="P289" i="5"/>
  <c r="O289" i="5"/>
  <c r="N289" i="5"/>
  <c r="M289" i="5"/>
  <c r="L289" i="5"/>
  <c r="K289" i="5"/>
  <c r="J289" i="5"/>
  <c r="I289" i="5"/>
  <c r="H289" i="5"/>
  <c r="G289" i="5"/>
  <c r="F289" i="5"/>
  <c r="E289" i="5"/>
  <c r="D289" i="5"/>
  <c r="C289" i="5"/>
  <c r="B289" i="5"/>
  <c r="AY288" i="5"/>
  <c r="AV288" i="5"/>
  <c r="AU288" i="5"/>
  <c r="AT288" i="5"/>
  <c r="AS288" i="5"/>
  <c r="AR288" i="5"/>
  <c r="AQ288" i="5"/>
  <c r="AP288" i="5"/>
  <c r="AO288" i="5"/>
  <c r="AN288" i="5"/>
  <c r="AM288" i="5"/>
  <c r="AL288" i="5"/>
  <c r="AK288" i="5"/>
  <c r="AJ288" i="5"/>
  <c r="AI288" i="5"/>
  <c r="AH288" i="5"/>
  <c r="AG288" i="5"/>
  <c r="AF288" i="5"/>
  <c r="AE288" i="5"/>
  <c r="AD288" i="5"/>
  <c r="AC288" i="5"/>
  <c r="AB288" i="5"/>
  <c r="AA288" i="5"/>
  <c r="W288" i="5"/>
  <c r="V288" i="5"/>
  <c r="U288" i="5"/>
  <c r="T288" i="5"/>
  <c r="S288" i="5"/>
  <c r="R288" i="5"/>
  <c r="Q288" i="5"/>
  <c r="P288" i="5"/>
  <c r="O288" i="5"/>
  <c r="N288" i="5"/>
  <c r="M288" i="5"/>
  <c r="L288" i="5"/>
  <c r="K288" i="5"/>
  <c r="J288" i="5"/>
  <c r="I288" i="5"/>
  <c r="H288" i="5"/>
  <c r="G288" i="5"/>
  <c r="F288" i="5"/>
  <c r="E288" i="5"/>
  <c r="D288" i="5"/>
  <c r="C288" i="5"/>
  <c r="B288" i="5"/>
  <c r="AY287" i="5"/>
  <c r="AV287" i="5"/>
  <c r="AU287" i="5"/>
  <c r="AT287" i="5"/>
  <c r="AS287" i="5"/>
  <c r="AR287" i="5"/>
  <c r="AQ287" i="5"/>
  <c r="AP287" i="5"/>
  <c r="AO287" i="5"/>
  <c r="AN287" i="5"/>
  <c r="AM287" i="5"/>
  <c r="AL287" i="5"/>
  <c r="AK287" i="5"/>
  <c r="AJ287" i="5"/>
  <c r="AI287" i="5"/>
  <c r="AH287" i="5"/>
  <c r="AG287" i="5"/>
  <c r="AF287" i="5"/>
  <c r="AE287" i="5"/>
  <c r="AD287" i="5"/>
  <c r="AC287" i="5"/>
  <c r="AB287" i="5"/>
  <c r="AA287" i="5"/>
  <c r="W287" i="5"/>
  <c r="V287" i="5"/>
  <c r="U287" i="5"/>
  <c r="T287" i="5"/>
  <c r="S287" i="5"/>
  <c r="R287" i="5"/>
  <c r="Q287" i="5"/>
  <c r="P287" i="5"/>
  <c r="O287" i="5"/>
  <c r="N287" i="5"/>
  <c r="M287" i="5"/>
  <c r="L287" i="5"/>
  <c r="K287" i="5"/>
  <c r="J287" i="5"/>
  <c r="I287" i="5"/>
  <c r="H287" i="5"/>
  <c r="G287" i="5"/>
  <c r="F287" i="5"/>
  <c r="E287" i="5"/>
  <c r="D287" i="5"/>
  <c r="C287" i="5"/>
  <c r="B287" i="5"/>
  <c r="AY286" i="5"/>
  <c r="AV286" i="5"/>
  <c r="AU286" i="5"/>
  <c r="AT286" i="5"/>
  <c r="AS286" i="5"/>
  <c r="AR286" i="5"/>
  <c r="AQ286" i="5"/>
  <c r="AP286" i="5"/>
  <c r="AO286" i="5"/>
  <c r="AN286" i="5"/>
  <c r="AM286" i="5"/>
  <c r="AL286" i="5"/>
  <c r="AK286" i="5"/>
  <c r="AJ286" i="5"/>
  <c r="AI286" i="5"/>
  <c r="AH286" i="5"/>
  <c r="AG286" i="5"/>
  <c r="AF286" i="5"/>
  <c r="AE286" i="5"/>
  <c r="AD286" i="5"/>
  <c r="AC286" i="5"/>
  <c r="AB286" i="5"/>
  <c r="AA286" i="5"/>
  <c r="W286" i="5"/>
  <c r="V286" i="5"/>
  <c r="U286" i="5"/>
  <c r="T286" i="5"/>
  <c r="S286" i="5"/>
  <c r="R286" i="5"/>
  <c r="Q286" i="5"/>
  <c r="P286" i="5"/>
  <c r="O286" i="5"/>
  <c r="N286" i="5"/>
  <c r="M286" i="5"/>
  <c r="L286" i="5"/>
  <c r="K286" i="5"/>
  <c r="J286" i="5"/>
  <c r="I286" i="5"/>
  <c r="H286" i="5"/>
  <c r="G286" i="5"/>
  <c r="F286" i="5"/>
  <c r="E286" i="5"/>
  <c r="D286" i="5"/>
  <c r="C286" i="5"/>
  <c r="B286" i="5"/>
  <c r="AY285" i="5"/>
  <c r="AV285" i="5"/>
  <c r="AU285" i="5"/>
  <c r="AT285" i="5"/>
  <c r="AS285" i="5"/>
  <c r="AR285" i="5"/>
  <c r="AQ285" i="5"/>
  <c r="AP285" i="5"/>
  <c r="AO285" i="5"/>
  <c r="AN285" i="5"/>
  <c r="AM285" i="5"/>
  <c r="AL285" i="5"/>
  <c r="AK285" i="5"/>
  <c r="AJ285" i="5"/>
  <c r="AI285" i="5"/>
  <c r="AH285" i="5"/>
  <c r="AG285" i="5"/>
  <c r="AF285" i="5"/>
  <c r="AE285" i="5"/>
  <c r="AD285" i="5"/>
  <c r="AC285" i="5"/>
  <c r="AB285" i="5"/>
  <c r="AA285" i="5"/>
  <c r="W285" i="5"/>
  <c r="V285" i="5"/>
  <c r="U285" i="5"/>
  <c r="T285" i="5"/>
  <c r="S285" i="5"/>
  <c r="R285" i="5"/>
  <c r="Q285" i="5"/>
  <c r="P285" i="5"/>
  <c r="O285" i="5"/>
  <c r="N285" i="5"/>
  <c r="M285" i="5"/>
  <c r="L285" i="5"/>
  <c r="K285" i="5"/>
  <c r="J285" i="5"/>
  <c r="I285" i="5"/>
  <c r="H285" i="5"/>
  <c r="G285" i="5"/>
  <c r="F285" i="5"/>
  <c r="E285" i="5"/>
  <c r="D285" i="5"/>
  <c r="C285" i="5"/>
  <c r="B285" i="5"/>
  <c r="AY284" i="5"/>
  <c r="AV284" i="5"/>
  <c r="AU284" i="5"/>
  <c r="AT284" i="5"/>
  <c r="AS284" i="5"/>
  <c r="AR284" i="5"/>
  <c r="AQ284" i="5"/>
  <c r="AP284" i="5"/>
  <c r="AO284" i="5"/>
  <c r="AN284" i="5"/>
  <c r="AM284" i="5"/>
  <c r="AL284" i="5"/>
  <c r="AK284" i="5"/>
  <c r="AJ284" i="5"/>
  <c r="AI284" i="5"/>
  <c r="AH284" i="5"/>
  <c r="AG284" i="5"/>
  <c r="AF284" i="5"/>
  <c r="AE284" i="5"/>
  <c r="AD284" i="5"/>
  <c r="AC284" i="5"/>
  <c r="AB284" i="5"/>
  <c r="AA284" i="5"/>
  <c r="W284" i="5"/>
  <c r="V284" i="5"/>
  <c r="U284" i="5"/>
  <c r="T284" i="5"/>
  <c r="S284" i="5"/>
  <c r="R284" i="5"/>
  <c r="Q284" i="5"/>
  <c r="P284" i="5"/>
  <c r="O284" i="5"/>
  <c r="N284" i="5"/>
  <c r="M284" i="5"/>
  <c r="L284" i="5"/>
  <c r="K284" i="5"/>
  <c r="J284" i="5"/>
  <c r="I284" i="5"/>
  <c r="H284" i="5"/>
  <c r="G284" i="5"/>
  <c r="F284" i="5"/>
  <c r="E284" i="5"/>
  <c r="D284" i="5"/>
  <c r="C284" i="5"/>
  <c r="B284" i="5"/>
  <c r="AY283" i="5"/>
  <c r="AV283" i="5"/>
  <c r="AU283" i="5"/>
  <c r="AT283" i="5"/>
  <c r="AS283" i="5"/>
  <c r="AR283" i="5"/>
  <c r="AQ283" i="5"/>
  <c r="AP283" i="5"/>
  <c r="AO283" i="5"/>
  <c r="AN283" i="5"/>
  <c r="AM283" i="5"/>
  <c r="AL283" i="5"/>
  <c r="AK283" i="5"/>
  <c r="AJ283" i="5"/>
  <c r="AI283" i="5"/>
  <c r="AH283" i="5"/>
  <c r="AG283" i="5"/>
  <c r="AF283" i="5"/>
  <c r="AE283" i="5"/>
  <c r="AD283" i="5"/>
  <c r="AC283" i="5"/>
  <c r="AB283" i="5"/>
  <c r="AA283" i="5"/>
  <c r="W283" i="5"/>
  <c r="V283" i="5"/>
  <c r="U283" i="5"/>
  <c r="T283" i="5"/>
  <c r="S283" i="5"/>
  <c r="R283" i="5"/>
  <c r="Q283" i="5"/>
  <c r="P283" i="5"/>
  <c r="O283" i="5"/>
  <c r="N283" i="5"/>
  <c r="M283" i="5"/>
  <c r="L283" i="5"/>
  <c r="K283" i="5"/>
  <c r="J283" i="5"/>
  <c r="I283" i="5"/>
  <c r="H283" i="5"/>
  <c r="G283" i="5"/>
  <c r="F283" i="5"/>
  <c r="E283" i="5"/>
  <c r="D283" i="5"/>
  <c r="C283" i="5"/>
  <c r="B283" i="5"/>
  <c r="AY282" i="5"/>
  <c r="AV282" i="5"/>
  <c r="AU282" i="5"/>
  <c r="AT282" i="5"/>
  <c r="AS282" i="5"/>
  <c r="AR282" i="5"/>
  <c r="AQ282" i="5"/>
  <c r="AP282" i="5"/>
  <c r="AO282" i="5"/>
  <c r="AN282" i="5"/>
  <c r="AM282" i="5"/>
  <c r="AL282" i="5"/>
  <c r="AK282" i="5"/>
  <c r="AJ282" i="5"/>
  <c r="AI282" i="5"/>
  <c r="AH282" i="5"/>
  <c r="AG282" i="5"/>
  <c r="AF282" i="5"/>
  <c r="AE282" i="5"/>
  <c r="AD282" i="5"/>
  <c r="AC282" i="5"/>
  <c r="AB282" i="5"/>
  <c r="AA282" i="5"/>
  <c r="W282" i="5"/>
  <c r="V282" i="5"/>
  <c r="U282" i="5"/>
  <c r="T282" i="5"/>
  <c r="S282" i="5"/>
  <c r="R282" i="5"/>
  <c r="Q282" i="5"/>
  <c r="P282" i="5"/>
  <c r="O282" i="5"/>
  <c r="N282" i="5"/>
  <c r="M282" i="5"/>
  <c r="L282" i="5"/>
  <c r="K282" i="5"/>
  <c r="J282" i="5"/>
  <c r="I282" i="5"/>
  <c r="H282" i="5"/>
  <c r="G282" i="5"/>
  <c r="F282" i="5"/>
  <c r="E282" i="5"/>
  <c r="D282" i="5"/>
  <c r="C282" i="5"/>
  <c r="B282" i="5"/>
  <c r="AY281" i="5"/>
  <c r="AV281" i="5"/>
  <c r="AU281" i="5"/>
  <c r="AT281" i="5"/>
  <c r="AS281" i="5"/>
  <c r="AR281" i="5"/>
  <c r="AQ281" i="5"/>
  <c r="AP281" i="5"/>
  <c r="AO281" i="5"/>
  <c r="AN281" i="5"/>
  <c r="AM281" i="5"/>
  <c r="AL281" i="5"/>
  <c r="AK281" i="5"/>
  <c r="AJ281" i="5"/>
  <c r="AI281" i="5"/>
  <c r="AH281" i="5"/>
  <c r="AG281" i="5"/>
  <c r="AF281" i="5"/>
  <c r="AE281" i="5"/>
  <c r="AD281" i="5"/>
  <c r="AC281" i="5"/>
  <c r="AB281" i="5"/>
  <c r="AA281" i="5"/>
  <c r="W281" i="5"/>
  <c r="V281" i="5"/>
  <c r="U281" i="5"/>
  <c r="T281" i="5"/>
  <c r="S281" i="5"/>
  <c r="R281" i="5"/>
  <c r="Q281" i="5"/>
  <c r="P281" i="5"/>
  <c r="O281" i="5"/>
  <c r="N281" i="5"/>
  <c r="M281" i="5"/>
  <c r="L281" i="5"/>
  <c r="K281" i="5"/>
  <c r="J281" i="5"/>
  <c r="I281" i="5"/>
  <c r="H281" i="5"/>
  <c r="G281" i="5"/>
  <c r="F281" i="5"/>
  <c r="E281" i="5"/>
  <c r="D281" i="5"/>
  <c r="C281" i="5"/>
  <c r="B281" i="5"/>
  <c r="AY280" i="5"/>
  <c r="AV280" i="5"/>
  <c r="AU280" i="5"/>
  <c r="AT280" i="5"/>
  <c r="AS280" i="5"/>
  <c r="AR280" i="5"/>
  <c r="AQ280" i="5"/>
  <c r="AP280" i="5"/>
  <c r="AO280" i="5"/>
  <c r="AN280" i="5"/>
  <c r="AM280" i="5"/>
  <c r="AL280" i="5"/>
  <c r="AK280" i="5"/>
  <c r="AJ280" i="5"/>
  <c r="AI280" i="5"/>
  <c r="AH280" i="5"/>
  <c r="AG280" i="5"/>
  <c r="AF280" i="5"/>
  <c r="AE280" i="5"/>
  <c r="AD280" i="5"/>
  <c r="AC280" i="5"/>
  <c r="AB280" i="5"/>
  <c r="AA280" i="5"/>
  <c r="W280" i="5"/>
  <c r="V280" i="5"/>
  <c r="U280" i="5"/>
  <c r="T280" i="5"/>
  <c r="S280" i="5"/>
  <c r="R280" i="5"/>
  <c r="Q280" i="5"/>
  <c r="P280" i="5"/>
  <c r="O280" i="5"/>
  <c r="N280" i="5"/>
  <c r="M280" i="5"/>
  <c r="L280" i="5"/>
  <c r="K280" i="5"/>
  <c r="J280" i="5"/>
  <c r="I280" i="5"/>
  <c r="H280" i="5"/>
  <c r="G280" i="5"/>
  <c r="F280" i="5"/>
  <c r="E280" i="5"/>
  <c r="D280" i="5"/>
  <c r="C280" i="5"/>
  <c r="B280" i="5"/>
  <c r="AY279" i="5"/>
  <c r="AV279" i="5"/>
  <c r="AU279" i="5"/>
  <c r="AT279" i="5"/>
  <c r="AS279" i="5"/>
  <c r="AR279" i="5"/>
  <c r="AQ279" i="5"/>
  <c r="AP279" i="5"/>
  <c r="AO279" i="5"/>
  <c r="AN279" i="5"/>
  <c r="AM279" i="5"/>
  <c r="AL279" i="5"/>
  <c r="AK279" i="5"/>
  <c r="AJ279" i="5"/>
  <c r="AI279" i="5"/>
  <c r="AH279" i="5"/>
  <c r="AG279" i="5"/>
  <c r="AF279" i="5"/>
  <c r="AE279" i="5"/>
  <c r="AD279" i="5"/>
  <c r="AC279" i="5"/>
  <c r="AB279" i="5"/>
  <c r="AA279" i="5"/>
  <c r="W279" i="5"/>
  <c r="V279" i="5"/>
  <c r="U279" i="5"/>
  <c r="T279" i="5"/>
  <c r="S279" i="5"/>
  <c r="R279" i="5"/>
  <c r="Q279" i="5"/>
  <c r="P279" i="5"/>
  <c r="O279" i="5"/>
  <c r="N279" i="5"/>
  <c r="M279" i="5"/>
  <c r="L279" i="5"/>
  <c r="K279" i="5"/>
  <c r="J279" i="5"/>
  <c r="I279" i="5"/>
  <c r="H279" i="5"/>
  <c r="G279" i="5"/>
  <c r="F279" i="5"/>
  <c r="E279" i="5"/>
  <c r="D279" i="5"/>
  <c r="C279" i="5"/>
  <c r="B279" i="5"/>
  <c r="AY278" i="5"/>
  <c r="AV278" i="5"/>
  <c r="AU278" i="5"/>
  <c r="AT278" i="5"/>
  <c r="AS278" i="5"/>
  <c r="AR278" i="5"/>
  <c r="AQ278" i="5"/>
  <c r="AP278" i="5"/>
  <c r="AO278" i="5"/>
  <c r="AN278" i="5"/>
  <c r="AM278" i="5"/>
  <c r="AL278" i="5"/>
  <c r="AK278" i="5"/>
  <c r="AJ278" i="5"/>
  <c r="AI278" i="5"/>
  <c r="AH278" i="5"/>
  <c r="AG278" i="5"/>
  <c r="AF278" i="5"/>
  <c r="AE278" i="5"/>
  <c r="AD278" i="5"/>
  <c r="AC278" i="5"/>
  <c r="AB278" i="5"/>
  <c r="AA278" i="5"/>
  <c r="W278" i="5"/>
  <c r="V278" i="5"/>
  <c r="U278" i="5"/>
  <c r="T278" i="5"/>
  <c r="S278" i="5"/>
  <c r="R278" i="5"/>
  <c r="Q278" i="5"/>
  <c r="P278" i="5"/>
  <c r="O278" i="5"/>
  <c r="N278" i="5"/>
  <c r="M278" i="5"/>
  <c r="L278" i="5"/>
  <c r="K278" i="5"/>
  <c r="J278" i="5"/>
  <c r="I278" i="5"/>
  <c r="H278" i="5"/>
  <c r="G278" i="5"/>
  <c r="F278" i="5"/>
  <c r="E278" i="5"/>
  <c r="D278" i="5"/>
  <c r="C278" i="5"/>
  <c r="B278" i="5"/>
  <c r="AY277" i="5"/>
  <c r="AV277" i="5"/>
  <c r="AU277" i="5"/>
  <c r="AT277" i="5"/>
  <c r="AS277" i="5"/>
  <c r="AR277" i="5"/>
  <c r="AQ277" i="5"/>
  <c r="AP277" i="5"/>
  <c r="AO277" i="5"/>
  <c r="AN277" i="5"/>
  <c r="AM277" i="5"/>
  <c r="AL277" i="5"/>
  <c r="AK277" i="5"/>
  <c r="AJ277" i="5"/>
  <c r="AI277" i="5"/>
  <c r="AH277" i="5"/>
  <c r="AG277" i="5"/>
  <c r="AF277" i="5"/>
  <c r="AE277" i="5"/>
  <c r="AD277" i="5"/>
  <c r="AC277" i="5"/>
  <c r="AB277" i="5"/>
  <c r="AA277" i="5"/>
  <c r="W277" i="5"/>
  <c r="V277" i="5"/>
  <c r="U277" i="5"/>
  <c r="T277" i="5"/>
  <c r="S277" i="5"/>
  <c r="R277" i="5"/>
  <c r="Q277" i="5"/>
  <c r="P277" i="5"/>
  <c r="O277" i="5"/>
  <c r="N277" i="5"/>
  <c r="M277" i="5"/>
  <c r="L277" i="5"/>
  <c r="K277" i="5"/>
  <c r="J277" i="5"/>
  <c r="I277" i="5"/>
  <c r="H277" i="5"/>
  <c r="G277" i="5"/>
  <c r="F277" i="5"/>
  <c r="E277" i="5"/>
  <c r="D277" i="5"/>
  <c r="C277" i="5"/>
  <c r="B277" i="5"/>
  <c r="AY276" i="5"/>
  <c r="AV276" i="5"/>
  <c r="AU276" i="5"/>
  <c r="AT276" i="5"/>
  <c r="AS276" i="5"/>
  <c r="AR276" i="5"/>
  <c r="AQ276" i="5"/>
  <c r="AP276" i="5"/>
  <c r="AO276" i="5"/>
  <c r="AN276" i="5"/>
  <c r="AM276" i="5"/>
  <c r="AL276" i="5"/>
  <c r="AK276" i="5"/>
  <c r="AJ276" i="5"/>
  <c r="AI276" i="5"/>
  <c r="AH276" i="5"/>
  <c r="AG276" i="5"/>
  <c r="AF276" i="5"/>
  <c r="AE276" i="5"/>
  <c r="AD276" i="5"/>
  <c r="AC276" i="5"/>
  <c r="AB276" i="5"/>
  <c r="AA276" i="5"/>
  <c r="W276" i="5"/>
  <c r="V276" i="5"/>
  <c r="U276" i="5"/>
  <c r="T276" i="5"/>
  <c r="S276" i="5"/>
  <c r="R276" i="5"/>
  <c r="Q276" i="5"/>
  <c r="P276" i="5"/>
  <c r="O276" i="5"/>
  <c r="N276" i="5"/>
  <c r="M276" i="5"/>
  <c r="L276" i="5"/>
  <c r="K276" i="5"/>
  <c r="J276" i="5"/>
  <c r="I276" i="5"/>
  <c r="H276" i="5"/>
  <c r="G276" i="5"/>
  <c r="F276" i="5"/>
  <c r="E276" i="5"/>
  <c r="D276" i="5"/>
  <c r="C276" i="5"/>
  <c r="B276" i="5"/>
  <c r="AY275" i="5"/>
  <c r="AV275" i="5"/>
  <c r="AU275" i="5"/>
  <c r="AT275" i="5"/>
  <c r="AS275" i="5"/>
  <c r="AR275" i="5"/>
  <c r="AQ275" i="5"/>
  <c r="AP275" i="5"/>
  <c r="AO275" i="5"/>
  <c r="AN275" i="5"/>
  <c r="AM275" i="5"/>
  <c r="AL275" i="5"/>
  <c r="AK275" i="5"/>
  <c r="AJ275" i="5"/>
  <c r="AI275" i="5"/>
  <c r="AH275" i="5"/>
  <c r="AG275" i="5"/>
  <c r="AF275" i="5"/>
  <c r="AE275" i="5"/>
  <c r="AD275" i="5"/>
  <c r="AC275" i="5"/>
  <c r="AB275" i="5"/>
  <c r="AA275" i="5"/>
  <c r="W275" i="5"/>
  <c r="V275" i="5"/>
  <c r="U275" i="5"/>
  <c r="T275" i="5"/>
  <c r="S275" i="5"/>
  <c r="R275" i="5"/>
  <c r="Q275" i="5"/>
  <c r="P275" i="5"/>
  <c r="O275" i="5"/>
  <c r="N275" i="5"/>
  <c r="M275" i="5"/>
  <c r="L275" i="5"/>
  <c r="K275" i="5"/>
  <c r="J275" i="5"/>
  <c r="I275" i="5"/>
  <c r="H275" i="5"/>
  <c r="G275" i="5"/>
  <c r="F275" i="5"/>
  <c r="E275" i="5"/>
  <c r="D275" i="5"/>
  <c r="C275" i="5"/>
  <c r="B275" i="5"/>
  <c r="AY274" i="5"/>
  <c r="AV274" i="5"/>
  <c r="AU274" i="5"/>
  <c r="AT274" i="5"/>
  <c r="AS274" i="5"/>
  <c r="AR274" i="5"/>
  <c r="AQ274" i="5"/>
  <c r="AP274" i="5"/>
  <c r="AO274" i="5"/>
  <c r="AN274" i="5"/>
  <c r="AM274" i="5"/>
  <c r="AL274" i="5"/>
  <c r="AK274" i="5"/>
  <c r="AJ274" i="5"/>
  <c r="AI274" i="5"/>
  <c r="AH274" i="5"/>
  <c r="AG274" i="5"/>
  <c r="AF274" i="5"/>
  <c r="AE274" i="5"/>
  <c r="AD274" i="5"/>
  <c r="AC274" i="5"/>
  <c r="AB274" i="5"/>
  <c r="AA274" i="5"/>
  <c r="W274" i="5"/>
  <c r="V274" i="5"/>
  <c r="U274" i="5"/>
  <c r="T274" i="5"/>
  <c r="S274" i="5"/>
  <c r="R274" i="5"/>
  <c r="Q274" i="5"/>
  <c r="P274" i="5"/>
  <c r="O274" i="5"/>
  <c r="N274" i="5"/>
  <c r="M274" i="5"/>
  <c r="L274" i="5"/>
  <c r="K274" i="5"/>
  <c r="J274" i="5"/>
  <c r="I274" i="5"/>
  <c r="H274" i="5"/>
  <c r="G274" i="5"/>
  <c r="F274" i="5"/>
  <c r="E274" i="5"/>
  <c r="D274" i="5"/>
  <c r="C274" i="5"/>
  <c r="B274" i="5"/>
  <c r="AY273" i="5"/>
  <c r="AV273" i="5"/>
  <c r="AU273" i="5"/>
  <c r="AT273" i="5"/>
  <c r="AS273" i="5"/>
  <c r="AR273" i="5"/>
  <c r="AQ273" i="5"/>
  <c r="AP273" i="5"/>
  <c r="AO273" i="5"/>
  <c r="AN273" i="5"/>
  <c r="AM273" i="5"/>
  <c r="AL273" i="5"/>
  <c r="AK273" i="5"/>
  <c r="AJ273" i="5"/>
  <c r="AI273" i="5"/>
  <c r="AH273" i="5"/>
  <c r="AG273" i="5"/>
  <c r="AF273" i="5"/>
  <c r="AE273" i="5"/>
  <c r="AD273" i="5"/>
  <c r="AC273" i="5"/>
  <c r="AB273" i="5"/>
  <c r="AA273" i="5"/>
  <c r="W273" i="5"/>
  <c r="V273" i="5"/>
  <c r="U273" i="5"/>
  <c r="T273" i="5"/>
  <c r="S273" i="5"/>
  <c r="R273" i="5"/>
  <c r="Q273" i="5"/>
  <c r="P273" i="5"/>
  <c r="O273" i="5"/>
  <c r="N273" i="5"/>
  <c r="M273" i="5"/>
  <c r="L273" i="5"/>
  <c r="K273" i="5"/>
  <c r="J273" i="5"/>
  <c r="I273" i="5"/>
  <c r="H273" i="5"/>
  <c r="G273" i="5"/>
  <c r="F273" i="5"/>
  <c r="E273" i="5"/>
  <c r="D273" i="5"/>
  <c r="C273" i="5"/>
  <c r="B273" i="5"/>
  <c r="AY272" i="5"/>
  <c r="AV272" i="5"/>
  <c r="AU272" i="5"/>
  <c r="AT272" i="5"/>
  <c r="AS272" i="5"/>
  <c r="AR272" i="5"/>
  <c r="AQ272" i="5"/>
  <c r="AP272" i="5"/>
  <c r="AO272" i="5"/>
  <c r="AN272" i="5"/>
  <c r="AM272" i="5"/>
  <c r="AL272" i="5"/>
  <c r="AK272" i="5"/>
  <c r="AJ272" i="5"/>
  <c r="AI272" i="5"/>
  <c r="AH272" i="5"/>
  <c r="AG272" i="5"/>
  <c r="AF272" i="5"/>
  <c r="AE272" i="5"/>
  <c r="AD272" i="5"/>
  <c r="AC272" i="5"/>
  <c r="AB272" i="5"/>
  <c r="AA272" i="5"/>
  <c r="W272" i="5"/>
  <c r="V272" i="5"/>
  <c r="U272" i="5"/>
  <c r="T272" i="5"/>
  <c r="S272" i="5"/>
  <c r="R272" i="5"/>
  <c r="Q272" i="5"/>
  <c r="P272" i="5"/>
  <c r="O272" i="5"/>
  <c r="N272" i="5"/>
  <c r="M272" i="5"/>
  <c r="L272" i="5"/>
  <c r="K272" i="5"/>
  <c r="J272" i="5"/>
  <c r="I272" i="5"/>
  <c r="H272" i="5"/>
  <c r="G272" i="5"/>
  <c r="F272" i="5"/>
  <c r="E272" i="5"/>
  <c r="D272" i="5"/>
  <c r="C272" i="5"/>
  <c r="B272" i="5"/>
  <c r="AY271" i="5"/>
  <c r="AV271" i="5"/>
  <c r="AU271" i="5"/>
  <c r="AT271" i="5"/>
  <c r="AS271" i="5"/>
  <c r="AR271" i="5"/>
  <c r="AQ271" i="5"/>
  <c r="AP271" i="5"/>
  <c r="AO271" i="5"/>
  <c r="AN271" i="5"/>
  <c r="AM271" i="5"/>
  <c r="AL271" i="5"/>
  <c r="AK271" i="5"/>
  <c r="AJ271" i="5"/>
  <c r="AI271" i="5"/>
  <c r="AH271" i="5"/>
  <c r="AG271" i="5"/>
  <c r="AF271" i="5"/>
  <c r="AE271" i="5"/>
  <c r="AD271" i="5"/>
  <c r="AC271" i="5"/>
  <c r="AB271" i="5"/>
  <c r="AA271" i="5"/>
  <c r="W271" i="5"/>
  <c r="V271" i="5"/>
  <c r="U271" i="5"/>
  <c r="T271" i="5"/>
  <c r="S271" i="5"/>
  <c r="R271" i="5"/>
  <c r="Q271" i="5"/>
  <c r="P271" i="5"/>
  <c r="O271" i="5"/>
  <c r="N271" i="5"/>
  <c r="M271" i="5"/>
  <c r="L271" i="5"/>
  <c r="K271" i="5"/>
  <c r="J271" i="5"/>
  <c r="I271" i="5"/>
  <c r="H271" i="5"/>
  <c r="G271" i="5"/>
  <c r="F271" i="5"/>
  <c r="E271" i="5"/>
  <c r="D271" i="5"/>
  <c r="C271" i="5"/>
  <c r="B271" i="5"/>
  <c r="AY270" i="5"/>
  <c r="AV270" i="5"/>
  <c r="AU270" i="5"/>
  <c r="AT270" i="5"/>
  <c r="AS270" i="5"/>
  <c r="AR270" i="5"/>
  <c r="AQ270" i="5"/>
  <c r="AP270" i="5"/>
  <c r="AO270" i="5"/>
  <c r="AN270" i="5"/>
  <c r="AM270" i="5"/>
  <c r="AL270" i="5"/>
  <c r="AK270" i="5"/>
  <c r="AJ270" i="5"/>
  <c r="AI270" i="5"/>
  <c r="AH270" i="5"/>
  <c r="AG270" i="5"/>
  <c r="AF270" i="5"/>
  <c r="AE270" i="5"/>
  <c r="AD270" i="5"/>
  <c r="AC270" i="5"/>
  <c r="AB270" i="5"/>
  <c r="AA270" i="5"/>
  <c r="W270" i="5"/>
  <c r="V270" i="5"/>
  <c r="U270" i="5"/>
  <c r="T270" i="5"/>
  <c r="S270" i="5"/>
  <c r="R270" i="5"/>
  <c r="Q270" i="5"/>
  <c r="P270" i="5"/>
  <c r="O270" i="5"/>
  <c r="N270" i="5"/>
  <c r="M270" i="5"/>
  <c r="L270" i="5"/>
  <c r="K270" i="5"/>
  <c r="J270" i="5"/>
  <c r="I270" i="5"/>
  <c r="H270" i="5"/>
  <c r="G270" i="5"/>
  <c r="F270" i="5"/>
  <c r="E270" i="5"/>
  <c r="D270" i="5"/>
  <c r="C270" i="5"/>
  <c r="B270" i="5"/>
  <c r="AY269" i="5"/>
  <c r="AV269" i="5"/>
  <c r="AU269" i="5"/>
  <c r="AT269" i="5"/>
  <c r="AS269" i="5"/>
  <c r="AR269" i="5"/>
  <c r="AQ269" i="5"/>
  <c r="AP269" i="5"/>
  <c r="AO269" i="5"/>
  <c r="AN269" i="5"/>
  <c r="AM269" i="5"/>
  <c r="AL269" i="5"/>
  <c r="AK269" i="5"/>
  <c r="AJ269" i="5"/>
  <c r="AI269" i="5"/>
  <c r="AH269" i="5"/>
  <c r="AG269" i="5"/>
  <c r="AF269" i="5"/>
  <c r="AE269" i="5"/>
  <c r="AD269" i="5"/>
  <c r="AC269" i="5"/>
  <c r="AB269" i="5"/>
  <c r="AA269" i="5"/>
  <c r="W269" i="5"/>
  <c r="V269" i="5"/>
  <c r="U269" i="5"/>
  <c r="T269" i="5"/>
  <c r="S269" i="5"/>
  <c r="R269" i="5"/>
  <c r="Q269" i="5"/>
  <c r="P269" i="5"/>
  <c r="O269" i="5"/>
  <c r="N269" i="5"/>
  <c r="M269" i="5"/>
  <c r="L269" i="5"/>
  <c r="K269" i="5"/>
  <c r="J269" i="5"/>
  <c r="I269" i="5"/>
  <c r="H269" i="5"/>
  <c r="G269" i="5"/>
  <c r="F269" i="5"/>
  <c r="E269" i="5"/>
  <c r="D269" i="5"/>
  <c r="C269" i="5"/>
  <c r="B269" i="5"/>
  <c r="AY268" i="5"/>
  <c r="AV268" i="5"/>
  <c r="AU268" i="5"/>
  <c r="AT268" i="5"/>
  <c r="AS268" i="5"/>
  <c r="AR268" i="5"/>
  <c r="AQ268" i="5"/>
  <c r="AP268" i="5"/>
  <c r="AO268" i="5"/>
  <c r="AN268" i="5"/>
  <c r="AM268" i="5"/>
  <c r="AL268" i="5"/>
  <c r="AK268" i="5"/>
  <c r="AJ268" i="5"/>
  <c r="AI268" i="5"/>
  <c r="AH268" i="5"/>
  <c r="AG268" i="5"/>
  <c r="AF268" i="5"/>
  <c r="AE268" i="5"/>
  <c r="AD268" i="5"/>
  <c r="AC268" i="5"/>
  <c r="AB268" i="5"/>
  <c r="AA268" i="5"/>
  <c r="W268" i="5"/>
  <c r="V268" i="5"/>
  <c r="U268" i="5"/>
  <c r="T268" i="5"/>
  <c r="S268" i="5"/>
  <c r="R268" i="5"/>
  <c r="Q268" i="5"/>
  <c r="P268" i="5"/>
  <c r="O268" i="5"/>
  <c r="N268" i="5"/>
  <c r="M268" i="5"/>
  <c r="L268" i="5"/>
  <c r="K268" i="5"/>
  <c r="J268" i="5"/>
  <c r="I268" i="5"/>
  <c r="H268" i="5"/>
  <c r="G268" i="5"/>
  <c r="F268" i="5"/>
  <c r="E268" i="5"/>
  <c r="D268" i="5"/>
  <c r="C268" i="5"/>
  <c r="B268" i="5"/>
  <c r="AY267" i="5"/>
  <c r="AV267" i="5"/>
  <c r="AU267" i="5"/>
  <c r="AT267" i="5"/>
  <c r="AS267" i="5"/>
  <c r="AR267" i="5"/>
  <c r="AQ267" i="5"/>
  <c r="AP267" i="5"/>
  <c r="AO267" i="5"/>
  <c r="AN267" i="5"/>
  <c r="AM267" i="5"/>
  <c r="AL267" i="5"/>
  <c r="AK267" i="5"/>
  <c r="AJ267" i="5"/>
  <c r="AI267" i="5"/>
  <c r="AH267" i="5"/>
  <c r="AG267" i="5"/>
  <c r="AF267" i="5"/>
  <c r="AE267" i="5"/>
  <c r="AD267" i="5"/>
  <c r="AC267" i="5"/>
  <c r="AB267" i="5"/>
  <c r="AA267" i="5"/>
  <c r="W267" i="5"/>
  <c r="V267" i="5"/>
  <c r="U267" i="5"/>
  <c r="T267" i="5"/>
  <c r="S267" i="5"/>
  <c r="R267" i="5"/>
  <c r="Q267" i="5"/>
  <c r="P267" i="5"/>
  <c r="O267" i="5"/>
  <c r="N267" i="5"/>
  <c r="M267" i="5"/>
  <c r="L267" i="5"/>
  <c r="K267" i="5"/>
  <c r="J267" i="5"/>
  <c r="I267" i="5"/>
  <c r="H267" i="5"/>
  <c r="G267" i="5"/>
  <c r="F267" i="5"/>
  <c r="E267" i="5"/>
  <c r="D267" i="5"/>
  <c r="C267" i="5"/>
  <c r="B267" i="5"/>
  <c r="AY266" i="5"/>
  <c r="AV266" i="5"/>
  <c r="AU266" i="5"/>
  <c r="AT266" i="5"/>
  <c r="AS266" i="5"/>
  <c r="AR266" i="5"/>
  <c r="AQ266" i="5"/>
  <c r="AP266" i="5"/>
  <c r="AO266" i="5"/>
  <c r="AN266" i="5"/>
  <c r="AM266" i="5"/>
  <c r="AL266" i="5"/>
  <c r="AK266" i="5"/>
  <c r="AJ266" i="5"/>
  <c r="AI266" i="5"/>
  <c r="AH266" i="5"/>
  <c r="AG266" i="5"/>
  <c r="AF266" i="5"/>
  <c r="AE266" i="5"/>
  <c r="AD266" i="5"/>
  <c r="AC266" i="5"/>
  <c r="AB266" i="5"/>
  <c r="AA266" i="5"/>
  <c r="W266" i="5"/>
  <c r="V266" i="5"/>
  <c r="U266" i="5"/>
  <c r="T266" i="5"/>
  <c r="S266" i="5"/>
  <c r="R266" i="5"/>
  <c r="Q266" i="5"/>
  <c r="P266" i="5"/>
  <c r="O266" i="5"/>
  <c r="N266" i="5"/>
  <c r="M266" i="5"/>
  <c r="L266" i="5"/>
  <c r="K266" i="5"/>
  <c r="J266" i="5"/>
  <c r="I266" i="5"/>
  <c r="H266" i="5"/>
  <c r="G266" i="5"/>
  <c r="F266" i="5"/>
  <c r="E266" i="5"/>
  <c r="D266" i="5"/>
  <c r="C266" i="5"/>
  <c r="B266" i="5"/>
  <c r="AY265" i="5"/>
  <c r="AV265" i="5"/>
  <c r="AU265" i="5"/>
  <c r="AT265" i="5"/>
  <c r="AS265" i="5"/>
  <c r="AR265" i="5"/>
  <c r="AQ265" i="5"/>
  <c r="AP265" i="5"/>
  <c r="AO265" i="5"/>
  <c r="AN265" i="5"/>
  <c r="AM265" i="5"/>
  <c r="AL265" i="5"/>
  <c r="AK265" i="5"/>
  <c r="AJ265" i="5"/>
  <c r="AI265" i="5"/>
  <c r="AH265" i="5"/>
  <c r="AG265" i="5"/>
  <c r="AF265" i="5"/>
  <c r="AE265" i="5"/>
  <c r="AD265" i="5"/>
  <c r="AC265" i="5"/>
  <c r="AB265" i="5"/>
  <c r="AA265" i="5"/>
  <c r="W265" i="5"/>
  <c r="V265" i="5"/>
  <c r="U265" i="5"/>
  <c r="T265" i="5"/>
  <c r="S265" i="5"/>
  <c r="R265" i="5"/>
  <c r="Q265" i="5"/>
  <c r="P265" i="5"/>
  <c r="O265" i="5"/>
  <c r="N265" i="5"/>
  <c r="M265" i="5"/>
  <c r="L265" i="5"/>
  <c r="K265" i="5"/>
  <c r="J265" i="5"/>
  <c r="I265" i="5"/>
  <c r="H265" i="5"/>
  <c r="G265" i="5"/>
  <c r="F265" i="5"/>
  <c r="E265" i="5"/>
  <c r="D265" i="5"/>
  <c r="C265" i="5"/>
  <c r="B265" i="5"/>
  <c r="AY264" i="5"/>
  <c r="AV264" i="5"/>
  <c r="AU264" i="5"/>
  <c r="AT264" i="5"/>
  <c r="AS264" i="5"/>
  <c r="AR264" i="5"/>
  <c r="AQ264" i="5"/>
  <c r="AP264" i="5"/>
  <c r="AO264" i="5"/>
  <c r="AN264" i="5"/>
  <c r="AM264" i="5"/>
  <c r="AL264" i="5"/>
  <c r="AK264" i="5"/>
  <c r="AJ264" i="5"/>
  <c r="AI264" i="5"/>
  <c r="AH264" i="5"/>
  <c r="AG264" i="5"/>
  <c r="AF264" i="5"/>
  <c r="AE264" i="5"/>
  <c r="AD264" i="5"/>
  <c r="AC264" i="5"/>
  <c r="AB264" i="5"/>
  <c r="AA264" i="5"/>
  <c r="W264" i="5"/>
  <c r="V264" i="5"/>
  <c r="U264" i="5"/>
  <c r="T264" i="5"/>
  <c r="S264" i="5"/>
  <c r="R264" i="5"/>
  <c r="Q264" i="5"/>
  <c r="P264" i="5"/>
  <c r="O264" i="5"/>
  <c r="N264" i="5"/>
  <c r="M264" i="5"/>
  <c r="L264" i="5"/>
  <c r="K264" i="5"/>
  <c r="J264" i="5"/>
  <c r="I264" i="5"/>
  <c r="H264" i="5"/>
  <c r="G264" i="5"/>
  <c r="F264" i="5"/>
  <c r="E264" i="5"/>
  <c r="D264" i="5"/>
  <c r="C264" i="5"/>
  <c r="B264" i="5"/>
  <c r="AY263" i="5"/>
  <c r="AV263" i="5"/>
  <c r="AU263" i="5"/>
  <c r="AT263" i="5"/>
  <c r="AS263" i="5"/>
  <c r="AR263" i="5"/>
  <c r="AQ263" i="5"/>
  <c r="AP263" i="5"/>
  <c r="AO263" i="5"/>
  <c r="AN263" i="5"/>
  <c r="AM263" i="5"/>
  <c r="AL263" i="5"/>
  <c r="AK263" i="5"/>
  <c r="AJ263" i="5"/>
  <c r="AI263" i="5"/>
  <c r="AH263" i="5"/>
  <c r="AG263" i="5"/>
  <c r="AF263" i="5"/>
  <c r="AE263" i="5"/>
  <c r="AD263" i="5"/>
  <c r="AC263" i="5"/>
  <c r="AB263" i="5"/>
  <c r="AA263" i="5"/>
  <c r="W263" i="5"/>
  <c r="V263" i="5"/>
  <c r="U263" i="5"/>
  <c r="T263" i="5"/>
  <c r="S263" i="5"/>
  <c r="R263" i="5"/>
  <c r="Q263" i="5"/>
  <c r="P263" i="5"/>
  <c r="O263" i="5"/>
  <c r="N263" i="5"/>
  <c r="M263" i="5"/>
  <c r="L263" i="5"/>
  <c r="K263" i="5"/>
  <c r="J263" i="5"/>
  <c r="I263" i="5"/>
  <c r="H263" i="5"/>
  <c r="G263" i="5"/>
  <c r="F263" i="5"/>
  <c r="E263" i="5"/>
  <c r="D263" i="5"/>
  <c r="C263" i="5"/>
  <c r="B263" i="5"/>
  <c r="AY262" i="5"/>
  <c r="AV262" i="5"/>
  <c r="AU262" i="5"/>
  <c r="AT262" i="5"/>
  <c r="AS262" i="5"/>
  <c r="AR262" i="5"/>
  <c r="AQ262" i="5"/>
  <c r="AP262" i="5"/>
  <c r="AO262" i="5"/>
  <c r="AN262" i="5"/>
  <c r="AM262" i="5"/>
  <c r="AL262" i="5"/>
  <c r="AK262" i="5"/>
  <c r="AJ262" i="5"/>
  <c r="AI262" i="5"/>
  <c r="AH262" i="5"/>
  <c r="AG262" i="5"/>
  <c r="AF262" i="5"/>
  <c r="AE262" i="5"/>
  <c r="AD262" i="5"/>
  <c r="AC262" i="5"/>
  <c r="AB262" i="5"/>
  <c r="AA262" i="5"/>
  <c r="W262" i="5"/>
  <c r="V262" i="5"/>
  <c r="U262" i="5"/>
  <c r="T262" i="5"/>
  <c r="S262" i="5"/>
  <c r="R262" i="5"/>
  <c r="Q262" i="5"/>
  <c r="P262" i="5"/>
  <c r="O262" i="5"/>
  <c r="N262" i="5"/>
  <c r="M262" i="5"/>
  <c r="L262" i="5"/>
  <c r="K262" i="5"/>
  <c r="J262" i="5"/>
  <c r="I262" i="5"/>
  <c r="H262" i="5"/>
  <c r="G262" i="5"/>
  <c r="F262" i="5"/>
  <c r="E262" i="5"/>
  <c r="D262" i="5"/>
  <c r="C262" i="5"/>
  <c r="B262" i="5"/>
  <c r="AY261" i="5"/>
  <c r="AV261" i="5"/>
  <c r="AU261" i="5"/>
  <c r="AT261" i="5"/>
  <c r="AS261" i="5"/>
  <c r="AR261" i="5"/>
  <c r="AQ261" i="5"/>
  <c r="AP261" i="5"/>
  <c r="AO261" i="5"/>
  <c r="AN261" i="5"/>
  <c r="AM261" i="5"/>
  <c r="AL261" i="5"/>
  <c r="AK261" i="5"/>
  <c r="AJ261" i="5"/>
  <c r="AI261" i="5"/>
  <c r="AH261" i="5"/>
  <c r="AG261" i="5"/>
  <c r="AF261" i="5"/>
  <c r="AE261" i="5"/>
  <c r="AD261" i="5"/>
  <c r="AC261" i="5"/>
  <c r="AB261" i="5"/>
  <c r="AA261" i="5"/>
  <c r="W261" i="5"/>
  <c r="V261" i="5"/>
  <c r="U261" i="5"/>
  <c r="T261" i="5"/>
  <c r="S261" i="5"/>
  <c r="R261" i="5"/>
  <c r="Q261" i="5"/>
  <c r="P261" i="5"/>
  <c r="O261" i="5"/>
  <c r="N261" i="5"/>
  <c r="M261" i="5"/>
  <c r="L261" i="5"/>
  <c r="K261" i="5"/>
  <c r="J261" i="5"/>
  <c r="I261" i="5"/>
  <c r="H261" i="5"/>
  <c r="G261" i="5"/>
  <c r="F261" i="5"/>
  <c r="E261" i="5"/>
  <c r="D261" i="5"/>
  <c r="C261" i="5"/>
  <c r="B261" i="5"/>
  <c r="AY260" i="5"/>
  <c r="AV260" i="5"/>
  <c r="AU260" i="5"/>
  <c r="AT260" i="5"/>
  <c r="AS260" i="5"/>
  <c r="AR260" i="5"/>
  <c r="AQ260" i="5"/>
  <c r="AP260" i="5"/>
  <c r="AO260" i="5"/>
  <c r="AN260" i="5"/>
  <c r="AM260" i="5"/>
  <c r="AL260" i="5"/>
  <c r="AK260" i="5"/>
  <c r="AJ260" i="5"/>
  <c r="AI260" i="5"/>
  <c r="AH260" i="5"/>
  <c r="AG260" i="5"/>
  <c r="AF260" i="5"/>
  <c r="AE260" i="5"/>
  <c r="AD260" i="5"/>
  <c r="AC260" i="5"/>
  <c r="AB260" i="5"/>
  <c r="AA260" i="5"/>
  <c r="W260" i="5"/>
  <c r="V260" i="5"/>
  <c r="U260" i="5"/>
  <c r="T260" i="5"/>
  <c r="S260" i="5"/>
  <c r="R260" i="5"/>
  <c r="Q260" i="5"/>
  <c r="P260" i="5"/>
  <c r="O260" i="5"/>
  <c r="N260" i="5"/>
  <c r="M260" i="5"/>
  <c r="L260" i="5"/>
  <c r="K260" i="5"/>
  <c r="J260" i="5"/>
  <c r="I260" i="5"/>
  <c r="H260" i="5"/>
  <c r="G260" i="5"/>
  <c r="F260" i="5"/>
  <c r="E260" i="5"/>
  <c r="D260" i="5"/>
  <c r="C260" i="5"/>
  <c r="B260" i="5"/>
  <c r="AY259" i="5"/>
  <c r="AV259" i="5"/>
  <c r="AU259" i="5"/>
  <c r="AT259" i="5"/>
  <c r="AS259" i="5"/>
  <c r="AR259" i="5"/>
  <c r="AQ259" i="5"/>
  <c r="AP259" i="5"/>
  <c r="AO259" i="5"/>
  <c r="AN259" i="5"/>
  <c r="AM259" i="5"/>
  <c r="AL259" i="5"/>
  <c r="AK259" i="5"/>
  <c r="AJ259" i="5"/>
  <c r="AI259" i="5"/>
  <c r="AH259" i="5"/>
  <c r="AG259" i="5"/>
  <c r="AF259" i="5"/>
  <c r="AE259" i="5"/>
  <c r="AD259" i="5"/>
  <c r="AC259" i="5"/>
  <c r="AB259" i="5"/>
  <c r="AA259" i="5"/>
  <c r="W259" i="5"/>
  <c r="V259" i="5"/>
  <c r="U259" i="5"/>
  <c r="T259" i="5"/>
  <c r="S259" i="5"/>
  <c r="R259" i="5"/>
  <c r="Q259" i="5"/>
  <c r="P259" i="5"/>
  <c r="O259" i="5"/>
  <c r="N259" i="5"/>
  <c r="M259" i="5"/>
  <c r="L259" i="5"/>
  <c r="K259" i="5"/>
  <c r="J259" i="5"/>
  <c r="I259" i="5"/>
  <c r="H259" i="5"/>
  <c r="G259" i="5"/>
  <c r="F259" i="5"/>
  <c r="E259" i="5"/>
  <c r="D259" i="5"/>
  <c r="C259" i="5"/>
  <c r="B259" i="5"/>
  <c r="AY258" i="5"/>
  <c r="AV258" i="5"/>
  <c r="AU258" i="5"/>
  <c r="AT258" i="5"/>
  <c r="AS258" i="5"/>
  <c r="AR258" i="5"/>
  <c r="AQ258" i="5"/>
  <c r="AP258" i="5"/>
  <c r="AO258" i="5"/>
  <c r="AN258" i="5"/>
  <c r="AM258" i="5"/>
  <c r="AL258" i="5"/>
  <c r="AK258" i="5"/>
  <c r="AJ258" i="5"/>
  <c r="AI258" i="5"/>
  <c r="AH258" i="5"/>
  <c r="AG258" i="5"/>
  <c r="AF258" i="5"/>
  <c r="AE258" i="5"/>
  <c r="AD258" i="5"/>
  <c r="AC258" i="5"/>
  <c r="AB258" i="5"/>
  <c r="AA258" i="5"/>
  <c r="W258" i="5"/>
  <c r="V258" i="5"/>
  <c r="U258" i="5"/>
  <c r="T258" i="5"/>
  <c r="S258" i="5"/>
  <c r="R258" i="5"/>
  <c r="Q258" i="5"/>
  <c r="P258" i="5"/>
  <c r="O258" i="5"/>
  <c r="N258" i="5"/>
  <c r="M258" i="5"/>
  <c r="L258" i="5"/>
  <c r="K258" i="5"/>
  <c r="J258" i="5"/>
  <c r="I258" i="5"/>
  <c r="H258" i="5"/>
  <c r="G258" i="5"/>
  <c r="F258" i="5"/>
  <c r="E258" i="5"/>
  <c r="D258" i="5"/>
  <c r="C258" i="5"/>
  <c r="B258" i="5"/>
  <c r="AY257" i="5"/>
  <c r="AV257" i="5"/>
  <c r="AU257" i="5"/>
  <c r="AT257" i="5"/>
  <c r="AS257" i="5"/>
  <c r="AR257" i="5"/>
  <c r="AQ257" i="5"/>
  <c r="AP257" i="5"/>
  <c r="AO257" i="5"/>
  <c r="AN257" i="5"/>
  <c r="AM257" i="5"/>
  <c r="AL257" i="5"/>
  <c r="AK257" i="5"/>
  <c r="AJ257" i="5"/>
  <c r="AI257" i="5"/>
  <c r="AH257" i="5"/>
  <c r="AG257" i="5"/>
  <c r="AF257" i="5"/>
  <c r="AE257" i="5"/>
  <c r="AD257" i="5"/>
  <c r="AC257" i="5"/>
  <c r="AB257" i="5"/>
  <c r="AA257" i="5"/>
  <c r="W257" i="5"/>
  <c r="V257" i="5"/>
  <c r="U257" i="5"/>
  <c r="T257" i="5"/>
  <c r="S257" i="5"/>
  <c r="R257" i="5"/>
  <c r="Q257" i="5"/>
  <c r="P257" i="5"/>
  <c r="O257" i="5"/>
  <c r="N257" i="5"/>
  <c r="M257" i="5"/>
  <c r="L257" i="5"/>
  <c r="K257" i="5"/>
  <c r="J257" i="5"/>
  <c r="I257" i="5"/>
  <c r="H257" i="5"/>
  <c r="G257" i="5"/>
  <c r="F257" i="5"/>
  <c r="E257" i="5"/>
  <c r="D257" i="5"/>
  <c r="C257" i="5"/>
  <c r="B257" i="5"/>
  <c r="AY256" i="5"/>
  <c r="AV256" i="5"/>
  <c r="AU256" i="5"/>
  <c r="AT256" i="5"/>
  <c r="AS256" i="5"/>
  <c r="AR256" i="5"/>
  <c r="AQ256" i="5"/>
  <c r="AP256" i="5"/>
  <c r="AO256" i="5"/>
  <c r="AN256" i="5"/>
  <c r="AM256" i="5"/>
  <c r="AL256" i="5"/>
  <c r="AK256" i="5"/>
  <c r="AJ256" i="5"/>
  <c r="AI256" i="5"/>
  <c r="AH256" i="5"/>
  <c r="AG256" i="5"/>
  <c r="AF256" i="5"/>
  <c r="AE256" i="5"/>
  <c r="AD256" i="5"/>
  <c r="AC256" i="5"/>
  <c r="AB256" i="5"/>
  <c r="AA256" i="5"/>
  <c r="W256" i="5"/>
  <c r="V256" i="5"/>
  <c r="U256" i="5"/>
  <c r="T256" i="5"/>
  <c r="S256" i="5"/>
  <c r="R256" i="5"/>
  <c r="Q256" i="5"/>
  <c r="P256" i="5"/>
  <c r="O256" i="5"/>
  <c r="N256" i="5"/>
  <c r="M256" i="5"/>
  <c r="L256" i="5"/>
  <c r="K256" i="5"/>
  <c r="J256" i="5"/>
  <c r="I256" i="5"/>
  <c r="H256" i="5"/>
  <c r="G256" i="5"/>
  <c r="F256" i="5"/>
  <c r="E256" i="5"/>
  <c r="D256" i="5"/>
  <c r="C256" i="5"/>
  <c r="B256" i="5"/>
  <c r="AY255" i="5"/>
  <c r="AV255" i="5"/>
  <c r="AU255" i="5"/>
  <c r="AT255" i="5"/>
  <c r="AS255" i="5"/>
  <c r="AR255" i="5"/>
  <c r="AQ255" i="5"/>
  <c r="AP255" i="5"/>
  <c r="AO255" i="5"/>
  <c r="AN255" i="5"/>
  <c r="AM255" i="5"/>
  <c r="AL255" i="5"/>
  <c r="AK255" i="5"/>
  <c r="AJ255" i="5"/>
  <c r="AI255" i="5"/>
  <c r="AH255" i="5"/>
  <c r="AG255" i="5"/>
  <c r="AF255" i="5"/>
  <c r="AE255" i="5"/>
  <c r="AD255" i="5"/>
  <c r="AC255" i="5"/>
  <c r="AB255" i="5"/>
  <c r="AA255" i="5"/>
  <c r="W255" i="5"/>
  <c r="V255" i="5"/>
  <c r="U255" i="5"/>
  <c r="T255" i="5"/>
  <c r="S255" i="5"/>
  <c r="R255" i="5"/>
  <c r="Q255" i="5"/>
  <c r="P255" i="5"/>
  <c r="O255" i="5"/>
  <c r="N255" i="5"/>
  <c r="M255" i="5"/>
  <c r="L255" i="5"/>
  <c r="K255" i="5"/>
  <c r="J255" i="5"/>
  <c r="I255" i="5"/>
  <c r="H255" i="5"/>
  <c r="G255" i="5"/>
  <c r="F255" i="5"/>
  <c r="E255" i="5"/>
  <c r="D255" i="5"/>
  <c r="C255" i="5"/>
  <c r="B255" i="5"/>
  <c r="AY254" i="5"/>
  <c r="AV254" i="5"/>
  <c r="AU254" i="5"/>
  <c r="AT254" i="5"/>
  <c r="AS254" i="5"/>
  <c r="AR254" i="5"/>
  <c r="AQ254" i="5"/>
  <c r="AP254" i="5"/>
  <c r="AO254" i="5"/>
  <c r="AN254" i="5"/>
  <c r="AM254" i="5"/>
  <c r="AL254" i="5"/>
  <c r="AK254" i="5"/>
  <c r="AJ254" i="5"/>
  <c r="AI254" i="5"/>
  <c r="AH254" i="5"/>
  <c r="AG254" i="5"/>
  <c r="AF254" i="5"/>
  <c r="AE254" i="5"/>
  <c r="AD254" i="5"/>
  <c r="AC254" i="5"/>
  <c r="AB254" i="5"/>
  <c r="AA254" i="5"/>
  <c r="W254" i="5"/>
  <c r="V254" i="5"/>
  <c r="U254" i="5"/>
  <c r="T254" i="5"/>
  <c r="S254" i="5"/>
  <c r="R254" i="5"/>
  <c r="Q254" i="5"/>
  <c r="P254" i="5"/>
  <c r="O254" i="5"/>
  <c r="N254" i="5"/>
  <c r="M254" i="5"/>
  <c r="L254" i="5"/>
  <c r="K254" i="5"/>
  <c r="J254" i="5"/>
  <c r="I254" i="5"/>
  <c r="H254" i="5"/>
  <c r="G254" i="5"/>
  <c r="F254" i="5"/>
  <c r="E254" i="5"/>
  <c r="D254" i="5"/>
  <c r="C254" i="5"/>
  <c r="B254" i="5"/>
  <c r="AY253" i="5"/>
  <c r="AV253" i="5"/>
  <c r="AU253" i="5"/>
  <c r="AT253" i="5"/>
  <c r="AS253" i="5"/>
  <c r="AR253" i="5"/>
  <c r="AQ253" i="5"/>
  <c r="AP253" i="5"/>
  <c r="AO253" i="5"/>
  <c r="AN253" i="5"/>
  <c r="AM253" i="5"/>
  <c r="AL253" i="5"/>
  <c r="AK253" i="5"/>
  <c r="AJ253" i="5"/>
  <c r="AI253" i="5"/>
  <c r="AH253" i="5"/>
  <c r="AG253" i="5"/>
  <c r="AF253" i="5"/>
  <c r="AE253" i="5"/>
  <c r="AD253" i="5"/>
  <c r="AC253" i="5"/>
  <c r="AB253" i="5"/>
  <c r="AA253" i="5"/>
  <c r="W253" i="5"/>
  <c r="V253" i="5"/>
  <c r="U253" i="5"/>
  <c r="T253" i="5"/>
  <c r="S253" i="5"/>
  <c r="R253" i="5"/>
  <c r="Q253" i="5"/>
  <c r="P253" i="5"/>
  <c r="O253" i="5"/>
  <c r="N253" i="5"/>
  <c r="M253" i="5"/>
  <c r="L253" i="5"/>
  <c r="K253" i="5"/>
  <c r="J253" i="5"/>
  <c r="I253" i="5"/>
  <c r="H253" i="5"/>
  <c r="G253" i="5"/>
  <c r="F253" i="5"/>
  <c r="E253" i="5"/>
  <c r="D253" i="5"/>
  <c r="C253" i="5"/>
  <c r="B253" i="5"/>
  <c r="AY252" i="5"/>
  <c r="AV252" i="5"/>
  <c r="AU252" i="5"/>
  <c r="AT252" i="5"/>
  <c r="AS252" i="5"/>
  <c r="AR252" i="5"/>
  <c r="AQ252" i="5"/>
  <c r="AP252" i="5"/>
  <c r="AO252" i="5"/>
  <c r="AN252" i="5"/>
  <c r="AM252" i="5"/>
  <c r="AL252" i="5"/>
  <c r="AK252" i="5"/>
  <c r="AJ252" i="5"/>
  <c r="AI252" i="5"/>
  <c r="AH252" i="5"/>
  <c r="AG252" i="5"/>
  <c r="AF252" i="5"/>
  <c r="AE252" i="5"/>
  <c r="AD252" i="5"/>
  <c r="AC252" i="5"/>
  <c r="AB252" i="5"/>
  <c r="AA252" i="5"/>
  <c r="W252" i="5"/>
  <c r="V252" i="5"/>
  <c r="U252" i="5"/>
  <c r="T252" i="5"/>
  <c r="S252" i="5"/>
  <c r="R252" i="5"/>
  <c r="Q252" i="5"/>
  <c r="P252" i="5"/>
  <c r="O252" i="5"/>
  <c r="N252" i="5"/>
  <c r="M252" i="5"/>
  <c r="L252" i="5"/>
  <c r="K252" i="5"/>
  <c r="J252" i="5"/>
  <c r="I252" i="5"/>
  <c r="H252" i="5"/>
  <c r="G252" i="5"/>
  <c r="F252" i="5"/>
  <c r="E252" i="5"/>
  <c r="D252" i="5"/>
  <c r="C252" i="5"/>
  <c r="B252" i="5"/>
  <c r="AY251" i="5"/>
  <c r="AV251" i="5"/>
  <c r="AU251" i="5"/>
  <c r="AT251" i="5"/>
  <c r="AS251" i="5"/>
  <c r="AR251" i="5"/>
  <c r="AQ251" i="5"/>
  <c r="AP251" i="5"/>
  <c r="AO251" i="5"/>
  <c r="AN251" i="5"/>
  <c r="AM251" i="5"/>
  <c r="AL251" i="5"/>
  <c r="AK251" i="5"/>
  <c r="AJ251" i="5"/>
  <c r="AI251" i="5"/>
  <c r="AH251" i="5"/>
  <c r="AG251" i="5"/>
  <c r="AF251" i="5"/>
  <c r="AE251" i="5"/>
  <c r="AD251" i="5"/>
  <c r="AC251" i="5"/>
  <c r="AB251" i="5"/>
  <c r="AA251" i="5"/>
  <c r="W251" i="5"/>
  <c r="V251" i="5"/>
  <c r="U251" i="5"/>
  <c r="T251" i="5"/>
  <c r="S251" i="5"/>
  <c r="R251" i="5"/>
  <c r="Q251" i="5"/>
  <c r="P251" i="5"/>
  <c r="O251" i="5"/>
  <c r="N251" i="5"/>
  <c r="M251" i="5"/>
  <c r="L251" i="5"/>
  <c r="K251" i="5"/>
  <c r="J251" i="5"/>
  <c r="I251" i="5"/>
  <c r="H251" i="5"/>
  <c r="G251" i="5"/>
  <c r="F251" i="5"/>
  <c r="E251" i="5"/>
  <c r="D251" i="5"/>
  <c r="C251" i="5"/>
  <c r="B251" i="5"/>
  <c r="AY250" i="5"/>
  <c r="AV250" i="5"/>
  <c r="AU250" i="5"/>
  <c r="AT250" i="5"/>
  <c r="AS250" i="5"/>
  <c r="AR250" i="5"/>
  <c r="AQ250" i="5"/>
  <c r="AP250" i="5"/>
  <c r="AO250" i="5"/>
  <c r="AN250" i="5"/>
  <c r="AM250" i="5"/>
  <c r="AL250" i="5"/>
  <c r="AK250" i="5"/>
  <c r="AJ250" i="5"/>
  <c r="AI250" i="5"/>
  <c r="AH250" i="5"/>
  <c r="AG250" i="5"/>
  <c r="AF250" i="5"/>
  <c r="AE250" i="5"/>
  <c r="AD250" i="5"/>
  <c r="AC250" i="5"/>
  <c r="AB250" i="5"/>
  <c r="AA250" i="5"/>
  <c r="W250" i="5"/>
  <c r="V250" i="5"/>
  <c r="U250" i="5"/>
  <c r="T250" i="5"/>
  <c r="S250" i="5"/>
  <c r="R250" i="5"/>
  <c r="Q250" i="5"/>
  <c r="P250" i="5"/>
  <c r="O250" i="5"/>
  <c r="N250" i="5"/>
  <c r="M250" i="5"/>
  <c r="L250" i="5"/>
  <c r="K250" i="5"/>
  <c r="J250" i="5"/>
  <c r="I250" i="5"/>
  <c r="H250" i="5"/>
  <c r="G250" i="5"/>
  <c r="F250" i="5"/>
  <c r="E250" i="5"/>
  <c r="D250" i="5"/>
  <c r="C250" i="5"/>
  <c r="B250" i="5"/>
  <c r="AY249" i="5"/>
  <c r="AV249" i="5"/>
  <c r="AU249" i="5"/>
  <c r="AT249" i="5"/>
  <c r="AS249" i="5"/>
  <c r="AR249" i="5"/>
  <c r="AQ249" i="5"/>
  <c r="AP249" i="5"/>
  <c r="AO249" i="5"/>
  <c r="AN249" i="5"/>
  <c r="AM249" i="5"/>
  <c r="AL249" i="5"/>
  <c r="AK249" i="5"/>
  <c r="AJ249" i="5"/>
  <c r="AI249" i="5"/>
  <c r="AH249" i="5"/>
  <c r="AG249" i="5"/>
  <c r="AF249" i="5"/>
  <c r="AE249" i="5"/>
  <c r="AD249" i="5"/>
  <c r="AC249" i="5"/>
  <c r="AB249" i="5"/>
  <c r="AA249" i="5"/>
  <c r="W249" i="5"/>
  <c r="V249" i="5"/>
  <c r="U249" i="5"/>
  <c r="T249" i="5"/>
  <c r="S249" i="5"/>
  <c r="R249" i="5"/>
  <c r="Q249" i="5"/>
  <c r="P249" i="5"/>
  <c r="O249" i="5"/>
  <c r="N249" i="5"/>
  <c r="M249" i="5"/>
  <c r="L249" i="5"/>
  <c r="K249" i="5"/>
  <c r="J249" i="5"/>
  <c r="I249" i="5"/>
  <c r="H249" i="5"/>
  <c r="G249" i="5"/>
  <c r="F249" i="5"/>
  <c r="E249" i="5"/>
  <c r="D249" i="5"/>
  <c r="C249" i="5"/>
  <c r="B249" i="5"/>
  <c r="AY248" i="5"/>
  <c r="AV248" i="5"/>
  <c r="AU248" i="5"/>
  <c r="AT248" i="5"/>
  <c r="AS248" i="5"/>
  <c r="AR248" i="5"/>
  <c r="AQ248" i="5"/>
  <c r="AP248" i="5"/>
  <c r="AO248" i="5"/>
  <c r="AN248" i="5"/>
  <c r="AM248" i="5"/>
  <c r="AL248" i="5"/>
  <c r="AK248" i="5"/>
  <c r="AJ248" i="5"/>
  <c r="AI248" i="5"/>
  <c r="AH248" i="5"/>
  <c r="AG248" i="5"/>
  <c r="AF248" i="5"/>
  <c r="AE248" i="5"/>
  <c r="AD248" i="5"/>
  <c r="AC248" i="5"/>
  <c r="AB248" i="5"/>
  <c r="AA248" i="5"/>
  <c r="W248" i="5"/>
  <c r="V248" i="5"/>
  <c r="U248" i="5"/>
  <c r="T248" i="5"/>
  <c r="S248" i="5"/>
  <c r="R248" i="5"/>
  <c r="Q248" i="5"/>
  <c r="P248" i="5"/>
  <c r="O248" i="5"/>
  <c r="N248" i="5"/>
  <c r="M248" i="5"/>
  <c r="L248" i="5"/>
  <c r="K248" i="5"/>
  <c r="J248" i="5"/>
  <c r="I248" i="5"/>
  <c r="H248" i="5"/>
  <c r="G248" i="5"/>
  <c r="F248" i="5"/>
  <c r="E248" i="5"/>
  <c r="D248" i="5"/>
  <c r="C248" i="5"/>
  <c r="B248" i="5"/>
  <c r="AY247" i="5"/>
  <c r="AV247" i="5"/>
  <c r="AU247" i="5"/>
  <c r="AT247" i="5"/>
  <c r="AS247" i="5"/>
  <c r="AR247" i="5"/>
  <c r="AQ247" i="5"/>
  <c r="AP247" i="5"/>
  <c r="AO247" i="5"/>
  <c r="AN247" i="5"/>
  <c r="AM247" i="5"/>
  <c r="AL247" i="5"/>
  <c r="AK247" i="5"/>
  <c r="AJ247" i="5"/>
  <c r="AI247" i="5"/>
  <c r="AH247" i="5"/>
  <c r="AG247" i="5"/>
  <c r="AF247" i="5"/>
  <c r="AE247" i="5"/>
  <c r="AD247" i="5"/>
  <c r="AC247" i="5"/>
  <c r="AB247" i="5"/>
  <c r="AA247" i="5"/>
  <c r="W247" i="5"/>
  <c r="V247" i="5"/>
  <c r="U247" i="5"/>
  <c r="T247" i="5"/>
  <c r="S247" i="5"/>
  <c r="R247" i="5"/>
  <c r="Q247" i="5"/>
  <c r="P247" i="5"/>
  <c r="O247" i="5"/>
  <c r="N247" i="5"/>
  <c r="M247" i="5"/>
  <c r="L247" i="5"/>
  <c r="K247" i="5"/>
  <c r="J247" i="5"/>
  <c r="I247" i="5"/>
  <c r="H247" i="5"/>
  <c r="G247" i="5"/>
  <c r="F247" i="5"/>
  <c r="E247" i="5"/>
  <c r="D247" i="5"/>
  <c r="C247" i="5"/>
  <c r="B247" i="5"/>
  <c r="AY246" i="5"/>
  <c r="AV246" i="5"/>
  <c r="AU246" i="5"/>
  <c r="AT246" i="5"/>
  <c r="AS246" i="5"/>
  <c r="AR246" i="5"/>
  <c r="AQ246" i="5"/>
  <c r="AP246" i="5"/>
  <c r="AO246" i="5"/>
  <c r="AN246" i="5"/>
  <c r="AM246" i="5"/>
  <c r="AL246" i="5"/>
  <c r="AK246" i="5"/>
  <c r="AJ246" i="5"/>
  <c r="AI246" i="5"/>
  <c r="AH246" i="5"/>
  <c r="AG246" i="5"/>
  <c r="AF246" i="5"/>
  <c r="AE246" i="5"/>
  <c r="AD246" i="5"/>
  <c r="AC246" i="5"/>
  <c r="AB246" i="5"/>
  <c r="AA246" i="5"/>
  <c r="W246" i="5"/>
  <c r="V246" i="5"/>
  <c r="U246" i="5"/>
  <c r="T246" i="5"/>
  <c r="S246" i="5"/>
  <c r="R246" i="5"/>
  <c r="Q246" i="5"/>
  <c r="P246" i="5"/>
  <c r="O246" i="5"/>
  <c r="N246" i="5"/>
  <c r="M246" i="5"/>
  <c r="L246" i="5"/>
  <c r="K246" i="5"/>
  <c r="J246" i="5"/>
  <c r="I246" i="5"/>
  <c r="H246" i="5"/>
  <c r="G246" i="5"/>
  <c r="F246" i="5"/>
  <c r="E246" i="5"/>
  <c r="D246" i="5"/>
  <c r="C246" i="5"/>
  <c r="B246" i="5"/>
  <c r="AY245" i="5"/>
  <c r="AV245" i="5"/>
  <c r="AU245" i="5"/>
  <c r="AT245" i="5"/>
  <c r="AS245" i="5"/>
  <c r="AR245" i="5"/>
  <c r="AQ245" i="5"/>
  <c r="AP245" i="5"/>
  <c r="AO245" i="5"/>
  <c r="AN245" i="5"/>
  <c r="AM245" i="5"/>
  <c r="AL245" i="5"/>
  <c r="AK245" i="5"/>
  <c r="AJ245" i="5"/>
  <c r="AI245" i="5"/>
  <c r="AH245" i="5"/>
  <c r="AG245" i="5"/>
  <c r="AF245" i="5"/>
  <c r="AE245" i="5"/>
  <c r="AD245" i="5"/>
  <c r="AC245" i="5"/>
  <c r="AB245" i="5"/>
  <c r="AA245" i="5"/>
  <c r="W245" i="5"/>
  <c r="V245" i="5"/>
  <c r="U245" i="5"/>
  <c r="T245" i="5"/>
  <c r="S245" i="5"/>
  <c r="R245" i="5"/>
  <c r="Q245" i="5"/>
  <c r="P245" i="5"/>
  <c r="O245" i="5"/>
  <c r="N245" i="5"/>
  <c r="M245" i="5"/>
  <c r="L245" i="5"/>
  <c r="K245" i="5"/>
  <c r="J245" i="5"/>
  <c r="I245" i="5"/>
  <c r="H245" i="5"/>
  <c r="G245" i="5"/>
  <c r="F245" i="5"/>
  <c r="E245" i="5"/>
  <c r="D245" i="5"/>
  <c r="C245" i="5"/>
  <c r="B245" i="5"/>
  <c r="AY244" i="5"/>
  <c r="AV244" i="5"/>
  <c r="AU244" i="5"/>
  <c r="AT244" i="5"/>
  <c r="AS244" i="5"/>
  <c r="AR244" i="5"/>
  <c r="AQ244" i="5"/>
  <c r="AP244" i="5"/>
  <c r="AO244" i="5"/>
  <c r="AN244" i="5"/>
  <c r="AM244" i="5"/>
  <c r="AL244" i="5"/>
  <c r="AK244" i="5"/>
  <c r="AJ244" i="5"/>
  <c r="AI244" i="5"/>
  <c r="AH244" i="5"/>
  <c r="AG244" i="5"/>
  <c r="AF244" i="5"/>
  <c r="AE244" i="5"/>
  <c r="AD244" i="5"/>
  <c r="AC244" i="5"/>
  <c r="AB244" i="5"/>
  <c r="AA244" i="5"/>
  <c r="W244" i="5"/>
  <c r="V244" i="5"/>
  <c r="U244" i="5"/>
  <c r="T244" i="5"/>
  <c r="S244" i="5"/>
  <c r="R244" i="5"/>
  <c r="Q244" i="5"/>
  <c r="P244" i="5"/>
  <c r="O244" i="5"/>
  <c r="N244" i="5"/>
  <c r="M244" i="5"/>
  <c r="L244" i="5"/>
  <c r="K244" i="5"/>
  <c r="J244" i="5"/>
  <c r="I244" i="5"/>
  <c r="H244" i="5"/>
  <c r="G244" i="5"/>
  <c r="F244" i="5"/>
  <c r="E244" i="5"/>
  <c r="D244" i="5"/>
  <c r="C244" i="5"/>
  <c r="B244" i="5"/>
  <c r="AY243" i="5"/>
  <c r="AV243" i="5"/>
  <c r="AU243" i="5"/>
  <c r="AT243" i="5"/>
  <c r="AS243" i="5"/>
  <c r="AR243" i="5"/>
  <c r="AQ243" i="5"/>
  <c r="AP243" i="5"/>
  <c r="AO243" i="5"/>
  <c r="AN243" i="5"/>
  <c r="AM243" i="5"/>
  <c r="AL243" i="5"/>
  <c r="AK243" i="5"/>
  <c r="AJ243" i="5"/>
  <c r="AI243" i="5"/>
  <c r="AH243" i="5"/>
  <c r="AG243" i="5"/>
  <c r="AF243" i="5"/>
  <c r="AE243" i="5"/>
  <c r="AD243" i="5"/>
  <c r="AC243" i="5"/>
  <c r="AB243" i="5"/>
  <c r="AA243" i="5"/>
  <c r="W243" i="5"/>
  <c r="V243" i="5"/>
  <c r="U243" i="5"/>
  <c r="T243" i="5"/>
  <c r="S243" i="5"/>
  <c r="R243" i="5"/>
  <c r="Q243" i="5"/>
  <c r="P243" i="5"/>
  <c r="O243" i="5"/>
  <c r="N243" i="5"/>
  <c r="M243" i="5"/>
  <c r="L243" i="5"/>
  <c r="K243" i="5"/>
  <c r="J243" i="5"/>
  <c r="I243" i="5"/>
  <c r="H243" i="5"/>
  <c r="G243" i="5"/>
  <c r="F243" i="5"/>
  <c r="E243" i="5"/>
  <c r="D243" i="5"/>
  <c r="C243" i="5"/>
  <c r="B243" i="5"/>
  <c r="AY242" i="5"/>
  <c r="AV242" i="5"/>
  <c r="AU242" i="5"/>
  <c r="AT242" i="5"/>
  <c r="AS242" i="5"/>
  <c r="AR242" i="5"/>
  <c r="AQ242" i="5"/>
  <c r="AP242" i="5"/>
  <c r="AO242" i="5"/>
  <c r="AN242" i="5"/>
  <c r="AM242" i="5"/>
  <c r="AL242" i="5"/>
  <c r="AK242" i="5"/>
  <c r="AJ242" i="5"/>
  <c r="AI242" i="5"/>
  <c r="AH242" i="5"/>
  <c r="AG242" i="5"/>
  <c r="AF242" i="5"/>
  <c r="AE242" i="5"/>
  <c r="AD242" i="5"/>
  <c r="AC242" i="5"/>
  <c r="AB242" i="5"/>
  <c r="AA242" i="5"/>
  <c r="W242" i="5"/>
  <c r="V242" i="5"/>
  <c r="U242" i="5"/>
  <c r="T242" i="5"/>
  <c r="S242" i="5"/>
  <c r="R242" i="5"/>
  <c r="Q242" i="5"/>
  <c r="P242" i="5"/>
  <c r="O242" i="5"/>
  <c r="N242" i="5"/>
  <c r="M242" i="5"/>
  <c r="L242" i="5"/>
  <c r="K242" i="5"/>
  <c r="J242" i="5"/>
  <c r="I242" i="5"/>
  <c r="H242" i="5"/>
  <c r="G242" i="5"/>
  <c r="F242" i="5"/>
  <c r="E242" i="5"/>
  <c r="D242" i="5"/>
  <c r="C242" i="5"/>
  <c r="B242" i="5"/>
  <c r="AY241" i="5"/>
  <c r="AV241" i="5"/>
  <c r="AU241" i="5"/>
  <c r="AT241" i="5"/>
  <c r="AS241" i="5"/>
  <c r="AR241" i="5"/>
  <c r="AQ241" i="5"/>
  <c r="AP241" i="5"/>
  <c r="AO241" i="5"/>
  <c r="AN241" i="5"/>
  <c r="AM241" i="5"/>
  <c r="AL241" i="5"/>
  <c r="AK241" i="5"/>
  <c r="AJ241" i="5"/>
  <c r="AI241" i="5"/>
  <c r="AH241" i="5"/>
  <c r="AG241" i="5"/>
  <c r="AF241" i="5"/>
  <c r="AE241" i="5"/>
  <c r="AD241" i="5"/>
  <c r="AC241" i="5"/>
  <c r="AB241" i="5"/>
  <c r="AA241" i="5"/>
  <c r="W241" i="5"/>
  <c r="V241" i="5"/>
  <c r="U241" i="5"/>
  <c r="T241" i="5"/>
  <c r="S241" i="5"/>
  <c r="R241" i="5"/>
  <c r="Q241" i="5"/>
  <c r="P241" i="5"/>
  <c r="O241" i="5"/>
  <c r="N241" i="5"/>
  <c r="M241" i="5"/>
  <c r="L241" i="5"/>
  <c r="K241" i="5"/>
  <c r="J241" i="5"/>
  <c r="I241" i="5"/>
  <c r="H241" i="5"/>
  <c r="G241" i="5"/>
  <c r="F241" i="5"/>
  <c r="E241" i="5"/>
  <c r="D241" i="5"/>
  <c r="C241" i="5"/>
  <c r="B241" i="5"/>
  <c r="AY240" i="5"/>
  <c r="AV240" i="5"/>
  <c r="AU240" i="5"/>
  <c r="AT240" i="5"/>
  <c r="AS240" i="5"/>
  <c r="AR240" i="5"/>
  <c r="AQ240" i="5"/>
  <c r="AP240" i="5"/>
  <c r="AO240" i="5"/>
  <c r="AN240" i="5"/>
  <c r="AM240" i="5"/>
  <c r="AL240" i="5"/>
  <c r="AK240" i="5"/>
  <c r="AJ240" i="5"/>
  <c r="AI240" i="5"/>
  <c r="AH240" i="5"/>
  <c r="AG240" i="5"/>
  <c r="AF240" i="5"/>
  <c r="AE240" i="5"/>
  <c r="AD240" i="5"/>
  <c r="AC240" i="5"/>
  <c r="AB240" i="5"/>
  <c r="AA240" i="5"/>
  <c r="W240" i="5"/>
  <c r="V240" i="5"/>
  <c r="U240" i="5"/>
  <c r="T240" i="5"/>
  <c r="S240" i="5"/>
  <c r="R240" i="5"/>
  <c r="Q240" i="5"/>
  <c r="P240" i="5"/>
  <c r="O240" i="5"/>
  <c r="N240" i="5"/>
  <c r="M240" i="5"/>
  <c r="L240" i="5"/>
  <c r="K240" i="5"/>
  <c r="J240" i="5"/>
  <c r="I240" i="5"/>
  <c r="H240" i="5"/>
  <c r="G240" i="5"/>
  <c r="F240" i="5"/>
  <c r="E240" i="5"/>
  <c r="D240" i="5"/>
  <c r="C240" i="5"/>
  <c r="B240" i="5"/>
  <c r="AY239" i="5"/>
  <c r="AV239" i="5"/>
  <c r="AU239" i="5"/>
  <c r="AT239" i="5"/>
  <c r="AS239" i="5"/>
  <c r="AR239" i="5"/>
  <c r="AQ239" i="5"/>
  <c r="AP239" i="5"/>
  <c r="AO239" i="5"/>
  <c r="AN239" i="5"/>
  <c r="AM239" i="5"/>
  <c r="AL239" i="5"/>
  <c r="AK239" i="5"/>
  <c r="AJ239" i="5"/>
  <c r="AI239" i="5"/>
  <c r="AH239" i="5"/>
  <c r="AG239" i="5"/>
  <c r="AF239" i="5"/>
  <c r="AE239" i="5"/>
  <c r="AD239" i="5"/>
  <c r="AC239" i="5"/>
  <c r="AB239" i="5"/>
  <c r="AA239" i="5"/>
  <c r="W239" i="5"/>
  <c r="V239" i="5"/>
  <c r="U239" i="5"/>
  <c r="T239" i="5"/>
  <c r="S239" i="5"/>
  <c r="R239" i="5"/>
  <c r="Q239" i="5"/>
  <c r="P239" i="5"/>
  <c r="O239" i="5"/>
  <c r="N239" i="5"/>
  <c r="M239" i="5"/>
  <c r="L239" i="5"/>
  <c r="K239" i="5"/>
  <c r="J239" i="5"/>
  <c r="I239" i="5"/>
  <c r="H239" i="5"/>
  <c r="G239" i="5"/>
  <c r="F239" i="5"/>
  <c r="E239" i="5"/>
  <c r="D239" i="5"/>
  <c r="C239" i="5"/>
  <c r="B239" i="5"/>
  <c r="AY238" i="5"/>
  <c r="AV238" i="5"/>
  <c r="AU238" i="5"/>
  <c r="AT238" i="5"/>
  <c r="AS238" i="5"/>
  <c r="AR238" i="5"/>
  <c r="AQ238" i="5"/>
  <c r="AP238" i="5"/>
  <c r="AO238" i="5"/>
  <c r="AN238" i="5"/>
  <c r="AM238" i="5"/>
  <c r="AL238" i="5"/>
  <c r="AK238" i="5"/>
  <c r="AJ238" i="5"/>
  <c r="AI238" i="5"/>
  <c r="AH238" i="5"/>
  <c r="AG238" i="5"/>
  <c r="AF238" i="5"/>
  <c r="AE238" i="5"/>
  <c r="AD238" i="5"/>
  <c r="AC238" i="5"/>
  <c r="AB238" i="5"/>
  <c r="AA238" i="5"/>
  <c r="W238" i="5"/>
  <c r="V238" i="5"/>
  <c r="U238" i="5"/>
  <c r="T238" i="5"/>
  <c r="S238" i="5"/>
  <c r="R238" i="5"/>
  <c r="Q238" i="5"/>
  <c r="P238" i="5"/>
  <c r="O238" i="5"/>
  <c r="N238" i="5"/>
  <c r="M238" i="5"/>
  <c r="L238" i="5"/>
  <c r="K238" i="5"/>
  <c r="J238" i="5"/>
  <c r="I238" i="5"/>
  <c r="H238" i="5"/>
  <c r="G238" i="5"/>
  <c r="F238" i="5"/>
  <c r="E238" i="5"/>
  <c r="D238" i="5"/>
  <c r="C238" i="5"/>
  <c r="B238" i="5"/>
  <c r="AY237" i="5"/>
  <c r="AV237" i="5"/>
  <c r="AU237" i="5"/>
  <c r="AT237" i="5"/>
  <c r="AS237" i="5"/>
  <c r="AR237" i="5"/>
  <c r="AQ237" i="5"/>
  <c r="AP237" i="5"/>
  <c r="AO237" i="5"/>
  <c r="AN237" i="5"/>
  <c r="AM237" i="5"/>
  <c r="AL237" i="5"/>
  <c r="AK237" i="5"/>
  <c r="AJ237" i="5"/>
  <c r="AI237" i="5"/>
  <c r="AH237" i="5"/>
  <c r="AG237" i="5"/>
  <c r="AF237" i="5"/>
  <c r="AE237" i="5"/>
  <c r="AD237" i="5"/>
  <c r="AC237" i="5"/>
  <c r="AB237" i="5"/>
  <c r="AA237" i="5"/>
  <c r="W237" i="5"/>
  <c r="V237" i="5"/>
  <c r="U237" i="5"/>
  <c r="T237" i="5"/>
  <c r="S237" i="5"/>
  <c r="R237" i="5"/>
  <c r="Q237" i="5"/>
  <c r="P237" i="5"/>
  <c r="O237" i="5"/>
  <c r="N237" i="5"/>
  <c r="M237" i="5"/>
  <c r="L237" i="5"/>
  <c r="K237" i="5"/>
  <c r="J237" i="5"/>
  <c r="I237" i="5"/>
  <c r="H237" i="5"/>
  <c r="G237" i="5"/>
  <c r="F237" i="5"/>
  <c r="E237" i="5"/>
  <c r="D237" i="5"/>
  <c r="C237" i="5"/>
  <c r="B237" i="5"/>
  <c r="AY236" i="5"/>
  <c r="AV236" i="5"/>
  <c r="AU236" i="5"/>
  <c r="AT236" i="5"/>
  <c r="AS236" i="5"/>
  <c r="AR236" i="5"/>
  <c r="AQ236" i="5"/>
  <c r="AP236" i="5"/>
  <c r="AO236" i="5"/>
  <c r="AN236" i="5"/>
  <c r="AM236" i="5"/>
  <c r="AL236" i="5"/>
  <c r="AK236" i="5"/>
  <c r="AJ236" i="5"/>
  <c r="AI236" i="5"/>
  <c r="AH236" i="5"/>
  <c r="AG236" i="5"/>
  <c r="AF236" i="5"/>
  <c r="AE236" i="5"/>
  <c r="AD236" i="5"/>
  <c r="AC236" i="5"/>
  <c r="AB236" i="5"/>
  <c r="AA236" i="5"/>
  <c r="W236" i="5"/>
  <c r="V236" i="5"/>
  <c r="U236" i="5"/>
  <c r="T236" i="5"/>
  <c r="S236" i="5"/>
  <c r="R236" i="5"/>
  <c r="Q236" i="5"/>
  <c r="P236" i="5"/>
  <c r="O236" i="5"/>
  <c r="N236" i="5"/>
  <c r="M236" i="5"/>
  <c r="L236" i="5"/>
  <c r="K236" i="5"/>
  <c r="J236" i="5"/>
  <c r="I236" i="5"/>
  <c r="H236" i="5"/>
  <c r="G236" i="5"/>
  <c r="F236" i="5"/>
  <c r="E236" i="5"/>
  <c r="D236" i="5"/>
  <c r="C236" i="5"/>
  <c r="B236" i="5"/>
  <c r="AY235" i="5"/>
  <c r="AV235" i="5"/>
  <c r="AU235" i="5"/>
  <c r="AT235" i="5"/>
  <c r="AS235" i="5"/>
  <c r="AR235" i="5"/>
  <c r="AQ235" i="5"/>
  <c r="AP235" i="5"/>
  <c r="AO235" i="5"/>
  <c r="AN235" i="5"/>
  <c r="AM235" i="5"/>
  <c r="AL235" i="5"/>
  <c r="AK235" i="5"/>
  <c r="AJ235" i="5"/>
  <c r="AI235" i="5"/>
  <c r="AH235" i="5"/>
  <c r="AG235" i="5"/>
  <c r="AF235" i="5"/>
  <c r="AE235" i="5"/>
  <c r="AD235" i="5"/>
  <c r="AC235" i="5"/>
  <c r="AB235" i="5"/>
  <c r="AA235" i="5"/>
  <c r="W235" i="5"/>
  <c r="V235" i="5"/>
  <c r="U235" i="5"/>
  <c r="T235" i="5"/>
  <c r="S235" i="5"/>
  <c r="R235" i="5"/>
  <c r="Q235" i="5"/>
  <c r="P235" i="5"/>
  <c r="O235" i="5"/>
  <c r="N235" i="5"/>
  <c r="M235" i="5"/>
  <c r="L235" i="5"/>
  <c r="K235" i="5"/>
  <c r="J235" i="5"/>
  <c r="I235" i="5"/>
  <c r="H235" i="5"/>
  <c r="G235" i="5"/>
  <c r="F235" i="5"/>
  <c r="E235" i="5"/>
  <c r="D235" i="5"/>
  <c r="C235" i="5"/>
  <c r="B235" i="5"/>
  <c r="AY234" i="5"/>
  <c r="AV234" i="5"/>
  <c r="AU234" i="5"/>
  <c r="AT234" i="5"/>
  <c r="AS234" i="5"/>
  <c r="AR234" i="5"/>
  <c r="AQ234" i="5"/>
  <c r="AP234" i="5"/>
  <c r="AO234" i="5"/>
  <c r="AN234" i="5"/>
  <c r="AM234" i="5"/>
  <c r="AL234" i="5"/>
  <c r="AK234" i="5"/>
  <c r="AJ234" i="5"/>
  <c r="AI234" i="5"/>
  <c r="AH234" i="5"/>
  <c r="AG234" i="5"/>
  <c r="AF234" i="5"/>
  <c r="AE234" i="5"/>
  <c r="AD234" i="5"/>
  <c r="AC234" i="5"/>
  <c r="AB234" i="5"/>
  <c r="AA234" i="5"/>
  <c r="W234" i="5"/>
  <c r="V234" i="5"/>
  <c r="U234" i="5"/>
  <c r="T234" i="5"/>
  <c r="S234" i="5"/>
  <c r="R234" i="5"/>
  <c r="Q234" i="5"/>
  <c r="P234" i="5"/>
  <c r="O234" i="5"/>
  <c r="N234" i="5"/>
  <c r="M234" i="5"/>
  <c r="L234" i="5"/>
  <c r="K234" i="5"/>
  <c r="J234" i="5"/>
  <c r="I234" i="5"/>
  <c r="H234" i="5"/>
  <c r="G234" i="5"/>
  <c r="F234" i="5"/>
  <c r="E234" i="5"/>
  <c r="D234" i="5"/>
  <c r="C234" i="5"/>
  <c r="B234" i="5"/>
  <c r="AY233" i="5"/>
  <c r="AV233" i="5"/>
  <c r="AU233" i="5"/>
  <c r="AT233" i="5"/>
  <c r="AS233" i="5"/>
  <c r="AR233" i="5"/>
  <c r="AQ233" i="5"/>
  <c r="AP233" i="5"/>
  <c r="AO233" i="5"/>
  <c r="AN233" i="5"/>
  <c r="AM233" i="5"/>
  <c r="AL233" i="5"/>
  <c r="AK233" i="5"/>
  <c r="AJ233" i="5"/>
  <c r="AI233" i="5"/>
  <c r="AH233" i="5"/>
  <c r="AG233" i="5"/>
  <c r="AF233" i="5"/>
  <c r="AE233" i="5"/>
  <c r="AD233" i="5"/>
  <c r="AC233" i="5"/>
  <c r="AB233" i="5"/>
  <c r="AA233" i="5"/>
  <c r="W233" i="5"/>
  <c r="V233" i="5"/>
  <c r="U233" i="5"/>
  <c r="T233" i="5"/>
  <c r="S233" i="5"/>
  <c r="R233" i="5"/>
  <c r="Q233" i="5"/>
  <c r="P233" i="5"/>
  <c r="O233" i="5"/>
  <c r="N233" i="5"/>
  <c r="M233" i="5"/>
  <c r="L233" i="5"/>
  <c r="K233" i="5"/>
  <c r="J233" i="5"/>
  <c r="I233" i="5"/>
  <c r="H233" i="5"/>
  <c r="G233" i="5"/>
  <c r="F233" i="5"/>
  <c r="E233" i="5"/>
  <c r="D233" i="5"/>
  <c r="C233" i="5"/>
  <c r="B233" i="5"/>
  <c r="AY232" i="5"/>
  <c r="AV232" i="5"/>
  <c r="AU232" i="5"/>
  <c r="AT232" i="5"/>
  <c r="AS232" i="5"/>
  <c r="AR232" i="5"/>
  <c r="AQ232" i="5"/>
  <c r="AP232" i="5"/>
  <c r="AO232" i="5"/>
  <c r="AN232" i="5"/>
  <c r="AM232" i="5"/>
  <c r="AL232" i="5"/>
  <c r="AK232" i="5"/>
  <c r="AJ232" i="5"/>
  <c r="AI232" i="5"/>
  <c r="AH232" i="5"/>
  <c r="AG232" i="5"/>
  <c r="AF232" i="5"/>
  <c r="AE232" i="5"/>
  <c r="AD232" i="5"/>
  <c r="AC232" i="5"/>
  <c r="AB232" i="5"/>
  <c r="AA232" i="5"/>
  <c r="W232" i="5"/>
  <c r="V232" i="5"/>
  <c r="U232" i="5"/>
  <c r="T232" i="5"/>
  <c r="S232" i="5"/>
  <c r="R232" i="5"/>
  <c r="Q232" i="5"/>
  <c r="P232" i="5"/>
  <c r="O232" i="5"/>
  <c r="N232" i="5"/>
  <c r="M232" i="5"/>
  <c r="L232" i="5"/>
  <c r="K232" i="5"/>
  <c r="J232" i="5"/>
  <c r="I232" i="5"/>
  <c r="H232" i="5"/>
  <c r="G232" i="5"/>
  <c r="F232" i="5"/>
  <c r="E232" i="5"/>
  <c r="D232" i="5"/>
  <c r="C232" i="5"/>
  <c r="B232" i="5"/>
  <c r="AY231" i="5"/>
  <c r="AV231" i="5"/>
  <c r="AU231" i="5"/>
  <c r="AT231" i="5"/>
  <c r="AS231" i="5"/>
  <c r="AR231" i="5"/>
  <c r="AQ231" i="5"/>
  <c r="AP231" i="5"/>
  <c r="AO231" i="5"/>
  <c r="AN231" i="5"/>
  <c r="AM231" i="5"/>
  <c r="AL231" i="5"/>
  <c r="AK231" i="5"/>
  <c r="AJ231" i="5"/>
  <c r="AI231" i="5"/>
  <c r="AH231" i="5"/>
  <c r="AG231" i="5"/>
  <c r="AF231" i="5"/>
  <c r="AE231" i="5"/>
  <c r="AD231" i="5"/>
  <c r="AC231" i="5"/>
  <c r="AB231" i="5"/>
  <c r="AA231" i="5"/>
  <c r="W231" i="5"/>
  <c r="V231" i="5"/>
  <c r="U231" i="5"/>
  <c r="T231" i="5"/>
  <c r="S231" i="5"/>
  <c r="R231" i="5"/>
  <c r="Q231" i="5"/>
  <c r="P231" i="5"/>
  <c r="O231" i="5"/>
  <c r="N231" i="5"/>
  <c r="M231" i="5"/>
  <c r="L231" i="5"/>
  <c r="K231" i="5"/>
  <c r="J231" i="5"/>
  <c r="I231" i="5"/>
  <c r="H231" i="5"/>
  <c r="G231" i="5"/>
  <c r="F231" i="5"/>
  <c r="E231" i="5"/>
  <c r="D231" i="5"/>
  <c r="C231" i="5"/>
  <c r="B231" i="5"/>
  <c r="AY230" i="5"/>
  <c r="AV230" i="5"/>
  <c r="AU230" i="5"/>
  <c r="AT230" i="5"/>
  <c r="AS230" i="5"/>
  <c r="AR230" i="5"/>
  <c r="AQ230" i="5"/>
  <c r="AP230" i="5"/>
  <c r="AO230" i="5"/>
  <c r="AN230" i="5"/>
  <c r="AM230" i="5"/>
  <c r="AL230" i="5"/>
  <c r="AK230" i="5"/>
  <c r="AJ230" i="5"/>
  <c r="AI230" i="5"/>
  <c r="AH230" i="5"/>
  <c r="AG230" i="5"/>
  <c r="AF230" i="5"/>
  <c r="AE230" i="5"/>
  <c r="AD230" i="5"/>
  <c r="AC230" i="5"/>
  <c r="AB230" i="5"/>
  <c r="AA230" i="5"/>
  <c r="W230" i="5"/>
  <c r="V230" i="5"/>
  <c r="U230" i="5"/>
  <c r="T230" i="5"/>
  <c r="S230" i="5"/>
  <c r="R230" i="5"/>
  <c r="Q230" i="5"/>
  <c r="P230" i="5"/>
  <c r="O230" i="5"/>
  <c r="N230" i="5"/>
  <c r="M230" i="5"/>
  <c r="L230" i="5"/>
  <c r="K230" i="5"/>
  <c r="J230" i="5"/>
  <c r="I230" i="5"/>
  <c r="H230" i="5"/>
  <c r="G230" i="5"/>
  <c r="F230" i="5"/>
  <c r="E230" i="5"/>
  <c r="D230" i="5"/>
  <c r="C230" i="5"/>
  <c r="B230" i="5"/>
  <c r="AY229" i="5"/>
  <c r="AV229" i="5"/>
  <c r="AU229" i="5"/>
  <c r="AT229" i="5"/>
  <c r="AS229" i="5"/>
  <c r="AR229" i="5"/>
  <c r="AQ229" i="5"/>
  <c r="AP229" i="5"/>
  <c r="AO229" i="5"/>
  <c r="AN229" i="5"/>
  <c r="AM229" i="5"/>
  <c r="AL229" i="5"/>
  <c r="AK229" i="5"/>
  <c r="AJ229" i="5"/>
  <c r="AI229" i="5"/>
  <c r="AH229" i="5"/>
  <c r="AG229" i="5"/>
  <c r="AF229" i="5"/>
  <c r="AE229" i="5"/>
  <c r="AD229" i="5"/>
  <c r="AC229" i="5"/>
  <c r="AB229" i="5"/>
  <c r="AA229" i="5"/>
  <c r="W229" i="5"/>
  <c r="V229" i="5"/>
  <c r="U229" i="5"/>
  <c r="T229" i="5"/>
  <c r="S229" i="5"/>
  <c r="R229" i="5"/>
  <c r="Q229" i="5"/>
  <c r="P229" i="5"/>
  <c r="O229" i="5"/>
  <c r="N229" i="5"/>
  <c r="M229" i="5"/>
  <c r="L229" i="5"/>
  <c r="K229" i="5"/>
  <c r="J229" i="5"/>
  <c r="I229" i="5"/>
  <c r="H229" i="5"/>
  <c r="G229" i="5"/>
  <c r="F229" i="5"/>
  <c r="E229" i="5"/>
  <c r="D229" i="5"/>
  <c r="C229" i="5"/>
  <c r="B229" i="5"/>
  <c r="AY228" i="5"/>
  <c r="AV228" i="5"/>
  <c r="AU228" i="5"/>
  <c r="AT228" i="5"/>
  <c r="AS228" i="5"/>
  <c r="AR228" i="5"/>
  <c r="AQ228" i="5"/>
  <c r="AP228" i="5"/>
  <c r="AO228" i="5"/>
  <c r="AN228" i="5"/>
  <c r="AM228" i="5"/>
  <c r="AL228" i="5"/>
  <c r="AK228" i="5"/>
  <c r="AJ228" i="5"/>
  <c r="AI228" i="5"/>
  <c r="AH228" i="5"/>
  <c r="AG228" i="5"/>
  <c r="AF228" i="5"/>
  <c r="AE228" i="5"/>
  <c r="AD228" i="5"/>
  <c r="AC228" i="5"/>
  <c r="AB228" i="5"/>
  <c r="AA228" i="5"/>
  <c r="W228" i="5"/>
  <c r="V228" i="5"/>
  <c r="U228" i="5"/>
  <c r="T228" i="5"/>
  <c r="S228" i="5"/>
  <c r="R228" i="5"/>
  <c r="Q228" i="5"/>
  <c r="P228" i="5"/>
  <c r="O228" i="5"/>
  <c r="N228" i="5"/>
  <c r="M228" i="5"/>
  <c r="L228" i="5"/>
  <c r="K228" i="5"/>
  <c r="J228" i="5"/>
  <c r="I228" i="5"/>
  <c r="H228" i="5"/>
  <c r="G228" i="5"/>
  <c r="F228" i="5"/>
  <c r="E228" i="5"/>
  <c r="D228" i="5"/>
  <c r="C228" i="5"/>
  <c r="B228" i="5"/>
  <c r="AY227" i="5"/>
  <c r="AV227" i="5"/>
  <c r="AU227" i="5"/>
  <c r="AT227" i="5"/>
  <c r="AS227" i="5"/>
  <c r="AR227" i="5"/>
  <c r="AQ227" i="5"/>
  <c r="AP227" i="5"/>
  <c r="AO227" i="5"/>
  <c r="AN227" i="5"/>
  <c r="AM227" i="5"/>
  <c r="AL227" i="5"/>
  <c r="AK227" i="5"/>
  <c r="AJ227" i="5"/>
  <c r="AI227" i="5"/>
  <c r="AH227" i="5"/>
  <c r="AG227" i="5"/>
  <c r="AF227" i="5"/>
  <c r="AE227" i="5"/>
  <c r="AD227" i="5"/>
  <c r="AC227" i="5"/>
  <c r="AB227" i="5"/>
  <c r="AA227" i="5"/>
  <c r="W227" i="5"/>
  <c r="V227" i="5"/>
  <c r="U227" i="5"/>
  <c r="T227" i="5"/>
  <c r="S227" i="5"/>
  <c r="R227" i="5"/>
  <c r="Q227" i="5"/>
  <c r="P227" i="5"/>
  <c r="O227" i="5"/>
  <c r="N227" i="5"/>
  <c r="M227" i="5"/>
  <c r="L227" i="5"/>
  <c r="K227" i="5"/>
  <c r="J227" i="5"/>
  <c r="I227" i="5"/>
  <c r="H227" i="5"/>
  <c r="G227" i="5"/>
  <c r="F227" i="5"/>
  <c r="E227" i="5"/>
  <c r="D227" i="5"/>
  <c r="C227" i="5"/>
  <c r="B227" i="5"/>
  <c r="AY226" i="5"/>
  <c r="AV226" i="5"/>
  <c r="AU226" i="5"/>
  <c r="AT226" i="5"/>
  <c r="AS226" i="5"/>
  <c r="AR226" i="5"/>
  <c r="AQ226" i="5"/>
  <c r="AP226" i="5"/>
  <c r="AO226" i="5"/>
  <c r="AN226" i="5"/>
  <c r="AM226" i="5"/>
  <c r="AL226" i="5"/>
  <c r="AK226" i="5"/>
  <c r="AJ226" i="5"/>
  <c r="AI226" i="5"/>
  <c r="AH226" i="5"/>
  <c r="AG226" i="5"/>
  <c r="AF226" i="5"/>
  <c r="AE226" i="5"/>
  <c r="AD226" i="5"/>
  <c r="AC226" i="5"/>
  <c r="AB226" i="5"/>
  <c r="AA226" i="5"/>
  <c r="W226" i="5"/>
  <c r="V226" i="5"/>
  <c r="U226" i="5"/>
  <c r="T226" i="5"/>
  <c r="S226" i="5"/>
  <c r="R226" i="5"/>
  <c r="Q226" i="5"/>
  <c r="P226" i="5"/>
  <c r="O226" i="5"/>
  <c r="N226" i="5"/>
  <c r="M226" i="5"/>
  <c r="L226" i="5"/>
  <c r="K226" i="5"/>
  <c r="J226" i="5"/>
  <c r="I226" i="5"/>
  <c r="H226" i="5"/>
  <c r="G226" i="5"/>
  <c r="F226" i="5"/>
  <c r="E226" i="5"/>
  <c r="D226" i="5"/>
  <c r="C226" i="5"/>
  <c r="B226" i="5"/>
  <c r="AY225" i="5"/>
  <c r="AV225" i="5"/>
  <c r="AU225" i="5"/>
  <c r="AT225" i="5"/>
  <c r="AS225" i="5"/>
  <c r="AR225" i="5"/>
  <c r="AQ225" i="5"/>
  <c r="AP225" i="5"/>
  <c r="AO225" i="5"/>
  <c r="AN225" i="5"/>
  <c r="AM225" i="5"/>
  <c r="AL225" i="5"/>
  <c r="AK225" i="5"/>
  <c r="AJ225" i="5"/>
  <c r="AI225" i="5"/>
  <c r="AH225" i="5"/>
  <c r="AG225" i="5"/>
  <c r="AF225" i="5"/>
  <c r="AE225" i="5"/>
  <c r="AD225" i="5"/>
  <c r="AC225" i="5"/>
  <c r="AB225" i="5"/>
  <c r="AA225" i="5"/>
  <c r="W225" i="5"/>
  <c r="V225" i="5"/>
  <c r="U225" i="5"/>
  <c r="T225" i="5"/>
  <c r="S225" i="5"/>
  <c r="R225" i="5"/>
  <c r="Q225" i="5"/>
  <c r="P225" i="5"/>
  <c r="O225" i="5"/>
  <c r="N225" i="5"/>
  <c r="M225" i="5"/>
  <c r="L225" i="5"/>
  <c r="K225" i="5"/>
  <c r="J225" i="5"/>
  <c r="I225" i="5"/>
  <c r="H225" i="5"/>
  <c r="G225" i="5"/>
  <c r="F225" i="5"/>
  <c r="E225" i="5"/>
  <c r="D225" i="5"/>
  <c r="C225" i="5"/>
  <c r="B225" i="5"/>
  <c r="AY224" i="5"/>
  <c r="AV224" i="5"/>
  <c r="AU224" i="5"/>
  <c r="AT224" i="5"/>
  <c r="AS224" i="5"/>
  <c r="AR224" i="5"/>
  <c r="AQ224" i="5"/>
  <c r="AP224" i="5"/>
  <c r="AO224" i="5"/>
  <c r="AN224" i="5"/>
  <c r="AM224" i="5"/>
  <c r="AL224" i="5"/>
  <c r="AK224" i="5"/>
  <c r="AJ224" i="5"/>
  <c r="AI224" i="5"/>
  <c r="AH224" i="5"/>
  <c r="AG224" i="5"/>
  <c r="AF224" i="5"/>
  <c r="AE224" i="5"/>
  <c r="AD224" i="5"/>
  <c r="AC224" i="5"/>
  <c r="AB224" i="5"/>
  <c r="AA224" i="5"/>
  <c r="W224" i="5"/>
  <c r="V224" i="5"/>
  <c r="U224" i="5"/>
  <c r="T224" i="5"/>
  <c r="S224" i="5"/>
  <c r="R224" i="5"/>
  <c r="Q224" i="5"/>
  <c r="P224" i="5"/>
  <c r="O224" i="5"/>
  <c r="N224" i="5"/>
  <c r="M224" i="5"/>
  <c r="L224" i="5"/>
  <c r="K224" i="5"/>
  <c r="J224" i="5"/>
  <c r="I224" i="5"/>
  <c r="H224" i="5"/>
  <c r="G224" i="5"/>
  <c r="F224" i="5"/>
  <c r="E224" i="5"/>
  <c r="D224" i="5"/>
  <c r="C224" i="5"/>
  <c r="B224" i="5"/>
  <c r="AY223" i="5"/>
  <c r="AV223" i="5"/>
  <c r="AU223" i="5"/>
  <c r="AT223" i="5"/>
  <c r="AS223" i="5"/>
  <c r="AR223" i="5"/>
  <c r="AQ223" i="5"/>
  <c r="AP223" i="5"/>
  <c r="AO223" i="5"/>
  <c r="AN223" i="5"/>
  <c r="AM223" i="5"/>
  <c r="AL223" i="5"/>
  <c r="AK223" i="5"/>
  <c r="AJ223" i="5"/>
  <c r="AI223" i="5"/>
  <c r="AH223" i="5"/>
  <c r="AG223" i="5"/>
  <c r="AF223" i="5"/>
  <c r="AE223" i="5"/>
  <c r="AD223" i="5"/>
  <c r="AC223" i="5"/>
  <c r="AB223" i="5"/>
  <c r="AA223" i="5"/>
  <c r="W223" i="5"/>
  <c r="V223" i="5"/>
  <c r="U223" i="5"/>
  <c r="T223" i="5"/>
  <c r="S223" i="5"/>
  <c r="R223" i="5"/>
  <c r="Q223" i="5"/>
  <c r="P223" i="5"/>
  <c r="O223" i="5"/>
  <c r="N223" i="5"/>
  <c r="M223" i="5"/>
  <c r="L223" i="5"/>
  <c r="K223" i="5"/>
  <c r="J223" i="5"/>
  <c r="I223" i="5"/>
  <c r="H223" i="5"/>
  <c r="G223" i="5"/>
  <c r="F223" i="5"/>
  <c r="E223" i="5"/>
  <c r="D223" i="5"/>
  <c r="C223" i="5"/>
  <c r="B223" i="5"/>
  <c r="AY222" i="5"/>
  <c r="AV222" i="5"/>
  <c r="AU222" i="5"/>
  <c r="AT222" i="5"/>
  <c r="AS222" i="5"/>
  <c r="AR222" i="5"/>
  <c r="AQ222" i="5"/>
  <c r="AP222" i="5"/>
  <c r="AO222" i="5"/>
  <c r="AN222" i="5"/>
  <c r="AM222" i="5"/>
  <c r="AL222" i="5"/>
  <c r="AK222" i="5"/>
  <c r="AJ222" i="5"/>
  <c r="AI222" i="5"/>
  <c r="AH222" i="5"/>
  <c r="AG222" i="5"/>
  <c r="AF222" i="5"/>
  <c r="AE222" i="5"/>
  <c r="AD222" i="5"/>
  <c r="AC222" i="5"/>
  <c r="AB222" i="5"/>
  <c r="AA222" i="5"/>
  <c r="W222" i="5"/>
  <c r="V222" i="5"/>
  <c r="U222" i="5"/>
  <c r="T222" i="5"/>
  <c r="S222" i="5"/>
  <c r="R222" i="5"/>
  <c r="Q222" i="5"/>
  <c r="P222" i="5"/>
  <c r="O222" i="5"/>
  <c r="N222" i="5"/>
  <c r="M222" i="5"/>
  <c r="L222" i="5"/>
  <c r="K222" i="5"/>
  <c r="J222" i="5"/>
  <c r="I222" i="5"/>
  <c r="H222" i="5"/>
  <c r="G222" i="5"/>
  <c r="F222" i="5"/>
  <c r="E222" i="5"/>
  <c r="D222" i="5"/>
  <c r="C222" i="5"/>
  <c r="B222" i="5"/>
  <c r="AY221" i="5"/>
  <c r="AV221" i="5"/>
  <c r="AU221" i="5"/>
  <c r="AT221" i="5"/>
  <c r="AS221" i="5"/>
  <c r="AR221" i="5"/>
  <c r="AQ221" i="5"/>
  <c r="AP221" i="5"/>
  <c r="AO221" i="5"/>
  <c r="AN221" i="5"/>
  <c r="AM221" i="5"/>
  <c r="AL221" i="5"/>
  <c r="AK221" i="5"/>
  <c r="AJ221" i="5"/>
  <c r="AI221" i="5"/>
  <c r="AH221" i="5"/>
  <c r="AG221" i="5"/>
  <c r="AF221" i="5"/>
  <c r="AE221" i="5"/>
  <c r="AD221" i="5"/>
  <c r="AC221" i="5"/>
  <c r="AB221" i="5"/>
  <c r="AA221" i="5"/>
  <c r="W221" i="5"/>
  <c r="V221" i="5"/>
  <c r="U221" i="5"/>
  <c r="T221" i="5"/>
  <c r="S221" i="5"/>
  <c r="R221" i="5"/>
  <c r="Q221" i="5"/>
  <c r="P221" i="5"/>
  <c r="O221" i="5"/>
  <c r="N221" i="5"/>
  <c r="M221" i="5"/>
  <c r="L221" i="5"/>
  <c r="K221" i="5"/>
  <c r="J221" i="5"/>
  <c r="I221" i="5"/>
  <c r="H221" i="5"/>
  <c r="G221" i="5"/>
  <c r="F221" i="5"/>
  <c r="E221" i="5"/>
  <c r="D221" i="5"/>
  <c r="C221" i="5"/>
  <c r="B221" i="5"/>
  <c r="AY220" i="5"/>
  <c r="AV220" i="5"/>
  <c r="AU220" i="5"/>
  <c r="AT220" i="5"/>
  <c r="AS220" i="5"/>
  <c r="AR220" i="5"/>
  <c r="AQ220" i="5"/>
  <c r="AP220" i="5"/>
  <c r="AO220" i="5"/>
  <c r="AN220" i="5"/>
  <c r="AM220" i="5"/>
  <c r="AL220" i="5"/>
  <c r="AK220" i="5"/>
  <c r="AJ220" i="5"/>
  <c r="AI220" i="5"/>
  <c r="AH220" i="5"/>
  <c r="AG220" i="5"/>
  <c r="AF220" i="5"/>
  <c r="AE220" i="5"/>
  <c r="AD220" i="5"/>
  <c r="AC220" i="5"/>
  <c r="AB220" i="5"/>
  <c r="AA220" i="5"/>
  <c r="W220" i="5"/>
  <c r="V220" i="5"/>
  <c r="U220" i="5"/>
  <c r="T220" i="5"/>
  <c r="S220" i="5"/>
  <c r="R220" i="5"/>
  <c r="Q220" i="5"/>
  <c r="P220" i="5"/>
  <c r="O220" i="5"/>
  <c r="N220" i="5"/>
  <c r="M220" i="5"/>
  <c r="L220" i="5"/>
  <c r="K220" i="5"/>
  <c r="J220" i="5"/>
  <c r="I220" i="5"/>
  <c r="H220" i="5"/>
  <c r="G220" i="5"/>
  <c r="F220" i="5"/>
  <c r="E220" i="5"/>
  <c r="D220" i="5"/>
  <c r="C220" i="5"/>
  <c r="B220" i="5"/>
  <c r="AY219" i="5"/>
  <c r="AV219" i="5"/>
  <c r="AU219" i="5"/>
  <c r="AT219" i="5"/>
  <c r="AS219" i="5"/>
  <c r="AR219" i="5"/>
  <c r="AQ219" i="5"/>
  <c r="AP219" i="5"/>
  <c r="AO219" i="5"/>
  <c r="AN219" i="5"/>
  <c r="AM219" i="5"/>
  <c r="AL219" i="5"/>
  <c r="AK219" i="5"/>
  <c r="AJ219" i="5"/>
  <c r="AI219" i="5"/>
  <c r="AH219" i="5"/>
  <c r="AG219" i="5"/>
  <c r="AF219" i="5"/>
  <c r="AE219" i="5"/>
  <c r="AD219" i="5"/>
  <c r="AC219" i="5"/>
  <c r="AB219" i="5"/>
  <c r="AA219" i="5"/>
  <c r="W219" i="5"/>
  <c r="V219" i="5"/>
  <c r="U219" i="5"/>
  <c r="T219" i="5"/>
  <c r="S219" i="5"/>
  <c r="R219" i="5"/>
  <c r="Q219" i="5"/>
  <c r="P219" i="5"/>
  <c r="O219" i="5"/>
  <c r="N219" i="5"/>
  <c r="M219" i="5"/>
  <c r="L219" i="5"/>
  <c r="K219" i="5"/>
  <c r="J219" i="5"/>
  <c r="I219" i="5"/>
  <c r="H219" i="5"/>
  <c r="G219" i="5"/>
  <c r="F219" i="5"/>
  <c r="E219" i="5"/>
  <c r="D219" i="5"/>
  <c r="C219" i="5"/>
  <c r="B219" i="5"/>
  <c r="AY218" i="5"/>
  <c r="AV218" i="5"/>
  <c r="AU218" i="5"/>
  <c r="AT218" i="5"/>
  <c r="AS218" i="5"/>
  <c r="AR218" i="5"/>
  <c r="AQ218" i="5"/>
  <c r="AP218" i="5"/>
  <c r="AO218" i="5"/>
  <c r="AN218" i="5"/>
  <c r="AM218" i="5"/>
  <c r="AL218" i="5"/>
  <c r="AK218" i="5"/>
  <c r="AJ218" i="5"/>
  <c r="AI218" i="5"/>
  <c r="AH218" i="5"/>
  <c r="AG218" i="5"/>
  <c r="AF218" i="5"/>
  <c r="AE218" i="5"/>
  <c r="AD218" i="5"/>
  <c r="AC218" i="5"/>
  <c r="AB218" i="5"/>
  <c r="AA218" i="5"/>
  <c r="W218" i="5"/>
  <c r="V218" i="5"/>
  <c r="U218" i="5"/>
  <c r="T218" i="5"/>
  <c r="S218" i="5"/>
  <c r="R218" i="5"/>
  <c r="Q218" i="5"/>
  <c r="P218" i="5"/>
  <c r="O218" i="5"/>
  <c r="N218" i="5"/>
  <c r="M218" i="5"/>
  <c r="L218" i="5"/>
  <c r="K218" i="5"/>
  <c r="J218" i="5"/>
  <c r="I218" i="5"/>
  <c r="H218" i="5"/>
  <c r="G218" i="5"/>
  <c r="F218" i="5"/>
  <c r="E218" i="5"/>
  <c r="D218" i="5"/>
  <c r="C218" i="5"/>
  <c r="B218" i="5"/>
  <c r="AY217" i="5"/>
  <c r="AV217" i="5"/>
  <c r="AU217" i="5"/>
  <c r="AT217" i="5"/>
  <c r="AS217" i="5"/>
  <c r="AR217" i="5"/>
  <c r="AQ217" i="5"/>
  <c r="AP217" i="5"/>
  <c r="AO217" i="5"/>
  <c r="AN217" i="5"/>
  <c r="AM217" i="5"/>
  <c r="AL217" i="5"/>
  <c r="AK217" i="5"/>
  <c r="AJ217" i="5"/>
  <c r="AI217" i="5"/>
  <c r="AH217" i="5"/>
  <c r="AG217" i="5"/>
  <c r="AF217" i="5"/>
  <c r="AE217" i="5"/>
  <c r="AD217" i="5"/>
  <c r="AC217" i="5"/>
  <c r="AB217" i="5"/>
  <c r="AA217" i="5"/>
  <c r="W217" i="5"/>
  <c r="V217" i="5"/>
  <c r="U217" i="5"/>
  <c r="T217" i="5"/>
  <c r="S217" i="5"/>
  <c r="R217" i="5"/>
  <c r="Q217" i="5"/>
  <c r="P217" i="5"/>
  <c r="O217" i="5"/>
  <c r="N217" i="5"/>
  <c r="M217" i="5"/>
  <c r="L217" i="5"/>
  <c r="K217" i="5"/>
  <c r="J217" i="5"/>
  <c r="I217" i="5"/>
  <c r="H217" i="5"/>
  <c r="G217" i="5"/>
  <c r="F217" i="5"/>
  <c r="E217" i="5"/>
  <c r="D217" i="5"/>
  <c r="C217" i="5"/>
  <c r="B217" i="5"/>
  <c r="AY216" i="5"/>
  <c r="AV216" i="5"/>
  <c r="AU216" i="5"/>
  <c r="AT216" i="5"/>
  <c r="AS216" i="5"/>
  <c r="AR216" i="5"/>
  <c r="AQ216" i="5"/>
  <c r="AP216" i="5"/>
  <c r="AO216" i="5"/>
  <c r="AN216" i="5"/>
  <c r="AM216" i="5"/>
  <c r="AL216" i="5"/>
  <c r="AK216" i="5"/>
  <c r="AJ216" i="5"/>
  <c r="AI216" i="5"/>
  <c r="AH216" i="5"/>
  <c r="AG216" i="5"/>
  <c r="AF216" i="5"/>
  <c r="AE216" i="5"/>
  <c r="AD216" i="5"/>
  <c r="AC216" i="5"/>
  <c r="AB216" i="5"/>
  <c r="AA216" i="5"/>
  <c r="W216" i="5"/>
  <c r="V216" i="5"/>
  <c r="U216" i="5"/>
  <c r="T216" i="5"/>
  <c r="S216" i="5"/>
  <c r="R216" i="5"/>
  <c r="Q216" i="5"/>
  <c r="P216" i="5"/>
  <c r="O216" i="5"/>
  <c r="N216" i="5"/>
  <c r="M216" i="5"/>
  <c r="L216" i="5"/>
  <c r="K216" i="5"/>
  <c r="J216" i="5"/>
  <c r="I216" i="5"/>
  <c r="H216" i="5"/>
  <c r="G216" i="5"/>
  <c r="F216" i="5"/>
  <c r="E216" i="5"/>
  <c r="D216" i="5"/>
  <c r="C216" i="5"/>
  <c r="B216" i="5"/>
  <c r="AY215" i="5"/>
  <c r="AV215" i="5"/>
  <c r="AU215" i="5"/>
  <c r="AT215" i="5"/>
  <c r="AS215" i="5"/>
  <c r="AR215" i="5"/>
  <c r="AQ215" i="5"/>
  <c r="AP215" i="5"/>
  <c r="AO215" i="5"/>
  <c r="AN215" i="5"/>
  <c r="AM215" i="5"/>
  <c r="AL215" i="5"/>
  <c r="AK215" i="5"/>
  <c r="AJ215" i="5"/>
  <c r="AI215" i="5"/>
  <c r="AH215" i="5"/>
  <c r="AG215" i="5"/>
  <c r="AF215" i="5"/>
  <c r="AE215" i="5"/>
  <c r="AD215" i="5"/>
  <c r="AC215" i="5"/>
  <c r="AB215" i="5"/>
  <c r="AA215" i="5"/>
  <c r="W215" i="5"/>
  <c r="V215" i="5"/>
  <c r="U215" i="5"/>
  <c r="T215" i="5"/>
  <c r="S215" i="5"/>
  <c r="R215" i="5"/>
  <c r="Q215" i="5"/>
  <c r="P215" i="5"/>
  <c r="O215" i="5"/>
  <c r="N215" i="5"/>
  <c r="M215" i="5"/>
  <c r="L215" i="5"/>
  <c r="K215" i="5"/>
  <c r="J215" i="5"/>
  <c r="I215" i="5"/>
  <c r="H215" i="5"/>
  <c r="G215" i="5"/>
  <c r="F215" i="5"/>
  <c r="E215" i="5"/>
  <c r="D215" i="5"/>
  <c r="C215" i="5"/>
  <c r="B215" i="5"/>
  <c r="AY214" i="5"/>
  <c r="AV214" i="5"/>
  <c r="AU214" i="5"/>
  <c r="AT214" i="5"/>
  <c r="AS214" i="5"/>
  <c r="AR214" i="5"/>
  <c r="AQ214" i="5"/>
  <c r="AP214" i="5"/>
  <c r="AO214" i="5"/>
  <c r="AN214" i="5"/>
  <c r="AM214" i="5"/>
  <c r="AL214" i="5"/>
  <c r="AK214" i="5"/>
  <c r="AJ214" i="5"/>
  <c r="AI214" i="5"/>
  <c r="AH214" i="5"/>
  <c r="AG214" i="5"/>
  <c r="AF214" i="5"/>
  <c r="AE214" i="5"/>
  <c r="AD214" i="5"/>
  <c r="AC214" i="5"/>
  <c r="AB214" i="5"/>
  <c r="AA214" i="5"/>
  <c r="W214" i="5"/>
  <c r="V214" i="5"/>
  <c r="U214" i="5"/>
  <c r="T214" i="5"/>
  <c r="S214" i="5"/>
  <c r="R214" i="5"/>
  <c r="Q214" i="5"/>
  <c r="P214" i="5"/>
  <c r="O214" i="5"/>
  <c r="N214" i="5"/>
  <c r="M214" i="5"/>
  <c r="L214" i="5"/>
  <c r="K214" i="5"/>
  <c r="J214" i="5"/>
  <c r="I214" i="5"/>
  <c r="H214" i="5"/>
  <c r="G214" i="5"/>
  <c r="F214" i="5"/>
  <c r="E214" i="5"/>
  <c r="D214" i="5"/>
  <c r="C214" i="5"/>
  <c r="B214" i="5"/>
  <c r="AY213" i="5"/>
  <c r="AV213" i="5"/>
  <c r="AU213" i="5"/>
  <c r="AT213" i="5"/>
  <c r="AS213" i="5"/>
  <c r="AR213" i="5"/>
  <c r="AQ213" i="5"/>
  <c r="AP213" i="5"/>
  <c r="AO213" i="5"/>
  <c r="AN213" i="5"/>
  <c r="AM213" i="5"/>
  <c r="AL213" i="5"/>
  <c r="AK213" i="5"/>
  <c r="AJ213" i="5"/>
  <c r="AI213" i="5"/>
  <c r="AH213" i="5"/>
  <c r="AG213" i="5"/>
  <c r="AF213" i="5"/>
  <c r="AE213" i="5"/>
  <c r="AD213" i="5"/>
  <c r="AC213" i="5"/>
  <c r="AB213" i="5"/>
  <c r="AA213" i="5"/>
  <c r="W213" i="5"/>
  <c r="V213" i="5"/>
  <c r="U213" i="5"/>
  <c r="T213" i="5"/>
  <c r="S213" i="5"/>
  <c r="R213" i="5"/>
  <c r="Q213" i="5"/>
  <c r="P213" i="5"/>
  <c r="O213" i="5"/>
  <c r="N213" i="5"/>
  <c r="M213" i="5"/>
  <c r="L213" i="5"/>
  <c r="K213" i="5"/>
  <c r="J213" i="5"/>
  <c r="I213" i="5"/>
  <c r="H213" i="5"/>
  <c r="G213" i="5"/>
  <c r="F213" i="5"/>
  <c r="E213" i="5"/>
  <c r="D213" i="5"/>
  <c r="C213" i="5"/>
  <c r="B213" i="5"/>
  <c r="AY212" i="5"/>
  <c r="AV212" i="5"/>
  <c r="AU212" i="5"/>
  <c r="AT212" i="5"/>
  <c r="AS212" i="5"/>
  <c r="AR212" i="5"/>
  <c r="AQ212" i="5"/>
  <c r="AP212" i="5"/>
  <c r="AO212" i="5"/>
  <c r="AN212" i="5"/>
  <c r="AM212" i="5"/>
  <c r="AL212" i="5"/>
  <c r="AK212" i="5"/>
  <c r="AJ212" i="5"/>
  <c r="AI212" i="5"/>
  <c r="AH212" i="5"/>
  <c r="AG212" i="5"/>
  <c r="AF212" i="5"/>
  <c r="AE212" i="5"/>
  <c r="AD212" i="5"/>
  <c r="AC212" i="5"/>
  <c r="AB212" i="5"/>
  <c r="AA212" i="5"/>
  <c r="W212" i="5"/>
  <c r="V212" i="5"/>
  <c r="U212" i="5"/>
  <c r="T212" i="5"/>
  <c r="S212" i="5"/>
  <c r="R212" i="5"/>
  <c r="Q212" i="5"/>
  <c r="P212" i="5"/>
  <c r="O212" i="5"/>
  <c r="N212" i="5"/>
  <c r="M212" i="5"/>
  <c r="L212" i="5"/>
  <c r="K212" i="5"/>
  <c r="J212" i="5"/>
  <c r="I212" i="5"/>
  <c r="H212" i="5"/>
  <c r="G212" i="5"/>
  <c r="F212" i="5"/>
  <c r="E212" i="5"/>
  <c r="D212" i="5"/>
  <c r="C212" i="5"/>
  <c r="B212" i="5"/>
  <c r="AY211" i="5"/>
  <c r="AV211" i="5"/>
  <c r="AU211" i="5"/>
  <c r="AT211" i="5"/>
  <c r="AS211" i="5"/>
  <c r="AR211" i="5"/>
  <c r="AQ211" i="5"/>
  <c r="AP211" i="5"/>
  <c r="AO211" i="5"/>
  <c r="AN211" i="5"/>
  <c r="AM211" i="5"/>
  <c r="AL211" i="5"/>
  <c r="AK211" i="5"/>
  <c r="AJ211" i="5"/>
  <c r="AI211" i="5"/>
  <c r="AH211" i="5"/>
  <c r="AG211" i="5"/>
  <c r="AF211" i="5"/>
  <c r="AE211" i="5"/>
  <c r="AD211" i="5"/>
  <c r="AC211" i="5"/>
  <c r="AB211" i="5"/>
  <c r="AA211" i="5"/>
  <c r="W211" i="5"/>
  <c r="V211" i="5"/>
  <c r="U211" i="5"/>
  <c r="T211" i="5"/>
  <c r="S211" i="5"/>
  <c r="R211" i="5"/>
  <c r="Q211" i="5"/>
  <c r="P211" i="5"/>
  <c r="O211" i="5"/>
  <c r="N211" i="5"/>
  <c r="M211" i="5"/>
  <c r="L211" i="5"/>
  <c r="K211" i="5"/>
  <c r="J211" i="5"/>
  <c r="I211" i="5"/>
  <c r="H211" i="5"/>
  <c r="G211" i="5"/>
  <c r="F211" i="5"/>
  <c r="E211" i="5"/>
  <c r="D211" i="5"/>
  <c r="C211" i="5"/>
  <c r="B211" i="5"/>
  <c r="AY210" i="5"/>
  <c r="AV210" i="5"/>
  <c r="AU210" i="5"/>
  <c r="AT210" i="5"/>
  <c r="AS210" i="5"/>
  <c r="AR210" i="5"/>
  <c r="AQ210" i="5"/>
  <c r="AP210" i="5"/>
  <c r="AO210" i="5"/>
  <c r="AN210" i="5"/>
  <c r="AM210" i="5"/>
  <c r="AL210" i="5"/>
  <c r="AK210" i="5"/>
  <c r="AJ210" i="5"/>
  <c r="AI210" i="5"/>
  <c r="AH210" i="5"/>
  <c r="AG210" i="5"/>
  <c r="AF210" i="5"/>
  <c r="AE210" i="5"/>
  <c r="AD210" i="5"/>
  <c r="AC210" i="5"/>
  <c r="AB210" i="5"/>
  <c r="AA210" i="5"/>
  <c r="W210" i="5"/>
  <c r="V210" i="5"/>
  <c r="U210" i="5"/>
  <c r="T210" i="5"/>
  <c r="S210" i="5"/>
  <c r="R210" i="5"/>
  <c r="Q210" i="5"/>
  <c r="P210" i="5"/>
  <c r="O210" i="5"/>
  <c r="N210" i="5"/>
  <c r="M210" i="5"/>
  <c r="L210" i="5"/>
  <c r="K210" i="5"/>
  <c r="J210" i="5"/>
  <c r="I210" i="5"/>
  <c r="H210" i="5"/>
  <c r="G210" i="5"/>
  <c r="F210" i="5"/>
  <c r="E210" i="5"/>
  <c r="D210" i="5"/>
  <c r="C210" i="5"/>
  <c r="B210" i="5"/>
  <c r="AY209" i="5"/>
  <c r="AV209" i="5"/>
  <c r="AU209" i="5"/>
  <c r="AT209" i="5"/>
  <c r="AS209" i="5"/>
  <c r="AR209" i="5"/>
  <c r="AQ209" i="5"/>
  <c r="AP209" i="5"/>
  <c r="AO209" i="5"/>
  <c r="AN209" i="5"/>
  <c r="AM209" i="5"/>
  <c r="AL209" i="5"/>
  <c r="AK209" i="5"/>
  <c r="AJ209" i="5"/>
  <c r="AI209" i="5"/>
  <c r="AH209" i="5"/>
  <c r="AG209" i="5"/>
  <c r="AF209" i="5"/>
  <c r="AE209" i="5"/>
  <c r="AD209" i="5"/>
  <c r="AC209" i="5"/>
  <c r="AB209" i="5"/>
  <c r="AA209" i="5"/>
  <c r="W209" i="5"/>
  <c r="V209" i="5"/>
  <c r="U209" i="5"/>
  <c r="T209" i="5"/>
  <c r="S209" i="5"/>
  <c r="R209" i="5"/>
  <c r="Q209" i="5"/>
  <c r="P209" i="5"/>
  <c r="O209" i="5"/>
  <c r="N209" i="5"/>
  <c r="M209" i="5"/>
  <c r="L209" i="5"/>
  <c r="K209" i="5"/>
  <c r="J209" i="5"/>
  <c r="I209" i="5"/>
  <c r="H209" i="5"/>
  <c r="G209" i="5"/>
  <c r="F209" i="5"/>
  <c r="E209" i="5"/>
  <c r="D209" i="5"/>
  <c r="C209" i="5"/>
  <c r="B209" i="5"/>
  <c r="AY208" i="5"/>
  <c r="AV208" i="5"/>
  <c r="AU208" i="5"/>
  <c r="AT208" i="5"/>
  <c r="AS208" i="5"/>
  <c r="AR208" i="5"/>
  <c r="AQ208" i="5"/>
  <c r="AP208" i="5"/>
  <c r="AO208" i="5"/>
  <c r="AN208" i="5"/>
  <c r="AM208" i="5"/>
  <c r="AL208" i="5"/>
  <c r="AK208" i="5"/>
  <c r="AJ208" i="5"/>
  <c r="AI208" i="5"/>
  <c r="AH208" i="5"/>
  <c r="AG208" i="5"/>
  <c r="AF208" i="5"/>
  <c r="AE208" i="5"/>
  <c r="AD208" i="5"/>
  <c r="AC208" i="5"/>
  <c r="AB208" i="5"/>
  <c r="AA208" i="5"/>
  <c r="W208" i="5"/>
  <c r="V208" i="5"/>
  <c r="U208" i="5"/>
  <c r="T208" i="5"/>
  <c r="S208" i="5"/>
  <c r="R208" i="5"/>
  <c r="Q208" i="5"/>
  <c r="P208" i="5"/>
  <c r="O208" i="5"/>
  <c r="N208" i="5"/>
  <c r="M208" i="5"/>
  <c r="L208" i="5"/>
  <c r="K208" i="5"/>
  <c r="J208" i="5"/>
  <c r="I208" i="5"/>
  <c r="H208" i="5"/>
  <c r="G208" i="5"/>
  <c r="F208" i="5"/>
  <c r="E208" i="5"/>
  <c r="D208" i="5"/>
  <c r="C208" i="5"/>
  <c r="B208" i="5"/>
  <c r="AY207" i="5"/>
  <c r="AV207" i="5"/>
  <c r="AU207" i="5"/>
  <c r="AT207" i="5"/>
  <c r="AS207" i="5"/>
  <c r="AR207" i="5"/>
  <c r="AQ207" i="5"/>
  <c r="AP207" i="5"/>
  <c r="AO207" i="5"/>
  <c r="AN207" i="5"/>
  <c r="AM207" i="5"/>
  <c r="AL207" i="5"/>
  <c r="AK207" i="5"/>
  <c r="AJ207" i="5"/>
  <c r="AI207" i="5"/>
  <c r="AH207" i="5"/>
  <c r="AG207" i="5"/>
  <c r="AF207" i="5"/>
  <c r="AE207" i="5"/>
  <c r="AD207" i="5"/>
  <c r="AC207" i="5"/>
  <c r="AB207" i="5"/>
  <c r="AA207" i="5"/>
  <c r="W207" i="5"/>
  <c r="V207" i="5"/>
  <c r="U207" i="5"/>
  <c r="T207" i="5"/>
  <c r="S207" i="5"/>
  <c r="R207" i="5"/>
  <c r="Q207" i="5"/>
  <c r="P207" i="5"/>
  <c r="O207" i="5"/>
  <c r="N207" i="5"/>
  <c r="M207" i="5"/>
  <c r="L207" i="5"/>
  <c r="K207" i="5"/>
  <c r="J207" i="5"/>
  <c r="I207" i="5"/>
  <c r="H207" i="5"/>
  <c r="G207" i="5"/>
  <c r="F207" i="5"/>
  <c r="E207" i="5"/>
  <c r="D207" i="5"/>
  <c r="C207" i="5"/>
  <c r="B207" i="5"/>
  <c r="AY206" i="5"/>
  <c r="AV206" i="5"/>
  <c r="AU206" i="5"/>
  <c r="AT206" i="5"/>
  <c r="AS206" i="5"/>
  <c r="AR206" i="5"/>
  <c r="AQ206" i="5"/>
  <c r="AP206" i="5"/>
  <c r="AO206" i="5"/>
  <c r="AN206" i="5"/>
  <c r="AM206" i="5"/>
  <c r="AL206" i="5"/>
  <c r="AK206" i="5"/>
  <c r="AJ206" i="5"/>
  <c r="AI206" i="5"/>
  <c r="AH206" i="5"/>
  <c r="AG206" i="5"/>
  <c r="AF206" i="5"/>
  <c r="AE206" i="5"/>
  <c r="AD206" i="5"/>
  <c r="AC206" i="5"/>
  <c r="AB206" i="5"/>
  <c r="AA206" i="5"/>
  <c r="W206" i="5"/>
  <c r="V206" i="5"/>
  <c r="U206" i="5"/>
  <c r="T206" i="5"/>
  <c r="S206" i="5"/>
  <c r="R206" i="5"/>
  <c r="Q206" i="5"/>
  <c r="P206" i="5"/>
  <c r="O206" i="5"/>
  <c r="N206" i="5"/>
  <c r="M206" i="5"/>
  <c r="L206" i="5"/>
  <c r="K206" i="5"/>
  <c r="J206" i="5"/>
  <c r="I206" i="5"/>
  <c r="H206" i="5"/>
  <c r="G206" i="5"/>
  <c r="F206" i="5"/>
  <c r="E206" i="5"/>
  <c r="D206" i="5"/>
  <c r="C206" i="5"/>
  <c r="B206" i="5"/>
  <c r="AY205" i="5"/>
  <c r="AV205" i="5"/>
  <c r="AU205" i="5"/>
  <c r="AT205" i="5"/>
  <c r="AS205" i="5"/>
  <c r="AR205" i="5"/>
  <c r="AQ205" i="5"/>
  <c r="AP205" i="5"/>
  <c r="AO205" i="5"/>
  <c r="AN205" i="5"/>
  <c r="AM205" i="5"/>
  <c r="AL205" i="5"/>
  <c r="AK205" i="5"/>
  <c r="AJ205" i="5"/>
  <c r="AI205" i="5"/>
  <c r="AH205" i="5"/>
  <c r="AG205" i="5"/>
  <c r="AF205" i="5"/>
  <c r="AE205" i="5"/>
  <c r="AD205" i="5"/>
  <c r="AC205" i="5"/>
  <c r="AB205" i="5"/>
  <c r="AA205" i="5"/>
  <c r="W205" i="5"/>
  <c r="V205" i="5"/>
  <c r="U205" i="5"/>
  <c r="T205" i="5"/>
  <c r="S205" i="5"/>
  <c r="R205" i="5"/>
  <c r="Q205" i="5"/>
  <c r="P205" i="5"/>
  <c r="O205" i="5"/>
  <c r="N205" i="5"/>
  <c r="M205" i="5"/>
  <c r="L205" i="5"/>
  <c r="K205" i="5"/>
  <c r="J205" i="5"/>
  <c r="I205" i="5"/>
  <c r="H205" i="5"/>
  <c r="G205" i="5"/>
  <c r="F205" i="5"/>
  <c r="E205" i="5"/>
  <c r="D205" i="5"/>
  <c r="C205" i="5"/>
  <c r="B205" i="5"/>
  <c r="AY204" i="5"/>
  <c r="AV204" i="5"/>
  <c r="AU204" i="5"/>
  <c r="AT204" i="5"/>
  <c r="AS204" i="5"/>
  <c r="AR204" i="5"/>
  <c r="AQ204" i="5"/>
  <c r="AP204" i="5"/>
  <c r="AO204" i="5"/>
  <c r="AN204" i="5"/>
  <c r="AM204" i="5"/>
  <c r="AL204" i="5"/>
  <c r="AK204" i="5"/>
  <c r="AJ204" i="5"/>
  <c r="AI204" i="5"/>
  <c r="AH204" i="5"/>
  <c r="AG204" i="5"/>
  <c r="AF204" i="5"/>
  <c r="AE204" i="5"/>
  <c r="AD204" i="5"/>
  <c r="AC204" i="5"/>
  <c r="AB204" i="5"/>
  <c r="AA204" i="5"/>
  <c r="W204" i="5"/>
  <c r="V204" i="5"/>
  <c r="U204" i="5"/>
  <c r="T204" i="5"/>
  <c r="S204" i="5"/>
  <c r="R204" i="5"/>
  <c r="Q204" i="5"/>
  <c r="P204" i="5"/>
  <c r="O204" i="5"/>
  <c r="N204" i="5"/>
  <c r="M204" i="5"/>
  <c r="L204" i="5"/>
  <c r="K204" i="5"/>
  <c r="J204" i="5"/>
  <c r="I204" i="5"/>
  <c r="H204" i="5"/>
  <c r="G204" i="5"/>
  <c r="F204" i="5"/>
  <c r="E204" i="5"/>
  <c r="D204" i="5"/>
  <c r="C204" i="5"/>
  <c r="B204" i="5"/>
  <c r="AY203" i="5"/>
  <c r="AV203" i="5"/>
  <c r="AU203" i="5"/>
  <c r="AT203" i="5"/>
  <c r="AS203" i="5"/>
  <c r="AR203" i="5"/>
  <c r="AQ203" i="5"/>
  <c r="AP203" i="5"/>
  <c r="AO203" i="5"/>
  <c r="AN203" i="5"/>
  <c r="AM203" i="5"/>
  <c r="AL203" i="5"/>
  <c r="AK203" i="5"/>
  <c r="AJ203" i="5"/>
  <c r="AI203" i="5"/>
  <c r="AH203" i="5"/>
  <c r="AG203" i="5"/>
  <c r="AF203" i="5"/>
  <c r="AE203" i="5"/>
  <c r="AD203" i="5"/>
  <c r="AC203" i="5"/>
  <c r="AB203" i="5"/>
  <c r="AA203" i="5"/>
  <c r="W203" i="5"/>
  <c r="V203" i="5"/>
  <c r="U203" i="5"/>
  <c r="T203" i="5"/>
  <c r="S203" i="5"/>
  <c r="R203" i="5"/>
  <c r="Q203" i="5"/>
  <c r="P203" i="5"/>
  <c r="O203" i="5"/>
  <c r="N203" i="5"/>
  <c r="M203" i="5"/>
  <c r="L203" i="5"/>
  <c r="K203" i="5"/>
  <c r="J203" i="5"/>
  <c r="I203" i="5"/>
  <c r="H203" i="5"/>
  <c r="G203" i="5"/>
  <c r="F203" i="5"/>
  <c r="E203" i="5"/>
  <c r="D203" i="5"/>
  <c r="C203" i="5"/>
  <c r="B203" i="5"/>
  <c r="AY202" i="5"/>
  <c r="AV202" i="5"/>
  <c r="AU202" i="5"/>
  <c r="AT202" i="5"/>
  <c r="AS202" i="5"/>
  <c r="AR202" i="5"/>
  <c r="AQ202" i="5"/>
  <c r="AP202" i="5"/>
  <c r="AO202" i="5"/>
  <c r="AN202" i="5"/>
  <c r="AM202" i="5"/>
  <c r="AL202" i="5"/>
  <c r="AK202" i="5"/>
  <c r="AJ202" i="5"/>
  <c r="AI202" i="5"/>
  <c r="AH202" i="5"/>
  <c r="AG202" i="5"/>
  <c r="AF202" i="5"/>
  <c r="AE202" i="5"/>
  <c r="AD202" i="5"/>
  <c r="AC202" i="5"/>
  <c r="AB202" i="5"/>
  <c r="AA202" i="5"/>
  <c r="W202" i="5"/>
  <c r="V202" i="5"/>
  <c r="U202" i="5"/>
  <c r="T202" i="5"/>
  <c r="S202" i="5"/>
  <c r="R202" i="5"/>
  <c r="Q202" i="5"/>
  <c r="P202" i="5"/>
  <c r="O202" i="5"/>
  <c r="N202" i="5"/>
  <c r="M202" i="5"/>
  <c r="L202" i="5"/>
  <c r="K202" i="5"/>
  <c r="J202" i="5"/>
  <c r="I202" i="5"/>
  <c r="H202" i="5"/>
  <c r="G202" i="5"/>
  <c r="F202" i="5"/>
  <c r="E202" i="5"/>
  <c r="D202" i="5"/>
  <c r="C202" i="5"/>
  <c r="B202" i="5"/>
  <c r="AY201" i="5"/>
  <c r="AV201" i="5"/>
  <c r="AU201" i="5"/>
  <c r="AT201" i="5"/>
  <c r="AS201" i="5"/>
  <c r="AR201" i="5"/>
  <c r="AQ201" i="5"/>
  <c r="AP201" i="5"/>
  <c r="AO201" i="5"/>
  <c r="AN201" i="5"/>
  <c r="AM201" i="5"/>
  <c r="AL201" i="5"/>
  <c r="AK201" i="5"/>
  <c r="AJ201" i="5"/>
  <c r="AI201" i="5"/>
  <c r="AH201" i="5"/>
  <c r="AG201" i="5"/>
  <c r="AF201" i="5"/>
  <c r="AE201" i="5"/>
  <c r="AD201" i="5"/>
  <c r="AC201" i="5"/>
  <c r="AB201" i="5"/>
  <c r="AA201" i="5"/>
  <c r="W201" i="5"/>
  <c r="V201" i="5"/>
  <c r="U201" i="5"/>
  <c r="T201" i="5"/>
  <c r="S201" i="5"/>
  <c r="R201" i="5"/>
  <c r="Q201" i="5"/>
  <c r="P201" i="5"/>
  <c r="O201" i="5"/>
  <c r="N201" i="5"/>
  <c r="M201" i="5"/>
  <c r="L201" i="5"/>
  <c r="K201" i="5"/>
  <c r="J201" i="5"/>
  <c r="I201" i="5"/>
  <c r="H201" i="5"/>
  <c r="G201" i="5"/>
  <c r="F201" i="5"/>
  <c r="E201" i="5"/>
  <c r="D201" i="5"/>
  <c r="C201" i="5"/>
  <c r="B201" i="5"/>
  <c r="AY200" i="5"/>
  <c r="AV200" i="5"/>
  <c r="AU200" i="5"/>
  <c r="AT200" i="5"/>
  <c r="AS200" i="5"/>
  <c r="AR200" i="5"/>
  <c r="AQ200" i="5"/>
  <c r="AP200" i="5"/>
  <c r="AO200" i="5"/>
  <c r="AN200" i="5"/>
  <c r="AM200" i="5"/>
  <c r="AL200" i="5"/>
  <c r="AK200" i="5"/>
  <c r="AJ200" i="5"/>
  <c r="AI200" i="5"/>
  <c r="AH200" i="5"/>
  <c r="AG200" i="5"/>
  <c r="AF200" i="5"/>
  <c r="AE200" i="5"/>
  <c r="AD200" i="5"/>
  <c r="AC200" i="5"/>
  <c r="AB200" i="5"/>
  <c r="AA200" i="5"/>
  <c r="W200" i="5"/>
  <c r="V200" i="5"/>
  <c r="U200" i="5"/>
  <c r="T200" i="5"/>
  <c r="S200" i="5"/>
  <c r="R200" i="5"/>
  <c r="Q200" i="5"/>
  <c r="P200" i="5"/>
  <c r="O200" i="5"/>
  <c r="N200" i="5"/>
  <c r="M200" i="5"/>
  <c r="L200" i="5"/>
  <c r="K200" i="5"/>
  <c r="J200" i="5"/>
  <c r="I200" i="5"/>
  <c r="H200" i="5"/>
  <c r="G200" i="5"/>
  <c r="F200" i="5"/>
  <c r="E200" i="5"/>
  <c r="D200" i="5"/>
  <c r="C200" i="5"/>
  <c r="B200" i="5"/>
  <c r="AY199" i="5"/>
  <c r="AV199" i="5"/>
  <c r="AU199" i="5"/>
  <c r="AT199" i="5"/>
  <c r="AS199" i="5"/>
  <c r="AR199" i="5"/>
  <c r="AQ199" i="5"/>
  <c r="AP199" i="5"/>
  <c r="AO199" i="5"/>
  <c r="AN199" i="5"/>
  <c r="AM199" i="5"/>
  <c r="AL199" i="5"/>
  <c r="AK199" i="5"/>
  <c r="AJ199" i="5"/>
  <c r="AI199" i="5"/>
  <c r="AH199" i="5"/>
  <c r="AG199" i="5"/>
  <c r="AF199" i="5"/>
  <c r="AE199" i="5"/>
  <c r="AD199" i="5"/>
  <c r="AC199" i="5"/>
  <c r="AB199" i="5"/>
  <c r="AA199" i="5"/>
  <c r="W199" i="5"/>
  <c r="V199" i="5"/>
  <c r="U199" i="5"/>
  <c r="T199" i="5"/>
  <c r="S199" i="5"/>
  <c r="R199" i="5"/>
  <c r="Q199" i="5"/>
  <c r="P199" i="5"/>
  <c r="O199" i="5"/>
  <c r="N199" i="5"/>
  <c r="M199" i="5"/>
  <c r="L199" i="5"/>
  <c r="K199" i="5"/>
  <c r="J199" i="5"/>
  <c r="I199" i="5"/>
  <c r="H199" i="5"/>
  <c r="G199" i="5"/>
  <c r="F199" i="5"/>
  <c r="E199" i="5"/>
  <c r="D199" i="5"/>
  <c r="C199" i="5"/>
  <c r="B199" i="5"/>
  <c r="AY198" i="5"/>
  <c r="AV198" i="5"/>
  <c r="AU198" i="5"/>
  <c r="AT198" i="5"/>
  <c r="AS198" i="5"/>
  <c r="AR198" i="5"/>
  <c r="AQ198" i="5"/>
  <c r="AP198" i="5"/>
  <c r="AO198" i="5"/>
  <c r="AN198" i="5"/>
  <c r="AM198" i="5"/>
  <c r="AL198" i="5"/>
  <c r="AK198" i="5"/>
  <c r="AJ198" i="5"/>
  <c r="AI198" i="5"/>
  <c r="AH198" i="5"/>
  <c r="AG198" i="5"/>
  <c r="AF198" i="5"/>
  <c r="AE198" i="5"/>
  <c r="AD198" i="5"/>
  <c r="AC198" i="5"/>
  <c r="AB198" i="5"/>
  <c r="AA198" i="5"/>
  <c r="W198" i="5"/>
  <c r="V198" i="5"/>
  <c r="U198" i="5"/>
  <c r="T198" i="5"/>
  <c r="S198" i="5"/>
  <c r="R198" i="5"/>
  <c r="Q198" i="5"/>
  <c r="P198" i="5"/>
  <c r="O198" i="5"/>
  <c r="N198" i="5"/>
  <c r="M198" i="5"/>
  <c r="L198" i="5"/>
  <c r="K198" i="5"/>
  <c r="J198" i="5"/>
  <c r="I198" i="5"/>
  <c r="H198" i="5"/>
  <c r="G198" i="5"/>
  <c r="F198" i="5"/>
  <c r="E198" i="5"/>
  <c r="D198" i="5"/>
  <c r="C198" i="5"/>
  <c r="B198" i="5"/>
  <c r="AY197" i="5"/>
  <c r="AV197" i="5"/>
  <c r="AU197" i="5"/>
  <c r="AT197" i="5"/>
  <c r="AS197" i="5"/>
  <c r="AR197" i="5"/>
  <c r="AQ197" i="5"/>
  <c r="AP197" i="5"/>
  <c r="AO197" i="5"/>
  <c r="AN197" i="5"/>
  <c r="AM197" i="5"/>
  <c r="AL197" i="5"/>
  <c r="AK197" i="5"/>
  <c r="AJ197" i="5"/>
  <c r="AI197" i="5"/>
  <c r="AH197" i="5"/>
  <c r="AG197" i="5"/>
  <c r="AF197" i="5"/>
  <c r="AE197" i="5"/>
  <c r="AD197" i="5"/>
  <c r="AC197" i="5"/>
  <c r="AB197" i="5"/>
  <c r="AA197" i="5"/>
  <c r="W197" i="5"/>
  <c r="V197" i="5"/>
  <c r="U197" i="5"/>
  <c r="T197" i="5"/>
  <c r="S197" i="5"/>
  <c r="R197" i="5"/>
  <c r="Q197" i="5"/>
  <c r="P197" i="5"/>
  <c r="O197" i="5"/>
  <c r="N197" i="5"/>
  <c r="M197" i="5"/>
  <c r="L197" i="5"/>
  <c r="K197" i="5"/>
  <c r="J197" i="5"/>
  <c r="I197" i="5"/>
  <c r="H197" i="5"/>
  <c r="G197" i="5"/>
  <c r="F197" i="5"/>
  <c r="E197" i="5"/>
  <c r="D197" i="5"/>
  <c r="C197" i="5"/>
  <c r="B197" i="5"/>
  <c r="AY196" i="5"/>
  <c r="AV196" i="5"/>
  <c r="AU196" i="5"/>
  <c r="AT196" i="5"/>
  <c r="AS196" i="5"/>
  <c r="AR196" i="5"/>
  <c r="AQ196" i="5"/>
  <c r="AP196" i="5"/>
  <c r="AO196" i="5"/>
  <c r="AN196" i="5"/>
  <c r="AM196" i="5"/>
  <c r="AL196" i="5"/>
  <c r="AK196" i="5"/>
  <c r="AJ196" i="5"/>
  <c r="AI196" i="5"/>
  <c r="AH196" i="5"/>
  <c r="AG196" i="5"/>
  <c r="AF196" i="5"/>
  <c r="AE196" i="5"/>
  <c r="AD196" i="5"/>
  <c r="AC196" i="5"/>
  <c r="AB196" i="5"/>
  <c r="AA196" i="5"/>
  <c r="W196" i="5"/>
  <c r="V196" i="5"/>
  <c r="U196" i="5"/>
  <c r="T196" i="5"/>
  <c r="S196" i="5"/>
  <c r="R196" i="5"/>
  <c r="Q196" i="5"/>
  <c r="P196" i="5"/>
  <c r="O196" i="5"/>
  <c r="N196" i="5"/>
  <c r="M196" i="5"/>
  <c r="L196" i="5"/>
  <c r="K196" i="5"/>
  <c r="J196" i="5"/>
  <c r="I196" i="5"/>
  <c r="H196" i="5"/>
  <c r="G196" i="5"/>
  <c r="F196" i="5"/>
  <c r="E196" i="5"/>
  <c r="D196" i="5"/>
  <c r="C196" i="5"/>
  <c r="B196" i="5"/>
  <c r="AY195" i="5"/>
  <c r="AV195" i="5"/>
  <c r="AU195" i="5"/>
  <c r="AT195" i="5"/>
  <c r="AS195" i="5"/>
  <c r="AR195" i="5"/>
  <c r="AQ195" i="5"/>
  <c r="AP195" i="5"/>
  <c r="AO195" i="5"/>
  <c r="AN195" i="5"/>
  <c r="AM195" i="5"/>
  <c r="AL195" i="5"/>
  <c r="AK195" i="5"/>
  <c r="AJ195" i="5"/>
  <c r="AI195" i="5"/>
  <c r="AH195" i="5"/>
  <c r="AG195" i="5"/>
  <c r="AF195" i="5"/>
  <c r="AE195" i="5"/>
  <c r="AD195" i="5"/>
  <c r="AC195" i="5"/>
  <c r="AB195" i="5"/>
  <c r="AA195" i="5"/>
  <c r="W195" i="5"/>
  <c r="V195" i="5"/>
  <c r="U195" i="5"/>
  <c r="T195" i="5"/>
  <c r="S195" i="5"/>
  <c r="R195" i="5"/>
  <c r="Q195" i="5"/>
  <c r="P195" i="5"/>
  <c r="O195" i="5"/>
  <c r="N195" i="5"/>
  <c r="M195" i="5"/>
  <c r="L195" i="5"/>
  <c r="K195" i="5"/>
  <c r="J195" i="5"/>
  <c r="I195" i="5"/>
  <c r="H195" i="5"/>
  <c r="G195" i="5"/>
  <c r="F195" i="5"/>
  <c r="E195" i="5"/>
  <c r="D195" i="5"/>
  <c r="C195" i="5"/>
  <c r="B195" i="5"/>
  <c r="AY194" i="5"/>
  <c r="AV194" i="5"/>
  <c r="AU194" i="5"/>
  <c r="AT194" i="5"/>
  <c r="AS194" i="5"/>
  <c r="AR194" i="5"/>
  <c r="AQ194" i="5"/>
  <c r="AP194" i="5"/>
  <c r="AO194" i="5"/>
  <c r="AN194" i="5"/>
  <c r="AM194" i="5"/>
  <c r="AL194" i="5"/>
  <c r="AK194" i="5"/>
  <c r="AJ194" i="5"/>
  <c r="AI194" i="5"/>
  <c r="AH194" i="5"/>
  <c r="AG194" i="5"/>
  <c r="AF194" i="5"/>
  <c r="AE194" i="5"/>
  <c r="AD194" i="5"/>
  <c r="AC194" i="5"/>
  <c r="AB194" i="5"/>
  <c r="AA194" i="5"/>
  <c r="W194" i="5"/>
  <c r="V194" i="5"/>
  <c r="U194" i="5"/>
  <c r="T194" i="5"/>
  <c r="S194" i="5"/>
  <c r="R194" i="5"/>
  <c r="Q194" i="5"/>
  <c r="P194" i="5"/>
  <c r="O194" i="5"/>
  <c r="N194" i="5"/>
  <c r="M194" i="5"/>
  <c r="L194" i="5"/>
  <c r="K194" i="5"/>
  <c r="J194" i="5"/>
  <c r="I194" i="5"/>
  <c r="H194" i="5"/>
  <c r="G194" i="5"/>
  <c r="F194" i="5"/>
  <c r="E194" i="5"/>
  <c r="D194" i="5"/>
  <c r="C194" i="5"/>
  <c r="B194" i="5"/>
  <c r="AY193" i="5"/>
  <c r="AV193" i="5"/>
  <c r="AU193" i="5"/>
  <c r="AT193" i="5"/>
  <c r="AS193" i="5"/>
  <c r="AR193" i="5"/>
  <c r="AQ193" i="5"/>
  <c r="AP193" i="5"/>
  <c r="AO193" i="5"/>
  <c r="AN193" i="5"/>
  <c r="AM193" i="5"/>
  <c r="AL193" i="5"/>
  <c r="AK193" i="5"/>
  <c r="AJ193" i="5"/>
  <c r="AI193" i="5"/>
  <c r="AH193" i="5"/>
  <c r="AG193" i="5"/>
  <c r="AF193" i="5"/>
  <c r="AE193" i="5"/>
  <c r="AD193" i="5"/>
  <c r="AC193" i="5"/>
  <c r="AB193" i="5"/>
  <c r="AA193" i="5"/>
  <c r="W193" i="5"/>
  <c r="V193" i="5"/>
  <c r="U193" i="5"/>
  <c r="T193" i="5"/>
  <c r="S193" i="5"/>
  <c r="R193" i="5"/>
  <c r="Q193" i="5"/>
  <c r="P193" i="5"/>
  <c r="O193" i="5"/>
  <c r="N193" i="5"/>
  <c r="M193" i="5"/>
  <c r="L193" i="5"/>
  <c r="K193" i="5"/>
  <c r="J193" i="5"/>
  <c r="I193" i="5"/>
  <c r="H193" i="5"/>
  <c r="G193" i="5"/>
  <c r="F193" i="5"/>
  <c r="E193" i="5"/>
  <c r="D193" i="5"/>
  <c r="C193" i="5"/>
  <c r="B193" i="5"/>
  <c r="AY192" i="5"/>
  <c r="AV192" i="5"/>
  <c r="AU192" i="5"/>
  <c r="AT192" i="5"/>
  <c r="AS192" i="5"/>
  <c r="AR192" i="5"/>
  <c r="AQ192" i="5"/>
  <c r="AP192" i="5"/>
  <c r="AO192" i="5"/>
  <c r="AN192" i="5"/>
  <c r="AM192" i="5"/>
  <c r="AL192" i="5"/>
  <c r="AK192" i="5"/>
  <c r="AJ192" i="5"/>
  <c r="AI192" i="5"/>
  <c r="AH192" i="5"/>
  <c r="AG192" i="5"/>
  <c r="AF192" i="5"/>
  <c r="AE192" i="5"/>
  <c r="AD192" i="5"/>
  <c r="AC192" i="5"/>
  <c r="AB192" i="5"/>
  <c r="AA192" i="5"/>
  <c r="W192" i="5"/>
  <c r="V192" i="5"/>
  <c r="U192" i="5"/>
  <c r="T192" i="5"/>
  <c r="S192" i="5"/>
  <c r="R192" i="5"/>
  <c r="Q192" i="5"/>
  <c r="P192" i="5"/>
  <c r="O192" i="5"/>
  <c r="N192" i="5"/>
  <c r="M192" i="5"/>
  <c r="L192" i="5"/>
  <c r="K192" i="5"/>
  <c r="J192" i="5"/>
  <c r="I192" i="5"/>
  <c r="H192" i="5"/>
  <c r="G192" i="5"/>
  <c r="F192" i="5"/>
  <c r="E192" i="5"/>
  <c r="D192" i="5"/>
  <c r="C192" i="5"/>
  <c r="B192" i="5"/>
  <c r="AY191" i="5"/>
  <c r="AV191" i="5"/>
  <c r="AU191" i="5"/>
  <c r="AT191" i="5"/>
  <c r="AS191" i="5"/>
  <c r="AR191" i="5"/>
  <c r="AQ191" i="5"/>
  <c r="AP191" i="5"/>
  <c r="AO191" i="5"/>
  <c r="AN191" i="5"/>
  <c r="AM191" i="5"/>
  <c r="AL191" i="5"/>
  <c r="AK191" i="5"/>
  <c r="AJ191" i="5"/>
  <c r="AI191" i="5"/>
  <c r="AH191" i="5"/>
  <c r="AG191" i="5"/>
  <c r="AF191" i="5"/>
  <c r="AE191" i="5"/>
  <c r="AD191" i="5"/>
  <c r="AC191" i="5"/>
  <c r="AB191" i="5"/>
  <c r="AA191" i="5"/>
  <c r="W191" i="5"/>
  <c r="V191" i="5"/>
  <c r="U191" i="5"/>
  <c r="T191" i="5"/>
  <c r="S191" i="5"/>
  <c r="R191" i="5"/>
  <c r="Q191" i="5"/>
  <c r="P191" i="5"/>
  <c r="O191" i="5"/>
  <c r="N191" i="5"/>
  <c r="M191" i="5"/>
  <c r="L191" i="5"/>
  <c r="K191" i="5"/>
  <c r="J191" i="5"/>
  <c r="I191" i="5"/>
  <c r="H191" i="5"/>
  <c r="G191" i="5"/>
  <c r="F191" i="5"/>
  <c r="E191" i="5"/>
  <c r="D191" i="5"/>
  <c r="C191" i="5"/>
  <c r="B191" i="5"/>
  <c r="AY190" i="5"/>
  <c r="AV190" i="5"/>
  <c r="AU190" i="5"/>
  <c r="AT190" i="5"/>
  <c r="AS190" i="5"/>
  <c r="AR190" i="5"/>
  <c r="AQ190" i="5"/>
  <c r="AP190" i="5"/>
  <c r="AO190" i="5"/>
  <c r="AN190" i="5"/>
  <c r="AM190" i="5"/>
  <c r="AL190" i="5"/>
  <c r="AK190" i="5"/>
  <c r="AJ190" i="5"/>
  <c r="AI190" i="5"/>
  <c r="AH190" i="5"/>
  <c r="AG190" i="5"/>
  <c r="AF190" i="5"/>
  <c r="AE190" i="5"/>
  <c r="AD190" i="5"/>
  <c r="AC190" i="5"/>
  <c r="AB190" i="5"/>
  <c r="AA190" i="5"/>
  <c r="W190" i="5"/>
  <c r="V190" i="5"/>
  <c r="U190" i="5"/>
  <c r="T190" i="5"/>
  <c r="S190" i="5"/>
  <c r="R190" i="5"/>
  <c r="Q190" i="5"/>
  <c r="P190" i="5"/>
  <c r="O190" i="5"/>
  <c r="N190" i="5"/>
  <c r="M190" i="5"/>
  <c r="L190" i="5"/>
  <c r="K190" i="5"/>
  <c r="J190" i="5"/>
  <c r="I190" i="5"/>
  <c r="H190" i="5"/>
  <c r="G190" i="5"/>
  <c r="F190" i="5"/>
  <c r="E190" i="5"/>
  <c r="D190" i="5"/>
  <c r="C190" i="5"/>
  <c r="B190" i="5"/>
  <c r="AY189" i="5"/>
  <c r="AV189" i="5"/>
  <c r="AU189" i="5"/>
  <c r="AT189" i="5"/>
  <c r="AS189" i="5"/>
  <c r="AR189" i="5"/>
  <c r="AQ189" i="5"/>
  <c r="AP189" i="5"/>
  <c r="AO189" i="5"/>
  <c r="AN189" i="5"/>
  <c r="AM189" i="5"/>
  <c r="AL189" i="5"/>
  <c r="AK189" i="5"/>
  <c r="AJ189" i="5"/>
  <c r="AI189" i="5"/>
  <c r="AH189" i="5"/>
  <c r="AG189" i="5"/>
  <c r="AF189" i="5"/>
  <c r="AE189" i="5"/>
  <c r="AD189" i="5"/>
  <c r="AC189" i="5"/>
  <c r="AB189" i="5"/>
  <c r="AA189" i="5"/>
  <c r="W189" i="5"/>
  <c r="V189" i="5"/>
  <c r="U189" i="5"/>
  <c r="T189" i="5"/>
  <c r="S189" i="5"/>
  <c r="R189" i="5"/>
  <c r="Q189" i="5"/>
  <c r="P189" i="5"/>
  <c r="O189" i="5"/>
  <c r="N189" i="5"/>
  <c r="M189" i="5"/>
  <c r="L189" i="5"/>
  <c r="K189" i="5"/>
  <c r="J189" i="5"/>
  <c r="I189" i="5"/>
  <c r="H189" i="5"/>
  <c r="G189" i="5"/>
  <c r="F189" i="5"/>
  <c r="E189" i="5"/>
  <c r="D189" i="5"/>
  <c r="C189" i="5"/>
  <c r="B189" i="5"/>
  <c r="AY188" i="5"/>
  <c r="AV188" i="5"/>
  <c r="AU188" i="5"/>
  <c r="AT188" i="5"/>
  <c r="AS188" i="5"/>
  <c r="AR188" i="5"/>
  <c r="AQ188" i="5"/>
  <c r="AP188" i="5"/>
  <c r="AO188" i="5"/>
  <c r="AN188" i="5"/>
  <c r="AM188" i="5"/>
  <c r="AL188" i="5"/>
  <c r="AK188" i="5"/>
  <c r="AJ188" i="5"/>
  <c r="AI188" i="5"/>
  <c r="AH188" i="5"/>
  <c r="AG188" i="5"/>
  <c r="AF188" i="5"/>
  <c r="AE188" i="5"/>
  <c r="AD188" i="5"/>
  <c r="AC188" i="5"/>
  <c r="AB188" i="5"/>
  <c r="AA188" i="5"/>
  <c r="W188" i="5"/>
  <c r="V188" i="5"/>
  <c r="U188" i="5"/>
  <c r="T188" i="5"/>
  <c r="S188" i="5"/>
  <c r="R188" i="5"/>
  <c r="Q188" i="5"/>
  <c r="P188" i="5"/>
  <c r="O188" i="5"/>
  <c r="N188" i="5"/>
  <c r="M188" i="5"/>
  <c r="L188" i="5"/>
  <c r="K188" i="5"/>
  <c r="J188" i="5"/>
  <c r="I188" i="5"/>
  <c r="H188" i="5"/>
  <c r="G188" i="5"/>
  <c r="F188" i="5"/>
  <c r="E188" i="5"/>
  <c r="D188" i="5"/>
  <c r="C188" i="5"/>
  <c r="B188" i="5"/>
  <c r="AY187" i="5"/>
  <c r="AV187" i="5"/>
  <c r="AU187" i="5"/>
  <c r="AT187" i="5"/>
  <c r="AS187" i="5"/>
  <c r="AR187" i="5"/>
  <c r="AQ187" i="5"/>
  <c r="AP187" i="5"/>
  <c r="AO187" i="5"/>
  <c r="AN187" i="5"/>
  <c r="AM187" i="5"/>
  <c r="AL187" i="5"/>
  <c r="AK187" i="5"/>
  <c r="AJ187" i="5"/>
  <c r="AI187" i="5"/>
  <c r="AH187" i="5"/>
  <c r="AG187" i="5"/>
  <c r="AF187" i="5"/>
  <c r="AE187" i="5"/>
  <c r="AD187" i="5"/>
  <c r="AC187" i="5"/>
  <c r="AB187" i="5"/>
  <c r="AA187" i="5"/>
  <c r="W187" i="5"/>
  <c r="V187" i="5"/>
  <c r="U187" i="5"/>
  <c r="T187" i="5"/>
  <c r="S187" i="5"/>
  <c r="R187" i="5"/>
  <c r="Q187" i="5"/>
  <c r="P187" i="5"/>
  <c r="O187" i="5"/>
  <c r="N187" i="5"/>
  <c r="M187" i="5"/>
  <c r="L187" i="5"/>
  <c r="K187" i="5"/>
  <c r="J187" i="5"/>
  <c r="I187" i="5"/>
  <c r="H187" i="5"/>
  <c r="G187" i="5"/>
  <c r="F187" i="5"/>
  <c r="E187" i="5"/>
  <c r="D187" i="5"/>
  <c r="C187" i="5"/>
  <c r="B187" i="5"/>
  <c r="AY186" i="5"/>
  <c r="AV186" i="5"/>
  <c r="AU186" i="5"/>
  <c r="AT186" i="5"/>
  <c r="AS186" i="5"/>
  <c r="AR186" i="5"/>
  <c r="AQ186" i="5"/>
  <c r="AP186" i="5"/>
  <c r="AO186" i="5"/>
  <c r="AN186" i="5"/>
  <c r="AM186" i="5"/>
  <c r="AL186" i="5"/>
  <c r="AK186" i="5"/>
  <c r="AJ186" i="5"/>
  <c r="AI186" i="5"/>
  <c r="AH186" i="5"/>
  <c r="AG186" i="5"/>
  <c r="AF186" i="5"/>
  <c r="AE186" i="5"/>
  <c r="AD186" i="5"/>
  <c r="AC186" i="5"/>
  <c r="AB186" i="5"/>
  <c r="AA186" i="5"/>
  <c r="W186" i="5"/>
  <c r="V186" i="5"/>
  <c r="U186" i="5"/>
  <c r="T186" i="5"/>
  <c r="S186" i="5"/>
  <c r="R186" i="5"/>
  <c r="Q186" i="5"/>
  <c r="P186" i="5"/>
  <c r="O186" i="5"/>
  <c r="N186" i="5"/>
  <c r="M186" i="5"/>
  <c r="L186" i="5"/>
  <c r="K186" i="5"/>
  <c r="J186" i="5"/>
  <c r="I186" i="5"/>
  <c r="H186" i="5"/>
  <c r="G186" i="5"/>
  <c r="F186" i="5"/>
  <c r="E186" i="5"/>
  <c r="D186" i="5"/>
  <c r="C186" i="5"/>
  <c r="B186" i="5"/>
  <c r="AY185" i="5"/>
  <c r="AV185" i="5"/>
  <c r="AU185" i="5"/>
  <c r="AT185" i="5"/>
  <c r="AS185" i="5"/>
  <c r="AR185" i="5"/>
  <c r="AQ185" i="5"/>
  <c r="AP185" i="5"/>
  <c r="AO185" i="5"/>
  <c r="AN185" i="5"/>
  <c r="AM185" i="5"/>
  <c r="AL185" i="5"/>
  <c r="AK185" i="5"/>
  <c r="AJ185" i="5"/>
  <c r="AI185" i="5"/>
  <c r="AH185" i="5"/>
  <c r="AG185" i="5"/>
  <c r="AF185" i="5"/>
  <c r="AE185" i="5"/>
  <c r="AD185" i="5"/>
  <c r="AC185" i="5"/>
  <c r="AB185" i="5"/>
  <c r="AA185" i="5"/>
  <c r="W185" i="5"/>
  <c r="V185" i="5"/>
  <c r="U185" i="5"/>
  <c r="T185" i="5"/>
  <c r="S185" i="5"/>
  <c r="R185" i="5"/>
  <c r="Q185" i="5"/>
  <c r="P185" i="5"/>
  <c r="O185" i="5"/>
  <c r="N185" i="5"/>
  <c r="M185" i="5"/>
  <c r="L185" i="5"/>
  <c r="K185" i="5"/>
  <c r="J185" i="5"/>
  <c r="I185" i="5"/>
  <c r="H185" i="5"/>
  <c r="G185" i="5"/>
  <c r="F185" i="5"/>
  <c r="E185" i="5"/>
  <c r="D185" i="5"/>
  <c r="C185" i="5"/>
  <c r="B185" i="5"/>
  <c r="AY184" i="5"/>
  <c r="AV184" i="5"/>
  <c r="AU184" i="5"/>
  <c r="AT184" i="5"/>
  <c r="AS184" i="5"/>
  <c r="AR184" i="5"/>
  <c r="AQ184" i="5"/>
  <c r="AP184" i="5"/>
  <c r="AO184" i="5"/>
  <c r="AN184" i="5"/>
  <c r="AM184" i="5"/>
  <c r="AL184" i="5"/>
  <c r="AK184" i="5"/>
  <c r="AJ184" i="5"/>
  <c r="AI184" i="5"/>
  <c r="AH184" i="5"/>
  <c r="AG184" i="5"/>
  <c r="AF184" i="5"/>
  <c r="AE184" i="5"/>
  <c r="AD184" i="5"/>
  <c r="AC184" i="5"/>
  <c r="AB184" i="5"/>
  <c r="AA184" i="5"/>
  <c r="W184" i="5"/>
  <c r="V184" i="5"/>
  <c r="U184" i="5"/>
  <c r="T184" i="5"/>
  <c r="S184" i="5"/>
  <c r="R184" i="5"/>
  <c r="Q184" i="5"/>
  <c r="P184" i="5"/>
  <c r="O184" i="5"/>
  <c r="N184" i="5"/>
  <c r="M184" i="5"/>
  <c r="L184" i="5"/>
  <c r="K184" i="5"/>
  <c r="J184" i="5"/>
  <c r="I184" i="5"/>
  <c r="H184" i="5"/>
  <c r="G184" i="5"/>
  <c r="F184" i="5"/>
  <c r="E184" i="5"/>
  <c r="D184" i="5"/>
  <c r="C184" i="5"/>
  <c r="B184" i="5"/>
  <c r="AY183" i="5"/>
  <c r="AV183" i="5"/>
  <c r="AU183" i="5"/>
  <c r="AT183" i="5"/>
  <c r="AS183" i="5"/>
  <c r="AR183" i="5"/>
  <c r="AQ183" i="5"/>
  <c r="AP183" i="5"/>
  <c r="AO183" i="5"/>
  <c r="AN183" i="5"/>
  <c r="AM183" i="5"/>
  <c r="AL183" i="5"/>
  <c r="AK183" i="5"/>
  <c r="AJ183" i="5"/>
  <c r="AI183" i="5"/>
  <c r="AH183" i="5"/>
  <c r="AG183" i="5"/>
  <c r="AF183" i="5"/>
  <c r="AE183" i="5"/>
  <c r="AD183" i="5"/>
  <c r="AC183" i="5"/>
  <c r="AB183" i="5"/>
  <c r="AA183" i="5"/>
  <c r="W183" i="5"/>
  <c r="V183" i="5"/>
  <c r="U183" i="5"/>
  <c r="T183" i="5"/>
  <c r="S183" i="5"/>
  <c r="R183" i="5"/>
  <c r="Q183" i="5"/>
  <c r="P183" i="5"/>
  <c r="O183" i="5"/>
  <c r="N183" i="5"/>
  <c r="M183" i="5"/>
  <c r="L183" i="5"/>
  <c r="K183" i="5"/>
  <c r="J183" i="5"/>
  <c r="I183" i="5"/>
  <c r="H183" i="5"/>
  <c r="G183" i="5"/>
  <c r="F183" i="5"/>
  <c r="E183" i="5"/>
  <c r="D183" i="5"/>
  <c r="C183" i="5"/>
  <c r="B183" i="5"/>
  <c r="AY182" i="5"/>
  <c r="AV182" i="5"/>
  <c r="AU182" i="5"/>
  <c r="AT182" i="5"/>
  <c r="AS182" i="5"/>
  <c r="AR182" i="5"/>
  <c r="AQ182" i="5"/>
  <c r="AP182" i="5"/>
  <c r="AO182" i="5"/>
  <c r="AN182" i="5"/>
  <c r="AM182" i="5"/>
  <c r="AL182" i="5"/>
  <c r="AK182" i="5"/>
  <c r="AJ182" i="5"/>
  <c r="AI182" i="5"/>
  <c r="AH182" i="5"/>
  <c r="AG182" i="5"/>
  <c r="AF182" i="5"/>
  <c r="AE182" i="5"/>
  <c r="AD182" i="5"/>
  <c r="AC182" i="5"/>
  <c r="AB182" i="5"/>
  <c r="AA182" i="5"/>
  <c r="W182" i="5"/>
  <c r="V182" i="5"/>
  <c r="U182" i="5"/>
  <c r="T182" i="5"/>
  <c r="S182" i="5"/>
  <c r="R182" i="5"/>
  <c r="Q182" i="5"/>
  <c r="P182" i="5"/>
  <c r="O182" i="5"/>
  <c r="N182" i="5"/>
  <c r="M182" i="5"/>
  <c r="L182" i="5"/>
  <c r="K182" i="5"/>
  <c r="J182" i="5"/>
  <c r="I182" i="5"/>
  <c r="H182" i="5"/>
  <c r="G182" i="5"/>
  <c r="F182" i="5"/>
  <c r="E182" i="5"/>
  <c r="D182" i="5"/>
  <c r="C182" i="5"/>
  <c r="B182" i="5"/>
  <c r="AY181" i="5"/>
  <c r="AV181" i="5"/>
  <c r="AU181" i="5"/>
  <c r="AT181" i="5"/>
  <c r="AS181" i="5"/>
  <c r="AR181" i="5"/>
  <c r="AQ181" i="5"/>
  <c r="AP181" i="5"/>
  <c r="AO181" i="5"/>
  <c r="AN181" i="5"/>
  <c r="AM181" i="5"/>
  <c r="AL181" i="5"/>
  <c r="AK181" i="5"/>
  <c r="AJ181" i="5"/>
  <c r="AI181" i="5"/>
  <c r="AH181" i="5"/>
  <c r="AG181" i="5"/>
  <c r="AF181" i="5"/>
  <c r="AE181" i="5"/>
  <c r="AD181" i="5"/>
  <c r="AC181" i="5"/>
  <c r="AB181" i="5"/>
  <c r="AA181" i="5"/>
  <c r="W181" i="5"/>
  <c r="V181" i="5"/>
  <c r="U181" i="5"/>
  <c r="T181" i="5"/>
  <c r="S181" i="5"/>
  <c r="R181" i="5"/>
  <c r="Q181" i="5"/>
  <c r="P181" i="5"/>
  <c r="O181" i="5"/>
  <c r="N181" i="5"/>
  <c r="M181" i="5"/>
  <c r="L181" i="5"/>
  <c r="K181" i="5"/>
  <c r="J181" i="5"/>
  <c r="I181" i="5"/>
  <c r="H181" i="5"/>
  <c r="G181" i="5"/>
  <c r="F181" i="5"/>
  <c r="E181" i="5"/>
  <c r="D181" i="5"/>
  <c r="C181" i="5"/>
  <c r="B181" i="5"/>
  <c r="AY180" i="5"/>
  <c r="AV180" i="5"/>
  <c r="AU180" i="5"/>
  <c r="AT180" i="5"/>
  <c r="AS180" i="5"/>
  <c r="AR180" i="5"/>
  <c r="AQ180" i="5"/>
  <c r="AP180" i="5"/>
  <c r="AO180" i="5"/>
  <c r="AN180" i="5"/>
  <c r="AM180" i="5"/>
  <c r="AL180" i="5"/>
  <c r="AK180" i="5"/>
  <c r="AJ180" i="5"/>
  <c r="AI180" i="5"/>
  <c r="AH180" i="5"/>
  <c r="AG180" i="5"/>
  <c r="AF180" i="5"/>
  <c r="AE180" i="5"/>
  <c r="AD180" i="5"/>
  <c r="AC180" i="5"/>
  <c r="AB180" i="5"/>
  <c r="AA180" i="5"/>
  <c r="W180" i="5"/>
  <c r="V180" i="5"/>
  <c r="U180" i="5"/>
  <c r="T180" i="5"/>
  <c r="S180" i="5"/>
  <c r="R180" i="5"/>
  <c r="Q180" i="5"/>
  <c r="P180" i="5"/>
  <c r="O180" i="5"/>
  <c r="N180" i="5"/>
  <c r="M180" i="5"/>
  <c r="L180" i="5"/>
  <c r="K180" i="5"/>
  <c r="J180" i="5"/>
  <c r="I180" i="5"/>
  <c r="H180" i="5"/>
  <c r="G180" i="5"/>
  <c r="F180" i="5"/>
  <c r="E180" i="5"/>
  <c r="D180" i="5"/>
  <c r="C180" i="5"/>
  <c r="B180" i="5"/>
  <c r="AY179" i="5"/>
  <c r="AV179" i="5"/>
  <c r="AU179" i="5"/>
  <c r="AT179" i="5"/>
  <c r="AS179" i="5"/>
  <c r="AR179" i="5"/>
  <c r="AQ179" i="5"/>
  <c r="AP179" i="5"/>
  <c r="AO179" i="5"/>
  <c r="AN179" i="5"/>
  <c r="AM179" i="5"/>
  <c r="AL179" i="5"/>
  <c r="AK179" i="5"/>
  <c r="AJ179" i="5"/>
  <c r="AI179" i="5"/>
  <c r="AH179" i="5"/>
  <c r="AG179" i="5"/>
  <c r="AF179" i="5"/>
  <c r="AE179" i="5"/>
  <c r="AD179" i="5"/>
  <c r="AC179" i="5"/>
  <c r="AB179" i="5"/>
  <c r="AA179" i="5"/>
  <c r="W179" i="5"/>
  <c r="V179" i="5"/>
  <c r="U179" i="5"/>
  <c r="T179" i="5"/>
  <c r="S179" i="5"/>
  <c r="R179" i="5"/>
  <c r="Q179" i="5"/>
  <c r="P179" i="5"/>
  <c r="O179" i="5"/>
  <c r="N179" i="5"/>
  <c r="M179" i="5"/>
  <c r="L179" i="5"/>
  <c r="K179" i="5"/>
  <c r="J179" i="5"/>
  <c r="I179" i="5"/>
  <c r="H179" i="5"/>
  <c r="G179" i="5"/>
  <c r="F179" i="5"/>
  <c r="E179" i="5"/>
  <c r="D179" i="5"/>
  <c r="C179" i="5"/>
  <c r="B179" i="5"/>
  <c r="AY178" i="5"/>
  <c r="AV178" i="5"/>
  <c r="AU178" i="5"/>
  <c r="AT178" i="5"/>
  <c r="AS178" i="5"/>
  <c r="AR178" i="5"/>
  <c r="AQ178" i="5"/>
  <c r="AP178" i="5"/>
  <c r="AO178" i="5"/>
  <c r="AN178" i="5"/>
  <c r="AM178" i="5"/>
  <c r="AL178" i="5"/>
  <c r="AK178" i="5"/>
  <c r="AJ178" i="5"/>
  <c r="AI178" i="5"/>
  <c r="AH178" i="5"/>
  <c r="AG178" i="5"/>
  <c r="AF178" i="5"/>
  <c r="AE178" i="5"/>
  <c r="AD178" i="5"/>
  <c r="AC178" i="5"/>
  <c r="AB178" i="5"/>
  <c r="AA178" i="5"/>
  <c r="W178" i="5"/>
  <c r="V178" i="5"/>
  <c r="U178" i="5"/>
  <c r="T178" i="5"/>
  <c r="S178" i="5"/>
  <c r="R178" i="5"/>
  <c r="Q178" i="5"/>
  <c r="P178" i="5"/>
  <c r="O178" i="5"/>
  <c r="N178" i="5"/>
  <c r="M178" i="5"/>
  <c r="L178" i="5"/>
  <c r="K178" i="5"/>
  <c r="J178" i="5"/>
  <c r="I178" i="5"/>
  <c r="H178" i="5"/>
  <c r="G178" i="5"/>
  <c r="F178" i="5"/>
  <c r="E178" i="5"/>
  <c r="D178" i="5"/>
  <c r="C178" i="5"/>
  <c r="B178" i="5"/>
  <c r="AY177" i="5"/>
  <c r="AV177" i="5"/>
  <c r="AU177" i="5"/>
  <c r="AT177" i="5"/>
  <c r="AS177" i="5"/>
  <c r="AR177" i="5"/>
  <c r="AQ177" i="5"/>
  <c r="AP177" i="5"/>
  <c r="AO177" i="5"/>
  <c r="AN177" i="5"/>
  <c r="AM177" i="5"/>
  <c r="AL177" i="5"/>
  <c r="AK177" i="5"/>
  <c r="AJ177" i="5"/>
  <c r="AI177" i="5"/>
  <c r="AH177" i="5"/>
  <c r="AG177" i="5"/>
  <c r="AF177" i="5"/>
  <c r="AE177" i="5"/>
  <c r="AD177" i="5"/>
  <c r="AC177" i="5"/>
  <c r="AB177" i="5"/>
  <c r="AA177" i="5"/>
  <c r="W177" i="5"/>
  <c r="V177" i="5"/>
  <c r="U177" i="5"/>
  <c r="T177" i="5"/>
  <c r="S177" i="5"/>
  <c r="R177" i="5"/>
  <c r="Q177" i="5"/>
  <c r="P177" i="5"/>
  <c r="O177" i="5"/>
  <c r="N177" i="5"/>
  <c r="M177" i="5"/>
  <c r="L177" i="5"/>
  <c r="K177" i="5"/>
  <c r="J177" i="5"/>
  <c r="I177" i="5"/>
  <c r="H177" i="5"/>
  <c r="G177" i="5"/>
  <c r="F177" i="5"/>
  <c r="E177" i="5"/>
  <c r="D177" i="5"/>
  <c r="C177" i="5"/>
  <c r="B177" i="5"/>
  <c r="AY176" i="5"/>
  <c r="AV176" i="5"/>
  <c r="AU176" i="5"/>
  <c r="AT176" i="5"/>
  <c r="AS176" i="5"/>
  <c r="AR176" i="5"/>
  <c r="AQ176" i="5"/>
  <c r="AP176" i="5"/>
  <c r="AO176" i="5"/>
  <c r="AN176" i="5"/>
  <c r="AM176" i="5"/>
  <c r="AL176" i="5"/>
  <c r="AK176" i="5"/>
  <c r="AJ176" i="5"/>
  <c r="AI176" i="5"/>
  <c r="AH176" i="5"/>
  <c r="AG176" i="5"/>
  <c r="AF176" i="5"/>
  <c r="AE176" i="5"/>
  <c r="AD176" i="5"/>
  <c r="AC176" i="5"/>
  <c r="AB176" i="5"/>
  <c r="AA176" i="5"/>
  <c r="W176" i="5"/>
  <c r="V176" i="5"/>
  <c r="U176" i="5"/>
  <c r="T176" i="5"/>
  <c r="S176" i="5"/>
  <c r="R176" i="5"/>
  <c r="Q176" i="5"/>
  <c r="P176" i="5"/>
  <c r="O176" i="5"/>
  <c r="N176" i="5"/>
  <c r="M176" i="5"/>
  <c r="L176" i="5"/>
  <c r="K176" i="5"/>
  <c r="J176" i="5"/>
  <c r="I176" i="5"/>
  <c r="H176" i="5"/>
  <c r="G176" i="5"/>
  <c r="F176" i="5"/>
  <c r="E176" i="5"/>
  <c r="D176" i="5"/>
  <c r="C176" i="5"/>
  <c r="B176" i="5"/>
  <c r="AY175" i="5"/>
  <c r="AV175" i="5"/>
  <c r="AU175" i="5"/>
  <c r="AT175" i="5"/>
  <c r="AS175" i="5"/>
  <c r="AR175" i="5"/>
  <c r="AQ175" i="5"/>
  <c r="AP175" i="5"/>
  <c r="AO175" i="5"/>
  <c r="AN175" i="5"/>
  <c r="AM175" i="5"/>
  <c r="AL175" i="5"/>
  <c r="AK175" i="5"/>
  <c r="AJ175" i="5"/>
  <c r="AI175" i="5"/>
  <c r="AH175" i="5"/>
  <c r="AG175" i="5"/>
  <c r="AF175" i="5"/>
  <c r="AE175" i="5"/>
  <c r="AD175" i="5"/>
  <c r="AC175" i="5"/>
  <c r="AB175" i="5"/>
  <c r="AA175" i="5"/>
  <c r="W175" i="5"/>
  <c r="V175" i="5"/>
  <c r="U175" i="5"/>
  <c r="T175" i="5"/>
  <c r="S175" i="5"/>
  <c r="R175" i="5"/>
  <c r="Q175" i="5"/>
  <c r="P175" i="5"/>
  <c r="O175" i="5"/>
  <c r="N175" i="5"/>
  <c r="M175" i="5"/>
  <c r="L175" i="5"/>
  <c r="K175" i="5"/>
  <c r="J175" i="5"/>
  <c r="I175" i="5"/>
  <c r="H175" i="5"/>
  <c r="G175" i="5"/>
  <c r="F175" i="5"/>
  <c r="E175" i="5"/>
  <c r="D175" i="5"/>
  <c r="C175" i="5"/>
  <c r="B175" i="5"/>
  <c r="AY174" i="5"/>
  <c r="AV174" i="5"/>
  <c r="AU174" i="5"/>
  <c r="AT174" i="5"/>
  <c r="AS174" i="5"/>
  <c r="AR174" i="5"/>
  <c r="AQ174" i="5"/>
  <c r="AP174" i="5"/>
  <c r="AO174" i="5"/>
  <c r="AN174" i="5"/>
  <c r="AM174" i="5"/>
  <c r="AL174" i="5"/>
  <c r="AK174" i="5"/>
  <c r="AJ174" i="5"/>
  <c r="AI174" i="5"/>
  <c r="AH174" i="5"/>
  <c r="AG174" i="5"/>
  <c r="AF174" i="5"/>
  <c r="AE174" i="5"/>
  <c r="AD174" i="5"/>
  <c r="AC174" i="5"/>
  <c r="AB174" i="5"/>
  <c r="AA174" i="5"/>
  <c r="W174" i="5"/>
  <c r="V174" i="5"/>
  <c r="U174" i="5"/>
  <c r="T174" i="5"/>
  <c r="S174" i="5"/>
  <c r="R174" i="5"/>
  <c r="Q174" i="5"/>
  <c r="P174" i="5"/>
  <c r="O174" i="5"/>
  <c r="N174" i="5"/>
  <c r="M174" i="5"/>
  <c r="L174" i="5"/>
  <c r="K174" i="5"/>
  <c r="J174" i="5"/>
  <c r="I174" i="5"/>
  <c r="H174" i="5"/>
  <c r="G174" i="5"/>
  <c r="F174" i="5"/>
  <c r="E174" i="5"/>
  <c r="D174" i="5"/>
  <c r="C174" i="5"/>
  <c r="B174" i="5"/>
  <c r="AY173" i="5"/>
  <c r="AV173" i="5"/>
  <c r="AU173" i="5"/>
  <c r="AT173" i="5"/>
  <c r="AS173" i="5"/>
  <c r="AR173" i="5"/>
  <c r="AQ173" i="5"/>
  <c r="AP173" i="5"/>
  <c r="AO173" i="5"/>
  <c r="AN173" i="5"/>
  <c r="AM173" i="5"/>
  <c r="AL173" i="5"/>
  <c r="AK173" i="5"/>
  <c r="AJ173" i="5"/>
  <c r="AI173" i="5"/>
  <c r="AH173" i="5"/>
  <c r="AG173" i="5"/>
  <c r="AF173" i="5"/>
  <c r="AE173" i="5"/>
  <c r="AD173" i="5"/>
  <c r="AC173" i="5"/>
  <c r="AB173" i="5"/>
  <c r="AA173" i="5"/>
  <c r="W173" i="5"/>
  <c r="V173" i="5"/>
  <c r="U173" i="5"/>
  <c r="T173" i="5"/>
  <c r="S173" i="5"/>
  <c r="R173" i="5"/>
  <c r="Q173" i="5"/>
  <c r="P173" i="5"/>
  <c r="O173" i="5"/>
  <c r="N173" i="5"/>
  <c r="M173" i="5"/>
  <c r="L173" i="5"/>
  <c r="K173" i="5"/>
  <c r="J173" i="5"/>
  <c r="I173" i="5"/>
  <c r="H173" i="5"/>
  <c r="G173" i="5"/>
  <c r="F173" i="5"/>
  <c r="E173" i="5"/>
  <c r="D173" i="5"/>
  <c r="C173" i="5"/>
  <c r="B173" i="5"/>
  <c r="AY172" i="5"/>
  <c r="AV172" i="5"/>
  <c r="AU172" i="5"/>
  <c r="AT172" i="5"/>
  <c r="AS172" i="5"/>
  <c r="AR172" i="5"/>
  <c r="AQ172" i="5"/>
  <c r="AP172" i="5"/>
  <c r="AO172" i="5"/>
  <c r="AN172" i="5"/>
  <c r="AM172" i="5"/>
  <c r="AL172" i="5"/>
  <c r="AK172" i="5"/>
  <c r="AJ172" i="5"/>
  <c r="AI172" i="5"/>
  <c r="AH172" i="5"/>
  <c r="AG172" i="5"/>
  <c r="AF172" i="5"/>
  <c r="AE172" i="5"/>
  <c r="AD172" i="5"/>
  <c r="AC172" i="5"/>
  <c r="AB172" i="5"/>
  <c r="AA172" i="5"/>
  <c r="W172" i="5"/>
  <c r="V172" i="5"/>
  <c r="U172" i="5"/>
  <c r="T172" i="5"/>
  <c r="S172" i="5"/>
  <c r="R172" i="5"/>
  <c r="Q172" i="5"/>
  <c r="P172" i="5"/>
  <c r="O172" i="5"/>
  <c r="N172" i="5"/>
  <c r="M172" i="5"/>
  <c r="L172" i="5"/>
  <c r="K172" i="5"/>
  <c r="J172" i="5"/>
  <c r="I172" i="5"/>
  <c r="H172" i="5"/>
  <c r="G172" i="5"/>
  <c r="F172" i="5"/>
  <c r="E172" i="5"/>
  <c r="D172" i="5"/>
  <c r="C172" i="5"/>
  <c r="B172" i="5"/>
  <c r="AY171" i="5"/>
  <c r="AV171" i="5"/>
  <c r="AU171" i="5"/>
  <c r="AT171" i="5"/>
  <c r="AS171" i="5"/>
  <c r="AR171" i="5"/>
  <c r="AQ171" i="5"/>
  <c r="AP171" i="5"/>
  <c r="AO171" i="5"/>
  <c r="AN171" i="5"/>
  <c r="AM171" i="5"/>
  <c r="AL171" i="5"/>
  <c r="AK171" i="5"/>
  <c r="AJ171" i="5"/>
  <c r="AI171" i="5"/>
  <c r="AH171" i="5"/>
  <c r="AG171" i="5"/>
  <c r="AF171" i="5"/>
  <c r="AE171" i="5"/>
  <c r="AD171" i="5"/>
  <c r="AC171" i="5"/>
  <c r="AB171" i="5"/>
  <c r="AA171" i="5"/>
  <c r="W171" i="5"/>
  <c r="V171" i="5"/>
  <c r="U171" i="5"/>
  <c r="T171" i="5"/>
  <c r="S171" i="5"/>
  <c r="R171" i="5"/>
  <c r="Q171" i="5"/>
  <c r="P171" i="5"/>
  <c r="O171" i="5"/>
  <c r="N171" i="5"/>
  <c r="M171" i="5"/>
  <c r="L171" i="5"/>
  <c r="K171" i="5"/>
  <c r="J171" i="5"/>
  <c r="I171" i="5"/>
  <c r="H171" i="5"/>
  <c r="G171" i="5"/>
  <c r="F171" i="5"/>
  <c r="E171" i="5"/>
  <c r="D171" i="5"/>
  <c r="C171" i="5"/>
  <c r="B171" i="5"/>
  <c r="AY170" i="5"/>
  <c r="AV170" i="5"/>
  <c r="AU170" i="5"/>
  <c r="AT170" i="5"/>
  <c r="AS170" i="5"/>
  <c r="AR170" i="5"/>
  <c r="AQ170" i="5"/>
  <c r="AP170" i="5"/>
  <c r="AO170" i="5"/>
  <c r="AN170" i="5"/>
  <c r="AM170" i="5"/>
  <c r="AL170" i="5"/>
  <c r="AK170" i="5"/>
  <c r="AJ170" i="5"/>
  <c r="AI170" i="5"/>
  <c r="AH170" i="5"/>
  <c r="AG170" i="5"/>
  <c r="AF170" i="5"/>
  <c r="AE170" i="5"/>
  <c r="AD170" i="5"/>
  <c r="AC170" i="5"/>
  <c r="AB170" i="5"/>
  <c r="AA170" i="5"/>
  <c r="W170" i="5"/>
  <c r="V170" i="5"/>
  <c r="U170" i="5"/>
  <c r="T170" i="5"/>
  <c r="S170" i="5"/>
  <c r="R170" i="5"/>
  <c r="Q170" i="5"/>
  <c r="P170" i="5"/>
  <c r="O170" i="5"/>
  <c r="N170" i="5"/>
  <c r="M170" i="5"/>
  <c r="L170" i="5"/>
  <c r="K170" i="5"/>
  <c r="J170" i="5"/>
  <c r="I170" i="5"/>
  <c r="H170" i="5"/>
  <c r="G170" i="5"/>
  <c r="F170" i="5"/>
  <c r="E170" i="5"/>
  <c r="D170" i="5"/>
  <c r="C170" i="5"/>
  <c r="B170" i="5"/>
  <c r="AY169" i="5"/>
  <c r="AV169" i="5"/>
  <c r="AU169" i="5"/>
  <c r="AT169" i="5"/>
  <c r="AS169" i="5"/>
  <c r="AR169" i="5"/>
  <c r="AQ169" i="5"/>
  <c r="AP169" i="5"/>
  <c r="AO169" i="5"/>
  <c r="AN169" i="5"/>
  <c r="AM169" i="5"/>
  <c r="AL169" i="5"/>
  <c r="AK169" i="5"/>
  <c r="AJ169" i="5"/>
  <c r="AI169" i="5"/>
  <c r="AH169" i="5"/>
  <c r="AG169" i="5"/>
  <c r="AF169" i="5"/>
  <c r="AE169" i="5"/>
  <c r="AD169" i="5"/>
  <c r="AC169" i="5"/>
  <c r="AB169" i="5"/>
  <c r="AA169" i="5"/>
  <c r="W169" i="5"/>
  <c r="V169" i="5"/>
  <c r="U169" i="5"/>
  <c r="T169" i="5"/>
  <c r="S169" i="5"/>
  <c r="R169" i="5"/>
  <c r="Q169" i="5"/>
  <c r="P169" i="5"/>
  <c r="O169" i="5"/>
  <c r="N169" i="5"/>
  <c r="M169" i="5"/>
  <c r="L169" i="5"/>
  <c r="K169" i="5"/>
  <c r="J169" i="5"/>
  <c r="I169" i="5"/>
  <c r="H169" i="5"/>
  <c r="G169" i="5"/>
  <c r="F169" i="5"/>
  <c r="E169" i="5"/>
  <c r="D169" i="5"/>
  <c r="C169" i="5"/>
  <c r="B169" i="5"/>
  <c r="AY168" i="5"/>
  <c r="AV168" i="5"/>
  <c r="AU168" i="5"/>
  <c r="AT168" i="5"/>
  <c r="AS168" i="5"/>
  <c r="AR168" i="5"/>
  <c r="AQ168" i="5"/>
  <c r="AP168" i="5"/>
  <c r="AO168" i="5"/>
  <c r="AN168" i="5"/>
  <c r="AM168" i="5"/>
  <c r="AL168" i="5"/>
  <c r="AK168" i="5"/>
  <c r="AJ168" i="5"/>
  <c r="AI168" i="5"/>
  <c r="AH168" i="5"/>
  <c r="AG168" i="5"/>
  <c r="AF168" i="5"/>
  <c r="AE168" i="5"/>
  <c r="AD168" i="5"/>
  <c r="AC168" i="5"/>
  <c r="AB168" i="5"/>
  <c r="AA168" i="5"/>
  <c r="W168" i="5"/>
  <c r="V168" i="5"/>
  <c r="U168" i="5"/>
  <c r="T168" i="5"/>
  <c r="S168" i="5"/>
  <c r="R168" i="5"/>
  <c r="Q168" i="5"/>
  <c r="P168" i="5"/>
  <c r="O168" i="5"/>
  <c r="N168" i="5"/>
  <c r="M168" i="5"/>
  <c r="L168" i="5"/>
  <c r="K168" i="5"/>
  <c r="J168" i="5"/>
  <c r="I168" i="5"/>
  <c r="H168" i="5"/>
  <c r="G168" i="5"/>
  <c r="F168" i="5"/>
  <c r="E168" i="5"/>
  <c r="D168" i="5"/>
  <c r="C168" i="5"/>
  <c r="B168" i="5"/>
  <c r="AY167" i="5"/>
  <c r="AV167" i="5"/>
  <c r="AU167" i="5"/>
  <c r="AT167" i="5"/>
  <c r="AS167" i="5"/>
  <c r="AR167" i="5"/>
  <c r="AQ167" i="5"/>
  <c r="AP167" i="5"/>
  <c r="AO167" i="5"/>
  <c r="AN167" i="5"/>
  <c r="AM167" i="5"/>
  <c r="AL167" i="5"/>
  <c r="AK167" i="5"/>
  <c r="AJ167" i="5"/>
  <c r="AI167" i="5"/>
  <c r="AH167" i="5"/>
  <c r="AG167" i="5"/>
  <c r="AF167" i="5"/>
  <c r="AE167" i="5"/>
  <c r="AD167" i="5"/>
  <c r="AC167" i="5"/>
  <c r="AB167" i="5"/>
  <c r="AA167" i="5"/>
  <c r="W167" i="5"/>
  <c r="V167" i="5"/>
  <c r="U167" i="5"/>
  <c r="T167" i="5"/>
  <c r="S167" i="5"/>
  <c r="R167" i="5"/>
  <c r="Q167" i="5"/>
  <c r="P167" i="5"/>
  <c r="O167" i="5"/>
  <c r="N167" i="5"/>
  <c r="M167" i="5"/>
  <c r="L167" i="5"/>
  <c r="K167" i="5"/>
  <c r="J167" i="5"/>
  <c r="I167" i="5"/>
  <c r="H167" i="5"/>
  <c r="G167" i="5"/>
  <c r="F167" i="5"/>
  <c r="E167" i="5"/>
  <c r="D167" i="5"/>
  <c r="C167" i="5"/>
  <c r="B167" i="5"/>
  <c r="AY166" i="5"/>
  <c r="AV166" i="5"/>
  <c r="AU166" i="5"/>
  <c r="AT166" i="5"/>
  <c r="AS166" i="5"/>
  <c r="AR166" i="5"/>
  <c r="AQ166" i="5"/>
  <c r="AP166" i="5"/>
  <c r="AO166" i="5"/>
  <c r="AN166" i="5"/>
  <c r="AM166" i="5"/>
  <c r="AL166" i="5"/>
  <c r="AK166" i="5"/>
  <c r="AJ166" i="5"/>
  <c r="AI166" i="5"/>
  <c r="AH166" i="5"/>
  <c r="AG166" i="5"/>
  <c r="AF166" i="5"/>
  <c r="AE166" i="5"/>
  <c r="AD166" i="5"/>
  <c r="AC166" i="5"/>
  <c r="AB166" i="5"/>
  <c r="AA166" i="5"/>
  <c r="W166" i="5"/>
  <c r="V166" i="5"/>
  <c r="U166" i="5"/>
  <c r="T166" i="5"/>
  <c r="S166" i="5"/>
  <c r="R166" i="5"/>
  <c r="Q166" i="5"/>
  <c r="P166" i="5"/>
  <c r="O166" i="5"/>
  <c r="N166" i="5"/>
  <c r="M166" i="5"/>
  <c r="L166" i="5"/>
  <c r="K166" i="5"/>
  <c r="J166" i="5"/>
  <c r="I166" i="5"/>
  <c r="H166" i="5"/>
  <c r="G166" i="5"/>
  <c r="F166" i="5"/>
  <c r="E166" i="5"/>
  <c r="D166" i="5"/>
  <c r="C166" i="5"/>
  <c r="B166" i="5"/>
  <c r="AY165" i="5"/>
  <c r="AV165" i="5"/>
  <c r="AU165" i="5"/>
  <c r="AT165" i="5"/>
  <c r="AS165" i="5"/>
  <c r="AR165" i="5"/>
  <c r="AQ165" i="5"/>
  <c r="AP165" i="5"/>
  <c r="AO165" i="5"/>
  <c r="AN165" i="5"/>
  <c r="AM165" i="5"/>
  <c r="AL165" i="5"/>
  <c r="AK165" i="5"/>
  <c r="AJ165" i="5"/>
  <c r="AI165" i="5"/>
  <c r="AH165" i="5"/>
  <c r="AG165" i="5"/>
  <c r="AF165" i="5"/>
  <c r="AE165" i="5"/>
  <c r="AD165" i="5"/>
  <c r="AC165" i="5"/>
  <c r="AB165" i="5"/>
  <c r="AA165" i="5"/>
  <c r="W165" i="5"/>
  <c r="V165" i="5"/>
  <c r="U165" i="5"/>
  <c r="T165" i="5"/>
  <c r="S165" i="5"/>
  <c r="R165" i="5"/>
  <c r="Q165" i="5"/>
  <c r="P165" i="5"/>
  <c r="O165" i="5"/>
  <c r="N165" i="5"/>
  <c r="M165" i="5"/>
  <c r="L165" i="5"/>
  <c r="K165" i="5"/>
  <c r="J165" i="5"/>
  <c r="I165" i="5"/>
  <c r="H165" i="5"/>
  <c r="G165" i="5"/>
  <c r="F165" i="5"/>
  <c r="E165" i="5"/>
  <c r="D165" i="5"/>
  <c r="C165" i="5"/>
  <c r="B165" i="5"/>
  <c r="AY164" i="5"/>
  <c r="AV164" i="5"/>
  <c r="AU164" i="5"/>
  <c r="AT164" i="5"/>
  <c r="AS164" i="5"/>
  <c r="AR164" i="5"/>
  <c r="AQ164" i="5"/>
  <c r="AP164" i="5"/>
  <c r="AO164" i="5"/>
  <c r="AN164" i="5"/>
  <c r="AM164" i="5"/>
  <c r="AL164" i="5"/>
  <c r="AK164" i="5"/>
  <c r="AJ164" i="5"/>
  <c r="AI164" i="5"/>
  <c r="AH164" i="5"/>
  <c r="AG164" i="5"/>
  <c r="AF164" i="5"/>
  <c r="AE164" i="5"/>
  <c r="AD164" i="5"/>
  <c r="AC164" i="5"/>
  <c r="AB164" i="5"/>
  <c r="AA164" i="5"/>
  <c r="W164" i="5"/>
  <c r="V164" i="5"/>
  <c r="U164" i="5"/>
  <c r="T164" i="5"/>
  <c r="S164" i="5"/>
  <c r="R164" i="5"/>
  <c r="Q164" i="5"/>
  <c r="P164" i="5"/>
  <c r="O164" i="5"/>
  <c r="N164" i="5"/>
  <c r="M164" i="5"/>
  <c r="L164" i="5"/>
  <c r="K164" i="5"/>
  <c r="J164" i="5"/>
  <c r="I164" i="5"/>
  <c r="H164" i="5"/>
  <c r="G164" i="5"/>
  <c r="F164" i="5"/>
  <c r="E164" i="5"/>
  <c r="D164" i="5"/>
  <c r="C164" i="5"/>
  <c r="B164" i="5"/>
  <c r="AY163" i="5"/>
  <c r="AV163" i="5"/>
  <c r="AU163" i="5"/>
  <c r="AT163" i="5"/>
  <c r="AS163" i="5"/>
  <c r="AR163" i="5"/>
  <c r="AQ163" i="5"/>
  <c r="AP163" i="5"/>
  <c r="AO163" i="5"/>
  <c r="AN163" i="5"/>
  <c r="AM163" i="5"/>
  <c r="AL163" i="5"/>
  <c r="AK163" i="5"/>
  <c r="AJ163" i="5"/>
  <c r="AI163" i="5"/>
  <c r="AH163" i="5"/>
  <c r="AG163" i="5"/>
  <c r="AF163" i="5"/>
  <c r="AE163" i="5"/>
  <c r="AD163" i="5"/>
  <c r="AC163" i="5"/>
  <c r="AB163" i="5"/>
  <c r="AA163" i="5"/>
  <c r="W163" i="5"/>
  <c r="V163" i="5"/>
  <c r="U163" i="5"/>
  <c r="T163" i="5"/>
  <c r="S163" i="5"/>
  <c r="R163" i="5"/>
  <c r="Q163" i="5"/>
  <c r="P163" i="5"/>
  <c r="O163" i="5"/>
  <c r="N163" i="5"/>
  <c r="M163" i="5"/>
  <c r="L163" i="5"/>
  <c r="K163" i="5"/>
  <c r="J163" i="5"/>
  <c r="I163" i="5"/>
  <c r="H163" i="5"/>
  <c r="G163" i="5"/>
  <c r="F163" i="5"/>
  <c r="E163" i="5"/>
  <c r="D163" i="5"/>
  <c r="C163" i="5"/>
  <c r="B163" i="5"/>
  <c r="AY162" i="5"/>
  <c r="AV162" i="5"/>
  <c r="AU162" i="5"/>
  <c r="AT162" i="5"/>
  <c r="AS162" i="5"/>
  <c r="AR162" i="5"/>
  <c r="AQ162" i="5"/>
  <c r="AP162" i="5"/>
  <c r="AO162" i="5"/>
  <c r="AN162" i="5"/>
  <c r="AM162" i="5"/>
  <c r="AL162" i="5"/>
  <c r="AK162" i="5"/>
  <c r="AJ162" i="5"/>
  <c r="AI162" i="5"/>
  <c r="AH162" i="5"/>
  <c r="AG162" i="5"/>
  <c r="AF162" i="5"/>
  <c r="AE162" i="5"/>
  <c r="AD162" i="5"/>
  <c r="AC162" i="5"/>
  <c r="AB162" i="5"/>
  <c r="AA162" i="5"/>
  <c r="W162" i="5"/>
  <c r="V162" i="5"/>
  <c r="U162" i="5"/>
  <c r="T162" i="5"/>
  <c r="S162" i="5"/>
  <c r="R162" i="5"/>
  <c r="Q162" i="5"/>
  <c r="P162" i="5"/>
  <c r="O162" i="5"/>
  <c r="N162" i="5"/>
  <c r="M162" i="5"/>
  <c r="L162" i="5"/>
  <c r="K162" i="5"/>
  <c r="J162" i="5"/>
  <c r="I162" i="5"/>
  <c r="H162" i="5"/>
  <c r="G162" i="5"/>
  <c r="F162" i="5"/>
  <c r="E162" i="5"/>
  <c r="D162" i="5"/>
  <c r="C162" i="5"/>
  <c r="B162" i="5"/>
  <c r="AY161" i="5"/>
  <c r="AV161" i="5"/>
  <c r="AU161" i="5"/>
  <c r="AT161" i="5"/>
  <c r="AS161" i="5"/>
  <c r="AR161" i="5"/>
  <c r="AQ161" i="5"/>
  <c r="AP161" i="5"/>
  <c r="AO161" i="5"/>
  <c r="AN161" i="5"/>
  <c r="AM161" i="5"/>
  <c r="AL161" i="5"/>
  <c r="AK161" i="5"/>
  <c r="AJ161" i="5"/>
  <c r="AI161" i="5"/>
  <c r="AH161" i="5"/>
  <c r="AG161" i="5"/>
  <c r="AF161" i="5"/>
  <c r="AE161" i="5"/>
  <c r="AD161" i="5"/>
  <c r="AC161" i="5"/>
  <c r="AB161" i="5"/>
  <c r="AA161" i="5"/>
  <c r="W161" i="5"/>
  <c r="V161" i="5"/>
  <c r="U161" i="5"/>
  <c r="T161" i="5"/>
  <c r="S161" i="5"/>
  <c r="R161" i="5"/>
  <c r="Q161" i="5"/>
  <c r="P161" i="5"/>
  <c r="O161" i="5"/>
  <c r="N161" i="5"/>
  <c r="M161" i="5"/>
  <c r="L161" i="5"/>
  <c r="K161" i="5"/>
  <c r="J161" i="5"/>
  <c r="I161" i="5"/>
  <c r="H161" i="5"/>
  <c r="G161" i="5"/>
  <c r="F161" i="5"/>
  <c r="E161" i="5"/>
  <c r="D161" i="5"/>
  <c r="C161" i="5"/>
  <c r="B161" i="5"/>
  <c r="AY160" i="5"/>
  <c r="AV160" i="5"/>
  <c r="AU160" i="5"/>
  <c r="AT160" i="5"/>
  <c r="AS160" i="5"/>
  <c r="AR160" i="5"/>
  <c r="AQ160" i="5"/>
  <c r="AP160" i="5"/>
  <c r="AO160" i="5"/>
  <c r="AN160" i="5"/>
  <c r="AM160" i="5"/>
  <c r="AL160" i="5"/>
  <c r="AK160" i="5"/>
  <c r="AJ160" i="5"/>
  <c r="AI160" i="5"/>
  <c r="AH160" i="5"/>
  <c r="AG160" i="5"/>
  <c r="AF160" i="5"/>
  <c r="AE160" i="5"/>
  <c r="AD160" i="5"/>
  <c r="AC160" i="5"/>
  <c r="AB160" i="5"/>
  <c r="AA160" i="5"/>
  <c r="W160" i="5"/>
  <c r="V160" i="5"/>
  <c r="U160" i="5"/>
  <c r="T160" i="5"/>
  <c r="S160" i="5"/>
  <c r="R160" i="5"/>
  <c r="Q160" i="5"/>
  <c r="P160" i="5"/>
  <c r="O160" i="5"/>
  <c r="N160" i="5"/>
  <c r="M160" i="5"/>
  <c r="L160" i="5"/>
  <c r="K160" i="5"/>
  <c r="J160" i="5"/>
  <c r="I160" i="5"/>
  <c r="H160" i="5"/>
  <c r="G160" i="5"/>
  <c r="F160" i="5"/>
  <c r="E160" i="5"/>
  <c r="D160" i="5"/>
  <c r="C160" i="5"/>
  <c r="B160" i="5"/>
  <c r="AY159" i="5"/>
  <c r="AV159" i="5"/>
  <c r="AU159" i="5"/>
  <c r="AT159" i="5"/>
  <c r="AS159" i="5"/>
  <c r="AR159" i="5"/>
  <c r="AQ159" i="5"/>
  <c r="AP159" i="5"/>
  <c r="AO159" i="5"/>
  <c r="AN159" i="5"/>
  <c r="AM159" i="5"/>
  <c r="AL159" i="5"/>
  <c r="AK159" i="5"/>
  <c r="AJ159" i="5"/>
  <c r="AI159" i="5"/>
  <c r="AH159" i="5"/>
  <c r="AG159" i="5"/>
  <c r="AF159" i="5"/>
  <c r="AE159" i="5"/>
  <c r="AD159" i="5"/>
  <c r="AC159" i="5"/>
  <c r="AB159" i="5"/>
  <c r="AA159" i="5"/>
  <c r="W159" i="5"/>
  <c r="V159" i="5"/>
  <c r="U159" i="5"/>
  <c r="T159" i="5"/>
  <c r="S159" i="5"/>
  <c r="R159" i="5"/>
  <c r="Q159" i="5"/>
  <c r="P159" i="5"/>
  <c r="O159" i="5"/>
  <c r="N159" i="5"/>
  <c r="M159" i="5"/>
  <c r="L159" i="5"/>
  <c r="K159" i="5"/>
  <c r="J159" i="5"/>
  <c r="I159" i="5"/>
  <c r="H159" i="5"/>
  <c r="G159" i="5"/>
  <c r="F159" i="5"/>
  <c r="E159" i="5"/>
  <c r="D159" i="5"/>
  <c r="C159" i="5"/>
  <c r="B159" i="5"/>
  <c r="AY158" i="5"/>
  <c r="AV158" i="5"/>
  <c r="AU158" i="5"/>
  <c r="AT158" i="5"/>
  <c r="AS158" i="5"/>
  <c r="AR158" i="5"/>
  <c r="AQ158" i="5"/>
  <c r="AP158" i="5"/>
  <c r="AO158" i="5"/>
  <c r="AN158" i="5"/>
  <c r="AM158" i="5"/>
  <c r="AL158" i="5"/>
  <c r="AK158" i="5"/>
  <c r="AJ158" i="5"/>
  <c r="AI158" i="5"/>
  <c r="AH158" i="5"/>
  <c r="AG158" i="5"/>
  <c r="AF158" i="5"/>
  <c r="AE158" i="5"/>
  <c r="AD158" i="5"/>
  <c r="AC158" i="5"/>
  <c r="AB158" i="5"/>
  <c r="AA158" i="5"/>
  <c r="W158" i="5"/>
  <c r="V158" i="5"/>
  <c r="U158" i="5"/>
  <c r="T158" i="5"/>
  <c r="S158" i="5"/>
  <c r="R158" i="5"/>
  <c r="Q158" i="5"/>
  <c r="P158" i="5"/>
  <c r="O158" i="5"/>
  <c r="N158" i="5"/>
  <c r="M158" i="5"/>
  <c r="L158" i="5"/>
  <c r="K158" i="5"/>
  <c r="J158" i="5"/>
  <c r="I158" i="5"/>
  <c r="H158" i="5"/>
  <c r="G158" i="5"/>
  <c r="F158" i="5"/>
  <c r="E158" i="5"/>
  <c r="D158" i="5"/>
  <c r="C158" i="5"/>
  <c r="B158" i="5"/>
  <c r="AY157" i="5"/>
  <c r="AV157" i="5"/>
  <c r="AU157" i="5"/>
  <c r="AT157" i="5"/>
  <c r="AS157" i="5"/>
  <c r="AR157" i="5"/>
  <c r="AQ157" i="5"/>
  <c r="AP157" i="5"/>
  <c r="AO157" i="5"/>
  <c r="AN157" i="5"/>
  <c r="AM157" i="5"/>
  <c r="AL157" i="5"/>
  <c r="AK157" i="5"/>
  <c r="AJ157" i="5"/>
  <c r="AI157" i="5"/>
  <c r="AH157" i="5"/>
  <c r="AG157" i="5"/>
  <c r="AF157" i="5"/>
  <c r="AE157" i="5"/>
  <c r="AD157" i="5"/>
  <c r="AC157" i="5"/>
  <c r="AB157" i="5"/>
  <c r="AA157" i="5"/>
  <c r="W157" i="5"/>
  <c r="V157" i="5"/>
  <c r="U157" i="5"/>
  <c r="T157" i="5"/>
  <c r="S157" i="5"/>
  <c r="R157" i="5"/>
  <c r="Q157" i="5"/>
  <c r="P157" i="5"/>
  <c r="O157" i="5"/>
  <c r="N157" i="5"/>
  <c r="M157" i="5"/>
  <c r="L157" i="5"/>
  <c r="K157" i="5"/>
  <c r="J157" i="5"/>
  <c r="I157" i="5"/>
  <c r="H157" i="5"/>
  <c r="G157" i="5"/>
  <c r="F157" i="5"/>
  <c r="E157" i="5"/>
  <c r="D157" i="5"/>
  <c r="C157" i="5"/>
  <c r="B157" i="5"/>
  <c r="AY156" i="5"/>
  <c r="AV156" i="5"/>
  <c r="AU156" i="5"/>
  <c r="AT156" i="5"/>
  <c r="AS156" i="5"/>
  <c r="AR156" i="5"/>
  <c r="AQ156" i="5"/>
  <c r="AP156" i="5"/>
  <c r="AO156" i="5"/>
  <c r="AN156" i="5"/>
  <c r="AM156" i="5"/>
  <c r="AL156" i="5"/>
  <c r="AK156" i="5"/>
  <c r="AJ156" i="5"/>
  <c r="AI156" i="5"/>
  <c r="AH156" i="5"/>
  <c r="AG156" i="5"/>
  <c r="AF156" i="5"/>
  <c r="AE156" i="5"/>
  <c r="AD156" i="5"/>
  <c r="AC156" i="5"/>
  <c r="AB156" i="5"/>
  <c r="AA156" i="5"/>
  <c r="W156" i="5"/>
  <c r="V156" i="5"/>
  <c r="U156" i="5"/>
  <c r="T156" i="5"/>
  <c r="S156" i="5"/>
  <c r="R156" i="5"/>
  <c r="Q156" i="5"/>
  <c r="P156" i="5"/>
  <c r="O156" i="5"/>
  <c r="N156" i="5"/>
  <c r="M156" i="5"/>
  <c r="L156" i="5"/>
  <c r="K156" i="5"/>
  <c r="J156" i="5"/>
  <c r="I156" i="5"/>
  <c r="H156" i="5"/>
  <c r="G156" i="5"/>
  <c r="F156" i="5"/>
  <c r="E156" i="5"/>
  <c r="D156" i="5"/>
  <c r="C156" i="5"/>
  <c r="B156" i="5"/>
  <c r="AY155" i="5"/>
  <c r="AV155" i="5"/>
  <c r="AU155" i="5"/>
  <c r="AT155" i="5"/>
  <c r="AS155" i="5"/>
  <c r="AR155" i="5"/>
  <c r="AQ155" i="5"/>
  <c r="AP155" i="5"/>
  <c r="AO155" i="5"/>
  <c r="AN155" i="5"/>
  <c r="AM155" i="5"/>
  <c r="AL155" i="5"/>
  <c r="AK155" i="5"/>
  <c r="AJ155" i="5"/>
  <c r="AI155" i="5"/>
  <c r="AH155" i="5"/>
  <c r="AG155" i="5"/>
  <c r="AF155" i="5"/>
  <c r="AE155" i="5"/>
  <c r="AD155" i="5"/>
  <c r="AC155" i="5"/>
  <c r="AB155" i="5"/>
  <c r="AA155" i="5"/>
  <c r="W155" i="5"/>
  <c r="V155" i="5"/>
  <c r="U155" i="5"/>
  <c r="T155" i="5"/>
  <c r="S155" i="5"/>
  <c r="R155" i="5"/>
  <c r="Q155" i="5"/>
  <c r="P155" i="5"/>
  <c r="O155" i="5"/>
  <c r="N155" i="5"/>
  <c r="M155" i="5"/>
  <c r="L155" i="5"/>
  <c r="K155" i="5"/>
  <c r="J155" i="5"/>
  <c r="I155" i="5"/>
  <c r="H155" i="5"/>
  <c r="G155" i="5"/>
  <c r="F155" i="5"/>
  <c r="E155" i="5"/>
  <c r="D155" i="5"/>
  <c r="C155" i="5"/>
  <c r="B155" i="5"/>
  <c r="AY154" i="5"/>
  <c r="AV154" i="5"/>
  <c r="AU154" i="5"/>
  <c r="AT154" i="5"/>
  <c r="AS154" i="5"/>
  <c r="AR154" i="5"/>
  <c r="AQ154" i="5"/>
  <c r="AP154" i="5"/>
  <c r="AO154" i="5"/>
  <c r="AN154" i="5"/>
  <c r="AM154" i="5"/>
  <c r="AL154" i="5"/>
  <c r="AK154" i="5"/>
  <c r="AJ154" i="5"/>
  <c r="AI154" i="5"/>
  <c r="AH154" i="5"/>
  <c r="AG154" i="5"/>
  <c r="AF154" i="5"/>
  <c r="AE154" i="5"/>
  <c r="AD154" i="5"/>
  <c r="AC154" i="5"/>
  <c r="AB154" i="5"/>
  <c r="AA154" i="5"/>
  <c r="W154" i="5"/>
  <c r="V154" i="5"/>
  <c r="U154" i="5"/>
  <c r="T154" i="5"/>
  <c r="S154" i="5"/>
  <c r="R154" i="5"/>
  <c r="Q154" i="5"/>
  <c r="P154" i="5"/>
  <c r="O154" i="5"/>
  <c r="N154" i="5"/>
  <c r="M154" i="5"/>
  <c r="L154" i="5"/>
  <c r="K154" i="5"/>
  <c r="J154" i="5"/>
  <c r="I154" i="5"/>
  <c r="H154" i="5"/>
  <c r="G154" i="5"/>
  <c r="F154" i="5"/>
  <c r="E154" i="5"/>
  <c r="D154" i="5"/>
  <c r="C154" i="5"/>
  <c r="B154" i="5"/>
  <c r="AY153" i="5"/>
  <c r="AV153" i="5"/>
  <c r="AU153" i="5"/>
  <c r="AT153" i="5"/>
  <c r="AS153" i="5"/>
  <c r="AR153" i="5"/>
  <c r="AQ153" i="5"/>
  <c r="AP153" i="5"/>
  <c r="AO153" i="5"/>
  <c r="AN153" i="5"/>
  <c r="AM153" i="5"/>
  <c r="AL153" i="5"/>
  <c r="AK153" i="5"/>
  <c r="AJ153" i="5"/>
  <c r="AI153" i="5"/>
  <c r="AH153" i="5"/>
  <c r="AG153" i="5"/>
  <c r="AF153" i="5"/>
  <c r="AE153" i="5"/>
  <c r="AD153" i="5"/>
  <c r="AC153" i="5"/>
  <c r="AB153" i="5"/>
  <c r="AA153" i="5"/>
  <c r="W153" i="5"/>
  <c r="V153" i="5"/>
  <c r="U153" i="5"/>
  <c r="T153" i="5"/>
  <c r="S153" i="5"/>
  <c r="R153" i="5"/>
  <c r="Q153" i="5"/>
  <c r="P153" i="5"/>
  <c r="O153" i="5"/>
  <c r="N153" i="5"/>
  <c r="M153" i="5"/>
  <c r="L153" i="5"/>
  <c r="K153" i="5"/>
  <c r="J153" i="5"/>
  <c r="I153" i="5"/>
  <c r="H153" i="5"/>
  <c r="G153" i="5"/>
  <c r="F153" i="5"/>
  <c r="E153" i="5"/>
  <c r="D153" i="5"/>
  <c r="C153" i="5"/>
  <c r="B153" i="5"/>
  <c r="AY152" i="5"/>
  <c r="AV152" i="5"/>
  <c r="AU152" i="5"/>
  <c r="AT152" i="5"/>
  <c r="AS152" i="5"/>
  <c r="AR152" i="5"/>
  <c r="AQ152" i="5"/>
  <c r="AP152" i="5"/>
  <c r="AO152" i="5"/>
  <c r="AN152" i="5"/>
  <c r="AM152" i="5"/>
  <c r="AL152" i="5"/>
  <c r="AK152" i="5"/>
  <c r="AJ152" i="5"/>
  <c r="AI152" i="5"/>
  <c r="AH152" i="5"/>
  <c r="AG152" i="5"/>
  <c r="AF152" i="5"/>
  <c r="AE152" i="5"/>
  <c r="AD152" i="5"/>
  <c r="AC152" i="5"/>
  <c r="AB152" i="5"/>
  <c r="AA152" i="5"/>
  <c r="W152" i="5"/>
  <c r="V152" i="5"/>
  <c r="U152" i="5"/>
  <c r="T152" i="5"/>
  <c r="S152" i="5"/>
  <c r="R152" i="5"/>
  <c r="Q152" i="5"/>
  <c r="P152" i="5"/>
  <c r="O152" i="5"/>
  <c r="N152" i="5"/>
  <c r="M152" i="5"/>
  <c r="L152" i="5"/>
  <c r="K152" i="5"/>
  <c r="J152" i="5"/>
  <c r="I152" i="5"/>
  <c r="H152" i="5"/>
  <c r="G152" i="5"/>
  <c r="F152" i="5"/>
  <c r="E152" i="5"/>
  <c r="D152" i="5"/>
  <c r="C152" i="5"/>
  <c r="B152" i="5"/>
  <c r="AY151" i="5"/>
  <c r="AV151" i="5"/>
  <c r="AU151" i="5"/>
  <c r="AT151" i="5"/>
  <c r="AS151" i="5"/>
  <c r="AR151" i="5"/>
  <c r="AQ151" i="5"/>
  <c r="AP151" i="5"/>
  <c r="AO151" i="5"/>
  <c r="AN151" i="5"/>
  <c r="AM151" i="5"/>
  <c r="AL151" i="5"/>
  <c r="AK151" i="5"/>
  <c r="AJ151" i="5"/>
  <c r="AI151" i="5"/>
  <c r="AH151" i="5"/>
  <c r="AG151" i="5"/>
  <c r="AF151" i="5"/>
  <c r="AE151" i="5"/>
  <c r="AD151" i="5"/>
  <c r="AC151" i="5"/>
  <c r="AB151" i="5"/>
  <c r="AA151" i="5"/>
  <c r="W151" i="5"/>
  <c r="V151" i="5"/>
  <c r="U151" i="5"/>
  <c r="T151" i="5"/>
  <c r="S151" i="5"/>
  <c r="R151" i="5"/>
  <c r="Q151" i="5"/>
  <c r="P151" i="5"/>
  <c r="O151" i="5"/>
  <c r="N151" i="5"/>
  <c r="M151" i="5"/>
  <c r="L151" i="5"/>
  <c r="K151" i="5"/>
  <c r="J151" i="5"/>
  <c r="I151" i="5"/>
  <c r="H151" i="5"/>
  <c r="G151" i="5"/>
  <c r="F151" i="5"/>
  <c r="E151" i="5"/>
  <c r="D151" i="5"/>
  <c r="C151" i="5"/>
  <c r="B151" i="5"/>
  <c r="AY150" i="5"/>
  <c r="AV150" i="5"/>
  <c r="AU150" i="5"/>
  <c r="AT150" i="5"/>
  <c r="AS150" i="5"/>
  <c r="AR150" i="5"/>
  <c r="AQ150" i="5"/>
  <c r="AP150" i="5"/>
  <c r="AO150" i="5"/>
  <c r="AN150" i="5"/>
  <c r="AM150" i="5"/>
  <c r="AL150" i="5"/>
  <c r="AK150" i="5"/>
  <c r="AJ150" i="5"/>
  <c r="AI150" i="5"/>
  <c r="AH150" i="5"/>
  <c r="AG150" i="5"/>
  <c r="AF150" i="5"/>
  <c r="AE150" i="5"/>
  <c r="AD150" i="5"/>
  <c r="AC150" i="5"/>
  <c r="AB150" i="5"/>
  <c r="AA150" i="5"/>
  <c r="W150" i="5"/>
  <c r="V150" i="5"/>
  <c r="U150" i="5"/>
  <c r="T150" i="5"/>
  <c r="S150" i="5"/>
  <c r="R150" i="5"/>
  <c r="Q150" i="5"/>
  <c r="P150" i="5"/>
  <c r="O150" i="5"/>
  <c r="N150" i="5"/>
  <c r="M150" i="5"/>
  <c r="L150" i="5"/>
  <c r="K150" i="5"/>
  <c r="J150" i="5"/>
  <c r="I150" i="5"/>
  <c r="H150" i="5"/>
  <c r="G150" i="5"/>
  <c r="F150" i="5"/>
  <c r="E150" i="5"/>
  <c r="D150" i="5"/>
  <c r="C150" i="5"/>
  <c r="B150" i="5"/>
  <c r="AY149" i="5"/>
  <c r="AV149" i="5"/>
  <c r="AU149" i="5"/>
  <c r="AT149" i="5"/>
  <c r="AS149" i="5"/>
  <c r="AR149" i="5"/>
  <c r="AQ149" i="5"/>
  <c r="AP149" i="5"/>
  <c r="AO149" i="5"/>
  <c r="AN149" i="5"/>
  <c r="AM149" i="5"/>
  <c r="AL149" i="5"/>
  <c r="AK149" i="5"/>
  <c r="AJ149" i="5"/>
  <c r="AI149" i="5"/>
  <c r="AH149" i="5"/>
  <c r="AG149" i="5"/>
  <c r="AF149" i="5"/>
  <c r="AE149" i="5"/>
  <c r="AD149" i="5"/>
  <c r="AC149" i="5"/>
  <c r="AB149" i="5"/>
  <c r="AA149" i="5"/>
  <c r="W149" i="5"/>
  <c r="V149" i="5"/>
  <c r="U149" i="5"/>
  <c r="T149" i="5"/>
  <c r="S149" i="5"/>
  <c r="R149" i="5"/>
  <c r="Q149" i="5"/>
  <c r="P149" i="5"/>
  <c r="O149" i="5"/>
  <c r="N149" i="5"/>
  <c r="M149" i="5"/>
  <c r="L149" i="5"/>
  <c r="K149" i="5"/>
  <c r="J149" i="5"/>
  <c r="I149" i="5"/>
  <c r="H149" i="5"/>
  <c r="G149" i="5"/>
  <c r="F149" i="5"/>
  <c r="E149" i="5"/>
  <c r="D149" i="5"/>
  <c r="C149" i="5"/>
  <c r="B149" i="5"/>
  <c r="AY148" i="5"/>
  <c r="AV148" i="5"/>
  <c r="AU148" i="5"/>
  <c r="AT148" i="5"/>
  <c r="AS148" i="5"/>
  <c r="AR148" i="5"/>
  <c r="AQ148" i="5"/>
  <c r="AP148" i="5"/>
  <c r="AO148" i="5"/>
  <c r="AN148" i="5"/>
  <c r="AM148" i="5"/>
  <c r="AL148" i="5"/>
  <c r="AK148" i="5"/>
  <c r="AJ148" i="5"/>
  <c r="AI148" i="5"/>
  <c r="AH148" i="5"/>
  <c r="AG148" i="5"/>
  <c r="AF148" i="5"/>
  <c r="AE148" i="5"/>
  <c r="AD148" i="5"/>
  <c r="AC148" i="5"/>
  <c r="AB148" i="5"/>
  <c r="AA148" i="5"/>
  <c r="W148" i="5"/>
  <c r="V148" i="5"/>
  <c r="U148" i="5"/>
  <c r="T148" i="5"/>
  <c r="S148" i="5"/>
  <c r="R148" i="5"/>
  <c r="Q148" i="5"/>
  <c r="P148" i="5"/>
  <c r="O148" i="5"/>
  <c r="N148" i="5"/>
  <c r="M148" i="5"/>
  <c r="L148" i="5"/>
  <c r="K148" i="5"/>
  <c r="J148" i="5"/>
  <c r="I148" i="5"/>
  <c r="H148" i="5"/>
  <c r="G148" i="5"/>
  <c r="F148" i="5"/>
  <c r="E148" i="5"/>
  <c r="D148" i="5"/>
  <c r="C148" i="5"/>
  <c r="B148" i="5"/>
  <c r="AY147" i="5"/>
  <c r="AV147" i="5"/>
  <c r="AU147" i="5"/>
  <c r="AT147" i="5"/>
  <c r="AS147" i="5"/>
  <c r="AR147" i="5"/>
  <c r="AQ147" i="5"/>
  <c r="AP147" i="5"/>
  <c r="AO147" i="5"/>
  <c r="AN147" i="5"/>
  <c r="AM147" i="5"/>
  <c r="AL147" i="5"/>
  <c r="AK147" i="5"/>
  <c r="AJ147" i="5"/>
  <c r="AI147" i="5"/>
  <c r="AH147" i="5"/>
  <c r="AG147" i="5"/>
  <c r="AF147" i="5"/>
  <c r="AE147" i="5"/>
  <c r="AD147" i="5"/>
  <c r="AC147" i="5"/>
  <c r="AB147" i="5"/>
  <c r="AA147" i="5"/>
  <c r="W147" i="5"/>
  <c r="V147" i="5"/>
  <c r="U147" i="5"/>
  <c r="T147" i="5"/>
  <c r="S147" i="5"/>
  <c r="R147" i="5"/>
  <c r="Q147" i="5"/>
  <c r="P147" i="5"/>
  <c r="O147" i="5"/>
  <c r="N147" i="5"/>
  <c r="M147" i="5"/>
  <c r="L147" i="5"/>
  <c r="K147" i="5"/>
  <c r="J147" i="5"/>
  <c r="I147" i="5"/>
  <c r="H147" i="5"/>
  <c r="G147" i="5"/>
  <c r="F147" i="5"/>
  <c r="E147" i="5"/>
  <c r="D147" i="5"/>
  <c r="C147" i="5"/>
  <c r="B147" i="5"/>
  <c r="AY146" i="5"/>
  <c r="AV146" i="5"/>
  <c r="AU146" i="5"/>
  <c r="AT146" i="5"/>
  <c r="AS146" i="5"/>
  <c r="AR146" i="5"/>
  <c r="AQ146" i="5"/>
  <c r="AP146" i="5"/>
  <c r="AO146" i="5"/>
  <c r="AN146" i="5"/>
  <c r="AM146" i="5"/>
  <c r="AL146" i="5"/>
  <c r="AK146" i="5"/>
  <c r="AJ146" i="5"/>
  <c r="AI146" i="5"/>
  <c r="AH146" i="5"/>
  <c r="AG146" i="5"/>
  <c r="AF146" i="5"/>
  <c r="AE146" i="5"/>
  <c r="AD146" i="5"/>
  <c r="AC146" i="5"/>
  <c r="AB146" i="5"/>
  <c r="AA146" i="5"/>
  <c r="W146" i="5"/>
  <c r="V146" i="5"/>
  <c r="U146" i="5"/>
  <c r="T146" i="5"/>
  <c r="S146" i="5"/>
  <c r="R146" i="5"/>
  <c r="Q146" i="5"/>
  <c r="P146" i="5"/>
  <c r="O146" i="5"/>
  <c r="N146" i="5"/>
  <c r="M146" i="5"/>
  <c r="L146" i="5"/>
  <c r="K146" i="5"/>
  <c r="J146" i="5"/>
  <c r="I146" i="5"/>
  <c r="H146" i="5"/>
  <c r="G146" i="5"/>
  <c r="F146" i="5"/>
  <c r="E146" i="5"/>
  <c r="D146" i="5"/>
  <c r="C146" i="5"/>
  <c r="B146" i="5"/>
  <c r="AY145" i="5"/>
  <c r="AV145" i="5"/>
  <c r="AU145" i="5"/>
  <c r="AT145" i="5"/>
  <c r="AS145" i="5"/>
  <c r="AR145" i="5"/>
  <c r="AQ145" i="5"/>
  <c r="AP145" i="5"/>
  <c r="AO145" i="5"/>
  <c r="AN145" i="5"/>
  <c r="AM145" i="5"/>
  <c r="AL145" i="5"/>
  <c r="AK145" i="5"/>
  <c r="AJ145" i="5"/>
  <c r="AI145" i="5"/>
  <c r="AH145" i="5"/>
  <c r="AG145" i="5"/>
  <c r="AF145" i="5"/>
  <c r="AE145" i="5"/>
  <c r="AD145" i="5"/>
  <c r="AC145" i="5"/>
  <c r="AB145" i="5"/>
  <c r="AA145" i="5"/>
  <c r="W145" i="5"/>
  <c r="V145" i="5"/>
  <c r="U145" i="5"/>
  <c r="T145" i="5"/>
  <c r="S145" i="5"/>
  <c r="R145" i="5"/>
  <c r="Q145" i="5"/>
  <c r="P145" i="5"/>
  <c r="O145" i="5"/>
  <c r="N145" i="5"/>
  <c r="M145" i="5"/>
  <c r="L145" i="5"/>
  <c r="K145" i="5"/>
  <c r="J145" i="5"/>
  <c r="I145" i="5"/>
  <c r="H145" i="5"/>
  <c r="G145" i="5"/>
  <c r="F145" i="5"/>
  <c r="E145" i="5"/>
  <c r="D145" i="5"/>
  <c r="C145" i="5"/>
  <c r="B145" i="5"/>
  <c r="AY144" i="5"/>
  <c r="AV144" i="5"/>
  <c r="AU144" i="5"/>
  <c r="AT144" i="5"/>
  <c r="AS144" i="5"/>
  <c r="AR144" i="5"/>
  <c r="AQ144" i="5"/>
  <c r="AP144" i="5"/>
  <c r="AO144" i="5"/>
  <c r="AN144" i="5"/>
  <c r="AM144" i="5"/>
  <c r="AL144" i="5"/>
  <c r="AK144" i="5"/>
  <c r="AJ144" i="5"/>
  <c r="AI144" i="5"/>
  <c r="AH144" i="5"/>
  <c r="AG144" i="5"/>
  <c r="AF144" i="5"/>
  <c r="AE144" i="5"/>
  <c r="AD144" i="5"/>
  <c r="AC144" i="5"/>
  <c r="AB144" i="5"/>
  <c r="AA144" i="5"/>
  <c r="W144" i="5"/>
  <c r="V144" i="5"/>
  <c r="U144" i="5"/>
  <c r="T144" i="5"/>
  <c r="S144" i="5"/>
  <c r="R144" i="5"/>
  <c r="Q144" i="5"/>
  <c r="P144" i="5"/>
  <c r="O144" i="5"/>
  <c r="N144" i="5"/>
  <c r="M144" i="5"/>
  <c r="L144" i="5"/>
  <c r="K144" i="5"/>
  <c r="J144" i="5"/>
  <c r="I144" i="5"/>
  <c r="H144" i="5"/>
  <c r="G144" i="5"/>
  <c r="F144" i="5"/>
  <c r="E144" i="5"/>
  <c r="D144" i="5"/>
  <c r="C144" i="5"/>
  <c r="B144" i="5"/>
  <c r="AY143" i="5"/>
  <c r="AV143" i="5"/>
  <c r="AU143" i="5"/>
  <c r="AT143" i="5"/>
  <c r="AS143" i="5"/>
  <c r="AR143" i="5"/>
  <c r="AQ143" i="5"/>
  <c r="AP143" i="5"/>
  <c r="AO143" i="5"/>
  <c r="AN143" i="5"/>
  <c r="AM143" i="5"/>
  <c r="AL143" i="5"/>
  <c r="AK143" i="5"/>
  <c r="AJ143" i="5"/>
  <c r="AI143" i="5"/>
  <c r="AH143" i="5"/>
  <c r="AG143" i="5"/>
  <c r="AF143" i="5"/>
  <c r="AE143" i="5"/>
  <c r="AD143" i="5"/>
  <c r="AC143" i="5"/>
  <c r="AB143" i="5"/>
  <c r="AA143" i="5"/>
  <c r="W143" i="5"/>
  <c r="V143" i="5"/>
  <c r="U143" i="5"/>
  <c r="T143" i="5"/>
  <c r="S143" i="5"/>
  <c r="R143" i="5"/>
  <c r="Q143" i="5"/>
  <c r="P143" i="5"/>
  <c r="O143" i="5"/>
  <c r="N143" i="5"/>
  <c r="M143" i="5"/>
  <c r="L143" i="5"/>
  <c r="K143" i="5"/>
  <c r="J143" i="5"/>
  <c r="I143" i="5"/>
  <c r="H143" i="5"/>
  <c r="G143" i="5"/>
  <c r="F143" i="5"/>
  <c r="E143" i="5"/>
  <c r="D143" i="5"/>
  <c r="C143" i="5"/>
  <c r="B143" i="5"/>
  <c r="AY142" i="5"/>
  <c r="AV142" i="5"/>
  <c r="AU142" i="5"/>
  <c r="AT142" i="5"/>
  <c r="AS142" i="5"/>
  <c r="AR142" i="5"/>
  <c r="AQ142" i="5"/>
  <c r="AP142" i="5"/>
  <c r="AO142" i="5"/>
  <c r="AN142" i="5"/>
  <c r="AM142" i="5"/>
  <c r="AL142" i="5"/>
  <c r="AK142" i="5"/>
  <c r="AJ142" i="5"/>
  <c r="AI142" i="5"/>
  <c r="AH142" i="5"/>
  <c r="AG142" i="5"/>
  <c r="AF142" i="5"/>
  <c r="AE142" i="5"/>
  <c r="AD142" i="5"/>
  <c r="AC142" i="5"/>
  <c r="AB142" i="5"/>
  <c r="AA142" i="5"/>
  <c r="W142" i="5"/>
  <c r="V142" i="5"/>
  <c r="U142" i="5"/>
  <c r="T142" i="5"/>
  <c r="S142" i="5"/>
  <c r="R142" i="5"/>
  <c r="Q142" i="5"/>
  <c r="P142" i="5"/>
  <c r="O142" i="5"/>
  <c r="N142" i="5"/>
  <c r="M142" i="5"/>
  <c r="L142" i="5"/>
  <c r="K142" i="5"/>
  <c r="J142" i="5"/>
  <c r="I142" i="5"/>
  <c r="H142" i="5"/>
  <c r="G142" i="5"/>
  <c r="F142" i="5"/>
  <c r="E142" i="5"/>
  <c r="D142" i="5"/>
  <c r="C142" i="5"/>
  <c r="B142" i="5"/>
  <c r="AY141" i="5"/>
  <c r="AV141" i="5"/>
  <c r="AU141" i="5"/>
  <c r="AT141" i="5"/>
  <c r="AS141" i="5"/>
  <c r="AR141" i="5"/>
  <c r="AQ141" i="5"/>
  <c r="AP141" i="5"/>
  <c r="AO141" i="5"/>
  <c r="AN141" i="5"/>
  <c r="AM141" i="5"/>
  <c r="AL141" i="5"/>
  <c r="AK141" i="5"/>
  <c r="AJ141" i="5"/>
  <c r="AI141" i="5"/>
  <c r="AH141" i="5"/>
  <c r="AG141" i="5"/>
  <c r="AF141" i="5"/>
  <c r="AE141" i="5"/>
  <c r="AD141" i="5"/>
  <c r="AC141" i="5"/>
  <c r="AB141" i="5"/>
  <c r="AA141" i="5"/>
  <c r="W141" i="5"/>
  <c r="V141" i="5"/>
  <c r="U141" i="5"/>
  <c r="T141" i="5"/>
  <c r="S141" i="5"/>
  <c r="R141" i="5"/>
  <c r="Q141" i="5"/>
  <c r="P141" i="5"/>
  <c r="O141" i="5"/>
  <c r="N141" i="5"/>
  <c r="M141" i="5"/>
  <c r="L141" i="5"/>
  <c r="K141" i="5"/>
  <c r="J141" i="5"/>
  <c r="I141" i="5"/>
  <c r="H141" i="5"/>
  <c r="G141" i="5"/>
  <c r="F141" i="5"/>
  <c r="E141" i="5"/>
  <c r="D141" i="5"/>
  <c r="C141" i="5"/>
  <c r="B141" i="5"/>
  <c r="AY140" i="5"/>
  <c r="AV140" i="5"/>
  <c r="AU140" i="5"/>
  <c r="AT140" i="5"/>
  <c r="AS140" i="5"/>
  <c r="AR140" i="5"/>
  <c r="AQ140" i="5"/>
  <c r="AP140" i="5"/>
  <c r="AO140" i="5"/>
  <c r="AN140" i="5"/>
  <c r="AM140" i="5"/>
  <c r="AL140" i="5"/>
  <c r="AK140" i="5"/>
  <c r="AJ140" i="5"/>
  <c r="AI140" i="5"/>
  <c r="AH140" i="5"/>
  <c r="AG140" i="5"/>
  <c r="AF140" i="5"/>
  <c r="AE140" i="5"/>
  <c r="AD140" i="5"/>
  <c r="AC140" i="5"/>
  <c r="AB140" i="5"/>
  <c r="AA140" i="5"/>
  <c r="W140" i="5"/>
  <c r="V140" i="5"/>
  <c r="U140" i="5"/>
  <c r="T140" i="5"/>
  <c r="S140" i="5"/>
  <c r="R140" i="5"/>
  <c r="Q140" i="5"/>
  <c r="P140" i="5"/>
  <c r="O140" i="5"/>
  <c r="N140" i="5"/>
  <c r="M140" i="5"/>
  <c r="L140" i="5"/>
  <c r="K140" i="5"/>
  <c r="J140" i="5"/>
  <c r="I140" i="5"/>
  <c r="H140" i="5"/>
  <c r="G140" i="5"/>
  <c r="F140" i="5"/>
  <c r="E140" i="5"/>
  <c r="D140" i="5"/>
  <c r="C140" i="5"/>
  <c r="B140" i="5"/>
  <c r="AY139" i="5"/>
  <c r="AV139" i="5"/>
  <c r="AU139" i="5"/>
  <c r="AT139" i="5"/>
  <c r="AS139" i="5"/>
  <c r="AR139" i="5"/>
  <c r="AQ139" i="5"/>
  <c r="AP139" i="5"/>
  <c r="AO139" i="5"/>
  <c r="AN139" i="5"/>
  <c r="AM139" i="5"/>
  <c r="AL139" i="5"/>
  <c r="AK139" i="5"/>
  <c r="AJ139" i="5"/>
  <c r="AI139" i="5"/>
  <c r="AH139" i="5"/>
  <c r="AG139" i="5"/>
  <c r="AF139" i="5"/>
  <c r="AE139" i="5"/>
  <c r="AD139" i="5"/>
  <c r="AC139" i="5"/>
  <c r="AB139" i="5"/>
  <c r="AA139" i="5"/>
  <c r="W139" i="5"/>
  <c r="V139" i="5"/>
  <c r="U139" i="5"/>
  <c r="T139" i="5"/>
  <c r="S139" i="5"/>
  <c r="R139" i="5"/>
  <c r="Q139" i="5"/>
  <c r="P139" i="5"/>
  <c r="O139" i="5"/>
  <c r="N139" i="5"/>
  <c r="M139" i="5"/>
  <c r="L139" i="5"/>
  <c r="K139" i="5"/>
  <c r="J139" i="5"/>
  <c r="I139" i="5"/>
  <c r="H139" i="5"/>
  <c r="G139" i="5"/>
  <c r="F139" i="5"/>
  <c r="E139" i="5"/>
  <c r="D139" i="5"/>
  <c r="C139" i="5"/>
  <c r="B139" i="5"/>
  <c r="AY138" i="5"/>
  <c r="AV138" i="5"/>
  <c r="AU138" i="5"/>
  <c r="AT138" i="5"/>
  <c r="AS138" i="5"/>
  <c r="AR138" i="5"/>
  <c r="AQ138" i="5"/>
  <c r="AP138" i="5"/>
  <c r="AO138" i="5"/>
  <c r="AN138" i="5"/>
  <c r="AM138" i="5"/>
  <c r="AL138" i="5"/>
  <c r="AK138" i="5"/>
  <c r="AJ138" i="5"/>
  <c r="AI138" i="5"/>
  <c r="AH138" i="5"/>
  <c r="AG138" i="5"/>
  <c r="AF138" i="5"/>
  <c r="AE138" i="5"/>
  <c r="AD138" i="5"/>
  <c r="AC138" i="5"/>
  <c r="AB138" i="5"/>
  <c r="AA138" i="5"/>
  <c r="W138" i="5"/>
  <c r="V138" i="5"/>
  <c r="U138" i="5"/>
  <c r="T138" i="5"/>
  <c r="S138" i="5"/>
  <c r="R138" i="5"/>
  <c r="Q138" i="5"/>
  <c r="P138" i="5"/>
  <c r="O138" i="5"/>
  <c r="N138" i="5"/>
  <c r="M138" i="5"/>
  <c r="L138" i="5"/>
  <c r="K138" i="5"/>
  <c r="J138" i="5"/>
  <c r="I138" i="5"/>
  <c r="H138" i="5"/>
  <c r="G138" i="5"/>
  <c r="F138" i="5"/>
  <c r="E138" i="5"/>
  <c r="D138" i="5"/>
  <c r="C138" i="5"/>
  <c r="B138" i="5"/>
  <c r="AY137" i="5"/>
  <c r="AV137" i="5"/>
  <c r="AU137" i="5"/>
  <c r="AT137" i="5"/>
  <c r="AS137" i="5"/>
  <c r="AR137" i="5"/>
  <c r="AQ137" i="5"/>
  <c r="AP137" i="5"/>
  <c r="AO137" i="5"/>
  <c r="AN137" i="5"/>
  <c r="AM137" i="5"/>
  <c r="AL137" i="5"/>
  <c r="AK137" i="5"/>
  <c r="AJ137" i="5"/>
  <c r="AI137" i="5"/>
  <c r="AH137" i="5"/>
  <c r="AG137" i="5"/>
  <c r="AF137" i="5"/>
  <c r="AE137" i="5"/>
  <c r="AD137" i="5"/>
  <c r="AC137" i="5"/>
  <c r="AB137" i="5"/>
  <c r="AA137" i="5"/>
  <c r="W137" i="5"/>
  <c r="V137" i="5"/>
  <c r="U137" i="5"/>
  <c r="T137" i="5"/>
  <c r="S137" i="5"/>
  <c r="R137" i="5"/>
  <c r="Q137" i="5"/>
  <c r="P137" i="5"/>
  <c r="O137" i="5"/>
  <c r="N137" i="5"/>
  <c r="M137" i="5"/>
  <c r="L137" i="5"/>
  <c r="K137" i="5"/>
  <c r="J137" i="5"/>
  <c r="I137" i="5"/>
  <c r="H137" i="5"/>
  <c r="G137" i="5"/>
  <c r="F137" i="5"/>
  <c r="E137" i="5"/>
  <c r="D137" i="5"/>
  <c r="C137" i="5"/>
  <c r="B137" i="5"/>
  <c r="AY136" i="5"/>
  <c r="AV136" i="5"/>
  <c r="AU136" i="5"/>
  <c r="AT136" i="5"/>
  <c r="AS136" i="5"/>
  <c r="AR136" i="5"/>
  <c r="AQ136" i="5"/>
  <c r="AP136" i="5"/>
  <c r="AO136" i="5"/>
  <c r="AN136" i="5"/>
  <c r="AM136" i="5"/>
  <c r="AL136" i="5"/>
  <c r="AK136" i="5"/>
  <c r="AJ136" i="5"/>
  <c r="AI136" i="5"/>
  <c r="AH136" i="5"/>
  <c r="AG136" i="5"/>
  <c r="AF136" i="5"/>
  <c r="AE136" i="5"/>
  <c r="AD136" i="5"/>
  <c r="AC136" i="5"/>
  <c r="AB136" i="5"/>
  <c r="AA136" i="5"/>
  <c r="W136" i="5"/>
  <c r="V136" i="5"/>
  <c r="U136" i="5"/>
  <c r="T136" i="5"/>
  <c r="S136" i="5"/>
  <c r="R136" i="5"/>
  <c r="Q136" i="5"/>
  <c r="P136" i="5"/>
  <c r="O136" i="5"/>
  <c r="N136" i="5"/>
  <c r="M136" i="5"/>
  <c r="L136" i="5"/>
  <c r="K136" i="5"/>
  <c r="J136" i="5"/>
  <c r="I136" i="5"/>
  <c r="H136" i="5"/>
  <c r="G136" i="5"/>
  <c r="F136" i="5"/>
  <c r="E136" i="5"/>
  <c r="D136" i="5"/>
  <c r="C136" i="5"/>
  <c r="B136" i="5"/>
  <c r="AY135" i="5"/>
  <c r="AV135" i="5"/>
  <c r="AU135" i="5"/>
  <c r="AT135" i="5"/>
  <c r="AS135" i="5"/>
  <c r="AR135" i="5"/>
  <c r="AQ135" i="5"/>
  <c r="AP135" i="5"/>
  <c r="AO135" i="5"/>
  <c r="AN135" i="5"/>
  <c r="AM135" i="5"/>
  <c r="AL135" i="5"/>
  <c r="AK135" i="5"/>
  <c r="AJ135" i="5"/>
  <c r="AI135" i="5"/>
  <c r="AH135" i="5"/>
  <c r="AG135" i="5"/>
  <c r="AF135" i="5"/>
  <c r="AE135" i="5"/>
  <c r="AD135" i="5"/>
  <c r="AC135" i="5"/>
  <c r="AB135" i="5"/>
  <c r="AA135" i="5"/>
  <c r="W135" i="5"/>
  <c r="V135" i="5"/>
  <c r="U135" i="5"/>
  <c r="T135" i="5"/>
  <c r="S135" i="5"/>
  <c r="R135" i="5"/>
  <c r="Q135" i="5"/>
  <c r="P135" i="5"/>
  <c r="O135" i="5"/>
  <c r="N135" i="5"/>
  <c r="M135" i="5"/>
  <c r="L135" i="5"/>
  <c r="K135" i="5"/>
  <c r="J135" i="5"/>
  <c r="I135" i="5"/>
  <c r="H135" i="5"/>
  <c r="G135" i="5"/>
  <c r="F135" i="5"/>
  <c r="E135" i="5"/>
  <c r="D135" i="5"/>
  <c r="C135" i="5"/>
  <c r="B135" i="5"/>
  <c r="AY134" i="5"/>
  <c r="AV134" i="5"/>
  <c r="AU134" i="5"/>
  <c r="AT134" i="5"/>
  <c r="AS134" i="5"/>
  <c r="AR134" i="5"/>
  <c r="AQ134" i="5"/>
  <c r="AP134" i="5"/>
  <c r="AO134" i="5"/>
  <c r="AN134" i="5"/>
  <c r="AM134" i="5"/>
  <c r="AL134" i="5"/>
  <c r="AK134" i="5"/>
  <c r="AJ134" i="5"/>
  <c r="AI134" i="5"/>
  <c r="AH134" i="5"/>
  <c r="AG134" i="5"/>
  <c r="AF134" i="5"/>
  <c r="AE134" i="5"/>
  <c r="AD134" i="5"/>
  <c r="AC134" i="5"/>
  <c r="AB134" i="5"/>
  <c r="AA134" i="5"/>
  <c r="W134" i="5"/>
  <c r="V134" i="5"/>
  <c r="U134" i="5"/>
  <c r="T134" i="5"/>
  <c r="S134" i="5"/>
  <c r="R134" i="5"/>
  <c r="Q134" i="5"/>
  <c r="P134" i="5"/>
  <c r="O134" i="5"/>
  <c r="N134" i="5"/>
  <c r="M134" i="5"/>
  <c r="L134" i="5"/>
  <c r="K134" i="5"/>
  <c r="J134" i="5"/>
  <c r="I134" i="5"/>
  <c r="H134" i="5"/>
  <c r="G134" i="5"/>
  <c r="F134" i="5"/>
  <c r="E134" i="5"/>
  <c r="D134" i="5"/>
  <c r="C134" i="5"/>
  <c r="B134" i="5"/>
  <c r="AY133" i="5"/>
  <c r="AV133" i="5"/>
  <c r="AU133" i="5"/>
  <c r="AT133" i="5"/>
  <c r="AS133" i="5"/>
  <c r="AR133" i="5"/>
  <c r="AQ133" i="5"/>
  <c r="AP133" i="5"/>
  <c r="AO133" i="5"/>
  <c r="AN133" i="5"/>
  <c r="AM133" i="5"/>
  <c r="AL133" i="5"/>
  <c r="AK133" i="5"/>
  <c r="AJ133" i="5"/>
  <c r="AI133" i="5"/>
  <c r="AH133" i="5"/>
  <c r="AG133" i="5"/>
  <c r="AF133" i="5"/>
  <c r="AE133" i="5"/>
  <c r="AD133" i="5"/>
  <c r="AC133" i="5"/>
  <c r="AB133" i="5"/>
  <c r="AA133" i="5"/>
  <c r="W133" i="5"/>
  <c r="V133" i="5"/>
  <c r="U133" i="5"/>
  <c r="T133" i="5"/>
  <c r="S133" i="5"/>
  <c r="R133" i="5"/>
  <c r="Q133" i="5"/>
  <c r="P133" i="5"/>
  <c r="O133" i="5"/>
  <c r="N133" i="5"/>
  <c r="M133" i="5"/>
  <c r="L133" i="5"/>
  <c r="K133" i="5"/>
  <c r="J133" i="5"/>
  <c r="I133" i="5"/>
  <c r="H133" i="5"/>
  <c r="G133" i="5"/>
  <c r="F133" i="5"/>
  <c r="E133" i="5"/>
  <c r="D133" i="5"/>
  <c r="C133" i="5"/>
  <c r="B133" i="5"/>
  <c r="AY132" i="5"/>
  <c r="AV132" i="5"/>
  <c r="AU132" i="5"/>
  <c r="AT132" i="5"/>
  <c r="AS132" i="5"/>
  <c r="AR132" i="5"/>
  <c r="AQ132" i="5"/>
  <c r="AP132" i="5"/>
  <c r="AO132" i="5"/>
  <c r="AN132" i="5"/>
  <c r="AM132" i="5"/>
  <c r="AL132" i="5"/>
  <c r="AK132" i="5"/>
  <c r="AJ132" i="5"/>
  <c r="AI132" i="5"/>
  <c r="AH132" i="5"/>
  <c r="AG132" i="5"/>
  <c r="AF132" i="5"/>
  <c r="AE132" i="5"/>
  <c r="AD132" i="5"/>
  <c r="AC132" i="5"/>
  <c r="AB132" i="5"/>
  <c r="AA132" i="5"/>
  <c r="W132" i="5"/>
  <c r="V132" i="5"/>
  <c r="U132" i="5"/>
  <c r="T132" i="5"/>
  <c r="S132" i="5"/>
  <c r="R132" i="5"/>
  <c r="Q132" i="5"/>
  <c r="P132" i="5"/>
  <c r="O132" i="5"/>
  <c r="N132" i="5"/>
  <c r="M132" i="5"/>
  <c r="L132" i="5"/>
  <c r="K132" i="5"/>
  <c r="J132" i="5"/>
  <c r="I132" i="5"/>
  <c r="H132" i="5"/>
  <c r="G132" i="5"/>
  <c r="F132" i="5"/>
  <c r="E132" i="5"/>
  <c r="D132" i="5"/>
  <c r="C132" i="5"/>
  <c r="B132" i="5"/>
  <c r="AY131" i="5"/>
  <c r="AV131" i="5"/>
  <c r="AU131" i="5"/>
  <c r="AT131" i="5"/>
  <c r="AS131" i="5"/>
  <c r="AR131" i="5"/>
  <c r="AQ131" i="5"/>
  <c r="AP131" i="5"/>
  <c r="AO131" i="5"/>
  <c r="AN131" i="5"/>
  <c r="AM131" i="5"/>
  <c r="AL131" i="5"/>
  <c r="AK131" i="5"/>
  <c r="AJ131" i="5"/>
  <c r="AI131" i="5"/>
  <c r="AH131" i="5"/>
  <c r="AG131" i="5"/>
  <c r="AF131" i="5"/>
  <c r="AE131" i="5"/>
  <c r="AD131" i="5"/>
  <c r="AC131" i="5"/>
  <c r="AB131" i="5"/>
  <c r="AA131" i="5"/>
  <c r="W131" i="5"/>
  <c r="V131" i="5"/>
  <c r="U131" i="5"/>
  <c r="T131" i="5"/>
  <c r="S131" i="5"/>
  <c r="R131" i="5"/>
  <c r="Q131" i="5"/>
  <c r="P131" i="5"/>
  <c r="O131" i="5"/>
  <c r="N131" i="5"/>
  <c r="M131" i="5"/>
  <c r="L131" i="5"/>
  <c r="K131" i="5"/>
  <c r="J131" i="5"/>
  <c r="I131" i="5"/>
  <c r="H131" i="5"/>
  <c r="G131" i="5"/>
  <c r="F131" i="5"/>
  <c r="E131" i="5"/>
  <c r="D131" i="5"/>
  <c r="C131" i="5"/>
  <c r="B131" i="5"/>
  <c r="AY130" i="5"/>
  <c r="AV130" i="5"/>
  <c r="AU130" i="5"/>
  <c r="AT130" i="5"/>
  <c r="AS130" i="5"/>
  <c r="AR130" i="5"/>
  <c r="AQ130" i="5"/>
  <c r="AP130" i="5"/>
  <c r="AO130" i="5"/>
  <c r="AN130" i="5"/>
  <c r="AM130" i="5"/>
  <c r="AL130" i="5"/>
  <c r="AK130" i="5"/>
  <c r="AJ130" i="5"/>
  <c r="AI130" i="5"/>
  <c r="AH130" i="5"/>
  <c r="AG130" i="5"/>
  <c r="AF130" i="5"/>
  <c r="AE130" i="5"/>
  <c r="AD130" i="5"/>
  <c r="AC130" i="5"/>
  <c r="AB130" i="5"/>
  <c r="AA130" i="5"/>
  <c r="W130" i="5"/>
  <c r="V130" i="5"/>
  <c r="U130" i="5"/>
  <c r="T130" i="5"/>
  <c r="S130" i="5"/>
  <c r="R130" i="5"/>
  <c r="Q130" i="5"/>
  <c r="P130" i="5"/>
  <c r="O130" i="5"/>
  <c r="N130" i="5"/>
  <c r="M130" i="5"/>
  <c r="L130" i="5"/>
  <c r="K130" i="5"/>
  <c r="J130" i="5"/>
  <c r="I130" i="5"/>
  <c r="H130" i="5"/>
  <c r="G130" i="5"/>
  <c r="F130" i="5"/>
  <c r="E130" i="5"/>
  <c r="D130" i="5"/>
  <c r="C130" i="5"/>
  <c r="B130" i="5"/>
  <c r="AY129" i="5"/>
  <c r="AV129" i="5"/>
  <c r="AU129" i="5"/>
  <c r="AT129" i="5"/>
  <c r="AS129" i="5"/>
  <c r="AR129" i="5"/>
  <c r="AQ129" i="5"/>
  <c r="AP129" i="5"/>
  <c r="AO129" i="5"/>
  <c r="AN129" i="5"/>
  <c r="AM129" i="5"/>
  <c r="AL129" i="5"/>
  <c r="AK129" i="5"/>
  <c r="AJ129" i="5"/>
  <c r="AI129" i="5"/>
  <c r="AH129" i="5"/>
  <c r="AG129" i="5"/>
  <c r="AF129" i="5"/>
  <c r="AE129" i="5"/>
  <c r="AD129" i="5"/>
  <c r="AC129" i="5"/>
  <c r="AB129" i="5"/>
  <c r="AA129" i="5"/>
  <c r="W129" i="5"/>
  <c r="V129" i="5"/>
  <c r="U129" i="5"/>
  <c r="T129" i="5"/>
  <c r="S129" i="5"/>
  <c r="R129" i="5"/>
  <c r="Q129" i="5"/>
  <c r="P129" i="5"/>
  <c r="O129" i="5"/>
  <c r="N129" i="5"/>
  <c r="M129" i="5"/>
  <c r="L129" i="5"/>
  <c r="K129" i="5"/>
  <c r="J129" i="5"/>
  <c r="I129" i="5"/>
  <c r="H129" i="5"/>
  <c r="G129" i="5"/>
  <c r="F129" i="5"/>
  <c r="E129" i="5"/>
  <c r="D129" i="5"/>
  <c r="C129" i="5"/>
  <c r="B129" i="5"/>
  <c r="AY128" i="5"/>
  <c r="AV128" i="5"/>
  <c r="AU128" i="5"/>
  <c r="AT128" i="5"/>
  <c r="AS128" i="5"/>
  <c r="AR128" i="5"/>
  <c r="AQ128" i="5"/>
  <c r="AP128" i="5"/>
  <c r="AO128" i="5"/>
  <c r="AN128" i="5"/>
  <c r="AM128" i="5"/>
  <c r="AL128" i="5"/>
  <c r="AK128" i="5"/>
  <c r="AJ128" i="5"/>
  <c r="AI128" i="5"/>
  <c r="AH128" i="5"/>
  <c r="AG128" i="5"/>
  <c r="AF128" i="5"/>
  <c r="AE128" i="5"/>
  <c r="AD128" i="5"/>
  <c r="AC128" i="5"/>
  <c r="AB128" i="5"/>
  <c r="AA128" i="5"/>
  <c r="W128" i="5"/>
  <c r="V128" i="5"/>
  <c r="U128" i="5"/>
  <c r="T128" i="5"/>
  <c r="S128" i="5"/>
  <c r="R128" i="5"/>
  <c r="Q128" i="5"/>
  <c r="P128" i="5"/>
  <c r="O128" i="5"/>
  <c r="N128" i="5"/>
  <c r="M128" i="5"/>
  <c r="L128" i="5"/>
  <c r="K128" i="5"/>
  <c r="J128" i="5"/>
  <c r="I128" i="5"/>
  <c r="H128" i="5"/>
  <c r="G128" i="5"/>
  <c r="F128" i="5"/>
  <c r="E128" i="5"/>
  <c r="D128" i="5"/>
  <c r="C128" i="5"/>
  <c r="B128" i="5"/>
  <c r="AY127" i="5"/>
  <c r="AV127" i="5"/>
  <c r="AU127" i="5"/>
  <c r="AT127" i="5"/>
  <c r="AS127" i="5"/>
  <c r="AR127" i="5"/>
  <c r="AQ127" i="5"/>
  <c r="AP127" i="5"/>
  <c r="AO127" i="5"/>
  <c r="AN127" i="5"/>
  <c r="AM127" i="5"/>
  <c r="AL127" i="5"/>
  <c r="AK127" i="5"/>
  <c r="AJ127" i="5"/>
  <c r="AI127" i="5"/>
  <c r="AH127" i="5"/>
  <c r="AG127" i="5"/>
  <c r="AF127" i="5"/>
  <c r="AE127" i="5"/>
  <c r="AD127" i="5"/>
  <c r="AC127" i="5"/>
  <c r="AB127" i="5"/>
  <c r="AA127" i="5"/>
  <c r="W127" i="5"/>
  <c r="V127" i="5"/>
  <c r="U127" i="5"/>
  <c r="T127" i="5"/>
  <c r="S127" i="5"/>
  <c r="R127" i="5"/>
  <c r="Q127" i="5"/>
  <c r="P127" i="5"/>
  <c r="O127" i="5"/>
  <c r="N127" i="5"/>
  <c r="M127" i="5"/>
  <c r="L127" i="5"/>
  <c r="K127" i="5"/>
  <c r="J127" i="5"/>
  <c r="I127" i="5"/>
  <c r="H127" i="5"/>
  <c r="G127" i="5"/>
  <c r="F127" i="5"/>
  <c r="E127" i="5"/>
  <c r="D127" i="5"/>
  <c r="C127" i="5"/>
  <c r="B127" i="5"/>
  <c r="AY126" i="5"/>
  <c r="AV126" i="5"/>
  <c r="AU126" i="5"/>
  <c r="AT126" i="5"/>
  <c r="AS126" i="5"/>
  <c r="AR126" i="5"/>
  <c r="AQ126" i="5"/>
  <c r="AP126" i="5"/>
  <c r="AO126" i="5"/>
  <c r="AN126" i="5"/>
  <c r="AM126" i="5"/>
  <c r="AL126" i="5"/>
  <c r="AK126" i="5"/>
  <c r="AJ126" i="5"/>
  <c r="AI126" i="5"/>
  <c r="AH126" i="5"/>
  <c r="AG126" i="5"/>
  <c r="AF126" i="5"/>
  <c r="AE126" i="5"/>
  <c r="AD126" i="5"/>
  <c r="AC126" i="5"/>
  <c r="AB126" i="5"/>
  <c r="AA126" i="5"/>
  <c r="W126" i="5"/>
  <c r="V126" i="5"/>
  <c r="U126" i="5"/>
  <c r="T126" i="5"/>
  <c r="S126" i="5"/>
  <c r="R126" i="5"/>
  <c r="Q126" i="5"/>
  <c r="P126" i="5"/>
  <c r="O126" i="5"/>
  <c r="N126" i="5"/>
  <c r="M126" i="5"/>
  <c r="L126" i="5"/>
  <c r="K126" i="5"/>
  <c r="J126" i="5"/>
  <c r="I126" i="5"/>
  <c r="H126" i="5"/>
  <c r="G126" i="5"/>
  <c r="F126" i="5"/>
  <c r="E126" i="5"/>
  <c r="D126" i="5"/>
  <c r="C126" i="5"/>
  <c r="B126" i="5"/>
  <c r="AY125" i="5"/>
  <c r="AV125" i="5"/>
  <c r="AU125" i="5"/>
  <c r="AT125" i="5"/>
  <c r="AS125" i="5"/>
  <c r="AR125" i="5"/>
  <c r="AQ125" i="5"/>
  <c r="AP125" i="5"/>
  <c r="AO125" i="5"/>
  <c r="AN125" i="5"/>
  <c r="AM125" i="5"/>
  <c r="AL125" i="5"/>
  <c r="AK125" i="5"/>
  <c r="AJ125" i="5"/>
  <c r="AI125" i="5"/>
  <c r="AH125" i="5"/>
  <c r="AG125" i="5"/>
  <c r="AF125" i="5"/>
  <c r="AE125" i="5"/>
  <c r="AD125" i="5"/>
  <c r="AC125" i="5"/>
  <c r="AB125" i="5"/>
  <c r="AA125" i="5"/>
  <c r="W125" i="5"/>
  <c r="V125" i="5"/>
  <c r="U125" i="5"/>
  <c r="T125" i="5"/>
  <c r="S125" i="5"/>
  <c r="R125" i="5"/>
  <c r="Q125" i="5"/>
  <c r="P125" i="5"/>
  <c r="O125" i="5"/>
  <c r="N125" i="5"/>
  <c r="M125" i="5"/>
  <c r="L125" i="5"/>
  <c r="K125" i="5"/>
  <c r="J125" i="5"/>
  <c r="I125" i="5"/>
  <c r="H125" i="5"/>
  <c r="G125" i="5"/>
  <c r="F125" i="5"/>
  <c r="E125" i="5"/>
  <c r="D125" i="5"/>
  <c r="C125" i="5"/>
  <c r="B125" i="5"/>
  <c r="AY124" i="5"/>
  <c r="AV124" i="5"/>
  <c r="AU124" i="5"/>
  <c r="AT124" i="5"/>
  <c r="AS124" i="5"/>
  <c r="AR124" i="5"/>
  <c r="AQ124" i="5"/>
  <c r="AP124" i="5"/>
  <c r="AO124" i="5"/>
  <c r="AN124" i="5"/>
  <c r="AM124" i="5"/>
  <c r="AL124" i="5"/>
  <c r="AK124" i="5"/>
  <c r="AJ124" i="5"/>
  <c r="AI124" i="5"/>
  <c r="AH124" i="5"/>
  <c r="AG124" i="5"/>
  <c r="AF124" i="5"/>
  <c r="AE124" i="5"/>
  <c r="AD124" i="5"/>
  <c r="AC124" i="5"/>
  <c r="AB124" i="5"/>
  <c r="AA124" i="5"/>
  <c r="W124" i="5"/>
  <c r="V124" i="5"/>
  <c r="U124" i="5"/>
  <c r="T124" i="5"/>
  <c r="S124" i="5"/>
  <c r="R124" i="5"/>
  <c r="Q124" i="5"/>
  <c r="P124" i="5"/>
  <c r="O124" i="5"/>
  <c r="N124" i="5"/>
  <c r="M124" i="5"/>
  <c r="L124" i="5"/>
  <c r="K124" i="5"/>
  <c r="J124" i="5"/>
  <c r="I124" i="5"/>
  <c r="H124" i="5"/>
  <c r="G124" i="5"/>
  <c r="F124" i="5"/>
  <c r="E124" i="5"/>
  <c r="D124" i="5"/>
  <c r="C124" i="5"/>
  <c r="B124" i="5"/>
  <c r="AY123" i="5"/>
  <c r="AV123" i="5"/>
  <c r="AU123" i="5"/>
  <c r="AT123" i="5"/>
  <c r="AS123" i="5"/>
  <c r="AR123" i="5"/>
  <c r="AQ123" i="5"/>
  <c r="AP123" i="5"/>
  <c r="AO123" i="5"/>
  <c r="AN123" i="5"/>
  <c r="AM123" i="5"/>
  <c r="AL123" i="5"/>
  <c r="AK123" i="5"/>
  <c r="AJ123" i="5"/>
  <c r="AI123" i="5"/>
  <c r="AH123" i="5"/>
  <c r="AG123" i="5"/>
  <c r="AF123" i="5"/>
  <c r="AE123" i="5"/>
  <c r="AD123" i="5"/>
  <c r="AC123" i="5"/>
  <c r="AB123" i="5"/>
  <c r="AA123" i="5"/>
  <c r="W123" i="5"/>
  <c r="V123" i="5"/>
  <c r="U123" i="5"/>
  <c r="T123" i="5"/>
  <c r="S123" i="5"/>
  <c r="R123" i="5"/>
  <c r="Q123" i="5"/>
  <c r="P123" i="5"/>
  <c r="O123" i="5"/>
  <c r="N123" i="5"/>
  <c r="M123" i="5"/>
  <c r="L123" i="5"/>
  <c r="K123" i="5"/>
  <c r="J123" i="5"/>
  <c r="I123" i="5"/>
  <c r="H123" i="5"/>
  <c r="G123" i="5"/>
  <c r="F123" i="5"/>
  <c r="E123" i="5"/>
  <c r="D123" i="5"/>
  <c r="C123" i="5"/>
  <c r="B123" i="5"/>
  <c r="AY122" i="5"/>
  <c r="AV122" i="5"/>
  <c r="AU122" i="5"/>
  <c r="AT122" i="5"/>
  <c r="AS122" i="5"/>
  <c r="AR122" i="5"/>
  <c r="AQ122" i="5"/>
  <c r="AP122" i="5"/>
  <c r="AO122" i="5"/>
  <c r="AN122" i="5"/>
  <c r="AM122" i="5"/>
  <c r="AL122" i="5"/>
  <c r="AK122" i="5"/>
  <c r="AJ122" i="5"/>
  <c r="AI122" i="5"/>
  <c r="AH122" i="5"/>
  <c r="AG122" i="5"/>
  <c r="AF122" i="5"/>
  <c r="AE122" i="5"/>
  <c r="AD122" i="5"/>
  <c r="AC122" i="5"/>
  <c r="AB122" i="5"/>
  <c r="AA122" i="5"/>
  <c r="W122" i="5"/>
  <c r="V122" i="5"/>
  <c r="U122" i="5"/>
  <c r="T122" i="5"/>
  <c r="S122" i="5"/>
  <c r="R122" i="5"/>
  <c r="Q122" i="5"/>
  <c r="P122" i="5"/>
  <c r="O122" i="5"/>
  <c r="N122" i="5"/>
  <c r="M122" i="5"/>
  <c r="L122" i="5"/>
  <c r="K122" i="5"/>
  <c r="J122" i="5"/>
  <c r="I122" i="5"/>
  <c r="H122" i="5"/>
  <c r="G122" i="5"/>
  <c r="F122" i="5"/>
  <c r="E122" i="5"/>
  <c r="D122" i="5"/>
  <c r="C122" i="5"/>
  <c r="B122" i="5"/>
  <c r="AY121" i="5"/>
  <c r="AV121" i="5"/>
  <c r="AU121" i="5"/>
  <c r="AT121" i="5"/>
  <c r="AS121" i="5"/>
  <c r="AR121" i="5"/>
  <c r="AQ121" i="5"/>
  <c r="AP121" i="5"/>
  <c r="AO121" i="5"/>
  <c r="AN121" i="5"/>
  <c r="AM121" i="5"/>
  <c r="AL121" i="5"/>
  <c r="AK121" i="5"/>
  <c r="AJ121" i="5"/>
  <c r="AI121" i="5"/>
  <c r="AH121" i="5"/>
  <c r="AG121" i="5"/>
  <c r="AF121" i="5"/>
  <c r="AE121" i="5"/>
  <c r="AD121" i="5"/>
  <c r="AC121" i="5"/>
  <c r="AB121" i="5"/>
  <c r="AA121" i="5"/>
  <c r="W121" i="5"/>
  <c r="V121" i="5"/>
  <c r="U121" i="5"/>
  <c r="T121" i="5"/>
  <c r="S121" i="5"/>
  <c r="R121" i="5"/>
  <c r="Q121" i="5"/>
  <c r="P121" i="5"/>
  <c r="O121" i="5"/>
  <c r="N121" i="5"/>
  <c r="M121" i="5"/>
  <c r="L121" i="5"/>
  <c r="K121" i="5"/>
  <c r="J121" i="5"/>
  <c r="I121" i="5"/>
  <c r="H121" i="5"/>
  <c r="G121" i="5"/>
  <c r="F121" i="5"/>
  <c r="E121" i="5"/>
  <c r="D121" i="5"/>
  <c r="C121" i="5"/>
  <c r="B121" i="5"/>
  <c r="AY120" i="5"/>
  <c r="AV120" i="5"/>
  <c r="AU120" i="5"/>
  <c r="AT120" i="5"/>
  <c r="AS120" i="5"/>
  <c r="AR120" i="5"/>
  <c r="AQ120" i="5"/>
  <c r="AP120" i="5"/>
  <c r="AO120" i="5"/>
  <c r="AN120" i="5"/>
  <c r="AM120" i="5"/>
  <c r="AL120" i="5"/>
  <c r="AK120" i="5"/>
  <c r="AJ120" i="5"/>
  <c r="AI120" i="5"/>
  <c r="AH120" i="5"/>
  <c r="AG120" i="5"/>
  <c r="AF120" i="5"/>
  <c r="AE120" i="5"/>
  <c r="AD120" i="5"/>
  <c r="AC120" i="5"/>
  <c r="AB120" i="5"/>
  <c r="AA120" i="5"/>
  <c r="W120" i="5"/>
  <c r="V120" i="5"/>
  <c r="U120" i="5"/>
  <c r="T120" i="5"/>
  <c r="S120" i="5"/>
  <c r="R120" i="5"/>
  <c r="Q120" i="5"/>
  <c r="P120" i="5"/>
  <c r="O120" i="5"/>
  <c r="N120" i="5"/>
  <c r="M120" i="5"/>
  <c r="L120" i="5"/>
  <c r="K120" i="5"/>
  <c r="J120" i="5"/>
  <c r="I120" i="5"/>
  <c r="H120" i="5"/>
  <c r="G120" i="5"/>
  <c r="F120" i="5"/>
  <c r="E120" i="5"/>
  <c r="D120" i="5"/>
  <c r="C120" i="5"/>
  <c r="B120" i="5"/>
  <c r="AY119" i="5"/>
  <c r="AV119" i="5"/>
  <c r="AU119" i="5"/>
  <c r="AT119" i="5"/>
  <c r="AS119" i="5"/>
  <c r="AR119" i="5"/>
  <c r="AQ119" i="5"/>
  <c r="AP119" i="5"/>
  <c r="AO119" i="5"/>
  <c r="AN119" i="5"/>
  <c r="AM119" i="5"/>
  <c r="AL119" i="5"/>
  <c r="AK119" i="5"/>
  <c r="AJ119" i="5"/>
  <c r="AI119" i="5"/>
  <c r="AH119" i="5"/>
  <c r="AG119" i="5"/>
  <c r="AF119" i="5"/>
  <c r="AE119" i="5"/>
  <c r="AD119" i="5"/>
  <c r="AC119" i="5"/>
  <c r="AB119" i="5"/>
  <c r="AA119" i="5"/>
  <c r="W119" i="5"/>
  <c r="V119" i="5"/>
  <c r="U119" i="5"/>
  <c r="T119" i="5"/>
  <c r="S119" i="5"/>
  <c r="R119" i="5"/>
  <c r="Q119" i="5"/>
  <c r="P119" i="5"/>
  <c r="O119" i="5"/>
  <c r="N119" i="5"/>
  <c r="M119" i="5"/>
  <c r="L119" i="5"/>
  <c r="K119" i="5"/>
  <c r="J119" i="5"/>
  <c r="I119" i="5"/>
  <c r="H119" i="5"/>
  <c r="G119" i="5"/>
  <c r="F119" i="5"/>
  <c r="E119" i="5"/>
  <c r="D119" i="5"/>
  <c r="C119" i="5"/>
  <c r="B119" i="5"/>
  <c r="AY118" i="5"/>
  <c r="AV118" i="5"/>
  <c r="AU118" i="5"/>
  <c r="AT118" i="5"/>
  <c r="AS118" i="5"/>
  <c r="AR118" i="5"/>
  <c r="AQ118" i="5"/>
  <c r="AP118" i="5"/>
  <c r="AO118" i="5"/>
  <c r="AN118" i="5"/>
  <c r="AM118" i="5"/>
  <c r="AL118" i="5"/>
  <c r="AK118" i="5"/>
  <c r="AJ118" i="5"/>
  <c r="AI118" i="5"/>
  <c r="AH118" i="5"/>
  <c r="AG118" i="5"/>
  <c r="AF118" i="5"/>
  <c r="AE118" i="5"/>
  <c r="AD118" i="5"/>
  <c r="AC118" i="5"/>
  <c r="AB118" i="5"/>
  <c r="AA118" i="5"/>
  <c r="W118" i="5"/>
  <c r="V118" i="5"/>
  <c r="U118" i="5"/>
  <c r="T118" i="5"/>
  <c r="S118" i="5"/>
  <c r="R118" i="5"/>
  <c r="Q118" i="5"/>
  <c r="P118" i="5"/>
  <c r="O118" i="5"/>
  <c r="N118" i="5"/>
  <c r="M118" i="5"/>
  <c r="L118" i="5"/>
  <c r="K118" i="5"/>
  <c r="J118" i="5"/>
  <c r="I118" i="5"/>
  <c r="H118" i="5"/>
  <c r="G118" i="5"/>
  <c r="F118" i="5"/>
  <c r="E118" i="5"/>
  <c r="D118" i="5"/>
  <c r="C118" i="5"/>
  <c r="B118" i="5"/>
  <c r="AY117" i="5"/>
  <c r="AV117" i="5"/>
  <c r="AU117" i="5"/>
  <c r="AT117" i="5"/>
  <c r="AS117" i="5"/>
  <c r="AR117" i="5"/>
  <c r="AQ117" i="5"/>
  <c r="AP117" i="5"/>
  <c r="AO117" i="5"/>
  <c r="AN117" i="5"/>
  <c r="AM117" i="5"/>
  <c r="AL117" i="5"/>
  <c r="AK117" i="5"/>
  <c r="AJ117" i="5"/>
  <c r="AI117" i="5"/>
  <c r="AH117" i="5"/>
  <c r="AG117" i="5"/>
  <c r="AF117" i="5"/>
  <c r="AE117" i="5"/>
  <c r="AD117" i="5"/>
  <c r="AC117" i="5"/>
  <c r="AB117" i="5"/>
  <c r="AA117" i="5"/>
  <c r="W117" i="5"/>
  <c r="V117" i="5"/>
  <c r="U117" i="5"/>
  <c r="T117" i="5"/>
  <c r="S117" i="5"/>
  <c r="R117" i="5"/>
  <c r="Q117" i="5"/>
  <c r="P117" i="5"/>
  <c r="O117" i="5"/>
  <c r="N117" i="5"/>
  <c r="M117" i="5"/>
  <c r="L117" i="5"/>
  <c r="K117" i="5"/>
  <c r="J117" i="5"/>
  <c r="I117" i="5"/>
  <c r="H117" i="5"/>
  <c r="G117" i="5"/>
  <c r="F117" i="5"/>
  <c r="E117" i="5"/>
  <c r="D117" i="5"/>
  <c r="C117" i="5"/>
  <c r="B117" i="5"/>
  <c r="AY116" i="5"/>
  <c r="AV116" i="5"/>
  <c r="AU116" i="5"/>
  <c r="AT116" i="5"/>
  <c r="AS116" i="5"/>
  <c r="AR116" i="5"/>
  <c r="AQ116" i="5"/>
  <c r="AP116" i="5"/>
  <c r="AO116" i="5"/>
  <c r="AN116" i="5"/>
  <c r="AM116" i="5"/>
  <c r="AL116" i="5"/>
  <c r="AK116" i="5"/>
  <c r="AJ116" i="5"/>
  <c r="AI116" i="5"/>
  <c r="AH116" i="5"/>
  <c r="AG116" i="5"/>
  <c r="AF116" i="5"/>
  <c r="AE116" i="5"/>
  <c r="AD116" i="5"/>
  <c r="AC116" i="5"/>
  <c r="AB116" i="5"/>
  <c r="AA116" i="5"/>
  <c r="W116" i="5"/>
  <c r="V116" i="5"/>
  <c r="U116" i="5"/>
  <c r="T116" i="5"/>
  <c r="S116" i="5"/>
  <c r="R116" i="5"/>
  <c r="Q116" i="5"/>
  <c r="P116" i="5"/>
  <c r="O116" i="5"/>
  <c r="N116" i="5"/>
  <c r="M116" i="5"/>
  <c r="L116" i="5"/>
  <c r="K116" i="5"/>
  <c r="J116" i="5"/>
  <c r="I116" i="5"/>
  <c r="H116" i="5"/>
  <c r="G116" i="5"/>
  <c r="F116" i="5"/>
  <c r="E116" i="5"/>
  <c r="D116" i="5"/>
  <c r="C116" i="5"/>
  <c r="B116" i="5"/>
  <c r="AY115" i="5"/>
  <c r="AV115" i="5"/>
  <c r="AU115" i="5"/>
  <c r="AT115" i="5"/>
  <c r="AS115" i="5"/>
  <c r="AR115" i="5"/>
  <c r="AQ115" i="5"/>
  <c r="AP115" i="5"/>
  <c r="AO115" i="5"/>
  <c r="AN115" i="5"/>
  <c r="AM115" i="5"/>
  <c r="AL115" i="5"/>
  <c r="AK115" i="5"/>
  <c r="AJ115" i="5"/>
  <c r="AI115" i="5"/>
  <c r="AH115" i="5"/>
  <c r="AG115" i="5"/>
  <c r="AF115" i="5"/>
  <c r="AE115" i="5"/>
  <c r="AD115" i="5"/>
  <c r="AC115" i="5"/>
  <c r="AB115" i="5"/>
  <c r="AA115" i="5"/>
  <c r="W115" i="5"/>
  <c r="V115" i="5"/>
  <c r="U115" i="5"/>
  <c r="T115" i="5"/>
  <c r="S115" i="5"/>
  <c r="R115" i="5"/>
  <c r="Q115" i="5"/>
  <c r="P115" i="5"/>
  <c r="O115" i="5"/>
  <c r="N115" i="5"/>
  <c r="M115" i="5"/>
  <c r="L115" i="5"/>
  <c r="K115" i="5"/>
  <c r="J115" i="5"/>
  <c r="I115" i="5"/>
  <c r="H115" i="5"/>
  <c r="G115" i="5"/>
  <c r="F115" i="5"/>
  <c r="E115" i="5"/>
  <c r="D115" i="5"/>
  <c r="C115" i="5"/>
  <c r="B115" i="5"/>
  <c r="AY114" i="5"/>
  <c r="AV114" i="5"/>
  <c r="AU114" i="5"/>
  <c r="AT114" i="5"/>
  <c r="AS114" i="5"/>
  <c r="AR114" i="5"/>
  <c r="AQ114" i="5"/>
  <c r="AP114" i="5"/>
  <c r="AO114" i="5"/>
  <c r="AN114" i="5"/>
  <c r="AM114" i="5"/>
  <c r="AL114" i="5"/>
  <c r="AK114" i="5"/>
  <c r="AJ114" i="5"/>
  <c r="AI114" i="5"/>
  <c r="AH114" i="5"/>
  <c r="AG114" i="5"/>
  <c r="AF114" i="5"/>
  <c r="AE114" i="5"/>
  <c r="AD114" i="5"/>
  <c r="AC114" i="5"/>
  <c r="AB114" i="5"/>
  <c r="AA114" i="5"/>
  <c r="W114" i="5"/>
  <c r="V114" i="5"/>
  <c r="U114" i="5"/>
  <c r="T114" i="5"/>
  <c r="S114" i="5"/>
  <c r="R114" i="5"/>
  <c r="Q114" i="5"/>
  <c r="P114" i="5"/>
  <c r="O114" i="5"/>
  <c r="N114" i="5"/>
  <c r="M114" i="5"/>
  <c r="L114" i="5"/>
  <c r="K114" i="5"/>
  <c r="J114" i="5"/>
  <c r="I114" i="5"/>
  <c r="H114" i="5"/>
  <c r="G114" i="5"/>
  <c r="F114" i="5"/>
  <c r="E114" i="5"/>
  <c r="D114" i="5"/>
  <c r="C114" i="5"/>
  <c r="B114" i="5"/>
  <c r="AY113" i="5"/>
  <c r="AV113" i="5"/>
  <c r="AU113" i="5"/>
  <c r="AT113" i="5"/>
  <c r="AS113" i="5"/>
  <c r="AR113" i="5"/>
  <c r="AQ113" i="5"/>
  <c r="AP113" i="5"/>
  <c r="AO113" i="5"/>
  <c r="AN113" i="5"/>
  <c r="AM113" i="5"/>
  <c r="AL113" i="5"/>
  <c r="AK113" i="5"/>
  <c r="AJ113" i="5"/>
  <c r="AI113" i="5"/>
  <c r="AH113" i="5"/>
  <c r="AG113" i="5"/>
  <c r="AF113" i="5"/>
  <c r="AE113" i="5"/>
  <c r="AD113" i="5"/>
  <c r="AC113" i="5"/>
  <c r="AB113" i="5"/>
  <c r="AA113" i="5"/>
  <c r="W113" i="5"/>
  <c r="V113" i="5"/>
  <c r="U113" i="5"/>
  <c r="T113" i="5"/>
  <c r="S113" i="5"/>
  <c r="R113" i="5"/>
  <c r="Q113" i="5"/>
  <c r="P113" i="5"/>
  <c r="O113" i="5"/>
  <c r="N113" i="5"/>
  <c r="M113" i="5"/>
  <c r="L113" i="5"/>
  <c r="K113" i="5"/>
  <c r="J113" i="5"/>
  <c r="I113" i="5"/>
  <c r="H113" i="5"/>
  <c r="G113" i="5"/>
  <c r="F113" i="5"/>
  <c r="E113" i="5"/>
  <c r="D113" i="5"/>
  <c r="C113" i="5"/>
  <c r="B113" i="5"/>
  <c r="AY112" i="5"/>
  <c r="AV112" i="5"/>
  <c r="AU112" i="5"/>
  <c r="AT112" i="5"/>
  <c r="AS112" i="5"/>
  <c r="AR112" i="5"/>
  <c r="AQ112" i="5"/>
  <c r="AP112" i="5"/>
  <c r="AO112" i="5"/>
  <c r="AN112" i="5"/>
  <c r="AM112" i="5"/>
  <c r="AL112" i="5"/>
  <c r="AK112" i="5"/>
  <c r="AJ112" i="5"/>
  <c r="AI112" i="5"/>
  <c r="AH112" i="5"/>
  <c r="AG112" i="5"/>
  <c r="AF112" i="5"/>
  <c r="AE112" i="5"/>
  <c r="AD112" i="5"/>
  <c r="AC112" i="5"/>
  <c r="AB112" i="5"/>
  <c r="AA112" i="5"/>
  <c r="W112" i="5"/>
  <c r="V112" i="5"/>
  <c r="U112" i="5"/>
  <c r="T112" i="5"/>
  <c r="S112" i="5"/>
  <c r="R112" i="5"/>
  <c r="Q112" i="5"/>
  <c r="P112" i="5"/>
  <c r="O112" i="5"/>
  <c r="N112" i="5"/>
  <c r="M112" i="5"/>
  <c r="L112" i="5"/>
  <c r="K112" i="5"/>
  <c r="J112" i="5"/>
  <c r="I112" i="5"/>
  <c r="H112" i="5"/>
  <c r="G112" i="5"/>
  <c r="F112" i="5"/>
  <c r="E112" i="5"/>
  <c r="D112" i="5"/>
  <c r="C112" i="5"/>
  <c r="B112" i="5"/>
  <c r="AY111" i="5"/>
  <c r="AV111" i="5"/>
  <c r="AU111" i="5"/>
  <c r="AT111" i="5"/>
  <c r="AS111" i="5"/>
  <c r="AR111" i="5"/>
  <c r="AQ111" i="5"/>
  <c r="AP111" i="5"/>
  <c r="AO111" i="5"/>
  <c r="AN111" i="5"/>
  <c r="AM111" i="5"/>
  <c r="AL111" i="5"/>
  <c r="AK111" i="5"/>
  <c r="AJ111" i="5"/>
  <c r="AI111" i="5"/>
  <c r="AH111" i="5"/>
  <c r="AG111" i="5"/>
  <c r="AF111" i="5"/>
  <c r="AE111" i="5"/>
  <c r="AD111" i="5"/>
  <c r="AC111" i="5"/>
  <c r="AB111" i="5"/>
  <c r="AA111" i="5"/>
  <c r="W111" i="5"/>
  <c r="V111" i="5"/>
  <c r="U111" i="5"/>
  <c r="T111" i="5"/>
  <c r="S111" i="5"/>
  <c r="R111" i="5"/>
  <c r="Q111" i="5"/>
  <c r="P111" i="5"/>
  <c r="O111" i="5"/>
  <c r="N111" i="5"/>
  <c r="M111" i="5"/>
  <c r="L111" i="5"/>
  <c r="K111" i="5"/>
  <c r="J111" i="5"/>
  <c r="I111" i="5"/>
  <c r="H111" i="5"/>
  <c r="G111" i="5"/>
  <c r="F111" i="5"/>
  <c r="E111" i="5"/>
  <c r="D111" i="5"/>
  <c r="C111" i="5"/>
  <c r="B111" i="5"/>
  <c r="AY110" i="5"/>
  <c r="AV110" i="5"/>
  <c r="AU110" i="5"/>
  <c r="AT110" i="5"/>
  <c r="AS110" i="5"/>
  <c r="AR110" i="5"/>
  <c r="AQ110" i="5"/>
  <c r="AP110" i="5"/>
  <c r="AO110" i="5"/>
  <c r="AN110" i="5"/>
  <c r="AM110" i="5"/>
  <c r="AL110" i="5"/>
  <c r="AK110" i="5"/>
  <c r="AJ110" i="5"/>
  <c r="AI110" i="5"/>
  <c r="AH110" i="5"/>
  <c r="AG110" i="5"/>
  <c r="AF110" i="5"/>
  <c r="AE110" i="5"/>
  <c r="AD110" i="5"/>
  <c r="AC110" i="5"/>
  <c r="AB110" i="5"/>
  <c r="AA110" i="5"/>
  <c r="W110" i="5"/>
  <c r="V110" i="5"/>
  <c r="U110" i="5"/>
  <c r="T110" i="5"/>
  <c r="S110" i="5"/>
  <c r="R110" i="5"/>
  <c r="Q110" i="5"/>
  <c r="P110" i="5"/>
  <c r="O110" i="5"/>
  <c r="N110" i="5"/>
  <c r="M110" i="5"/>
  <c r="L110" i="5"/>
  <c r="K110" i="5"/>
  <c r="J110" i="5"/>
  <c r="I110" i="5"/>
  <c r="H110" i="5"/>
  <c r="G110" i="5"/>
  <c r="F110" i="5"/>
  <c r="E110" i="5"/>
  <c r="D110" i="5"/>
  <c r="C110" i="5"/>
  <c r="B110" i="5"/>
  <c r="AY109" i="5"/>
  <c r="AV109" i="5"/>
  <c r="AU109" i="5"/>
  <c r="AT109" i="5"/>
  <c r="AS109" i="5"/>
  <c r="AR109" i="5"/>
  <c r="AQ109" i="5"/>
  <c r="AP109" i="5"/>
  <c r="AO109" i="5"/>
  <c r="AN109" i="5"/>
  <c r="AM109" i="5"/>
  <c r="AL109" i="5"/>
  <c r="AK109" i="5"/>
  <c r="AJ109" i="5"/>
  <c r="AI109" i="5"/>
  <c r="AH109" i="5"/>
  <c r="AG109" i="5"/>
  <c r="AF109" i="5"/>
  <c r="AE109" i="5"/>
  <c r="AD109" i="5"/>
  <c r="AC109" i="5"/>
  <c r="AB109" i="5"/>
  <c r="AA109" i="5"/>
  <c r="W109" i="5"/>
  <c r="V109" i="5"/>
  <c r="U109" i="5"/>
  <c r="T109" i="5"/>
  <c r="S109" i="5"/>
  <c r="R109" i="5"/>
  <c r="Q109" i="5"/>
  <c r="P109" i="5"/>
  <c r="O109" i="5"/>
  <c r="N109" i="5"/>
  <c r="M109" i="5"/>
  <c r="L109" i="5"/>
  <c r="K109" i="5"/>
  <c r="J109" i="5"/>
  <c r="I109" i="5"/>
  <c r="H109" i="5"/>
  <c r="G109" i="5"/>
  <c r="F109" i="5"/>
  <c r="E109" i="5"/>
  <c r="D109" i="5"/>
  <c r="C109" i="5"/>
  <c r="B109" i="5"/>
  <c r="AY108" i="5"/>
  <c r="AV108" i="5"/>
  <c r="AU108" i="5"/>
  <c r="AT108" i="5"/>
  <c r="AS108" i="5"/>
  <c r="AR108" i="5"/>
  <c r="AQ108" i="5"/>
  <c r="AP108" i="5"/>
  <c r="AO108" i="5"/>
  <c r="AN108" i="5"/>
  <c r="AM108" i="5"/>
  <c r="AL108" i="5"/>
  <c r="AK108" i="5"/>
  <c r="AJ108" i="5"/>
  <c r="AI108" i="5"/>
  <c r="AH108" i="5"/>
  <c r="AG108" i="5"/>
  <c r="AF108" i="5"/>
  <c r="AE108" i="5"/>
  <c r="AD108" i="5"/>
  <c r="AC108" i="5"/>
  <c r="AB108" i="5"/>
  <c r="AA108" i="5"/>
  <c r="W108" i="5"/>
  <c r="V108" i="5"/>
  <c r="U108" i="5"/>
  <c r="T108" i="5"/>
  <c r="S108" i="5"/>
  <c r="R108" i="5"/>
  <c r="Q108" i="5"/>
  <c r="P108" i="5"/>
  <c r="O108" i="5"/>
  <c r="N108" i="5"/>
  <c r="M108" i="5"/>
  <c r="L108" i="5"/>
  <c r="K108" i="5"/>
  <c r="J108" i="5"/>
  <c r="I108" i="5"/>
  <c r="H108" i="5"/>
  <c r="G108" i="5"/>
  <c r="F108" i="5"/>
  <c r="E108" i="5"/>
  <c r="D108" i="5"/>
  <c r="C108" i="5"/>
  <c r="B108" i="5"/>
  <c r="AY107" i="5"/>
  <c r="AV107" i="5"/>
  <c r="AU107" i="5"/>
  <c r="AT107" i="5"/>
  <c r="AS107" i="5"/>
  <c r="AR107" i="5"/>
  <c r="AQ107" i="5"/>
  <c r="AP107" i="5"/>
  <c r="AO107" i="5"/>
  <c r="AN107" i="5"/>
  <c r="AM107" i="5"/>
  <c r="AL107" i="5"/>
  <c r="AK107" i="5"/>
  <c r="AJ107" i="5"/>
  <c r="AI107" i="5"/>
  <c r="AH107" i="5"/>
  <c r="AG107" i="5"/>
  <c r="AF107" i="5"/>
  <c r="AE107" i="5"/>
  <c r="AD107" i="5"/>
  <c r="AC107" i="5"/>
  <c r="AB107" i="5"/>
  <c r="AA107" i="5"/>
  <c r="W107" i="5"/>
  <c r="V107" i="5"/>
  <c r="U107" i="5"/>
  <c r="T107" i="5"/>
  <c r="S107" i="5"/>
  <c r="R107" i="5"/>
  <c r="Q107" i="5"/>
  <c r="P107" i="5"/>
  <c r="O107" i="5"/>
  <c r="N107" i="5"/>
  <c r="M107" i="5"/>
  <c r="L107" i="5"/>
  <c r="K107" i="5"/>
  <c r="J107" i="5"/>
  <c r="I107" i="5"/>
  <c r="H107" i="5"/>
  <c r="G107" i="5"/>
  <c r="F107" i="5"/>
  <c r="E107" i="5"/>
  <c r="D107" i="5"/>
  <c r="C107" i="5"/>
  <c r="B107" i="5"/>
  <c r="AY106" i="5"/>
  <c r="AV106" i="5"/>
  <c r="AU106" i="5"/>
  <c r="AT106" i="5"/>
  <c r="AS106" i="5"/>
  <c r="AR106" i="5"/>
  <c r="AQ106" i="5"/>
  <c r="AP106" i="5"/>
  <c r="AO106" i="5"/>
  <c r="AN106" i="5"/>
  <c r="AM106" i="5"/>
  <c r="AL106" i="5"/>
  <c r="AK106" i="5"/>
  <c r="AJ106" i="5"/>
  <c r="AI106" i="5"/>
  <c r="AH106" i="5"/>
  <c r="AG106" i="5"/>
  <c r="AF106" i="5"/>
  <c r="AE106" i="5"/>
  <c r="AD106" i="5"/>
  <c r="AC106" i="5"/>
  <c r="AB106" i="5"/>
  <c r="AA106" i="5"/>
  <c r="W106" i="5"/>
  <c r="V106" i="5"/>
  <c r="U106" i="5"/>
  <c r="T106" i="5"/>
  <c r="S106" i="5"/>
  <c r="R106" i="5"/>
  <c r="Q106" i="5"/>
  <c r="P106" i="5"/>
  <c r="O106" i="5"/>
  <c r="N106" i="5"/>
  <c r="M106" i="5"/>
  <c r="L106" i="5"/>
  <c r="K106" i="5"/>
  <c r="J106" i="5"/>
  <c r="I106" i="5"/>
  <c r="H106" i="5"/>
  <c r="G106" i="5"/>
  <c r="F106" i="5"/>
  <c r="E106" i="5"/>
  <c r="D106" i="5"/>
  <c r="C106" i="5"/>
  <c r="B106" i="5"/>
  <c r="AY105" i="5"/>
  <c r="AV105" i="5"/>
  <c r="AU105" i="5"/>
  <c r="AT105" i="5"/>
  <c r="AS105" i="5"/>
  <c r="AR105" i="5"/>
  <c r="AQ105" i="5"/>
  <c r="AP105" i="5"/>
  <c r="AO105" i="5"/>
  <c r="AN105" i="5"/>
  <c r="AM105" i="5"/>
  <c r="AL105" i="5"/>
  <c r="AK105" i="5"/>
  <c r="AJ105" i="5"/>
  <c r="AI105" i="5"/>
  <c r="AH105" i="5"/>
  <c r="AG105" i="5"/>
  <c r="AF105" i="5"/>
  <c r="AE105" i="5"/>
  <c r="AD105" i="5"/>
  <c r="AC105" i="5"/>
  <c r="AB105" i="5"/>
  <c r="AA105" i="5"/>
  <c r="W105" i="5"/>
  <c r="V105" i="5"/>
  <c r="U105" i="5"/>
  <c r="T105" i="5"/>
  <c r="S105" i="5"/>
  <c r="R105" i="5"/>
  <c r="Q105" i="5"/>
  <c r="P105" i="5"/>
  <c r="O105" i="5"/>
  <c r="N105" i="5"/>
  <c r="M105" i="5"/>
  <c r="L105" i="5"/>
  <c r="K105" i="5"/>
  <c r="J105" i="5"/>
  <c r="I105" i="5"/>
  <c r="H105" i="5"/>
  <c r="G105" i="5"/>
  <c r="F105" i="5"/>
  <c r="E105" i="5"/>
  <c r="D105" i="5"/>
  <c r="C105" i="5"/>
  <c r="B105" i="5"/>
  <c r="AY104" i="5"/>
  <c r="AV104" i="5"/>
  <c r="AU104" i="5"/>
  <c r="AT104" i="5"/>
  <c r="AS104" i="5"/>
  <c r="AR104" i="5"/>
  <c r="AQ104" i="5"/>
  <c r="AP104" i="5"/>
  <c r="AO104" i="5"/>
  <c r="AN104" i="5"/>
  <c r="AM104" i="5"/>
  <c r="AL104" i="5"/>
  <c r="AK104" i="5"/>
  <c r="AJ104" i="5"/>
  <c r="AI104" i="5"/>
  <c r="AH104" i="5"/>
  <c r="AG104" i="5"/>
  <c r="AF104" i="5"/>
  <c r="AE104" i="5"/>
  <c r="AD104" i="5"/>
  <c r="AC104" i="5"/>
  <c r="AB104" i="5"/>
  <c r="AA104" i="5"/>
  <c r="W104" i="5"/>
  <c r="V104" i="5"/>
  <c r="U104" i="5"/>
  <c r="T104" i="5"/>
  <c r="S104" i="5"/>
  <c r="R104" i="5"/>
  <c r="Q104" i="5"/>
  <c r="P104" i="5"/>
  <c r="O104" i="5"/>
  <c r="N104" i="5"/>
  <c r="M104" i="5"/>
  <c r="L104" i="5"/>
  <c r="K104" i="5"/>
  <c r="J104" i="5"/>
  <c r="I104" i="5"/>
  <c r="H104" i="5"/>
  <c r="G104" i="5"/>
  <c r="F104" i="5"/>
  <c r="E104" i="5"/>
  <c r="D104" i="5"/>
  <c r="C104" i="5"/>
  <c r="B104" i="5"/>
  <c r="AY103" i="5"/>
  <c r="AV103" i="5"/>
  <c r="AU103" i="5"/>
  <c r="AT103" i="5"/>
  <c r="AS103" i="5"/>
  <c r="AR103" i="5"/>
  <c r="AQ103" i="5"/>
  <c r="AP103" i="5"/>
  <c r="AO103" i="5"/>
  <c r="AN103" i="5"/>
  <c r="AM103" i="5"/>
  <c r="AL103" i="5"/>
  <c r="AK103" i="5"/>
  <c r="AJ103" i="5"/>
  <c r="AI103" i="5"/>
  <c r="AH103" i="5"/>
  <c r="AG103" i="5"/>
  <c r="AF103" i="5"/>
  <c r="AE103" i="5"/>
  <c r="AD103" i="5"/>
  <c r="AC103" i="5"/>
  <c r="AB103" i="5"/>
  <c r="AA103" i="5"/>
  <c r="W103" i="5"/>
  <c r="V103" i="5"/>
  <c r="U103" i="5"/>
  <c r="T103" i="5"/>
  <c r="S103" i="5"/>
  <c r="R103" i="5"/>
  <c r="Q103" i="5"/>
  <c r="P103" i="5"/>
  <c r="O103" i="5"/>
  <c r="N103" i="5"/>
  <c r="M103" i="5"/>
  <c r="L103" i="5"/>
  <c r="K103" i="5"/>
  <c r="J103" i="5"/>
  <c r="I103" i="5"/>
  <c r="H103" i="5"/>
  <c r="G103" i="5"/>
  <c r="F103" i="5"/>
  <c r="E103" i="5"/>
  <c r="D103" i="5"/>
  <c r="C103" i="5"/>
  <c r="B103" i="5"/>
  <c r="AY102" i="5"/>
  <c r="AV102" i="5"/>
  <c r="AU102" i="5"/>
  <c r="AT102" i="5"/>
  <c r="AS102" i="5"/>
  <c r="AR102" i="5"/>
  <c r="AQ102" i="5"/>
  <c r="AP102" i="5"/>
  <c r="AO102" i="5"/>
  <c r="AN102" i="5"/>
  <c r="AM102" i="5"/>
  <c r="AL102" i="5"/>
  <c r="AK102" i="5"/>
  <c r="AJ102" i="5"/>
  <c r="AI102" i="5"/>
  <c r="AH102" i="5"/>
  <c r="AG102" i="5"/>
  <c r="AF102" i="5"/>
  <c r="AE102" i="5"/>
  <c r="AD102" i="5"/>
  <c r="AC102" i="5"/>
  <c r="AB102" i="5"/>
  <c r="AA102" i="5"/>
  <c r="W102" i="5"/>
  <c r="V102" i="5"/>
  <c r="U102" i="5"/>
  <c r="T102" i="5"/>
  <c r="S102" i="5"/>
  <c r="R102" i="5"/>
  <c r="Q102" i="5"/>
  <c r="P102" i="5"/>
  <c r="O102" i="5"/>
  <c r="N102" i="5"/>
  <c r="M102" i="5"/>
  <c r="L102" i="5"/>
  <c r="K102" i="5"/>
  <c r="J102" i="5"/>
  <c r="I102" i="5"/>
  <c r="H102" i="5"/>
  <c r="G102" i="5"/>
  <c r="F102" i="5"/>
  <c r="E102" i="5"/>
  <c r="D102" i="5"/>
  <c r="C102" i="5"/>
  <c r="B102" i="5"/>
  <c r="AY101" i="5"/>
  <c r="AV101" i="5"/>
  <c r="AU101" i="5"/>
  <c r="AT101" i="5"/>
  <c r="AS101" i="5"/>
  <c r="AR101" i="5"/>
  <c r="AQ101" i="5"/>
  <c r="AP101" i="5"/>
  <c r="AO101" i="5"/>
  <c r="AN101" i="5"/>
  <c r="AM101" i="5"/>
  <c r="AL101" i="5"/>
  <c r="AK101" i="5"/>
  <c r="AJ101" i="5"/>
  <c r="AI101" i="5"/>
  <c r="AH101" i="5"/>
  <c r="AG101" i="5"/>
  <c r="AF101" i="5"/>
  <c r="AE101" i="5"/>
  <c r="AD101" i="5"/>
  <c r="AC101" i="5"/>
  <c r="AB101" i="5"/>
  <c r="AA101" i="5"/>
  <c r="W101" i="5"/>
  <c r="V101" i="5"/>
  <c r="U101" i="5"/>
  <c r="T101" i="5"/>
  <c r="S101" i="5"/>
  <c r="R101" i="5"/>
  <c r="Q101" i="5"/>
  <c r="P101" i="5"/>
  <c r="O101" i="5"/>
  <c r="N101" i="5"/>
  <c r="M101" i="5"/>
  <c r="L101" i="5"/>
  <c r="K101" i="5"/>
  <c r="J101" i="5"/>
  <c r="I101" i="5"/>
  <c r="H101" i="5"/>
  <c r="G101" i="5"/>
  <c r="F101" i="5"/>
  <c r="E101" i="5"/>
  <c r="D101" i="5"/>
  <c r="C101" i="5"/>
  <c r="B101" i="5"/>
  <c r="AY100" i="5"/>
  <c r="AV100" i="5"/>
  <c r="AU100" i="5"/>
  <c r="AT100" i="5"/>
  <c r="AS100" i="5"/>
  <c r="AR100" i="5"/>
  <c r="AQ100" i="5"/>
  <c r="AP100" i="5"/>
  <c r="AO100" i="5"/>
  <c r="AN100" i="5"/>
  <c r="AM100" i="5"/>
  <c r="AL100" i="5"/>
  <c r="AK100" i="5"/>
  <c r="AJ100" i="5"/>
  <c r="AI100" i="5"/>
  <c r="AH100" i="5"/>
  <c r="AG100" i="5"/>
  <c r="AF100" i="5"/>
  <c r="AE100" i="5"/>
  <c r="AD100" i="5"/>
  <c r="AC100" i="5"/>
  <c r="AB100" i="5"/>
  <c r="AA100" i="5"/>
  <c r="W100" i="5"/>
  <c r="V100" i="5"/>
  <c r="U100" i="5"/>
  <c r="T100" i="5"/>
  <c r="S100" i="5"/>
  <c r="R100" i="5"/>
  <c r="Q100" i="5"/>
  <c r="P100" i="5"/>
  <c r="O100" i="5"/>
  <c r="N100" i="5"/>
  <c r="M100" i="5"/>
  <c r="L100" i="5"/>
  <c r="K100" i="5"/>
  <c r="J100" i="5"/>
  <c r="I100" i="5"/>
  <c r="H100" i="5"/>
  <c r="G100" i="5"/>
  <c r="F100" i="5"/>
  <c r="E100" i="5"/>
  <c r="D100" i="5"/>
  <c r="C100" i="5"/>
  <c r="B100" i="5"/>
  <c r="AY99" i="5"/>
  <c r="AV99" i="5"/>
  <c r="AU99" i="5"/>
  <c r="AT99" i="5"/>
  <c r="AS99" i="5"/>
  <c r="AR99" i="5"/>
  <c r="AQ99" i="5"/>
  <c r="AP99" i="5"/>
  <c r="AO99" i="5"/>
  <c r="AN99" i="5"/>
  <c r="AM99" i="5"/>
  <c r="AL99" i="5"/>
  <c r="AK99" i="5"/>
  <c r="AJ99" i="5"/>
  <c r="AI99" i="5"/>
  <c r="AH99" i="5"/>
  <c r="AG99" i="5"/>
  <c r="AF99" i="5"/>
  <c r="AE99" i="5"/>
  <c r="AD99" i="5"/>
  <c r="AC99" i="5"/>
  <c r="AB99" i="5"/>
  <c r="AA99" i="5"/>
  <c r="W99" i="5"/>
  <c r="V99" i="5"/>
  <c r="U99" i="5"/>
  <c r="T99" i="5"/>
  <c r="S99" i="5"/>
  <c r="R99" i="5"/>
  <c r="Q99" i="5"/>
  <c r="P99" i="5"/>
  <c r="O99" i="5"/>
  <c r="N99" i="5"/>
  <c r="M99" i="5"/>
  <c r="L99" i="5"/>
  <c r="K99" i="5"/>
  <c r="J99" i="5"/>
  <c r="I99" i="5"/>
  <c r="H99" i="5"/>
  <c r="G99" i="5"/>
  <c r="F99" i="5"/>
  <c r="E99" i="5"/>
  <c r="D99" i="5"/>
  <c r="C99" i="5"/>
  <c r="B99" i="5"/>
  <c r="AY98" i="5"/>
  <c r="AV98" i="5"/>
  <c r="AU98" i="5"/>
  <c r="AT98" i="5"/>
  <c r="AS98" i="5"/>
  <c r="AR98" i="5"/>
  <c r="AQ98" i="5"/>
  <c r="AP98" i="5"/>
  <c r="AO98" i="5"/>
  <c r="AN98" i="5"/>
  <c r="AM98" i="5"/>
  <c r="AL98" i="5"/>
  <c r="AK98" i="5"/>
  <c r="AJ98" i="5"/>
  <c r="AI98" i="5"/>
  <c r="AH98" i="5"/>
  <c r="AG98" i="5"/>
  <c r="AF98" i="5"/>
  <c r="AE98" i="5"/>
  <c r="AD98" i="5"/>
  <c r="AC98" i="5"/>
  <c r="AB98" i="5"/>
  <c r="AA98" i="5"/>
  <c r="W98" i="5"/>
  <c r="V98" i="5"/>
  <c r="U98" i="5"/>
  <c r="T98" i="5"/>
  <c r="S98" i="5"/>
  <c r="R98" i="5"/>
  <c r="Q98" i="5"/>
  <c r="P98" i="5"/>
  <c r="O98" i="5"/>
  <c r="N98" i="5"/>
  <c r="M98" i="5"/>
  <c r="L98" i="5"/>
  <c r="K98" i="5"/>
  <c r="J98" i="5"/>
  <c r="I98" i="5"/>
  <c r="H98" i="5"/>
  <c r="G98" i="5"/>
  <c r="F98" i="5"/>
  <c r="E98" i="5"/>
  <c r="D98" i="5"/>
  <c r="C98" i="5"/>
  <c r="B98" i="5"/>
  <c r="AY97" i="5"/>
  <c r="AV97" i="5"/>
  <c r="AU97" i="5"/>
  <c r="AT97" i="5"/>
  <c r="AS97" i="5"/>
  <c r="AR97" i="5"/>
  <c r="AQ97" i="5"/>
  <c r="AP97" i="5"/>
  <c r="AO97" i="5"/>
  <c r="AN97" i="5"/>
  <c r="AM97" i="5"/>
  <c r="AL97" i="5"/>
  <c r="AK97" i="5"/>
  <c r="AJ97" i="5"/>
  <c r="AI97" i="5"/>
  <c r="AH97" i="5"/>
  <c r="AG97" i="5"/>
  <c r="AF97" i="5"/>
  <c r="AE97" i="5"/>
  <c r="AD97" i="5"/>
  <c r="AC97" i="5"/>
  <c r="AB97" i="5"/>
  <c r="AA97" i="5"/>
  <c r="W97" i="5"/>
  <c r="V97" i="5"/>
  <c r="U97" i="5"/>
  <c r="T97" i="5"/>
  <c r="S97" i="5"/>
  <c r="R97" i="5"/>
  <c r="Q97" i="5"/>
  <c r="P97" i="5"/>
  <c r="O97" i="5"/>
  <c r="N97" i="5"/>
  <c r="M97" i="5"/>
  <c r="L97" i="5"/>
  <c r="K97" i="5"/>
  <c r="J97" i="5"/>
  <c r="I97" i="5"/>
  <c r="H97" i="5"/>
  <c r="G97" i="5"/>
  <c r="F97" i="5"/>
  <c r="E97" i="5"/>
  <c r="D97" i="5"/>
  <c r="C97" i="5"/>
  <c r="B97" i="5"/>
  <c r="AY96" i="5"/>
  <c r="AV96" i="5"/>
  <c r="AU96" i="5"/>
  <c r="AT96" i="5"/>
  <c r="AS96" i="5"/>
  <c r="AR96" i="5"/>
  <c r="AQ96" i="5"/>
  <c r="AP96" i="5"/>
  <c r="AO96" i="5"/>
  <c r="AN96" i="5"/>
  <c r="AM96" i="5"/>
  <c r="AL96" i="5"/>
  <c r="AK96" i="5"/>
  <c r="AJ96" i="5"/>
  <c r="AI96" i="5"/>
  <c r="AH96" i="5"/>
  <c r="AG96" i="5"/>
  <c r="AF96" i="5"/>
  <c r="AE96" i="5"/>
  <c r="AD96" i="5"/>
  <c r="AC96" i="5"/>
  <c r="AB96" i="5"/>
  <c r="AA96" i="5"/>
  <c r="W96" i="5"/>
  <c r="V96" i="5"/>
  <c r="U96" i="5"/>
  <c r="T96" i="5"/>
  <c r="S96" i="5"/>
  <c r="R96" i="5"/>
  <c r="Q96" i="5"/>
  <c r="P96" i="5"/>
  <c r="O96" i="5"/>
  <c r="N96" i="5"/>
  <c r="M96" i="5"/>
  <c r="L96" i="5"/>
  <c r="K96" i="5"/>
  <c r="J96" i="5"/>
  <c r="I96" i="5"/>
  <c r="H96" i="5"/>
  <c r="G96" i="5"/>
  <c r="F96" i="5"/>
  <c r="E96" i="5"/>
  <c r="D96" i="5"/>
  <c r="C96" i="5"/>
  <c r="B96" i="5"/>
  <c r="AY95" i="5"/>
  <c r="AV95" i="5"/>
  <c r="AU95" i="5"/>
  <c r="AT95" i="5"/>
  <c r="AS95" i="5"/>
  <c r="AR95" i="5"/>
  <c r="AQ95" i="5"/>
  <c r="AP95" i="5"/>
  <c r="AO95" i="5"/>
  <c r="AN95" i="5"/>
  <c r="AM95" i="5"/>
  <c r="AL95" i="5"/>
  <c r="AK95" i="5"/>
  <c r="AJ95" i="5"/>
  <c r="AI95" i="5"/>
  <c r="AH95" i="5"/>
  <c r="AG95" i="5"/>
  <c r="AF95" i="5"/>
  <c r="AE95" i="5"/>
  <c r="AD95" i="5"/>
  <c r="AC95" i="5"/>
  <c r="AB95" i="5"/>
  <c r="AA95" i="5"/>
  <c r="W95" i="5"/>
  <c r="V95" i="5"/>
  <c r="U95" i="5"/>
  <c r="T95" i="5"/>
  <c r="S95" i="5"/>
  <c r="R95" i="5"/>
  <c r="Q95" i="5"/>
  <c r="P95" i="5"/>
  <c r="O95" i="5"/>
  <c r="N95" i="5"/>
  <c r="M95" i="5"/>
  <c r="L95" i="5"/>
  <c r="K95" i="5"/>
  <c r="J95" i="5"/>
  <c r="I95" i="5"/>
  <c r="H95" i="5"/>
  <c r="G95" i="5"/>
  <c r="F95" i="5"/>
  <c r="E95" i="5"/>
  <c r="D95" i="5"/>
  <c r="C95" i="5"/>
  <c r="B95" i="5"/>
  <c r="AY94" i="5"/>
  <c r="AV94" i="5"/>
  <c r="AU94" i="5"/>
  <c r="AT94" i="5"/>
  <c r="AS94" i="5"/>
  <c r="AR94" i="5"/>
  <c r="AQ94" i="5"/>
  <c r="AP94" i="5"/>
  <c r="AO94" i="5"/>
  <c r="AN94" i="5"/>
  <c r="AM94" i="5"/>
  <c r="AL94" i="5"/>
  <c r="AK94" i="5"/>
  <c r="AJ94" i="5"/>
  <c r="AI94" i="5"/>
  <c r="AH94" i="5"/>
  <c r="AG94" i="5"/>
  <c r="AF94" i="5"/>
  <c r="AE94" i="5"/>
  <c r="AD94" i="5"/>
  <c r="AC94" i="5"/>
  <c r="AB94" i="5"/>
  <c r="AA94" i="5"/>
  <c r="W94" i="5"/>
  <c r="V94" i="5"/>
  <c r="U94" i="5"/>
  <c r="T94" i="5"/>
  <c r="S94" i="5"/>
  <c r="R94" i="5"/>
  <c r="Q94" i="5"/>
  <c r="P94" i="5"/>
  <c r="O94" i="5"/>
  <c r="N94" i="5"/>
  <c r="M94" i="5"/>
  <c r="L94" i="5"/>
  <c r="K94" i="5"/>
  <c r="J94" i="5"/>
  <c r="I94" i="5"/>
  <c r="H94" i="5"/>
  <c r="G94" i="5"/>
  <c r="F94" i="5"/>
  <c r="E94" i="5"/>
  <c r="D94" i="5"/>
  <c r="C94" i="5"/>
  <c r="B94" i="5"/>
  <c r="AY93" i="5"/>
  <c r="AV93" i="5"/>
  <c r="AU93" i="5"/>
  <c r="AT93" i="5"/>
  <c r="AS93" i="5"/>
  <c r="AR93" i="5"/>
  <c r="AQ93" i="5"/>
  <c r="AP93" i="5"/>
  <c r="AO93" i="5"/>
  <c r="AN93" i="5"/>
  <c r="AM93" i="5"/>
  <c r="AL93" i="5"/>
  <c r="AK93" i="5"/>
  <c r="AJ93" i="5"/>
  <c r="AI93" i="5"/>
  <c r="AH93" i="5"/>
  <c r="AG93" i="5"/>
  <c r="AF93" i="5"/>
  <c r="AE93" i="5"/>
  <c r="AD93" i="5"/>
  <c r="AC93" i="5"/>
  <c r="AB93" i="5"/>
  <c r="AA93" i="5"/>
  <c r="W93" i="5"/>
  <c r="V93" i="5"/>
  <c r="U93" i="5"/>
  <c r="T93" i="5"/>
  <c r="S93" i="5"/>
  <c r="R93" i="5"/>
  <c r="Q93" i="5"/>
  <c r="P93" i="5"/>
  <c r="O93" i="5"/>
  <c r="N93" i="5"/>
  <c r="M93" i="5"/>
  <c r="L93" i="5"/>
  <c r="K93" i="5"/>
  <c r="J93" i="5"/>
  <c r="I93" i="5"/>
  <c r="H93" i="5"/>
  <c r="G93" i="5"/>
  <c r="F93" i="5"/>
  <c r="E93" i="5"/>
  <c r="D93" i="5"/>
  <c r="C93" i="5"/>
  <c r="B93" i="5"/>
  <c r="AY92" i="5"/>
  <c r="AV92" i="5"/>
  <c r="AU92" i="5"/>
  <c r="AT92" i="5"/>
  <c r="AS92" i="5"/>
  <c r="AR92" i="5"/>
  <c r="AQ92" i="5"/>
  <c r="AP92" i="5"/>
  <c r="AO92" i="5"/>
  <c r="AN92" i="5"/>
  <c r="AM92" i="5"/>
  <c r="AL92" i="5"/>
  <c r="AK92" i="5"/>
  <c r="AJ92" i="5"/>
  <c r="AI92" i="5"/>
  <c r="AH92" i="5"/>
  <c r="AG92" i="5"/>
  <c r="AF92" i="5"/>
  <c r="AE92" i="5"/>
  <c r="AD92" i="5"/>
  <c r="AC92" i="5"/>
  <c r="AB92" i="5"/>
  <c r="AA92" i="5"/>
  <c r="W92" i="5"/>
  <c r="V92" i="5"/>
  <c r="U92" i="5"/>
  <c r="T92" i="5"/>
  <c r="S92" i="5"/>
  <c r="R92" i="5"/>
  <c r="Q92" i="5"/>
  <c r="P92" i="5"/>
  <c r="O92" i="5"/>
  <c r="N92" i="5"/>
  <c r="M92" i="5"/>
  <c r="L92" i="5"/>
  <c r="K92" i="5"/>
  <c r="J92" i="5"/>
  <c r="I92" i="5"/>
  <c r="H92" i="5"/>
  <c r="G92" i="5"/>
  <c r="F92" i="5"/>
  <c r="E92" i="5"/>
  <c r="D92" i="5"/>
  <c r="C92" i="5"/>
  <c r="B92" i="5"/>
  <c r="AY91" i="5"/>
  <c r="AV91" i="5"/>
  <c r="AU91" i="5"/>
  <c r="AT91" i="5"/>
  <c r="AS91" i="5"/>
  <c r="AR91" i="5"/>
  <c r="AQ91" i="5"/>
  <c r="AP91" i="5"/>
  <c r="AO91" i="5"/>
  <c r="AN91" i="5"/>
  <c r="AM91" i="5"/>
  <c r="AL91" i="5"/>
  <c r="AK91" i="5"/>
  <c r="AJ91" i="5"/>
  <c r="AI91" i="5"/>
  <c r="AH91" i="5"/>
  <c r="AG91" i="5"/>
  <c r="AF91" i="5"/>
  <c r="AE91" i="5"/>
  <c r="AD91" i="5"/>
  <c r="AC91" i="5"/>
  <c r="AB91" i="5"/>
  <c r="AA91" i="5"/>
  <c r="W91" i="5"/>
  <c r="V91" i="5"/>
  <c r="U91" i="5"/>
  <c r="T91" i="5"/>
  <c r="S91" i="5"/>
  <c r="R91" i="5"/>
  <c r="Q91" i="5"/>
  <c r="P91" i="5"/>
  <c r="O91" i="5"/>
  <c r="N91" i="5"/>
  <c r="M91" i="5"/>
  <c r="L91" i="5"/>
  <c r="K91" i="5"/>
  <c r="J91" i="5"/>
  <c r="I91" i="5"/>
  <c r="H91" i="5"/>
  <c r="G91" i="5"/>
  <c r="F91" i="5"/>
  <c r="E91" i="5"/>
  <c r="D91" i="5"/>
  <c r="C91" i="5"/>
  <c r="B91" i="5"/>
  <c r="AY90" i="5"/>
  <c r="AV90" i="5"/>
  <c r="AU90" i="5"/>
  <c r="AT90" i="5"/>
  <c r="AS90" i="5"/>
  <c r="AR90" i="5"/>
  <c r="AQ90" i="5"/>
  <c r="AP90" i="5"/>
  <c r="AO90" i="5"/>
  <c r="AN90" i="5"/>
  <c r="AM90" i="5"/>
  <c r="AL90" i="5"/>
  <c r="AK90" i="5"/>
  <c r="AJ90" i="5"/>
  <c r="AI90" i="5"/>
  <c r="AH90" i="5"/>
  <c r="AG90" i="5"/>
  <c r="AF90" i="5"/>
  <c r="AE90" i="5"/>
  <c r="AD90" i="5"/>
  <c r="AC90" i="5"/>
  <c r="AB90" i="5"/>
  <c r="AA90" i="5"/>
  <c r="W90" i="5"/>
  <c r="V90" i="5"/>
  <c r="U90" i="5"/>
  <c r="T90" i="5"/>
  <c r="S90" i="5"/>
  <c r="R90" i="5"/>
  <c r="Q90" i="5"/>
  <c r="P90" i="5"/>
  <c r="O90" i="5"/>
  <c r="N90" i="5"/>
  <c r="M90" i="5"/>
  <c r="L90" i="5"/>
  <c r="K90" i="5"/>
  <c r="J90" i="5"/>
  <c r="I90" i="5"/>
  <c r="H90" i="5"/>
  <c r="G90" i="5"/>
  <c r="F90" i="5"/>
  <c r="E90" i="5"/>
  <c r="D90" i="5"/>
  <c r="C90" i="5"/>
  <c r="B90" i="5"/>
  <c r="AY89" i="5"/>
  <c r="AV89" i="5"/>
  <c r="AU89" i="5"/>
  <c r="AT89" i="5"/>
  <c r="AS89" i="5"/>
  <c r="AR89" i="5"/>
  <c r="AQ89" i="5"/>
  <c r="AP89" i="5"/>
  <c r="AO89" i="5"/>
  <c r="AN89" i="5"/>
  <c r="AM89" i="5"/>
  <c r="AL89" i="5"/>
  <c r="AK89" i="5"/>
  <c r="AJ89" i="5"/>
  <c r="AI89" i="5"/>
  <c r="AH89" i="5"/>
  <c r="AG89" i="5"/>
  <c r="AF89" i="5"/>
  <c r="AE89" i="5"/>
  <c r="AD89" i="5"/>
  <c r="AC89" i="5"/>
  <c r="AB89" i="5"/>
  <c r="AA89" i="5"/>
  <c r="W89" i="5"/>
  <c r="V89" i="5"/>
  <c r="U89" i="5"/>
  <c r="T89" i="5"/>
  <c r="S89" i="5"/>
  <c r="R89" i="5"/>
  <c r="Q89" i="5"/>
  <c r="P89" i="5"/>
  <c r="O89" i="5"/>
  <c r="N89" i="5"/>
  <c r="M89" i="5"/>
  <c r="L89" i="5"/>
  <c r="K89" i="5"/>
  <c r="J89" i="5"/>
  <c r="I89" i="5"/>
  <c r="H89" i="5"/>
  <c r="G89" i="5"/>
  <c r="F89" i="5"/>
  <c r="E89" i="5"/>
  <c r="D89" i="5"/>
  <c r="C89" i="5"/>
  <c r="B89" i="5"/>
  <c r="AY88" i="5"/>
  <c r="AV88" i="5"/>
  <c r="AU88" i="5"/>
  <c r="AT88" i="5"/>
  <c r="AS88" i="5"/>
  <c r="AR88" i="5"/>
  <c r="AQ88" i="5"/>
  <c r="AP88" i="5"/>
  <c r="AO88" i="5"/>
  <c r="AN88" i="5"/>
  <c r="AM88" i="5"/>
  <c r="AL88" i="5"/>
  <c r="AK88" i="5"/>
  <c r="AJ88" i="5"/>
  <c r="AI88" i="5"/>
  <c r="AH88" i="5"/>
  <c r="AG88" i="5"/>
  <c r="AF88" i="5"/>
  <c r="AE88" i="5"/>
  <c r="AD88" i="5"/>
  <c r="AC88" i="5"/>
  <c r="AB88" i="5"/>
  <c r="AA88" i="5"/>
  <c r="W88" i="5"/>
  <c r="V88" i="5"/>
  <c r="U88" i="5"/>
  <c r="T88" i="5"/>
  <c r="S88" i="5"/>
  <c r="R88" i="5"/>
  <c r="Q88" i="5"/>
  <c r="P88" i="5"/>
  <c r="O88" i="5"/>
  <c r="N88" i="5"/>
  <c r="M88" i="5"/>
  <c r="L88" i="5"/>
  <c r="K88" i="5"/>
  <c r="J88" i="5"/>
  <c r="I88" i="5"/>
  <c r="H88" i="5"/>
  <c r="G88" i="5"/>
  <c r="F88" i="5"/>
  <c r="E88" i="5"/>
  <c r="D88" i="5"/>
  <c r="C88" i="5"/>
  <c r="B88" i="5"/>
  <c r="AY87" i="5"/>
  <c r="AV87" i="5"/>
  <c r="AU87" i="5"/>
  <c r="AT87" i="5"/>
  <c r="AS87" i="5"/>
  <c r="AR87" i="5"/>
  <c r="AQ87" i="5"/>
  <c r="AP87" i="5"/>
  <c r="AO87" i="5"/>
  <c r="AN87" i="5"/>
  <c r="AM87" i="5"/>
  <c r="AL87" i="5"/>
  <c r="AK87" i="5"/>
  <c r="AJ87" i="5"/>
  <c r="AI87" i="5"/>
  <c r="AH87" i="5"/>
  <c r="AG87" i="5"/>
  <c r="AF87" i="5"/>
  <c r="AE87" i="5"/>
  <c r="AD87" i="5"/>
  <c r="AC87" i="5"/>
  <c r="AB87" i="5"/>
  <c r="AA87" i="5"/>
  <c r="W87" i="5"/>
  <c r="V87" i="5"/>
  <c r="U87" i="5"/>
  <c r="T87" i="5"/>
  <c r="S87" i="5"/>
  <c r="R87" i="5"/>
  <c r="Q87" i="5"/>
  <c r="P87" i="5"/>
  <c r="O87" i="5"/>
  <c r="N87" i="5"/>
  <c r="M87" i="5"/>
  <c r="L87" i="5"/>
  <c r="K87" i="5"/>
  <c r="J87" i="5"/>
  <c r="I87" i="5"/>
  <c r="H87" i="5"/>
  <c r="G87" i="5"/>
  <c r="F87" i="5"/>
  <c r="E87" i="5"/>
  <c r="D87" i="5"/>
  <c r="C87" i="5"/>
  <c r="B87" i="5"/>
  <c r="AY86" i="5"/>
  <c r="AV86" i="5"/>
  <c r="AU86" i="5"/>
  <c r="AT86" i="5"/>
  <c r="AS86" i="5"/>
  <c r="AR86" i="5"/>
  <c r="AQ86" i="5"/>
  <c r="AP86" i="5"/>
  <c r="AO86" i="5"/>
  <c r="AN86" i="5"/>
  <c r="AM86" i="5"/>
  <c r="AL86" i="5"/>
  <c r="AK86" i="5"/>
  <c r="AJ86" i="5"/>
  <c r="AI86" i="5"/>
  <c r="AH86" i="5"/>
  <c r="AG86" i="5"/>
  <c r="AF86" i="5"/>
  <c r="AE86" i="5"/>
  <c r="AD86" i="5"/>
  <c r="AC86" i="5"/>
  <c r="AB86" i="5"/>
  <c r="AA86" i="5"/>
  <c r="W86" i="5"/>
  <c r="V86" i="5"/>
  <c r="U86" i="5"/>
  <c r="T86" i="5"/>
  <c r="S86" i="5"/>
  <c r="R86" i="5"/>
  <c r="Q86" i="5"/>
  <c r="P86" i="5"/>
  <c r="O86" i="5"/>
  <c r="N86" i="5"/>
  <c r="M86" i="5"/>
  <c r="L86" i="5"/>
  <c r="K86" i="5"/>
  <c r="J86" i="5"/>
  <c r="I86" i="5"/>
  <c r="H86" i="5"/>
  <c r="G86" i="5"/>
  <c r="F86" i="5"/>
  <c r="E86" i="5"/>
  <c r="D86" i="5"/>
  <c r="C86" i="5"/>
  <c r="B86" i="5"/>
  <c r="AY85" i="5"/>
  <c r="AV85" i="5"/>
  <c r="AU85" i="5"/>
  <c r="AT85" i="5"/>
  <c r="AS85" i="5"/>
  <c r="AR85" i="5"/>
  <c r="AQ85" i="5"/>
  <c r="AP85" i="5"/>
  <c r="AO85" i="5"/>
  <c r="AN85" i="5"/>
  <c r="AM85" i="5"/>
  <c r="AL85" i="5"/>
  <c r="AK85" i="5"/>
  <c r="AJ85" i="5"/>
  <c r="AI85" i="5"/>
  <c r="AH85" i="5"/>
  <c r="AG85" i="5"/>
  <c r="AF85" i="5"/>
  <c r="AE85" i="5"/>
  <c r="AD85" i="5"/>
  <c r="AC85" i="5"/>
  <c r="AB85" i="5"/>
  <c r="AA85" i="5"/>
  <c r="W85" i="5"/>
  <c r="V85" i="5"/>
  <c r="U85" i="5"/>
  <c r="T85" i="5"/>
  <c r="S85" i="5"/>
  <c r="R85" i="5"/>
  <c r="Q85" i="5"/>
  <c r="P85" i="5"/>
  <c r="O85" i="5"/>
  <c r="N85" i="5"/>
  <c r="M85" i="5"/>
  <c r="L85" i="5"/>
  <c r="K85" i="5"/>
  <c r="J85" i="5"/>
  <c r="I85" i="5"/>
  <c r="H85" i="5"/>
  <c r="G85" i="5"/>
  <c r="F85" i="5"/>
  <c r="E85" i="5"/>
  <c r="D85" i="5"/>
  <c r="C85" i="5"/>
  <c r="B85" i="5"/>
  <c r="AY84" i="5"/>
  <c r="AV84" i="5"/>
  <c r="AU84" i="5"/>
  <c r="AT84" i="5"/>
  <c r="AS84" i="5"/>
  <c r="AR84" i="5"/>
  <c r="AQ84" i="5"/>
  <c r="AP84" i="5"/>
  <c r="AO84" i="5"/>
  <c r="AN84" i="5"/>
  <c r="AM84" i="5"/>
  <c r="AL84" i="5"/>
  <c r="AK84" i="5"/>
  <c r="AJ84" i="5"/>
  <c r="AI84" i="5"/>
  <c r="AH84" i="5"/>
  <c r="AG84" i="5"/>
  <c r="AF84" i="5"/>
  <c r="AE84" i="5"/>
  <c r="AD84" i="5"/>
  <c r="AC84" i="5"/>
  <c r="AB84" i="5"/>
  <c r="AA84" i="5"/>
  <c r="W84" i="5"/>
  <c r="V84" i="5"/>
  <c r="U84" i="5"/>
  <c r="T84" i="5"/>
  <c r="S84" i="5"/>
  <c r="R84" i="5"/>
  <c r="Q84" i="5"/>
  <c r="P84" i="5"/>
  <c r="O84" i="5"/>
  <c r="N84" i="5"/>
  <c r="M84" i="5"/>
  <c r="L84" i="5"/>
  <c r="K84" i="5"/>
  <c r="J84" i="5"/>
  <c r="I84" i="5"/>
  <c r="H84" i="5"/>
  <c r="G84" i="5"/>
  <c r="F84" i="5"/>
  <c r="E84" i="5"/>
  <c r="D84" i="5"/>
  <c r="C84" i="5"/>
  <c r="B84" i="5"/>
  <c r="AY83" i="5"/>
  <c r="AV83" i="5"/>
  <c r="AU83" i="5"/>
  <c r="AT83" i="5"/>
  <c r="AS83" i="5"/>
  <c r="AR83" i="5"/>
  <c r="AQ83" i="5"/>
  <c r="AP83" i="5"/>
  <c r="AO83" i="5"/>
  <c r="AN83" i="5"/>
  <c r="AM83" i="5"/>
  <c r="AL83" i="5"/>
  <c r="AK83" i="5"/>
  <c r="AJ83" i="5"/>
  <c r="AI83" i="5"/>
  <c r="AH83" i="5"/>
  <c r="AG83" i="5"/>
  <c r="AF83" i="5"/>
  <c r="AE83" i="5"/>
  <c r="AD83" i="5"/>
  <c r="AC83" i="5"/>
  <c r="AB83" i="5"/>
  <c r="AA83" i="5"/>
  <c r="W83" i="5"/>
  <c r="V83" i="5"/>
  <c r="U83" i="5"/>
  <c r="T83" i="5"/>
  <c r="S83" i="5"/>
  <c r="R83" i="5"/>
  <c r="Q83" i="5"/>
  <c r="P83" i="5"/>
  <c r="O83" i="5"/>
  <c r="N83" i="5"/>
  <c r="M83" i="5"/>
  <c r="L83" i="5"/>
  <c r="K83" i="5"/>
  <c r="J83" i="5"/>
  <c r="I83" i="5"/>
  <c r="H83" i="5"/>
  <c r="G83" i="5"/>
  <c r="F83" i="5"/>
  <c r="E83" i="5"/>
  <c r="D83" i="5"/>
  <c r="C83" i="5"/>
  <c r="B83" i="5"/>
  <c r="AY82" i="5"/>
  <c r="AV82" i="5"/>
  <c r="AU82" i="5"/>
  <c r="AT82" i="5"/>
  <c r="AS82" i="5"/>
  <c r="AR82" i="5"/>
  <c r="AQ82" i="5"/>
  <c r="AP82" i="5"/>
  <c r="AO82" i="5"/>
  <c r="AN82" i="5"/>
  <c r="AM82" i="5"/>
  <c r="AL82" i="5"/>
  <c r="AK82" i="5"/>
  <c r="AJ82" i="5"/>
  <c r="AI82" i="5"/>
  <c r="AH82" i="5"/>
  <c r="AG82" i="5"/>
  <c r="AF82" i="5"/>
  <c r="AE82" i="5"/>
  <c r="AD82" i="5"/>
  <c r="AC82" i="5"/>
  <c r="AB82" i="5"/>
  <c r="AA82" i="5"/>
  <c r="W82" i="5"/>
  <c r="V82" i="5"/>
  <c r="U82" i="5"/>
  <c r="T82" i="5"/>
  <c r="S82" i="5"/>
  <c r="R82" i="5"/>
  <c r="Q82" i="5"/>
  <c r="P82" i="5"/>
  <c r="O82" i="5"/>
  <c r="N82" i="5"/>
  <c r="M82" i="5"/>
  <c r="L82" i="5"/>
  <c r="K82" i="5"/>
  <c r="J82" i="5"/>
  <c r="I82" i="5"/>
  <c r="H82" i="5"/>
  <c r="G82" i="5"/>
  <c r="F82" i="5"/>
  <c r="E82" i="5"/>
  <c r="D82" i="5"/>
  <c r="C82" i="5"/>
  <c r="B82" i="5"/>
  <c r="AY81" i="5"/>
  <c r="AV81" i="5"/>
  <c r="AU81" i="5"/>
  <c r="AT81" i="5"/>
  <c r="AS81" i="5"/>
  <c r="AR81" i="5"/>
  <c r="AQ81" i="5"/>
  <c r="AP81" i="5"/>
  <c r="AO81" i="5"/>
  <c r="AN81" i="5"/>
  <c r="AM81" i="5"/>
  <c r="AL81" i="5"/>
  <c r="AK81" i="5"/>
  <c r="AJ81" i="5"/>
  <c r="AI81" i="5"/>
  <c r="AH81" i="5"/>
  <c r="AG81" i="5"/>
  <c r="AF81" i="5"/>
  <c r="AE81" i="5"/>
  <c r="AD81" i="5"/>
  <c r="AC81" i="5"/>
  <c r="AB81" i="5"/>
  <c r="AA81" i="5"/>
  <c r="W81" i="5"/>
  <c r="V81" i="5"/>
  <c r="U81" i="5"/>
  <c r="T81" i="5"/>
  <c r="S81" i="5"/>
  <c r="R81" i="5"/>
  <c r="Q81" i="5"/>
  <c r="P81" i="5"/>
  <c r="O81" i="5"/>
  <c r="N81" i="5"/>
  <c r="M81" i="5"/>
  <c r="L81" i="5"/>
  <c r="K81" i="5"/>
  <c r="J81" i="5"/>
  <c r="I81" i="5"/>
  <c r="H81" i="5"/>
  <c r="G81" i="5"/>
  <c r="F81" i="5"/>
  <c r="E81" i="5"/>
  <c r="D81" i="5"/>
  <c r="C81" i="5"/>
  <c r="B81" i="5"/>
  <c r="AY80" i="5"/>
  <c r="AV80" i="5"/>
  <c r="AU80" i="5"/>
  <c r="AT80" i="5"/>
  <c r="AS80" i="5"/>
  <c r="AR80" i="5"/>
  <c r="AQ80" i="5"/>
  <c r="AP80" i="5"/>
  <c r="AO80" i="5"/>
  <c r="AN80" i="5"/>
  <c r="AM80" i="5"/>
  <c r="AL80" i="5"/>
  <c r="AK80" i="5"/>
  <c r="AJ80" i="5"/>
  <c r="AI80" i="5"/>
  <c r="AH80" i="5"/>
  <c r="AG80" i="5"/>
  <c r="AF80" i="5"/>
  <c r="AE80" i="5"/>
  <c r="AD80" i="5"/>
  <c r="AC80" i="5"/>
  <c r="AB80" i="5"/>
  <c r="AA80" i="5"/>
  <c r="W80" i="5"/>
  <c r="V80" i="5"/>
  <c r="U80" i="5"/>
  <c r="T80" i="5"/>
  <c r="S80" i="5"/>
  <c r="R80" i="5"/>
  <c r="Q80" i="5"/>
  <c r="P80" i="5"/>
  <c r="O80" i="5"/>
  <c r="N80" i="5"/>
  <c r="M80" i="5"/>
  <c r="L80" i="5"/>
  <c r="K80" i="5"/>
  <c r="J80" i="5"/>
  <c r="I80" i="5"/>
  <c r="H80" i="5"/>
  <c r="G80" i="5"/>
  <c r="F80" i="5"/>
  <c r="E80" i="5"/>
  <c r="D80" i="5"/>
  <c r="C80" i="5"/>
  <c r="B80" i="5"/>
  <c r="AY79" i="5"/>
  <c r="AV79" i="5"/>
  <c r="AU79" i="5"/>
  <c r="AT79" i="5"/>
  <c r="AS79" i="5"/>
  <c r="AR79" i="5"/>
  <c r="AQ79" i="5"/>
  <c r="AP79" i="5"/>
  <c r="AO79" i="5"/>
  <c r="AN79" i="5"/>
  <c r="AM79" i="5"/>
  <c r="AL79" i="5"/>
  <c r="AK79" i="5"/>
  <c r="AJ79" i="5"/>
  <c r="AI79" i="5"/>
  <c r="AH79" i="5"/>
  <c r="AG79" i="5"/>
  <c r="AF79" i="5"/>
  <c r="AE79" i="5"/>
  <c r="AD79" i="5"/>
  <c r="AC79" i="5"/>
  <c r="AB79" i="5"/>
  <c r="AA79" i="5"/>
  <c r="W79" i="5"/>
  <c r="V79" i="5"/>
  <c r="U79" i="5"/>
  <c r="T79" i="5"/>
  <c r="S79" i="5"/>
  <c r="R79" i="5"/>
  <c r="Q79" i="5"/>
  <c r="P79" i="5"/>
  <c r="O79" i="5"/>
  <c r="N79" i="5"/>
  <c r="M79" i="5"/>
  <c r="L79" i="5"/>
  <c r="K79" i="5"/>
  <c r="J79" i="5"/>
  <c r="I79" i="5"/>
  <c r="H79" i="5"/>
  <c r="G79" i="5"/>
  <c r="F79" i="5"/>
  <c r="E79" i="5"/>
  <c r="D79" i="5"/>
  <c r="C79" i="5"/>
  <c r="B79" i="5"/>
  <c r="AY78" i="5"/>
  <c r="AV78" i="5"/>
  <c r="AU78" i="5"/>
  <c r="AT78" i="5"/>
  <c r="AS78" i="5"/>
  <c r="AR78" i="5"/>
  <c r="AQ78" i="5"/>
  <c r="AP78" i="5"/>
  <c r="AO78" i="5"/>
  <c r="AN78" i="5"/>
  <c r="AM78" i="5"/>
  <c r="AL78" i="5"/>
  <c r="AK78" i="5"/>
  <c r="AJ78" i="5"/>
  <c r="AI78" i="5"/>
  <c r="AH78" i="5"/>
  <c r="AG78" i="5"/>
  <c r="AF78" i="5"/>
  <c r="AE78" i="5"/>
  <c r="AD78" i="5"/>
  <c r="AC78" i="5"/>
  <c r="AB78" i="5"/>
  <c r="AA78" i="5"/>
  <c r="W78" i="5"/>
  <c r="V78" i="5"/>
  <c r="U78" i="5"/>
  <c r="T78" i="5"/>
  <c r="S78" i="5"/>
  <c r="R78" i="5"/>
  <c r="Q78" i="5"/>
  <c r="P78" i="5"/>
  <c r="O78" i="5"/>
  <c r="N78" i="5"/>
  <c r="M78" i="5"/>
  <c r="L78" i="5"/>
  <c r="K78" i="5"/>
  <c r="J78" i="5"/>
  <c r="I78" i="5"/>
  <c r="H78" i="5"/>
  <c r="G78" i="5"/>
  <c r="F78" i="5"/>
  <c r="E78" i="5"/>
  <c r="D78" i="5"/>
  <c r="C78" i="5"/>
  <c r="B78" i="5"/>
  <c r="AY77" i="5"/>
  <c r="AV77" i="5"/>
  <c r="AU77" i="5"/>
  <c r="AT77" i="5"/>
  <c r="AS77" i="5"/>
  <c r="AR77" i="5"/>
  <c r="AQ77" i="5"/>
  <c r="AP77" i="5"/>
  <c r="AO77" i="5"/>
  <c r="AN77" i="5"/>
  <c r="AM77" i="5"/>
  <c r="AL77" i="5"/>
  <c r="AK77" i="5"/>
  <c r="AJ77" i="5"/>
  <c r="AI77" i="5"/>
  <c r="AH77" i="5"/>
  <c r="AG77" i="5"/>
  <c r="AF77" i="5"/>
  <c r="AE77" i="5"/>
  <c r="AD77" i="5"/>
  <c r="AC77" i="5"/>
  <c r="AB77" i="5"/>
  <c r="AA77" i="5"/>
  <c r="W77" i="5"/>
  <c r="V77" i="5"/>
  <c r="U77" i="5"/>
  <c r="T77" i="5"/>
  <c r="S77" i="5"/>
  <c r="R77" i="5"/>
  <c r="Q77" i="5"/>
  <c r="P77" i="5"/>
  <c r="O77" i="5"/>
  <c r="N77" i="5"/>
  <c r="M77" i="5"/>
  <c r="L77" i="5"/>
  <c r="K77" i="5"/>
  <c r="J77" i="5"/>
  <c r="I77" i="5"/>
  <c r="H77" i="5"/>
  <c r="G77" i="5"/>
  <c r="F77" i="5"/>
  <c r="E77" i="5"/>
  <c r="D77" i="5"/>
  <c r="C77" i="5"/>
  <c r="B77" i="5"/>
  <c r="AY76" i="5"/>
  <c r="AV76" i="5"/>
  <c r="AU76" i="5"/>
  <c r="AT76" i="5"/>
  <c r="AS76" i="5"/>
  <c r="AR76" i="5"/>
  <c r="AQ76" i="5"/>
  <c r="AP76" i="5"/>
  <c r="AO76" i="5"/>
  <c r="AN76" i="5"/>
  <c r="AM76" i="5"/>
  <c r="AL76" i="5"/>
  <c r="AK76" i="5"/>
  <c r="AJ76" i="5"/>
  <c r="AI76" i="5"/>
  <c r="AH76" i="5"/>
  <c r="AG76" i="5"/>
  <c r="AF76" i="5"/>
  <c r="AE76" i="5"/>
  <c r="AD76" i="5"/>
  <c r="AC76" i="5"/>
  <c r="AB76" i="5"/>
  <c r="AA76" i="5"/>
  <c r="W76" i="5"/>
  <c r="V76" i="5"/>
  <c r="U76" i="5"/>
  <c r="T76" i="5"/>
  <c r="S76" i="5"/>
  <c r="R76" i="5"/>
  <c r="Q76" i="5"/>
  <c r="P76" i="5"/>
  <c r="O76" i="5"/>
  <c r="N76" i="5"/>
  <c r="M76" i="5"/>
  <c r="L76" i="5"/>
  <c r="K76" i="5"/>
  <c r="J76" i="5"/>
  <c r="I76" i="5"/>
  <c r="H76" i="5"/>
  <c r="G76" i="5"/>
  <c r="F76" i="5"/>
  <c r="E76" i="5"/>
  <c r="D76" i="5"/>
  <c r="C76" i="5"/>
  <c r="B76" i="5"/>
  <c r="AY75" i="5"/>
  <c r="AV75" i="5"/>
  <c r="AU75" i="5"/>
  <c r="AT75" i="5"/>
  <c r="AS75" i="5"/>
  <c r="AR75" i="5"/>
  <c r="AQ75" i="5"/>
  <c r="AP75" i="5"/>
  <c r="AO75" i="5"/>
  <c r="AN75" i="5"/>
  <c r="AM75" i="5"/>
  <c r="AL75" i="5"/>
  <c r="AK75" i="5"/>
  <c r="AJ75" i="5"/>
  <c r="AI75" i="5"/>
  <c r="AH75" i="5"/>
  <c r="AG75" i="5"/>
  <c r="AF75" i="5"/>
  <c r="AE75" i="5"/>
  <c r="AD75" i="5"/>
  <c r="AC75" i="5"/>
  <c r="AB75" i="5"/>
  <c r="AA75" i="5"/>
  <c r="W75" i="5"/>
  <c r="V75" i="5"/>
  <c r="U75" i="5"/>
  <c r="T75" i="5"/>
  <c r="S75" i="5"/>
  <c r="R75" i="5"/>
  <c r="Q75" i="5"/>
  <c r="P75" i="5"/>
  <c r="O75" i="5"/>
  <c r="N75" i="5"/>
  <c r="M75" i="5"/>
  <c r="L75" i="5"/>
  <c r="K75" i="5"/>
  <c r="J75" i="5"/>
  <c r="I75" i="5"/>
  <c r="H75" i="5"/>
  <c r="G75" i="5"/>
  <c r="F75" i="5"/>
  <c r="E75" i="5"/>
  <c r="D75" i="5"/>
  <c r="C75" i="5"/>
  <c r="B75" i="5"/>
  <c r="AY74" i="5"/>
  <c r="AV74" i="5"/>
  <c r="AU74" i="5"/>
  <c r="AT74" i="5"/>
  <c r="AS74" i="5"/>
  <c r="AR74" i="5"/>
  <c r="AQ74" i="5"/>
  <c r="AP74" i="5"/>
  <c r="AO74" i="5"/>
  <c r="AN74" i="5"/>
  <c r="AM74" i="5"/>
  <c r="AL74" i="5"/>
  <c r="AK74" i="5"/>
  <c r="AJ74" i="5"/>
  <c r="AI74" i="5"/>
  <c r="AH74" i="5"/>
  <c r="AG74" i="5"/>
  <c r="AF74" i="5"/>
  <c r="AE74" i="5"/>
  <c r="AD74" i="5"/>
  <c r="AC74" i="5"/>
  <c r="AB74" i="5"/>
  <c r="AA74" i="5"/>
  <c r="W74" i="5"/>
  <c r="V74" i="5"/>
  <c r="U74" i="5"/>
  <c r="T74" i="5"/>
  <c r="S74" i="5"/>
  <c r="R74" i="5"/>
  <c r="Q74" i="5"/>
  <c r="P74" i="5"/>
  <c r="O74" i="5"/>
  <c r="N74" i="5"/>
  <c r="M74" i="5"/>
  <c r="L74" i="5"/>
  <c r="K74" i="5"/>
  <c r="J74" i="5"/>
  <c r="I74" i="5"/>
  <c r="H74" i="5"/>
  <c r="G74" i="5"/>
  <c r="F74" i="5"/>
  <c r="E74" i="5"/>
  <c r="D74" i="5"/>
  <c r="C74" i="5"/>
  <c r="B74" i="5"/>
  <c r="AY73" i="5"/>
  <c r="AV73" i="5"/>
  <c r="AU73" i="5"/>
  <c r="AT73" i="5"/>
  <c r="AS73" i="5"/>
  <c r="AR73" i="5"/>
  <c r="AQ73" i="5"/>
  <c r="AP73" i="5"/>
  <c r="AO73" i="5"/>
  <c r="AN73" i="5"/>
  <c r="AM73" i="5"/>
  <c r="AL73" i="5"/>
  <c r="AK73" i="5"/>
  <c r="AJ73" i="5"/>
  <c r="AI73" i="5"/>
  <c r="AH73" i="5"/>
  <c r="AG73" i="5"/>
  <c r="AF73" i="5"/>
  <c r="AE73" i="5"/>
  <c r="AD73" i="5"/>
  <c r="AC73" i="5"/>
  <c r="AB73" i="5"/>
  <c r="AA73" i="5"/>
  <c r="W73" i="5"/>
  <c r="V73" i="5"/>
  <c r="U73" i="5"/>
  <c r="T73" i="5"/>
  <c r="S73" i="5"/>
  <c r="R73" i="5"/>
  <c r="Q73" i="5"/>
  <c r="P73" i="5"/>
  <c r="O73" i="5"/>
  <c r="N73" i="5"/>
  <c r="M73" i="5"/>
  <c r="L73" i="5"/>
  <c r="K73" i="5"/>
  <c r="J73" i="5"/>
  <c r="I73" i="5"/>
  <c r="H73" i="5"/>
  <c r="G73" i="5"/>
  <c r="F73" i="5"/>
  <c r="E73" i="5"/>
  <c r="D73" i="5"/>
  <c r="C73" i="5"/>
  <c r="B73" i="5"/>
  <c r="AY72" i="5"/>
  <c r="AV72" i="5"/>
  <c r="AU72" i="5"/>
  <c r="AT72" i="5"/>
  <c r="AS72" i="5"/>
  <c r="AR72" i="5"/>
  <c r="AQ72" i="5"/>
  <c r="AP72" i="5"/>
  <c r="AO72" i="5"/>
  <c r="AN72" i="5"/>
  <c r="AM72" i="5"/>
  <c r="AL72" i="5"/>
  <c r="AK72" i="5"/>
  <c r="AJ72" i="5"/>
  <c r="AI72" i="5"/>
  <c r="AH72" i="5"/>
  <c r="AG72" i="5"/>
  <c r="AF72" i="5"/>
  <c r="AE72" i="5"/>
  <c r="AD72" i="5"/>
  <c r="AC72" i="5"/>
  <c r="AB72" i="5"/>
  <c r="AA72" i="5"/>
  <c r="W72" i="5"/>
  <c r="V72" i="5"/>
  <c r="U72" i="5"/>
  <c r="T72" i="5"/>
  <c r="S72" i="5"/>
  <c r="R72" i="5"/>
  <c r="Q72" i="5"/>
  <c r="P72" i="5"/>
  <c r="O72" i="5"/>
  <c r="N72" i="5"/>
  <c r="M72" i="5"/>
  <c r="L72" i="5"/>
  <c r="K72" i="5"/>
  <c r="J72" i="5"/>
  <c r="I72" i="5"/>
  <c r="H72" i="5"/>
  <c r="G72" i="5"/>
  <c r="F72" i="5"/>
  <c r="E72" i="5"/>
  <c r="D72" i="5"/>
  <c r="C72" i="5"/>
  <c r="B72" i="5"/>
  <c r="AY71" i="5"/>
  <c r="AV71" i="5"/>
  <c r="AU71" i="5"/>
  <c r="AT71" i="5"/>
  <c r="AS71" i="5"/>
  <c r="AR71" i="5"/>
  <c r="AQ71" i="5"/>
  <c r="AP71" i="5"/>
  <c r="AO71" i="5"/>
  <c r="AN71" i="5"/>
  <c r="AM71" i="5"/>
  <c r="AL71" i="5"/>
  <c r="AK71" i="5"/>
  <c r="AJ71" i="5"/>
  <c r="AI71" i="5"/>
  <c r="AH71" i="5"/>
  <c r="AG71" i="5"/>
  <c r="AF71" i="5"/>
  <c r="AE71" i="5"/>
  <c r="AD71" i="5"/>
  <c r="AC71" i="5"/>
  <c r="AB71" i="5"/>
  <c r="AA71" i="5"/>
  <c r="W71" i="5"/>
  <c r="V71" i="5"/>
  <c r="U71" i="5"/>
  <c r="T71" i="5"/>
  <c r="S71" i="5"/>
  <c r="R71" i="5"/>
  <c r="Q71" i="5"/>
  <c r="P71" i="5"/>
  <c r="O71" i="5"/>
  <c r="N71" i="5"/>
  <c r="M71" i="5"/>
  <c r="L71" i="5"/>
  <c r="K71" i="5"/>
  <c r="J71" i="5"/>
  <c r="I71" i="5"/>
  <c r="H71" i="5"/>
  <c r="G71" i="5"/>
  <c r="F71" i="5"/>
  <c r="E71" i="5"/>
  <c r="D71" i="5"/>
  <c r="C71" i="5"/>
  <c r="B71" i="5"/>
  <c r="AY70" i="5"/>
  <c r="AV70" i="5"/>
  <c r="AU70" i="5"/>
  <c r="AT70" i="5"/>
  <c r="AS70" i="5"/>
  <c r="AR70" i="5"/>
  <c r="AQ70" i="5"/>
  <c r="AP70" i="5"/>
  <c r="AO70" i="5"/>
  <c r="AN70" i="5"/>
  <c r="AM70" i="5"/>
  <c r="AL70" i="5"/>
  <c r="AK70" i="5"/>
  <c r="AJ70" i="5"/>
  <c r="AI70" i="5"/>
  <c r="AH70" i="5"/>
  <c r="AG70" i="5"/>
  <c r="AF70" i="5"/>
  <c r="AE70" i="5"/>
  <c r="AD70" i="5"/>
  <c r="AC70" i="5"/>
  <c r="AB70" i="5"/>
  <c r="AA70" i="5"/>
  <c r="W70" i="5"/>
  <c r="V70" i="5"/>
  <c r="U70" i="5"/>
  <c r="T70" i="5"/>
  <c r="S70" i="5"/>
  <c r="R70" i="5"/>
  <c r="Q70" i="5"/>
  <c r="P70" i="5"/>
  <c r="O70" i="5"/>
  <c r="N70" i="5"/>
  <c r="M70" i="5"/>
  <c r="L70" i="5"/>
  <c r="K70" i="5"/>
  <c r="J70" i="5"/>
  <c r="I70" i="5"/>
  <c r="H70" i="5"/>
  <c r="G70" i="5"/>
  <c r="F70" i="5"/>
  <c r="E70" i="5"/>
  <c r="D70" i="5"/>
  <c r="C70" i="5"/>
  <c r="B70" i="5"/>
  <c r="AY69" i="5"/>
  <c r="AV69" i="5"/>
  <c r="AU69" i="5"/>
  <c r="AT69" i="5"/>
  <c r="AS69" i="5"/>
  <c r="AR69" i="5"/>
  <c r="AQ69" i="5"/>
  <c r="AP69" i="5"/>
  <c r="AO69" i="5"/>
  <c r="AN69" i="5"/>
  <c r="AM69" i="5"/>
  <c r="AL69" i="5"/>
  <c r="AK69" i="5"/>
  <c r="AJ69" i="5"/>
  <c r="AI69" i="5"/>
  <c r="AH69" i="5"/>
  <c r="AG69" i="5"/>
  <c r="AF69" i="5"/>
  <c r="AE69" i="5"/>
  <c r="AD69" i="5"/>
  <c r="AC69" i="5"/>
  <c r="AB69" i="5"/>
  <c r="AA69" i="5"/>
  <c r="W69" i="5"/>
  <c r="V69" i="5"/>
  <c r="U69" i="5"/>
  <c r="T69" i="5"/>
  <c r="S69" i="5"/>
  <c r="R69" i="5"/>
  <c r="Q69" i="5"/>
  <c r="P69" i="5"/>
  <c r="O69" i="5"/>
  <c r="N69" i="5"/>
  <c r="M69" i="5"/>
  <c r="L69" i="5"/>
  <c r="K69" i="5"/>
  <c r="J69" i="5"/>
  <c r="I69" i="5"/>
  <c r="H69" i="5"/>
  <c r="G69" i="5"/>
  <c r="F69" i="5"/>
  <c r="E69" i="5"/>
  <c r="D69" i="5"/>
  <c r="C69" i="5"/>
  <c r="B69" i="5"/>
  <c r="AY68" i="5"/>
  <c r="AV68" i="5"/>
  <c r="AU68" i="5"/>
  <c r="AT68" i="5"/>
  <c r="AS68" i="5"/>
  <c r="AR68" i="5"/>
  <c r="AQ68" i="5"/>
  <c r="AP68" i="5"/>
  <c r="AO68" i="5"/>
  <c r="AN68" i="5"/>
  <c r="AM68" i="5"/>
  <c r="AL68" i="5"/>
  <c r="AK68" i="5"/>
  <c r="AJ68" i="5"/>
  <c r="AI68" i="5"/>
  <c r="AH68" i="5"/>
  <c r="AG68" i="5"/>
  <c r="AF68" i="5"/>
  <c r="AE68" i="5"/>
  <c r="AD68" i="5"/>
  <c r="AC68" i="5"/>
  <c r="AB68" i="5"/>
  <c r="AA68" i="5"/>
  <c r="W68" i="5"/>
  <c r="V68" i="5"/>
  <c r="U68" i="5"/>
  <c r="T68" i="5"/>
  <c r="S68" i="5"/>
  <c r="R68" i="5"/>
  <c r="Q68" i="5"/>
  <c r="P68" i="5"/>
  <c r="O68" i="5"/>
  <c r="N68" i="5"/>
  <c r="M68" i="5"/>
  <c r="L68" i="5"/>
  <c r="K68" i="5"/>
  <c r="J68" i="5"/>
  <c r="I68" i="5"/>
  <c r="H68" i="5"/>
  <c r="G68" i="5"/>
  <c r="F68" i="5"/>
  <c r="E68" i="5"/>
  <c r="D68" i="5"/>
  <c r="C68" i="5"/>
  <c r="B68" i="5"/>
  <c r="AY67" i="5"/>
  <c r="AV67" i="5"/>
  <c r="AU67" i="5"/>
  <c r="AT67" i="5"/>
  <c r="AS67" i="5"/>
  <c r="AR67" i="5"/>
  <c r="AQ67" i="5"/>
  <c r="AP67" i="5"/>
  <c r="AO67" i="5"/>
  <c r="AN67" i="5"/>
  <c r="AM67" i="5"/>
  <c r="AL67" i="5"/>
  <c r="AK67" i="5"/>
  <c r="AJ67" i="5"/>
  <c r="AI67" i="5"/>
  <c r="AH67" i="5"/>
  <c r="AG67" i="5"/>
  <c r="AF67" i="5"/>
  <c r="AE67" i="5"/>
  <c r="AD67" i="5"/>
  <c r="AC67" i="5"/>
  <c r="AB67" i="5"/>
  <c r="AA67" i="5"/>
  <c r="W67" i="5"/>
  <c r="V67" i="5"/>
  <c r="U67" i="5"/>
  <c r="T67" i="5"/>
  <c r="S67" i="5"/>
  <c r="R67" i="5"/>
  <c r="Q67" i="5"/>
  <c r="P67" i="5"/>
  <c r="O67" i="5"/>
  <c r="N67" i="5"/>
  <c r="M67" i="5"/>
  <c r="L67" i="5"/>
  <c r="K67" i="5"/>
  <c r="J67" i="5"/>
  <c r="I67" i="5"/>
  <c r="H67" i="5"/>
  <c r="G67" i="5"/>
  <c r="F67" i="5"/>
  <c r="E67" i="5"/>
  <c r="D67" i="5"/>
  <c r="C67" i="5"/>
  <c r="B67" i="5"/>
  <c r="AY66" i="5"/>
  <c r="AV66" i="5"/>
  <c r="AU66" i="5"/>
  <c r="AT66" i="5"/>
  <c r="AS66" i="5"/>
  <c r="AR66" i="5"/>
  <c r="AQ66" i="5"/>
  <c r="AP66" i="5"/>
  <c r="AO66" i="5"/>
  <c r="AN66" i="5"/>
  <c r="AM66" i="5"/>
  <c r="AL66" i="5"/>
  <c r="AK66" i="5"/>
  <c r="AJ66" i="5"/>
  <c r="AI66" i="5"/>
  <c r="AH66" i="5"/>
  <c r="AG66" i="5"/>
  <c r="AF66" i="5"/>
  <c r="AE66" i="5"/>
  <c r="AD66" i="5"/>
  <c r="AC66" i="5"/>
  <c r="AB66" i="5"/>
  <c r="AA66" i="5"/>
  <c r="W66" i="5"/>
  <c r="V66" i="5"/>
  <c r="U66" i="5"/>
  <c r="T66" i="5"/>
  <c r="S66" i="5"/>
  <c r="R66" i="5"/>
  <c r="Q66" i="5"/>
  <c r="P66" i="5"/>
  <c r="O66" i="5"/>
  <c r="N66" i="5"/>
  <c r="M66" i="5"/>
  <c r="L66" i="5"/>
  <c r="K66" i="5"/>
  <c r="J66" i="5"/>
  <c r="I66" i="5"/>
  <c r="H66" i="5"/>
  <c r="G66" i="5"/>
  <c r="F66" i="5"/>
  <c r="E66" i="5"/>
  <c r="D66" i="5"/>
  <c r="C66" i="5"/>
  <c r="B66" i="5"/>
  <c r="AY65" i="5"/>
  <c r="AV65" i="5"/>
  <c r="AU65" i="5"/>
  <c r="AT65" i="5"/>
  <c r="AS65" i="5"/>
  <c r="AR65" i="5"/>
  <c r="AQ65" i="5"/>
  <c r="AP65" i="5"/>
  <c r="AO65" i="5"/>
  <c r="AN65" i="5"/>
  <c r="AM65" i="5"/>
  <c r="AL65" i="5"/>
  <c r="AK65" i="5"/>
  <c r="AJ65" i="5"/>
  <c r="AI65" i="5"/>
  <c r="AH65" i="5"/>
  <c r="AG65" i="5"/>
  <c r="AF65" i="5"/>
  <c r="AE65" i="5"/>
  <c r="AD65" i="5"/>
  <c r="AC65" i="5"/>
  <c r="AB65" i="5"/>
  <c r="AA65" i="5"/>
  <c r="W65" i="5"/>
  <c r="V65" i="5"/>
  <c r="U65" i="5"/>
  <c r="T65" i="5"/>
  <c r="S65" i="5"/>
  <c r="R65" i="5"/>
  <c r="Q65" i="5"/>
  <c r="P65" i="5"/>
  <c r="O65" i="5"/>
  <c r="N65" i="5"/>
  <c r="M65" i="5"/>
  <c r="L65" i="5"/>
  <c r="K65" i="5"/>
  <c r="J65" i="5"/>
  <c r="I65" i="5"/>
  <c r="H65" i="5"/>
  <c r="G65" i="5"/>
  <c r="F65" i="5"/>
  <c r="E65" i="5"/>
  <c r="D65" i="5"/>
  <c r="C65" i="5"/>
  <c r="B65" i="5"/>
  <c r="AY64" i="5"/>
  <c r="AV64" i="5"/>
  <c r="AU64" i="5"/>
  <c r="AT64" i="5"/>
  <c r="AS64" i="5"/>
  <c r="AR64" i="5"/>
  <c r="AQ64" i="5"/>
  <c r="AP64" i="5"/>
  <c r="AO64" i="5"/>
  <c r="AN64" i="5"/>
  <c r="AM64" i="5"/>
  <c r="AL64" i="5"/>
  <c r="AK64" i="5"/>
  <c r="AJ64" i="5"/>
  <c r="AI64" i="5"/>
  <c r="AH64" i="5"/>
  <c r="AG64" i="5"/>
  <c r="AF64" i="5"/>
  <c r="AE64" i="5"/>
  <c r="AD64" i="5"/>
  <c r="AC64" i="5"/>
  <c r="AB64" i="5"/>
  <c r="AA64" i="5"/>
  <c r="W64" i="5"/>
  <c r="V64" i="5"/>
  <c r="U64" i="5"/>
  <c r="T64" i="5"/>
  <c r="S64" i="5"/>
  <c r="R64" i="5"/>
  <c r="Q64" i="5"/>
  <c r="P64" i="5"/>
  <c r="O64" i="5"/>
  <c r="N64" i="5"/>
  <c r="M64" i="5"/>
  <c r="L64" i="5"/>
  <c r="K64" i="5"/>
  <c r="J64" i="5"/>
  <c r="I64" i="5"/>
  <c r="H64" i="5"/>
  <c r="G64" i="5"/>
  <c r="F64" i="5"/>
  <c r="E64" i="5"/>
  <c r="D64" i="5"/>
  <c r="C64" i="5"/>
  <c r="B64" i="5"/>
  <c r="AY63" i="5"/>
  <c r="AV63" i="5"/>
  <c r="AU63" i="5"/>
  <c r="AT63" i="5"/>
  <c r="AS63" i="5"/>
  <c r="AR63" i="5"/>
  <c r="AQ63" i="5"/>
  <c r="AP63" i="5"/>
  <c r="AO63" i="5"/>
  <c r="AN63" i="5"/>
  <c r="AM63" i="5"/>
  <c r="AL63" i="5"/>
  <c r="AK63" i="5"/>
  <c r="AJ63" i="5"/>
  <c r="AI63" i="5"/>
  <c r="AH63" i="5"/>
  <c r="AG63" i="5"/>
  <c r="AF63" i="5"/>
  <c r="AE63" i="5"/>
  <c r="AD63" i="5"/>
  <c r="AC63" i="5"/>
  <c r="AB63" i="5"/>
  <c r="AA63" i="5"/>
  <c r="W63" i="5"/>
  <c r="V63" i="5"/>
  <c r="U63" i="5"/>
  <c r="T63" i="5"/>
  <c r="S63" i="5"/>
  <c r="R63" i="5"/>
  <c r="Q63" i="5"/>
  <c r="P63" i="5"/>
  <c r="O63" i="5"/>
  <c r="N63" i="5"/>
  <c r="M63" i="5"/>
  <c r="L63" i="5"/>
  <c r="K63" i="5"/>
  <c r="J63" i="5"/>
  <c r="I63" i="5"/>
  <c r="H63" i="5"/>
  <c r="G63" i="5"/>
  <c r="F63" i="5"/>
  <c r="E63" i="5"/>
  <c r="D63" i="5"/>
  <c r="C63" i="5"/>
  <c r="B63" i="5"/>
  <c r="AY62" i="5"/>
  <c r="AV62" i="5"/>
  <c r="AU62" i="5"/>
  <c r="AT62" i="5"/>
  <c r="AS62" i="5"/>
  <c r="AR62" i="5"/>
  <c r="AQ62" i="5"/>
  <c r="AP62" i="5"/>
  <c r="AO62" i="5"/>
  <c r="AN62" i="5"/>
  <c r="AM62" i="5"/>
  <c r="AL62" i="5"/>
  <c r="AK62" i="5"/>
  <c r="AJ62" i="5"/>
  <c r="AI62" i="5"/>
  <c r="AH62" i="5"/>
  <c r="AG62" i="5"/>
  <c r="AF62" i="5"/>
  <c r="AE62" i="5"/>
  <c r="AD62" i="5"/>
  <c r="AC62" i="5"/>
  <c r="AB62" i="5"/>
  <c r="AA62" i="5"/>
  <c r="W62" i="5"/>
  <c r="V62" i="5"/>
  <c r="U62" i="5"/>
  <c r="T62" i="5"/>
  <c r="S62" i="5"/>
  <c r="R62" i="5"/>
  <c r="Q62" i="5"/>
  <c r="P62" i="5"/>
  <c r="O62" i="5"/>
  <c r="N62" i="5"/>
  <c r="M62" i="5"/>
  <c r="L62" i="5"/>
  <c r="K62" i="5"/>
  <c r="J62" i="5"/>
  <c r="I62" i="5"/>
  <c r="H62" i="5"/>
  <c r="G62" i="5"/>
  <c r="F62" i="5"/>
  <c r="E62" i="5"/>
  <c r="D62" i="5"/>
  <c r="C62" i="5"/>
  <c r="B62" i="5"/>
  <c r="AY61" i="5"/>
  <c r="AV61" i="5"/>
  <c r="AU61" i="5"/>
  <c r="AT61" i="5"/>
  <c r="AS61" i="5"/>
  <c r="AR61" i="5"/>
  <c r="AQ61" i="5"/>
  <c r="AP61" i="5"/>
  <c r="AO61" i="5"/>
  <c r="AN61" i="5"/>
  <c r="AM61" i="5"/>
  <c r="AL61" i="5"/>
  <c r="AK61" i="5"/>
  <c r="AJ61" i="5"/>
  <c r="AI61" i="5"/>
  <c r="AH61" i="5"/>
  <c r="AG61" i="5"/>
  <c r="AF61" i="5"/>
  <c r="AE61" i="5"/>
  <c r="AD61" i="5"/>
  <c r="AC61" i="5"/>
  <c r="AB61" i="5"/>
  <c r="AA61" i="5"/>
  <c r="W61" i="5"/>
  <c r="V61" i="5"/>
  <c r="U61" i="5"/>
  <c r="T61" i="5"/>
  <c r="S61" i="5"/>
  <c r="R61" i="5"/>
  <c r="Q61" i="5"/>
  <c r="P61" i="5"/>
  <c r="O61" i="5"/>
  <c r="N61" i="5"/>
  <c r="M61" i="5"/>
  <c r="L61" i="5"/>
  <c r="K61" i="5"/>
  <c r="J61" i="5"/>
  <c r="I61" i="5"/>
  <c r="H61" i="5"/>
  <c r="G61" i="5"/>
  <c r="F61" i="5"/>
  <c r="E61" i="5"/>
  <c r="D61" i="5"/>
  <c r="C61" i="5"/>
  <c r="B61" i="5"/>
  <c r="AY60" i="5"/>
  <c r="AV60" i="5"/>
  <c r="AU60" i="5"/>
  <c r="AT60" i="5"/>
  <c r="AS60" i="5"/>
  <c r="AR60" i="5"/>
  <c r="AQ60" i="5"/>
  <c r="AP60" i="5"/>
  <c r="AO60" i="5"/>
  <c r="AN60" i="5"/>
  <c r="AM60" i="5"/>
  <c r="AL60" i="5"/>
  <c r="AK60" i="5"/>
  <c r="AJ60" i="5"/>
  <c r="AI60" i="5"/>
  <c r="AH60" i="5"/>
  <c r="AG60" i="5"/>
  <c r="AF60" i="5"/>
  <c r="AE60" i="5"/>
  <c r="AD60" i="5"/>
  <c r="AC60" i="5"/>
  <c r="AB60" i="5"/>
  <c r="AA60" i="5"/>
  <c r="W60" i="5"/>
  <c r="V60" i="5"/>
  <c r="U60" i="5"/>
  <c r="T60" i="5"/>
  <c r="S60" i="5"/>
  <c r="R60" i="5"/>
  <c r="Q60" i="5"/>
  <c r="P60" i="5"/>
  <c r="O60" i="5"/>
  <c r="N60" i="5"/>
  <c r="M60" i="5"/>
  <c r="L60" i="5"/>
  <c r="K60" i="5"/>
  <c r="J60" i="5"/>
  <c r="I60" i="5"/>
  <c r="H60" i="5"/>
  <c r="G60" i="5"/>
  <c r="F60" i="5"/>
  <c r="E60" i="5"/>
  <c r="D60" i="5"/>
  <c r="C60" i="5"/>
  <c r="B60" i="5"/>
  <c r="AY59" i="5"/>
  <c r="AV59" i="5"/>
  <c r="AU59" i="5"/>
  <c r="AT59" i="5"/>
  <c r="AS59" i="5"/>
  <c r="AR59" i="5"/>
  <c r="AQ59" i="5"/>
  <c r="AP59" i="5"/>
  <c r="AO59" i="5"/>
  <c r="AN59" i="5"/>
  <c r="AM59" i="5"/>
  <c r="AL59" i="5"/>
  <c r="AK59" i="5"/>
  <c r="AJ59" i="5"/>
  <c r="AI59" i="5"/>
  <c r="AH59" i="5"/>
  <c r="AG59" i="5"/>
  <c r="AF59" i="5"/>
  <c r="AE59" i="5"/>
  <c r="AD59" i="5"/>
  <c r="AC59" i="5"/>
  <c r="AB59" i="5"/>
  <c r="AA59" i="5"/>
  <c r="W59" i="5"/>
  <c r="V59" i="5"/>
  <c r="U59" i="5"/>
  <c r="T59" i="5"/>
  <c r="S59" i="5"/>
  <c r="R59" i="5"/>
  <c r="Q59" i="5"/>
  <c r="P59" i="5"/>
  <c r="O59" i="5"/>
  <c r="N59" i="5"/>
  <c r="M59" i="5"/>
  <c r="L59" i="5"/>
  <c r="K59" i="5"/>
  <c r="J59" i="5"/>
  <c r="I59" i="5"/>
  <c r="H59" i="5"/>
  <c r="G59" i="5"/>
  <c r="F59" i="5"/>
  <c r="E59" i="5"/>
  <c r="D59" i="5"/>
  <c r="C59" i="5"/>
  <c r="B59" i="5"/>
  <c r="AY58" i="5"/>
  <c r="AV58" i="5"/>
  <c r="AU58" i="5"/>
  <c r="AT58" i="5"/>
  <c r="AS58" i="5"/>
  <c r="AR58" i="5"/>
  <c r="AQ58" i="5"/>
  <c r="AP58" i="5"/>
  <c r="AO58" i="5"/>
  <c r="AN58" i="5"/>
  <c r="AM58" i="5"/>
  <c r="AL58" i="5"/>
  <c r="AK58" i="5"/>
  <c r="AJ58" i="5"/>
  <c r="AI58" i="5"/>
  <c r="AH58" i="5"/>
  <c r="AG58" i="5"/>
  <c r="AF58" i="5"/>
  <c r="AE58" i="5"/>
  <c r="AD58" i="5"/>
  <c r="AC58" i="5"/>
  <c r="AB58" i="5"/>
  <c r="AA58" i="5"/>
  <c r="W58" i="5"/>
  <c r="V58" i="5"/>
  <c r="U58" i="5"/>
  <c r="T58" i="5"/>
  <c r="S58" i="5"/>
  <c r="R58" i="5"/>
  <c r="Q58" i="5"/>
  <c r="P58" i="5"/>
  <c r="O58" i="5"/>
  <c r="N58" i="5"/>
  <c r="M58" i="5"/>
  <c r="L58" i="5"/>
  <c r="K58" i="5"/>
  <c r="J58" i="5"/>
  <c r="I58" i="5"/>
  <c r="H58" i="5"/>
  <c r="G58" i="5"/>
  <c r="F58" i="5"/>
  <c r="E58" i="5"/>
  <c r="D58" i="5"/>
  <c r="C58" i="5"/>
  <c r="B58" i="5"/>
  <c r="AY57" i="5"/>
  <c r="AV57" i="5"/>
  <c r="AU57" i="5"/>
  <c r="AT57" i="5"/>
  <c r="AS57" i="5"/>
  <c r="AR57" i="5"/>
  <c r="AQ57" i="5"/>
  <c r="AP57" i="5"/>
  <c r="AO57" i="5"/>
  <c r="AN57" i="5"/>
  <c r="AM57" i="5"/>
  <c r="AL57" i="5"/>
  <c r="AK57" i="5"/>
  <c r="AJ57" i="5"/>
  <c r="AI57" i="5"/>
  <c r="AH57" i="5"/>
  <c r="AG57" i="5"/>
  <c r="AF57" i="5"/>
  <c r="AE57" i="5"/>
  <c r="AD57" i="5"/>
  <c r="AC57" i="5"/>
  <c r="AB57" i="5"/>
  <c r="AA57" i="5"/>
  <c r="W57" i="5"/>
  <c r="V57" i="5"/>
  <c r="U57" i="5"/>
  <c r="T57" i="5"/>
  <c r="S57" i="5"/>
  <c r="R57" i="5"/>
  <c r="Q57" i="5"/>
  <c r="P57" i="5"/>
  <c r="O57" i="5"/>
  <c r="N57" i="5"/>
  <c r="M57" i="5"/>
  <c r="L57" i="5"/>
  <c r="K57" i="5"/>
  <c r="J57" i="5"/>
  <c r="I57" i="5"/>
  <c r="H57" i="5"/>
  <c r="G57" i="5"/>
  <c r="F57" i="5"/>
  <c r="E57" i="5"/>
  <c r="D57" i="5"/>
  <c r="C57" i="5"/>
  <c r="B57" i="5"/>
  <c r="AY56" i="5"/>
  <c r="AV56" i="5"/>
  <c r="AU56" i="5"/>
  <c r="AT56" i="5"/>
  <c r="AS56" i="5"/>
  <c r="AR56" i="5"/>
  <c r="AQ56" i="5"/>
  <c r="AP56" i="5"/>
  <c r="AO56" i="5"/>
  <c r="AN56" i="5"/>
  <c r="AM56" i="5"/>
  <c r="AL56" i="5"/>
  <c r="AK56" i="5"/>
  <c r="AJ56" i="5"/>
  <c r="AI56" i="5"/>
  <c r="AH56" i="5"/>
  <c r="AG56" i="5"/>
  <c r="AF56" i="5"/>
  <c r="AE56" i="5"/>
  <c r="AD56" i="5"/>
  <c r="AC56" i="5"/>
  <c r="AB56" i="5"/>
  <c r="AA56" i="5"/>
  <c r="W56" i="5"/>
  <c r="V56" i="5"/>
  <c r="U56" i="5"/>
  <c r="T56" i="5"/>
  <c r="S56" i="5"/>
  <c r="R56" i="5"/>
  <c r="Q56" i="5"/>
  <c r="P56" i="5"/>
  <c r="O56" i="5"/>
  <c r="N56" i="5"/>
  <c r="M56" i="5"/>
  <c r="L56" i="5"/>
  <c r="K56" i="5"/>
  <c r="J56" i="5"/>
  <c r="I56" i="5"/>
  <c r="H56" i="5"/>
  <c r="G56" i="5"/>
  <c r="F56" i="5"/>
  <c r="E56" i="5"/>
  <c r="D56" i="5"/>
  <c r="C56" i="5"/>
  <c r="B56" i="5"/>
  <c r="AY55" i="5"/>
  <c r="AV55" i="5"/>
  <c r="AU55" i="5"/>
  <c r="AT55" i="5"/>
  <c r="AS55" i="5"/>
  <c r="AR55" i="5"/>
  <c r="AQ55" i="5"/>
  <c r="AP55" i="5"/>
  <c r="AO55" i="5"/>
  <c r="AN55" i="5"/>
  <c r="AM55" i="5"/>
  <c r="AL55" i="5"/>
  <c r="AK55" i="5"/>
  <c r="AJ55" i="5"/>
  <c r="AI55" i="5"/>
  <c r="AH55" i="5"/>
  <c r="AG55" i="5"/>
  <c r="AF55" i="5"/>
  <c r="AE55" i="5"/>
  <c r="AD55" i="5"/>
  <c r="AC55" i="5"/>
  <c r="AB55" i="5"/>
  <c r="AA55" i="5"/>
  <c r="W55" i="5"/>
  <c r="V55" i="5"/>
  <c r="U55" i="5"/>
  <c r="T55" i="5"/>
  <c r="S55" i="5"/>
  <c r="R55" i="5"/>
  <c r="Q55" i="5"/>
  <c r="P55" i="5"/>
  <c r="O55" i="5"/>
  <c r="N55" i="5"/>
  <c r="M55" i="5"/>
  <c r="L55" i="5"/>
  <c r="K55" i="5"/>
  <c r="J55" i="5"/>
  <c r="I55" i="5"/>
  <c r="H55" i="5"/>
  <c r="G55" i="5"/>
  <c r="F55" i="5"/>
  <c r="E55" i="5"/>
  <c r="D55" i="5"/>
  <c r="C55" i="5"/>
  <c r="B55" i="5"/>
  <c r="AY54" i="5"/>
  <c r="AV54" i="5"/>
  <c r="AU54" i="5"/>
  <c r="AT54" i="5"/>
  <c r="AS54" i="5"/>
  <c r="AR54" i="5"/>
  <c r="AQ54" i="5"/>
  <c r="AP54" i="5"/>
  <c r="AO54" i="5"/>
  <c r="AN54" i="5"/>
  <c r="AM54" i="5"/>
  <c r="AL54" i="5"/>
  <c r="AK54" i="5"/>
  <c r="AJ54" i="5"/>
  <c r="AI54" i="5"/>
  <c r="AH54" i="5"/>
  <c r="AG54" i="5"/>
  <c r="AF54" i="5"/>
  <c r="AE54" i="5"/>
  <c r="AD54" i="5"/>
  <c r="AC54" i="5"/>
  <c r="AB54" i="5"/>
  <c r="AA54" i="5"/>
  <c r="W54" i="5"/>
  <c r="V54" i="5"/>
  <c r="U54" i="5"/>
  <c r="T54" i="5"/>
  <c r="S54" i="5"/>
  <c r="R54" i="5"/>
  <c r="Q54" i="5"/>
  <c r="P54" i="5"/>
  <c r="O54" i="5"/>
  <c r="N54" i="5"/>
  <c r="M54" i="5"/>
  <c r="L54" i="5"/>
  <c r="K54" i="5"/>
  <c r="J54" i="5"/>
  <c r="I54" i="5"/>
  <c r="H54" i="5"/>
  <c r="G54" i="5"/>
  <c r="F54" i="5"/>
  <c r="E54" i="5"/>
  <c r="D54" i="5"/>
  <c r="C54" i="5"/>
  <c r="B54" i="5"/>
  <c r="AY53" i="5"/>
  <c r="AV53" i="5"/>
  <c r="AU53" i="5"/>
  <c r="AT53" i="5"/>
  <c r="AS53" i="5"/>
  <c r="AR53" i="5"/>
  <c r="AQ53" i="5"/>
  <c r="AP53" i="5"/>
  <c r="AO53" i="5"/>
  <c r="AN53" i="5"/>
  <c r="AM53" i="5"/>
  <c r="AL53" i="5"/>
  <c r="AK53" i="5"/>
  <c r="AJ53" i="5"/>
  <c r="AI53" i="5"/>
  <c r="AH53" i="5"/>
  <c r="AG53" i="5"/>
  <c r="AF53" i="5"/>
  <c r="AE53" i="5"/>
  <c r="AD53" i="5"/>
  <c r="AC53" i="5"/>
  <c r="AB53" i="5"/>
  <c r="AA53" i="5"/>
  <c r="W53" i="5"/>
  <c r="V53" i="5"/>
  <c r="U53" i="5"/>
  <c r="T53" i="5"/>
  <c r="S53" i="5"/>
  <c r="R53" i="5"/>
  <c r="Q53" i="5"/>
  <c r="P53" i="5"/>
  <c r="O53" i="5"/>
  <c r="N53" i="5"/>
  <c r="M53" i="5"/>
  <c r="L53" i="5"/>
  <c r="K53" i="5"/>
  <c r="J53" i="5"/>
  <c r="I53" i="5"/>
  <c r="H53" i="5"/>
  <c r="G53" i="5"/>
  <c r="F53" i="5"/>
  <c r="E53" i="5"/>
  <c r="D53" i="5"/>
  <c r="C53" i="5"/>
  <c r="B53" i="5"/>
  <c r="AY52" i="5"/>
  <c r="AV52" i="5"/>
  <c r="AU52" i="5"/>
  <c r="AT52" i="5"/>
  <c r="AS52" i="5"/>
  <c r="AR52" i="5"/>
  <c r="AQ52" i="5"/>
  <c r="AP52" i="5"/>
  <c r="AO52" i="5"/>
  <c r="AN52" i="5"/>
  <c r="AM52" i="5"/>
  <c r="AL52" i="5"/>
  <c r="AK52" i="5"/>
  <c r="AJ52" i="5"/>
  <c r="AI52" i="5"/>
  <c r="AH52" i="5"/>
  <c r="AG52" i="5"/>
  <c r="AF52" i="5"/>
  <c r="AE52" i="5"/>
  <c r="AD52" i="5"/>
  <c r="AC52" i="5"/>
  <c r="AB52" i="5"/>
  <c r="AA52" i="5"/>
  <c r="W52" i="5"/>
  <c r="V52" i="5"/>
  <c r="U52" i="5"/>
  <c r="T52" i="5"/>
  <c r="S52" i="5"/>
  <c r="R52" i="5"/>
  <c r="Q52" i="5"/>
  <c r="P52" i="5"/>
  <c r="O52" i="5"/>
  <c r="N52" i="5"/>
  <c r="M52" i="5"/>
  <c r="L52" i="5"/>
  <c r="K52" i="5"/>
  <c r="J52" i="5"/>
  <c r="I52" i="5"/>
  <c r="H52" i="5"/>
  <c r="G52" i="5"/>
  <c r="F52" i="5"/>
  <c r="E52" i="5"/>
  <c r="D52" i="5"/>
  <c r="C52" i="5"/>
  <c r="B52" i="5"/>
  <c r="AY51" i="5"/>
  <c r="AV51" i="5"/>
  <c r="AU51" i="5"/>
  <c r="AT51" i="5"/>
  <c r="AS51" i="5"/>
  <c r="AR51" i="5"/>
  <c r="AQ51" i="5"/>
  <c r="AP51" i="5"/>
  <c r="AO51" i="5"/>
  <c r="AN51" i="5"/>
  <c r="AM51" i="5"/>
  <c r="AL51" i="5"/>
  <c r="AK51" i="5"/>
  <c r="AJ51" i="5"/>
  <c r="AI51" i="5"/>
  <c r="AH51" i="5"/>
  <c r="AG51" i="5"/>
  <c r="AF51" i="5"/>
  <c r="AE51" i="5"/>
  <c r="AD51" i="5"/>
  <c r="AC51" i="5"/>
  <c r="AB51" i="5"/>
  <c r="AA51" i="5"/>
  <c r="W51" i="5"/>
  <c r="V51" i="5"/>
  <c r="U51" i="5"/>
  <c r="T51" i="5"/>
  <c r="S51" i="5"/>
  <c r="R51" i="5"/>
  <c r="Q51" i="5"/>
  <c r="P51" i="5"/>
  <c r="O51" i="5"/>
  <c r="N51" i="5"/>
  <c r="M51" i="5"/>
  <c r="L51" i="5"/>
  <c r="K51" i="5"/>
  <c r="J51" i="5"/>
  <c r="I51" i="5"/>
  <c r="H51" i="5"/>
  <c r="G51" i="5"/>
  <c r="F51" i="5"/>
  <c r="E51" i="5"/>
  <c r="D51" i="5"/>
  <c r="C51" i="5"/>
  <c r="B51" i="5"/>
  <c r="AY50" i="5"/>
  <c r="AV50" i="5"/>
  <c r="AU50" i="5"/>
  <c r="AT50" i="5"/>
  <c r="AS50" i="5"/>
  <c r="AR50" i="5"/>
  <c r="AQ50" i="5"/>
  <c r="AP50" i="5"/>
  <c r="AO50" i="5"/>
  <c r="AN50" i="5"/>
  <c r="AM50" i="5"/>
  <c r="AL50" i="5"/>
  <c r="AK50" i="5"/>
  <c r="AJ50" i="5"/>
  <c r="AI50" i="5"/>
  <c r="AH50" i="5"/>
  <c r="AG50" i="5"/>
  <c r="AF50" i="5"/>
  <c r="AE50" i="5"/>
  <c r="AD50" i="5"/>
  <c r="AC50" i="5"/>
  <c r="AB50" i="5"/>
  <c r="AA50" i="5"/>
  <c r="W50" i="5"/>
  <c r="V50" i="5"/>
  <c r="U50" i="5"/>
  <c r="T50" i="5"/>
  <c r="S50" i="5"/>
  <c r="R50" i="5"/>
  <c r="Q50" i="5"/>
  <c r="P50" i="5"/>
  <c r="O50" i="5"/>
  <c r="N50" i="5"/>
  <c r="M50" i="5"/>
  <c r="L50" i="5"/>
  <c r="K50" i="5"/>
  <c r="J50" i="5"/>
  <c r="I50" i="5"/>
  <c r="H50" i="5"/>
  <c r="G50" i="5"/>
  <c r="F50" i="5"/>
  <c r="E50" i="5"/>
  <c r="D50" i="5"/>
  <c r="C50" i="5"/>
  <c r="B50" i="5"/>
  <c r="AY49" i="5"/>
  <c r="AV49" i="5"/>
  <c r="AU49" i="5"/>
  <c r="AT49" i="5"/>
  <c r="AS49" i="5"/>
  <c r="AR49" i="5"/>
  <c r="AQ49" i="5"/>
  <c r="AP49" i="5"/>
  <c r="AO49" i="5"/>
  <c r="AN49" i="5"/>
  <c r="AM49" i="5"/>
  <c r="AL49" i="5"/>
  <c r="AK49" i="5"/>
  <c r="AJ49" i="5"/>
  <c r="AI49" i="5"/>
  <c r="AH49" i="5"/>
  <c r="AG49" i="5"/>
  <c r="AF49" i="5"/>
  <c r="AE49" i="5"/>
  <c r="AD49" i="5"/>
  <c r="AC49" i="5"/>
  <c r="AB49" i="5"/>
  <c r="AA49" i="5"/>
  <c r="W49" i="5"/>
  <c r="V49" i="5"/>
  <c r="U49" i="5"/>
  <c r="T49" i="5"/>
  <c r="S49" i="5"/>
  <c r="R49" i="5"/>
  <c r="Q49" i="5"/>
  <c r="P49" i="5"/>
  <c r="O49" i="5"/>
  <c r="N49" i="5"/>
  <c r="M49" i="5"/>
  <c r="L49" i="5"/>
  <c r="K49" i="5"/>
  <c r="J49" i="5"/>
  <c r="I49" i="5"/>
  <c r="H49" i="5"/>
  <c r="G49" i="5"/>
  <c r="F49" i="5"/>
  <c r="E49" i="5"/>
  <c r="D49" i="5"/>
  <c r="C49" i="5"/>
  <c r="B49" i="5"/>
  <c r="AY48" i="5"/>
  <c r="AV48" i="5"/>
  <c r="AU48" i="5"/>
  <c r="AT48" i="5"/>
  <c r="AS48" i="5"/>
  <c r="AR48" i="5"/>
  <c r="AQ48" i="5"/>
  <c r="AP48" i="5"/>
  <c r="AO48" i="5"/>
  <c r="AN48" i="5"/>
  <c r="AM48" i="5"/>
  <c r="AL48" i="5"/>
  <c r="AK48" i="5"/>
  <c r="AJ48" i="5"/>
  <c r="AI48" i="5"/>
  <c r="AH48" i="5"/>
  <c r="AG48" i="5"/>
  <c r="AF48" i="5"/>
  <c r="AE48" i="5"/>
  <c r="AD48" i="5"/>
  <c r="AC48" i="5"/>
  <c r="AB48" i="5"/>
  <c r="AA48" i="5"/>
  <c r="W48" i="5"/>
  <c r="V48" i="5"/>
  <c r="U48" i="5"/>
  <c r="T48" i="5"/>
  <c r="S48" i="5"/>
  <c r="R48" i="5"/>
  <c r="Q48" i="5"/>
  <c r="P48" i="5"/>
  <c r="O48" i="5"/>
  <c r="N48" i="5"/>
  <c r="M48" i="5"/>
  <c r="L48" i="5"/>
  <c r="K48" i="5"/>
  <c r="J48" i="5"/>
  <c r="I48" i="5"/>
  <c r="H48" i="5"/>
  <c r="G48" i="5"/>
  <c r="F48" i="5"/>
  <c r="E48" i="5"/>
  <c r="D48" i="5"/>
  <c r="C48" i="5"/>
  <c r="B48" i="5"/>
  <c r="AY47" i="5"/>
  <c r="AV47" i="5"/>
  <c r="AU47" i="5"/>
  <c r="AT47" i="5"/>
  <c r="AS47" i="5"/>
  <c r="AR47" i="5"/>
  <c r="AQ47" i="5"/>
  <c r="AP47" i="5"/>
  <c r="AO47" i="5"/>
  <c r="AN47" i="5"/>
  <c r="AM47" i="5"/>
  <c r="AL47" i="5"/>
  <c r="AK47" i="5"/>
  <c r="AJ47" i="5"/>
  <c r="AI47" i="5"/>
  <c r="AH47" i="5"/>
  <c r="AG47" i="5"/>
  <c r="AF47" i="5"/>
  <c r="AE47" i="5"/>
  <c r="AD47" i="5"/>
  <c r="AC47" i="5"/>
  <c r="AB47" i="5"/>
  <c r="AA47" i="5"/>
  <c r="W47" i="5"/>
  <c r="V47" i="5"/>
  <c r="U47" i="5"/>
  <c r="T47" i="5"/>
  <c r="S47" i="5"/>
  <c r="R47" i="5"/>
  <c r="Q47" i="5"/>
  <c r="P47" i="5"/>
  <c r="O47" i="5"/>
  <c r="N47" i="5"/>
  <c r="M47" i="5"/>
  <c r="L47" i="5"/>
  <c r="K47" i="5"/>
  <c r="J47" i="5"/>
  <c r="I47" i="5"/>
  <c r="H47" i="5"/>
  <c r="G47" i="5"/>
  <c r="F47" i="5"/>
  <c r="E47" i="5"/>
  <c r="D47" i="5"/>
  <c r="C47" i="5"/>
  <c r="B47" i="5"/>
  <c r="AY46" i="5"/>
  <c r="AV46" i="5"/>
  <c r="AU46" i="5"/>
  <c r="AT46" i="5"/>
  <c r="AS46" i="5"/>
  <c r="AR46" i="5"/>
  <c r="AQ46" i="5"/>
  <c r="AP46" i="5"/>
  <c r="AO46" i="5"/>
  <c r="AN46" i="5"/>
  <c r="AM46" i="5"/>
  <c r="AL46" i="5"/>
  <c r="AK46" i="5"/>
  <c r="AJ46" i="5"/>
  <c r="AI46" i="5"/>
  <c r="AH46" i="5"/>
  <c r="AG46" i="5"/>
  <c r="AF46" i="5"/>
  <c r="AE46" i="5"/>
  <c r="AD46" i="5"/>
  <c r="AC46" i="5"/>
  <c r="AB46" i="5"/>
  <c r="AA46" i="5"/>
  <c r="W46" i="5"/>
  <c r="V46" i="5"/>
  <c r="U46" i="5"/>
  <c r="T46" i="5"/>
  <c r="S46" i="5"/>
  <c r="R46" i="5"/>
  <c r="Q46" i="5"/>
  <c r="P46" i="5"/>
  <c r="O46" i="5"/>
  <c r="N46" i="5"/>
  <c r="M46" i="5"/>
  <c r="L46" i="5"/>
  <c r="K46" i="5"/>
  <c r="J46" i="5"/>
  <c r="I46" i="5"/>
  <c r="H46" i="5"/>
  <c r="G46" i="5"/>
  <c r="F46" i="5"/>
  <c r="E46" i="5"/>
  <c r="D46" i="5"/>
  <c r="C46" i="5"/>
  <c r="B46" i="5"/>
  <c r="AY45" i="5"/>
  <c r="AV45" i="5"/>
  <c r="AU45" i="5"/>
  <c r="AT45" i="5"/>
  <c r="AS45" i="5"/>
  <c r="AR45" i="5"/>
  <c r="AQ45" i="5"/>
  <c r="AP45" i="5"/>
  <c r="AO45" i="5"/>
  <c r="AN45" i="5"/>
  <c r="AM45" i="5"/>
  <c r="AL45" i="5"/>
  <c r="AK45" i="5"/>
  <c r="AJ45" i="5"/>
  <c r="AI45" i="5"/>
  <c r="AH45" i="5"/>
  <c r="AG45" i="5"/>
  <c r="AF45" i="5"/>
  <c r="AE45" i="5"/>
  <c r="AD45" i="5"/>
  <c r="AC45" i="5"/>
  <c r="AB45" i="5"/>
  <c r="AA45" i="5"/>
  <c r="W45" i="5"/>
  <c r="V45" i="5"/>
  <c r="U45" i="5"/>
  <c r="T45" i="5"/>
  <c r="S45" i="5"/>
  <c r="R45" i="5"/>
  <c r="Q45" i="5"/>
  <c r="P45" i="5"/>
  <c r="O45" i="5"/>
  <c r="N45" i="5"/>
  <c r="M45" i="5"/>
  <c r="L45" i="5"/>
  <c r="K45" i="5"/>
  <c r="J45" i="5"/>
  <c r="I45" i="5"/>
  <c r="H45" i="5"/>
  <c r="G45" i="5"/>
  <c r="F45" i="5"/>
  <c r="E45" i="5"/>
  <c r="D45" i="5"/>
  <c r="C45" i="5"/>
  <c r="B45" i="5"/>
  <c r="AY44" i="5"/>
  <c r="AV44" i="5"/>
  <c r="AU44" i="5"/>
  <c r="AT44" i="5"/>
  <c r="AS44" i="5"/>
  <c r="AR44" i="5"/>
  <c r="AQ44" i="5"/>
  <c r="AP44" i="5"/>
  <c r="AO44" i="5"/>
  <c r="AN44" i="5"/>
  <c r="AM44" i="5"/>
  <c r="AL44" i="5"/>
  <c r="AK44" i="5"/>
  <c r="AJ44" i="5"/>
  <c r="AI44" i="5"/>
  <c r="AH44" i="5"/>
  <c r="AG44" i="5"/>
  <c r="AF44" i="5"/>
  <c r="AE44" i="5"/>
  <c r="AD44" i="5"/>
  <c r="AC44" i="5"/>
  <c r="AB44" i="5"/>
  <c r="AA44" i="5"/>
  <c r="W44" i="5"/>
  <c r="V44" i="5"/>
  <c r="U44" i="5"/>
  <c r="T44" i="5"/>
  <c r="S44" i="5"/>
  <c r="R44" i="5"/>
  <c r="Q44" i="5"/>
  <c r="P44" i="5"/>
  <c r="O44" i="5"/>
  <c r="N44" i="5"/>
  <c r="M44" i="5"/>
  <c r="L44" i="5"/>
  <c r="K44" i="5"/>
  <c r="J44" i="5"/>
  <c r="I44" i="5"/>
  <c r="H44" i="5"/>
  <c r="G44" i="5"/>
  <c r="F44" i="5"/>
  <c r="E44" i="5"/>
  <c r="D44" i="5"/>
  <c r="C44" i="5"/>
  <c r="B44" i="5"/>
  <c r="AY43" i="5"/>
  <c r="AV43" i="5"/>
  <c r="AU43" i="5"/>
  <c r="AT43" i="5"/>
  <c r="AS43" i="5"/>
  <c r="AR43" i="5"/>
  <c r="AQ43" i="5"/>
  <c r="AP43" i="5"/>
  <c r="AO43" i="5"/>
  <c r="AN43" i="5"/>
  <c r="AM43" i="5"/>
  <c r="AL43" i="5"/>
  <c r="AK43" i="5"/>
  <c r="AJ43" i="5"/>
  <c r="AI43" i="5"/>
  <c r="AH43" i="5"/>
  <c r="AG43" i="5"/>
  <c r="AF43" i="5"/>
  <c r="AE43" i="5"/>
  <c r="AD43" i="5"/>
  <c r="AC43" i="5"/>
  <c r="AB43" i="5"/>
  <c r="AA43" i="5"/>
  <c r="W43" i="5"/>
  <c r="V43" i="5"/>
  <c r="U43" i="5"/>
  <c r="T43" i="5"/>
  <c r="S43" i="5"/>
  <c r="R43" i="5"/>
  <c r="Q43" i="5"/>
  <c r="P43" i="5"/>
  <c r="O43" i="5"/>
  <c r="N43" i="5"/>
  <c r="M43" i="5"/>
  <c r="L43" i="5"/>
  <c r="K43" i="5"/>
  <c r="J43" i="5"/>
  <c r="I43" i="5"/>
  <c r="H43" i="5"/>
  <c r="G43" i="5"/>
  <c r="F43" i="5"/>
  <c r="E43" i="5"/>
  <c r="D43" i="5"/>
  <c r="C43" i="5"/>
  <c r="B43" i="5"/>
  <c r="AY42" i="5"/>
  <c r="AV42" i="5"/>
  <c r="AU42" i="5"/>
  <c r="AT42" i="5"/>
  <c r="AS42" i="5"/>
  <c r="AR42" i="5"/>
  <c r="AQ42" i="5"/>
  <c r="AP42" i="5"/>
  <c r="AO42" i="5"/>
  <c r="AN42" i="5"/>
  <c r="AM42" i="5"/>
  <c r="AL42" i="5"/>
  <c r="AK42" i="5"/>
  <c r="AJ42" i="5"/>
  <c r="AI42" i="5"/>
  <c r="AH42" i="5"/>
  <c r="AG42" i="5"/>
  <c r="AF42" i="5"/>
  <c r="AE42" i="5"/>
  <c r="AD42" i="5"/>
  <c r="AC42" i="5"/>
  <c r="AB42" i="5"/>
  <c r="AA42" i="5"/>
  <c r="W42" i="5"/>
  <c r="V42" i="5"/>
  <c r="U42" i="5"/>
  <c r="T42" i="5"/>
  <c r="S42" i="5"/>
  <c r="R42" i="5"/>
  <c r="Q42" i="5"/>
  <c r="P42" i="5"/>
  <c r="O42" i="5"/>
  <c r="N42" i="5"/>
  <c r="M42" i="5"/>
  <c r="L42" i="5"/>
  <c r="K42" i="5"/>
  <c r="J42" i="5"/>
  <c r="I42" i="5"/>
  <c r="H42" i="5"/>
  <c r="G42" i="5"/>
  <c r="F42" i="5"/>
  <c r="E42" i="5"/>
  <c r="D42" i="5"/>
  <c r="C42" i="5"/>
  <c r="B42" i="5"/>
  <c r="AY41" i="5"/>
  <c r="AV41" i="5"/>
  <c r="AU41" i="5"/>
  <c r="AT41" i="5"/>
  <c r="AS41" i="5"/>
  <c r="AR41" i="5"/>
  <c r="AQ41" i="5"/>
  <c r="AP41" i="5"/>
  <c r="AO41" i="5"/>
  <c r="AN41" i="5"/>
  <c r="AM41" i="5"/>
  <c r="AL41" i="5"/>
  <c r="AK41" i="5"/>
  <c r="AJ41" i="5"/>
  <c r="AI41" i="5"/>
  <c r="AH41" i="5"/>
  <c r="AG41" i="5"/>
  <c r="AF41" i="5"/>
  <c r="AE41" i="5"/>
  <c r="AD41" i="5"/>
  <c r="AC41" i="5"/>
  <c r="AB41" i="5"/>
  <c r="AA41" i="5"/>
  <c r="W41" i="5"/>
  <c r="V41" i="5"/>
  <c r="U41" i="5"/>
  <c r="T41" i="5"/>
  <c r="S41" i="5"/>
  <c r="R41" i="5"/>
  <c r="Q41" i="5"/>
  <c r="P41" i="5"/>
  <c r="O41" i="5"/>
  <c r="N41" i="5"/>
  <c r="M41" i="5"/>
  <c r="L41" i="5"/>
  <c r="K41" i="5"/>
  <c r="J41" i="5"/>
  <c r="I41" i="5"/>
  <c r="H41" i="5"/>
  <c r="G41" i="5"/>
  <c r="F41" i="5"/>
  <c r="E41" i="5"/>
  <c r="D41" i="5"/>
  <c r="P23" i="5" s="1"/>
  <c r="C41" i="5"/>
  <c r="B41" i="5"/>
  <c r="AY40" i="5"/>
  <c r="AV40" i="5"/>
  <c r="AU40" i="5"/>
  <c r="AT40" i="5"/>
  <c r="AS40" i="5"/>
  <c r="AR40" i="5"/>
  <c r="AQ40" i="5"/>
  <c r="AP40" i="5"/>
  <c r="AO40" i="5"/>
  <c r="AN40" i="5"/>
  <c r="AM40" i="5"/>
  <c r="AL40" i="5"/>
  <c r="AK40" i="5"/>
  <c r="AJ40" i="5"/>
  <c r="AI40" i="5"/>
  <c r="AH40" i="5"/>
  <c r="AG40" i="5"/>
  <c r="AF40" i="5"/>
  <c r="AE40" i="5"/>
  <c r="AD40" i="5"/>
  <c r="AC40" i="5"/>
  <c r="AB40" i="5"/>
  <c r="AA40" i="5"/>
  <c r="W40" i="5"/>
  <c r="V40" i="5"/>
  <c r="U40" i="5"/>
  <c r="T40" i="5"/>
  <c r="S40" i="5"/>
  <c r="R40" i="5"/>
  <c r="Q40" i="5"/>
  <c r="P40" i="5"/>
  <c r="O40" i="5"/>
  <c r="N40" i="5"/>
  <c r="M40" i="5"/>
  <c r="L40" i="5"/>
  <c r="K40" i="5"/>
  <c r="J40" i="5"/>
  <c r="I40" i="5"/>
  <c r="H40" i="5"/>
  <c r="G40" i="5"/>
  <c r="F40" i="5"/>
  <c r="E40" i="5"/>
  <c r="D40" i="5"/>
  <c r="C40" i="5"/>
  <c r="B40" i="5"/>
  <c r="AY39" i="5"/>
  <c r="AV39" i="5"/>
  <c r="AU39" i="5"/>
  <c r="AT39" i="5"/>
  <c r="AS39" i="5"/>
  <c r="AR39" i="5"/>
  <c r="AQ39" i="5"/>
  <c r="AP39" i="5"/>
  <c r="AO39" i="5"/>
  <c r="AN39" i="5"/>
  <c r="AM39" i="5"/>
  <c r="AL39" i="5"/>
  <c r="AK39" i="5"/>
  <c r="AJ39" i="5"/>
  <c r="AI39" i="5"/>
  <c r="AH39" i="5"/>
  <c r="AG39" i="5"/>
  <c r="AF39" i="5"/>
  <c r="AE39" i="5"/>
  <c r="AD39" i="5"/>
  <c r="AC39" i="5"/>
  <c r="AB39" i="5"/>
  <c r="AA39" i="5"/>
  <c r="W39" i="5"/>
  <c r="V39" i="5"/>
  <c r="V12" i="5" s="1"/>
  <c r="U39" i="5"/>
  <c r="T39" i="5"/>
  <c r="S39" i="5"/>
  <c r="R39" i="5"/>
  <c r="Q39" i="5"/>
  <c r="P39" i="5"/>
  <c r="O39" i="5"/>
  <c r="N39" i="5"/>
  <c r="N12" i="5" s="1"/>
  <c r="M39" i="5"/>
  <c r="L39" i="5"/>
  <c r="K39" i="5"/>
  <c r="J39" i="5"/>
  <c r="I39" i="5"/>
  <c r="H39" i="5"/>
  <c r="G39" i="5"/>
  <c r="F39" i="5"/>
  <c r="F12" i="5" s="1"/>
  <c r="E39" i="5"/>
  <c r="D39" i="5"/>
  <c r="C39" i="5"/>
  <c r="B39" i="5"/>
  <c r="AY38" i="5"/>
  <c r="AV38" i="5"/>
  <c r="AU38" i="5"/>
  <c r="AT38" i="5"/>
  <c r="AS38" i="5"/>
  <c r="AR38" i="5"/>
  <c r="AQ38" i="5"/>
  <c r="AP38" i="5"/>
  <c r="AO38" i="5"/>
  <c r="AN38" i="5"/>
  <c r="AM38" i="5"/>
  <c r="AL38" i="5"/>
  <c r="AK38" i="5"/>
  <c r="AJ38" i="5"/>
  <c r="AI38" i="5"/>
  <c r="AH38" i="5"/>
  <c r="AG38" i="5"/>
  <c r="AF38" i="5"/>
  <c r="AE38" i="5"/>
  <c r="AD38" i="5"/>
  <c r="AC38" i="5"/>
  <c r="AB38" i="5"/>
  <c r="AA38" i="5"/>
  <c r="W38" i="5"/>
  <c r="V38" i="5"/>
  <c r="U38" i="5"/>
  <c r="T38" i="5"/>
  <c r="S38" i="5"/>
  <c r="S12" i="5" s="1"/>
  <c r="R38" i="5"/>
  <c r="Q38" i="5"/>
  <c r="P38" i="5"/>
  <c r="O38" i="5"/>
  <c r="N38" i="5"/>
  <c r="M38" i="5"/>
  <c r="L38" i="5"/>
  <c r="K38" i="5"/>
  <c r="K12" i="5" s="1"/>
  <c r="J38" i="5"/>
  <c r="I38" i="5"/>
  <c r="H38" i="5"/>
  <c r="G38" i="5"/>
  <c r="F38" i="5"/>
  <c r="E38" i="5"/>
  <c r="D38" i="5"/>
  <c r="C38" i="5"/>
  <c r="B38" i="5"/>
  <c r="AY37" i="5"/>
  <c r="AV37" i="5"/>
  <c r="AU37" i="5"/>
  <c r="AT37" i="5"/>
  <c r="AS37" i="5"/>
  <c r="AR37" i="5"/>
  <c r="AQ37" i="5"/>
  <c r="AP37" i="5"/>
  <c r="AO37" i="5"/>
  <c r="AN37" i="5"/>
  <c r="AM37" i="5"/>
  <c r="AL37" i="5"/>
  <c r="AK37" i="5"/>
  <c r="AJ37" i="5"/>
  <c r="AI37" i="5"/>
  <c r="AH37" i="5"/>
  <c r="AG37" i="5"/>
  <c r="AF37" i="5"/>
  <c r="AE37" i="5"/>
  <c r="AD37" i="5"/>
  <c r="AC37" i="5"/>
  <c r="AB37" i="5"/>
  <c r="AA37" i="5"/>
  <c r="W37" i="5"/>
  <c r="V37" i="5"/>
  <c r="U37" i="5"/>
  <c r="T37" i="5"/>
  <c r="S37" i="5"/>
  <c r="R37" i="5"/>
  <c r="Q37" i="5"/>
  <c r="P37" i="5"/>
  <c r="P12" i="5" s="1"/>
  <c r="O37" i="5"/>
  <c r="N37" i="5"/>
  <c r="M37" i="5"/>
  <c r="L37" i="5"/>
  <c r="K37" i="5"/>
  <c r="J37" i="5"/>
  <c r="I37" i="5"/>
  <c r="H37" i="5"/>
  <c r="H12" i="5" s="1"/>
  <c r="G37" i="5"/>
  <c r="F37" i="5"/>
  <c r="E37" i="5"/>
  <c r="D37" i="5"/>
  <c r="C37" i="5"/>
  <c r="B37" i="5"/>
  <c r="AY36" i="5"/>
  <c r="AV36" i="5"/>
  <c r="AU36" i="5"/>
  <c r="AT36" i="5"/>
  <c r="AS36" i="5"/>
  <c r="AR36" i="5"/>
  <c r="AQ36" i="5"/>
  <c r="AP36" i="5"/>
  <c r="AO36" i="5"/>
  <c r="AN36" i="5"/>
  <c r="AM36" i="5"/>
  <c r="AL36" i="5"/>
  <c r="AK36" i="5"/>
  <c r="AJ36" i="5"/>
  <c r="AI36" i="5"/>
  <c r="AH36" i="5"/>
  <c r="AG36" i="5"/>
  <c r="AF36" i="5"/>
  <c r="AE36" i="5"/>
  <c r="AD36" i="5"/>
  <c r="AC36" i="5"/>
  <c r="AB36" i="5"/>
  <c r="AA36" i="5"/>
  <c r="W36" i="5"/>
  <c r="V36" i="5"/>
  <c r="U36" i="5"/>
  <c r="U15" i="5" s="1"/>
  <c r="T36" i="5"/>
  <c r="S36" i="5"/>
  <c r="R36" i="5"/>
  <c r="Q36" i="5"/>
  <c r="P36" i="5"/>
  <c r="O36" i="5"/>
  <c r="N36" i="5"/>
  <c r="M36" i="5"/>
  <c r="M15" i="5" s="1"/>
  <c r="L36" i="5"/>
  <c r="K36" i="5"/>
  <c r="J36" i="5"/>
  <c r="I36" i="5"/>
  <c r="H36" i="5"/>
  <c r="G36" i="5"/>
  <c r="F36" i="5"/>
  <c r="E36" i="5"/>
  <c r="E15" i="5" s="1"/>
  <c r="D36" i="5"/>
  <c r="C36" i="5"/>
  <c r="B36" i="5"/>
  <c r="AY35" i="5"/>
  <c r="AV35" i="5"/>
  <c r="AU35" i="5"/>
  <c r="AT35" i="5"/>
  <c r="AS35" i="5"/>
  <c r="AR35" i="5"/>
  <c r="AQ35" i="5"/>
  <c r="AP35" i="5"/>
  <c r="AO35" i="5"/>
  <c r="AN35" i="5"/>
  <c r="AM35" i="5"/>
  <c r="AL35" i="5"/>
  <c r="AK35" i="5"/>
  <c r="AJ35" i="5"/>
  <c r="AI35" i="5"/>
  <c r="AH35" i="5"/>
  <c r="AG35" i="5"/>
  <c r="AF35" i="5"/>
  <c r="AE35" i="5"/>
  <c r="AD35" i="5"/>
  <c r="AC35" i="5"/>
  <c r="AB35" i="5"/>
  <c r="AA35" i="5"/>
  <c r="W35" i="5"/>
  <c r="V35" i="5"/>
  <c r="U35" i="5"/>
  <c r="T35" i="5"/>
  <c r="S35" i="5"/>
  <c r="R35" i="5"/>
  <c r="R12" i="5" s="1"/>
  <c r="Q35" i="5"/>
  <c r="P35" i="5"/>
  <c r="O35" i="5"/>
  <c r="N35" i="5"/>
  <c r="M35" i="5"/>
  <c r="L35" i="5"/>
  <c r="K35" i="5"/>
  <c r="J35" i="5"/>
  <c r="J12" i="5" s="1"/>
  <c r="I35" i="5"/>
  <c r="H35" i="5"/>
  <c r="G35" i="5"/>
  <c r="F35" i="5"/>
  <c r="E35" i="5"/>
  <c r="D35" i="5"/>
  <c r="C35" i="5"/>
  <c r="B35" i="5"/>
  <c r="AY34" i="5"/>
  <c r="AV34" i="5"/>
  <c r="AU34" i="5"/>
  <c r="AT34" i="5"/>
  <c r="AS34" i="5"/>
  <c r="AR34" i="5"/>
  <c r="AQ34" i="5"/>
  <c r="AP34" i="5"/>
  <c r="AO34" i="5"/>
  <c r="AN34" i="5"/>
  <c r="AM34" i="5"/>
  <c r="AL34" i="5"/>
  <c r="AK34" i="5"/>
  <c r="AJ34" i="5"/>
  <c r="AI34" i="5"/>
  <c r="AH34" i="5"/>
  <c r="AG34" i="5"/>
  <c r="AF34" i="5"/>
  <c r="AE34" i="5"/>
  <c r="AD34" i="5"/>
  <c r="AC34" i="5"/>
  <c r="AB34" i="5"/>
  <c r="AA34" i="5"/>
  <c r="W34" i="5"/>
  <c r="W12" i="5" s="1"/>
  <c r="V34" i="5"/>
  <c r="U34" i="5"/>
  <c r="T34" i="5"/>
  <c r="S34" i="5"/>
  <c r="R34" i="5"/>
  <c r="Q34" i="5"/>
  <c r="P34" i="5"/>
  <c r="O34" i="5"/>
  <c r="O12" i="5" s="1"/>
  <c r="N34" i="5"/>
  <c r="M34" i="5"/>
  <c r="L34" i="5"/>
  <c r="K34" i="5"/>
  <c r="J34" i="5"/>
  <c r="I34" i="5"/>
  <c r="H34" i="5"/>
  <c r="G34" i="5"/>
  <c r="G12" i="5" s="1"/>
  <c r="F34" i="5"/>
  <c r="E34" i="5"/>
  <c r="D34" i="5"/>
  <c r="C34" i="5"/>
  <c r="B34" i="5"/>
  <c r="Q23" i="5"/>
  <c r="I23" i="5"/>
  <c r="U22" i="5"/>
  <c r="M22" i="5"/>
  <c r="E22" i="5"/>
  <c r="Q21" i="5"/>
  <c r="I21" i="5"/>
  <c r="U20" i="5"/>
  <c r="M20" i="5"/>
  <c r="E20" i="5"/>
  <c r="Q19" i="5"/>
  <c r="I19" i="5"/>
  <c r="U18" i="5"/>
  <c r="M18" i="5"/>
  <c r="E18" i="5"/>
  <c r="Q17" i="5"/>
  <c r="I17" i="5"/>
  <c r="U16" i="5"/>
  <c r="M16" i="5"/>
  <c r="E16" i="5"/>
  <c r="Q15" i="5"/>
  <c r="I15" i="5"/>
  <c r="U14" i="5"/>
  <c r="M14" i="5"/>
  <c r="E14" i="5"/>
  <c r="Q13" i="5"/>
  <c r="I13" i="5"/>
  <c r="U12" i="5"/>
  <c r="M12" i="5"/>
  <c r="E12" i="5"/>
  <c r="J13" i="5" l="1"/>
  <c r="J24" i="5" s="1"/>
  <c r="R13" i="5"/>
  <c r="R24" i="5" s="1"/>
  <c r="F14" i="5"/>
  <c r="N14" i="5"/>
  <c r="V14" i="5"/>
  <c r="J15" i="5"/>
  <c r="R15" i="5"/>
  <c r="F16" i="5"/>
  <c r="N16" i="5"/>
  <c r="V16" i="5"/>
  <c r="J17" i="5"/>
  <c r="R17" i="5"/>
  <c r="F18" i="5"/>
  <c r="N18" i="5"/>
  <c r="V18" i="5"/>
  <c r="J19" i="5"/>
  <c r="R19" i="5"/>
  <c r="F20" i="5"/>
  <c r="N20" i="5"/>
  <c r="V20" i="5"/>
  <c r="J21" i="5"/>
  <c r="R21" i="5"/>
  <c r="F22" i="5"/>
  <c r="N22" i="5"/>
  <c r="V22" i="5"/>
  <c r="J23" i="5"/>
  <c r="R23" i="5"/>
  <c r="K13" i="5"/>
  <c r="K24" i="5" s="1"/>
  <c r="S13" i="5"/>
  <c r="S24" i="5" s="1"/>
  <c r="G14" i="5"/>
  <c r="O14" i="5"/>
  <c r="W14" i="5"/>
  <c r="K15" i="5"/>
  <c r="S15" i="5"/>
  <c r="G16" i="5"/>
  <c r="O16" i="5"/>
  <c r="W16" i="5"/>
  <c r="K17" i="5"/>
  <c r="S17" i="5"/>
  <c r="G18" i="5"/>
  <c r="O18" i="5"/>
  <c r="W18" i="5"/>
  <c r="K19" i="5"/>
  <c r="S19" i="5"/>
  <c r="G20" i="5"/>
  <c r="O20" i="5"/>
  <c r="W20" i="5"/>
  <c r="K21" i="5"/>
  <c r="S21" i="5"/>
  <c r="G22" i="5"/>
  <c r="O22" i="5"/>
  <c r="W22" i="5"/>
  <c r="K23" i="5"/>
  <c r="S23" i="5"/>
  <c r="D13" i="5"/>
  <c r="L13" i="5"/>
  <c r="T13" i="5"/>
  <c r="H14" i="5"/>
  <c r="P14" i="5"/>
  <c r="D15" i="5"/>
  <c r="L15" i="5"/>
  <c r="T15" i="5"/>
  <c r="H16" i="5"/>
  <c r="P16" i="5"/>
  <c r="D17" i="5"/>
  <c r="L17" i="5"/>
  <c r="T17" i="5"/>
  <c r="H18" i="5"/>
  <c r="P18" i="5"/>
  <c r="D19" i="5"/>
  <c r="L19" i="5"/>
  <c r="T19" i="5"/>
  <c r="H20" i="5"/>
  <c r="P20" i="5"/>
  <c r="D21" i="5"/>
  <c r="L21" i="5"/>
  <c r="T21" i="5"/>
  <c r="H22" i="5"/>
  <c r="P22" i="5"/>
  <c r="D23" i="5"/>
  <c r="L23" i="5"/>
  <c r="T23" i="5"/>
  <c r="Q12" i="5"/>
  <c r="M13" i="5"/>
  <c r="M24" i="5" s="1"/>
  <c r="U13" i="5"/>
  <c r="U24" i="5" s="1"/>
  <c r="I14" i="5"/>
  <c r="Q14" i="5"/>
  <c r="I16" i="5"/>
  <c r="Q16" i="5"/>
  <c r="E17" i="5"/>
  <c r="M17" i="5"/>
  <c r="U17" i="5"/>
  <c r="I18" i="5"/>
  <c r="Q18" i="5"/>
  <c r="E19" i="5"/>
  <c r="M19" i="5"/>
  <c r="U19" i="5"/>
  <c r="I20" i="5"/>
  <c r="Q20" i="5"/>
  <c r="E21" i="5"/>
  <c r="M21" i="5"/>
  <c r="U21" i="5"/>
  <c r="I22" i="5"/>
  <c r="Q22" i="5"/>
  <c r="E23" i="5"/>
  <c r="M23" i="5"/>
  <c r="U23" i="5"/>
  <c r="I12" i="5"/>
  <c r="E13" i="5"/>
  <c r="E24" i="5" s="1"/>
  <c r="F13" i="5"/>
  <c r="F24" i="5" s="1"/>
  <c r="N13" i="5"/>
  <c r="N24" i="5" s="1"/>
  <c r="V13" i="5"/>
  <c r="V24" i="5" s="1"/>
  <c r="J14" i="5"/>
  <c r="R14" i="5"/>
  <c r="F15" i="5"/>
  <c r="N15" i="5"/>
  <c r="V15" i="5"/>
  <c r="J16" i="5"/>
  <c r="R16" i="5"/>
  <c r="F17" i="5"/>
  <c r="N17" i="5"/>
  <c r="V17" i="5"/>
  <c r="J18" i="5"/>
  <c r="R18" i="5"/>
  <c r="F19" i="5"/>
  <c r="N19" i="5"/>
  <c r="V19" i="5"/>
  <c r="J20" i="5"/>
  <c r="R20" i="5"/>
  <c r="F21" i="5"/>
  <c r="N21" i="5"/>
  <c r="V21" i="5"/>
  <c r="J22" i="5"/>
  <c r="R22" i="5"/>
  <c r="F23" i="5"/>
  <c r="N23" i="5"/>
  <c r="V23" i="5"/>
  <c r="O13" i="5"/>
  <c r="O24" i="5" s="1"/>
  <c r="W13" i="5"/>
  <c r="W24" i="5" s="1"/>
  <c r="K14" i="5"/>
  <c r="S14" i="5"/>
  <c r="G15" i="5"/>
  <c r="O15" i="5"/>
  <c r="W15" i="5"/>
  <c r="K16" i="5"/>
  <c r="S16" i="5"/>
  <c r="G17" i="5"/>
  <c r="O17" i="5"/>
  <c r="W17" i="5"/>
  <c r="K18" i="5"/>
  <c r="S18" i="5"/>
  <c r="G19" i="5"/>
  <c r="O19" i="5"/>
  <c r="W19" i="5"/>
  <c r="K20" i="5"/>
  <c r="S20" i="5"/>
  <c r="G21" i="5"/>
  <c r="O21" i="5"/>
  <c r="W21" i="5"/>
  <c r="K22" i="5"/>
  <c r="S22" i="5"/>
  <c r="G23" i="5"/>
  <c r="O23" i="5"/>
  <c r="W23" i="5"/>
  <c r="G13" i="5"/>
  <c r="G24" i="5" s="1"/>
  <c r="D12" i="5"/>
  <c r="L12" i="5"/>
  <c r="T12" i="5"/>
  <c r="H13" i="5"/>
  <c r="H24" i="5" s="1"/>
  <c r="P13" i="5"/>
  <c r="P24" i="5" s="1"/>
  <c r="D14" i="5"/>
  <c r="L14" i="5"/>
  <c r="T14" i="5"/>
  <c r="H15" i="5"/>
  <c r="P15" i="5"/>
  <c r="D16" i="5"/>
  <c r="L16" i="5"/>
  <c r="T16" i="5"/>
  <c r="H17" i="5"/>
  <c r="P17" i="5"/>
  <c r="D18" i="5"/>
  <c r="L18" i="5"/>
  <c r="T18" i="5"/>
  <c r="H19" i="5"/>
  <c r="P19" i="5"/>
  <c r="D20" i="5"/>
  <c r="L20" i="5"/>
  <c r="T20" i="5"/>
  <c r="H21" i="5"/>
  <c r="P21" i="5"/>
  <c r="D22" i="5"/>
  <c r="L22" i="5"/>
  <c r="T22" i="5"/>
  <c r="H23" i="5"/>
  <c r="T24" i="5" l="1"/>
  <c r="D24" i="5"/>
  <c r="L24" i="5"/>
  <c r="I24" i="5"/>
  <c r="Q24" i="5"/>
  <c r="AY382" i="4" l="1"/>
  <c r="AU382" i="4"/>
  <c r="AV382" i="4" s="1"/>
  <c r="AS382" i="4"/>
  <c r="AT382" i="4" s="1"/>
  <c r="AQ382" i="4"/>
  <c r="AR382" i="4" s="1"/>
  <c r="AO382" i="4"/>
  <c r="AP382" i="4" s="1"/>
  <c r="AM382" i="4"/>
  <c r="AN382" i="4" s="1"/>
  <c r="AK382" i="4"/>
  <c r="AL382" i="4" s="1"/>
  <c r="AI382" i="4"/>
  <c r="AJ382" i="4" s="1"/>
  <c r="AG382" i="4"/>
  <c r="AH382" i="4" s="1"/>
  <c r="AE382" i="4"/>
  <c r="AF382" i="4" s="1"/>
  <c r="AC382" i="4"/>
  <c r="AD382" i="4" s="1"/>
  <c r="AA382" i="4"/>
  <c r="AB382" i="4" s="1"/>
  <c r="W382" i="4"/>
  <c r="V382" i="4"/>
  <c r="U382" i="4"/>
  <c r="T382" i="4"/>
  <c r="S382" i="4"/>
  <c r="R382" i="4"/>
  <c r="Q382" i="4"/>
  <c r="P382" i="4"/>
  <c r="O382" i="4"/>
  <c r="N382" i="4"/>
  <c r="M382" i="4"/>
  <c r="L382" i="4"/>
  <c r="K382" i="4"/>
  <c r="J382" i="4"/>
  <c r="I382" i="4"/>
  <c r="H382" i="4"/>
  <c r="G382" i="4"/>
  <c r="F382" i="4"/>
  <c r="E382" i="4"/>
  <c r="D382" i="4"/>
  <c r="C382" i="4"/>
  <c r="B382" i="4"/>
  <c r="AY381" i="4"/>
  <c r="AU381" i="4"/>
  <c r="AT381" i="4"/>
  <c r="AS381" i="4"/>
  <c r="AQ381" i="4"/>
  <c r="AR381" i="4" s="1"/>
  <c r="AP381" i="4"/>
  <c r="AO381" i="4"/>
  <c r="AM381" i="4"/>
  <c r="AL381" i="4"/>
  <c r="AK381" i="4"/>
  <c r="AI381" i="4"/>
  <c r="AJ381" i="4" s="1"/>
  <c r="AH381" i="4"/>
  <c r="AG381" i="4"/>
  <c r="AE381" i="4"/>
  <c r="AD381" i="4"/>
  <c r="AC381" i="4"/>
  <c r="AA381" i="4"/>
  <c r="AB381" i="4" s="1"/>
  <c r="W381" i="4"/>
  <c r="V381" i="4"/>
  <c r="U381" i="4"/>
  <c r="T381" i="4"/>
  <c r="S381" i="4"/>
  <c r="R381" i="4"/>
  <c r="Q381" i="4"/>
  <c r="P381" i="4"/>
  <c r="O381" i="4"/>
  <c r="N381" i="4"/>
  <c r="M381" i="4"/>
  <c r="L381" i="4"/>
  <c r="K381" i="4"/>
  <c r="J381" i="4"/>
  <c r="I381" i="4"/>
  <c r="H381" i="4"/>
  <c r="G381" i="4"/>
  <c r="F381" i="4"/>
  <c r="E381" i="4"/>
  <c r="AV381" i="4" s="1"/>
  <c r="D381" i="4"/>
  <c r="C381" i="4"/>
  <c r="B381" i="4"/>
  <c r="AY380" i="4"/>
  <c r="AU380" i="4"/>
  <c r="AV380" i="4" s="1"/>
  <c r="AS380" i="4"/>
  <c r="AT380" i="4" s="1"/>
  <c r="AQ380" i="4"/>
  <c r="AR380" i="4" s="1"/>
  <c r="AO380" i="4"/>
  <c r="AP380" i="4" s="1"/>
  <c r="AM380" i="4"/>
  <c r="AN380" i="4" s="1"/>
  <c r="AK380" i="4"/>
  <c r="AL380" i="4" s="1"/>
  <c r="AI380" i="4"/>
  <c r="AJ380" i="4" s="1"/>
  <c r="AG380" i="4"/>
  <c r="AH380" i="4" s="1"/>
  <c r="AE380" i="4"/>
  <c r="AF380" i="4" s="1"/>
  <c r="AC380" i="4"/>
  <c r="AD380" i="4" s="1"/>
  <c r="AA380" i="4"/>
  <c r="AB380" i="4" s="1"/>
  <c r="W380" i="4"/>
  <c r="V380" i="4"/>
  <c r="U380" i="4"/>
  <c r="T380" i="4"/>
  <c r="S380" i="4"/>
  <c r="R380" i="4"/>
  <c r="Q380" i="4"/>
  <c r="P380" i="4"/>
  <c r="O380" i="4"/>
  <c r="N380" i="4"/>
  <c r="M380" i="4"/>
  <c r="L380" i="4"/>
  <c r="K380" i="4"/>
  <c r="J380" i="4"/>
  <c r="I380" i="4"/>
  <c r="H380" i="4"/>
  <c r="G380" i="4"/>
  <c r="F380" i="4"/>
  <c r="E380" i="4"/>
  <c r="D380" i="4"/>
  <c r="C380" i="4"/>
  <c r="B380" i="4"/>
  <c r="AY379" i="4"/>
  <c r="AU379" i="4"/>
  <c r="AS379" i="4"/>
  <c r="AQ379" i="4"/>
  <c r="AO379" i="4"/>
  <c r="AM379" i="4"/>
  <c r="AK379" i="4"/>
  <c r="AI379" i="4"/>
  <c r="AG379" i="4"/>
  <c r="AF379" i="4"/>
  <c r="AE379" i="4"/>
  <c r="AC379" i="4"/>
  <c r="AA379" i="4"/>
  <c r="W379" i="4"/>
  <c r="V379" i="4"/>
  <c r="U379" i="4"/>
  <c r="T379" i="4"/>
  <c r="S379" i="4"/>
  <c r="R379" i="4"/>
  <c r="Q379" i="4"/>
  <c r="P379" i="4"/>
  <c r="O379" i="4"/>
  <c r="N379" i="4"/>
  <c r="M379" i="4"/>
  <c r="L379" i="4"/>
  <c r="K379" i="4"/>
  <c r="J379" i="4"/>
  <c r="I379" i="4"/>
  <c r="H379" i="4"/>
  <c r="G379" i="4"/>
  <c r="F379" i="4"/>
  <c r="E379" i="4"/>
  <c r="D379" i="4"/>
  <c r="C379" i="4"/>
  <c r="B379" i="4"/>
  <c r="AY378" i="4"/>
  <c r="AU378" i="4"/>
  <c r="AV378" i="4" s="1"/>
  <c r="AS378" i="4"/>
  <c r="AT378" i="4" s="1"/>
  <c r="AQ378" i="4"/>
  <c r="AR378" i="4" s="1"/>
  <c r="AO378" i="4"/>
  <c r="AP378" i="4" s="1"/>
  <c r="AM378" i="4"/>
  <c r="AN378" i="4" s="1"/>
  <c r="AK378" i="4"/>
  <c r="AL378" i="4" s="1"/>
  <c r="AI378" i="4"/>
  <c r="AJ378" i="4" s="1"/>
  <c r="AG378" i="4"/>
  <c r="AH378" i="4" s="1"/>
  <c r="AE378" i="4"/>
  <c r="AF378" i="4" s="1"/>
  <c r="AC378" i="4"/>
  <c r="AD378" i="4" s="1"/>
  <c r="AA378" i="4"/>
  <c r="AB378" i="4" s="1"/>
  <c r="W378" i="4"/>
  <c r="V378" i="4"/>
  <c r="U378" i="4"/>
  <c r="T378" i="4"/>
  <c r="S378" i="4"/>
  <c r="R378" i="4"/>
  <c r="Q378" i="4"/>
  <c r="P378" i="4"/>
  <c r="O378" i="4"/>
  <c r="N378" i="4"/>
  <c r="M378" i="4"/>
  <c r="L378" i="4"/>
  <c r="K378" i="4"/>
  <c r="J378" i="4"/>
  <c r="I378" i="4"/>
  <c r="H378" i="4"/>
  <c r="G378" i="4"/>
  <c r="F378" i="4"/>
  <c r="E378" i="4"/>
  <c r="D378" i="4"/>
  <c r="C378" i="4"/>
  <c r="B378" i="4"/>
  <c r="AY377" i="4"/>
  <c r="AU377" i="4"/>
  <c r="AT377" i="4"/>
  <c r="AS377" i="4"/>
  <c r="AR377" i="4"/>
  <c r="AQ377" i="4"/>
  <c r="AP377" i="4"/>
  <c r="AO377" i="4"/>
  <c r="AM377" i="4"/>
  <c r="AL377" i="4"/>
  <c r="AK377" i="4"/>
  <c r="AJ377" i="4"/>
  <c r="AI377" i="4"/>
  <c r="AH377" i="4"/>
  <c r="AG377" i="4"/>
  <c r="AE377" i="4"/>
  <c r="AD377" i="4"/>
  <c r="AC377" i="4"/>
  <c r="AB377" i="4"/>
  <c r="AA377" i="4"/>
  <c r="W377" i="4"/>
  <c r="V377" i="4"/>
  <c r="U377" i="4"/>
  <c r="T377" i="4"/>
  <c r="S377" i="4"/>
  <c r="R377" i="4"/>
  <c r="Q377" i="4"/>
  <c r="P377" i="4"/>
  <c r="O377" i="4"/>
  <c r="N377" i="4"/>
  <c r="M377" i="4"/>
  <c r="L377" i="4"/>
  <c r="K377" i="4"/>
  <c r="J377" i="4"/>
  <c r="I377" i="4"/>
  <c r="H377" i="4"/>
  <c r="G377" i="4"/>
  <c r="F377" i="4"/>
  <c r="E377" i="4"/>
  <c r="AV377" i="4" s="1"/>
  <c r="D377" i="4"/>
  <c r="C377" i="4"/>
  <c r="B377" i="4"/>
  <c r="AY376" i="4"/>
  <c r="AU376" i="4"/>
  <c r="AV376" i="4" s="1"/>
  <c r="AS376" i="4"/>
  <c r="AT376" i="4" s="1"/>
  <c r="AQ376" i="4"/>
  <c r="AR376" i="4" s="1"/>
  <c r="AO376" i="4"/>
  <c r="AP376" i="4" s="1"/>
  <c r="AM376" i="4"/>
  <c r="AN376" i="4" s="1"/>
  <c r="AK376" i="4"/>
  <c r="AL376" i="4" s="1"/>
  <c r="AI376" i="4"/>
  <c r="AJ376" i="4" s="1"/>
  <c r="AG376" i="4"/>
  <c r="AH376" i="4" s="1"/>
  <c r="AE376" i="4"/>
  <c r="AF376" i="4" s="1"/>
  <c r="AC376" i="4"/>
  <c r="AD376" i="4" s="1"/>
  <c r="AA376" i="4"/>
  <c r="AB376" i="4" s="1"/>
  <c r="W376" i="4"/>
  <c r="V376" i="4"/>
  <c r="U376" i="4"/>
  <c r="T376" i="4"/>
  <c r="S376" i="4"/>
  <c r="R376" i="4"/>
  <c r="Q376" i="4"/>
  <c r="P376" i="4"/>
  <c r="O376" i="4"/>
  <c r="N376" i="4"/>
  <c r="M376" i="4"/>
  <c r="L376" i="4"/>
  <c r="K376" i="4"/>
  <c r="J376" i="4"/>
  <c r="I376" i="4"/>
  <c r="H376" i="4"/>
  <c r="G376" i="4"/>
  <c r="F376" i="4"/>
  <c r="E376" i="4"/>
  <c r="D376" i="4"/>
  <c r="C376" i="4"/>
  <c r="B376" i="4"/>
  <c r="AY375" i="4"/>
  <c r="AU375" i="4"/>
  <c r="AS375" i="4"/>
  <c r="AR375" i="4"/>
  <c r="AQ375" i="4"/>
  <c r="AO375" i="4"/>
  <c r="AM375" i="4"/>
  <c r="AK375" i="4"/>
  <c r="AJ375" i="4"/>
  <c r="AI375" i="4"/>
  <c r="AG375" i="4"/>
  <c r="AE375" i="4"/>
  <c r="AC375" i="4"/>
  <c r="AB375" i="4"/>
  <c r="AA375" i="4"/>
  <c r="W375" i="4"/>
  <c r="V375" i="4"/>
  <c r="U375" i="4"/>
  <c r="T375" i="4"/>
  <c r="S375" i="4"/>
  <c r="R375" i="4"/>
  <c r="Q375" i="4"/>
  <c r="P375" i="4"/>
  <c r="O375" i="4"/>
  <c r="N375" i="4"/>
  <c r="M375" i="4"/>
  <c r="L375" i="4"/>
  <c r="K375" i="4"/>
  <c r="J375" i="4"/>
  <c r="I375" i="4"/>
  <c r="H375" i="4"/>
  <c r="G375" i="4"/>
  <c r="F375" i="4"/>
  <c r="E375" i="4"/>
  <c r="AP375" i="4" s="1"/>
  <c r="D375" i="4"/>
  <c r="C375" i="4"/>
  <c r="B375" i="4"/>
  <c r="AY374" i="4"/>
  <c r="AU374" i="4"/>
  <c r="AV374" i="4" s="1"/>
  <c r="AS374" i="4"/>
  <c r="AT374" i="4" s="1"/>
  <c r="AQ374" i="4"/>
  <c r="AR374" i="4" s="1"/>
  <c r="AO374" i="4"/>
  <c r="AP374" i="4" s="1"/>
  <c r="AM374" i="4"/>
  <c r="AN374" i="4" s="1"/>
  <c r="AK374" i="4"/>
  <c r="AL374" i="4" s="1"/>
  <c r="AI374" i="4"/>
  <c r="AJ374" i="4" s="1"/>
  <c r="AG374" i="4"/>
  <c r="AH374" i="4" s="1"/>
  <c r="AE374" i="4"/>
  <c r="AF374" i="4" s="1"/>
  <c r="AC374" i="4"/>
  <c r="AD374" i="4" s="1"/>
  <c r="AA374" i="4"/>
  <c r="AB374" i="4" s="1"/>
  <c r="W374" i="4"/>
  <c r="V374" i="4"/>
  <c r="U374" i="4"/>
  <c r="T374" i="4"/>
  <c r="S374" i="4"/>
  <c r="R374" i="4"/>
  <c r="Q374" i="4"/>
  <c r="P374" i="4"/>
  <c r="O374" i="4"/>
  <c r="N374" i="4"/>
  <c r="M374" i="4"/>
  <c r="L374" i="4"/>
  <c r="K374" i="4"/>
  <c r="J374" i="4"/>
  <c r="I374" i="4"/>
  <c r="H374" i="4"/>
  <c r="G374" i="4"/>
  <c r="F374" i="4"/>
  <c r="E374" i="4"/>
  <c r="D374" i="4"/>
  <c r="C374" i="4"/>
  <c r="B374" i="4"/>
  <c r="AY373" i="4"/>
  <c r="AU373" i="4"/>
  <c r="AT373" i="4"/>
  <c r="AS373" i="4"/>
  <c r="AQ373" i="4"/>
  <c r="AR373" i="4" s="1"/>
  <c r="AP373" i="4"/>
  <c r="AO373" i="4"/>
  <c r="AM373" i="4"/>
  <c r="AL373" i="4"/>
  <c r="AK373" i="4"/>
  <c r="AI373" i="4"/>
  <c r="AJ373" i="4" s="1"/>
  <c r="AH373" i="4"/>
  <c r="AG373" i="4"/>
  <c r="AE373" i="4"/>
  <c r="AD373" i="4"/>
  <c r="AC373" i="4"/>
  <c r="AA373" i="4"/>
  <c r="AB373" i="4" s="1"/>
  <c r="W373" i="4"/>
  <c r="V373" i="4"/>
  <c r="U373" i="4"/>
  <c r="T373" i="4"/>
  <c r="S373" i="4"/>
  <c r="R373" i="4"/>
  <c r="Q373" i="4"/>
  <c r="P373" i="4"/>
  <c r="O373" i="4"/>
  <c r="N373" i="4"/>
  <c r="M373" i="4"/>
  <c r="L373" i="4"/>
  <c r="K373" i="4"/>
  <c r="J373" i="4"/>
  <c r="I373" i="4"/>
  <c r="H373" i="4"/>
  <c r="G373" i="4"/>
  <c r="F373" i="4"/>
  <c r="E373" i="4"/>
  <c r="AV373" i="4" s="1"/>
  <c r="D373" i="4"/>
  <c r="C373" i="4"/>
  <c r="B373" i="4"/>
  <c r="AY372" i="4"/>
  <c r="AU372" i="4"/>
  <c r="AV372" i="4" s="1"/>
  <c r="AS372" i="4"/>
  <c r="AT372" i="4" s="1"/>
  <c r="AQ372" i="4"/>
  <c r="AR372" i="4" s="1"/>
  <c r="AO372" i="4"/>
  <c r="AP372" i="4" s="1"/>
  <c r="AM372" i="4"/>
  <c r="AN372" i="4" s="1"/>
  <c r="AK372" i="4"/>
  <c r="AL372" i="4" s="1"/>
  <c r="AI372" i="4"/>
  <c r="AJ372" i="4" s="1"/>
  <c r="AG372" i="4"/>
  <c r="AH372" i="4" s="1"/>
  <c r="AE372" i="4"/>
  <c r="AF372" i="4" s="1"/>
  <c r="AC372" i="4"/>
  <c r="AD372" i="4" s="1"/>
  <c r="AA372" i="4"/>
  <c r="AB372" i="4" s="1"/>
  <c r="W372" i="4"/>
  <c r="V372" i="4"/>
  <c r="U372" i="4"/>
  <c r="T372" i="4"/>
  <c r="S372" i="4"/>
  <c r="R372" i="4"/>
  <c r="Q372" i="4"/>
  <c r="P372" i="4"/>
  <c r="O372" i="4"/>
  <c r="N372" i="4"/>
  <c r="M372" i="4"/>
  <c r="L372" i="4"/>
  <c r="K372" i="4"/>
  <c r="J372" i="4"/>
  <c r="I372" i="4"/>
  <c r="H372" i="4"/>
  <c r="G372" i="4"/>
  <c r="F372" i="4"/>
  <c r="E372" i="4"/>
  <c r="D372" i="4"/>
  <c r="C372" i="4"/>
  <c r="B372" i="4"/>
  <c r="AY371" i="4"/>
  <c r="AV371" i="4"/>
  <c r="AU371" i="4"/>
  <c r="AS371" i="4"/>
  <c r="AQ371" i="4"/>
  <c r="AO371" i="4"/>
  <c r="AM371" i="4"/>
  <c r="AK371" i="4"/>
  <c r="AI371" i="4"/>
  <c r="AG371" i="4"/>
  <c r="AE371" i="4"/>
  <c r="AC371" i="4"/>
  <c r="AA371" i="4"/>
  <c r="W371" i="4"/>
  <c r="V371" i="4"/>
  <c r="U371" i="4"/>
  <c r="T371" i="4"/>
  <c r="S371" i="4"/>
  <c r="R371" i="4"/>
  <c r="Q371" i="4"/>
  <c r="P371" i="4"/>
  <c r="O371" i="4"/>
  <c r="N371" i="4"/>
  <c r="M371" i="4"/>
  <c r="L371" i="4"/>
  <c r="K371" i="4"/>
  <c r="J371" i="4"/>
  <c r="I371" i="4"/>
  <c r="H371" i="4"/>
  <c r="G371" i="4"/>
  <c r="F371" i="4"/>
  <c r="E371" i="4"/>
  <c r="D371" i="4"/>
  <c r="C371" i="4"/>
  <c r="B371" i="4"/>
  <c r="AY370" i="4"/>
  <c r="AU370" i="4"/>
  <c r="AV370" i="4" s="1"/>
  <c r="AS370" i="4"/>
  <c r="AT370" i="4" s="1"/>
  <c r="AQ370" i="4"/>
  <c r="AR370" i="4" s="1"/>
  <c r="AO370" i="4"/>
  <c r="AP370" i="4" s="1"/>
  <c r="AM370" i="4"/>
  <c r="AN370" i="4" s="1"/>
  <c r="AK370" i="4"/>
  <c r="AL370" i="4" s="1"/>
  <c r="AI370" i="4"/>
  <c r="AJ370" i="4" s="1"/>
  <c r="AG370" i="4"/>
  <c r="AH370" i="4" s="1"/>
  <c r="AE370" i="4"/>
  <c r="AF370" i="4" s="1"/>
  <c r="AC370" i="4"/>
  <c r="AD370" i="4" s="1"/>
  <c r="AA370" i="4"/>
  <c r="AB370" i="4" s="1"/>
  <c r="W370" i="4"/>
  <c r="V370" i="4"/>
  <c r="U370" i="4"/>
  <c r="T370" i="4"/>
  <c r="S370" i="4"/>
  <c r="R370" i="4"/>
  <c r="Q370" i="4"/>
  <c r="P370" i="4"/>
  <c r="O370" i="4"/>
  <c r="N370" i="4"/>
  <c r="M370" i="4"/>
  <c r="L370" i="4"/>
  <c r="K370" i="4"/>
  <c r="J370" i="4"/>
  <c r="I370" i="4"/>
  <c r="H370" i="4"/>
  <c r="G370" i="4"/>
  <c r="F370" i="4"/>
  <c r="E370" i="4"/>
  <c r="D370" i="4"/>
  <c r="C370" i="4"/>
  <c r="B370" i="4"/>
  <c r="AY369" i="4"/>
  <c r="AU369" i="4"/>
  <c r="AT369" i="4"/>
  <c r="AS369" i="4"/>
  <c r="AR369" i="4"/>
  <c r="AQ369" i="4"/>
  <c r="AP369" i="4"/>
  <c r="AO369" i="4"/>
  <c r="AM369" i="4"/>
  <c r="AL369" i="4"/>
  <c r="AK369" i="4"/>
  <c r="AJ369" i="4"/>
  <c r="AI369" i="4"/>
  <c r="AH369" i="4"/>
  <c r="AG369" i="4"/>
  <c r="AE369" i="4"/>
  <c r="AD369" i="4"/>
  <c r="AC369" i="4"/>
  <c r="AB369" i="4"/>
  <c r="AA369" i="4"/>
  <c r="W369" i="4"/>
  <c r="V369" i="4"/>
  <c r="U369" i="4"/>
  <c r="T369" i="4"/>
  <c r="S369" i="4"/>
  <c r="R369" i="4"/>
  <c r="Q369" i="4"/>
  <c r="P369" i="4"/>
  <c r="O369" i="4"/>
  <c r="N369" i="4"/>
  <c r="M369" i="4"/>
  <c r="L369" i="4"/>
  <c r="K369" i="4"/>
  <c r="J369" i="4"/>
  <c r="I369" i="4"/>
  <c r="H369" i="4"/>
  <c r="G369" i="4"/>
  <c r="F369" i="4"/>
  <c r="E369" i="4"/>
  <c r="AV369" i="4" s="1"/>
  <c r="D369" i="4"/>
  <c r="C369" i="4"/>
  <c r="B369" i="4"/>
  <c r="AY368" i="4"/>
  <c r="AU368" i="4"/>
  <c r="AV368" i="4" s="1"/>
  <c r="AS368" i="4"/>
  <c r="AT368" i="4" s="1"/>
  <c r="AQ368" i="4"/>
  <c r="AR368" i="4" s="1"/>
  <c r="AO368" i="4"/>
  <c r="AP368" i="4" s="1"/>
  <c r="AM368" i="4"/>
  <c r="AN368" i="4" s="1"/>
  <c r="AK368" i="4"/>
  <c r="AL368" i="4" s="1"/>
  <c r="AI368" i="4"/>
  <c r="AJ368" i="4" s="1"/>
  <c r="AG368" i="4"/>
  <c r="AH368" i="4" s="1"/>
  <c r="AE368" i="4"/>
  <c r="AF368" i="4" s="1"/>
  <c r="AC368" i="4"/>
  <c r="AD368" i="4" s="1"/>
  <c r="AA368" i="4"/>
  <c r="AB368" i="4" s="1"/>
  <c r="W368" i="4"/>
  <c r="V368" i="4"/>
  <c r="U368" i="4"/>
  <c r="T368" i="4"/>
  <c r="S368" i="4"/>
  <c r="R368" i="4"/>
  <c r="Q368" i="4"/>
  <c r="P368" i="4"/>
  <c r="O368" i="4"/>
  <c r="N368" i="4"/>
  <c r="M368" i="4"/>
  <c r="L368" i="4"/>
  <c r="K368" i="4"/>
  <c r="J368" i="4"/>
  <c r="I368" i="4"/>
  <c r="H368" i="4"/>
  <c r="G368" i="4"/>
  <c r="F368" i="4"/>
  <c r="E368" i="4"/>
  <c r="D368" i="4"/>
  <c r="C368" i="4"/>
  <c r="B368" i="4"/>
  <c r="AY367" i="4"/>
  <c r="AU367" i="4"/>
  <c r="AS367" i="4"/>
  <c r="AR367" i="4"/>
  <c r="AQ367" i="4"/>
  <c r="AO367" i="4"/>
  <c r="AM367" i="4"/>
  <c r="AK367" i="4"/>
  <c r="AJ367" i="4"/>
  <c r="AI367" i="4"/>
  <c r="AG367" i="4"/>
  <c r="AE367" i="4"/>
  <c r="AC367" i="4"/>
  <c r="AB367" i="4"/>
  <c r="AA367" i="4"/>
  <c r="W367" i="4"/>
  <c r="V367" i="4"/>
  <c r="U367" i="4"/>
  <c r="T367" i="4"/>
  <c r="S367" i="4"/>
  <c r="R367" i="4"/>
  <c r="Q367" i="4"/>
  <c r="P367" i="4"/>
  <c r="O367" i="4"/>
  <c r="N367" i="4"/>
  <c r="M367" i="4"/>
  <c r="L367" i="4"/>
  <c r="K367" i="4"/>
  <c r="J367" i="4"/>
  <c r="I367" i="4"/>
  <c r="H367" i="4"/>
  <c r="G367" i="4"/>
  <c r="F367" i="4"/>
  <c r="E367" i="4"/>
  <c r="AP367" i="4" s="1"/>
  <c r="D367" i="4"/>
  <c r="C367" i="4"/>
  <c r="B367" i="4"/>
  <c r="AY366" i="4"/>
  <c r="AU366" i="4"/>
  <c r="AV366" i="4" s="1"/>
  <c r="AS366" i="4"/>
  <c r="AT366" i="4" s="1"/>
  <c r="AQ366" i="4"/>
  <c r="AR366" i="4" s="1"/>
  <c r="AO366" i="4"/>
  <c r="AP366" i="4" s="1"/>
  <c r="AM366" i="4"/>
  <c r="AN366" i="4" s="1"/>
  <c r="AK366" i="4"/>
  <c r="AL366" i="4" s="1"/>
  <c r="AI366" i="4"/>
  <c r="AJ366" i="4" s="1"/>
  <c r="AG366" i="4"/>
  <c r="AH366" i="4" s="1"/>
  <c r="AE366" i="4"/>
  <c r="AF366" i="4" s="1"/>
  <c r="AC366" i="4"/>
  <c r="AD366" i="4" s="1"/>
  <c r="AA366" i="4"/>
  <c r="AB366" i="4" s="1"/>
  <c r="W366" i="4"/>
  <c r="V366" i="4"/>
  <c r="U366" i="4"/>
  <c r="T366" i="4"/>
  <c r="S366" i="4"/>
  <c r="R366" i="4"/>
  <c r="Q366" i="4"/>
  <c r="P366" i="4"/>
  <c r="O366" i="4"/>
  <c r="N366" i="4"/>
  <c r="M366" i="4"/>
  <c r="L366" i="4"/>
  <c r="K366" i="4"/>
  <c r="J366" i="4"/>
  <c r="I366" i="4"/>
  <c r="H366" i="4"/>
  <c r="G366" i="4"/>
  <c r="F366" i="4"/>
  <c r="E366" i="4"/>
  <c r="D366" i="4"/>
  <c r="C366" i="4"/>
  <c r="B366" i="4"/>
  <c r="AY365" i="4"/>
  <c r="AU365" i="4"/>
  <c r="AT365" i="4"/>
  <c r="AS365" i="4"/>
  <c r="AQ365" i="4"/>
  <c r="AR365" i="4" s="1"/>
  <c r="AP365" i="4"/>
  <c r="AO365" i="4"/>
  <c r="AM365" i="4"/>
  <c r="AL365" i="4"/>
  <c r="AK365" i="4"/>
  <c r="AI365" i="4"/>
  <c r="AJ365" i="4" s="1"/>
  <c r="AH365" i="4"/>
  <c r="AG365" i="4"/>
  <c r="AE365" i="4"/>
  <c r="AD365" i="4"/>
  <c r="AC365" i="4"/>
  <c r="AA365" i="4"/>
  <c r="AB365" i="4" s="1"/>
  <c r="W365" i="4"/>
  <c r="V365" i="4"/>
  <c r="U365" i="4"/>
  <c r="T365" i="4"/>
  <c r="S365" i="4"/>
  <c r="R365" i="4"/>
  <c r="Q365" i="4"/>
  <c r="P365" i="4"/>
  <c r="O365" i="4"/>
  <c r="N365" i="4"/>
  <c r="M365" i="4"/>
  <c r="L365" i="4"/>
  <c r="K365" i="4"/>
  <c r="J365" i="4"/>
  <c r="I365" i="4"/>
  <c r="H365" i="4"/>
  <c r="G365" i="4"/>
  <c r="F365" i="4"/>
  <c r="E365" i="4"/>
  <c r="AV365" i="4" s="1"/>
  <c r="D365" i="4"/>
  <c r="C365" i="4"/>
  <c r="B365" i="4"/>
  <c r="AY364" i="4"/>
  <c r="AU364" i="4"/>
  <c r="AV364" i="4" s="1"/>
  <c r="AS364" i="4"/>
  <c r="AT364" i="4" s="1"/>
  <c r="AQ364" i="4"/>
  <c r="AR364" i="4" s="1"/>
  <c r="AO364" i="4"/>
  <c r="AP364" i="4" s="1"/>
  <c r="AM364" i="4"/>
  <c r="AN364" i="4" s="1"/>
  <c r="AK364" i="4"/>
  <c r="AL364" i="4" s="1"/>
  <c r="AI364" i="4"/>
  <c r="AJ364" i="4" s="1"/>
  <c r="AG364" i="4"/>
  <c r="AH364" i="4" s="1"/>
  <c r="AE364" i="4"/>
  <c r="AF364" i="4" s="1"/>
  <c r="AC364" i="4"/>
  <c r="AD364" i="4" s="1"/>
  <c r="AA364" i="4"/>
  <c r="AB364" i="4" s="1"/>
  <c r="W364" i="4"/>
  <c r="V364" i="4"/>
  <c r="U364" i="4"/>
  <c r="T364" i="4"/>
  <c r="S364" i="4"/>
  <c r="R364" i="4"/>
  <c r="Q364" i="4"/>
  <c r="P364" i="4"/>
  <c r="O364" i="4"/>
  <c r="N364" i="4"/>
  <c r="M364" i="4"/>
  <c r="L364" i="4"/>
  <c r="K364" i="4"/>
  <c r="J364" i="4"/>
  <c r="I364" i="4"/>
  <c r="H364" i="4"/>
  <c r="G364" i="4"/>
  <c r="F364" i="4"/>
  <c r="E364" i="4"/>
  <c r="D364" i="4"/>
  <c r="C364" i="4"/>
  <c r="B364" i="4"/>
  <c r="AY363" i="4"/>
  <c r="AU363" i="4"/>
  <c r="AS363" i="4"/>
  <c r="AQ363" i="4"/>
  <c r="AO363" i="4"/>
  <c r="AN363" i="4"/>
  <c r="AM363" i="4"/>
  <c r="AK363" i="4"/>
  <c r="AI363" i="4"/>
  <c r="AG363" i="4"/>
  <c r="AF363" i="4"/>
  <c r="AE363" i="4"/>
  <c r="AC363" i="4"/>
  <c r="AA363" i="4"/>
  <c r="W363" i="4"/>
  <c r="V363" i="4"/>
  <c r="U363" i="4"/>
  <c r="T363" i="4"/>
  <c r="S363" i="4"/>
  <c r="R363" i="4"/>
  <c r="Q363" i="4"/>
  <c r="P363" i="4"/>
  <c r="O363" i="4"/>
  <c r="N363" i="4"/>
  <c r="M363" i="4"/>
  <c r="L363" i="4"/>
  <c r="K363" i="4"/>
  <c r="J363" i="4"/>
  <c r="I363" i="4"/>
  <c r="H363" i="4"/>
  <c r="G363" i="4"/>
  <c r="F363" i="4"/>
  <c r="E363" i="4"/>
  <c r="D363" i="4"/>
  <c r="C363" i="4"/>
  <c r="B363" i="4"/>
  <c r="AY362" i="4"/>
  <c r="AU362" i="4"/>
  <c r="AV362" i="4" s="1"/>
  <c r="AS362" i="4"/>
  <c r="AT362" i="4" s="1"/>
  <c r="AQ362" i="4"/>
  <c r="AR362" i="4" s="1"/>
  <c r="AO362" i="4"/>
  <c r="AP362" i="4" s="1"/>
  <c r="AM362" i="4"/>
  <c r="AN362" i="4" s="1"/>
  <c r="AK362" i="4"/>
  <c r="AL362" i="4" s="1"/>
  <c r="AI362" i="4"/>
  <c r="AJ362" i="4" s="1"/>
  <c r="AG362" i="4"/>
  <c r="AH362" i="4" s="1"/>
  <c r="AE362" i="4"/>
  <c r="AF362" i="4" s="1"/>
  <c r="AC362" i="4"/>
  <c r="AD362" i="4" s="1"/>
  <c r="AA362" i="4"/>
  <c r="AB362" i="4" s="1"/>
  <c r="W362" i="4"/>
  <c r="V362" i="4"/>
  <c r="U362" i="4"/>
  <c r="T362" i="4"/>
  <c r="S362" i="4"/>
  <c r="R362" i="4"/>
  <c r="Q362" i="4"/>
  <c r="P362" i="4"/>
  <c r="O362" i="4"/>
  <c r="N362" i="4"/>
  <c r="M362" i="4"/>
  <c r="L362" i="4"/>
  <c r="K362" i="4"/>
  <c r="J362" i="4"/>
  <c r="I362" i="4"/>
  <c r="H362" i="4"/>
  <c r="G362" i="4"/>
  <c r="F362" i="4"/>
  <c r="E362" i="4"/>
  <c r="D362" i="4"/>
  <c r="C362" i="4"/>
  <c r="B362" i="4"/>
  <c r="AY361" i="4"/>
  <c r="AU361" i="4"/>
  <c r="AT361" i="4"/>
  <c r="AS361" i="4"/>
  <c r="AR361" i="4"/>
  <c r="AQ361" i="4"/>
  <c r="AP361" i="4"/>
  <c r="AO361" i="4"/>
  <c r="AM361" i="4"/>
  <c r="AL361" i="4"/>
  <c r="AK361" i="4"/>
  <c r="AJ361" i="4"/>
  <c r="AI361" i="4"/>
  <c r="AH361" i="4"/>
  <c r="AG361" i="4"/>
  <c r="AE361" i="4"/>
  <c r="AD361" i="4"/>
  <c r="AC361" i="4"/>
  <c r="AB361" i="4"/>
  <c r="AA361" i="4"/>
  <c r="W361" i="4"/>
  <c r="V361" i="4"/>
  <c r="U361" i="4"/>
  <c r="T361" i="4"/>
  <c r="S361" i="4"/>
  <c r="R361" i="4"/>
  <c r="Q361" i="4"/>
  <c r="P361" i="4"/>
  <c r="O361" i="4"/>
  <c r="N361" i="4"/>
  <c r="M361" i="4"/>
  <c r="L361" i="4"/>
  <c r="K361" i="4"/>
  <c r="J361" i="4"/>
  <c r="I361" i="4"/>
  <c r="H361" i="4"/>
  <c r="G361" i="4"/>
  <c r="F361" i="4"/>
  <c r="E361" i="4"/>
  <c r="AV361" i="4" s="1"/>
  <c r="D361" i="4"/>
  <c r="C361" i="4"/>
  <c r="B361" i="4"/>
  <c r="AY360" i="4"/>
  <c r="AU360" i="4"/>
  <c r="AV360" i="4" s="1"/>
  <c r="AS360" i="4"/>
  <c r="AT360" i="4" s="1"/>
  <c r="AQ360" i="4"/>
  <c r="AR360" i="4" s="1"/>
  <c r="AO360" i="4"/>
  <c r="AP360" i="4" s="1"/>
  <c r="AM360" i="4"/>
  <c r="AN360" i="4" s="1"/>
  <c r="AK360" i="4"/>
  <c r="AL360" i="4" s="1"/>
  <c r="AI360" i="4"/>
  <c r="AJ360" i="4" s="1"/>
  <c r="AG360" i="4"/>
  <c r="AH360" i="4" s="1"/>
  <c r="AE360" i="4"/>
  <c r="AF360" i="4" s="1"/>
  <c r="AC360" i="4"/>
  <c r="AD360" i="4" s="1"/>
  <c r="AA360" i="4"/>
  <c r="AB360" i="4" s="1"/>
  <c r="W360" i="4"/>
  <c r="V360" i="4"/>
  <c r="U360" i="4"/>
  <c r="T360" i="4"/>
  <c r="S360" i="4"/>
  <c r="R360" i="4"/>
  <c r="Q360" i="4"/>
  <c r="P360" i="4"/>
  <c r="O360" i="4"/>
  <c r="N360" i="4"/>
  <c r="M360" i="4"/>
  <c r="L360" i="4"/>
  <c r="K360" i="4"/>
  <c r="J360" i="4"/>
  <c r="I360" i="4"/>
  <c r="H360" i="4"/>
  <c r="G360" i="4"/>
  <c r="F360" i="4"/>
  <c r="E360" i="4"/>
  <c r="D360" i="4"/>
  <c r="C360" i="4"/>
  <c r="B360" i="4"/>
  <c r="AY359" i="4"/>
  <c r="AU359" i="4"/>
  <c r="AS359" i="4"/>
  <c r="AR359" i="4"/>
  <c r="AQ359" i="4"/>
  <c r="AO359" i="4"/>
  <c r="AM359" i="4"/>
  <c r="AK359" i="4"/>
  <c r="AJ359" i="4"/>
  <c r="AI359" i="4"/>
  <c r="AG359" i="4"/>
  <c r="AE359" i="4"/>
  <c r="AC359" i="4"/>
  <c r="AB359" i="4"/>
  <c r="AA359" i="4"/>
  <c r="W359" i="4"/>
  <c r="V359" i="4"/>
  <c r="U359" i="4"/>
  <c r="T359" i="4"/>
  <c r="S359" i="4"/>
  <c r="R359" i="4"/>
  <c r="Q359" i="4"/>
  <c r="P359" i="4"/>
  <c r="O359" i="4"/>
  <c r="N359" i="4"/>
  <c r="M359" i="4"/>
  <c r="L359" i="4"/>
  <c r="K359" i="4"/>
  <c r="J359" i="4"/>
  <c r="I359" i="4"/>
  <c r="H359" i="4"/>
  <c r="G359" i="4"/>
  <c r="F359" i="4"/>
  <c r="E359" i="4"/>
  <c r="AP359" i="4" s="1"/>
  <c r="D359" i="4"/>
  <c r="C359" i="4"/>
  <c r="B359" i="4"/>
  <c r="AY358" i="4"/>
  <c r="AU358" i="4"/>
  <c r="AV358" i="4" s="1"/>
  <c r="AS358" i="4"/>
  <c r="AT358" i="4" s="1"/>
  <c r="AQ358" i="4"/>
  <c r="AR358" i="4" s="1"/>
  <c r="AO358" i="4"/>
  <c r="AP358" i="4" s="1"/>
  <c r="AM358" i="4"/>
  <c r="AN358" i="4" s="1"/>
  <c r="AK358" i="4"/>
  <c r="AL358" i="4" s="1"/>
  <c r="AI358" i="4"/>
  <c r="AJ358" i="4" s="1"/>
  <c r="AG358" i="4"/>
  <c r="AH358" i="4" s="1"/>
  <c r="AE358" i="4"/>
  <c r="AF358" i="4" s="1"/>
  <c r="AC358" i="4"/>
  <c r="AD358" i="4" s="1"/>
  <c r="AA358" i="4"/>
  <c r="AB358" i="4" s="1"/>
  <c r="W358" i="4"/>
  <c r="V358" i="4"/>
  <c r="U358" i="4"/>
  <c r="T358" i="4"/>
  <c r="S358" i="4"/>
  <c r="R358" i="4"/>
  <c r="Q358" i="4"/>
  <c r="P358" i="4"/>
  <c r="O358" i="4"/>
  <c r="N358" i="4"/>
  <c r="M358" i="4"/>
  <c r="L358" i="4"/>
  <c r="K358" i="4"/>
  <c r="J358" i="4"/>
  <c r="I358" i="4"/>
  <c r="H358" i="4"/>
  <c r="G358" i="4"/>
  <c r="F358" i="4"/>
  <c r="E358" i="4"/>
  <c r="D358" i="4"/>
  <c r="C358" i="4"/>
  <c r="B358" i="4"/>
  <c r="AY357" i="4"/>
  <c r="AU357" i="4"/>
  <c r="AT357" i="4"/>
  <c r="AS357" i="4"/>
  <c r="AQ357" i="4"/>
  <c r="AR357" i="4" s="1"/>
  <c r="AP357" i="4"/>
  <c r="AO357" i="4"/>
  <c r="AM357" i="4"/>
  <c r="AL357" i="4"/>
  <c r="AK357" i="4"/>
  <c r="AI357" i="4"/>
  <c r="AJ357" i="4" s="1"/>
  <c r="AH357" i="4"/>
  <c r="AG357" i="4"/>
  <c r="AE357" i="4"/>
  <c r="AD357" i="4"/>
  <c r="AC357" i="4"/>
  <c r="AA357" i="4"/>
  <c r="AB357" i="4" s="1"/>
  <c r="W357" i="4"/>
  <c r="V357" i="4"/>
  <c r="U357" i="4"/>
  <c r="T357" i="4"/>
  <c r="S357" i="4"/>
  <c r="R357" i="4"/>
  <c r="Q357" i="4"/>
  <c r="P357" i="4"/>
  <c r="O357" i="4"/>
  <c r="N357" i="4"/>
  <c r="M357" i="4"/>
  <c r="L357" i="4"/>
  <c r="K357" i="4"/>
  <c r="J357" i="4"/>
  <c r="I357" i="4"/>
  <c r="H357" i="4"/>
  <c r="G357" i="4"/>
  <c r="F357" i="4"/>
  <c r="E357" i="4"/>
  <c r="AV357" i="4" s="1"/>
  <c r="D357" i="4"/>
  <c r="C357" i="4"/>
  <c r="B357" i="4"/>
  <c r="AY356" i="4"/>
  <c r="AU356" i="4"/>
  <c r="AV356" i="4" s="1"/>
  <c r="AS356" i="4"/>
  <c r="AT356" i="4" s="1"/>
  <c r="AQ356" i="4"/>
  <c r="AR356" i="4" s="1"/>
  <c r="AO356" i="4"/>
  <c r="AP356" i="4" s="1"/>
  <c r="AM356" i="4"/>
  <c r="AN356" i="4" s="1"/>
  <c r="AK356" i="4"/>
  <c r="AL356" i="4" s="1"/>
  <c r="AI356" i="4"/>
  <c r="AJ356" i="4" s="1"/>
  <c r="AG356" i="4"/>
  <c r="AH356" i="4" s="1"/>
  <c r="AE356" i="4"/>
  <c r="AF356" i="4" s="1"/>
  <c r="AC356" i="4"/>
  <c r="AD356" i="4" s="1"/>
  <c r="AA356" i="4"/>
  <c r="AB356" i="4" s="1"/>
  <c r="W356" i="4"/>
  <c r="V356" i="4"/>
  <c r="U356" i="4"/>
  <c r="T356" i="4"/>
  <c r="S356" i="4"/>
  <c r="R356" i="4"/>
  <c r="Q356" i="4"/>
  <c r="P356" i="4"/>
  <c r="O356" i="4"/>
  <c r="N356" i="4"/>
  <c r="M356" i="4"/>
  <c r="L356" i="4"/>
  <c r="K356" i="4"/>
  <c r="J356" i="4"/>
  <c r="I356" i="4"/>
  <c r="H356" i="4"/>
  <c r="G356" i="4"/>
  <c r="F356" i="4"/>
  <c r="E356" i="4"/>
  <c r="D356" i="4"/>
  <c r="C356" i="4"/>
  <c r="B356" i="4"/>
  <c r="AY355" i="4"/>
  <c r="AU355" i="4"/>
  <c r="AS355" i="4"/>
  <c r="AQ355" i="4"/>
  <c r="AO355" i="4"/>
  <c r="AM355" i="4"/>
  <c r="AK355" i="4"/>
  <c r="AI355" i="4"/>
  <c r="AG355" i="4"/>
  <c r="AF355" i="4"/>
  <c r="AE355" i="4"/>
  <c r="AC355" i="4"/>
  <c r="AA355" i="4"/>
  <c r="W355" i="4"/>
  <c r="V355" i="4"/>
  <c r="U355" i="4"/>
  <c r="T355" i="4"/>
  <c r="S355" i="4"/>
  <c r="R355" i="4"/>
  <c r="Q355" i="4"/>
  <c r="P355" i="4"/>
  <c r="O355" i="4"/>
  <c r="N355" i="4"/>
  <c r="M355" i="4"/>
  <c r="L355" i="4"/>
  <c r="K355" i="4"/>
  <c r="J355" i="4"/>
  <c r="I355" i="4"/>
  <c r="H355" i="4"/>
  <c r="G355" i="4"/>
  <c r="F355" i="4"/>
  <c r="E355" i="4"/>
  <c r="D355" i="4"/>
  <c r="C355" i="4"/>
  <c r="B355" i="4"/>
  <c r="AY354" i="4"/>
  <c r="AU354" i="4"/>
  <c r="AV354" i="4" s="1"/>
  <c r="AS354" i="4"/>
  <c r="AT354" i="4" s="1"/>
  <c r="AQ354" i="4"/>
  <c r="AR354" i="4" s="1"/>
  <c r="AO354" i="4"/>
  <c r="AP354" i="4" s="1"/>
  <c r="AM354" i="4"/>
  <c r="AN354" i="4" s="1"/>
  <c r="AK354" i="4"/>
  <c r="AL354" i="4" s="1"/>
  <c r="AI354" i="4"/>
  <c r="AJ354" i="4" s="1"/>
  <c r="AG354" i="4"/>
  <c r="AH354" i="4" s="1"/>
  <c r="AE354" i="4"/>
  <c r="AF354" i="4" s="1"/>
  <c r="AC354" i="4"/>
  <c r="AD354" i="4" s="1"/>
  <c r="AA354" i="4"/>
  <c r="AB354" i="4" s="1"/>
  <c r="W354" i="4"/>
  <c r="V354" i="4"/>
  <c r="U354" i="4"/>
  <c r="T354" i="4"/>
  <c r="S354" i="4"/>
  <c r="R354" i="4"/>
  <c r="Q354" i="4"/>
  <c r="P354" i="4"/>
  <c r="O354" i="4"/>
  <c r="N354" i="4"/>
  <c r="M354" i="4"/>
  <c r="L354" i="4"/>
  <c r="K354" i="4"/>
  <c r="J354" i="4"/>
  <c r="I354" i="4"/>
  <c r="H354" i="4"/>
  <c r="G354" i="4"/>
  <c r="F354" i="4"/>
  <c r="E354" i="4"/>
  <c r="D354" i="4"/>
  <c r="C354" i="4"/>
  <c r="B354" i="4"/>
  <c r="AY353" i="4"/>
  <c r="AU353" i="4"/>
  <c r="AT353" i="4"/>
  <c r="AS353" i="4"/>
  <c r="AR353" i="4"/>
  <c r="AQ353" i="4"/>
  <c r="AP353" i="4"/>
  <c r="AO353" i="4"/>
  <c r="AM353" i="4"/>
  <c r="AL353" i="4"/>
  <c r="AK353" i="4"/>
  <c r="AJ353" i="4"/>
  <c r="AI353" i="4"/>
  <c r="AH353" i="4"/>
  <c r="AG353" i="4"/>
  <c r="AE353" i="4"/>
  <c r="AD353" i="4"/>
  <c r="AC353" i="4"/>
  <c r="AB353" i="4"/>
  <c r="AA353" i="4"/>
  <c r="W353" i="4"/>
  <c r="V353" i="4"/>
  <c r="U353" i="4"/>
  <c r="T353" i="4"/>
  <c r="S353" i="4"/>
  <c r="R353" i="4"/>
  <c r="Q353" i="4"/>
  <c r="P353" i="4"/>
  <c r="O353" i="4"/>
  <c r="N353" i="4"/>
  <c r="M353" i="4"/>
  <c r="L353" i="4"/>
  <c r="K353" i="4"/>
  <c r="J353" i="4"/>
  <c r="I353" i="4"/>
  <c r="H353" i="4"/>
  <c r="G353" i="4"/>
  <c r="F353" i="4"/>
  <c r="E353" i="4"/>
  <c r="AV353" i="4" s="1"/>
  <c r="D353" i="4"/>
  <c r="C353" i="4"/>
  <c r="B353" i="4"/>
  <c r="AY352" i="4"/>
  <c r="AU352" i="4"/>
  <c r="AV352" i="4" s="1"/>
  <c r="AS352" i="4"/>
  <c r="AT352" i="4" s="1"/>
  <c r="AQ352" i="4"/>
  <c r="AR352" i="4" s="1"/>
  <c r="AO352" i="4"/>
  <c r="AP352" i="4" s="1"/>
  <c r="AM352" i="4"/>
  <c r="AN352" i="4" s="1"/>
  <c r="AK352" i="4"/>
  <c r="AL352" i="4" s="1"/>
  <c r="AI352" i="4"/>
  <c r="AJ352" i="4" s="1"/>
  <c r="AG352" i="4"/>
  <c r="AH352" i="4" s="1"/>
  <c r="AE352" i="4"/>
  <c r="AF352" i="4" s="1"/>
  <c r="AC352" i="4"/>
  <c r="AD352" i="4" s="1"/>
  <c r="AA352" i="4"/>
  <c r="AB352" i="4" s="1"/>
  <c r="W352" i="4"/>
  <c r="V352" i="4"/>
  <c r="U352" i="4"/>
  <c r="T352" i="4"/>
  <c r="S352" i="4"/>
  <c r="R352" i="4"/>
  <c r="Q352" i="4"/>
  <c r="P352" i="4"/>
  <c r="O352" i="4"/>
  <c r="N352" i="4"/>
  <c r="M352" i="4"/>
  <c r="L352" i="4"/>
  <c r="K352" i="4"/>
  <c r="J352" i="4"/>
  <c r="I352" i="4"/>
  <c r="H352" i="4"/>
  <c r="G352" i="4"/>
  <c r="F352" i="4"/>
  <c r="E352" i="4"/>
  <c r="D352" i="4"/>
  <c r="C352" i="4"/>
  <c r="B352" i="4"/>
  <c r="AY351" i="4"/>
  <c r="AU351" i="4"/>
  <c r="AS351" i="4"/>
  <c r="AR351" i="4"/>
  <c r="AQ351" i="4"/>
  <c r="AO351" i="4"/>
  <c r="AM351" i="4"/>
  <c r="AK351" i="4"/>
  <c r="AJ351" i="4"/>
  <c r="AI351" i="4"/>
  <c r="AG351" i="4"/>
  <c r="AE351" i="4"/>
  <c r="AC351" i="4"/>
  <c r="AB351" i="4"/>
  <c r="AA351" i="4"/>
  <c r="W351" i="4"/>
  <c r="V351" i="4"/>
  <c r="U351" i="4"/>
  <c r="T351" i="4"/>
  <c r="S351" i="4"/>
  <c r="R351" i="4"/>
  <c r="Q351" i="4"/>
  <c r="P351" i="4"/>
  <c r="O351" i="4"/>
  <c r="N351" i="4"/>
  <c r="M351" i="4"/>
  <c r="L351" i="4"/>
  <c r="K351" i="4"/>
  <c r="J351" i="4"/>
  <c r="I351" i="4"/>
  <c r="H351" i="4"/>
  <c r="G351" i="4"/>
  <c r="F351" i="4"/>
  <c r="E351" i="4"/>
  <c r="AP351" i="4" s="1"/>
  <c r="D351" i="4"/>
  <c r="C351" i="4"/>
  <c r="B351" i="4"/>
  <c r="AY350" i="4"/>
  <c r="AU350" i="4"/>
  <c r="AV350" i="4" s="1"/>
  <c r="AS350" i="4"/>
  <c r="AT350" i="4" s="1"/>
  <c r="AQ350" i="4"/>
  <c r="AR350" i="4" s="1"/>
  <c r="AO350" i="4"/>
  <c r="AP350" i="4" s="1"/>
  <c r="AM350" i="4"/>
  <c r="AN350" i="4" s="1"/>
  <c r="AK350" i="4"/>
  <c r="AL350" i="4" s="1"/>
  <c r="AI350" i="4"/>
  <c r="AJ350" i="4" s="1"/>
  <c r="AG350" i="4"/>
  <c r="AH350" i="4" s="1"/>
  <c r="AE350" i="4"/>
  <c r="AF350" i="4" s="1"/>
  <c r="AC350" i="4"/>
  <c r="AD350" i="4" s="1"/>
  <c r="AA350" i="4"/>
  <c r="AB350" i="4" s="1"/>
  <c r="W350" i="4"/>
  <c r="V350" i="4"/>
  <c r="U350" i="4"/>
  <c r="T350" i="4"/>
  <c r="S350" i="4"/>
  <c r="R350" i="4"/>
  <c r="Q350" i="4"/>
  <c r="P350" i="4"/>
  <c r="O350" i="4"/>
  <c r="N350" i="4"/>
  <c r="M350" i="4"/>
  <c r="L350" i="4"/>
  <c r="K350" i="4"/>
  <c r="J350" i="4"/>
  <c r="I350" i="4"/>
  <c r="H350" i="4"/>
  <c r="G350" i="4"/>
  <c r="F350" i="4"/>
  <c r="E350" i="4"/>
  <c r="D350" i="4"/>
  <c r="C350" i="4"/>
  <c r="B350" i="4"/>
  <c r="AY349" i="4"/>
  <c r="AU349" i="4"/>
  <c r="AT349" i="4"/>
  <c r="AS349" i="4"/>
  <c r="AQ349" i="4"/>
  <c r="AP349" i="4"/>
  <c r="AO349" i="4"/>
  <c r="AM349" i="4"/>
  <c r="AL349" i="4"/>
  <c r="AK349" i="4"/>
  <c r="AI349" i="4"/>
  <c r="AH349" i="4"/>
  <c r="AG349" i="4"/>
  <c r="AE349" i="4"/>
  <c r="AD349" i="4"/>
  <c r="AC349" i="4"/>
  <c r="AA349" i="4"/>
  <c r="W349" i="4"/>
  <c r="V349" i="4"/>
  <c r="U349" i="4"/>
  <c r="T349" i="4"/>
  <c r="S349" i="4"/>
  <c r="R349" i="4"/>
  <c r="Q349" i="4"/>
  <c r="P349" i="4"/>
  <c r="O349" i="4"/>
  <c r="N349" i="4"/>
  <c r="M349" i="4"/>
  <c r="L349" i="4"/>
  <c r="K349" i="4"/>
  <c r="J349" i="4"/>
  <c r="I349" i="4"/>
  <c r="H349" i="4"/>
  <c r="G349" i="4"/>
  <c r="F349" i="4"/>
  <c r="E349" i="4"/>
  <c r="AR349" i="4" s="1"/>
  <c r="D349" i="4"/>
  <c r="C349" i="4"/>
  <c r="B349" i="4"/>
  <c r="AY348" i="4"/>
  <c r="AU348" i="4"/>
  <c r="AV348" i="4" s="1"/>
  <c r="AS348" i="4"/>
  <c r="AT348" i="4" s="1"/>
  <c r="AQ348" i="4"/>
  <c r="AR348" i="4" s="1"/>
  <c r="AO348" i="4"/>
  <c r="AP348" i="4" s="1"/>
  <c r="AM348" i="4"/>
  <c r="AN348" i="4" s="1"/>
  <c r="AK348" i="4"/>
  <c r="AL348" i="4" s="1"/>
  <c r="AI348" i="4"/>
  <c r="AJ348" i="4" s="1"/>
  <c r="AG348" i="4"/>
  <c r="AH348" i="4" s="1"/>
  <c r="AE348" i="4"/>
  <c r="AF348" i="4" s="1"/>
  <c r="AC348" i="4"/>
  <c r="AD348" i="4" s="1"/>
  <c r="AA348" i="4"/>
  <c r="AB348" i="4" s="1"/>
  <c r="W348" i="4"/>
  <c r="V348" i="4"/>
  <c r="U348" i="4"/>
  <c r="T348" i="4"/>
  <c r="S348" i="4"/>
  <c r="R348" i="4"/>
  <c r="Q348" i="4"/>
  <c r="P348" i="4"/>
  <c r="O348" i="4"/>
  <c r="N348" i="4"/>
  <c r="M348" i="4"/>
  <c r="L348" i="4"/>
  <c r="K348" i="4"/>
  <c r="J348" i="4"/>
  <c r="I348" i="4"/>
  <c r="H348" i="4"/>
  <c r="G348" i="4"/>
  <c r="F348" i="4"/>
  <c r="E348" i="4"/>
  <c r="D348" i="4"/>
  <c r="C348" i="4"/>
  <c r="B348" i="4"/>
  <c r="AY347" i="4"/>
  <c r="AU347" i="4"/>
  <c r="AS347" i="4"/>
  <c r="AQ347" i="4"/>
  <c r="AO347" i="4"/>
  <c r="AM347" i="4"/>
  <c r="AK347" i="4"/>
  <c r="AI347" i="4"/>
  <c r="AG347" i="4"/>
  <c r="AE347" i="4"/>
  <c r="AC347" i="4"/>
  <c r="AA347" i="4"/>
  <c r="W347" i="4"/>
  <c r="V347" i="4"/>
  <c r="U347" i="4"/>
  <c r="T347" i="4"/>
  <c r="S347" i="4"/>
  <c r="R347" i="4"/>
  <c r="Q347" i="4"/>
  <c r="P347" i="4"/>
  <c r="O347" i="4"/>
  <c r="N347" i="4"/>
  <c r="M347" i="4"/>
  <c r="L347" i="4"/>
  <c r="K347" i="4"/>
  <c r="J347" i="4"/>
  <c r="I347" i="4"/>
  <c r="H347" i="4"/>
  <c r="G347" i="4"/>
  <c r="F347" i="4"/>
  <c r="E347" i="4"/>
  <c r="AF347" i="4" s="1"/>
  <c r="D347" i="4"/>
  <c r="C347" i="4"/>
  <c r="B347" i="4"/>
  <c r="AY346" i="4"/>
  <c r="AU346" i="4"/>
  <c r="AV346" i="4" s="1"/>
  <c r="AS346" i="4"/>
  <c r="AT346" i="4" s="1"/>
  <c r="AQ346" i="4"/>
  <c r="AR346" i="4" s="1"/>
  <c r="AO346" i="4"/>
  <c r="AP346" i="4" s="1"/>
  <c r="AM346" i="4"/>
  <c r="AN346" i="4" s="1"/>
  <c r="AK346" i="4"/>
  <c r="AL346" i="4" s="1"/>
  <c r="AI346" i="4"/>
  <c r="AJ346" i="4" s="1"/>
  <c r="AG346" i="4"/>
  <c r="AH346" i="4" s="1"/>
  <c r="AE346" i="4"/>
  <c r="AF346" i="4" s="1"/>
  <c r="AC346" i="4"/>
  <c r="AD346" i="4" s="1"/>
  <c r="AA346" i="4"/>
  <c r="AB346" i="4" s="1"/>
  <c r="W346" i="4"/>
  <c r="V346" i="4"/>
  <c r="U346" i="4"/>
  <c r="T346" i="4"/>
  <c r="S346" i="4"/>
  <c r="R346" i="4"/>
  <c r="Q346" i="4"/>
  <c r="P346" i="4"/>
  <c r="O346" i="4"/>
  <c r="N346" i="4"/>
  <c r="M346" i="4"/>
  <c r="L346" i="4"/>
  <c r="K346" i="4"/>
  <c r="J346" i="4"/>
  <c r="I346" i="4"/>
  <c r="H346" i="4"/>
  <c r="G346" i="4"/>
  <c r="F346" i="4"/>
  <c r="E346" i="4"/>
  <c r="D346" i="4"/>
  <c r="C346" i="4"/>
  <c r="B346" i="4"/>
  <c r="AY345" i="4"/>
  <c r="AU345" i="4"/>
  <c r="AT345" i="4"/>
  <c r="AS345" i="4"/>
  <c r="AQ345" i="4"/>
  <c r="AP345" i="4"/>
  <c r="AO345" i="4"/>
  <c r="AM345" i="4"/>
  <c r="AL345" i="4"/>
  <c r="AK345" i="4"/>
  <c r="AI345" i="4"/>
  <c r="AH345" i="4"/>
  <c r="AG345" i="4"/>
  <c r="AE345" i="4"/>
  <c r="AD345" i="4"/>
  <c r="AC345" i="4"/>
  <c r="AA345" i="4"/>
  <c r="W345" i="4"/>
  <c r="V345" i="4"/>
  <c r="U345" i="4"/>
  <c r="T345" i="4"/>
  <c r="S345" i="4"/>
  <c r="R345" i="4"/>
  <c r="Q345" i="4"/>
  <c r="P345" i="4"/>
  <c r="O345" i="4"/>
  <c r="N345" i="4"/>
  <c r="M345" i="4"/>
  <c r="L345" i="4"/>
  <c r="K345" i="4"/>
  <c r="J345" i="4"/>
  <c r="I345" i="4"/>
  <c r="H345" i="4"/>
  <c r="G345" i="4"/>
  <c r="F345" i="4"/>
  <c r="E345" i="4"/>
  <c r="AV345" i="4" s="1"/>
  <c r="D345" i="4"/>
  <c r="C345" i="4"/>
  <c r="B345" i="4"/>
  <c r="AY344" i="4"/>
  <c r="AU344" i="4"/>
  <c r="AV344" i="4" s="1"/>
  <c r="AS344" i="4"/>
  <c r="AT344" i="4" s="1"/>
  <c r="AQ344" i="4"/>
  <c r="AR344" i="4" s="1"/>
  <c r="AO344" i="4"/>
  <c r="AP344" i="4" s="1"/>
  <c r="AM344" i="4"/>
  <c r="AN344" i="4" s="1"/>
  <c r="AK344" i="4"/>
  <c r="AL344" i="4" s="1"/>
  <c r="AI344" i="4"/>
  <c r="AJ344" i="4" s="1"/>
  <c r="AG344" i="4"/>
  <c r="AH344" i="4" s="1"/>
  <c r="AE344" i="4"/>
  <c r="AF344" i="4" s="1"/>
  <c r="AC344" i="4"/>
  <c r="AD344" i="4" s="1"/>
  <c r="AA344" i="4"/>
  <c r="AB344" i="4" s="1"/>
  <c r="W344" i="4"/>
  <c r="V344" i="4"/>
  <c r="U344" i="4"/>
  <c r="T344" i="4"/>
  <c r="S344" i="4"/>
  <c r="R344" i="4"/>
  <c r="Q344" i="4"/>
  <c r="P344" i="4"/>
  <c r="O344" i="4"/>
  <c r="N344" i="4"/>
  <c r="M344" i="4"/>
  <c r="L344" i="4"/>
  <c r="K344" i="4"/>
  <c r="J344" i="4"/>
  <c r="I344" i="4"/>
  <c r="H344" i="4"/>
  <c r="G344" i="4"/>
  <c r="F344" i="4"/>
  <c r="E344" i="4"/>
  <c r="D344" i="4"/>
  <c r="C344" i="4"/>
  <c r="B344" i="4"/>
  <c r="AY343" i="4"/>
  <c r="AU343" i="4"/>
  <c r="AS343" i="4"/>
  <c r="AR343" i="4"/>
  <c r="AQ343" i="4"/>
  <c r="AO343" i="4"/>
  <c r="AM343" i="4"/>
  <c r="AK343" i="4"/>
  <c r="AJ343" i="4"/>
  <c r="AI343" i="4"/>
  <c r="AG343" i="4"/>
  <c r="AE343" i="4"/>
  <c r="AC343" i="4"/>
  <c r="AB343" i="4"/>
  <c r="AA343" i="4"/>
  <c r="W343" i="4"/>
  <c r="V343" i="4"/>
  <c r="U343" i="4"/>
  <c r="T343" i="4"/>
  <c r="S343" i="4"/>
  <c r="R343" i="4"/>
  <c r="Q343" i="4"/>
  <c r="P343" i="4"/>
  <c r="O343" i="4"/>
  <c r="N343" i="4"/>
  <c r="M343" i="4"/>
  <c r="L343" i="4"/>
  <c r="K343" i="4"/>
  <c r="J343" i="4"/>
  <c r="I343" i="4"/>
  <c r="H343" i="4"/>
  <c r="G343" i="4"/>
  <c r="F343" i="4"/>
  <c r="E343" i="4"/>
  <c r="AP343" i="4" s="1"/>
  <c r="D343" i="4"/>
  <c r="C343" i="4"/>
  <c r="B343" i="4"/>
  <c r="AY342" i="4"/>
  <c r="AU342" i="4"/>
  <c r="AV342" i="4" s="1"/>
  <c r="AS342" i="4"/>
  <c r="AT342" i="4" s="1"/>
  <c r="AQ342" i="4"/>
  <c r="AR342" i="4" s="1"/>
  <c r="AO342" i="4"/>
  <c r="AP342" i="4" s="1"/>
  <c r="AM342" i="4"/>
  <c r="AN342" i="4" s="1"/>
  <c r="AK342" i="4"/>
  <c r="AL342" i="4" s="1"/>
  <c r="AI342" i="4"/>
  <c r="AJ342" i="4" s="1"/>
  <c r="AG342" i="4"/>
  <c r="AH342" i="4" s="1"/>
  <c r="AE342" i="4"/>
  <c r="AF342" i="4" s="1"/>
  <c r="AC342" i="4"/>
  <c r="AD342" i="4" s="1"/>
  <c r="AA342" i="4"/>
  <c r="AB342" i="4" s="1"/>
  <c r="W342" i="4"/>
  <c r="V342" i="4"/>
  <c r="U342" i="4"/>
  <c r="T342" i="4"/>
  <c r="S342" i="4"/>
  <c r="R342" i="4"/>
  <c r="Q342" i="4"/>
  <c r="P342" i="4"/>
  <c r="O342" i="4"/>
  <c r="N342" i="4"/>
  <c r="M342" i="4"/>
  <c r="L342" i="4"/>
  <c r="K342" i="4"/>
  <c r="J342" i="4"/>
  <c r="I342" i="4"/>
  <c r="H342" i="4"/>
  <c r="G342" i="4"/>
  <c r="F342" i="4"/>
  <c r="E342" i="4"/>
  <c r="D342" i="4"/>
  <c r="C342" i="4"/>
  <c r="B342" i="4"/>
  <c r="AY341" i="4"/>
  <c r="AU341" i="4"/>
  <c r="AT341" i="4"/>
  <c r="AS341" i="4"/>
  <c r="AQ341" i="4"/>
  <c r="AR341" i="4" s="1"/>
  <c r="AP341" i="4"/>
  <c r="AO341" i="4"/>
  <c r="AM341" i="4"/>
  <c r="AL341" i="4"/>
  <c r="AK341" i="4"/>
  <c r="AI341" i="4"/>
  <c r="AJ341" i="4" s="1"/>
  <c r="AH341" i="4"/>
  <c r="AG341" i="4"/>
  <c r="AE341" i="4"/>
  <c r="AD341" i="4"/>
  <c r="AC341" i="4"/>
  <c r="AA341" i="4"/>
  <c r="AB341" i="4" s="1"/>
  <c r="W341" i="4"/>
  <c r="V341" i="4"/>
  <c r="U341" i="4"/>
  <c r="T341" i="4"/>
  <c r="S341" i="4"/>
  <c r="R341" i="4"/>
  <c r="Q341" i="4"/>
  <c r="P341" i="4"/>
  <c r="O341" i="4"/>
  <c r="N341" i="4"/>
  <c r="M341" i="4"/>
  <c r="L341" i="4"/>
  <c r="K341" i="4"/>
  <c r="J341" i="4"/>
  <c r="I341" i="4"/>
  <c r="H341" i="4"/>
  <c r="G341" i="4"/>
  <c r="F341" i="4"/>
  <c r="E341" i="4"/>
  <c r="AV341" i="4" s="1"/>
  <c r="D341" i="4"/>
  <c r="C341" i="4"/>
  <c r="B341" i="4"/>
  <c r="AY340" i="4"/>
  <c r="AU340" i="4"/>
  <c r="AV340" i="4" s="1"/>
  <c r="AS340" i="4"/>
  <c r="AT340" i="4" s="1"/>
  <c r="AQ340" i="4"/>
  <c r="AR340" i="4" s="1"/>
  <c r="AO340" i="4"/>
  <c r="AP340" i="4" s="1"/>
  <c r="AM340" i="4"/>
  <c r="AN340" i="4" s="1"/>
  <c r="AK340" i="4"/>
  <c r="AL340" i="4" s="1"/>
  <c r="AI340" i="4"/>
  <c r="AJ340" i="4" s="1"/>
  <c r="AG340" i="4"/>
  <c r="AH340" i="4" s="1"/>
  <c r="AE340" i="4"/>
  <c r="AF340" i="4" s="1"/>
  <c r="AC340" i="4"/>
  <c r="AD340" i="4" s="1"/>
  <c r="AA340" i="4"/>
  <c r="AB340" i="4" s="1"/>
  <c r="W340" i="4"/>
  <c r="V340" i="4"/>
  <c r="U340" i="4"/>
  <c r="T340" i="4"/>
  <c r="S340" i="4"/>
  <c r="R340" i="4"/>
  <c r="Q340" i="4"/>
  <c r="P340" i="4"/>
  <c r="O340" i="4"/>
  <c r="N340" i="4"/>
  <c r="M340" i="4"/>
  <c r="L340" i="4"/>
  <c r="K340" i="4"/>
  <c r="J340" i="4"/>
  <c r="I340" i="4"/>
  <c r="H340" i="4"/>
  <c r="G340" i="4"/>
  <c r="F340" i="4"/>
  <c r="E340" i="4"/>
  <c r="D340" i="4"/>
  <c r="C340" i="4"/>
  <c r="B340" i="4"/>
  <c r="AY339" i="4"/>
  <c r="AU339" i="4"/>
  <c r="AS339" i="4"/>
  <c r="AQ339" i="4"/>
  <c r="AO339" i="4"/>
  <c r="AM339" i="4"/>
  <c r="AK339" i="4"/>
  <c r="AI339" i="4"/>
  <c r="AG339" i="4"/>
  <c r="AE339" i="4"/>
  <c r="AC339" i="4"/>
  <c r="AA339" i="4"/>
  <c r="W339" i="4"/>
  <c r="V339" i="4"/>
  <c r="U339" i="4"/>
  <c r="T339" i="4"/>
  <c r="S339" i="4"/>
  <c r="R339" i="4"/>
  <c r="Q339" i="4"/>
  <c r="P339" i="4"/>
  <c r="O339" i="4"/>
  <c r="N339" i="4"/>
  <c r="M339" i="4"/>
  <c r="L339" i="4"/>
  <c r="K339" i="4"/>
  <c r="J339" i="4"/>
  <c r="I339" i="4"/>
  <c r="H339" i="4"/>
  <c r="G339" i="4"/>
  <c r="F339" i="4"/>
  <c r="E339" i="4"/>
  <c r="AF339" i="4" s="1"/>
  <c r="D339" i="4"/>
  <c r="C339" i="4"/>
  <c r="B339" i="4"/>
  <c r="AY338" i="4"/>
  <c r="AU338" i="4"/>
  <c r="AV338" i="4" s="1"/>
  <c r="AS338" i="4"/>
  <c r="AT338" i="4" s="1"/>
  <c r="AQ338" i="4"/>
  <c r="AR338" i="4" s="1"/>
  <c r="AO338" i="4"/>
  <c r="AP338" i="4" s="1"/>
  <c r="AM338" i="4"/>
  <c r="AN338" i="4" s="1"/>
  <c r="AK338" i="4"/>
  <c r="AL338" i="4" s="1"/>
  <c r="AI338" i="4"/>
  <c r="AJ338" i="4" s="1"/>
  <c r="AG338" i="4"/>
  <c r="AH338" i="4" s="1"/>
  <c r="AE338" i="4"/>
  <c r="AF338" i="4" s="1"/>
  <c r="AC338" i="4"/>
  <c r="AD338" i="4" s="1"/>
  <c r="AA338" i="4"/>
  <c r="AB338" i="4" s="1"/>
  <c r="W338" i="4"/>
  <c r="V338" i="4"/>
  <c r="U338" i="4"/>
  <c r="T338" i="4"/>
  <c r="S338" i="4"/>
  <c r="R338" i="4"/>
  <c r="Q338" i="4"/>
  <c r="P338" i="4"/>
  <c r="O338" i="4"/>
  <c r="N338" i="4"/>
  <c r="M338" i="4"/>
  <c r="L338" i="4"/>
  <c r="K338" i="4"/>
  <c r="J338" i="4"/>
  <c r="I338" i="4"/>
  <c r="H338" i="4"/>
  <c r="G338" i="4"/>
  <c r="F338" i="4"/>
  <c r="E338" i="4"/>
  <c r="D338" i="4"/>
  <c r="C338" i="4"/>
  <c r="B338" i="4"/>
  <c r="AY337" i="4"/>
  <c r="AU337" i="4"/>
  <c r="AT337" i="4"/>
  <c r="AS337" i="4"/>
  <c r="AQ337" i="4"/>
  <c r="AR337" i="4" s="1"/>
  <c r="AP337" i="4"/>
  <c r="AO337" i="4"/>
  <c r="AM337" i="4"/>
  <c r="AL337" i="4"/>
  <c r="AK337" i="4"/>
  <c r="AI337" i="4"/>
  <c r="AJ337" i="4" s="1"/>
  <c r="AH337" i="4"/>
  <c r="AG337" i="4"/>
  <c r="AE337" i="4"/>
  <c r="AD337" i="4"/>
  <c r="AC337" i="4"/>
  <c r="AA337" i="4"/>
  <c r="AB337" i="4" s="1"/>
  <c r="W337" i="4"/>
  <c r="V337" i="4"/>
  <c r="U337" i="4"/>
  <c r="T337" i="4"/>
  <c r="S337" i="4"/>
  <c r="R337" i="4"/>
  <c r="Q337" i="4"/>
  <c r="P337" i="4"/>
  <c r="O337" i="4"/>
  <c r="N337" i="4"/>
  <c r="M337" i="4"/>
  <c r="L337" i="4"/>
  <c r="K337" i="4"/>
  <c r="J337" i="4"/>
  <c r="I337" i="4"/>
  <c r="H337" i="4"/>
  <c r="G337" i="4"/>
  <c r="F337" i="4"/>
  <c r="E337" i="4"/>
  <c r="AV337" i="4" s="1"/>
  <c r="D337" i="4"/>
  <c r="C337" i="4"/>
  <c r="B337" i="4"/>
  <c r="AY336" i="4"/>
  <c r="AU336" i="4"/>
  <c r="AV336" i="4" s="1"/>
  <c r="AS336" i="4"/>
  <c r="AT336" i="4" s="1"/>
  <c r="AQ336" i="4"/>
  <c r="AR336" i="4" s="1"/>
  <c r="AO336" i="4"/>
  <c r="AP336" i="4" s="1"/>
  <c r="AM336" i="4"/>
  <c r="AN336" i="4" s="1"/>
  <c r="AK336" i="4"/>
  <c r="AL336" i="4" s="1"/>
  <c r="AI336" i="4"/>
  <c r="AJ336" i="4" s="1"/>
  <c r="AG336" i="4"/>
  <c r="AH336" i="4" s="1"/>
  <c r="AE336" i="4"/>
  <c r="AF336" i="4" s="1"/>
  <c r="AC336" i="4"/>
  <c r="AD336" i="4" s="1"/>
  <c r="AA336" i="4"/>
  <c r="AB336" i="4" s="1"/>
  <c r="W336" i="4"/>
  <c r="V336" i="4"/>
  <c r="U336" i="4"/>
  <c r="T336" i="4"/>
  <c r="S336" i="4"/>
  <c r="R336" i="4"/>
  <c r="Q336" i="4"/>
  <c r="P336" i="4"/>
  <c r="O336" i="4"/>
  <c r="N336" i="4"/>
  <c r="M336" i="4"/>
  <c r="L336" i="4"/>
  <c r="K336" i="4"/>
  <c r="J336" i="4"/>
  <c r="I336" i="4"/>
  <c r="H336" i="4"/>
  <c r="G336" i="4"/>
  <c r="F336" i="4"/>
  <c r="E336" i="4"/>
  <c r="D336" i="4"/>
  <c r="C336" i="4"/>
  <c r="B336" i="4"/>
  <c r="AY335" i="4"/>
  <c r="AU335" i="4"/>
  <c r="AS335" i="4"/>
  <c r="AT335" i="4" s="1"/>
  <c r="AR335" i="4"/>
  <c r="AQ335" i="4"/>
  <c r="AO335" i="4"/>
  <c r="AP335" i="4" s="1"/>
  <c r="AM335" i="4"/>
  <c r="AK335" i="4"/>
  <c r="AL335" i="4" s="1"/>
  <c r="AJ335" i="4"/>
  <c r="AI335" i="4"/>
  <c r="AG335" i="4"/>
  <c r="AH335" i="4" s="1"/>
  <c r="AE335" i="4"/>
  <c r="AC335" i="4"/>
  <c r="AD335" i="4" s="1"/>
  <c r="AB335" i="4"/>
  <c r="AA335" i="4"/>
  <c r="W335" i="4"/>
  <c r="V335" i="4"/>
  <c r="U335" i="4"/>
  <c r="T335" i="4"/>
  <c r="S335" i="4"/>
  <c r="R335" i="4"/>
  <c r="Q335" i="4"/>
  <c r="P335" i="4"/>
  <c r="O335" i="4"/>
  <c r="N335" i="4"/>
  <c r="M335" i="4"/>
  <c r="L335" i="4"/>
  <c r="K335" i="4"/>
  <c r="J335" i="4"/>
  <c r="I335" i="4"/>
  <c r="H335" i="4"/>
  <c r="G335" i="4"/>
  <c r="F335" i="4"/>
  <c r="E335" i="4"/>
  <c r="AV335" i="4" s="1"/>
  <c r="D335" i="4"/>
  <c r="C335" i="4"/>
  <c r="B335" i="4"/>
  <c r="AY334" i="4"/>
  <c r="AU334" i="4"/>
  <c r="AS334" i="4"/>
  <c r="AT334" i="4" s="1"/>
  <c r="AQ334" i="4"/>
  <c r="AR334" i="4" s="1"/>
  <c r="AO334" i="4"/>
  <c r="AP334" i="4" s="1"/>
  <c r="AM334" i="4"/>
  <c r="AK334" i="4"/>
  <c r="AL334" i="4" s="1"/>
  <c r="AI334" i="4"/>
  <c r="AJ334" i="4" s="1"/>
  <c r="AG334" i="4"/>
  <c r="AH334" i="4" s="1"/>
  <c r="AE334" i="4"/>
  <c r="AC334" i="4"/>
  <c r="AD334" i="4" s="1"/>
  <c r="AA334" i="4"/>
  <c r="AB334" i="4" s="1"/>
  <c r="W334" i="4"/>
  <c r="V334" i="4"/>
  <c r="U334" i="4"/>
  <c r="T334" i="4"/>
  <c r="S334" i="4"/>
  <c r="R334" i="4"/>
  <c r="Q334" i="4"/>
  <c r="P334" i="4"/>
  <c r="O334" i="4"/>
  <c r="N334" i="4"/>
  <c r="M334" i="4"/>
  <c r="L334" i="4"/>
  <c r="K334" i="4"/>
  <c r="J334" i="4"/>
  <c r="I334" i="4"/>
  <c r="H334" i="4"/>
  <c r="G334" i="4"/>
  <c r="F334" i="4"/>
  <c r="E334" i="4"/>
  <c r="AV334" i="4" s="1"/>
  <c r="D334" i="4"/>
  <c r="C334" i="4"/>
  <c r="B334" i="4"/>
  <c r="AY333" i="4"/>
  <c r="AU333" i="4"/>
  <c r="AV333" i="4" s="1"/>
  <c r="AT333" i="4"/>
  <c r="AS333" i="4"/>
  <c r="AQ333" i="4"/>
  <c r="AR333" i="4" s="1"/>
  <c r="AP333" i="4"/>
  <c r="AO333" i="4"/>
  <c r="AM333" i="4"/>
  <c r="AN333" i="4" s="1"/>
  <c r="AL333" i="4"/>
  <c r="AK333" i="4"/>
  <c r="AI333" i="4"/>
  <c r="AJ333" i="4" s="1"/>
  <c r="AH333" i="4"/>
  <c r="AG333" i="4"/>
  <c r="AE333" i="4"/>
  <c r="AF333" i="4" s="1"/>
  <c r="AD333" i="4"/>
  <c r="AC333" i="4"/>
  <c r="AA333" i="4"/>
  <c r="AB333" i="4" s="1"/>
  <c r="W333" i="4"/>
  <c r="V333" i="4"/>
  <c r="U333" i="4"/>
  <c r="T333" i="4"/>
  <c r="S333" i="4"/>
  <c r="R333" i="4"/>
  <c r="Q333" i="4"/>
  <c r="P333" i="4"/>
  <c r="O333" i="4"/>
  <c r="N333" i="4"/>
  <c r="M333" i="4"/>
  <c r="L333" i="4"/>
  <c r="K333" i="4"/>
  <c r="J333" i="4"/>
  <c r="I333" i="4"/>
  <c r="H333" i="4"/>
  <c r="G333" i="4"/>
  <c r="F333" i="4"/>
  <c r="E333" i="4"/>
  <c r="D333" i="4"/>
  <c r="C333" i="4"/>
  <c r="B333" i="4"/>
  <c r="AY332" i="4"/>
  <c r="AU332" i="4"/>
  <c r="AV332" i="4" s="1"/>
  <c r="AS332" i="4"/>
  <c r="AQ332" i="4"/>
  <c r="AR332" i="4" s="1"/>
  <c r="AO332" i="4"/>
  <c r="AM332" i="4"/>
  <c r="AN332" i="4" s="1"/>
  <c r="AK332" i="4"/>
  <c r="AI332" i="4"/>
  <c r="AJ332" i="4" s="1"/>
  <c r="AG332" i="4"/>
  <c r="AE332" i="4"/>
  <c r="AF332" i="4" s="1"/>
  <c r="AC332" i="4"/>
  <c r="AA332" i="4"/>
  <c r="AB332" i="4" s="1"/>
  <c r="W332" i="4"/>
  <c r="V332" i="4"/>
  <c r="U332" i="4"/>
  <c r="T332" i="4"/>
  <c r="S332" i="4"/>
  <c r="R332" i="4"/>
  <c r="Q332" i="4"/>
  <c r="P332" i="4"/>
  <c r="O332" i="4"/>
  <c r="N332" i="4"/>
  <c r="M332" i="4"/>
  <c r="L332" i="4"/>
  <c r="K332" i="4"/>
  <c r="J332" i="4"/>
  <c r="I332" i="4"/>
  <c r="H332" i="4"/>
  <c r="G332" i="4"/>
  <c r="F332" i="4"/>
  <c r="E332" i="4"/>
  <c r="AP332" i="4" s="1"/>
  <c r="D332" i="4"/>
  <c r="C332" i="4"/>
  <c r="B332" i="4"/>
  <c r="AY331" i="4"/>
  <c r="AU331" i="4"/>
  <c r="AS331" i="4"/>
  <c r="AQ331" i="4"/>
  <c r="AO331" i="4"/>
  <c r="AM331" i="4"/>
  <c r="AK331" i="4"/>
  <c r="AL331" i="4" s="1"/>
  <c r="AI331" i="4"/>
  <c r="AG331" i="4"/>
  <c r="AE331" i="4"/>
  <c r="AC331" i="4"/>
  <c r="AA331" i="4"/>
  <c r="W331" i="4"/>
  <c r="V331" i="4"/>
  <c r="U331" i="4"/>
  <c r="T331" i="4"/>
  <c r="S331" i="4"/>
  <c r="R331" i="4"/>
  <c r="Q331" i="4"/>
  <c r="P331" i="4"/>
  <c r="O331" i="4"/>
  <c r="N331" i="4"/>
  <c r="M331" i="4"/>
  <c r="L331" i="4"/>
  <c r="K331" i="4"/>
  <c r="J331" i="4"/>
  <c r="I331" i="4"/>
  <c r="H331" i="4"/>
  <c r="G331" i="4"/>
  <c r="F331" i="4"/>
  <c r="E331" i="4"/>
  <c r="AF331" i="4" s="1"/>
  <c r="D331" i="4"/>
  <c r="C331" i="4"/>
  <c r="B331" i="4"/>
  <c r="AY330" i="4"/>
  <c r="AU330" i="4"/>
  <c r="AS330" i="4"/>
  <c r="AT330" i="4" s="1"/>
  <c r="AQ330" i="4"/>
  <c r="AR330" i="4" s="1"/>
  <c r="AO330" i="4"/>
  <c r="AP330" i="4" s="1"/>
  <c r="AM330" i="4"/>
  <c r="AK330" i="4"/>
  <c r="AL330" i="4" s="1"/>
  <c r="AI330" i="4"/>
  <c r="AJ330" i="4" s="1"/>
  <c r="AG330" i="4"/>
  <c r="AH330" i="4" s="1"/>
  <c r="AE330" i="4"/>
  <c r="AC330" i="4"/>
  <c r="AD330" i="4" s="1"/>
  <c r="AA330" i="4"/>
  <c r="AB330" i="4" s="1"/>
  <c r="W330" i="4"/>
  <c r="V330" i="4"/>
  <c r="U330" i="4"/>
  <c r="T330" i="4"/>
  <c r="S330" i="4"/>
  <c r="R330" i="4"/>
  <c r="Q330" i="4"/>
  <c r="P330" i="4"/>
  <c r="O330" i="4"/>
  <c r="N330" i="4"/>
  <c r="M330" i="4"/>
  <c r="L330" i="4"/>
  <c r="K330" i="4"/>
  <c r="J330" i="4"/>
  <c r="I330" i="4"/>
  <c r="H330" i="4"/>
  <c r="G330" i="4"/>
  <c r="F330" i="4"/>
  <c r="E330" i="4"/>
  <c r="AV330" i="4" s="1"/>
  <c r="D330" i="4"/>
  <c r="C330" i="4"/>
  <c r="B330" i="4"/>
  <c r="AY329" i="4"/>
  <c r="AU329" i="4"/>
  <c r="AV329" i="4" s="1"/>
  <c r="AT329" i="4"/>
  <c r="AS329" i="4"/>
  <c r="AQ329" i="4"/>
  <c r="AR329" i="4" s="1"/>
  <c r="AP329" i="4"/>
  <c r="AO329" i="4"/>
  <c r="AM329" i="4"/>
  <c r="AN329" i="4" s="1"/>
  <c r="AL329" i="4"/>
  <c r="AK329" i="4"/>
  <c r="AI329" i="4"/>
  <c r="AJ329" i="4" s="1"/>
  <c r="AH329" i="4"/>
  <c r="AG329" i="4"/>
  <c r="AE329" i="4"/>
  <c r="AF329" i="4" s="1"/>
  <c r="AD329" i="4"/>
  <c r="AC329" i="4"/>
  <c r="AA329" i="4"/>
  <c r="AB329" i="4" s="1"/>
  <c r="W329" i="4"/>
  <c r="V329" i="4"/>
  <c r="U329" i="4"/>
  <c r="T329" i="4"/>
  <c r="S329" i="4"/>
  <c r="R329" i="4"/>
  <c r="Q329" i="4"/>
  <c r="P329" i="4"/>
  <c r="O329" i="4"/>
  <c r="N329" i="4"/>
  <c r="M329" i="4"/>
  <c r="L329" i="4"/>
  <c r="K329" i="4"/>
  <c r="J329" i="4"/>
  <c r="I329" i="4"/>
  <c r="H329" i="4"/>
  <c r="G329" i="4"/>
  <c r="F329" i="4"/>
  <c r="E329" i="4"/>
  <c r="D329" i="4"/>
  <c r="C329" i="4"/>
  <c r="B329" i="4"/>
  <c r="AY328" i="4"/>
  <c r="AU328" i="4"/>
  <c r="AV328" i="4" s="1"/>
  <c r="AS328" i="4"/>
  <c r="AQ328" i="4"/>
  <c r="AR328" i="4" s="1"/>
  <c r="AO328" i="4"/>
  <c r="AM328" i="4"/>
  <c r="AN328" i="4" s="1"/>
  <c r="AK328" i="4"/>
  <c r="AI328" i="4"/>
  <c r="AJ328" i="4" s="1"/>
  <c r="AG328" i="4"/>
  <c r="AE328" i="4"/>
  <c r="AF328" i="4" s="1"/>
  <c r="AC328" i="4"/>
  <c r="AA328" i="4"/>
  <c r="AB328" i="4" s="1"/>
  <c r="W328" i="4"/>
  <c r="V328" i="4"/>
  <c r="U328" i="4"/>
  <c r="T328" i="4"/>
  <c r="S328" i="4"/>
  <c r="R328" i="4"/>
  <c r="Q328" i="4"/>
  <c r="P328" i="4"/>
  <c r="O328" i="4"/>
  <c r="N328" i="4"/>
  <c r="M328" i="4"/>
  <c r="L328" i="4"/>
  <c r="K328" i="4"/>
  <c r="J328" i="4"/>
  <c r="I328" i="4"/>
  <c r="H328" i="4"/>
  <c r="G328" i="4"/>
  <c r="F328" i="4"/>
  <c r="E328" i="4"/>
  <c r="AT328" i="4" s="1"/>
  <c r="D328" i="4"/>
  <c r="C328" i="4"/>
  <c r="B328" i="4"/>
  <c r="AY327" i="4"/>
  <c r="AU327" i="4"/>
  <c r="AS327" i="4"/>
  <c r="AT327" i="4" s="1"/>
  <c r="AR327" i="4"/>
  <c r="AQ327" i="4"/>
  <c r="AO327" i="4"/>
  <c r="AP327" i="4" s="1"/>
  <c r="AM327" i="4"/>
  <c r="AK327" i="4"/>
  <c r="AL327" i="4" s="1"/>
  <c r="AJ327" i="4"/>
  <c r="AI327" i="4"/>
  <c r="AG327" i="4"/>
  <c r="AH327" i="4" s="1"/>
  <c r="AE327" i="4"/>
  <c r="AC327" i="4"/>
  <c r="AD327" i="4" s="1"/>
  <c r="AB327" i="4"/>
  <c r="AA327" i="4"/>
  <c r="W327" i="4"/>
  <c r="V327" i="4"/>
  <c r="U327" i="4"/>
  <c r="T327" i="4"/>
  <c r="S327" i="4"/>
  <c r="R327" i="4"/>
  <c r="Q327" i="4"/>
  <c r="P327" i="4"/>
  <c r="O327" i="4"/>
  <c r="N327" i="4"/>
  <c r="M327" i="4"/>
  <c r="L327" i="4"/>
  <c r="K327" i="4"/>
  <c r="J327" i="4"/>
  <c r="I327" i="4"/>
  <c r="H327" i="4"/>
  <c r="G327" i="4"/>
  <c r="F327" i="4"/>
  <c r="E327" i="4"/>
  <c r="AV327" i="4" s="1"/>
  <c r="D327" i="4"/>
  <c r="C327" i="4"/>
  <c r="B327" i="4"/>
  <c r="AY326" i="4"/>
  <c r="AU326" i="4"/>
  <c r="AS326" i="4"/>
  <c r="AT326" i="4" s="1"/>
  <c r="AQ326" i="4"/>
  <c r="AO326" i="4"/>
  <c r="AP326" i="4" s="1"/>
  <c r="AM326" i="4"/>
  <c r="AK326" i="4"/>
  <c r="AL326" i="4" s="1"/>
  <c r="AI326" i="4"/>
  <c r="AG326" i="4"/>
  <c r="AH326" i="4" s="1"/>
  <c r="AE326" i="4"/>
  <c r="AC326" i="4"/>
  <c r="AD326" i="4" s="1"/>
  <c r="AA326" i="4"/>
  <c r="W326" i="4"/>
  <c r="V326" i="4"/>
  <c r="U326" i="4"/>
  <c r="T326" i="4"/>
  <c r="S326" i="4"/>
  <c r="R326" i="4"/>
  <c r="Q326" i="4"/>
  <c r="P326" i="4"/>
  <c r="O326" i="4"/>
  <c r="N326" i="4"/>
  <c r="M326" i="4"/>
  <c r="L326" i="4"/>
  <c r="K326" i="4"/>
  <c r="J326" i="4"/>
  <c r="I326" i="4"/>
  <c r="H326" i="4"/>
  <c r="G326" i="4"/>
  <c r="F326" i="4"/>
  <c r="E326" i="4"/>
  <c r="AV326" i="4" s="1"/>
  <c r="D326" i="4"/>
  <c r="C326" i="4"/>
  <c r="B326" i="4"/>
  <c r="AY325" i="4"/>
  <c r="AU325" i="4"/>
  <c r="AV325" i="4" s="1"/>
  <c r="AT325" i="4"/>
  <c r="AS325" i="4"/>
  <c r="AQ325" i="4"/>
  <c r="AR325" i="4" s="1"/>
  <c r="AP325" i="4"/>
  <c r="AO325" i="4"/>
  <c r="AM325" i="4"/>
  <c r="AN325" i="4" s="1"/>
  <c r="AL325" i="4"/>
  <c r="AK325" i="4"/>
  <c r="AI325" i="4"/>
  <c r="AJ325" i="4" s="1"/>
  <c r="AH325" i="4"/>
  <c r="AG325" i="4"/>
  <c r="AE325" i="4"/>
  <c r="AF325" i="4" s="1"/>
  <c r="AD325" i="4"/>
  <c r="AC325" i="4"/>
  <c r="AA325" i="4"/>
  <c r="AB325" i="4" s="1"/>
  <c r="W325" i="4"/>
  <c r="V325" i="4"/>
  <c r="U325" i="4"/>
  <c r="T325" i="4"/>
  <c r="S325" i="4"/>
  <c r="R325" i="4"/>
  <c r="Q325" i="4"/>
  <c r="P325" i="4"/>
  <c r="O325" i="4"/>
  <c r="N325" i="4"/>
  <c r="M325" i="4"/>
  <c r="L325" i="4"/>
  <c r="K325" i="4"/>
  <c r="J325" i="4"/>
  <c r="I325" i="4"/>
  <c r="H325" i="4"/>
  <c r="G325" i="4"/>
  <c r="F325" i="4"/>
  <c r="E325" i="4"/>
  <c r="D325" i="4"/>
  <c r="C325" i="4"/>
  <c r="B325" i="4"/>
  <c r="AY324" i="4"/>
  <c r="AU324" i="4"/>
  <c r="AV324" i="4" s="1"/>
  <c r="AS324" i="4"/>
  <c r="AQ324" i="4"/>
  <c r="AR324" i="4" s="1"/>
  <c r="AO324" i="4"/>
  <c r="AM324" i="4"/>
  <c r="AN324" i="4" s="1"/>
  <c r="AK324" i="4"/>
  <c r="AI324" i="4"/>
  <c r="AJ324" i="4" s="1"/>
  <c r="AG324" i="4"/>
  <c r="AE324" i="4"/>
  <c r="AF324" i="4" s="1"/>
  <c r="AC324" i="4"/>
  <c r="AA324" i="4"/>
  <c r="AB324" i="4" s="1"/>
  <c r="W324" i="4"/>
  <c r="V324" i="4"/>
  <c r="U324" i="4"/>
  <c r="T324" i="4"/>
  <c r="S324" i="4"/>
  <c r="R324" i="4"/>
  <c r="Q324" i="4"/>
  <c r="P324" i="4"/>
  <c r="O324" i="4"/>
  <c r="N324" i="4"/>
  <c r="M324" i="4"/>
  <c r="L324" i="4"/>
  <c r="K324" i="4"/>
  <c r="J324" i="4"/>
  <c r="I324" i="4"/>
  <c r="H324" i="4"/>
  <c r="G324" i="4"/>
  <c r="F324" i="4"/>
  <c r="E324" i="4"/>
  <c r="AP324" i="4" s="1"/>
  <c r="D324" i="4"/>
  <c r="C324" i="4"/>
  <c r="B324" i="4"/>
  <c r="AY323" i="4"/>
  <c r="AV323" i="4"/>
  <c r="AU323" i="4"/>
  <c r="AS323" i="4"/>
  <c r="AQ323" i="4"/>
  <c r="AO323" i="4"/>
  <c r="AN323" i="4"/>
  <c r="AM323" i="4"/>
  <c r="AK323" i="4"/>
  <c r="AL323" i="4" s="1"/>
  <c r="AI323" i="4"/>
  <c r="AG323" i="4"/>
  <c r="AF323" i="4"/>
  <c r="AE323" i="4"/>
  <c r="AC323" i="4"/>
  <c r="AD323" i="4" s="1"/>
  <c r="AB323" i="4"/>
  <c r="AA323" i="4"/>
  <c r="W323" i="4"/>
  <c r="V323" i="4"/>
  <c r="U323" i="4"/>
  <c r="T323" i="4"/>
  <c r="S323" i="4"/>
  <c r="R323" i="4"/>
  <c r="Q323" i="4"/>
  <c r="P323" i="4"/>
  <c r="O323" i="4"/>
  <c r="N323" i="4"/>
  <c r="M323" i="4"/>
  <c r="L323" i="4"/>
  <c r="K323" i="4"/>
  <c r="J323" i="4"/>
  <c r="I323" i="4"/>
  <c r="H323" i="4"/>
  <c r="G323" i="4"/>
  <c r="F323" i="4"/>
  <c r="E323" i="4"/>
  <c r="AJ323" i="4" s="1"/>
  <c r="D323" i="4"/>
  <c r="C323" i="4"/>
  <c r="B323" i="4"/>
  <c r="AY322" i="4"/>
  <c r="AU322" i="4"/>
  <c r="AT322" i="4"/>
  <c r="AS322" i="4"/>
  <c r="AQ322" i="4"/>
  <c r="AO322" i="4"/>
  <c r="AP322" i="4" s="1"/>
  <c r="AM322" i="4"/>
  <c r="AK322" i="4"/>
  <c r="AL322" i="4" s="1"/>
  <c r="AI322" i="4"/>
  <c r="AG322" i="4"/>
  <c r="AH322" i="4" s="1"/>
  <c r="AE322" i="4"/>
  <c r="AD322" i="4"/>
  <c r="AC322" i="4"/>
  <c r="AB322" i="4"/>
  <c r="AA322" i="4"/>
  <c r="W322" i="4"/>
  <c r="V322" i="4"/>
  <c r="U322" i="4"/>
  <c r="T322" i="4"/>
  <c r="S322" i="4"/>
  <c r="R322" i="4"/>
  <c r="Q322" i="4"/>
  <c r="P322" i="4"/>
  <c r="O322" i="4"/>
  <c r="N322" i="4"/>
  <c r="M322" i="4"/>
  <c r="L322" i="4"/>
  <c r="K322" i="4"/>
  <c r="J322" i="4"/>
  <c r="I322" i="4"/>
  <c r="H322" i="4"/>
  <c r="G322" i="4"/>
  <c r="F322" i="4"/>
  <c r="E322" i="4"/>
  <c r="D322" i="4"/>
  <c r="C322" i="4"/>
  <c r="B322" i="4"/>
  <c r="AY321" i="4"/>
  <c r="AU321" i="4"/>
  <c r="AS321" i="4"/>
  <c r="AQ321" i="4"/>
  <c r="AR321" i="4" s="1"/>
  <c r="AO321" i="4"/>
  <c r="AN321" i="4"/>
  <c r="AM321" i="4"/>
  <c r="AK321" i="4"/>
  <c r="AI321" i="4"/>
  <c r="AG321" i="4"/>
  <c r="AE321" i="4"/>
  <c r="AF321" i="4" s="1"/>
  <c r="AC321" i="4"/>
  <c r="AA321" i="4"/>
  <c r="AB321" i="4" s="1"/>
  <c r="W321" i="4"/>
  <c r="V321" i="4"/>
  <c r="U321" i="4"/>
  <c r="T321" i="4"/>
  <c r="S321" i="4"/>
  <c r="R321" i="4"/>
  <c r="Q321" i="4"/>
  <c r="P321" i="4"/>
  <c r="O321" i="4"/>
  <c r="N321" i="4"/>
  <c r="M321" i="4"/>
  <c r="L321" i="4"/>
  <c r="K321" i="4"/>
  <c r="J321" i="4"/>
  <c r="I321" i="4"/>
  <c r="H321" i="4"/>
  <c r="G321" i="4"/>
  <c r="F321" i="4"/>
  <c r="E321" i="4"/>
  <c r="D321" i="4"/>
  <c r="C321" i="4"/>
  <c r="B321" i="4"/>
  <c r="AY320" i="4"/>
  <c r="AU320" i="4"/>
  <c r="AV320" i="4" s="1"/>
  <c r="AS320" i="4"/>
  <c r="AT320" i="4" s="1"/>
  <c r="AR320" i="4"/>
  <c r="AQ320" i="4"/>
  <c r="AO320" i="4"/>
  <c r="AM320" i="4"/>
  <c r="AN320" i="4" s="1"/>
  <c r="AK320" i="4"/>
  <c r="AL320" i="4" s="1"/>
  <c r="AJ320" i="4"/>
  <c r="AI320" i="4"/>
  <c r="AG320" i="4"/>
  <c r="AE320" i="4"/>
  <c r="AF320" i="4" s="1"/>
  <c r="AC320" i="4"/>
  <c r="AD320" i="4" s="1"/>
  <c r="AB320" i="4"/>
  <c r="AA320" i="4"/>
  <c r="W320" i="4"/>
  <c r="V320" i="4"/>
  <c r="U320" i="4"/>
  <c r="T320" i="4"/>
  <c r="S320" i="4"/>
  <c r="R320" i="4"/>
  <c r="Q320" i="4"/>
  <c r="P320" i="4"/>
  <c r="O320" i="4"/>
  <c r="N320" i="4"/>
  <c r="M320" i="4"/>
  <c r="L320" i="4"/>
  <c r="K320" i="4"/>
  <c r="J320" i="4"/>
  <c r="I320" i="4"/>
  <c r="H320" i="4"/>
  <c r="G320" i="4"/>
  <c r="F320" i="4"/>
  <c r="E320" i="4"/>
  <c r="AP320" i="4" s="1"/>
  <c r="D320" i="4"/>
  <c r="C320" i="4"/>
  <c r="B320" i="4"/>
  <c r="AY319" i="4"/>
  <c r="AU319" i="4"/>
  <c r="AS319" i="4"/>
  <c r="AT319" i="4" s="1"/>
  <c r="AQ319" i="4"/>
  <c r="AP319" i="4"/>
  <c r="AO319" i="4"/>
  <c r="AM319" i="4"/>
  <c r="AK319" i="4"/>
  <c r="AL319" i="4" s="1"/>
  <c r="AJ319" i="4"/>
  <c r="AI319" i="4"/>
  <c r="AH319" i="4"/>
  <c r="AG319" i="4"/>
  <c r="AE319" i="4"/>
  <c r="AC319" i="4"/>
  <c r="AD319" i="4" s="1"/>
  <c r="AB319" i="4"/>
  <c r="AA319" i="4"/>
  <c r="W319" i="4"/>
  <c r="V319" i="4"/>
  <c r="U319" i="4"/>
  <c r="T319" i="4"/>
  <c r="S319" i="4"/>
  <c r="R319" i="4"/>
  <c r="Q319" i="4"/>
  <c r="P319" i="4"/>
  <c r="O319" i="4"/>
  <c r="N319" i="4"/>
  <c r="M319" i="4"/>
  <c r="L319" i="4"/>
  <c r="K319" i="4"/>
  <c r="J319" i="4"/>
  <c r="I319" i="4"/>
  <c r="H319" i="4"/>
  <c r="G319" i="4"/>
  <c r="F319" i="4"/>
  <c r="E319" i="4"/>
  <c r="AV319" i="4" s="1"/>
  <c r="D319" i="4"/>
  <c r="C319" i="4"/>
  <c r="B319" i="4"/>
  <c r="AY318" i="4"/>
  <c r="AU318" i="4"/>
  <c r="AV318" i="4" s="1"/>
  <c r="AT318" i="4"/>
  <c r="AS318" i="4"/>
  <c r="AR318" i="4"/>
  <c r="AQ318" i="4"/>
  <c r="AO318" i="4"/>
  <c r="AP318" i="4" s="1"/>
  <c r="AM318" i="4"/>
  <c r="AN318" i="4" s="1"/>
  <c r="AL318" i="4"/>
  <c r="AK318" i="4"/>
  <c r="AJ318" i="4"/>
  <c r="AI318" i="4"/>
  <c r="AG318" i="4"/>
  <c r="AH318" i="4" s="1"/>
  <c r="AE318" i="4"/>
  <c r="AF318" i="4" s="1"/>
  <c r="AD318" i="4"/>
  <c r="AC318" i="4"/>
  <c r="AB318" i="4"/>
  <c r="AA318" i="4"/>
  <c r="W318" i="4"/>
  <c r="V318" i="4"/>
  <c r="U318" i="4"/>
  <c r="T318" i="4"/>
  <c r="S318" i="4"/>
  <c r="R318" i="4"/>
  <c r="Q318" i="4"/>
  <c r="P318" i="4"/>
  <c r="O318" i="4"/>
  <c r="N318" i="4"/>
  <c r="M318" i="4"/>
  <c r="L318" i="4"/>
  <c r="K318" i="4"/>
  <c r="J318" i="4"/>
  <c r="I318" i="4"/>
  <c r="H318" i="4"/>
  <c r="G318" i="4"/>
  <c r="F318" i="4"/>
  <c r="E318" i="4"/>
  <c r="D318" i="4"/>
  <c r="C318" i="4"/>
  <c r="B318" i="4"/>
  <c r="AY317" i="4"/>
  <c r="AU317" i="4"/>
  <c r="AV317" i="4" s="1"/>
  <c r="AT317" i="4"/>
  <c r="AS317" i="4"/>
  <c r="AR317" i="4"/>
  <c r="AQ317" i="4"/>
  <c r="AP317" i="4"/>
  <c r="AO317" i="4"/>
  <c r="AM317" i="4"/>
  <c r="AN317" i="4" s="1"/>
  <c r="AL317" i="4"/>
  <c r="AK317" i="4"/>
  <c r="AI317" i="4"/>
  <c r="AJ317" i="4" s="1"/>
  <c r="AH317" i="4"/>
  <c r="AG317" i="4"/>
  <c r="AE317" i="4"/>
  <c r="AF317" i="4" s="1"/>
  <c r="AD317" i="4"/>
  <c r="AC317" i="4"/>
  <c r="AA317" i="4"/>
  <c r="AB317" i="4" s="1"/>
  <c r="W317" i="4"/>
  <c r="V317" i="4"/>
  <c r="U317" i="4"/>
  <c r="T317" i="4"/>
  <c r="S317" i="4"/>
  <c r="R317" i="4"/>
  <c r="Q317" i="4"/>
  <c r="P317" i="4"/>
  <c r="O317" i="4"/>
  <c r="N317" i="4"/>
  <c r="M317" i="4"/>
  <c r="L317" i="4"/>
  <c r="K317" i="4"/>
  <c r="J317" i="4"/>
  <c r="I317" i="4"/>
  <c r="H317" i="4"/>
  <c r="G317" i="4"/>
  <c r="F317" i="4"/>
  <c r="E317" i="4"/>
  <c r="D317" i="4"/>
  <c r="C317" i="4"/>
  <c r="B317" i="4"/>
  <c r="AY316" i="4"/>
  <c r="AU316" i="4"/>
  <c r="AS316" i="4"/>
  <c r="AQ316" i="4"/>
  <c r="AR316" i="4" s="1"/>
  <c r="AO316" i="4"/>
  <c r="AP316" i="4" s="1"/>
  <c r="AM316" i="4"/>
  <c r="AK316" i="4"/>
  <c r="AI316" i="4"/>
  <c r="AG316" i="4"/>
  <c r="AH316" i="4" s="1"/>
  <c r="AE316" i="4"/>
  <c r="AC316" i="4"/>
  <c r="AA316" i="4"/>
  <c r="W316" i="4"/>
  <c r="V316" i="4"/>
  <c r="U316" i="4"/>
  <c r="T316" i="4"/>
  <c r="S316" i="4"/>
  <c r="R316" i="4"/>
  <c r="Q316" i="4"/>
  <c r="P316" i="4"/>
  <c r="O316" i="4"/>
  <c r="N316" i="4"/>
  <c r="M316" i="4"/>
  <c r="L316" i="4"/>
  <c r="K316" i="4"/>
  <c r="J316" i="4"/>
  <c r="I316" i="4"/>
  <c r="H316" i="4"/>
  <c r="G316" i="4"/>
  <c r="F316" i="4"/>
  <c r="E316" i="4"/>
  <c r="AF316" i="4" s="1"/>
  <c r="D316" i="4"/>
  <c r="C316" i="4"/>
  <c r="B316" i="4"/>
  <c r="AY315" i="4"/>
  <c r="AU315" i="4"/>
  <c r="AT315" i="4"/>
  <c r="AS315" i="4"/>
  <c r="AQ315" i="4"/>
  <c r="AO315" i="4"/>
  <c r="AP315" i="4" s="1"/>
  <c r="AM315" i="4"/>
  <c r="AL315" i="4"/>
  <c r="AK315" i="4"/>
  <c r="AI315" i="4"/>
  <c r="AG315" i="4"/>
  <c r="AH315" i="4" s="1"/>
  <c r="AE315" i="4"/>
  <c r="AC315" i="4"/>
  <c r="AD315" i="4" s="1"/>
  <c r="AA315" i="4"/>
  <c r="W315" i="4"/>
  <c r="V315" i="4"/>
  <c r="U315" i="4"/>
  <c r="T315" i="4"/>
  <c r="S315" i="4"/>
  <c r="R315" i="4"/>
  <c r="Q315" i="4"/>
  <c r="P315" i="4"/>
  <c r="O315" i="4"/>
  <c r="N315" i="4"/>
  <c r="M315" i="4"/>
  <c r="L315" i="4"/>
  <c r="K315" i="4"/>
  <c r="J315" i="4"/>
  <c r="I315" i="4"/>
  <c r="H315" i="4"/>
  <c r="G315" i="4"/>
  <c r="F315" i="4"/>
  <c r="E315" i="4"/>
  <c r="AR315" i="4" s="1"/>
  <c r="D315" i="4"/>
  <c r="C315" i="4"/>
  <c r="B315" i="4"/>
  <c r="AY314" i="4"/>
  <c r="AU314" i="4"/>
  <c r="AS314" i="4"/>
  <c r="AT314" i="4" s="1"/>
  <c r="AQ314" i="4"/>
  <c r="AR314" i="4" s="1"/>
  <c r="AP314" i="4"/>
  <c r="AO314" i="4"/>
  <c r="AM314" i="4"/>
  <c r="AK314" i="4"/>
  <c r="AL314" i="4" s="1"/>
  <c r="AI314" i="4"/>
  <c r="AJ314" i="4" s="1"/>
  <c r="AH314" i="4"/>
  <c r="AG314" i="4"/>
  <c r="AE314" i="4"/>
  <c r="AC314" i="4"/>
  <c r="AD314" i="4" s="1"/>
  <c r="AA314" i="4"/>
  <c r="AB314" i="4" s="1"/>
  <c r="W314" i="4"/>
  <c r="V314" i="4"/>
  <c r="U314" i="4"/>
  <c r="T314" i="4"/>
  <c r="S314" i="4"/>
  <c r="R314" i="4"/>
  <c r="Q314" i="4"/>
  <c r="P314" i="4"/>
  <c r="O314" i="4"/>
  <c r="N314" i="4"/>
  <c r="M314" i="4"/>
  <c r="L314" i="4"/>
  <c r="K314" i="4"/>
  <c r="J314" i="4"/>
  <c r="I314" i="4"/>
  <c r="H314" i="4"/>
  <c r="G314" i="4"/>
  <c r="F314" i="4"/>
  <c r="E314" i="4"/>
  <c r="AV314" i="4" s="1"/>
  <c r="D314" i="4"/>
  <c r="C314" i="4"/>
  <c r="B314" i="4"/>
  <c r="AY313" i="4"/>
  <c r="AU313" i="4"/>
  <c r="AS313" i="4"/>
  <c r="AQ313" i="4"/>
  <c r="AR313" i="4" s="1"/>
  <c r="AO313" i="4"/>
  <c r="AN313" i="4"/>
  <c r="AM313" i="4"/>
  <c r="AK313" i="4"/>
  <c r="AI313" i="4"/>
  <c r="AG313" i="4"/>
  <c r="AE313" i="4"/>
  <c r="AF313" i="4" s="1"/>
  <c r="AC313" i="4"/>
  <c r="AA313" i="4"/>
  <c r="AB313" i="4" s="1"/>
  <c r="W313" i="4"/>
  <c r="V313" i="4"/>
  <c r="U313" i="4"/>
  <c r="T313" i="4"/>
  <c r="S313" i="4"/>
  <c r="R313" i="4"/>
  <c r="Q313" i="4"/>
  <c r="P313" i="4"/>
  <c r="O313" i="4"/>
  <c r="N313" i="4"/>
  <c r="M313" i="4"/>
  <c r="L313" i="4"/>
  <c r="K313" i="4"/>
  <c r="J313" i="4"/>
  <c r="I313" i="4"/>
  <c r="H313" i="4"/>
  <c r="G313" i="4"/>
  <c r="F313" i="4"/>
  <c r="E313" i="4"/>
  <c r="D313" i="4"/>
  <c r="C313" i="4"/>
  <c r="B313" i="4"/>
  <c r="AY312" i="4"/>
  <c r="AU312" i="4"/>
  <c r="AV312" i="4" s="1"/>
  <c r="AS312" i="4"/>
  <c r="AT312" i="4" s="1"/>
  <c r="AR312" i="4"/>
  <c r="AQ312" i="4"/>
  <c r="AO312" i="4"/>
  <c r="AM312" i="4"/>
  <c r="AN312" i="4" s="1"/>
  <c r="AK312" i="4"/>
  <c r="AL312" i="4" s="1"/>
  <c r="AJ312" i="4"/>
  <c r="AI312" i="4"/>
  <c r="AG312" i="4"/>
  <c r="AE312" i="4"/>
  <c r="AF312" i="4" s="1"/>
  <c r="AC312" i="4"/>
  <c r="AD312" i="4" s="1"/>
  <c r="AB312" i="4"/>
  <c r="AA312" i="4"/>
  <c r="W312" i="4"/>
  <c r="V312" i="4"/>
  <c r="U312" i="4"/>
  <c r="T312" i="4"/>
  <c r="S312" i="4"/>
  <c r="R312" i="4"/>
  <c r="Q312" i="4"/>
  <c r="P312" i="4"/>
  <c r="O312" i="4"/>
  <c r="N312" i="4"/>
  <c r="M312" i="4"/>
  <c r="L312" i="4"/>
  <c r="K312" i="4"/>
  <c r="J312" i="4"/>
  <c r="I312" i="4"/>
  <c r="H312" i="4"/>
  <c r="G312" i="4"/>
  <c r="F312" i="4"/>
  <c r="E312" i="4"/>
  <c r="AP312" i="4" s="1"/>
  <c r="D312" i="4"/>
  <c r="C312" i="4"/>
  <c r="B312" i="4"/>
  <c r="AY311" i="4"/>
  <c r="AU311" i="4"/>
  <c r="AS311" i="4"/>
  <c r="AT311" i="4" s="1"/>
  <c r="AQ311" i="4"/>
  <c r="AP311" i="4"/>
  <c r="AO311" i="4"/>
  <c r="AM311" i="4"/>
  <c r="AK311" i="4"/>
  <c r="AL311" i="4" s="1"/>
  <c r="AI311" i="4"/>
  <c r="AG311" i="4"/>
  <c r="AH311" i="4" s="1"/>
  <c r="AE311" i="4"/>
  <c r="AC311" i="4"/>
  <c r="AD311" i="4" s="1"/>
  <c r="AA311" i="4"/>
  <c r="W311" i="4"/>
  <c r="V311" i="4"/>
  <c r="U311" i="4"/>
  <c r="T311" i="4"/>
  <c r="S311" i="4"/>
  <c r="R311" i="4"/>
  <c r="Q311" i="4"/>
  <c r="P311" i="4"/>
  <c r="O311" i="4"/>
  <c r="N311" i="4"/>
  <c r="M311" i="4"/>
  <c r="L311" i="4"/>
  <c r="K311" i="4"/>
  <c r="J311" i="4"/>
  <c r="I311" i="4"/>
  <c r="H311" i="4"/>
  <c r="G311" i="4"/>
  <c r="F311" i="4"/>
  <c r="E311" i="4"/>
  <c r="AV311" i="4" s="1"/>
  <c r="D311" i="4"/>
  <c r="C311" i="4"/>
  <c r="B311" i="4"/>
  <c r="AY310" i="4"/>
  <c r="AU310" i="4"/>
  <c r="AV310" i="4" s="1"/>
  <c r="AT310" i="4"/>
  <c r="AS310" i="4"/>
  <c r="AR310" i="4"/>
  <c r="AQ310" i="4"/>
  <c r="AO310" i="4"/>
  <c r="AP310" i="4" s="1"/>
  <c r="AM310" i="4"/>
  <c r="AN310" i="4" s="1"/>
  <c r="AL310" i="4"/>
  <c r="AK310" i="4"/>
  <c r="AJ310" i="4"/>
  <c r="AI310" i="4"/>
  <c r="AG310" i="4"/>
  <c r="AH310" i="4" s="1"/>
  <c r="AE310" i="4"/>
  <c r="AF310" i="4" s="1"/>
  <c r="AD310" i="4"/>
  <c r="AC310" i="4"/>
  <c r="AB310" i="4"/>
  <c r="AA310" i="4"/>
  <c r="W310" i="4"/>
  <c r="V310" i="4"/>
  <c r="U310" i="4"/>
  <c r="T310" i="4"/>
  <c r="S310" i="4"/>
  <c r="R310" i="4"/>
  <c r="Q310" i="4"/>
  <c r="P310" i="4"/>
  <c r="O310" i="4"/>
  <c r="N310" i="4"/>
  <c r="M310" i="4"/>
  <c r="L310" i="4"/>
  <c r="K310" i="4"/>
  <c r="J310" i="4"/>
  <c r="I310" i="4"/>
  <c r="H310" i="4"/>
  <c r="G310" i="4"/>
  <c r="F310" i="4"/>
  <c r="E310" i="4"/>
  <c r="D310" i="4"/>
  <c r="C310" i="4"/>
  <c r="B310" i="4"/>
  <c r="AY309" i="4"/>
  <c r="AU309" i="4"/>
  <c r="AV309" i="4" s="1"/>
  <c r="AT309" i="4"/>
  <c r="AS309" i="4"/>
  <c r="AQ309" i="4"/>
  <c r="AR309" i="4" s="1"/>
  <c r="AP309" i="4"/>
  <c r="AO309" i="4"/>
  <c r="AM309" i="4"/>
  <c r="AN309" i="4" s="1"/>
  <c r="AL309" i="4"/>
  <c r="AK309" i="4"/>
  <c r="AJ309" i="4"/>
  <c r="AI309" i="4"/>
  <c r="AH309" i="4"/>
  <c r="AG309" i="4"/>
  <c r="AE309" i="4"/>
  <c r="AF309" i="4" s="1"/>
  <c r="AD309" i="4"/>
  <c r="AC309" i="4"/>
  <c r="AA309" i="4"/>
  <c r="AB309" i="4" s="1"/>
  <c r="W309" i="4"/>
  <c r="V309" i="4"/>
  <c r="U309" i="4"/>
  <c r="T309" i="4"/>
  <c r="S309" i="4"/>
  <c r="R309" i="4"/>
  <c r="Q309" i="4"/>
  <c r="P309" i="4"/>
  <c r="O309" i="4"/>
  <c r="N309" i="4"/>
  <c r="M309" i="4"/>
  <c r="L309" i="4"/>
  <c r="K309" i="4"/>
  <c r="J309" i="4"/>
  <c r="I309" i="4"/>
  <c r="H309" i="4"/>
  <c r="G309" i="4"/>
  <c r="F309" i="4"/>
  <c r="E309" i="4"/>
  <c r="D309" i="4"/>
  <c r="C309" i="4"/>
  <c r="B309" i="4"/>
  <c r="AY308" i="4"/>
  <c r="AU308" i="4"/>
  <c r="AS308" i="4"/>
  <c r="AQ308" i="4"/>
  <c r="AR308" i="4" s="1"/>
  <c r="AO308" i="4"/>
  <c r="AN308" i="4"/>
  <c r="AM308" i="4"/>
  <c r="AK308" i="4"/>
  <c r="AI308" i="4"/>
  <c r="AG308" i="4"/>
  <c r="AE308" i="4"/>
  <c r="AC308" i="4"/>
  <c r="AA308" i="4"/>
  <c r="AB308" i="4" s="1"/>
  <c r="W308" i="4"/>
  <c r="V308" i="4"/>
  <c r="U308" i="4"/>
  <c r="T308" i="4"/>
  <c r="S308" i="4"/>
  <c r="R308" i="4"/>
  <c r="Q308" i="4"/>
  <c r="P308" i="4"/>
  <c r="O308" i="4"/>
  <c r="N308" i="4"/>
  <c r="M308" i="4"/>
  <c r="L308" i="4"/>
  <c r="K308" i="4"/>
  <c r="J308" i="4"/>
  <c r="I308" i="4"/>
  <c r="H308" i="4"/>
  <c r="G308" i="4"/>
  <c r="F308" i="4"/>
  <c r="E308" i="4"/>
  <c r="AF308" i="4" s="1"/>
  <c r="D308" i="4"/>
  <c r="C308" i="4"/>
  <c r="B308" i="4"/>
  <c r="AY307" i="4"/>
  <c r="AU307" i="4"/>
  <c r="AT307" i="4"/>
  <c r="AS307" i="4"/>
  <c r="AQ307" i="4"/>
  <c r="AO307" i="4"/>
  <c r="AP307" i="4" s="1"/>
  <c r="AM307" i="4"/>
  <c r="AL307" i="4"/>
  <c r="AK307" i="4"/>
  <c r="AI307" i="4"/>
  <c r="AG307" i="4"/>
  <c r="AH307" i="4" s="1"/>
  <c r="AE307" i="4"/>
  <c r="AD307" i="4"/>
  <c r="AC307" i="4"/>
  <c r="AA307" i="4"/>
  <c r="W307" i="4"/>
  <c r="V307" i="4"/>
  <c r="U307" i="4"/>
  <c r="T307" i="4"/>
  <c r="S307" i="4"/>
  <c r="R307" i="4"/>
  <c r="Q307" i="4"/>
  <c r="P307" i="4"/>
  <c r="O307" i="4"/>
  <c r="N307" i="4"/>
  <c r="M307" i="4"/>
  <c r="L307" i="4"/>
  <c r="K307" i="4"/>
  <c r="J307" i="4"/>
  <c r="I307" i="4"/>
  <c r="H307" i="4"/>
  <c r="G307" i="4"/>
  <c r="F307" i="4"/>
  <c r="E307" i="4"/>
  <c r="AR307" i="4" s="1"/>
  <c r="D307" i="4"/>
  <c r="C307" i="4"/>
  <c r="B307" i="4"/>
  <c r="AY306" i="4"/>
  <c r="AU306" i="4"/>
  <c r="AS306" i="4"/>
  <c r="AT306" i="4" s="1"/>
  <c r="AQ306" i="4"/>
  <c r="AR306" i="4" s="1"/>
  <c r="AP306" i="4"/>
  <c r="AO306" i="4"/>
  <c r="AM306" i="4"/>
  <c r="AK306" i="4"/>
  <c r="AL306" i="4" s="1"/>
  <c r="AI306" i="4"/>
  <c r="AJ306" i="4" s="1"/>
  <c r="AH306" i="4"/>
  <c r="AG306" i="4"/>
  <c r="AE306" i="4"/>
  <c r="AC306" i="4"/>
  <c r="AD306" i="4" s="1"/>
  <c r="AA306" i="4"/>
  <c r="AB306" i="4" s="1"/>
  <c r="W306" i="4"/>
  <c r="V306" i="4"/>
  <c r="U306" i="4"/>
  <c r="T306" i="4"/>
  <c r="S306" i="4"/>
  <c r="R306" i="4"/>
  <c r="Q306" i="4"/>
  <c r="P306" i="4"/>
  <c r="O306" i="4"/>
  <c r="N306" i="4"/>
  <c r="M306" i="4"/>
  <c r="L306" i="4"/>
  <c r="K306" i="4"/>
  <c r="J306" i="4"/>
  <c r="I306" i="4"/>
  <c r="H306" i="4"/>
  <c r="G306" i="4"/>
  <c r="F306" i="4"/>
  <c r="E306" i="4"/>
  <c r="AV306" i="4" s="1"/>
  <c r="D306" i="4"/>
  <c r="C306" i="4"/>
  <c r="B306" i="4"/>
  <c r="AY305" i="4"/>
  <c r="AU305" i="4"/>
  <c r="AS305" i="4"/>
  <c r="AQ305" i="4"/>
  <c r="AO305" i="4"/>
  <c r="AN305" i="4"/>
  <c r="AM305" i="4"/>
  <c r="AK305" i="4"/>
  <c r="AI305" i="4"/>
  <c r="AG305" i="4"/>
  <c r="AE305" i="4"/>
  <c r="AC305" i="4"/>
  <c r="AA305" i="4"/>
  <c r="AB305" i="4" s="1"/>
  <c r="W305" i="4"/>
  <c r="V305" i="4"/>
  <c r="U305" i="4"/>
  <c r="T305" i="4"/>
  <c r="S305" i="4"/>
  <c r="R305" i="4"/>
  <c r="Q305" i="4"/>
  <c r="P305" i="4"/>
  <c r="O305" i="4"/>
  <c r="N305" i="4"/>
  <c r="M305" i="4"/>
  <c r="L305" i="4"/>
  <c r="K305" i="4"/>
  <c r="J305" i="4"/>
  <c r="I305" i="4"/>
  <c r="H305" i="4"/>
  <c r="G305" i="4"/>
  <c r="F305" i="4"/>
  <c r="E305" i="4"/>
  <c r="AF305" i="4" s="1"/>
  <c r="D305" i="4"/>
  <c r="C305" i="4"/>
  <c r="B305" i="4"/>
  <c r="AY304" i="4"/>
  <c r="AU304" i="4"/>
  <c r="AV304" i="4" s="1"/>
  <c r="AS304" i="4"/>
  <c r="AT304" i="4" s="1"/>
  <c r="AR304" i="4"/>
  <c r="AQ304" i="4"/>
  <c r="AO304" i="4"/>
  <c r="AM304" i="4"/>
  <c r="AN304" i="4" s="1"/>
  <c r="AK304" i="4"/>
  <c r="AL304" i="4" s="1"/>
  <c r="AJ304" i="4"/>
  <c r="AI304" i="4"/>
  <c r="AG304" i="4"/>
  <c r="AE304" i="4"/>
  <c r="AF304" i="4" s="1"/>
  <c r="AC304" i="4"/>
  <c r="AD304" i="4" s="1"/>
  <c r="AB304" i="4"/>
  <c r="AA304" i="4"/>
  <c r="W304" i="4"/>
  <c r="V304" i="4"/>
  <c r="U304" i="4"/>
  <c r="T304" i="4"/>
  <c r="S304" i="4"/>
  <c r="R304" i="4"/>
  <c r="Q304" i="4"/>
  <c r="P304" i="4"/>
  <c r="O304" i="4"/>
  <c r="N304" i="4"/>
  <c r="M304" i="4"/>
  <c r="L304" i="4"/>
  <c r="K304" i="4"/>
  <c r="J304" i="4"/>
  <c r="I304" i="4"/>
  <c r="H304" i="4"/>
  <c r="G304" i="4"/>
  <c r="F304" i="4"/>
  <c r="E304" i="4"/>
  <c r="AP304" i="4" s="1"/>
  <c r="D304" i="4"/>
  <c r="C304" i="4"/>
  <c r="B304" i="4"/>
  <c r="AY303" i="4"/>
  <c r="AU303" i="4"/>
  <c r="AS303" i="4"/>
  <c r="AT303" i="4" s="1"/>
  <c r="AQ303" i="4"/>
  <c r="AP303" i="4"/>
  <c r="AO303" i="4"/>
  <c r="AM303" i="4"/>
  <c r="AK303" i="4"/>
  <c r="AL303" i="4" s="1"/>
  <c r="AI303" i="4"/>
  <c r="AH303" i="4"/>
  <c r="AG303" i="4"/>
  <c r="AE303" i="4"/>
  <c r="AC303" i="4"/>
  <c r="AD303" i="4" s="1"/>
  <c r="AA303" i="4"/>
  <c r="W303" i="4"/>
  <c r="V303" i="4"/>
  <c r="U303" i="4"/>
  <c r="T303" i="4"/>
  <c r="S303" i="4"/>
  <c r="R303" i="4"/>
  <c r="Q303" i="4"/>
  <c r="P303" i="4"/>
  <c r="O303" i="4"/>
  <c r="N303" i="4"/>
  <c r="M303" i="4"/>
  <c r="L303" i="4"/>
  <c r="K303" i="4"/>
  <c r="J303" i="4"/>
  <c r="I303" i="4"/>
  <c r="H303" i="4"/>
  <c r="G303" i="4"/>
  <c r="F303" i="4"/>
  <c r="E303" i="4"/>
  <c r="AV303" i="4" s="1"/>
  <c r="D303" i="4"/>
  <c r="C303" i="4"/>
  <c r="B303" i="4"/>
  <c r="AY302" i="4"/>
  <c r="AU302" i="4"/>
  <c r="AV302" i="4" s="1"/>
  <c r="AT302" i="4"/>
  <c r="AS302" i="4"/>
  <c r="AR302" i="4"/>
  <c r="AQ302" i="4"/>
  <c r="AO302" i="4"/>
  <c r="AP302" i="4" s="1"/>
  <c r="AM302" i="4"/>
  <c r="AN302" i="4" s="1"/>
  <c r="AL302" i="4"/>
  <c r="AK302" i="4"/>
  <c r="AJ302" i="4"/>
  <c r="AI302" i="4"/>
  <c r="AG302" i="4"/>
  <c r="AH302" i="4" s="1"/>
  <c r="AE302" i="4"/>
  <c r="AF302" i="4" s="1"/>
  <c r="AD302" i="4"/>
  <c r="AC302" i="4"/>
  <c r="AB302" i="4"/>
  <c r="AA302" i="4"/>
  <c r="W302" i="4"/>
  <c r="V302" i="4"/>
  <c r="U302" i="4"/>
  <c r="T302" i="4"/>
  <c r="S302" i="4"/>
  <c r="R302" i="4"/>
  <c r="Q302" i="4"/>
  <c r="P302" i="4"/>
  <c r="O302" i="4"/>
  <c r="N302" i="4"/>
  <c r="M302" i="4"/>
  <c r="L302" i="4"/>
  <c r="K302" i="4"/>
  <c r="J302" i="4"/>
  <c r="I302" i="4"/>
  <c r="H302" i="4"/>
  <c r="G302" i="4"/>
  <c r="F302" i="4"/>
  <c r="E302" i="4"/>
  <c r="D302" i="4"/>
  <c r="C302" i="4"/>
  <c r="B302" i="4"/>
  <c r="AY301" i="4"/>
  <c r="AU301" i="4"/>
  <c r="AV301" i="4" s="1"/>
  <c r="AT301" i="4"/>
  <c r="AS301" i="4"/>
  <c r="AQ301" i="4"/>
  <c r="AR301" i="4" s="1"/>
  <c r="AP301" i="4"/>
  <c r="AO301" i="4"/>
  <c r="AM301" i="4"/>
  <c r="AN301" i="4" s="1"/>
  <c r="AL301" i="4"/>
  <c r="AK301" i="4"/>
  <c r="AJ301" i="4"/>
  <c r="AI301" i="4"/>
  <c r="AH301" i="4"/>
  <c r="AG301" i="4"/>
  <c r="AE301" i="4"/>
  <c r="AF301" i="4" s="1"/>
  <c r="AD301" i="4"/>
  <c r="AC301" i="4"/>
  <c r="AB301" i="4"/>
  <c r="AA301" i="4"/>
  <c r="W301" i="4"/>
  <c r="V301" i="4"/>
  <c r="U301" i="4"/>
  <c r="T301" i="4"/>
  <c r="S301" i="4"/>
  <c r="R301" i="4"/>
  <c r="Q301" i="4"/>
  <c r="P301" i="4"/>
  <c r="O301" i="4"/>
  <c r="N301" i="4"/>
  <c r="M301" i="4"/>
  <c r="L301" i="4"/>
  <c r="K301" i="4"/>
  <c r="J301" i="4"/>
  <c r="I301" i="4"/>
  <c r="H301" i="4"/>
  <c r="G301" i="4"/>
  <c r="F301" i="4"/>
  <c r="E301" i="4"/>
  <c r="D301" i="4"/>
  <c r="C301" i="4"/>
  <c r="B301" i="4"/>
  <c r="AY300" i="4"/>
  <c r="AU300" i="4"/>
  <c r="AS300" i="4"/>
  <c r="AQ300" i="4"/>
  <c r="AO300" i="4"/>
  <c r="AN300" i="4"/>
  <c r="AM300" i="4"/>
  <c r="AK300" i="4"/>
  <c r="AI300" i="4"/>
  <c r="AG300" i="4"/>
  <c r="AE300" i="4"/>
  <c r="AC300" i="4"/>
  <c r="AA300" i="4"/>
  <c r="AB300" i="4" s="1"/>
  <c r="W300" i="4"/>
  <c r="V300" i="4"/>
  <c r="U300" i="4"/>
  <c r="T300" i="4"/>
  <c r="S300" i="4"/>
  <c r="R300" i="4"/>
  <c r="Q300" i="4"/>
  <c r="P300" i="4"/>
  <c r="O300" i="4"/>
  <c r="N300" i="4"/>
  <c r="M300" i="4"/>
  <c r="L300" i="4"/>
  <c r="K300" i="4"/>
  <c r="J300" i="4"/>
  <c r="I300" i="4"/>
  <c r="H300" i="4"/>
  <c r="G300" i="4"/>
  <c r="F300" i="4"/>
  <c r="E300" i="4"/>
  <c r="AF300" i="4" s="1"/>
  <c r="D300" i="4"/>
  <c r="C300" i="4"/>
  <c r="B300" i="4"/>
  <c r="AY299" i="4"/>
  <c r="AU299" i="4"/>
  <c r="AS299" i="4"/>
  <c r="AT299" i="4" s="1"/>
  <c r="AQ299" i="4"/>
  <c r="AO299" i="4"/>
  <c r="AP299" i="4" s="1"/>
  <c r="AM299" i="4"/>
  <c r="AL299" i="4"/>
  <c r="AK299" i="4"/>
  <c r="AI299" i="4"/>
  <c r="AG299" i="4"/>
  <c r="AH299" i="4" s="1"/>
  <c r="AE299" i="4"/>
  <c r="AD299" i="4"/>
  <c r="AC299" i="4"/>
  <c r="AA299" i="4"/>
  <c r="W299" i="4"/>
  <c r="V299" i="4"/>
  <c r="U299" i="4"/>
  <c r="T299" i="4"/>
  <c r="S299" i="4"/>
  <c r="R299" i="4"/>
  <c r="Q299" i="4"/>
  <c r="P299" i="4"/>
  <c r="O299" i="4"/>
  <c r="N299" i="4"/>
  <c r="M299" i="4"/>
  <c r="L299" i="4"/>
  <c r="K299" i="4"/>
  <c r="J299" i="4"/>
  <c r="I299" i="4"/>
  <c r="H299" i="4"/>
  <c r="G299" i="4"/>
  <c r="F299" i="4"/>
  <c r="E299" i="4"/>
  <c r="AR299" i="4" s="1"/>
  <c r="D299" i="4"/>
  <c r="C299" i="4"/>
  <c r="B299" i="4"/>
  <c r="AY298" i="4"/>
  <c r="AU298" i="4"/>
  <c r="AS298" i="4"/>
  <c r="AT298" i="4" s="1"/>
  <c r="AQ298" i="4"/>
  <c r="AR298" i="4" s="1"/>
  <c r="AP298" i="4"/>
  <c r="AO298" i="4"/>
  <c r="AM298" i="4"/>
  <c r="AK298" i="4"/>
  <c r="AL298" i="4" s="1"/>
  <c r="AI298" i="4"/>
  <c r="AJ298" i="4" s="1"/>
  <c r="AH298" i="4"/>
  <c r="AG298" i="4"/>
  <c r="AE298" i="4"/>
  <c r="AC298" i="4"/>
  <c r="AD298" i="4" s="1"/>
  <c r="AA298" i="4"/>
  <c r="AB298" i="4" s="1"/>
  <c r="W298" i="4"/>
  <c r="V298" i="4"/>
  <c r="U298" i="4"/>
  <c r="T298" i="4"/>
  <c r="S298" i="4"/>
  <c r="R298" i="4"/>
  <c r="Q298" i="4"/>
  <c r="P298" i="4"/>
  <c r="O298" i="4"/>
  <c r="N298" i="4"/>
  <c r="M298" i="4"/>
  <c r="L298" i="4"/>
  <c r="K298" i="4"/>
  <c r="J298" i="4"/>
  <c r="I298" i="4"/>
  <c r="H298" i="4"/>
  <c r="G298" i="4"/>
  <c r="F298" i="4"/>
  <c r="E298" i="4"/>
  <c r="AV298" i="4" s="1"/>
  <c r="D298" i="4"/>
  <c r="C298" i="4"/>
  <c r="B298" i="4"/>
  <c r="AY297" i="4"/>
  <c r="AU297" i="4"/>
  <c r="AV297" i="4" s="1"/>
  <c r="AS297" i="4"/>
  <c r="AQ297" i="4"/>
  <c r="AR297" i="4" s="1"/>
  <c r="AO297" i="4"/>
  <c r="AN297" i="4"/>
  <c r="AM297" i="4"/>
  <c r="AK297" i="4"/>
  <c r="AI297" i="4"/>
  <c r="AG297" i="4"/>
  <c r="AF297" i="4"/>
  <c r="AE297" i="4"/>
  <c r="AC297" i="4"/>
  <c r="AA297" i="4"/>
  <c r="AB297" i="4" s="1"/>
  <c r="W297" i="4"/>
  <c r="V297" i="4"/>
  <c r="U297" i="4"/>
  <c r="T297" i="4"/>
  <c r="S297" i="4"/>
  <c r="R297" i="4"/>
  <c r="Q297" i="4"/>
  <c r="P297" i="4"/>
  <c r="O297" i="4"/>
  <c r="N297" i="4"/>
  <c r="M297" i="4"/>
  <c r="L297" i="4"/>
  <c r="K297" i="4"/>
  <c r="J297" i="4"/>
  <c r="I297" i="4"/>
  <c r="H297" i="4"/>
  <c r="G297" i="4"/>
  <c r="F297" i="4"/>
  <c r="E297" i="4"/>
  <c r="D297" i="4"/>
  <c r="C297" i="4"/>
  <c r="B297" i="4"/>
  <c r="AY296" i="4"/>
  <c r="AU296" i="4"/>
  <c r="AV296" i="4" s="1"/>
  <c r="AS296" i="4"/>
  <c r="AT296" i="4" s="1"/>
  <c r="AR296" i="4"/>
  <c r="AQ296" i="4"/>
  <c r="AO296" i="4"/>
  <c r="AM296" i="4"/>
  <c r="AN296" i="4" s="1"/>
  <c r="AK296" i="4"/>
  <c r="AL296" i="4" s="1"/>
  <c r="AJ296" i="4"/>
  <c r="AI296" i="4"/>
  <c r="AG296" i="4"/>
  <c r="AE296" i="4"/>
  <c r="AF296" i="4" s="1"/>
  <c r="AC296" i="4"/>
  <c r="AD296" i="4" s="1"/>
  <c r="AB296" i="4"/>
  <c r="AA296" i="4"/>
  <c r="W296" i="4"/>
  <c r="V296" i="4"/>
  <c r="U296" i="4"/>
  <c r="T296" i="4"/>
  <c r="S296" i="4"/>
  <c r="R296" i="4"/>
  <c r="Q296" i="4"/>
  <c r="P296" i="4"/>
  <c r="O296" i="4"/>
  <c r="N296" i="4"/>
  <c r="M296" i="4"/>
  <c r="L296" i="4"/>
  <c r="K296" i="4"/>
  <c r="J296" i="4"/>
  <c r="I296" i="4"/>
  <c r="H296" i="4"/>
  <c r="G296" i="4"/>
  <c r="F296" i="4"/>
  <c r="E296" i="4"/>
  <c r="AP296" i="4" s="1"/>
  <c r="D296" i="4"/>
  <c r="C296" i="4"/>
  <c r="B296" i="4"/>
  <c r="AY295" i="4"/>
  <c r="AU295" i="4"/>
  <c r="AS295" i="4"/>
  <c r="AT295" i="4" s="1"/>
  <c r="AQ295" i="4"/>
  <c r="AP295" i="4"/>
  <c r="AO295" i="4"/>
  <c r="AM295" i="4"/>
  <c r="AK295" i="4"/>
  <c r="AL295" i="4" s="1"/>
  <c r="AI295" i="4"/>
  <c r="AH295" i="4"/>
  <c r="AG295" i="4"/>
  <c r="AE295" i="4"/>
  <c r="AC295" i="4"/>
  <c r="AD295" i="4" s="1"/>
  <c r="AA295" i="4"/>
  <c r="W295" i="4"/>
  <c r="V295" i="4"/>
  <c r="U295" i="4"/>
  <c r="T295" i="4"/>
  <c r="S295" i="4"/>
  <c r="R295" i="4"/>
  <c r="Q295" i="4"/>
  <c r="P295" i="4"/>
  <c r="O295" i="4"/>
  <c r="N295" i="4"/>
  <c r="M295" i="4"/>
  <c r="L295" i="4"/>
  <c r="K295" i="4"/>
  <c r="J295" i="4"/>
  <c r="I295" i="4"/>
  <c r="H295" i="4"/>
  <c r="G295" i="4"/>
  <c r="F295" i="4"/>
  <c r="E295" i="4"/>
  <c r="AV295" i="4" s="1"/>
  <c r="D295" i="4"/>
  <c r="C295" i="4"/>
  <c r="B295" i="4"/>
  <c r="AY294" i="4"/>
  <c r="AU294" i="4"/>
  <c r="AV294" i="4" s="1"/>
  <c r="AT294" i="4"/>
  <c r="AS294" i="4"/>
  <c r="AR294" i="4"/>
  <c r="AQ294" i="4"/>
  <c r="AO294" i="4"/>
  <c r="AP294" i="4" s="1"/>
  <c r="AM294" i="4"/>
  <c r="AN294" i="4" s="1"/>
  <c r="AL294" i="4"/>
  <c r="AK294" i="4"/>
  <c r="AJ294" i="4"/>
  <c r="AI294" i="4"/>
  <c r="AG294" i="4"/>
  <c r="AH294" i="4" s="1"/>
  <c r="AE294" i="4"/>
  <c r="AF294" i="4" s="1"/>
  <c r="AD294" i="4"/>
  <c r="AC294" i="4"/>
  <c r="AB294" i="4"/>
  <c r="AA294" i="4"/>
  <c r="W294" i="4"/>
  <c r="V294" i="4"/>
  <c r="U294" i="4"/>
  <c r="T294" i="4"/>
  <c r="S294" i="4"/>
  <c r="R294" i="4"/>
  <c r="Q294" i="4"/>
  <c r="P294" i="4"/>
  <c r="O294" i="4"/>
  <c r="N294" i="4"/>
  <c r="M294" i="4"/>
  <c r="L294" i="4"/>
  <c r="K294" i="4"/>
  <c r="J294" i="4"/>
  <c r="I294" i="4"/>
  <c r="H294" i="4"/>
  <c r="G294" i="4"/>
  <c r="F294" i="4"/>
  <c r="E294" i="4"/>
  <c r="D294" i="4"/>
  <c r="C294" i="4"/>
  <c r="B294" i="4"/>
  <c r="AY293" i="4"/>
  <c r="AU293" i="4"/>
  <c r="AV293" i="4" s="1"/>
  <c r="AT293" i="4"/>
  <c r="AS293" i="4"/>
  <c r="AR293" i="4"/>
  <c r="AQ293" i="4"/>
  <c r="AP293" i="4"/>
  <c r="AO293" i="4"/>
  <c r="AM293" i="4"/>
  <c r="AN293" i="4" s="1"/>
  <c r="AL293" i="4"/>
  <c r="AK293" i="4"/>
  <c r="AI293" i="4"/>
  <c r="AJ293" i="4" s="1"/>
  <c r="AH293" i="4"/>
  <c r="AG293" i="4"/>
  <c r="AE293" i="4"/>
  <c r="AF293" i="4" s="1"/>
  <c r="AD293" i="4"/>
  <c r="AC293" i="4"/>
  <c r="AB293" i="4"/>
  <c r="AA293" i="4"/>
  <c r="W293" i="4"/>
  <c r="V293" i="4"/>
  <c r="U293" i="4"/>
  <c r="T293" i="4"/>
  <c r="S293" i="4"/>
  <c r="R293" i="4"/>
  <c r="Q293" i="4"/>
  <c r="P293" i="4"/>
  <c r="O293" i="4"/>
  <c r="N293" i="4"/>
  <c r="M293" i="4"/>
  <c r="L293" i="4"/>
  <c r="K293" i="4"/>
  <c r="J293" i="4"/>
  <c r="I293" i="4"/>
  <c r="H293" i="4"/>
  <c r="G293" i="4"/>
  <c r="F293" i="4"/>
  <c r="E293" i="4"/>
  <c r="D293" i="4"/>
  <c r="C293" i="4"/>
  <c r="B293" i="4"/>
  <c r="AY292" i="4"/>
  <c r="AU292" i="4"/>
  <c r="AV292" i="4" s="1"/>
  <c r="AS292" i="4"/>
  <c r="AQ292" i="4"/>
  <c r="AR292" i="4" s="1"/>
  <c r="AO292" i="4"/>
  <c r="AP292" i="4" s="1"/>
  <c r="AN292" i="4"/>
  <c r="AM292" i="4"/>
  <c r="AK292" i="4"/>
  <c r="AI292" i="4"/>
  <c r="AG292" i="4"/>
  <c r="AH292" i="4" s="1"/>
  <c r="AF292" i="4"/>
  <c r="AE292" i="4"/>
  <c r="AC292" i="4"/>
  <c r="AA292" i="4"/>
  <c r="AB292" i="4" s="1"/>
  <c r="W292" i="4"/>
  <c r="V292" i="4"/>
  <c r="U292" i="4"/>
  <c r="T292" i="4"/>
  <c r="S292" i="4"/>
  <c r="R292" i="4"/>
  <c r="Q292" i="4"/>
  <c r="P292" i="4"/>
  <c r="O292" i="4"/>
  <c r="N292" i="4"/>
  <c r="M292" i="4"/>
  <c r="L292" i="4"/>
  <c r="K292" i="4"/>
  <c r="J292" i="4"/>
  <c r="I292" i="4"/>
  <c r="H292" i="4"/>
  <c r="G292" i="4"/>
  <c r="F292" i="4"/>
  <c r="E292" i="4"/>
  <c r="D292" i="4"/>
  <c r="C292" i="4"/>
  <c r="B292" i="4"/>
  <c r="AY291" i="4"/>
  <c r="AU291" i="4"/>
  <c r="AT291" i="4"/>
  <c r="AS291" i="4"/>
  <c r="AR291" i="4"/>
  <c r="AQ291" i="4"/>
  <c r="AO291" i="4"/>
  <c r="AM291" i="4"/>
  <c r="AK291" i="4"/>
  <c r="AL291" i="4" s="1"/>
  <c r="AI291" i="4"/>
  <c r="AG291" i="4"/>
  <c r="AH291" i="4" s="1"/>
  <c r="AE291" i="4"/>
  <c r="AC291" i="4"/>
  <c r="AB291" i="4"/>
  <c r="AA291" i="4"/>
  <c r="W291" i="4"/>
  <c r="V291" i="4"/>
  <c r="U291" i="4"/>
  <c r="T291" i="4"/>
  <c r="S291" i="4"/>
  <c r="R291" i="4"/>
  <c r="Q291" i="4"/>
  <c r="P291" i="4"/>
  <c r="O291" i="4"/>
  <c r="N291" i="4"/>
  <c r="M291" i="4"/>
  <c r="L291" i="4"/>
  <c r="K291" i="4"/>
  <c r="J291" i="4"/>
  <c r="I291" i="4"/>
  <c r="H291" i="4"/>
  <c r="G291" i="4"/>
  <c r="F291" i="4"/>
  <c r="E291" i="4"/>
  <c r="AF291" i="4" s="1"/>
  <c r="D291" i="4"/>
  <c r="C291" i="4"/>
  <c r="B291" i="4"/>
  <c r="AY290" i="4"/>
  <c r="AU290" i="4"/>
  <c r="AS290" i="4"/>
  <c r="AT290" i="4" s="1"/>
  <c r="AQ290" i="4"/>
  <c r="AR290" i="4" s="1"/>
  <c r="AP290" i="4"/>
  <c r="AO290" i="4"/>
  <c r="AM290" i="4"/>
  <c r="AK290" i="4"/>
  <c r="AL290" i="4" s="1"/>
  <c r="AI290" i="4"/>
  <c r="AJ290" i="4" s="1"/>
  <c r="AG290" i="4"/>
  <c r="AH290" i="4" s="1"/>
  <c r="AE290" i="4"/>
  <c r="AC290" i="4"/>
  <c r="AD290" i="4" s="1"/>
  <c r="AA290" i="4"/>
  <c r="AB290" i="4" s="1"/>
  <c r="W290" i="4"/>
  <c r="V290" i="4"/>
  <c r="U290" i="4"/>
  <c r="T290" i="4"/>
  <c r="S290" i="4"/>
  <c r="R290" i="4"/>
  <c r="Q290" i="4"/>
  <c r="P290" i="4"/>
  <c r="O290" i="4"/>
  <c r="N290" i="4"/>
  <c r="M290" i="4"/>
  <c r="L290" i="4"/>
  <c r="K290" i="4"/>
  <c r="J290" i="4"/>
  <c r="I290" i="4"/>
  <c r="H290" i="4"/>
  <c r="G290" i="4"/>
  <c r="F290" i="4"/>
  <c r="E290" i="4"/>
  <c r="AV290" i="4" s="1"/>
  <c r="D290" i="4"/>
  <c r="C290" i="4"/>
  <c r="B290" i="4"/>
  <c r="AY289" i="4"/>
  <c r="AU289" i="4"/>
  <c r="AV289" i="4" s="1"/>
  <c r="AS289" i="4"/>
  <c r="AQ289" i="4"/>
  <c r="AO289" i="4"/>
  <c r="AM289" i="4"/>
  <c r="AK289" i="4"/>
  <c r="AI289" i="4"/>
  <c r="AJ289" i="4" s="1"/>
  <c r="AG289" i="4"/>
  <c r="AE289" i="4"/>
  <c r="AC289" i="4"/>
  <c r="AA289" i="4"/>
  <c r="W289" i="4"/>
  <c r="V289" i="4"/>
  <c r="U289" i="4"/>
  <c r="T289" i="4"/>
  <c r="S289" i="4"/>
  <c r="R289" i="4"/>
  <c r="Q289" i="4"/>
  <c r="P289" i="4"/>
  <c r="O289" i="4"/>
  <c r="N289" i="4"/>
  <c r="M289" i="4"/>
  <c r="L289" i="4"/>
  <c r="K289" i="4"/>
  <c r="J289" i="4"/>
  <c r="I289" i="4"/>
  <c r="H289" i="4"/>
  <c r="G289" i="4"/>
  <c r="F289" i="4"/>
  <c r="E289" i="4"/>
  <c r="AP289" i="4" s="1"/>
  <c r="D289" i="4"/>
  <c r="C289" i="4"/>
  <c r="B289" i="4"/>
  <c r="AY288" i="4"/>
  <c r="AU288" i="4"/>
  <c r="AV288" i="4" s="1"/>
  <c r="AS288" i="4"/>
  <c r="AT288" i="4" s="1"/>
  <c r="AQ288" i="4"/>
  <c r="AR288" i="4" s="1"/>
  <c r="AO288" i="4"/>
  <c r="AM288" i="4"/>
  <c r="AN288" i="4" s="1"/>
  <c r="AK288" i="4"/>
  <c r="AL288" i="4" s="1"/>
  <c r="AJ288" i="4"/>
  <c r="AI288" i="4"/>
  <c r="AG288" i="4"/>
  <c r="AE288" i="4"/>
  <c r="AF288" i="4" s="1"/>
  <c r="AC288" i="4"/>
  <c r="AD288" i="4" s="1"/>
  <c r="AB288" i="4"/>
  <c r="AA288" i="4"/>
  <c r="W288" i="4"/>
  <c r="V288" i="4"/>
  <c r="U288" i="4"/>
  <c r="T288" i="4"/>
  <c r="S288" i="4"/>
  <c r="R288" i="4"/>
  <c r="Q288" i="4"/>
  <c r="P288" i="4"/>
  <c r="O288" i="4"/>
  <c r="N288" i="4"/>
  <c r="M288" i="4"/>
  <c r="L288" i="4"/>
  <c r="K288" i="4"/>
  <c r="J288" i="4"/>
  <c r="I288" i="4"/>
  <c r="H288" i="4"/>
  <c r="G288" i="4"/>
  <c r="F288" i="4"/>
  <c r="E288" i="4"/>
  <c r="AP288" i="4" s="1"/>
  <c r="D288" i="4"/>
  <c r="C288" i="4"/>
  <c r="B288" i="4"/>
  <c r="AY287" i="4"/>
  <c r="AV287" i="4"/>
  <c r="AU287" i="4"/>
  <c r="AS287" i="4"/>
  <c r="AT287" i="4" s="1"/>
  <c r="AR287" i="4"/>
  <c r="AQ287" i="4"/>
  <c r="AO287" i="4"/>
  <c r="AP287" i="4" s="1"/>
  <c r="AN287" i="4"/>
  <c r="AM287" i="4"/>
  <c r="AK287" i="4"/>
  <c r="AL287" i="4" s="1"/>
  <c r="AJ287" i="4"/>
  <c r="AI287" i="4"/>
  <c r="AH287" i="4"/>
  <c r="AG287" i="4"/>
  <c r="AF287" i="4"/>
  <c r="AE287" i="4"/>
  <c r="AC287" i="4"/>
  <c r="AD287" i="4" s="1"/>
  <c r="AB287" i="4"/>
  <c r="AA287" i="4"/>
  <c r="W287" i="4"/>
  <c r="V287" i="4"/>
  <c r="U287" i="4"/>
  <c r="T287" i="4"/>
  <c r="S287" i="4"/>
  <c r="R287" i="4"/>
  <c r="Q287" i="4"/>
  <c r="P287" i="4"/>
  <c r="O287" i="4"/>
  <c r="N287" i="4"/>
  <c r="M287" i="4"/>
  <c r="L287" i="4"/>
  <c r="K287" i="4"/>
  <c r="J287" i="4"/>
  <c r="I287" i="4"/>
  <c r="H287" i="4"/>
  <c r="G287" i="4"/>
  <c r="F287" i="4"/>
  <c r="E287" i="4"/>
  <c r="D287" i="4"/>
  <c r="C287" i="4"/>
  <c r="B287" i="4"/>
  <c r="AY286" i="4"/>
  <c r="AU286" i="4"/>
  <c r="AV286" i="4" s="1"/>
  <c r="AS286" i="4"/>
  <c r="AT286" i="4" s="1"/>
  <c r="AR286" i="4"/>
  <c r="AQ286" i="4"/>
  <c r="AO286" i="4"/>
  <c r="AP286" i="4" s="1"/>
  <c r="AM286" i="4"/>
  <c r="AN286" i="4" s="1"/>
  <c r="AK286" i="4"/>
  <c r="AL286" i="4" s="1"/>
  <c r="AJ286" i="4"/>
  <c r="AI286" i="4"/>
  <c r="AG286" i="4"/>
  <c r="AH286" i="4" s="1"/>
  <c r="AE286" i="4"/>
  <c r="AF286" i="4" s="1"/>
  <c r="AD286" i="4"/>
  <c r="AC286" i="4"/>
  <c r="AB286" i="4"/>
  <c r="AA286" i="4"/>
  <c r="W286" i="4"/>
  <c r="V286" i="4"/>
  <c r="U286" i="4"/>
  <c r="T286" i="4"/>
  <c r="S286" i="4"/>
  <c r="R286" i="4"/>
  <c r="Q286" i="4"/>
  <c r="P286" i="4"/>
  <c r="O286" i="4"/>
  <c r="N286" i="4"/>
  <c r="M286" i="4"/>
  <c r="L286" i="4"/>
  <c r="K286" i="4"/>
  <c r="J286" i="4"/>
  <c r="I286" i="4"/>
  <c r="H286" i="4"/>
  <c r="G286" i="4"/>
  <c r="F286" i="4"/>
  <c r="E286" i="4"/>
  <c r="D286" i="4"/>
  <c r="C286" i="4"/>
  <c r="B286" i="4"/>
  <c r="AY285" i="4"/>
  <c r="AU285" i="4"/>
  <c r="AV285" i="4" s="1"/>
  <c r="AT285" i="4"/>
  <c r="AS285" i="4"/>
  <c r="AQ285" i="4"/>
  <c r="AR285" i="4" s="1"/>
  <c r="AP285" i="4"/>
  <c r="AO285" i="4"/>
  <c r="AM285" i="4"/>
  <c r="AN285" i="4" s="1"/>
  <c r="AL285" i="4"/>
  <c r="AK285" i="4"/>
  <c r="AJ285" i="4"/>
  <c r="AI285" i="4"/>
  <c r="AH285" i="4"/>
  <c r="AG285" i="4"/>
  <c r="AE285" i="4"/>
  <c r="AF285" i="4" s="1"/>
  <c r="AD285" i="4"/>
  <c r="AC285" i="4"/>
  <c r="AA285" i="4"/>
  <c r="AB285" i="4" s="1"/>
  <c r="W285" i="4"/>
  <c r="V285" i="4"/>
  <c r="U285" i="4"/>
  <c r="T285" i="4"/>
  <c r="S285" i="4"/>
  <c r="R285" i="4"/>
  <c r="Q285" i="4"/>
  <c r="P285" i="4"/>
  <c r="O285" i="4"/>
  <c r="N285" i="4"/>
  <c r="M285" i="4"/>
  <c r="L285" i="4"/>
  <c r="K285" i="4"/>
  <c r="J285" i="4"/>
  <c r="I285" i="4"/>
  <c r="H285" i="4"/>
  <c r="G285" i="4"/>
  <c r="F285" i="4"/>
  <c r="E285" i="4"/>
  <c r="D285" i="4"/>
  <c r="C285" i="4"/>
  <c r="B285" i="4"/>
  <c r="AY284" i="4"/>
  <c r="AU284" i="4"/>
  <c r="AS284" i="4"/>
  <c r="AQ284" i="4"/>
  <c r="AO284" i="4"/>
  <c r="AM284" i="4"/>
  <c r="AK284" i="4"/>
  <c r="AI284" i="4"/>
  <c r="AG284" i="4"/>
  <c r="AE284" i="4"/>
  <c r="AC284" i="4"/>
  <c r="AA284" i="4"/>
  <c r="W284" i="4"/>
  <c r="V284" i="4"/>
  <c r="U284" i="4"/>
  <c r="T284" i="4"/>
  <c r="S284" i="4"/>
  <c r="R284" i="4"/>
  <c r="Q284" i="4"/>
  <c r="P284" i="4"/>
  <c r="O284" i="4"/>
  <c r="N284" i="4"/>
  <c r="M284" i="4"/>
  <c r="L284" i="4"/>
  <c r="K284" i="4"/>
  <c r="J284" i="4"/>
  <c r="I284" i="4"/>
  <c r="H284" i="4"/>
  <c r="G284" i="4"/>
  <c r="F284" i="4"/>
  <c r="E284" i="4"/>
  <c r="D284" i="4"/>
  <c r="C284" i="4"/>
  <c r="B284" i="4"/>
  <c r="AY283" i="4"/>
  <c r="AU283" i="4"/>
  <c r="AS283" i="4"/>
  <c r="AT283" i="4" s="1"/>
  <c r="AQ283" i="4"/>
  <c r="AO283" i="4"/>
  <c r="AM283" i="4"/>
  <c r="AK283" i="4"/>
  <c r="AJ283" i="4"/>
  <c r="AI283" i="4"/>
  <c r="AG283" i="4"/>
  <c r="AH283" i="4" s="1"/>
  <c r="AE283" i="4"/>
  <c r="AC283" i="4"/>
  <c r="AA283" i="4"/>
  <c r="W283" i="4"/>
  <c r="V283" i="4"/>
  <c r="U283" i="4"/>
  <c r="T283" i="4"/>
  <c r="S283" i="4"/>
  <c r="R283" i="4"/>
  <c r="Q283" i="4"/>
  <c r="P283" i="4"/>
  <c r="O283" i="4"/>
  <c r="N283" i="4"/>
  <c r="M283" i="4"/>
  <c r="L283" i="4"/>
  <c r="K283" i="4"/>
  <c r="J283" i="4"/>
  <c r="I283" i="4"/>
  <c r="H283" i="4"/>
  <c r="G283" i="4"/>
  <c r="F283" i="4"/>
  <c r="E283" i="4"/>
  <c r="AF283" i="4" s="1"/>
  <c r="D283" i="4"/>
  <c r="C283" i="4"/>
  <c r="B283" i="4"/>
  <c r="AY282" i="4"/>
  <c r="AU282" i="4"/>
  <c r="AS282" i="4"/>
  <c r="AT282" i="4" s="1"/>
  <c r="AQ282" i="4"/>
  <c r="AR282" i="4" s="1"/>
  <c r="AP282" i="4"/>
  <c r="AO282" i="4"/>
  <c r="AM282" i="4"/>
  <c r="AK282" i="4"/>
  <c r="AL282" i="4" s="1"/>
  <c r="AI282" i="4"/>
  <c r="AJ282" i="4" s="1"/>
  <c r="AH282" i="4"/>
  <c r="AG282" i="4"/>
  <c r="AE282" i="4"/>
  <c r="AC282" i="4"/>
  <c r="AD282" i="4" s="1"/>
  <c r="AA282" i="4"/>
  <c r="AB282" i="4" s="1"/>
  <c r="W282" i="4"/>
  <c r="V282" i="4"/>
  <c r="U282" i="4"/>
  <c r="T282" i="4"/>
  <c r="S282" i="4"/>
  <c r="R282" i="4"/>
  <c r="Q282" i="4"/>
  <c r="P282" i="4"/>
  <c r="O282" i="4"/>
  <c r="N282" i="4"/>
  <c r="M282" i="4"/>
  <c r="L282" i="4"/>
  <c r="K282" i="4"/>
  <c r="J282" i="4"/>
  <c r="I282" i="4"/>
  <c r="H282" i="4"/>
  <c r="G282" i="4"/>
  <c r="F282" i="4"/>
  <c r="E282" i="4"/>
  <c r="AV282" i="4" s="1"/>
  <c r="D282" i="4"/>
  <c r="C282" i="4"/>
  <c r="B282" i="4"/>
  <c r="AY281" i="4"/>
  <c r="AV281" i="4"/>
  <c r="AU281" i="4"/>
  <c r="AT281" i="4"/>
  <c r="AS281" i="4"/>
  <c r="AQ281" i="4"/>
  <c r="AR281" i="4" s="1"/>
  <c r="AO281" i="4"/>
  <c r="AN281" i="4"/>
  <c r="AM281" i="4"/>
  <c r="AL281" i="4"/>
  <c r="AK281" i="4"/>
  <c r="AI281" i="4"/>
  <c r="AJ281" i="4" s="1"/>
  <c r="AH281" i="4"/>
  <c r="AG281" i="4"/>
  <c r="AF281" i="4"/>
  <c r="AE281" i="4"/>
  <c r="AD281" i="4"/>
  <c r="AC281" i="4"/>
  <c r="AA281" i="4"/>
  <c r="AB281" i="4" s="1"/>
  <c r="W281" i="4"/>
  <c r="V281" i="4"/>
  <c r="U281" i="4"/>
  <c r="T281" i="4"/>
  <c r="S281" i="4"/>
  <c r="R281" i="4"/>
  <c r="Q281" i="4"/>
  <c r="P281" i="4"/>
  <c r="O281" i="4"/>
  <c r="N281" i="4"/>
  <c r="M281" i="4"/>
  <c r="L281" i="4"/>
  <c r="K281" i="4"/>
  <c r="J281" i="4"/>
  <c r="I281" i="4"/>
  <c r="H281" i="4"/>
  <c r="G281" i="4"/>
  <c r="F281" i="4"/>
  <c r="E281" i="4"/>
  <c r="AP281" i="4" s="1"/>
  <c r="D281" i="4"/>
  <c r="C281" i="4"/>
  <c r="B281" i="4"/>
  <c r="AY280" i="4"/>
  <c r="AU280" i="4"/>
  <c r="AV280" i="4" s="1"/>
  <c r="AS280" i="4"/>
  <c r="AT280" i="4" s="1"/>
  <c r="AR280" i="4"/>
  <c r="AQ280" i="4"/>
  <c r="AP280" i="4"/>
  <c r="AO280" i="4"/>
  <c r="AM280" i="4"/>
  <c r="AN280" i="4" s="1"/>
  <c r="AK280" i="4"/>
  <c r="AL280" i="4" s="1"/>
  <c r="AJ280" i="4"/>
  <c r="AI280" i="4"/>
  <c r="AH280" i="4"/>
  <c r="AG280" i="4"/>
  <c r="AE280" i="4"/>
  <c r="AF280" i="4" s="1"/>
  <c r="AC280" i="4"/>
  <c r="AD280" i="4" s="1"/>
  <c r="AB280" i="4"/>
  <c r="AA280" i="4"/>
  <c r="W280" i="4"/>
  <c r="V280" i="4"/>
  <c r="U280" i="4"/>
  <c r="T280" i="4"/>
  <c r="S280" i="4"/>
  <c r="R280" i="4"/>
  <c r="Q280" i="4"/>
  <c r="P280" i="4"/>
  <c r="O280" i="4"/>
  <c r="N280" i="4"/>
  <c r="M280" i="4"/>
  <c r="L280" i="4"/>
  <c r="K280" i="4"/>
  <c r="J280" i="4"/>
  <c r="I280" i="4"/>
  <c r="H280" i="4"/>
  <c r="G280" i="4"/>
  <c r="F280" i="4"/>
  <c r="E280" i="4"/>
  <c r="D280" i="4"/>
  <c r="C280" i="4"/>
  <c r="B280" i="4"/>
  <c r="AY279" i="4"/>
  <c r="AU279" i="4"/>
  <c r="AS279" i="4"/>
  <c r="AR279" i="4"/>
  <c r="AQ279" i="4"/>
  <c r="AO279" i="4"/>
  <c r="AP279" i="4" s="1"/>
  <c r="AM279" i="4"/>
  <c r="AK279" i="4"/>
  <c r="AI279" i="4"/>
  <c r="AG279" i="4"/>
  <c r="AH279" i="4" s="1"/>
  <c r="AE279" i="4"/>
  <c r="AC279" i="4"/>
  <c r="AA279" i="4"/>
  <c r="W279" i="4"/>
  <c r="V279" i="4"/>
  <c r="U279" i="4"/>
  <c r="T279" i="4"/>
  <c r="S279" i="4"/>
  <c r="R279" i="4"/>
  <c r="Q279" i="4"/>
  <c r="P279" i="4"/>
  <c r="O279" i="4"/>
  <c r="N279" i="4"/>
  <c r="M279" i="4"/>
  <c r="L279" i="4"/>
  <c r="K279" i="4"/>
  <c r="J279" i="4"/>
  <c r="I279" i="4"/>
  <c r="H279" i="4"/>
  <c r="G279" i="4"/>
  <c r="F279" i="4"/>
  <c r="E279" i="4"/>
  <c r="AF279" i="4" s="1"/>
  <c r="D279" i="4"/>
  <c r="C279" i="4"/>
  <c r="B279" i="4"/>
  <c r="AY278" i="4"/>
  <c r="AU278" i="4"/>
  <c r="AV278" i="4" s="1"/>
  <c r="AT278" i="4"/>
  <c r="AS278" i="4"/>
  <c r="AR278" i="4"/>
  <c r="AQ278" i="4"/>
  <c r="AO278" i="4"/>
  <c r="AP278" i="4" s="1"/>
  <c r="AM278" i="4"/>
  <c r="AN278" i="4" s="1"/>
  <c r="AL278" i="4"/>
  <c r="AK278" i="4"/>
  <c r="AJ278" i="4"/>
  <c r="AI278" i="4"/>
  <c r="AG278" i="4"/>
  <c r="AH278" i="4" s="1"/>
  <c r="AE278" i="4"/>
  <c r="AF278" i="4" s="1"/>
  <c r="AD278" i="4"/>
  <c r="AC278" i="4"/>
  <c r="AB278" i="4"/>
  <c r="AA278" i="4"/>
  <c r="W278" i="4"/>
  <c r="V278" i="4"/>
  <c r="U278" i="4"/>
  <c r="T278" i="4"/>
  <c r="S278" i="4"/>
  <c r="R278" i="4"/>
  <c r="Q278" i="4"/>
  <c r="P278" i="4"/>
  <c r="O278" i="4"/>
  <c r="N278" i="4"/>
  <c r="M278" i="4"/>
  <c r="L278" i="4"/>
  <c r="K278" i="4"/>
  <c r="J278" i="4"/>
  <c r="I278" i="4"/>
  <c r="H278" i="4"/>
  <c r="G278" i="4"/>
  <c r="F278" i="4"/>
  <c r="E278" i="4"/>
  <c r="D278" i="4"/>
  <c r="C278" i="4"/>
  <c r="B278" i="4"/>
  <c r="AY277" i="4"/>
  <c r="AU277" i="4"/>
  <c r="AV277" i="4" s="1"/>
  <c r="AT277" i="4"/>
  <c r="AS277" i="4"/>
  <c r="AQ277" i="4"/>
  <c r="AR277" i="4" s="1"/>
  <c r="AP277" i="4"/>
  <c r="AO277" i="4"/>
  <c r="AM277" i="4"/>
  <c r="AN277" i="4" s="1"/>
  <c r="AL277" i="4"/>
  <c r="AK277" i="4"/>
  <c r="AI277" i="4"/>
  <c r="AJ277" i="4" s="1"/>
  <c r="AH277" i="4"/>
  <c r="AG277" i="4"/>
  <c r="AE277" i="4"/>
  <c r="AF277" i="4" s="1"/>
  <c r="AD277" i="4"/>
  <c r="AC277" i="4"/>
  <c r="AB277" i="4"/>
  <c r="AA277" i="4"/>
  <c r="W277" i="4"/>
  <c r="V277" i="4"/>
  <c r="U277" i="4"/>
  <c r="T277" i="4"/>
  <c r="S277" i="4"/>
  <c r="R277" i="4"/>
  <c r="Q277" i="4"/>
  <c r="P277" i="4"/>
  <c r="O277" i="4"/>
  <c r="N277" i="4"/>
  <c r="M277" i="4"/>
  <c r="L277" i="4"/>
  <c r="K277" i="4"/>
  <c r="J277" i="4"/>
  <c r="I277" i="4"/>
  <c r="H277" i="4"/>
  <c r="G277" i="4"/>
  <c r="F277" i="4"/>
  <c r="E277" i="4"/>
  <c r="D277" i="4"/>
  <c r="C277" i="4"/>
  <c r="B277" i="4"/>
  <c r="AY276" i="4"/>
  <c r="AU276" i="4"/>
  <c r="AV276" i="4" s="1"/>
  <c r="AS276" i="4"/>
  <c r="AQ276" i="4"/>
  <c r="AR276" i="4" s="1"/>
  <c r="AO276" i="4"/>
  <c r="AP276" i="4" s="1"/>
  <c r="AN276" i="4"/>
  <c r="AM276" i="4"/>
  <c r="AK276" i="4"/>
  <c r="AI276" i="4"/>
  <c r="AG276" i="4"/>
  <c r="AH276" i="4" s="1"/>
  <c r="AF276" i="4"/>
  <c r="AE276" i="4"/>
  <c r="AC276" i="4"/>
  <c r="AA276" i="4"/>
  <c r="AB276" i="4" s="1"/>
  <c r="W276" i="4"/>
  <c r="V276" i="4"/>
  <c r="U276" i="4"/>
  <c r="T276" i="4"/>
  <c r="S276" i="4"/>
  <c r="R276" i="4"/>
  <c r="Q276" i="4"/>
  <c r="P276" i="4"/>
  <c r="O276" i="4"/>
  <c r="N276" i="4"/>
  <c r="M276" i="4"/>
  <c r="L276" i="4"/>
  <c r="K276" i="4"/>
  <c r="J276" i="4"/>
  <c r="I276" i="4"/>
  <c r="H276" i="4"/>
  <c r="G276" i="4"/>
  <c r="F276" i="4"/>
  <c r="E276" i="4"/>
  <c r="D276" i="4"/>
  <c r="C276" i="4"/>
  <c r="B276" i="4"/>
  <c r="AY275" i="4"/>
  <c r="AU275" i="4"/>
  <c r="AT275" i="4"/>
  <c r="AS275" i="4"/>
  <c r="AR275" i="4"/>
  <c r="AQ275" i="4"/>
  <c r="AO275" i="4"/>
  <c r="AM275" i="4"/>
  <c r="AK275" i="4"/>
  <c r="AL275" i="4" s="1"/>
  <c r="AI275" i="4"/>
  <c r="AG275" i="4"/>
  <c r="AH275" i="4" s="1"/>
  <c r="AE275" i="4"/>
  <c r="AC275" i="4"/>
  <c r="AB275" i="4"/>
  <c r="AA275" i="4"/>
  <c r="W275" i="4"/>
  <c r="V275" i="4"/>
  <c r="U275" i="4"/>
  <c r="T275" i="4"/>
  <c r="S275" i="4"/>
  <c r="R275" i="4"/>
  <c r="Q275" i="4"/>
  <c r="P275" i="4"/>
  <c r="O275" i="4"/>
  <c r="N275" i="4"/>
  <c r="M275" i="4"/>
  <c r="L275" i="4"/>
  <c r="K275" i="4"/>
  <c r="J275" i="4"/>
  <c r="I275" i="4"/>
  <c r="H275" i="4"/>
  <c r="G275" i="4"/>
  <c r="F275" i="4"/>
  <c r="E275" i="4"/>
  <c r="AF275" i="4" s="1"/>
  <c r="D275" i="4"/>
  <c r="C275" i="4"/>
  <c r="B275" i="4"/>
  <c r="AY274" i="4"/>
  <c r="AU274" i="4"/>
  <c r="AS274" i="4"/>
  <c r="AT274" i="4" s="1"/>
  <c r="AQ274" i="4"/>
  <c r="AR274" i="4" s="1"/>
  <c r="AP274" i="4"/>
  <c r="AO274" i="4"/>
  <c r="AM274" i="4"/>
  <c r="AK274" i="4"/>
  <c r="AL274" i="4" s="1"/>
  <c r="AI274" i="4"/>
  <c r="AJ274" i="4" s="1"/>
  <c r="AG274" i="4"/>
  <c r="AH274" i="4" s="1"/>
  <c r="AE274" i="4"/>
  <c r="AC274" i="4"/>
  <c r="AD274" i="4" s="1"/>
  <c r="AA274" i="4"/>
  <c r="AB274" i="4" s="1"/>
  <c r="W274" i="4"/>
  <c r="V274" i="4"/>
  <c r="U274" i="4"/>
  <c r="T274" i="4"/>
  <c r="S274" i="4"/>
  <c r="R274" i="4"/>
  <c r="Q274" i="4"/>
  <c r="P274" i="4"/>
  <c r="O274" i="4"/>
  <c r="N274" i="4"/>
  <c r="M274" i="4"/>
  <c r="L274" i="4"/>
  <c r="K274" i="4"/>
  <c r="J274" i="4"/>
  <c r="I274" i="4"/>
  <c r="H274" i="4"/>
  <c r="G274" i="4"/>
  <c r="F274" i="4"/>
  <c r="E274" i="4"/>
  <c r="AV274" i="4" s="1"/>
  <c r="D274" i="4"/>
  <c r="C274" i="4"/>
  <c r="B274" i="4"/>
  <c r="AY273" i="4"/>
  <c r="AU273" i="4"/>
  <c r="AV273" i="4" s="1"/>
  <c r="AS273" i="4"/>
  <c r="AQ273" i="4"/>
  <c r="AO273" i="4"/>
  <c r="AM273" i="4"/>
  <c r="AK273" i="4"/>
  <c r="AI273" i="4"/>
  <c r="AJ273" i="4" s="1"/>
  <c r="AG273" i="4"/>
  <c r="AE273" i="4"/>
  <c r="AC273" i="4"/>
  <c r="AA273" i="4"/>
  <c r="W273" i="4"/>
  <c r="V273" i="4"/>
  <c r="U273" i="4"/>
  <c r="T273" i="4"/>
  <c r="S273" i="4"/>
  <c r="R273" i="4"/>
  <c r="Q273" i="4"/>
  <c r="P273" i="4"/>
  <c r="O273" i="4"/>
  <c r="N273" i="4"/>
  <c r="M273" i="4"/>
  <c r="L273" i="4"/>
  <c r="K273" i="4"/>
  <c r="J273" i="4"/>
  <c r="I273" i="4"/>
  <c r="H273" i="4"/>
  <c r="G273" i="4"/>
  <c r="F273" i="4"/>
  <c r="E273" i="4"/>
  <c r="AP273" i="4" s="1"/>
  <c r="D273" i="4"/>
  <c r="C273" i="4"/>
  <c r="B273" i="4"/>
  <c r="AY272" i="4"/>
  <c r="AU272" i="4"/>
  <c r="AV272" i="4" s="1"/>
  <c r="AS272" i="4"/>
  <c r="AT272" i="4" s="1"/>
  <c r="AQ272" i="4"/>
  <c r="AR272" i="4" s="1"/>
  <c r="AO272" i="4"/>
  <c r="AM272" i="4"/>
  <c r="AN272" i="4" s="1"/>
  <c r="AK272" i="4"/>
  <c r="AL272" i="4" s="1"/>
  <c r="AJ272" i="4"/>
  <c r="AI272" i="4"/>
  <c r="AG272" i="4"/>
  <c r="AE272" i="4"/>
  <c r="AF272" i="4" s="1"/>
  <c r="AC272" i="4"/>
  <c r="AD272" i="4" s="1"/>
  <c r="AB272" i="4"/>
  <c r="AA272" i="4"/>
  <c r="W272" i="4"/>
  <c r="V272" i="4"/>
  <c r="U272" i="4"/>
  <c r="T272" i="4"/>
  <c r="S272" i="4"/>
  <c r="R272" i="4"/>
  <c r="Q272" i="4"/>
  <c r="P272" i="4"/>
  <c r="O272" i="4"/>
  <c r="N272" i="4"/>
  <c r="M272" i="4"/>
  <c r="L272" i="4"/>
  <c r="K272" i="4"/>
  <c r="J272" i="4"/>
  <c r="I272" i="4"/>
  <c r="H272" i="4"/>
  <c r="G272" i="4"/>
  <c r="F272" i="4"/>
  <c r="E272" i="4"/>
  <c r="AP272" i="4" s="1"/>
  <c r="D272" i="4"/>
  <c r="C272" i="4"/>
  <c r="B272" i="4"/>
  <c r="AY271" i="4"/>
  <c r="AV271" i="4"/>
  <c r="AU271" i="4"/>
  <c r="AS271" i="4"/>
  <c r="AT271" i="4" s="1"/>
  <c r="AR271" i="4"/>
  <c r="AQ271" i="4"/>
  <c r="AO271" i="4"/>
  <c r="AP271" i="4" s="1"/>
  <c r="AN271" i="4"/>
  <c r="AM271" i="4"/>
  <c r="AK271" i="4"/>
  <c r="AL271" i="4" s="1"/>
  <c r="AJ271" i="4"/>
  <c r="AI271" i="4"/>
  <c r="AH271" i="4"/>
  <c r="AG271" i="4"/>
  <c r="AE271" i="4"/>
  <c r="AF271" i="4" s="1"/>
  <c r="AC271" i="4"/>
  <c r="AD271" i="4" s="1"/>
  <c r="AB271" i="4"/>
  <c r="AA271" i="4"/>
  <c r="W271" i="4"/>
  <c r="V271" i="4"/>
  <c r="U271" i="4"/>
  <c r="T271" i="4"/>
  <c r="S271" i="4"/>
  <c r="R271" i="4"/>
  <c r="Q271" i="4"/>
  <c r="P271" i="4"/>
  <c r="O271" i="4"/>
  <c r="N271" i="4"/>
  <c r="M271" i="4"/>
  <c r="L271" i="4"/>
  <c r="K271" i="4"/>
  <c r="J271" i="4"/>
  <c r="I271" i="4"/>
  <c r="H271" i="4"/>
  <c r="G271" i="4"/>
  <c r="F271" i="4"/>
  <c r="E271" i="4"/>
  <c r="D271" i="4"/>
  <c r="C271" i="4"/>
  <c r="B271" i="4"/>
  <c r="AY270" i="4"/>
  <c r="AU270" i="4"/>
  <c r="AV270" i="4" s="1"/>
  <c r="AS270" i="4"/>
  <c r="AT270" i="4" s="1"/>
  <c r="AR270" i="4"/>
  <c r="AQ270" i="4"/>
  <c r="AP270" i="4"/>
  <c r="AO270" i="4"/>
  <c r="AM270" i="4"/>
  <c r="AN270" i="4" s="1"/>
  <c r="AL270" i="4"/>
  <c r="AK270" i="4"/>
  <c r="AJ270" i="4"/>
  <c r="AI270" i="4"/>
  <c r="AH270" i="4"/>
  <c r="AG270" i="4"/>
  <c r="AE270" i="4"/>
  <c r="AF270" i="4" s="1"/>
  <c r="AD270" i="4"/>
  <c r="AC270" i="4"/>
  <c r="AB270" i="4"/>
  <c r="AA270" i="4"/>
  <c r="W270" i="4"/>
  <c r="V270" i="4"/>
  <c r="U270" i="4"/>
  <c r="T270" i="4"/>
  <c r="S270" i="4"/>
  <c r="R270" i="4"/>
  <c r="Q270" i="4"/>
  <c r="P270" i="4"/>
  <c r="O270" i="4"/>
  <c r="N270" i="4"/>
  <c r="M270" i="4"/>
  <c r="L270" i="4"/>
  <c r="K270" i="4"/>
  <c r="J270" i="4"/>
  <c r="I270" i="4"/>
  <c r="H270" i="4"/>
  <c r="G270" i="4"/>
  <c r="F270" i="4"/>
  <c r="E270" i="4"/>
  <c r="D270" i="4"/>
  <c r="C270" i="4"/>
  <c r="B270" i="4"/>
  <c r="AY269" i="4"/>
  <c r="AU269" i="4"/>
  <c r="AV269" i="4" s="1"/>
  <c r="AT269" i="4"/>
  <c r="AS269" i="4"/>
  <c r="AR269" i="4"/>
  <c r="AQ269" i="4"/>
  <c r="AP269" i="4"/>
  <c r="AO269" i="4"/>
  <c r="AM269" i="4"/>
  <c r="AN269" i="4" s="1"/>
  <c r="AL269" i="4"/>
  <c r="AK269" i="4"/>
  <c r="AJ269" i="4"/>
  <c r="AI269" i="4"/>
  <c r="AG269" i="4"/>
  <c r="AH269" i="4" s="1"/>
  <c r="AE269" i="4"/>
  <c r="AF269" i="4" s="1"/>
  <c r="AD269" i="4"/>
  <c r="AC269" i="4"/>
  <c r="AA269" i="4"/>
  <c r="AB269" i="4" s="1"/>
  <c r="W269" i="4"/>
  <c r="V269" i="4"/>
  <c r="U269" i="4"/>
  <c r="T269" i="4"/>
  <c r="S269" i="4"/>
  <c r="R269" i="4"/>
  <c r="Q269" i="4"/>
  <c r="P269" i="4"/>
  <c r="O269" i="4"/>
  <c r="N269" i="4"/>
  <c r="M269" i="4"/>
  <c r="L269" i="4"/>
  <c r="K269" i="4"/>
  <c r="J269" i="4"/>
  <c r="I269" i="4"/>
  <c r="H269" i="4"/>
  <c r="G269" i="4"/>
  <c r="F269" i="4"/>
  <c r="E269" i="4"/>
  <c r="D269" i="4"/>
  <c r="C269" i="4"/>
  <c r="B269" i="4"/>
  <c r="AY268" i="4"/>
  <c r="AU268" i="4"/>
  <c r="AS268" i="4"/>
  <c r="AQ268" i="4"/>
  <c r="AO268" i="4"/>
  <c r="AM268" i="4"/>
  <c r="AK268" i="4"/>
  <c r="AI268" i="4"/>
  <c r="AG268" i="4"/>
  <c r="AE268" i="4"/>
  <c r="AC268" i="4"/>
  <c r="AA268" i="4"/>
  <c r="W268" i="4"/>
  <c r="V268" i="4"/>
  <c r="U268" i="4"/>
  <c r="T268" i="4"/>
  <c r="S268" i="4"/>
  <c r="R268" i="4"/>
  <c r="Q268" i="4"/>
  <c r="P268" i="4"/>
  <c r="O268" i="4"/>
  <c r="N268" i="4"/>
  <c r="M268" i="4"/>
  <c r="L268" i="4"/>
  <c r="K268" i="4"/>
  <c r="J268" i="4"/>
  <c r="I268" i="4"/>
  <c r="H268" i="4"/>
  <c r="G268" i="4"/>
  <c r="F268" i="4"/>
  <c r="E268" i="4"/>
  <c r="D268" i="4"/>
  <c r="C268" i="4"/>
  <c r="B268" i="4"/>
  <c r="AY267" i="4"/>
  <c r="AU267" i="4"/>
  <c r="AS267" i="4"/>
  <c r="AT267" i="4" s="1"/>
  <c r="AQ267" i="4"/>
  <c r="AR267" i="4" s="1"/>
  <c r="AO267" i="4"/>
  <c r="AP267" i="4" s="1"/>
  <c r="AM267" i="4"/>
  <c r="AN267" i="4" s="1"/>
  <c r="AK267" i="4"/>
  <c r="AJ267" i="4"/>
  <c r="AI267" i="4"/>
  <c r="AH267" i="4"/>
  <c r="AG267" i="4"/>
  <c r="AE267" i="4"/>
  <c r="AF267" i="4" s="1"/>
  <c r="AC267" i="4"/>
  <c r="AB267" i="4"/>
  <c r="AA267" i="4"/>
  <c r="W267" i="4"/>
  <c r="V267" i="4"/>
  <c r="U267" i="4"/>
  <c r="T267" i="4"/>
  <c r="S267" i="4"/>
  <c r="R267" i="4"/>
  <c r="Q267" i="4"/>
  <c r="P267" i="4"/>
  <c r="O267" i="4"/>
  <c r="N267" i="4"/>
  <c r="M267" i="4"/>
  <c r="L267" i="4"/>
  <c r="K267" i="4"/>
  <c r="J267" i="4"/>
  <c r="I267" i="4"/>
  <c r="H267" i="4"/>
  <c r="G267" i="4"/>
  <c r="F267" i="4"/>
  <c r="E267" i="4"/>
  <c r="AV267" i="4" s="1"/>
  <c r="D267" i="4"/>
  <c r="C267" i="4"/>
  <c r="B267" i="4"/>
  <c r="AY266" i="4"/>
  <c r="AU266" i="4"/>
  <c r="AV266" i="4" s="1"/>
  <c r="AT266" i="4"/>
  <c r="AS266" i="4"/>
  <c r="AR266" i="4"/>
  <c r="AQ266" i="4"/>
  <c r="AO266" i="4"/>
  <c r="AP266" i="4" s="1"/>
  <c r="AM266" i="4"/>
  <c r="AN266" i="4" s="1"/>
  <c r="AL266" i="4"/>
  <c r="AK266" i="4"/>
  <c r="AJ266" i="4"/>
  <c r="AI266" i="4"/>
  <c r="AG266" i="4"/>
  <c r="AH266" i="4" s="1"/>
  <c r="AE266" i="4"/>
  <c r="AF266" i="4" s="1"/>
  <c r="AD266" i="4"/>
  <c r="AC266" i="4"/>
  <c r="AB266" i="4"/>
  <c r="AA266" i="4"/>
  <c r="W266" i="4"/>
  <c r="V266" i="4"/>
  <c r="U266" i="4"/>
  <c r="T266" i="4"/>
  <c r="S266" i="4"/>
  <c r="R266" i="4"/>
  <c r="Q266" i="4"/>
  <c r="P266" i="4"/>
  <c r="O266" i="4"/>
  <c r="N266" i="4"/>
  <c r="M266" i="4"/>
  <c r="L266" i="4"/>
  <c r="K266" i="4"/>
  <c r="J266" i="4"/>
  <c r="I266" i="4"/>
  <c r="H266" i="4"/>
  <c r="G266" i="4"/>
  <c r="F266" i="4"/>
  <c r="E266" i="4"/>
  <c r="D266" i="4"/>
  <c r="C266" i="4"/>
  <c r="B266" i="4"/>
  <c r="AY265" i="4"/>
  <c r="AU265" i="4"/>
  <c r="AT265" i="4"/>
  <c r="AS265" i="4"/>
  <c r="AR265" i="4"/>
  <c r="AQ265" i="4"/>
  <c r="AO265" i="4"/>
  <c r="AP265" i="4" s="1"/>
  <c r="AM265" i="4"/>
  <c r="AL265" i="4"/>
  <c r="AK265" i="4"/>
  <c r="AJ265" i="4"/>
  <c r="AI265" i="4"/>
  <c r="AG265" i="4"/>
  <c r="AH265" i="4" s="1"/>
  <c r="AE265" i="4"/>
  <c r="AD265" i="4"/>
  <c r="AC265" i="4"/>
  <c r="AB265" i="4"/>
  <c r="AA265" i="4"/>
  <c r="W265" i="4"/>
  <c r="V265" i="4"/>
  <c r="U265" i="4"/>
  <c r="T265" i="4"/>
  <c r="S265" i="4"/>
  <c r="R265" i="4"/>
  <c r="Q265" i="4"/>
  <c r="P265" i="4"/>
  <c r="O265" i="4"/>
  <c r="N265" i="4"/>
  <c r="M265" i="4"/>
  <c r="L265" i="4"/>
  <c r="K265" i="4"/>
  <c r="J265" i="4"/>
  <c r="I265" i="4"/>
  <c r="H265" i="4"/>
  <c r="G265" i="4"/>
  <c r="F265" i="4"/>
  <c r="E265" i="4"/>
  <c r="AV265" i="4" s="1"/>
  <c r="D265" i="4"/>
  <c r="C265" i="4"/>
  <c r="B265" i="4"/>
  <c r="AY264" i="4"/>
  <c r="AU264" i="4"/>
  <c r="AS264" i="4"/>
  <c r="AQ264" i="4"/>
  <c r="AR264" i="4" s="1"/>
  <c r="AO264" i="4"/>
  <c r="AP264" i="4" s="1"/>
  <c r="AM264" i="4"/>
  <c r="AK264" i="4"/>
  <c r="AI264" i="4"/>
  <c r="AJ264" i="4" s="1"/>
  <c r="AG264" i="4"/>
  <c r="AH264" i="4" s="1"/>
  <c r="AE264" i="4"/>
  <c r="AC264" i="4"/>
  <c r="AA264" i="4"/>
  <c r="AB264" i="4" s="1"/>
  <c r="W264" i="4"/>
  <c r="V264" i="4"/>
  <c r="U264" i="4"/>
  <c r="T264" i="4"/>
  <c r="S264" i="4"/>
  <c r="R264" i="4"/>
  <c r="Q264" i="4"/>
  <c r="P264" i="4"/>
  <c r="O264" i="4"/>
  <c r="N264" i="4"/>
  <c r="M264" i="4"/>
  <c r="L264" i="4"/>
  <c r="K264" i="4"/>
  <c r="J264" i="4"/>
  <c r="I264" i="4"/>
  <c r="H264" i="4"/>
  <c r="G264" i="4"/>
  <c r="F264" i="4"/>
  <c r="E264" i="4"/>
  <c r="AV264" i="4" s="1"/>
  <c r="D264" i="4"/>
  <c r="C264" i="4"/>
  <c r="B264" i="4"/>
  <c r="AY263" i="4"/>
  <c r="AU263" i="4"/>
  <c r="AS263" i="4"/>
  <c r="AQ263" i="4"/>
  <c r="AO263" i="4"/>
  <c r="AP263" i="4" s="1"/>
  <c r="AN263" i="4"/>
  <c r="AM263" i="4"/>
  <c r="AK263" i="4"/>
  <c r="AI263" i="4"/>
  <c r="AG263" i="4"/>
  <c r="AH263" i="4" s="1"/>
  <c r="AE263" i="4"/>
  <c r="AC263" i="4"/>
  <c r="AA263" i="4"/>
  <c r="AB263" i="4" s="1"/>
  <c r="W263" i="4"/>
  <c r="V263" i="4"/>
  <c r="U263" i="4"/>
  <c r="T263" i="4"/>
  <c r="S263" i="4"/>
  <c r="R263" i="4"/>
  <c r="Q263" i="4"/>
  <c r="P263" i="4"/>
  <c r="O263" i="4"/>
  <c r="N263" i="4"/>
  <c r="M263" i="4"/>
  <c r="L263" i="4"/>
  <c r="K263" i="4"/>
  <c r="J263" i="4"/>
  <c r="I263" i="4"/>
  <c r="H263" i="4"/>
  <c r="G263" i="4"/>
  <c r="F263" i="4"/>
  <c r="E263" i="4"/>
  <c r="AF263" i="4" s="1"/>
  <c r="D263" i="4"/>
  <c r="C263" i="4"/>
  <c r="B263" i="4"/>
  <c r="AY262" i="4"/>
  <c r="AU262" i="4"/>
  <c r="AS262" i="4"/>
  <c r="AT262" i="4" s="1"/>
  <c r="AQ262" i="4"/>
  <c r="AR262" i="4" s="1"/>
  <c r="AP262" i="4"/>
  <c r="AO262" i="4"/>
  <c r="AM262" i="4"/>
  <c r="AK262" i="4"/>
  <c r="AL262" i="4" s="1"/>
  <c r="AI262" i="4"/>
  <c r="AJ262" i="4" s="1"/>
  <c r="AH262" i="4"/>
  <c r="AG262" i="4"/>
  <c r="AE262" i="4"/>
  <c r="AC262" i="4"/>
  <c r="AD262" i="4" s="1"/>
  <c r="AA262" i="4"/>
  <c r="AB262" i="4" s="1"/>
  <c r="W262" i="4"/>
  <c r="V262" i="4"/>
  <c r="U262" i="4"/>
  <c r="T262" i="4"/>
  <c r="S262" i="4"/>
  <c r="R262" i="4"/>
  <c r="Q262" i="4"/>
  <c r="P262" i="4"/>
  <c r="O262" i="4"/>
  <c r="N262" i="4"/>
  <c r="M262" i="4"/>
  <c r="L262" i="4"/>
  <c r="K262" i="4"/>
  <c r="J262" i="4"/>
  <c r="I262" i="4"/>
  <c r="H262" i="4"/>
  <c r="G262" i="4"/>
  <c r="F262" i="4"/>
  <c r="E262" i="4"/>
  <c r="AV262" i="4" s="1"/>
  <c r="D262" i="4"/>
  <c r="C262" i="4"/>
  <c r="B262" i="4"/>
  <c r="AY261" i="4"/>
  <c r="AU261" i="4"/>
  <c r="AS261" i="4"/>
  <c r="AT261" i="4" s="1"/>
  <c r="AQ261" i="4"/>
  <c r="AR261" i="4" s="1"/>
  <c r="AP261" i="4"/>
  <c r="AO261" i="4"/>
  <c r="AM261" i="4"/>
  <c r="AK261" i="4"/>
  <c r="AL261" i="4" s="1"/>
  <c r="AI261" i="4"/>
  <c r="AJ261" i="4" s="1"/>
  <c r="AH261" i="4"/>
  <c r="AG261" i="4"/>
  <c r="AE261" i="4"/>
  <c r="AC261" i="4"/>
  <c r="AD261" i="4" s="1"/>
  <c r="AA261" i="4"/>
  <c r="AB261" i="4" s="1"/>
  <c r="W261" i="4"/>
  <c r="V261" i="4"/>
  <c r="U261" i="4"/>
  <c r="T261" i="4"/>
  <c r="S261" i="4"/>
  <c r="R261" i="4"/>
  <c r="Q261" i="4"/>
  <c r="P261" i="4"/>
  <c r="O261" i="4"/>
  <c r="N261" i="4"/>
  <c r="M261" i="4"/>
  <c r="L261" i="4"/>
  <c r="K261" i="4"/>
  <c r="J261" i="4"/>
  <c r="I261" i="4"/>
  <c r="H261" i="4"/>
  <c r="G261" i="4"/>
  <c r="F261" i="4"/>
  <c r="E261" i="4"/>
  <c r="AV261" i="4" s="1"/>
  <c r="D261" i="4"/>
  <c r="C261" i="4"/>
  <c r="B261" i="4"/>
  <c r="AY260" i="4"/>
  <c r="AU260" i="4"/>
  <c r="AV260" i="4" s="1"/>
  <c r="AS260" i="4"/>
  <c r="AT260" i="4" s="1"/>
  <c r="AR260" i="4"/>
  <c r="AQ260" i="4"/>
  <c r="AP260" i="4"/>
  <c r="AO260" i="4"/>
  <c r="AM260" i="4"/>
  <c r="AN260" i="4" s="1"/>
  <c r="AK260" i="4"/>
  <c r="AL260" i="4" s="1"/>
  <c r="AJ260" i="4"/>
  <c r="AI260" i="4"/>
  <c r="AH260" i="4"/>
  <c r="AG260" i="4"/>
  <c r="AE260" i="4"/>
  <c r="AF260" i="4" s="1"/>
  <c r="AC260" i="4"/>
  <c r="AD260" i="4" s="1"/>
  <c r="AB260" i="4"/>
  <c r="AA260" i="4"/>
  <c r="W260" i="4"/>
  <c r="V260" i="4"/>
  <c r="U260" i="4"/>
  <c r="T260" i="4"/>
  <c r="S260" i="4"/>
  <c r="R260" i="4"/>
  <c r="Q260" i="4"/>
  <c r="P260" i="4"/>
  <c r="O260" i="4"/>
  <c r="N260" i="4"/>
  <c r="M260" i="4"/>
  <c r="L260" i="4"/>
  <c r="K260" i="4"/>
  <c r="J260" i="4"/>
  <c r="I260" i="4"/>
  <c r="H260" i="4"/>
  <c r="G260" i="4"/>
  <c r="F260" i="4"/>
  <c r="E260" i="4"/>
  <c r="D260" i="4"/>
  <c r="C260" i="4"/>
  <c r="B260" i="4"/>
  <c r="AY259" i="4"/>
  <c r="AU259" i="4"/>
  <c r="AS259" i="4"/>
  <c r="AR259" i="4"/>
  <c r="AQ259" i="4"/>
  <c r="AO259" i="4"/>
  <c r="AP259" i="4" s="1"/>
  <c r="AM259" i="4"/>
  <c r="AK259" i="4"/>
  <c r="AJ259" i="4"/>
  <c r="AI259" i="4"/>
  <c r="AG259" i="4"/>
  <c r="AH259" i="4" s="1"/>
  <c r="AE259" i="4"/>
  <c r="AC259" i="4"/>
  <c r="AB259" i="4"/>
  <c r="AA259" i="4"/>
  <c r="W259" i="4"/>
  <c r="V259" i="4"/>
  <c r="U259" i="4"/>
  <c r="T259" i="4"/>
  <c r="S259" i="4"/>
  <c r="R259" i="4"/>
  <c r="Q259" i="4"/>
  <c r="P259" i="4"/>
  <c r="O259" i="4"/>
  <c r="N259" i="4"/>
  <c r="M259" i="4"/>
  <c r="L259" i="4"/>
  <c r="K259" i="4"/>
  <c r="J259" i="4"/>
  <c r="I259" i="4"/>
  <c r="H259" i="4"/>
  <c r="G259" i="4"/>
  <c r="F259" i="4"/>
  <c r="E259" i="4"/>
  <c r="AV259" i="4" s="1"/>
  <c r="D259" i="4"/>
  <c r="C259" i="4"/>
  <c r="B259" i="4"/>
  <c r="AY258" i="4"/>
  <c r="AU258" i="4"/>
  <c r="AV258" i="4" s="1"/>
  <c r="AT258" i="4"/>
  <c r="AS258" i="4"/>
  <c r="AQ258" i="4"/>
  <c r="AR258" i="4" s="1"/>
  <c r="AO258" i="4"/>
  <c r="AP258" i="4" s="1"/>
  <c r="AM258" i="4"/>
  <c r="AN258" i="4" s="1"/>
  <c r="AL258" i="4"/>
  <c r="AK258" i="4"/>
  <c r="AI258" i="4"/>
  <c r="AJ258" i="4" s="1"/>
  <c r="AG258" i="4"/>
  <c r="AH258" i="4" s="1"/>
  <c r="AE258" i="4"/>
  <c r="AF258" i="4" s="1"/>
  <c r="AD258" i="4"/>
  <c r="AC258" i="4"/>
  <c r="AA258" i="4"/>
  <c r="AB258" i="4" s="1"/>
  <c r="W258" i="4"/>
  <c r="V258" i="4"/>
  <c r="U258" i="4"/>
  <c r="T258" i="4"/>
  <c r="S258" i="4"/>
  <c r="R258" i="4"/>
  <c r="Q258" i="4"/>
  <c r="P258" i="4"/>
  <c r="O258" i="4"/>
  <c r="N258" i="4"/>
  <c r="M258" i="4"/>
  <c r="L258" i="4"/>
  <c r="K258" i="4"/>
  <c r="J258" i="4"/>
  <c r="I258" i="4"/>
  <c r="H258" i="4"/>
  <c r="G258" i="4"/>
  <c r="F258" i="4"/>
  <c r="E258" i="4"/>
  <c r="D258" i="4"/>
  <c r="C258" i="4"/>
  <c r="B258" i="4"/>
  <c r="AY257" i="4"/>
  <c r="AU257" i="4"/>
  <c r="AT257" i="4"/>
  <c r="AS257" i="4"/>
  <c r="AQ257" i="4"/>
  <c r="AR257" i="4" s="1"/>
  <c r="AP257" i="4"/>
  <c r="AO257" i="4"/>
  <c r="AM257" i="4"/>
  <c r="AL257" i="4"/>
  <c r="AK257" i="4"/>
  <c r="AI257" i="4"/>
  <c r="AJ257" i="4" s="1"/>
  <c r="AH257" i="4"/>
  <c r="AG257" i="4"/>
  <c r="AE257" i="4"/>
  <c r="AD257" i="4"/>
  <c r="AC257" i="4"/>
  <c r="AA257" i="4"/>
  <c r="AB257" i="4" s="1"/>
  <c r="W257" i="4"/>
  <c r="V257" i="4"/>
  <c r="U257" i="4"/>
  <c r="T257" i="4"/>
  <c r="S257" i="4"/>
  <c r="R257" i="4"/>
  <c r="Q257" i="4"/>
  <c r="P257" i="4"/>
  <c r="O257" i="4"/>
  <c r="N257" i="4"/>
  <c r="M257" i="4"/>
  <c r="L257" i="4"/>
  <c r="K257" i="4"/>
  <c r="J257" i="4"/>
  <c r="I257" i="4"/>
  <c r="H257" i="4"/>
  <c r="G257" i="4"/>
  <c r="F257" i="4"/>
  <c r="E257" i="4"/>
  <c r="AV257" i="4" s="1"/>
  <c r="D257" i="4"/>
  <c r="C257" i="4"/>
  <c r="B257" i="4"/>
  <c r="AY256" i="4"/>
  <c r="AU256" i="4"/>
  <c r="AS256" i="4"/>
  <c r="AQ256" i="4"/>
  <c r="AR256" i="4" s="1"/>
  <c r="AO256" i="4"/>
  <c r="AP256" i="4" s="1"/>
  <c r="AM256" i="4"/>
  <c r="AK256" i="4"/>
  <c r="AI256" i="4"/>
  <c r="AJ256" i="4" s="1"/>
  <c r="AG256" i="4"/>
  <c r="AH256" i="4" s="1"/>
  <c r="AE256" i="4"/>
  <c r="AC256" i="4"/>
  <c r="AA256" i="4"/>
  <c r="AB256" i="4" s="1"/>
  <c r="W256" i="4"/>
  <c r="V256" i="4"/>
  <c r="U256" i="4"/>
  <c r="T256" i="4"/>
  <c r="S256" i="4"/>
  <c r="R256" i="4"/>
  <c r="Q256" i="4"/>
  <c r="P256" i="4"/>
  <c r="O256" i="4"/>
  <c r="N256" i="4"/>
  <c r="M256" i="4"/>
  <c r="L256" i="4"/>
  <c r="K256" i="4"/>
  <c r="J256" i="4"/>
  <c r="I256" i="4"/>
  <c r="H256" i="4"/>
  <c r="G256" i="4"/>
  <c r="F256" i="4"/>
  <c r="E256" i="4"/>
  <c r="AV256" i="4" s="1"/>
  <c r="D256" i="4"/>
  <c r="C256" i="4"/>
  <c r="B256" i="4"/>
  <c r="AY255" i="4"/>
  <c r="AU255" i="4"/>
  <c r="AS255" i="4"/>
  <c r="AQ255" i="4"/>
  <c r="AO255" i="4"/>
  <c r="AN255" i="4"/>
  <c r="AM255" i="4"/>
  <c r="AK255" i="4"/>
  <c r="AI255" i="4"/>
  <c r="AG255" i="4"/>
  <c r="AF255" i="4"/>
  <c r="AE255" i="4"/>
  <c r="AC255" i="4"/>
  <c r="AA255" i="4"/>
  <c r="W255" i="4"/>
  <c r="V255" i="4"/>
  <c r="U255" i="4"/>
  <c r="T255" i="4"/>
  <c r="S255" i="4"/>
  <c r="R255" i="4"/>
  <c r="Q255" i="4"/>
  <c r="P255" i="4"/>
  <c r="O255" i="4"/>
  <c r="N255" i="4"/>
  <c r="M255" i="4"/>
  <c r="L255" i="4"/>
  <c r="K255" i="4"/>
  <c r="J255" i="4"/>
  <c r="I255" i="4"/>
  <c r="H255" i="4"/>
  <c r="G255" i="4"/>
  <c r="F255" i="4"/>
  <c r="E255" i="4"/>
  <c r="D255" i="4"/>
  <c r="C255" i="4"/>
  <c r="B255" i="4"/>
  <c r="AY254" i="4"/>
  <c r="AU254" i="4"/>
  <c r="AV254" i="4" s="1"/>
  <c r="AS254" i="4"/>
  <c r="AT254" i="4" s="1"/>
  <c r="AQ254" i="4"/>
  <c r="AR254" i="4" s="1"/>
  <c r="AP254" i="4"/>
  <c r="AO254" i="4"/>
  <c r="AM254" i="4"/>
  <c r="AN254" i="4" s="1"/>
  <c r="AK254" i="4"/>
  <c r="AL254" i="4" s="1"/>
  <c r="AI254" i="4"/>
  <c r="AJ254" i="4" s="1"/>
  <c r="AH254" i="4"/>
  <c r="AG254" i="4"/>
  <c r="AE254" i="4"/>
  <c r="AF254" i="4" s="1"/>
  <c r="AC254" i="4"/>
  <c r="AD254" i="4" s="1"/>
  <c r="AA254" i="4"/>
  <c r="AB254" i="4" s="1"/>
  <c r="W254" i="4"/>
  <c r="V254" i="4"/>
  <c r="U254" i="4"/>
  <c r="T254" i="4"/>
  <c r="S254" i="4"/>
  <c r="R254" i="4"/>
  <c r="Q254" i="4"/>
  <c r="P254" i="4"/>
  <c r="O254" i="4"/>
  <c r="N254" i="4"/>
  <c r="M254" i="4"/>
  <c r="L254" i="4"/>
  <c r="K254" i="4"/>
  <c r="J254" i="4"/>
  <c r="I254" i="4"/>
  <c r="H254" i="4"/>
  <c r="G254" i="4"/>
  <c r="F254" i="4"/>
  <c r="E254" i="4"/>
  <c r="D254" i="4"/>
  <c r="C254" i="4"/>
  <c r="B254" i="4"/>
  <c r="AY253" i="4"/>
  <c r="AU253" i="4"/>
  <c r="AV253" i="4" s="1"/>
  <c r="AS253" i="4"/>
  <c r="AQ253" i="4"/>
  <c r="AP253" i="4"/>
  <c r="AO253" i="4"/>
  <c r="AM253" i="4"/>
  <c r="AN253" i="4" s="1"/>
  <c r="AK253" i="4"/>
  <c r="AI253" i="4"/>
  <c r="AH253" i="4"/>
  <c r="AG253" i="4"/>
  <c r="AE253" i="4"/>
  <c r="AF253" i="4" s="1"/>
  <c r="AC253" i="4"/>
  <c r="AA253" i="4"/>
  <c r="W253" i="4"/>
  <c r="V253" i="4"/>
  <c r="U253" i="4"/>
  <c r="T253" i="4"/>
  <c r="S253" i="4"/>
  <c r="R253" i="4"/>
  <c r="Q253" i="4"/>
  <c r="P253" i="4"/>
  <c r="O253" i="4"/>
  <c r="N253" i="4"/>
  <c r="M253" i="4"/>
  <c r="L253" i="4"/>
  <c r="K253" i="4"/>
  <c r="J253" i="4"/>
  <c r="I253" i="4"/>
  <c r="H253" i="4"/>
  <c r="G253" i="4"/>
  <c r="F253" i="4"/>
  <c r="E253" i="4"/>
  <c r="AT253" i="4" s="1"/>
  <c r="D253" i="4"/>
  <c r="C253" i="4"/>
  <c r="B253" i="4"/>
  <c r="AY252" i="4"/>
  <c r="AU252" i="4"/>
  <c r="AV252" i="4" s="1"/>
  <c r="AS252" i="4"/>
  <c r="AT252" i="4" s="1"/>
  <c r="AR252" i="4"/>
  <c r="AQ252" i="4"/>
  <c r="AO252" i="4"/>
  <c r="AP252" i="4" s="1"/>
  <c r="AM252" i="4"/>
  <c r="AN252" i="4" s="1"/>
  <c r="AK252" i="4"/>
  <c r="AL252" i="4" s="1"/>
  <c r="AJ252" i="4"/>
  <c r="AI252" i="4"/>
  <c r="AG252" i="4"/>
  <c r="AH252" i="4" s="1"/>
  <c r="AE252" i="4"/>
  <c r="AF252" i="4" s="1"/>
  <c r="AC252" i="4"/>
  <c r="AD252" i="4" s="1"/>
  <c r="AB252" i="4"/>
  <c r="AA252" i="4"/>
  <c r="W252" i="4"/>
  <c r="V252" i="4"/>
  <c r="U252" i="4"/>
  <c r="T252" i="4"/>
  <c r="S252" i="4"/>
  <c r="R252" i="4"/>
  <c r="Q252" i="4"/>
  <c r="P252" i="4"/>
  <c r="O252" i="4"/>
  <c r="N252" i="4"/>
  <c r="M252" i="4"/>
  <c r="L252" i="4"/>
  <c r="K252" i="4"/>
  <c r="J252" i="4"/>
  <c r="I252" i="4"/>
  <c r="H252" i="4"/>
  <c r="G252" i="4"/>
  <c r="F252" i="4"/>
  <c r="E252" i="4"/>
  <c r="D252" i="4"/>
  <c r="C252" i="4"/>
  <c r="B252" i="4"/>
  <c r="AY251" i="4"/>
  <c r="AU251" i="4"/>
  <c r="AS251" i="4"/>
  <c r="AR251" i="4"/>
  <c r="AQ251" i="4"/>
  <c r="AO251" i="4"/>
  <c r="AP251" i="4" s="1"/>
  <c r="AM251" i="4"/>
  <c r="AK251" i="4"/>
  <c r="AJ251" i="4"/>
  <c r="AI251" i="4"/>
  <c r="AG251" i="4"/>
  <c r="AH251" i="4" s="1"/>
  <c r="AE251" i="4"/>
  <c r="AC251" i="4"/>
  <c r="AB251" i="4"/>
  <c r="AA251" i="4"/>
  <c r="W251" i="4"/>
  <c r="V251" i="4"/>
  <c r="U251" i="4"/>
  <c r="T251" i="4"/>
  <c r="S251" i="4"/>
  <c r="R251" i="4"/>
  <c r="Q251" i="4"/>
  <c r="P251" i="4"/>
  <c r="O251" i="4"/>
  <c r="N251" i="4"/>
  <c r="M251" i="4"/>
  <c r="L251" i="4"/>
  <c r="K251" i="4"/>
  <c r="J251" i="4"/>
  <c r="I251" i="4"/>
  <c r="H251" i="4"/>
  <c r="G251" i="4"/>
  <c r="F251" i="4"/>
  <c r="E251" i="4"/>
  <c r="AV251" i="4" s="1"/>
  <c r="D251" i="4"/>
  <c r="C251" i="4"/>
  <c r="B251" i="4"/>
  <c r="AY250" i="4"/>
  <c r="AU250" i="4"/>
  <c r="AV250" i="4" s="1"/>
  <c r="AT250" i="4"/>
  <c r="AS250" i="4"/>
  <c r="AQ250" i="4"/>
  <c r="AR250" i="4" s="1"/>
  <c r="AO250" i="4"/>
  <c r="AP250" i="4" s="1"/>
  <c r="AM250" i="4"/>
  <c r="AN250" i="4" s="1"/>
  <c r="AL250" i="4"/>
  <c r="AK250" i="4"/>
  <c r="AI250" i="4"/>
  <c r="AJ250" i="4" s="1"/>
  <c r="AG250" i="4"/>
  <c r="AH250" i="4" s="1"/>
  <c r="AE250" i="4"/>
  <c r="AF250" i="4" s="1"/>
  <c r="AD250" i="4"/>
  <c r="AC250" i="4"/>
  <c r="AA250" i="4"/>
  <c r="AB250" i="4" s="1"/>
  <c r="W250" i="4"/>
  <c r="V250" i="4"/>
  <c r="U250" i="4"/>
  <c r="T250" i="4"/>
  <c r="S250" i="4"/>
  <c r="R250" i="4"/>
  <c r="Q250" i="4"/>
  <c r="P250" i="4"/>
  <c r="O250" i="4"/>
  <c r="N250" i="4"/>
  <c r="M250" i="4"/>
  <c r="L250" i="4"/>
  <c r="K250" i="4"/>
  <c r="J250" i="4"/>
  <c r="I250" i="4"/>
  <c r="H250" i="4"/>
  <c r="G250" i="4"/>
  <c r="F250" i="4"/>
  <c r="E250" i="4"/>
  <c r="D250" i="4"/>
  <c r="C250" i="4"/>
  <c r="B250" i="4"/>
  <c r="AY249" i="4"/>
  <c r="AU249" i="4"/>
  <c r="AT249" i="4"/>
  <c r="AS249" i="4"/>
  <c r="AQ249" i="4"/>
  <c r="AR249" i="4" s="1"/>
  <c r="AP249" i="4"/>
  <c r="AO249" i="4"/>
  <c r="AM249" i="4"/>
  <c r="AL249" i="4"/>
  <c r="AK249" i="4"/>
  <c r="AI249" i="4"/>
  <c r="AJ249" i="4" s="1"/>
  <c r="AH249" i="4"/>
  <c r="AG249" i="4"/>
  <c r="AE249" i="4"/>
  <c r="AD249" i="4"/>
  <c r="AC249" i="4"/>
  <c r="AA249" i="4"/>
  <c r="AB249" i="4" s="1"/>
  <c r="W249" i="4"/>
  <c r="V249" i="4"/>
  <c r="U249" i="4"/>
  <c r="T249" i="4"/>
  <c r="S249" i="4"/>
  <c r="R249" i="4"/>
  <c r="Q249" i="4"/>
  <c r="P249" i="4"/>
  <c r="O249" i="4"/>
  <c r="N249" i="4"/>
  <c r="M249" i="4"/>
  <c r="L249" i="4"/>
  <c r="K249" i="4"/>
  <c r="J249" i="4"/>
  <c r="I249" i="4"/>
  <c r="H249" i="4"/>
  <c r="G249" i="4"/>
  <c r="F249" i="4"/>
  <c r="E249" i="4"/>
  <c r="AV249" i="4" s="1"/>
  <c r="D249" i="4"/>
  <c r="C249" i="4"/>
  <c r="B249" i="4"/>
  <c r="AY248" i="4"/>
  <c r="AU248" i="4"/>
  <c r="AS248" i="4"/>
  <c r="AT248" i="4" s="1"/>
  <c r="AQ248" i="4"/>
  <c r="AR248" i="4" s="1"/>
  <c r="AO248" i="4"/>
  <c r="AP248" i="4" s="1"/>
  <c r="AM248" i="4"/>
  <c r="AK248" i="4"/>
  <c r="AL248" i="4" s="1"/>
  <c r="AI248" i="4"/>
  <c r="AJ248" i="4" s="1"/>
  <c r="AG248" i="4"/>
  <c r="AH248" i="4" s="1"/>
  <c r="AE248" i="4"/>
  <c r="AC248" i="4"/>
  <c r="AD248" i="4" s="1"/>
  <c r="AA248" i="4"/>
  <c r="AB248" i="4" s="1"/>
  <c r="W248" i="4"/>
  <c r="V248" i="4"/>
  <c r="U248" i="4"/>
  <c r="T248" i="4"/>
  <c r="S248" i="4"/>
  <c r="R248" i="4"/>
  <c r="Q248" i="4"/>
  <c r="P248" i="4"/>
  <c r="O248" i="4"/>
  <c r="N248" i="4"/>
  <c r="M248" i="4"/>
  <c r="L248" i="4"/>
  <c r="K248" i="4"/>
  <c r="J248" i="4"/>
  <c r="I248" i="4"/>
  <c r="H248" i="4"/>
  <c r="G248" i="4"/>
  <c r="F248" i="4"/>
  <c r="E248" i="4"/>
  <c r="AV248" i="4" s="1"/>
  <c r="D248" i="4"/>
  <c r="C248" i="4"/>
  <c r="B248" i="4"/>
  <c r="AY247" i="4"/>
  <c r="AU247" i="4"/>
  <c r="AS247" i="4"/>
  <c r="AQ247" i="4"/>
  <c r="AO247" i="4"/>
  <c r="AM247" i="4"/>
  <c r="AK247" i="4"/>
  <c r="AI247" i="4"/>
  <c r="AG247" i="4"/>
  <c r="AE247" i="4"/>
  <c r="AC247" i="4"/>
  <c r="AA247" i="4"/>
  <c r="W247" i="4"/>
  <c r="V247" i="4"/>
  <c r="U247" i="4"/>
  <c r="T247" i="4"/>
  <c r="S247" i="4"/>
  <c r="R247" i="4"/>
  <c r="Q247" i="4"/>
  <c r="P247" i="4"/>
  <c r="O247" i="4"/>
  <c r="N247" i="4"/>
  <c r="M247" i="4"/>
  <c r="L247" i="4"/>
  <c r="K247" i="4"/>
  <c r="J247" i="4"/>
  <c r="I247" i="4"/>
  <c r="H247" i="4"/>
  <c r="G247" i="4"/>
  <c r="F247" i="4"/>
  <c r="E247" i="4"/>
  <c r="AV247" i="4" s="1"/>
  <c r="D247" i="4"/>
  <c r="C247" i="4"/>
  <c r="B247" i="4"/>
  <c r="AY246" i="4"/>
  <c r="AU246" i="4"/>
  <c r="AV246" i="4" s="1"/>
  <c r="AS246" i="4"/>
  <c r="AT246" i="4" s="1"/>
  <c r="AQ246" i="4"/>
  <c r="AR246" i="4" s="1"/>
  <c r="AP246" i="4"/>
  <c r="AO246" i="4"/>
  <c r="AM246" i="4"/>
  <c r="AN246" i="4" s="1"/>
  <c r="AK246" i="4"/>
  <c r="AL246" i="4" s="1"/>
  <c r="AI246" i="4"/>
  <c r="AJ246" i="4" s="1"/>
  <c r="AH246" i="4"/>
  <c r="AG246" i="4"/>
  <c r="AE246" i="4"/>
  <c r="AF246" i="4" s="1"/>
  <c r="AC246" i="4"/>
  <c r="AD246" i="4" s="1"/>
  <c r="AA246" i="4"/>
  <c r="AB246" i="4" s="1"/>
  <c r="W246" i="4"/>
  <c r="V246" i="4"/>
  <c r="U246" i="4"/>
  <c r="T246" i="4"/>
  <c r="S246" i="4"/>
  <c r="R246" i="4"/>
  <c r="Q246" i="4"/>
  <c r="P246" i="4"/>
  <c r="O246" i="4"/>
  <c r="N246" i="4"/>
  <c r="M246" i="4"/>
  <c r="L246" i="4"/>
  <c r="K246" i="4"/>
  <c r="J246" i="4"/>
  <c r="I246" i="4"/>
  <c r="H246" i="4"/>
  <c r="G246" i="4"/>
  <c r="F246" i="4"/>
  <c r="E246" i="4"/>
  <c r="D246" i="4"/>
  <c r="C246" i="4"/>
  <c r="B246" i="4"/>
  <c r="AY245" i="4"/>
  <c r="AV245" i="4"/>
  <c r="AU245" i="4"/>
  <c r="AS245" i="4"/>
  <c r="AQ245" i="4"/>
  <c r="AP245" i="4"/>
  <c r="AO245" i="4"/>
  <c r="AM245" i="4"/>
  <c r="AN245" i="4" s="1"/>
  <c r="AK245" i="4"/>
  <c r="AI245" i="4"/>
  <c r="AG245" i="4"/>
  <c r="AF245" i="4"/>
  <c r="AE245" i="4"/>
  <c r="AC245" i="4"/>
  <c r="AA245" i="4"/>
  <c r="W245" i="4"/>
  <c r="V245" i="4"/>
  <c r="U245" i="4"/>
  <c r="T245" i="4"/>
  <c r="S245" i="4"/>
  <c r="R245" i="4"/>
  <c r="Q245" i="4"/>
  <c r="P245" i="4"/>
  <c r="O245" i="4"/>
  <c r="N245" i="4"/>
  <c r="M245" i="4"/>
  <c r="L245" i="4"/>
  <c r="K245" i="4"/>
  <c r="J245" i="4"/>
  <c r="I245" i="4"/>
  <c r="H245" i="4"/>
  <c r="G245" i="4"/>
  <c r="F245" i="4"/>
  <c r="E245" i="4"/>
  <c r="D245" i="4"/>
  <c r="C245" i="4"/>
  <c r="B245" i="4"/>
  <c r="AY244" i="4"/>
  <c r="AU244" i="4"/>
  <c r="AV244" i="4" s="1"/>
  <c r="AS244" i="4"/>
  <c r="AT244" i="4" s="1"/>
  <c r="AR244" i="4"/>
  <c r="AQ244" i="4"/>
  <c r="AO244" i="4"/>
  <c r="AP244" i="4" s="1"/>
  <c r="AM244" i="4"/>
  <c r="AN244" i="4" s="1"/>
  <c r="AK244" i="4"/>
  <c r="AL244" i="4" s="1"/>
  <c r="AJ244" i="4"/>
  <c r="AI244" i="4"/>
  <c r="AG244" i="4"/>
  <c r="AH244" i="4" s="1"/>
  <c r="AE244" i="4"/>
  <c r="AF244" i="4" s="1"/>
  <c r="AC244" i="4"/>
  <c r="AD244" i="4" s="1"/>
  <c r="AB244" i="4"/>
  <c r="AA244" i="4"/>
  <c r="W244" i="4"/>
  <c r="V244" i="4"/>
  <c r="U244" i="4"/>
  <c r="T244" i="4"/>
  <c r="S244" i="4"/>
  <c r="R244" i="4"/>
  <c r="Q244" i="4"/>
  <c r="P244" i="4"/>
  <c r="O244" i="4"/>
  <c r="N244" i="4"/>
  <c r="M244" i="4"/>
  <c r="L244" i="4"/>
  <c r="K244" i="4"/>
  <c r="J244" i="4"/>
  <c r="I244" i="4"/>
  <c r="H244" i="4"/>
  <c r="G244" i="4"/>
  <c r="F244" i="4"/>
  <c r="E244" i="4"/>
  <c r="D244" i="4"/>
  <c r="C244" i="4"/>
  <c r="B244" i="4"/>
  <c r="AY243" i="4"/>
  <c r="AU243" i="4"/>
  <c r="AS243" i="4"/>
  <c r="AR243" i="4"/>
  <c r="AQ243" i="4"/>
  <c r="AP243" i="4"/>
  <c r="AO243" i="4"/>
  <c r="AM243" i="4"/>
  <c r="AK243" i="4"/>
  <c r="AJ243" i="4"/>
  <c r="AI243" i="4"/>
  <c r="AG243" i="4"/>
  <c r="AH243" i="4" s="1"/>
  <c r="AE243" i="4"/>
  <c r="AC243" i="4"/>
  <c r="AB243" i="4"/>
  <c r="AA243" i="4"/>
  <c r="W243" i="4"/>
  <c r="V243" i="4"/>
  <c r="U243" i="4"/>
  <c r="T243" i="4"/>
  <c r="S243" i="4"/>
  <c r="R243" i="4"/>
  <c r="Q243" i="4"/>
  <c r="P243" i="4"/>
  <c r="O243" i="4"/>
  <c r="N243" i="4"/>
  <c r="M243" i="4"/>
  <c r="L243" i="4"/>
  <c r="K243" i="4"/>
  <c r="J243" i="4"/>
  <c r="I243" i="4"/>
  <c r="H243" i="4"/>
  <c r="G243" i="4"/>
  <c r="F243" i="4"/>
  <c r="E243" i="4"/>
  <c r="AV243" i="4" s="1"/>
  <c r="D243" i="4"/>
  <c r="C243" i="4"/>
  <c r="B243" i="4"/>
  <c r="AY242" i="4"/>
  <c r="AU242" i="4"/>
  <c r="AV242" i="4" s="1"/>
  <c r="AT242" i="4"/>
  <c r="AS242" i="4"/>
  <c r="AQ242" i="4"/>
  <c r="AR242" i="4" s="1"/>
  <c r="AO242" i="4"/>
  <c r="AP242" i="4" s="1"/>
  <c r="AM242" i="4"/>
  <c r="AN242" i="4" s="1"/>
  <c r="AL242" i="4"/>
  <c r="AK242" i="4"/>
  <c r="AI242" i="4"/>
  <c r="AJ242" i="4" s="1"/>
  <c r="AG242" i="4"/>
  <c r="AH242" i="4" s="1"/>
  <c r="AE242" i="4"/>
  <c r="AF242" i="4" s="1"/>
  <c r="AD242" i="4"/>
  <c r="AC242" i="4"/>
  <c r="AA242" i="4"/>
  <c r="AB242" i="4" s="1"/>
  <c r="W242" i="4"/>
  <c r="V242" i="4"/>
  <c r="U242" i="4"/>
  <c r="T242" i="4"/>
  <c r="S242" i="4"/>
  <c r="R242" i="4"/>
  <c r="Q242" i="4"/>
  <c r="P242" i="4"/>
  <c r="O242" i="4"/>
  <c r="N242" i="4"/>
  <c r="M242" i="4"/>
  <c r="L242" i="4"/>
  <c r="K242" i="4"/>
  <c r="J242" i="4"/>
  <c r="I242" i="4"/>
  <c r="H242" i="4"/>
  <c r="G242" i="4"/>
  <c r="F242" i="4"/>
  <c r="E242" i="4"/>
  <c r="D242" i="4"/>
  <c r="C242" i="4"/>
  <c r="B242" i="4"/>
  <c r="AY241" i="4"/>
  <c r="AU241" i="4"/>
  <c r="AT241" i="4"/>
  <c r="AS241" i="4"/>
  <c r="AQ241" i="4"/>
  <c r="AR241" i="4" s="1"/>
  <c r="AP241" i="4"/>
  <c r="AO241" i="4"/>
  <c r="AM241" i="4"/>
  <c r="AL241" i="4"/>
  <c r="AK241" i="4"/>
  <c r="AI241" i="4"/>
  <c r="AJ241" i="4" s="1"/>
  <c r="AH241" i="4"/>
  <c r="AG241" i="4"/>
  <c r="AE241" i="4"/>
  <c r="AD241" i="4"/>
  <c r="AC241" i="4"/>
  <c r="AA241" i="4"/>
  <c r="AB241" i="4" s="1"/>
  <c r="W241" i="4"/>
  <c r="V241" i="4"/>
  <c r="U241" i="4"/>
  <c r="T241" i="4"/>
  <c r="S241" i="4"/>
  <c r="R241" i="4"/>
  <c r="Q241" i="4"/>
  <c r="P241" i="4"/>
  <c r="O241" i="4"/>
  <c r="N241" i="4"/>
  <c r="M241" i="4"/>
  <c r="L241" i="4"/>
  <c r="K241" i="4"/>
  <c r="J241" i="4"/>
  <c r="I241" i="4"/>
  <c r="H241" i="4"/>
  <c r="G241" i="4"/>
  <c r="F241" i="4"/>
  <c r="E241" i="4"/>
  <c r="AV241" i="4" s="1"/>
  <c r="D241" i="4"/>
  <c r="C241" i="4"/>
  <c r="B241" i="4"/>
  <c r="AY240" i="4"/>
  <c r="AU240" i="4"/>
  <c r="AS240" i="4"/>
  <c r="AT240" i="4" s="1"/>
  <c r="AQ240" i="4"/>
  <c r="AO240" i="4"/>
  <c r="AP240" i="4" s="1"/>
  <c r="AN240" i="4"/>
  <c r="AM240" i="4"/>
  <c r="AK240" i="4"/>
  <c r="AI240" i="4"/>
  <c r="AG240" i="4"/>
  <c r="AH240" i="4" s="1"/>
  <c r="AF240" i="4"/>
  <c r="AE240" i="4"/>
  <c r="AC240" i="4"/>
  <c r="AD240" i="4" s="1"/>
  <c r="AA240" i="4"/>
  <c r="AB240" i="4" s="1"/>
  <c r="W240" i="4"/>
  <c r="V240" i="4"/>
  <c r="U240" i="4"/>
  <c r="T240" i="4"/>
  <c r="S240" i="4"/>
  <c r="R240" i="4"/>
  <c r="Q240" i="4"/>
  <c r="P240" i="4"/>
  <c r="O240" i="4"/>
  <c r="N240" i="4"/>
  <c r="M240" i="4"/>
  <c r="L240" i="4"/>
  <c r="K240" i="4"/>
  <c r="J240" i="4"/>
  <c r="I240" i="4"/>
  <c r="H240" i="4"/>
  <c r="G240" i="4"/>
  <c r="F240" i="4"/>
  <c r="E240" i="4"/>
  <c r="AV240" i="4" s="1"/>
  <c r="D240" i="4"/>
  <c r="C240" i="4"/>
  <c r="B240" i="4"/>
  <c r="AY239" i="4"/>
  <c r="AV239" i="4"/>
  <c r="AU239" i="4"/>
  <c r="AS239" i="4"/>
  <c r="AT239" i="4" s="1"/>
  <c r="AQ239" i="4"/>
  <c r="AO239" i="4"/>
  <c r="AM239" i="4"/>
  <c r="AL239" i="4"/>
  <c r="AK239" i="4"/>
  <c r="AI239" i="4"/>
  <c r="AG239" i="4"/>
  <c r="AF239" i="4"/>
  <c r="AE239" i="4"/>
  <c r="AC239" i="4"/>
  <c r="AD239" i="4" s="1"/>
  <c r="AA239" i="4"/>
  <c r="W239" i="4"/>
  <c r="V239" i="4"/>
  <c r="U239" i="4"/>
  <c r="T239" i="4"/>
  <c r="S239" i="4"/>
  <c r="R239" i="4"/>
  <c r="Q239" i="4"/>
  <c r="P239" i="4"/>
  <c r="O239" i="4"/>
  <c r="N239" i="4"/>
  <c r="M239" i="4"/>
  <c r="L239" i="4"/>
  <c r="K239" i="4"/>
  <c r="J239" i="4"/>
  <c r="I239" i="4"/>
  <c r="H239" i="4"/>
  <c r="G239" i="4"/>
  <c r="F239" i="4"/>
  <c r="E239" i="4"/>
  <c r="AN239" i="4" s="1"/>
  <c r="D239" i="4"/>
  <c r="C239" i="4"/>
  <c r="B239" i="4"/>
  <c r="AY238" i="4"/>
  <c r="AU238" i="4"/>
  <c r="AS238" i="4"/>
  <c r="AT238" i="4" s="1"/>
  <c r="AQ238" i="4"/>
  <c r="AR238" i="4" s="1"/>
  <c r="AP238" i="4"/>
  <c r="AO238" i="4"/>
  <c r="AM238" i="4"/>
  <c r="AK238" i="4"/>
  <c r="AL238" i="4" s="1"/>
  <c r="AI238" i="4"/>
  <c r="AJ238" i="4" s="1"/>
  <c r="AH238" i="4"/>
  <c r="AG238" i="4"/>
  <c r="AE238" i="4"/>
  <c r="AC238" i="4"/>
  <c r="AD238" i="4" s="1"/>
  <c r="AA238" i="4"/>
  <c r="AB238" i="4" s="1"/>
  <c r="W238" i="4"/>
  <c r="V238" i="4"/>
  <c r="U238" i="4"/>
  <c r="T238" i="4"/>
  <c r="S238" i="4"/>
  <c r="R238" i="4"/>
  <c r="Q238" i="4"/>
  <c r="P238" i="4"/>
  <c r="O238" i="4"/>
  <c r="N238" i="4"/>
  <c r="M238" i="4"/>
  <c r="L238" i="4"/>
  <c r="K238" i="4"/>
  <c r="J238" i="4"/>
  <c r="I238" i="4"/>
  <c r="H238" i="4"/>
  <c r="G238" i="4"/>
  <c r="F238" i="4"/>
  <c r="E238" i="4"/>
  <c r="AV238" i="4" s="1"/>
  <c r="D238" i="4"/>
  <c r="C238" i="4"/>
  <c r="B238" i="4"/>
  <c r="AY237" i="4"/>
  <c r="AU237" i="4"/>
  <c r="AV237" i="4" s="1"/>
  <c r="AS237" i="4"/>
  <c r="AQ237" i="4"/>
  <c r="AO237" i="4"/>
  <c r="AM237" i="4"/>
  <c r="AN237" i="4" s="1"/>
  <c r="AK237" i="4"/>
  <c r="AI237" i="4"/>
  <c r="AH237" i="4"/>
  <c r="AG237" i="4"/>
  <c r="AE237" i="4"/>
  <c r="AF237" i="4" s="1"/>
  <c r="AC237" i="4"/>
  <c r="AA237" i="4"/>
  <c r="W237" i="4"/>
  <c r="V237" i="4"/>
  <c r="U237" i="4"/>
  <c r="T237" i="4"/>
  <c r="S237" i="4"/>
  <c r="R237" i="4"/>
  <c r="Q237" i="4"/>
  <c r="P237" i="4"/>
  <c r="O237" i="4"/>
  <c r="N237" i="4"/>
  <c r="M237" i="4"/>
  <c r="L237" i="4"/>
  <c r="K237" i="4"/>
  <c r="J237" i="4"/>
  <c r="I237" i="4"/>
  <c r="H237" i="4"/>
  <c r="G237" i="4"/>
  <c r="F237" i="4"/>
  <c r="E237" i="4"/>
  <c r="AD237" i="4" s="1"/>
  <c r="D237" i="4"/>
  <c r="C237" i="4"/>
  <c r="B237" i="4"/>
  <c r="AY236" i="4"/>
  <c r="AU236" i="4"/>
  <c r="AV236" i="4" s="1"/>
  <c r="AS236" i="4"/>
  <c r="AT236" i="4" s="1"/>
  <c r="AR236" i="4"/>
  <c r="AQ236" i="4"/>
  <c r="AP236" i="4"/>
  <c r="AO236" i="4"/>
  <c r="AM236" i="4"/>
  <c r="AN236" i="4" s="1"/>
  <c r="AK236" i="4"/>
  <c r="AL236" i="4" s="1"/>
  <c r="AI236" i="4"/>
  <c r="AJ236" i="4" s="1"/>
  <c r="AH236" i="4"/>
  <c r="AG236" i="4"/>
  <c r="AE236" i="4"/>
  <c r="AF236" i="4" s="1"/>
  <c r="AC236" i="4"/>
  <c r="AD236" i="4" s="1"/>
  <c r="AA236" i="4"/>
  <c r="AB236" i="4" s="1"/>
  <c r="W236" i="4"/>
  <c r="V236" i="4"/>
  <c r="U236" i="4"/>
  <c r="T236" i="4"/>
  <c r="S236" i="4"/>
  <c r="R236" i="4"/>
  <c r="Q236" i="4"/>
  <c r="P236" i="4"/>
  <c r="O236" i="4"/>
  <c r="N236" i="4"/>
  <c r="M236" i="4"/>
  <c r="L236" i="4"/>
  <c r="K236" i="4"/>
  <c r="J236" i="4"/>
  <c r="I236" i="4"/>
  <c r="H236" i="4"/>
  <c r="G236" i="4"/>
  <c r="F236" i="4"/>
  <c r="E236" i="4"/>
  <c r="D236" i="4"/>
  <c r="C236" i="4"/>
  <c r="B236" i="4"/>
  <c r="AY235" i="4"/>
  <c r="AV235" i="4"/>
  <c r="AU235" i="4"/>
  <c r="AS235" i="4"/>
  <c r="AR235" i="4"/>
  <c r="AQ235" i="4"/>
  <c r="AO235" i="4"/>
  <c r="AP235" i="4" s="1"/>
  <c r="AN235" i="4"/>
  <c r="AM235" i="4"/>
  <c r="AK235" i="4"/>
  <c r="AJ235" i="4"/>
  <c r="AI235" i="4"/>
  <c r="AH235" i="4"/>
  <c r="AG235" i="4"/>
  <c r="AF235" i="4"/>
  <c r="AE235" i="4"/>
  <c r="AC235" i="4"/>
  <c r="AB235" i="4"/>
  <c r="AA235" i="4"/>
  <c r="W235" i="4"/>
  <c r="V235" i="4"/>
  <c r="U235" i="4"/>
  <c r="T235" i="4"/>
  <c r="S235" i="4"/>
  <c r="R235" i="4"/>
  <c r="Q235" i="4"/>
  <c r="P235" i="4"/>
  <c r="O235" i="4"/>
  <c r="N235" i="4"/>
  <c r="M235" i="4"/>
  <c r="L235" i="4"/>
  <c r="K235" i="4"/>
  <c r="J235" i="4"/>
  <c r="I235" i="4"/>
  <c r="H235" i="4"/>
  <c r="G235" i="4"/>
  <c r="F235" i="4"/>
  <c r="E235" i="4"/>
  <c r="D235" i="4"/>
  <c r="C235" i="4"/>
  <c r="B235" i="4"/>
  <c r="AY234" i="4"/>
  <c r="AU234" i="4"/>
  <c r="AV234" i="4" s="1"/>
  <c r="AT234" i="4"/>
  <c r="AS234" i="4"/>
  <c r="AR234" i="4"/>
  <c r="AQ234" i="4"/>
  <c r="AO234" i="4"/>
  <c r="AP234" i="4" s="1"/>
  <c r="AM234" i="4"/>
  <c r="AN234" i="4" s="1"/>
  <c r="AK234" i="4"/>
  <c r="AL234" i="4" s="1"/>
  <c r="AJ234" i="4"/>
  <c r="AI234" i="4"/>
  <c r="AG234" i="4"/>
  <c r="AH234" i="4" s="1"/>
  <c r="AE234" i="4"/>
  <c r="AF234" i="4" s="1"/>
  <c r="AC234" i="4"/>
  <c r="AD234" i="4" s="1"/>
  <c r="AB234" i="4"/>
  <c r="AA234" i="4"/>
  <c r="W234" i="4"/>
  <c r="V234" i="4"/>
  <c r="U234" i="4"/>
  <c r="T234" i="4"/>
  <c r="S234" i="4"/>
  <c r="R234" i="4"/>
  <c r="Q234" i="4"/>
  <c r="P234" i="4"/>
  <c r="O234" i="4"/>
  <c r="N234" i="4"/>
  <c r="M234" i="4"/>
  <c r="L234" i="4"/>
  <c r="K234" i="4"/>
  <c r="J234" i="4"/>
  <c r="I234" i="4"/>
  <c r="H234" i="4"/>
  <c r="G234" i="4"/>
  <c r="F234" i="4"/>
  <c r="E234" i="4"/>
  <c r="D234" i="4"/>
  <c r="C234" i="4"/>
  <c r="B234" i="4"/>
  <c r="AY233" i="4"/>
  <c r="AU233" i="4"/>
  <c r="AT233" i="4"/>
  <c r="AS233" i="4"/>
  <c r="AQ233" i="4"/>
  <c r="AR233" i="4" s="1"/>
  <c r="AP233" i="4"/>
  <c r="AO233" i="4"/>
  <c r="AM233" i="4"/>
  <c r="AL233" i="4"/>
  <c r="AK233" i="4"/>
  <c r="AJ233" i="4"/>
  <c r="AI233" i="4"/>
  <c r="AH233" i="4"/>
  <c r="AG233" i="4"/>
  <c r="AE233" i="4"/>
  <c r="AD233" i="4"/>
  <c r="AC233" i="4"/>
  <c r="AB233" i="4"/>
  <c r="AA233" i="4"/>
  <c r="W233" i="4"/>
  <c r="V233" i="4"/>
  <c r="U233" i="4"/>
  <c r="T233" i="4"/>
  <c r="S233" i="4"/>
  <c r="R233" i="4"/>
  <c r="Q233" i="4"/>
  <c r="P233" i="4"/>
  <c r="O233" i="4"/>
  <c r="N233" i="4"/>
  <c r="M233" i="4"/>
  <c r="L233" i="4"/>
  <c r="K233" i="4"/>
  <c r="J233" i="4"/>
  <c r="I233" i="4"/>
  <c r="H233" i="4"/>
  <c r="G233" i="4"/>
  <c r="F233" i="4"/>
  <c r="E233" i="4"/>
  <c r="AV233" i="4" s="1"/>
  <c r="D233" i="4"/>
  <c r="C233" i="4"/>
  <c r="B233" i="4"/>
  <c r="AY232" i="4"/>
  <c r="AU232" i="4"/>
  <c r="AS232" i="4"/>
  <c r="AQ232" i="4"/>
  <c r="AO232" i="4"/>
  <c r="AM232" i="4"/>
  <c r="AN232" i="4" s="1"/>
  <c r="AK232" i="4"/>
  <c r="AI232" i="4"/>
  <c r="AG232" i="4"/>
  <c r="AE232" i="4"/>
  <c r="AF232" i="4" s="1"/>
  <c r="AC232" i="4"/>
  <c r="AA232" i="4"/>
  <c r="W232" i="4"/>
  <c r="V232" i="4"/>
  <c r="U232" i="4"/>
  <c r="T232" i="4"/>
  <c r="S232" i="4"/>
  <c r="R232" i="4"/>
  <c r="Q232" i="4"/>
  <c r="P232" i="4"/>
  <c r="O232" i="4"/>
  <c r="N232" i="4"/>
  <c r="M232" i="4"/>
  <c r="L232" i="4"/>
  <c r="K232" i="4"/>
  <c r="J232" i="4"/>
  <c r="I232" i="4"/>
  <c r="H232" i="4"/>
  <c r="G232" i="4"/>
  <c r="F232" i="4"/>
  <c r="E232" i="4"/>
  <c r="D232" i="4"/>
  <c r="C232" i="4"/>
  <c r="B232" i="4"/>
  <c r="AY231" i="4"/>
  <c r="AU231" i="4"/>
  <c r="AT231" i="4"/>
  <c r="AS231" i="4"/>
  <c r="AQ231" i="4"/>
  <c r="AO231" i="4"/>
  <c r="AN231" i="4"/>
  <c r="AM231" i="4"/>
  <c r="AK231" i="4"/>
  <c r="AL231" i="4" s="1"/>
  <c r="AJ231" i="4"/>
  <c r="AI231" i="4"/>
  <c r="AG231" i="4"/>
  <c r="AE231" i="4"/>
  <c r="AC231" i="4"/>
  <c r="AD231" i="4" s="1"/>
  <c r="AB231" i="4"/>
  <c r="AA231" i="4"/>
  <c r="W231" i="4"/>
  <c r="V231" i="4"/>
  <c r="U231" i="4"/>
  <c r="T231" i="4"/>
  <c r="S231" i="4"/>
  <c r="R231" i="4"/>
  <c r="Q231" i="4"/>
  <c r="P231" i="4"/>
  <c r="O231" i="4"/>
  <c r="N231" i="4"/>
  <c r="M231" i="4"/>
  <c r="L231" i="4"/>
  <c r="K231" i="4"/>
  <c r="J231" i="4"/>
  <c r="I231" i="4"/>
  <c r="H231" i="4"/>
  <c r="G231" i="4"/>
  <c r="F231" i="4"/>
  <c r="E231" i="4"/>
  <c r="AV231" i="4" s="1"/>
  <c r="D231" i="4"/>
  <c r="C231" i="4"/>
  <c r="B231" i="4"/>
  <c r="AY230" i="4"/>
  <c r="AU230" i="4"/>
  <c r="AS230" i="4"/>
  <c r="AT230" i="4" s="1"/>
  <c r="AQ230" i="4"/>
  <c r="AR230" i="4" s="1"/>
  <c r="AO230" i="4"/>
  <c r="AP230" i="4" s="1"/>
  <c r="AM230" i="4"/>
  <c r="AK230" i="4"/>
  <c r="AL230" i="4" s="1"/>
  <c r="AI230" i="4"/>
  <c r="AJ230" i="4" s="1"/>
  <c r="AH230" i="4"/>
  <c r="AG230" i="4"/>
  <c r="AE230" i="4"/>
  <c r="AC230" i="4"/>
  <c r="AD230" i="4" s="1"/>
  <c r="AA230" i="4"/>
  <c r="AB230" i="4" s="1"/>
  <c r="W230" i="4"/>
  <c r="V230" i="4"/>
  <c r="U230" i="4"/>
  <c r="T230" i="4"/>
  <c r="S230" i="4"/>
  <c r="R230" i="4"/>
  <c r="Q230" i="4"/>
  <c r="P230" i="4"/>
  <c r="O230" i="4"/>
  <c r="N230" i="4"/>
  <c r="M230" i="4"/>
  <c r="L230" i="4"/>
  <c r="K230" i="4"/>
  <c r="J230" i="4"/>
  <c r="I230" i="4"/>
  <c r="H230" i="4"/>
  <c r="G230" i="4"/>
  <c r="F230" i="4"/>
  <c r="E230" i="4"/>
  <c r="AV230" i="4" s="1"/>
  <c r="D230" i="4"/>
  <c r="C230" i="4"/>
  <c r="B230" i="4"/>
  <c r="AY229" i="4"/>
  <c r="AV229" i="4"/>
  <c r="AU229" i="4"/>
  <c r="AT229" i="4"/>
  <c r="AS229" i="4"/>
  <c r="AQ229" i="4"/>
  <c r="AR229" i="4" s="1"/>
  <c r="AO229" i="4"/>
  <c r="AM229" i="4"/>
  <c r="AN229" i="4" s="1"/>
  <c r="AL229" i="4"/>
  <c r="AK229" i="4"/>
  <c r="AI229" i="4"/>
  <c r="AJ229" i="4" s="1"/>
  <c r="AH229" i="4"/>
  <c r="AG229" i="4"/>
  <c r="AE229" i="4"/>
  <c r="AF229" i="4" s="1"/>
  <c r="AD229" i="4"/>
  <c r="AC229" i="4"/>
  <c r="AA229" i="4"/>
  <c r="AB229" i="4" s="1"/>
  <c r="W229" i="4"/>
  <c r="V229" i="4"/>
  <c r="U229" i="4"/>
  <c r="T229" i="4"/>
  <c r="S229" i="4"/>
  <c r="R229" i="4"/>
  <c r="Q229" i="4"/>
  <c r="P229" i="4"/>
  <c r="O229" i="4"/>
  <c r="N229" i="4"/>
  <c r="M229" i="4"/>
  <c r="L229" i="4"/>
  <c r="K229" i="4"/>
  <c r="J229" i="4"/>
  <c r="I229" i="4"/>
  <c r="H229" i="4"/>
  <c r="G229" i="4"/>
  <c r="F229" i="4"/>
  <c r="E229" i="4"/>
  <c r="AP229" i="4" s="1"/>
  <c r="D229" i="4"/>
  <c r="C229" i="4"/>
  <c r="B229" i="4"/>
  <c r="AY228" i="4"/>
  <c r="AU228" i="4"/>
  <c r="AV228" i="4" s="1"/>
  <c r="AS228" i="4"/>
  <c r="AT228" i="4" s="1"/>
  <c r="AQ228" i="4"/>
  <c r="AR228" i="4" s="1"/>
  <c r="AO228" i="4"/>
  <c r="AP228" i="4" s="1"/>
  <c r="AM228" i="4"/>
  <c r="AN228" i="4" s="1"/>
  <c r="AL228" i="4"/>
  <c r="AK228" i="4"/>
  <c r="AI228" i="4"/>
  <c r="AJ228" i="4" s="1"/>
  <c r="AG228" i="4"/>
  <c r="AH228" i="4" s="1"/>
  <c r="AE228" i="4"/>
  <c r="AF228" i="4" s="1"/>
  <c r="AD228" i="4"/>
  <c r="AC228" i="4"/>
  <c r="AA228" i="4"/>
  <c r="AB228" i="4" s="1"/>
  <c r="W228" i="4"/>
  <c r="V228" i="4"/>
  <c r="U228" i="4"/>
  <c r="T228" i="4"/>
  <c r="S228" i="4"/>
  <c r="R228" i="4"/>
  <c r="Q228" i="4"/>
  <c r="P228" i="4"/>
  <c r="O228" i="4"/>
  <c r="N228" i="4"/>
  <c r="M228" i="4"/>
  <c r="L228" i="4"/>
  <c r="K228" i="4"/>
  <c r="J228" i="4"/>
  <c r="I228" i="4"/>
  <c r="H228" i="4"/>
  <c r="G228" i="4"/>
  <c r="F228" i="4"/>
  <c r="E228" i="4"/>
  <c r="D228" i="4"/>
  <c r="C228" i="4"/>
  <c r="B228" i="4"/>
  <c r="AY227" i="4"/>
  <c r="AU227" i="4"/>
  <c r="AV227" i="4" s="1"/>
  <c r="AT227" i="4"/>
  <c r="AS227" i="4"/>
  <c r="AQ227" i="4"/>
  <c r="AR227" i="4" s="1"/>
  <c r="AP227" i="4"/>
  <c r="AO227" i="4"/>
  <c r="AM227" i="4"/>
  <c r="AN227" i="4" s="1"/>
  <c r="AL227" i="4"/>
  <c r="AK227" i="4"/>
  <c r="AI227" i="4"/>
  <c r="AJ227" i="4" s="1"/>
  <c r="AH227" i="4"/>
  <c r="AG227" i="4"/>
  <c r="AE227" i="4"/>
  <c r="AF227" i="4" s="1"/>
  <c r="AD227" i="4"/>
  <c r="AC227" i="4"/>
  <c r="AA227" i="4"/>
  <c r="AB227" i="4" s="1"/>
  <c r="W227" i="4"/>
  <c r="V227" i="4"/>
  <c r="U227" i="4"/>
  <c r="T227" i="4"/>
  <c r="S227" i="4"/>
  <c r="R227" i="4"/>
  <c r="Q227" i="4"/>
  <c r="P227" i="4"/>
  <c r="O227" i="4"/>
  <c r="N227" i="4"/>
  <c r="M227" i="4"/>
  <c r="L227" i="4"/>
  <c r="K227" i="4"/>
  <c r="J227" i="4"/>
  <c r="I227" i="4"/>
  <c r="H227" i="4"/>
  <c r="G227" i="4"/>
  <c r="F227" i="4"/>
  <c r="E227" i="4"/>
  <c r="D227" i="4"/>
  <c r="C227" i="4"/>
  <c r="B227" i="4"/>
  <c r="AY226" i="4"/>
  <c r="AV226" i="4"/>
  <c r="AU226" i="4"/>
  <c r="AS226" i="4"/>
  <c r="AQ226" i="4"/>
  <c r="AO226" i="4"/>
  <c r="AM226" i="4"/>
  <c r="AK226" i="4"/>
  <c r="AI226" i="4"/>
  <c r="AJ226" i="4" s="1"/>
  <c r="AG226" i="4"/>
  <c r="AE226" i="4"/>
  <c r="AC226" i="4"/>
  <c r="AA226" i="4"/>
  <c r="W226" i="4"/>
  <c r="V226" i="4"/>
  <c r="U226" i="4"/>
  <c r="T226" i="4"/>
  <c r="S226" i="4"/>
  <c r="R226" i="4"/>
  <c r="Q226" i="4"/>
  <c r="P226" i="4"/>
  <c r="O226" i="4"/>
  <c r="N226" i="4"/>
  <c r="M226" i="4"/>
  <c r="L226" i="4"/>
  <c r="K226" i="4"/>
  <c r="J226" i="4"/>
  <c r="I226" i="4"/>
  <c r="H226" i="4"/>
  <c r="G226" i="4"/>
  <c r="F226" i="4"/>
  <c r="E226" i="4"/>
  <c r="D226" i="4"/>
  <c r="C226" i="4"/>
  <c r="B226" i="4"/>
  <c r="AY225" i="4"/>
  <c r="AU225" i="4"/>
  <c r="AS225" i="4"/>
  <c r="AT225" i="4" s="1"/>
  <c r="AQ225" i="4"/>
  <c r="AO225" i="4"/>
  <c r="AP225" i="4" s="1"/>
  <c r="AM225" i="4"/>
  <c r="AK225" i="4"/>
  <c r="AL225" i="4" s="1"/>
  <c r="AJ225" i="4"/>
  <c r="AI225" i="4"/>
  <c r="AG225" i="4"/>
  <c r="AH225" i="4" s="1"/>
  <c r="AE225" i="4"/>
  <c r="AC225" i="4"/>
  <c r="AD225" i="4" s="1"/>
  <c r="AB225" i="4"/>
  <c r="AA225" i="4"/>
  <c r="W225" i="4"/>
  <c r="V225" i="4"/>
  <c r="U225" i="4"/>
  <c r="T225" i="4"/>
  <c r="S225" i="4"/>
  <c r="R225" i="4"/>
  <c r="Q225" i="4"/>
  <c r="P225" i="4"/>
  <c r="O225" i="4"/>
  <c r="N225" i="4"/>
  <c r="M225" i="4"/>
  <c r="L225" i="4"/>
  <c r="K225" i="4"/>
  <c r="J225" i="4"/>
  <c r="I225" i="4"/>
  <c r="H225" i="4"/>
  <c r="G225" i="4"/>
  <c r="F225" i="4"/>
  <c r="E225" i="4"/>
  <c r="AR225" i="4" s="1"/>
  <c r="D225" i="4"/>
  <c r="C225" i="4"/>
  <c r="B225" i="4"/>
  <c r="AY224" i="4"/>
  <c r="AU224" i="4"/>
  <c r="AV224" i="4" s="1"/>
  <c r="AS224" i="4"/>
  <c r="AT224" i="4" s="1"/>
  <c r="AQ224" i="4"/>
  <c r="AR224" i="4" s="1"/>
  <c r="AP224" i="4"/>
  <c r="AO224" i="4"/>
  <c r="AM224" i="4"/>
  <c r="AN224" i="4" s="1"/>
  <c r="AK224" i="4"/>
  <c r="AL224" i="4" s="1"/>
  <c r="AI224" i="4"/>
  <c r="AJ224" i="4" s="1"/>
  <c r="AH224" i="4"/>
  <c r="AG224" i="4"/>
  <c r="AE224" i="4"/>
  <c r="AF224" i="4" s="1"/>
  <c r="AC224" i="4"/>
  <c r="AD224" i="4" s="1"/>
  <c r="AA224" i="4"/>
  <c r="AB224" i="4" s="1"/>
  <c r="W224" i="4"/>
  <c r="V224" i="4"/>
  <c r="U224" i="4"/>
  <c r="T224" i="4"/>
  <c r="S224" i="4"/>
  <c r="R224" i="4"/>
  <c r="Q224" i="4"/>
  <c r="P224" i="4"/>
  <c r="O224" i="4"/>
  <c r="N224" i="4"/>
  <c r="M224" i="4"/>
  <c r="L224" i="4"/>
  <c r="K224" i="4"/>
  <c r="J224" i="4"/>
  <c r="I224" i="4"/>
  <c r="H224" i="4"/>
  <c r="G224" i="4"/>
  <c r="F224" i="4"/>
  <c r="E224" i="4"/>
  <c r="D224" i="4"/>
  <c r="C224" i="4"/>
  <c r="B224" i="4"/>
  <c r="AY223" i="4"/>
  <c r="AU223" i="4"/>
  <c r="AV223" i="4" s="1"/>
  <c r="AT223" i="4"/>
  <c r="AS223" i="4"/>
  <c r="AQ223" i="4"/>
  <c r="AR223" i="4" s="1"/>
  <c r="AP223" i="4"/>
  <c r="AO223" i="4"/>
  <c r="AM223" i="4"/>
  <c r="AN223" i="4" s="1"/>
  <c r="AL223" i="4"/>
  <c r="AK223" i="4"/>
  <c r="AI223" i="4"/>
  <c r="AJ223" i="4" s="1"/>
  <c r="AH223" i="4"/>
  <c r="AG223" i="4"/>
  <c r="AE223" i="4"/>
  <c r="AF223" i="4" s="1"/>
  <c r="AD223" i="4"/>
  <c r="AC223" i="4"/>
  <c r="AA223" i="4"/>
  <c r="AB223" i="4" s="1"/>
  <c r="W223" i="4"/>
  <c r="V223" i="4"/>
  <c r="U223" i="4"/>
  <c r="T223" i="4"/>
  <c r="S223" i="4"/>
  <c r="R223" i="4"/>
  <c r="Q223" i="4"/>
  <c r="P223" i="4"/>
  <c r="O223" i="4"/>
  <c r="N223" i="4"/>
  <c r="M223" i="4"/>
  <c r="L223" i="4"/>
  <c r="K223" i="4"/>
  <c r="J223" i="4"/>
  <c r="I223" i="4"/>
  <c r="H223" i="4"/>
  <c r="G223" i="4"/>
  <c r="F223" i="4"/>
  <c r="E223" i="4"/>
  <c r="D223" i="4"/>
  <c r="C223" i="4"/>
  <c r="B223" i="4"/>
  <c r="AY222" i="4"/>
  <c r="AU222" i="4"/>
  <c r="AV222" i="4" s="1"/>
  <c r="AS222" i="4"/>
  <c r="AT222" i="4" s="1"/>
  <c r="AR222" i="4"/>
  <c r="AQ222" i="4"/>
  <c r="AO222" i="4"/>
  <c r="AP222" i="4" s="1"/>
  <c r="AM222" i="4"/>
  <c r="AN222" i="4" s="1"/>
  <c r="AK222" i="4"/>
  <c r="AL222" i="4" s="1"/>
  <c r="AJ222" i="4"/>
  <c r="AI222" i="4"/>
  <c r="AG222" i="4"/>
  <c r="AH222" i="4" s="1"/>
  <c r="AE222" i="4"/>
  <c r="AF222" i="4" s="1"/>
  <c r="AC222" i="4"/>
  <c r="AD222" i="4" s="1"/>
  <c r="AB222" i="4"/>
  <c r="AA222" i="4"/>
  <c r="W222" i="4"/>
  <c r="V222" i="4"/>
  <c r="U222" i="4"/>
  <c r="T222" i="4"/>
  <c r="S222" i="4"/>
  <c r="R222" i="4"/>
  <c r="Q222" i="4"/>
  <c r="P222" i="4"/>
  <c r="O222" i="4"/>
  <c r="N222" i="4"/>
  <c r="M222" i="4"/>
  <c r="L222" i="4"/>
  <c r="K222" i="4"/>
  <c r="J222" i="4"/>
  <c r="I222" i="4"/>
  <c r="H222" i="4"/>
  <c r="G222" i="4"/>
  <c r="F222" i="4"/>
  <c r="E222" i="4"/>
  <c r="D222" i="4"/>
  <c r="C222" i="4"/>
  <c r="B222" i="4"/>
  <c r="AY221" i="4"/>
  <c r="AU221" i="4"/>
  <c r="AS221" i="4"/>
  <c r="AT221" i="4" s="1"/>
  <c r="AQ221" i="4"/>
  <c r="AO221" i="4"/>
  <c r="AP221" i="4" s="1"/>
  <c r="AM221" i="4"/>
  <c r="AK221" i="4"/>
  <c r="AL221" i="4" s="1"/>
  <c r="AI221" i="4"/>
  <c r="AG221" i="4"/>
  <c r="AH221" i="4" s="1"/>
  <c r="AE221" i="4"/>
  <c r="AC221" i="4"/>
  <c r="AD221" i="4" s="1"/>
  <c r="AA221" i="4"/>
  <c r="W221" i="4"/>
  <c r="V221" i="4"/>
  <c r="U221" i="4"/>
  <c r="T221" i="4"/>
  <c r="S221" i="4"/>
  <c r="R221" i="4"/>
  <c r="Q221" i="4"/>
  <c r="P221" i="4"/>
  <c r="O221" i="4"/>
  <c r="N221" i="4"/>
  <c r="M221" i="4"/>
  <c r="L221" i="4"/>
  <c r="K221" i="4"/>
  <c r="J221" i="4"/>
  <c r="I221" i="4"/>
  <c r="H221" i="4"/>
  <c r="G221" i="4"/>
  <c r="F221" i="4"/>
  <c r="E221" i="4"/>
  <c r="AV221" i="4" s="1"/>
  <c r="D221" i="4"/>
  <c r="C221" i="4"/>
  <c r="B221" i="4"/>
  <c r="AY220" i="4"/>
  <c r="AU220" i="4"/>
  <c r="AV220" i="4" s="1"/>
  <c r="AT220" i="4"/>
  <c r="AS220" i="4"/>
  <c r="AQ220" i="4"/>
  <c r="AR220" i="4" s="1"/>
  <c r="AO220" i="4"/>
  <c r="AP220" i="4" s="1"/>
  <c r="AM220" i="4"/>
  <c r="AN220" i="4" s="1"/>
  <c r="AL220" i="4"/>
  <c r="AK220" i="4"/>
  <c r="AI220" i="4"/>
  <c r="AJ220" i="4" s="1"/>
  <c r="AG220" i="4"/>
  <c r="AH220" i="4" s="1"/>
  <c r="AE220" i="4"/>
  <c r="AF220" i="4" s="1"/>
  <c r="AD220" i="4"/>
  <c r="AC220" i="4"/>
  <c r="AA220" i="4"/>
  <c r="AB220" i="4" s="1"/>
  <c r="W220" i="4"/>
  <c r="V220" i="4"/>
  <c r="U220" i="4"/>
  <c r="T220" i="4"/>
  <c r="S220" i="4"/>
  <c r="R220" i="4"/>
  <c r="Q220" i="4"/>
  <c r="P220" i="4"/>
  <c r="O220" i="4"/>
  <c r="N220" i="4"/>
  <c r="M220" i="4"/>
  <c r="L220" i="4"/>
  <c r="K220" i="4"/>
  <c r="J220" i="4"/>
  <c r="I220" i="4"/>
  <c r="H220" i="4"/>
  <c r="G220" i="4"/>
  <c r="F220" i="4"/>
  <c r="E220" i="4"/>
  <c r="D220" i="4"/>
  <c r="C220" i="4"/>
  <c r="B220" i="4"/>
  <c r="AY219" i="4"/>
  <c r="AU219" i="4"/>
  <c r="AV219" i="4" s="1"/>
  <c r="AT219" i="4"/>
  <c r="AS219" i="4"/>
  <c r="AQ219" i="4"/>
  <c r="AR219" i="4" s="1"/>
  <c r="AP219" i="4"/>
  <c r="AO219" i="4"/>
  <c r="AM219" i="4"/>
  <c r="AN219" i="4" s="1"/>
  <c r="AL219" i="4"/>
  <c r="AK219" i="4"/>
  <c r="AI219" i="4"/>
  <c r="AJ219" i="4" s="1"/>
  <c r="AH219" i="4"/>
  <c r="AG219" i="4"/>
  <c r="AE219" i="4"/>
  <c r="AF219" i="4" s="1"/>
  <c r="AD219" i="4"/>
  <c r="AC219" i="4"/>
  <c r="AA219" i="4"/>
  <c r="AB219" i="4" s="1"/>
  <c r="W219" i="4"/>
  <c r="V219" i="4"/>
  <c r="U219" i="4"/>
  <c r="T219" i="4"/>
  <c r="S219" i="4"/>
  <c r="R219" i="4"/>
  <c r="Q219" i="4"/>
  <c r="P219" i="4"/>
  <c r="O219" i="4"/>
  <c r="N219" i="4"/>
  <c r="M219" i="4"/>
  <c r="L219" i="4"/>
  <c r="K219" i="4"/>
  <c r="J219" i="4"/>
  <c r="I219" i="4"/>
  <c r="H219" i="4"/>
  <c r="G219" i="4"/>
  <c r="F219" i="4"/>
  <c r="E219" i="4"/>
  <c r="D219" i="4"/>
  <c r="C219" i="4"/>
  <c r="B219" i="4"/>
  <c r="AY218" i="4"/>
  <c r="AU218" i="4"/>
  <c r="AS218" i="4"/>
  <c r="AT218" i="4" s="1"/>
  <c r="AQ218" i="4"/>
  <c r="AO218" i="4"/>
  <c r="AM218" i="4"/>
  <c r="AK218" i="4"/>
  <c r="AI218" i="4"/>
  <c r="AG218" i="4"/>
  <c r="AH218" i="4" s="1"/>
  <c r="AF218" i="4"/>
  <c r="AE218" i="4"/>
  <c r="AC218" i="4"/>
  <c r="AA218" i="4"/>
  <c r="W218" i="4"/>
  <c r="V218" i="4"/>
  <c r="U218" i="4"/>
  <c r="T218" i="4"/>
  <c r="S218" i="4"/>
  <c r="R218" i="4"/>
  <c r="Q218" i="4"/>
  <c r="P218" i="4"/>
  <c r="O218" i="4"/>
  <c r="N218" i="4"/>
  <c r="M218" i="4"/>
  <c r="L218" i="4"/>
  <c r="K218" i="4"/>
  <c r="J218" i="4"/>
  <c r="I218" i="4"/>
  <c r="H218" i="4"/>
  <c r="G218" i="4"/>
  <c r="F218" i="4"/>
  <c r="E218" i="4"/>
  <c r="AN218" i="4" s="1"/>
  <c r="D218" i="4"/>
  <c r="C218" i="4"/>
  <c r="B218" i="4"/>
  <c r="AY217" i="4"/>
  <c r="AU217" i="4"/>
  <c r="AS217" i="4"/>
  <c r="AT217" i="4" s="1"/>
  <c r="AQ217" i="4"/>
  <c r="AO217" i="4"/>
  <c r="AP217" i="4" s="1"/>
  <c r="AM217" i="4"/>
  <c r="AK217" i="4"/>
  <c r="AL217" i="4" s="1"/>
  <c r="AI217" i="4"/>
  <c r="AG217" i="4"/>
  <c r="AH217" i="4" s="1"/>
  <c r="AE217" i="4"/>
  <c r="AC217" i="4"/>
  <c r="AD217" i="4" s="1"/>
  <c r="AA217" i="4"/>
  <c r="W217" i="4"/>
  <c r="V217" i="4"/>
  <c r="U217" i="4"/>
  <c r="T217" i="4"/>
  <c r="S217" i="4"/>
  <c r="R217" i="4"/>
  <c r="Q217" i="4"/>
  <c r="P217" i="4"/>
  <c r="O217" i="4"/>
  <c r="N217" i="4"/>
  <c r="M217" i="4"/>
  <c r="L217" i="4"/>
  <c r="K217" i="4"/>
  <c r="J217" i="4"/>
  <c r="I217" i="4"/>
  <c r="H217" i="4"/>
  <c r="G217" i="4"/>
  <c r="F217" i="4"/>
  <c r="E217" i="4"/>
  <c r="AR217" i="4" s="1"/>
  <c r="D217" i="4"/>
  <c r="C217" i="4"/>
  <c r="B217" i="4"/>
  <c r="AY216" i="4"/>
  <c r="AU216" i="4"/>
  <c r="AV216" i="4" s="1"/>
  <c r="AS216" i="4"/>
  <c r="AT216" i="4" s="1"/>
  <c r="AQ216" i="4"/>
  <c r="AR216" i="4" s="1"/>
  <c r="AP216" i="4"/>
  <c r="AO216" i="4"/>
  <c r="AM216" i="4"/>
  <c r="AN216" i="4" s="1"/>
  <c r="AK216" i="4"/>
  <c r="AL216" i="4" s="1"/>
  <c r="AI216" i="4"/>
  <c r="AJ216" i="4" s="1"/>
  <c r="AH216" i="4"/>
  <c r="AG216" i="4"/>
  <c r="AE216" i="4"/>
  <c r="AF216" i="4" s="1"/>
  <c r="AC216" i="4"/>
  <c r="AD216" i="4" s="1"/>
  <c r="AA216" i="4"/>
  <c r="AB216" i="4" s="1"/>
  <c r="W216" i="4"/>
  <c r="V216" i="4"/>
  <c r="U216" i="4"/>
  <c r="T216" i="4"/>
  <c r="S216" i="4"/>
  <c r="R216" i="4"/>
  <c r="Q216" i="4"/>
  <c r="P216" i="4"/>
  <c r="O216" i="4"/>
  <c r="N216" i="4"/>
  <c r="M216" i="4"/>
  <c r="L216" i="4"/>
  <c r="K216" i="4"/>
  <c r="J216" i="4"/>
  <c r="I216" i="4"/>
  <c r="H216" i="4"/>
  <c r="G216" i="4"/>
  <c r="F216" i="4"/>
  <c r="E216" i="4"/>
  <c r="D216" i="4"/>
  <c r="C216" i="4"/>
  <c r="B216" i="4"/>
  <c r="AY215" i="4"/>
  <c r="AU215" i="4"/>
  <c r="AV215" i="4" s="1"/>
  <c r="AT215" i="4"/>
  <c r="AS215" i="4"/>
  <c r="AQ215" i="4"/>
  <c r="AR215" i="4" s="1"/>
  <c r="AP215" i="4"/>
  <c r="AO215" i="4"/>
  <c r="AM215" i="4"/>
  <c r="AN215" i="4" s="1"/>
  <c r="AL215" i="4"/>
  <c r="AK215" i="4"/>
  <c r="AI215" i="4"/>
  <c r="AJ215" i="4" s="1"/>
  <c r="AH215" i="4"/>
  <c r="AG215" i="4"/>
  <c r="AE215" i="4"/>
  <c r="AF215" i="4" s="1"/>
  <c r="AD215" i="4"/>
  <c r="AC215" i="4"/>
  <c r="AA215" i="4"/>
  <c r="AB215" i="4" s="1"/>
  <c r="W215" i="4"/>
  <c r="V215" i="4"/>
  <c r="U215" i="4"/>
  <c r="T215" i="4"/>
  <c r="S215" i="4"/>
  <c r="R215" i="4"/>
  <c r="Q215" i="4"/>
  <c r="P215" i="4"/>
  <c r="O215" i="4"/>
  <c r="N215" i="4"/>
  <c r="M215" i="4"/>
  <c r="L215" i="4"/>
  <c r="K215" i="4"/>
  <c r="J215" i="4"/>
  <c r="I215" i="4"/>
  <c r="H215" i="4"/>
  <c r="G215" i="4"/>
  <c r="F215" i="4"/>
  <c r="E215" i="4"/>
  <c r="D215" i="4"/>
  <c r="C215" i="4"/>
  <c r="B215" i="4"/>
  <c r="AY214" i="4"/>
  <c r="AU214" i="4"/>
  <c r="AV214" i="4" s="1"/>
  <c r="AS214" i="4"/>
  <c r="AT214" i="4" s="1"/>
  <c r="AR214" i="4"/>
  <c r="AQ214" i="4"/>
  <c r="AO214" i="4"/>
  <c r="AP214" i="4" s="1"/>
  <c r="AM214" i="4"/>
  <c r="AN214" i="4" s="1"/>
  <c r="AK214" i="4"/>
  <c r="AL214" i="4" s="1"/>
  <c r="AJ214" i="4"/>
  <c r="AI214" i="4"/>
  <c r="AG214" i="4"/>
  <c r="AH214" i="4" s="1"/>
  <c r="AE214" i="4"/>
  <c r="AF214" i="4" s="1"/>
  <c r="AC214" i="4"/>
  <c r="AD214" i="4" s="1"/>
  <c r="AB214" i="4"/>
  <c r="AA214" i="4"/>
  <c r="W214" i="4"/>
  <c r="V214" i="4"/>
  <c r="U214" i="4"/>
  <c r="T214" i="4"/>
  <c r="S214" i="4"/>
  <c r="R214" i="4"/>
  <c r="Q214" i="4"/>
  <c r="P214" i="4"/>
  <c r="O214" i="4"/>
  <c r="N214" i="4"/>
  <c r="M214" i="4"/>
  <c r="L214" i="4"/>
  <c r="K214" i="4"/>
  <c r="J214" i="4"/>
  <c r="I214" i="4"/>
  <c r="H214" i="4"/>
  <c r="G214" i="4"/>
  <c r="F214" i="4"/>
  <c r="E214" i="4"/>
  <c r="D214" i="4"/>
  <c r="C214" i="4"/>
  <c r="B214" i="4"/>
  <c r="AY213" i="4"/>
  <c r="AU213" i="4"/>
  <c r="AS213" i="4"/>
  <c r="AT213" i="4" s="1"/>
  <c r="AQ213" i="4"/>
  <c r="AO213" i="4"/>
  <c r="AP213" i="4" s="1"/>
  <c r="AM213" i="4"/>
  <c r="AK213" i="4"/>
  <c r="AL213" i="4" s="1"/>
  <c r="AI213" i="4"/>
  <c r="AG213" i="4"/>
  <c r="AH213" i="4" s="1"/>
  <c r="AE213" i="4"/>
  <c r="AC213" i="4"/>
  <c r="AD213" i="4" s="1"/>
  <c r="AA213" i="4"/>
  <c r="W213" i="4"/>
  <c r="V213" i="4"/>
  <c r="U213" i="4"/>
  <c r="T213" i="4"/>
  <c r="S213" i="4"/>
  <c r="R213" i="4"/>
  <c r="Q213" i="4"/>
  <c r="P213" i="4"/>
  <c r="O213" i="4"/>
  <c r="N213" i="4"/>
  <c r="M213" i="4"/>
  <c r="L213" i="4"/>
  <c r="K213" i="4"/>
  <c r="J213" i="4"/>
  <c r="I213" i="4"/>
  <c r="H213" i="4"/>
  <c r="G213" i="4"/>
  <c r="F213" i="4"/>
  <c r="E213" i="4"/>
  <c r="AV213" i="4" s="1"/>
  <c r="D213" i="4"/>
  <c r="C213" i="4"/>
  <c r="B213" i="4"/>
  <c r="AY212" i="4"/>
  <c r="AU212" i="4"/>
  <c r="AV212" i="4" s="1"/>
  <c r="AT212" i="4"/>
  <c r="AS212" i="4"/>
  <c r="AQ212" i="4"/>
  <c r="AR212" i="4" s="1"/>
  <c r="AO212" i="4"/>
  <c r="AP212" i="4" s="1"/>
  <c r="AM212" i="4"/>
  <c r="AN212" i="4" s="1"/>
  <c r="AL212" i="4"/>
  <c r="AK212" i="4"/>
  <c r="AI212" i="4"/>
  <c r="AG212" i="4"/>
  <c r="AH212" i="4" s="1"/>
  <c r="AE212" i="4"/>
  <c r="AF212" i="4" s="1"/>
  <c r="AD212" i="4"/>
  <c r="AC212" i="4"/>
  <c r="AA212" i="4"/>
  <c r="W212" i="4"/>
  <c r="V212" i="4"/>
  <c r="U212" i="4"/>
  <c r="T212" i="4"/>
  <c r="S212" i="4"/>
  <c r="R212" i="4"/>
  <c r="Q212" i="4"/>
  <c r="P212" i="4"/>
  <c r="O212" i="4"/>
  <c r="N212" i="4"/>
  <c r="M212" i="4"/>
  <c r="L212" i="4"/>
  <c r="K212" i="4"/>
  <c r="J212" i="4"/>
  <c r="I212" i="4"/>
  <c r="H212" i="4"/>
  <c r="G212" i="4"/>
  <c r="F212" i="4"/>
  <c r="E212" i="4"/>
  <c r="AJ212" i="4" s="1"/>
  <c r="D212" i="4"/>
  <c r="C212" i="4"/>
  <c r="B212" i="4"/>
  <c r="AY211" i="4"/>
  <c r="AU211" i="4"/>
  <c r="AV211" i="4" s="1"/>
  <c r="AT211" i="4"/>
  <c r="AS211" i="4"/>
  <c r="AQ211" i="4"/>
  <c r="AR211" i="4" s="1"/>
  <c r="AP211" i="4"/>
  <c r="AO211" i="4"/>
  <c r="AM211" i="4"/>
  <c r="AN211" i="4" s="1"/>
  <c r="AL211" i="4"/>
  <c r="AK211" i="4"/>
  <c r="AI211" i="4"/>
  <c r="AJ211" i="4" s="1"/>
  <c r="AH211" i="4"/>
  <c r="AG211" i="4"/>
  <c r="AE211" i="4"/>
  <c r="AF211" i="4" s="1"/>
  <c r="AD211" i="4"/>
  <c r="AC211" i="4"/>
  <c r="AA211" i="4"/>
  <c r="AB211" i="4" s="1"/>
  <c r="W211" i="4"/>
  <c r="V211" i="4"/>
  <c r="U211" i="4"/>
  <c r="T211" i="4"/>
  <c r="S211" i="4"/>
  <c r="R211" i="4"/>
  <c r="Q211" i="4"/>
  <c r="P211" i="4"/>
  <c r="O211" i="4"/>
  <c r="N211" i="4"/>
  <c r="M211" i="4"/>
  <c r="L211" i="4"/>
  <c r="K211" i="4"/>
  <c r="J211" i="4"/>
  <c r="I211" i="4"/>
  <c r="H211" i="4"/>
  <c r="G211" i="4"/>
  <c r="F211" i="4"/>
  <c r="E211" i="4"/>
  <c r="D211" i="4"/>
  <c r="C211" i="4"/>
  <c r="B211" i="4"/>
  <c r="AY210" i="4"/>
  <c r="AU210" i="4"/>
  <c r="AS210" i="4"/>
  <c r="AQ210" i="4"/>
  <c r="AR210" i="4" s="1"/>
  <c r="AO210" i="4"/>
  <c r="AP210" i="4" s="1"/>
  <c r="AN210" i="4"/>
  <c r="AM210" i="4"/>
  <c r="AK210" i="4"/>
  <c r="AI210" i="4"/>
  <c r="AG210" i="4"/>
  <c r="AH210" i="4" s="1"/>
  <c r="AF210" i="4"/>
  <c r="AE210" i="4"/>
  <c r="AC210" i="4"/>
  <c r="AA210" i="4"/>
  <c r="AB210" i="4" s="1"/>
  <c r="W210" i="4"/>
  <c r="V210" i="4"/>
  <c r="U210" i="4"/>
  <c r="T210" i="4"/>
  <c r="S210" i="4"/>
  <c r="R210" i="4"/>
  <c r="Q210" i="4"/>
  <c r="P210" i="4"/>
  <c r="O210" i="4"/>
  <c r="N210" i="4"/>
  <c r="M210" i="4"/>
  <c r="L210" i="4"/>
  <c r="K210" i="4"/>
  <c r="J210" i="4"/>
  <c r="I210" i="4"/>
  <c r="H210" i="4"/>
  <c r="G210" i="4"/>
  <c r="F210" i="4"/>
  <c r="E210" i="4"/>
  <c r="D210" i="4"/>
  <c r="C210" i="4"/>
  <c r="B210" i="4"/>
  <c r="AY209" i="4"/>
  <c r="AU209" i="4"/>
  <c r="AS209" i="4"/>
  <c r="AT209" i="4" s="1"/>
  <c r="AQ209" i="4"/>
  <c r="AO209" i="4"/>
  <c r="AP209" i="4" s="1"/>
  <c r="AM209" i="4"/>
  <c r="AK209" i="4"/>
  <c r="AL209" i="4" s="1"/>
  <c r="AI209" i="4"/>
  <c r="AG209" i="4"/>
  <c r="AH209" i="4" s="1"/>
  <c r="AE209" i="4"/>
  <c r="AC209" i="4"/>
  <c r="AD209" i="4" s="1"/>
  <c r="AA209" i="4"/>
  <c r="W209" i="4"/>
  <c r="V209" i="4"/>
  <c r="U209" i="4"/>
  <c r="T209" i="4"/>
  <c r="S209" i="4"/>
  <c r="R209" i="4"/>
  <c r="Q209" i="4"/>
  <c r="P209" i="4"/>
  <c r="O209" i="4"/>
  <c r="N209" i="4"/>
  <c r="M209" i="4"/>
  <c r="L209" i="4"/>
  <c r="K209" i="4"/>
  <c r="J209" i="4"/>
  <c r="I209" i="4"/>
  <c r="H209" i="4"/>
  <c r="G209" i="4"/>
  <c r="F209" i="4"/>
  <c r="E209" i="4"/>
  <c r="AR209" i="4" s="1"/>
  <c r="D209" i="4"/>
  <c r="C209" i="4"/>
  <c r="B209" i="4"/>
  <c r="AY208" i="4"/>
  <c r="AU208" i="4"/>
  <c r="AS208" i="4"/>
  <c r="AT208" i="4" s="1"/>
  <c r="AQ208" i="4"/>
  <c r="AR208" i="4" s="1"/>
  <c r="AP208" i="4"/>
  <c r="AO208" i="4"/>
  <c r="AM208" i="4"/>
  <c r="AK208" i="4"/>
  <c r="AL208" i="4" s="1"/>
  <c r="AI208" i="4"/>
  <c r="AJ208" i="4" s="1"/>
  <c r="AH208" i="4"/>
  <c r="AG208" i="4"/>
  <c r="AE208" i="4"/>
  <c r="AC208" i="4"/>
  <c r="AD208" i="4" s="1"/>
  <c r="AA208" i="4"/>
  <c r="AB208" i="4" s="1"/>
  <c r="W208" i="4"/>
  <c r="V208" i="4"/>
  <c r="U208" i="4"/>
  <c r="T208" i="4"/>
  <c r="S208" i="4"/>
  <c r="R208" i="4"/>
  <c r="Q208" i="4"/>
  <c r="P208" i="4"/>
  <c r="O208" i="4"/>
  <c r="N208" i="4"/>
  <c r="M208" i="4"/>
  <c r="L208" i="4"/>
  <c r="K208" i="4"/>
  <c r="J208" i="4"/>
  <c r="I208" i="4"/>
  <c r="H208" i="4"/>
  <c r="G208" i="4"/>
  <c r="F208" i="4"/>
  <c r="E208" i="4"/>
  <c r="AV208" i="4" s="1"/>
  <c r="D208" i="4"/>
  <c r="C208" i="4"/>
  <c r="B208" i="4"/>
  <c r="AY207" i="4"/>
  <c r="AU207" i="4"/>
  <c r="AV207" i="4" s="1"/>
  <c r="AT207" i="4"/>
  <c r="AS207" i="4"/>
  <c r="AQ207" i="4"/>
  <c r="AR207" i="4" s="1"/>
  <c r="AP207" i="4"/>
  <c r="AO207" i="4"/>
  <c r="AM207" i="4"/>
  <c r="AN207" i="4" s="1"/>
  <c r="AL207" i="4"/>
  <c r="AK207" i="4"/>
  <c r="AI207" i="4"/>
  <c r="AJ207" i="4" s="1"/>
  <c r="AH207" i="4"/>
  <c r="AG207" i="4"/>
  <c r="AE207" i="4"/>
  <c r="AF207" i="4" s="1"/>
  <c r="AD207" i="4"/>
  <c r="AC207" i="4"/>
  <c r="AA207" i="4"/>
  <c r="AB207" i="4" s="1"/>
  <c r="W207" i="4"/>
  <c r="V207" i="4"/>
  <c r="U207" i="4"/>
  <c r="T207" i="4"/>
  <c r="S207" i="4"/>
  <c r="R207" i="4"/>
  <c r="Q207" i="4"/>
  <c r="P207" i="4"/>
  <c r="O207" i="4"/>
  <c r="N207" i="4"/>
  <c r="M207" i="4"/>
  <c r="L207" i="4"/>
  <c r="K207" i="4"/>
  <c r="J207" i="4"/>
  <c r="I207" i="4"/>
  <c r="H207" i="4"/>
  <c r="G207" i="4"/>
  <c r="F207" i="4"/>
  <c r="E207" i="4"/>
  <c r="D207" i="4"/>
  <c r="C207" i="4"/>
  <c r="B207" i="4"/>
  <c r="AY206" i="4"/>
  <c r="AU206" i="4"/>
  <c r="AV206" i="4" s="1"/>
  <c r="AS206" i="4"/>
  <c r="AT206" i="4" s="1"/>
  <c r="AR206" i="4"/>
  <c r="AQ206" i="4"/>
  <c r="AO206" i="4"/>
  <c r="AM206" i="4"/>
  <c r="AN206" i="4" s="1"/>
  <c r="AK206" i="4"/>
  <c r="AL206" i="4" s="1"/>
  <c r="AJ206" i="4"/>
  <c r="AI206" i="4"/>
  <c r="AG206" i="4"/>
  <c r="AE206" i="4"/>
  <c r="AF206" i="4" s="1"/>
  <c r="AC206" i="4"/>
  <c r="AD206" i="4" s="1"/>
  <c r="AB206" i="4"/>
  <c r="AA206" i="4"/>
  <c r="W206" i="4"/>
  <c r="V206" i="4"/>
  <c r="U206" i="4"/>
  <c r="T206" i="4"/>
  <c r="S206" i="4"/>
  <c r="R206" i="4"/>
  <c r="Q206" i="4"/>
  <c r="P206" i="4"/>
  <c r="O206" i="4"/>
  <c r="N206" i="4"/>
  <c r="M206" i="4"/>
  <c r="L206" i="4"/>
  <c r="K206" i="4"/>
  <c r="J206" i="4"/>
  <c r="I206" i="4"/>
  <c r="H206" i="4"/>
  <c r="G206" i="4"/>
  <c r="F206" i="4"/>
  <c r="E206" i="4"/>
  <c r="AP206" i="4" s="1"/>
  <c r="D206" i="4"/>
  <c r="C206" i="4"/>
  <c r="B206" i="4"/>
  <c r="AY205" i="4"/>
  <c r="AU205" i="4"/>
  <c r="AS205" i="4"/>
  <c r="AT205" i="4" s="1"/>
  <c r="AQ205" i="4"/>
  <c r="AO205" i="4"/>
  <c r="AP205" i="4" s="1"/>
  <c r="AM205" i="4"/>
  <c r="AK205" i="4"/>
  <c r="AL205" i="4" s="1"/>
  <c r="AI205" i="4"/>
  <c r="AG205" i="4"/>
  <c r="AH205" i="4" s="1"/>
  <c r="AE205" i="4"/>
  <c r="AC205" i="4"/>
  <c r="AD205" i="4" s="1"/>
  <c r="AA205" i="4"/>
  <c r="W205" i="4"/>
  <c r="V205" i="4"/>
  <c r="U205" i="4"/>
  <c r="T205" i="4"/>
  <c r="S205" i="4"/>
  <c r="R205" i="4"/>
  <c r="Q205" i="4"/>
  <c r="P205" i="4"/>
  <c r="O205" i="4"/>
  <c r="N205" i="4"/>
  <c r="M205" i="4"/>
  <c r="L205" i="4"/>
  <c r="K205" i="4"/>
  <c r="J205" i="4"/>
  <c r="I205" i="4"/>
  <c r="H205" i="4"/>
  <c r="G205" i="4"/>
  <c r="F205" i="4"/>
  <c r="E205" i="4"/>
  <c r="AV205" i="4" s="1"/>
  <c r="D205" i="4"/>
  <c r="C205" i="4"/>
  <c r="B205" i="4"/>
  <c r="AY204" i="4"/>
  <c r="AU204" i="4"/>
  <c r="AV204" i="4" s="1"/>
  <c r="AT204" i="4"/>
  <c r="AS204" i="4"/>
  <c r="AR204" i="4"/>
  <c r="AQ204" i="4"/>
  <c r="AO204" i="4"/>
  <c r="AP204" i="4" s="1"/>
  <c r="AM204" i="4"/>
  <c r="AN204" i="4" s="1"/>
  <c r="AL204" i="4"/>
  <c r="AK204" i="4"/>
  <c r="AJ204" i="4"/>
  <c r="AI204" i="4"/>
  <c r="AG204" i="4"/>
  <c r="AH204" i="4" s="1"/>
  <c r="AE204" i="4"/>
  <c r="AF204" i="4" s="1"/>
  <c r="AD204" i="4"/>
  <c r="AC204" i="4"/>
  <c r="AB204" i="4"/>
  <c r="AA204" i="4"/>
  <c r="W204" i="4"/>
  <c r="V204" i="4"/>
  <c r="U204" i="4"/>
  <c r="T204" i="4"/>
  <c r="S204" i="4"/>
  <c r="R204" i="4"/>
  <c r="Q204" i="4"/>
  <c r="P204" i="4"/>
  <c r="O204" i="4"/>
  <c r="N204" i="4"/>
  <c r="M204" i="4"/>
  <c r="L204" i="4"/>
  <c r="K204" i="4"/>
  <c r="J204" i="4"/>
  <c r="I204" i="4"/>
  <c r="H204" i="4"/>
  <c r="G204" i="4"/>
  <c r="F204" i="4"/>
  <c r="E204" i="4"/>
  <c r="D204" i="4"/>
  <c r="C204" i="4"/>
  <c r="B204" i="4"/>
  <c r="AY203" i="4"/>
  <c r="AU203" i="4"/>
  <c r="AV203" i="4" s="1"/>
  <c r="AT203" i="4"/>
  <c r="AS203" i="4"/>
  <c r="AQ203" i="4"/>
  <c r="AR203" i="4" s="1"/>
  <c r="AP203" i="4"/>
  <c r="AO203" i="4"/>
  <c r="AM203" i="4"/>
  <c r="AN203" i="4" s="1"/>
  <c r="AL203" i="4"/>
  <c r="AK203" i="4"/>
  <c r="AI203" i="4"/>
  <c r="AJ203" i="4" s="1"/>
  <c r="AH203" i="4"/>
  <c r="AG203" i="4"/>
  <c r="AE203" i="4"/>
  <c r="AF203" i="4" s="1"/>
  <c r="AD203" i="4"/>
  <c r="AC203" i="4"/>
  <c r="AA203" i="4"/>
  <c r="AB203" i="4" s="1"/>
  <c r="W203" i="4"/>
  <c r="V203" i="4"/>
  <c r="U203" i="4"/>
  <c r="T203" i="4"/>
  <c r="S203" i="4"/>
  <c r="R203" i="4"/>
  <c r="Q203" i="4"/>
  <c r="P203" i="4"/>
  <c r="O203" i="4"/>
  <c r="N203" i="4"/>
  <c r="M203" i="4"/>
  <c r="L203" i="4"/>
  <c r="K203" i="4"/>
  <c r="J203" i="4"/>
  <c r="I203" i="4"/>
  <c r="H203" i="4"/>
  <c r="G203" i="4"/>
  <c r="F203" i="4"/>
  <c r="E203" i="4"/>
  <c r="D203" i="4"/>
  <c r="C203" i="4"/>
  <c r="B203" i="4"/>
  <c r="AY202" i="4"/>
  <c r="AU202" i="4"/>
  <c r="AS202" i="4"/>
  <c r="AQ202" i="4"/>
  <c r="AO202" i="4"/>
  <c r="AP202" i="4" s="1"/>
  <c r="AN202" i="4"/>
  <c r="AM202" i="4"/>
  <c r="AK202" i="4"/>
  <c r="AI202" i="4"/>
  <c r="AG202" i="4"/>
  <c r="AH202" i="4" s="1"/>
  <c r="AE202" i="4"/>
  <c r="AC202" i="4"/>
  <c r="AA202" i="4"/>
  <c r="AB202" i="4" s="1"/>
  <c r="W202" i="4"/>
  <c r="V202" i="4"/>
  <c r="U202" i="4"/>
  <c r="T202" i="4"/>
  <c r="S202" i="4"/>
  <c r="R202" i="4"/>
  <c r="Q202" i="4"/>
  <c r="P202" i="4"/>
  <c r="O202" i="4"/>
  <c r="N202" i="4"/>
  <c r="M202" i="4"/>
  <c r="L202" i="4"/>
  <c r="K202" i="4"/>
  <c r="J202" i="4"/>
  <c r="I202" i="4"/>
  <c r="H202" i="4"/>
  <c r="G202" i="4"/>
  <c r="F202" i="4"/>
  <c r="E202" i="4"/>
  <c r="AF202" i="4" s="1"/>
  <c r="D202" i="4"/>
  <c r="C202" i="4"/>
  <c r="B202" i="4"/>
  <c r="AY201" i="4"/>
  <c r="AU201" i="4"/>
  <c r="AS201" i="4"/>
  <c r="AT201" i="4" s="1"/>
  <c r="AQ201" i="4"/>
  <c r="AO201" i="4"/>
  <c r="AP201" i="4" s="1"/>
  <c r="AM201" i="4"/>
  <c r="AK201" i="4"/>
  <c r="AL201" i="4" s="1"/>
  <c r="AI201" i="4"/>
  <c r="AG201" i="4"/>
  <c r="AH201" i="4" s="1"/>
  <c r="AE201" i="4"/>
  <c r="AC201" i="4"/>
  <c r="AD201" i="4" s="1"/>
  <c r="AA201" i="4"/>
  <c r="W201" i="4"/>
  <c r="V201" i="4"/>
  <c r="U201" i="4"/>
  <c r="T201" i="4"/>
  <c r="S201" i="4"/>
  <c r="R201" i="4"/>
  <c r="Q201" i="4"/>
  <c r="P201" i="4"/>
  <c r="O201" i="4"/>
  <c r="N201" i="4"/>
  <c r="M201" i="4"/>
  <c r="L201" i="4"/>
  <c r="K201" i="4"/>
  <c r="J201" i="4"/>
  <c r="I201" i="4"/>
  <c r="H201" i="4"/>
  <c r="G201" i="4"/>
  <c r="F201" i="4"/>
  <c r="E201" i="4"/>
  <c r="AR201" i="4" s="1"/>
  <c r="D201" i="4"/>
  <c r="C201" i="4"/>
  <c r="B201" i="4"/>
  <c r="AY200" i="4"/>
  <c r="AU200" i="4"/>
  <c r="AS200" i="4"/>
  <c r="AT200" i="4" s="1"/>
  <c r="AQ200" i="4"/>
  <c r="AR200" i="4" s="1"/>
  <c r="AP200" i="4"/>
  <c r="AO200" i="4"/>
  <c r="AM200" i="4"/>
  <c r="AK200" i="4"/>
  <c r="AL200" i="4" s="1"/>
  <c r="AI200" i="4"/>
  <c r="AJ200" i="4" s="1"/>
  <c r="AH200" i="4"/>
  <c r="AG200" i="4"/>
  <c r="AE200" i="4"/>
  <c r="AC200" i="4"/>
  <c r="AD200" i="4" s="1"/>
  <c r="AA200" i="4"/>
  <c r="AB200" i="4" s="1"/>
  <c r="W200" i="4"/>
  <c r="V200" i="4"/>
  <c r="U200" i="4"/>
  <c r="T200" i="4"/>
  <c r="S200" i="4"/>
  <c r="R200" i="4"/>
  <c r="Q200" i="4"/>
  <c r="P200" i="4"/>
  <c r="O200" i="4"/>
  <c r="N200" i="4"/>
  <c r="M200" i="4"/>
  <c r="L200" i="4"/>
  <c r="K200" i="4"/>
  <c r="J200" i="4"/>
  <c r="I200" i="4"/>
  <c r="H200" i="4"/>
  <c r="G200" i="4"/>
  <c r="F200" i="4"/>
  <c r="E200" i="4"/>
  <c r="AV200" i="4" s="1"/>
  <c r="D200" i="4"/>
  <c r="C200" i="4"/>
  <c r="B200" i="4"/>
  <c r="AY199" i="4"/>
  <c r="AU199" i="4"/>
  <c r="AV199" i="4" s="1"/>
  <c r="AT199" i="4"/>
  <c r="AS199" i="4"/>
  <c r="AQ199" i="4"/>
  <c r="AR199" i="4" s="1"/>
  <c r="AP199" i="4"/>
  <c r="AO199" i="4"/>
  <c r="AM199" i="4"/>
  <c r="AN199" i="4" s="1"/>
  <c r="AL199" i="4"/>
  <c r="AK199" i="4"/>
  <c r="AI199" i="4"/>
  <c r="AJ199" i="4" s="1"/>
  <c r="AH199" i="4"/>
  <c r="AG199" i="4"/>
  <c r="AE199" i="4"/>
  <c r="AF199" i="4" s="1"/>
  <c r="AD199" i="4"/>
  <c r="AC199" i="4"/>
  <c r="AA199" i="4"/>
  <c r="AB199" i="4" s="1"/>
  <c r="W199" i="4"/>
  <c r="V199" i="4"/>
  <c r="U199" i="4"/>
  <c r="T199" i="4"/>
  <c r="S199" i="4"/>
  <c r="R199" i="4"/>
  <c r="Q199" i="4"/>
  <c r="P199" i="4"/>
  <c r="O199" i="4"/>
  <c r="N199" i="4"/>
  <c r="M199" i="4"/>
  <c r="L199" i="4"/>
  <c r="K199" i="4"/>
  <c r="J199" i="4"/>
  <c r="I199" i="4"/>
  <c r="H199" i="4"/>
  <c r="G199" i="4"/>
  <c r="F199" i="4"/>
  <c r="E199" i="4"/>
  <c r="D199" i="4"/>
  <c r="C199" i="4"/>
  <c r="B199" i="4"/>
  <c r="AY198" i="4"/>
  <c r="AU198" i="4"/>
  <c r="AV198" i="4" s="1"/>
  <c r="AS198" i="4"/>
  <c r="AT198" i="4" s="1"/>
  <c r="AR198" i="4"/>
  <c r="AQ198" i="4"/>
  <c r="AO198" i="4"/>
  <c r="AP198" i="4" s="1"/>
  <c r="AM198" i="4"/>
  <c r="AN198" i="4" s="1"/>
  <c r="AK198" i="4"/>
  <c r="AL198" i="4" s="1"/>
  <c r="AJ198" i="4"/>
  <c r="AI198" i="4"/>
  <c r="AG198" i="4"/>
  <c r="AH198" i="4" s="1"/>
  <c r="AE198" i="4"/>
  <c r="AF198" i="4" s="1"/>
  <c r="AC198" i="4"/>
  <c r="AD198" i="4" s="1"/>
  <c r="AB198" i="4"/>
  <c r="AA198" i="4"/>
  <c r="W198" i="4"/>
  <c r="V198" i="4"/>
  <c r="U198" i="4"/>
  <c r="T198" i="4"/>
  <c r="S198" i="4"/>
  <c r="R198" i="4"/>
  <c r="Q198" i="4"/>
  <c r="P198" i="4"/>
  <c r="O198" i="4"/>
  <c r="N198" i="4"/>
  <c r="M198" i="4"/>
  <c r="L198" i="4"/>
  <c r="K198" i="4"/>
  <c r="J198" i="4"/>
  <c r="I198" i="4"/>
  <c r="H198" i="4"/>
  <c r="G198" i="4"/>
  <c r="F198" i="4"/>
  <c r="E198" i="4"/>
  <c r="D198" i="4"/>
  <c r="C198" i="4"/>
  <c r="B198" i="4"/>
  <c r="AY197" i="4"/>
  <c r="AU197" i="4"/>
  <c r="AS197" i="4"/>
  <c r="AT197" i="4" s="1"/>
  <c r="AQ197" i="4"/>
  <c r="AO197" i="4"/>
  <c r="AP197" i="4" s="1"/>
  <c r="AM197" i="4"/>
  <c r="AK197" i="4"/>
  <c r="AL197" i="4" s="1"/>
  <c r="AI197" i="4"/>
  <c r="AG197" i="4"/>
  <c r="AH197" i="4" s="1"/>
  <c r="AE197" i="4"/>
  <c r="AC197" i="4"/>
  <c r="AD197" i="4" s="1"/>
  <c r="AA197" i="4"/>
  <c r="W197" i="4"/>
  <c r="V197" i="4"/>
  <c r="U197" i="4"/>
  <c r="T197" i="4"/>
  <c r="S197" i="4"/>
  <c r="R197" i="4"/>
  <c r="Q197" i="4"/>
  <c r="P197" i="4"/>
  <c r="O197" i="4"/>
  <c r="N197" i="4"/>
  <c r="M197" i="4"/>
  <c r="L197" i="4"/>
  <c r="K197" i="4"/>
  <c r="J197" i="4"/>
  <c r="I197" i="4"/>
  <c r="H197" i="4"/>
  <c r="G197" i="4"/>
  <c r="F197" i="4"/>
  <c r="E197" i="4"/>
  <c r="AV197" i="4" s="1"/>
  <c r="D197" i="4"/>
  <c r="C197" i="4"/>
  <c r="B197" i="4"/>
  <c r="AY196" i="4"/>
  <c r="AU196" i="4"/>
  <c r="AV196" i="4" s="1"/>
  <c r="AT196" i="4"/>
  <c r="AS196" i="4"/>
  <c r="AQ196" i="4"/>
  <c r="AO196" i="4"/>
  <c r="AP196" i="4" s="1"/>
  <c r="AM196" i="4"/>
  <c r="AN196" i="4" s="1"/>
  <c r="AL196" i="4"/>
  <c r="AK196" i="4"/>
  <c r="AI196" i="4"/>
  <c r="AG196" i="4"/>
  <c r="AH196" i="4" s="1"/>
  <c r="AE196" i="4"/>
  <c r="AF196" i="4" s="1"/>
  <c r="AD196" i="4"/>
  <c r="AC196" i="4"/>
  <c r="AA196" i="4"/>
  <c r="W196" i="4"/>
  <c r="V196" i="4"/>
  <c r="U196" i="4"/>
  <c r="T196" i="4"/>
  <c r="S196" i="4"/>
  <c r="R196" i="4"/>
  <c r="Q196" i="4"/>
  <c r="P196" i="4"/>
  <c r="O196" i="4"/>
  <c r="N196" i="4"/>
  <c r="M196" i="4"/>
  <c r="L196" i="4"/>
  <c r="K196" i="4"/>
  <c r="J196" i="4"/>
  <c r="I196" i="4"/>
  <c r="H196" i="4"/>
  <c r="G196" i="4"/>
  <c r="F196" i="4"/>
  <c r="E196" i="4"/>
  <c r="AR196" i="4" s="1"/>
  <c r="D196" i="4"/>
  <c r="C196" i="4"/>
  <c r="B196" i="4"/>
  <c r="AY195" i="4"/>
  <c r="AU195" i="4"/>
  <c r="AV195" i="4" s="1"/>
  <c r="AT195" i="4"/>
  <c r="AS195" i="4"/>
  <c r="AQ195" i="4"/>
  <c r="AR195" i="4" s="1"/>
  <c r="AP195" i="4"/>
  <c r="AO195" i="4"/>
  <c r="AM195" i="4"/>
  <c r="AN195" i="4" s="1"/>
  <c r="AL195" i="4"/>
  <c r="AK195" i="4"/>
  <c r="AI195" i="4"/>
  <c r="AJ195" i="4" s="1"/>
  <c r="AH195" i="4"/>
  <c r="AG195" i="4"/>
  <c r="AE195" i="4"/>
  <c r="AF195" i="4" s="1"/>
  <c r="AD195" i="4"/>
  <c r="AC195" i="4"/>
  <c r="AA195" i="4"/>
  <c r="AB195" i="4" s="1"/>
  <c r="W195" i="4"/>
  <c r="V195" i="4"/>
  <c r="U195" i="4"/>
  <c r="T195" i="4"/>
  <c r="S195" i="4"/>
  <c r="R195" i="4"/>
  <c r="Q195" i="4"/>
  <c r="P195" i="4"/>
  <c r="O195" i="4"/>
  <c r="N195" i="4"/>
  <c r="M195" i="4"/>
  <c r="L195" i="4"/>
  <c r="K195" i="4"/>
  <c r="J195" i="4"/>
  <c r="I195" i="4"/>
  <c r="H195" i="4"/>
  <c r="G195" i="4"/>
  <c r="F195" i="4"/>
  <c r="E195" i="4"/>
  <c r="D195" i="4"/>
  <c r="C195" i="4"/>
  <c r="B195" i="4"/>
  <c r="AY194" i="4"/>
  <c r="AU194" i="4"/>
  <c r="AS194" i="4"/>
  <c r="AQ194" i="4"/>
  <c r="AO194" i="4"/>
  <c r="AM194" i="4"/>
  <c r="AK194" i="4"/>
  <c r="AI194" i="4"/>
  <c r="AG194" i="4"/>
  <c r="AE194" i="4"/>
  <c r="AC194" i="4"/>
  <c r="AA194" i="4"/>
  <c r="W194" i="4"/>
  <c r="V194" i="4"/>
  <c r="U194" i="4"/>
  <c r="T194" i="4"/>
  <c r="S194" i="4"/>
  <c r="R194" i="4"/>
  <c r="Q194" i="4"/>
  <c r="P194" i="4"/>
  <c r="O194" i="4"/>
  <c r="N194" i="4"/>
  <c r="M194" i="4"/>
  <c r="L194" i="4"/>
  <c r="K194" i="4"/>
  <c r="J194" i="4"/>
  <c r="I194" i="4"/>
  <c r="H194" i="4"/>
  <c r="G194" i="4"/>
  <c r="F194" i="4"/>
  <c r="E194" i="4"/>
  <c r="AF194" i="4" s="1"/>
  <c r="D194" i="4"/>
  <c r="C194" i="4"/>
  <c r="B194" i="4"/>
  <c r="AY193" i="4"/>
  <c r="AU193" i="4"/>
  <c r="AS193" i="4"/>
  <c r="AT193" i="4" s="1"/>
  <c r="AQ193" i="4"/>
  <c r="AO193" i="4"/>
  <c r="AP193" i="4" s="1"/>
  <c r="AM193" i="4"/>
  <c r="AK193" i="4"/>
  <c r="AL193" i="4" s="1"/>
  <c r="AI193" i="4"/>
  <c r="AG193" i="4"/>
  <c r="AH193" i="4" s="1"/>
  <c r="AE193" i="4"/>
  <c r="AC193" i="4"/>
  <c r="AD193" i="4" s="1"/>
  <c r="AA193" i="4"/>
  <c r="W193" i="4"/>
  <c r="V193" i="4"/>
  <c r="U193" i="4"/>
  <c r="T193" i="4"/>
  <c r="S193" i="4"/>
  <c r="R193" i="4"/>
  <c r="Q193" i="4"/>
  <c r="P193" i="4"/>
  <c r="O193" i="4"/>
  <c r="N193" i="4"/>
  <c r="M193" i="4"/>
  <c r="L193" i="4"/>
  <c r="K193" i="4"/>
  <c r="J193" i="4"/>
  <c r="I193" i="4"/>
  <c r="H193" i="4"/>
  <c r="G193" i="4"/>
  <c r="F193" i="4"/>
  <c r="E193" i="4"/>
  <c r="AR193" i="4" s="1"/>
  <c r="D193" i="4"/>
  <c r="C193" i="4"/>
  <c r="B193" i="4"/>
  <c r="AY192" i="4"/>
  <c r="AU192" i="4"/>
  <c r="AS192" i="4"/>
  <c r="AT192" i="4" s="1"/>
  <c r="AQ192" i="4"/>
  <c r="AR192" i="4" s="1"/>
  <c r="AO192" i="4"/>
  <c r="AP192" i="4" s="1"/>
  <c r="AM192" i="4"/>
  <c r="AK192" i="4"/>
  <c r="AL192" i="4" s="1"/>
  <c r="AI192" i="4"/>
  <c r="AJ192" i="4" s="1"/>
  <c r="AH192" i="4"/>
  <c r="AG192" i="4"/>
  <c r="AE192" i="4"/>
  <c r="AC192" i="4"/>
  <c r="AD192" i="4" s="1"/>
  <c r="AA192" i="4"/>
  <c r="AB192" i="4" s="1"/>
  <c r="W192" i="4"/>
  <c r="V192" i="4"/>
  <c r="U192" i="4"/>
  <c r="T192" i="4"/>
  <c r="S192" i="4"/>
  <c r="R192" i="4"/>
  <c r="Q192" i="4"/>
  <c r="P192" i="4"/>
  <c r="O192" i="4"/>
  <c r="N192" i="4"/>
  <c r="M192" i="4"/>
  <c r="L192" i="4"/>
  <c r="K192" i="4"/>
  <c r="J192" i="4"/>
  <c r="I192" i="4"/>
  <c r="H192" i="4"/>
  <c r="G192" i="4"/>
  <c r="F192" i="4"/>
  <c r="E192" i="4"/>
  <c r="AV192" i="4" s="1"/>
  <c r="D192" i="4"/>
  <c r="C192" i="4"/>
  <c r="B192" i="4"/>
  <c r="AY191" i="4"/>
  <c r="AU191" i="4"/>
  <c r="AV191" i="4" s="1"/>
  <c r="AT191" i="4"/>
  <c r="AS191" i="4"/>
  <c r="AQ191" i="4"/>
  <c r="AR191" i="4" s="1"/>
  <c r="AP191" i="4"/>
  <c r="AO191" i="4"/>
  <c r="AM191" i="4"/>
  <c r="AN191" i="4" s="1"/>
  <c r="AL191" i="4"/>
  <c r="AK191" i="4"/>
  <c r="AI191" i="4"/>
  <c r="AJ191" i="4" s="1"/>
  <c r="AH191" i="4"/>
  <c r="AG191" i="4"/>
  <c r="AE191" i="4"/>
  <c r="AF191" i="4" s="1"/>
  <c r="AD191" i="4"/>
  <c r="AC191" i="4"/>
  <c r="AA191" i="4"/>
  <c r="AB191" i="4" s="1"/>
  <c r="W191" i="4"/>
  <c r="V191" i="4"/>
  <c r="U191" i="4"/>
  <c r="T191" i="4"/>
  <c r="S191" i="4"/>
  <c r="R191" i="4"/>
  <c r="Q191" i="4"/>
  <c r="P191" i="4"/>
  <c r="O191" i="4"/>
  <c r="N191" i="4"/>
  <c r="M191" i="4"/>
  <c r="L191" i="4"/>
  <c r="K191" i="4"/>
  <c r="J191" i="4"/>
  <c r="I191" i="4"/>
  <c r="H191" i="4"/>
  <c r="G191" i="4"/>
  <c r="F191" i="4"/>
  <c r="E191" i="4"/>
  <c r="D191" i="4"/>
  <c r="C191" i="4"/>
  <c r="B191" i="4"/>
  <c r="AY190" i="4"/>
  <c r="AU190" i="4"/>
  <c r="AV190" i="4" s="1"/>
  <c r="AS190" i="4"/>
  <c r="AR190" i="4"/>
  <c r="AQ190" i="4"/>
  <c r="AO190" i="4"/>
  <c r="AM190" i="4"/>
  <c r="AN190" i="4" s="1"/>
  <c r="AK190" i="4"/>
  <c r="AJ190" i="4"/>
  <c r="AI190" i="4"/>
  <c r="AG190" i="4"/>
  <c r="AE190" i="4"/>
  <c r="AF190" i="4" s="1"/>
  <c r="AC190" i="4"/>
  <c r="AA190" i="4"/>
  <c r="AB190" i="4" s="1"/>
  <c r="W190" i="4"/>
  <c r="V190" i="4"/>
  <c r="U190" i="4"/>
  <c r="T190" i="4"/>
  <c r="S190" i="4"/>
  <c r="R190" i="4"/>
  <c r="Q190" i="4"/>
  <c r="P190" i="4"/>
  <c r="O190" i="4"/>
  <c r="N190" i="4"/>
  <c r="M190" i="4"/>
  <c r="L190" i="4"/>
  <c r="K190" i="4"/>
  <c r="J190" i="4"/>
  <c r="I190" i="4"/>
  <c r="H190" i="4"/>
  <c r="G190" i="4"/>
  <c r="F190" i="4"/>
  <c r="E190" i="4"/>
  <c r="AP190" i="4" s="1"/>
  <c r="D190" i="4"/>
  <c r="C190" i="4"/>
  <c r="B190" i="4"/>
  <c r="AY189" i="4"/>
  <c r="AV189" i="4"/>
  <c r="AU189" i="4"/>
  <c r="AS189" i="4"/>
  <c r="AT189" i="4" s="1"/>
  <c r="AQ189" i="4"/>
  <c r="AO189" i="4"/>
  <c r="AP189" i="4" s="1"/>
  <c r="AN189" i="4"/>
  <c r="AM189" i="4"/>
  <c r="AK189" i="4"/>
  <c r="AL189" i="4" s="1"/>
  <c r="AJ189" i="4"/>
  <c r="AI189" i="4"/>
  <c r="AG189" i="4"/>
  <c r="AF189" i="4"/>
  <c r="AE189" i="4"/>
  <c r="AC189" i="4"/>
  <c r="AD189" i="4" s="1"/>
  <c r="AB189" i="4"/>
  <c r="AA189" i="4"/>
  <c r="W189" i="4"/>
  <c r="V189" i="4"/>
  <c r="U189" i="4"/>
  <c r="T189" i="4"/>
  <c r="S189" i="4"/>
  <c r="R189" i="4"/>
  <c r="Q189" i="4"/>
  <c r="P189" i="4"/>
  <c r="O189" i="4"/>
  <c r="N189" i="4"/>
  <c r="M189" i="4"/>
  <c r="L189" i="4"/>
  <c r="K189" i="4"/>
  <c r="J189" i="4"/>
  <c r="I189" i="4"/>
  <c r="H189" i="4"/>
  <c r="G189" i="4"/>
  <c r="F189" i="4"/>
  <c r="E189" i="4"/>
  <c r="AR189" i="4" s="1"/>
  <c r="D189" i="4"/>
  <c r="C189" i="4"/>
  <c r="B189" i="4"/>
  <c r="AY188" i="4"/>
  <c r="AU188" i="4"/>
  <c r="AT188" i="4"/>
  <c r="AS188" i="4"/>
  <c r="AQ188" i="4"/>
  <c r="AO188" i="4"/>
  <c r="AP188" i="4" s="1"/>
  <c r="AM188" i="4"/>
  <c r="AK188" i="4"/>
  <c r="AL188" i="4" s="1"/>
  <c r="AI188" i="4"/>
  <c r="AG188" i="4"/>
  <c r="AH188" i="4" s="1"/>
  <c r="AE188" i="4"/>
  <c r="AC188" i="4"/>
  <c r="AD188" i="4" s="1"/>
  <c r="AA188" i="4"/>
  <c r="W188" i="4"/>
  <c r="V188" i="4"/>
  <c r="U188" i="4"/>
  <c r="T188" i="4"/>
  <c r="S188" i="4"/>
  <c r="R188" i="4"/>
  <c r="Q188" i="4"/>
  <c r="P188" i="4"/>
  <c r="O188" i="4"/>
  <c r="N188" i="4"/>
  <c r="M188" i="4"/>
  <c r="L188" i="4"/>
  <c r="K188" i="4"/>
  <c r="J188" i="4"/>
  <c r="I188" i="4"/>
  <c r="H188" i="4"/>
  <c r="G188" i="4"/>
  <c r="F188" i="4"/>
  <c r="E188" i="4"/>
  <c r="AR188" i="4" s="1"/>
  <c r="D188" i="4"/>
  <c r="C188" i="4"/>
  <c r="B188" i="4"/>
  <c r="AY187" i="4"/>
  <c r="AU187" i="4"/>
  <c r="AV187" i="4" s="1"/>
  <c r="AT187" i="4"/>
  <c r="AS187" i="4"/>
  <c r="AQ187" i="4"/>
  <c r="AR187" i="4" s="1"/>
  <c r="AP187" i="4"/>
  <c r="AO187" i="4"/>
  <c r="AM187" i="4"/>
  <c r="AN187" i="4" s="1"/>
  <c r="AL187" i="4"/>
  <c r="AK187" i="4"/>
  <c r="AI187" i="4"/>
  <c r="AJ187" i="4" s="1"/>
  <c r="AH187" i="4"/>
  <c r="AG187" i="4"/>
  <c r="AE187" i="4"/>
  <c r="AF187" i="4" s="1"/>
  <c r="AD187" i="4"/>
  <c r="AC187" i="4"/>
  <c r="AA187" i="4"/>
  <c r="AB187" i="4" s="1"/>
  <c r="W187" i="4"/>
  <c r="V187" i="4"/>
  <c r="U187" i="4"/>
  <c r="T187" i="4"/>
  <c r="S187" i="4"/>
  <c r="R187" i="4"/>
  <c r="Q187" i="4"/>
  <c r="P187" i="4"/>
  <c r="O187" i="4"/>
  <c r="N187" i="4"/>
  <c r="M187" i="4"/>
  <c r="L187" i="4"/>
  <c r="K187" i="4"/>
  <c r="J187" i="4"/>
  <c r="I187" i="4"/>
  <c r="H187" i="4"/>
  <c r="G187" i="4"/>
  <c r="F187" i="4"/>
  <c r="E187" i="4"/>
  <c r="D187" i="4"/>
  <c r="C187" i="4"/>
  <c r="B187" i="4"/>
  <c r="AY186" i="4"/>
  <c r="AU186" i="4"/>
  <c r="AV186" i="4" s="1"/>
  <c r="AS186" i="4"/>
  <c r="AQ186" i="4"/>
  <c r="AR186" i="4" s="1"/>
  <c r="AO186" i="4"/>
  <c r="AN186" i="4"/>
  <c r="AM186" i="4"/>
  <c r="AK186" i="4"/>
  <c r="AI186" i="4"/>
  <c r="AG186" i="4"/>
  <c r="AE186" i="4"/>
  <c r="AF186" i="4" s="1"/>
  <c r="AC186" i="4"/>
  <c r="AA186" i="4"/>
  <c r="AB186" i="4" s="1"/>
  <c r="W186" i="4"/>
  <c r="V186" i="4"/>
  <c r="U186" i="4"/>
  <c r="T186" i="4"/>
  <c r="S186" i="4"/>
  <c r="R186" i="4"/>
  <c r="Q186" i="4"/>
  <c r="P186" i="4"/>
  <c r="O186" i="4"/>
  <c r="N186" i="4"/>
  <c r="M186" i="4"/>
  <c r="L186" i="4"/>
  <c r="K186" i="4"/>
  <c r="J186" i="4"/>
  <c r="I186" i="4"/>
  <c r="H186" i="4"/>
  <c r="G186" i="4"/>
  <c r="F186" i="4"/>
  <c r="E186" i="4"/>
  <c r="D186" i="4"/>
  <c r="C186" i="4"/>
  <c r="B186" i="4"/>
  <c r="AY185" i="4"/>
  <c r="AV185" i="4"/>
  <c r="AU185" i="4"/>
  <c r="AS185" i="4"/>
  <c r="AQ185" i="4"/>
  <c r="AO185" i="4"/>
  <c r="AM185" i="4"/>
  <c r="AK185" i="4"/>
  <c r="AL185" i="4" s="1"/>
  <c r="AJ185" i="4"/>
  <c r="AI185" i="4"/>
  <c r="AG185" i="4"/>
  <c r="AF185" i="4"/>
  <c r="AE185" i="4"/>
  <c r="AC185" i="4"/>
  <c r="AD185" i="4" s="1"/>
  <c r="AB185" i="4"/>
  <c r="AA185" i="4"/>
  <c r="W185" i="4"/>
  <c r="V185" i="4"/>
  <c r="U185" i="4"/>
  <c r="T185" i="4"/>
  <c r="S185" i="4"/>
  <c r="R185" i="4"/>
  <c r="Q185" i="4"/>
  <c r="P185" i="4"/>
  <c r="O185" i="4"/>
  <c r="N185" i="4"/>
  <c r="M185" i="4"/>
  <c r="L185" i="4"/>
  <c r="K185" i="4"/>
  <c r="J185" i="4"/>
  <c r="I185" i="4"/>
  <c r="H185" i="4"/>
  <c r="G185" i="4"/>
  <c r="F185" i="4"/>
  <c r="E185" i="4"/>
  <c r="AR185" i="4" s="1"/>
  <c r="D185" i="4"/>
  <c r="C185" i="4"/>
  <c r="B185" i="4"/>
  <c r="AY184" i="4"/>
  <c r="AU184" i="4"/>
  <c r="AS184" i="4"/>
  <c r="AT184" i="4" s="1"/>
  <c r="AQ184" i="4"/>
  <c r="AR184" i="4" s="1"/>
  <c r="AO184" i="4"/>
  <c r="AP184" i="4" s="1"/>
  <c r="AM184" i="4"/>
  <c r="AK184" i="4"/>
  <c r="AL184" i="4" s="1"/>
  <c r="AI184" i="4"/>
  <c r="AJ184" i="4" s="1"/>
  <c r="AH184" i="4"/>
  <c r="AG184" i="4"/>
  <c r="AE184" i="4"/>
  <c r="AC184" i="4"/>
  <c r="AD184" i="4" s="1"/>
  <c r="AA184" i="4"/>
  <c r="AB184" i="4" s="1"/>
  <c r="W184" i="4"/>
  <c r="V184" i="4"/>
  <c r="U184" i="4"/>
  <c r="T184" i="4"/>
  <c r="S184" i="4"/>
  <c r="R184" i="4"/>
  <c r="Q184" i="4"/>
  <c r="P184" i="4"/>
  <c r="O184" i="4"/>
  <c r="N184" i="4"/>
  <c r="M184" i="4"/>
  <c r="L184" i="4"/>
  <c r="K184" i="4"/>
  <c r="J184" i="4"/>
  <c r="I184" i="4"/>
  <c r="H184" i="4"/>
  <c r="G184" i="4"/>
  <c r="F184" i="4"/>
  <c r="E184" i="4"/>
  <c r="AV184" i="4" s="1"/>
  <c r="D184" i="4"/>
  <c r="C184" i="4"/>
  <c r="B184" i="4"/>
  <c r="AY183" i="4"/>
  <c r="AU183" i="4"/>
  <c r="AV183" i="4" s="1"/>
  <c r="AT183" i="4"/>
  <c r="AS183" i="4"/>
  <c r="AQ183" i="4"/>
  <c r="AR183" i="4" s="1"/>
  <c r="AP183" i="4"/>
  <c r="AO183" i="4"/>
  <c r="AM183" i="4"/>
  <c r="AN183" i="4" s="1"/>
  <c r="AL183" i="4"/>
  <c r="AK183" i="4"/>
  <c r="AI183" i="4"/>
  <c r="AJ183" i="4" s="1"/>
  <c r="AH183" i="4"/>
  <c r="AG183" i="4"/>
  <c r="AE183" i="4"/>
  <c r="AF183" i="4" s="1"/>
  <c r="AD183" i="4"/>
  <c r="AC183" i="4"/>
  <c r="AA183" i="4"/>
  <c r="AB183" i="4" s="1"/>
  <c r="W183" i="4"/>
  <c r="V183" i="4"/>
  <c r="U183" i="4"/>
  <c r="T183" i="4"/>
  <c r="S183" i="4"/>
  <c r="R183" i="4"/>
  <c r="Q183" i="4"/>
  <c r="P183" i="4"/>
  <c r="O183" i="4"/>
  <c r="N183" i="4"/>
  <c r="M183" i="4"/>
  <c r="L183" i="4"/>
  <c r="K183" i="4"/>
  <c r="J183" i="4"/>
  <c r="I183" i="4"/>
  <c r="H183" i="4"/>
  <c r="G183" i="4"/>
  <c r="F183" i="4"/>
  <c r="E183" i="4"/>
  <c r="D183" i="4"/>
  <c r="C183" i="4"/>
  <c r="B183" i="4"/>
  <c r="AY182" i="4"/>
  <c r="AU182" i="4"/>
  <c r="AV182" i="4" s="1"/>
  <c r="AS182" i="4"/>
  <c r="AQ182" i="4"/>
  <c r="AR182" i="4" s="1"/>
  <c r="AO182" i="4"/>
  <c r="AM182" i="4"/>
  <c r="AN182" i="4" s="1"/>
  <c r="AK182" i="4"/>
  <c r="AI182" i="4"/>
  <c r="AJ182" i="4" s="1"/>
  <c r="AG182" i="4"/>
  <c r="AE182" i="4"/>
  <c r="AF182" i="4" s="1"/>
  <c r="AC182" i="4"/>
  <c r="AB182" i="4"/>
  <c r="AA182" i="4"/>
  <c r="W182" i="4"/>
  <c r="V182" i="4"/>
  <c r="U182" i="4"/>
  <c r="T182" i="4"/>
  <c r="S182" i="4"/>
  <c r="R182" i="4"/>
  <c r="Q182" i="4"/>
  <c r="P182" i="4"/>
  <c r="O182" i="4"/>
  <c r="N182" i="4"/>
  <c r="M182" i="4"/>
  <c r="L182" i="4"/>
  <c r="K182" i="4"/>
  <c r="J182" i="4"/>
  <c r="I182" i="4"/>
  <c r="H182" i="4"/>
  <c r="G182" i="4"/>
  <c r="F182" i="4"/>
  <c r="E182" i="4"/>
  <c r="AP182" i="4" s="1"/>
  <c r="D182" i="4"/>
  <c r="C182" i="4"/>
  <c r="B182" i="4"/>
  <c r="AY181" i="4"/>
  <c r="AV181" i="4"/>
  <c r="AU181" i="4"/>
  <c r="AS181" i="4"/>
  <c r="AQ181" i="4"/>
  <c r="AO181" i="4"/>
  <c r="AN181" i="4"/>
  <c r="AM181" i="4"/>
  <c r="AK181" i="4"/>
  <c r="AL181" i="4" s="1"/>
  <c r="AJ181" i="4"/>
  <c r="AI181" i="4"/>
  <c r="AG181" i="4"/>
  <c r="AF181" i="4"/>
  <c r="AE181" i="4"/>
  <c r="AC181" i="4"/>
  <c r="AD181" i="4" s="1"/>
  <c r="AB181" i="4"/>
  <c r="AA181" i="4"/>
  <c r="W181" i="4"/>
  <c r="V181" i="4"/>
  <c r="U181" i="4"/>
  <c r="T181" i="4"/>
  <c r="S181" i="4"/>
  <c r="R181" i="4"/>
  <c r="Q181" i="4"/>
  <c r="P181" i="4"/>
  <c r="O181" i="4"/>
  <c r="N181" i="4"/>
  <c r="M181" i="4"/>
  <c r="L181" i="4"/>
  <c r="K181" i="4"/>
  <c r="J181" i="4"/>
  <c r="I181" i="4"/>
  <c r="H181" i="4"/>
  <c r="G181" i="4"/>
  <c r="F181" i="4"/>
  <c r="E181" i="4"/>
  <c r="AR181" i="4" s="1"/>
  <c r="D181" i="4"/>
  <c r="C181" i="4"/>
  <c r="B181" i="4"/>
  <c r="AY180" i="4"/>
  <c r="AU180" i="4"/>
  <c r="AV180" i="4" s="1"/>
  <c r="AT180" i="4"/>
  <c r="AS180" i="4"/>
  <c r="AQ180" i="4"/>
  <c r="AR180" i="4" s="1"/>
  <c r="AO180" i="4"/>
  <c r="AP180" i="4" s="1"/>
  <c r="AM180" i="4"/>
  <c r="AN180" i="4" s="1"/>
  <c r="AK180" i="4"/>
  <c r="AL180" i="4" s="1"/>
  <c r="AI180" i="4"/>
  <c r="AJ180" i="4" s="1"/>
  <c r="AG180" i="4"/>
  <c r="AH180" i="4" s="1"/>
  <c r="AE180" i="4"/>
  <c r="AF180" i="4" s="1"/>
  <c r="AC180" i="4"/>
  <c r="AD180" i="4" s="1"/>
  <c r="AA180" i="4"/>
  <c r="AB180" i="4" s="1"/>
  <c r="W180" i="4"/>
  <c r="V180" i="4"/>
  <c r="U180" i="4"/>
  <c r="T180" i="4"/>
  <c r="S180" i="4"/>
  <c r="R180" i="4"/>
  <c r="Q180" i="4"/>
  <c r="P180" i="4"/>
  <c r="O180" i="4"/>
  <c r="N180" i="4"/>
  <c r="M180" i="4"/>
  <c r="L180" i="4"/>
  <c r="K180" i="4"/>
  <c r="J180" i="4"/>
  <c r="I180" i="4"/>
  <c r="H180" i="4"/>
  <c r="G180" i="4"/>
  <c r="F180" i="4"/>
  <c r="E180" i="4"/>
  <c r="D180" i="4"/>
  <c r="C180" i="4"/>
  <c r="B180" i="4"/>
  <c r="AY179" i="4"/>
  <c r="AU179" i="4"/>
  <c r="AV179" i="4" s="1"/>
  <c r="AT179" i="4"/>
  <c r="AS179" i="4"/>
  <c r="AQ179" i="4"/>
  <c r="AR179" i="4" s="1"/>
  <c r="AP179" i="4"/>
  <c r="AO179" i="4"/>
  <c r="AM179" i="4"/>
  <c r="AN179" i="4" s="1"/>
  <c r="AL179" i="4"/>
  <c r="AK179" i="4"/>
  <c r="AI179" i="4"/>
  <c r="AJ179" i="4" s="1"/>
  <c r="AH179" i="4"/>
  <c r="AG179" i="4"/>
  <c r="AE179" i="4"/>
  <c r="AF179" i="4" s="1"/>
  <c r="AD179" i="4"/>
  <c r="AC179" i="4"/>
  <c r="AA179" i="4"/>
  <c r="AB179" i="4" s="1"/>
  <c r="W179" i="4"/>
  <c r="V179" i="4"/>
  <c r="U179" i="4"/>
  <c r="T179" i="4"/>
  <c r="S179" i="4"/>
  <c r="R179" i="4"/>
  <c r="Q179" i="4"/>
  <c r="P179" i="4"/>
  <c r="O179" i="4"/>
  <c r="N179" i="4"/>
  <c r="M179" i="4"/>
  <c r="L179" i="4"/>
  <c r="K179" i="4"/>
  <c r="J179" i="4"/>
  <c r="I179" i="4"/>
  <c r="H179" i="4"/>
  <c r="G179" i="4"/>
  <c r="F179" i="4"/>
  <c r="E179" i="4"/>
  <c r="D179" i="4"/>
  <c r="C179" i="4"/>
  <c r="B179" i="4"/>
  <c r="AY178" i="4"/>
  <c r="AU178" i="4"/>
  <c r="AS178" i="4"/>
  <c r="AQ178" i="4"/>
  <c r="AR178" i="4" s="1"/>
  <c r="AO178" i="4"/>
  <c r="AM178" i="4"/>
  <c r="AK178" i="4"/>
  <c r="AI178" i="4"/>
  <c r="AG178" i="4"/>
  <c r="AE178" i="4"/>
  <c r="AF178" i="4" s="1"/>
  <c r="AC178" i="4"/>
  <c r="AA178" i="4"/>
  <c r="W178" i="4"/>
  <c r="V178" i="4"/>
  <c r="U178" i="4"/>
  <c r="T178" i="4"/>
  <c r="S178" i="4"/>
  <c r="R178" i="4"/>
  <c r="Q178" i="4"/>
  <c r="P178" i="4"/>
  <c r="O178" i="4"/>
  <c r="N178" i="4"/>
  <c r="M178" i="4"/>
  <c r="L178" i="4"/>
  <c r="K178" i="4"/>
  <c r="J178" i="4"/>
  <c r="I178" i="4"/>
  <c r="H178" i="4"/>
  <c r="G178" i="4"/>
  <c r="F178" i="4"/>
  <c r="E178" i="4"/>
  <c r="D178" i="4"/>
  <c r="C178" i="4"/>
  <c r="B178" i="4"/>
  <c r="AY177" i="4"/>
  <c r="AU177" i="4"/>
  <c r="AS177" i="4"/>
  <c r="AQ177" i="4"/>
  <c r="AO177" i="4"/>
  <c r="AN177" i="4"/>
  <c r="AM177" i="4"/>
  <c r="AK177" i="4"/>
  <c r="AI177" i="4"/>
  <c r="AG177" i="4"/>
  <c r="AE177" i="4"/>
  <c r="AC177" i="4"/>
  <c r="AD177" i="4" s="1"/>
  <c r="AA177" i="4"/>
  <c r="W177" i="4"/>
  <c r="V177" i="4"/>
  <c r="U177" i="4"/>
  <c r="T177" i="4"/>
  <c r="S177" i="4"/>
  <c r="R177" i="4"/>
  <c r="Q177" i="4"/>
  <c r="P177" i="4"/>
  <c r="O177" i="4"/>
  <c r="N177" i="4"/>
  <c r="M177" i="4"/>
  <c r="L177" i="4"/>
  <c r="K177" i="4"/>
  <c r="J177" i="4"/>
  <c r="I177" i="4"/>
  <c r="H177" i="4"/>
  <c r="G177" i="4"/>
  <c r="F177" i="4"/>
  <c r="E177" i="4"/>
  <c r="AB177" i="4" s="1"/>
  <c r="D177" i="4"/>
  <c r="C177" i="4"/>
  <c r="B177" i="4"/>
  <c r="AY176" i="4"/>
  <c r="AU176" i="4"/>
  <c r="AS176" i="4"/>
  <c r="AT176" i="4" s="1"/>
  <c r="AQ176" i="4"/>
  <c r="AO176" i="4"/>
  <c r="AP176" i="4" s="1"/>
  <c r="AM176" i="4"/>
  <c r="AK176" i="4"/>
  <c r="AI176" i="4"/>
  <c r="AG176" i="4"/>
  <c r="AH176" i="4" s="1"/>
  <c r="AE176" i="4"/>
  <c r="AD176" i="4"/>
  <c r="AC176" i="4"/>
  <c r="AA176" i="4"/>
  <c r="W176" i="4"/>
  <c r="V176" i="4"/>
  <c r="U176" i="4"/>
  <c r="T176" i="4"/>
  <c r="S176" i="4"/>
  <c r="R176" i="4"/>
  <c r="Q176" i="4"/>
  <c r="P176" i="4"/>
  <c r="O176" i="4"/>
  <c r="N176" i="4"/>
  <c r="M176" i="4"/>
  <c r="L176" i="4"/>
  <c r="K176" i="4"/>
  <c r="J176" i="4"/>
  <c r="I176" i="4"/>
  <c r="H176" i="4"/>
  <c r="G176" i="4"/>
  <c r="F176" i="4"/>
  <c r="E176" i="4"/>
  <c r="AF176" i="4" s="1"/>
  <c r="D176" i="4"/>
  <c r="C176" i="4"/>
  <c r="B176" i="4"/>
  <c r="AY175" i="4"/>
  <c r="AU175" i="4"/>
  <c r="AS175" i="4"/>
  <c r="AT175" i="4" s="1"/>
  <c r="AQ175" i="4"/>
  <c r="AR175" i="4" s="1"/>
  <c r="AP175" i="4"/>
  <c r="AO175" i="4"/>
  <c r="AM175" i="4"/>
  <c r="AK175" i="4"/>
  <c r="AL175" i="4" s="1"/>
  <c r="AI175" i="4"/>
  <c r="AJ175" i="4" s="1"/>
  <c r="AH175" i="4"/>
  <c r="AG175" i="4"/>
  <c r="AE175" i="4"/>
  <c r="AC175" i="4"/>
  <c r="AD175" i="4" s="1"/>
  <c r="AA175" i="4"/>
  <c r="AB175" i="4" s="1"/>
  <c r="W175" i="4"/>
  <c r="V175" i="4"/>
  <c r="U175" i="4"/>
  <c r="T175" i="4"/>
  <c r="S175" i="4"/>
  <c r="R175" i="4"/>
  <c r="Q175" i="4"/>
  <c r="P175" i="4"/>
  <c r="O175" i="4"/>
  <c r="N175" i="4"/>
  <c r="M175" i="4"/>
  <c r="L175" i="4"/>
  <c r="K175" i="4"/>
  <c r="J175" i="4"/>
  <c r="I175" i="4"/>
  <c r="H175" i="4"/>
  <c r="G175" i="4"/>
  <c r="F175" i="4"/>
  <c r="E175" i="4"/>
  <c r="AV175" i="4" s="1"/>
  <c r="D175" i="4"/>
  <c r="C175" i="4"/>
  <c r="B175" i="4"/>
  <c r="AY174" i="4"/>
  <c r="AU174" i="4"/>
  <c r="AV174" i="4" s="1"/>
  <c r="AT174" i="4"/>
  <c r="AS174" i="4"/>
  <c r="AQ174" i="4"/>
  <c r="AR174" i="4" s="1"/>
  <c r="AP174" i="4"/>
  <c r="AO174" i="4"/>
  <c r="AM174" i="4"/>
  <c r="AN174" i="4" s="1"/>
  <c r="AL174" i="4"/>
  <c r="AK174" i="4"/>
  <c r="AI174" i="4"/>
  <c r="AJ174" i="4" s="1"/>
  <c r="AH174" i="4"/>
  <c r="AG174" i="4"/>
  <c r="AE174" i="4"/>
  <c r="AF174" i="4" s="1"/>
  <c r="AD174" i="4"/>
  <c r="AC174" i="4"/>
  <c r="AA174" i="4"/>
  <c r="AB174" i="4" s="1"/>
  <c r="W174" i="4"/>
  <c r="V174" i="4"/>
  <c r="U174" i="4"/>
  <c r="T174" i="4"/>
  <c r="S174" i="4"/>
  <c r="R174" i="4"/>
  <c r="Q174" i="4"/>
  <c r="P174" i="4"/>
  <c r="O174" i="4"/>
  <c r="N174" i="4"/>
  <c r="M174" i="4"/>
  <c r="L174" i="4"/>
  <c r="K174" i="4"/>
  <c r="J174" i="4"/>
  <c r="I174" i="4"/>
  <c r="H174" i="4"/>
  <c r="G174" i="4"/>
  <c r="F174" i="4"/>
  <c r="E174" i="4"/>
  <c r="D174" i="4"/>
  <c r="C174" i="4"/>
  <c r="B174" i="4"/>
  <c r="AY173" i="4"/>
  <c r="AU173" i="4"/>
  <c r="AV173" i="4" s="1"/>
  <c r="AS173" i="4"/>
  <c r="AT173" i="4" s="1"/>
  <c r="AR173" i="4"/>
  <c r="AQ173" i="4"/>
  <c r="AP173" i="4"/>
  <c r="AO173" i="4"/>
  <c r="AM173" i="4"/>
  <c r="AN173" i="4" s="1"/>
  <c r="AK173" i="4"/>
  <c r="AL173" i="4" s="1"/>
  <c r="AJ173" i="4"/>
  <c r="AI173" i="4"/>
  <c r="AH173" i="4"/>
  <c r="AG173" i="4"/>
  <c r="AE173" i="4"/>
  <c r="AF173" i="4" s="1"/>
  <c r="AC173" i="4"/>
  <c r="AD173" i="4" s="1"/>
  <c r="AB173" i="4"/>
  <c r="AA173" i="4"/>
  <c r="W173" i="4"/>
  <c r="V173" i="4"/>
  <c r="U173" i="4"/>
  <c r="T173" i="4"/>
  <c r="S173" i="4"/>
  <c r="R173" i="4"/>
  <c r="Q173" i="4"/>
  <c r="P173" i="4"/>
  <c r="O173" i="4"/>
  <c r="N173" i="4"/>
  <c r="M173" i="4"/>
  <c r="L173" i="4"/>
  <c r="K173" i="4"/>
  <c r="J173" i="4"/>
  <c r="I173" i="4"/>
  <c r="H173" i="4"/>
  <c r="G173" i="4"/>
  <c r="F173" i="4"/>
  <c r="E173" i="4"/>
  <c r="D173" i="4"/>
  <c r="C173" i="4"/>
  <c r="B173" i="4"/>
  <c r="AY172" i="4"/>
  <c r="AU172" i="4"/>
  <c r="AS172" i="4"/>
  <c r="AT172" i="4" s="1"/>
  <c r="AQ172" i="4"/>
  <c r="AO172" i="4"/>
  <c r="AP172" i="4" s="1"/>
  <c r="AM172" i="4"/>
  <c r="AK172" i="4"/>
  <c r="AL172" i="4" s="1"/>
  <c r="AI172" i="4"/>
  <c r="AG172" i="4"/>
  <c r="AH172" i="4" s="1"/>
  <c r="AE172" i="4"/>
  <c r="AC172" i="4"/>
  <c r="AD172" i="4" s="1"/>
  <c r="AA172" i="4"/>
  <c r="W172" i="4"/>
  <c r="V172" i="4"/>
  <c r="U172" i="4"/>
  <c r="T172" i="4"/>
  <c r="S172" i="4"/>
  <c r="R172" i="4"/>
  <c r="Q172" i="4"/>
  <c r="P172" i="4"/>
  <c r="O172" i="4"/>
  <c r="N172" i="4"/>
  <c r="M172" i="4"/>
  <c r="L172" i="4"/>
  <c r="K172" i="4"/>
  <c r="J172" i="4"/>
  <c r="I172" i="4"/>
  <c r="H172" i="4"/>
  <c r="G172" i="4"/>
  <c r="F172" i="4"/>
  <c r="E172" i="4"/>
  <c r="AV172" i="4" s="1"/>
  <c r="D172" i="4"/>
  <c r="C172" i="4"/>
  <c r="B172" i="4"/>
  <c r="AY171" i="4"/>
  <c r="AU171" i="4"/>
  <c r="AV171" i="4" s="1"/>
  <c r="AT171" i="4"/>
  <c r="AS171" i="4"/>
  <c r="AR171" i="4"/>
  <c r="AQ171" i="4"/>
  <c r="AO171" i="4"/>
  <c r="AP171" i="4" s="1"/>
  <c r="AM171" i="4"/>
  <c r="AN171" i="4" s="1"/>
  <c r="AL171" i="4"/>
  <c r="AK171" i="4"/>
  <c r="AJ171" i="4"/>
  <c r="AI171" i="4"/>
  <c r="AG171" i="4"/>
  <c r="AH171" i="4" s="1"/>
  <c r="AE171" i="4"/>
  <c r="AF171" i="4" s="1"/>
  <c r="AD171" i="4"/>
  <c r="AC171" i="4"/>
  <c r="AB171" i="4"/>
  <c r="AA171" i="4"/>
  <c r="W171" i="4"/>
  <c r="V171" i="4"/>
  <c r="U171" i="4"/>
  <c r="T171" i="4"/>
  <c r="S171" i="4"/>
  <c r="R171" i="4"/>
  <c r="Q171" i="4"/>
  <c r="P171" i="4"/>
  <c r="O171" i="4"/>
  <c r="N171" i="4"/>
  <c r="M171" i="4"/>
  <c r="L171" i="4"/>
  <c r="K171" i="4"/>
  <c r="J171" i="4"/>
  <c r="I171" i="4"/>
  <c r="H171" i="4"/>
  <c r="G171" i="4"/>
  <c r="F171" i="4"/>
  <c r="E171" i="4"/>
  <c r="D171" i="4"/>
  <c r="C171" i="4"/>
  <c r="B171" i="4"/>
  <c r="AY170" i="4"/>
  <c r="AU170" i="4"/>
  <c r="AV170" i="4" s="1"/>
  <c r="AT170" i="4"/>
  <c r="AS170" i="4"/>
  <c r="AQ170" i="4"/>
  <c r="AR170" i="4" s="1"/>
  <c r="AP170" i="4"/>
  <c r="AO170" i="4"/>
  <c r="AM170" i="4"/>
  <c r="AN170" i="4" s="1"/>
  <c r="AL170" i="4"/>
  <c r="AK170" i="4"/>
  <c r="AI170" i="4"/>
  <c r="AJ170" i="4" s="1"/>
  <c r="AH170" i="4"/>
  <c r="AG170" i="4"/>
  <c r="AE170" i="4"/>
  <c r="AF170" i="4" s="1"/>
  <c r="AD170" i="4"/>
  <c r="AC170" i="4"/>
  <c r="AA170" i="4"/>
  <c r="AB170" i="4" s="1"/>
  <c r="W170" i="4"/>
  <c r="V170" i="4"/>
  <c r="U170" i="4"/>
  <c r="T170" i="4"/>
  <c r="S170" i="4"/>
  <c r="R170" i="4"/>
  <c r="Q170" i="4"/>
  <c r="P170" i="4"/>
  <c r="O170" i="4"/>
  <c r="N170" i="4"/>
  <c r="M170" i="4"/>
  <c r="L170" i="4"/>
  <c r="K170" i="4"/>
  <c r="J170" i="4"/>
  <c r="I170" i="4"/>
  <c r="H170" i="4"/>
  <c r="G170" i="4"/>
  <c r="F170" i="4"/>
  <c r="E170" i="4"/>
  <c r="D170" i="4"/>
  <c r="C170" i="4"/>
  <c r="B170" i="4"/>
  <c r="AY169" i="4"/>
  <c r="AU169" i="4"/>
  <c r="AS169" i="4"/>
  <c r="AQ169" i="4"/>
  <c r="AO169" i="4"/>
  <c r="AP169" i="4" s="1"/>
  <c r="AM169" i="4"/>
  <c r="AK169" i="4"/>
  <c r="AI169" i="4"/>
  <c r="AG169" i="4"/>
  <c r="AE169" i="4"/>
  <c r="AC169" i="4"/>
  <c r="AA169" i="4"/>
  <c r="W169" i="4"/>
  <c r="V169" i="4"/>
  <c r="U169" i="4"/>
  <c r="T169" i="4"/>
  <c r="S169" i="4"/>
  <c r="R169" i="4"/>
  <c r="Q169" i="4"/>
  <c r="P169" i="4"/>
  <c r="O169" i="4"/>
  <c r="N169" i="4"/>
  <c r="M169" i="4"/>
  <c r="L169" i="4"/>
  <c r="K169" i="4"/>
  <c r="J169" i="4"/>
  <c r="I169" i="4"/>
  <c r="H169" i="4"/>
  <c r="G169" i="4"/>
  <c r="F169" i="4"/>
  <c r="E169" i="4"/>
  <c r="AF169" i="4" s="1"/>
  <c r="D169" i="4"/>
  <c r="C169" i="4"/>
  <c r="B169" i="4"/>
  <c r="AY168" i="4"/>
  <c r="AU168" i="4"/>
  <c r="AS168" i="4"/>
  <c r="AT168" i="4" s="1"/>
  <c r="AQ168" i="4"/>
  <c r="AO168" i="4"/>
  <c r="AP168" i="4" s="1"/>
  <c r="AM168" i="4"/>
  <c r="AK168" i="4"/>
  <c r="AL168" i="4" s="1"/>
  <c r="AI168" i="4"/>
  <c r="AG168" i="4"/>
  <c r="AH168" i="4" s="1"/>
  <c r="AE168" i="4"/>
  <c r="AC168" i="4"/>
  <c r="AD168" i="4" s="1"/>
  <c r="AA168" i="4"/>
  <c r="W168" i="4"/>
  <c r="V168" i="4"/>
  <c r="U168" i="4"/>
  <c r="T168" i="4"/>
  <c r="S168" i="4"/>
  <c r="R168" i="4"/>
  <c r="Q168" i="4"/>
  <c r="P168" i="4"/>
  <c r="O168" i="4"/>
  <c r="N168" i="4"/>
  <c r="M168" i="4"/>
  <c r="L168" i="4"/>
  <c r="K168" i="4"/>
  <c r="J168" i="4"/>
  <c r="I168" i="4"/>
  <c r="H168" i="4"/>
  <c r="G168" i="4"/>
  <c r="F168" i="4"/>
  <c r="E168" i="4"/>
  <c r="AR168" i="4" s="1"/>
  <c r="D168" i="4"/>
  <c r="C168" i="4"/>
  <c r="B168" i="4"/>
  <c r="AY167" i="4"/>
  <c r="AU167" i="4"/>
  <c r="AS167" i="4"/>
  <c r="AT167" i="4" s="1"/>
  <c r="AQ167" i="4"/>
  <c r="AR167" i="4" s="1"/>
  <c r="AP167" i="4"/>
  <c r="AO167" i="4"/>
  <c r="AM167" i="4"/>
  <c r="AK167" i="4"/>
  <c r="AL167" i="4" s="1"/>
  <c r="AI167" i="4"/>
  <c r="AJ167" i="4" s="1"/>
  <c r="AH167" i="4"/>
  <c r="AG167" i="4"/>
  <c r="AE167" i="4"/>
  <c r="AC167" i="4"/>
  <c r="AD167" i="4" s="1"/>
  <c r="AA167" i="4"/>
  <c r="AB167" i="4" s="1"/>
  <c r="W167" i="4"/>
  <c r="V167" i="4"/>
  <c r="U167" i="4"/>
  <c r="T167" i="4"/>
  <c r="S167" i="4"/>
  <c r="R167" i="4"/>
  <c r="Q167" i="4"/>
  <c r="P167" i="4"/>
  <c r="O167" i="4"/>
  <c r="N167" i="4"/>
  <c r="M167" i="4"/>
  <c r="L167" i="4"/>
  <c r="K167" i="4"/>
  <c r="J167" i="4"/>
  <c r="I167" i="4"/>
  <c r="H167" i="4"/>
  <c r="G167" i="4"/>
  <c r="F167" i="4"/>
  <c r="E167" i="4"/>
  <c r="AV167" i="4" s="1"/>
  <c r="D167" i="4"/>
  <c r="C167" i="4"/>
  <c r="B167" i="4"/>
  <c r="AY166" i="4"/>
  <c r="AU166" i="4"/>
  <c r="AV166" i="4" s="1"/>
  <c r="AT166" i="4"/>
  <c r="AS166" i="4"/>
  <c r="AQ166" i="4"/>
  <c r="AR166" i="4" s="1"/>
  <c r="AP166" i="4"/>
  <c r="AO166" i="4"/>
  <c r="AM166" i="4"/>
  <c r="AN166" i="4" s="1"/>
  <c r="AL166" i="4"/>
  <c r="AK166" i="4"/>
  <c r="AI166" i="4"/>
  <c r="AJ166" i="4" s="1"/>
  <c r="AH166" i="4"/>
  <c r="AG166" i="4"/>
  <c r="AE166" i="4"/>
  <c r="AF166" i="4" s="1"/>
  <c r="AD166" i="4"/>
  <c r="AC166" i="4"/>
  <c r="AA166" i="4"/>
  <c r="AB166" i="4" s="1"/>
  <c r="W166" i="4"/>
  <c r="V166" i="4"/>
  <c r="U166" i="4"/>
  <c r="T166" i="4"/>
  <c r="S166" i="4"/>
  <c r="R166" i="4"/>
  <c r="Q166" i="4"/>
  <c r="P166" i="4"/>
  <c r="O166" i="4"/>
  <c r="N166" i="4"/>
  <c r="M166" i="4"/>
  <c r="L166" i="4"/>
  <c r="K166" i="4"/>
  <c r="J166" i="4"/>
  <c r="I166" i="4"/>
  <c r="H166" i="4"/>
  <c r="G166" i="4"/>
  <c r="F166" i="4"/>
  <c r="E166" i="4"/>
  <c r="D166" i="4"/>
  <c r="C166" i="4"/>
  <c r="B166" i="4"/>
  <c r="AY165" i="4"/>
  <c r="AU165" i="4"/>
  <c r="AV165" i="4" s="1"/>
  <c r="AS165" i="4"/>
  <c r="AT165" i="4" s="1"/>
  <c r="AR165" i="4"/>
  <c r="AQ165" i="4"/>
  <c r="AO165" i="4"/>
  <c r="AM165" i="4"/>
  <c r="AN165" i="4" s="1"/>
  <c r="AK165" i="4"/>
  <c r="AL165" i="4" s="1"/>
  <c r="AJ165" i="4"/>
  <c r="AI165" i="4"/>
  <c r="AH165" i="4"/>
  <c r="AG165" i="4"/>
  <c r="AE165" i="4"/>
  <c r="AF165" i="4" s="1"/>
  <c r="AC165" i="4"/>
  <c r="AD165" i="4" s="1"/>
  <c r="AB165" i="4"/>
  <c r="AA165" i="4"/>
  <c r="W165" i="4"/>
  <c r="V165" i="4"/>
  <c r="U165" i="4"/>
  <c r="T165" i="4"/>
  <c r="S165" i="4"/>
  <c r="R165" i="4"/>
  <c r="Q165" i="4"/>
  <c r="P165" i="4"/>
  <c r="O165" i="4"/>
  <c r="N165" i="4"/>
  <c r="M165" i="4"/>
  <c r="L165" i="4"/>
  <c r="K165" i="4"/>
  <c r="J165" i="4"/>
  <c r="I165" i="4"/>
  <c r="H165" i="4"/>
  <c r="G165" i="4"/>
  <c r="F165" i="4"/>
  <c r="E165" i="4"/>
  <c r="AP165" i="4" s="1"/>
  <c r="D165" i="4"/>
  <c r="C165" i="4"/>
  <c r="B165" i="4"/>
  <c r="AY164" i="4"/>
  <c r="AU164" i="4"/>
  <c r="AS164" i="4"/>
  <c r="AT164" i="4" s="1"/>
  <c r="AQ164" i="4"/>
  <c r="AO164" i="4"/>
  <c r="AP164" i="4" s="1"/>
  <c r="AM164" i="4"/>
  <c r="AK164" i="4"/>
  <c r="AL164" i="4" s="1"/>
  <c r="AI164" i="4"/>
  <c r="AG164" i="4"/>
  <c r="AH164" i="4" s="1"/>
  <c r="AE164" i="4"/>
  <c r="AC164" i="4"/>
  <c r="AD164" i="4" s="1"/>
  <c r="AA164" i="4"/>
  <c r="W164" i="4"/>
  <c r="V164" i="4"/>
  <c r="U164" i="4"/>
  <c r="T164" i="4"/>
  <c r="S164" i="4"/>
  <c r="R164" i="4"/>
  <c r="Q164" i="4"/>
  <c r="P164" i="4"/>
  <c r="O164" i="4"/>
  <c r="N164" i="4"/>
  <c r="M164" i="4"/>
  <c r="L164" i="4"/>
  <c r="K164" i="4"/>
  <c r="J164" i="4"/>
  <c r="I164" i="4"/>
  <c r="H164" i="4"/>
  <c r="G164" i="4"/>
  <c r="F164" i="4"/>
  <c r="E164" i="4"/>
  <c r="AV164" i="4" s="1"/>
  <c r="D164" i="4"/>
  <c r="C164" i="4"/>
  <c r="B164" i="4"/>
  <c r="AY163" i="4"/>
  <c r="AU163" i="4"/>
  <c r="AV163" i="4" s="1"/>
  <c r="AT163" i="4"/>
  <c r="AS163" i="4"/>
  <c r="AR163" i="4"/>
  <c r="AQ163" i="4"/>
  <c r="AO163" i="4"/>
  <c r="AP163" i="4" s="1"/>
  <c r="AM163" i="4"/>
  <c r="AN163" i="4" s="1"/>
  <c r="AL163" i="4"/>
  <c r="AK163" i="4"/>
  <c r="AJ163" i="4"/>
  <c r="AI163" i="4"/>
  <c r="AG163" i="4"/>
  <c r="AH163" i="4" s="1"/>
  <c r="AE163" i="4"/>
  <c r="AF163" i="4" s="1"/>
  <c r="AD163" i="4"/>
  <c r="AC163" i="4"/>
  <c r="AB163" i="4"/>
  <c r="AA163" i="4"/>
  <c r="W163" i="4"/>
  <c r="V163" i="4"/>
  <c r="U163" i="4"/>
  <c r="T163" i="4"/>
  <c r="S163" i="4"/>
  <c r="R163" i="4"/>
  <c r="Q163" i="4"/>
  <c r="P163" i="4"/>
  <c r="O163" i="4"/>
  <c r="N163" i="4"/>
  <c r="M163" i="4"/>
  <c r="L163" i="4"/>
  <c r="K163" i="4"/>
  <c r="J163" i="4"/>
  <c r="I163" i="4"/>
  <c r="H163" i="4"/>
  <c r="G163" i="4"/>
  <c r="F163" i="4"/>
  <c r="E163" i="4"/>
  <c r="D163" i="4"/>
  <c r="C163" i="4"/>
  <c r="B163" i="4"/>
  <c r="AY162" i="4"/>
  <c r="AU162" i="4"/>
  <c r="AV162" i="4" s="1"/>
  <c r="AT162" i="4"/>
  <c r="AS162" i="4"/>
  <c r="AQ162" i="4"/>
  <c r="AR162" i="4" s="1"/>
  <c r="AP162" i="4"/>
  <c r="AO162" i="4"/>
  <c r="AM162" i="4"/>
  <c r="AN162" i="4" s="1"/>
  <c r="AL162" i="4"/>
  <c r="AK162" i="4"/>
  <c r="AI162" i="4"/>
  <c r="AJ162" i="4" s="1"/>
  <c r="AH162" i="4"/>
  <c r="AG162" i="4"/>
  <c r="AE162" i="4"/>
  <c r="AF162" i="4" s="1"/>
  <c r="AD162" i="4"/>
  <c r="AC162" i="4"/>
  <c r="AA162" i="4"/>
  <c r="AB162" i="4" s="1"/>
  <c r="W162" i="4"/>
  <c r="V162" i="4"/>
  <c r="U162" i="4"/>
  <c r="T162" i="4"/>
  <c r="S162" i="4"/>
  <c r="R162" i="4"/>
  <c r="Q162" i="4"/>
  <c r="P162" i="4"/>
  <c r="O162" i="4"/>
  <c r="N162" i="4"/>
  <c r="M162" i="4"/>
  <c r="L162" i="4"/>
  <c r="K162" i="4"/>
  <c r="J162" i="4"/>
  <c r="I162" i="4"/>
  <c r="H162" i="4"/>
  <c r="G162" i="4"/>
  <c r="F162" i="4"/>
  <c r="E162" i="4"/>
  <c r="D162" i="4"/>
  <c r="C162" i="4"/>
  <c r="B162" i="4"/>
  <c r="AY161" i="4"/>
  <c r="AU161" i="4"/>
  <c r="AS161" i="4"/>
  <c r="AQ161" i="4"/>
  <c r="AR161" i="4" s="1"/>
  <c r="AO161" i="4"/>
  <c r="AN161" i="4"/>
  <c r="AM161" i="4"/>
  <c r="AK161" i="4"/>
  <c r="AI161" i="4"/>
  <c r="AG161" i="4"/>
  <c r="AH161" i="4" s="1"/>
  <c r="AF161" i="4"/>
  <c r="AE161" i="4"/>
  <c r="AC161" i="4"/>
  <c r="AA161" i="4"/>
  <c r="AB161" i="4" s="1"/>
  <c r="W161" i="4"/>
  <c r="V161" i="4"/>
  <c r="U161" i="4"/>
  <c r="T161" i="4"/>
  <c r="S161" i="4"/>
  <c r="R161" i="4"/>
  <c r="Q161" i="4"/>
  <c r="P161" i="4"/>
  <c r="O161" i="4"/>
  <c r="N161" i="4"/>
  <c r="M161" i="4"/>
  <c r="L161" i="4"/>
  <c r="K161" i="4"/>
  <c r="J161" i="4"/>
  <c r="I161" i="4"/>
  <c r="H161" i="4"/>
  <c r="G161" i="4"/>
  <c r="F161" i="4"/>
  <c r="E161" i="4"/>
  <c r="D161" i="4"/>
  <c r="C161" i="4"/>
  <c r="B161" i="4"/>
  <c r="AY160" i="4"/>
  <c r="AU160" i="4"/>
  <c r="AS160" i="4"/>
  <c r="AT160" i="4" s="1"/>
  <c r="AQ160" i="4"/>
  <c r="AO160" i="4"/>
  <c r="AP160" i="4" s="1"/>
  <c r="AM160" i="4"/>
  <c r="AK160" i="4"/>
  <c r="AL160" i="4" s="1"/>
  <c r="AI160" i="4"/>
  <c r="AG160" i="4"/>
  <c r="AH160" i="4" s="1"/>
  <c r="AE160" i="4"/>
  <c r="AC160" i="4"/>
  <c r="AD160" i="4" s="1"/>
  <c r="AA160" i="4"/>
  <c r="W160" i="4"/>
  <c r="V160" i="4"/>
  <c r="U160" i="4"/>
  <c r="T160" i="4"/>
  <c r="S160" i="4"/>
  <c r="R160" i="4"/>
  <c r="Q160" i="4"/>
  <c r="P160" i="4"/>
  <c r="O160" i="4"/>
  <c r="N160" i="4"/>
  <c r="M160" i="4"/>
  <c r="L160" i="4"/>
  <c r="K160" i="4"/>
  <c r="J160" i="4"/>
  <c r="I160" i="4"/>
  <c r="H160" i="4"/>
  <c r="G160" i="4"/>
  <c r="F160" i="4"/>
  <c r="E160" i="4"/>
  <c r="AR160" i="4" s="1"/>
  <c r="D160" i="4"/>
  <c r="C160" i="4"/>
  <c r="B160" i="4"/>
  <c r="AY159" i="4"/>
  <c r="AU159" i="4"/>
  <c r="AS159" i="4"/>
  <c r="AT159" i="4" s="1"/>
  <c r="AQ159" i="4"/>
  <c r="AR159" i="4" s="1"/>
  <c r="AP159" i="4"/>
  <c r="AO159" i="4"/>
  <c r="AM159" i="4"/>
  <c r="AK159" i="4"/>
  <c r="AL159" i="4" s="1"/>
  <c r="AI159" i="4"/>
  <c r="AJ159" i="4" s="1"/>
  <c r="AH159" i="4"/>
  <c r="AG159" i="4"/>
  <c r="AE159" i="4"/>
  <c r="AC159" i="4"/>
  <c r="AD159" i="4" s="1"/>
  <c r="AA159" i="4"/>
  <c r="AB159" i="4" s="1"/>
  <c r="W159" i="4"/>
  <c r="V159" i="4"/>
  <c r="U159" i="4"/>
  <c r="T159" i="4"/>
  <c r="S159" i="4"/>
  <c r="R159" i="4"/>
  <c r="Q159" i="4"/>
  <c r="P159" i="4"/>
  <c r="O159" i="4"/>
  <c r="N159" i="4"/>
  <c r="M159" i="4"/>
  <c r="L159" i="4"/>
  <c r="K159" i="4"/>
  <c r="J159" i="4"/>
  <c r="I159" i="4"/>
  <c r="H159" i="4"/>
  <c r="G159" i="4"/>
  <c r="F159" i="4"/>
  <c r="E159" i="4"/>
  <c r="AV159" i="4" s="1"/>
  <c r="D159" i="4"/>
  <c r="C159" i="4"/>
  <c r="B159" i="4"/>
  <c r="AY158" i="4"/>
  <c r="AU158" i="4"/>
  <c r="AV158" i="4" s="1"/>
  <c r="AT158" i="4"/>
  <c r="AS158" i="4"/>
  <c r="AQ158" i="4"/>
  <c r="AR158" i="4" s="1"/>
  <c r="AP158" i="4"/>
  <c r="AO158" i="4"/>
  <c r="AM158" i="4"/>
  <c r="AN158" i="4" s="1"/>
  <c r="AL158" i="4"/>
  <c r="AK158" i="4"/>
  <c r="AI158" i="4"/>
  <c r="AJ158" i="4" s="1"/>
  <c r="AH158" i="4"/>
  <c r="AG158" i="4"/>
  <c r="AE158" i="4"/>
  <c r="AF158" i="4" s="1"/>
  <c r="AD158" i="4"/>
  <c r="AC158" i="4"/>
  <c r="AA158" i="4"/>
  <c r="AB158" i="4" s="1"/>
  <c r="W158" i="4"/>
  <c r="V158" i="4"/>
  <c r="U158" i="4"/>
  <c r="T158" i="4"/>
  <c r="S158" i="4"/>
  <c r="R158" i="4"/>
  <c r="Q158" i="4"/>
  <c r="P158" i="4"/>
  <c r="O158" i="4"/>
  <c r="N158" i="4"/>
  <c r="M158" i="4"/>
  <c r="L158" i="4"/>
  <c r="K158" i="4"/>
  <c r="J158" i="4"/>
  <c r="I158" i="4"/>
  <c r="H158" i="4"/>
  <c r="G158" i="4"/>
  <c r="F158" i="4"/>
  <c r="E158" i="4"/>
  <c r="D158" i="4"/>
  <c r="C158" i="4"/>
  <c r="B158" i="4"/>
  <c r="AY157" i="4"/>
  <c r="AU157" i="4"/>
  <c r="AV157" i="4" s="1"/>
  <c r="AS157" i="4"/>
  <c r="AT157" i="4" s="1"/>
  <c r="AR157" i="4"/>
  <c r="AQ157" i="4"/>
  <c r="AO157" i="4"/>
  <c r="AM157" i="4"/>
  <c r="AN157" i="4" s="1"/>
  <c r="AK157" i="4"/>
  <c r="AL157" i="4" s="1"/>
  <c r="AJ157" i="4"/>
  <c r="AI157" i="4"/>
  <c r="AG157" i="4"/>
  <c r="AE157" i="4"/>
  <c r="AF157" i="4" s="1"/>
  <c r="AC157" i="4"/>
  <c r="AD157" i="4" s="1"/>
  <c r="AB157" i="4"/>
  <c r="AA157" i="4"/>
  <c r="W157" i="4"/>
  <c r="V157" i="4"/>
  <c r="U157" i="4"/>
  <c r="T157" i="4"/>
  <c r="S157" i="4"/>
  <c r="R157" i="4"/>
  <c r="Q157" i="4"/>
  <c r="P157" i="4"/>
  <c r="O157" i="4"/>
  <c r="N157" i="4"/>
  <c r="M157" i="4"/>
  <c r="L157" i="4"/>
  <c r="K157" i="4"/>
  <c r="J157" i="4"/>
  <c r="I157" i="4"/>
  <c r="H157" i="4"/>
  <c r="G157" i="4"/>
  <c r="F157" i="4"/>
  <c r="E157" i="4"/>
  <c r="AP157" i="4" s="1"/>
  <c r="D157" i="4"/>
  <c r="C157" i="4"/>
  <c r="B157" i="4"/>
  <c r="AY156" i="4"/>
  <c r="AU156" i="4"/>
  <c r="AS156" i="4"/>
  <c r="AT156" i="4" s="1"/>
  <c r="AQ156" i="4"/>
  <c r="AO156" i="4"/>
  <c r="AP156" i="4" s="1"/>
  <c r="AM156" i="4"/>
  <c r="AK156" i="4"/>
  <c r="AL156" i="4" s="1"/>
  <c r="AI156" i="4"/>
  <c r="AG156" i="4"/>
  <c r="AH156" i="4" s="1"/>
  <c r="AE156" i="4"/>
  <c r="AC156" i="4"/>
  <c r="AD156" i="4" s="1"/>
  <c r="AA156" i="4"/>
  <c r="W156" i="4"/>
  <c r="V156" i="4"/>
  <c r="U156" i="4"/>
  <c r="T156" i="4"/>
  <c r="S156" i="4"/>
  <c r="R156" i="4"/>
  <c r="Q156" i="4"/>
  <c r="P156" i="4"/>
  <c r="O156" i="4"/>
  <c r="N156" i="4"/>
  <c r="M156" i="4"/>
  <c r="L156" i="4"/>
  <c r="K156" i="4"/>
  <c r="J156" i="4"/>
  <c r="I156" i="4"/>
  <c r="H156" i="4"/>
  <c r="G156" i="4"/>
  <c r="F156" i="4"/>
  <c r="E156" i="4"/>
  <c r="AV156" i="4" s="1"/>
  <c r="D156" i="4"/>
  <c r="C156" i="4"/>
  <c r="B156" i="4"/>
  <c r="AY155" i="4"/>
  <c r="AU155" i="4"/>
  <c r="AV155" i="4" s="1"/>
  <c r="AT155" i="4"/>
  <c r="AS155" i="4"/>
  <c r="AR155" i="4"/>
  <c r="AQ155" i="4"/>
  <c r="AO155" i="4"/>
  <c r="AP155" i="4" s="1"/>
  <c r="AM155" i="4"/>
  <c r="AN155" i="4" s="1"/>
  <c r="AL155" i="4"/>
  <c r="AK155" i="4"/>
  <c r="AJ155" i="4"/>
  <c r="AI155" i="4"/>
  <c r="AG155" i="4"/>
  <c r="AH155" i="4" s="1"/>
  <c r="AE155" i="4"/>
  <c r="AF155" i="4" s="1"/>
  <c r="AD155" i="4"/>
  <c r="AC155" i="4"/>
  <c r="AB155" i="4"/>
  <c r="AA155" i="4"/>
  <c r="W155" i="4"/>
  <c r="V155" i="4"/>
  <c r="U155" i="4"/>
  <c r="T155" i="4"/>
  <c r="S155" i="4"/>
  <c r="R155" i="4"/>
  <c r="Q155" i="4"/>
  <c r="P155" i="4"/>
  <c r="O155" i="4"/>
  <c r="N155" i="4"/>
  <c r="M155" i="4"/>
  <c r="L155" i="4"/>
  <c r="K155" i="4"/>
  <c r="J155" i="4"/>
  <c r="I155" i="4"/>
  <c r="H155" i="4"/>
  <c r="G155" i="4"/>
  <c r="F155" i="4"/>
  <c r="E155" i="4"/>
  <c r="D155" i="4"/>
  <c r="C155" i="4"/>
  <c r="B155" i="4"/>
  <c r="AY154" i="4"/>
  <c r="AU154" i="4"/>
  <c r="AV154" i="4" s="1"/>
  <c r="AT154" i="4"/>
  <c r="AS154" i="4"/>
  <c r="AQ154" i="4"/>
  <c r="AR154" i="4" s="1"/>
  <c r="AP154" i="4"/>
  <c r="AO154" i="4"/>
  <c r="AM154" i="4"/>
  <c r="AN154" i="4" s="1"/>
  <c r="AL154" i="4"/>
  <c r="AK154" i="4"/>
  <c r="AI154" i="4"/>
  <c r="AJ154" i="4" s="1"/>
  <c r="AH154" i="4"/>
  <c r="AG154" i="4"/>
  <c r="AE154" i="4"/>
  <c r="AF154" i="4" s="1"/>
  <c r="AD154" i="4"/>
  <c r="AC154" i="4"/>
  <c r="AA154" i="4"/>
  <c r="AB154" i="4" s="1"/>
  <c r="W154" i="4"/>
  <c r="V154" i="4"/>
  <c r="U154" i="4"/>
  <c r="T154" i="4"/>
  <c r="S154" i="4"/>
  <c r="R154" i="4"/>
  <c r="Q154" i="4"/>
  <c r="P154" i="4"/>
  <c r="O154" i="4"/>
  <c r="N154" i="4"/>
  <c r="M154" i="4"/>
  <c r="L154" i="4"/>
  <c r="K154" i="4"/>
  <c r="J154" i="4"/>
  <c r="I154" i="4"/>
  <c r="H154" i="4"/>
  <c r="G154" i="4"/>
  <c r="F154" i="4"/>
  <c r="E154" i="4"/>
  <c r="D154" i="4"/>
  <c r="C154" i="4"/>
  <c r="B154" i="4"/>
  <c r="AY153" i="4"/>
  <c r="AU153" i="4"/>
  <c r="AS153" i="4"/>
  <c r="AQ153" i="4"/>
  <c r="AR153" i="4" s="1"/>
  <c r="AO153" i="4"/>
  <c r="AN153" i="4"/>
  <c r="AM153" i="4"/>
  <c r="AK153" i="4"/>
  <c r="AI153" i="4"/>
  <c r="AG153" i="4"/>
  <c r="AH153" i="4" s="1"/>
  <c r="AF153" i="4"/>
  <c r="AE153" i="4"/>
  <c r="AC153" i="4"/>
  <c r="AA153" i="4"/>
  <c r="AB153" i="4" s="1"/>
  <c r="W153" i="4"/>
  <c r="V153" i="4"/>
  <c r="U153" i="4"/>
  <c r="T153" i="4"/>
  <c r="S153" i="4"/>
  <c r="R153" i="4"/>
  <c r="Q153" i="4"/>
  <c r="P153" i="4"/>
  <c r="O153" i="4"/>
  <c r="N153" i="4"/>
  <c r="M153" i="4"/>
  <c r="L153" i="4"/>
  <c r="K153" i="4"/>
  <c r="J153" i="4"/>
  <c r="I153" i="4"/>
  <c r="H153" i="4"/>
  <c r="G153" i="4"/>
  <c r="F153" i="4"/>
  <c r="E153" i="4"/>
  <c r="D153" i="4"/>
  <c r="C153" i="4"/>
  <c r="B153" i="4"/>
  <c r="AY152" i="4"/>
  <c r="AU152" i="4"/>
  <c r="AS152" i="4"/>
  <c r="AT152" i="4" s="1"/>
  <c r="AQ152" i="4"/>
  <c r="AO152" i="4"/>
  <c r="AP152" i="4" s="1"/>
  <c r="AM152" i="4"/>
  <c r="AK152" i="4"/>
  <c r="AL152" i="4" s="1"/>
  <c r="AI152" i="4"/>
  <c r="AG152" i="4"/>
  <c r="AH152" i="4" s="1"/>
  <c r="AE152" i="4"/>
  <c r="AC152" i="4"/>
  <c r="AD152" i="4" s="1"/>
  <c r="AA152" i="4"/>
  <c r="W152" i="4"/>
  <c r="V152" i="4"/>
  <c r="U152" i="4"/>
  <c r="T152" i="4"/>
  <c r="S152" i="4"/>
  <c r="R152" i="4"/>
  <c r="Q152" i="4"/>
  <c r="P152" i="4"/>
  <c r="O152" i="4"/>
  <c r="N152" i="4"/>
  <c r="M152" i="4"/>
  <c r="L152" i="4"/>
  <c r="K152" i="4"/>
  <c r="J152" i="4"/>
  <c r="I152" i="4"/>
  <c r="H152" i="4"/>
  <c r="G152" i="4"/>
  <c r="F152" i="4"/>
  <c r="E152" i="4"/>
  <c r="AR152" i="4" s="1"/>
  <c r="D152" i="4"/>
  <c r="C152" i="4"/>
  <c r="B152" i="4"/>
  <c r="AY151" i="4"/>
  <c r="AU151" i="4"/>
  <c r="AS151" i="4"/>
  <c r="AT151" i="4" s="1"/>
  <c r="AQ151" i="4"/>
  <c r="AR151" i="4" s="1"/>
  <c r="AP151" i="4"/>
  <c r="AO151" i="4"/>
  <c r="AM151" i="4"/>
  <c r="AK151" i="4"/>
  <c r="AL151" i="4" s="1"/>
  <c r="AI151" i="4"/>
  <c r="AJ151" i="4" s="1"/>
  <c r="AH151" i="4"/>
  <c r="AG151" i="4"/>
  <c r="AE151" i="4"/>
  <c r="AC151" i="4"/>
  <c r="AD151" i="4" s="1"/>
  <c r="AA151" i="4"/>
  <c r="AB151" i="4" s="1"/>
  <c r="W151" i="4"/>
  <c r="V151" i="4"/>
  <c r="U151" i="4"/>
  <c r="T151" i="4"/>
  <c r="S151" i="4"/>
  <c r="R151" i="4"/>
  <c r="Q151" i="4"/>
  <c r="P151" i="4"/>
  <c r="O151" i="4"/>
  <c r="N151" i="4"/>
  <c r="M151" i="4"/>
  <c r="L151" i="4"/>
  <c r="K151" i="4"/>
  <c r="J151" i="4"/>
  <c r="I151" i="4"/>
  <c r="H151" i="4"/>
  <c r="G151" i="4"/>
  <c r="F151" i="4"/>
  <c r="E151" i="4"/>
  <c r="AV151" i="4" s="1"/>
  <c r="D151" i="4"/>
  <c r="C151" i="4"/>
  <c r="B151" i="4"/>
  <c r="AY150" i="4"/>
  <c r="AU150" i="4"/>
  <c r="AV150" i="4" s="1"/>
  <c r="AT150" i="4"/>
  <c r="AS150" i="4"/>
  <c r="AQ150" i="4"/>
  <c r="AR150" i="4" s="1"/>
  <c r="AP150" i="4"/>
  <c r="AO150" i="4"/>
  <c r="AM150" i="4"/>
  <c r="AN150" i="4" s="1"/>
  <c r="AL150" i="4"/>
  <c r="AK150" i="4"/>
  <c r="AI150" i="4"/>
  <c r="AJ150" i="4" s="1"/>
  <c r="AH150" i="4"/>
  <c r="AG150" i="4"/>
  <c r="AE150" i="4"/>
  <c r="AF150" i="4" s="1"/>
  <c r="AD150" i="4"/>
  <c r="AC150" i="4"/>
  <c r="AA150" i="4"/>
  <c r="AB150" i="4" s="1"/>
  <c r="W150" i="4"/>
  <c r="V150" i="4"/>
  <c r="U150" i="4"/>
  <c r="T150" i="4"/>
  <c r="S150" i="4"/>
  <c r="R150" i="4"/>
  <c r="Q150" i="4"/>
  <c r="P150" i="4"/>
  <c r="O150" i="4"/>
  <c r="N150" i="4"/>
  <c r="M150" i="4"/>
  <c r="L150" i="4"/>
  <c r="K150" i="4"/>
  <c r="J150" i="4"/>
  <c r="I150" i="4"/>
  <c r="H150" i="4"/>
  <c r="G150" i="4"/>
  <c r="F150" i="4"/>
  <c r="E150" i="4"/>
  <c r="D150" i="4"/>
  <c r="C150" i="4"/>
  <c r="B150" i="4"/>
  <c r="AY149" i="4"/>
  <c r="AU149" i="4"/>
  <c r="AV149" i="4" s="1"/>
  <c r="AS149" i="4"/>
  <c r="AT149" i="4" s="1"/>
  <c r="AR149" i="4"/>
  <c r="AQ149" i="4"/>
  <c r="AO149" i="4"/>
  <c r="AM149" i="4"/>
  <c r="AN149" i="4" s="1"/>
  <c r="AK149" i="4"/>
  <c r="AL149" i="4" s="1"/>
  <c r="AJ149" i="4"/>
  <c r="AI149" i="4"/>
  <c r="AG149" i="4"/>
  <c r="AE149" i="4"/>
  <c r="AF149" i="4" s="1"/>
  <c r="AC149" i="4"/>
  <c r="AD149" i="4" s="1"/>
  <c r="AB149" i="4"/>
  <c r="AA149" i="4"/>
  <c r="W149" i="4"/>
  <c r="V149" i="4"/>
  <c r="U149" i="4"/>
  <c r="T149" i="4"/>
  <c r="S149" i="4"/>
  <c r="R149" i="4"/>
  <c r="Q149" i="4"/>
  <c r="P149" i="4"/>
  <c r="O149" i="4"/>
  <c r="N149" i="4"/>
  <c r="M149" i="4"/>
  <c r="L149" i="4"/>
  <c r="K149" i="4"/>
  <c r="J149" i="4"/>
  <c r="I149" i="4"/>
  <c r="H149" i="4"/>
  <c r="G149" i="4"/>
  <c r="F149" i="4"/>
  <c r="E149" i="4"/>
  <c r="AP149" i="4" s="1"/>
  <c r="D149" i="4"/>
  <c r="C149" i="4"/>
  <c r="B149" i="4"/>
  <c r="AY148" i="4"/>
  <c r="AU148" i="4"/>
  <c r="AS148" i="4"/>
  <c r="AT148" i="4" s="1"/>
  <c r="AQ148" i="4"/>
  <c r="AO148" i="4"/>
  <c r="AP148" i="4" s="1"/>
  <c r="AM148" i="4"/>
  <c r="AK148" i="4"/>
  <c r="AL148" i="4" s="1"/>
  <c r="AI148" i="4"/>
  <c r="AG148" i="4"/>
  <c r="AH148" i="4" s="1"/>
  <c r="AE148" i="4"/>
  <c r="AC148" i="4"/>
  <c r="AD148" i="4" s="1"/>
  <c r="AA148" i="4"/>
  <c r="W148" i="4"/>
  <c r="V148" i="4"/>
  <c r="U148" i="4"/>
  <c r="T148" i="4"/>
  <c r="S148" i="4"/>
  <c r="R148" i="4"/>
  <c r="Q148" i="4"/>
  <c r="P148" i="4"/>
  <c r="O148" i="4"/>
  <c r="N148" i="4"/>
  <c r="M148" i="4"/>
  <c r="L148" i="4"/>
  <c r="K148" i="4"/>
  <c r="J148" i="4"/>
  <c r="I148" i="4"/>
  <c r="H148" i="4"/>
  <c r="G148" i="4"/>
  <c r="F148" i="4"/>
  <c r="E148" i="4"/>
  <c r="AV148" i="4" s="1"/>
  <c r="D148" i="4"/>
  <c r="C148" i="4"/>
  <c r="B148" i="4"/>
  <c r="AY147" i="4"/>
  <c r="AU147" i="4"/>
  <c r="AV147" i="4" s="1"/>
  <c r="AT147" i="4"/>
  <c r="AS147" i="4"/>
  <c r="AR147" i="4"/>
  <c r="AQ147" i="4"/>
  <c r="AO147" i="4"/>
  <c r="AP147" i="4" s="1"/>
  <c r="AM147" i="4"/>
  <c r="AN147" i="4" s="1"/>
  <c r="AL147" i="4"/>
  <c r="AK147" i="4"/>
  <c r="AJ147" i="4"/>
  <c r="AI147" i="4"/>
  <c r="AG147" i="4"/>
  <c r="AH147" i="4" s="1"/>
  <c r="AE147" i="4"/>
  <c r="AF147" i="4" s="1"/>
  <c r="AD147" i="4"/>
  <c r="AC147" i="4"/>
  <c r="AB147" i="4"/>
  <c r="AA147" i="4"/>
  <c r="W147" i="4"/>
  <c r="V147" i="4"/>
  <c r="U147" i="4"/>
  <c r="T147" i="4"/>
  <c r="S147" i="4"/>
  <c r="R147" i="4"/>
  <c r="Q147" i="4"/>
  <c r="P147" i="4"/>
  <c r="O147" i="4"/>
  <c r="N147" i="4"/>
  <c r="M147" i="4"/>
  <c r="L147" i="4"/>
  <c r="K147" i="4"/>
  <c r="J147" i="4"/>
  <c r="I147" i="4"/>
  <c r="H147" i="4"/>
  <c r="G147" i="4"/>
  <c r="F147" i="4"/>
  <c r="E147" i="4"/>
  <c r="D147" i="4"/>
  <c r="C147" i="4"/>
  <c r="B147" i="4"/>
  <c r="AY146" i="4"/>
  <c r="AU146" i="4"/>
  <c r="AV146" i="4" s="1"/>
  <c r="AT146" i="4"/>
  <c r="AS146" i="4"/>
  <c r="AQ146" i="4"/>
  <c r="AR146" i="4" s="1"/>
  <c r="AP146" i="4"/>
  <c r="AO146" i="4"/>
  <c r="AM146" i="4"/>
  <c r="AN146" i="4" s="1"/>
  <c r="AL146" i="4"/>
  <c r="AK146" i="4"/>
  <c r="AI146" i="4"/>
  <c r="AJ146" i="4" s="1"/>
  <c r="AH146" i="4"/>
  <c r="AG146" i="4"/>
  <c r="AE146" i="4"/>
  <c r="AF146" i="4" s="1"/>
  <c r="AD146" i="4"/>
  <c r="AC146" i="4"/>
  <c r="AA146" i="4"/>
  <c r="AB146" i="4" s="1"/>
  <c r="W146" i="4"/>
  <c r="V146" i="4"/>
  <c r="U146" i="4"/>
  <c r="T146" i="4"/>
  <c r="S146" i="4"/>
  <c r="R146" i="4"/>
  <c r="Q146" i="4"/>
  <c r="P146" i="4"/>
  <c r="O146" i="4"/>
  <c r="N146" i="4"/>
  <c r="M146" i="4"/>
  <c r="L146" i="4"/>
  <c r="K146" i="4"/>
  <c r="J146" i="4"/>
  <c r="I146" i="4"/>
  <c r="H146" i="4"/>
  <c r="G146" i="4"/>
  <c r="F146" i="4"/>
  <c r="E146" i="4"/>
  <c r="D146" i="4"/>
  <c r="C146" i="4"/>
  <c r="B146" i="4"/>
  <c r="AY145" i="4"/>
  <c r="AU145" i="4"/>
  <c r="AV145" i="4" s="1"/>
  <c r="AS145" i="4"/>
  <c r="AQ145" i="4"/>
  <c r="AR145" i="4" s="1"/>
  <c r="AO145" i="4"/>
  <c r="AN145" i="4"/>
  <c r="AM145" i="4"/>
  <c r="AK145" i="4"/>
  <c r="AI145" i="4"/>
  <c r="AG145" i="4"/>
  <c r="AH145" i="4" s="1"/>
  <c r="AE145" i="4"/>
  <c r="AF145" i="4" s="1"/>
  <c r="AC145" i="4"/>
  <c r="AA145" i="4"/>
  <c r="AB145" i="4" s="1"/>
  <c r="W145" i="4"/>
  <c r="V145" i="4"/>
  <c r="U145" i="4"/>
  <c r="T145" i="4"/>
  <c r="S145" i="4"/>
  <c r="R145" i="4"/>
  <c r="Q145" i="4"/>
  <c r="P145" i="4"/>
  <c r="O145" i="4"/>
  <c r="N145" i="4"/>
  <c r="M145" i="4"/>
  <c r="L145" i="4"/>
  <c r="K145" i="4"/>
  <c r="J145" i="4"/>
  <c r="I145" i="4"/>
  <c r="H145" i="4"/>
  <c r="G145" i="4"/>
  <c r="F145" i="4"/>
  <c r="E145" i="4"/>
  <c r="D145" i="4"/>
  <c r="C145" i="4"/>
  <c r="B145" i="4"/>
  <c r="AY144" i="4"/>
  <c r="AV144" i="4"/>
  <c r="AU144" i="4"/>
  <c r="AS144" i="4"/>
  <c r="AT144" i="4" s="1"/>
  <c r="AQ144" i="4"/>
  <c r="AO144" i="4"/>
  <c r="AP144" i="4" s="1"/>
  <c r="AN144" i="4"/>
  <c r="AM144" i="4"/>
  <c r="AK144" i="4"/>
  <c r="AL144" i="4" s="1"/>
  <c r="AJ144" i="4"/>
  <c r="AI144" i="4"/>
  <c r="AG144" i="4"/>
  <c r="AF144" i="4"/>
  <c r="AE144" i="4"/>
  <c r="AC144" i="4"/>
  <c r="AD144" i="4" s="1"/>
  <c r="AA144" i="4"/>
  <c r="W144" i="4"/>
  <c r="V144" i="4"/>
  <c r="U144" i="4"/>
  <c r="T144" i="4"/>
  <c r="S144" i="4"/>
  <c r="R144" i="4"/>
  <c r="Q144" i="4"/>
  <c r="P144" i="4"/>
  <c r="O144" i="4"/>
  <c r="N144" i="4"/>
  <c r="M144" i="4"/>
  <c r="L144" i="4"/>
  <c r="K144" i="4"/>
  <c r="J144" i="4"/>
  <c r="I144" i="4"/>
  <c r="H144" i="4"/>
  <c r="G144" i="4"/>
  <c r="F144" i="4"/>
  <c r="E144" i="4"/>
  <c r="AB144" i="4" s="1"/>
  <c r="D144" i="4"/>
  <c r="C144" i="4"/>
  <c r="B144" i="4"/>
  <c r="AY143" i="4"/>
  <c r="AU143" i="4"/>
  <c r="AS143" i="4"/>
  <c r="AT143" i="4" s="1"/>
  <c r="AQ143" i="4"/>
  <c r="AR143" i="4" s="1"/>
  <c r="AO143" i="4"/>
  <c r="AP143" i="4" s="1"/>
  <c r="AM143" i="4"/>
  <c r="AK143" i="4"/>
  <c r="AL143" i="4" s="1"/>
  <c r="AI143" i="4"/>
  <c r="AJ143" i="4" s="1"/>
  <c r="AH143" i="4"/>
  <c r="AG143" i="4"/>
  <c r="AE143" i="4"/>
  <c r="AC143" i="4"/>
  <c r="AD143" i="4" s="1"/>
  <c r="AA143" i="4"/>
  <c r="AB143" i="4" s="1"/>
  <c r="W143" i="4"/>
  <c r="V143" i="4"/>
  <c r="U143" i="4"/>
  <c r="T143" i="4"/>
  <c r="S143" i="4"/>
  <c r="R143" i="4"/>
  <c r="Q143" i="4"/>
  <c r="P143" i="4"/>
  <c r="O143" i="4"/>
  <c r="N143" i="4"/>
  <c r="M143" i="4"/>
  <c r="L143" i="4"/>
  <c r="K143" i="4"/>
  <c r="J143" i="4"/>
  <c r="I143" i="4"/>
  <c r="H143" i="4"/>
  <c r="G143" i="4"/>
  <c r="F143" i="4"/>
  <c r="E143" i="4"/>
  <c r="AV143" i="4" s="1"/>
  <c r="D143" i="4"/>
  <c r="C143" i="4"/>
  <c r="B143" i="4"/>
  <c r="AY142" i="4"/>
  <c r="AU142" i="4"/>
  <c r="AV142" i="4" s="1"/>
  <c r="AT142" i="4"/>
  <c r="AS142" i="4"/>
  <c r="AQ142" i="4"/>
  <c r="AR142" i="4" s="1"/>
  <c r="AP142" i="4"/>
  <c r="AO142" i="4"/>
  <c r="AM142" i="4"/>
  <c r="AN142" i="4" s="1"/>
  <c r="AL142" i="4"/>
  <c r="AK142" i="4"/>
  <c r="AI142" i="4"/>
  <c r="AJ142" i="4" s="1"/>
  <c r="AH142" i="4"/>
  <c r="AG142" i="4"/>
  <c r="AE142" i="4"/>
  <c r="AF142" i="4" s="1"/>
  <c r="AD142" i="4"/>
  <c r="AC142" i="4"/>
  <c r="AA142" i="4"/>
  <c r="AB142" i="4" s="1"/>
  <c r="W142" i="4"/>
  <c r="V142" i="4"/>
  <c r="U142" i="4"/>
  <c r="T142" i="4"/>
  <c r="S142" i="4"/>
  <c r="R142" i="4"/>
  <c r="Q142" i="4"/>
  <c r="P142" i="4"/>
  <c r="O142" i="4"/>
  <c r="N142" i="4"/>
  <c r="M142" i="4"/>
  <c r="L142" i="4"/>
  <c r="K142" i="4"/>
  <c r="J142" i="4"/>
  <c r="I142" i="4"/>
  <c r="H142" i="4"/>
  <c r="G142" i="4"/>
  <c r="F142" i="4"/>
  <c r="E142" i="4"/>
  <c r="D142" i="4"/>
  <c r="C142" i="4"/>
  <c r="B142" i="4"/>
  <c r="AY141" i="4"/>
  <c r="AU141" i="4"/>
  <c r="AV141" i="4" s="1"/>
  <c r="AS141" i="4"/>
  <c r="AT141" i="4" s="1"/>
  <c r="AQ141" i="4"/>
  <c r="AR141" i="4" s="1"/>
  <c r="AO141" i="4"/>
  <c r="AM141" i="4"/>
  <c r="AN141" i="4" s="1"/>
  <c r="AK141" i="4"/>
  <c r="AL141" i="4" s="1"/>
  <c r="AJ141" i="4"/>
  <c r="AI141" i="4"/>
  <c r="AG141" i="4"/>
  <c r="AE141" i="4"/>
  <c r="AF141" i="4" s="1"/>
  <c r="AC141" i="4"/>
  <c r="AD141" i="4" s="1"/>
  <c r="AA141" i="4"/>
  <c r="AB141" i="4" s="1"/>
  <c r="W141" i="4"/>
  <c r="V141" i="4"/>
  <c r="U141" i="4"/>
  <c r="T141" i="4"/>
  <c r="S141" i="4"/>
  <c r="R141" i="4"/>
  <c r="Q141" i="4"/>
  <c r="P141" i="4"/>
  <c r="O141" i="4"/>
  <c r="N141" i="4"/>
  <c r="M141" i="4"/>
  <c r="L141" i="4"/>
  <c r="K141" i="4"/>
  <c r="J141" i="4"/>
  <c r="I141" i="4"/>
  <c r="H141" i="4"/>
  <c r="G141" i="4"/>
  <c r="F141" i="4"/>
  <c r="E141" i="4"/>
  <c r="AP141" i="4" s="1"/>
  <c r="D141" i="4"/>
  <c r="C141" i="4"/>
  <c r="B141" i="4"/>
  <c r="AY140" i="4"/>
  <c r="AV140" i="4"/>
  <c r="AU140" i="4"/>
  <c r="AS140" i="4"/>
  <c r="AT140" i="4" s="1"/>
  <c r="AQ140" i="4"/>
  <c r="AO140" i="4"/>
  <c r="AP140" i="4" s="1"/>
  <c r="AN140" i="4"/>
  <c r="AM140" i="4"/>
  <c r="AK140" i="4"/>
  <c r="AL140" i="4" s="1"/>
  <c r="AJ140" i="4"/>
  <c r="AI140" i="4"/>
  <c r="AG140" i="4"/>
  <c r="AF140" i="4"/>
  <c r="AE140" i="4"/>
  <c r="AC140" i="4"/>
  <c r="AD140" i="4" s="1"/>
  <c r="AA140" i="4"/>
  <c r="W140" i="4"/>
  <c r="V140" i="4"/>
  <c r="U140" i="4"/>
  <c r="T140" i="4"/>
  <c r="S140" i="4"/>
  <c r="R140" i="4"/>
  <c r="Q140" i="4"/>
  <c r="P140" i="4"/>
  <c r="O140" i="4"/>
  <c r="N140" i="4"/>
  <c r="M140" i="4"/>
  <c r="L140" i="4"/>
  <c r="K140" i="4"/>
  <c r="J140" i="4"/>
  <c r="I140" i="4"/>
  <c r="H140" i="4"/>
  <c r="G140" i="4"/>
  <c r="F140" i="4"/>
  <c r="E140" i="4"/>
  <c r="AB140" i="4" s="1"/>
  <c r="D140" i="4"/>
  <c r="C140" i="4"/>
  <c r="B140" i="4"/>
  <c r="AY139" i="4"/>
  <c r="AU139" i="4"/>
  <c r="AV139" i="4" s="1"/>
  <c r="AS139" i="4"/>
  <c r="AT139" i="4" s="1"/>
  <c r="AR139" i="4"/>
  <c r="AQ139" i="4"/>
  <c r="AO139" i="4"/>
  <c r="AP139" i="4" s="1"/>
  <c r="AM139" i="4"/>
  <c r="AN139" i="4" s="1"/>
  <c r="AK139" i="4"/>
  <c r="AL139" i="4" s="1"/>
  <c r="AJ139" i="4"/>
  <c r="AI139" i="4"/>
  <c r="AG139" i="4"/>
  <c r="AH139" i="4" s="1"/>
  <c r="AE139" i="4"/>
  <c r="AF139" i="4" s="1"/>
  <c r="AC139" i="4"/>
  <c r="AD139" i="4" s="1"/>
  <c r="AB139" i="4"/>
  <c r="AA139" i="4"/>
  <c r="W139" i="4"/>
  <c r="V139" i="4"/>
  <c r="U139" i="4"/>
  <c r="T139" i="4"/>
  <c r="S139" i="4"/>
  <c r="R139" i="4"/>
  <c r="Q139" i="4"/>
  <c r="P139" i="4"/>
  <c r="O139" i="4"/>
  <c r="N139" i="4"/>
  <c r="M139" i="4"/>
  <c r="L139" i="4"/>
  <c r="K139" i="4"/>
  <c r="J139" i="4"/>
  <c r="I139" i="4"/>
  <c r="H139" i="4"/>
  <c r="G139" i="4"/>
  <c r="F139" i="4"/>
  <c r="E139" i="4"/>
  <c r="D139" i="4"/>
  <c r="C139" i="4"/>
  <c r="B139" i="4"/>
  <c r="AY138" i="4"/>
  <c r="AU138" i="4"/>
  <c r="AV138" i="4" s="1"/>
  <c r="AT138" i="4"/>
  <c r="AS138" i="4"/>
  <c r="AQ138" i="4"/>
  <c r="AR138" i="4" s="1"/>
  <c r="AP138" i="4"/>
  <c r="AO138" i="4"/>
  <c r="AM138" i="4"/>
  <c r="AN138" i="4" s="1"/>
  <c r="AL138" i="4"/>
  <c r="AK138" i="4"/>
  <c r="AI138" i="4"/>
  <c r="AJ138" i="4" s="1"/>
  <c r="AH138" i="4"/>
  <c r="AG138" i="4"/>
  <c r="AE138" i="4"/>
  <c r="AF138" i="4" s="1"/>
  <c r="AD138" i="4"/>
  <c r="AC138" i="4"/>
  <c r="AA138" i="4"/>
  <c r="AB138" i="4" s="1"/>
  <c r="W138" i="4"/>
  <c r="V138" i="4"/>
  <c r="U138" i="4"/>
  <c r="T138" i="4"/>
  <c r="S138" i="4"/>
  <c r="R138" i="4"/>
  <c r="Q138" i="4"/>
  <c r="P138" i="4"/>
  <c r="O138" i="4"/>
  <c r="N138" i="4"/>
  <c r="M138" i="4"/>
  <c r="L138" i="4"/>
  <c r="K138" i="4"/>
  <c r="J138" i="4"/>
  <c r="I138" i="4"/>
  <c r="H138" i="4"/>
  <c r="G138" i="4"/>
  <c r="F138" i="4"/>
  <c r="E138" i="4"/>
  <c r="D138" i="4"/>
  <c r="C138" i="4"/>
  <c r="B138" i="4"/>
  <c r="AY137" i="4"/>
  <c r="AU137" i="4"/>
  <c r="AV137" i="4" s="1"/>
  <c r="AS137" i="4"/>
  <c r="AQ137" i="4"/>
  <c r="AR137" i="4" s="1"/>
  <c r="AO137" i="4"/>
  <c r="AM137" i="4"/>
  <c r="AN137" i="4" s="1"/>
  <c r="AK137" i="4"/>
  <c r="AI137" i="4"/>
  <c r="AG137" i="4"/>
  <c r="AH137" i="4" s="1"/>
  <c r="AE137" i="4"/>
  <c r="AF137" i="4" s="1"/>
  <c r="AC137" i="4"/>
  <c r="AA137" i="4"/>
  <c r="AB137" i="4" s="1"/>
  <c r="W137" i="4"/>
  <c r="V137" i="4"/>
  <c r="U137" i="4"/>
  <c r="T137" i="4"/>
  <c r="S137" i="4"/>
  <c r="R137" i="4"/>
  <c r="Q137" i="4"/>
  <c r="P137" i="4"/>
  <c r="O137" i="4"/>
  <c r="N137" i="4"/>
  <c r="M137" i="4"/>
  <c r="L137" i="4"/>
  <c r="K137" i="4"/>
  <c r="J137" i="4"/>
  <c r="I137" i="4"/>
  <c r="H137" i="4"/>
  <c r="G137" i="4"/>
  <c r="F137" i="4"/>
  <c r="E137" i="4"/>
  <c r="D137" i="4"/>
  <c r="C137" i="4"/>
  <c r="B137" i="4"/>
  <c r="AY136" i="4"/>
  <c r="AV136" i="4"/>
  <c r="AU136" i="4"/>
  <c r="AS136" i="4"/>
  <c r="AT136" i="4" s="1"/>
  <c r="AQ136" i="4"/>
  <c r="AO136" i="4"/>
  <c r="AP136" i="4" s="1"/>
  <c r="AN136" i="4"/>
  <c r="AM136" i="4"/>
  <c r="AK136" i="4"/>
  <c r="AL136" i="4" s="1"/>
  <c r="AJ136" i="4"/>
  <c r="AI136" i="4"/>
  <c r="AG136" i="4"/>
  <c r="AF136" i="4"/>
  <c r="AE136" i="4"/>
  <c r="AC136" i="4"/>
  <c r="AD136" i="4" s="1"/>
  <c r="AA136" i="4"/>
  <c r="W136" i="4"/>
  <c r="V136" i="4"/>
  <c r="U136" i="4"/>
  <c r="T136" i="4"/>
  <c r="S136" i="4"/>
  <c r="R136" i="4"/>
  <c r="Q136" i="4"/>
  <c r="P136" i="4"/>
  <c r="O136" i="4"/>
  <c r="N136" i="4"/>
  <c r="M136" i="4"/>
  <c r="L136" i="4"/>
  <c r="K136" i="4"/>
  <c r="J136" i="4"/>
  <c r="I136" i="4"/>
  <c r="H136" i="4"/>
  <c r="G136" i="4"/>
  <c r="F136" i="4"/>
  <c r="E136" i="4"/>
  <c r="AR136" i="4" s="1"/>
  <c r="D136" i="4"/>
  <c r="C136" i="4"/>
  <c r="B136" i="4"/>
  <c r="AY135" i="4"/>
  <c r="AU135" i="4"/>
  <c r="AS135" i="4"/>
  <c r="AT135" i="4" s="1"/>
  <c r="AQ135" i="4"/>
  <c r="AR135" i="4" s="1"/>
  <c r="AO135" i="4"/>
  <c r="AP135" i="4" s="1"/>
  <c r="AM135" i="4"/>
  <c r="AK135" i="4"/>
  <c r="AL135" i="4" s="1"/>
  <c r="AI135" i="4"/>
  <c r="AJ135" i="4" s="1"/>
  <c r="AG135" i="4"/>
  <c r="AH135" i="4" s="1"/>
  <c r="AE135" i="4"/>
  <c r="AC135" i="4"/>
  <c r="AD135" i="4" s="1"/>
  <c r="AA135" i="4"/>
  <c r="AB135" i="4" s="1"/>
  <c r="W135" i="4"/>
  <c r="V135" i="4"/>
  <c r="U135" i="4"/>
  <c r="T135" i="4"/>
  <c r="S135" i="4"/>
  <c r="R135" i="4"/>
  <c r="Q135" i="4"/>
  <c r="P135" i="4"/>
  <c r="O135" i="4"/>
  <c r="N135" i="4"/>
  <c r="M135" i="4"/>
  <c r="L135" i="4"/>
  <c r="K135" i="4"/>
  <c r="J135" i="4"/>
  <c r="I135" i="4"/>
  <c r="H135" i="4"/>
  <c r="G135" i="4"/>
  <c r="F135" i="4"/>
  <c r="E135" i="4"/>
  <c r="AV135" i="4" s="1"/>
  <c r="D135" i="4"/>
  <c r="C135" i="4"/>
  <c r="B135" i="4"/>
  <c r="AY134" i="4"/>
  <c r="AU134" i="4"/>
  <c r="AV134" i="4" s="1"/>
  <c r="AT134" i="4"/>
  <c r="AS134" i="4"/>
  <c r="AQ134" i="4"/>
  <c r="AR134" i="4" s="1"/>
  <c r="AP134" i="4"/>
  <c r="AO134" i="4"/>
  <c r="AM134" i="4"/>
  <c r="AN134" i="4" s="1"/>
  <c r="AL134" i="4"/>
  <c r="AK134" i="4"/>
  <c r="AI134" i="4"/>
  <c r="AJ134" i="4" s="1"/>
  <c r="AH134" i="4"/>
  <c r="AG134" i="4"/>
  <c r="AE134" i="4"/>
  <c r="AF134" i="4" s="1"/>
  <c r="AD134" i="4"/>
  <c r="AC134" i="4"/>
  <c r="AA134" i="4"/>
  <c r="AB134" i="4" s="1"/>
  <c r="W134" i="4"/>
  <c r="V134" i="4"/>
  <c r="U134" i="4"/>
  <c r="T134" i="4"/>
  <c r="S134" i="4"/>
  <c r="R134" i="4"/>
  <c r="Q134" i="4"/>
  <c r="P134" i="4"/>
  <c r="O134" i="4"/>
  <c r="N134" i="4"/>
  <c r="M134" i="4"/>
  <c r="L134" i="4"/>
  <c r="K134" i="4"/>
  <c r="J134" i="4"/>
  <c r="I134" i="4"/>
  <c r="H134" i="4"/>
  <c r="G134" i="4"/>
  <c r="F134" i="4"/>
  <c r="E134" i="4"/>
  <c r="D134" i="4"/>
  <c r="C134" i="4"/>
  <c r="B134" i="4"/>
  <c r="AY133" i="4"/>
  <c r="AU133" i="4"/>
  <c r="AV133" i="4" s="1"/>
  <c r="AS133" i="4"/>
  <c r="AQ133" i="4"/>
  <c r="AR133" i="4" s="1"/>
  <c r="AO133" i="4"/>
  <c r="AP133" i="4" s="1"/>
  <c r="AM133" i="4"/>
  <c r="AN133" i="4" s="1"/>
  <c r="AK133" i="4"/>
  <c r="AJ133" i="4"/>
  <c r="AI133" i="4"/>
  <c r="AG133" i="4"/>
  <c r="AH133" i="4" s="1"/>
  <c r="AE133" i="4"/>
  <c r="AF133" i="4" s="1"/>
  <c r="AC133" i="4"/>
  <c r="AA133" i="4"/>
  <c r="AB133" i="4" s="1"/>
  <c r="W133" i="4"/>
  <c r="V133" i="4"/>
  <c r="U133" i="4"/>
  <c r="T133" i="4"/>
  <c r="S133" i="4"/>
  <c r="R133" i="4"/>
  <c r="Q133" i="4"/>
  <c r="P133" i="4"/>
  <c r="O133" i="4"/>
  <c r="N133" i="4"/>
  <c r="M133" i="4"/>
  <c r="L133" i="4"/>
  <c r="K133" i="4"/>
  <c r="J133" i="4"/>
  <c r="I133" i="4"/>
  <c r="H133" i="4"/>
  <c r="G133" i="4"/>
  <c r="F133" i="4"/>
  <c r="E133" i="4"/>
  <c r="AT133" i="4" s="1"/>
  <c r="D133" i="4"/>
  <c r="C133" i="4"/>
  <c r="B133" i="4"/>
  <c r="AY132" i="4"/>
  <c r="AV132" i="4"/>
  <c r="AU132" i="4"/>
  <c r="AS132" i="4"/>
  <c r="AT132" i="4" s="1"/>
  <c r="AQ132" i="4"/>
  <c r="AO132" i="4"/>
  <c r="AP132" i="4" s="1"/>
  <c r="AN132" i="4"/>
  <c r="AM132" i="4"/>
  <c r="AK132" i="4"/>
  <c r="AL132" i="4" s="1"/>
  <c r="AJ132" i="4"/>
  <c r="AI132" i="4"/>
  <c r="AG132" i="4"/>
  <c r="AF132" i="4"/>
  <c r="AE132" i="4"/>
  <c r="AC132" i="4"/>
  <c r="AD132" i="4" s="1"/>
  <c r="AB132" i="4"/>
  <c r="AA132" i="4"/>
  <c r="W132" i="4"/>
  <c r="V132" i="4"/>
  <c r="U132" i="4"/>
  <c r="T132" i="4"/>
  <c r="S132" i="4"/>
  <c r="R132" i="4"/>
  <c r="Q132" i="4"/>
  <c r="P132" i="4"/>
  <c r="O132" i="4"/>
  <c r="N132" i="4"/>
  <c r="M132" i="4"/>
  <c r="L132" i="4"/>
  <c r="K132" i="4"/>
  <c r="J132" i="4"/>
  <c r="I132" i="4"/>
  <c r="H132" i="4"/>
  <c r="G132" i="4"/>
  <c r="F132" i="4"/>
  <c r="E132" i="4"/>
  <c r="AR132" i="4" s="1"/>
  <c r="D132" i="4"/>
  <c r="C132" i="4"/>
  <c r="B132" i="4"/>
  <c r="AY131" i="4"/>
  <c r="AU131" i="4"/>
  <c r="AS131" i="4"/>
  <c r="AT131" i="4" s="1"/>
  <c r="AQ131" i="4"/>
  <c r="AR131" i="4" s="1"/>
  <c r="AO131" i="4"/>
  <c r="AP131" i="4" s="1"/>
  <c r="AM131" i="4"/>
  <c r="AL131" i="4"/>
  <c r="AK131" i="4"/>
  <c r="AI131" i="4"/>
  <c r="AJ131" i="4" s="1"/>
  <c r="AG131" i="4"/>
  <c r="AH131" i="4" s="1"/>
  <c r="AE131" i="4"/>
  <c r="AC131" i="4"/>
  <c r="AD131" i="4" s="1"/>
  <c r="AA131" i="4"/>
  <c r="AB131" i="4" s="1"/>
  <c r="W131" i="4"/>
  <c r="V131" i="4"/>
  <c r="U131" i="4"/>
  <c r="T131" i="4"/>
  <c r="S131" i="4"/>
  <c r="R131" i="4"/>
  <c r="Q131" i="4"/>
  <c r="P131" i="4"/>
  <c r="O131" i="4"/>
  <c r="N131" i="4"/>
  <c r="M131" i="4"/>
  <c r="L131" i="4"/>
  <c r="K131" i="4"/>
  <c r="J131" i="4"/>
  <c r="I131" i="4"/>
  <c r="H131" i="4"/>
  <c r="G131" i="4"/>
  <c r="F131" i="4"/>
  <c r="E131" i="4"/>
  <c r="AV131" i="4" s="1"/>
  <c r="D131" i="4"/>
  <c r="C131" i="4"/>
  <c r="B131" i="4"/>
  <c r="AY130" i="4"/>
  <c r="AU130" i="4"/>
  <c r="AV130" i="4" s="1"/>
  <c r="AT130" i="4"/>
  <c r="AS130" i="4"/>
  <c r="AQ130" i="4"/>
  <c r="AR130" i="4" s="1"/>
  <c r="AP130" i="4"/>
  <c r="AO130" i="4"/>
  <c r="AM130" i="4"/>
  <c r="AN130" i="4" s="1"/>
  <c r="AL130" i="4"/>
  <c r="AK130" i="4"/>
  <c r="AI130" i="4"/>
  <c r="AJ130" i="4" s="1"/>
  <c r="AH130" i="4"/>
  <c r="AG130" i="4"/>
  <c r="AE130" i="4"/>
  <c r="AF130" i="4" s="1"/>
  <c r="AD130" i="4"/>
  <c r="AC130" i="4"/>
  <c r="AA130" i="4"/>
  <c r="AB130" i="4" s="1"/>
  <c r="W130" i="4"/>
  <c r="V130" i="4"/>
  <c r="U130" i="4"/>
  <c r="T130" i="4"/>
  <c r="S130" i="4"/>
  <c r="R130" i="4"/>
  <c r="Q130" i="4"/>
  <c r="P130" i="4"/>
  <c r="O130" i="4"/>
  <c r="N130" i="4"/>
  <c r="M130" i="4"/>
  <c r="L130" i="4"/>
  <c r="K130" i="4"/>
  <c r="J130" i="4"/>
  <c r="I130" i="4"/>
  <c r="H130" i="4"/>
  <c r="G130" i="4"/>
  <c r="F130" i="4"/>
  <c r="E130" i="4"/>
  <c r="D130" i="4"/>
  <c r="C130" i="4"/>
  <c r="B130" i="4"/>
  <c r="AY129" i="4"/>
  <c r="AV129" i="4"/>
  <c r="AU129" i="4"/>
  <c r="AS129" i="4"/>
  <c r="AT129" i="4" s="1"/>
  <c r="AQ129" i="4"/>
  <c r="AO129" i="4"/>
  <c r="AM129" i="4"/>
  <c r="AN129" i="4" s="1"/>
  <c r="AK129" i="4"/>
  <c r="AI129" i="4"/>
  <c r="AJ129" i="4" s="1"/>
  <c r="AG129" i="4"/>
  <c r="AF129" i="4"/>
  <c r="AE129" i="4"/>
  <c r="AC129" i="4"/>
  <c r="AA129" i="4"/>
  <c r="AB129" i="4" s="1"/>
  <c r="W129" i="4"/>
  <c r="V129" i="4"/>
  <c r="U129" i="4"/>
  <c r="T129" i="4"/>
  <c r="S129" i="4"/>
  <c r="R129" i="4"/>
  <c r="Q129" i="4"/>
  <c r="P129" i="4"/>
  <c r="O129" i="4"/>
  <c r="N129" i="4"/>
  <c r="M129" i="4"/>
  <c r="L129" i="4"/>
  <c r="K129" i="4"/>
  <c r="J129" i="4"/>
  <c r="I129" i="4"/>
  <c r="H129" i="4"/>
  <c r="G129" i="4"/>
  <c r="F129" i="4"/>
  <c r="E129" i="4"/>
  <c r="D129" i="4"/>
  <c r="C129" i="4"/>
  <c r="B129" i="4"/>
  <c r="AY128" i="4"/>
  <c r="AU128" i="4"/>
  <c r="AT128" i="4"/>
  <c r="AS128" i="4"/>
  <c r="AQ128" i="4"/>
  <c r="AO128" i="4"/>
  <c r="AP128" i="4" s="1"/>
  <c r="AM128" i="4"/>
  <c r="AL128" i="4"/>
  <c r="AK128" i="4"/>
  <c r="AI128" i="4"/>
  <c r="AG128" i="4"/>
  <c r="AH128" i="4" s="1"/>
  <c r="AE128" i="4"/>
  <c r="AD128" i="4"/>
  <c r="AC128" i="4"/>
  <c r="AA128" i="4"/>
  <c r="W128" i="4"/>
  <c r="V128" i="4"/>
  <c r="U128" i="4"/>
  <c r="T128" i="4"/>
  <c r="S128" i="4"/>
  <c r="R128" i="4"/>
  <c r="Q128" i="4"/>
  <c r="P128" i="4"/>
  <c r="O128" i="4"/>
  <c r="N128" i="4"/>
  <c r="M128" i="4"/>
  <c r="L128" i="4"/>
  <c r="K128" i="4"/>
  <c r="J128" i="4"/>
  <c r="I128" i="4"/>
  <c r="H128" i="4"/>
  <c r="G128" i="4"/>
  <c r="F128" i="4"/>
  <c r="E128" i="4"/>
  <c r="AV128" i="4" s="1"/>
  <c r="D128" i="4"/>
  <c r="C128" i="4"/>
  <c r="B128" i="4"/>
  <c r="AY127" i="4"/>
  <c r="AU127" i="4"/>
  <c r="AV127" i="4" s="1"/>
  <c r="AS127" i="4"/>
  <c r="AT127" i="4" s="1"/>
  <c r="AQ127" i="4"/>
  <c r="AR127" i="4" s="1"/>
  <c r="AO127" i="4"/>
  <c r="AP127" i="4" s="1"/>
  <c r="AM127" i="4"/>
  <c r="AN127" i="4" s="1"/>
  <c r="AK127" i="4"/>
  <c r="AL127" i="4" s="1"/>
  <c r="AI127" i="4"/>
  <c r="AJ127" i="4" s="1"/>
  <c r="AG127" i="4"/>
  <c r="AH127" i="4" s="1"/>
  <c r="AE127" i="4"/>
  <c r="AF127" i="4" s="1"/>
  <c r="AC127" i="4"/>
  <c r="AD127" i="4" s="1"/>
  <c r="AA127" i="4"/>
  <c r="AB127" i="4" s="1"/>
  <c r="W127" i="4"/>
  <c r="V127" i="4"/>
  <c r="U127" i="4"/>
  <c r="T127" i="4"/>
  <c r="S127" i="4"/>
  <c r="R127" i="4"/>
  <c r="Q127" i="4"/>
  <c r="P127" i="4"/>
  <c r="O127" i="4"/>
  <c r="N127" i="4"/>
  <c r="M127" i="4"/>
  <c r="L127" i="4"/>
  <c r="K127" i="4"/>
  <c r="J127" i="4"/>
  <c r="I127" i="4"/>
  <c r="H127" i="4"/>
  <c r="G127" i="4"/>
  <c r="F127" i="4"/>
  <c r="E127" i="4"/>
  <c r="D127" i="4"/>
  <c r="C127" i="4"/>
  <c r="B127" i="4"/>
  <c r="AY126" i="4"/>
  <c r="AU126" i="4"/>
  <c r="AS126" i="4"/>
  <c r="AQ126" i="4"/>
  <c r="AR126" i="4" s="1"/>
  <c r="AO126" i="4"/>
  <c r="AM126" i="4"/>
  <c r="AK126" i="4"/>
  <c r="AI126" i="4"/>
  <c r="AJ126" i="4" s="1"/>
  <c r="AG126" i="4"/>
  <c r="AE126" i="4"/>
  <c r="AC126" i="4"/>
  <c r="AA126" i="4"/>
  <c r="AB126" i="4" s="1"/>
  <c r="W126" i="4"/>
  <c r="V126" i="4"/>
  <c r="U126" i="4"/>
  <c r="T126" i="4"/>
  <c r="S126" i="4"/>
  <c r="R126" i="4"/>
  <c r="Q126" i="4"/>
  <c r="P126" i="4"/>
  <c r="O126" i="4"/>
  <c r="N126" i="4"/>
  <c r="M126" i="4"/>
  <c r="L126" i="4"/>
  <c r="K126" i="4"/>
  <c r="J126" i="4"/>
  <c r="I126" i="4"/>
  <c r="H126" i="4"/>
  <c r="G126" i="4"/>
  <c r="F126" i="4"/>
  <c r="E126" i="4"/>
  <c r="AP126" i="4" s="1"/>
  <c r="D126" i="4"/>
  <c r="C126" i="4"/>
  <c r="B126" i="4"/>
  <c r="AY125" i="4"/>
  <c r="AU125" i="4"/>
  <c r="AV125" i="4" s="1"/>
  <c r="AS125" i="4"/>
  <c r="AT125" i="4" s="1"/>
  <c r="AQ125" i="4"/>
  <c r="AR125" i="4" s="1"/>
  <c r="AO125" i="4"/>
  <c r="AP125" i="4" s="1"/>
  <c r="AM125" i="4"/>
  <c r="AN125" i="4" s="1"/>
  <c r="AK125" i="4"/>
  <c r="AL125" i="4" s="1"/>
  <c r="AI125" i="4"/>
  <c r="AJ125" i="4" s="1"/>
  <c r="AG125" i="4"/>
  <c r="AH125" i="4" s="1"/>
  <c r="AE125" i="4"/>
  <c r="AF125" i="4" s="1"/>
  <c r="AC125" i="4"/>
  <c r="AD125" i="4" s="1"/>
  <c r="AA125" i="4"/>
  <c r="AB125" i="4" s="1"/>
  <c r="W125" i="4"/>
  <c r="V125" i="4"/>
  <c r="U125" i="4"/>
  <c r="T125" i="4"/>
  <c r="S125" i="4"/>
  <c r="R125" i="4"/>
  <c r="Q125" i="4"/>
  <c r="P125" i="4"/>
  <c r="O125" i="4"/>
  <c r="N125" i="4"/>
  <c r="M125" i="4"/>
  <c r="L125" i="4"/>
  <c r="K125" i="4"/>
  <c r="J125" i="4"/>
  <c r="I125" i="4"/>
  <c r="H125" i="4"/>
  <c r="G125" i="4"/>
  <c r="F125" i="4"/>
  <c r="E125" i="4"/>
  <c r="D125" i="4"/>
  <c r="C125" i="4"/>
  <c r="B125" i="4"/>
  <c r="AY124" i="4"/>
  <c r="AU124" i="4"/>
  <c r="AS124" i="4"/>
  <c r="AT124" i="4" s="1"/>
  <c r="AR124" i="4"/>
  <c r="AQ124" i="4"/>
  <c r="AP124" i="4"/>
  <c r="AO124" i="4"/>
  <c r="AM124" i="4"/>
  <c r="AK124" i="4"/>
  <c r="AL124" i="4" s="1"/>
  <c r="AJ124" i="4"/>
  <c r="AI124" i="4"/>
  <c r="AH124" i="4"/>
  <c r="AG124" i="4"/>
  <c r="AE124" i="4"/>
  <c r="AC124" i="4"/>
  <c r="AD124" i="4" s="1"/>
  <c r="AB124" i="4"/>
  <c r="AA124" i="4"/>
  <c r="W124" i="4"/>
  <c r="V124" i="4"/>
  <c r="U124" i="4"/>
  <c r="T124" i="4"/>
  <c r="S124" i="4"/>
  <c r="R124" i="4"/>
  <c r="Q124" i="4"/>
  <c r="P124" i="4"/>
  <c r="O124" i="4"/>
  <c r="N124" i="4"/>
  <c r="M124" i="4"/>
  <c r="L124" i="4"/>
  <c r="K124" i="4"/>
  <c r="J124" i="4"/>
  <c r="I124" i="4"/>
  <c r="H124" i="4"/>
  <c r="G124" i="4"/>
  <c r="F124" i="4"/>
  <c r="E124" i="4"/>
  <c r="AV124" i="4" s="1"/>
  <c r="D124" i="4"/>
  <c r="C124" i="4"/>
  <c r="B124" i="4"/>
  <c r="AY123" i="4"/>
  <c r="AU123" i="4"/>
  <c r="AV123" i="4" s="1"/>
  <c r="AS123" i="4"/>
  <c r="AT123" i="4" s="1"/>
  <c r="AQ123" i="4"/>
  <c r="AR123" i="4" s="1"/>
  <c r="AO123" i="4"/>
  <c r="AP123" i="4" s="1"/>
  <c r="AM123" i="4"/>
  <c r="AN123" i="4" s="1"/>
  <c r="AK123" i="4"/>
  <c r="AL123" i="4" s="1"/>
  <c r="AI123" i="4"/>
  <c r="AJ123" i="4" s="1"/>
  <c r="AG123" i="4"/>
  <c r="AH123" i="4" s="1"/>
  <c r="AE123" i="4"/>
  <c r="AF123" i="4" s="1"/>
  <c r="AC123" i="4"/>
  <c r="AD123" i="4" s="1"/>
  <c r="AA123" i="4"/>
  <c r="AB123" i="4" s="1"/>
  <c r="W123" i="4"/>
  <c r="V123" i="4"/>
  <c r="U123" i="4"/>
  <c r="T123" i="4"/>
  <c r="S123" i="4"/>
  <c r="R123" i="4"/>
  <c r="Q123" i="4"/>
  <c r="P123" i="4"/>
  <c r="O123" i="4"/>
  <c r="N123" i="4"/>
  <c r="M123" i="4"/>
  <c r="L123" i="4"/>
  <c r="K123" i="4"/>
  <c r="J123" i="4"/>
  <c r="I123" i="4"/>
  <c r="H123" i="4"/>
  <c r="G123" i="4"/>
  <c r="F123" i="4"/>
  <c r="E123" i="4"/>
  <c r="D123" i="4"/>
  <c r="C123" i="4"/>
  <c r="B123" i="4"/>
  <c r="AY122" i="4"/>
  <c r="AU122" i="4"/>
  <c r="AV122" i="4" s="1"/>
  <c r="AT122" i="4"/>
  <c r="AS122" i="4"/>
  <c r="AR122" i="4"/>
  <c r="AQ122" i="4"/>
  <c r="AP122" i="4"/>
  <c r="AO122" i="4"/>
  <c r="AM122" i="4"/>
  <c r="AN122" i="4" s="1"/>
  <c r="AL122" i="4"/>
  <c r="AK122" i="4"/>
  <c r="AJ122" i="4"/>
  <c r="AI122" i="4"/>
  <c r="AH122" i="4"/>
  <c r="AG122" i="4"/>
  <c r="AE122" i="4"/>
  <c r="AF122" i="4" s="1"/>
  <c r="AD122" i="4"/>
  <c r="AC122" i="4"/>
  <c r="AB122" i="4"/>
  <c r="AA122" i="4"/>
  <c r="W122" i="4"/>
  <c r="V122" i="4"/>
  <c r="U122" i="4"/>
  <c r="T122" i="4"/>
  <c r="S122" i="4"/>
  <c r="R122" i="4"/>
  <c r="Q122" i="4"/>
  <c r="P122" i="4"/>
  <c r="O122" i="4"/>
  <c r="N122" i="4"/>
  <c r="M122" i="4"/>
  <c r="L122" i="4"/>
  <c r="K122" i="4"/>
  <c r="J122" i="4"/>
  <c r="I122" i="4"/>
  <c r="H122" i="4"/>
  <c r="G122" i="4"/>
  <c r="F122" i="4"/>
  <c r="E122" i="4"/>
  <c r="D122" i="4"/>
  <c r="C122" i="4"/>
  <c r="B122" i="4"/>
  <c r="AY121" i="4"/>
  <c r="AU121" i="4"/>
  <c r="AV121" i="4" s="1"/>
  <c r="AS121" i="4"/>
  <c r="AT121" i="4" s="1"/>
  <c r="AQ121" i="4"/>
  <c r="AR121" i="4" s="1"/>
  <c r="AO121" i="4"/>
  <c r="AP121" i="4" s="1"/>
  <c r="AM121" i="4"/>
  <c r="AN121" i="4" s="1"/>
  <c r="AK121" i="4"/>
  <c r="AL121" i="4" s="1"/>
  <c r="AI121" i="4"/>
  <c r="AJ121" i="4" s="1"/>
  <c r="AG121" i="4"/>
  <c r="AH121" i="4" s="1"/>
  <c r="AE121" i="4"/>
  <c r="AF121" i="4" s="1"/>
  <c r="AC121" i="4"/>
  <c r="AD121" i="4" s="1"/>
  <c r="AA121" i="4"/>
  <c r="AB121" i="4" s="1"/>
  <c r="W121" i="4"/>
  <c r="V121" i="4"/>
  <c r="U121" i="4"/>
  <c r="T121" i="4"/>
  <c r="S121" i="4"/>
  <c r="R121" i="4"/>
  <c r="Q121" i="4"/>
  <c r="P121" i="4"/>
  <c r="O121" i="4"/>
  <c r="N121" i="4"/>
  <c r="M121" i="4"/>
  <c r="L121" i="4"/>
  <c r="K121" i="4"/>
  <c r="J121" i="4"/>
  <c r="I121" i="4"/>
  <c r="H121" i="4"/>
  <c r="G121" i="4"/>
  <c r="F121" i="4"/>
  <c r="E121" i="4"/>
  <c r="D121" i="4"/>
  <c r="C121" i="4"/>
  <c r="B121" i="4"/>
  <c r="AY120" i="4"/>
  <c r="AU120" i="4"/>
  <c r="AS120" i="4"/>
  <c r="AQ120" i="4"/>
  <c r="AO120" i="4"/>
  <c r="AP120" i="4" s="1"/>
  <c r="AM120" i="4"/>
  <c r="AK120" i="4"/>
  <c r="AI120" i="4"/>
  <c r="AG120" i="4"/>
  <c r="AH120" i="4" s="1"/>
  <c r="AE120" i="4"/>
  <c r="AC120" i="4"/>
  <c r="AA120" i="4"/>
  <c r="W120" i="4"/>
  <c r="V120" i="4"/>
  <c r="U120" i="4"/>
  <c r="T120" i="4"/>
  <c r="S120" i="4"/>
  <c r="R120" i="4"/>
  <c r="Q120" i="4"/>
  <c r="P120" i="4"/>
  <c r="O120" i="4"/>
  <c r="N120" i="4"/>
  <c r="M120" i="4"/>
  <c r="L120" i="4"/>
  <c r="K120" i="4"/>
  <c r="J120" i="4"/>
  <c r="I120" i="4"/>
  <c r="H120" i="4"/>
  <c r="G120" i="4"/>
  <c r="F120" i="4"/>
  <c r="E120" i="4"/>
  <c r="AV120" i="4" s="1"/>
  <c r="D120" i="4"/>
  <c r="C120" i="4"/>
  <c r="B120" i="4"/>
  <c r="AY119" i="4"/>
  <c r="AU119" i="4"/>
  <c r="AV119" i="4" s="1"/>
  <c r="AS119" i="4"/>
  <c r="AT119" i="4" s="1"/>
  <c r="AQ119" i="4"/>
  <c r="AR119" i="4" s="1"/>
  <c r="AO119" i="4"/>
  <c r="AP119" i="4" s="1"/>
  <c r="AM119" i="4"/>
  <c r="AN119" i="4" s="1"/>
  <c r="AK119" i="4"/>
  <c r="AL119" i="4" s="1"/>
  <c r="AI119" i="4"/>
  <c r="AJ119" i="4" s="1"/>
  <c r="AG119" i="4"/>
  <c r="AH119" i="4" s="1"/>
  <c r="AE119" i="4"/>
  <c r="AF119" i="4" s="1"/>
  <c r="AC119" i="4"/>
  <c r="AD119" i="4" s="1"/>
  <c r="AA119" i="4"/>
  <c r="AB119" i="4" s="1"/>
  <c r="W119" i="4"/>
  <c r="V119" i="4"/>
  <c r="U119" i="4"/>
  <c r="T119" i="4"/>
  <c r="S119" i="4"/>
  <c r="R119" i="4"/>
  <c r="Q119" i="4"/>
  <c r="P119" i="4"/>
  <c r="O119" i="4"/>
  <c r="N119" i="4"/>
  <c r="M119" i="4"/>
  <c r="L119" i="4"/>
  <c r="K119" i="4"/>
  <c r="J119" i="4"/>
  <c r="I119" i="4"/>
  <c r="H119" i="4"/>
  <c r="G119" i="4"/>
  <c r="F119" i="4"/>
  <c r="E119" i="4"/>
  <c r="D119" i="4"/>
  <c r="C119" i="4"/>
  <c r="B119" i="4"/>
  <c r="AY118" i="4"/>
  <c r="AU118" i="4"/>
  <c r="AS118" i="4"/>
  <c r="AQ118" i="4"/>
  <c r="AR118" i="4" s="1"/>
  <c r="AO118" i="4"/>
  <c r="AM118" i="4"/>
  <c r="AK118" i="4"/>
  <c r="AI118" i="4"/>
  <c r="AJ118" i="4" s="1"/>
  <c r="AG118" i="4"/>
  <c r="AE118" i="4"/>
  <c r="AC118" i="4"/>
  <c r="AA118" i="4"/>
  <c r="AB118" i="4" s="1"/>
  <c r="W118" i="4"/>
  <c r="V118" i="4"/>
  <c r="U118" i="4"/>
  <c r="T118" i="4"/>
  <c r="S118" i="4"/>
  <c r="R118" i="4"/>
  <c r="Q118" i="4"/>
  <c r="P118" i="4"/>
  <c r="O118" i="4"/>
  <c r="N118" i="4"/>
  <c r="M118" i="4"/>
  <c r="L118" i="4"/>
  <c r="K118" i="4"/>
  <c r="J118" i="4"/>
  <c r="I118" i="4"/>
  <c r="H118" i="4"/>
  <c r="G118" i="4"/>
  <c r="F118" i="4"/>
  <c r="E118" i="4"/>
  <c r="AP118" i="4" s="1"/>
  <c r="D118" i="4"/>
  <c r="C118" i="4"/>
  <c r="B118" i="4"/>
  <c r="AY117" i="4"/>
  <c r="AU117" i="4"/>
  <c r="AV117" i="4" s="1"/>
  <c r="AS117" i="4"/>
  <c r="AT117" i="4" s="1"/>
  <c r="AQ117" i="4"/>
  <c r="AR117" i="4" s="1"/>
  <c r="AO117" i="4"/>
  <c r="AP117" i="4" s="1"/>
  <c r="AM117" i="4"/>
  <c r="AN117" i="4" s="1"/>
  <c r="AK117" i="4"/>
  <c r="AL117" i="4" s="1"/>
  <c r="AI117" i="4"/>
  <c r="AJ117" i="4" s="1"/>
  <c r="AG117" i="4"/>
  <c r="AH117" i="4" s="1"/>
  <c r="AE117" i="4"/>
  <c r="AF117" i="4" s="1"/>
  <c r="AC117" i="4"/>
  <c r="AD117" i="4" s="1"/>
  <c r="AA117" i="4"/>
  <c r="AB117" i="4" s="1"/>
  <c r="W117" i="4"/>
  <c r="V117" i="4"/>
  <c r="U117" i="4"/>
  <c r="T117" i="4"/>
  <c r="S117" i="4"/>
  <c r="R117" i="4"/>
  <c r="Q117" i="4"/>
  <c r="P117" i="4"/>
  <c r="O117" i="4"/>
  <c r="N117" i="4"/>
  <c r="M117" i="4"/>
  <c r="L117" i="4"/>
  <c r="K117" i="4"/>
  <c r="J117" i="4"/>
  <c r="I117" i="4"/>
  <c r="H117" i="4"/>
  <c r="G117" i="4"/>
  <c r="F117" i="4"/>
  <c r="E117" i="4"/>
  <c r="D117" i="4"/>
  <c r="C117" i="4"/>
  <c r="B117" i="4"/>
  <c r="AY116" i="4"/>
  <c r="AU116" i="4"/>
  <c r="AS116" i="4"/>
  <c r="AT116" i="4" s="1"/>
  <c r="AR116" i="4"/>
  <c r="AQ116" i="4"/>
  <c r="AP116" i="4"/>
  <c r="AO116" i="4"/>
  <c r="AM116" i="4"/>
  <c r="AK116" i="4"/>
  <c r="AL116" i="4" s="1"/>
  <c r="AJ116" i="4"/>
  <c r="AI116" i="4"/>
  <c r="AH116" i="4"/>
  <c r="AG116" i="4"/>
  <c r="AE116" i="4"/>
  <c r="AC116" i="4"/>
  <c r="AD116" i="4" s="1"/>
  <c r="AB116" i="4"/>
  <c r="AA116" i="4"/>
  <c r="W116" i="4"/>
  <c r="V116" i="4"/>
  <c r="U116" i="4"/>
  <c r="T116" i="4"/>
  <c r="S116" i="4"/>
  <c r="R116" i="4"/>
  <c r="Q116" i="4"/>
  <c r="P116" i="4"/>
  <c r="O116" i="4"/>
  <c r="N116" i="4"/>
  <c r="M116" i="4"/>
  <c r="L116" i="4"/>
  <c r="K116" i="4"/>
  <c r="J116" i="4"/>
  <c r="I116" i="4"/>
  <c r="H116" i="4"/>
  <c r="G116" i="4"/>
  <c r="F116" i="4"/>
  <c r="E116" i="4"/>
  <c r="AV116" i="4" s="1"/>
  <c r="D116" i="4"/>
  <c r="C116" i="4"/>
  <c r="B116" i="4"/>
  <c r="AY115" i="4"/>
  <c r="AU115" i="4"/>
  <c r="AV115" i="4" s="1"/>
  <c r="AS115" i="4"/>
  <c r="AT115" i="4" s="1"/>
  <c r="AQ115" i="4"/>
  <c r="AR115" i="4" s="1"/>
  <c r="AO115" i="4"/>
  <c r="AP115" i="4" s="1"/>
  <c r="AM115" i="4"/>
  <c r="AN115" i="4" s="1"/>
  <c r="AK115" i="4"/>
  <c r="AL115" i="4" s="1"/>
  <c r="AI115" i="4"/>
  <c r="AJ115" i="4" s="1"/>
  <c r="AG115" i="4"/>
  <c r="AH115" i="4" s="1"/>
  <c r="AE115" i="4"/>
  <c r="AF115" i="4" s="1"/>
  <c r="AC115" i="4"/>
  <c r="AD115" i="4" s="1"/>
  <c r="AA115" i="4"/>
  <c r="AB115" i="4" s="1"/>
  <c r="W115" i="4"/>
  <c r="V115" i="4"/>
  <c r="U115" i="4"/>
  <c r="T115" i="4"/>
  <c r="S115" i="4"/>
  <c r="R115" i="4"/>
  <c r="Q115" i="4"/>
  <c r="P115" i="4"/>
  <c r="O115" i="4"/>
  <c r="N115" i="4"/>
  <c r="M115" i="4"/>
  <c r="L115" i="4"/>
  <c r="K115" i="4"/>
  <c r="J115" i="4"/>
  <c r="I115" i="4"/>
  <c r="H115" i="4"/>
  <c r="G115" i="4"/>
  <c r="F115" i="4"/>
  <c r="E115" i="4"/>
  <c r="D115" i="4"/>
  <c r="C115" i="4"/>
  <c r="B115" i="4"/>
  <c r="AY114" i="4"/>
  <c r="AU114" i="4"/>
  <c r="AV114" i="4" s="1"/>
  <c r="AT114" i="4"/>
  <c r="AS114" i="4"/>
  <c r="AR114" i="4"/>
  <c r="AQ114" i="4"/>
  <c r="AP114" i="4"/>
  <c r="AO114" i="4"/>
  <c r="AM114" i="4"/>
  <c r="AN114" i="4" s="1"/>
  <c r="AL114" i="4"/>
  <c r="AK114" i="4"/>
  <c r="AJ114" i="4"/>
  <c r="AI114" i="4"/>
  <c r="AH114" i="4"/>
  <c r="AG114" i="4"/>
  <c r="AE114" i="4"/>
  <c r="AF114" i="4" s="1"/>
  <c r="AD114" i="4"/>
  <c r="AC114" i="4"/>
  <c r="AB114" i="4"/>
  <c r="AA114" i="4"/>
  <c r="W114" i="4"/>
  <c r="V114" i="4"/>
  <c r="U114" i="4"/>
  <c r="T114" i="4"/>
  <c r="S114" i="4"/>
  <c r="R114" i="4"/>
  <c r="Q114" i="4"/>
  <c r="P114" i="4"/>
  <c r="O114" i="4"/>
  <c r="N114" i="4"/>
  <c r="M114" i="4"/>
  <c r="L114" i="4"/>
  <c r="K114" i="4"/>
  <c r="J114" i="4"/>
  <c r="I114" i="4"/>
  <c r="H114" i="4"/>
  <c r="G114" i="4"/>
  <c r="F114" i="4"/>
  <c r="E114" i="4"/>
  <c r="D114" i="4"/>
  <c r="C114" i="4"/>
  <c r="B114" i="4"/>
  <c r="AY113" i="4"/>
  <c r="AU113" i="4"/>
  <c r="AV113" i="4" s="1"/>
  <c r="AT113" i="4"/>
  <c r="AS113" i="4"/>
  <c r="AQ113" i="4"/>
  <c r="AR113" i="4" s="1"/>
  <c r="AO113" i="4"/>
  <c r="AP113" i="4" s="1"/>
  <c r="AM113" i="4"/>
  <c r="AN113" i="4" s="1"/>
  <c r="AL113" i="4"/>
  <c r="AK113" i="4"/>
  <c r="AI113" i="4"/>
  <c r="AJ113" i="4" s="1"/>
  <c r="AG113" i="4"/>
  <c r="AH113" i="4" s="1"/>
  <c r="AE113" i="4"/>
  <c r="AF113" i="4" s="1"/>
  <c r="AD113" i="4"/>
  <c r="AC113" i="4"/>
  <c r="AA113" i="4"/>
  <c r="AB113" i="4" s="1"/>
  <c r="W113" i="4"/>
  <c r="V113" i="4"/>
  <c r="U113" i="4"/>
  <c r="T113" i="4"/>
  <c r="S113" i="4"/>
  <c r="R113" i="4"/>
  <c r="Q113" i="4"/>
  <c r="P113" i="4"/>
  <c r="O113" i="4"/>
  <c r="N113" i="4"/>
  <c r="M113" i="4"/>
  <c r="L113" i="4"/>
  <c r="K113" i="4"/>
  <c r="J113" i="4"/>
  <c r="I113" i="4"/>
  <c r="H113" i="4"/>
  <c r="G113" i="4"/>
  <c r="F113" i="4"/>
  <c r="E113" i="4"/>
  <c r="D113" i="4"/>
  <c r="C113" i="4"/>
  <c r="B113" i="4"/>
  <c r="AY112" i="4"/>
  <c r="AU112" i="4"/>
  <c r="AS112" i="4"/>
  <c r="AQ112" i="4"/>
  <c r="AO112" i="4"/>
  <c r="AP112" i="4" s="1"/>
  <c r="AM112" i="4"/>
  <c r="AK112" i="4"/>
  <c r="AI112" i="4"/>
  <c r="AG112" i="4"/>
  <c r="AH112" i="4" s="1"/>
  <c r="AE112" i="4"/>
  <c r="AC112" i="4"/>
  <c r="AA112" i="4"/>
  <c r="W112" i="4"/>
  <c r="V112" i="4"/>
  <c r="U112" i="4"/>
  <c r="T112" i="4"/>
  <c r="S112" i="4"/>
  <c r="R112" i="4"/>
  <c r="Q112" i="4"/>
  <c r="P112" i="4"/>
  <c r="O112" i="4"/>
  <c r="N112" i="4"/>
  <c r="M112" i="4"/>
  <c r="L112" i="4"/>
  <c r="K112" i="4"/>
  <c r="J112" i="4"/>
  <c r="I112" i="4"/>
  <c r="H112" i="4"/>
  <c r="G112" i="4"/>
  <c r="F112" i="4"/>
  <c r="E112" i="4"/>
  <c r="AV112" i="4" s="1"/>
  <c r="D112" i="4"/>
  <c r="C112" i="4"/>
  <c r="B112" i="4"/>
  <c r="AY111" i="4"/>
  <c r="AU111" i="4"/>
  <c r="AS111" i="4"/>
  <c r="AT111" i="4" s="1"/>
  <c r="AQ111" i="4"/>
  <c r="AR111" i="4" s="1"/>
  <c r="AO111" i="4"/>
  <c r="AP111" i="4" s="1"/>
  <c r="AM111" i="4"/>
  <c r="AK111" i="4"/>
  <c r="AL111" i="4" s="1"/>
  <c r="AI111" i="4"/>
  <c r="AJ111" i="4" s="1"/>
  <c r="AG111" i="4"/>
  <c r="AH111" i="4" s="1"/>
  <c r="AE111" i="4"/>
  <c r="AC111" i="4"/>
  <c r="AD111" i="4" s="1"/>
  <c r="AA111" i="4"/>
  <c r="AB111" i="4" s="1"/>
  <c r="W111" i="4"/>
  <c r="V111" i="4"/>
  <c r="U111" i="4"/>
  <c r="T111" i="4"/>
  <c r="S111" i="4"/>
  <c r="R111" i="4"/>
  <c r="Q111" i="4"/>
  <c r="P111" i="4"/>
  <c r="O111" i="4"/>
  <c r="N111" i="4"/>
  <c r="M111" i="4"/>
  <c r="L111" i="4"/>
  <c r="K111" i="4"/>
  <c r="J111" i="4"/>
  <c r="I111" i="4"/>
  <c r="H111" i="4"/>
  <c r="G111" i="4"/>
  <c r="F111" i="4"/>
  <c r="E111" i="4"/>
  <c r="AV111" i="4" s="1"/>
  <c r="D111" i="4"/>
  <c r="C111" i="4"/>
  <c r="B111" i="4"/>
  <c r="AY110" i="4"/>
  <c r="AU110" i="4"/>
  <c r="AS110" i="4"/>
  <c r="AQ110" i="4"/>
  <c r="AR110" i="4" s="1"/>
  <c r="AO110" i="4"/>
  <c r="AM110" i="4"/>
  <c r="AK110" i="4"/>
  <c r="AI110" i="4"/>
  <c r="AJ110" i="4" s="1"/>
  <c r="AG110" i="4"/>
  <c r="AE110" i="4"/>
  <c r="AC110" i="4"/>
  <c r="AA110" i="4"/>
  <c r="AB110" i="4" s="1"/>
  <c r="W110" i="4"/>
  <c r="V110" i="4"/>
  <c r="U110" i="4"/>
  <c r="T110" i="4"/>
  <c r="S110" i="4"/>
  <c r="R110" i="4"/>
  <c r="Q110" i="4"/>
  <c r="P110" i="4"/>
  <c r="O110" i="4"/>
  <c r="N110" i="4"/>
  <c r="M110" i="4"/>
  <c r="L110" i="4"/>
  <c r="K110" i="4"/>
  <c r="J110" i="4"/>
  <c r="I110" i="4"/>
  <c r="H110" i="4"/>
  <c r="G110" i="4"/>
  <c r="F110" i="4"/>
  <c r="E110" i="4"/>
  <c r="AP110" i="4" s="1"/>
  <c r="D110" i="4"/>
  <c r="C110" i="4"/>
  <c r="B110" i="4"/>
  <c r="AY109" i="4"/>
  <c r="AU109" i="4"/>
  <c r="AV109" i="4" s="1"/>
  <c r="AS109" i="4"/>
  <c r="AT109" i="4" s="1"/>
  <c r="AQ109" i="4"/>
  <c r="AR109" i="4" s="1"/>
  <c r="AO109" i="4"/>
  <c r="AM109" i="4"/>
  <c r="AN109" i="4" s="1"/>
  <c r="AK109" i="4"/>
  <c r="AL109" i="4" s="1"/>
  <c r="AI109" i="4"/>
  <c r="AJ109" i="4" s="1"/>
  <c r="AG109" i="4"/>
  <c r="AE109" i="4"/>
  <c r="AF109" i="4" s="1"/>
  <c r="AC109" i="4"/>
  <c r="AD109" i="4" s="1"/>
  <c r="AA109" i="4"/>
  <c r="AB109" i="4" s="1"/>
  <c r="W109" i="4"/>
  <c r="V109" i="4"/>
  <c r="U109" i="4"/>
  <c r="T109" i="4"/>
  <c r="S109" i="4"/>
  <c r="R109" i="4"/>
  <c r="Q109" i="4"/>
  <c r="P109" i="4"/>
  <c r="O109" i="4"/>
  <c r="N109" i="4"/>
  <c r="M109" i="4"/>
  <c r="L109" i="4"/>
  <c r="K109" i="4"/>
  <c r="J109" i="4"/>
  <c r="I109" i="4"/>
  <c r="H109" i="4"/>
  <c r="G109" i="4"/>
  <c r="F109" i="4"/>
  <c r="E109" i="4"/>
  <c r="AP109" i="4" s="1"/>
  <c r="D109" i="4"/>
  <c r="C109" i="4"/>
  <c r="B109" i="4"/>
  <c r="AY108" i="4"/>
  <c r="AU108" i="4"/>
  <c r="AS108" i="4"/>
  <c r="AT108" i="4" s="1"/>
  <c r="AR108" i="4"/>
  <c r="AQ108" i="4"/>
  <c r="AP108" i="4"/>
  <c r="AO108" i="4"/>
  <c r="AM108" i="4"/>
  <c r="AK108" i="4"/>
  <c r="AL108" i="4" s="1"/>
  <c r="AJ108" i="4"/>
  <c r="AI108" i="4"/>
  <c r="AH108" i="4"/>
  <c r="AG108" i="4"/>
  <c r="AE108" i="4"/>
  <c r="AC108" i="4"/>
  <c r="AD108" i="4" s="1"/>
  <c r="AB108" i="4"/>
  <c r="AA108" i="4"/>
  <c r="W108" i="4"/>
  <c r="V108" i="4"/>
  <c r="U108" i="4"/>
  <c r="T108" i="4"/>
  <c r="S108" i="4"/>
  <c r="R108" i="4"/>
  <c r="Q108" i="4"/>
  <c r="P108" i="4"/>
  <c r="O108" i="4"/>
  <c r="N108" i="4"/>
  <c r="M108" i="4"/>
  <c r="L108" i="4"/>
  <c r="K108" i="4"/>
  <c r="J108" i="4"/>
  <c r="I108" i="4"/>
  <c r="H108" i="4"/>
  <c r="G108" i="4"/>
  <c r="F108" i="4"/>
  <c r="E108" i="4"/>
  <c r="AV108" i="4" s="1"/>
  <c r="D108" i="4"/>
  <c r="C108" i="4"/>
  <c r="B108" i="4"/>
  <c r="AY107" i="4"/>
  <c r="AU107" i="4"/>
  <c r="AV107" i="4" s="1"/>
  <c r="AS107" i="4"/>
  <c r="AT107" i="4" s="1"/>
  <c r="AQ107" i="4"/>
  <c r="AO107" i="4"/>
  <c r="AP107" i="4" s="1"/>
  <c r="AM107" i="4"/>
  <c r="AN107" i="4" s="1"/>
  <c r="AK107" i="4"/>
  <c r="AL107" i="4" s="1"/>
  <c r="AI107" i="4"/>
  <c r="AG107" i="4"/>
  <c r="AH107" i="4" s="1"/>
  <c r="AE107" i="4"/>
  <c r="AF107" i="4" s="1"/>
  <c r="AC107" i="4"/>
  <c r="AD107" i="4" s="1"/>
  <c r="AA107" i="4"/>
  <c r="W107" i="4"/>
  <c r="V107" i="4"/>
  <c r="U107" i="4"/>
  <c r="T107" i="4"/>
  <c r="S107" i="4"/>
  <c r="R107" i="4"/>
  <c r="Q107" i="4"/>
  <c r="P107" i="4"/>
  <c r="O107" i="4"/>
  <c r="N107" i="4"/>
  <c r="M107" i="4"/>
  <c r="L107" i="4"/>
  <c r="K107" i="4"/>
  <c r="J107" i="4"/>
  <c r="I107" i="4"/>
  <c r="H107" i="4"/>
  <c r="G107" i="4"/>
  <c r="F107" i="4"/>
  <c r="E107" i="4"/>
  <c r="AR107" i="4" s="1"/>
  <c r="D107" i="4"/>
  <c r="C107" i="4"/>
  <c r="B107" i="4"/>
  <c r="AY106" i="4"/>
  <c r="AU106" i="4"/>
  <c r="AV106" i="4" s="1"/>
  <c r="AT106" i="4"/>
  <c r="AS106" i="4"/>
  <c r="AR106" i="4"/>
  <c r="AQ106" i="4"/>
  <c r="AP106" i="4"/>
  <c r="AO106" i="4"/>
  <c r="AM106" i="4"/>
  <c r="AN106" i="4" s="1"/>
  <c r="AL106" i="4"/>
  <c r="AK106" i="4"/>
  <c r="AJ106" i="4"/>
  <c r="AI106" i="4"/>
  <c r="AH106" i="4"/>
  <c r="AG106" i="4"/>
  <c r="AE106" i="4"/>
  <c r="AF106" i="4" s="1"/>
  <c r="AD106" i="4"/>
  <c r="AC106" i="4"/>
  <c r="AB106" i="4"/>
  <c r="AA106" i="4"/>
  <c r="W106" i="4"/>
  <c r="V106" i="4"/>
  <c r="U106" i="4"/>
  <c r="T106" i="4"/>
  <c r="S106" i="4"/>
  <c r="R106" i="4"/>
  <c r="Q106" i="4"/>
  <c r="P106" i="4"/>
  <c r="O106" i="4"/>
  <c r="N106" i="4"/>
  <c r="M106" i="4"/>
  <c r="L106" i="4"/>
  <c r="K106" i="4"/>
  <c r="J106" i="4"/>
  <c r="I106" i="4"/>
  <c r="H106" i="4"/>
  <c r="G106" i="4"/>
  <c r="F106" i="4"/>
  <c r="E106" i="4"/>
  <c r="D106" i="4"/>
  <c r="C106" i="4"/>
  <c r="B106" i="4"/>
  <c r="AY105" i="4"/>
  <c r="AU105" i="4"/>
  <c r="AV105" i="4" s="1"/>
  <c r="AT105" i="4"/>
  <c r="AS105" i="4"/>
  <c r="AQ105" i="4"/>
  <c r="AR105" i="4" s="1"/>
  <c r="AO105" i="4"/>
  <c r="AP105" i="4" s="1"/>
  <c r="AM105" i="4"/>
  <c r="AN105" i="4" s="1"/>
  <c r="AL105" i="4"/>
  <c r="AK105" i="4"/>
  <c r="AI105" i="4"/>
  <c r="AJ105" i="4" s="1"/>
  <c r="AG105" i="4"/>
  <c r="AH105" i="4" s="1"/>
  <c r="AE105" i="4"/>
  <c r="AF105" i="4" s="1"/>
  <c r="AD105" i="4"/>
  <c r="AC105" i="4"/>
  <c r="AA105" i="4"/>
  <c r="AB105" i="4" s="1"/>
  <c r="W105" i="4"/>
  <c r="V105" i="4"/>
  <c r="U105" i="4"/>
  <c r="T105" i="4"/>
  <c r="S105" i="4"/>
  <c r="R105" i="4"/>
  <c r="Q105" i="4"/>
  <c r="P105" i="4"/>
  <c r="O105" i="4"/>
  <c r="N105" i="4"/>
  <c r="M105" i="4"/>
  <c r="L105" i="4"/>
  <c r="K105" i="4"/>
  <c r="J105" i="4"/>
  <c r="I105" i="4"/>
  <c r="H105" i="4"/>
  <c r="G105" i="4"/>
  <c r="F105" i="4"/>
  <c r="E105" i="4"/>
  <c r="D105" i="4"/>
  <c r="C105" i="4"/>
  <c r="B105" i="4"/>
  <c r="AY104" i="4"/>
  <c r="AU104" i="4"/>
  <c r="AS104" i="4"/>
  <c r="AQ104" i="4"/>
  <c r="AO104" i="4"/>
  <c r="AP104" i="4" s="1"/>
  <c r="AM104" i="4"/>
  <c r="AK104" i="4"/>
  <c r="AI104" i="4"/>
  <c r="AG104" i="4"/>
  <c r="AH104" i="4" s="1"/>
  <c r="AE104" i="4"/>
  <c r="AC104" i="4"/>
  <c r="AA104" i="4"/>
  <c r="W104" i="4"/>
  <c r="V104" i="4"/>
  <c r="U104" i="4"/>
  <c r="T104" i="4"/>
  <c r="S104" i="4"/>
  <c r="R104" i="4"/>
  <c r="Q104" i="4"/>
  <c r="P104" i="4"/>
  <c r="O104" i="4"/>
  <c r="N104" i="4"/>
  <c r="M104" i="4"/>
  <c r="L104" i="4"/>
  <c r="K104" i="4"/>
  <c r="J104" i="4"/>
  <c r="I104" i="4"/>
  <c r="H104" i="4"/>
  <c r="G104" i="4"/>
  <c r="F104" i="4"/>
  <c r="E104" i="4"/>
  <c r="AV104" i="4" s="1"/>
  <c r="D104" i="4"/>
  <c r="C104" i="4"/>
  <c r="B104" i="4"/>
  <c r="AY103" i="4"/>
  <c r="AU103" i="4"/>
  <c r="AS103" i="4"/>
  <c r="AT103" i="4" s="1"/>
  <c r="AQ103" i="4"/>
  <c r="AR103" i="4" s="1"/>
  <c r="AO103" i="4"/>
  <c r="AP103" i="4" s="1"/>
  <c r="AM103" i="4"/>
  <c r="AK103" i="4"/>
  <c r="AL103" i="4" s="1"/>
  <c r="AI103" i="4"/>
  <c r="AJ103" i="4" s="1"/>
  <c r="AG103" i="4"/>
  <c r="AH103" i="4" s="1"/>
  <c r="AE103" i="4"/>
  <c r="AC103" i="4"/>
  <c r="AD103" i="4" s="1"/>
  <c r="AA103" i="4"/>
  <c r="AB103" i="4" s="1"/>
  <c r="W103" i="4"/>
  <c r="V103" i="4"/>
  <c r="U103" i="4"/>
  <c r="T103" i="4"/>
  <c r="S103" i="4"/>
  <c r="R103" i="4"/>
  <c r="Q103" i="4"/>
  <c r="P103" i="4"/>
  <c r="O103" i="4"/>
  <c r="N103" i="4"/>
  <c r="M103" i="4"/>
  <c r="L103" i="4"/>
  <c r="K103" i="4"/>
  <c r="J103" i="4"/>
  <c r="I103" i="4"/>
  <c r="H103" i="4"/>
  <c r="G103" i="4"/>
  <c r="F103" i="4"/>
  <c r="E103" i="4"/>
  <c r="AV103" i="4" s="1"/>
  <c r="D103" i="4"/>
  <c r="C103" i="4"/>
  <c r="B103" i="4"/>
  <c r="AY102" i="4"/>
  <c r="AU102" i="4"/>
  <c r="AS102" i="4"/>
  <c r="AQ102" i="4"/>
  <c r="AR102" i="4" s="1"/>
  <c r="AO102" i="4"/>
  <c r="AM102" i="4"/>
  <c r="AK102" i="4"/>
  <c r="AI102" i="4"/>
  <c r="AJ102" i="4" s="1"/>
  <c r="AG102" i="4"/>
  <c r="AE102" i="4"/>
  <c r="AC102" i="4"/>
  <c r="AA102" i="4"/>
  <c r="AB102" i="4" s="1"/>
  <c r="W102" i="4"/>
  <c r="V102" i="4"/>
  <c r="U102" i="4"/>
  <c r="T102" i="4"/>
  <c r="S102" i="4"/>
  <c r="R102" i="4"/>
  <c r="Q102" i="4"/>
  <c r="P102" i="4"/>
  <c r="O102" i="4"/>
  <c r="N102" i="4"/>
  <c r="M102" i="4"/>
  <c r="L102" i="4"/>
  <c r="K102" i="4"/>
  <c r="J102" i="4"/>
  <c r="I102" i="4"/>
  <c r="H102" i="4"/>
  <c r="G102" i="4"/>
  <c r="F102" i="4"/>
  <c r="E102" i="4"/>
  <c r="AP102" i="4" s="1"/>
  <c r="D102" i="4"/>
  <c r="C102" i="4"/>
  <c r="B102" i="4"/>
  <c r="AY101" i="4"/>
  <c r="AU101" i="4"/>
  <c r="AV101" i="4" s="1"/>
  <c r="AS101" i="4"/>
  <c r="AT101" i="4" s="1"/>
  <c r="AQ101" i="4"/>
  <c r="AR101" i="4" s="1"/>
  <c r="AO101" i="4"/>
  <c r="AM101" i="4"/>
  <c r="AN101" i="4" s="1"/>
  <c r="AK101" i="4"/>
  <c r="AL101" i="4" s="1"/>
  <c r="AI101" i="4"/>
  <c r="AJ101" i="4" s="1"/>
  <c r="AG101" i="4"/>
  <c r="AE101" i="4"/>
  <c r="AF101" i="4" s="1"/>
  <c r="AC101" i="4"/>
  <c r="AD101" i="4" s="1"/>
  <c r="AA101" i="4"/>
  <c r="AB101" i="4" s="1"/>
  <c r="W101" i="4"/>
  <c r="V101" i="4"/>
  <c r="U101" i="4"/>
  <c r="T101" i="4"/>
  <c r="S101" i="4"/>
  <c r="R101" i="4"/>
  <c r="Q101" i="4"/>
  <c r="P101" i="4"/>
  <c r="O101" i="4"/>
  <c r="N101" i="4"/>
  <c r="M101" i="4"/>
  <c r="L101" i="4"/>
  <c r="K101" i="4"/>
  <c r="J101" i="4"/>
  <c r="I101" i="4"/>
  <c r="H101" i="4"/>
  <c r="G101" i="4"/>
  <c r="F101" i="4"/>
  <c r="E101" i="4"/>
  <c r="AP101" i="4" s="1"/>
  <c r="D101" i="4"/>
  <c r="C101" i="4"/>
  <c r="B101" i="4"/>
  <c r="AY100" i="4"/>
  <c r="AU100" i="4"/>
  <c r="AS100" i="4"/>
  <c r="AT100" i="4" s="1"/>
  <c r="AR100" i="4"/>
  <c r="AQ100" i="4"/>
  <c r="AP100" i="4"/>
  <c r="AO100" i="4"/>
  <c r="AM100" i="4"/>
  <c r="AK100" i="4"/>
  <c r="AL100" i="4" s="1"/>
  <c r="AJ100" i="4"/>
  <c r="AI100" i="4"/>
  <c r="AH100" i="4"/>
  <c r="AG100" i="4"/>
  <c r="AE100" i="4"/>
  <c r="AC100" i="4"/>
  <c r="AD100" i="4" s="1"/>
  <c r="AB100" i="4"/>
  <c r="AA100" i="4"/>
  <c r="W100" i="4"/>
  <c r="V100" i="4"/>
  <c r="U100" i="4"/>
  <c r="T100" i="4"/>
  <c r="S100" i="4"/>
  <c r="R100" i="4"/>
  <c r="Q100" i="4"/>
  <c r="P100" i="4"/>
  <c r="O100" i="4"/>
  <c r="N100" i="4"/>
  <c r="M100" i="4"/>
  <c r="L100" i="4"/>
  <c r="K100" i="4"/>
  <c r="J100" i="4"/>
  <c r="I100" i="4"/>
  <c r="H100" i="4"/>
  <c r="G100" i="4"/>
  <c r="F100" i="4"/>
  <c r="E100" i="4"/>
  <c r="AV100" i="4" s="1"/>
  <c r="D100" i="4"/>
  <c r="C100" i="4"/>
  <c r="B100" i="4"/>
  <c r="AY99" i="4"/>
  <c r="AU99" i="4"/>
  <c r="AV99" i="4" s="1"/>
  <c r="AS99" i="4"/>
  <c r="AT99" i="4" s="1"/>
  <c r="AQ99" i="4"/>
  <c r="AO99" i="4"/>
  <c r="AP99" i="4" s="1"/>
  <c r="AM99" i="4"/>
  <c r="AN99" i="4" s="1"/>
  <c r="AK99" i="4"/>
  <c r="AL99" i="4" s="1"/>
  <c r="AI99" i="4"/>
  <c r="AG99" i="4"/>
  <c r="AH99" i="4" s="1"/>
  <c r="AE99" i="4"/>
  <c r="AF99" i="4" s="1"/>
  <c r="AC99" i="4"/>
  <c r="AD99" i="4" s="1"/>
  <c r="AA99" i="4"/>
  <c r="W99" i="4"/>
  <c r="V99" i="4"/>
  <c r="U99" i="4"/>
  <c r="T99" i="4"/>
  <c r="S99" i="4"/>
  <c r="R99" i="4"/>
  <c r="Q99" i="4"/>
  <c r="P99" i="4"/>
  <c r="O99" i="4"/>
  <c r="N99" i="4"/>
  <c r="M99" i="4"/>
  <c r="L99" i="4"/>
  <c r="K99" i="4"/>
  <c r="J99" i="4"/>
  <c r="I99" i="4"/>
  <c r="H99" i="4"/>
  <c r="G99" i="4"/>
  <c r="F99" i="4"/>
  <c r="E99" i="4"/>
  <c r="AR99" i="4" s="1"/>
  <c r="D99" i="4"/>
  <c r="C99" i="4"/>
  <c r="B99" i="4"/>
  <c r="AY98" i="4"/>
  <c r="AU98" i="4"/>
  <c r="AV98" i="4" s="1"/>
  <c r="AT98" i="4"/>
  <c r="AS98" i="4"/>
  <c r="AR98" i="4"/>
  <c r="AQ98" i="4"/>
  <c r="AP98" i="4"/>
  <c r="AO98" i="4"/>
  <c r="AM98" i="4"/>
  <c r="AN98" i="4" s="1"/>
  <c r="AL98" i="4"/>
  <c r="AK98" i="4"/>
  <c r="AJ98" i="4"/>
  <c r="AI98" i="4"/>
  <c r="AH98" i="4"/>
  <c r="AG98" i="4"/>
  <c r="AE98" i="4"/>
  <c r="AF98" i="4" s="1"/>
  <c r="AD98" i="4"/>
  <c r="AC98" i="4"/>
  <c r="AB98" i="4"/>
  <c r="AA98" i="4"/>
  <c r="W98" i="4"/>
  <c r="V98" i="4"/>
  <c r="U98" i="4"/>
  <c r="T98" i="4"/>
  <c r="S98" i="4"/>
  <c r="R98" i="4"/>
  <c r="Q98" i="4"/>
  <c r="P98" i="4"/>
  <c r="O98" i="4"/>
  <c r="N98" i="4"/>
  <c r="M98" i="4"/>
  <c r="L98" i="4"/>
  <c r="K98" i="4"/>
  <c r="J98" i="4"/>
  <c r="I98" i="4"/>
  <c r="H98" i="4"/>
  <c r="G98" i="4"/>
  <c r="F98" i="4"/>
  <c r="E98" i="4"/>
  <c r="D98" i="4"/>
  <c r="C98" i="4"/>
  <c r="B98" i="4"/>
  <c r="AY97" i="4"/>
  <c r="AU97" i="4"/>
  <c r="AV97" i="4" s="1"/>
  <c r="AT97" i="4"/>
  <c r="AS97" i="4"/>
  <c r="AQ97" i="4"/>
  <c r="AR97" i="4" s="1"/>
  <c r="AO97" i="4"/>
  <c r="AP97" i="4" s="1"/>
  <c r="AM97" i="4"/>
  <c r="AN97" i="4" s="1"/>
  <c r="AL97" i="4"/>
  <c r="AK97" i="4"/>
  <c r="AI97" i="4"/>
  <c r="AJ97" i="4" s="1"/>
  <c r="AG97" i="4"/>
  <c r="AH97" i="4" s="1"/>
  <c r="AE97" i="4"/>
  <c r="AF97" i="4" s="1"/>
  <c r="AD97" i="4"/>
  <c r="AC97" i="4"/>
  <c r="AA97" i="4"/>
  <c r="AB97" i="4" s="1"/>
  <c r="W97" i="4"/>
  <c r="V97" i="4"/>
  <c r="U97" i="4"/>
  <c r="T97" i="4"/>
  <c r="S97" i="4"/>
  <c r="R97" i="4"/>
  <c r="Q97" i="4"/>
  <c r="P97" i="4"/>
  <c r="O97" i="4"/>
  <c r="N97" i="4"/>
  <c r="M97" i="4"/>
  <c r="L97" i="4"/>
  <c r="K97" i="4"/>
  <c r="J97" i="4"/>
  <c r="I97" i="4"/>
  <c r="H97" i="4"/>
  <c r="G97" i="4"/>
  <c r="F97" i="4"/>
  <c r="E97" i="4"/>
  <c r="D97" i="4"/>
  <c r="C97" i="4"/>
  <c r="B97" i="4"/>
  <c r="AY96" i="4"/>
  <c r="AU96" i="4"/>
  <c r="AS96" i="4"/>
  <c r="AQ96" i="4"/>
  <c r="AO96" i="4"/>
  <c r="AP96" i="4" s="1"/>
  <c r="AM96" i="4"/>
  <c r="AK96" i="4"/>
  <c r="AI96" i="4"/>
  <c r="AG96" i="4"/>
  <c r="AH96" i="4" s="1"/>
  <c r="AE96" i="4"/>
  <c r="AD96" i="4"/>
  <c r="AC96" i="4"/>
  <c r="AA96" i="4"/>
  <c r="W96" i="4"/>
  <c r="V96" i="4"/>
  <c r="U96" i="4"/>
  <c r="T96" i="4"/>
  <c r="S96" i="4"/>
  <c r="R96" i="4"/>
  <c r="Q96" i="4"/>
  <c r="P96" i="4"/>
  <c r="O96" i="4"/>
  <c r="N96" i="4"/>
  <c r="M96" i="4"/>
  <c r="L96" i="4"/>
  <c r="K96" i="4"/>
  <c r="J96" i="4"/>
  <c r="I96" i="4"/>
  <c r="H96" i="4"/>
  <c r="G96" i="4"/>
  <c r="F96" i="4"/>
  <c r="E96" i="4"/>
  <c r="AV96" i="4" s="1"/>
  <c r="D96" i="4"/>
  <c r="C96" i="4"/>
  <c r="B96" i="4"/>
  <c r="AY95" i="4"/>
  <c r="AU95" i="4"/>
  <c r="AS95" i="4"/>
  <c r="AT95" i="4" s="1"/>
  <c r="AQ95" i="4"/>
  <c r="AR95" i="4" s="1"/>
  <c r="AO95" i="4"/>
  <c r="AP95" i="4" s="1"/>
  <c r="AM95" i="4"/>
  <c r="AK95" i="4"/>
  <c r="AL95" i="4" s="1"/>
  <c r="AI95" i="4"/>
  <c r="AJ95" i="4" s="1"/>
  <c r="AG95" i="4"/>
  <c r="AH95" i="4" s="1"/>
  <c r="AE95" i="4"/>
  <c r="AC95" i="4"/>
  <c r="AD95" i="4" s="1"/>
  <c r="AA95" i="4"/>
  <c r="AB95" i="4" s="1"/>
  <c r="W95" i="4"/>
  <c r="V95" i="4"/>
  <c r="U95" i="4"/>
  <c r="T95" i="4"/>
  <c r="S95" i="4"/>
  <c r="R95" i="4"/>
  <c r="Q95" i="4"/>
  <c r="P95" i="4"/>
  <c r="O95" i="4"/>
  <c r="N95" i="4"/>
  <c r="M95" i="4"/>
  <c r="L95" i="4"/>
  <c r="K95" i="4"/>
  <c r="J95" i="4"/>
  <c r="I95" i="4"/>
  <c r="H95" i="4"/>
  <c r="G95" i="4"/>
  <c r="F95" i="4"/>
  <c r="E95" i="4"/>
  <c r="AV95" i="4" s="1"/>
  <c r="D95" i="4"/>
  <c r="C95" i="4"/>
  <c r="B95" i="4"/>
  <c r="AY94" i="4"/>
  <c r="AU94" i="4"/>
  <c r="AS94" i="4"/>
  <c r="AQ94" i="4"/>
  <c r="AR94" i="4" s="1"/>
  <c r="AO94" i="4"/>
  <c r="AM94" i="4"/>
  <c r="AK94" i="4"/>
  <c r="AI94" i="4"/>
  <c r="AJ94" i="4" s="1"/>
  <c r="AG94" i="4"/>
  <c r="AE94" i="4"/>
  <c r="AC94" i="4"/>
  <c r="AA94" i="4"/>
  <c r="AB94" i="4" s="1"/>
  <c r="W94" i="4"/>
  <c r="V94" i="4"/>
  <c r="U94" i="4"/>
  <c r="T94" i="4"/>
  <c r="S94" i="4"/>
  <c r="R94" i="4"/>
  <c r="Q94" i="4"/>
  <c r="P94" i="4"/>
  <c r="O94" i="4"/>
  <c r="N94" i="4"/>
  <c r="M94" i="4"/>
  <c r="L94" i="4"/>
  <c r="K94" i="4"/>
  <c r="J94" i="4"/>
  <c r="I94" i="4"/>
  <c r="H94" i="4"/>
  <c r="G94" i="4"/>
  <c r="F94" i="4"/>
  <c r="E94" i="4"/>
  <c r="AP94" i="4" s="1"/>
  <c r="D94" i="4"/>
  <c r="C94" i="4"/>
  <c r="B94" i="4"/>
  <c r="AY93" i="4"/>
  <c r="AU93" i="4"/>
  <c r="AV93" i="4" s="1"/>
  <c r="AS93" i="4"/>
  <c r="AT93" i="4" s="1"/>
  <c r="AQ93" i="4"/>
  <c r="AR93" i="4" s="1"/>
  <c r="AO93" i="4"/>
  <c r="AM93" i="4"/>
  <c r="AN93" i="4" s="1"/>
  <c r="AK93" i="4"/>
  <c r="AL93" i="4" s="1"/>
  <c r="AI93" i="4"/>
  <c r="AJ93" i="4" s="1"/>
  <c r="AG93" i="4"/>
  <c r="AE93" i="4"/>
  <c r="AF93" i="4" s="1"/>
  <c r="AC93" i="4"/>
  <c r="AD93" i="4" s="1"/>
  <c r="AA93" i="4"/>
  <c r="AB93" i="4" s="1"/>
  <c r="W93" i="4"/>
  <c r="V93" i="4"/>
  <c r="U93" i="4"/>
  <c r="T93" i="4"/>
  <c r="S93" i="4"/>
  <c r="R93" i="4"/>
  <c r="Q93" i="4"/>
  <c r="P93" i="4"/>
  <c r="O93" i="4"/>
  <c r="N93" i="4"/>
  <c r="M93" i="4"/>
  <c r="L93" i="4"/>
  <c r="K93" i="4"/>
  <c r="J93" i="4"/>
  <c r="I93" i="4"/>
  <c r="H93" i="4"/>
  <c r="G93" i="4"/>
  <c r="F93" i="4"/>
  <c r="E93" i="4"/>
  <c r="AP93" i="4" s="1"/>
  <c r="D93" i="4"/>
  <c r="C93" i="4"/>
  <c r="B93" i="4"/>
  <c r="AY92" i="4"/>
  <c r="AU92" i="4"/>
  <c r="AS92" i="4"/>
  <c r="AT92" i="4" s="1"/>
  <c r="AR92" i="4"/>
  <c r="AQ92" i="4"/>
  <c r="AP92" i="4"/>
  <c r="AO92" i="4"/>
  <c r="AM92" i="4"/>
  <c r="AK92" i="4"/>
  <c r="AL92" i="4" s="1"/>
  <c r="AJ92" i="4"/>
  <c r="AI92" i="4"/>
  <c r="AH92" i="4"/>
  <c r="AG92" i="4"/>
  <c r="AE92" i="4"/>
  <c r="AC92" i="4"/>
  <c r="AD92" i="4" s="1"/>
  <c r="AB92" i="4"/>
  <c r="AA92" i="4"/>
  <c r="W92" i="4"/>
  <c r="V92" i="4"/>
  <c r="U92" i="4"/>
  <c r="T92" i="4"/>
  <c r="S92" i="4"/>
  <c r="R92" i="4"/>
  <c r="Q92" i="4"/>
  <c r="P92" i="4"/>
  <c r="O92" i="4"/>
  <c r="N92" i="4"/>
  <c r="M92" i="4"/>
  <c r="L92" i="4"/>
  <c r="K92" i="4"/>
  <c r="J92" i="4"/>
  <c r="I92" i="4"/>
  <c r="H92" i="4"/>
  <c r="G92" i="4"/>
  <c r="F92" i="4"/>
  <c r="E92" i="4"/>
  <c r="AV92" i="4" s="1"/>
  <c r="D92" i="4"/>
  <c r="C92" i="4"/>
  <c r="B92" i="4"/>
  <c r="AY91" i="4"/>
  <c r="AU91" i="4"/>
  <c r="AV91" i="4" s="1"/>
  <c r="AS91" i="4"/>
  <c r="AT91" i="4" s="1"/>
  <c r="AQ91" i="4"/>
  <c r="AO91" i="4"/>
  <c r="AP91" i="4" s="1"/>
  <c r="AM91" i="4"/>
  <c r="AN91" i="4" s="1"/>
  <c r="AK91" i="4"/>
  <c r="AL91" i="4" s="1"/>
  <c r="AI91" i="4"/>
  <c r="AG91" i="4"/>
  <c r="AH91" i="4" s="1"/>
  <c r="AE91" i="4"/>
  <c r="AF91" i="4" s="1"/>
  <c r="AC91" i="4"/>
  <c r="AD91" i="4" s="1"/>
  <c r="AA91" i="4"/>
  <c r="W91" i="4"/>
  <c r="V91" i="4"/>
  <c r="U91" i="4"/>
  <c r="T91" i="4"/>
  <c r="S91" i="4"/>
  <c r="R91" i="4"/>
  <c r="Q91" i="4"/>
  <c r="P91" i="4"/>
  <c r="O91" i="4"/>
  <c r="N91" i="4"/>
  <c r="M91" i="4"/>
  <c r="L91" i="4"/>
  <c r="K91" i="4"/>
  <c r="J91" i="4"/>
  <c r="I91" i="4"/>
  <c r="H91" i="4"/>
  <c r="G91" i="4"/>
  <c r="F91" i="4"/>
  <c r="E91" i="4"/>
  <c r="AR91" i="4" s="1"/>
  <c r="D91" i="4"/>
  <c r="C91" i="4"/>
  <c r="B91" i="4"/>
  <c r="AY90" i="4"/>
  <c r="AU90" i="4"/>
  <c r="AV90" i="4" s="1"/>
  <c r="AT90" i="4"/>
  <c r="AS90" i="4"/>
  <c r="AR90" i="4"/>
  <c r="AQ90" i="4"/>
  <c r="AP90" i="4"/>
  <c r="AO90" i="4"/>
  <c r="AM90" i="4"/>
  <c r="AN90" i="4" s="1"/>
  <c r="AL90" i="4"/>
  <c r="AK90" i="4"/>
  <c r="AJ90" i="4"/>
  <c r="AI90" i="4"/>
  <c r="AH90" i="4"/>
  <c r="AG90" i="4"/>
  <c r="AE90" i="4"/>
  <c r="AF90" i="4" s="1"/>
  <c r="AD90" i="4"/>
  <c r="AC90" i="4"/>
  <c r="AB90" i="4"/>
  <c r="AA90" i="4"/>
  <c r="W90" i="4"/>
  <c r="V90" i="4"/>
  <c r="U90" i="4"/>
  <c r="T90" i="4"/>
  <c r="S90" i="4"/>
  <c r="R90" i="4"/>
  <c r="Q90" i="4"/>
  <c r="P90" i="4"/>
  <c r="O90" i="4"/>
  <c r="N90" i="4"/>
  <c r="M90" i="4"/>
  <c r="L90" i="4"/>
  <c r="K90" i="4"/>
  <c r="J90" i="4"/>
  <c r="I90" i="4"/>
  <c r="H90" i="4"/>
  <c r="G90" i="4"/>
  <c r="F90" i="4"/>
  <c r="E90" i="4"/>
  <c r="D90" i="4"/>
  <c r="C90" i="4"/>
  <c r="B90" i="4"/>
  <c r="AY89" i="4"/>
  <c r="AU89" i="4"/>
  <c r="AV89" i="4" s="1"/>
  <c r="AT89" i="4"/>
  <c r="AS89" i="4"/>
  <c r="AQ89" i="4"/>
  <c r="AR89" i="4" s="1"/>
  <c r="AO89" i="4"/>
  <c r="AP89" i="4" s="1"/>
  <c r="AM89" i="4"/>
  <c r="AN89" i="4" s="1"/>
  <c r="AL89" i="4"/>
  <c r="AK89" i="4"/>
  <c r="AI89" i="4"/>
  <c r="AJ89" i="4" s="1"/>
  <c r="AG89" i="4"/>
  <c r="AH89" i="4" s="1"/>
  <c r="AE89" i="4"/>
  <c r="AF89" i="4" s="1"/>
  <c r="AD89" i="4"/>
  <c r="AC89" i="4"/>
  <c r="AA89" i="4"/>
  <c r="AB89" i="4" s="1"/>
  <c r="W89" i="4"/>
  <c r="V89" i="4"/>
  <c r="U89" i="4"/>
  <c r="T89" i="4"/>
  <c r="S89" i="4"/>
  <c r="R89" i="4"/>
  <c r="Q89" i="4"/>
  <c r="P89" i="4"/>
  <c r="O89" i="4"/>
  <c r="N89" i="4"/>
  <c r="M89" i="4"/>
  <c r="L89" i="4"/>
  <c r="K89" i="4"/>
  <c r="J89" i="4"/>
  <c r="I89" i="4"/>
  <c r="H89" i="4"/>
  <c r="G89" i="4"/>
  <c r="F89" i="4"/>
  <c r="E89" i="4"/>
  <c r="D89" i="4"/>
  <c r="C89" i="4"/>
  <c r="B89" i="4"/>
  <c r="AY88" i="4"/>
  <c r="AU88" i="4"/>
  <c r="AT88" i="4"/>
  <c r="AS88" i="4"/>
  <c r="AQ88" i="4"/>
  <c r="AO88" i="4"/>
  <c r="AP88" i="4" s="1"/>
  <c r="AM88" i="4"/>
  <c r="AL88" i="4"/>
  <c r="AK88" i="4"/>
  <c r="AI88" i="4"/>
  <c r="AG88" i="4"/>
  <c r="AH88" i="4" s="1"/>
  <c r="AE88" i="4"/>
  <c r="AD88" i="4"/>
  <c r="AC88" i="4"/>
  <c r="AA88" i="4"/>
  <c r="W88" i="4"/>
  <c r="V88" i="4"/>
  <c r="U88" i="4"/>
  <c r="T88" i="4"/>
  <c r="S88" i="4"/>
  <c r="R88" i="4"/>
  <c r="Q88" i="4"/>
  <c r="P88" i="4"/>
  <c r="O88" i="4"/>
  <c r="N88" i="4"/>
  <c r="M88" i="4"/>
  <c r="L88" i="4"/>
  <c r="K88" i="4"/>
  <c r="J88" i="4"/>
  <c r="I88" i="4"/>
  <c r="H88" i="4"/>
  <c r="G88" i="4"/>
  <c r="F88" i="4"/>
  <c r="E88" i="4"/>
  <c r="AV88" i="4" s="1"/>
  <c r="D88" i="4"/>
  <c r="C88" i="4"/>
  <c r="B88" i="4"/>
  <c r="AY87" i="4"/>
  <c r="AU87" i="4"/>
  <c r="AS87" i="4"/>
  <c r="AT87" i="4" s="1"/>
  <c r="AQ87" i="4"/>
  <c r="AR87" i="4" s="1"/>
  <c r="AO87" i="4"/>
  <c r="AP87" i="4" s="1"/>
  <c r="AM87" i="4"/>
  <c r="AK87" i="4"/>
  <c r="AL87" i="4" s="1"/>
  <c r="AI87" i="4"/>
  <c r="AJ87" i="4" s="1"/>
  <c r="AG87" i="4"/>
  <c r="AH87" i="4" s="1"/>
  <c r="AE87" i="4"/>
  <c r="AC87" i="4"/>
  <c r="AD87" i="4" s="1"/>
  <c r="AA87" i="4"/>
  <c r="AB87" i="4" s="1"/>
  <c r="W87" i="4"/>
  <c r="V87" i="4"/>
  <c r="U87" i="4"/>
  <c r="T87" i="4"/>
  <c r="S87" i="4"/>
  <c r="R87" i="4"/>
  <c r="Q87" i="4"/>
  <c r="P87" i="4"/>
  <c r="O87" i="4"/>
  <c r="N87" i="4"/>
  <c r="M87" i="4"/>
  <c r="L87" i="4"/>
  <c r="K87" i="4"/>
  <c r="J87" i="4"/>
  <c r="I87" i="4"/>
  <c r="H87" i="4"/>
  <c r="G87" i="4"/>
  <c r="F87" i="4"/>
  <c r="E87" i="4"/>
  <c r="AV87" i="4" s="1"/>
  <c r="D87" i="4"/>
  <c r="C87" i="4"/>
  <c r="B87" i="4"/>
  <c r="AY86" i="4"/>
  <c r="AU86" i="4"/>
  <c r="AS86" i="4"/>
  <c r="AQ86" i="4"/>
  <c r="AR86" i="4" s="1"/>
  <c r="AO86" i="4"/>
  <c r="AM86" i="4"/>
  <c r="AK86" i="4"/>
  <c r="AI86" i="4"/>
  <c r="AJ86" i="4" s="1"/>
  <c r="AG86" i="4"/>
  <c r="AE86" i="4"/>
  <c r="AC86" i="4"/>
  <c r="AA86" i="4"/>
  <c r="AB86" i="4" s="1"/>
  <c r="W86" i="4"/>
  <c r="V86" i="4"/>
  <c r="U86" i="4"/>
  <c r="T86" i="4"/>
  <c r="S86" i="4"/>
  <c r="R86" i="4"/>
  <c r="Q86" i="4"/>
  <c r="P86" i="4"/>
  <c r="O86" i="4"/>
  <c r="N86" i="4"/>
  <c r="M86" i="4"/>
  <c r="L86" i="4"/>
  <c r="K86" i="4"/>
  <c r="J86" i="4"/>
  <c r="I86" i="4"/>
  <c r="H86" i="4"/>
  <c r="G86" i="4"/>
  <c r="F86" i="4"/>
  <c r="E86" i="4"/>
  <c r="AP86" i="4" s="1"/>
  <c r="D86" i="4"/>
  <c r="C86" i="4"/>
  <c r="B86" i="4"/>
  <c r="AY85" i="4"/>
  <c r="AU85" i="4"/>
  <c r="AV85" i="4" s="1"/>
  <c r="AS85" i="4"/>
  <c r="AT85" i="4" s="1"/>
  <c r="AQ85" i="4"/>
  <c r="AR85" i="4" s="1"/>
  <c r="AO85" i="4"/>
  <c r="AM85" i="4"/>
  <c r="AN85" i="4" s="1"/>
  <c r="AK85" i="4"/>
  <c r="AL85" i="4" s="1"/>
  <c r="AI85" i="4"/>
  <c r="AJ85" i="4" s="1"/>
  <c r="AG85" i="4"/>
  <c r="AE85" i="4"/>
  <c r="AF85" i="4" s="1"/>
  <c r="AC85" i="4"/>
  <c r="AD85" i="4" s="1"/>
  <c r="AA85" i="4"/>
  <c r="AB85" i="4" s="1"/>
  <c r="W85" i="4"/>
  <c r="V85" i="4"/>
  <c r="U85" i="4"/>
  <c r="T85" i="4"/>
  <c r="S85" i="4"/>
  <c r="R85" i="4"/>
  <c r="Q85" i="4"/>
  <c r="P85" i="4"/>
  <c r="O85" i="4"/>
  <c r="N85" i="4"/>
  <c r="M85" i="4"/>
  <c r="L85" i="4"/>
  <c r="K85" i="4"/>
  <c r="J85" i="4"/>
  <c r="I85" i="4"/>
  <c r="H85" i="4"/>
  <c r="G85" i="4"/>
  <c r="F85" i="4"/>
  <c r="E85" i="4"/>
  <c r="AP85" i="4" s="1"/>
  <c r="D85" i="4"/>
  <c r="C85" i="4"/>
  <c r="B85" i="4"/>
  <c r="AY84" i="4"/>
  <c r="AU84" i="4"/>
  <c r="AS84" i="4"/>
  <c r="AT84" i="4" s="1"/>
  <c r="AR84" i="4"/>
  <c r="AQ84" i="4"/>
  <c r="AP84" i="4"/>
  <c r="AO84" i="4"/>
  <c r="AM84" i="4"/>
  <c r="AK84" i="4"/>
  <c r="AL84" i="4" s="1"/>
  <c r="AJ84" i="4"/>
  <c r="AI84" i="4"/>
  <c r="AH84" i="4"/>
  <c r="AG84" i="4"/>
  <c r="AE84" i="4"/>
  <c r="AC84" i="4"/>
  <c r="AD84" i="4" s="1"/>
  <c r="AB84" i="4"/>
  <c r="AA84" i="4"/>
  <c r="W84" i="4"/>
  <c r="V84" i="4"/>
  <c r="U84" i="4"/>
  <c r="T84" i="4"/>
  <c r="S84" i="4"/>
  <c r="R84" i="4"/>
  <c r="Q84" i="4"/>
  <c r="P84" i="4"/>
  <c r="O84" i="4"/>
  <c r="N84" i="4"/>
  <c r="M84" i="4"/>
  <c r="L84" i="4"/>
  <c r="K84" i="4"/>
  <c r="J84" i="4"/>
  <c r="I84" i="4"/>
  <c r="H84" i="4"/>
  <c r="G84" i="4"/>
  <c r="F84" i="4"/>
  <c r="E84" i="4"/>
  <c r="AV84" i="4" s="1"/>
  <c r="D84" i="4"/>
  <c r="C84" i="4"/>
  <c r="B84" i="4"/>
  <c r="AY83" i="4"/>
  <c r="AU83" i="4"/>
  <c r="AV83" i="4" s="1"/>
  <c r="AS83" i="4"/>
  <c r="AT83" i="4" s="1"/>
  <c r="AQ83" i="4"/>
  <c r="AO83" i="4"/>
  <c r="AP83" i="4" s="1"/>
  <c r="AM83" i="4"/>
  <c r="AN83" i="4" s="1"/>
  <c r="AK83" i="4"/>
  <c r="AL83" i="4" s="1"/>
  <c r="AJ83" i="4"/>
  <c r="AI83" i="4"/>
  <c r="AG83" i="4"/>
  <c r="AH83" i="4" s="1"/>
  <c r="AE83" i="4"/>
  <c r="AF83" i="4" s="1"/>
  <c r="AC83" i="4"/>
  <c r="AD83" i="4" s="1"/>
  <c r="AB83" i="4"/>
  <c r="AA83" i="4"/>
  <c r="W83" i="4"/>
  <c r="V83" i="4"/>
  <c r="U83" i="4"/>
  <c r="T83" i="4"/>
  <c r="S83" i="4"/>
  <c r="R83" i="4"/>
  <c r="Q83" i="4"/>
  <c r="P83" i="4"/>
  <c r="O83" i="4"/>
  <c r="N83" i="4"/>
  <c r="M83" i="4"/>
  <c r="L83" i="4"/>
  <c r="K83" i="4"/>
  <c r="J83" i="4"/>
  <c r="I83" i="4"/>
  <c r="H83" i="4"/>
  <c r="G83" i="4"/>
  <c r="F83" i="4"/>
  <c r="E83" i="4"/>
  <c r="AR83" i="4" s="1"/>
  <c r="D83" i="4"/>
  <c r="C83" i="4"/>
  <c r="B83" i="4"/>
  <c r="AY82" i="4"/>
  <c r="AU82" i="4"/>
  <c r="AV82" i="4" s="1"/>
  <c r="AT82" i="4"/>
  <c r="AS82" i="4"/>
  <c r="AR82" i="4"/>
  <c r="AQ82" i="4"/>
  <c r="AP82" i="4"/>
  <c r="AO82" i="4"/>
  <c r="AM82" i="4"/>
  <c r="AN82" i="4" s="1"/>
  <c r="AL82" i="4"/>
  <c r="AK82" i="4"/>
  <c r="AJ82" i="4"/>
  <c r="AI82" i="4"/>
  <c r="AH82" i="4"/>
  <c r="AG82" i="4"/>
  <c r="AE82" i="4"/>
  <c r="AF82" i="4" s="1"/>
  <c r="AD82" i="4"/>
  <c r="AC82" i="4"/>
  <c r="AB82" i="4"/>
  <c r="AA82" i="4"/>
  <c r="W82" i="4"/>
  <c r="V82" i="4"/>
  <c r="U82" i="4"/>
  <c r="T82" i="4"/>
  <c r="S82" i="4"/>
  <c r="R82" i="4"/>
  <c r="Q82" i="4"/>
  <c r="P82" i="4"/>
  <c r="O82" i="4"/>
  <c r="N82" i="4"/>
  <c r="M82" i="4"/>
  <c r="L82" i="4"/>
  <c r="K82" i="4"/>
  <c r="J82" i="4"/>
  <c r="I82" i="4"/>
  <c r="H82" i="4"/>
  <c r="G82" i="4"/>
  <c r="F82" i="4"/>
  <c r="E82" i="4"/>
  <c r="D82" i="4"/>
  <c r="C82" i="4"/>
  <c r="B82" i="4"/>
  <c r="AY81" i="4"/>
  <c r="AU81" i="4"/>
  <c r="AV81" i="4" s="1"/>
  <c r="AT81" i="4"/>
  <c r="AS81" i="4"/>
  <c r="AQ81" i="4"/>
  <c r="AR81" i="4" s="1"/>
  <c r="AO81" i="4"/>
  <c r="AP81" i="4" s="1"/>
  <c r="AM81" i="4"/>
  <c r="AN81" i="4" s="1"/>
  <c r="AL81" i="4"/>
  <c r="AK81" i="4"/>
  <c r="AI81" i="4"/>
  <c r="AJ81" i="4" s="1"/>
  <c r="AG81" i="4"/>
  <c r="AH81" i="4" s="1"/>
  <c r="AE81" i="4"/>
  <c r="AF81" i="4" s="1"/>
  <c r="AD81" i="4"/>
  <c r="AC81" i="4"/>
  <c r="AA81" i="4"/>
  <c r="AB81" i="4" s="1"/>
  <c r="W81" i="4"/>
  <c r="V81" i="4"/>
  <c r="U81" i="4"/>
  <c r="T81" i="4"/>
  <c r="S81" i="4"/>
  <c r="R81" i="4"/>
  <c r="Q81" i="4"/>
  <c r="P81" i="4"/>
  <c r="O81" i="4"/>
  <c r="N81" i="4"/>
  <c r="M81" i="4"/>
  <c r="L81" i="4"/>
  <c r="K81" i="4"/>
  <c r="J81" i="4"/>
  <c r="I81" i="4"/>
  <c r="H81" i="4"/>
  <c r="G81" i="4"/>
  <c r="F81" i="4"/>
  <c r="E81" i="4"/>
  <c r="D81" i="4"/>
  <c r="C81" i="4"/>
  <c r="B81" i="4"/>
  <c r="AY80" i="4"/>
  <c r="AU80" i="4"/>
  <c r="AS80" i="4"/>
  <c r="AQ80" i="4"/>
  <c r="AO80" i="4"/>
  <c r="AM80" i="4"/>
  <c r="AK80" i="4"/>
  <c r="AI80" i="4"/>
  <c r="AG80" i="4"/>
  <c r="AE80" i="4"/>
  <c r="AC80" i="4"/>
  <c r="AA80" i="4"/>
  <c r="W80" i="4"/>
  <c r="V80" i="4"/>
  <c r="U80" i="4"/>
  <c r="T80" i="4"/>
  <c r="S80" i="4"/>
  <c r="R80" i="4"/>
  <c r="Q80" i="4"/>
  <c r="P80" i="4"/>
  <c r="O80" i="4"/>
  <c r="N80" i="4"/>
  <c r="M80" i="4"/>
  <c r="L80" i="4"/>
  <c r="K80" i="4"/>
  <c r="J80" i="4"/>
  <c r="I80" i="4"/>
  <c r="H80" i="4"/>
  <c r="G80" i="4"/>
  <c r="F80" i="4"/>
  <c r="E80" i="4"/>
  <c r="AF80" i="4" s="1"/>
  <c r="D80" i="4"/>
  <c r="C80" i="4"/>
  <c r="B80" i="4"/>
  <c r="AY79" i="4"/>
  <c r="AU79" i="4"/>
  <c r="AS79" i="4"/>
  <c r="AT79" i="4" s="1"/>
  <c r="AQ79" i="4"/>
  <c r="AR79" i="4" s="1"/>
  <c r="AO79" i="4"/>
  <c r="AP79" i="4" s="1"/>
  <c r="AM79" i="4"/>
  <c r="AK79" i="4"/>
  <c r="AL79" i="4" s="1"/>
  <c r="AI79" i="4"/>
  <c r="AJ79" i="4" s="1"/>
  <c r="AG79" i="4"/>
  <c r="AH79" i="4" s="1"/>
  <c r="AE79" i="4"/>
  <c r="AC79" i="4"/>
  <c r="AD79" i="4" s="1"/>
  <c r="AA79" i="4"/>
  <c r="AB79" i="4" s="1"/>
  <c r="W79" i="4"/>
  <c r="V79" i="4"/>
  <c r="U79" i="4"/>
  <c r="T79" i="4"/>
  <c r="S79" i="4"/>
  <c r="R79" i="4"/>
  <c r="Q79" i="4"/>
  <c r="P79" i="4"/>
  <c r="O79" i="4"/>
  <c r="N79" i="4"/>
  <c r="M79" i="4"/>
  <c r="L79" i="4"/>
  <c r="K79" i="4"/>
  <c r="J79" i="4"/>
  <c r="I79" i="4"/>
  <c r="H79" i="4"/>
  <c r="G79" i="4"/>
  <c r="F79" i="4"/>
  <c r="E79" i="4"/>
  <c r="AV79" i="4" s="1"/>
  <c r="D79" i="4"/>
  <c r="C79" i="4"/>
  <c r="B79" i="4"/>
  <c r="AY78" i="4"/>
  <c r="AV78" i="4"/>
  <c r="AU78" i="4"/>
  <c r="AS78" i="4"/>
  <c r="AQ78" i="4"/>
  <c r="AR78" i="4" s="1"/>
  <c r="AP78" i="4"/>
  <c r="AO78" i="4"/>
  <c r="AN78" i="4"/>
  <c r="AM78" i="4"/>
  <c r="AK78" i="4"/>
  <c r="AI78" i="4"/>
  <c r="AJ78" i="4" s="1"/>
  <c r="AG78" i="4"/>
  <c r="AF78" i="4"/>
  <c r="AE78" i="4"/>
  <c r="AC78" i="4"/>
  <c r="AA78" i="4"/>
  <c r="AB78" i="4" s="1"/>
  <c r="W78" i="4"/>
  <c r="V78" i="4"/>
  <c r="U78" i="4"/>
  <c r="T78" i="4"/>
  <c r="S78" i="4"/>
  <c r="R78" i="4"/>
  <c r="Q78" i="4"/>
  <c r="P78" i="4"/>
  <c r="O78" i="4"/>
  <c r="N78" i="4"/>
  <c r="M78" i="4"/>
  <c r="L78" i="4"/>
  <c r="K78" i="4"/>
  <c r="J78" i="4"/>
  <c r="I78" i="4"/>
  <c r="H78" i="4"/>
  <c r="G78" i="4"/>
  <c r="F78" i="4"/>
  <c r="E78" i="4"/>
  <c r="D78" i="4"/>
  <c r="C78" i="4"/>
  <c r="B78" i="4"/>
  <c r="AY77" i="4"/>
  <c r="AU77" i="4"/>
  <c r="AV77" i="4" s="1"/>
  <c r="AS77" i="4"/>
  <c r="AT77" i="4" s="1"/>
  <c r="AQ77" i="4"/>
  <c r="AR77" i="4" s="1"/>
  <c r="AO77" i="4"/>
  <c r="AM77" i="4"/>
  <c r="AN77" i="4" s="1"/>
  <c r="AK77" i="4"/>
  <c r="AL77" i="4" s="1"/>
  <c r="AI77" i="4"/>
  <c r="AJ77" i="4" s="1"/>
  <c r="AG77" i="4"/>
  <c r="AE77" i="4"/>
  <c r="AF77" i="4" s="1"/>
  <c r="AC77" i="4"/>
  <c r="AD77" i="4" s="1"/>
  <c r="AA77" i="4"/>
  <c r="AB77" i="4" s="1"/>
  <c r="W77" i="4"/>
  <c r="V77" i="4"/>
  <c r="U77" i="4"/>
  <c r="T77" i="4"/>
  <c r="S77" i="4"/>
  <c r="R77" i="4"/>
  <c r="Q77" i="4"/>
  <c r="P77" i="4"/>
  <c r="O77" i="4"/>
  <c r="N77" i="4"/>
  <c r="M77" i="4"/>
  <c r="L77" i="4"/>
  <c r="K77" i="4"/>
  <c r="J77" i="4"/>
  <c r="I77" i="4"/>
  <c r="H77" i="4"/>
  <c r="G77" i="4"/>
  <c r="F77" i="4"/>
  <c r="E77" i="4"/>
  <c r="AP77" i="4" s="1"/>
  <c r="D77" i="4"/>
  <c r="C77" i="4"/>
  <c r="B77" i="4"/>
  <c r="AY76" i="4"/>
  <c r="AU76" i="4"/>
  <c r="AS76" i="4"/>
  <c r="AT76" i="4" s="1"/>
  <c r="AR76" i="4"/>
  <c r="AQ76" i="4"/>
  <c r="AP76" i="4"/>
  <c r="AO76" i="4"/>
  <c r="AM76" i="4"/>
  <c r="AK76" i="4"/>
  <c r="AL76" i="4" s="1"/>
  <c r="AJ76" i="4"/>
  <c r="AI76" i="4"/>
  <c r="AH76" i="4"/>
  <c r="AG76" i="4"/>
  <c r="AE76" i="4"/>
  <c r="AC76" i="4"/>
  <c r="AD76" i="4" s="1"/>
  <c r="AB76" i="4"/>
  <c r="AA76" i="4"/>
  <c r="W76" i="4"/>
  <c r="V76" i="4"/>
  <c r="U76" i="4"/>
  <c r="T76" i="4"/>
  <c r="S76" i="4"/>
  <c r="R76" i="4"/>
  <c r="Q76" i="4"/>
  <c r="P76" i="4"/>
  <c r="O76" i="4"/>
  <c r="N76" i="4"/>
  <c r="M76" i="4"/>
  <c r="L76" i="4"/>
  <c r="K76" i="4"/>
  <c r="J76" i="4"/>
  <c r="I76" i="4"/>
  <c r="H76" i="4"/>
  <c r="G76" i="4"/>
  <c r="F76" i="4"/>
  <c r="E76" i="4"/>
  <c r="AV76" i="4" s="1"/>
  <c r="D76" i="4"/>
  <c r="C76" i="4"/>
  <c r="B76" i="4"/>
  <c r="AY75" i="4"/>
  <c r="AU75" i="4"/>
  <c r="AV75" i="4" s="1"/>
  <c r="AS75" i="4"/>
  <c r="AT75" i="4" s="1"/>
  <c r="AR75" i="4"/>
  <c r="AQ75" i="4"/>
  <c r="AO75" i="4"/>
  <c r="AP75" i="4" s="1"/>
  <c r="AM75" i="4"/>
  <c r="AN75" i="4" s="1"/>
  <c r="AK75" i="4"/>
  <c r="AL75" i="4" s="1"/>
  <c r="AJ75" i="4"/>
  <c r="AI75" i="4"/>
  <c r="AG75" i="4"/>
  <c r="AH75" i="4" s="1"/>
  <c r="AE75" i="4"/>
  <c r="AF75" i="4" s="1"/>
  <c r="AC75" i="4"/>
  <c r="AD75" i="4" s="1"/>
  <c r="AB75" i="4"/>
  <c r="AA75" i="4"/>
  <c r="W75" i="4"/>
  <c r="V75" i="4"/>
  <c r="U75" i="4"/>
  <c r="T75" i="4"/>
  <c r="S75" i="4"/>
  <c r="R75" i="4"/>
  <c r="Q75" i="4"/>
  <c r="P75" i="4"/>
  <c r="O75" i="4"/>
  <c r="N75" i="4"/>
  <c r="M75" i="4"/>
  <c r="L75" i="4"/>
  <c r="K75" i="4"/>
  <c r="J75" i="4"/>
  <c r="I75" i="4"/>
  <c r="H75" i="4"/>
  <c r="G75" i="4"/>
  <c r="F75" i="4"/>
  <c r="E75" i="4"/>
  <c r="D75" i="4"/>
  <c r="C75" i="4"/>
  <c r="B75" i="4"/>
  <c r="AY74" i="4"/>
  <c r="AU74" i="4"/>
  <c r="AV74" i="4" s="1"/>
  <c r="AT74" i="4"/>
  <c r="AS74" i="4"/>
  <c r="AR74" i="4"/>
  <c r="AQ74" i="4"/>
  <c r="AP74" i="4"/>
  <c r="AO74" i="4"/>
  <c r="AM74" i="4"/>
  <c r="AN74" i="4" s="1"/>
  <c r="AL74" i="4"/>
  <c r="AK74" i="4"/>
  <c r="AJ74" i="4"/>
  <c r="AI74" i="4"/>
  <c r="AH74" i="4"/>
  <c r="AG74" i="4"/>
  <c r="AE74" i="4"/>
  <c r="AF74" i="4" s="1"/>
  <c r="AD74" i="4"/>
  <c r="AC74" i="4"/>
  <c r="AB74" i="4"/>
  <c r="AA74" i="4"/>
  <c r="W74" i="4"/>
  <c r="V74" i="4"/>
  <c r="U74" i="4"/>
  <c r="T74" i="4"/>
  <c r="S74" i="4"/>
  <c r="R74" i="4"/>
  <c r="Q74" i="4"/>
  <c r="P74" i="4"/>
  <c r="O74" i="4"/>
  <c r="N74" i="4"/>
  <c r="M74" i="4"/>
  <c r="L74" i="4"/>
  <c r="K74" i="4"/>
  <c r="J74" i="4"/>
  <c r="I74" i="4"/>
  <c r="H74" i="4"/>
  <c r="G74" i="4"/>
  <c r="F74" i="4"/>
  <c r="E74" i="4"/>
  <c r="D74" i="4"/>
  <c r="C74" i="4"/>
  <c r="B74" i="4"/>
  <c r="AY73" i="4"/>
  <c r="AU73" i="4"/>
  <c r="AV73" i="4" s="1"/>
  <c r="AT73" i="4"/>
  <c r="AS73" i="4"/>
  <c r="AQ73" i="4"/>
  <c r="AR73" i="4" s="1"/>
  <c r="AO73" i="4"/>
  <c r="AP73" i="4" s="1"/>
  <c r="AM73" i="4"/>
  <c r="AN73" i="4" s="1"/>
  <c r="AL73" i="4"/>
  <c r="AK73" i="4"/>
  <c r="AI73" i="4"/>
  <c r="AJ73" i="4" s="1"/>
  <c r="AG73" i="4"/>
  <c r="AH73" i="4" s="1"/>
  <c r="AE73" i="4"/>
  <c r="AF73" i="4" s="1"/>
  <c r="AD73" i="4"/>
  <c r="AC73" i="4"/>
  <c r="AA73" i="4"/>
  <c r="AB73" i="4" s="1"/>
  <c r="W73" i="4"/>
  <c r="V73" i="4"/>
  <c r="U73" i="4"/>
  <c r="T73" i="4"/>
  <c r="S73" i="4"/>
  <c r="R73" i="4"/>
  <c r="Q73" i="4"/>
  <c r="P73" i="4"/>
  <c r="O73" i="4"/>
  <c r="N73" i="4"/>
  <c r="M73" i="4"/>
  <c r="L73" i="4"/>
  <c r="K73" i="4"/>
  <c r="J73" i="4"/>
  <c r="I73" i="4"/>
  <c r="H73" i="4"/>
  <c r="G73" i="4"/>
  <c r="F73" i="4"/>
  <c r="E73" i="4"/>
  <c r="D73" i="4"/>
  <c r="C73" i="4"/>
  <c r="B73" i="4"/>
  <c r="AY72" i="4"/>
  <c r="AV72" i="4"/>
  <c r="AU72" i="4"/>
  <c r="AT72" i="4"/>
  <c r="AS72" i="4"/>
  <c r="AQ72" i="4"/>
  <c r="AR72" i="4" s="1"/>
  <c r="AO72" i="4"/>
  <c r="AN72" i="4"/>
  <c r="AM72" i="4"/>
  <c r="AK72" i="4"/>
  <c r="AJ72" i="4"/>
  <c r="AI72" i="4"/>
  <c r="AG72" i="4"/>
  <c r="AH72" i="4" s="1"/>
  <c r="AE72" i="4"/>
  <c r="AD72" i="4"/>
  <c r="AC72" i="4"/>
  <c r="AA72" i="4"/>
  <c r="AB72" i="4" s="1"/>
  <c r="W72" i="4"/>
  <c r="V72" i="4"/>
  <c r="U72" i="4"/>
  <c r="T72" i="4"/>
  <c r="S72" i="4"/>
  <c r="R72" i="4"/>
  <c r="Q72" i="4"/>
  <c r="P72" i="4"/>
  <c r="O72" i="4"/>
  <c r="N72" i="4"/>
  <c r="M72" i="4"/>
  <c r="L72" i="4"/>
  <c r="K72" i="4"/>
  <c r="J72" i="4"/>
  <c r="I72" i="4"/>
  <c r="H72" i="4"/>
  <c r="G72" i="4"/>
  <c r="F72" i="4"/>
  <c r="E72" i="4"/>
  <c r="AF72" i="4" s="1"/>
  <c r="D72" i="4"/>
  <c r="C72" i="4"/>
  <c r="B72" i="4"/>
  <c r="AY71" i="4"/>
  <c r="AV71" i="4"/>
  <c r="AU71" i="4"/>
  <c r="AT71" i="4"/>
  <c r="AS71" i="4"/>
  <c r="AQ71" i="4"/>
  <c r="AR71" i="4" s="1"/>
  <c r="AO71" i="4"/>
  <c r="AP71" i="4" s="1"/>
  <c r="AM71" i="4"/>
  <c r="AL71" i="4"/>
  <c r="AK71" i="4"/>
  <c r="AI71" i="4"/>
  <c r="AJ71" i="4" s="1"/>
  <c r="AG71" i="4"/>
  <c r="AF71" i="4"/>
  <c r="AE71" i="4"/>
  <c r="AC71" i="4"/>
  <c r="AD71" i="4" s="1"/>
  <c r="AA71" i="4"/>
  <c r="AB71" i="4" s="1"/>
  <c r="W71" i="4"/>
  <c r="V71" i="4"/>
  <c r="U71" i="4"/>
  <c r="T71" i="4"/>
  <c r="S71" i="4"/>
  <c r="R71" i="4"/>
  <c r="Q71" i="4"/>
  <c r="P71" i="4"/>
  <c r="O71" i="4"/>
  <c r="N71" i="4"/>
  <c r="M71" i="4"/>
  <c r="L71" i="4"/>
  <c r="K71" i="4"/>
  <c r="J71" i="4"/>
  <c r="I71" i="4"/>
  <c r="H71" i="4"/>
  <c r="G71" i="4"/>
  <c r="F71" i="4"/>
  <c r="E71" i="4"/>
  <c r="AN71" i="4" s="1"/>
  <c r="D71" i="4"/>
  <c r="C71" i="4"/>
  <c r="B71" i="4"/>
  <c r="AY70" i="4"/>
  <c r="AV70" i="4"/>
  <c r="AU70" i="4"/>
  <c r="AT70" i="4"/>
  <c r="AS70" i="4"/>
  <c r="AQ70" i="4"/>
  <c r="AR70" i="4" s="1"/>
  <c r="AO70" i="4"/>
  <c r="AN70" i="4"/>
  <c r="AM70" i="4"/>
  <c r="AK70" i="4"/>
  <c r="AL70" i="4" s="1"/>
  <c r="AI70" i="4"/>
  <c r="AH70" i="4"/>
  <c r="AG70" i="4"/>
  <c r="AE70" i="4"/>
  <c r="AD70" i="4"/>
  <c r="AC70" i="4"/>
  <c r="AA70" i="4"/>
  <c r="AB70" i="4" s="1"/>
  <c r="W70" i="4"/>
  <c r="V70" i="4"/>
  <c r="U70" i="4"/>
  <c r="T70" i="4"/>
  <c r="S70" i="4"/>
  <c r="R70" i="4"/>
  <c r="Q70" i="4"/>
  <c r="P70" i="4"/>
  <c r="O70" i="4"/>
  <c r="N70" i="4"/>
  <c r="M70" i="4"/>
  <c r="L70" i="4"/>
  <c r="K70" i="4"/>
  <c r="J70" i="4"/>
  <c r="I70" i="4"/>
  <c r="H70" i="4"/>
  <c r="G70" i="4"/>
  <c r="F70" i="4"/>
  <c r="E70" i="4"/>
  <c r="AP70" i="4" s="1"/>
  <c r="D70" i="4"/>
  <c r="C70" i="4"/>
  <c r="B70" i="4"/>
  <c r="AY69" i="4"/>
  <c r="AV69" i="4"/>
  <c r="AU69" i="4"/>
  <c r="AS69" i="4"/>
  <c r="AQ69" i="4"/>
  <c r="AO69" i="4"/>
  <c r="AM69" i="4"/>
  <c r="AN69" i="4" s="1"/>
  <c r="AK69" i="4"/>
  <c r="AL69" i="4" s="1"/>
  <c r="AI69" i="4"/>
  <c r="AG69" i="4"/>
  <c r="AE69" i="4"/>
  <c r="AD69" i="4"/>
  <c r="AC69" i="4"/>
  <c r="AA69" i="4"/>
  <c r="W69" i="4"/>
  <c r="V69" i="4"/>
  <c r="U69" i="4"/>
  <c r="T69" i="4"/>
  <c r="S69" i="4"/>
  <c r="R69" i="4"/>
  <c r="Q69" i="4"/>
  <c r="P69" i="4"/>
  <c r="O69" i="4"/>
  <c r="N69" i="4"/>
  <c r="M69" i="4"/>
  <c r="L69" i="4"/>
  <c r="K69" i="4"/>
  <c r="J69" i="4"/>
  <c r="I69" i="4"/>
  <c r="H69" i="4"/>
  <c r="G69" i="4"/>
  <c r="F69" i="4"/>
  <c r="E69" i="4"/>
  <c r="AP69" i="4" s="1"/>
  <c r="D69" i="4"/>
  <c r="C69" i="4"/>
  <c r="B69" i="4"/>
  <c r="AY68" i="4"/>
  <c r="AU68" i="4"/>
  <c r="AS68" i="4"/>
  <c r="AT68" i="4" s="1"/>
  <c r="AQ68" i="4"/>
  <c r="AR68" i="4" s="1"/>
  <c r="AO68" i="4"/>
  <c r="AP68" i="4" s="1"/>
  <c r="AM68" i="4"/>
  <c r="AK68" i="4"/>
  <c r="AL68" i="4" s="1"/>
  <c r="AI68" i="4"/>
  <c r="AJ68" i="4" s="1"/>
  <c r="AG68" i="4"/>
  <c r="AH68" i="4" s="1"/>
  <c r="AE68" i="4"/>
  <c r="AC68" i="4"/>
  <c r="AD68" i="4" s="1"/>
  <c r="AA68" i="4"/>
  <c r="AB68" i="4" s="1"/>
  <c r="W68" i="4"/>
  <c r="V68" i="4"/>
  <c r="U68" i="4"/>
  <c r="T68" i="4"/>
  <c r="S68" i="4"/>
  <c r="R68" i="4"/>
  <c r="Q68" i="4"/>
  <c r="P68" i="4"/>
  <c r="O68" i="4"/>
  <c r="N68" i="4"/>
  <c r="M68" i="4"/>
  <c r="L68" i="4"/>
  <c r="K68" i="4"/>
  <c r="J68" i="4"/>
  <c r="I68" i="4"/>
  <c r="H68" i="4"/>
  <c r="G68" i="4"/>
  <c r="F68" i="4"/>
  <c r="E68" i="4"/>
  <c r="AV68" i="4" s="1"/>
  <c r="D68" i="4"/>
  <c r="C68" i="4"/>
  <c r="B68" i="4"/>
  <c r="AY67" i="4"/>
  <c r="AU67" i="4"/>
  <c r="AS67" i="4"/>
  <c r="AQ67" i="4"/>
  <c r="AR67" i="4" s="1"/>
  <c r="AO67" i="4"/>
  <c r="AM67" i="4"/>
  <c r="AK67" i="4"/>
  <c r="AI67" i="4"/>
  <c r="AJ67" i="4" s="1"/>
  <c r="AG67" i="4"/>
  <c r="AE67" i="4"/>
  <c r="AC67" i="4"/>
  <c r="AA67" i="4"/>
  <c r="AB67" i="4" s="1"/>
  <c r="W67" i="4"/>
  <c r="V67" i="4"/>
  <c r="U67" i="4"/>
  <c r="T67" i="4"/>
  <c r="S67" i="4"/>
  <c r="R67" i="4"/>
  <c r="Q67" i="4"/>
  <c r="P67" i="4"/>
  <c r="O67" i="4"/>
  <c r="N67" i="4"/>
  <c r="M67" i="4"/>
  <c r="L67" i="4"/>
  <c r="K67" i="4"/>
  <c r="J67" i="4"/>
  <c r="I67" i="4"/>
  <c r="H67" i="4"/>
  <c r="G67" i="4"/>
  <c r="F67" i="4"/>
  <c r="E67" i="4"/>
  <c r="AP67" i="4" s="1"/>
  <c r="D67" i="4"/>
  <c r="C67" i="4"/>
  <c r="B67" i="4"/>
  <c r="AY66" i="4"/>
  <c r="AU66" i="4"/>
  <c r="AV66" i="4" s="1"/>
  <c r="AS66" i="4"/>
  <c r="AT66" i="4" s="1"/>
  <c r="AQ66" i="4"/>
  <c r="AR66" i="4" s="1"/>
  <c r="AO66" i="4"/>
  <c r="AM66" i="4"/>
  <c r="AN66" i="4" s="1"/>
  <c r="AK66" i="4"/>
  <c r="AL66" i="4" s="1"/>
  <c r="AI66" i="4"/>
  <c r="AJ66" i="4" s="1"/>
  <c r="AG66" i="4"/>
  <c r="AE66" i="4"/>
  <c r="AF66" i="4" s="1"/>
  <c r="AC66" i="4"/>
  <c r="AD66" i="4" s="1"/>
  <c r="AA66" i="4"/>
  <c r="AB66" i="4" s="1"/>
  <c r="W66" i="4"/>
  <c r="V66" i="4"/>
  <c r="U66" i="4"/>
  <c r="T66" i="4"/>
  <c r="S66" i="4"/>
  <c r="R66" i="4"/>
  <c r="Q66" i="4"/>
  <c r="P66" i="4"/>
  <c r="O66" i="4"/>
  <c r="N66" i="4"/>
  <c r="M66" i="4"/>
  <c r="L66" i="4"/>
  <c r="K66" i="4"/>
  <c r="J66" i="4"/>
  <c r="I66" i="4"/>
  <c r="H66" i="4"/>
  <c r="G66" i="4"/>
  <c r="F66" i="4"/>
  <c r="E66" i="4"/>
  <c r="AP66" i="4" s="1"/>
  <c r="D66" i="4"/>
  <c r="C66" i="4"/>
  <c r="B66" i="4"/>
  <c r="AY65" i="4"/>
  <c r="AU65" i="4"/>
  <c r="AS65" i="4"/>
  <c r="AT65" i="4" s="1"/>
  <c r="AR65" i="4"/>
  <c r="AQ65" i="4"/>
  <c r="AP65" i="4"/>
  <c r="AO65" i="4"/>
  <c r="AM65" i="4"/>
  <c r="AK65" i="4"/>
  <c r="AL65" i="4" s="1"/>
  <c r="AJ65" i="4"/>
  <c r="AI65" i="4"/>
  <c r="AH65" i="4"/>
  <c r="AG65" i="4"/>
  <c r="AE65" i="4"/>
  <c r="AC65" i="4"/>
  <c r="AD65" i="4" s="1"/>
  <c r="AB65" i="4"/>
  <c r="AA65" i="4"/>
  <c r="W65" i="4"/>
  <c r="V65" i="4"/>
  <c r="U65" i="4"/>
  <c r="T65" i="4"/>
  <c r="S65" i="4"/>
  <c r="R65" i="4"/>
  <c r="Q65" i="4"/>
  <c r="P65" i="4"/>
  <c r="O65" i="4"/>
  <c r="N65" i="4"/>
  <c r="M65" i="4"/>
  <c r="L65" i="4"/>
  <c r="K65" i="4"/>
  <c r="J65" i="4"/>
  <c r="I65" i="4"/>
  <c r="H65" i="4"/>
  <c r="G65" i="4"/>
  <c r="F65" i="4"/>
  <c r="E65" i="4"/>
  <c r="AV65" i="4" s="1"/>
  <c r="D65" i="4"/>
  <c r="C65" i="4"/>
  <c r="B65" i="4"/>
  <c r="AY64" i="4"/>
  <c r="AU64" i="4"/>
  <c r="AV64" i="4" s="1"/>
  <c r="AS64" i="4"/>
  <c r="AT64" i="4" s="1"/>
  <c r="AQ64" i="4"/>
  <c r="AO64" i="4"/>
  <c r="AP64" i="4" s="1"/>
  <c r="AM64" i="4"/>
  <c r="AN64" i="4" s="1"/>
  <c r="AK64" i="4"/>
  <c r="AL64" i="4" s="1"/>
  <c r="AI64" i="4"/>
  <c r="AG64" i="4"/>
  <c r="AH64" i="4" s="1"/>
  <c r="AE64" i="4"/>
  <c r="AF64" i="4" s="1"/>
  <c r="AC64" i="4"/>
  <c r="AD64" i="4" s="1"/>
  <c r="AA64" i="4"/>
  <c r="W64" i="4"/>
  <c r="V64" i="4"/>
  <c r="U64" i="4"/>
  <c r="T64" i="4"/>
  <c r="S64" i="4"/>
  <c r="R64" i="4"/>
  <c r="Q64" i="4"/>
  <c r="P64" i="4"/>
  <c r="O64" i="4"/>
  <c r="N64" i="4"/>
  <c r="M64" i="4"/>
  <c r="L64" i="4"/>
  <c r="K64" i="4"/>
  <c r="J64" i="4"/>
  <c r="I64" i="4"/>
  <c r="H64" i="4"/>
  <c r="G64" i="4"/>
  <c r="F64" i="4"/>
  <c r="E64" i="4"/>
  <c r="AR64" i="4" s="1"/>
  <c r="D64" i="4"/>
  <c r="C64" i="4"/>
  <c r="B64" i="4"/>
  <c r="AY63" i="4"/>
  <c r="AU63" i="4"/>
  <c r="AV63" i="4" s="1"/>
  <c r="AT63" i="4"/>
  <c r="AS63" i="4"/>
  <c r="AR63" i="4"/>
  <c r="AQ63" i="4"/>
  <c r="AP63" i="4"/>
  <c r="AO63" i="4"/>
  <c r="AM63" i="4"/>
  <c r="AN63" i="4" s="1"/>
  <c r="AL63" i="4"/>
  <c r="AK63" i="4"/>
  <c r="AJ63" i="4"/>
  <c r="AI63" i="4"/>
  <c r="AH63" i="4"/>
  <c r="AG63" i="4"/>
  <c r="AE63" i="4"/>
  <c r="AF63" i="4" s="1"/>
  <c r="AD63" i="4"/>
  <c r="AC63" i="4"/>
  <c r="AB63" i="4"/>
  <c r="AA63" i="4"/>
  <c r="W63" i="4"/>
  <c r="V63" i="4"/>
  <c r="U63" i="4"/>
  <c r="T63" i="4"/>
  <c r="S63" i="4"/>
  <c r="R63" i="4"/>
  <c r="Q63" i="4"/>
  <c r="P63" i="4"/>
  <c r="O63" i="4"/>
  <c r="N63" i="4"/>
  <c r="M63" i="4"/>
  <c r="L63" i="4"/>
  <c r="K63" i="4"/>
  <c r="J63" i="4"/>
  <c r="I63" i="4"/>
  <c r="H63" i="4"/>
  <c r="G63" i="4"/>
  <c r="F63" i="4"/>
  <c r="E63" i="4"/>
  <c r="D63" i="4"/>
  <c r="C63" i="4"/>
  <c r="B63" i="4"/>
  <c r="AY62" i="4"/>
  <c r="AU62" i="4"/>
  <c r="AV62" i="4" s="1"/>
  <c r="AT62" i="4"/>
  <c r="AS62" i="4"/>
  <c r="AQ62" i="4"/>
  <c r="AR62" i="4" s="1"/>
  <c r="AO62" i="4"/>
  <c r="AP62" i="4" s="1"/>
  <c r="AM62" i="4"/>
  <c r="AN62" i="4" s="1"/>
  <c r="AL62" i="4"/>
  <c r="AK62" i="4"/>
  <c r="AI62" i="4"/>
  <c r="AJ62" i="4" s="1"/>
  <c r="AG62" i="4"/>
  <c r="AH62" i="4" s="1"/>
  <c r="AE62" i="4"/>
  <c r="AF62" i="4" s="1"/>
  <c r="AD62" i="4"/>
  <c r="AC62" i="4"/>
  <c r="AA62" i="4"/>
  <c r="AB62" i="4" s="1"/>
  <c r="W62" i="4"/>
  <c r="V62" i="4"/>
  <c r="U62" i="4"/>
  <c r="T62" i="4"/>
  <c r="S62" i="4"/>
  <c r="R62" i="4"/>
  <c r="Q62" i="4"/>
  <c r="P62" i="4"/>
  <c r="O62" i="4"/>
  <c r="N62" i="4"/>
  <c r="M62" i="4"/>
  <c r="L62" i="4"/>
  <c r="K62" i="4"/>
  <c r="J62" i="4"/>
  <c r="I62" i="4"/>
  <c r="H62" i="4"/>
  <c r="G62" i="4"/>
  <c r="F62" i="4"/>
  <c r="E62" i="4"/>
  <c r="D62" i="4"/>
  <c r="C62" i="4"/>
  <c r="B62" i="4"/>
  <c r="AY61" i="4"/>
  <c r="AU61" i="4"/>
  <c r="AS61" i="4"/>
  <c r="AQ61" i="4"/>
  <c r="AO61" i="4"/>
  <c r="AP61" i="4" s="1"/>
  <c r="AM61" i="4"/>
  <c r="AK61" i="4"/>
  <c r="AI61" i="4"/>
  <c r="AG61" i="4"/>
  <c r="AH61" i="4" s="1"/>
  <c r="AE61" i="4"/>
  <c r="AD61" i="4"/>
  <c r="AC61" i="4"/>
  <c r="AA61" i="4"/>
  <c r="W61" i="4"/>
  <c r="V61" i="4"/>
  <c r="U61" i="4"/>
  <c r="T61" i="4"/>
  <c r="S61" i="4"/>
  <c r="R61" i="4"/>
  <c r="Q61" i="4"/>
  <c r="P61" i="4"/>
  <c r="O61" i="4"/>
  <c r="N61" i="4"/>
  <c r="M61" i="4"/>
  <c r="L61" i="4"/>
  <c r="K61" i="4"/>
  <c r="J61" i="4"/>
  <c r="I61" i="4"/>
  <c r="H61" i="4"/>
  <c r="G61" i="4"/>
  <c r="F61" i="4"/>
  <c r="E61" i="4"/>
  <c r="AV61" i="4" s="1"/>
  <c r="D61" i="4"/>
  <c r="C61" i="4"/>
  <c r="B61" i="4"/>
  <c r="AY60" i="4"/>
  <c r="AU60" i="4"/>
  <c r="AS60" i="4"/>
  <c r="AT60" i="4" s="1"/>
  <c r="AQ60" i="4"/>
  <c r="AR60" i="4" s="1"/>
  <c r="AO60" i="4"/>
  <c r="AP60" i="4" s="1"/>
  <c r="AM60" i="4"/>
  <c r="AK60" i="4"/>
  <c r="AL60" i="4" s="1"/>
  <c r="AI60" i="4"/>
  <c r="AJ60" i="4" s="1"/>
  <c r="AG60" i="4"/>
  <c r="AH60" i="4" s="1"/>
  <c r="AE60" i="4"/>
  <c r="AC60" i="4"/>
  <c r="AD60" i="4" s="1"/>
  <c r="AA60" i="4"/>
  <c r="AB60" i="4" s="1"/>
  <c r="W60" i="4"/>
  <c r="V60" i="4"/>
  <c r="U60" i="4"/>
  <c r="T60" i="4"/>
  <c r="S60" i="4"/>
  <c r="R60" i="4"/>
  <c r="Q60" i="4"/>
  <c r="P60" i="4"/>
  <c r="O60" i="4"/>
  <c r="N60" i="4"/>
  <c r="M60" i="4"/>
  <c r="L60" i="4"/>
  <c r="K60" i="4"/>
  <c r="J60" i="4"/>
  <c r="I60" i="4"/>
  <c r="H60" i="4"/>
  <c r="G60" i="4"/>
  <c r="F60" i="4"/>
  <c r="E60" i="4"/>
  <c r="AV60" i="4" s="1"/>
  <c r="D60" i="4"/>
  <c r="C60" i="4"/>
  <c r="B60" i="4"/>
  <c r="AY59" i="4"/>
  <c r="AU59" i="4"/>
  <c r="AS59" i="4"/>
  <c r="AQ59" i="4"/>
  <c r="AR59" i="4" s="1"/>
  <c r="AO59" i="4"/>
  <c r="AM59" i="4"/>
  <c r="AK59" i="4"/>
  <c r="AI59" i="4"/>
  <c r="AJ59" i="4" s="1"/>
  <c r="AG59" i="4"/>
  <c r="AE59" i="4"/>
  <c r="AC59" i="4"/>
  <c r="AA59" i="4"/>
  <c r="AB59" i="4" s="1"/>
  <c r="W59" i="4"/>
  <c r="V59" i="4"/>
  <c r="U59" i="4"/>
  <c r="T59" i="4"/>
  <c r="S59" i="4"/>
  <c r="R59" i="4"/>
  <c r="Q59" i="4"/>
  <c r="P59" i="4"/>
  <c r="O59" i="4"/>
  <c r="N59" i="4"/>
  <c r="M59" i="4"/>
  <c r="L59" i="4"/>
  <c r="K59" i="4"/>
  <c r="J59" i="4"/>
  <c r="I59" i="4"/>
  <c r="H59" i="4"/>
  <c r="G59" i="4"/>
  <c r="F59" i="4"/>
  <c r="E59" i="4"/>
  <c r="AP59" i="4" s="1"/>
  <c r="D59" i="4"/>
  <c r="C59" i="4"/>
  <c r="B59" i="4"/>
  <c r="AY58" i="4"/>
  <c r="AU58" i="4"/>
  <c r="AV58" i="4" s="1"/>
  <c r="AS58" i="4"/>
  <c r="AT58" i="4" s="1"/>
  <c r="AQ58" i="4"/>
  <c r="AR58" i="4" s="1"/>
  <c r="AO58" i="4"/>
  <c r="AM58" i="4"/>
  <c r="AN58" i="4" s="1"/>
  <c r="AK58" i="4"/>
  <c r="AL58" i="4" s="1"/>
  <c r="AI58" i="4"/>
  <c r="AJ58" i="4" s="1"/>
  <c r="AG58" i="4"/>
  <c r="AE58" i="4"/>
  <c r="AF58" i="4" s="1"/>
  <c r="AC58" i="4"/>
  <c r="AD58" i="4" s="1"/>
  <c r="AA58" i="4"/>
  <c r="AB58" i="4" s="1"/>
  <c r="W58" i="4"/>
  <c r="V58" i="4"/>
  <c r="U58" i="4"/>
  <c r="T58" i="4"/>
  <c r="S58" i="4"/>
  <c r="R58" i="4"/>
  <c r="Q58" i="4"/>
  <c r="P58" i="4"/>
  <c r="O58" i="4"/>
  <c r="N58" i="4"/>
  <c r="M58" i="4"/>
  <c r="L58" i="4"/>
  <c r="K58" i="4"/>
  <c r="J58" i="4"/>
  <c r="I58" i="4"/>
  <c r="H58" i="4"/>
  <c r="G58" i="4"/>
  <c r="F58" i="4"/>
  <c r="E58" i="4"/>
  <c r="AP58" i="4" s="1"/>
  <c r="D58" i="4"/>
  <c r="C58" i="4"/>
  <c r="B58" i="4"/>
  <c r="AY57" i="4"/>
  <c r="AU57" i="4"/>
  <c r="AS57" i="4"/>
  <c r="AT57" i="4" s="1"/>
  <c r="AR57" i="4"/>
  <c r="AQ57" i="4"/>
  <c r="AP57" i="4"/>
  <c r="AO57" i="4"/>
  <c r="AM57" i="4"/>
  <c r="AK57" i="4"/>
  <c r="AL57" i="4" s="1"/>
  <c r="AJ57" i="4"/>
  <c r="AI57" i="4"/>
  <c r="AH57" i="4"/>
  <c r="AG57" i="4"/>
  <c r="AE57" i="4"/>
  <c r="AC57" i="4"/>
  <c r="AD57" i="4" s="1"/>
  <c r="AB57" i="4"/>
  <c r="AA57" i="4"/>
  <c r="W57" i="4"/>
  <c r="V57" i="4"/>
  <c r="U57" i="4"/>
  <c r="T57" i="4"/>
  <c r="S57" i="4"/>
  <c r="R57" i="4"/>
  <c r="Q57" i="4"/>
  <c r="P57" i="4"/>
  <c r="O57" i="4"/>
  <c r="N57" i="4"/>
  <c r="M57" i="4"/>
  <c r="L57" i="4"/>
  <c r="K57" i="4"/>
  <c r="J57" i="4"/>
  <c r="I57" i="4"/>
  <c r="H57" i="4"/>
  <c r="G57" i="4"/>
  <c r="F57" i="4"/>
  <c r="E57" i="4"/>
  <c r="AV57" i="4" s="1"/>
  <c r="D57" i="4"/>
  <c r="C57" i="4"/>
  <c r="B57" i="4"/>
  <c r="AY56" i="4"/>
  <c r="AU56" i="4"/>
  <c r="AV56" i="4" s="1"/>
  <c r="AS56" i="4"/>
  <c r="AT56" i="4" s="1"/>
  <c r="AQ56" i="4"/>
  <c r="AO56" i="4"/>
  <c r="AP56" i="4" s="1"/>
  <c r="AM56" i="4"/>
  <c r="AN56" i="4" s="1"/>
  <c r="AK56" i="4"/>
  <c r="AL56" i="4" s="1"/>
  <c r="AI56" i="4"/>
  <c r="AG56" i="4"/>
  <c r="AH56" i="4" s="1"/>
  <c r="AE56" i="4"/>
  <c r="AF56" i="4" s="1"/>
  <c r="AC56" i="4"/>
  <c r="AD56" i="4" s="1"/>
  <c r="AA56" i="4"/>
  <c r="W56" i="4"/>
  <c r="V56" i="4"/>
  <c r="U56" i="4"/>
  <c r="T56" i="4"/>
  <c r="S56" i="4"/>
  <c r="R56" i="4"/>
  <c r="Q56" i="4"/>
  <c r="P56" i="4"/>
  <c r="O56" i="4"/>
  <c r="N56" i="4"/>
  <c r="M56" i="4"/>
  <c r="L56" i="4"/>
  <c r="K56" i="4"/>
  <c r="J56" i="4"/>
  <c r="I56" i="4"/>
  <c r="H56" i="4"/>
  <c r="G56" i="4"/>
  <c r="F56" i="4"/>
  <c r="E56" i="4"/>
  <c r="AR56" i="4" s="1"/>
  <c r="D56" i="4"/>
  <c r="C56" i="4"/>
  <c r="B56" i="4"/>
  <c r="AY55" i="4"/>
  <c r="AU55" i="4"/>
  <c r="AV55" i="4" s="1"/>
  <c r="AT55" i="4"/>
  <c r="AS55" i="4"/>
  <c r="AR55" i="4"/>
  <c r="AQ55" i="4"/>
  <c r="AP55" i="4"/>
  <c r="AO55" i="4"/>
  <c r="AM55" i="4"/>
  <c r="AN55" i="4" s="1"/>
  <c r="AL55" i="4"/>
  <c r="AK55" i="4"/>
  <c r="AJ55" i="4"/>
  <c r="AI55" i="4"/>
  <c r="AH55" i="4"/>
  <c r="AG55" i="4"/>
  <c r="AE55" i="4"/>
  <c r="AF55" i="4" s="1"/>
  <c r="AD55" i="4"/>
  <c r="AC55" i="4"/>
  <c r="AB55" i="4"/>
  <c r="AA55" i="4"/>
  <c r="W55" i="4"/>
  <c r="V55" i="4"/>
  <c r="U55" i="4"/>
  <c r="T55" i="4"/>
  <c r="S55" i="4"/>
  <c r="R55" i="4"/>
  <c r="Q55" i="4"/>
  <c r="P55" i="4"/>
  <c r="O55" i="4"/>
  <c r="N55" i="4"/>
  <c r="M55" i="4"/>
  <c r="L55" i="4"/>
  <c r="K55" i="4"/>
  <c r="J55" i="4"/>
  <c r="I55" i="4"/>
  <c r="H55" i="4"/>
  <c r="G55" i="4"/>
  <c r="F55" i="4"/>
  <c r="E55" i="4"/>
  <c r="D55" i="4"/>
  <c r="C55" i="4"/>
  <c r="B55" i="4"/>
  <c r="AY54" i="4"/>
  <c r="AU54" i="4"/>
  <c r="AV54" i="4" s="1"/>
  <c r="AT54" i="4"/>
  <c r="AS54" i="4"/>
  <c r="AQ54" i="4"/>
  <c r="AR54" i="4" s="1"/>
  <c r="AO54" i="4"/>
  <c r="AP54" i="4" s="1"/>
  <c r="AM54" i="4"/>
  <c r="AN54" i="4" s="1"/>
  <c r="AL54" i="4"/>
  <c r="AK54" i="4"/>
  <c r="AI54" i="4"/>
  <c r="AJ54" i="4" s="1"/>
  <c r="AG54" i="4"/>
  <c r="AH54" i="4" s="1"/>
  <c r="AE54" i="4"/>
  <c r="AF54" i="4" s="1"/>
  <c r="AD54" i="4"/>
  <c r="AC54" i="4"/>
  <c r="AA54" i="4"/>
  <c r="AB54" i="4" s="1"/>
  <c r="W54" i="4"/>
  <c r="V54" i="4"/>
  <c r="U54" i="4"/>
  <c r="T54" i="4"/>
  <c r="S54" i="4"/>
  <c r="R54" i="4"/>
  <c r="Q54" i="4"/>
  <c r="P54" i="4"/>
  <c r="O54" i="4"/>
  <c r="N54" i="4"/>
  <c r="M54" i="4"/>
  <c r="L54" i="4"/>
  <c r="K54" i="4"/>
  <c r="J54" i="4"/>
  <c r="I54" i="4"/>
  <c r="H54" i="4"/>
  <c r="G54" i="4"/>
  <c r="F54" i="4"/>
  <c r="E54" i="4"/>
  <c r="D54" i="4"/>
  <c r="C54" i="4"/>
  <c r="B54" i="4"/>
  <c r="AY53" i="4"/>
  <c r="AU53" i="4"/>
  <c r="AS53" i="4"/>
  <c r="AQ53" i="4"/>
  <c r="AO53" i="4"/>
  <c r="AP53" i="4" s="1"/>
  <c r="AM53" i="4"/>
  <c r="AK53" i="4"/>
  <c r="AI53" i="4"/>
  <c r="AG53" i="4"/>
  <c r="AH53" i="4" s="1"/>
  <c r="AE53" i="4"/>
  <c r="AC53" i="4"/>
  <c r="AA53" i="4"/>
  <c r="W53" i="4"/>
  <c r="V53" i="4"/>
  <c r="U53" i="4"/>
  <c r="T53" i="4"/>
  <c r="S53" i="4"/>
  <c r="R53" i="4"/>
  <c r="Q53" i="4"/>
  <c r="P53" i="4"/>
  <c r="O53" i="4"/>
  <c r="N53" i="4"/>
  <c r="M53" i="4"/>
  <c r="L53" i="4"/>
  <c r="K53" i="4"/>
  <c r="J53" i="4"/>
  <c r="I53" i="4"/>
  <c r="H53" i="4"/>
  <c r="G53" i="4"/>
  <c r="F53" i="4"/>
  <c r="E53" i="4"/>
  <c r="AV53" i="4" s="1"/>
  <c r="D53" i="4"/>
  <c r="C53" i="4"/>
  <c r="B53" i="4"/>
  <c r="AY52" i="4"/>
  <c r="AU52" i="4"/>
  <c r="AS52" i="4"/>
  <c r="AT52" i="4" s="1"/>
  <c r="AQ52" i="4"/>
  <c r="AR52" i="4" s="1"/>
  <c r="AO52" i="4"/>
  <c r="AP52" i="4" s="1"/>
  <c r="AM52" i="4"/>
  <c r="AK52" i="4"/>
  <c r="AL52" i="4" s="1"/>
  <c r="AI52" i="4"/>
  <c r="AJ52" i="4" s="1"/>
  <c r="AG52" i="4"/>
  <c r="AH52" i="4" s="1"/>
  <c r="AE52" i="4"/>
  <c r="AC52" i="4"/>
  <c r="AD52" i="4" s="1"/>
  <c r="AA52" i="4"/>
  <c r="AB52" i="4" s="1"/>
  <c r="W52" i="4"/>
  <c r="V52" i="4"/>
  <c r="U52" i="4"/>
  <c r="T52" i="4"/>
  <c r="S52" i="4"/>
  <c r="R52" i="4"/>
  <c r="Q52" i="4"/>
  <c r="P52" i="4"/>
  <c r="O52" i="4"/>
  <c r="N52" i="4"/>
  <c r="M52" i="4"/>
  <c r="L52" i="4"/>
  <c r="K52" i="4"/>
  <c r="J52" i="4"/>
  <c r="I52" i="4"/>
  <c r="H52" i="4"/>
  <c r="G52" i="4"/>
  <c r="F52" i="4"/>
  <c r="E52" i="4"/>
  <c r="AV52" i="4" s="1"/>
  <c r="D52" i="4"/>
  <c r="C52" i="4"/>
  <c r="B52" i="4"/>
  <c r="AY51" i="4"/>
  <c r="AU51" i="4"/>
  <c r="AS51" i="4"/>
  <c r="AQ51" i="4"/>
  <c r="AR51" i="4" s="1"/>
  <c r="AO51" i="4"/>
  <c r="AM51" i="4"/>
  <c r="AK51" i="4"/>
  <c r="AI51" i="4"/>
  <c r="AJ51" i="4" s="1"/>
  <c r="AG51" i="4"/>
  <c r="AE51" i="4"/>
  <c r="AC51" i="4"/>
  <c r="AA51" i="4"/>
  <c r="AB51" i="4" s="1"/>
  <c r="W51" i="4"/>
  <c r="V51" i="4"/>
  <c r="U51" i="4"/>
  <c r="T51" i="4"/>
  <c r="S51" i="4"/>
  <c r="R51" i="4"/>
  <c r="Q51" i="4"/>
  <c r="P51" i="4"/>
  <c r="O51" i="4"/>
  <c r="N51" i="4"/>
  <c r="M51" i="4"/>
  <c r="L51" i="4"/>
  <c r="K51" i="4"/>
  <c r="J51" i="4"/>
  <c r="I51" i="4"/>
  <c r="H51" i="4"/>
  <c r="G51" i="4"/>
  <c r="F51" i="4"/>
  <c r="E51" i="4"/>
  <c r="AP51" i="4" s="1"/>
  <c r="D51" i="4"/>
  <c r="C51" i="4"/>
  <c r="B51" i="4"/>
  <c r="AY50" i="4"/>
  <c r="AU50" i="4"/>
  <c r="AV50" i="4" s="1"/>
  <c r="AS50" i="4"/>
  <c r="AT50" i="4" s="1"/>
  <c r="AQ50" i="4"/>
  <c r="AR50" i="4" s="1"/>
  <c r="AO50" i="4"/>
  <c r="AM50" i="4"/>
  <c r="AN50" i="4" s="1"/>
  <c r="AK50" i="4"/>
  <c r="AL50" i="4" s="1"/>
  <c r="AI50" i="4"/>
  <c r="AJ50" i="4" s="1"/>
  <c r="AG50" i="4"/>
  <c r="AE50" i="4"/>
  <c r="AF50" i="4" s="1"/>
  <c r="AC50" i="4"/>
  <c r="AD50" i="4" s="1"/>
  <c r="AA50" i="4"/>
  <c r="AB50" i="4" s="1"/>
  <c r="W50" i="4"/>
  <c r="V50" i="4"/>
  <c r="U50" i="4"/>
  <c r="T50" i="4"/>
  <c r="S50" i="4"/>
  <c r="R50" i="4"/>
  <c r="Q50" i="4"/>
  <c r="P50" i="4"/>
  <c r="O50" i="4"/>
  <c r="N50" i="4"/>
  <c r="M50" i="4"/>
  <c r="L50" i="4"/>
  <c r="K50" i="4"/>
  <c r="J50" i="4"/>
  <c r="I50" i="4"/>
  <c r="H50" i="4"/>
  <c r="G50" i="4"/>
  <c r="F50" i="4"/>
  <c r="E50" i="4"/>
  <c r="AP50" i="4" s="1"/>
  <c r="D50" i="4"/>
  <c r="C50" i="4"/>
  <c r="B50" i="4"/>
  <c r="AY49" i="4"/>
  <c r="AU49" i="4"/>
  <c r="AS49" i="4"/>
  <c r="AT49" i="4" s="1"/>
  <c r="AR49" i="4"/>
  <c r="AQ49" i="4"/>
  <c r="AP49" i="4"/>
  <c r="AO49" i="4"/>
  <c r="AM49" i="4"/>
  <c r="AK49" i="4"/>
  <c r="AL49" i="4" s="1"/>
  <c r="AJ49" i="4"/>
  <c r="AI49" i="4"/>
  <c r="AH49" i="4"/>
  <c r="AG49" i="4"/>
  <c r="AE49" i="4"/>
  <c r="AC49" i="4"/>
  <c r="AD49" i="4" s="1"/>
  <c r="AB49" i="4"/>
  <c r="AA49" i="4"/>
  <c r="W49" i="4"/>
  <c r="V49" i="4"/>
  <c r="U49" i="4"/>
  <c r="T49" i="4"/>
  <c r="S49" i="4"/>
  <c r="R49" i="4"/>
  <c r="Q49" i="4"/>
  <c r="P49" i="4"/>
  <c r="O49" i="4"/>
  <c r="N49" i="4"/>
  <c r="M49" i="4"/>
  <c r="L49" i="4"/>
  <c r="K49" i="4"/>
  <c r="J49" i="4"/>
  <c r="I49" i="4"/>
  <c r="H49" i="4"/>
  <c r="G49" i="4"/>
  <c r="F49" i="4"/>
  <c r="E49" i="4"/>
  <c r="AV49" i="4" s="1"/>
  <c r="D49" i="4"/>
  <c r="C49" i="4"/>
  <c r="B49" i="4"/>
  <c r="AY48" i="4"/>
  <c r="AU48" i="4"/>
  <c r="AV48" i="4" s="1"/>
  <c r="AS48" i="4"/>
  <c r="AT48" i="4" s="1"/>
  <c r="AQ48" i="4"/>
  <c r="AR48" i="4" s="1"/>
  <c r="AO48" i="4"/>
  <c r="AP48" i="4" s="1"/>
  <c r="AM48" i="4"/>
  <c r="AN48" i="4" s="1"/>
  <c r="AK48" i="4"/>
  <c r="AL48" i="4" s="1"/>
  <c r="AI48" i="4"/>
  <c r="AJ48" i="4" s="1"/>
  <c r="AG48" i="4"/>
  <c r="AH48" i="4" s="1"/>
  <c r="AE48" i="4"/>
  <c r="AF48" i="4" s="1"/>
  <c r="AC48" i="4"/>
  <c r="AD48" i="4" s="1"/>
  <c r="AA48" i="4"/>
  <c r="AB48" i="4" s="1"/>
  <c r="W48" i="4"/>
  <c r="V48" i="4"/>
  <c r="U48" i="4"/>
  <c r="T48" i="4"/>
  <c r="S48" i="4"/>
  <c r="R48" i="4"/>
  <c r="Q48" i="4"/>
  <c r="P48" i="4"/>
  <c r="O48" i="4"/>
  <c r="N48" i="4"/>
  <c r="M48" i="4"/>
  <c r="L48" i="4"/>
  <c r="K48" i="4"/>
  <c r="J48" i="4"/>
  <c r="I48" i="4"/>
  <c r="H48" i="4"/>
  <c r="G48" i="4"/>
  <c r="F48" i="4"/>
  <c r="E48" i="4"/>
  <c r="D48" i="4"/>
  <c r="C48" i="4"/>
  <c r="B48" i="4"/>
  <c r="AY47" i="4"/>
  <c r="AU47" i="4"/>
  <c r="AV47" i="4" s="1"/>
  <c r="AT47" i="4"/>
  <c r="AS47" i="4"/>
  <c r="AR47" i="4"/>
  <c r="AQ47" i="4"/>
  <c r="AP47" i="4"/>
  <c r="AO47" i="4"/>
  <c r="AM47" i="4"/>
  <c r="AN47" i="4" s="1"/>
  <c r="AL47" i="4"/>
  <c r="AK47" i="4"/>
  <c r="AJ47" i="4"/>
  <c r="AI47" i="4"/>
  <c r="AH47" i="4"/>
  <c r="AG47" i="4"/>
  <c r="AE47" i="4"/>
  <c r="AF47" i="4" s="1"/>
  <c r="AD47" i="4"/>
  <c r="AC47" i="4"/>
  <c r="AB47" i="4"/>
  <c r="AA47" i="4"/>
  <c r="W47" i="4"/>
  <c r="V47" i="4"/>
  <c r="U47" i="4"/>
  <c r="T47" i="4"/>
  <c r="S47" i="4"/>
  <c r="R47" i="4"/>
  <c r="Q47" i="4"/>
  <c r="P47" i="4"/>
  <c r="O47" i="4"/>
  <c r="N47" i="4"/>
  <c r="M47" i="4"/>
  <c r="L47" i="4"/>
  <c r="K47" i="4"/>
  <c r="J47" i="4"/>
  <c r="I47" i="4"/>
  <c r="H47" i="4"/>
  <c r="G47" i="4"/>
  <c r="F47" i="4"/>
  <c r="E47" i="4"/>
  <c r="D47" i="4"/>
  <c r="C47" i="4"/>
  <c r="B47" i="4"/>
  <c r="AY46" i="4"/>
  <c r="AU46" i="4"/>
  <c r="AV46" i="4" s="1"/>
  <c r="AS46" i="4"/>
  <c r="AQ46" i="4"/>
  <c r="AR46" i="4" s="1"/>
  <c r="AO46" i="4"/>
  <c r="AP46" i="4" s="1"/>
  <c r="AM46" i="4"/>
  <c r="AN46" i="4" s="1"/>
  <c r="AK46" i="4"/>
  <c r="AI46" i="4"/>
  <c r="AJ46" i="4" s="1"/>
  <c r="AG46" i="4"/>
  <c r="AH46" i="4" s="1"/>
  <c r="AE46" i="4"/>
  <c r="AF46" i="4" s="1"/>
  <c r="AC46" i="4"/>
  <c r="AA46" i="4"/>
  <c r="AB46" i="4" s="1"/>
  <c r="W46" i="4"/>
  <c r="V46" i="4"/>
  <c r="U46" i="4"/>
  <c r="T46" i="4"/>
  <c r="S46" i="4"/>
  <c r="R46" i="4"/>
  <c r="Q46" i="4"/>
  <c r="P46" i="4"/>
  <c r="O46" i="4"/>
  <c r="N46" i="4"/>
  <c r="M46" i="4"/>
  <c r="L46" i="4"/>
  <c r="K46" i="4"/>
  <c r="J46" i="4"/>
  <c r="I46" i="4"/>
  <c r="H46" i="4"/>
  <c r="G46" i="4"/>
  <c r="F46" i="4"/>
  <c r="E46" i="4"/>
  <c r="AT46" i="4" s="1"/>
  <c r="D46" i="4"/>
  <c r="C46" i="4"/>
  <c r="B46" i="4"/>
  <c r="AY45" i="4"/>
  <c r="AU45" i="4"/>
  <c r="AS45" i="4"/>
  <c r="AQ45" i="4"/>
  <c r="AO45" i="4"/>
  <c r="AP45" i="4" s="1"/>
  <c r="AM45" i="4"/>
  <c r="AK45" i="4"/>
  <c r="AI45" i="4"/>
  <c r="AG45" i="4"/>
  <c r="AH45" i="4" s="1"/>
  <c r="AE45" i="4"/>
  <c r="AC45" i="4"/>
  <c r="AA45" i="4"/>
  <c r="W45" i="4"/>
  <c r="V45" i="4"/>
  <c r="U45" i="4"/>
  <c r="T45" i="4"/>
  <c r="S45" i="4"/>
  <c r="R45" i="4"/>
  <c r="Q45" i="4"/>
  <c r="P45" i="4"/>
  <c r="O45" i="4"/>
  <c r="N45" i="4"/>
  <c r="M45" i="4"/>
  <c r="L45" i="4"/>
  <c r="K45" i="4"/>
  <c r="J45" i="4"/>
  <c r="I45" i="4"/>
  <c r="H45" i="4"/>
  <c r="G45" i="4"/>
  <c r="F45" i="4"/>
  <c r="E45" i="4"/>
  <c r="AV45" i="4" s="1"/>
  <c r="D45" i="4"/>
  <c r="C45" i="4"/>
  <c r="B45" i="4"/>
  <c r="AY44" i="4"/>
  <c r="AU44" i="4"/>
  <c r="AS44" i="4"/>
  <c r="AT44" i="4" s="1"/>
  <c r="AQ44" i="4"/>
  <c r="AR44" i="4" s="1"/>
  <c r="AO44" i="4"/>
  <c r="AP44" i="4" s="1"/>
  <c r="AM44" i="4"/>
  <c r="AK44" i="4"/>
  <c r="AL44" i="4" s="1"/>
  <c r="AI44" i="4"/>
  <c r="AJ44" i="4" s="1"/>
  <c r="AG44" i="4"/>
  <c r="AH44" i="4" s="1"/>
  <c r="AE44" i="4"/>
  <c r="AC44" i="4"/>
  <c r="AD44" i="4" s="1"/>
  <c r="AA44" i="4"/>
  <c r="AB44" i="4" s="1"/>
  <c r="W44" i="4"/>
  <c r="V44" i="4"/>
  <c r="U44" i="4"/>
  <c r="T44" i="4"/>
  <c r="S44" i="4"/>
  <c r="R44" i="4"/>
  <c r="Q44" i="4"/>
  <c r="P44" i="4"/>
  <c r="O44" i="4"/>
  <c r="N44" i="4"/>
  <c r="M44" i="4"/>
  <c r="L44" i="4"/>
  <c r="K44" i="4"/>
  <c r="J44" i="4"/>
  <c r="I44" i="4"/>
  <c r="H44" i="4"/>
  <c r="G44" i="4"/>
  <c r="F44" i="4"/>
  <c r="E44" i="4"/>
  <c r="AV44" i="4" s="1"/>
  <c r="D44" i="4"/>
  <c r="C44" i="4"/>
  <c r="B44" i="4"/>
  <c r="AY43" i="4"/>
  <c r="AU43" i="4"/>
  <c r="AS43" i="4"/>
  <c r="AQ43" i="4"/>
  <c r="AR43" i="4" s="1"/>
  <c r="AO43" i="4"/>
  <c r="AM43" i="4"/>
  <c r="AK43" i="4"/>
  <c r="AI43" i="4"/>
  <c r="AJ43" i="4" s="1"/>
  <c r="AG43" i="4"/>
  <c r="AE43" i="4"/>
  <c r="AC43" i="4"/>
  <c r="AA43" i="4"/>
  <c r="AB43" i="4" s="1"/>
  <c r="W43" i="4"/>
  <c r="V43" i="4"/>
  <c r="U43" i="4"/>
  <c r="T43" i="4"/>
  <c r="S43" i="4"/>
  <c r="R43" i="4"/>
  <c r="Q43" i="4"/>
  <c r="P43" i="4"/>
  <c r="O43" i="4"/>
  <c r="N43" i="4"/>
  <c r="M43" i="4"/>
  <c r="L43" i="4"/>
  <c r="K43" i="4"/>
  <c r="J43" i="4"/>
  <c r="I43" i="4"/>
  <c r="H43" i="4"/>
  <c r="G43" i="4"/>
  <c r="F43" i="4"/>
  <c r="E43" i="4"/>
  <c r="AP43" i="4" s="1"/>
  <c r="D43" i="4"/>
  <c r="C43" i="4"/>
  <c r="B43" i="4"/>
  <c r="AY42" i="4"/>
  <c r="AU42" i="4"/>
  <c r="AV42" i="4" s="1"/>
  <c r="AS42" i="4"/>
  <c r="AT42" i="4" s="1"/>
  <c r="AQ42" i="4"/>
  <c r="AR42" i="4" s="1"/>
  <c r="AO42" i="4"/>
  <c r="AP42" i="4" s="1"/>
  <c r="AM42" i="4"/>
  <c r="AN42" i="4" s="1"/>
  <c r="AK42" i="4"/>
  <c r="AL42" i="4" s="1"/>
  <c r="AI42" i="4"/>
  <c r="AJ42" i="4" s="1"/>
  <c r="AG42" i="4"/>
  <c r="AH42" i="4" s="1"/>
  <c r="AE42" i="4"/>
  <c r="AF42" i="4" s="1"/>
  <c r="AC42" i="4"/>
  <c r="AD42" i="4" s="1"/>
  <c r="AA42" i="4"/>
  <c r="AB42" i="4" s="1"/>
  <c r="W42" i="4"/>
  <c r="V42" i="4"/>
  <c r="U42" i="4"/>
  <c r="T42" i="4"/>
  <c r="S42" i="4"/>
  <c r="R42" i="4"/>
  <c r="Q42" i="4"/>
  <c r="P42" i="4"/>
  <c r="O42" i="4"/>
  <c r="N42" i="4"/>
  <c r="M42" i="4"/>
  <c r="L42" i="4"/>
  <c r="K42" i="4"/>
  <c r="J42" i="4"/>
  <c r="I42" i="4"/>
  <c r="H42" i="4"/>
  <c r="G42" i="4"/>
  <c r="F42" i="4"/>
  <c r="E42" i="4"/>
  <c r="D42" i="4"/>
  <c r="C42" i="4"/>
  <c r="B42" i="4"/>
  <c r="AY41" i="4"/>
  <c r="AU41" i="4"/>
  <c r="AS41" i="4"/>
  <c r="AT41" i="4" s="1"/>
  <c r="AR41" i="4"/>
  <c r="AQ41" i="4"/>
  <c r="AP41" i="4"/>
  <c r="AO41" i="4"/>
  <c r="AM41" i="4"/>
  <c r="AK41" i="4"/>
  <c r="AL41" i="4" s="1"/>
  <c r="AJ41" i="4"/>
  <c r="AI41" i="4"/>
  <c r="AH41" i="4"/>
  <c r="AG41" i="4"/>
  <c r="AE41" i="4"/>
  <c r="AC41" i="4"/>
  <c r="AD41" i="4" s="1"/>
  <c r="AB41" i="4"/>
  <c r="AA41" i="4"/>
  <c r="W41" i="4"/>
  <c r="V41" i="4"/>
  <c r="U41" i="4"/>
  <c r="T41" i="4"/>
  <c r="S41" i="4"/>
  <c r="R41" i="4"/>
  <c r="Q41" i="4"/>
  <c r="P41" i="4"/>
  <c r="O41" i="4"/>
  <c r="N41" i="4"/>
  <c r="M41" i="4"/>
  <c r="L41" i="4"/>
  <c r="K41" i="4"/>
  <c r="J41" i="4"/>
  <c r="I41" i="4"/>
  <c r="H41" i="4"/>
  <c r="G41" i="4"/>
  <c r="F41" i="4"/>
  <c r="E41" i="4"/>
  <c r="AV41" i="4" s="1"/>
  <c r="D41" i="4"/>
  <c r="C41" i="4"/>
  <c r="B41" i="4"/>
  <c r="AY40" i="4"/>
  <c r="AU40" i="4"/>
  <c r="AV40" i="4" s="1"/>
  <c r="AS40" i="4"/>
  <c r="AT40" i="4" s="1"/>
  <c r="AQ40" i="4"/>
  <c r="AR40" i="4" s="1"/>
  <c r="AO40" i="4"/>
  <c r="AP40" i="4" s="1"/>
  <c r="AM40" i="4"/>
  <c r="AN40" i="4" s="1"/>
  <c r="AK40" i="4"/>
  <c r="AL40" i="4" s="1"/>
  <c r="AI40" i="4"/>
  <c r="AJ40" i="4" s="1"/>
  <c r="AG40" i="4"/>
  <c r="AH40" i="4" s="1"/>
  <c r="AE40" i="4"/>
  <c r="AF40" i="4" s="1"/>
  <c r="AC40" i="4"/>
  <c r="AD40" i="4" s="1"/>
  <c r="AA40" i="4"/>
  <c r="AB40" i="4" s="1"/>
  <c r="W40" i="4"/>
  <c r="V40" i="4"/>
  <c r="U40" i="4"/>
  <c r="T40" i="4"/>
  <c r="S40" i="4"/>
  <c r="R40" i="4"/>
  <c r="Q40" i="4"/>
  <c r="P40" i="4"/>
  <c r="O40" i="4"/>
  <c r="N40" i="4"/>
  <c r="M40" i="4"/>
  <c r="L40" i="4"/>
  <c r="K40" i="4"/>
  <c r="J40" i="4"/>
  <c r="I40" i="4"/>
  <c r="H40" i="4"/>
  <c r="G40" i="4"/>
  <c r="F40" i="4"/>
  <c r="E40" i="4"/>
  <c r="D40" i="4"/>
  <c r="C40" i="4"/>
  <c r="B40" i="4"/>
  <c r="AY39" i="4"/>
  <c r="AU39" i="4"/>
  <c r="AV39" i="4" s="1"/>
  <c r="AT39" i="4"/>
  <c r="AS39" i="4"/>
  <c r="AR39" i="4"/>
  <c r="AQ39" i="4"/>
  <c r="AP39" i="4"/>
  <c r="AO39" i="4"/>
  <c r="AM39" i="4"/>
  <c r="AN39" i="4" s="1"/>
  <c r="AL39" i="4"/>
  <c r="AK39" i="4"/>
  <c r="AJ39" i="4"/>
  <c r="AI39" i="4"/>
  <c r="AH39" i="4"/>
  <c r="AG39" i="4"/>
  <c r="AE39" i="4"/>
  <c r="AF39" i="4" s="1"/>
  <c r="AD39" i="4"/>
  <c r="AC39" i="4"/>
  <c r="AB39" i="4"/>
  <c r="AA39" i="4"/>
  <c r="W39" i="4"/>
  <c r="V39" i="4"/>
  <c r="U39" i="4"/>
  <c r="T39" i="4"/>
  <c r="S39" i="4"/>
  <c r="R39" i="4"/>
  <c r="Q39" i="4"/>
  <c r="P39" i="4"/>
  <c r="O39" i="4"/>
  <c r="N39" i="4"/>
  <c r="M39" i="4"/>
  <c r="L39" i="4"/>
  <c r="K39" i="4"/>
  <c r="J39" i="4"/>
  <c r="I39" i="4"/>
  <c r="H39" i="4"/>
  <c r="G39" i="4"/>
  <c r="F39" i="4"/>
  <c r="E39" i="4"/>
  <c r="D39" i="4"/>
  <c r="C39" i="4"/>
  <c r="B39" i="4"/>
  <c r="AY38" i="4"/>
  <c r="AU38" i="4"/>
  <c r="AV38" i="4" s="1"/>
  <c r="AS38" i="4"/>
  <c r="AQ38" i="4"/>
  <c r="AR38" i="4" s="1"/>
  <c r="AO38" i="4"/>
  <c r="AP38" i="4" s="1"/>
  <c r="AM38" i="4"/>
  <c r="AN38" i="4" s="1"/>
  <c r="AK38" i="4"/>
  <c r="AI38" i="4"/>
  <c r="AJ38" i="4" s="1"/>
  <c r="AG38" i="4"/>
  <c r="AH38" i="4" s="1"/>
  <c r="AE38" i="4"/>
  <c r="AF38" i="4" s="1"/>
  <c r="AC38" i="4"/>
  <c r="AA38" i="4"/>
  <c r="AB38" i="4" s="1"/>
  <c r="W38" i="4"/>
  <c r="V38" i="4"/>
  <c r="U38" i="4"/>
  <c r="T38" i="4"/>
  <c r="S38" i="4"/>
  <c r="R38" i="4"/>
  <c r="Q38" i="4"/>
  <c r="P38" i="4"/>
  <c r="O38" i="4"/>
  <c r="N38" i="4"/>
  <c r="M38" i="4"/>
  <c r="L38" i="4"/>
  <c r="K38" i="4"/>
  <c r="J38" i="4"/>
  <c r="I38" i="4"/>
  <c r="H38" i="4"/>
  <c r="G38" i="4"/>
  <c r="F38" i="4"/>
  <c r="E38" i="4"/>
  <c r="AT38" i="4" s="1"/>
  <c r="D38" i="4"/>
  <c r="C38" i="4"/>
  <c r="B38" i="4"/>
  <c r="AY37" i="4"/>
  <c r="AU37" i="4"/>
  <c r="AS37" i="4"/>
  <c r="AQ37" i="4"/>
  <c r="AO37" i="4"/>
  <c r="AP37" i="4" s="1"/>
  <c r="AM37" i="4"/>
  <c r="AK37" i="4"/>
  <c r="AI37" i="4"/>
  <c r="AG37" i="4"/>
  <c r="AH37" i="4" s="1"/>
  <c r="AE37" i="4"/>
  <c r="AC37" i="4"/>
  <c r="AA37" i="4"/>
  <c r="W37" i="4"/>
  <c r="V37" i="4"/>
  <c r="U37" i="4"/>
  <c r="T37" i="4"/>
  <c r="S37" i="4"/>
  <c r="R37" i="4"/>
  <c r="Q37" i="4"/>
  <c r="P37" i="4"/>
  <c r="O37" i="4"/>
  <c r="N37" i="4"/>
  <c r="M37" i="4"/>
  <c r="L37" i="4"/>
  <c r="K37" i="4"/>
  <c r="J37" i="4"/>
  <c r="I37" i="4"/>
  <c r="H37" i="4"/>
  <c r="G37" i="4"/>
  <c r="F37" i="4"/>
  <c r="E37" i="4"/>
  <c r="AV37" i="4" s="1"/>
  <c r="D37" i="4"/>
  <c r="C37" i="4"/>
  <c r="B37" i="4"/>
  <c r="AY36" i="4"/>
  <c r="AU36" i="4"/>
  <c r="AS36" i="4"/>
  <c r="AT36" i="4" s="1"/>
  <c r="AQ36" i="4"/>
  <c r="AR36" i="4" s="1"/>
  <c r="AO36" i="4"/>
  <c r="AP36" i="4" s="1"/>
  <c r="AM36" i="4"/>
  <c r="AK36" i="4"/>
  <c r="AL36" i="4" s="1"/>
  <c r="AI36" i="4"/>
  <c r="AJ36" i="4" s="1"/>
  <c r="AG36" i="4"/>
  <c r="AH36" i="4" s="1"/>
  <c r="AE36" i="4"/>
  <c r="AC36" i="4"/>
  <c r="AD36" i="4" s="1"/>
  <c r="AA36" i="4"/>
  <c r="AB36" i="4" s="1"/>
  <c r="W36" i="4"/>
  <c r="V36" i="4"/>
  <c r="U36" i="4"/>
  <c r="T36" i="4"/>
  <c r="S36" i="4"/>
  <c r="R36" i="4"/>
  <c r="Q36" i="4"/>
  <c r="P36" i="4"/>
  <c r="O36" i="4"/>
  <c r="N36" i="4"/>
  <c r="M36" i="4"/>
  <c r="L36" i="4"/>
  <c r="K36" i="4"/>
  <c r="J36" i="4"/>
  <c r="I36" i="4"/>
  <c r="H36" i="4"/>
  <c r="G36" i="4"/>
  <c r="F36" i="4"/>
  <c r="E36" i="4"/>
  <c r="AV36" i="4" s="1"/>
  <c r="D36" i="4"/>
  <c r="C36" i="4"/>
  <c r="B36" i="4"/>
  <c r="AY35" i="4"/>
  <c r="AU35" i="4"/>
  <c r="AS35" i="4"/>
  <c r="AQ35" i="4"/>
  <c r="AR35" i="4" s="1"/>
  <c r="AO35" i="4"/>
  <c r="AM35" i="4"/>
  <c r="AK35" i="4"/>
  <c r="AI35" i="4"/>
  <c r="AJ35" i="4" s="1"/>
  <c r="AG35" i="4"/>
  <c r="AE35" i="4"/>
  <c r="AC35" i="4"/>
  <c r="AA35" i="4"/>
  <c r="AB35" i="4" s="1"/>
  <c r="W35" i="4"/>
  <c r="V35" i="4"/>
  <c r="U35" i="4"/>
  <c r="T35" i="4"/>
  <c r="S35" i="4"/>
  <c r="R35" i="4"/>
  <c r="Q35" i="4"/>
  <c r="P35" i="4"/>
  <c r="O35" i="4"/>
  <c r="N35" i="4"/>
  <c r="M35" i="4"/>
  <c r="L35" i="4"/>
  <c r="K35" i="4"/>
  <c r="J35" i="4"/>
  <c r="I35" i="4"/>
  <c r="H35" i="4"/>
  <c r="G35" i="4"/>
  <c r="F35" i="4"/>
  <c r="E35" i="4"/>
  <c r="AP35" i="4" s="1"/>
  <c r="D35" i="4"/>
  <c r="C35" i="4"/>
  <c r="B35" i="4"/>
  <c r="AY34" i="4"/>
  <c r="AU34" i="4"/>
  <c r="AV34" i="4" s="1"/>
  <c r="AS34" i="4"/>
  <c r="AT34" i="4" s="1"/>
  <c r="AQ34" i="4"/>
  <c r="AR34" i="4" s="1"/>
  <c r="AO34" i="4"/>
  <c r="AP34" i="4" s="1"/>
  <c r="AM34" i="4"/>
  <c r="AN34" i="4" s="1"/>
  <c r="AK34" i="4"/>
  <c r="AL34" i="4" s="1"/>
  <c r="AI34" i="4"/>
  <c r="AJ34" i="4" s="1"/>
  <c r="AG34" i="4"/>
  <c r="AH34" i="4" s="1"/>
  <c r="AE34" i="4"/>
  <c r="AF34" i="4" s="1"/>
  <c r="AC34" i="4"/>
  <c r="AD34" i="4" s="1"/>
  <c r="AA34" i="4"/>
  <c r="AB34" i="4" s="1"/>
  <c r="W34" i="4"/>
  <c r="V34" i="4"/>
  <c r="U34" i="4"/>
  <c r="T34" i="4"/>
  <c r="S34" i="4"/>
  <c r="R34" i="4"/>
  <c r="Q34" i="4"/>
  <c r="P34" i="4"/>
  <c r="O34" i="4"/>
  <c r="N34" i="4"/>
  <c r="M34" i="4"/>
  <c r="L34" i="4"/>
  <c r="K34" i="4"/>
  <c r="J34" i="4"/>
  <c r="I34" i="4"/>
  <c r="H34" i="4"/>
  <c r="G34" i="4"/>
  <c r="F34" i="4"/>
  <c r="E34" i="4"/>
  <c r="D34" i="4"/>
  <c r="C34" i="4"/>
  <c r="B34" i="4"/>
  <c r="AY33" i="4"/>
  <c r="AU33" i="4"/>
  <c r="AS33" i="4"/>
  <c r="AT33" i="4" s="1"/>
  <c r="AR33" i="4"/>
  <c r="AQ33" i="4"/>
  <c r="AP33" i="4"/>
  <c r="AO33" i="4"/>
  <c r="AM33" i="4"/>
  <c r="AK33" i="4"/>
  <c r="AL33" i="4" s="1"/>
  <c r="AJ33" i="4"/>
  <c r="AI33" i="4"/>
  <c r="AH33" i="4"/>
  <c r="AG33" i="4"/>
  <c r="AE33" i="4"/>
  <c r="AC33" i="4"/>
  <c r="AD33" i="4" s="1"/>
  <c r="AB33" i="4"/>
  <c r="AA33" i="4"/>
  <c r="W33" i="4"/>
  <c r="V33" i="4"/>
  <c r="U33" i="4"/>
  <c r="T33" i="4"/>
  <c r="S33" i="4"/>
  <c r="R33" i="4"/>
  <c r="Q33" i="4"/>
  <c r="P33" i="4"/>
  <c r="O33" i="4"/>
  <c r="N33" i="4"/>
  <c r="M33" i="4"/>
  <c r="L33" i="4"/>
  <c r="K33" i="4"/>
  <c r="J33" i="4"/>
  <c r="I33" i="4"/>
  <c r="H33" i="4"/>
  <c r="G33" i="4"/>
  <c r="F33" i="4"/>
  <c r="E33" i="4"/>
  <c r="AV33" i="4" s="1"/>
  <c r="D33" i="4"/>
  <c r="C33" i="4"/>
  <c r="B33" i="4"/>
  <c r="AY32" i="4"/>
  <c r="AU32" i="4"/>
  <c r="AV32" i="4" s="1"/>
  <c r="AS32" i="4"/>
  <c r="AT32" i="4" s="1"/>
  <c r="AQ32" i="4"/>
  <c r="AO32" i="4"/>
  <c r="AP32" i="4" s="1"/>
  <c r="AM32" i="4"/>
  <c r="AN32" i="4" s="1"/>
  <c r="AK32" i="4"/>
  <c r="AL32" i="4" s="1"/>
  <c r="AI32" i="4"/>
  <c r="AG32" i="4"/>
  <c r="AH32" i="4" s="1"/>
  <c r="AE32" i="4"/>
  <c r="AF32" i="4" s="1"/>
  <c r="AC32" i="4"/>
  <c r="AD32" i="4" s="1"/>
  <c r="AA32" i="4"/>
  <c r="W32" i="4"/>
  <c r="V32" i="4"/>
  <c r="U32" i="4"/>
  <c r="T32" i="4"/>
  <c r="S32" i="4"/>
  <c r="R32" i="4"/>
  <c r="Q32" i="4"/>
  <c r="P32" i="4"/>
  <c r="O32" i="4"/>
  <c r="N32" i="4"/>
  <c r="M32" i="4"/>
  <c r="L32" i="4"/>
  <c r="K32" i="4"/>
  <c r="J32" i="4"/>
  <c r="I32" i="4"/>
  <c r="H32" i="4"/>
  <c r="G32" i="4"/>
  <c r="F32" i="4"/>
  <c r="E32" i="4"/>
  <c r="AR32" i="4" s="1"/>
  <c r="D32" i="4"/>
  <c r="C32" i="4"/>
  <c r="B32" i="4"/>
  <c r="AY31" i="4"/>
  <c r="AU31" i="4"/>
  <c r="AV31" i="4" s="1"/>
  <c r="AT31" i="4"/>
  <c r="AS31" i="4"/>
  <c r="AR31" i="4"/>
  <c r="AQ31" i="4"/>
  <c r="AP31" i="4"/>
  <c r="AO31" i="4"/>
  <c r="AM31" i="4"/>
  <c r="AN31" i="4" s="1"/>
  <c r="AL31" i="4"/>
  <c r="AK31" i="4"/>
  <c r="AJ31" i="4"/>
  <c r="AI31" i="4"/>
  <c r="AH31" i="4"/>
  <c r="AG31" i="4"/>
  <c r="AE31" i="4"/>
  <c r="AF31" i="4" s="1"/>
  <c r="AD31" i="4"/>
  <c r="AC31" i="4"/>
  <c r="AB31" i="4"/>
  <c r="AA31" i="4"/>
  <c r="W31" i="4"/>
  <c r="V31" i="4"/>
  <c r="U31" i="4"/>
  <c r="T31" i="4"/>
  <c r="S31" i="4"/>
  <c r="R31" i="4"/>
  <c r="Q31" i="4"/>
  <c r="P31" i="4"/>
  <c r="O31" i="4"/>
  <c r="N31" i="4"/>
  <c r="M31" i="4"/>
  <c r="L31" i="4"/>
  <c r="K31" i="4"/>
  <c r="J31" i="4"/>
  <c r="I31" i="4"/>
  <c r="H31" i="4"/>
  <c r="G31" i="4"/>
  <c r="F31" i="4"/>
  <c r="E31" i="4"/>
  <c r="D31" i="4"/>
  <c r="C31" i="4"/>
  <c r="B31" i="4"/>
  <c r="W20" i="4"/>
  <c r="V20" i="4"/>
  <c r="U20" i="4"/>
  <c r="T20" i="4"/>
  <c r="S20" i="4"/>
  <c r="R20" i="4"/>
  <c r="Q20" i="4"/>
  <c r="P20" i="4"/>
  <c r="O20" i="4"/>
  <c r="N20" i="4"/>
  <c r="M20" i="4"/>
  <c r="L20" i="4"/>
  <c r="K20" i="4"/>
  <c r="J20" i="4"/>
  <c r="I20" i="4"/>
  <c r="H20" i="4"/>
  <c r="G20" i="4"/>
  <c r="F20" i="4"/>
  <c r="E20" i="4"/>
  <c r="D20" i="4"/>
  <c r="W19" i="4"/>
  <c r="V19" i="4"/>
  <c r="U19" i="4"/>
  <c r="T19" i="4"/>
  <c r="S19" i="4"/>
  <c r="R19" i="4"/>
  <c r="Q19" i="4"/>
  <c r="P19" i="4"/>
  <c r="O19" i="4"/>
  <c r="N19" i="4"/>
  <c r="M19" i="4"/>
  <c r="L19" i="4"/>
  <c r="K19" i="4"/>
  <c r="J19" i="4"/>
  <c r="I19" i="4"/>
  <c r="H19" i="4"/>
  <c r="G19" i="4"/>
  <c r="F19" i="4"/>
  <c r="E19" i="4"/>
  <c r="D19" i="4"/>
  <c r="W18" i="4"/>
  <c r="V18" i="4"/>
  <c r="U18" i="4"/>
  <c r="T18" i="4"/>
  <c r="S18" i="4"/>
  <c r="R18" i="4"/>
  <c r="Q18" i="4"/>
  <c r="P18" i="4"/>
  <c r="O18" i="4"/>
  <c r="N18" i="4"/>
  <c r="M18" i="4"/>
  <c r="L18" i="4"/>
  <c r="K18" i="4"/>
  <c r="J18" i="4"/>
  <c r="I18" i="4"/>
  <c r="H18" i="4"/>
  <c r="G18" i="4"/>
  <c r="F18" i="4"/>
  <c r="E18" i="4"/>
  <c r="D18" i="4"/>
  <c r="W17" i="4"/>
  <c r="V17" i="4"/>
  <c r="U17" i="4"/>
  <c r="T17" i="4"/>
  <c r="S17" i="4"/>
  <c r="R17" i="4"/>
  <c r="Q17" i="4"/>
  <c r="P17" i="4"/>
  <c r="O17" i="4"/>
  <c r="N17" i="4"/>
  <c r="M17" i="4"/>
  <c r="L17" i="4"/>
  <c r="K17" i="4"/>
  <c r="J17" i="4"/>
  <c r="I17" i="4"/>
  <c r="H17" i="4"/>
  <c r="G17" i="4"/>
  <c r="F17" i="4"/>
  <c r="E17" i="4"/>
  <c r="D17" i="4"/>
  <c r="W16" i="4"/>
  <c r="V16" i="4"/>
  <c r="U16" i="4"/>
  <c r="T16" i="4"/>
  <c r="S16" i="4"/>
  <c r="R16" i="4"/>
  <c r="Q16" i="4"/>
  <c r="P16" i="4"/>
  <c r="O16" i="4"/>
  <c r="N16" i="4"/>
  <c r="M16" i="4"/>
  <c r="L16" i="4"/>
  <c r="K16" i="4"/>
  <c r="J16" i="4"/>
  <c r="I16" i="4"/>
  <c r="H16" i="4"/>
  <c r="G16" i="4"/>
  <c r="F16" i="4"/>
  <c r="E16" i="4"/>
  <c r="D16" i="4"/>
  <c r="W15" i="4"/>
  <c r="V15" i="4"/>
  <c r="U15" i="4"/>
  <c r="T15" i="4"/>
  <c r="S15" i="4"/>
  <c r="R15" i="4"/>
  <c r="Q15" i="4"/>
  <c r="P15" i="4"/>
  <c r="O15" i="4"/>
  <c r="N15" i="4"/>
  <c r="M15" i="4"/>
  <c r="L15" i="4"/>
  <c r="K15" i="4"/>
  <c r="J15" i="4"/>
  <c r="I15" i="4"/>
  <c r="H15" i="4"/>
  <c r="G15" i="4"/>
  <c r="F15" i="4"/>
  <c r="E15" i="4"/>
  <c r="D15" i="4"/>
  <c r="W14" i="4"/>
  <c r="V14" i="4"/>
  <c r="U14" i="4"/>
  <c r="T14" i="4"/>
  <c r="S14" i="4"/>
  <c r="R14" i="4"/>
  <c r="Q14" i="4"/>
  <c r="P14" i="4"/>
  <c r="O14" i="4"/>
  <c r="N14" i="4"/>
  <c r="M14" i="4"/>
  <c r="L14" i="4"/>
  <c r="K14" i="4"/>
  <c r="J14" i="4"/>
  <c r="I14" i="4"/>
  <c r="H14" i="4"/>
  <c r="G14" i="4"/>
  <c r="F14" i="4"/>
  <c r="E14" i="4"/>
  <c r="D14" i="4"/>
  <c r="W13" i="4"/>
  <c r="V13" i="4"/>
  <c r="U13" i="4"/>
  <c r="T13" i="4"/>
  <c r="S13" i="4"/>
  <c r="R13" i="4"/>
  <c r="Q13" i="4"/>
  <c r="P13" i="4"/>
  <c r="O13" i="4"/>
  <c r="N13" i="4"/>
  <c r="M13" i="4"/>
  <c r="L13" i="4"/>
  <c r="K13" i="4"/>
  <c r="J13" i="4"/>
  <c r="I13" i="4"/>
  <c r="H13" i="4"/>
  <c r="G13" i="4"/>
  <c r="F13" i="4"/>
  <c r="E13" i="4"/>
  <c r="D13" i="4"/>
  <c r="W12" i="4"/>
  <c r="W21" i="4" s="1"/>
  <c r="V12" i="4"/>
  <c r="V21" i="4" s="1"/>
  <c r="U12" i="4"/>
  <c r="U21" i="4" s="1"/>
  <c r="T12" i="4"/>
  <c r="T21" i="4" s="1"/>
  <c r="S12" i="4"/>
  <c r="S21" i="4" s="1"/>
  <c r="R12" i="4"/>
  <c r="R21" i="4" s="1"/>
  <c r="Q12" i="4"/>
  <c r="Q21" i="4" s="1"/>
  <c r="P12" i="4"/>
  <c r="P21" i="4" s="1"/>
  <c r="O12" i="4"/>
  <c r="O21" i="4" s="1"/>
  <c r="N12" i="4"/>
  <c r="N21" i="4" s="1"/>
  <c r="M12" i="4"/>
  <c r="M21" i="4" s="1"/>
  <c r="L12" i="4"/>
  <c r="L21" i="4" s="1"/>
  <c r="K12" i="4"/>
  <c r="K21" i="4" s="1"/>
  <c r="J12" i="4"/>
  <c r="J21" i="4" s="1"/>
  <c r="I12" i="4"/>
  <c r="I21" i="4" s="1"/>
  <c r="H12" i="4"/>
  <c r="H21" i="4" s="1"/>
  <c r="G12" i="4"/>
  <c r="G21" i="4" s="1"/>
  <c r="F12" i="4"/>
  <c r="F21" i="4" s="1"/>
  <c r="E12" i="4"/>
  <c r="E21" i="4" s="1"/>
  <c r="D12" i="4"/>
  <c r="D21" i="4" s="1"/>
  <c r="AH69" i="4" l="1"/>
  <c r="AR69" i="4"/>
  <c r="AF70" i="4"/>
  <c r="AL72" i="4"/>
  <c r="AB32" i="4"/>
  <c r="AJ32" i="4"/>
  <c r="AF36" i="4"/>
  <c r="AN36" i="4"/>
  <c r="AD38" i="4"/>
  <c r="AL38" i="4"/>
  <c r="AF44" i="4"/>
  <c r="AN44" i="4"/>
  <c r="AD46" i="4"/>
  <c r="AL46" i="4"/>
  <c r="AH50" i="4"/>
  <c r="AF52" i="4"/>
  <c r="AN52" i="4"/>
  <c r="AB56" i="4"/>
  <c r="AJ56" i="4"/>
  <c r="AH58" i="4"/>
  <c r="AF60" i="4"/>
  <c r="AN60" i="4"/>
  <c r="AB64" i="4"/>
  <c r="AJ64" i="4"/>
  <c r="AH66" i="4"/>
  <c r="AF68" i="4"/>
  <c r="AN68" i="4"/>
  <c r="AJ69" i="4"/>
  <c r="AD80" i="4"/>
  <c r="AN80" i="4"/>
  <c r="AF33" i="4"/>
  <c r="AN33" i="4"/>
  <c r="AD35" i="4"/>
  <c r="AL35" i="4"/>
  <c r="AT35" i="4"/>
  <c r="AB37" i="4"/>
  <c r="AJ37" i="4"/>
  <c r="AR37" i="4"/>
  <c r="AF41" i="4"/>
  <c r="AN41" i="4"/>
  <c r="AD43" i="4"/>
  <c r="AL43" i="4"/>
  <c r="AT43" i="4"/>
  <c r="AB45" i="4"/>
  <c r="AJ45" i="4"/>
  <c r="AR45" i="4"/>
  <c r="AF49" i="4"/>
  <c r="AN49" i="4"/>
  <c r="AD51" i="4"/>
  <c r="AL51" i="4"/>
  <c r="AT51" i="4"/>
  <c r="AB53" i="4"/>
  <c r="AJ53" i="4"/>
  <c r="AR53" i="4"/>
  <c r="AF57" i="4"/>
  <c r="AN57" i="4"/>
  <c r="AD59" i="4"/>
  <c r="AL59" i="4"/>
  <c r="AT59" i="4"/>
  <c r="AB61" i="4"/>
  <c r="AJ61" i="4"/>
  <c r="AR61" i="4"/>
  <c r="AF65" i="4"/>
  <c r="AN65" i="4"/>
  <c r="AD67" i="4"/>
  <c r="AL67" i="4"/>
  <c r="AT67" i="4"/>
  <c r="AB69" i="4"/>
  <c r="AT69" i="4"/>
  <c r="AP80" i="4"/>
  <c r="AJ70" i="4"/>
  <c r="AH71" i="4"/>
  <c r="AP72" i="4"/>
  <c r="AT78" i="4"/>
  <c r="AL78" i="4"/>
  <c r="AD78" i="4"/>
  <c r="AH78" i="4"/>
  <c r="AF35" i="4"/>
  <c r="AN35" i="4"/>
  <c r="AV35" i="4"/>
  <c r="AD37" i="4"/>
  <c r="AL37" i="4"/>
  <c r="AT37" i="4"/>
  <c r="AF43" i="4"/>
  <c r="AN43" i="4"/>
  <c r="AV43" i="4"/>
  <c r="AD45" i="4"/>
  <c r="AL45" i="4"/>
  <c r="AT45" i="4"/>
  <c r="AF51" i="4"/>
  <c r="AN51" i="4"/>
  <c r="AV51" i="4"/>
  <c r="AD53" i="4"/>
  <c r="AL53" i="4"/>
  <c r="AT53" i="4"/>
  <c r="AF59" i="4"/>
  <c r="AN59" i="4"/>
  <c r="AV59" i="4"/>
  <c r="AL61" i="4"/>
  <c r="AT61" i="4"/>
  <c r="AF67" i="4"/>
  <c r="AN67" i="4"/>
  <c r="AV67" i="4"/>
  <c r="AR80" i="4"/>
  <c r="AJ80" i="4"/>
  <c r="AB80" i="4"/>
  <c r="AH80" i="4"/>
  <c r="AT80" i="4"/>
  <c r="AH35" i="4"/>
  <c r="AF37" i="4"/>
  <c r="AN37" i="4"/>
  <c r="AH43" i="4"/>
  <c r="AF45" i="4"/>
  <c r="AN45" i="4"/>
  <c r="AH51" i="4"/>
  <c r="AF53" i="4"/>
  <c r="AN53" i="4"/>
  <c r="AH59" i="4"/>
  <c r="AF61" i="4"/>
  <c r="AN61" i="4"/>
  <c r="AH67" i="4"/>
  <c r="AF69" i="4"/>
  <c r="AL80" i="4"/>
  <c r="AV80" i="4"/>
  <c r="AD129" i="4"/>
  <c r="AP129" i="4"/>
  <c r="AH77" i="4"/>
  <c r="AF79" i="4"/>
  <c r="AN79" i="4"/>
  <c r="AH85" i="4"/>
  <c r="AF87" i="4"/>
  <c r="AN87" i="4"/>
  <c r="AB91" i="4"/>
  <c r="AJ91" i="4"/>
  <c r="AH93" i="4"/>
  <c r="AF95" i="4"/>
  <c r="AN95" i="4"/>
  <c r="AB99" i="4"/>
  <c r="AJ99" i="4"/>
  <c r="AH101" i="4"/>
  <c r="AF103" i="4"/>
  <c r="AN103" i="4"/>
  <c r="AB107" i="4"/>
  <c r="AJ107" i="4"/>
  <c r="AH109" i="4"/>
  <c r="AF111" i="4"/>
  <c r="AN111" i="4"/>
  <c r="AR129" i="4"/>
  <c r="AB136" i="4"/>
  <c r="AP137" i="4"/>
  <c r="AH140" i="4"/>
  <c r="AR140" i="4"/>
  <c r="AH144" i="4"/>
  <c r="AR144" i="4"/>
  <c r="AT145" i="4"/>
  <c r="AL145" i="4"/>
  <c r="AD145" i="4"/>
  <c r="AJ145" i="4"/>
  <c r="AT153" i="4"/>
  <c r="AL153" i="4"/>
  <c r="AD153" i="4"/>
  <c r="AJ153" i="4"/>
  <c r="AV153" i="4"/>
  <c r="AT161" i="4"/>
  <c r="AL161" i="4"/>
  <c r="AD161" i="4"/>
  <c r="AJ161" i="4"/>
  <c r="AV161" i="4"/>
  <c r="AH169" i="4"/>
  <c r="AF76" i="4"/>
  <c r="AN76" i="4"/>
  <c r="AF84" i="4"/>
  <c r="AN84" i="4"/>
  <c r="AD86" i="4"/>
  <c r="AL86" i="4"/>
  <c r="AT86" i="4"/>
  <c r="AB88" i="4"/>
  <c r="AJ88" i="4"/>
  <c r="AR88" i="4"/>
  <c r="AF92" i="4"/>
  <c r="AN92" i="4"/>
  <c r="AD94" i="4"/>
  <c r="AL94" i="4"/>
  <c r="AT94" i="4"/>
  <c r="AB96" i="4"/>
  <c r="AJ96" i="4"/>
  <c r="AR96" i="4"/>
  <c r="AF100" i="4"/>
  <c r="AN100" i="4"/>
  <c r="AD102" i="4"/>
  <c r="AL102" i="4"/>
  <c r="AT102" i="4"/>
  <c r="AB104" i="4"/>
  <c r="AJ104" i="4"/>
  <c r="AR104" i="4"/>
  <c r="AF108" i="4"/>
  <c r="AN108" i="4"/>
  <c r="AD110" i="4"/>
  <c r="AL110" i="4"/>
  <c r="AT110" i="4"/>
  <c r="AB112" i="4"/>
  <c r="AJ112" i="4"/>
  <c r="AR112" i="4"/>
  <c r="AF116" i="4"/>
  <c r="AN116" i="4"/>
  <c r="AD118" i="4"/>
  <c r="AL118" i="4"/>
  <c r="AT118" i="4"/>
  <c r="AB120" i="4"/>
  <c r="AJ120" i="4"/>
  <c r="AR120" i="4"/>
  <c r="AF124" i="4"/>
  <c r="AN124" i="4"/>
  <c r="AD126" i="4"/>
  <c r="AL126" i="4"/>
  <c r="AT126" i="4"/>
  <c r="AB128" i="4"/>
  <c r="AJ128" i="4"/>
  <c r="AR128" i="4"/>
  <c r="AT169" i="4"/>
  <c r="AL169" i="4"/>
  <c r="AD169" i="4"/>
  <c r="AJ169" i="4"/>
  <c r="AV169" i="4"/>
  <c r="AH129" i="4"/>
  <c r="AF226" i="4"/>
  <c r="AN226" i="4"/>
  <c r="AF86" i="4"/>
  <c r="AN86" i="4"/>
  <c r="AV86" i="4"/>
  <c r="AF94" i="4"/>
  <c r="AN94" i="4"/>
  <c r="AV94" i="4"/>
  <c r="AL96" i="4"/>
  <c r="AT96" i="4"/>
  <c r="AF102" i="4"/>
  <c r="AN102" i="4"/>
  <c r="AV102" i="4"/>
  <c r="AD104" i="4"/>
  <c r="AL104" i="4"/>
  <c r="AT104" i="4"/>
  <c r="AF110" i="4"/>
  <c r="AN110" i="4"/>
  <c r="AV110" i="4"/>
  <c r="AD112" i="4"/>
  <c r="AL112" i="4"/>
  <c r="AT112" i="4"/>
  <c r="AF118" i="4"/>
  <c r="AN118" i="4"/>
  <c r="AV118" i="4"/>
  <c r="AD120" i="4"/>
  <c r="AL120" i="4"/>
  <c r="AT120" i="4"/>
  <c r="AF126" i="4"/>
  <c r="AN126" i="4"/>
  <c r="AV126" i="4"/>
  <c r="AL129" i="4"/>
  <c r="AH132" i="4"/>
  <c r="AH136" i="4"/>
  <c r="AT137" i="4"/>
  <c r="AL137" i="4"/>
  <c r="AD137" i="4"/>
  <c r="AJ137" i="4"/>
  <c r="AP145" i="4"/>
  <c r="AP153" i="4"/>
  <c r="AP161" i="4"/>
  <c r="AB169" i="4"/>
  <c r="AN169" i="4"/>
  <c r="AH86" i="4"/>
  <c r="AF88" i="4"/>
  <c r="AN88" i="4"/>
  <c r="AH94" i="4"/>
  <c r="AF96" i="4"/>
  <c r="AN96" i="4"/>
  <c r="AH102" i="4"/>
  <c r="AF104" i="4"/>
  <c r="AN104" i="4"/>
  <c r="AH110" i="4"/>
  <c r="AF112" i="4"/>
  <c r="AN112" i="4"/>
  <c r="AH118" i="4"/>
  <c r="AF120" i="4"/>
  <c r="AN120" i="4"/>
  <c r="AH126" i="4"/>
  <c r="AF128" i="4"/>
  <c r="AN128" i="4"/>
  <c r="AR169" i="4"/>
  <c r="AP177" i="4"/>
  <c r="AN185" i="4"/>
  <c r="AR202" i="4"/>
  <c r="AJ218" i="4"/>
  <c r="AV218" i="4"/>
  <c r="AL226" i="4"/>
  <c r="AT284" i="4"/>
  <c r="AL284" i="4"/>
  <c r="AD284" i="4"/>
  <c r="AF284" i="4"/>
  <c r="AV284" i="4"/>
  <c r="AF131" i="4"/>
  <c r="AN131" i="4"/>
  <c r="AD133" i="4"/>
  <c r="AL133" i="4"/>
  <c r="AF177" i="4"/>
  <c r="AH178" i="4"/>
  <c r="AP181" i="4"/>
  <c r="AP185" i="4"/>
  <c r="AB194" i="4"/>
  <c r="AN194" i="4"/>
  <c r="AL218" i="4"/>
  <c r="AD268" i="4"/>
  <c r="AL268" i="4"/>
  <c r="AT268" i="4"/>
  <c r="AJ268" i="4"/>
  <c r="AR268" i="4"/>
  <c r="AF268" i="4"/>
  <c r="AB148" i="4"/>
  <c r="AJ148" i="4"/>
  <c r="AR148" i="4"/>
  <c r="AF152" i="4"/>
  <c r="AN152" i="4"/>
  <c r="AV152" i="4"/>
  <c r="AB156" i="4"/>
  <c r="AJ156" i="4"/>
  <c r="AR156" i="4"/>
  <c r="AF160" i="4"/>
  <c r="AN160" i="4"/>
  <c r="AV160" i="4"/>
  <c r="AB164" i="4"/>
  <c r="AJ164" i="4"/>
  <c r="AR164" i="4"/>
  <c r="AF168" i="4"/>
  <c r="AN168" i="4"/>
  <c r="AV168" i="4"/>
  <c r="AB172" i="4"/>
  <c r="AJ172" i="4"/>
  <c r="AR172" i="4"/>
  <c r="AV176" i="4"/>
  <c r="AN176" i="4"/>
  <c r="AR176" i="4"/>
  <c r="AH177" i="4"/>
  <c r="AR177" i="4"/>
  <c r="AT178" i="4"/>
  <c r="AL178" i="4"/>
  <c r="AD178" i="4"/>
  <c r="AJ178" i="4"/>
  <c r="AV178" i="4"/>
  <c r="AP194" i="4"/>
  <c r="AB226" i="4"/>
  <c r="AT177" i="4"/>
  <c r="AH181" i="4"/>
  <c r="AH185" i="4"/>
  <c r="AT186" i="4"/>
  <c r="AL186" i="4"/>
  <c r="AD186" i="4"/>
  <c r="AP186" i="4"/>
  <c r="AH186" i="4"/>
  <c r="AJ186" i="4"/>
  <c r="AR194" i="4"/>
  <c r="AT202" i="4"/>
  <c r="AL202" i="4"/>
  <c r="AD202" i="4"/>
  <c r="AJ202" i="4"/>
  <c r="AV202" i="4"/>
  <c r="AT210" i="4"/>
  <c r="AL210" i="4"/>
  <c r="AD210" i="4"/>
  <c r="AJ210" i="4"/>
  <c r="AV210" i="4"/>
  <c r="AB218" i="4"/>
  <c r="AD226" i="4"/>
  <c r="AP226" i="4"/>
  <c r="AJ176" i="4"/>
  <c r="AJ177" i="4"/>
  <c r="AT181" i="4"/>
  <c r="AT185" i="4"/>
  <c r="AH189" i="4"/>
  <c r="AD218" i="4"/>
  <c r="AP218" i="4"/>
  <c r="AR226" i="4"/>
  <c r="AF135" i="4"/>
  <c r="AN135" i="4"/>
  <c r="AH141" i="4"/>
  <c r="AF143" i="4"/>
  <c r="AN143" i="4"/>
  <c r="AH149" i="4"/>
  <c r="AF151" i="4"/>
  <c r="AN151" i="4"/>
  <c r="AH157" i="4"/>
  <c r="AF159" i="4"/>
  <c r="AN159" i="4"/>
  <c r="AF167" i="4"/>
  <c r="AN167" i="4"/>
  <c r="AF175" i="4"/>
  <c r="AN175" i="4"/>
  <c r="AB176" i="4"/>
  <c r="AL177" i="4"/>
  <c r="AV177" i="4"/>
  <c r="AB178" i="4"/>
  <c r="AN178" i="4"/>
  <c r="AH194" i="4"/>
  <c r="AR218" i="4"/>
  <c r="AT226" i="4"/>
  <c r="AF148" i="4"/>
  <c r="AN148" i="4"/>
  <c r="AB152" i="4"/>
  <c r="AJ152" i="4"/>
  <c r="AF156" i="4"/>
  <c r="AN156" i="4"/>
  <c r="AB160" i="4"/>
  <c r="AJ160" i="4"/>
  <c r="AF164" i="4"/>
  <c r="AN164" i="4"/>
  <c r="AB168" i="4"/>
  <c r="AJ168" i="4"/>
  <c r="AF172" i="4"/>
  <c r="AN172" i="4"/>
  <c r="AL176" i="4"/>
  <c r="AP178" i="4"/>
  <c r="AT194" i="4"/>
  <c r="AL194" i="4"/>
  <c r="AD194" i="4"/>
  <c r="AJ194" i="4"/>
  <c r="AV194" i="4"/>
  <c r="AH226" i="4"/>
  <c r="AR247" i="4"/>
  <c r="AJ247" i="4"/>
  <c r="AB247" i="4"/>
  <c r="AP247" i="4"/>
  <c r="AH247" i="4"/>
  <c r="AF247" i="4"/>
  <c r="AN247" i="4"/>
  <c r="AL247" i="4"/>
  <c r="AR263" i="4"/>
  <c r="AN284" i="4"/>
  <c r="AD182" i="4"/>
  <c r="AL182" i="4"/>
  <c r="AT182" i="4"/>
  <c r="AF188" i="4"/>
  <c r="AN188" i="4"/>
  <c r="AV188" i="4"/>
  <c r="AD190" i="4"/>
  <c r="AL190" i="4"/>
  <c r="AT190" i="4"/>
  <c r="AB232" i="4"/>
  <c r="AT237" i="4"/>
  <c r="AR240" i="4"/>
  <c r="AN268" i="4"/>
  <c r="AF193" i="4"/>
  <c r="AN193" i="4"/>
  <c r="AV193" i="4"/>
  <c r="AB197" i="4"/>
  <c r="AJ197" i="4"/>
  <c r="AR197" i="4"/>
  <c r="AF201" i="4"/>
  <c r="AN201" i="4"/>
  <c r="AV201" i="4"/>
  <c r="AB205" i="4"/>
  <c r="AJ205" i="4"/>
  <c r="AR205" i="4"/>
  <c r="AF209" i="4"/>
  <c r="AN209" i="4"/>
  <c r="AV209" i="4"/>
  <c r="AB213" i="4"/>
  <c r="AJ213" i="4"/>
  <c r="AR213" i="4"/>
  <c r="AF217" i="4"/>
  <c r="AN217" i="4"/>
  <c r="AV217" i="4"/>
  <c r="AB221" i="4"/>
  <c r="AJ221" i="4"/>
  <c r="AR221" i="4"/>
  <c r="AF225" i="4"/>
  <c r="AN225" i="4"/>
  <c r="AV225" i="4"/>
  <c r="AP232" i="4"/>
  <c r="AL237" i="4"/>
  <c r="AB268" i="4"/>
  <c r="AP268" i="4"/>
  <c r="AP231" i="4"/>
  <c r="AH231" i="4"/>
  <c r="AF231" i="4"/>
  <c r="AR232" i="4"/>
  <c r="AD247" i="4"/>
  <c r="AT263" i="4"/>
  <c r="AL263" i="4"/>
  <c r="AD263" i="4"/>
  <c r="AJ263" i="4"/>
  <c r="AV263" i="4"/>
  <c r="AR239" i="4"/>
  <c r="AJ239" i="4"/>
  <c r="AB239" i="4"/>
  <c r="AP239" i="4"/>
  <c r="AH239" i="4"/>
  <c r="AJ240" i="4"/>
  <c r="AT245" i="4"/>
  <c r="AL245" i="4"/>
  <c r="AD245" i="4"/>
  <c r="AR245" i="4"/>
  <c r="AJ245" i="4"/>
  <c r="AB245" i="4"/>
  <c r="AH245" i="4"/>
  <c r="AT255" i="4"/>
  <c r="AL255" i="4"/>
  <c r="AD255" i="4"/>
  <c r="AR255" i="4"/>
  <c r="AJ255" i="4"/>
  <c r="AB255" i="4"/>
  <c r="AP255" i="4"/>
  <c r="AH255" i="4"/>
  <c r="AV255" i="4"/>
  <c r="AH182" i="4"/>
  <c r="AF184" i="4"/>
  <c r="AN184" i="4"/>
  <c r="AB188" i="4"/>
  <c r="AJ188" i="4"/>
  <c r="AH190" i="4"/>
  <c r="AF192" i="4"/>
  <c r="AN192" i="4"/>
  <c r="AB196" i="4"/>
  <c r="AJ196" i="4"/>
  <c r="AF200" i="4"/>
  <c r="AN200" i="4"/>
  <c r="AH206" i="4"/>
  <c r="AF208" i="4"/>
  <c r="AN208" i="4"/>
  <c r="AB212" i="4"/>
  <c r="AR231" i="4"/>
  <c r="AH232" i="4"/>
  <c r="AT235" i="4"/>
  <c r="AL235" i="4"/>
  <c r="AD235" i="4"/>
  <c r="AL240" i="4"/>
  <c r="AT247" i="4"/>
  <c r="AV268" i="4"/>
  <c r="AB193" i="4"/>
  <c r="AJ193" i="4"/>
  <c r="AF197" i="4"/>
  <c r="AN197" i="4"/>
  <c r="AB201" i="4"/>
  <c r="AJ201" i="4"/>
  <c r="AF205" i="4"/>
  <c r="AN205" i="4"/>
  <c r="AB209" i="4"/>
  <c r="AJ209" i="4"/>
  <c r="AF213" i="4"/>
  <c r="AN213" i="4"/>
  <c r="AB217" i="4"/>
  <c r="AJ217" i="4"/>
  <c r="AF221" i="4"/>
  <c r="AN221" i="4"/>
  <c r="AT232" i="4"/>
  <c r="AL232" i="4"/>
  <c r="AD232" i="4"/>
  <c r="AJ232" i="4"/>
  <c r="AV232" i="4"/>
  <c r="AR237" i="4"/>
  <c r="AJ237" i="4"/>
  <c r="AB237" i="4"/>
  <c r="AP237" i="4"/>
  <c r="AJ284" i="4"/>
  <c r="AH273" i="4"/>
  <c r="AR273" i="4"/>
  <c r="AJ275" i="4"/>
  <c r="AT276" i="4"/>
  <c r="AL276" i="4"/>
  <c r="AD276" i="4"/>
  <c r="AJ276" i="4"/>
  <c r="AR283" i="4"/>
  <c r="AH284" i="4"/>
  <c r="AH289" i="4"/>
  <c r="AR289" i="4"/>
  <c r="AJ291" i="4"/>
  <c r="AT292" i="4"/>
  <c r="AL292" i="4"/>
  <c r="AD292" i="4"/>
  <c r="AJ292" i="4"/>
  <c r="AT297" i="4"/>
  <c r="AL297" i="4"/>
  <c r="AD297" i="4"/>
  <c r="AP297" i="4"/>
  <c r="AH297" i="4"/>
  <c r="AJ297" i="4"/>
  <c r="AP308" i="4"/>
  <c r="AH268" i="4"/>
  <c r="AB273" i="4"/>
  <c r="AT273" i="4"/>
  <c r="AJ279" i="4"/>
  <c r="AT279" i="4"/>
  <c r="AB283" i="4"/>
  <c r="AB289" i="4"/>
  <c r="AT289" i="4"/>
  <c r="AP300" i="4"/>
  <c r="AT316" i="4"/>
  <c r="AL316" i="4"/>
  <c r="AD316" i="4"/>
  <c r="AJ316" i="4"/>
  <c r="AV316" i="4"/>
  <c r="AF233" i="4"/>
  <c r="AN233" i="4"/>
  <c r="AF241" i="4"/>
  <c r="AN241" i="4"/>
  <c r="AD243" i="4"/>
  <c r="AL243" i="4"/>
  <c r="AT243" i="4"/>
  <c r="AF249" i="4"/>
  <c r="AN249" i="4"/>
  <c r="AD251" i="4"/>
  <c r="AL251" i="4"/>
  <c r="AT251" i="4"/>
  <c r="AB253" i="4"/>
  <c r="AJ253" i="4"/>
  <c r="AR253" i="4"/>
  <c r="AF257" i="4"/>
  <c r="AN257" i="4"/>
  <c r="AD259" i="4"/>
  <c r="AL259" i="4"/>
  <c r="AT259" i="4"/>
  <c r="AF265" i="4"/>
  <c r="AN265" i="4"/>
  <c r="AD267" i="4"/>
  <c r="AL267" i="4"/>
  <c r="AL273" i="4"/>
  <c r="AD275" i="4"/>
  <c r="AV275" i="4"/>
  <c r="AB279" i="4"/>
  <c r="AL279" i="4"/>
  <c r="AL283" i="4"/>
  <c r="AL289" i="4"/>
  <c r="AD291" i="4"/>
  <c r="AV291" i="4"/>
  <c r="AR300" i="4"/>
  <c r="AR305" i="4"/>
  <c r="AH308" i="4"/>
  <c r="AV321" i="4"/>
  <c r="AF230" i="4"/>
  <c r="AN230" i="4"/>
  <c r="AF238" i="4"/>
  <c r="AN238" i="4"/>
  <c r="AD256" i="4"/>
  <c r="AL256" i="4"/>
  <c r="AT256" i="4"/>
  <c r="AF262" i="4"/>
  <c r="AN262" i="4"/>
  <c r="AD264" i="4"/>
  <c r="AL264" i="4"/>
  <c r="AT264" i="4"/>
  <c r="AD273" i="4"/>
  <c r="AN275" i="4"/>
  <c r="AD279" i="4"/>
  <c r="AV279" i="4"/>
  <c r="AD283" i="4"/>
  <c r="AV283" i="4"/>
  <c r="AB284" i="4"/>
  <c r="AD289" i="4"/>
  <c r="AN291" i="4"/>
  <c r="AT308" i="4"/>
  <c r="AL308" i="4"/>
  <c r="AD308" i="4"/>
  <c r="AJ308" i="4"/>
  <c r="AV308" i="4"/>
  <c r="AT313" i="4"/>
  <c r="AL313" i="4"/>
  <c r="AD313" i="4"/>
  <c r="AP313" i="4"/>
  <c r="AH313" i="4"/>
  <c r="AJ313" i="4"/>
  <c r="AV313" i="4"/>
  <c r="AT321" i="4"/>
  <c r="AL321" i="4"/>
  <c r="AD321" i="4"/>
  <c r="AP321" i="4"/>
  <c r="AH321" i="4"/>
  <c r="AJ321" i="4"/>
  <c r="AT371" i="4"/>
  <c r="AL371" i="4"/>
  <c r="AD371" i="4"/>
  <c r="AR371" i="4"/>
  <c r="AJ371" i="4"/>
  <c r="AB371" i="4"/>
  <c r="AP371" i="4"/>
  <c r="AH371" i="4"/>
  <c r="AF371" i="4"/>
  <c r="AN371" i="4"/>
  <c r="AF243" i="4"/>
  <c r="AN243" i="4"/>
  <c r="AF251" i="4"/>
  <c r="AN251" i="4"/>
  <c r="AD253" i="4"/>
  <c r="AL253" i="4"/>
  <c r="AF259" i="4"/>
  <c r="AN259" i="4"/>
  <c r="AN273" i="4"/>
  <c r="AP275" i="4"/>
  <c r="AN279" i="4"/>
  <c r="AN283" i="4"/>
  <c r="AP284" i="4"/>
  <c r="AN289" i="4"/>
  <c r="AP291" i="4"/>
  <c r="AH300" i="4"/>
  <c r="AB316" i="4"/>
  <c r="AN316" i="4"/>
  <c r="AF248" i="4"/>
  <c r="AN248" i="4"/>
  <c r="AF256" i="4"/>
  <c r="AN256" i="4"/>
  <c r="AF264" i="4"/>
  <c r="AN264" i="4"/>
  <c r="AF273" i="4"/>
  <c r="AP283" i="4"/>
  <c r="AR284" i="4"/>
  <c r="AF289" i="4"/>
  <c r="AT300" i="4"/>
  <c r="AL300" i="4"/>
  <c r="AD300" i="4"/>
  <c r="AJ300" i="4"/>
  <c r="AV300" i="4"/>
  <c r="AT305" i="4"/>
  <c r="AL305" i="4"/>
  <c r="AD305" i="4"/>
  <c r="AP305" i="4"/>
  <c r="AH305" i="4"/>
  <c r="AJ305" i="4"/>
  <c r="AV305" i="4"/>
  <c r="AF261" i="4"/>
  <c r="AN261" i="4"/>
  <c r="AP323" i="4"/>
  <c r="AN331" i="4"/>
  <c r="AN339" i="4"/>
  <c r="AN347" i="4"/>
  <c r="AT355" i="4"/>
  <c r="AL355" i="4"/>
  <c r="AD355" i="4"/>
  <c r="AR355" i="4"/>
  <c r="AJ355" i="4"/>
  <c r="AB355" i="4"/>
  <c r="AP355" i="4"/>
  <c r="AH355" i="4"/>
  <c r="AV355" i="4"/>
  <c r="AB295" i="4"/>
  <c r="AJ295" i="4"/>
  <c r="AR295" i="4"/>
  <c r="AF299" i="4"/>
  <c r="AN299" i="4"/>
  <c r="AV299" i="4"/>
  <c r="AB303" i="4"/>
  <c r="AJ303" i="4"/>
  <c r="AR303" i="4"/>
  <c r="AF307" i="4"/>
  <c r="AN307" i="4"/>
  <c r="AV307" i="4"/>
  <c r="AB311" i="4"/>
  <c r="AJ311" i="4"/>
  <c r="AR311" i="4"/>
  <c r="AF315" i="4"/>
  <c r="AN315" i="4"/>
  <c r="AV315" i="4"/>
  <c r="AR319" i="4"/>
  <c r="AD331" i="4"/>
  <c r="AP331" i="4"/>
  <c r="AP339" i="4"/>
  <c r="AT379" i="4"/>
  <c r="AL379" i="4"/>
  <c r="AD379" i="4"/>
  <c r="AR379" i="4"/>
  <c r="AJ379" i="4"/>
  <c r="AB379" i="4"/>
  <c r="AP379" i="4"/>
  <c r="AH379" i="4"/>
  <c r="AV379" i="4"/>
  <c r="AH323" i="4"/>
  <c r="AR323" i="4"/>
  <c r="AR322" i="4"/>
  <c r="AJ322" i="4"/>
  <c r="AV322" i="4"/>
  <c r="AN322" i="4"/>
  <c r="AF322" i="4"/>
  <c r="AT323" i="4"/>
  <c r="AT331" i="4"/>
  <c r="AN355" i="4"/>
  <c r="AT363" i="4"/>
  <c r="AL363" i="4"/>
  <c r="AD363" i="4"/>
  <c r="AR363" i="4"/>
  <c r="AJ363" i="4"/>
  <c r="AB363" i="4"/>
  <c r="AP363" i="4"/>
  <c r="AH363" i="4"/>
  <c r="AV363" i="4"/>
  <c r="AH272" i="4"/>
  <c r="AF274" i="4"/>
  <c r="AN274" i="4"/>
  <c r="AF282" i="4"/>
  <c r="AN282" i="4"/>
  <c r="AH288" i="4"/>
  <c r="AF290" i="4"/>
  <c r="AN290" i="4"/>
  <c r="AH296" i="4"/>
  <c r="AF298" i="4"/>
  <c r="AN298" i="4"/>
  <c r="AH304" i="4"/>
  <c r="AF306" i="4"/>
  <c r="AN306" i="4"/>
  <c r="AH312" i="4"/>
  <c r="AF314" i="4"/>
  <c r="AN314" i="4"/>
  <c r="AH320" i="4"/>
  <c r="AH331" i="4"/>
  <c r="AH339" i="4"/>
  <c r="AN379" i="4"/>
  <c r="AF295" i="4"/>
  <c r="AN295" i="4"/>
  <c r="AB299" i="4"/>
  <c r="AJ299" i="4"/>
  <c r="AF303" i="4"/>
  <c r="AN303" i="4"/>
  <c r="AB307" i="4"/>
  <c r="AJ307" i="4"/>
  <c r="AF311" i="4"/>
  <c r="AN311" i="4"/>
  <c r="AB315" i="4"/>
  <c r="AJ315" i="4"/>
  <c r="AF319" i="4"/>
  <c r="AN319" i="4"/>
  <c r="AR331" i="4"/>
  <c r="AJ331" i="4"/>
  <c r="AB331" i="4"/>
  <c r="AV331" i="4"/>
  <c r="AT339" i="4"/>
  <c r="AL339" i="4"/>
  <c r="AD339" i="4"/>
  <c r="AR339" i="4"/>
  <c r="AJ339" i="4"/>
  <c r="AB339" i="4"/>
  <c r="AV339" i="4"/>
  <c r="AT347" i="4"/>
  <c r="AL347" i="4"/>
  <c r="AD347" i="4"/>
  <c r="AR347" i="4"/>
  <c r="AJ347" i="4"/>
  <c r="AB347" i="4"/>
  <c r="AP347" i="4"/>
  <c r="AH347" i="4"/>
  <c r="AV347" i="4"/>
  <c r="AF341" i="4"/>
  <c r="AN341" i="4"/>
  <c r="AD343" i="4"/>
  <c r="AL343" i="4"/>
  <c r="AT343" i="4"/>
  <c r="AB345" i="4"/>
  <c r="AJ345" i="4"/>
  <c r="AR345" i="4"/>
  <c r="AF349" i="4"/>
  <c r="AN349" i="4"/>
  <c r="AV349" i="4"/>
  <c r="AD351" i="4"/>
  <c r="AL351" i="4"/>
  <c r="AT351" i="4"/>
  <c r="AF357" i="4"/>
  <c r="AN357" i="4"/>
  <c r="AD359" i="4"/>
  <c r="AL359" i="4"/>
  <c r="AT359" i="4"/>
  <c r="AF365" i="4"/>
  <c r="AN365" i="4"/>
  <c r="AD367" i="4"/>
  <c r="AL367" i="4"/>
  <c r="AT367" i="4"/>
  <c r="AF373" i="4"/>
  <c r="AN373" i="4"/>
  <c r="AD375" i="4"/>
  <c r="AL375" i="4"/>
  <c r="AT375" i="4"/>
  <c r="AF381" i="4"/>
  <c r="AN381" i="4"/>
  <c r="AD324" i="4"/>
  <c r="AL324" i="4"/>
  <c r="AT324" i="4"/>
  <c r="AB326" i="4"/>
  <c r="AJ326" i="4"/>
  <c r="AR326" i="4"/>
  <c r="AH328" i="4"/>
  <c r="AP328" i="4"/>
  <c r="AF330" i="4"/>
  <c r="AN330" i="4"/>
  <c r="AD332" i="4"/>
  <c r="AL332" i="4"/>
  <c r="AT332" i="4"/>
  <c r="AF327" i="4"/>
  <c r="AN327" i="4"/>
  <c r="AF335" i="4"/>
  <c r="AN335" i="4"/>
  <c r="AF343" i="4"/>
  <c r="AN343" i="4"/>
  <c r="AV343" i="4"/>
  <c r="AF351" i="4"/>
  <c r="AN351" i="4"/>
  <c r="AV351" i="4"/>
  <c r="AF359" i="4"/>
  <c r="AN359" i="4"/>
  <c r="AV359" i="4"/>
  <c r="AF367" i="4"/>
  <c r="AN367" i="4"/>
  <c r="AV367" i="4"/>
  <c r="AF375" i="4"/>
  <c r="AN375" i="4"/>
  <c r="AV375" i="4"/>
  <c r="AF337" i="4"/>
  <c r="AN337" i="4"/>
  <c r="AH343" i="4"/>
  <c r="AF345" i="4"/>
  <c r="AN345" i="4"/>
  <c r="AB349" i="4"/>
  <c r="AJ349" i="4"/>
  <c r="AH351" i="4"/>
  <c r="AF353" i="4"/>
  <c r="AN353" i="4"/>
  <c r="AH359" i="4"/>
  <c r="AF361" i="4"/>
  <c r="AN361" i="4"/>
  <c r="AH367" i="4"/>
  <c r="AF369" i="4"/>
  <c r="AN369" i="4"/>
  <c r="AH375" i="4"/>
  <c r="AF377" i="4"/>
  <c r="AN377" i="4"/>
  <c r="AH324" i="4"/>
  <c r="AF326" i="4"/>
  <c r="AN326" i="4"/>
  <c r="AD328" i="4"/>
  <c r="AL328" i="4"/>
  <c r="AH332" i="4"/>
  <c r="AF334" i="4"/>
  <c r="AN334" i="4"/>
  <c r="V33" i="3" l="1"/>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AL160" i="1" l="1"/>
  <c r="AM160" i="1"/>
  <c r="AN160" i="1"/>
  <c r="AO160" i="1"/>
  <c r="AP160" i="1"/>
  <c r="AQ160" i="1"/>
  <c r="AR160" i="1"/>
  <c r="AS160" i="1"/>
  <c r="AT160" i="1"/>
  <c r="AU160" i="1"/>
  <c r="AV160" i="1"/>
  <c r="AL161" i="1"/>
  <c r="AM161" i="1"/>
  <c r="AN161" i="1"/>
  <c r="AO161" i="1"/>
  <c r="AP161" i="1"/>
  <c r="AQ161" i="1"/>
  <c r="AR161" i="1"/>
  <c r="AS161" i="1"/>
  <c r="AT161" i="1"/>
  <c r="AU161" i="1"/>
  <c r="AV161" i="1"/>
  <c r="AL162" i="1"/>
  <c r="AM162" i="1"/>
  <c r="AN162" i="1"/>
  <c r="AO162" i="1"/>
  <c r="AP162" i="1"/>
  <c r="AQ162" i="1"/>
  <c r="AR162" i="1"/>
  <c r="AS162" i="1"/>
  <c r="AT162" i="1"/>
  <c r="AU162" i="1"/>
  <c r="AV162" i="1"/>
  <c r="AL163" i="1"/>
  <c r="AM163" i="1"/>
  <c r="AN163" i="1"/>
  <c r="AO163" i="1"/>
  <c r="AP163" i="1"/>
  <c r="AQ163" i="1"/>
  <c r="AR163" i="1"/>
  <c r="AS163" i="1"/>
  <c r="AT163" i="1"/>
  <c r="AU163" i="1"/>
  <c r="AV163" i="1"/>
  <c r="AL164" i="1"/>
  <c r="AM164" i="1"/>
  <c r="AN164" i="1"/>
  <c r="AO164" i="1"/>
  <c r="AP164" i="1"/>
  <c r="AQ164" i="1"/>
  <c r="AR164" i="1"/>
  <c r="AS164" i="1"/>
  <c r="AT164" i="1"/>
  <c r="AU164" i="1"/>
  <c r="AV164" i="1"/>
  <c r="AL165" i="1"/>
  <c r="AM165" i="1"/>
  <c r="AN165" i="1"/>
  <c r="AO165" i="1"/>
  <c r="AP165" i="1"/>
  <c r="AQ165" i="1"/>
  <c r="AR165" i="1"/>
  <c r="AS165" i="1"/>
  <c r="AT165" i="1"/>
  <c r="AU165" i="1"/>
  <c r="AV165" i="1"/>
  <c r="AL166" i="1"/>
  <c r="AM166" i="1"/>
  <c r="AN166" i="1"/>
  <c r="AO166" i="1"/>
  <c r="AP166" i="1"/>
  <c r="AQ166" i="1"/>
  <c r="AR166" i="1"/>
  <c r="AS166" i="1"/>
  <c r="AT166" i="1"/>
  <c r="AU166" i="1"/>
  <c r="AV166" i="1"/>
  <c r="AL167" i="1"/>
  <c r="AM167" i="1"/>
  <c r="AN167" i="1"/>
  <c r="AO167" i="1"/>
  <c r="AP167" i="1"/>
  <c r="AQ167" i="1"/>
  <c r="AR167" i="1"/>
  <c r="AS167" i="1"/>
  <c r="AT167" i="1"/>
  <c r="AU167" i="1"/>
  <c r="AV167" i="1"/>
  <c r="AL168" i="1"/>
  <c r="AM168" i="1"/>
  <c r="AN168" i="1"/>
  <c r="AO168" i="1"/>
  <c r="AP168" i="1"/>
  <c r="AQ168" i="1"/>
  <c r="AR168" i="1"/>
  <c r="AS168" i="1"/>
  <c r="AT168" i="1"/>
  <c r="AU168" i="1"/>
  <c r="AV168" i="1"/>
  <c r="AL169" i="1"/>
  <c r="AM169" i="1"/>
  <c r="AN169" i="1"/>
  <c r="AO169" i="1"/>
  <c r="AP169" i="1"/>
  <c r="AQ169" i="1"/>
  <c r="AR169" i="1"/>
  <c r="AS169" i="1"/>
  <c r="AT169" i="1"/>
  <c r="AU169" i="1"/>
  <c r="AV169" i="1"/>
  <c r="AL170" i="1"/>
  <c r="AM170" i="1"/>
  <c r="AN170" i="1"/>
  <c r="AO170" i="1"/>
  <c r="AP170" i="1"/>
  <c r="AQ170" i="1"/>
  <c r="AR170" i="1"/>
  <c r="AS170" i="1"/>
  <c r="AT170" i="1"/>
  <c r="AU170" i="1"/>
  <c r="AV170" i="1"/>
  <c r="AL171" i="1"/>
  <c r="AM171" i="1"/>
  <c r="AN171" i="1"/>
  <c r="AO171" i="1"/>
  <c r="AP171" i="1"/>
  <c r="AQ171" i="1"/>
  <c r="AR171" i="1"/>
  <c r="AS171" i="1"/>
  <c r="AT171" i="1"/>
  <c r="AU171" i="1"/>
  <c r="AV171" i="1"/>
  <c r="AL172" i="1"/>
  <c r="AM172" i="1"/>
  <c r="AN172" i="1"/>
  <c r="AO172" i="1"/>
  <c r="AP172" i="1"/>
  <c r="AQ172" i="1"/>
  <c r="AR172" i="1"/>
  <c r="AS172" i="1"/>
  <c r="AT172" i="1"/>
  <c r="AU172" i="1"/>
  <c r="AV172" i="1"/>
  <c r="AL173" i="1"/>
  <c r="AM173" i="1"/>
  <c r="AN173" i="1"/>
  <c r="AO173" i="1"/>
  <c r="AP173" i="1"/>
  <c r="AQ173" i="1"/>
  <c r="AR173" i="1"/>
  <c r="AS173" i="1"/>
  <c r="AT173" i="1"/>
  <c r="AU173" i="1"/>
  <c r="AV173" i="1"/>
  <c r="AL174" i="1"/>
  <c r="AM174" i="1"/>
  <c r="AN174" i="1"/>
  <c r="AO174" i="1"/>
  <c r="AP174" i="1"/>
  <c r="AQ174" i="1"/>
  <c r="AR174" i="1"/>
  <c r="AS174" i="1"/>
  <c r="AT174" i="1"/>
  <c r="AU174" i="1"/>
  <c r="AV174" i="1"/>
  <c r="AL175" i="1"/>
  <c r="AM175" i="1"/>
  <c r="AN175" i="1"/>
  <c r="AO175" i="1"/>
  <c r="AP175" i="1"/>
  <c r="AQ175" i="1"/>
  <c r="AR175" i="1"/>
  <c r="AS175" i="1"/>
  <c r="AT175" i="1"/>
  <c r="AU175" i="1"/>
  <c r="AV175" i="1"/>
  <c r="AL176" i="1"/>
  <c r="AM176" i="1"/>
  <c r="AN176" i="1"/>
  <c r="AO176" i="1"/>
  <c r="AP176" i="1"/>
  <c r="AQ176" i="1"/>
  <c r="AR176" i="1"/>
  <c r="AS176" i="1"/>
  <c r="AT176" i="1"/>
  <c r="AU176" i="1"/>
  <c r="AV176" i="1"/>
  <c r="AL177" i="1"/>
  <c r="AM177" i="1"/>
  <c r="AN177" i="1"/>
  <c r="AO177" i="1"/>
  <c r="AP177" i="1"/>
  <c r="AQ177" i="1"/>
  <c r="AR177" i="1"/>
  <c r="AS177" i="1"/>
  <c r="AT177" i="1"/>
  <c r="AU177" i="1"/>
  <c r="AV177" i="1"/>
  <c r="AL178" i="1"/>
  <c r="AM178" i="1"/>
  <c r="AN178" i="1"/>
  <c r="AO178" i="1"/>
  <c r="AP178" i="1"/>
  <c r="AQ178" i="1"/>
  <c r="AR178" i="1"/>
  <c r="AS178" i="1"/>
  <c r="AT178" i="1"/>
  <c r="AU178" i="1"/>
  <c r="AV178" i="1"/>
  <c r="AL179" i="1"/>
  <c r="AM179" i="1"/>
  <c r="AN179" i="1"/>
  <c r="AO179" i="1"/>
  <c r="AP179" i="1"/>
  <c r="AQ179" i="1"/>
  <c r="AR179" i="1"/>
  <c r="AS179" i="1"/>
  <c r="AT179" i="1"/>
  <c r="AU179" i="1"/>
  <c r="AV179" i="1"/>
  <c r="AL180" i="1"/>
  <c r="AM180" i="1"/>
  <c r="AN180" i="1"/>
  <c r="AO180" i="1"/>
  <c r="AP180" i="1"/>
  <c r="AQ180" i="1"/>
  <c r="AR180" i="1"/>
  <c r="AS180" i="1"/>
  <c r="AT180" i="1"/>
  <c r="AU180" i="1"/>
  <c r="AV180" i="1"/>
  <c r="AL181" i="1"/>
  <c r="AM181" i="1"/>
  <c r="AN181" i="1"/>
  <c r="AO181" i="1"/>
  <c r="AP181" i="1"/>
  <c r="AQ181" i="1"/>
  <c r="AR181" i="1"/>
  <c r="AS181" i="1"/>
  <c r="AT181" i="1"/>
  <c r="AU181" i="1"/>
  <c r="AV181" i="1"/>
  <c r="AL182" i="1"/>
  <c r="AM182" i="1"/>
  <c r="AN182" i="1"/>
  <c r="AO182" i="1"/>
  <c r="AP182" i="1"/>
  <c r="AQ182" i="1"/>
  <c r="AR182" i="1"/>
  <c r="AS182" i="1"/>
  <c r="AT182" i="1"/>
  <c r="AU182" i="1"/>
  <c r="AV182" i="1"/>
  <c r="AL183" i="1"/>
  <c r="AM183" i="1"/>
  <c r="AN183" i="1"/>
  <c r="AO183" i="1"/>
  <c r="AP183" i="1"/>
  <c r="AQ183" i="1"/>
  <c r="AR183" i="1"/>
  <c r="AS183" i="1"/>
  <c r="AT183" i="1"/>
  <c r="AU183" i="1"/>
  <c r="AV183" i="1"/>
  <c r="AL184" i="1"/>
  <c r="AM184" i="1"/>
  <c r="AN184" i="1"/>
  <c r="AO184" i="1"/>
  <c r="AP184" i="1"/>
  <c r="AQ184" i="1"/>
  <c r="AR184" i="1"/>
  <c r="AS184" i="1"/>
  <c r="AT184" i="1"/>
  <c r="AU184" i="1"/>
  <c r="AV184" i="1"/>
  <c r="AL185" i="1"/>
  <c r="AM185" i="1"/>
  <c r="AN185" i="1"/>
  <c r="AO185" i="1"/>
  <c r="AP185" i="1"/>
  <c r="AQ185" i="1"/>
  <c r="AR185" i="1"/>
  <c r="AS185" i="1"/>
  <c r="AT185" i="1"/>
  <c r="AU185" i="1"/>
  <c r="AV185" i="1"/>
  <c r="AL186" i="1"/>
  <c r="AM186" i="1"/>
  <c r="AN186" i="1"/>
  <c r="AO186" i="1"/>
  <c r="AP186" i="1"/>
  <c r="AQ186" i="1"/>
  <c r="AR186" i="1"/>
  <c r="AS186" i="1"/>
  <c r="AT186" i="1"/>
  <c r="AU186" i="1"/>
  <c r="AV186" i="1"/>
  <c r="AL187" i="1"/>
  <c r="AM187" i="1"/>
  <c r="AN187" i="1"/>
  <c r="AO187" i="1"/>
  <c r="AP187" i="1"/>
  <c r="AQ187" i="1"/>
  <c r="AR187" i="1"/>
  <c r="AS187" i="1"/>
  <c r="AT187" i="1"/>
  <c r="AU187" i="1"/>
  <c r="AV187" i="1"/>
  <c r="AL188" i="1"/>
  <c r="AM188" i="1"/>
  <c r="AN188" i="1"/>
  <c r="AO188" i="1"/>
  <c r="AP188" i="1"/>
  <c r="AQ188" i="1"/>
  <c r="AR188" i="1"/>
  <c r="AS188" i="1"/>
  <c r="AT188" i="1"/>
  <c r="AU188" i="1"/>
  <c r="AV188" i="1"/>
  <c r="AL189" i="1"/>
  <c r="AM189" i="1"/>
  <c r="AN189" i="1"/>
  <c r="AO189" i="1"/>
  <c r="AP189" i="1"/>
  <c r="AQ189" i="1"/>
  <c r="AR189" i="1"/>
  <c r="AS189" i="1"/>
  <c r="AT189" i="1"/>
  <c r="AU189" i="1"/>
  <c r="AV189" i="1"/>
  <c r="AL190" i="1"/>
  <c r="AM190" i="1"/>
  <c r="AN190" i="1"/>
  <c r="AO190" i="1"/>
  <c r="AP190" i="1"/>
  <c r="AQ190" i="1"/>
  <c r="AR190" i="1"/>
  <c r="AS190" i="1"/>
  <c r="AT190" i="1"/>
  <c r="AU190" i="1"/>
  <c r="AV190" i="1"/>
  <c r="AL191" i="1"/>
  <c r="AM191" i="1"/>
  <c r="AN191" i="1"/>
  <c r="AO191" i="1"/>
  <c r="AP191" i="1"/>
  <c r="AQ191" i="1"/>
  <c r="AR191" i="1"/>
  <c r="AS191" i="1"/>
  <c r="AT191" i="1"/>
  <c r="AU191" i="1"/>
  <c r="AV191" i="1"/>
  <c r="AL192" i="1"/>
  <c r="AM192" i="1"/>
  <c r="AN192" i="1"/>
  <c r="AO192" i="1"/>
  <c r="AP192" i="1"/>
  <c r="AQ192" i="1"/>
  <c r="AR192" i="1"/>
  <c r="AS192" i="1"/>
  <c r="AT192" i="1"/>
  <c r="AU192" i="1"/>
  <c r="AV192" i="1"/>
  <c r="AL193" i="1"/>
  <c r="AM193" i="1"/>
  <c r="AN193" i="1"/>
  <c r="AO193" i="1"/>
  <c r="AP193" i="1"/>
  <c r="AQ193" i="1"/>
  <c r="AR193" i="1"/>
  <c r="AS193" i="1"/>
  <c r="AT193" i="1"/>
  <c r="AU193" i="1"/>
  <c r="AV193" i="1"/>
  <c r="AL194" i="1"/>
  <c r="AM194" i="1"/>
  <c r="AN194" i="1"/>
  <c r="AO194" i="1"/>
  <c r="AP194" i="1"/>
  <c r="AQ194" i="1"/>
  <c r="AR194" i="1"/>
  <c r="AS194" i="1"/>
  <c r="AT194" i="1"/>
  <c r="AU194" i="1"/>
  <c r="AV194" i="1"/>
  <c r="AL195" i="1"/>
  <c r="AM195" i="1"/>
  <c r="AN195" i="1"/>
  <c r="AO195" i="1"/>
  <c r="AP195" i="1"/>
  <c r="AQ195" i="1"/>
  <c r="AR195" i="1"/>
  <c r="AS195" i="1"/>
  <c r="AT195" i="1"/>
  <c r="AU195" i="1"/>
  <c r="AV195" i="1"/>
  <c r="AL196" i="1"/>
  <c r="AM196" i="1"/>
  <c r="AN196" i="1"/>
  <c r="AO196" i="1"/>
  <c r="AP196" i="1"/>
  <c r="AQ196" i="1"/>
  <c r="AR196" i="1"/>
  <c r="AS196" i="1"/>
  <c r="AT196" i="1"/>
  <c r="AU196" i="1"/>
  <c r="AV196" i="1"/>
  <c r="AL197" i="1"/>
  <c r="AM197" i="1"/>
  <c r="AN197" i="1"/>
  <c r="AO197" i="1"/>
  <c r="AP197" i="1"/>
  <c r="AQ197" i="1"/>
  <c r="AR197" i="1"/>
  <c r="AS197" i="1"/>
  <c r="AT197" i="1"/>
  <c r="AU197" i="1"/>
  <c r="AV197" i="1"/>
  <c r="AL198" i="1"/>
  <c r="AM198" i="1"/>
  <c r="AN198" i="1"/>
  <c r="AO198" i="1"/>
  <c r="AP198" i="1"/>
  <c r="AQ198" i="1"/>
  <c r="AR198" i="1"/>
  <c r="AS198" i="1"/>
  <c r="AT198" i="1"/>
  <c r="AU198" i="1"/>
  <c r="AV198" i="1"/>
  <c r="AL199" i="1"/>
  <c r="AM199" i="1"/>
  <c r="AN199" i="1"/>
  <c r="AO199" i="1"/>
  <c r="AP199" i="1"/>
  <c r="AQ199" i="1"/>
  <c r="AR199" i="1"/>
  <c r="AS199" i="1"/>
  <c r="AT199" i="1"/>
  <c r="AU199" i="1"/>
  <c r="AV199" i="1"/>
  <c r="AL200" i="1"/>
  <c r="AM200" i="1"/>
  <c r="AN200" i="1"/>
  <c r="AO200" i="1"/>
  <c r="AP200" i="1"/>
  <c r="AQ200" i="1"/>
  <c r="AR200" i="1"/>
  <c r="AS200" i="1"/>
  <c r="AT200" i="1"/>
  <c r="AU200" i="1"/>
  <c r="AV200" i="1"/>
  <c r="AL201" i="1"/>
  <c r="AM201" i="1"/>
  <c r="AN201" i="1"/>
  <c r="AO201" i="1"/>
  <c r="AP201" i="1"/>
  <c r="AQ201" i="1"/>
  <c r="AR201" i="1"/>
  <c r="AS201" i="1"/>
  <c r="AT201" i="1"/>
  <c r="AU201" i="1"/>
  <c r="AV201" i="1"/>
  <c r="AL202" i="1"/>
  <c r="AM202" i="1"/>
  <c r="AN202" i="1"/>
  <c r="AO202" i="1"/>
  <c r="AP202" i="1"/>
  <c r="AQ202" i="1"/>
  <c r="AR202" i="1"/>
  <c r="AS202" i="1"/>
  <c r="AT202" i="1"/>
  <c r="AU202" i="1"/>
  <c r="AV202" i="1"/>
  <c r="AL203" i="1"/>
  <c r="AM203" i="1"/>
  <c r="AN203" i="1"/>
  <c r="AO203" i="1"/>
  <c r="AP203" i="1"/>
  <c r="AQ203" i="1"/>
  <c r="AR203" i="1"/>
  <c r="AS203" i="1"/>
  <c r="AT203" i="1"/>
  <c r="AU203" i="1"/>
  <c r="AV203" i="1"/>
  <c r="AL204" i="1"/>
  <c r="AM204" i="1"/>
  <c r="AN204" i="1"/>
  <c r="AO204" i="1"/>
  <c r="AP204" i="1"/>
  <c r="AQ204" i="1"/>
  <c r="AR204" i="1"/>
  <c r="AS204" i="1"/>
  <c r="AT204" i="1"/>
  <c r="AU204" i="1"/>
  <c r="AV204" i="1"/>
  <c r="AL205" i="1"/>
  <c r="AM205" i="1"/>
  <c r="AN205" i="1"/>
  <c r="AO205" i="1"/>
  <c r="AP205" i="1"/>
  <c r="AQ205" i="1"/>
  <c r="AR205" i="1"/>
  <c r="AS205" i="1"/>
  <c r="AT205" i="1"/>
  <c r="AU205" i="1"/>
  <c r="AV205" i="1"/>
  <c r="AL206" i="1"/>
  <c r="AM206" i="1"/>
  <c r="AN206" i="1"/>
  <c r="AO206" i="1"/>
  <c r="AP206" i="1"/>
  <c r="AQ206" i="1"/>
  <c r="AR206" i="1"/>
  <c r="AS206" i="1"/>
  <c r="AT206" i="1"/>
  <c r="AU206" i="1"/>
  <c r="AV206" i="1"/>
  <c r="AL207" i="1"/>
  <c r="AM207" i="1"/>
  <c r="AN207" i="1"/>
  <c r="AO207" i="1"/>
  <c r="AP207" i="1"/>
  <c r="AQ207" i="1"/>
  <c r="AR207" i="1"/>
  <c r="AS207" i="1"/>
  <c r="AT207" i="1"/>
  <c r="AU207" i="1"/>
  <c r="AV207" i="1"/>
  <c r="AL208" i="1"/>
  <c r="AM208" i="1"/>
  <c r="AN208" i="1"/>
  <c r="AO208" i="1"/>
  <c r="AP208" i="1"/>
  <c r="AQ208" i="1"/>
  <c r="AR208" i="1"/>
  <c r="AS208" i="1"/>
  <c r="AT208" i="1"/>
  <c r="AU208" i="1"/>
  <c r="AV208" i="1"/>
  <c r="AL209" i="1"/>
  <c r="AM209" i="1"/>
  <c r="AN209" i="1"/>
  <c r="AO209" i="1"/>
  <c r="AP209" i="1"/>
  <c r="AQ209" i="1"/>
  <c r="AR209" i="1"/>
  <c r="AS209" i="1"/>
  <c r="AT209" i="1"/>
  <c r="AU209" i="1"/>
  <c r="AV209" i="1"/>
  <c r="AL210" i="1"/>
  <c r="AM210" i="1"/>
  <c r="AN210" i="1"/>
  <c r="AO210" i="1"/>
  <c r="AP210" i="1"/>
  <c r="AQ210" i="1"/>
  <c r="AR210" i="1"/>
  <c r="AS210" i="1"/>
  <c r="AT210" i="1"/>
  <c r="AU210" i="1"/>
  <c r="AV210" i="1"/>
  <c r="AL211" i="1"/>
  <c r="AM211" i="1"/>
  <c r="AN211" i="1"/>
  <c r="AO211" i="1"/>
  <c r="AP211" i="1"/>
  <c r="AQ211" i="1"/>
  <c r="AR211" i="1"/>
  <c r="AS211" i="1"/>
  <c r="AT211" i="1"/>
  <c r="AU211" i="1"/>
  <c r="AV211" i="1"/>
  <c r="AL212" i="1"/>
  <c r="AM212" i="1"/>
  <c r="AN212" i="1"/>
  <c r="AO212" i="1"/>
  <c r="AP212" i="1"/>
  <c r="AQ212" i="1"/>
  <c r="AR212" i="1"/>
  <c r="AS212" i="1"/>
  <c r="AT212" i="1"/>
  <c r="AU212" i="1"/>
  <c r="AV212" i="1"/>
  <c r="AL213" i="1"/>
  <c r="AM213" i="1"/>
  <c r="AN213" i="1"/>
  <c r="AO213" i="1"/>
  <c r="AP213" i="1"/>
  <c r="AQ213" i="1"/>
  <c r="AR213" i="1"/>
  <c r="AS213" i="1"/>
  <c r="AT213" i="1"/>
  <c r="AU213" i="1"/>
  <c r="AV213" i="1"/>
  <c r="AL214" i="1"/>
  <c r="AM214" i="1"/>
  <c r="AN214" i="1"/>
  <c r="AO214" i="1"/>
  <c r="AP214" i="1"/>
  <c r="AQ214" i="1"/>
  <c r="AR214" i="1"/>
  <c r="AS214" i="1"/>
  <c r="AT214" i="1"/>
  <c r="AU214" i="1"/>
  <c r="AV214" i="1"/>
  <c r="AL215" i="1"/>
  <c r="AM215" i="1"/>
  <c r="AN215" i="1"/>
  <c r="AO215" i="1"/>
  <c r="AP215" i="1"/>
  <c r="AQ215" i="1"/>
  <c r="AR215" i="1"/>
  <c r="AS215" i="1"/>
  <c r="AT215" i="1"/>
  <c r="AU215" i="1"/>
  <c r="AV215" i="1"/>
  <c r="AL216" i="1"/>
  <c r="AM216" i="1"/>
  <c r="AN216" i="1"/>
  <c r="AO216" i="1"/>
  <c r="AP216" i="1"/>
  <c r="AQ216" i="1"/>
  <c r="AR216" i="1"/>
  <c r="AS216" i="1"/>
  <c r="AT216" i="1"/>
  <c r="AU216" i="1"/>
  <c r="AV216" i="1"/>
  <c r="AL217" i="1"/>
  <c r="AM217" i="1"/>
  <c r="AN217" i="1"/>
  <c r="AO217" i="1"/>
  <c r="AP217" i="1"/>
  <c r="AQ217" i="1"/>
  <c r="AR217" i="1"/>
  <c r="AS217" i="1"/>
  <c r="AT217" i="1"/>
  <c r="AU217" i="1"/>
  <c r="AV217" i="1"/>
  <c r="AL218" i="1"/>
  <c r="AM218" i="1"/>
  <c r="AN218" i="1"/>
  <c r="AO218" i="1"/>
  <c r="AP218" i="1"/>
  <c r="AQ218" i="1"/>
  <c r="AR218" i="1"/>
  <c r="AS218" i="1"/>
  <c r="AT218" i="1"/>
  <c r="AU218" i="1"/>
  <c r="AV218" i="1"/>
  <c r="AL219" i="1"/>
  <c r="AM219" i="1"/>
  <c r="AN219" i="1"/>
  <c r="AO219" i="1"/>
  <c r="AP219" i="1"/>
  <c r="AQ219" i="1"/>
  <c r="AR219" i="1"/>
  <c r="AS219" i="1"/>
  <c r="AT219" i="1"/>
  <c r="AU219" i="1"/>
  <c r="AV219" i="1"/>
  <c r="AL220" i="1"/>
  <c r="AM220" i="1"/>
  <c r="AN220" i="1"/>
  <c r="AO220" i="1"/>
  <c r="AP220" i="1"/>
  <c r="AQ220" i="1"/>
  <c r="AR220" i="1"/>
  <c r="AS220" i="1"/>
  <c r="AT220" i="1"/>
  <c r="AU220" i="1"/>
  <c r="AV220" i="1"/>
  <c r="AL221" i="1"/>
  <c r="AM221" i="1"/>
  <c r="AN221" i="1"/>
  <c r="AO221" i="1"/>
  <c r="AP221" i="1"/>
  <c r="AQ221" i="1"/>
  <c r="AR221" i="1"/>
  <c r="AS221" i="1"/>
  <c r="AT221" i="1"/>
  <c r="AU221" i="1"/>
  <c r="AV221" i="1"/>
  <c r="AL222" i="1"/>
  <c r="AM222" i="1"/>
  <c r="AN222" i="1"/>
  <c r="AO222" i="1"/>
  <c r="AP222" i="1"/>
  <c r="AQ222" i="1"/>
  <c r="AR222" i="1"/>
  <c r="AS222" i="1"/>
  <c r="AT222" i="1"/>
  <c r="AU222" i="1"/>
  <c r="AV222" i="1"/>
  <c r="AL223" i="1"/>
  <c r="AM223" i="1"/>
  <c r="AN223" i="1"/>
  <c r="AO223" i="1"/>
  <c r="AP223" i="1"/>
  <c r="AQ223" i="1"/>
  <c r="AR223" i="1"/>
  <c r="AS223" i="1"/>
  <c r="AT223" i="1"/>
  <c r="AU223" i="1"/>
  <c r="AV223" i="1"/>
  <c r="AL224" i="1"/>
  <c r="AM224" i="1"/>
  <c r="AN224" i="1"/>
  <c r="AO224" i="1"/>
  <c r="AP224" i="1"/>
  <c r="AQ224" i="1"/>
  <c r="AR224" i="1"/>
  <c r="AS224" i="1"/>
  <c r="AT224" i="1"/>
  <c r="AU224" i="1"/>
  <c r="AV224" i="1"/>
  <c r="AL225" i="1"/>
  <c r="AM225" i="1"/>
  <c r="AN225" i="1"/>
  <c r="AO225" i="1"/>
  <c r="AP225" i="1"/>
  <c r="AQ225" i="1"/>
  <c r="AR225" i="1"/>
  <c r="AS225" i="1"/>
  <c r="AT225" i="1"/>
  <c r="AU225" i="1"/>
  <c r="AV225" i="1"/>
  <c r="AL226" i="1"/>
  <c r="AM226" i="1"/>
  <c r="AN226" i="1"/>
  <c r="AO226" i="1"/>
  <c r="AP226" i="1"/>
  <c r="AQ226" i="1"/>
  <c r="AR226" i="1"/>
  <c r="AS226" i="1"/>
  <c r="AT226" i="1"/>
  <c r="AU226" i="1"/>
  <c r="AV226" i="1"/>
  <c r="AL227" i="1"/>
  <c r="AM227" i="1"/>
  <c r="AN227" i="1"/>
  <c r="AO227" i="1"/>
  <c r="AP227" i="1"/>
  <c r="AQ227" i="1"/>
  <c r="AR227" i="1"/>
  <c r="AS227" i="1"/>
  <c r="AT227" i="1"/>
  <c r="AU227" i="1"/>
  <c r="AV227" i="1"/>
  <c r="AL228" i="1"/>
  <c r="AM228" i="1"/>
  <c r="AN228" i="1"/>
  <c r="AO228" i="1"/>
  <c r="AP228" i="1"/>
  <c r="AQ228" i="1"/>
  <c r="AR228" i="1"/>
  <c r="AS228" i="1"/>
  <c r="AT228" i="1"/>
  <c r="AU228" i="1"/>
  <c r="AV228" i="1"/>
  <c r="AL229" i="1"/>
  <c r="AM229" i="1"/>
  <c r="AN229" i="1"/>
  <c r="AO229" i="1"/>
  <c r="AP229" i="1"/>
  <c r="AQ229" i="1"/>
  <c r="AR229" i="1"/>
  <c r="AS229" i="1"/>
  <c r="AT229" i="1"/>
  <c r="AU229" i="1"/>
  <c r="AV229" i="1"/>
  <c r="AL230" i="1"/>
  <c r="AM230" i="1"/>
  <c r="AN230" i="1"/>
  <c r="AO230" i="1"/>
  <c r="AP230" i="1"/>
  <c r="AQ230" i="1"/>
  <c r="AR230" i="1"/>
  <c r="AS230" i="1"/>
  <c r="AT230" i="1"/>
  <c r="AU230" i="1"/>
  <c r="AV230" i="1"/>
  <c r="AL231" i="1"/>
  <c r="AM231" i="1"/>
  <c r="AN231" i="1"/>
  <c r="AO231" i="1"/>
  <c r="AP231" i="1"/>
  <c r="AQ231" i="1"/>
  <c r="AR231" i="1"/>
  <c r="AS231" i="1"/>
  <c r="AT231" i="1"/>
  <c r="AU231" i="1"/>
  <c r="AV231" i="1"/>
  <c r="AL232" i="1"/>
  <c r="AM232" i="1"/>
  <c r="AN232" i="1"/>
  <c r="AO232" i="1"/>
  <c r="AP232" i="1"/>
  <c r="AQ232" i="1"/>
  <c r="AR232" i="1"/>
  <c r="AS232" i="1"/>
  <c r="AT232" i="1"/>
  <c r="AU232" i="1"/>
  <c r="AV232" i="1"/>
  <c r="AL233" i="1"/>
  <c r="AM233" i="1"/>
  <c r="AN233" i="1"/>
  <c r="AO233" i="1"/>
  <c r="AP233" i="1"/>
  <c r="AQ233" i="1"/>
  <c r="AR233" i="1"/>
  <c r="AS233" i="1"/>
  <c r="AT233" i="1"/>
  <c r="AU233" i="1"/>
  <c r="AV233" i="1"/>
  <c r="AL234" i="1"/>
  <c r="AM234" i="1"/>
  <c r="AN234" i="1"/>
  <c r="AO234" i="1"/>
  <c r="AP234" i="1"/>
  <c r="AQ234" i="1"/>
  <c r="AR234" i="1"/>
  <c r="AS234" i="1"/>
  <c r="AT234" i="1"/>
  <c r="AU234" i="1"/>
  <c r="AV234" i="1"/>
  <c r="AL235" i="1"/>
  <c r="AM235" i="1"/>
  <c r="AN235" i="1"/>
  <c r="AO235" i="1"/>
  <c r="AP235" i="1"/>
  <c r="AQ235" i="1"/>
  <c r="AR235" i="1"/>
  <c r="AS235" i="1"/>
  <c r="AT235" i="1"/>
  <c r="AU235" i="1"/>
  <c r="AV235" i="1"/>
  <c r="AL236" i="1"/>
  <c r="AM236" i="1"/>
  <c r="AN236" i="1"/>
  <c r="AO236" i="1"/>
  <c r="AP236" i="1"/>
  <c r="AQ236" i="1"/>
  <c r="AR236" i="1"/>
  <c r="AS236" i="1"/>
  <c r="AT236" i="1"/>
  <c r="AU236" i="1"/>
  <c r="AV236" i="1"/>
  <c r="AL237" i="1"/>
  <c r="AM237" i="1"/>
  <c r="AN237" i="1"/>
  <c r="AO237" i="1"/>
  <c r="AP237" i="1"/>
  <c r="AQ237" i="1"/>
  <c r="AR237" i="1"/>
  <c r="AS237" i="1"/>
  <c r="AT237" i="1"/>
  <c r="AU237" i="1"/>
  <c r="AV237" i="1"/>
  <c r="AL238" i="1"/>
  <c r="AM238" i="1"/>
  <c r="AN238" i="1"/>
  <c r="AO238" i="1"/>
  <c r="AP238" i="1"/>
  <c r="AQ238" i="1"/>
  <c r="AR238" i="1"/>
  <c r="AS238" i="1"/>
  <c r="AT238" i="1"/>
  <c r="AU238" i="1"/>
  <c r="AV238" i="1"/>
  <c r="AL239" i="1"/>
  <c r="AM239" i="1"/>
  <c r="AN239" i="1"/>
  <c r="AO239" i="1"/>
  <c r="AP239" i="1"/>
  <c r="AQ239" i="1"/>
  <c r="AR239" i="1"/>
  <c r="AS239" i="1"/>
  <c r="AT239" i="1"/>
  <c r="AU239" i="1"/>
  <c r="AV239" i="1"/>
  <c r="AL240" i="1"/>
  <c r="AM240" i="1"/>
  <c r="AN240" i="1"/>
  <c r="AO240" i="1"/>
  <c r="AP240" i="1"/>
  <c r="AQ240" i="1"/>
  <c r="AR240" i="1"/>
  <c r="AS240" i="1"/>
  <c r="AT240" i="1"/>
  <c r="AU240" i="1"/>
  <c r="AV240" i="1"/>
  <c r="AL241" i="1"/>
  <c r="AM241" i="1"/>
  <c r="AN241" i="1"/>
  <c r="AO241" i="1"/>
  <c r="AP241" i="1"/>
  <c r="AQ241" i="1"/>
  <c r="AR241" i="1"/>
  <c r="AS241" i="1"/>
  <c r="AT241" i="1"/>
  <c r="AU241" i="1"/>
  <c r="AV241" i="1"/>
  <c r="AL242" i="1"/>
  <c r="AM242" i="1"/>
  <c r="AN242" i="1"/>
  <c r="AO242" i="1"/>
  <c r="AP242" i="1"/>
  <c r="AQ242" i="1"/>
  <c r="AR242" i="1"/>
  <c r="AS242" i="1"/>
  <c r="AT242" i="1"/>
  <c r="AU242" i="1"/>
  <c r="AV242" i="1"/>
  <c r="AL243" i="1"/>
  <c r="AM243" i="1"/>
  <c r="AN243" i="1"/>
  <c r="AO243" i="1"/>
  <c r="AP243" i="1"/>
  <c r="AQ243" i="1"/>
  <c r="AR243" i="1"/>
  <c r="AS243" i="1"/>
  <c r="AT243" i="1"/>
  <c r="AU243" i="1"/>
  <c r="AV243" i="1"/>
  <c r="AL244" i="1"/>
  <c r="AM244" i="1"/>
  <c r="AN244" i="1"/>
  <c r="AO244" i="1"/>
  <c r="AP244" i="1"/>
  <c r="AQ244" i="1"/>
  <c r="AR244" i="1"/>
  <c r="AS244" i="1"/>
  <c r="AT244" i="1"/>
  <c r="AU244" i="1"/>
  <c r="AV244" i="1"/>
  <c r="AL245" i="1"/>
  <c r="AM245" i="1"/>
  <c r="AN245" i="1"/>
  <c r="AO245" i="1"/>
  <c r="AP245" i="1"/>
  <c r="AQ245" i="1"/>
  <c r="AR245" i="1"/>
  <c r="AS245" i="1"/>
  <c r="AT245" i="1"/>
  <c r="AU245" i="1"/>
  <c r="AV245" i="1"/>
  <c r="AL246" i="1"/>
  <c r="AM246" i="1"/>
  <c r="AN246" i="1"/>
  <c r="AO246" i="1"/>
  <c r="AP246" i="1"/>
  <c r="AQ246" i="1"/>
  <c r="AR246" i="1"/>
  <c r="AS246" i="1"/>
  <c r="AT246" i="1"/>
  <c r="AU246" i="1"/>
  <c r="AV246" i="1"/>
  <c r="AL247" i="1"/>
  <c r="AM247" i="1"/>
  <c r="AN247" i="1"/>
  <c r="AO247" i="1"/>
  <c r="AP247" i="1"/>
  <c r="AQ247" i="1"/>
  <c r="AR247" i="1"/>
  <c r="AS247" i="1"/>
  <c r="AT247" i="1"/>
  <c r="AU247" i="1"/>
  <c r="AV247" i="1"/>
  <c r="AL248" i="1"/>
  <c r="AM248" i="1"/>
  <c r="AN248" i="1"/>
  <c r="AO248" i="1"/>
  <c r="AP248" i="1"/>
  <c r="AQ248" i="1"/>
  <c r="AR248" i="1"/>
  <c r="AS248" i="1"/>
  <c r="AT248" i="1"/>
  <c r="AU248" i="1"/>
  <c r="AV248" i="1"/>
  <c r="AL249" i="1"/>
  <c r="AM249" i="1"/>
  <c r="AN249" i="1"/>
  <c r="AO249" i="1"/>
  <c r="AP249" i="1"/>
  <c r="AQ249" i="1"/>
  <c r="AR249" i="1"/>
  <c r="AS249" i="1"/>
  <c r="AT249" i="1"/>
  <c r="AU249" i="1"/>
  <c r="AV249" i="1"/>
  <c r="AL250" i="1"/>
  <c r="AM250" i="1"/>
  <c r="AN250" i="1"/>
  <c r="AO250" i="1"/>
  <c r="AP250" i="1"/>
  <c r="AQ250" i="1"/>
  <c r="AR250" i="1"/>
  <c r="AS250" i="1"/>
  <c r="AT250" i="1"/>
  <c r="AU250" i="1"/>
  <c r="AV250" i="1"/>
  <c r="AL251" i="1"/>
  <c r="AM251" i="1"/>
  <c r="AN251" i="1"/>
  <c r="AO251" i="1"/>
  <c r="AP251" i="1"/>
  <c r="AQ251" i="1"/>
  <c r="AR251" i="1"/>
  <c r="AS251" i="1"/>
  <c r="AT251" i="1"/>
  <c r="AU251" i="1"/>
  <c r="AV251" i="1"/>
  <c r="AL252" i="1"/>
  <c r="AM252" i="1"/>
  <c r="AN252" i="1"/>
  <c r="AO252" i="1"/>
  <c r="AP252" i="1"/>
  <c r="AQ252" i="1"/>
  <c r="AR252" i="1"/>
  <c r="AS252" i="1"/>
  <c r="AT252" i="1"/>
  <c r="AU252" i="1"/>
  <c r="AV252" i="1"/>
  <c r="AL253" i="1"/>
  <c r="AM253" i="1"/>
  <c r="AN253" i="1"/>
  <c r="AO253" i="1"/>
  <c r="AP253" i="1"/>
  <c r="AQ253" i="1"/>
  <c r="AR253" i="1"/>
  <c r="AS253" i="1"/>
  <c r="AT253" i="1"/>
  <c r="AU253" i="1"/>
  <c r="AV253" i="1"/>
  <c r="AL254" i="1"/>
  <c r="AM254" i="1"/>
  <c r="AN254" i="1"/>
  <c r="AO254" i="1"/>
  <c r="AP254" i="1"/>
  <c r="AQ254" i="1"/>
  <c r="AR254" i="1"/>
  <c r="AS254" i="1"/>
  <c r="AT254" i="1"/>
  <c r="AU254" i="1"/>
  <c r="AV254" i="1"/>
  <c r="AL255" i="1"/>
  <c r="AM255" i="1"/>
  <c r="AN255" i="1"/>
  <c r="AO255" i="1"/>
  <c r="AP255" i="1"/>
  <c r="AQ255" i="1"/>
  <c r="AR255" i="1"/>
  <c r="AS255" i="1"/>
  <c r="AT255" i="1"/>
  <c r="AU255" i="1"/>
  <c r="AV255" i="1"/>
  <c r="AL256" i="1"/>
  <c r="AM256" i="1"/>
  <c r="AN256" i="1"/>
  <c r="AO256" i="1"/>
  <c r="AP256" i="1"/>
  <c r="AQ256" i="1"/>
  <c r="AR256" i="1"/>
  <c r="AS256" i="1"/>
  <c r="AT256" i="1"/>
  <c r="AU256" i="1"/>
  <c r="AV256" i="1"/>
  <c r="AL257" i="1"/>
  <c r="AM257" i="1"/>
  <c r="AN257" i="1"/>
  <c r="AO257" i="1"/>
  <c r="AP257" i="1"/>
  <c r="AQ257" i="1"/>
  <c r="AR257" i="1"/>
  <c r="AS257" i="1"/>
  <c r="AT257" i="1"/>
  <c r="AU257" i="1"/>
  <c r="AV257" i="1"/>
  <c r="AL258" i="1"/>
  <c r="AM258" i="1"/>
  <c r="AN258" i="1"/>
  <c r="AO258" i="1"/>
  <c r="AP258" i="1"/>
  <c r="AQ258" i="1"/>
  <c r="AR258" i="1"/>
  <c r="AS258" i="1"/>
  <c r="AT258" i="1"/>
  <c r="AU258" i="1"/>
  <c r="AV258" i="1"/>
  <c r="AL259" i="1"/>
  <c r="AM259" i="1"/>
  <c r="AN259" i="1"/>
  <c r="AO259" i="1"/>
  <c r="AP259" i="1"/>
  <c r="AQ259" i="1"/>
  <c r="AR259" i="1"/>
  <c r="AS259" i="1"/>
  <c r="AT259" i="1"/>
  <c r="AU259" i="1"/>
  <c r="AV259" i="1"/>
  <c r="AL260" i="1"/>
  <c r="AM260" i="1"/>
  <c r="AN260" i="1"/>
  <c r="AO260" i="1"/>
  <c r="AP260" i="1"/>
  <c r="AQ260" i="1"/>
  <c r="AR260" i="1"/>
  <c r="AS260" i="1"/>
  <c r="AT260" i="1"/>
  <c r="AU260" i="1"/>
  <c r="AV260" i="1"/>
  <c r="AL261" i="1"/>
  <c r="AM261" i="1"/>
  <c r="AN261" i="1"/>
  <c r="AO261" i="1"/>
  <c r="AP261" i="1"/>
  <c r="AQ261" i="1"/>
  <c r="AR261" i="1"/>
  <c r="AS261" i="1"/>
  <c r="AT261" i="1"/>
  <c r="AU261" i="1"/>
  <c r="AV261" i="1"/>
  <c r="AL262" i="1"/>
  <c r="AM262" i="1"/>
  <c r="AN262" i="1"/>
  <c r="AO262" i="1"/>
  <c r="AP262" i="1"/>
  <c r="AQ262" i="1"/>
  <c r="AR262" i="1"/>
  <c r="AS262" i="1"/>
  <c r="AT262" i="1"/>
  <c r="AU262" i="1"/>
  <c r="AV262" i="1"/>
  <c r="AL263" i="1"/>
  <c r="AM263" i="1"/>
  <c r="AN263" i="1"/>
  <c r="AO263" i="1"/>
  <c r="AP263" i="1"/>
  <c r="AQ263" i="1"/>
  <c r="AR263" i="1"/>
  <c r="AS263" i="1"/>
  <c r="AT263" i="1"/>
  <c r="AU263" i="1"/>
  <c r="AV263" i="1"/>
  <c r="AL264" i="1"/>
  <c r="AM264" i="1"/>
  <c r="AN264" i="1"/>
  <c r="AO264" i="1"/>
  <c r="AP264" i="1"/>
  <c r="AQ264" i="1"/>
  <c r="AR264" i="1"/>
  <c r="AS264" i="1"/>
  <c r="AT264" i="1"/>
  <c r="AU264" i="1"/>
  <c r="AV264" i="1"/>
  <c r="AL265" i="1"/>
  <c r="AM265" i="1"/>
  <c r="AN265" i="1"/>
  <c r="AO265" i="1"/>
  <c r="AP265" i="1"/>
  <c r="AQ265" i="1"/>
  <c r="AR265" i="1"/>
  <c r="AS265" i="1"/>
  <c r="AT265" i="1"/>
  <c r="AU265" i="1"/>
  <c r="AV265" i="1"/>
  <c r="AL266" i="1"/>
  <c r="AM266" i="1"/>
  <c r="AN266" i="1"/>
  <c r="AO266" i="1"/>
  <c r="AP266" i="1"/>
  <c r="AQ266" i="1"/>
  <c r="AR266" i="1"/>
  <c r="AS266" i="1"/>
  <c r="AT266" i="1"/>
  <c r="AU266" i="1"/>
  <c r="AV266" i="1"/>
  <c r="AL267" i="1"/>
  <c r="AM267" i="1"/>
  <c r="AN267" i="1"/>
  <c r="AO267" i="1"/>
  <c r="AP267" i="1"/>
  <c r="AQ267" i="1"/>
  <c r="AR267" i="1"/>
  <c r="AS267" i="1"/>
  <c r="AT267" i="1"/>
  <c r="AU267" i="1"/>
  <c r="AV267" i="1"/>
  <c r="AL268" i="1"/>
  <c r="AM268" i="1"/>
  <c r="AN268" i="1"/>
  <c r="AO268" i="1"/>
  <c r="AP268" i="1"/>
  <c r="AQ268" i="1"/>
  <c r="AR268" i="1"/>
  <c r="AS268" i="1"/>
  <c r="AT268" i="1"/>
  <c r="AU268" i="1"/>
  <c r="AV268" i="1"/>
  <c r="AL269" i="1"/>
  <c r="AM269" i="1"/>
  <c r="AN269" i="1"/>
  <c r="AO269" i="1"/>
  <c r="AP269" i="1"/>
  <c r="AQ269" i="1"/>
  <c r="AR269" i="1"/>
  <c r="AS269" i="1"/>
  <c r="AT269" i="1"/>
  <c r="AU269" i="1"/>
  <c r="AV269" i="1"/>
  <c r="AL270" i="1"/>
  <c r="AM270" i="1"/>
  <c r="AN270" i="1"/>
  <c r="AO270" i="1"/>
  <c r="AP270" i="1"/>
  <c r="AQ270" i="1"/>
  <c r="AR270" i="1"/>
  <c r="AS270" i="1"/>
  <c r="AT270" i="1"/>
  <c r="AU270" i="1"/>
  <c r="AV270" i="1"/>
  <c r="AL271" i="1"/>
  <c r="AM271" i="1"/>
  <c r="AN271" i="1"/>
  <c r="AO271" i="1"/>
  <c r="AP271" i="1"/>
  <c r="AQ271" i="1"/>
  <c r="AR271" i="1"/>
  <c r="AS271" i="1"/>
  <c r="AT271" i="1"/>
  <c r="AU271" i="1"/>
  <c r="AV271" i="1"/>
  <c r="AL272" i="1"/>
  <c r="AM272" i="1"/>
  <c r="AN272" i="1"/>
  <c r="AO272" i="1"/>
  <c r="AP272" i="1"/>
  <c r="AQ272" i="1"/>
  <c r="AR272" i="1"/>
  <c r="AS272" i="1"/>
  <c r="AT272" i="1"/>
  <c r="AU272" i="1"/>
  <c r="AV272" i="1"/>
  <c r="AL273" i="1"/>
  <c r="AM273" i="1"/>
  <c r="AN273" i="1"/>
  <c r="AO273" i="1"/>
  <c r="AP273" i="1"/>
  <c r="AQ273" i="1"/>
  <c r="AR273" i="1"/>
  <c r="AS273" i="1"/>
  <c r="AT273" i="1"/>
  <c r="AU273" i="1"/>
  <c r="AV273" i="1"/>
  <c r="AL274" i="1"/>
  <c r="AM274" i="1"/>
  <c r="AN274" i="1"/>
  <c r="AO274" i="1"/>
  <c r="AP274" i="1"/>
  <c r="AQ274" i="1"/>
  <c r="AR274" i="1"/>
  <c r="AS274" i="1"/>
  <c r="AT274" i="1"/>
  <c r="AU274" i="1"/>
  <c r="AV274" i="1"/>
  <c r="AL275" i="1"/>
  <c r="AM275" i="1"/>
  <c r="AN275" i="1"/>
  <c r="AO275" i="1"/>
  <c r="AP275" i="1"/>
  <c r="AQ275" i="1"/>
  <c r="AR275" i="1"/>
  <c r="AS275" i="1"/>
  <c r="AT275" i="1"/>
  <c r="AU275" i="1"/>
  <c r="AV275" i="1"/>
  <c r="AL276" i="1"/>
  <c r="AM276" i="1"/>
  <c r="AN276" i="1"/>
  <c r="AO276" i="1"/>
  <c r="AP276" i="1"/>
  <c r="AQ276" i="1"/>
  <c r="AR276" i="1"/>
  <c r="AS276" i="1"/>
  <c r="AT276" i="1"/>
  <c r="AU276" i="1"/>
  <c r="AV276" i="1"/>
  <c r="AL277" i="1"/>
  <c r="AM277" i="1"/>
  <c r="AN277" i="1"/>
  <c r="AO277" i="1"/>
  <c r="AP277" i="1"/>
  <c r="AQ277" i="1"/>
  <c r="AR277" i="1"/>
  <c r="AS277" i="1"/>
  <c r="AT277" i="1"/>
  <c r="AU277" i="1"/>
  <c r="AV277" i="1"/>
  <c r="AL278" i="1"/>
  <c r="AM278" i="1"/>
  <c r="AN278" i="1"/>
  <c r="AO278" i="1"/>
  <c r="AP278" i="1"/>
  <c r="AQ278" i="1"/>
  <c r="AR278" i="1"/>
  <c r="AS278" i="1"/>
  <c r="AT278" i="1"/>
  <c r="AU278" i="1"/>
  <c r="AV278" i="1"/>
  <c r="AL279" i="1"/>
  <c r="AM279" i="1"/>
  <c r="AN279" i="1"/>
  <c r="AO279" i="1"/>
  <c r="AP279" i="1"/>
  <c r="AQ279" i="1"/>
  <c r="AR279" i="1"/>
  <c r="AS279" i="1"/>
  <c r="AT279" i="1"/>
  <c r="AU279" i="1"/>
  <c r="AV279" i="1"/>
  <c r="AL280" i="1"/>
  <c r="AM280" i="1"/>
  <c r="AN280" i="1"/>
  <c r="AO280" i="1"/>
  <c r="AP280" i="1"/>
  <c r="AQ280" i="1"/>
  <c r="AR280" i="1"/>
  <c r="AS280" i="1"/>
  <c r="AT280" i="1"/>
  <c r="AU280" i="1"/>
  <c r="AV280" i="1"/>
  <c r="AL281" i="1"/>
  <c r="AM281" i="1"/>
  <c r="AN281" i="1"/>
  <c r="AO281" i="1"/>
  <c r="AP281" i="1"/>
  <c r="AQ281" i="1"/>
  <c r="AR281" i="1"/>
  <c r="AS281" i="1"/>
  <c r="AT281" i="1"/>
  <c r="AU281" i="1"/>
  <c r="AV281" i="1"/>
  <c r="AL282" i="1"/>
  <c r="AM282" i="1"/>
  <c r="AN282" i="1"/>
  <c r="AO282" i="1"/>
  <c r="AP282" i="1"/>
  <c r="AQ282" i="1"/>
  <c r="AR282" i="1"/>
  <c r="AS282" i="1"/>
  <c r="AT282" i="1"/>
  <c r="AU282" i="1"/>
  <c r="AV282" i="1"/>
  <c r="AL283" i="1"/>
  <c r="AM283" i="1"/>
  <c r="AN283" i="1"/>
  <c r="AO283" i="1"/>
  <c r="AP283" i="1"/>
  <c r="AQ283" i="1"/>
  <c r="AR283" i="1"/>
  <c r="AS283" i="1"/>
  <c r="AT283" i="1"/>
  <c r="AU283" i="1"/>
  <c r="AV283" i="1"/>
  <c r="AL284" i="1"/>
  <c r="AM284" i="1"/>
  <c r="AN284" i="1"/>
  <c r="AO284" i="1"/>
  <c r="AP284" i="1"/>
  <c r="AQ284" i="1"/>
  <c r="AR284" i="1"/>
  <c r="AS284" i="1"/>
  <c r="AT284" i="1"/>
  <c r="AU284" i="1"/>
  <c r="AV284" i="1"/>
  <c r="AL285" i="1"/>
  <c r="AM285" i="1"/>
  <c r="AN285" i="1"/>
  <c r="AO285" i="1"/>
  <c r="AP285" i="1"/>
  <c r="AQ285" i="1"/>
  <c r="AR285" i="1"/>
  <c r="AS285" i="1"/>
  <c r="AT285" i="1"/>
  <c r="AU285" i="1"/>
  <c r="AV285" i="1"/>
  <c r="AL286" i="1"/>
  <c r="AM286" i="1"/>
  <c r="AN286" i="1"/>
  <c r="AO286" i="1"/>
  <c r="AP286" i="1"/>
  <c r="AQ286" i="1"/>
  <c r="AR286" i="1"/>
  <c r="AS286" i="1"/>
  <c r="AT286" i="1"/>
  <c r="AU286" i="1"/>
  <c r="AV286" i="1"/>
  <c r="AL287" i="1"/>
  <c r="AM287" i="1"/>
  <c r="AN287" i="1"/>
  <c r="AO287" i="1"/>
  <c r="AP287" i="1"/>
  <c r="AQ287" i="1"/>
  <c r="AR287" i="1"/>
  <c r="AS287" i="1"/>
  <c r="AT287" i="1"/>
  <c r="AU287" i="1"/>
  <c r="AV287" i="1"/>
  <c r="AL288" i="1"/>
  <c r="AM288" i="1"/>
  <c r="AN288" i="1"/>
  <c r="AO288" i="1"/>
  <c r="AP288" i="1"/>
  <c r="AQ288" i="1"/>
  <c r="AR288" i="1"/>
  <c r="AS288" i="1"/>
  <c r="AT288" i="1"/>
  <c r="AU288" i="1"/>
  <c r="AV288" i="1"/>
  <c r="AL289" i="1"/>
  <c r="AM289" i="1"/>
  <c r="AN289" i="1"/>
  <c r="AO289" i="1"/>
  <c r="AP289" i="1"/>
  <c r="AQ289" i="1"/>
  <c r="AR289" i="1"/>
  <c r="AS289" i="1"/>
  <c r="AT289" i="1"/>
  <c r="AU289" i="1"/>
  <c r="AV289" i="1"/>
  <c r="AL290" i="1"/>
  <c r="AM290" i="1"/>
  <c r="AN290" i="1"/>
  <c r="AO290" i="1"/>
  <c r="AP290" i="1"/>
  <c r="AQ290" i="1"/>
  <c r="AR290" i="1"/>
  <c r="AS290" i="1"/>
  <c r="AT290" i="1"/>
  <c r="AU290" i="1"/>
  <c r="AV290" i="1"/>
  <c r="AL291" i="1"/>
  <c r="AM291" i="1"/>
  <c r="AN291" i="1"/>
  <c r="AO291" i="1"/>
  <c r="AP291" i="1"/>
  <c r="AQ291" i="1"/>
  <c r="AR291" i="1"/>
  <c r="AS291" i="1"/>
  <c r="AT291" i="1"/>
  <c r="AU291" i="1"/>
  <c r="AV291" i="1"/>
  <c r="AL292" i="1"/>
  <c r="AM292" i="1"/>
  <c r="AN292" i="1"/>
  <c r="AO292" i="1"/>
  <c r="AP292" i="1"/>
  <c r="AQ292" i="1"/>
  <c r="AR292" i="1"/>
  <c r="AS292" i="1"/>
  <c r="AT292" i="1"/>
  <c r="AU292" i="1"/>
  <c r="AV292" i="1"/>
  <c r="AL293" i="1"/>
  <c r="AM293" i="1"/>
  <c r="AN293" i="1"/>
  <c r="AO293" i="1"/>
  <c r="AP293" i="1"/>
  <c r="AQ293" i="1"/>
  <c r="AR293" i="1"/>
  <c r="AS293" i="1"/>
  <c r="AT293" i="1"/>
  <c r="AU293" i="1"/>
  <c r="AV293" i="1"/>
  <c r="AL294" i="1"/>
  <c r="AM294" i="1"/>
  <c r="AN294" i="1"/>
  <c r="AO294" i="1"/>
  <c r="AP294" i="1"/>
  <c r="AQ294" i="1"/>
  <c r="AR294" i="1"/>
  <c r="AS294" i="1"/>
  <c r="AT294" i="1"/>
  <c r="AU294" i="1"/>
  <c r="AV294" i="1"/>
  <c r="AL295" i="1"/>
  <c r="AM295" i="1"/>
  <c r="AN295" i="1"/>
  <c r="AO295" i="1"/>
  <c r="AP295" i="1"/>
  <c r="AQ295" i="1"/>
  <c r="AR295" i="1"/>
  <c r="AS295" i="1"/>
  <c r="AT295" i="1"/>
  <c r="AU295" i="1"/>
  <c r="AV295" i="1"/>
  <c r="AL296" i="1"/>
  <c r="AM296" i="1"/>
  <c r="AN296" i="1"/>
  <c r="AO296" i="1"/>
  <c r="AP296" i="1"/>
  <c r="AQ296" i="1"/>
  <c r="AR296" i="1"/>
  <c r="AS296" i="1"/>
  <c r="AT296" i="1"/>
  <c r="AU296" i="1"/>
  <c r="AV296" i="1"/>
  <c r="AL297" i="1"/>
  <c r="AM297" i="1"/>
  <c r="AN297" i="1"/>
  <c r="AO297" i="1"/>
  <c r="AP297" i="1"/>
  <c r="AQ297" i="1"/>
  <c r="AR297" i="1"/>
  <c r="AS297" i="1"/>
  <c r="AT297" i="1"/>
  <c r="AU297" i="1"/>
  <c r="AV297" i="1"/>
  <c r="AL298" i="1"/>
  <c r="AM298" i="1"/>
  <c r="AN298" i="1"/>
  <c r="AO298" i="1"/>
  <c r="AP298" i="1"/>
  <c r="AQ298" i="1"/>
  <c r="AR298" i="1"/>
  <c r="AS298" i="1"/>
  <c r="AT298" i="1"/>
  <c r="AU298" i="1"/>
  <c r="AV298" i="1"/>
  <c r="AL299" i="1"/>
  <c r="AM299" i="1"/>
  <c r="AN299" i="1"/>
  <c r="AO299" i="1"/>
  <c r="AP299" i="1"/>
  <c r="AQ299" i="1"/>
  <c r="AR299" i="1"/>
  <c r="AS299" i="1"/>
  <c r="AT299" i="1"/>
  <c r="AU299" i="1"/>
  <c r="AV299" i="1"/>
  <c r="AL300" i="1"/>
  <c r="AM300" i="1"/>
  <c r="AN300" i="1"/>
  <c r="AO300" i="1"/>
  <c r="AP300" i="1"/>
  <c r="AQ300" i="1"/>
  <c r="AR300" i="1"/>
  <c r="AS300" i="1"/>
  <c r="AT300" i="1"/>
  <c r="AU300" i="1"/>
  <c r="AV300" i="1"/>
  <c r="AL301" i="1"/>
  <c r="AM301" i="1"/>
  <c r="AN301" i="1"/>
  <c r="AO301" i="1"/>
  <c r="AP301" i="1"/>
  <c r="AQ301" i="1"/>
  <c r="AR301" i="1"/>
  <c r="AS301" i="1"/>
  <c r="AT301" i="1"/>
  <c r="AU301" i="1"/>
  <c r="AV301" i="1"/>
  <c r="AL302" i="1"/>
  <c r="AM302" i="1"/>
  <c r="AN302" i="1"/>
  <c r="AO302" i="1"/>
  <c r="AP302" i="1"/>
  <c r="AQ302" i="1"/>
  <c r="AR302" i="1"/>
  <c r="AS302" i="1"/>
  <c r="AT302" i="1"/>
  <c r="AU302" i="1"/>
  <c r="AV302" i="1"/>
  <c r="AL303" i="1"/>
  <c r="AM303" i="1"/>
  <c r="AN303" i="1"/>
  <c r="AO303" i="1"/>
  <c r="AP303" i="1"/>
  <c r="AQ303" i="1"/>
  <c r="AR303" i="1"/>
  <c r="AS303" i="1"/>
  <c r="AT303" i="1"/>
  <c r="AU303" i="1"/>
  <c r="AV303" i="1"/>
  <c r="AL304" i="1"/>
  <c r="AM304" i="1"/>
  <c r="AN304" i="1"/>
  <c r="AO304" i="1"/>
  <c r="AP304" i="1"/>
  <c r="AQ304" i="1"/>
  <c r="AR304" i="1"/>
  <c r="AS304" i="1"/>
  <c r="AT304" i="1"/>
  <c r="AU304" i="1"/>
  <c r="AV304" i="1"/>
  <c r="AL305" i="1"/>
  <c r="AM305" i="1"/>
  <c r="AN305" i="1"/>
  <c r="AO305" i="1"/>
  <c r="AP305" i="1"/>
  <c r="AQ305" i="1"/>
  <c r="AR305" i="1"/>
  <c r="AS305" i="1"/>
  <c r="AT305" i="1"/>
  <c r="AU305" i="1"/>
  <c r="AV305" i="1"/>
  <c r="AL306" i="1"/>
  <c r="AM306" i="1"/>
  <c r="AN306" i="1"/>
  <c r="AO306" i="1"/>
  <c r="AP306" i="1"/>
  <c r="AQ306" i="1"/>
  <c r="AR306" i="1"/>
  <c r="AS306" i="1"/>
  <c r="AT306" i="1"/>
  <c r="AU306" i="1"/>
  <c r="AV306" i="1"/>
  <c r="AL307" i="1"/>
  <c r="AM307" i="1"/>
  <c r="AN307" i="1"/>
  <c r="AO307" i="1"/>
  <c r="AP307" i="1"/>
  <c r="AQ307" i="1"/>
  <c r="AR307" i="1"/>
  <c r="AS307" i="1"/>
  <c r="AT307" i="1"/>
  <c r="AU307" i="1"/>
  <c r="AV307" i="1"/>
  <c r="AL308" i="1"/>
  <c r="AM308" i="1"/>
  <c r="AN308" i="1"/>
  <c r="AO308" i="1"/>
  <c r="AP308" i="1"/>
  <c r="AQ308" i="1"/>
  <c r="AR308" i="1"/>
  <c r="AS308" i="1"/>
  <c r="AT308" i="1"/>
  <c r="AU308" i="1"/>
  <c r="AV308" i="1"/>
  <c r="AL309" i="1"/>
  <c r="AM309" i="1"/>
  <c r="AN309" i="1"/>
  <c r="AO309" i="1"/>
  <c r="AP309" i="1"/>
  <c r="AQ309" i="1"/>
  <c r="AR309" i="1"/>
  <c r="AS309" i="1"/>
  <c r="AT309" i="1"/>
  <c r="AU309" i="1"/>
  <c r="AV309" i="1"/>
  <c r="AL310" i="1"/>
  <c r="AM310" i="1"/>
  <c r="AN310" i="1"/>
  <c r="AO310" i="1"/>
  <c r="AP310" i="1"/>
  <c r="AQ310" i="1"/>
  <c r="AR310" i="1"/>
  <c r="AS310" i="1"/>
  <c r="AT310" i="1"/>
  <c r="AU310" i="1"/>
  <c r="AV310" i="1"/>
  <c r="AL311" i="1"/>
  <c r="AM311" i="1"/>
  <c r="AN311" i="1"/>
  <c r="AO311" i="1"/>
  <c r="AP311" i="1"/>
  <c r="AQ311" i="1"/>
  <c r="AR311" i="1"/>
  <c r="AS311" i="1"/>
  <c r="AT311" i="1"/>
  <c r="AU311" i="1"/>
  <c r="AV311" i="1"/>
  <c r="AL312" i="1"/>
  <c r="AM312" i="1"/>
  <c r="AN312" i="1"/>
  <c r="AO312" i="1"/>
  <c r="AP312" i="1"/>
  <c r="AQ312" i="1"/>
  <c r="AR312" i="1"/>
  <c r="AS312" i="1"/>
  <c r="AT312" i="1"/>
  <c r="AU312" i="1"/>
  <c r="AV312" i="1"/>
  <c r="AL313" i="1"/>
  <c r="AM313" i="1"/>
  <c r="AN313" i="1"/>
  <c r="AO313" i="1"/>
  <c r="AP313" i="1"/>
  <c r="AQ313" i="1"/>
  <c r="AR313" i="1"/>
  <c r="AS313" i="1"/>
  <c r="AT313" i="1"/>
  <c r="AU313" i="1"/>
  <c r="AV313" i="1"/>
  <c r="AL314" i="1"/>
  <c r="AM314" i="1"/>
  <c r="AN314" i="1"/>
  <c r="AO314" i="1"/>
  <c r="AP314" i="1"/>
  <c r="AQ314" i="1"/>
  <c r="AR314" i="1"/>
  <c r="AS314" i="1"/>
  <c r="AT314" i="1"/>
  <c r="AU314" i="1"/>
  <c r="AV314" i="1"/>
  <c r="AL315" i="1"/>
  <c r="AM315" i="1"/>
  <c r="AN315" i="1"/>
  <c r="AO315" i="1"/>
  <c r="AP315" i="1"/>
  <c r="AQ315" i="1"/>
  <c r="AR315" i="1"/>
  <c r="AS315" i="1"/>
  <c r="AT315" i="1"/>
  <c r="AU315" i="1"/>
  <c r="AV315" i="1"/>
  <c r="AL316" i="1"/>
  <c r="AM316" i="1"/>
  <c r="AN316" i="1"/>
  <c r="AO316" i="1"/>
  <c r="AP316" i="1"/>
  <c r="AQ316" i="1"/>
  <c r="AR316" i="1"/>
  <c r="AS316" i="1"/>
  <c r="AT316" i="1"/>
  <c r="AU316" i="1"/>
  <c r="AV316" i="1"/>
  <c r="AL317" i="1"/>
  <c r="AM317" i="1"/>
  <c r="AN317" i="1"/>
  <c r="AO317" i="1"/>
  <c r="AP317" i="1"/>
  <c r="AQ317" i="1"/>
  <c r="AR317" i="1"/>
  <c r="AS317" i="1"/>
  <c r="AT317" i="1"/>
  <c r="AU317" i="1"/>
  <c r="AV317" i="1"/>
  <c r="AL318" i="1"/>
  <c r="AM318" i="1"/>
  <c r="AN318" i="1"/>
  <c r="AO318" i="1"/>
  <c r="AP318" i="1"/>
  <c r="AQ318" i="1"/>
  <c r="AR318" i="1"/>
  <c r="AS318" i="1"/>
  <c r="AT318" i="1"/>
  <c r="AU318" i="1"/>
  <c r="AV318" i="1"/>
  <c r="AL319" i="1"/>
  <c r="AM319" i="1"/>
  <c r="AN319" i="1"/>
  <c r="AO319" i="1"/>
  <c r="AP319" i="1"/>
  <c r="AQ319" i="1"/>
  <c r="AR319" i="1"/>
  <c r="AS319" i="1"/>
  <c r="AT319" i="1"/>
  <c r="AU319" i="1"/>
  <c r="AV319" i="1"/>
  <c r="AL320" i="1"/>
  <c r="AM320" i="1"/>
  <c r="AN320" i="1"/>
  <c r="AO320" i="1"/>
  <c r="AP320" i="1"/>
  <c r="AQ320" i="1"/>
  <c r="AR320" i="1"/>
  <c r="AS320" i="1"/>
  <c r="AT320" i="1"/>
  <c r="AU320" i="1"/>
  <c r="AV320" i="1"/>
  <c r="AL321" i="1"/>
  <c r="AM321" i="1"/>
  <c r="AN321" i="1"/>
  <c r="AO321" i="1"/>
  <c r="AP321" i="1"/>
  <c r="AQ321" i="1"/>
  <c r="AR321" i="1"/>
  <c r="AS321" i="1"/>
  <c r="AT321" i="1"/>
  <c r="AU321" i="1"/>
  <c r="AV321" i="1"/>
  <c r="AL322" i="1"/>
  <c r="AM322" i="1"/>
  <c r="AN322" i="1"/>
  <c r="AO322" i="1"/>
  <c r="AP322" i="1"/>
  <c r="AQ322" i="1"/>
  <c r="AR322" i="1"/>
  <c r="AS322" i="1"/>
  <c r="AT322" i="1"/>
  <c r="AU322" i="1"/>
  <c r="AV322" i="1"/>
  <c r="AL323" i="1"/>
  <c r="AM323" i="1"/>
  <c r="AN323" i="1"/>
  <c r="AO323" i="1"/>
  <c r="AP323" i="1"/>
  <c r="AQ323" i="1"/>
  <c r="AR323" i="1"/>
  <c r="AS323" i="1"/>
  <c r="AT323" i="1"/>
  <c r="AU323" i="1"/>
  <c r="AV323" i="1"/>
  <c r="AL324" i="1"/>
  <c r="AM324" i="1"/>
  <c r="AN324" i="1"/>
  <c r="AO324" i="1"/>
  <c r="AP324" i="1"/>
  <c r="AQ324" i="1"/>
  <c r="AR324" i="1"/>
  <c r="AS324" i="1"/>
  <c r="AT324" i="1"/>
  <c r="AU324" i="1"/>
  <c r="AV324" i="1"/>
  <c r="AL325" i="1"/>
  <c r="AM325" i="1"/>
  <c r="AN325" i="1"/>
  <c r="AO325" i="1"/>
  <c r="AP325" i="1"/>
  <c r="AQ325" i="1"/>
  <c r="AR325" i="1"/>
  <c r="AS325" i="1"/>
  <c r="AT325" i="1"/>
  <c r="AU325" i="1"/>
  <c r="AV325" i="1"/>
  <c r="AL326" i="1"/>
  <c r="AM326" i="1"/>
  <c r="AN326" i="1"/>
  <c r="AO326" i="1"/>
  <c r="AP326" i="1"/>
  <c r="AQ326" i="1"/>
  <c r="AR326" i="1"/>
  <c r="AS326" i="1"/>
  <c r="AT326" i="1"/>
  <c r="AU326" i="1"/>
  <c r="AV326" i="1"/>
  <c r="AL327" i="1"/>
  <c r="AM327" i="1"/>
  <c r="AN327" i="1"/>
  <c r="AO327" i="1"/>
  <c r="AP327" i="1"/>
  <c r="AQ327" i="1"/>
  <c r="AR327" i="1"/>
  <c r="AS327" i="1"/>
  <c r="AT327" i="1"/>
  <c r="AU327" i="1"/>
  <c r="AV327" i="1"/>
  <c r="AL328" i="1"/>
  <c r="AM328" i="1"/>
  <c r="AN328" i="1"/>
  <c r="AO328" i="1"/>
  <c r="AP328" i="1"/>
  <c r="AQ328" i="1"/>
  <c r="AR328" i="1"/>
  <c r="AS328" i="1"/>
  <c r="AT328" i="1"/>
  <c r="AU328" i="1"/>
  <c r="AV328" i="1"/>
  <c r="AL329" i="1"/>
  <c r="AM329" i="1"/>
  <c r="AN329" i="1"/>
  <c r="AO329" i="1"/>
  <c r="AP329" i="1"/>
  <c r="AQ329" i="1"/>
  <c r="AR329" i="1"/>
  <c r="AS329" i="1"/>
  <c r="AT329" i="1"/>
  <c r="AU329" i="1"/>
  <c r="AV329" i="1"/>
  <c r="AL330" i="1"/>
  <c r="AM330" i="1"/>
  <c r="AN330" i="1"/>
  <c r="AO330" i="1"/>
  <c r="AP330" i="1"/>
  <c r="AQ330" i="1"/>
  <c r="AR330" i="1"/>
  <c r="AS330" i="1"/>
  <c r="AT330" i="1"/>
  <c r="AU330" i="1"/>
  <c r="AV330" i="1"/>
  <c r="AL331" i="1"/>
  <c r="AM331" i="1"/>
  <c r="AN331" i="1"/>
  <c r="AO331" i="1"/>
  <c r="AP331" i="1"/>
  <c r="AQ331" i="1"/>
  <c r="AR331" i="1"/>
  <c r="AS331" i="1"/>
  <c r="AT331" i="1"/>
  <c r="AU331" i="1"/>
  <c r="AV331" i="1"/>
  <c r="AL332" i="1"/>
  <c r="AM332" i="1"/>
  <c r="AN332" i="1"/>
  <c r="AO332" i="1"/>
  <c r="AP332" i="1"/>
  <c r="AQ332" i="1"/>
  <c r="AR332" i="1"/>
  <c r="AS332" i="1"/>
  <c r="AT332" i="1"/>
  <c r="AU332" i="1"/>
  <c r="AV332" i="1"/>
  <c r="AL333" i="1"/>
  <c r="AM333" i="1"/>
  <c r="AN333" i="1"/>
  <c r="AO333" i="1"/>
  <c r="AP333" i="1"/>
  <c r="AQ333" i="1"/>
  <c r="AR333" i="1"/>
  <c r="AS333" i="1"/>
  <c r="AT333" i="1"/>
  <c r="AU333" i="1"/>
  <c r="AV333" i="1"/>
  <c r="AL334" i="1"/>
  <c r="AM334" i="1"/>
  <c r="AN334" i="1"/>
  <c r="AO334" i="1"/>
  <c r="AP334" i="1"/>
  <c r="AQ334" i="1"/>
  <c r="AR334" i="1"/>
  <c r="AS334" i="1"/>
  <c r="AT334" i="1"/>
  <c r="AU334" i="1"/>
  <c r="AV334" i="1"/>
  <c r="AL335" i="1"/>
  <c r="AM335" i="1"/>
  <c r="AN335" i="1"/>
  <c r="AO335" i="1"/>
  <c r="AP335" i="1"/>
  <c r="AQ335" i="1"/>
  <c r="AR335" i="1"/>
  <c r="AS335" i="1"/>
  <c r="AT335" i="1"/>
  <c r="AU335" i="1"/>
  <c r="AV335" i="1"/>
  <c r="AL336" i="1"/>
  <c r="AM336" i="1"/>
  <c r="AN336" i="1"/>
  <c r="AO336" i="1"/>
  <c r="AP336" i="1"/>
  <c r="AQ336" i="1"/>
  <c r="AR336" i="1"/>
  <c r="AS336" i="1"/>
  <c r="AT336" i="1"/>
  <c r="AU336" i="1"/>
  <c r="AV336" i="1"/>
  <c r="AL337" i="1"/>
  <c r="AM337" i="1"/>
  <c r="AN337" i="1"/>
  <c r="AO337" i="1"/>
  <c r="AP337" i="1"/>
  <c r="AQ337" i="1"/>
  <c r="AR337" i="1"/>
  <c r="AS337" i="1"/>
  <c r="AT337" i="1"/>
  <c r="AU337" i="1"/>
  <c r="AV337" i="1"/>
  <c r="AL338" i="1"/>
  <c r="AM338" i="1"/>
  <c r="AN338" i="1"/>
  <c r="AO338" i="1"/>
  <c r="AP338" i="1"/>
  <c r="AQ338" i="1"/>
  <c r="AR338" i="1"/>
  <c r="AS338" i="1"/>
  <c r="AT338" i="1"/>
  <c r="AU338" i="1"/>
  <c r="AV338" i="1"/>
  <c r="AL339" i="1"/>
  <c r="AM339" i="1"/>
  <c r="AN339" i="1"/>
  <c r="AO339" i="1"/>
  <c r="AP339" i="1"/>
  <c r="AQ339" i="1"/>
  <c r="AR339" i="1"/>
  <c r="AS339" i="1"/>
  <c r="AT339" i="1"/>
  <c r="AU339" i="1"/>
  <c r="AV339" i="1"/>
  <c r="AL340" i="1"/>
  <c r="AM340" i="1"/>
  <c r="AN340" i="1"/>
  <c r="AO340" i="1"/>
  <c r="AP340" i="1"/>
  <c r="AQ340" i="1"/>
  <c r="AR340" i="1"/>
  <c r="AS340" i="1"/>
  <c r="AT340" i="1"/>
  <c r="AU340" i="1"/>
  <c r="AV340" i="1"/>
  <c r="AL341" i="1"/>
  <c r="AM341" i="1"/>
  <c r="AN341" i="1"/>
  <c r="AO341" i="1"/>
  <c r="AP341" i="1"/>
  <c r="AQ341" i="1"/>
  <c r="AR341" i="1"/>
  <c r="AS341" i="1"/>
  <c r="AT341" i="1"/>
  <c r="AU341" i="1"/>
  <c r="AV341" i="1"/>
  <c r="AL342" i="1"/>
  <c r="AM342" i="1"/>
  <c r="AN342" i="1"/>
  <c r="AO342" i="1"/>
  <c r="AP342" i="1"/>
  <c r="AQ342" i="1"/>
  <c r="AR342" i="1"/>
  <c r="AS342" i="1"/>
  <c r="AT342" i="1"/>
  <c r="AU342" i="1"/>
  <c r="AV342" i="1"/>
  <c r="AL343" i="1"/>
  <c r="AM343" i="1"/>
  <c r="AN343" i="1"/>
  <c r="AO343" i="1"/>
  <c r="AP343" i="1"/>
  <c r="AQ343" i="1"/>
  <c r="AR343" i="1"/>
  <c r="AS343" i="1"/>
  <c r="AT343" i="1"/>
  <c r="AU343" i="1"/>
  <c r="AV343" i="1"/>
  <c r="AL344" i="1"/>
  <c r="AM344" i="1"/>
  <c r="AN344" i="1"/>
  <c r="AO344" i="1"/>
  <c r="AP344" i="1"/>
  <c r="AQ344" i="1"/>
  <c r="AR344" i="1"/>
  <c r="AS344" i="1"/>
  <c r="AT344" i="1"/>
  <c r="AU344" i="1"/>
  <c r="AV344" i="1"/>
  <c r="AL345" i="1"/>
  <c r="AM345" i="1"/>
  <c r="AN345" i="1"/>
  <c r="AO345" i="1"/>
  <c r="AP345" i="1"/>
  <c r="AQ345" i="1"/>
  <c r="AR345" i="1"/>
  <c r="AS345" i="1"/>
  <c r="AT345" i="1"/>
  <c r="AU345" i="1"/>
  <c r="AV345" i="1"/>
  <c r="AL346" i="1"/>
  <c r="AM346" i="1"/>
  <c r="AN346" i="1"/>
  <c r="AO346" i="1"/>
  <c r="AP346" i="1"/>
  <c r="AQ346" i="1"/>
  <c r="AR346" i="1"/>
  <c r="AS346" i="1"/>
  <c r="AT346" i="1"/>
  <c r="AU346" i="1"/>
  <c r="AV346" i="1"/>
  <c r="AL347" i="1"/>
  <c r="AM347" i="1"/>
  <c r="AN347" i="1"/>
  <c r="AO347" i="1"/>
  <c r="AP347" i="1"/>
  <c r="AQ347" i="1"/>
  <c r="AR347" i="1"/>
  <c r="AS347" i="1"/>
  <c r="AT347" i="1"/>
  <c r="AU347" i="1"/>
  <c r="AV347" i="1"/>
  <c r="AL348" i="1"/>
  <c r="AM348" i="1"/>
  <c r="AN348" i="1"/>
  <c r="AO348" i="1"/>
  <c r="AP348" i="1"/>
  <c r="AQ348" i="1"/>
  <c r="AR348" i="1"/>
  <c r="AS348" i="1"/>
  <c r="AT348" i="1"/>
  <c r="AU348" i="1"/>
  <c r="AV348" i="1"/>
  <c r="AL349" i="1"/>
  <c r="AM349" i="1"/>
  <c r="AN349" i="1"/>
  <c r="AO349" i="1"/>
  <c r="AP349" i="1"/>
  <c r="AQ349" i="1"/>
  <c r="AR349" i="1"/>
  <c r="AS349" i="1"/>
  <c r="AT349" i="1"/>
  <c r="AU349" i="1"/>
  <c r="AV349" i="1"/>
  <c r="AL350" i="1"/>
  <c r="AM350" i="1"/>
  <c r="AN350" i="1"/>
  <c r="AO350" i="1"/>
  <c r="AP350" i="1"/>
  <c r="AQ350" i="1"/>
  <c r="AR350" i="1"/>
  <c r="AS350" i="1"/>
  <c r="AT350" i="1"/>
  <c r="AU350" i="1"/>
  <c r="AV350" i="1"/>
  <c r="AL351" i="1"/>
  <c r="AM351" i="1"/>
  <c r="AN351" i="1"/>
  <c r="AO351" i="1"/>
  <c r="AP351" i="1"/>
  <c r="AQ351" i="1"/>
  <c r="AR351" i="1"/>
  <c r="AS351" i="1"/>
  <c r="AT351" i="1"/>
  <c r="AU351" i="1"/>
  <c r="AV351" i="1"/>
  <c r="AL352" i="1"/>
  <c r="AM352" i="1"/>
  <c r="AN352" i="1"/>
  <c r="AO352" i="1"/>
  <c r="AP352" i="1"/>
  <c r="AQ352" i="1"/>
  <c r="AR352" i="1"/>
  <c r="AS352" i="1"/>
  <c r="AT352" i="1"/>
  <c r="AU352" i="1"/>
  <c r="AV352" i="1"/>
  <c r="AL353" i="1"/>
  <c r="AM353" i="1"/>
  <c r="AN353" i="1"/>
  <c r="AO353" i="1"/>
  <c r="AP353" i="1"/>
  <c r="AQ353" i="1"/>
  <c r="AR353" i="1"/>
  <c r="AS353" i="1"/>
  <c r="AT353" i="1"/>
  <c r="AU353" i="1"/>
  <c r="AV353" i="1"/>
  <c r="AL354" i="1"/>
  <c r="AM354" i="1"/>
  <c r="AN354" i="1"/>
  <c r="AO354" i="1"/>
  <c r="AP354" i="1"/>
  <c r="AQ354" i="1"/>
  <c r="AR354" i="1"/>
  <c r="AS354" i="1"/>
  <c r="AT354" i="1"/>
  <c r="AU354" i="1"/>
  <c r="AV354" i="1"/>
  <c r="AL355" i="1"/>
  <c r="AM355" i="1"/>
  <c r="AN355" i="1"/>
  <c r="AO355" i="1"/>
  <c r="AP355" i="1"/>
  <c r="AQ355" i="1"/>
  <c r="AR355" i="1"/>
  <c r="AS355" i="1"/>
  <c r="AT355" i="1"/>
  <c r="AU355" i="1"/>
  <c r="AV355" i="1"/>
  <c r="AL356" i="1"/>
  <c r="AM356" i="1"/>
  <c r="AN356" i="1"/>
  <c r="AO356" i="1"/>
  <c r="AP356" i="1"/>
  <c r="AQ356" i="1"/>
  <c r="AR356" i="1"/>
  <c r="AS356" i="1"/>
  <c r="AT356" i="1"/>
  <c r="AU356" i="1"/>
  <c r="AV356" i="1"/>
  <c r="AL357" i="1"/>
  <c r="AM357" i="1"/>
  <c r="AN357" i="1"/>
  <c r="AO357" i="1"/>
  <c r="AP357" i="1"/>
  <c r="AQ357" i="1"/>
  <c r="AR357" i="1"/>
  <c r="AS357" i="1"/>
  <c r="AT357" i="1"/>
  <c r="AU357" i="1"/>
  <c r="AV357" i="1"/>
  <c r="AL358" i="1"/>
  <c r="AM358" i="1"/>
  <c r="AN358" i="1"/>
  <c r="AO358" i="1"/>
  <c r="AP358" i="1"/>
  <c r="AQ358" i="1"/>
  <c r="AR358" i="1"/>
  <c r="AS358" i="1"/>
  <c r="AT358" i="1"/>
  <c r="AU358" i="1"/>
  <c r="AV358" i="1"/>
  <c r="AL359" i="1"/>
  <c r="AM359" i="1"/>
  <c r="AN359" i="1"/>
  <c r="AO359" i="1"/>
  <c r="AP359" i="1"/>
  <c r="AQ359" i="1"/>
  <c r="AR359" i="1"/>
  <c r="AS359" i="1"/>
  <c r="AT359" i="1"/>
  <c r="AU359" i="1"/>
  <c r="AV359" i="1"/>
  <c r="AL360" i="1"/>
  <c r="AM360" i="1"/>
  <c r="AN360" i="1"/>
  <c r="AO360" i="1"/>
  <c r="AP360" i="1"/>
  <c r="AQ360" i="1"/>
  <c r="AR360" i="1"/>
  <c r="AS360" i="1"/>
  <c r="AT360" i="1"/>
  <c r="AU360" i="1"/>
  <c r="AV360" i="1"/>
  <c r="AL361" i="1"/>
  <c r="AM361" i="1"/>
  <c r="AN361" i="1"/>
  <c r="AO361" i="1"/>
  <c r="AP361" i="1"/>
  <c r="AQ361" i="1"/>
  <c r="AR361" i="1"/>
  <c r="AS361" i="1"/>
  <c r="AT361" i="1"/>
  <c r="AU361" i="1"/>
  <c r="AV361" i="1"/>
  <c r="AL362" i="1"/>
  <c r="AM362" i="1"/>
  <c r="AN362" i="1"/>
  <c r="AO362" i="1"/>
  <c r="AP362" i="1"/>
  <c r="AQ362" i="1"/>
  <c r="AR362" i="1"/>
  <c r="AS362" i="1"/>
  <c r="AT362" i="1"/>
  <c r="AU362" i="1"/>
  <c r="AV362" i="1"/>
  <c r="AL363" i="1"/>
  <c r="AM363" i="1"/>
  <c r="AN363" i="1"/>
  <c r="AO363" i="1"/>
  <c r="AP363" i="1"/>
  <c r="AQ363" i="1"/>
  <c r="AR363" i="1"/>
  <c r="AS363" i="1"/>
  <c r="AT363" i="1"/>
  <c r="AU363" i="1"/>
  <c r="AV363" i="1"/>
  <c r="AL364" i="1"/>
  <c r="AM364" i="1"/>
  <c r="AN364" i="1"/>
  <c r="AO364" i="1"/>
  <c r="AP364" i="1"/>
  <c r="AQ364" i="1"/>
  <c r="AR364" i="1"/>
  <c r="AS364" i="1"/>
  <c r="AT364" i="1"/>
  <c r="AU364" i="1"/>
  <c r="AV364" i="1"/>
  <c r="AL365" i="1"/>
  <c r="AM365" i="1"/>
  <c r="AN365" i="1"/>
  <c r="AO365" i="1"/>
  <c r="AP365" i="1"/>
  <c r="AQ365" i="1"/>
  <c r="AR365" i="1"/>
  <c r="AS365" i="1"/>
  <c r="AT365" i="1"/>
  <c r="AU365" i="1"/>
  <c r="AV365" i="1"/>
  <c r="AL366" i="1"/>
  <c r="AM366" i="1"/>
  <c r="AN366" i="1"/>
  <c r="AO366" i="1"/>
  <c r="AP366" i="1"/>
  <c r="AQ366" i="1"/>
  <c r="AR366" i="1"/>
  <c r="AS366" i="1"/>
  <c r="AT366" i="1"/>
  <c r="AU366" i="1"/>
  <c r="AV366" i="1"/>
  <c r="AL367" i="1"/>
  <c r="AM367" i="1"/>
  <c r="AN367" i="1"/>
  <c r="AO367" i="1"/>
  <c r="AP367" i="1"/>
  <c r="AQ367" i="1"/>
  <c r="AR367" i="1"/>
  <c r="AS367" i="1"/>
  <c r="AT367" i="1"/>
  <c r="AU367" i="1"/>
  <c r="AV367" i="1"/>
  <c r="AL368" i="1"/>
  <c r="AM368" i="1"/>
  <c r="AN368" i="1"/>
  <c r="AO368" i="1"/>
  <c r="AP368" i="1"/>
  <c r="AQ368" i="1"/>
  <c r="AR368" i="1"/>
  <c r="AS368" i="1"/>
  <c r="AT368" i="1"/>
  <c r="AU368" i="1"/>
  <c r="AV368" i="1"/>
  <c r="AL369" i="1"/>
  <c r="AM369" i="1"/>
  <c r="AN369" i="1"/>
  <c r="AO369" i="1"/>
  <c r="AP369" i="1"/>
  <c r="AQ369" i="1"/>
  <c r="AR369" i="1"/>
  <c r="AS369" i="1"/>
  <c r="AT369" i="1"/>
  <c r="AU369" i="1"/>
  <c r="AV369" i="1"/>
  <c r="AL370" i="1"/>
  <c r="AM370" i="1"/>
  <c r="AN370" i="1"/>
  <c r="AO370" i="1"/>
  <c r="AP370" i="1"/>
  <c r="AQ370" i="1"/>
  <c r="AR370" i="1"/>
  <c r="AS370" i="1"/>
  <c r="AT370" i="1"/>
  <c r="AU370" i="1"/>
  <c r="AV370" i="1"/>
  <c r="AL371" i="1"/>
  <c r="AM371" i="1"/>
  <c r="AN371" i="1"/>
  <c r="AO371" i="1"/>
  <c r="AP371" i="1"/>
  <c r="AQ371" i="1"/>
  <c r="AR371" i="1"/>
  <c r="AS371" i="1"/>
  <c r="AT371" i="1"/>
  <c r="AU371" i="1"/>
  <c r="AV371" i="1"/>
  <c r="AL372" i="1"/>
  <c r="AM372" i="1"/>
  <c r="AN372" i="1"/>
  <c r="AO372" i="1"/>
  <c r="AP372" i="1"/>
  <c r="AQ372" i="1"/>
  <c r="AR372" i="1"/>
  <c r="AS372" i="1"/>
  <c r="AT372" i="1"/>
  <c r="AU372" i="1"/>
  <c r="AV372" i="1"/>
  <c r="AL373" i="1"/>
  <c r="AM373" i="1"/>
  <c r="AN373" i="1"/>
  <c r="AO373" i="1"/>
  <c r="AP373" i="1"/>
  <c r="AQ373" i="1"/>
  <c r="AR373" i="1"/>
  <c r="AS373" i="1"/>
  <c r="AT373" i="1"/>
  <c r="AU373" i="1"/>
  <c r="AV373" i="1"/>
  <c r="AL374" i="1"/>
  <c r="AM374" i="1"/>
  <c r="AN374" i="1"/>
  <c r="AO374" i="1"/>
  <c r="AP374" i="1"/>
  <c r="AQ374" i="1"/>
  <c r="AR374" i="1"/>
  <c r="AS374" i="1"/>
  <c r="AT374" i="1"/>
  <c r="AU374" i="1"/>
  <c r="AV374" i="1"/>
  <c r="AL375" i="1"/>
  <c r="AM375" i="1"/>
  <c r="AN375" i="1"/>
  <c r="AO375" i="1"/>
  <c r="AP375" i="1"/>
  <c r="AQ375" i="1"/>
  <c r="AR375" i="1"/>
  <c r="AS375" i="1"/>
  <c r="AT375" i="1"/>
  <c r="AU375" i="1"/>
  <c r="AV375" i="1"/>
  <c r="AL376" i="1"/>
  <c r="AM376" i="1"/>
  <c r="AN376" i="1"/>
  <c r="AO376" i="1"/>
  <c r="AP376" i="1"/>
  <c r="AQ376" i="1"/>
  <c r="AR376" i="1"/>
  <c r="AS376" i="1"/>
  <c r="AT376" i="1"/>
  <c r="AU376" i="1"/>
  <c r="AV376" i="1"/>
  <c r="AL377" i="1"/>
  <c r="AM377" i="1"/>
  <c r="AN377" i="1"/>
  <c r="AO377" i="1"/>
  <c r="AP377" i="1"/>
  <c r="AQ377" i="1"/>
  <c r="AR377" i="1"/>
  <c r="AS377" i="1"/>
  <c r="AT377" i="1"/>
  <c r="AU377" i="1"/>
  <c r="AV377" i="1"/>
  <c r="AL378" i="1"/>
  <c r="AM378" i="1"/>
  <c r="AN378" i="1"/>
  <c r="AO378" i="1"/>
  <c r="AP378" i="1"/>
  <c r="AQ378" i="1"/>
  <c r="AR378" i="1"/>
  <c r="AS378" i="1"/>
  <c r="AT378" i="1"/>
  <c r="AU378" i="1"/>
  <c r="AV378" i="1"/>
  <c r="AL379" i="1"/>
  <c r="AM379" i="1"/>
  <c r="AN379" i="1"/>
  <c r="AO379" i="1"/>
  <c r="AP379" i="1"/>
  <c r="AQ379" i="1"/>
  <c r="AR379" i="1"/>
  <c r="AS379" i="1"/>
  <c r="AT379" i="1"/>
  <c r="AU379" i="1"/>
  <c r="AV379" i="1"/>
  <c r="AL380" i="1"/>
  <c r="AM380" i="1"/>
  <c r="AN380" i="1"/>
  <c r="AO380" i="1"/>
  <c r="AP380" i="1"/>
  <c r="AQ380" i="1"/>
  <c r="AR380" i="1"/>
  <c r="AS380" i="1"/>
  <c r="AT380" i="1"/>
  <c r="AU380" i="1"/>
  <c r="AV380" i="1"/>
  <c r="AL381" i="1"/>
  <c r="AM381" i="1"/>
  <c r="AN381" i="1"/>
  <c r="AO381" i="1"/>
  <c r="AP381" i="1"/>
  <c r="AQ381" i="1"/>
  <c r="AR381" i="1"/>
  <c r="AS381" i="1"/>
  <c r="AT381" i="1"/>
  <c r="AU381" i="1"/>
  <c r="AV381" i="1"/>
  <c r="AL382" i="1"/>
  <c r="AM382" i="1"/>
  <c r="AN382" i="1"/>
  <c r="AO382" i="1"/>
  <c r="AP382" i="1"/>
  <c r="AQ382" i="1"/>
  <c r="AR382" i="1"/>
  <c r="AS382" i="1"/>
  <c r="AT382" i="1"/>
  <c r="AU382" i="1"/>
  <c r="AV382" i="1"/>
  <c r="AL383" i="1"/>
  <c r="AM383" i="1"/>
  <c r="AN383" i="1"/>
  <c r="AO383" i="1"/>
  <c r="AP383" i="1"/>
  <c r="AQ383" i="1"/>
  <c r="AR383" i="1"/>
  <c r="AS383" i="1"/>
  <c r="AT383" i="1"/>
  <c r="AU383" i="1"/>
  <c r="AV383" i="1"/>
  <c r="AL384" i="1"/>
  <c r="AM384" i="1"/>
  <c r="AN384" i="1"/>
  <c r="AO384" i="1"/>
  <c r="AP384" i="1"/>
  <c r="AQ384" i="1"/>
  <c r="AR384" i="1"/>
  <c r="AS384" i="1"/>
  <c r="AT384" i="1"/>
  <c r="AU384" i="1"/>
  <c r="AV384" i="1"/>
  <c r="AL385" i="1"/>
  <c r="AM385" i="1"/>
  <c r="AN385" i="1"/>
  <c r="AO385" i="1"/>
  <c r="AP385" i="1"/>
  <c r="AQ385" i="1"/>
  <c r="AR385" i="1"/>
  <c r="AS385" i="1"/>
  <c r="AT385" i="1"/>
  <c r="AU385" i="1"/>
  <c r="AV385" i="1"/>
  <c r="AL386" i="1"/>
  <c r="AM386" i="1"/>
  <c r="AN386" i="1"/>
  <c r="AO386" i="1"/>
  <c r="AP386" i="1"/>
  <c r="AQ386" i="1"/>
  <c r="AR386" i="1"/>
  <c r="AS386" i="1"/>
  <c r="AT386" i="1"/>
  <c r="AU386" i="1"/>
  <c r="AV386" i="1"/>
  <c r="AL387" i="1"/>
  <c r="AM387" i="1"/>
  <c r="AN387" i="1"/>
  <c r="AO387" i="1"/>
  <c r="AP387" i="1"/>
  <c r="AQ387" i="1"/>
  <c r="AR387" i="1"/>
  <c r="AS387" i="1"/>
  <c r="AT387" i="1"/>
  <c r="AU387" i="1"/>
  <c r="AV387" i="1"/>
  <c r="AL388" i="1"/>
  <c r="AM388" i="1"/>
  <c r="AN388" i="1"/>
  <c r="AO388" i="1"/>
  <c r="AP388" i="1"/>
  <c r="AQ388" i="1"/>
  <c r="AR388" i="1"/>
  <c r="AS388" i="1"/>
  <c r="AT388" i="1"/>
  <c r="AU388" i="1"/>
  <c r="AV388" i="1"/>
  <c r="AL389" i="1"/>
  <c r="AM389" i="1"/>
  <c r="AN389" i="1"/>
  <c r="AO389" i="1"/>
  <c r="AP389" i="1"/>
  <c r="AQ389" i="1"/>
  <c r="AR389" i="1"/>
  <c r="AS389" i="1"/>
  <c r="AT389" i="1"/>
  <c r="AU389" i="1"/>
  <c r="AV389" i="1"/>
  <c r="AL390" i="1"/>
  <c r="AM390" i="1"/>
  <c r="AN390" i="1"/>
  <c r="AO390" i="1"/>
  <c r="AP390" i="1"/>
  <c r="AQ390" i="1"/>
  <c r="AR390" i="1"/>
  <c r="AS390" i="1"/>
  <c r="AT390" i="1"/>
  <c r="AU390" i="1"/>
  <c r="AV390" i="1"/>
  <c r="AL391" i="1"/>
  <c r="AM391" i="1"/>
  <c r="AN391" i="1"/>
  <c r="AO391" i="1"/>
  <c r="AP391" i="1"/>
  <c r="AQ391" i="1"/>
  <c r="AR391" i="1"/>
  <c r="AS391" i="1"/>
  <c r="AT391" i="1"/>
  <c r="AU391" i="1"/>
  <c r="AV391" i="1"/>
  <c r="AL392" i="1"/>
  <c r="AM392" i="1"/>
  <c r="AN392" i="1"/>
  <c r="AO392" i="1"/>
  <c r="AP392" i="1"/>
  <c r="AQ392" i="1"/>
  <c r="AR392" i="1"/>
  <c r="AS392" i="1"/>
  <c r="AT392" i="1"/>
  <c r="AU392" i="1"/>
  <c r="AV392" i="1"/>
  <c r="AL393" i="1"/>
  <c r="AM393" i="1"/>
  <c r="AN393" i="1"/>
  <c r="AO393" i="1"/>
  <c r="AP393" i="1"/>
  <c r="AQ393" i="1"/>
  <c r="AR393" i="1"/>
  <c r="AS393" i="1"/>
  <c r="AT393" i="1"/>
  <c r="AU393" i="1"/>
  <c r="AV393" i="1"/>
  <c r="AL394" i="1"/>
  <c r="AM394" i="1"/>
  <c r="AN394" i="1"/>
  <c r="AO394" i="1"/>
  <c r="AP394" i="1"/>
  <c r="AQ394" i="1"/>
  <c r="AR394" i="1"/>
  <c r="AS394" i="1"/>
  <c r="AT394" i="1"/>
  <c r="AU394" i="1"/>
  <c r="AV394" i="1"/>
  <c r="AL395" i="1"/>
  <c r="AM395" i="1"/>
  <c r="AN395" i="1"/>
  <c r="AO395" i="1"/>
  <c r="AP395" i="1"/>
  <c r="AQ395" i="1"/>
  <c r="AR395" i="1"/>
  <c r="AS395" i="1"/>
  <c r="AT395" i="1"/>
  <c r="AU395" i="1"/>
  <c r="AV395" i="1"/>
  <c r="AL396" i="1"/>
  <c r="AM396" i="1"/>
  <c r="AN396" i="1"/>
  <c r="AO396" i="1"/>
  <c r="AP396" i="1"/>
  <c r="AQ396" i="1"/>
  <c r="AR396" i="1"/>
  <c r="AS396" i="1"/>
  <c r="AT396" i="1"/>
  <c r="AU396" i="1"/>
  <c r="AV396" i="1"/>
  <c r="AL397" i="1"/>
  <c r="AM397" i="1"/>
  <c r="AN397" i="1"/>
  <c r="AO397" i="1"/>
  <c r="AP397" i="1"/>
  <c r="AQ397" i="1"/>
  <c r="AR397" i="1"/>
  <c r="AS397" i="1"/>
  <c r="AT397" i="1"/>
  <c r="AU397" i="1"/>
  <c r="AV397" i="1"/>
  <c r="AL398" i="1"/>
  <c r="AM398" i="1"/>
  <c r="AN398" i="1"/>
  <c r="AO398" i="1"/>
  <c r="AP398" i="1"/>
  <c r="AQ398" i="1"/>
  <c r="AR398" i="1"/>
  <c r="AS398" i="1"/>
  <c r="AT398" i="1"/>
  <c r="AU398" i="1"/>
  <c r="AV398" i="1"/>
  <c r="AL399" i="1"/>
  <c r="AM399" i="1"/>
  <c r="AN399" i="1"/>
  <c r="AO399" i="1"/>
  <c r="AP399" i="1"/>
  <c r="AQ399" i="1"/>
  <c r="AR399" i="1"/>
  <c r="AS399" i="1"/>
  <c r="AT399" i="1"/>
  <c r="AU399" i="1"/>
  <c r="AV399" i="1"/>
  <c r="AL400" i="1"/>
  <c r="AM400" i="1"/>
  <c r="AN400" i="1"/>
  <c r="AO400" i="1"/>
  <c r="AP400" i="1"/>
  <c r="AQ400" i="1"/>
  <c r="AR400" i="1"/>
  <c r="AS400" i="1"/>
  <c r="AT400" i="1"/>
  <c r="AU400" i="1"/>
  <c r="AV400" i="1"/>
  <c r="AL401" i="1"/>
  <c r="AM401" i="1"/>
  <c r="AN401" i="1"/>
  <c r="AO401" i="1"/>
  <c r="AP401" i="1"/>
  <c r="AQ401" i="1"/>
  <c r="AR401" i="1"/>
  <c r="AS401" i="1"/>
  <c r="AT401" i="1"/>
  <c r="AU401" i="1"/>
  <c r="AV401" i="1"/>
  <c r="AL402" i="1"/>
  <c r="AM402" i="1"/>
  <c r="AN402" i="1"/>
  <c r="AO402" i="1"/>
  <c r="AP402" i="1"/>
  <c r="AQ402" i="1"/>
  <c r="AR402" i="1"/>
  <c r="AS402" i="1"/>
  <c r="AT402" i="1"/>
  <c r="AU402" i="1"/>
  <c r="AV402" i="1"/>
  <c r="AL403" i="1"/>
  <c r="AM403" i="1"/>
  <c r="AN403" i="1"/>
  <c r="AO403" i="1"/>
  <c r="AP403" i="1"/>
  <c r="AQ403" i="1"/>
  <c r="AR403" i="1"/>
  <c r="AS403" i="1"/>
  <c r="AT403" i="1"/>
  <c r="AU403" i="1"/>
  <c r="AV403" i="1"/>
  <c r="AL404" i="1"/>
  <c r="AM404" i="1"/>
  <c r="AN404" i="1"/>
  <c r="AO404" i="1"/>
  <c r="AP404" i="1"/>
  <c r="AQ404" i="1"/>
  <c r="AR404" i="1"/>
  <c r="AS404" i="1"/>
  <c r="AT404" i="1"/>
  <c r="AU404" i="1"/>
  <c r="AV404" i="1"/>
  <c r="AL405" i="1"/>
  <c r="AM405" i="1"/>
  <c r="AN405" i="1"/>
  <c r="AO405" i="1"/>
  <c r="AP405" i="1"/>
  <c r="AQ405" i="1"/>
  <c r="AR405" i="1"/>
  <c r="AS405" i="1"/>
  <c r="AT405" i="1"/>
  <c r="AU405" i="1"/>
  <c r="AV405" i="1"/>
  <c r="AL406" i="1"/>
  <c r="AM406" i="1"/>
  <c r="AN406" i="1"/>
  <c r="AO406" i="1"/>
  <c r="AP406" i="1"/>
  <c r="AQ406" i="1"/>
  <c r="AR406" i="1"/>
  <c r="AS406" i="1"/>
  <c r="AT406" i="1"/>
  <c r="AU406" i="1"/>
  <c r="AV406" i="1"/>
  <c r="AL407" i="1"/>
  <c r="AM407" i="1"/>
  <c r="AN407" i="1"/>
  <c r="AO407" i="1"/>
  <c r="AP407" i="1"/>
  <c r="AQ407" i="1"/>
  <c r="AR407" i="1"/>
  <c r="AS407" i="1"/>
  <c r="AT407" i="1"/>
  <c r="AU407" i="1"/>
  <c r="AV407" i="1"/>
  <c r="AL408" i="1"/>
  <c r="AM408" i="1"/>
  <c r="AN408" i="1"/>
  <c r="AO408" i="1"/>
  <c r="AP408" i="1"/>
  <c r="AQ408" i="1"/>
  <c r="AR408" i="1"/>
  <c r="AS408" i="1"/>
  <c r="AT408" i="1"/>
  <c r="AU408" i="1"/>
  <c r="AV408" i="1"/>
  <c r="AL409" i="1"/>
  <c r="AM409" i="1"/>
  <c r="AN409" i="1"/>
  <c r="AO409" i="1"/>
  <c r="AP409" i="1"/>
  <c r="AQ409" i="1"/>
  <c r="AR409" i="1"/>
  <c r="AS409" i="1"/>
  <c r="AT409" i="1"/>
  <c r="AU409" i="1"/>
  <c r="AV409" i="1"/>
  <c r="AL410" i="1"/>
  <c r="AM410" i="1"/>
  <c r="AN410" i="1"/>
  <c r="AO410" i="1"/>
  <c r="AP410" i="1"/>
  <c r="AQ410" i="1"/>
  <c r="AR410" i="1"/>
  <c r="AS410" i="1"/>
  <c r="AT410" i="1"/>
  <c r="AU410" i="1"/>
  <c r="AV410" i="1"/>
  <c r="AL411" i="1"/>
  <c r="AM411" i="1"/>
  <c r="AN411" i="1"/>
  <c r="AO411" i="1"/>
  <c r="AP411" i="1"/>
  <c r="AQ411" i="1"/>
  <c r="AR411" i="1"/>
  <c r="AS411" i="1"/>
  <c r="AT411" i="1"/>
  <c r="AU411" i="1"/>
  <c r="AV411" i="1"/>
  <c r="AL412" i="1"/>
  <c r="AM412" i="1"/>
  <c r="AN412" i="1"/>
  <c r="AO412" i="1"/>
  <c r="AP412" i="1"/>
  <c r="AQ412" i="1"/>
  <c r="AR412" i="1"/>
  <c r="AS412" i="1"/>
  <c r="AT412" i="1"/>
  <c r="AU412" i="1"/>
  <c r="AV412" i="1"/>
  <c r="AL413" i="1"/>
  <c r="AM413" i="1"/>
  <c r="AN413" i="1"/>
  <c r="AO413" i="1"/>
  <c r="AP413" i="1"/>
  <c r="AQ413" i="1"/>
  <c r="AR413" i="1"/>
  <c r="AS413" i="1"/>
  <c r="AT413" i="1"/>
  <c r="AU413" i="1"/>
  <c r="AV413" i="1"/>
  <c r="AL414" i="1"/>
  <c r="AM414" i="1"/>
  <c r="AN414" i="1"/>
  <c r="AO414" i="1"/>
  <c r="AP414" i="1"/>
  <c r="AQ414" i="1"/>
  <c r="AR414" i="1"/>
  <c r="AS414" i="1"/>
  <c r="AT414" i="1"/>
  <c r="AU414" i="1"/>
  <c r="AV414" i="1"/>
  <c r="AL415" i="1"/>
  <c r="AM415" i="1"/>
  <c r="AN415" i="1"/>
  <c r="AO415" i="1"/>
  <c r="AP415" i="1"/>
  <c r="AQ415" i="1"/>
  <c r="AR415" i="1"/>
  <c r="AS415" i="1"/>
  <c r="AT415" i="1"/>
  <c r="AU415" i="1"/>
  <c r="AV415" i="1"/>
  <c r="AL416" i="1"/>
  <c r="AM416" i="1"/>
  <c r="AN416" i="1"/>
  <c r="AO416" i="1"/>
  <c r="AP416" i="1"/>
  <c r="AQ416" i="1"/>
  <c r="AR416" i="1"/>
  <c r="AS416" i="1"/>
  <c r="AT416" i="1"/>
  <c r="AU416" i="1"/>
  <c r="AV416" i="1"/>
  <c r="AL417" i="1"/>
  <c r="AM417" i="1"/>
  <c r="AN417" i="1"/>
  <c r="AO417" i="1"/>
  <c r="AP417" i="1"/>
  <c r="AQ417" i="1"/>
  <c r="AR417" i="1"/>
  <c r="AS417" i="1"/>
  <c r="AT417" i="1"/>
  <c r="AU417" i="1"/>
  <c r="AV417" i="1"/>
  <c r="AL418" i="1"/>
  <c r="AM418" i="1"/>
  <c r="AN418" i="1"/>
  <c r="AO418" i="1"/>
  <c r="AP418" i="1"/>
  <c r="AQ418" i="1"/>
  <c r="AR418" i="1"/>
  <c r="AS418" i="1"/>
  <c r="AT418" i="1"/>
  <c r="AU418" i="1"/>
  <c r="AV418" i="1"/>
  <c r="AL419" i="1"/>
  <c r="AM419" i="1"/>
  <c r="AN419" i="1"/>
  <c r="AO419" i="1"/>
  <c r="AP419" i="1"/>
  <c r="AQ419" i="1"/>
  <c r="AR419" i="1"/>
  <c r="AS419" i="1"/>
  <c r="AT419" i="1"/>
  <c r="AU419" i="1"/>
  <c r="AV419" i="1"/>
  <c r="AL420" i="1"/>
  <c r="AM420" i="1"/>
  <c r="AN420" i="1"/>
  <c r="AO420" i="1"/>
  <c r="AP420" i="1"/>
  <c r="AQ420" i="1"/>
  <c r="AR420" i="1"/>
  <c r="AS420" i="1"/>
  <c r="AT420" i="1"/>
  <c r="AU420" i="1"/>
  <c r="AV420" i="1"/>
  <c r="AL421" i="1"/>
  <c r="AM421" i="1"/>
  <c r="AN421" i="1"/>
  <c r="AO421" i="1"/>
  <c r="AP421" i="1"/>
  <c r="AQ421" i="1"/>
  <c r="AR421" i="1"/>
  <c r="AS421" i="1"/>
  <c r="AT421" i="1"/>
  <c r="AU421" i="1"/>
  <c r="AV421" i="1"/>
  <c r="AL422" i="1"/>
  <c r="AM422" i="1"/>
  <c r="AN422" i="1"/>
  <c r="AO422" i="1"/>
  <c r="AP422" i="1"/>
  <c r="AQ422" i="1"/>
  <c r="AR422" i="1"/>
  <c r="AS422" i="1"/>
  <c r="AT422" i="1"/>
  <c r="AU422" i="1"/>
  <c r="AV422" i="1"/>
  <c r="AL423" i="1"/>
  <c r="AM423" i="1"/>
  <c r="AN423" i="1"/>
  <c r="AO423" i="1"/>
  <c r="AP423" i="1"/>
  <c r="AQ423" i="1"/>
  <c r="AR423" i="1"/>
  <c r="AS423" i="1"/>
  <c r="AT423" i="1"/>
  <c r="AU423" i="1"/>
  <c r="AV423" i="1"/>
  <c r="AL424" i="1"/>
  <c r="AM424" i="1"/>
  <c r="AN424" i="1"/>
  <c r="AO424" i="1"/>
  <c r="AP424" i="1"/>
  <c r="AQ424" i="1"/>
  <c r="AR424" i="1"/>
  <c r="AS424" i="1"/>
  <c r="AT424" i="1"/>
  <c r="AU424" i="1"/>
  <c r="AV424" i="1"/>
  <c r="AL425" i="1"/>
  <c r="AM425" i="1"/>
  <c r="AN425" i="1"/>
  <c r="AO425" i="1"/>
  <c r="AP425" i="1"/>
  <c r="AQ425" i="1"/>
  <c r="AR425" i="1"/>
  <c r="AS425" i="1"/>
  <c r="AT425" i="1"/>
  <c r="AU425" i="1"/>
  <c r="AV425" i="1"/>
  <c r="AL426" i="1"/>
  <c r="AM426" i="1"/>
  <c r="AN426" i="1"/>
  <c r="AO426" i="1"/>
  <c r="AP426" i="1"/>
  <c r="AQ426" i="1"/>
  <c r="AR426" i="1"/>
  <c r="AS426" i="1"/>
  <c r="AT426" i="1"/>
  <c r="AU426" i="1"/>
  <c r="AV426" i="1"/>
  <c r="AL427" i="1"/>
  <c r="AM427" i="1"/>
  <c r="AN427" i="1"/>
  <c r="AO427" i="1"/>
  <c r="AP427" i="1"/>
  <c r="AQ427" i="1"/>
  <c r="AR427" i="1"/>
  <c r="AS427" i="1"/>
  <c r="AT427" i="1"/>
  <c r="AU427" i="1"/>
  <c r="AV427" i="1"/>
  <c r="AL428" i="1"/>
  <c r="AM428" i="1"/>
  <c r="AN428" i="1"/>
  <c r="AO428" i="1"/>
  <c r="AP428" i="1"/>
  <c r="AQ428" i="1"/>
  <c r="AR428" i="1"/>
  <c r="AS428" i="1"/>
  <c r="AT428" i="1"/>
  <c r="AU428" i="1"/>
  <c r="AV428" i="1"/>
  <c r="AL429" i="1"/>
  <c r="AM429" i="1"/>
  <c r="AN429" i="1"/>
  <c r="AO429" i="1"/>
  <c r="AP429" i="1"/>
  <c r="AQ429" i="1"/>
  <c r="AR429" i="1"/>
  <c r="AS429" i="1"/>
  <c r="AT429" i="1"/>
  <c r="AU429" i="1"/>
  <c r="AV429" i="1"/>
  <c r="AL430" i="1"/>
  <c r="AM430" i="1"/>
  <c r="AN430" i="1"/>
  <c r="AO430" i="1"/>
  <c r="AP430" i="1"/>
  <c r="AQ430" i="1"/>
  <c r="AR430" i="1"/>
  <c r="AS430" i="1"/>
  <c r="AT430" i="1"/>
  <c r="AU430" i="1"/>
  <c r="AV430" i="1"/>
  <c r="AL431" i="1"/>
  <c r="AM431" i="1"/>
  <c r="AN431" i="1"/>
  <c r="AO431" i="1"/>
  <c r="AP431" i="1"/>
  <c r="AQ431" i="1"/>
  <c r="AR431" i="1"/>
  <c r="AS431" i="1"/>
  <c r="AT431" i="1"/>
  <c r="AU431" i="1"/>
  <c r="AV431" i="1"/>
  <c r="AL432" i="1"/>
  <c r="AM432" i="1"/>
  <c r="AN432" i="1"/>
  <c r="AO432" i="1"/>
  <c r="AP432" i="1"/>
  <c r="AQ432" i="1"/>
  <c r="AR432" i="1"/>
  <c r="AS432" i="1"/>
  <c r="AT432" i="1"/>
  <c r="AU432" i="1"/>
  <c r="AV432" i="1"/>
  <c r="AL433" i="1"/>
  <c r="AM433" i="1"/>
  <c r="AN433" i="1"/>
  <c r="AO433" i="1"/>
  <c r="AP433" i="1"/>
  <c r="AQ433" i="1"/>
  <c r="AR433" i="1"/>
  <c r="AS433" i="1"/>
  <c r="AT433" i="1"/>
  <c r="AU433" i="1"/>
  <c r="AV433" i="1"/>
  <c r="AL434" i="1"/>
  <c r="AM434" i="1"/>
  <c r="AN434" i="1"/>
  <c r="AO434" i="1"/>
  <c r="AP434" i="1"/>
  <c r="AQ434" i="1"/>
  <c r="AR434" i="1"/>
  <c r="AS434" i="1"/>
  <c r="AT434" i="1"/>
  <c r="AU434" i="1"/>
  <c r="AV434" i="1"/>
  <c r="AL435" i="1"/>
  <c r="AM435" i="1"/>
  <c r="AN435" i="1"/>
  <c r="AO435" i="1"/>
  <c r="AP435" i="1"/>
  <c r="AQ435" i="1"/>
  <c r="AR435" i="1"/>
  <c r="AS435" i="1"/>
  <c r="AT435" i="1"/>
  <c r="AU435" i="1"/>
  <c r="AV435" i="1"/>
  <c r="AL436" i="1"/>
  <c r="AM436" i="1"/>
  <c r="AN436" i="1"/>
  <c r="AO436" i="1"/>
  <c r="AP436" i="1"/>
  <c r="AQ436" i="1"/>
  <c r="AR436" i="1"/>
  <c r="AS436" i="1"/>
  <c r="AT436" i="1"/>
  <c r="AU436" i="1"/>
  <c r="AV436" i="1"/>
  <c r="AL437" i="1"/>
  <c r="AM437" i="1"/>
  <c r="AN437" i="1"/>
  <c r="AO437" i="1"/>
  <c r="AP437" i="1"/>
  <c r="AQ437" i="1"/>
  <c r="AR437" i="1"/>
  <c r="AS437" i="1"/>
  <c r="AT437" i="1"/>
  <c r="AU437" i="1"/>
  <c r="AV437" i="1"/>
  <c r="AL438" i="1"/>
  <c r="AM438" i="1"/>
  <c r="AN438" i="1"/>
  <c r="AO438" i="1"/>
  <c r="AP438" i="1"/>
  <c r="AQ438" i="1"/>
  <c r="AR438" i="1"/>
  <c r="AS438" i="1"/>
  <c r="AT438" i="1"/>
  <c r="AU438" i="1"/>
  <c r="AV438" i="1"/>
  <c r="AL439" i="1"/>
  <c r="AM439" i="1"/>
  <c r="AN439" i="1"/>
  <c r="AO439" i="1"/>
  <c r="AP439" i="1"/>
  <c r="AQ439" i="1"/>
  <c r="AR439" i="1"/>
  <c r="AS439" i="1"/>
  <c r="AT439" i="1"/>
  <c r="AU439" i="1"/>
  <c r="AV439" i="1"/>
  <c r="AL440" i="1"/>
  <c r="AM440" i="1"/>
  <c r="AN440" i="1"/>
  <c r="AO440" i="1"/>
  <c r="AP440" i="1"/>
  <c r="AQ440" i="1"/>
  <c r="AR440" i="1"/>
  <c r="AS440" i="1"/>
  <c r="AT440" i="1"/>
  <c r="AU440" i="1"/>
  <c r="AV440" i="1"/>
  <c r="AL441" i="1"/>
  <c r="AM441" i="1"/>
  <c r="AN441" i="1"/>
  <c r="AO441" i="1"/>
  <c r="AP441" i="1"/>
  <c r="AQ441" i="1"/>
  <c r="AR441" i="1"/>
  <c r="AS441" i="1"/>
  <c r="AT441" i="1"/>
  <c r="AU441" i="1"/>
  <c r="AV441" i="1"/>
  <c r="AL442" i="1"/>
  <c r="AM442" i="1"/>
  <c r="AN442" i="1"/>
  <c r="AO442" i="1"/>
  <c r="AP442" i="1"/>
  <c r="AQ442" i="1"/>
  <c r="AR442" i="1"/>
  <c r="AS442" i="1"/>
  <c r="AT442" i="1"/>
  <c r="AU442" i="1"/>
  <c r="AV442" i="1"/>
  <c r="AL443" i="1"/>
  <c r="AM443" i="1"/>
  <c r="AN443" i="1"/>
  <c r="AO443" i="1"/>
  <c r="AP443" i="1"/>
  <c r="AQ443" i="1"/>
  <c r="AR443" i="1"/>
  <c r="AS443" i="1"/>
  <c r="AT443" i="1"/>
  <c r="AU443" i="1"/>
  <c r="AV443" i="1"/>
  <c r="AL444" i="1"/>
  <c r="AM444" i="1"/>
  <c r="AN444" i="1"/>
  <c r="AO444" i="1"/>
  <c r="AP444" i="1"/>
  <c r="AQ444" i="1"/>
  <c r="AR444" i="1"/>
  <c r="AS444" i="1"/>
  <c r="AT444" i="1"/>
  <c r="AU444" i="1"/>
  <c r="AV444" i="1"/>
  <c r="AL445" i="1"/>
  <c r="AM445" i="1"/>
  <c r="AN445" i="1"/>
  <c r="AO445" i="1"/>
  <c r="AP445" i="1"/>
  <c r="AQ445" i="1"/>
  <c r="AR445" i="1"/>
  <c r="AS445" i="1"/>
  <c r="AT445" i="1"/>
  <c r="AU445" i="1"/>
  <c r="AV445" i="1"/>
  <c r="AL446" i="1"/>
  <c r="AM446" i="1"/>
  <c r="AN446" i="1"/>
  <c r="AO446" i="1"/>
  <c r="AP446" i="1"/>
  <c r="AQ446" i="1"/>
  <c r="AR446" i="1"/>
  <c r="AS446" i="1"/>
  <c r="AT446" i="1"/>
  <c r="AU446" i="1"/>
  <c r="AV446" i="1"/>
  <c r="AL447" i="1"/>
  <c r="AM447" i="1"/>
  <c r="AN447" i="1"/>
  <c r="AO447" i="1"/>
  <c r="AP447" i="1"/>
  <c r="AQ447" i="1"/>
  <c r="AR447" i="1"/>
  <c r="AS447" i="1"/>
  <c r="AT447" i="1"/>
  <c r="AU447" i="1"/>
  <c r="AV447" i="1"/>
  <c r="AL448" i="1"/>
  <c r="AM448" i="1"/>
  <c r="AN448" i="1"/>
  <c r="AO448" i="1"/>
  <c r="AP448" i="1"/>
  <c r="AQ448" i="1"/>
  <c r="AR448" i="1"/>
  <c r="AS448" i="1"/>
  <c r="AT448" i="1"/>
  <c r="AU448" i="1"/>
  <c r="AV448" i="1"/>
  <c r="AL449" i="1"/>
  <c r="AM449" i="1"/>
  <c r="AN449" i="1"/>
  <c r="AO449" i="1"/>
  <c r="AP449" i="1"/>
  <c r="AQ449" i="1"/>
  <c r="AR449" i="1"/>
  <c r="AS449" i="1"/>
  <c r="AT449" i="1"/>
  <c r="AU449" i="1"/>
  <c r="AV449" i="1"/>
  <c r="AL450" i="1"/>
  <c r="AM450" i="1"/>
  <c r="AN450" i="1"/>
  <c r="AO450" i="1"/>
  <c r="AP450" i="1"/>
  <c r="AQ450" i="1"/>
  <c r="AR450" i="1"/>
  <c r="AS450" i="1"/>
  <c r="AT450" i="1"/>
  <c r="AU450" i="1"/>
  <c r="AV450" i="1"/>
  <c r="AL451" i="1"/>
  <c r="AM451" i="1"/>
  <c r="AN451" i="1"/>
  <c r="AO451" i="1"/>
  <c r="AP451" i="1"/>
  <c r="AQ451" i="1"/>
  <c r="AR451" i="1"/>
  <c r="AS451" i="1"/>
  <c r="AT451" i="1"/>
  <c r="AU451" i="1"/>
  <c r="AV451" i="1"/>
  <c r="AL452" i="1"/>
  <c r="AM452" i="1"/>
  <c r="AN452" i="1"/>
  <c r="AO452" i="1"/>
  <c r="AP452" i="1"/>
  <c r="AQ452" i="1"/>
  <c r="AR452" i="1"/>
  <c r="AS452" i="1"/>
  <c r="AT452" i="1"/>
  <c r="AU452" i="1"/>
  <c r="AV452" i="1"/>
  <c r="AL453" i="1"/>
  <c r="AM453" i="1"/>
  <c r="AN453" i="1"/>
  <c r="AO453" i="1"/>
  <c r="AP453" i="1"/>
  <c r="AQ453" i="1"/>
  <c r="AR453" i="1"/>
  <c r="AS453" i="1"/>
  <c r="AT453" i="1"/>
  <c r="AU453" i="1"/>
  <c r="AV453" i="1"/>
  <c r="AL454" i="1"/>
  <c r="AM454" i="1"/>
  <c r="AN454" i="1"/>
  <c r="AO454" i="1"/>
  <c r="AP454" i="1"/>
  <c r="AQ454" i="1"/>
  <c r="AR454" i="1"/>
  <c r="AS454" i="1"/>
  <c r="AT454" i="1"/>
  <c r="AU454" i="1"/>
  <c r="AV454" i="1"/>
  <c r="AL455" i="1"/>
  <c r="AM455" i="1"/>
  <c r="AN455" i="1"/>
  <c r="AO455" i="1"/>
  <c r="AP455" i="1"/>
  <c r="AQ455" i="1"/>
  <c r="AR455" i="1"/>
  <c r="AS455" i="1"/>
  <c r="AT455" i="1"/>
  <c r="AU455" i="1"/>
  <c r="AV455" i="1"/>
  <c r="AL456" i="1"/>
  <c r="AM456" i="1"/>
  <c r="AN456" i="1"/>
  <c r="AO456" i="1"/>
  <c r="AP456" i="1"/>
  <c r="AQ456" i="1"/>
  <c r="AR456" i="1"/>
  <c r="AS456" i="1"/>
  <c r="AT456" i="1"/>
  <c r="AU456" i="1"/>
  <c r="AV456" i="1"/>
  <c r="AL457" i="1"/>
  <c r="AM457" i="1"/>
  <c r="AN457" i="1"/>
  <c r="AO457" i="1"/>
  <c r="AP457" i="1"/>
  <c r="AQ457" i="1"/>
  <c r="AR457" i="1"/>
  <c r="AS457" i="1"/>
  <c r="AT457" i="1"/>
  <c r="AU457" i="1"/>
  <c r="AV457" i="1"/>
  <c r="AL458" i="1"/>
  <c r="AM458" i="1"/>
  <c r="AN458" i="1"/>
  <c r="AO458" i="1"/>
  <c r="AP458" i="1"/>
  <c r="AQ458" i="1"/>
  <c r="AR458" i="1"/>
  <c r="AS458" i="1"/>
  <c r="AT458" i="1"/>
  <c r="AU458" i="1"/>
  <c r="AV458" i="1"/>
  <c r="AL459" i="1"/>
  <c r="AM459" i="1"/>
  <c r="AN459" i="1"/>
  <c r="AO459" i="1"/>
  <c r="AP459" i="1"/>
  <c r="AQ459" i="1"/>
  <c r="AR459" i="1"/>
  <c r="AS459" i="1"/>
  <c r="AT459" i="1"/>
  <c r="AU459" i="1"/>
  <c r="AV459" i="1"/>
  <c r="AL460" i="1"/>
  <c r="AM460" i="1"/>
  <c r="AN460" i="1"/>
  <c r="AO460" i="1"/>
  <c r="AP460" i="1"/>
  <c r="AQ460" i="1"/>
  <c r="AR460" i="1"/>
  <c r="AS460" i="1"/>
  <c r="AT460" i="1"/>
  <c r="AU460" i="1"/>
  <c r="AV460" i="1"/>
  <c r="AL461" i="1"/>
  <c r="AM461" i="1"/>
  <c r="AN461" i="1"/>
  <c r="AO461" i="1"/>
  <c r="AP461" i="1"/>
  <c r="AQ461" i="1"/>
  <c r="AR461" i="1"/>
  <c r="AS461" i="1"/>
  <c r="AT461" i="1"/>
  <c r="AU461" i="1"/>
  <c r="AV461" i="1"/>
  <c r="AL462" i="1"/>
  <c r="AM462" i="1"/>
  <c r="AN462" i="1"/>
  <c r="AO462" i="1"/>
  <c r="AP462" i="1"/>
  <c r="AQ462" i="1"/>
  <c r="AR462" i="1"/>
  <c r="AS462" i="1"/>
  <c r="AT462" i="1"/>
  <c r="AU462" i="1"/>
  <c r="AV462" i="1"/>
  <c r="AL463" i="1"/>
  <c r="AM463" i="1"/>
  <c r="AN463" i="1"/>
  <c r="AO463" i="1"/>
  <c r="AP463" i="1"/>
  <c r="AQ463" i="1"/>
  <c r="AR463" i="1"/>
  <c r="AS463" i="1"/>
  <c r="AT463" i="1"/>
  <c r="AU463" i="1"/>
  <c r="AV463" i="1"/>
  <c r="AL464" i="1"/>
  <c r="AM464" i="1"/>
  <c r="AN464" i="1"/>
  <c r="AO464" i="1"/>
  <c r="AP464" i="1"/>
  <c r="AQ464" i="1"/>
  <c r="AR464" i="1"/>
  <c r="AS464" i="1"/>
  <c r="AT464" i="1"/>
  <c r="AU464" i="1"/>
  <c r="AV464" i="1"/>
  <c r="AL465" i="1"/>
  <c r="AM465" i="1"/>
  <c r="AN465" i="1"/>
  <c r="AO465" i="1"/>
  <c r="AP465" i="1"/>
  <c r="AQ465" i="1"/>
  <c r="AR465" i="1"/>
  <c r="AS465" i="1"/>
  <c r="AT465" i="1"/>
  <c r="AU465" i="1"/>
  <c r="AV465" i="1"/>
  <c r="AL466" i="1"/>
  <c r="AM466" i="1"/>
  <c r="AN466" i="1"/>
  <c r="AO466" i="1"/>
  <c r="AP466" i="1"/>
  <c r="AQ466" i="1"/>
  <c r="AR466" i="1"/>
  <c r="AS466" i="1"/>
  <c r="AT466" i="1"/>
  <c r="AU466" i="1"/>
  <c r="AV466" i="1"/>
  <c r="AL467" i="1"/>
  <c r="AM467" i="1"/>
  <c r="AN467" i="1"/>
  <c r="AO467" i="1"/>
  <c r="AP467" i="1"/>
  <c r="AQ467" i="1"/>
  <c r="AR467" i="1"/>
  <c r="AS467" i="1"/>
  <c r="AT467" i="1"/>
  <c r="AU467" i="1"/>
  <c r="AV467" i="1"/>
  <c r="AL468" i="1"/>
  <c r="AM468" i="1"/>
  <c r="AN468" i="1"/>
  <c r="AO468" i="1"/>
  <c r="AP468" i="1"/>
  <c r="AQ468" i="1"/>
  <c r="AR468" i="1"/>
  <c r="AS468" i="1"/>
  <c r="AT468" i="1"/>
  <c r="AU468" i="1"/>
  <c r="AV468" i="1"/>
  <c r="AL469" i="1"/>
  <c r="AM469" i="1"/>
  <c r="AN469" i="1"/>
  <c r="AO469" i="1"/>
  <c r="AP469" i="1"/>
  <c r="AQ469" i="1"/>
  <c r="AR469" i="1"/>
  <c r="AS469" i="1"/>
  <c r="AT469" i="1"/>
  <c r="AU469" i="1"/>
  <c r="AV469" i="1"/>
  <c r="AL470" i="1"/>
  <c r="AM470" i="1"/>
  <c r="AN470" i="1"/>
  <c r="AO470" i="1"/>
  <c r="AP470" i="1"/>
  <c r="AQ470" i="1"/>
  <c r="AR470" i="1"/>
  <c r="AS470" i="1"/>
  <c r="AT470" i="1"/>
  <c r="AU470" i="1"/>
  <c r="AV470" i="1"/>
  <c r="AL471" i="1"/>
  <c r="AM471" i="1"/>
  <c r="AN471" i="1"/>
  <c r="AO471" i="1"/>
  <c r="AP471" i="1"/>
  <c r="AQ471" i="1"/>
  <c r="AR471" i="1"/>
  <c r="AS471" i="1"/>
  <c r="AT471" i="1"/>
  <c r="AU471" i="1"/>
  <c r="AV471" i="1"/>
  <c r="AL472" i="1"/>
  <c r="AM472" i="1"/>
  <c r="AN472" i="1"/>
  <c r="AO472" i="1"/>
  <c r="AP472" i="1"/>
  <c r="AQ472" i="1"/>
  <c r="AR472" i="1"/>
  <c r="AS472" i="1"/>
  <c r="AT472" i="1"/>
  <c r="AU472" i="1"/>
  <c r="AV472" i="1"/>
  <c r="AL473" i="1"/>
  <c r="AM473" i="1"/>
  <c r="AN473" i="1"/>
  <c r="AO473" i="1"/>
  <c r="AP473" i="1"/>
  <c r="AQ473" i="1"/>
  <c r="AR473" i="1"/>
  <c r="AS473" i="1"/>
  <c r="AT473" i="1"/>
  <c r="AU473" i="1"/>
  <c r="AV473" i="1"/>
  <c r="AL474" i="1"/>
  <c r="AM474" i="1"/>
  <c r="AN474" i="1"/>
  <c r="AO474" i="1"/>
  <c r="AP474" i="1"/>
  <c r="AQ474" i="1"/>
  <c r="AR474" i="1"/>
  <c r="AS474" i="1"/>
  <c r="AT474" i="1"/>
  <c r="AU474" i="1"/>
  <c r="AV474" i="1"/>
  <c r="AL475" i="1"/>
  <c r="AM475" i="1"/>
  <c r="AN475" i="1"/>
  <c r="AO475" i="1"/>
  <c r="AP475" i="1"/>
  <c r="AQ475" i="1"/>
  <c r="AR475" i="1"/>
  <c r="AS475" i="1"/>
  <c r="AT475" i="1"/>
  <c r="AU475" i="1"/>
  <c r="AV475" i="1"/>
  <c r="AL476" i="1"/>
  <c r="AM476" i="1"/>
  <c r="AN476" i="1"/>
  <c r="AO476" i="1"/>
  <c r="AP476" i="1"/>
  <c r="AQ476" i="1"/>
  <c r="AR476" i="1"/>
  <c r="AS476" i="1"/>
  <c r="AT476" i="1"/>
  <c r="AU476" i="1"/>
  <c r="AV476" i="1"/>
  <c r="AL477" i="1"/>
  <c r="AM477" i="1"/>
  <c r="AN477" i="1"/>
  <c r="AO477" i="1"/>
  <c r="AP477" i="1"/>
  <c r="AQ477" i="1"/>
  <c r="AR477" i="1"/>
  <c r="AS477" i="1"/>
  <c r="AT477" i="1"/>
  <c r="AU477" i="1"/>
  <c r="AV477" i="1"/>
  <c r="AL478" i="1"/>
  <c r="AM478" i="1"/>
  <c r="AN478" i="1"/>
  <c r="AO478" i="1"/>
  <c r="AP478" i="1"/>
  <c r="AQ478" i="1"/>
  <c r="AR478" i="1"/>
  <c r="AS478" i="1"/>
  <c r="AT478" i="1"/>
  <c r="AU478" i="1"/>
  <c r="AV478" i="1"/>
  <c r="AL479" i="1"/>
  <c r="AM479" i="1"/>
  <c r="AN479" i="1"/>
  <c r="AO479" i="1"/>
  <c r="AP479" i="1"/>
  <c r="AQ479" i="1"/>
  <c r="AR479" i="1"/>
  <c r="AS479" i="1"/>
  <c r="AT479" i="1"/>
  <c r="AU479" i="1"/>
  <c r="AV479" i="1"/>
  <c r="AL480" i="1"/>
  <c r="AM480" i="1"/>
  <c r="AN480" i="1"/>
  <c r="AO480" i="1"/>
  <c r="AP480" i="1"/>
  <c r="AQ480" i="1"/>
  <c r="AR480" i="1"/>
  <c r="AS480" i="1"/>
  <c r="AT480" i="1"/>
  <c r="AU480" i="1"/>
  <c r="AV480" i="1"/>
  <c r="AL481" i="1"/>
  <c r="AM481" i="1"/>
  <c r="AN481" i="1"/>
  <c r="AO481" i="1"/>
  <c r="AP481" i="1"/>
  <c r="AQ481" i="1"/>
  <c r="AR481" i="1"/>
  <c r="AS481" i="1"/>
  <c r="AT481" i="1"/>
  <c r="AU481" i="1"/>
  <c r="AV481" i="1"/>
  <c r="AL482" i="1"/>
  <c r="AM482" i="1"/>
  <c r="AN482" i="1"/>
  <c r="AO482" i="1"/>
  <c r="AP482" i="1"/>
  <c r="AQ482" i="1"/>
  <c r="AR482" i="1"/>
  <c r="AS482" i="1"/>
  <c r="AT482" i="1"/>
  <c r="AU482" i="1"/>
  <c r="AV482" i="1"/>
  <c r="AL483" i="1"/>
  <c r="AM483" i="1"/>
  <c r="AN483" i="1"/>
  <c r="AO483" i="1"/>
  <c r="AP483" i="1"/>
  <c r="AQ483" i="1"/>
  <c r="AR483" i="1"/>
  <c r="AS483" i="1"/>
  <c r="AT483" i="1"/>
  <c r="AU483" i="1"/>
  <c r="AV483" i="1"/>
  <c r="AL484" i="1"/>
  <c r="AM484" i="1"/>
  <c r="AN484" i="1"/>
  <c r="AO484" i="1"/>
  <c r="AP484" i="1"/>
  <c r="AQ484" i="1"/>
  <c r="AR484" i="1"/>
  <c r="AS484" i="1"/>
  <c r="AT484" i="1"/>
  <c r="AU484" i="1"/>
  <c r="AV484" i="1"/>
  <c r="AL485" i="1"/>
  <c r="AM485" i="1"/>
  <c r="AN485" i="1"/>
  <c r="AO485" i="1"/>
  <c r="AP485" i="1"/>
  <c r="AQ485" i="1"/>
  <c r="AR485" i="1"/>
  <c r="AS485" i="1"/>
  <c r="AT485" i="1"/>
  <c r="AU485" i="1"/>
  <c r="AV485" i="1"/>
  <c r="AL486" i="1"/>
  <c r="AM486" i="1"/>
  <c r="AN486" i="1"/>
  <c r="AO486" i="1"/>
  <c r="AP486" i="1"/>
  <c r="AQ486" i="1"/>
  <c r="AR486" i="1"/>
  <c r="AS486" i="1"/>
  <c r="AT486" i="1"/>
  <c r="AU486" i="1"/>
  <c r="AV486" i="1"/>
  <c r="AL487" i="1"/>
  <c r="AM487" i="1"/>
  <c r="AN487" i="1"/>
  <c r="AO487" i="1"/>
  <c r="AP487" i="1"/>
  <c r="AQ487" i="1"/>
  <c r="AR487" i="1"/>
  <c r="AS487" i="1"/>
  <c r="AT487" i="1"/>
  <c r="AU487" i="1"/>
  <c r="AV487" i="1"/>
  <c r="AL488" i="1"/>
  <c r="AM488" i="1"/>
  <c r="AN488" i="1"/>
  <c r="AO488" i="1"/>
  <c r="AP488" i="1"/>
  <c r="AQ488" i="1"/>
  <c r="AR488" i="1"/>
  <c r="AS488" i="1"/>
  <c r="AT488" i="1"/>
  <c r="AU488" i="1"/>
  <c r="AV488" i="1"/>
  <c r="AL489" i="1"/>
  <c r="AM489" i="1"/>
  <c r="AN489" i="1"/>
  <c r="AO489" i="1"/>
  <c r="AP489" i="1"/>
  <c r="AQ489" i="1"/>
  <c r="AR489" i="1"/>
  <c r="AS489" i="1"/>
  <c r="AT489" i="1"/>
  <c r="AU489" i="1"/>
  <c r="AV489" i="1"/>
  <c r="AL490" i="1"/>
  <c r="AM490" i="1"/>
  <c r="AN490" i="1"/>
  <c r="AO490" i="1"/>
  <c r="AP490" i="1"/>
  <c r="AQ490" i="1"/>
  <c r="AR490" i="1"/>
  <c r="AS490" i="1"/>
  <c r="AT490" i="1"/>
  <c r="AU490" i="1"/>
  <c r="AV490" i="1"/>
  <c r="AL491" i="1"/>
  <c r="AM491" i="1"/>
  <c r="AN491" i="1"/>
  <c r="AO491" i="1"/>
  <c r="AP491" i="1"/>
  <c r="AQ491" i="1"/>
  <c r="AR491" i="1"/>
  <c r="AS491" i="1"/>
  <c r="AT491" i="1"/>
  <c r="AU491" i="1"/>
  <c r="AV491" i="1"/>
  <c r="AL492" i="1"/>
  <c r="AM492" i="1"/>
  <c r="AN492" i="1"/>
  <c r="AO492" i="1"/>
  <c r="AP492" i="1"/>
  <c r="AQ492" i="1"/>
  <c r="AR492" i="1"/>
  <c r="AS492" i="1"/>
  <c r="AT492" i="1"/>
  <c r="AU492" i="1"/>
  <c r="AV492" i="1"/>
  <c r="AL493" i="1"/>
  <c r="AM493" i="1"/>
  <c r="AN493" i="1"/>
  <c r="AO493" i="1"/>
  <c r="AP493" i="1"/>
  <c r="AQ493" i="1"/>
  <c r="AR493" i="1"/>
  <c r="AS493" i="1"/>
  <c r="AT493" i="1"/>
  <c r="AU493" i="1"/>
  <c r="AV493" i="1"/>
  <c r="AL494" i="1"/>
  <c r="AM494" i="1"/>
  <c r="AN494" i="1"/>
  <c r="AO494" i="1"/>
  <c r="AP494" i="1"/>
  <c r="AQ494" i="1"/>
  <c r="AR494" i="1"/>
  <c r="AS494" i="1"/>
  <c r="AT494" i="1"/>
  <c r="AU494" i="1"/>
  <c r="AV494" i="1"/>
  <c r="AL495" i="1"/>
  <c r="AM495" i="1"/>
  <c r="AN495" i="1"/>
  <c r="AO495" i="1"/>
  <c r="AP495" i="1"/>
  <c r="AQ495" i="1"/>
  <c r="AR495" i="1"/>
  <c r="AS495" i="1"/>
  <c r="AT495" i="1"/>
  <c r="AU495" i="1"/>
  <c r="AV495" i="1"/>
  <c r="AL496" i="1"/>
  <c r="AM496" i="1"/>
  <c r="AN496" i="1"/>
  <c r="AO496" i="1"/>
  <c r="AP496" i="1"/>
  <c r="AQ496" i="1"/>
  <c r="AR496" i="1"/>
  <c r="AS496" i="1"/>
  <c r="AT496" i="1"/>
  <c r="AU496" i="1"/>
  <c r="AV496" i="1"/>
  <c r="AL497" i="1"/>
  <c r="AM497" i="1"/>
  <c r="AN497" i="1"/>
  <c r="AO497" i="1"/>
  <c r="AP497" i="1"/>
  <c r="AQ497" i="1"/>
  <c r="AR497" i="1"/>
  <c r="AS497" i="1"/>
  <c r="AT497" i="1"/>
  <c r="AU497" i="1"/>
  <c r="AV497" i="1"/>
  <c r="AL498" i="1"/>
  <c r="AM498" i="1"/>
  <c r="AN498" i="1"/>
  <c r="AO498" i="1"/>
  <c r="AP498" i="1"/>
  <c r="AQ498" i="1"/>
  <c r="AR498" i="1"/>
  <c r="AS498" i="1"/>
  <c r="AT498" i="1"/>
  <c r="AU498" i="1"/>
  <c r="AV498" i="1"/>
  <c r="AL499" i="1"/>
  <c r="AM499" i="1"/>
  <c r="AN499" i="1"/>
  <c r="AO499" i="1"/>
  <c r="AP499" i="1"/>
  <c r="AQ499" i="1"/>
  <c r="AR499" i="1"/>
  <c r="AS499" i="1"/>
  <c r="AT499" i="1"/>
  <c r="AU499" i="1"/>
  <c r="AV499" i="1"/>
  <c r="AL500" i="1"/>
  <c r="AM500" i="1"/>
  <c r="AN500" i="1"/>
  <c r="AO500" i="1"/>
  <c r="AP500" i="1"/>
  <c r="AQ500" i="1"/>
  <c r="AR500" i="1"/>
  <c r="AS500" i="1"/>
  <c r="AT500" i="1"/>
  <c r="AU500" i="1"/>
  <c r="AV500" i="1"/>
  <c r="AL501" i="1"/>
  <c r="AM501" i="1"/>
  <c r="AN501" i="1"/>
  <c r="AO501" i="1"/>
  <c r="AP501" i="1"/>
  <c r="AQ501" i="1"/>
  <c r="AR501" i="1"/>
  <c r="AS501" i="1"/>
  <c r="AT501" i="1"/>
  <c r="AU501" i="1"/>
  <c r="AV501" i="1"/>
  <c r="AL502" i="1"/>
  <c r="AM502" i="1"/>
  <c r="AN502" i="1"/>
  <c r="AO502" i="1"/>
  <c r="AP502" i="1"/>
  <c r="AQ502" i="1"/>
  <c r="AR502" i="1"/>
  <c r="AS502" i="1"/>
  <c r="AT502" i="1"/>
  <c r="AU502" i="1"/>
  <c r="AV502" i="1"/>
  <c r="AL503" i="1"/>
  <c r="AM503" i="1"/>
  <c r="AN503" i="1"/>
  <c r="AO503" i="1"/>
  <c r="AP503" i="1"/>
  <c r="AQ503" i="1"/>
  <c r="AR503" i="1"/>
  <c r="AS503" i="1"/>
  <c r="AT503" i="1"/>
  <c r="AU503" i="1"/>
  <c r="AV503" i="1"/>
  <c r="AL504" i="1"/>
  <c r="AM504" i="1"/>
  <c r="AN504" i="1"/>
  <c r="AO504" i="1"/>
  <c r="AP504" i="1"/>
  <c r="AQ504" i="1"/>
  <c r="AR504" i="1"/>
  <c r="AS504" i="1"/>
  <c r="AT504" i="1"/>
  <c r="AU504" i="1"/>
  <c r="AV504" i="1"/>
  <c r="AL505" i="1"/>
  <c r="AM505" i="1"/>
  <c r="AN505" i="1"/>
  <c r="AO505" i="1"/>
  <c r="AP505" i="1"/>
  <c r="AQ505" i="1"/>
  <c r="AR505" i="1"/>
  <c r="AS505" i="1"/>
  <c r="AT505" i="1"/>
  <c r="AU505" i="1"/>
  <c r="AV505" i="1"/>
  <c r="AL506" i="1"/>
  <c r="AM506" i="1"/>
  <c r="AN506" i="1"/>
  <c r="AO506" i="1"/>
  <c r="AP506" i="1"/>
  <c r="AQ506" i="1"/>
  <c r="AR506" i="1"/>
  <c r="AS506" i="1"/>
  <c r="AT506" i="1"/>
  <c r="AU506" i="1"/>
  <c r="AV506" i="1"/>
  <c r="AL507" i="1"/>
  <c r="AM507" i="1"/>
  <c r="AN507" i="1"/>
  <c r="AO507" i="1"/>
  <c r="AP507" i="1"/>
  <c r="AQ507" i="1"/>
  <c r="AR507" i="1"/>
  <c r="AS507" i="1"/>
  <c r="AT507" i="1"/>
  <c r="AU507" i="1"/>
  <c r="AV507" i="1"/>
  <c r="AL508" i="1"/>
  <c r="AM508" i="1"/>
  <c r="AN508" i="1"/>
  <c r="AO508" i="1"/>
  <c r="AP508" i="1"/>
  <c r="AQ508" i="1"/>
  <c r="AR508" i="1"/>
  <c r="AS508" i="1"/>
  <c r="AT508" i="1"/>
  <c r="AU508" i="1"/>
  <c r="AV508" i="1"/>
  <c r="AL509" i="1"/>
  <c r="AM509" i="1"/>
  <c r="AN509" i="1"/>
  <c r="AO509" i="1"/>
  <c r="AP509" i="1"/>
  <c r="AQ509" i="1"/>
  <c r="AR509" i="1"/>
  <c r="AS509" i="1"/>
  <c r="AT509" i="1"/>
  <c r="AU509" i="1"/>
  <c r="AV509" i="1"/>
  <c r="AL510" i="1"/>
  <c r="AM510" i="1"/>
  <c r="AN510" i="1"/>
  <c r="AO510" i="1"/>
  <c r="AP510" i="1"/>
  <c r="AQ510" i="1"/>
  <c r="AR510" i="1"/>
  <c r="AS510" i="1"/>
  <c r="AT510" i="1"/>
  <c r="AU510" i="1"/>
  <c r="AV510" i="1"/>
  <c r="AL511" i="1"/>
  <c r="AM511" i="1"/>
  <c r="AN511" i="1"/>
  <c r="AO511" i="1"/>
  <c r="AP511" i="1"/>
  <c r="AQ511" i="1"/>
  <c r="AR511" i="1"/>
  <c r="AS511" i="1"/>
  <c r="AT511" i="1"/>
  <c r="AU511" i="1"/>
  <c r="AV511" i="1"/>
  <c r="AL512" i="1"/>
  <c r="AM512" i="1"/>
  <c r="AN512" i="1"/>
  <c r="AO512" i="1"/>
  <c r="AP512" i="1"/>
  <c r="AQ512" i="1"/>
  <c r="AR512" i="1"/>
  <c r="AS512" i="1"/>
  <c r="AT512" i="1"/>
  <c r="AU512" i="1"/>
  <c r="AV512" i="1"/>
  <c r="AL513" i="1"/>
  <c r="AM513" i="1"/>
  <c r="AN513" i="1"/>
  <c r="AO513" i="1"/>
  <c r="AP513" i="1"/>
  <c r="AQ513" i="1"/>
  <c r="AR513" i="1"/>
  <c r="AS513" i="1"/>
  <c r="AT513" i="1"/>
  <c r="AU513" i="1"/>
  <c r="AV513" i="1"/>
  <c r="AL514" i="1"/>
  <c r="AM514" i="1"/>
  <c r="AN514" i="1"/>
  <c r="AO514" i="1"/>
  <c r="AP514" i="1"/>
  <c r="AQ514" i="1"/>
  <c r="AR514" i="1"/>
  <c r="AS514" i="1"/>
  <c r="AT514" i="1"/>
  <c r="AU514" i="1"/>
  <c r="AV514" i="1"/>
  <c r="AL515" i="1"/>
  <c r="AM515" i="1"/>
  <c r="AN515" i="1"/>
  <c r="AO515" i="1"/>
  <c r="AP515" i="1"/>
  <c r="AQ515" i="1"/>
  <c r="AR515" i="1"/>
  <c r="AS515" i="1"/>
  <c r="AT515" i="1"/>
  <c r="AU515" i="1"/>
  <c r="AV515" i="1"/>
  <c r="AL516" i="1"/>
  <c r="AM516" i="1"/>
  <c r="AN516" i="1"/>
  <c r="AO516" i="1"/>
  <c r="AP516" i="1"/>
  <c r="AQ516" i="1"/>
  <c r="AR516" i="1"/>
  <c r="AS516" i="1"/>
  <c r="AT516" i="1"/>
  <c r="AU516" i="1"/>
  <c r="AV516" i="1"/>
  <c r="AL517" i="1"/>
  <c r="AM517" i="1"/>
  <c r="AN517" i="1"/>
  <c r="AO517" i="1"/>
  <c r="AP517" i="1"/>
  <c r="AQ517" i="1"/>
  <c r="AR517" i="1"/>
  <c r="AS517" i="1"/>
  <c r="AT517" i="1"/>
  <c r="AU517" i="1"/>
  <c r="AV517" i="1"/>
  <c r="AL518" i="1"/>
  <c r="AM518" i="1"/>
  <c r="AN518" i="1"/>
  <c r="AO518" i="1"/>
  <c r="AP518" i="1"/>
  <c r="AQ518" i="1"/>
  <c r="AR518" i="1"/>
  <c r="AS518" i="1"/>
  <c r="AT518" i="1"/>
  <c r="AU518" i="1"/>
  <c r="AV518" i="1"/>
  <c r="AL519" i="1"/>
  <c r="AM519" i="1"/>
  <c r="AN519" i="1"/>
  <c r="AO519" i="1"/>
  <c r="AP519" i="1"/>
  <c r="AQ519" i="1"/>
  <c r="AR519" i="1"/>
  <c r="AS519" i="1"/>
  <c r="AT519" i="1"/>
  <c r="AU519" i="1"/>
  <c r="AV519" i="1"/>
  <c r="AL520" i="1"/>
  <c r="AM520" i="1"/>
  <c r="AN520" i="1"/>
  <c r="AO520" i="1"/>
  <c r="AP520" i="1"/>
  <c r="AQ520" i="1"/>
  <c r="AR520" i="1"/>
  <c r="AS520" i="1"/>
  <c r="AT520" i="1"/>
  <c r="AU520" i="1"/>
  <c r="AV520" i="1"/>
  <c r="AL521" i="1"/>
  <c r="AM521" i="1"/>
  <c r="AN521" i="1"/>
  <c r="AO521" i="1"/>
  <c r="AP521" i="1"/>
  <c r="AQ521" i="1"/>
  <c r="AR521" i="1"/>
  <c r="AS521" i="1"/>
  <c r="AT521" i="1"/>
  <c r="AU521" i="1"/>
  <c r="AV521" i="1"/>
  <c r="AL522" i="1"/>
  <c r="AM522" i="1"/>
  <c r="AN522" i="1"/>
  <c r="AO522" i="1"/>
  <c r="AP522" i="1"/>
  <c r="AQ522" i="1"/>
  <c r="AR522" i="1"/>
  <c r="AS522" i="1"/>
  <c r="AT522" i="1"/>
  <c r="AU522" i="1"/>
  <c r="AV522" i="1"/>
  <c r="AL523" i="1"/>
  <c r="AM523" i="1"/>
  <c r="AN523" i="1"/>
  <c r="AO523" i="1"/>
  <c r="AP523" i="1"/>
  <c r="AQ523" i="1"/>
  <c r="AR523" i="1"/>
  <c r="AS523" i="1"/>
  <c r="AT523" i="1"/>
  <c r="AU523" i="1"/>
  <c r="AV523" i="1"/>
  <c r="AL524" i="1"/>
  <c r="AM524" i="1"/>
  <c r="AN524" i="1"/>
  <c r="AO524" i="1"/>
  <c r="AP524" i="1"/>
  <c r="AQ524" i="1"/>
  <c r="AR524" i="1"/>
  <c r="AS524" i="1"/>
  <c r="AT524" i="1"/>
  <c r="AU524" i="1"/>
  <c r="AV524" i="1"/>
  <c r="AL525" i="1"/>
  <c r="AM525" i="1"/>
  <c r="AN525" i="1"/>
  <c r="AO525" i="1"/>
  <c r="AP525" i="1"/>
  <c r="AQ525" i="1"/>
  <c r="AR525" i="1"/>
  <c r="AS525" i="1"/>
  <c r="AT525" i="1"/>
  <c r="AU525" i="1"/>
  <c r="AV525" i="1"/>
  <c r="AL526" i="1"/>
  <c r="AM526" i="1"/>
  <c r="AN526" i="1"/>
  <c r="AO526" i="1"/>
  <c r="AP526" i="1"/>
  <c r="AQ526" i="1"/>
  <c r="AR526" i="1"/>
  <c r="AS526" i="1"/>
  <c r="AT526" i="1"/>
  <c r="AU526" i="1"/>
  <c r="AV526" i="1"/>
  <c r="AL527" i="1"/>
  <c r="AM527" i="1"/>
  <c r="AN527" i="1"/>
  <c r="AO527" i="1"/>
  <c r="AP527" i="1"/>
  <c r="AQ527" i="1"/>
  <c r="AR527" i="1"/>
  <c r="AS527" i="1"/>
  <c r="AT527" i="1"/>
  <c r="AU527" i="1"/>
  <c r="AV527" i="1"/>
  <c r="AL528" i="1"/>
  <c r="AM528" i="1"/>
  <c r="AN528" i="1"/>
  <c r="AO528" i="1"/>
  <c r="AP528" i="1"/>
  <c r="AQ528" i="1"/>
  <c r="AR528" i="1"/>
  <c r="AS528" i="1"/>
  <c r="AT528" i="1"/>
  <c r="AU528" i="1"/>
  <c r="AV528" i="1"/>
  <c r="AL529" i="1"/>
  <c r="AM529" i="1"/>
  <c r="AN529" i="1"/>
  <c r="AO529" i="1"/>
  <c r="AP529" i="1"/>
  <c r="AQ529" i="1"/>
  <c r="AR529" i="1"/>
  <c r="AS529" i="1"/>
  <c r="AT529" i="1"/>
  <c r="AU529" i="1"/>
  <c r="AV529" i="1"/>
  <c r="AL530" i="1"/>
  <c r="AM530" i="1"/>
  <c r="AN530" i="1"/>
  <c r="AO530" i="1"/>
  <c r="AP530" i="1"/>
  <c r="AQ530" i="1"/>
  <c r="AR530" i="1"/>
  <c r="AS530" i="1"/>
  <c r="AT530" i="1"/>
  <c r="AU530" i="1"/>
  <c r="AV530" i="1"/>
  <c r="AL531" i="1"/>
  <c r="AM531" i="1"/>
  <c r="AN531" i="1"/>
  <c r="AO531" i="1"/>
  <c r="AP531" i="1"/>
  <c r="AQ531" i="1"/>
  <c r="AR531" i="1"/>
  <c r="AS531" i="1"/>
  <c r="AT531" i="1"/>
  <c r="AU531" i="1"/>
  <c r="AV531" i="1"/>
  <c r="AL532" i="1"/>
  <c r="AM532" i="1"/>
  <c r="AN532" i="1"/>
  <c r="AO532" i="1"/>
  <c r="AP532" i="1"/>
  <c r="AQ532" i="1"/>
  <c r="AR532" i="1"/>
  <c r="AS532" i="1"/>
  <c r="AT532" i="1"/>
  <c r="AU532" i="1"/>
  <c r="AV532" i="1"/>
  <c r="AL533" i="1"/>
  <c r="AM533" i="1"/>
  <c r="AN533" i="1"/>
  <c r="AO533" i="1"/>
  <c r="AP533" i="1"/>
  <c r="AQ533" i="1"/>
  <c r="AR533" i="1"/>
  <c r="AS533" i="1"/>
  <c r="AT533" i="1"/>
  <c r="AU533" i="1"/>
  <c r="AV533" i="1"/>
  <c r="AL534" i="1"/>
  <c r="AM534" i="1"/>
  <c r="AN534" i="1"/>
  <c r="AO534" i="1"/>
  <c r="AP534" i="1"/>
  <c r="AQ534" i="1"/>
  <c r="AR534" i="1"/>
  <c r="AS534" i="1"/>
  <c r="AT534" i="1"/>
  <c r="AU534" i="1"/>
  <c r="AV534" i="1"/>
  <c r="W160" i="1" l="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Y160" i="1"/>
  <c r="W190" i="3" s="1"/>
  <c r="Y161" i="1"/>
  <c r="W191" i="3" s="1"/>
  <c r="Y162" i="1"/>
  <c r="W192" i="3" s="1"/>
  <c r="Y163" i="1"/>
  <c r="W193" i="3" s="1"/>
  <c r="Y164" i="1"/>
  <c r="W194" i="3" s="1"/>
  <c r="Y165" i="1"/>
  <c r="W195" i="3" s="1"/>
  <c r="Y166" i="1"/>
  <c r="W196" i="3" s="1"/>
  <c r="Y167" i="1"/>
  <c r="W197" i="3" s="1"/>
  <c r="Y168" i="1"/>
  <c r="W198" i="3" s="1"/>
  <c r="Y169" i="1"/>
  <c r="W199" i="3" s="1"/>
  <c r="Y170" i="1"/>
  <c r="W200" i="3" s="1"/>
  <c r="Y171" i="1"/>
  <c r="W201" i="3" s="1"/>
  <c r="Y172" i="1"/>
  <c r="W202" i="3" s="1"/>
  <c r="Y173" i="1"/>
  <c r="W203" i="3" s="1"/>
  <c r="Y174" i="1"/>
  <c r="W204" i="3" s="1"/>
  <c r="Y175" i="1"/>
  <c r="W205" i="3" s="1"/>
  <c r="Y176" i="1"/>
  <c r="W206" i="3" s="1"/>
  <c r="Y177" i="1"/>
  <c r="W207" i="3" s="1"/>
  <c r="Y178" i="1"/>
  <c r="W208" i="3" s="1"/>
  <c r="Y179" i="1"/>
  <c r="W209" i="3" s="1"/>
  <c r="Y180" i="1"/>
  <c r="W210" i="3" s="1"/>
  <c r="Y181" i="1"/>
  <c r="W211" i="3" s="1"/>
  <c r="Y182" i="1"/>
  <c r="W212" i="3" s="1"/>
  <c r="Y183" i="1"/>
  <c r="W213" i="3" s="1"/>
  <c r="Y184" i="1"/>
  <c r="W214" i="3" s="1"/>
  <c r="Y185" i="1"/>
  <c r="W215" i="3" s="1"/>
  <c r="Y186" i="1"/>
  <c r="W216" i="3" s="1"/>
  <c r="Y187" i="1"/>
  <c r="W217" i="3" s="1"/>
  <c r="Y188" i="1"/>
  <c r="W218" i="3" s="1"/>
  <c r="Y189" i="1"/>
  <c r="W219" i="3" s="1"/>
  <c r="Y190" i="1"/>
  <c r="W220" i="3" s="1"/>
  <c r="Y191" i="1"/>
  <c r="W221" i="3" s="1"/>
  <c r="Y192" i="1"/>
  <c r="W222" i="3" s="1"/>
  <c r="Y193" i="1"/>
  <c r="W223" i="3" s="1"/>
  <c r="Y194" i="1"/>
  <c r="W224" i="3" s="1"/>
  <c r="Y195" i="1"/>
  <c r="W225" i="3" s="1"/>
  <c r="Y196" i="1"/>
  <c r="W226" i="3" s="1"/>
  <c r="Y197" i="1"/>
  <c r="W227" i="3" s="1"/>
  <c r="Y198" i="1"/>
  <c r="W228" i="3" s="1"/>
  <c r="Y199" i="1"/>
  <c r="W229" i="3" s="1"/>
  <c r="Y200" i="1"/>
  <c r="W230" i="3" s="1"/>
  <c r="Y201" i="1"/>
  <c r="W231" i="3" s="1"/>
  <c r="Y202" i="1"/>
  <c r="W232" i="3" s="1"/>
  <c r="Y203" i="1"/>
  <c r="W233" i="3" s="1"/>
  <c r="Y204" i="1"/>
  <c r="W234" i="3" s="1"/>
  <c r="Y205" i="1"/>
  <c r="W235" i="3" s="1"/>
  <c r="Y206" i="1"/>
  <c r="W236" i="3" s="1"/>
  <c r="Y207" i="1"/>
  <c r="W237" i="3" s="1"/>
  <c r="Y208" i="1"/>
  <c r="W238" i="3" s="1"/>
  <c r="Y209" i="1"/>
  <c r="W239" i="3" s="1"/>
  <c r="Y210" i="1"/>
  <c r="W240" i="3" s="1"/>
  <c r="Y211" i="1"/>
  <c r="W241" i="3" s="1"/>
  <c r="Y212" i="1"/>
  <c r="W242" i="3" s="1"/>
  <c r="Y213" i="1"/>
  <c r="W243" i="3" s="1"/>
  <c r="Y214" i="1"/>
  <c r="W244" i="3" s="1"/>
  <c r="Y215" i="1"/>
  <c r="W245" i="3" s="1"/>
  <c r="Y216" i="1"/>
  <c r="W246" i="3" s="1"/>
  <c r="Y217" i="1"/>
  <c r="W247" i="3" s="1"/>
  <c r="Y218" i="1"/>
  <c r="W248" i="3" s="1"/>
  <c r="Y219" i="1"/>
  <c r="W249" i="3" s="1"/>
  <c r="Y220" i="1"/>
  <c r="W250" i="3" s="1"/>
  <c r="Y221" i="1"/>
  <c r="W251" i="3" s="1"/>
  <c r="Y222" i="1"/>
  <c r="W252" i="3" s="1"/>
  <c r="Y223" i="1"/>
  <c r="W253" i="3" s="1"/>
  <c r="Y224" i="1"/>
  <c r="W254" i="3" s="1"/>
  <c r="Y225" i="1"/>
  <c r="W255" i="3" s="1"/>
  <c r="Y226" i="1"/>
  <c r="W256" i="3" s="1"/>
  <c r="Y227" i="1"/>
  <c r="W257" i="3" s="1"/>
  <c r="Y228" i="1"/>
  <c r="W258" i="3" s="1"/>
  <c r="Y229" i="1"/>
  <c r="W259" i="3" s="1"/>
  <c r="Y230" i="1"/>
  <c r="W260" i="3" s="1"/>
  <c r="Y231" i="1"/>
  <c r="W261" i="3" s="1"/>
  <c r="Y232" i="1"/>
  <c r="W262" i="3" s="1"/>
  <c r="Y233" i="1"/>
  <c r="W263" i="3" s="1"/>
  <c r="Y234" i="1"/>
  <c r="W264" i="3" s="1"/>
  <c r="Y235" i="1"/>
  <c r="W265" i="3" s="1"/>
  <c r="Y236" i="1"/>
  <c r="W266" i="3" s="1"/>
  <c r="Y237" i="1"/>
  <c r="W267" i="3" s="1"/>
  <c r="Y238" i="1"/>
  <c r="W268" i="3" s="1"/>
  <c r="Y239" i="1"/>
  <c r="W269" i="3" s="1"/>
  <c r="Y240" i="1"/>
  <c r="W270" i="3" s="1"/>
  <c r="Y241" i="1"/>
  <c r="W271" i="3" s="1"/>
  <c r="Y242" i="1"/>
  <c r="W272" i="3" s="1"/>
  <c r="Y243" i="1"/>
  <c r="W273" i="3" s="1"/>
  <c r="Y244" i="1"/>
  <c r="W274" i="3" s="1"/>
  <c r="Y245" i="1"/>
  <c r="W275" i="3" s="1"/>
  <c r="Y246" i="1"/>
  <c r="W276" i="3" s="1"/>
  <c r="Y247" i="1"/>
  <c r="W277" i="3" s="1"/>
  <c r="Y248" i="1"/>
  <c r="W278" i="3" s="1"/>
  <c r="Y249" i="1"/>
  <c r="W279" i="3" s="1"/>
  <c r="Y250" i="1"/>
  <c r="W280" i="3" s="1"/>
  <c r="Y251" i="1"/>
  <c r="W281" i="3" s="1"/>
  <c r="Y252" i="1"/>
  <c r="W282" i="3" s="1"/>
  <c r="Y253" i="1"/>
  <c r="W283" i="3" s="1"/>
  <c r="Y254" i="1"/>
  <c r="W284" i="3" s="1"/>
  <c r="Y255" i="1"/>
  <c r="W285" i="3" s="1"/>
  <c r="Y256" i="1"/>
  <c r="W286" i="3" s="1"/>
  <c r="Y257" i="1"/>
  <c r="W287" i="3" s="1"/>
  <c r="Y258" i="1"/>
  <c r="W288" i="3" s="1"/>
  <c r="Y259" i="1"/>
  <c r="W289" i="3" s="1"/>
  <c r="Y260" i="1"/>
  <c r="W290" i="3" s="1"/>
  <c r="Y261" i="1"/>
  <c r="W291" i="3" s="1"/>
  <c r="Y262" i="1"/>
  <c r="W292" i="3" s="1"/>
  <c r="Y263" i="1"/>
  <c r="W293" i="3" s="1"/>
  <c r="Y264" i="1"/>
  <c r="W294" i="3" s="1"/>
  <c r="Y265" i="1"/>
  <c r="W295" i="3" s="1"/>
  <c r="Y266" i="1"/>
  <c r="W296" i="3" s="1"/>
  <c r="Y267" i="1"/>
  <c r="W297" i="3" s="1"/>
  <c r="Y268" i="1"/>
  <c r="W298" i="3" s="1"/>
  <c r="Y269" i="1"/>
  <c r="W299" i="3" s="1"/>
  <c r="Y270" i="1"/>
  <c r="W300" i="3" s="1"/>
  <c r="Y271" i="1"/>
  <c r="W301" i="3" s="1"/>
  <c r="Y272" i="1"/>
  <c r="W302" i="3" s="1"/>
  <c r="Y273" i="1"/>
  <c r="W303" i="3" s="1"/>
  <c r="Y274" i="1"/>
  <c r="W304" i="3" s="1"/>
  <c r="Y275" i="1"/>
  <c r="W305" i="3" s="1"/>
  <c r="Y276" i="1"/>
  <c r="W306" i="3" s="1"/>
  <c r="Y277" i="1"/>
  <c r="W307" i="3" s="1"/>
  <c r="Y278" i="1"/>
  <c r="W308" i="3" s="1"/>
  <c r="Y279" i="1"/>
  <c r="W309" i="3" s="1"/>
  <c r="Y280" i="1"/>
  <c r="W310" i="3" s="1"/>
  <c r="Y281" i="1"/>
  <c r="W311" i="3" s="1"/>
  <c r="Y282" i="1"/>
  <c r="W312" i="3" s="1"/>
  <c r="Y283" i="1"/>
  <c r="W313" i="3" s="1"/>
  <c r="Y284" i="1"/>
  <c r="W314" i="3" s="1"/>
  <c r="Y285" i="1"/>
  <c r="W315" i="3" s="1"/>
  <c r="Y286" i="1"/>
  <c r="W316" i="3" s="1"/>
  <c r="Y287" i="1"/>
  <c r="W317" i="3" s="1"/>
  <c r="Y288" i="1"/>
  <c r="W318" i="3" s="1"/>
  <c r="Y289" i="1"/>
  <c r="W319" i="3" s="1"/>
  <c r="Y290" i="1"/>
  <c r="W320" i="3" s="1"/>
  <c r="Y291" i="1"/>
  <c r="W321" i="3" s="1"/>
  <c r="Y292" i="1"/>
  <c r="W322" i="3" s="1"/>
  <c r="Y293" i="1"/>
  <c r="W323" i="3" s="1"/>
  <c r="Y294" i="1"/>
  <c r="W324" i="3" s="1"/>
  <c r="Y295" i="1"/>
  <c r="W325" i="3" s="1"/>
  <c r="Y296" i="1"/>
  <c r="W326" i="3" s="1"/>
  <c r="Y297" i="1"/>
  <c r="W327" i="3" s="1"/>
  <c r="Y298" i="1"/>
  <c r="W328" i="3" s="1"/>
  <c r="Y299" i="1"/>
  <c r="W329" i="3" s="1"/>
  <c r="Y300" i="1"/>
  <c r="W330" i="3" s="1"/>
  <c r="Y301" i="1"/>
  <c r="W331" i="3" s="1"/>
  <c r="Y302" i="1"/>
  <c r="W332" i="3" s="1"/>
  <c r="Y303" i="1"/>
  <c r="W333" i="3" s="1"/>
  <c r="Y304" i="1"/>
  <c r="W334" i="3" s="1"/>
  <c r="Y305" i="1"/>
  <c r="W335" i="3" s="1"/>
  <c r="Y306" i="1"/>
  <c r="W336" i="3" s="1"/>
  <c r="Y307" i="1"/>
  <c r="W337" i="3" s="1"/>
  <c r="Y308" i="1"/>
  <c r="W338" i="3" s="1"/>
  <c r="Y309" i="1"/>
  <c r="W339" i="3" s="1"/>
  <c r="Y310" i="1"/>
  <c r="W340" i="3" s="1"/>
  <c r="Y311" i="1"/>
  <c r="W341" i="3" s="1"/>
  <c r="Y312" i="1"/>
  <c r="W342" i="3" s="1"/>
  <c r="Y313" i="1"/>
  <c r="W343" i="3" s="1"/>
  <c r="Y314" i="1"/>
  <c r="W344" i="3" s="1"/>
  <c r="Y315" i="1"/>
  <c r="W345" i="3" s="1"/>
  <c r="Y316" i="1"/>
  <c r="W346" i="3" s="1"/>
  <c r="Y317" i="1"/>
  <c r="W347" i="3" s="1"/>
  <c r="Y318" i="1"/>
  <c r="W348" i="3" s="1"/>
  <c r="Y319" i="1"/>
  <c r="W349" i="3" s="1"/>
  <c r="Y320" i="1"/>
  <c r="W350" i="3" s="1"/>
  <c r="Y321" i="1"/>
  <c r="W351" i="3" s="1"/>
  <c r="Y322" i="1"/>
  <c r="W352" i="3" s="1"/>
  <c r="Y323" i="1"/>
  <c r="W353" i="3" s="1"/>
  <c r="Y324" i="1"/>
  <c r="W354" i="3" s="1"/>
  <c r="Y325" i="1"/>
  <c r="W355" i="3" s="1"/>
  <c r="Y326" i="1"/>
  <c r="W356" i="3" s="1"/>
  <c r="Y327" i="1"/>
  <c r="W357" i="3" s="1"/>
  <c r="Y328" i="1"/>
  <c r="W358" i="3" s="1"/>
  <c r="Y329" i="1"/>
  <c r="W359" i="3" s="1"/>
  <c r="Y330" i="1"/>
  <c r="W360" i="3" s="1"/>
  <c r="Y331" i="1"/>
  <c r="W361" i="3" s="1"/>
  <c r="Y332" i="1"/>
  <c r="W362" i="3" s="1"/>
  <c r="Y333" i="1"/>
  <c r="W363" i="3" s="1"/>
  <c r="Y334" i="1"/>
  <c r="W364" i="3" s="1"/>
  <c r="Y335" i="1"/>
  <c r="W365" i="3" s="1"/>
  <c r="Y336" i="1"/>
  <c r="W366" i="3" s="1"/>
  <c r="Y337" i="1"/>
  <c r="W367" i="3" s="1"/>
  <c r="Y338" i="1"/>
  <c r="W368" i="3" s="1"/>
  <c r="Y339" i="1"/>
  <c r="W369" i="3" s="1"/>
  <c r="Y340" i="1"/>
  <c r="W370" i="3" s="1"/>
  <c r="Y341" i="1"/>
  <c r="W371" i="3" s="1"/>
  <c r="Y342" i="1"/>
  <c r="W372" i="3" s="1"/>
  <c r="Y343" i="1"/>
  <c r="W373" i="3" s="1"/>
  <c r="Y344" i="1"/>
  <c r="W374" i="3" s="1"/>
  <c r="Y345" i="1"/>
  <c r="W375" i="3" s="1"/>
  <c r="Y346" i="1"/>
  <c r="W376" i="3" s="1"/>
  <c r="Y347" i="1"/>
  <c r="W377" i="3" s="1"/>
  <c r="Y348" i="1"/>
  <c r="W378" i="3" s="1"/>
  <c r="Y349" i="1"/>
  <c r="W379" i="3" s="1"/>
  <c r="Y350" i="1"/>
  <c r="W380" i="3" s="1"/>
  <c r="Y351" i="1"/>
  <c r="W381" i="3" s="1"/>
  <c r="Y352" i="1"/>
  <c r="W382" i="3" s="1"/>
  <c r="Y353" i="1"/>
  <c r="W383" i="3" s="1"/>
  <c r="Y354" i="1"/>
  <c r="W384" i="3" s="1"/>
  <c r="Y355" i="1"/>
  <c r="W385" i="3" s="1"/>
  <c r="Y356" i="1"/>
  <c r="W386" i="3" s="1"/>
  <c r="Y357" i="1"/>
  <c r="W387" i="3" s="1"/>
  <c r="Y358" i="1"/>
  <c r="W388" i="3" s="1"/>
  <c r="Y359" i="1"/>
  <c r="W389" i="3" s="1"/>
  <c r="Y360" i="1"/>
  <c r="W390" i="3" s="1"/>
  <c r="Y361" i="1"/>
  <c r="W391" i="3" s="1"/>
  <c r="Y362" i="1"/>
  <c r="W392" i="3" s="1"/>
  <c r="Y363" i="1"/>
  <c r="W393" i="3" s="1"/>
  <c r="Y364" i="1"/>
  <c r="W394" i="3" s="1"/>
  <c r="Y365" i="1"/>
  <c r="W395" i="3" s="1"/>
  <c r="Y366" i="1"/>
  <c r="W396" i="3" s="1"/>
  <c r="Y367" i="1"/>
  <c r="W397" i="3" s="1"/>
  <c r="Y368" i="1"/>
  <c r="W398" i="3" s="1"/>
  <c r="Y369" i="1"/>
  <c r="W399" i="3" s="1"/>
  <c r="Y370" i="1"/>
  <c r="W400" i="3" s="1"/>
  <c r="Y371" i="1"/>
  <c r="W401" i="3" s="1"/>
  <c r="Y372" i="1"/>
  <c r="W402" i="3" s="1"/>
  <c r="Y373" i="1"/>
  <c r="W403" i="3" s="1"/>
  <c r="Y374" i="1"/>
  <c r="W404" i="3" s="1"/>
  <c r="Y375" i="1"/>
  <c r="W405" i="3" s="1"/>
  <c r="Y376" i="1"/>
  <c r="W406" i="3" s="1"/>
  <c r="Y377" i="1"/>
  <c r="W407" i="3" s="1"/>
  <c r="Y378" i="1"/>
  <c r="W408" i="3" s="1"/>
  <c r="Y379" i="1"/>
  <c r="W409" i="3" s="1"/>
  <c r="Y380" i="1"/>
  <c r="W410" i="3" s="1"/>
  <c r="Y381" i="1"/>
  <c r="W411" i="3" s="1"/>
  <c r="Y382" i="1"/>
  <c r="W412" i="3" s="1"/>
  <c r="Y383" i="1"/>
  <c r="W413" i="3" s="1"/>
  <c r="Y384" i="1"/>
  <c r="W414" i="3" s="1"/>
  <c r="Y385" i="1"/>
  <c r="W415" i="3" s="1"/>
  <c r="Y386" i="1"/>
  <c r="W416" i="3" s="1"/>
  <c r="Y387" i="1"/>
  <c r="W417" i="3" s="1"/>
  <c r="Y388" i="1"/>
  <c r="W418" i="3" s="1"/>
  <c r="Y389" i="1"/>
  <c r="W419" i="3" s="1"/>
  <c r="Y390" i="1"/>
  <c r="W420" i="3" s="1"/>
  <c r="Y391" i="1"/>
  <c r="W421" i="3" s="1"/>
  <c r="Y392" i="1"/>
  <c r="W422" i="3" s="1"/>
  <c r="Y393" i="1"/>
  <c r="W423" i="3" s="1"/>
  <c r="Y394" i="1"/>
  <c r="W424" i="3" s="1"/>
  <c r="Y395" i="1"/>
  <c r="W425" i="3" s="1"/>
  <c r="Y396" i="1"/>
  <c r="W426" i="3" s="1"/>
  <c r="Y397" i="1"/>
  <c r="W427" i="3" s="1"/>
  <c r="Y398" i="1"/>
  <c r="W428" i="3" s="1"/>
  <c r="Y399" i="1"/>
  <c r="W429" i="3" s="1"/>
  <c r="Y400" i="1"/>
  <c r="W430" i="3" s="1"/>
  <c r="Y401" i="1"/>
  <c r="W431" i="3" s="1"/>
  <c r="Y402" i="1"/>
  <c r="W432" i="3" s="1"/>
  <c r="Y403" i="1"/>
  <c r="W433" i="3" s="1"/>
  <c r="Y404" i="1"/>
  <c r="W434" i="3" s="1"/>
  <c r="Y405" i="1"/>
  <c r="W435" i="3" s="1"/>
  <c r="Y406" i="1"/>
  <c r="W436" i="3" s="1"/>
  <c r="Y407" i="1"/>
  <c r="W437" i="3" s="1"/>
  <c r="Y408" i="1"/>
  <c r="W438" i="3" s="1"/>
  <c r="Y409" i="1"/>
  <c r="W439" i="3" s="1"/>
  <c r="Y410" i="1"/>
  <c r="W440" i="3" s="1"/>
  <c r="Y411" i="1"/>
  <c r="W441" i="3" s="1"/>
  <c r="Y412" i="1"/>
  <c r="W442" i="3" s="1"/>
  <c r="Y413" i="1"/>
  <c r="W443" i="3" s="1"/>
  <c r="Y414" i="1"/>
  <c r="W444" i="3" s="1"/>
  <c r="Y415" i="1"/>
  <c r="W445" i="3" s="1"/>
  <c r="Y416" i="1"/>
  <c r="W446" i="3" s="1"/>
  <c r="Y417" i="1"/>
  <c r="W447" i="3" s="1"/>
  <c r="Y418" i="1"/>
  <c r="W448" i="3" s="1"/>
  <c r="Y419" i="1"/>
  <c r="W449" i="3" s="1"/>
  <c r="Y420" i="1"/>
  <c r="W450" i="3" s="1"/>
  <c r="Y421" i="1"/>
  <c r="W451" i="3" s="1"/>
  <c r="Y422" i="1"/>
  <c r="W452" i="3" s="1"/>
  <c r="Y423" i="1"/>
  <c r="W453" i="3" s="1"/>
  <c r="Y424" i="1"/>
  <c r="W454" i="3" s="1"/>
  <c r="Y425" i="1"/>
  <c r="W455" i="3" s="1"/>
  <c r="Y426" i="1"/>
  <c r="W456" i="3" s="1"/>
  <c r="Y427" i="1"/>
  <c r="W457" i="3" s="1"/>
  <c r="Y428" i="1"/>
  <c r="W458" i="3" s="1"/>
  <c r="Y429" i="1"/>
  <c r="W459" i="3" s="1"/>
  <c r="Y430" i="1"/>
  <c r="W460" i="3" s="1"/>
  <c r="Y431" i="1"/>
  <c r="W461" i="3" s="1"/>
  <c r="Y432" i="1"/>
  <c r="W462" i="3" s="1"/>
  <c r="Y433" i="1"/>
  <c r="W463" i="3" s="1"/>
  <c r="Y434" i="1"/>
  <c r="W464" i="3" s="1"/>
  <c r="Y435" i="1"/>
  <c r="W465" i="3" s="1"/>
  <c r="Y436" i="1"/>
  <c r="W466" i="3" s="1"/>
  <c r="Y437" i="1"/>
  <c r="W467" i="3" s="1"/>
  <c r="Y438" i="1"/>
  <c r="W468" i="3" s="1"/>
  <c r="Y439" i="1"/>
  <c r="W469" i="3" s="1"/>
  <c r="Y440" i="1"/>
  <c r="W470" i="3" s="1"/>
  <c r="Y441" i="1"/>
  <c r="W471" i="3" s="1"/>
  <c r="Y442" i="1"/>
  <c r="W472" i="3" s="1"/>
  <c r="Y443" i="1"/>
  <c r="W473" i="3" s="1"/>
  <c r="Y444" i="1"/>
  <c r="W474" i="3" s="1"/>
  <c r="Y445" i="1"/>
  <c r="W475" i="3" s="1"/>
  <c r="Y446" i="1"/>
  <c r="W476" i="3" s="1"/>
  <c r="Y447" i="1"/>
  <c r="W477" i="3" s="1"/>
  <c r="Y448" i="1"/>
  <c r="W478" i="3" s="1"/>
  <c r="Y449" i="1"/>
  <c r="W479" i="3" s="1"/>
  <c r="Y450" i="1"/>
  <c r="W480" i="3" s="1"/>
  <c r="Y451" i="1"/>
  <c r="W481" i="3" s="1"/>
  <c r="Y452" i="1"/>
  <c r="W482" i="3" s="1"/>
  <c r="Y453" i="1"/>
  <c r="W483" i="3" s="1"/>
  <c r="Y454" i="1"/>
  <c r="W484" i="3" s="1"/>
  <c r="Y455" i="1"/>
  <c r="W485" i="3" s="1"/>
  <c r="Y456" i="1"/>
  <c r="W486" i="3" s="1"/>
  <c r="Y457" i="1"/>
  <c r="W487" i="3" s="1"/>
  <c r="Y458" i="1"/>
  <c r="W488" i="3" s="1"/>
  <c r="Y459" i="1"/>
  <c r="W489" i="3" s="1"/>
  <c r="Y460" i="1"/>
  <c r="W490" i="3" s="1"/>
  <c r="Y461" i="1"/>
  <c r="W491" i="3" s="1"/>
  <c r="Y462" i="1"/>
  <c r="W492" i="3" s="1"/>
  <c r="Y463" i="1"/>
  <c r="W493" i="3" s="1"/>
  <c r="Y464" i="1"/>
  <c r="W494" i="3" s="1"/>
  <c r="Y465" i="1"/>
  <c r="W495" i="3" s="1"/>
  <c r="Y466" i="1"/>
  <c r="W496" i="3" s="1"/>
  <c r="Y467" i="1"/>
  <c r="W497" i="3" s="1"/>
  <c r="Y468" i="1"/>
  <c r="W498" i="3" s="1"/>
  <c r="Y469" i="1"/>
  <c r="W499" i="3" s="1"/>
  <c r="Y470" i="1"/>
  <c r="W500" i="3" s="1"/>
  <c r="Y471" i="1"/>
  <c r="W501" i="3" s="1"/>
  <c r="Y472" i="1"/>
  <c r="W502" i="3" s="1"/>
  <c r="Y473" i="1"/>
  <c r="W503" i="3" s="1"/>
  <c r="Y474" i="1"/>
  <c r="W504" i="3" s="1"/>
  <c r="Y475" i="1"/>
  <c r="W505" i="3" s="1"/>
  <c r="Y476" i="1"/>
  <c r="W506" i="3" s="1"/>
  <c r="Y477" i="1"/>
  <c r="W507" i="3" s="1"/>
  <c r="Y478" i="1"/>
  <c r="W508" i="3" s="1"/>
  <c r="Y479" i="1"/>
  <c r="W509" i="3" s="1"/>
  <c r="Y480" i="1"/>
  <c r="W510" i="3" s="1"/>
  <c r="Y481" i="1"/>
  <c r="W511" i="3" s="1"/>
  <c r="Y482" i="1"/>
  <c r="W512" i="3" s="1"/>
  <c r="Y483" i="1"/>
  <c r="W513" i="3" s="1"/>
  <c r="Y484" i="1"/>
  <c r="W514" i="3" s="1"/>
  <c r="Y485" i="1"/>
  <c r="W515" i="3" s="1"/>
  <c r="Y486" i="1"/>
  <c r="W516" i="3" s="1"/>
  <c r="Y487" i="1"/>
  <c r="W517" i="3" s="1"/>
  <c r="Y488" i="1"/>
  <c r="W518" i="3" s="1"/>
  <c r="Y489" i="1"/>
  <c r="W519" i="3" s="1"/>
  <c r="Y490" i="1"/>
  <c r="W520" i="3" s="1"/>
  <c r="Y491" i="1"/>
  <c r="W521" i="3" s="1"/>
  <c r="Y492" i="1"/>
  <c r="W522" i="3" s="1"/>
  <c r="Y493" i="1"/>
  <c r="W523" i="3" s="1"/>
  <c r="Y494" i="1"/>
  <c r="W524" i="3" s="1"/>
  <c r="Y495" i="1"/>
  <c r="W525" i="3" s="1"/>
  <c r="Y496" i="1"/>
  <c r="W526" i="3" s="1"/>
  <c r="Y497" i="1"/>
  <c r="W527" i="3" s="1"/>
  <c r="Y498" i="1"/>
  <c r="W528" i="3" s="1"/>
  <c r="Y499" i="1"/>
  <c r="W529" i="3" s="1"/>
  <c r="Y500" i="1"/>
  <c r="W530" i="3" s="1"/>
  <c r="Y501" i="1"/>
  <c r="W531" i="3" s="1"/>
  <c r="Y502" i="1"/>
  <c r="W532" i="3" s="1"/>
  <c r="Y503" i="1"/>
  <c r="W533" i="3" s="1"/>
  <c r="Y504" i="1"/>
  <c r="W534" i="3" s="1"/>
  <c r="Y505" i="1"/>
  <c r="W535" i="3" s="1"/>
  <c r="Y506" i="1"/>
  <c r="W536" i="3" s="1"/>
  <c r="Y507" i="1"/>
  <c r="W537" i="3" s="1"/>
  <c r="Y508" i="1"/>
  <c r="W538" i="3" s="1"/>
  <c r="Y509" i="1"/>
  <c r="W539" i="3" s="1"/>
  <c r="Y510" i="1"/>
  <c r="W540" i="3" s="1"/>
  <c r="Y511" i="1"/>
  <c r="W541" i="3" s="1"/>
  <c r="Y512" i="1"/>
  <c r="W542" i="3" s="1"/>
  <c r="Y513" i="1"/>
  <c r="W543" i="3" s="1"/>
  <c r="Y514" i="1"/>
  <c r="W544" i="3" s="1"/>
  <c r="Y515" i="1"/>
  <c r="W545" i="3" s="1"/>
  <c r="Y516" i="1"/>
  <c r="W546" i="3" s="1"/>
  <c r="Y517" i="1"/>
  <c r="W547" i="3" s="1"/>
  <c r="Y518" i="1"/>
  <c r="W548" i="3" s="1"/>
  <c r="Y519" i="1"/>
  <c r="W549" i="3" s="1"/>
  <c r="Y520" i="1"/>
  <c r="W550" i="3" s="1"/>
  <c r="Y521" i="1"/>
  <c r="W551" i="3" s="1"/>
  <c r="Y522" i="1"/>
  <c r="W552" i="3" s="1"/>
  <c r="Y523" i="1"/>
  <c r="W553" i="3" s="1"/>
  <c r="Y524" i="1"/>
  <c r="W554" i="3" s="1"/>
  <c r="Y525" i="1"/>
  <c r="W555" i="3" s="1"/>
  <c r="Y526" i="1"/>
  <c r="W556" i="3" s="1"/>
  <c r="Y527" i="1"/>
  <c r="W557" i="3" s="1"/>
  <c r="Y528" i="1"/>
  <c r="W558" i="3" s="1"/>
  <c r="Y529" i="1"/>
  <c r="W559" i="3" s="1"/>
  <c r="Y530" i="1"/>
  <c r="W560" i="3" s="1"/>
  <c r="Y531" i="1"/>
  <c r="W561" i="3" s="1"/>
  <c r="Y532" i="1"/>
  <c r="W562" i="3" s="1"/>
  <c r="Y533" i="1"/>
  <c r="W563" i="3" s="1"/>
  <c r="Y534" i="1"/>
  <c r="W564" i="3" s="1"/>
  <c r="N33" i="3" l="1"/>
  <c r="T33" i="3"/>
  <c r="N34" i="3"/>
  <c r="T34" i="3"/>
  <c r="N35" i="3"/>
  <c r="T35" i="3"/>
  <c r="N36" i="3"/>
  <c r="T36" i="3"/>
  <c r="N37" i="3"/>
  <c r="T37" i="3"/>
  <c r="N38" i="3"/>
  <c r="T38" i="3"/>
  <c r="N39" i="3"/>
  <c r="T39" i="3"/>
  <c r="N40" i="3"/>
  <c r="T40" i="3"/>
  <c r="N41" i="3"/>
  <c r="T41" i="3"/>
  <c r="N42" i="3"/>
  <c r="T42" i="3"/>
  <c r="N43" i="3"/>
  <c r="T43" i="3"/>
  <c r="N44" i="3"/>
  <c r="T44" i="3"/>
  <c r="N45" i="3"/>
  <c r="T45" i="3"/>
  <c r="N46" i="3"/>
  <c r="T46" i="3"/>
  <c r="N47" i="3"/>
  <c r="T47" i="3"/>
  <c r="N48" i="3"/>
  <c r="T48" i="3"/>
  <c r="N49" i="3"/>
  <c r="T49" i="3"/>
  <c r="N50" i="3"/>
  <c r="T50" i="3"/>
  <c r="N51" i="3"/>
  <c r="T51" i="3"/>
  <c r="N52" i="3"/>
  <c r="T52" i="3"/>
  <c r="N53" i="3"/>
  <c r="T53" i="3"/>
  <c r="N54" i="3"/>
  <c r="T54" i="3"/>
  <c r="N55" i="3"/>
  <c r="T55" i="3"/>
  <c r="N56" i="3"/>
  <c r="T56" i="3"/>
  <c r="N57" i="3"/>
  <c r="T57" i="3"/>
  <c r="N58" i="3"/>
  <c r="T58" i="3"/>
  <c r="N59" i="3"/>
  <c r="T59" i="3"/>
  <c r="N60" i="3"/>
  <c r="T60" i="3"/>
  <c r="N61" i="3"/>
  <c r="T61" i="3"/>
  <c r="N62" i="3"/>
  <c r="T62" i="3"/>
  <c r="N63" i="3"/>
  <c r="T63" i="3"/>
  <c r="N64" i="3"/>
  <c r="T64" i="3"/>
  <c r="N65" i="3"/>
  <c r="T65" i="3"/>
  <c r="N66" i="3"/>
  <c r="T66" i="3"/>
  <c r="N67" i="3"/>
  <c r="T67" i="3"/>
  <c r="N68" i="3"/>
  <c r="T68" i="3"/>
  <c r="N69" i="3"/>
  <c r="T69" i="3"/>
  <c r="N70" i="3"/>
  <c r="T70" i="3"/>
  <c r="N71" i="3"/>
  <c r="T71" i="3"/>
  <c r="N72" i="3"/>
  <c r="T72" i="3"/>
  <c r="N73" i="3"/>
  <c r="T73" i="3"/>
  <c r="N74" i="3"/>
  <c r="T74" i="3"/>
  <c r="N75" i="3"/>
  <c r="T75" i="3"/>
  <c r="N76" i="3"/>
  <c r="T76" i="3"/>
  <c r="N77" i="3"/>
  <c r="T77" i="3"/>
  <c r="N78" i="3"/>
  <c r="T78" i="3"/>
  <c r="N79" i="3"/>
  <c r="T79" i="3"/>
  <c r="N80" i="3"/>
  <c r="T80" i="3"/>
  <c r="N81" i="3"/>
  <c r="T81" i="3"/>
  <c r="N82" i="3"/>
  <c r="T82" i="3"/>
  <c r="N83" i="3"/>
  <c r="T83" i="3"/>
  <c r="N84" i="3"/>
  <c r="T84" i="3"/>
  <c r="N85" i="3"/>
  <c r="T85" i="3"/>
  <c r="N86" i="3"/>
  <c r="T86" i="3"/>
  <c r="N87" i="3"/>
  <c r="T87" i="3"/>
  <c r="N88" i="3"/>
  <c r="T88" i="3"/>
  <c r="N89" i="3"/>
  <c r="T89" i="3"/>
  <c r="N90" i="3"/>
  <c r="T90" i="3"/>
  <c r="N91" i="3"/>
  <c r="T91" i="3"/>
  <c r="N92" i="3"/>
  <c r="T92" i="3"/>
  <c r="N93" i="3"/>
  <c r="T93" i="3"/>
  <c r="N94" i="3"/>
  <c r="T94" i="3"/>
  <c r="N95" i="3"/>
  <c r="T95" i="3"/>
  <c r="N96" i="3"/>
  <c r="T96" i="3"/>
  <c r="N97" i="3"/>
  <c r="T97" i="3"/>
  <c r="N98" i="3"/>
  <c r="T98" i="3"/>
  <c r="N99" i="3"/>
  <c r="T99" i="3"/>
  <c r="N100" i="3"/>
  <c r="T100" i="3"/>
  <c r="N101" i="3"/>
  <c r="T101" i="3"/>
  <c r="N102" i="3"/>
  <c r="T102" i="3"/>
  <c r="N103" i="3"/>
  <c r="T103" i="3"/>
  <c r="N104" i="3"/>
  <c r="T104" i="3"/>
  <c r="N105" i="3"/>
  <c r="T105" i="3"/>
  <c r="N106" i="3"/>
  <c r="T106" i="3"/>
  <c r="N107" i="3"/>
  <c r="T107" i="3"/>
  <c r="N108" i="3"/>
  <c r="T108" i="3"/>
  <c r="N109" i="3"/>
  <c r="T109" i="3"/>
  <c r="N110" i="3"/>
  <c r="T110" i="3"/>
  <c r="N111" i="3"/>
  <c r="T111" i="3"/>
  <c r="N112" i="3"/>
  <c r="T112" i="3"/>
  <c r="N113" i="3"/>
  <c r="T113" i="3"/>
  <c r="N114" i="3"/>
  <c r="T114" i="3"/>
  <c r="N115" i="3"/>
  <c r="T115" i="3"/>
  <c r="N116" i="3"/>
  <c r="T116" i="3"/>
  <c r="N117" i="3"/>
  <c r="T117" i="3"/>
  <c r="N118" i="3"/>
  <c r="T118" i="3"/>
  <c r="N119" i="3"/>
  <c r="T119" i="3"/>
  <c r="N120" i="3"/>
  <c r="T120" i="3"/>
  <c r="N121" i="3"/>
  <c r="T121" i="3"/>
  <c r="N122" i="3"/>
  <c r="T122" i="3"/>
  <c r="N123" i="3"/>
  <c r="T123" i="3"/>
  <c r="N124" i="3"/>
  <c r="T124" i="3"/>
  <c r="N125" i="3"/>
  <c r="T125" i="3"/>
  <c r="N126" i="3"/>
  <c r="T126" i="3"/>
  <c r="N127" i="3"/>
  <c r="T127" i="3"/>
  <c r="N128" i="3"/>
  <c r="T128" i="3"/>
  <c r="N129" i="3"/>
  <c r="T129" i="3"/>
  <c r="N130" i="3"/>
  <c r="T130" i="3"/>
  <c r="N131" i="3"/>
  <c r="T131" i="3"/>
  <c r="N132" i="3"/>
  <c r="T132" i="3"/>
  <c r="N133" i="3"/>
  <c r="T133" i="3"/>
  <c r="N134" i="3"/>
  <c r="T134" i="3"/>
  <c r="N135" i="3"/>
  <c r="T135" i="3"/>
  <c r="N136" i="3"/>
  <c r="T136" i="3"/>
  <c r="N137" i="3"/>
  <c r="T137" i="3"/>
  <c r="N138" i="3"/>
  <c r="T138" i="3"/>
  <c r="N139" i="3"/>
  <c r="T139" i="3"/>
  <c r="N140" i="3"/>
  <c r="T140" i="3"/>
  <c r="N141" i="3"/>
  <c r="T141" i="3"/>
  <c r="N142" i="3"/>
  <c r="T142" i="3"/>
  <c r="N143" i="3"/>
  <c r="T143" i="3"/>
  <c r="N144" i="3"/>
  <c r="T144" i="3"/>
  <c r="N145" i="3"/>
  <c r="T145" i="3"/>
  <c r="N146" i="3"/>
  <c r="T146" i="3"/>
  <c r="N147" i="3"/>
  <c r="T147" i="3"/>
  <c r="N148" i="3"/>
  <c r="T148" i="3"/>
  <c r="N149" i="3"/>
  <c r="T149" i="3"/>
  <c r="N150" i="3"/>
  <c r="T150" i="3"/>
  <c r="N151" i="3"/>
  <c r="T151" i="3"/>
  <c r="N152" i="3"/>
  <c r="T152" i="3"/>
  <c r="N153" i="3"/>
  <c r="T153" i="3"/>
  <c r="N154" i="3"/>
  <c r="T154" i="3"/>
  <c r="N155" i="3"/>
  <c r="T155" i="3"/>
  <c r="N156" i="3"/>
  <c r="T156" i="3"/>
  <c r="N157" i="3"/>
  <c r="T157" i="3"/>
  <c r="N158" i="3"/>
  <c r="T158" i="3"/>
  <c r="N159" i="3"/>
  <c r="T159" i="3"/>
  <c r="N160" i="3"/>
  <c r="T160" i="3"/>
  <c r="N161" i="3"/>
  <c r="T161" i="3"/>
  <c r="N162" i="3"/>
  <c r="T162" i="3"/>
  <c r="N163" i="3"/>
  <c r="T163" i="3"/>
  <c r="N164" i="3"/>
  <c r="T164" i="3"/>
  <c r="N165" i="3"/>
  <c r="T165" i="3"/>
  <c r="N166" i="3"/>
  <c r="T166" i="3"/>
  <c r="N167" i="3"/>
  <c r="T167" i="3"/>
  <c r="N168" i="3"/>
  <c r="T168" i="3"/>
  <c r="N169" i="3"/>
  <c r="T169" i="3"/>
  <c r="N170" i="3"/>
  <c r="T170" i="3"/>
  <c r="N171" i="3"/>
  <c r="T171" i="3"/>
  <c r="N172" i="3"/>
  <c r="T172" i="3"/>
  <c r="N173" i="3"/>
  <c r="T173" i="3"/>
  <c r="N174" i="3"/>
  <c r="T174" i="3"/>
  <c r="N175" i="3"/>
  <c r="T175" i="3"/>
  <c r="N176" i="3"/>
  <c r="T176" i="3"/>
  <c r="N177" i="3"/>
  <c r="T177" i="3"/>
  <c r="N178" i="3"/>
  <c r="T178" i="3"/>
  <c r="N179" i="3"/>
  <c r="T179" i="3"/>
  <c r="N180" i="3"/>
  <c r="T180" i="3"/>
  <c r="N181" i="3"/>
  <c r="T181" i="3"/>
  <c r="N182" i="3"/>
  <c r="T182" i="3"/>
  <c r="N183" i="3"/>
  <c r="T183" i="3"/>
  <c r="N184" i="3"/>
  <c r="T184" i="3"/>
  <c r="N185" i="3"/>
  <c r="T185" i="3"/>
  <c r="N186" i="3"/>
  <c r="T186" i="3"/>
  <c r="N187" i="3"/>
  <c r="T187" i="3"/>
  <c r="N188" i="3"/>
  <c r="T188" i="3"/>
  <c r="N189" i="3"/>
  <c r="T189" i="3"/>
  <c r="N190" i="3"/>
  <c r="O190" i="3"/>
  <c r="T190" i="3"/>
  <c r="N191" i="3"/>
  <c r="O191" i="3"/>
  <c r="T191" i="3"/>
  <c r="N192" i="3"/>
  <c r="O192" i="3"/>
  <c r="T192" i="3"/>
  <c r="N193" i="3"/>
  <c r="O193" i="3"/>
  <c r="T193" i="3"/>
  <c r="N194" i="3"/>
  <c r="O194" i="3"/>
  <c r="T194" i="3"/>
  <c r="N195" i="3"/>
  <c r="O195" i="3"/>
  <c r="T195" i="3"/>
  <c r="N196" i="3"/>
  <c r="O196" i="3"/>
  <c r="T196" i="3"/>
  <c r="N197" i="3"/>
  <c r="O197" i="3"/>
  <c r="T197" i="3"/>
  <c r="N198" i="3"/>
  <c r="O198" i="3"/>
  <c r="T198" i="3"/>
  <c r="N199" i="3"/>
  <c r="O199" i="3"/>
  <c r="T199" i="3"/>
  <c r="N200" i="3"/>
  <c r="O200" i="3"/>
  <c r="T200" i="3"/>
  <c r="N201" i="3"/>
  <c r="O201" i="3"/>
  <c r="T201" i="3"/>
  <c r="N202" i="3"/>
  <c r="O202" i="3"/>
  <c r="T202" i="3"/>
  <c r="N203" i="3"/>
  <c r="O203" i="3"/>
  <c r="T203" i="3"/>
  <c r="N204" i="3"/>
  <c r="O204" i="3"/>
  <c r="T204" i="3"/>
  <c r="N205" i="3"/>
  <c r="O205" i="3"/>
  <c r="T205" i="3"/>
  <c r="N206" i="3"/>
  <c r="O206" i="3"/>
  <c r="T206" i="3"/>
  <c r="N207" i="3"/>
  <c r="O207" i="3"/>
  <c r="T207" i="3"/>
  <c r="N208" i="3"/>
  <c r="O208" i="3"/>
  <c r="T208" i="3"/>
  <c r="N209" i="3"/>
  <c r="O209" i="3"/>
  <c r="T209" i="3"/>
  <c r="N210" i="3"/>
  <c r="O210" i="3"/>
  <c r="T210" i="3"/>
  <c r="N211" i="3"/>
  <c r="O211" i="3"/>
  <c r="T211" i="3"/>
  <c r="N212" i="3"/>
  <c r="O212" i="3"/>
  <c r="T212" i="3"/>
  <c r="N213" i="3"/>
  <c r="O213" i="3"/>
  <c r="T213" i="3"/>
  <c r="N214" i="3"/>
  <c r="O214" i="3"/>
  <c r="T214" i="3"/>
  <c r="N215" i="3"/>
  <c r="O215" i="3"/>
  <c r="T215" i="3"/>
  <c r="N216" i="3"/>
  <c r="O216" i="3"/>
  <c r="T216" i="3"/>
  <c r="N217" i="3"/>
  <c r="O217" i="3"/>
  <c r="T217" i="3"/>
  <c r="N218" i="3"/>
  <c r="O218" i="3"/>
  <c r="T218" i="3"/>
  <c r="N219" i="3"/>
  <c r="O219" i="3"/>
  <c r="T219" i="3"/>
  <c r="N220" i="3"/>
  <c r="O220" i="3"/>
  <c r="T220" i="3"/>
  <c r="N221" i="3"/>
  <c r="O221" i="3"/>
  <c r="T221" i="3"/>
  <c r="N222" i="3"/>
  <c r="O222" i="3"/>
  <c r="T222" i="3"/>
  <c r="N223" i="3"/>
  <c r="O223" i="3"/>
  <c r="T223" i="3"/>
  <c r="N224" i="3"/>
  <c r="O224" i="3"/>
  <c r="T224" i="3"/>
  <c r="N225" i="3"/>
  <c r="O225" i="3"/>
  <c r="T225" i="3"/>
  <c r="N226" i="3"/>
  <c r="O226" i="3"/>
  <c r="T226" i="3"/>
  <c r="N227" i="3"/>
  <c r="O227" i="3"/>
  <c r="T227" i="3"/>
  <c r="N228" i="3"/>
  <c r="O228" i="3"/>
  <c r="T228" i="3"/>
  <c r="N229" i="3"/>
  <c r="O229" i="3"/>
  <c r="T229" i="3"/>
  <c r="N230" i="3"/>
  <c r="O230" i="3"/>
  <c r="T230" i="3"/>
  <c r="N231" i="3"/>
  <c r="O231" i="3"/>
  <c r="T231" i="3"/>
  <c r="N232" i="3"/>
  <c r="O232" i="3"/>
  <c r="T232" i="3"/>
  <c r="N233" i="3"/>
  <c r="O233" i="3"/>
  <c r="T233" i="3"/>
  <c r="N234" i="3"/>
  <c r="O234" i="3"/>
  <c r="T234" i="3"/>
  <c r="N235" i="3"/>
  <c r="O235" i="3"/>
  <c r="T235" i="3"/>
  <c r="N236" i="3"/>
  <c r="O236" i="3"/>
  <c r="T236" i="3"/>
  <c r="N237" i="3"/>
  <c r="O237" i="3"/>
  <c r="T237" i="3"/>
  <c r="N238" i="3"/>
  <c r="O238" i="3"/>
  <c r="T238" i="3"/>
  <c r="N239" i="3"/>
  <c r="O239" i="3"/>
  <c r="T239" i="3"/>
  <c r="N240" i="3"/>
  <c r="O240" i="3"/>
  <c r="T240" i="3"/>
  <c r="N241" i="3"/>
  <c r="O241" i="3"/>
  <c r="T241" i="3"/>
  <c r="N242" i="3"/>
  <c r="O242" i="3"/>
  <c r="T242" i="3"/>
  <c r="N243" i="3"/>
  <c r="O243" i="3"/>
  <c r="T243" i="3"/>
  <c r="N244" i="3"/>
  <c r="O244" i="3"/>
  <c r="T244" i="3"/>
  <c r="N245" i="3"/>
  <c r="O245" i="3"/>
  <c r="T245" i="3"/>
  <c r="N246" i="3"/>
  <c r="O246" i="3"/>
  <c r="T246" i="3"/>
  <c r="N247" i="3"/>
  <c r="O247" i="3"/>
  <c r="T247" i="3"/>
  <c r="N248" i="3"/>
  <c r="O248" i="3"/>
  <c r="T248" i="3"/>
  <c r="N249" i="3"/>
  <c r="O249" i="3"/>
  <c r="T249" i="3"/>
  <c r="N250" i="3"/>
  <c r="O250" i="3"/>
  <c r="T250" i="3"/>
  <c r="N251" i="3"/>
  <c r="O251" i="3"/>
  <c r="T251" i="3"/>
  <c r="N252" i="3"/>
  <c r="O252" i="3"/>
  <c r="T252" i="3"/>
  <c r="N253" i="3"/>
  <c r="O253" i="3"/>
  <c r="T253" i="3"/>
  <c r="N254" i="3"/>
  <c r="O254" i="3"/>
  <c r="T254" i="3"/>
  <c r="N255" i="3"/>
  <c r="O255" i="3"/>
  <c r="T255" i="3"/>
  <c r="N256" i="3"/>
  <c r="O256" i="3"/>
  <c r="T256" i="3"/>
  <c r="N257" i="3"/>
  <c r="O257" i="3"/>
  <c r="T257" i="3"/>
  <c r="N258" i="3"/>
  <c r="O258" i="3"/>
  <c r="T258" i="3"/>
  <c r="N259" i="3"/>
  <c r="O259" i="3"/>
  <c r="T259" i="3"/>
  <c r="N260" i="3"/>
  <c r="O260" i="3"/>
  <c r="T260" i="3"/>
  <c r="N261" i="3"/>
  <c r="O261" i="3"/>
  <c r="T261" i="3"/>
  <c r="N262" i="3"/>
  <c r="O262" i="3"/>
  <c r="T262" i="3"/>
  <c r="N263" i="3"/>
  <c r="O263" i="3"/>
  <c r="T263" i="3"/>
  <c r="N264" i="3"/>
  <c r="O264" i="3"/>
  <c r="T264" i="3"/>
  <c r="N265" i="3"/>
  <c r="O265" i="3"/>
  <c r="T265" i="3"/>
  <c r="N266" i="3"/>
  <c r="O266" i="3"/>
  <c r="T266" i="3"/>
  <c r="N267" i="3"/>
  <c r="O267" i="3"/>
  <c r="T267" i="3"/>
  <c r="N268" i="3"/>
  <c r="O268" i="3"/>
  <c r="T268" i="3"/>
  <c r="N269" i="3"/>
  <c r="O269" i="3"/>
  <c r="T269" i="3"/>
  <c r="N270" i="3"/>
  <c r="O270" i="3"/>
  <c r="T270" i="3"/>
  <c r="N271" i="3"/>
  <c r="O271" i="3"/>
  <c r="T271" i="3"/>
  <c r="N272" i="3"/>
  <c r="O272" i="3"/>
  <c r="T272" i="3"/>
  <c r="N273" i="3"/>
  <c r="O273" i="3"/>
  <c r="T273" i="3"/>
  <c r="N274" i="3"/>
  <c r="O274" i="3"/>
  <c r="T274" i="3"/>
  <c r="N275" i="3"/>
  <c r="O275" i="3"/>
  <c r="T275" i="3"/>
  <c r="N276" i="3"/>
  <c r="O276" i="3"/>
  <c r="T276" i="3"/>
  <c r="N277" i="3"/>
  <c r="O277" i="3"/>
  <c r="T277" i="3"/>
  <c r="N278" i="3"/>
  <c r="O278" i="3"/>
  <c r="T278" i="3"/>
  <c r="N279" i="3"/>
  <c r="O279" i="3"/>
  <c r="T279" i="3"/>
  <c r="N280" i="3"/>
  <c r="O280" i="3"/>
  <c r="T280" i="3"/>
  <c r="N281" i="3"/>
  <c r="O281" i="3"/>
  <c r="T281" i="3"/>
  <c r="N282" i="3"/>
  <c r="O282" i="3"/>
  <c r="T282" i="3"/>
  <c r="N283" i="3"/>
  <c r="O283" i="3"/>
  <c r="T283" i="3"/>
  <c r="N284" i="3"/>
  <c r="O284" i="3"/>
  <c r="T284" i="3"/>
  <c r="N285" i="3"/>
  <c r="O285" i="3"/>
  <c r="T285" i="3"/>
  <c r="N286" i="3"/>
  <c r="O286" i="3"/>
  <c r="T286" i="3"/>
  <c r="N287" i="3"/>
  <c r="O287" i="3"/>
  <c r="T287" i="3"/>
  <c r="N288" i="3"/>
  <c r="O288" i="3"/>
  <c r="T288" i="3"/>
  <c r="N289" i="3"/>
  <c r="O289" i="3"/>
  <c r="T289" i="3"/>
  <c r="N290" i="3"/>
  <c r="O290" i="3"/>
  <c r="T290" i="3"/>
  <c r="N291" i="3"/>
  <c r="O291" i="3"/>
  <c r="T291" i="3"/>
  <c r="N292" i="3"/>
  <c r="O292" i="3"/>
  <c r="T292" i="3"/>
  <c r="N293" i="3"/>
  <c r="O293" i="3"/>
  <c r="T293" i="3"/>
  <c r="N294" i="3"/>
  <c r="O294" i="3"/>
  <c r="T294" i="3"/>
  <c r="N295" i="3"/>
  <c r="O295" i="3"/>
  <c r="T295" i="3"/>
  <c r="N296" i="3"/>
  <c r="O296" i="3"/>
  <c r="T296" i="3"/>
  <c r="N297" i="3"/>
  <c r="O297" i="3"/>
  <c r="T297" i="3"/>
  <c r="N298" i="3"/>
  <c r="O298" i="3"/>
  <c r="T298" i="3"/>
  <c r="N299" i="3"/>
  <c r="O299" i="3"/>
  <c r="T299" i="3"/>
  <c r="N300" i="3"/>
  <c r="O300" i="3"/>
  <c r="T300" i="3"/>
  <c r="N301" i="3"/>
  <c r="O301" i="3"/>
  <c r="T301" i="3"/>
  <c r="N302" i="3"/>
  <c r="O302" i="3"/>
  <c r="T302" i="3"/>
  <c r="N303" i="3"/>
  <c r="O303" i="3"/>
  <c r="T303" i="3"/>
  <c r="N304" i="3"/>
  <c r="O304" i="3"/>
  <c r="T304" i="3"/>
  <c r="N305" i="3"/>
  <c r="O305" i="3"/>
  <c r="T305" i="3"/>
  <c r="N306" i="3"/>
  <c r="O306" i="3"/>
  <c r="T306" i="3"/>
  <c r="N307" i="3"/>
  <c r="O307" i="3"/>
  <c r="T307" i="3"/>
  <c r="N308" i="3"/>
  <c r="O308" i="3"/>
  <c r="T308" i="3"/>
  <c r="N309" i="3"/>
  <c r="O309" i="3"/>
  <c r="T309" i="3"/>
  <c r="N310" i="3"/>
  <c r="O310" i="3"/>
  <c r="T310" i="3"/>
  <c r="N311" i="3"/>
  <c r="O311" i="3"/>
  <c r="T311" i="3"/>
  <c r="N312" i="3"/>
  <c r="O312" i="3"/>
  <c r="T312" i="3"/>
  <c r="N313" i="3"/>
  <c r="O313" i="3"/>
  <c r="T313" i="3"/>
  <c r="N314" i="3"/>
  <c r="O314" i="3"/>
  <c r="T314" i="3"/>
  <c r="N315" i="3"/>
  <c r="O315" i="3"/>
  <c r="T315" i="3"/>
  <c r="N316" i="3"/>
  <c r="O316" i="3"/>
  <c r="T316" i="3"/>
  <c r="N317" i="3"/>
  <c r="O317" i="3"/>
  <c r="T317" i="3"/>
  <c r="N318" i="3"/>
  <c r="O318" i="3"/>
  <c r="T318" i="3"/>
  <c r="N319" i="3"/>
  <c r="O319" i="3"/>
  <c r="T319" i="3"/>
  <c r="N320" i="3"/>
  <c r="O320" i="3"/>
  <c r="T320" i="3"/>
  <c r="N321" i="3"/>
  <c r="O321" i="3"/>
  <c r="T321" i="3"/>
  <c r="N322" i="3"/>
  <c r="O322" i="3"/>
  <c r="T322" i="3"/>
  <c r="N323" i="3"/>
  <c r="O323" i="3"/>
  <c r="T323" i="3"/>
  <c r="N324" i="3"/>
  <c r="O324" i="3"/>
  <c r="T324" i="3"/>
  <c r="N325" i="3"/>
  <c r="O325" i="3"/>
  <c r="T325" i="3"/>
  <c r="N326" i="3"/>
  <c r="O326" i="3"/>
  <c r="T326" i="3"/>
  <c r="N327" i="3"/>
  <c r="O327" i="3"/>
  <c r="T327" i="3"/>
  <c r="N328" i="3"/>
  <c r="O328" i="3"/>
  <c r="T328" i="3"/>
  <c r="N329" i="3"/>
  <c r="O329" i="3"/>
  <c r="T329" i="3"/>
  <c r="N330" i="3"/>
  <c r="O330" i="3"/>
  <c r="T330" i="3"/>
  <c r="N331" i="3"/>
  <c r="O331" i="3"/>
  <c r="T331" i="3"/>
  <c r="N332" i="3"/>
  <c r="O332" i="3"/>
  <c r="T332" i="3"/>
  <c r="N333" i="3"/>
  <c r="O333" i="3"/>
  <c r="T333" i="3"/>
  <c r="N334" i="3"/>
  <c r="O334" i="3"/>
  <c r="T334" i="3"/>
  <c r="N335" i="3"/>
  <c r="O335" i="3"/>
  <c r="T335" i="3"/>
  <c r="N336" i="3"/>
  <c r="O336" i="3"/>
  <c r="T336" i="3"/>
  <c r="N337" i="3"/>
  <c r="O337" i="3"/>
  <c r="T337" i="3"/>
  <c r="N338" i="3"/>
  <c r="O338" i="3"/>
  <c r="T338" i="3"/>
  <c r="N339" i="3"/>
  <c r="O339" i="3"/>
  <c r="T339" i="3"/>
  <c r="N340" i="3"/>
  <c r="O340" i="3"/>
  <c r="T340" i="3"/>
  <c r="N341" i="3"/>
  <c r="O341" i="3"/>
  <c r="T341" i="3"/>
  <c r="N342" i="3"/>
  <c r="O342" i="3"/>
  <c r="T342" i="3"/>
  <c r="N343" i="3"/>
  <c r="O343" i="3"/>
  <c r="T343" i="3"/>
  <c r="N344" i="3"/>
  <c r="O344" i="3"/>
  <c r="T344" i="3"/>
  <c r="N345" i="3"/>
  <c r="O345" i="3"/>
  <c r="T345" i="3"/>
  <c r="N346" i="3"/>
  <c r="O346" i="3"/>
  <c r="T346" i="3"/>
  <c r="N347" i="3"/>
  <c r="O347" i="3"/>
  <c r="T347" i="3"/>
  <c r="N348" i="3"/>
  <c r="O348" i="3"/>
  <c r="T348" i="3"/>
  <c r="N349" i="3"/>
  <c r="O349" i="3"/>
  <c r="T349" i="3"/>
  <c r="N350" i="3"/>
  <c r="O350" i="3"/>
  <c r="T350" i="3"/>
  <c r="N351" i="3"/>
  <c r="O351" i="3"/>
  <c r="T351" i="3"/>
  <c r="N352" i="3"/>
  <c r="O352" i="3"/>
  <c r="T352" i="3"/>
  <c r="N353" i="3"/>
  <c r="O353" i="3"/>
  <c r="T353" i="3"/>
  <c r="N354" i="3"/>
  <c r="O354" i="3"/>
  <c r="T354" i="3"/>
  <c r="N355" i="3"/>
  <c r="O355" i="3"/>
  <c r="T355" i="3"/>
  <c r="N356" i="3"/>
  <c r="O356" i="3"/>
  <c r="T356" i="3"/>
  <c r="N357" i="3"/>
  <c r="O357" i="3"/>
  <c r="T357" i="3"/>
  <c r="N358" i="3"/>
  <c r="O358" i="3"/>
  <c r="T358" i="3"/>
  <c r="N359" i="3"/>
  <c r="O359" i="3"/>
  <c r="T359" i="3"/>
  <c r="N360" i="3"/>
  <c r="O360" i="3"/>
  <c r="T360" i="3"/>
  <c r="N361" i="3"/>
  <c r="O361" i="3"/>
  <c r="T361" i="3"/>
  <c r="N362" i="3"/>
  <c r="O362" i="3"/>
  <c r="T362" i="3"/>
  <c r="N363" i="3"/>
  <c r="O363" i="3"/>
  <c r="T363" i="3"/>
  <c r="N364" i="3"/>
  <c r="O364" i="3"/>
  <c r="T364" i="3"/>
  <c r="N365" i="3"/>
  <c r="O365" i="3"/>
  <c r="T365" i="3"/>
  <c r="N366" i="3"/>
  <c r="O366" i="3"/>
  <c r="T366" i="3"/>
  <c r="N367" i="3"/>
  <c r="O367" i="3"/>
  <c r="T367" i="3"/>
  <c r="N368" i="3"/>
  <c r="O368" i="3"/>
  <c r="T368" i="3"/>
  <c r="N369" i="3"/>
  <c r="O369" i="3"/>
  <c r="T369" i="3"/>
  <c r="N370" i="3"/>
  <c r="O370" i="3"/>
  <c r="T370" i="3"/>
  <c r="N371" i="3"/>
  <c r="O371" i="3"/>
  <c r="T371" i="3"/>
  <c r="N372" i="3"/>
  <c r="O372" i="3"/>
  <c r="T372" i="3"/>
  <c r="N373" i="3"/>
  <c r="O373" i="3"/>
  <c r="T373" i="3"/>
  <c r="N374" i="3"/>
  <c r="O374" i="3"/>
  <c r="T374" i="3"/>
  <c r="N375" i="3"/>
  <c r="O375" i="3"/>
  <c r="T375" i="3"/>
  <c r="N376" i="3"/>
  <c r="O376" i="3"/>
  <c r="T376" i="3"/>
  <c r="N377" i="3"/>
  <c r="O377" i="3"/>
  <c r="T377" i="3"/>
  <c r="N378" i="3"/>
  <c r="O378" i="3"/>
  <c r="T378" i="3"/>
  <c r="N379" i="3"/>
  <c r="O379" i="3"/>
  <c r="T379" i="3"/>
  <c r="N380" i="3"/>
  <c r="O380" i="3"/>
  <c r="T380" i="3"/>
  <c r="N381" i="3"/>
  <c r="O381" i="3"/>
  <c r="T381" i="3"/>
  <c r="N382" i="3"/>
  <c r="O382" i="3"/>
  <c r="T382" i="3"/>
  <c r="N383" i="3"/>
  <c r="O383" i="3"/>
  <c r="T383" i="3"/>
  <c r="N384" i="3"/>
  <c r="O384" i="3"/>
  <c r="T384" i="3"/>
  <c r="N385" i="3"/>
  <c r="O385" i="3"/>
  <c r="T385" i="3"/>
  <c r="N386" i="3"/>
  <c r="O386" i="3"/>
  <c r="T386" i="3"/>
  <c r="N387" i="3"/>
  <c r="O387" i="3"/>
  <c r="T387" i="3"/>
  <c r="N388" i="3"/>
  <c r="O388" i="3"/>
  <c r="T388" i="3"/>
  <c r="N389" i="3"/>
  <c r="O389" i="3"/>
  <c r="T389" i="3"/>
  <c r="N390" i="3"/>
  <c r="O390" i="3"/>
  <c r="T390" i="3"/>
  <c r="N391" i="3"/>
  <c r="O391" i="3"/>
  <c r="T391" i="3"/>
  <c r="N392" i="3"/>
  <c r="O392" i="3"/>
  <c r="T392" i="3"/>
  <c r="N393" i="3"/>
  <c r="O393" i="3"/>
  <c r="T393" i="3"/>
  <c r="N394" i="3"/>
  <c r="O394" i="3"/>
  <c r="T394" i="3"/>
  <c r="N395" i="3"/>
  <c r="O395" i="3"/>
  <c r="T395" i="3"/>
  <c r="N396" i="3"/>
  <c r="O396" i="3"/>
  <c r="T396" i="3"/>
  <c r="N397" i="3"/>
  <c r="O397" i="3"/>
  <c r="T397" i="3"/>
  <c r="N398" i="3"/>
  <c r="O398" i="3"/>
  <c r="T398" i="3"/>
  <c r="N399" i="3"/>
  <c r="O399" i="3"/>
  <c r="T399" i="3"/>
  <c r="N400" i="3"/>
  <c r="O400" i="3"/>
  <c r="T400" i="3"/>
  <c r="N401" i="3"/>
  <c r="O401" i="3"/>
  <c r="T401" i="3"/>
  <c r="N402" i="3"/>
  <c r="O402" i="3"/>
  <c r="T402" i="3"/>
  <c r="N403" i="3"/>
  <c r="O403" i="3"/>
  <c r="T403" i="3"/>
  <c r="N404" i="3"/>
  <c r="O404" i="3"/>
  <c r="T404" i="3"/>
  <c r="N405" i="3"/>
  <c r="O405" i="3"/>
  <c r="T405" i="3"/>
  <c r="N406" i="3"/>
  <c r="O406" i="3"/>
  <c r="T406" i="3"/>
  <c r="N407" i="3"/>
  <c r="O407" i="3"/>
  <c r="T407" i="3"/>
  <c r="N408" i="3"/>
  <c r="O408" i="3"/>
  <c r="T408" i="3"/>
  <c r="N409" i="3"/>
  <c r="O409" i="3"/>
  <c r="T409" i="3"/>
  <c r="N410" i="3"/>
  <c r="O410" i="3"/>
  <c r="T410" i="3"/>
  <c r="N411" i="3"/>
  <c r="O411" i="3"/>
  <c r="T411" i="3"/>
  <c r="N412" i="3"/>
  <c r="O412" i="3"/>
  <c r="T412" i="3"/>
  <c r="N413" i="3"/>
  <c r="O413" i="3"/>
  <c r="T413" i="3"/>
  <c r="N414" i="3"/>
  <c r="O414" i="3"/>
  <c r="T414" i="3"/>
  <c r="N415" i="3"/>
  <c r="O415" i="3"/>
  <c r="T415" i="3"/>
  <c r="N416" i="3"/>
  <c r="O416" i="3"/>
  <c r="T416" i="3"/>
  <c r="N417" i="3"/>
  <c r="O417" i="3"/>
  <c r="T417" i="3"/>
  <c r="N418" i="3"/>
  <c r="O418" i="3"/>
  <c r="T418" i="3"/>
  <c r="N419" i="3"/>
  <c r="O419" i="3"/>
  <c r="T419" i="3"/>
  <c r="N420" i="3"/>
  <c r="O420" i="3"/>
  <c r="T420" i="3"/>
  <c r="N421" i="3"/>
  <c r="O421" i="3"/>
  <c r="T421" i="3"/>
  <c r="N422" i="3"/>
  <c r="O422" i="3"/>
  <c r="T422" i="3"/>
  <c r="N423" i="3"/>
  <c r="O423" i="3"/>
  <c r="T423" i="3"/>
  <c r="N424" i="3"/>
  <c r="O424" i="3"/>
  <c r="T424" i="3"/>
  <c r="N425" i="3"/>
  <c r="O425" i="3"/>
  <c r="T425" i="3"/>
  <c r="N426" i="3"/>
  <c r="O426" i="3"/>
  <c r="T426" i="3"/>
  <c r="N427" i="3"/>
  <c r="O427" i="3"/>
  <c r="T427" i="3"/>
  <c r="N428" i="3"/>
  <c r="O428" i="3"/>
  <c r="T428" i="3"/>
  <c r="N429" i="3"/>
  <c r="O429" i="3"/>
  <c r="T429" i="3"/>
  <c r="N430" i="3"/>
  <c r="O430" i="3"/>
  <c r="T430" i="3"/>
  <c r="N431" i="3"/>
  <c r="O431" i="3"/>
  <c r="T431" i="3"/>
  <c r="N432" i="3"/>
  <c r="O432" i="3"/>
  <c r="T432" i="3"/>
  <c r="N433" i="3"/>
  <c r="O433" i="3"/>
  <c r="T433" i="3"/>
  <c r="N434" i="3"/>
  <c r="O434" i="3"/>
  <c r="T434" i="3"/>
  <c r="N435" i="3"/>
  <c r="O435" i="3"/>
  <c r="T435" i="3"/>
  <c r="N436" i="3"/>
  <c r="O436" i="3"/>
  <c r="T436" i="3"/>
  <c r="N437" i="3"/>
  <c r="O437" i="3"/>
  <c r="T437" i="3"/>
  <c r="N438" i="3"/>
  <c r="O438" i="3"/>
  <c r="T438" i="3"/>
  <c r="N439" i="3"/>
  <c r="O439" i="3"/>
  <c r="T439" i="3"/>
  <c r="N440" i="3"/>
  <c r="O440" i="3"/>
  <c r="T440" i="3"/>
  <c r="N441" i="3"/>
  <c r="O441" i="3"/>
  <c r="T441" i="3"/>
  <c r="N442" i="3"/>
  <c r="O442" i="3"/>
  <c r="T442" i="3"/>
  <c r="N443" i="3"/>
  <c r="O443" i="3"/>
  <c r="T443" i="3"/>
  <c r="N444" i="3"/>
  <c r="O444" i="3"/>
  <c r="T444" i="3"/>
  <c r="N445" i="3"/>
  <c r="O445" i="3"/>
  <c r="T445" i="3"/>
  <c r="N446" i="3"/>
  <c r="O446" i="3"/>
  <c r="T446" i="3"/>
  <c r="N447" i="3"/>
  <c r="O447" i="3"/>
  <c r="T447" i="3"/>
  <c r="N448" i="3"/>
  <c r="O448" i="3"/>
  <c r="T448" i="3"/>
  <c r="N449" i="3"/>
  <c r="O449" i="3"/>
  <c r="T449" i="3"/>
  <c r="N450" i="3"/>
  <c r="O450" i="3"/>
  <c r="T450" i="3"/>
  <c r="N451" i="3"/>
  <c r="O451" i="3"/>
  <c r="T451" i="3"/>
  <c r="N452" i="3"/>
  <c r="O452" i="3"/>
  <c r="T452" i="3"/>
  <c r="N453" i="3"/>
  <c r="O453" i="3"/>
  <c r="T453" i="3"/>
  <c r="N454" i="3"/>
  <c r="O454" i="3"/>
  <c r="T454" i="3"/>
  <c r="N455" i="3"/>
  <c r="O455" i="3"/>
  <c r="T455" i="3"/>
  <c r="N456" i="3"/>
  <c r="O456" i="3"/>
  <c r="T456" i="3"/>
  <c r="N457" i="3"/>
  <c r="O457" i="3"/>
  <c r="T457" i="3"/>
  <c r="N458" i="3"/>
  <c r="O458" i="3"/>
  <c r="T458" i="3"/>
  <c r="N459" i="3"/>
  <c r="O459" i="3"/>
  <c r="T459" i="3"/>
  <c r="N460" i="3"/>
  <c r="O460" i="3"/>
  <c r="T460" i="3"/>
  <c r="N461" i="3"/>
  <c r="O461" i="3"/>
  <c r="T461" i="3"/>
  <c r="N462" i="3"/>
  <c r="O462" i="3"/>
  <c r="T462" i="3"/>
  <c r="N463" i="3"/>
  <c r="O463" i="3"/>
  <c r="T463" i="3"/>
  <c r="N464" i="3"/>
  <c r="O464" i="3"/>
  <c r="T464" i="3"/>
  <c r="N465" i="3"/>
  <c r="O465" i="3"/>
  <c r="T465" i="3"/>
  <c r="N466" i="3"/>
  <c r="O466" i="3"/>
  <c r="T466" i="3"/>
  <c r="N467" i="3"/>
  <c r="O467" i="3"/>
  <c r="T467" i="3"/>
  <c r="N468" i="3"/>
  <c r="O468" i="3"/>
  <c r="T468" i="3"/>
  <c r="N469" i="3"/>
  <c r="O469" i="3"/>
  <c r="T469" i="3"/>
  <c r="N470" i="3"/>
  <c r="O470" i="3"/>
  <c r="T470" i="3"/>
  <c r="N471" i="3"/>
  <c r="O471" i="3"/>
  <c r="T471" i="3"/>
  <c r="N472" i="3"/>
  <c r="O472" i="3"/>
  <c r="T472" i="3"/>
  <c r="N473" i="3"/>
  <c r="O473" i="3"/>
  <c r="T473" i="3"/>
  <c r="N474" i="3"/>
  <c r="O474" i="3"/>
  <c r="T474" i="3"/>
  <c r="N475" i="3"/>
  <c r="O475" i="3"/>
  <c r="T475" i="3"/>
  <c r="N476" i="3"/>
  <c r="O476" i="3"/>
  <c r="T476" i="3"/>
  <c r="N477" i="3"/>
  <c r="O477" i="3"/>
  <c r="T477" i="3"/>
  <c r="N478" i="3"/>
  <c r="O478" i="3"/>
  <c r="T478" i="3"/>
  <c r="N479" i="3"/>
  <c r="O479" i="3"/>
  <c r="T479" i="3"/>
  <c r="N480" i="3"/>
  <c r="O480" i="3"/>
  <c r="T480" i="3"/>
  <c r="N481" i="3"/>
  <c r="O481" i="3"/>
  <c r="T481" i="3"/>
  <c r="N482" i="3"/>
  <c r="O482" i="3"/>
  <c r="T482" i="3"/>
  <c r="N483" i="3"/>
  <c r="O483" i="3"/>
  <c r="T483" i="3"/>
  <c r="N484" i="3"/>
  <c r="O484" i="3"/>
  <c r="T484" i="3"/>
  <c r="N485" i="3"/>
  <c r="O485" i="3"/>
  <c r="T485" i="3"/>
  <c r="N486" i="3"/>
  <c r="O486" i="3"/>
  <c r="T486" i="3"/>
  <c r="N487" i="3"/>
  <c r="O487" i="3"/>
  <c r="T487" i="3"/>
  <c r="N488" i="3"/>
  <c r="O488" i="3"/>
  <c r="T488" i="3"/>
  <c r="N489" i="3"/>
  <c r="O489" i="3"/>
  <c r="T489" i="3"/>
  <c r="N490" i="3"/>
  <c r="O490" i="3"/>
  <c r="T490" i="3"/>
  <c r="N491" i="3"/>
  <c r="O491" i="3"/>
  <c r="T491" i="3"/>
  <c r="N492" i="3"/>
  <c r="O492" i="3"/>
  <c r="T492" i="3"/>
  <c r="N493" i="3"/>
  <c r="O493" i="3"/>
  <c r="T493" i="3"/>
  <c r="N494" i="3"/>
  <c r="O494" i="3"/>
  <c r="T494" i="3"/>
  <c r="N495" i="3"/>
  <c r="O495" i="3"/>
  <c r="T495" i="3"/>
  <c r="N496" i="3"/>
  <c r="O496" i="3"/>
  <c r="T496" i="3"/>
  <c r="N497" i="3"/>
  <c r="O497" i="3"/>
  <c r="T497" i="3"/>
  <c r="N498" i="3"/>
  <c r="O498" i="3"/>
  <c r="T498" i="3"/>
  <c r="N499" i="3"/>
  <c r="O499" i="3"/>
  <c r="T499" i="3"/>
  <c r="N500" i="3"/>
  <c r="O500" i="3"/>
  <c r="T500" i="3"/>
  <c r="N501" i="3"/>
  <c r="O501" i="3"/>
  <c r="T501" i="3"/>
  <c r="N502" i="3"/>
  <c r="O502" i="3"/>
  <c r="T502" i="3"/>
  <c r="N503" i="3"/>
  <c r="O503" i="3"/>
  <c r="T503" i="3"/>
  <c r="N504" i="3"/>
  <c r="O504" i="3"/>
  <c r="T504" i="3"/>
  <c r="N505" i="3"/>
  <c r="O505" i="3"/>
  <c r="T505" i="3"/>
  <c r="N506" i="3"/>
  <c r="O506" i="3"/>
  <c r="T506" i="3"/>
  <c r="N507" i="3"/>
  <c r="O507" i="3"/>
  <c r="T507" i="3"/>
  <c r="N508" i="3"/>
  <c r="O508" i="3"/>
  <c r="T508" i="3"/>
  <c r="N509" i="3"/>
  <c r="O509" i="3"/>
  <c r="T509" i="3"/>
  <c r="N510" i="3"/>
  <c r="O510" i="3"/>
  <c r="T510" i="3"/>
  <c r="N511" i="3"/>
  <c r="O511" i="3"/>
  <c r="T511" i="3"/>
  <c r="N512" i="3"/>
  <c r="O512" i="3"/>
  <c r="T512" i="3"/>
  <c r="N513" i="3"/>
  <c r="O513" i="3"/>
  <c r="T513" i="3"/>
  <c r="N514" i="3"/>
  <c r="O514" i="3"/>
  <c r="T514" i="3"/>
  <c r="N515" i="3"/>
  <c r="O515" i="3"/>
  <c r="T515" i="3"/>
  <c r="N516" i="3"/>
  <c r="O516" i="3"/>
  <c r="T516" i="3"/>
  <c r="N517" i="3"/>
  <c r="O517" i="3"/>
  <c r="T517" i="3"/>
  <c r="N518" i="3"/>
  <c r="O518" i="3"/>
  <c r="T518" i="3"/>
  <c r="N519" i="3"/>
  <c r="O519" i="3"/>
  <c r="T519" i="3"/>
  <c r="N520" i="3"/>
  <c r="O520" i="3"/>
  <c r="T520" i="3"/>
  <c r="N521" i="3"/>
  <c r="O521" i="3"/>
  <c r="T521" i="3"/>
  <c r="N522" i="3"/>
  <c r="O522" i="3"/>
  <c r="T522" i="3"/>
  <c r="N523" i="3"/>
  <c r="O523" i="3"/>
  <c r="T523" i="3"/>
  <c r="N524" i="3"/>
  <c r="O524" i="3"/>
  <c r="T524" i="3"/>
  <c r="N525" i="3"/>
  <c r="O525" i="3"/>
  <c r="T525" i="3"/>
  <c r="N526" i="3"/>
  <c r="O526" i="3"/>
  <c r="T526" i="3"/>
  <c r="N527" i="3"/>
  <c r="O527" i="3"/>
  <c r="T527" i="3"/>
  <c r="N528" i="3"/>
  <c r="O528" i="3"/>
  <c r="T528" i="3"/>
  <c r="N529" i="3"/>
  <c r="O529" i="3"/>
  <c r="T529" i="3"/>
  <c r="N530" i="3"/>
  <c r="O530" i="3"/>
  <c r="T530" i="3"/>
  <c r="N531" i="3"/>
  <c r="O531" i="3"/>
  <c r="T531" i="3"/>
  <c r="N532" i="3"/>
  <c r="O532" i="3"/>
  <c r="T532" i="3"/>
  <c r="N533" i="3"/>
  <c r="O533" i="3"/>
  <c r="T533" i="3"/>
  <c r="N534" i="3"/>
  <c r="O534" i="3"/>
  <c r="T534" i="3"/>
  <c r="N535" i="3"/>
  <c r="O535" i="3"/>
  <c r="T535" i="3"/>
  <c r="N536" i="3"/>
  <c r="O536" i="3"/>
  <c r="T536" i="3"/>
  <c r="N537" i="3"/>
  <c r="O537" i="3"/>
  <c r="T537" i="3"/>
  <c r="N538" i="3"/>
  <c r="O538" i="3"/>
  <c r="T538" i="3"/>
  <c r="N539" i="3"/>
  <c r="O539" i="3"/>
  <c r="T539" i="3"/>
  <c r="N540" i="3"/>
  <c r="O540" i="3"/>
  <c r="T540" i="3"/>
  <c r="N541" i="3"/>
  <c r="O541" i="3"/>
  <c r="T541" i="3"/>
  <c r="N542" i="3"/>
  <c r="O542" i="3"/>
  <c r="T542" i="3"/>
  <c r="N543" i="3"/>
  <c r="O543" i="3"/>
  <c r="T543" i="3"/>
  <c r="N544" i="3"/>
  <c r="O544" i="3"/>
  <c r="T544" i="3"/>
  <c r="N545" i="3"/>
  <c r="O545" i="3"/>
  <c r="T545" i="3"/>
  <c r="N546" i="3"/>
  <c r="O546" i="3"/>
  <c r="T546" i="3"/>
  <c r="N547" i="3"/>
  <c r="O547" i="3"/>
  <c r="T547" i="3"/>
  <c r="N548" i="3"/>
  <c r="O548" i="3"/>
  <c r="T548" i="3"/>
  <c r="N549" i="3"/>
  <c r="O549" i="3"/>
  <c r="T549" i="3"/>
  <c r="N550" i="3"/>
  <c r="O550" i="3"/>
  <c r="T550" i="3"/>
  <c r="N551" i="3"/>
  <c r="O551" i="3"/>
  <c r="T551" i="3"/>
  <c r="N552" i="3"/>
  <c r="O552" i="3"/>
  <c r="T552" i="3"/>
  <c r="N553" i="3"/>
  <c r="O553" i="3"/>
  <c r="T553" i="3"/>
  <c r="N554" i="3"/>
  <c r="O554" i="3"/>
  <c r="T554" i="3"/>
  <c r="N555" i="3"/>
  <c r="O555" i="3"/>
  <c r="T555" i="3"/>
  <c r="N556" i="3"/>
  <c r="O556" i="3"/>
  <c r="T556" i="3"/>
  <c r="N557" i="3"/>
  <c r="O557" i="3"/>
  <c r="T557" i="3"/>
  <c r="N558" i="3"/>
  <c r="O558" i="3"/>
  <c r="T558" i="3"/>
  <c r="N559" i="3"/>
  <c r="O559" i="3"/>
  <c r="T559" i="3"/>
  <c r="N560" i="3"/>
  <c r="O560" i="3"/>
  <c r="T560" i="3"/>
  <c r="N561" i="3"/>
  <c r="O561" i="3"/>
  <c r="T561" i="3"/>
  <c r="N562" i="3"/>
  <c r="O562" i="3"/>
  <c r="T562" i="3"/>
  <c r="N563" i="3"/>
  <c r="O563" i="3"/>
  <c r="T563" i="3"/>
  <c r="N564" i="3"/>
  <c r="O564" i="3"/>
  <c r="T564" i="3"/>
  <c r="B33" i="3"/>
  <c r="C33" i="3"/>
  <c r="D33" i="3"/>
  <c r="E33" i="3"/>
  <c r="H33" i="3"/>
  <c r="J33" i="3"/>
  <c r="L33" i="3"/>
  <c r="B34" i="3"/>
  <c r="C34" i="3"/>
  <c r="D34" i="3"/>
  <c r="E34" i="3"/>
  <c r="H34" i="3"/>
  <c r="J34" i="3"/>
  <c r="L34" i="3"/>
  <c r="B35" i="3"/>
  <c r="C35" i="3"/>
  <c r="D35" i="3"/>
  <c r="E35" i="3"/>
  <c r="H35" i="3"/>
  <c r="J35" i="3"/>
  <c r="L35" i="3"/>
  <c r="B36" i="3"/>
  <c r="C36" i="3"/>
  <c r="D36" i="3"/>
  <c r="E36" i="3"/>
  <c r="H36" i="3"/>
  <c r="J36" i="3"/>
  <c r="L36" i="3"/>
  <c r="B37" i="3"/>
  <c r="C37" i="3"/>
  <c r="D37" i="3"/>
  <c r="E37" i="3"/>
  <c r="H37" i="3"/>
  <c r="J37" i="3"/>
  <c r="L37" i="3"/>
  <c r="B38" i="3"/>
  <c r="C38" i="3"/>
  <c r="D38" i="3"/>
  <c r="E38" i="3"/>
  <c r="H38" i="3"/>
  <c r="J38" i="3"/>
  <c r="L38" i="3"/>
  <c r="B39" i="3"/>
  <c r="C39" i="3"/>
  <c r="D39" i="3"/>
  <c r="E39" i="3"/>
  <c r="H39" i="3"/>
  <c r="J39" i="3"/>
  <c r="L39" i="3"/>
  <c r="B40" i="3"/>
  <c r="C40" i="3"/>
  <c r="D40" i="3"/>
  <c r="E40" i="3"/>
  <c r="H40" i="3"/>
  <c r="J40" i="3"/>
  <c r="L40" i="3"/>
  <c r="B41" i="3"/>
  <c r="C41" i="3"/>
  <c r="D41" i="3"/>
  <c r="E41" i="3"/>
  <c r="H41" i="3"/>
  <c r="J41" i="3"/>
  <c r="L41" i="3"/>
  <c r="B42" i="3"/>
  <c r="C42" i="3"/>
  <c r="D42" i="3"/>
  <c r="E42" i="3"/>
  <c r="H42" i="3"/>
  <c r="J42" i="3"/>
  <c r="L42" i="3"/>
  <c r="B43" i="3"/>
  <c r="C43" i="3"/>
  <c r="D43" i="3"/>
  <c r="E43" i="3"/>
  <c r="H43" i="3"/>
  <c r="J43" i="3"/>
  <c r="L43" i="3"/>
  <c r="B44" i="3"/>
  <c r="C44" i="3"/>
  <c r="D44" i="3"/>
  <c r="E44" i="3"/>
  <c r="H44" i="3"/>
  <c r="J44" i="3"/>
  <c r="L44" i="3"/>
  <c r="B45" i="3"/>
  <c r="C45" i="3"/>
  <c r="D45" i="3"/>
  <c r="E45" i="3"/>
  <c r="H45" i="3"/>
  <c r="J45" i="3"/>
  <c r="L45" i="3"/>
  <c r="B46" i="3"/>
  <c r="C46" i="3"/>
  <c r="D46" i="3"/>
  <c r="E46" i="3"/>
  <c r="H46" i="3"/>
  <c r="J46" i="3"/>
  <c r="L46" i="3"/>
  <c r="B47" i="3"/>
  <c r="C47" i="3"/>
  <c r="D47" i="3"/>
  <c r="E47" i="3"/>
  <c r="H47" i="3"/>
  <c r="J47" i="3"/>
  <c r="L47" i="3"/>
  <c r="B48" i="3"/>
  <c r="C48" i="3"/>
  <c r="D48" i="3"/>
  <c r="E48" i="3"/>
  <c r="H48" i="3"/>
  <c r="J48" i="3"/>
  <c r="L48" i="3"/>
  <c r="B49" i="3"/>
  <c r="C49" i="3"/>
  <c r="D49" i="3"/>
  <c r="E49" i="3"/>
  <c r="H49" i="3"/>
  <c r="J49" i="3"/>
  <c r="L49" i="3"/>
  <c r="B50" i="3"/>
  <c r="C50" i="3"/>
  <c r="D50" i="3"/>
  <c r="E50" i="3"/>
  <c r="H50" i="3"/>
  <c r="J50" i="3"/>
  <c r="L50" i="3"/>
  <c r="B51" i="3"/>
  <c r="C51" i="3"/>
  <c r="D51" i="3"/>
  <c r="E51" i="3"/>
  <c r="H51" i="3"/>
  <c r="J51" i="3"/>
  <c r="L51" i="3"/>
  <c r="B52" i="3"/>
  <c r="C52" i="3"/>
  <c r="D52" i="3"/>
  <c r="E52" i="3"/>
  <c r="H52" i="3"/>
  <c r="J52" i="3"/>
  <c r="L52" i="3"/>
  <c r="B53" i="3"/>
  <c r="C53" i="3"/>
  <c r="D53" i="3"/>
  <c r="E53" i="3"/>
  <c r="H53" i="3"/>
  <c r="J53" i="3"/>
  <c r="L53" i="3"/>
  <c r="B54" i="3"/>
  <c r="C54" i="3"/>
  <c r="D54" i="3"/>
  <c r="E54" i="3"/>
  <c r="H54" i="3"/>
  <c r="J54" i="3"/>
  <c r="L54" i="3"/>
  <c r="B55" i="3"/>
  <c r="C55" i="3"/>
  <c r="D55" i="3"/>
  <c r="E55" i="3"/>
  <c r="H55" i="3"/>
  <c r="J55" i="3"/>
  <c r="L55" i="3"/>
  <c r="B56" i="3"/>
  <c r="C56" i="3"/>
  <c r="D56" i="3"/>
  <c r="E56" i="3"/>
  <c r="H56" i="3"/>
  <c r="J56" i="3"/>
  <c r="L56" i="3"/>
  <c r="B57" i="3"/>
  <c r="C57" i="3"/>
  <c r="D57" i="3"/>
  <c r="E57" i="3"/>
  <c r="H57" i="3"/>
  <c r="J57" i="3"/>
  <c r="L57" i="3"/>
  <c r="B58" i="3"/>
  <c r="C58" i="3"/>
  <c r="D58" i="3"/>
  <c r="E58" i="3"/>
  <c r="H58" i="3"/>
  <c r="J58" i="3"/>
  <c r="L58" i="3"/>
  <c r="B59" i="3"/>
  <c r="C59" i="3"/>
  <c r="D59" i="3"/>
  <c r="E59" i="3"/>
  <c r="H59" i="3"/>
  <c r="J59" i="3"/>
  <c r="L59" i="3"/>
  <c r="B60" i="3"/>
  <c r="C60" i="3"/>
  <c r="D60" i="3"/>
  <c r="E60" i="3"/>
  <c r="H60" i="3"/>
  <c r="J60" i="3"/>
  <c r="L60" i="3"/>
  <c r="B61" i="3"/>
  <c r="C61" i="3"/>
  <c r="D61" i="3"/>
  <c r="E61" i="3"/>
  <c r="H61" i="3"/>
  <c r="J61" i="3"/>
  <c r="L61" i="3"/>
  <c r="B62" i="3"/>
  <c r="C62" i="3"/>
  <c r="D62" i="3"/>
  <c r="E62" i="3"/>
  <c r="H62" i="3"/>
  <c r="J62" i="3"/>
  <c r="L62" i="3"/>
  <c r="B63" i="3"/>
  <c r="C63" i="3"/>
  <c r="D63" i="3"/>
  <c r="E63" i="3"/>
  <c r="H63" i="3"/>
  <c r="J63" i="3"/>
  <c r="L63" i="3"/>
  <c r="B64" i="3"/>
  <c r="C64" i="3"/>
  <c r="D64" i="3"/>
  <c r="E64" i="3"/>
  <c r="H64" i="3"/>
  <c r="J64" i="3"/>
  <c r="L64" i="3"/>
  <c r="B65" i="3"/>
  <c r="C65" i="3"/>
  <c r="D65" i="3"/>
  <c r="E65" i="3"/>
  <c r="H65" i="3"/>
  <c r="J65" i="3"/>
  <c r="L65" i="3"/>
  <c r="B66" i="3"/>
  <c r="C66" i="3"/>
  <c r="D66" i="3"/>
  <c r="E66" i="3"/>
  <c r="H66" i="3"/>
  <c r="J66" i="3"/>
  <c r="L66" i="3"/>
  <c r="B67" i="3"/>
  <c r="C67" i="3"/>
  <c r="D67" i="3"/>
  <c r="E67" i="3"/>
  <c r="H67" i="3"/>
  <c r="J67" i="3"/>
  <c r="L67" i="3"/>
  <c r="B68" i="3"/>
  <c r="C68" i="3"/>
  <c r="D68" i="3"/>
  <c r="E68" i="3"/>
  <c r="H68" i="3"/>
  <c r="J68" i="3"/>
  <c r="L68" i="3"/>
  <c r="B69" i="3"/>
  <c r="C69" i="3"/>
  <c r="D69" i="3"/>
  <c r="E69" i="3"/>
  <c r="H69" i="3"/>
  <c r="J69" i="3"/>
  <c r="L69" i="3"/>
  <c r="B70" i="3"/>
  <c r="C70" i="3"/>
  <c r="D70" i="3"/>
  <c r="E70" i="3"/>
  <c r="H70" i="3"/>
  <c r="J70" i="3"/>
  <c r="L70" i="3"/>
  <c r="B71" i="3"/>
  <c r="C71" i="3"/>
  <c r="D71" i="3"/>
  <c r="E71" i="3"/>
  <c r="H71" i="3"/>
  <c r="J71" i="3"/>
  <c r="L71" i="3"/>
  <c r="B72" i="3"/>
  <c r="C72" i="3"/>
  <c r="D72" i="3"/>
  <c r="E72" i="3"/>
  <c r="H72" i="3"/>
  <c r="J72" i="3"/>
  <c r="L72" i="3"/>
  <c r="B73" i="3"/>
  <c r="C73" i="3"/>
  <c r="D73" i="3"/>
  <c r="E73" i="3"/>
  <c r="H73" i="3"/>
  <c r="J73" i="3"/>
  <c r="L73" i="3"/>
  <c r="B74" i="3"/>
  <c r="C74" i="3"/>
  <c r="D74" i="3"/>
  <c r="E74" i="3"/>
  <c r="H74" i="3"/>
  <c r="J74" i="3"/>
  <c r="L74" i="3"/>
  <c r="B75" i="3"/>
  <c r="C75" i="3"/>
  <c r="D75" i="3"/>
  <c r="E75" i="3"/>
  <c r="H75" i="3"/>
  <c r="J75" i="3"/>
  <c r="L75" i="3"/>
  <c r="B76" i="3"/>
  <c r="C76" i="3"/>
  <c r="D76" i="3"/>
  <c r="E76" i="3"/>
  <c r="H76" i="3"/>
  <c r="J76" i="3"/>
  <c r="L76" i="3"/>
  <c r="B77" i="3"/>
  <c r="C77" i="3"/>
  <c r="D77" i="3"/>
  <c r="E77" i="3"/>
  <c r="H77" i="3"/>
  <c r="J77" i="3"/>
  <c r="L77" i="3"/>
  <c r="B78" i="3"/>
  <c r="C78" i="3"/>
  <c r="D78" i="3"/>
  <c r="E78" i="3"/>
  <c r="H78" i="3"/>
  <c r="J78" i="3"/>
  <c r="L78" i="3"/>
  <c r="B79" i="3"/>
  <c r="C79" i="3"/>
  <c r="D79" i="3"/>
  <c r="E79" i="3"/>
  <c r="H79" i="3"/>
  <c r="J79" i="3"/>
  <c r="L79" i="3"/>
  <c r="B80" i="3"/>
  <c r="C80" i="3"/>
  <c r="D80" i="3"/>
  <c r="E80" i="3"/>
  <c r="H80" i="3"/>
  <c r="J80" i="3"/>
  <c r="L80" i="3"/>
  <c r="B81" i="3"/>
  <c r="C81" i="3"/>
  <c r="D81" i="3"/>
  <c r="E81" i="3"/>
  <c r="H81" i="3"/>
  <c r="J81" i="3"/>
  <c r="L81" i="3"/>
  <c r="B82" i="3"/>
  <c r="C82" i="3"/>
  <c r="D82" i="3"/>
  <c r="E82" i="3"/>
  <c r="H82" i="3"/>
  <c r="J82" i="3"/>
  <c r="L82" i="3"/>
  <c r="B83" i="3"/>
  <c r="C83" i="3"/>
  <c r="D83" i="3"/>
  <c r="E83" i="3"/>
  <c r="H83" i="3"/>
  <c r="J83" i="3"/>
  <c r="L83" i="3"/>
  <c r="B84" i="3"/>
  <c r="C84" i="3"/>
  <c r="D84" i="3"/>
  <c r="E84" i="3"/>
  <c r="H84" i="3"/>
  <c r="J84" i="3"/>
  <c r="L84" i="3"/>
  <c r="B85" i="3"/>
  <c r="C85" i="3"/>
  <c r="D85" i="3"/>
  <c r="E85" i="3"/>
  <c r="H85" i="3"/>
  <c r="J85" i="3"/>
  <c r="L85" i="3"/>
  <c r="B86" i="3"/>
  <c r="C86" i="3"/>
  <c r="D86" i="3"/>
  <c r="E86" i="3"/>
  <c r="H86" i="3"/>
  <c r="J86" i="3"/>
  <c r="L86" i="3"/>
  <c r="B87" i="3"/>
  <c r="C87" i="3"/>
  <c r="D87" i="3"/>
  <c r="E87" i="3"/>
  <c r="H87" i="3"/>
  <c r="J87" i="3"/>
  <c r="L87" i="3"/>
  <c r="B88" i="3"/>
  <c r="C88" i="3"/>
  <c r="D88" i="3"/>
  <c r="E88" i="3"/>
  <c r="H88" i="3"/>
  <c r="J88" i="3"/>
  <c r="L88" i="3"/>
  <c r="B89" i="3"/>
  <c r="C89" i="3"/>
  <c r="D89" i="3"/>
  <c r="E89" i="3"/>
  <c r="H89" i="3"/>
  <c r="J89" i="3"/>
  <c r="L89" i="3"/>
  <c r="B90" i="3"/>
  <c r="C90" i="3"/>
  <c r="D90" i="3"/>
  <c r="E90" i="3"/>
  <c r="H90" i="3"/>
  <c r="J90" i="3"/>
  <c r="L90" i="3"/>
  <c r="B91" i="3"/>
  <c r="C91" i="3"/>
  <c r="D91" i="3"/>
  <c r="E91" i="3"/>
  <c r="H91" i="3"/>
  <c r="J91" i="3"/>
  <c r="L91" i="3"/>
  <c r="B92" i="3"/>
  <c r="C92" i="3"/>
  <c r="D92" i="3"/>
  <c r="E92" i="3"/>
  <c r="H92" i="3"/>
  <c r="J92" i="3"/>
  <c r="L92" i="3"/>
  <c r="B93" i="3"/>
  <c r="C93" i="3"/>
  <c r="D93" i="3"/>
  <c r="E93" i="3"/>
  <c r="H93" i="3"/>
  <c r="J93" i="3"/>
  <c r="L93" i="3"/>
  <c r="B94" i="3"/>
  <c r="C94" i="3"/>
  <c r="D94" i="3"/>
  <c r="E94" i="3"/>
  <c r="H94" i="3"/>
  <c r="J94" i="3"/>
  <c r="L94" i="3"/>
  <c r="B95" i="3"/>
  <c r="C95" i="3"/>
  <c r="D95" i="3"/>
  <c r="E95" i="3"/>
  <c r="H95" i="3"/>
  <c r="J95" i="3"/>
  <c r="L95" i="3"/>
  <c r="B96" i="3"/>
  <c r="C96" i="3"/>
  <c r="D96" i="3"/>
  <c r="E96" i="3"/>
  <c r="H96" i="3"/>
  <c r="J96" i="3"/>
  <c r="L96" i="3"/>
  <c r="B97" i="3"/>
  <c r="C97" i="3"/>
  <c r="D97" i="3"/>
  <c r="E97" i="3"/>
  <c r="H97" i="3"/>
  <c r="J97" i="3"/>
  <c r="L97" i="3"/>
  <c r="B98" i="3"/>
  <c r="C98" i="3"/>
  <c r="D98" i="3"/>
  <c r="E98" i="3"/>
  <c r="H98" i="3"/>
  <c r="J98" i="3"/>
  <c r="L98" i="3"/>
  <c r="B99" i="3"/>
  <c r="C99" i="3"/>
  <c r="D99" i="3"/>
  <c r="E99" i="3"/>
  <c r="H99" i="3"/>
  <c r="J99" i="3"/>
  <c r="L99" i="3"/>
  <c r="B100" i="3"/>
  <c r="C100" i="3"/>
  <c r="D100" i="3"/>
  <c r="E100" i="3"/>
  <c r="H100" i="3"/>
  <c r="J100" i="3"/>
  <c r="L100" i="3"/>
  <c r="B101" i="3"/>
  <c r="C101" i="3"/>
  <c r="D101" i="3"/>
  <c r="E101" i="3"/>
  <c r="H101" i="3"/>
  <c r="J101" i="3"/>
  <c r="L101" i="3"/>
  <c r="B102" i="3"/>
  <c r="C102" i="3"/>
  <c r="D102" i="3"/>
  <c r="E102" i="3"/>
  <c r="H102" i="3"/>
  <c r="J102" i="3"/>
  <c r="L102" i="3"/>
  <c r="B103" i="3"/>
  <c r="C103" i="3"/>
  <c r="D103" i="3"/>
  <c r="E103" i="3"/>
  <c r="H103" i="3"/>
  <c r="J103" i="3"/>
  <c r="L103" i="3"/>
  <c r="B104" i="3"/>
  <c r="C104" i="3"/>
  <c r="D104" i="3"/>
  <c r="E104" i="3"/>
  <c r="H104" i="3"/>
  <c r="J104" i="3"/>
  <c r="L104" i="3"/>
  <c r="B105" i="3"/>
  <c r="C105" i="3"/>
  <c r="D105" i="3"/>
  <c r="E105" i="3"/>
  <c r="H105" i="3"/>
  <c r="J105" i="3"/>
  <c r="L105" i="3"/>
  <c r="B106" i="3"/>
  <c r="C106" i="3"/>
  <c r="D106" i="3"/>
  <c r="E106" i="3"/>
  <c r="H106" i="3"/>
  <c r="J106" i="3"/>
  <c r="L106" i="3"/>
  <c r="B107" i="3"/>
  <c r="C107" i="3"/>
  <c r="D107" i="3"/>
  <c r="E107" i="3"/>
  <c r="H107" i="3"/>
  <c r="J107" i="3"/>
  <c r="L107" i="3"/>
  <c r="B108" i="3"/>
  <c r="C108" i="3"/>
  <c r="D108" i="3"/>
  <c r="E108" i="3"/>
  <c r="H108" i="3"/>
  <c r="J108" i="3"/>
  <c r="L108" i="3"/>
  <c r="B109" i="3"/>
  <c r="C109" i="3"/>
  <c r="D109" i="3"/>
  <c r="E109" i="3"/>
  <c r="H109" i="3"/>
  <c r="J109" i="3"/>
  <c r="L109" i="3"/>
  <c r="B110" i="3"/>
  <c r="C110" i="3"/>
  <c r="D110" i="3"/>
  <c r="E110" i="3"/>
  <c r="H110" i="3"/>
  <c r="J110" i="3"/>
  <c r="L110" i="3"/>
  <c r="B111" i="3"/>
  <c r="C111" i="3"/>
  <c r="D111" i="3"/>
  <c r="E111" i="3"/>
  <c r="H111" i="3"/>
  <c r="J111" i="3"/>
  <c r="L111" i="3"/>
  <c r="B112" i="3"/>
  <c r="C112" i="3"/>
  <c r="D112" i="3"/>
  <c r="E112" i="3"/>
  <c r="H112" i="3"/>
  <c r="J112" i="3"/>
  <c r="L112" i="3"/>
  <c r="B113" i="3"/>
  <c r="C113" i="3"/>
  <c r="D113" i="3"/>
  <c r="E113" i="3"/>
  <c r="H113" i="3"/>
  <c r="J113" i="3"/>
  <c r="L113" i="3"/>
  <c r="B114" i="3"/>
  <c r="C114" i="3"/>
  <c r="D114" i="3"/>
  <c r="E114" i="3"/>
  <c r="H114" i="3"/>
  <c r="J114" i="3"/>
  <c r="L114" i="3"/>
  <c r="B115" i="3"/>
  <c r="C115" i="3"/>
  <c r="D115" i="3"/>
  <c r="E115" i="3"/>
  <c r="H115" i="3"/>
  <c r="J115" i="3"/>
  <c r="L115" i="3"/>
  <c r="B116" i="3"/>
  <c r="C116" i="3"/>
  <c r="D116" i="3"/>
  <c r="E116" i="3"/>
  <c r="H116" i="3"/>
  <c r="J116" i="3"/>
  <c r="L116" i="3"/>
  <c r="B117" i="3"/>
  <c r="C117" i="3"/>
  <c r="D117" i="3"/>
  <c r="E117" i="3"/>
  <c r="H117" i="3"/>
  <c r="J117" i="3"/>
  <c r="L117" i="3"/>
  <c r="B118" i="3"/>
  <c r="C118" i="3"/>
  <c r="D118" i="3"/>
  <c r="E118" i="3"/>
  <c r="H118" i="3"/>
  <c r="J118" i="3"/>
  <c r="L118" i="3"/>
  <c r="B119" i="3"/>
  <c r="C119" i="3"/>
  <c r="D119" i="3"/>
  <c r="E119" i="3"/>
  <c r="H119" i="3"/>
  <c r="J119" i="3"/>
  <c r="L119" i="3"/>
  <c r="B120" i="3"/>
  <c r="C120" i="3"/>
  <c r="D120" i="3"/>
  <c r="E120" i="3"/>
  <c r="H120" i="3"/>
  <c r="J120" i="3"/>
  <c r="L120" i="3"/>
  <c r="B121" i="3"/>
  <c r="C121" i="3"/>
  <c r="D121" i="3"/>
  <c r="E121" i="3"/>
  <c r="H121" i="3"/>
  <c r="J121" i="3"/>
  <c r="L121" i="3"/>
  <c r="B122" i="3"/>
  <c r="C122" i="3"/>
  <c r="D122" i="3"/>
  <c r="E122" i="3"/>
  <c r="H122" i="3"/>
  <c r="J122" i="3"/>
  <c r="L122" i="3"/>
  <c r="B123" i="3"/>
  <c r="C123" i="3"/>
  <c r="D123" i="3"/>
  <c r="E123" i="3"/>
  <c r="H123" i="3"/>
  <c r="J123" i="3"/>
  <c r="L123" i="3"/>
  <c r="B124" i="3"/>
  <c r="C124" i="3"/>
  <c r="D124" i="3"/>
  <c r="E124" i="3"/>
  <c r="H124" i="3"/>
  <c r="J124" i="3"/>
  <c r="L124" i="3"/>
  <c r="B125" i="3"/>
  <c r="C125" i="3"/>
  <c r="D125" i="3"/>
  <c r="E125" i="3"/>
  <c r="H125" i="3"/>
  <c r="J125" i="3"/>
  <c r="L125" i="3"/>
  <c r="B126" i="3"/>
  <c r="C126" i="3"/>
  <c r="D126" i="3"/>
  <c r="E126" i="3"/>
  <c r="H126" i="3"/>
  <c r="J126" i="3"/>
  <c r="L126" i="3"/>
  <c r="B127" i="3"/>
  <c r="C127" i="3"/>
  <c r="D127" i="3"/>
  <c r="E127" i="3"/>
  <c r="H127" i="3"/>
  <c r="J127" i="3"/>
  <c r="L127" i="3"/>
  <c r="B128" i="3"/>
  <c r="C128" i="3"/>
  <c r="D128" i="3"/>
  <c r="E128" i="3"/>
  <c r="H128" i="3"/>
  <c r="J128" i="3"/>
  <c r="L128" i="3"/>
  <c r="B129" i="3"/>
  <c r="C129" i="3"/>
  <c r="D129" i="3"/>
  <c r="E129" i="3"/>
  <c r="H129" i="3"/>
  <c r="J129" i="3"/>
  <c r="L129" i="3"/>
  <c r="B130" i="3"/>
  <c r="C130" i="3"/>
  <c r="D130" i="3"/>
  <c r="E130" i="3"/>
  <c r="H130" i="3"/>
  <c r="J130" i="3"/>
  <c r="L130" i="3"/>
  <c r="B131" i="3"/>
  <c r="C131" i="3"/>
  <c r="D131" i="3"/>
  <c r="E131" i="3"/>
  <c r="H131" i="3"/>
  <c r="J131" i="3"/>
  <c r="L131" i="3"/>
  <c r="B132" i="3"/>
  <c r="C132" i="3"/>
  <c r="D132" i="3"/>
  <c r="E132" i="3"/>
  <c r="H132" i="3"/>
  <c r="J132" i="3"/>
  <c r="L132" i="3"/>
  <c r="B133" i="3"/>
  <c r="C133" i="3"/>
  <c r="D133" i="3"/>
  <c r="E133" i="3"/>
  <c r="H133" i="3"/>
  <c r="J133" i="3"/>
  <c r="L133" i="3"/>
  <c r="B134" i="3"/>
  <c r="C134" i="3"/>
  <c r="D134" i="3"/>
  <c r="E134" i="3"/>
  <c r="H134" i="3"/>
  <c r="J134" i="3"/>
  <c r="L134" i="3"/>
  <c r="B135" i="3"/>
  <c r="C135" i="3"/>
  <c r="D135" i="3"/>
  <c r="E135" i="3"/>
  <c r="H135" i="3"/>
  <c r="J135" i="3"/>
  <c r="L135" i="3"/>
  <c r="B136" i="3"/>
  <c r="C136" i="3"/>
  <c r="D136" i="3"/>
  <c r="E136" i="3"/>
  <c r="H136" i="3"/>
  <c r="J136" i="3"/>
  <c r="L136" i="3"/>
  <c r="B137" i="3"/>
  <c r="C137" i="3"/>
  <c r="D137" i="3"/>
  <c r="E137" i="3"/>
  <c r="H137" i="3"/>
  <c r="J137" i="3"/>
  <c r="L137" i="3"/>
  <c r="B138" i="3"/>
  <c r="C138" i="3"/>
  <c r="D138" i="3"/>
  <c r="E138" i="3"/>
  <c r="H138" i="3"/>
  <c r="J138" i="3"/>
  <c r="L138" i="3"/>
  <c r="B139" i="3"/>
  <c r="C139" i="3"/>
  <c r="D139" i="3"/>
  <c r="E139" i="3"/>
  <c r="H139" i="3"/>
  <c r="J139" i="3"/>
  <c r="L139" i="3"/>
  <c r="B140" i="3"/>
  <c r="C140" i="3"/>
  <c r="D140" i="3"/>
  <c r="E140" i="3"/>
  <c r="H140" i="3"/>
  <c r="J140" i="3"/>
  <c r="L140" i="3"/>
  <c r="B141" i="3"/>
  <c r="C141" i="3"/>
  <c r="D141" i="3"/>
  <c r="E141" i="3"/>
  <c r="H141" i="3"/>
  <c r="J141" i="3"/>
  <c r="L141" i="3"/>
  <c r="B142" i="3"/>
  <c r="C142" i="3"/>
  <c r="D142" i="3"/>
  <c r="E142" i="3"/>
  <c r="H142" i="3"/>
  <c r="J142" i="3"/>
  <c r="L142" i="3"/>
  <c r="B143" i="3"/>
  <c r="C143" i="3"/>
  <c r="D143" i="3"/>
  <c r="E143" i="3"/>
  <c r="H143" i="3"/>
  <c r="J143" i="3"/>
  <c r="L143" i="3"/>
  <c r="B144" i="3"/>
  <c r="C144" i="3"/>
  <c r="D144" i="3"/>
  <c r="E144" i="3"/>
  <c r="H144" i="3"/>
  <c r="J144" i="3"/>
  <c r="L144" i="3"/>
  <c r="B145" i="3"/>
  <c r="C145" i="3"/>
  <c r="D145" i="3"/>
  <c r="E145" i="3"/>
  <c r="H145" i="3"/>
  <c r="J145" i="3"/>
  <c r="L145" i="3"/>
  <c r="B146" i="3"/>
  <c r="C146" i="3"/>
  <c r="D146" i="3"/>
  <c r="E146" i="3"/>
  <c r="H146" i="3"/>
  <c r="J146" i="3"/>
  <c r="L146" i="3"/>
  <c r="B147" i="3"/>
  <c r="C147" i="3"/>
  <c r="D147" i="3"/>
  <c r="E147" i="3"/>
  <c r="H147" i="3"/>
  <c r="J147" i="3"/>
  <c r="L147" i="3"/>
  <c r="B148" i="3"/>
  <c r="C148" i="3"/>
  <c r="D148" i="3"/>
  <c r="E148" i="3"/>
  <c r="H148" i="3"/>
  <c r="J148" i="3"/>
  <c r="L148" i="3"/>
  <c r="B149" i="3"/>
  <c r="C149" i="3"/>
  <c r="D149" i="3"/>
  <c r="E149" i="3"/>
  <c r="H149" i="3"/>
  <c r="J149" i="3"/>
  <c r="L149" i="3"/>
  <c r="B150" i="3"/>
  <c r="C150" i="3"/>
  <c r="D150" i="3"/>
  <c r="E150" i="3"/>
  <c r="H150" i="3"/>
  <c r="J150" i="3"/>
  <c r="L150" i="3"/>
  <c r="B151" i="3"/>
  <c r="C151" i="3"/>
  <c r="D151" i="3"/>
  <c r="E151" i="3"/>
  <c r="H151" i="3"/>
  <c r="J151" i="3"/>
  <c r="L151" i="3"/>
  <c r="B152" i="3"/>
  <c r="C152" i="3"/>
  <c r="D152" i="3"/>
  <c r="E152" i="3"/>
  <c r="H152" i="3"/>
  <c r="J152" i="3"/>
  <c r="L152" i="3"/>
  <c r="B153" i="3"/>
  <c r="C153" i="3"/>
  <c r="D153" i="3"/>
  <c r="E153" i="3"/>
  <c r="H153" i="3"/>
  <c r="J153" i="3"/>
  <c r="L153" i="3"/>
  <c r="B154" i="3"/>
  <c r="C154" i="3"/>
  <c r="D154" i="3"/>
  <c r="E154" i="3"/>
  <c r="H154" i="3"/>
  <c r="J154" i="3"/>
  <c r="L154" i="3"/>
  <c r="B155" i="3"/>
  <c r="C155" i="3"/>
  <c r="D155" i="3"/>
  <c r="E155" i="3"/>
  <c r="H155" i="3"/>
  <c r="J155" i="3"/>
  <c r="L155" i="3"/>
  <c r="B156" i="3"/>
  <c r="C156" i="3"/>
  <c r="D156" i="3"/>
  <c r="E156" i="3"/>
  <c r="H156" i="3"/>
  <c r="J156" i="3"/>
  <c r="L156" i="3"/>
  <c r="B157" i="3"/>
  <c r="C157" i="3"/>
  <c r="D157" i="3"/>
  <c r="E157" i="3"/>
  <c r="H157" i="3"/>
  <c r="J157" i="3"/>
  <c r="L157" i="3"/>
  <c r="B158" i="3"/>
  <c r="C158" i="3"/>
  <c r="D158" i="3"/>
  <c r="E158" i="3"/>
  <c r="H158" i="3"/>
  <c r="J158" i="3"/>
  <c r="L158" i="3"/>
  <c r="B159" i="3"/>
  <c r="C159" i="3"/>
  <c r="D159" i="3"/>
  <c r="E159" i="3"/>
  <c r="H159" i="3"/>
  <c r="J159" i="3"/>
  <c r="L159" i="3"/>
  <c r="B160" i="3"/>
  <c r="C160" i="3"/>
  <c r="D160" i="3"/>
  <c r="E160" i="3"/>
  <c r="H160" i="3"/>
  <c r="J160" i="3"/>
  <c r="L160" i="3"/>
  <c r="B161" i="3"/>
  <c r="C161" i="3"/>
  <c r="D161" i="3"/>
  <c r="E161" i="3"/>
  <c r="H161" i="3"/>
  <c r="J161" i="3"/>
  <c r="L161" i="3"/>
  <c r="B162" i="3"/>
  <c r="C162" i="3"/>
  <c r="D162" i="3"/>
  <c r="E162" i="3"/>
  <c r="H162" i="3"/>
  <c r="J162" i="3"/>
  <c r="L162" i="3"/>
  <c r="B163" i="3"/>
  <c r="C163" i="3"/>
  <c r="D163" i="3"/>
  <c r="E163" i="3"/>
  <c r="H163" i="3"/>
  <c r="J163" i="3"/>
  <c r="L163" i="3"/>
  <c r="B164" i="3"/>
  <c r="C164" i="3"/>
  <c r="D164" i="3"/>
  <c r="E164" i="3"/>
  <c r="H164" i="3"/>
  <c r="J164" i="3"/>
  <c r="L164" i="3"/>
  <c r="B165" i="3"/>
  <c r="C165" i="3"/>
  <c r="D165" i="3"/>
  <c r="E165" i="3"/>
  <c r="H165" i="3"/>
  <c r="J165" i="3"/>
  <c r="L165" i="3"/>
  <c r="B166" i="3"/>
  <c r="C166" i="3"/>
  <c r="D166" i="3"/>
  <c r="E166" i="3"/>
  <c r="H166" i="3"/>
  <c r="J166" i="3"/>
  <c r="L166" i="3"/>
  <c r="B167" i="3"/>
  <c r="C167" i="3"/>
  <c r="D167" i="3"/>
  <c r="E167" i="3"/>
  <c r="H167" i="3"/>
  <c r="J167" i="3"/>
  <c r="L167" i="3"/>
  <c r="B168" i="3"/>
  <c r="C168" i="3"/>
  <c r="D168" i="3"/>
  <c r="E168" i="3"/>
  <c r="H168" i="3"/>
  <c r="J168" i="3"/>
  <c r="L168" i="3"/>
  <c r="B169" i="3"/>
  <c r="C169" i="3"/>
  <c r="D169" i="3"/>
  <c r="E169" i="3"/>
  <c r="H169" i="3"/>
  <c r="J169" i="3"/>
  <c r="L169" i="3"/>
  <c r="B170" i="3"/>
  <c r="C170" i="3"/>
  <c r="D170" i="3"/>
  <c r="E170" i="3"/>
  <c r="H170" i="3"/>
  <c r="J170" i="3"/>
  <c r="L170" i="3"/>
  <c r="B171" i="3"/>
  <c r="C171" i="3"/>
  <c r="D171" i="3"/>
  <c r="E171" i="3"/>
  <c r="H171" i="3"/>
  <c r="J171" i="3"/>
  <c r="L171" i="3"/>
  <c r="B172" i="3"/>
  <c r="C172" i="3"/>
  <c r="D172" i="3"/>
  <c r="E172" i="3"/>
  <c r="H172" i="3"/>
  <c r="J172" i="3"/>
  <c r="L172" i="3"/>
  <c r="B173" i="3"/>
  <c r="C173" i="3"/>
  <c r="D173" i="3"/>
  <c r="E173" i="3"/>
  <c r="H173" i="3"/>
  <c r="J173" i="3"/>
  <c r="L173" i="3"/>
  <c r="B174" i="3"/>
  <c r="C174" i="3"/>
  <c r="D174" i="3"/>
  <c r="E174" i="3"/>
  <c r="H174" i="3"/>
  <c r="J174" i="3"/>
  <c r="L174" i="3"/>
  <c r="B175" i="3"/>
  <c r="C175" i="3"/>
  <c r="D175" i="3"/>
  <c r="E175" i="3"/>
  <c r="H175" i="3"/>
  <c r="J175" i="3"/>
  <c r="L175" i="3"/>
  <c r="B176" i="3"/>
  <c r="C176" i="3"/>
  <c r="D176" i="3"/>
  <c r="E176" i="3"/>
  <c r="H176" i="3"/>
  <c r="J176" i="3"/>
  <c r="L176" i="3"/>
  <c r="B177" i="3"/>
  <c r="C177" i="3"/>
  <c r="D177" i="3"/>
  <c r="E177" i="3"/>
  <c r="H177" i="3"/>
  <c r="J177" i="3"/>
  <c r="L177" i="3"/>
  <c r="B178" i="3"/>
  <c r="C178" i="3"/>
  <c r="D178" i="3"/>
  <c r="E178" i="3"/>
  <c r="H178" i="3"/>
  <c r="J178" i="3"/>
  <c r="L178" i="3"/>
  <c r="B179" i="3"/>
  <c r="C179" i="3"/>
  <c r="D179" i="3"/>
  <c r="E179" i="3"/>
  <c r="H179" i="3"/>
  <c r="J179" i="3"/>
  <c r="L179" i="3"/>
  <c r="B180" i="3"/>
  <c r="C180" i="3"/>
  <c r="D180" i="3"/>
  <c r="E180" i="3"/>
  <c r="H180" i="3"/>
  <c r="J180" i="3"/>
  <c r="L180" i="3"/>
  <c r="B181" i="3"/>
  <c r="C181" i="3"/>
  <c r="D181" i="3"/>
  <c r="E181" i="3"/>
  <c r="H181" i="3"/>
  <c r="J181" i="3"/>
  <c r="L181" i="3"/>
  <c r="B182" i="3"/>
  <c r="C182" i="3"/>
  <c r="D182" i="3"/>
  <c r="E182" i="3"/>
  <c r="H182" i="3"/>
  <c r="J182" i="3"/>
  <c r="L182" i="3"/>
  <c r="B183" i="3"/>
  <c r="C183" i="3"/>
  <c r="D183" i="3"/>
  <c r="E183" i="3"/>
  <c r="H183" i="3"/>
  <c r="J183" i="3"/>
  <c r="L183" i="3"/>
  <c r="B184" i="3"/>
  <c r="C184" i="3"/>
  <c r="D184" i="3"/>
  <c r="E184" i="3"/>
  <c r="H184" i="3"/>
  <c r="J184" i="3"/>
  <c r="L184" i="3"/>
  <c r="B185" i="3"/>
  <c r="C185" i="3"/>
  <c r="D185" i="3"/>
  <c r="E185" i="3"/>
  <c r="H185" i="3"/>
  <c r="J185" i="3"/>
  <c r="L185" i="3"/>
  <c r="B186" i="3"/>
  <c r="C186" i="3"/>
  <c r="D186" i="3"/>
  <c r="E186" i="3"/>
  <c r="H186" i="3"/>
  <c r="J186" i="3"/>
  <c r="L186" i="3"/>
  <c r="B187" i="3"/>
  <c r="C187" i="3"/>
  <c r="D187" i="3"/>
  <c r="E187" i="3"/>
  <c r="H187" i="3"/>
  <c r="J187" i="3"/>
  <c r="L187" i="3"/>
  <c r="B188" i="3"/>
  <c r="C188" i="3"/>
  <c r="D188" i="3"/>
  <c r="E188" i="3"/>
  <c r="H188" i="3"/>
  <c r="J188" i="3"/>
  <c r="L188" i="3"/>
  <c r="B189" i="3"/>
  <c r="C189" i="3"/>
  <c r="D189" i="3"/>
  <c r="E189" i="3"/>
  <c r="H189" i="3"/>
  <c r="J189" i="3"/>
  <c r="L189" i="3"/>
  <c r="B190" i="3"/>
  <c r="C190" i="3"/>
  <c r="D190" i="3"/>
  <c r="E190" i="3"/>
  <c r="H190" i="3"/>
  <c r="J190" i="3"/>
  <c r="L190" i="3"/>
  <c r="B191" i="3"/>
  <c r="C191" i="3"/>
  <c r="D191" i="3"/>
  <c r="E191" i="3"/>
  <c r="H191" i="3"/>
  <c r="J191" i="3"/>
  <c r="L191" i="3"/>
  <c r="B192" i="3"/>
  <c r="C192" i="3"/>
  <c r="D192" i="3"/>
  <c r="E192" i="3"/>
  <c r="H192" i="3"/>
  <c r="J192" i="3"/>
  <c r="L192" i="3"/>
  <c r="B193" i="3"/>
  <c r="C193" i="3"/>
  <c r="D193" i="3"/>
  <c r="E193" i="3"/>
  <c r="H193" i="3"/>
  <c r="J193" i="3"/>
  <c r="L193" i="3"/>
  <c r="B194" i="3"/>
  <c r="C194" i="3"/>
  <c r="D194" i="3"/>
  <c r="E194" i="3"/>
  <c r="H194" i="3"/>
  <c r="J194" i="3"/>
  <c r="L194" i="3"/>
  <c r="B195" i="3"/>
  <c r="C195" i="3"/>
  <c r="D195" i="3"/>
  <c r="E195" i="3"/>
  <c r="H195" i="3"/>
  <c r="J195" i="3"/>
  <c r="L195" i="3"/>
  <c r="B196" i="3"/>
  <c r="C196" i="3"/>
  <c r="D196" i="3"/>
  <c r="E196" i="3"/>
  <c r="H196" i="3"/>
  <c r="J196" i="3"/>
  <c r="L196" i="3"/>
  <c r="B197" i="3"/>
  <c r="C197" i="3"/>
  <c r="D197" i="3"/>
  <c r="E197" i="3"/>
  <c r="H197" i="3"/>
  <c r="J197" i="3"/>
  <c r="L197" i="3"/>
  <c r="B198" i="3"/>
  <c r="C198" i="3"/>
  <c r="D198" i="3"/>
  <c r="E198" i="3"/>
  <c r="H198" i="3"/>
  <c r="J198" i="3"/>
  <c r="L198" i="3"/>
  <c r="B199" i="3"/>
  <c r="C199" i="3"/>
  <c r="D199" i="3"/>
  <c r="E199" i="3"/>
  <c r="H199" i="3"/>
  <c r="J199" i="3"/>
  <c r="L199" i="3"/>
  <c r="B200" i="3"/>
  <c r="C200" i="3"/>
  <c r="D200" i="3"/>
  <c r="E200" i="3"/>
  <c r="H200" i="3"/>
  <c r="J200" i="3"/>
  <c r="L200" i="3"/>
  <c r="B201" i="3"/>
  <c r="C201" i="3"/>
  <c r="D201" i="3"/>
  <c r="E201" i="3"/>
  <c r="H201" i="3"/>
  <c r="J201" i="3"/>
  <c r="L201" i="3"/>
  <c r="B202" i="3"/>
  <c r="C202" i="3"/>
  <c r="D202" i="3"/>
  <c r="E202" i="3"/>
  <c r="H202" i="3"/>
  <c r="J202" i="3"/>
  <c r="L202" i="3"/>
  <c r="B203" i="3"/>
  <c r="C203" i="3"/>
  <c r="D203" i="3"/>
  <c r="E203" i="3"/>
  <c r="H203" i="3"/>
  <c r="J203" i="3"/>
  <c r="L203" i="3"/>
  <c r="B204" i="3"/>
  <c r="C204" i="3"/>
  <c r="D204" i="3"/>
  <c r="E204" i="3"/>
  <c r="H204" i="3"/>
  <c r="J204" i="3"/>
  <c r="L204" i="3"/>
  <c r="B205" i="3"/>
  <c r="C205" i="3"/>
  <c r="D205" i="3"/>
  <c r="E205" i="3"/>
  <c r="H205" i="3"/>
  <c r="J205" i="3"/>
  <c r="L205" i="3"/>
  <c r="B206" i="3"/>
  <c r="C206" i="3"/>
  <c r="D206" i="3"/>
  <c r="E206" i="3"/>
  <c r="H206" i="3"/>
  <c r="J206" i="3"/>
  <c r="L206" i="3"/>
  <c r="B207" i="3"/>
  <c r="C207" i="3"/>
  <c r="D207" i="3"/>
  <c r="E207" i="3"/>
  <c r="H207" i="3"/>
  <c r="J207" i="3"/>
  <c r="L207" i="3"/>
  <c r="B208" i="3"/>
  <c r="C208" i="3"/>
  <c r="D208" i="3"/>
  <c r="E208" i="3"/>
  <c r="H208" i="3"/>
  <c r="J208" i="3"/>
  <c r="L208" i="3"/>
  <c r="B209" i="3"/>
  <c r="C209" i="3"/>
  <c r="D209" i="3"/>
  <c r="E209" i="3"/>
  <c r="H209" i="3"/>
  <c r="J209" i="3"/>
  <c r="L209" i="3"/>
  <c r="B210" i="3"/>
  <c r="C210" i="3"/>
  <c r="D210" i="3"/>
  <c r="E210" i="3"/>
  <c r="H210" i="3"/>
  <c r="J210" i="3"/>
  <c r="L210" i="3"/>
  <c r="B211" i="3"/>
  <c r="C211" i="3"/>
  <c r="D211" i="3"/>
  <c r="E211" i="3"/>
  <c r="H211" i="3"/>
  <c r="J211" i="3"/>
  <c r="L211" i="3"/>
  <c r="B212" i="3"/>
  <c r="C212" i="3"/>
  <c r="D212" i="3"/>
  <c r="E212" i="3"/>
  <c r="H212" i="3"/>
  <c r="J212" i="3"/>
  <c r="L212" i="3"/>
  <c r="B213" i="3"/>
  <c r="C213" i="3"/>
  <c r="D213" i="3"/>
  <c r="E213" i="3"/>
  <c r="H213" i="3"/>
  <c r="J213" i="3"/>
  <c r="L213" i="3"/>
  <c r="B214" i="3"/>
  <c r="C214" i="3"/>
  <c r="D214" i="3"/>
  <c r="E214" i="3"/>
  <c r="H214" i="3"/>
  <c r="J214" i="3"/>
  <c r="L214" i="3"/>
  <c r="B215" i="3"/>
  <c r="C215" i="3"/>
  <c r="D215" i="3"/>
  <c r="E215" i="3"/>
  <c r="H215" i="3"/>
  <c r="J215" i="3"/>
  <c r="L215" i="3"/>
  <c r="B216" i="3"/>
  <c r="C216" i="3"/>
  <c r="D216" i="3"/>
  <c r="E216" i="3"/>
  <c r="H216" i="3"/>
  <c r="J216" i="3"/>
  <c r="L216" i="3"/>
  <c r="B217" i="3"/>
  <c r="C217" i="3"/>
  <c r="D217" i="3"/>
  <c r="E217" i="3"/>
  <c r="H217" i="3"/>
  <c r="J217" i="3"/>
  <c r="L217" i="3"/>
  <c r="B218" i="3"/>
  <c r="C218" i="3"/>
  <c r="D218" i="3"/>
  <c r="E218" i="3"/>
  <c r="H218" i="3"/>
  <c r="J218" i="3"/>
  <c r="L218" i="3"/>
  <c r="B219" i="3"/>
  <c r="C219" i="3"/>
  <c r="D219" i="3"/>
  <c r="E219" i="3"/>
  <c r="H219" i="3"/>
  <c r="J219" i="3"/>
  <c r="L219" i="3"/>
  <c r="B220" i="3"/>
  <c r="C220" i="3"/>
  <c r="D220" i="3"/>
  <c r="E220" i="3"/>
  <c r="H220" i="3"/>
  <c r="J220" i="3"/>
  <c r="L220" i="3"/>
  <c r="B221" i="3"/>
  <c r="C221" i="3"/>
  <c r="D221" i="3"/>
  <c r="E221" i="3"/>
  <c r="H221" i="3"/>
  <c r="J221" i="3"/>
  <c r="L221" i="3"/>
  <c r="B222" i="3"/>
  <c r="C222" i="3"/>
  <c r="D222" i="3"/>
  <c r="E222" i="3"/>
  <c r="H222" i="3"/>
  <c r="J222" i="3"/>
  <c r="L222" i="3"/>
  <c r="B223" i="3"/>
  <c r="C223" i="3"/>
  <c r="D223" i="3"/>
  <c r="E223" i="3"/>
  <c r="H223" i="3"/>
  <c r="J223" i="3"/>
  <c r="L223" i="3"/>
  <c r="B224" i="3"/>
  <c r="C224" i="3"/>
  <c r="D224" i="3"/>
  <c r="E224" i="3"/>
  <c r="H224" i="3"/>
  <c r="J224" i="3"/>
  <c r="L224" i="3"/>
  <c r="B225" i="3"/>
  <c r="C225" i="3"/>
  <c r="D225" i="3"/>
  <c r="E225" i="3"/>
  <c r="H225" i="3"/>
  <c r="J225" i="3"/>
  <c r="L225" i="3"/>
  <c r="B226" i="3"/>
  <c r="C226" i="3"/>
  <c r="D226" i="3"/>
  <c r="E226" i="3"/>
  <c r="H226" i="3"/>
  <c r="J226" i="3"/>
  <c r="L226" i="3"/>
  <c r="B227" i="3"/>
  <c r="C227" i="3"/>
  <c r="D227" i="3"/>
  <c r="E227" i="3"/>
  <c r="H227" i="3"/>
  <c r="J227" i="3"/>
  <c r="L227" i="3"/>
  <c r="B228" i="3"/>
  <c r="C228" i="3"/>
  <c r="D228" i="3"/>
  <c r="E228" i="3"/>
  <c r="H228" i="3"/>
  <c r="J228" i="3"/>
  <c r="L228" i="3"/>
  <c r="B229" i="3"/>
  <c r="C229" i="3"/>
  <c r="D229" i="3"/>
  <c r="E229" i="3"/>
  <c r="H229" i="3"/>
  <c r="J229" i="3"/>
  <c r="L229" i="3"/>
  <c r="B230" i="3"/>
  <c r="C230" i="3"/>
  <c r="D230" i="3"/>
  <c r="E230" i="3"/>
  <c r="H230" i="3"/>
  <c r="J230" i="3"/>
  <c r="L230" i="3"/>
  <c r="B231" i="3"/>
  <c r="C231" i="3"/>
  <c r="D231" i="3"/>
  <c r="E231" i="3"/>
  <c r="H231" i="3"/>
  <c r="J231" i="3"/>
  <c r="L231" i="3"/>
  <c r="B232" i="3"/>
  <c r="C232" i="3"/>
  <c r="D232" i="3"/>
  <c r="E232" i="3"/>
  <c r="H232" i="3"/>
  <c r="J232" i="3"/>
  <c r="L232" i="3"/>
  <c r="B233" i="3"/>
  <c r="C233" i="3"/>
  <c r="D233" i="3"/>
  <c r="E233" i="3"/>
  <c r="H233" i="3"/>
  <c r="J233" i="3"/>
  <c r="L233" i="3"/>
  <c r="B234" i="3"/>
  <c r="C234" i="3"/>
  <c r="D234" i="3"/>
  <c r="E234" i="3"/>
  <c r="H234" i="3"/>
  <c r="J234" i="3"/>
  <c r="L234" i="3"/>
  <c r="B235" i="3"/>
  <c r="C235" i="3"/>
  <c r="D235" i="3"/>
  <c r="E235" i="3"/>
  <c r="H235" i="3"/>
  <c r="J235" i="3"/>
  <c r="L235" i="3"/>
  <c r="B236" i="3"/>
  <c r="C236" i="3"/>
  <c r="D236" i="3"/>
  <c r="E236" i="3"/>
  <c r="H236" i="3"/>
  <c r="J236" i="3"/>
  <c r="L236" i="3"/>
  <c r="B237" i="3"/>
  <c r="C237" i="3"/>
  <c r="D237" i="3"/>
  <c r="E237" i="3"/>
  <c r="H237" i="3"/>
  <c r="J237" i="3"/>
  <c r="L237" i="3"/>
  <c r="B238" i="3"/>
  <c r="C238" i="3"/>
  <c r="D238" i="3"/>
  <c r="E238" i="3"/>
  <c r="H238" i="3"/>
  <c r="J238" i="3"/>
  <c r="L238" i="3"/>
  <c r="B239" i="3"/>
  <c r="C239" i="3"/>
  <c r="D239" i="3"/>
  <c r="E239" i="3"/>
  <c r="H239" i="3"/>
  <c r="J239" i="3"/>
  <c r="L239" i="3"/>
  <c r="B240" i="3"/>
  <c r="C240" i="3"/>
  <c r="D240" i="3"/>
  <c r="E240" i="3"/>
  <c r="H240" i="3"/>
  <c r="J240" i="3"/>
  <c r="L240" i="3"/>
  <c r="B241" i="3"/>
  <c r="C241" i="3"/>
  <c r="D241" i="3"/>
  <c r="E241" i="3"/>
  <c r="H241" i="3"/>
  <c r="J241" i="3"/>
  <c r="L241" i="3"/>
  <c r="B242" i="3"/>
  <c r="C242" i="3"/>
  <c r="D242" i="3"/>
  <c r="E242" i="3"/>
  <c r="H242" i="3"/>
  <c r="J242" i="3"/>
  <c r="L242" i="3"/>
  <c r="B243" i="3"/>
  <c r="C243" i="3"/>
  <c r="D243" i="3"/>
  <c r="E243" i="3"/>
  <c r="H243" i="3"/>
  <c r="J243" i="3"/>
  <c r="L243" i="3"/>
  <c r="B244" i="3"/>
  <c r="C244" i="3"/>
  <c r="D244" i="3"/>
  <c r="E244" i="3"/>
  <c r="H244" i="3"/>
  <c r="J244" i="3"/>
  <c r="L244" i="3"/>
  <c r="B245" i="3"/>
  <c r="C245" i="3"/>
  <c r="D245" i="3"/>
  <c r="E245" i="3"/>
  <c r="H245" i="3"/>
  <c r="J245" i="3"/>
  <c r="L245" i="3"/>
  <c r="B246" i="3"/>
  <c r="C246" i="3"/>
  <c r="D246" i="3"/>
  <c r="E246" i="3"/>
  <c r="H246" i="3"/>
  <c r="J246" i="3"/>
  <c r="L246" i="3"/>
  <c r="B247" i="3"/>
  <c r="C247" i="3"/>
  <c r="D247" i="3"/>
  <c r="E247" i="3"/>
  <c r="H247" i="3"/>
  <c r="J247" i="3"/>
  <c r="L247" i="3"/>
  <c r="B248" i="3"/>
  <c r="C248" i="3"/>
  <c r="D248" i="3"/>
  <c r="E248" i="3"/>
  <c r="H248" i="3"/>
  <c r="J248" i="3"/>
  <c r="L248" i="3"/>
  <c r="B249" i="3"/>
  <c r="C249" i="3"/>
  <c r="D249" i="3"/>
  <c r="E249" i="3"/>
  <c r="H249" i="3"/>
  <c r="J249" i="3"/>
  <c r="L249" i="3"/>
  <c r="B250" i="3"/>
  <c r="C250" i="3"/>
  <c r="D250" i="3"/>
  <c r="E250" i="3"/>
  <c r="H250" i="3"/>
  <c r="J250" i="3"/>
  <c r="L250" i="3"/>
  <c r="B251" i="3"/>
  <c r="C251" i="3"/>
  <c r="D251" i="3"/>
  <c r="E251" i="3"/>
  <c r="H251" i="3"/>
  <c r="J251" i="3"/>
  <c r="L251" i="3"/>
  <c r="B252" i="3"/>
  <c r="C252" i="3"/>
  <c r="D252" i="3"/>
  <c r="E252" i="3"/>
  <c r="H252" i="3"/>
  <c r="J252" i="3"/>
  <c r="L252" i="3"/>
  <c r="B253" i="3"/>
  <c r="C253" i="3"/>
  <c r="D253" i="3"/>
  <c r="E253" i="3"/>
  <c r="H253" i="3"/>
  <c r="J253" i="3"/>
  <c r="L253" i="3"/>
  <c r="B254" i="3"/>
  <c r="C254" i="3"/>
  <c r="D254" i="3"/>
  <c r="E254" i="3"/>
  <c r="H254" i="3"/>
  <c r="J254" i="3"/>
  <c r="L254" i="3"/>
  <c r="B255" i="3"/>
  <c r="C255" i="3"/>
  <c r="D255" i="3"/>
  <c r="E255" i="3"/>
  <c r="H255" i="3"/>
  <c r="J255" i="3"/>
  <c r="L255" i="3"/>
  <c r="B256" i="3"/>
  <c r="C256" i="3"/>
  <c r="D256" i="3"/>
  <c r="E256" i="3"/>
  <c r="H256" i="3"/>
  <c r="J256" i="3"/>
  <c r="L256" i="3"/>
  <c r="B257" i="3"/>
  <c r="C257" i="3"/>
  <c r="D257" i="3"/>
  <c r="E257" i="3"/>
  <c r="H257" i="3"/>
  <c r="J257" i="3"/>
  <c r="L257" i="3"/>
  <c r="B258" i="3"/>
  <c r="C258" i="3"/>
  <c r="D258" i="3"/>
  <c r="E258" i="3"/>
  <c r="H258" i="3"/>
  <c r="J258" i="3"/>
  <c r="L258" i="3"/>
  <c r="B259" i="3"/>
  <c r="C259" i="3"/>
  <c r="D259" i="3"/>
  <c r="E259" i="3"/>
  <c r="H259" i="3"/>
  <c r="J259" i="3"/>
  <c r="L259" i="3"/>
  <c r="B260" i="3"/>
  <c r="C260" i="3"/>
  <c r="D260" i="3"/>
  <c r="E260" i="3"/>
  <c r="H260" i="3"/>
  <c r="J260" i="3"/>
  <c r="L260" i="3"/>
  <c r="B261" i="3"/>
  <c r="C261" i="3"/>
  <c r="D261" i="3"/>
  <c r="E261" i="3"/>
  <c r="H261" i="3"/>
  <c r="J261" i="3"/>
  <c r="L261" i="3"/>
  <c r="B262" i="3"/>
  <c r="C262" i="3"/>
  <c r="D262" i="3"/>
  <c r="E262" i="3"/>
  <c r="H262" i="3"/>
  <c r="J262" i="3"/>
  <c r="L262" i="3"/>
  <c r="B263" i="3"/>
  <c r="C263" i="3"/>
  <c r="D263" i="3"/>
  <c r="E263" i="3"/>
  <c r="H263" i="3"/>
  <c r="J263" i="3"/>
  <c r="L263" i="3"/>
  <c r="B264" i="3"/>
  <c r="C264" i="3"/>
  <c r="D264" i="3"/>
  <c r="E264" i="3"/>
  <c r="H264" i="3"/>
  <c r="J264" i="3"/>
  <c r="L264" i="3"/>
  <c r="B265" i="3"/>
  <c r="C265" i="3"/>
  <c r="D265" i="3"/>
  <c r="E265" i="3"/>
  <c r="H265" i="3"/>
  <c r="J265" i="3"/>
  <c r="L265" i="3"/>
  <c r="B266" i="3"/>
  <c r="C266" i="3"/>
  <c r="D266" i="3"/>
  <c r="E266" i="3"/>
  <c r="H266" i="3"/>
  <c r="J266" i="3"/>
  <c r="L266" i="3"/>
  <c r="B267" i="3"/>
  <c r="C267" i="3"/>
  <c r="D267" i="3"/>
  <c r="E267" i="3"/>
  <c r="H267" i="3"/>
  <c r="J267" i="3"/>
  <c r="L267" i="3"/>
  <c r="B268" i="3"/>
  <c r="C268" i="3"/>
  <c r="D268" i="3"/>
  <c r="E268" i="3"/>
  <c r="H268" i="3"/>
  <c r="J268" i="3"/>
  <c r="L268" i="3"/>
  <c r="B269" i="3"/>
  <c r="C269" i="3"/>
  <c r="D269" i="3"/>
  <c r="E269" i="3"/>
  <c r="H269" i="3"/>
  <c r="J269" i="3"/>
  <c r="L269" i="3"/>
  <c r="B270" i="3"/>
  <c r="C270" i="3"/>
  <c r="D270" i="3"/>
  <c r="E270" i="3"/>
  <c r="H270" i="3"/>
  <c r="J270" i="3"/>
  <c r="L270" i="3"/>
  <c r="B271" i="3"/>
  <c r="C271" i="3"/>
  <c r="D271" i="3"/>
  <c r="E271" i="3"/>
  <c r="H271" i="3"/>
  <c r="J271" i="3"/>
  <c r="L271" i="3"/>
  <c r="B272" i="3"/>
  <c r="C272" i="3"/>
  <c r="D272" i="3"/>
  <c r="E272" i="3"/>
  <c r="H272" i="3"/>
  <c r="J272" i="3"/>
  <c r="L272" i="3"/>
  <c r="B273" i="3"/>
  <c r="C273" i="3"/>
  <c r="D273" i="3"/>
  <c r="E273" i="3"/>
  <c r="H273" i="3"/>
  <c r="J273" i="3"/>
  <c r="L273" i="3"/>
  <c r="B274" i="3"/>
  <c r="C274" i="3"/>
  <c r="D274" i="3"/>
  <c r="E274" i="3"/>
  <c r="H274" i="3"/>
  <c r="J274" i="3"/>
  <c r="L274" i="3"/>
  <c r="B275" i="3"/>
  <c r="C275" i="3"/>
  <c r="D275" i="3"/>
  <c r="E275" i="3"/>
  <c r="H275" i="3"/>
  <c r="J275" i="3"/>
  <c r="L275" i="3"/>
  <c r="B276" i="3"/>
  <c r="C276" i="3"/>
  <c r="D276" i="3"/>
  <c r="E276" i="3"/>
  <c r="H276" i="3"/>
  <c r="J276" i="3"/>
  <c r="L276" i="3"/>
  <c r="B277" i="3"/>
  <c r="C277" i="3"/>
  <c r="D277" i="3"/>
  <c r="E277" i="3"/>
  <c r="H277" i="3"/>
  <c r="J277" i="3"/>
  <c r="L277" i="3"/>
  <c r="B278" i="3"/>
  <c r="C278" i="3"/>
  <c r="D278" i="3"/>
  <c r="E278" i="3"/>
  <c r="H278" i="3"/>
  <c r="J278" i="3"/>
  <c r="L278" i="3"/>
  <c r="B279" i="3"/>
  <c r="C279" i="3"/>
  <c r="D279" i="3"/>
  <c r="E279" i="3"/>
  <c r="H279" i="3"/>
  <c r="J279" i="3"/>
  <c r="L279" i="3"/>
  <c r="B280" i="3"/>
  <c r="C280" i="3"/>
  <c r="D280" i="3"/>
  <c r="E280" i="3"/>
  <c r="H280" i="3"/>
  <c r="J280" i="3"/>
  <c r="L280" i="3"/>
  <c r="B281" i="3"/>
  <c r="C281" i="3"/>
  <c r="D281" i="3"/>
  <c r="E281" i="3"/>
  <c r="H281" i="3"/>
  <c r="J281" i="3"/>
  <c r="L281" i="3"/>
  <c r="B282" i="3"/>
  <c r="C282" i="3"/>
  <c r="D282" i="3"/>
  <c r="E282" i="3"/>
  <c r="H282" i="3"/>
  <c r="J282" i="3"/>
  <c r="L282" i="3"/>
  <c r="B283" i="3"/>
  <c r="C283" i="3"/>
  <c r="D283" i="3"/>
  <c r="E283" i="3"/>
  <c r="H283" i="3"/>
  <c r="J283" i="3"/>
  <c r="L283" i="3"/>
  <c r="B284" i="3"/>
  <c r="C284" i="3"/>
  <c r="D284" i="3"/>
  <c r="E284" i="3"/>
  <c r="H284" i="3"/>
  <c r="J284" i="3"/>
  <c r="L284" i="3"/>
  <c r="B285" i="3"/>
  <c r="C285" i="3"/>
  <c r="D285" i="3"/>
  <c r="E285" i="3"/>
  <c r="H285" i="3"/>
  <c r="J285" i="3"/>
  <c r="L285" i="3"/>
  <c r="B286" i="3"/>
  <c r="C286" i="3"/>
  <c r="D286" i="3"/>
  <c r="E286" i="3"/>
  <c r="H286" i="3"/>
  <c r="J286" i="3"/>
  <c r="L286" i="3"/>
  <c r="B287" i="3"/>
  <c r="C287" i="3"/>
  <c r="D287" i="3"/>
  <c r="E287" i="3"/>
  <c r="H287" i="3"/>
  <c r="J287" i="3"/>
  <c r="L287" i="3"/>
  <c r="B288" i="3"/>
  <c r="C288" i="3"/>
  <c r="D288" i="3"/>
  <c r="E288" i="3"/>
  <c r="H288" i="3"/>
  <c r="J288" i="3"/>
  <c r="L288" i="3"/>
  <c r="B289" i="3"/>
  <c r="C289" i="3"/>
  <c r="D289" i="3"/>
  <c r="E289" i="3"/>
  <c r="H289" i="3"/>
  <c r="J289" i="3"/>
  <c r="L289" i="3"/>
  <c r="B290" i="3"/>
  <c r="C290" i="3"/>
  <c r="D290" i="3"/>
  <c r="E290" i="3"/>
  <c r="H290" i="3"/>
  <c r="J290" i="3"/>
  <c r="L290" i="3"/>
  <c r="B291" i="3"/>
  <c r="C291" i="3"/>
  <c r="D291" i="3"/>
  <c r="E291" i="3"/>
  <c r="H291" i="3"/>
  <c r="J291" i="3"/>
  <c r="L291" i="3"/>
  <c r="B292" i="3"/>
  <c r="C292" i="3"/>
  <c r="D292" i="3"/>
  <c r="E292" i="3"/>
  <c r="H292" i="3"/>
  <c r="J292" i="3"/>
  <c r="L292" i="3"/>
  <c r="B293" i="3"/>
  <c r="C293" i="3"/>
  <c r="D293" i="3"/>
  <c r="E293" i="3"/>
  <c r="H293" i="3"/>
  <c r="J293" i="3"/>
  <c r="L293" i="3"/>
  <c r="B294" i="3"/>
  <c r="C294" i="3"/>
  <c r="D294" i="3"/>
  <c r="E294" i="3"/>
  <c r="H294" i="3"/>
  <c r="J294" i="3"/>
  <c r="L294" i="3"/>
  <c r="B295" i="3"/>
  <c r="C295" i="3"/>
  <c r="D295" i="3"/>
  <c r="E295" i="3"/>
  <c r="H295" i="3"/>
  <c r="J295" i="3"/>
  <c r="L295" i="3"/>
  <c r="B296" i="3"/>
  <c r="C296" i="3"/>
  <c r="D296" i="3"/>
  <c r="E296" i="3"/>
  <c r="H296" i="3"/>
  <c r="J296" i="3"/>
  <c r="L296" i="3"/>
  <c r="B297" i="3"/>
  <c r="C297" i="3"/>
  <c r="D297" i="3"/>
  <c r="E297" i="3"/>
  <c r="H297" i="3"/>
  <c r="J297" i="3"/>
  <c r="L297" i="3"/>
  <c r="B298" i="3"/>
  <c r="C298" i="3"/>
  <c r="D298" i="3"/>
  <c r="E298" i="3"/>
  <c r="H298" i="3"/>
  <c r="J298" i="3"/>
  <c r="L298" i="3"/>
  <c r="B299" i="3"/>
  <c r="C299" i="3"/>
  <c r="D299" i="3"/>
  <c r="E299" i="3"/>
  <c r="H299" i="3"/>
  <c r="J299" i="3"/>
  <c r="L299" i="3"/>
  <c r="B300" i="3"/>
  <c r="C300" i="3"/>
  <c r="D300" i="3"/>
  <c r="E300" i="3"/>
  <c r="H300" i="3"/>
  <c r="J300" i="3"/>
  <c r="L300" i="3"/>
  <c r="B301" i="3"/>
  <c r="C301" i="3"/>
  <c r="D301" i="3"/>
  <c r="E301" i="3"/>
  <c r="H301" i="3"/>
  <c r="J301" i="3"/>
  <c r="L301" i="3"/>
  <c r="B302" i="3"/>
  <c r="C302" i="3"/>
  <c r="D302" i="3"/>
  <c r="E302" i="3"/>
  <c r="H302" i="3"/>
  <c r="J302" i="3"/>
  <c r="L302" i="3"/>
  <c r="B303" i="3"/>
  <c r="C303" i="3"/>
  <c r="D303" i="3"/>
  <c r="E303" i="3"/>
  <c r="H303" i="3"/>
  <c r="J303" i="3"/>
  <c r="L303" i="3"/>
  <c r="B304" i="3"/>
  <c r="C304" i="3"/>
  <c r="D304" i="3"/>
  <c r="E304" i="3"/>
  <c r="H304" i="3"/>
  <c r="J304" i="3"/>
  <c r="L304" i="3"/>
  <c r="B305" i="3"/>
  <c r="C305" i="3"/>
  <c r="D305" i="3"/>
  <c r="E305" i="3"/>
  <c r="H305" i="3"/>
  <c r="J305" i="3"/>
  <c r="L305" i="3"/>
  <c r="B306" i="3"/>
  <c r="C306" i="3"/>
  <c r="D306" i="3"/>
  <c r="E306" i="3"/>
  <c r="H306" i="3"/>
  <c r="J306" i="3"/>
  <c r="L306" i="3"/>
  <c r="B307" i="3"/>
  <c r="C307" i="3"/>
  <c r="D307" i="3"/>
  <c r="E307" i="3"/>
  <c r="H307" i="3"/>
  <c r="J307" i="3"/>
  <c r="L307" i="3"/>
  <c r="B308" i="3"/>
  <c r="C308" i="3"/>
  <c r="D308" i="3"/>
  <c r="E308" i="3"/>
  <c r="H308" i="3"/>
  <c r="J308" i="3"/>
  <c r="L308" i="3"/>
  <c r="B309" i="3"/>
  <c r="C309" i="3"/>
  <c r="D309" i="3"/>
  <c r="E309" i="3"/>
  <c r="H309" i="3"/>
  <c r="J309" i="3"/>
  <c r="L309" i="3"/>
  <c r="B310" i="3"/>
  <c r="C310" i="3"/>
  <c r="D310" i="3"/>
  <c r="E310" i="3"/>
  <c r="H310" i="3"/>
  <c r="J310" i="3"/>
  <c r="L310" i="3"/>
  <c r="B311" i="3"/>
  <c r="C311" i="3"/>
  <c r="D311" i="3"/>
  <c r="E311" i="3"/>
  <c r="H311" i="3"/>
  <c r="J311" i="3"/>
  <c r="L311" i="3"/>
  <c r="B312" i="3"/>
  <c r="C312" i="3"/>
  <c r="D312" i="3"/>
  <c r="E312" i="3"/>
  <c r="H312" i="3"/>
  <c r="J312" i="3"/>
  <c r="L312" i="3"/>
  <c r="B313" i="3"/>
  <c r="C313" i="3"/>
  <c r="D313" i="3"/>
  <c r="E313" i="3"/>
  <c r="H313" i="3"/>
  <c r="J313" i="3"/>
  <c r="L313" i="3"/>
  <c r="B314" i="3"/>
  <c r="C314" i="3"/>
  <c r="D314" i="3"/>
  <c r="E314" i="3"/>
  <c r="H314" i="3"/>
  <c r="J314" i="3"/>
  <c r="L314" i="3"/>
  <c r="B315" i="3"/>
  <c r="C315" i="3"/>
  <c r="D315" i="3"/>
  <c r="E315" i="3"/>
  <c r="H315" i="3"/>
  <c r="J315" i="3"/>
  <c r="L315" i="3"/>
  <c r="B316" i="3"/>
  <c r="C316" i="3"/>
  <c r="D316" i="3"/>
  <c r="E316" i="3"/>
  <c r="H316" i="3"/>
  <c r="J316" i="3"/>
  <c r="L316" i="3"/>
  <c r="B317" i="3"/>
  <c r="C317" i="3"/>
  <c r="D317" i="3"/>
  <c r="E317" i="3"/>
  <c r="H317" i="3"/>
  <c r="J317" i="3"/>
  <c r="L317" i="3"/>
  <c r="B318" i="3"/>
  <c r="C318" i="3"/>
  <c r="D318" i="3"/>
  <c r="E318" i="3"/>
  <c r="H318" i="3"/>
  <c r="J318" i="3"/>
  <c r="L318" i="3"/>
  <c r="B319" i="3"/>
  <c r="C319" i="3"/>
  <c r="D319" i="3"/>
  <c r="E319" i="3"/>
  <c r="H319" i="3"/>
  <c r="J319" i="3"/>
  <c r="L319" i="3"/>
  <c r="B320" i="3"/>
  <c r="C320" i="3"/>
  <c r="D320" i="3"/>
  <c r="E320" i="3"/>
  <c r="H320" i="3"/>
  <c r="J320" i="3"/>
  <c r="L320" i="3"/>
  <c r="B321" i="3"/>
  <c r="C321" i="3"/>
  <c r="D321" i="3"/>
  <c r="E321" i="3"/>
  <c r="H321" i="3"/>
  <c r="J321" i="3"/>
  <c r="L321" i="3"/>
  <c r="B322" i="3"/>
  <c r="C322" i="3"/>
  <c r="D322" i="3"/>
  <c r="E322" i="3"/>
  <c r="H322" i="3"/>
  <c r="J322" i="3"/>
  <c r="L322" i="3"/>
  <c r="B323" i="3"/>
  <c r="C323" i="3"/>
  <c r="D323" i="3"/>
  <c r="E323" i="3"/>
  <c r="H323" i="3"/>
  <c r="J323" i="3"/>
  <c r="L323" i="3"/>
  <c r="B324" i="3"/>
  <c r="C324" i="3"/>
  <c r="D324" i="3"/>
  <c r="E324" i="3"/>
  <c r="H324" i="3"/>
  <c r="J324" i="3"/>
  <c r="L324" i="3"/>
  <c r="B325" i="3"/>
  <c r="C325" i="3"/>
  <c r="D325" i="3"/>
  <c r="E325" i="3"/>
  <c r="H325" i="3"/>
  <c r="J325" i="3"/>
  <c r="L325" i="3"/>
  <c r="B326" i="3"/>
  <c r="C326" i="3"/>
  <c r="D326" i="3"/>
  <c r="E326" i="3"/>
  <c r="H326" i="3"/>
  <c r="J326" i="3"/>
  <c r="L326" i="3"/>
  <c r="B327" i="3"/>
  <c r="C327" i="3"/>
  <c r="D327" i="3"/>
  <c r="E327" i="3"/>
  <c r="H327" i="3"/>
  <c r="J327" i="3"/>
  <c r="L327" i="3"/>
  <c r="B328" i="3"/>
  <c r="C328" i="3"/>
  <c r="D328" i="3"/>
  <c r="E328" i="3"/>
  <c r="H328" i="3"/>
  <c r="J328" i="3"/>
  <c r="L328" i="3"/>
  <c r="B329" i="3"/>
  <c r="C329" i="3"/>
  <c r="D329" i="3"/>
  <c r="E329" i="3"/>
  <c r="H329" i="3"/>
  <c r="J329" i="3"/>
  <c r="L329" i="3"/>
  <c r="B330" i="3"/>
  <c r="C330" i="3"/>
  <c r="D330" i="3"/>
  <c r="E330" i="3"/>
  <c r="H330" i="3"/>
  <c r="J330" i="3"/>
  <c r="L330" i="3"/>
  <c r="B331" i="3"/>
  <c r="C331" i="3"/>
  <c r="D331" i="3"/>
  <c r="E331" i="3"/>
  <c r="H331" i="3"/>
  <c r="J331" i="3"/>
  <c r="L331" i="3"/>
  <c r="B332" i="3"/>
  <c r="C332" i="3"/>
  <c r="D332" i="3"/>
  <c r="E332" i="3"/>
  <c r="H332" i="3"/>
  <c r="J332" i="3"/>
  <c r="L332" i="3"/>
  <c r="B333" i="3"/>
  <c r="C333" i="3"/>
  <c r="D333" i="3"/>
  <c r="E333" i="3"/>
  <c r="H333" i="3"/>
  <c r="J333" i="3"/>
  <c r="L333" i="3"/>
  <c r="B334" i="3"/>
  <c r="C334" i="3"/>
  <c r="D334" i="3"/>
  <c r="E334" i="3"/>
  <c r="H334" i="3"/>
  <c r="J334" i="3"/>
  <c r="L334" i="3"/>
  <c r="B335" i="3"/>
  <c r="C335" i="3"/>
  <c r="D335" i="3"/>
  <c r="E335" i="3"/>
  <c r="H335" i="3"/>
  <c r="J335" i="3"/>
  <c r="L335" i="3"/>
  <c r="B336" i="3"/>
  <c r="C336" i="3"/>
  <c r="D336" i="3"/>
  <c r="E336" i="3"/>
  <c r="H336" i="3"/>
  <c r="J336" i="3"/>
  <c r="L336" i="3"/>
  <c r="B337" i="3"/>
  <c r="C337" i="3"/>
  <c r="D337" i="3"/>
  <c r="E337" i="3"/>
  <c r="H337" i="3"/>
  <c r="J337" i="3"/>
  <c r="L337" i="3"/>
  <c r="B338" i="3"/>
  <c r="C338" i="3"/>
  <c r="D338" i="3"/>
  <c r="E338" i="3"/>
  <c r="H338" i="3"/>
  <c r="J338" i="3"/>
  <c r="L338" i="3"/>
  <c r="B339" i="3"/>
  <c r="C339" i="3"/>
  <c r="D339" i="3"/>
  <c r="E339" i="3"/>
  <c r="H339" i="3"/>
  <c r="J339" i="3"/>
  <c r="L339" i="3"/>
  <c r="B340" i="3"/>
  <c r="C340" i="3"/>
  <c r="D340" i="3"/>
  <c r="E340" i="3"/>
  <c r="H340" i="3"/>
  <c r="J340" i="3"/>
  <c r="L340" i="3"/>
  <c r="B341" i="3"/>
  <c r="C341" i="3"/>
  <c r="D341" i="3"/>
  <c r="E341" i="3"/>
  <c r="H341" i="3"/>
  <c r="J341" i="3"/>
  <c r="L341" i="3"/>
  <c r="B342" i="3"/>
  <c r="C342" i="3"/>
  <c r="D342" i="3"/>
  <c r="E342" i="3"/>
  <c r="H342" i="3"/>
  <c r="J342" i="3"/>
  <c r="L342" i="3"/>
  <c r="B343" i="3"/>
  <c r="C343" i="3"/>
  <c r="D343" i="3"/>
  <c r="E343" i="3"/>
  <c r="H343" i="3"/>
  <c r="J343" i="3"/>
  <c r="L343" i="3"/>
  <c r="B344" i="3"/>
  <c r="C344" i="3"/>
  <c r="D344" i="3"/>
  <c r="E344" i="3"/>
  <c r="H344" i="3"/>
  <c r="J344" i="3"/>
  <c r="L344" i="3"/>
  <c r="B345" i="3"/>
  <c r="C345" i="3"/>
  <c r="D345" i="3"/>
  <c r="E345" i="3"/>
  <c r="H345" i="3"/>
  <c r="J345" i="3"/>
  <c r="L345" i="3"/>
  <c r="B346" i="3"/>
  <c r="C346" i="3"/>
  <c r="D346" i="3"/>
  <c r="E346" i="3"/>
  <c r="H346" i="3"/>
  <c r="J346" i="3"/>
  <c r="L346" i="3"/>
  <c r="B347" i="3"/>
  <c r="C347" i="3"/>
  <c r="D347" i="3"/>
  <c r="E347" i="3"/>
  <c r="H347" i="3"/>
  <c r="J347" i="3"/>
  <c r="L347" i="3"/>
  <c r="B348" i="3"/>
  <c r="C348" i="3"/>
  <c r="D348" i="3"/>
  <c r="E348" i="3"/>
  <c r="H348" i="3"/>
  <c r="J348" i="3"/>
  <c r="L348" i="3"/>
  <c r="B349" i="3"/>
  <c r="C349" i="3"/>
  <c r="D349" i="3"/>
  <c r="E349" i="3"/>
  <c r="H349" i="3"/>
  <c r="J349" i="3"/>
  <c r="L349" i="3"/>
  <c r="B350" i="3"/>
  <c r="C350" i="3"/>
  <c r="D350" i="3"/>
  <c r="E350" i="3"/>
  <c r="H350" i="3"/>
  <c r="J350" i="3"/>
  <c r="L350" i="3"/>
  <c r="B351" i="3"/>
  <c r="C351" i="3"/>
  <c r="D351" i="3"/>
  <c r="E351" i="3"/>
  <c r="H351" i="3"/>
  <c r="J351" i="3"/>
  <c r="L351" i="3"/>
  <c r="B352" i="3"/>
  <c r="C352" i="3"/>
  <c r="D352" i="3"/>
  <c r="E352" i="3"/>
  <c r="H352" i="3"/>
  <c r="J352" i="3"/>
  <c r="L352" i="3"/>
  <c r="B353" i="3"/>
  <c r="C353" i="3"/>
  <c r="D353" i="3"/>
  <c r="E353" i="3"/>
  <c r="H353" i="3"/>
  <c r="J353" i="3"/>
  <c r="L353" i="3"/>
  <c r="B354" i="3"/>
  <c r="C354" i="3"/>
  <c r="D354" i="3"/>
  <c r="E354" i="3"/>
  <c r="H354" i="3"/>
  <c r="J354" i="3"/>
  <c r="L354" i="3"/>
  <c r="B355" i="3"/>
  <c r="C355" i="3"/>
  <c r="D355" i="3"/>
  <c r="E355" i="3"/>
  <c r="H355" i="3"/>
  <c r="J355" i="3"/>
  <c r="L355" i="3"/>
  <c r="B356" i="3"/>
  <c r="C356" i="3"/>
  <c r="D356" i="3"/>
  <c r="E356" i="3"/>
  <c r="H356" i="3"/>
  <c r="J356" i="3"/>
  <c r="L356" i="3"/>
  <c r="B357" i="3"/>
  <c r="C357" i="3"/>
  <c r="D357" i="3"/>
  <c r="E357" i="3"/>
  <c r="H357" i="3"/>
  <c r="J357" i="3"/>
  <c r="L357" i="3"/>
  <c r="B358" i="3"/>
  <c r="C358" i="3"/>
  <c r="D358" i="3"/>
  <c r="E358" i="3"/>
  <c r="H358" i="3"/>
  <c r="J358" i="3"/>
  <c r="L358" i="3"/>
  <c r="B359" i="3"/>
  <c r="C359" i="3"/>
  <c r="D359" i="3"/>
  <c r="E359" i="3"/>
  <c r="H359" i="3"/>
  <c r="J359" i="3"/>
  <c r="L359" i="3"/>
  <c r="B360" i="3"/>
  <c r="C360" i="3"/>
  <c r="D360" i="3"/>
  <c r="E360" i="3"/>
  <c r="H360" i="3"/>
  <c r="J360" i="3"/>
  <c r="L360" i="3"/>
  <c r="B361" i="3"/>
  <c r="C361" i="3"/>
  <c r="D361" i="3"/>
  <c r="E361" i="3"/>
  <c r="H361" i="3"/>
  <c r="J361" i="3"/>
  <c r="L361" i="3"/>
  <c r="B362" i="3"/>
  <c r="C362" i="3"/>
  <c r="D362" i="3"/>
  <c r="E362" i="3"/>
  <c r="H362" i="3"/>
  <c r="J362" i="3"/>
  <c r="L362" i="3"/>
  <c r="B363" i="3"/>
  <c r="C363" i="3"/>
  <c r="D363" i="3"/>
  <c r="E363" i="3"/>
  <c r="H363" i="3"/>
  <c r="J363" i="3"/>
  <c r="L363" i="3"/>
  <c r="B364" i="3"/>
  <c r="C364" i="3"/>
  <c r="D364" i="3"/>
  <c r="E364" i="3"/>
  <c r="H364" i="3"/>
  <c r="J364" i="3"/>
  <c r="L364" i="3"/>
  <c r="B365" i="3"/>
  <c r="C365" i="3"/>
  <c r="D365" i="3"/>
  <c r="E365" i="3"/>
  <c r="H365" i="3"/>
  <c r="J365" i="3"/>
  <c r="L365" i="3"/>
  <c r="B366" i="3"/>
  <c r="C366" i="3"/>
  <c r="D366" i="3"/>
  <c r="E366" i="3"/>
  <c r="H366" i="3"/>
  <c r="J366" i="3"/>
  <c r="L366" i="3"/>
  <c r="B367" i="3"/>
  <c r="C367" i="3"/>
  <c r="D367" i="3"/>
  <c r="E367" i="3"/>
  <c r="H367" i="3"/>
  <c r="J367" i="3"/>
  <c r="L367" i="3"/>
  <c r="B368" i="3"/>
  <c r="C368" i="3"/>
  <c r="D368" i="3"/>
  <c r="E368" i="3"/>
  <c r="H368" i="3"/>
  <c r="J368" i="3"/>
  <c r="L368" i="3"/>
  <c r="B369" i="3"/>
  <c r="C369" i="3"/>
  <c r="D369" i="3"/>
  <c r="E369" i="3"/>
  <c r="H369" i="3"/>
  <c r="J369" i="3"/>
  <c r="L369" i="3"/>
  <c r="B370" i="3"/>
  <c r="C370" i="3"/>
  <c r="D370" i="3"/>
  <c r="E370" i="3"/>
  <c r="H370" i="3"/>
  <c r="J370" i="3"/>
  <c r="L370" i="3"/>
  <c r="B371" i="3"/>
  <c r="C371" i="3"/>
  <c r="D371" i="3"/>
  <c r="E371" i="3"/>
  <c r="H371" i="3"/>
  <c r="J371" i="3"/>
  <c r="L371" i="3"/>
  <c r="B372" i="3"/>
  <c r="C372" i="3"/>
  <c r="D372" i="3"/>
  <c r="E372" i="3"/>
  <c r="H372" i="3"/>
  <c r="J372" i="3"/>
  <c r="L372" i="3"/>
  <c r="B373" i="3"/>
  <c r="C373" i="3"/>
  <c r="D373" i="3"/>
  <c r="E373" i="3"/>
  <c r="H373" i="3"/>
  <c r="J373" i="3"/>
  <c r="L373" i="3"/>
  <c r="B374" i="3"/>
  <c r="C374" i="3"/>
  <c r="D374" i="3"/>
  <c r="E374" i="3"/>
  <c r="H374" i="3"/>
  <c r="J374" i="3"/>
  <c r="L374" i="3"/>
  <c r="B375" i="3"/>
  <c r="C375" i="3"/>
  <c r="D375" i="3"/>
  <c r="E375" i="3"/>
  <c r="H375" i="3"/>
  <c r="J375" i="3"/>
  <c r="L375" i="3"/>
  <c r="B376" i="3"/>
  <c r="C376" i="3"/>
  <c r="D376" i="3"/>
  <c r="E376" i="3"/>
  <c r="H376" i="3"/>
  <c r="J376" i="3"/>
  <c r="L376" i="3"/>
  <c r="B377" i="3"/>
  <c r="C377" i="3"/>
  <c r="D377" i="3"/>
  <c r="E377" i="3"/>
  <c r="H377" i="3"/>
  <c r="J377" i="3"/>
  <c r="L377" i="3"/>
  <c r="B378" i="3"/>
  <c r="C378" i="3"/>
  <c r="D378" i="3"/>
  <c r="E378" i="3"/>
  <c r="H378" i="3"/>
  <c r="J378" i="3"/>
  <c r="L378" i="3"/>
  <c r="B379" i="3"/>
  <c r="C379" i="3"/>
  <c r="D379" i="3"/>
  <c r="E379" i="3"/>
  <c r="H379" i="3"/>
  <c r="J379" i="3"/>
  <c r="L379" i="3"/>
  <c r="B380" i="3"/>
  <c r="C380" i="3"/>
  <c r="D380" i="3"/>
  <c r="E380" i="3"/>
  <c r="H380" i="3"/>
  <c r="J380" i="3"/>
  <c r="L380" i="3"/>
  <c r="B381" i="3"/>
  <c r="C381" i="3"/>
  <c r="D381" i="3"/>
  <c r="E381" i="3"/>
  <c r="H381" i="3"/>
  <c r="J381" i="3"/>
  <c r="L381" i="3"/>
  <c r="B382" i="3"/>
  <c r="C382" i="3"/>
  <c r="D382" i="3"/>
  <c r="E382" i="3"/>
  <c r="H382" i="3"/>
  <c r="J382" i="3"/>
  <c r="L382" i="3"/>
  <c r="B383" i="3"/>
  <c r="C383" i="3"/>
  <c r="D383" i="3"/>
  <c r="E383" i="3"/>
  <c r="H383" i="3"/>
  <c r="J383" i="3"/>
  <c r="L383" i="3"/>
  <c r="B384" i="3"/>
  <c r="C384" i="3"/>
  <c r="D384" i="3"/>
  <c r="E384" i="3"/>
  <c r="H384" i="3"/>
  <c r="J384" i="3"/>
  <c r="L384" i="3"/>
  <c r="B385" i="3"/>
  <c r="C385" i="3"/>
  <c r="D385" i="3"/>
  <c r="E385" i="3"/>
  <c r="H385" i="3"/>
  <c r="J385" i="3"/>
  <c r="L385" i="3"/>
  <c r="B386" i="3"/>
  <c r="C386" i="3"/>
  <c r="D386" i="3"/>
  <c r="E386" i="3"/>
  <c r="H386" i="3"/>
  <c r="J386" i="3"/>
  <c r="L386" i="3"/>
  <c r="B387" i="3"/>
  <c r="C387" i="3"/>
  <c r="D387" i="3"/>
  <c r="E387" i="3"/>
  <c r="H387" i="3"/>
  <c r="J387" i="3"/>
  <c r="L387" i="3"/>
  <c r="B388" i="3"/>
  <c r="C388" i="3"/>
  <c r="D388" i="3"/>
  <c r="E388" i="3"/>
  <c r="H388" i="3"/>
  <c r="J388" i="3"/>
  <c r="L388" i="3"/>
  <c r="B389" i="3"/>
  <c r="C389" i="3"/>
  <c r="D389" i="3"/>
  <c r="E389" i="3"/>
  <c r="H389" i="3"/>
  <c r="J389" i="3"/>
  <c r="L389" i="3"/>
  <c r="B390" i="3"/>
  <c r="C390" i="3"/>
  <c r="D390" i="3"/>
  <c r="E390" i="3"/>
  <c r="H390" i="3"/>
  <c r="J390" i="3"/>
  <c r="L390" i="3"/>
  <c r="B391" i="3"/>
  <c r="C391" i="3"/>
  <c r="D391" i="3"/>
  <c r="E391" i="3"/>
  <c r="H391" i="3"/>
  <c r="J391" i="3"/>
  <c r="L391" i="3"/>
  <c r="B392" i="3"/>
  <c r="C392" i="3"/>
  <c r="D392" i="3"/>
  <c r="E392" i="3"/>
  <c r="H392" i="3"/>
  <c r="J392" i="3"/>
  <c r="L392" i="3"/>
  <c r="B393" i="3"/>
  <c r="C393" i="3"/>
  <c r="D393" i="3"/>
  <c r="E393" i="3"/>
  <c r="H393" i="3"/>
  <c r="J393" i="3"/>
  <c r="L393" i="3"/>
  <c r="B394" i="3"/>
  <c r="C394" i="3"/>
  <c r="D394" i="3"/>
  <c r="E394" i="3"/>
  <c r="H394" i="3"/>
  <c r="J394" i="3"/>
  <c r="L394" i="3"/>
  <c r="B395" i="3"/>
  <c r="C395" i="3"/>
  <c r="D395" i="3"/>
  <c r="E395" i="3"/>
  <c r="H395" i="3"/>
  <c r="J395" i="3"/>
  <c r="L395" i="3"/>
  <c r="B396" i="3"/>
  <c r="C396" i="3"/>
  <c r="D396" i="3"/>
  <c r="E396" i="3"/>
  <c r="H396" i="3"/>
  <c r="J396" i="3"/>
  <c r="L396" i="3"/>
  <c r="B397" i="3"/>
  <c r="C397" i="3"/>
  <c r="D397" i="3"/>
  <c r="E397" i="3"/>
  <c r="H397" i="3"/>
  <c r="J397" i="3"/>
  <c r="L397" i="3"/>
  <c r="B398" i="3"/>
  <c r="C398" i="3"/>
  <c r="D398" i="3"/>
  <c r="E398" i="3"/>
  <c r="H398" i="3"/>
  <c r="J398" i="3"/>
  <c r="L398" i="3"/>
  <c r="B399" i="3"/>
  <c r="C399" i="3"/>
  <c r="D399" i="3"/>
  <c r="E399" i="3"/>
  <c r="H399" i="3"/>
  <c r="J399" i="3"/>
  <c r="L399" i="3"/>
  <c r="B400" i="3"/>
  <c r="C400" i="3"/>
  <c r="D400" i="3"/>
  <c r="E400" i="3"/>
  <c r="H400" i="3"/>
  <c r="J400" i="3"/>
  <c r="L400" i="3"/>
  <c r="B401" i="3"/>
  <c r="C401" i="3"/>
  <c r="D401" i="3"/>
  <c r="E401" i="3"/>
  <c r="H401" i="3"/>
  <c r="J401" i="3"/>
  <c r="L401" i="3"/>
  <c r="B402" i="3"/>
  <c r="C402" i="3"/>
  <c r="D402" i="3"/>
  <c r="E402" i="3"/>
  <c r="H402" i="3"/>
  <c r="J402" i="3"/>
  <c r="L402" i="3"/>
  <c r="B403" i="3"/>
  <c r="C403" i="3"/>
  <c r="D403" i="3"/>
  <c r="E403" i="3"/>
  <c r="H403" i="3"/>
  <c r="J403" i="3"/>
  <c r="L403" i="3"/>
  <c r="B404" i="3"/>
  <c r="C404" i="3"/>
  <c r="D404" i="3"/>
  <c r="E404" i="3"/>
  <c r="H404" i="3"/>
  <c r="J404" i="3"/>
  <c r="L404" i="3"/>
  <c r="B405" i="3"/>
  <c r="C405" i="3"/>
  <c r="D405" i="3"/>
  <c r="E405" i="3"/>
  <c r="H405" i="3"/>
  <c r="J405" i="3"/>
  <c r="L405" i="3"/>
  <c r="B406" i="3"/>
  <c r="C406" i="3"/>
  <c r="D406" i="3"/>
  <c r="E406" i="3"/>
  <c r="H406" i="3"/>
  <c r="J406" i="3"/>
  <c r="L406" i="3"/>
  <c r="B407" i="3"/>
  <c r="C407" i="3"/>
  <c r="D407" i="3"/>
  <c r="E407" i="3"/>
  <c r="H407" i="3"/>
  <c r="J407" i="3"/>
  <c r="L407" i="3"/>
  <c r="B408" i="3"/>
  <c r="C408" i="3"/>
  <c r="D408" i="3"/>
  <c r="E408" i="3"/>
  <c r="H408" i="3"/>
  <c r="J408" i="3"/>
  <c r="L408" i="3"/>
  <c r="B409" i="3"/>
  <c r="C409" i="3"/>
  <c r="D409" i="3"/>
  <c r="E409" i="3"/>
  <c r="H409" i="3"/>
  <c r="J409" i="3"/>
  <c r="L409" i="3"/>
  <c r="B410" i="3"/>
  <c r="C410" i="3"/>
  <c r="D410" i="3"/>
  <c r="E410" i="3"/>
  <c r="H410" i="3"/>
  <c r="J410" i="3"/>
  <c r="L410" i="3"/>
  <c r="B411" i="3"/>
  <c r="C411" i="3"/>
  <c r="D411" i="3"/>
  <c r="E411" i="3"/>
  <c r="H411" i="3"/>
  <c r="J411" i="3"/>
  <c r="L411" i="3"/>
  <c r="B412" i="3"/>
  <c r="C412" i="3"/>
  <c r="D412" i="3"/>
  <c r="E412" i="3"/>
  <c r="H412" i="3"/>
  <c r="J412" i="3"/>
  <c r="L412" i="3"/>
  <c r="B413" i="3"/>
  <c r="C413" i="3"/>
  <c r="D413" i="3"/>
  <c r="E413" i="3"/>
  <c r="H413" i="3"/>
  <c r="J413" i="3"/>
  <c r="L413" i="3"/>
  <c r="B414" i="3"/>
  <c r="C414" i="3"/>
  <c r="D414" i="3"/>
  <c r="E414" i="3"/>
  <c r="H414" i="3"/>
  <c r="J414" i="3"/>
  <c r="L414" i="3"/>
  <c r="B415" i="3"/>
  <c r="C415" i="3"/>
  <c r="D415" i="3"/>
  <c r="E415" i="3"/>
  <c r="H415" i="3"/>
  <c r="J415" i="3"/>
  <c r="L415" i="3"/>
  <c r="B416" i="3"/>
  <c r="C416" i="3"/>
  <c r="D416" i="3"/>
  <c r="E416" i="3"/>
  <c r="H416" i="3"/>
  <c r="J416" i="3"/>
  <c r="L416" i="3"/>
  <c r="B417" i="3"/>
  <c r="C417" i="3"/>
  <c r="D417" i="3"/>
  <c r="E417" i="3"/>
  <c r="H417" i="3"/>
  <c r="J417" i="3"/>
  <c r="L417" i="3"/>
  <c r="B418" i="3"/>
  <c r="C418" i="3"/>
  <c r="D418" i="3"/>
  <c r="E418" i="3"/>
  <c r="H418" i="3"/>
  <c r="J418" i="3"/>
  <c r="L418" i="3"/>
  <c r="B419" i="3"/>
  <c r="C419" i="3"/>
  <c r="D419" i="3"/>
  <c r="E419" i="3"/>
  <c r="H419" i="3"/>
  <c r="J419" i="3"/>
  <c r="L419" i="3"/>
  <c r="B420" i="3"/>
  <c r="C420" i="3"/>
  <c r="D420" i="3"/>
  <c r="E420" i="3"/>
  <c r="H420" i="3"/>
  <c r="J420" i="3"/>
  <c r="L420" i="3"/>
  <c r="B421" i="3"/>
  <c r="C421" i="3"/>
  <c r="D421" i="3"/>
  <c r="E421" i="3"/>
  <c r="H421" i="3"/>
  <c r="J421" i="3"/>
  <c r="L421" i="3"/>
  <c r="B422" i="3"/>
  <c r="C422" i="3"/>
  <c r="D422" i="3"/>
  <c r="E422" i="3"/>
  <c r="H422" i="3"/>
  <c r="J422" i="3"/>
  <c r="L422" i="3"/>
  <c r="B423" i="3"/>
  <c r="C423" i="3"/>
  <c r="D423" i="3"/>
  <c r="E423" i="3"/>
  <c r="H423" i="3"/>
  <c r="J423" i="3"/>
  <c r="L423" i="3"/>
  <c r="B424" i="3"/>
  <c r="C424" i="3"/>
  <c r="D424" i="3"/>
  <c r="E424" i="3"/>
  <c r="H424" i="3"/>
  <c r="J424" i="3"/>
  <c r="L424" i="3"/>
  <c r="B425" i="3"/>
  <c r="C425" i="3"/>
  <c r="D425" i="3"/>
  <c r="E425" i="3"/>
  <c r="H425" i="3"/>
  <c r="J425" i="3"/>
  <c r="L425" i="3"/>
  <c r="B426" i="3"/>
  <c r="C426" i="3"/>
  <c r="D426" i="3"/>
  <c r="E426" i="3"/>
  <c r="H426" i="3"/>
  <c r="J426" i="3"/>
  <c r="L426" i="3"/>
  <c r="B427" i="3"/>
  <c r="C427" i="3"/>
  <c r="D427" i="3"/>
  <c r="E427" i="3"/>
  <c r="H427" i="3"/>
  <c r="J427" i="3"/>
  <c r="L427" i="3"/>
  <c r="B428" i="3"/>
  <c r="C428" i="3"/>
  <c r="D428" i="3"/>
  <c r="E428" i="3"/>
  <c r="H428" i="3"/>
  <c r="J428" i="3"/>
  <c r="L428" i="3"/>
  <c r="B429" i="3"/>
  <c r="C429" i="3"/>
  <c r="D429" i="3"/>
  <c r="E429" i="3"/>
  <c r="H429" i="3"/>
  <c r="J429" i="3"/>
  <c r="L429" i="3"/>
  <c r="B430" i="3"/>
  <c r="C430" i="3"/>
  <c r="D430" i="3"/>
  <c r="E430" i="3"/>
  <c r="H430" i="3"/>
  <c r="J430" i="3"/>
  <c r="L430" i="3"/>
  <c r="B431" i="3"/>
  <c r="C431" i="3"/>
  <c r="D431" i="3"/>
  <c r="E431" i="3"/>
  <c r="H431" i="3"/>
  <c r="J431" i="3"/>
  <c r="L431" i="3"/>
  <c r="B432" i="3"/>
  <c r="C432" i="3"/>
  <c r="D432" i="3"/>
  <c r="E432" i="3"/>
  <c r="H432" i="3"/>
  <c r="J432" i="3"/>
  <c r="L432" i="3"/>
  <c r="B433" i="3"/>
  <c r="C433" i="3"/>
  <c r="D433" i="3"/>
  <c r="E433" i="3"/>
  <c r="H433" i="3"/>
  <c r="J433" i="3"/>
  <c r="L433" i="3"/>
  <c r="B434" i="3"/>
  <c r="C434" i="3"/>
  <c r="D434" i="3"/>
  <c r="E434" i="3"/>
  <c r="H434" i="3"/>
  <c r="J434" i="3"/>
  <c r="L434" i="3"/>
  <c r="B435" i="3"/>
  <c r="C435" i="3"/>
  <c r="D435" i="3"/>
  <c r="E435" i="3"/>
  <c r="H435" i="3"/>
  <c r="J435" i="3"/>
  <c r="L435" i="3"/>
  <c r="B436" i="3"/>
  <c r="C436" i="3"/>
  <c r="D436" i="3"/>
  <c r="E436" i="3"/>
  <c r="H436" i="3"/>
  <c r="J436" i="3"/>
  <c r="L436" i="3"/>
  <c r="B437" i="3"/>
  <c r="C437" i="3"/>
  <c r="D437" i="3"/>
  <c r="E437" i="3"/>
  <c r="H437" i="3"/>
  <c r="J437" i="3"/>
  <c r="L437" i="3"/>
  <c r="B438" i="3"/>
  <c r="C438" i="3"/>
  <c r="D438" i="3"/>
  <c r="E438" i="3"/>
  <c r="H438" i="3"/>
  <c r="J438" i="3"/>
  <c r="L438" i="3"/>
  <c r="B439" i="3"/>
  <c r="C439" i="3"/>
  <c r="D439" i="3"/>
  <c r="E439" i="3"/>
  <c r="H439" i="3"/>
  <c r="J439" i="3"/>
  <c r="L439" i="3"/>
  <c r="B440" i="3"/>
  <c r="C440" i="3"/>
  <c r="D440" i="3"/>
  <c r="E440" i="3"/>
  <c r="H440" i="3"/>
  <c r="J440" i="3"/>
  <c r="L440" i="3"/>
  <c r="B441" i="3"/>
  <c r="C441" i="3"/>
  <c r="D441" i="3"/>
  <c r="E441" i="3"/>
  <c r="H441" i="3"/>
  <c r="J441" i="3"/>
  <c r="L441" i="3"/>
  <c r="B442" i="3"/>
  <c r="C442" i="3"/>
  <c r="D442" i="3"/>
  <c r="E442" i="3"/>
  <c r="H442" i="3"/>
  <c r="J442" i="3"/>
  <c r="L442" i="3"/>
  <c r="B443" i="3"/>
  <c r="C443" i="3"/>
  <c r="D443" i="3"/>
  <c r="E443" i="3"/>
  <c r="H443" i="3"/>
  <c r="J443" i="3"/>
  <c r="L443" i="3"/>
  <c r="B444" i="3"/>
  <c r="C444" i="3"/>
  <c r="D444" i="3"/>
  <c r="E444" i="3"/>
  <c r="H444" i="3"/>
  <c r="J444" i="3"/>
  <c r="L444" i="3"/>
  <c r="B445" i="3"/>
  <c r="C445" i="3"/>
  <c r="D445" i="3"/>
  <c r="E445" i="3"/>
  <c r="H445" i="3"/>
  <c r="J445" i="3"/>
  <c r="L445" i="3"/>
  <c r="B446" i="3"/>
  <c r="C446" i="3"/>
  <c r="D446" i="3"/>
  <c r="E446" i="3"/>
  <c r="H446" i="3"/>
  <c r="J446" i="3"/>
  <c r="L446" i="3"/>
  <c r="B447" i="3"/>
  <c r="C447" i="3"/>
  <c r="D447" i="3"/>
  <c r="E447" i="3"/>
  <c r="H447" i="3"/>
  <c r="J447" i="3"/>
  <c r="L447" i="3"/>
  <c r="B448" i="3"/>
  <c r="C448" i="3"/>
  <c r="D448" i="3"/>
  <c r="E448" i="3"/>
  <c r="H448" i="3"/>
  <c r="J448" i="3"/>
  <c r="L448" i="3"/>
  <c r="B449" i="3"/>
  <c r="C449" i="3"/>
  <c r="D449" i="3"/>
  <c r="E449" i="3"/>
  <c r="H449" i="3"/>
  <c r="J449" i="3"/>
  <c r="L449" i="3"/>
  <c r="B450" i="3"/>
  <c r="C450" i="3"/>
  <c r="D450" i="3"/>
  <c r="E450" i="3"/>
  <c r="H450" i="3"/>
  <c r="J450" i="3"/>
  <c r="L450" i="3"/>
  <c r="B451" i="3"/>
  <c r="C451" i="3"/>
  <c r="D451" i="3"/>
  <c r="E451" i="3"/>
  <c r="H451" i="3"/>
  <c r="J451" i="3"/>
  <c r="L451" i="3"/>
  <c r="B452" i="3"/>
  <c r="C452" i="3"/>
  <c r="D452" i="3"/>
  <c r="E452" i="3"/>
  <c r="H452" i="3"/>
  <c r="J452" i="3"/>
  <c r="L452" i="3"/>
  <c r="B453" i="3"/>
  <c r="C453" i="3"/>
  <c r="D453" i="3"/>
  <c r="E453" i="3"/>
  <c r="H453" i="3"/>
  <c r="J453" i="3"/>
  <c r="L453" i="3"/>
  <c r="B454" i="3"/>
  <c r="C454" i="3"/>
  <c r="D454" i="3"/>
  <c r="E454" i="3"/>
  <c r="H454" i="3"/>
  <c r="J454" i="3"/>
  <c r="L454" i="3"/>
  <c r="B455" i="3"/>
  <c r="C455" i="3"/>
  <c r="D455" i="3"/>
  <c r="E455" i="3"/>
  <c r="H455" i="3"/>
  <c r="J455" i="3"/>
  <c r="L455" i="3"/>
  <c r="B456" i="3"/>
  <c r="C456" i="3"/>
  <c r="D456" i="3"/>
  <c r="E456" i="3"/>
  <c r="H456" i="3"/>
  <c r="J456" i="3"/>
  <c r="L456" i="3"/>
  <c r="B457" i="3"/>
  <c r="C457" i="3"/>
  <c r="D457" i="3"/>
  <c r="E457" i="3"/>
  <c r="H457" i="3"/>
  <c r="J457" i="3"/>
  <c r="L457" i="3"/>
  <c r="B458" i="3"/>
  <c r="C458" i="3"/>
  <c r="D458" i="3"/>
  <c r="E458" i="3"/>
  <c r="H458" i="3"/>
  <c r="J458" i="3"/>
  <c r="L458" i="3"/>
  <c r="B459" i="3"/>
  <c r="C459" i="3"/>
  <c r="D459" i="3"/>
  <c r="E459" i="3"/>
  <c r="H459" i="3"/>
  <c r="J459" i="3"/>
  <c r="L459" i="3"/>
  <c r="B460" i="3"/>
  <c r="C460" i="3"/>
  <c r="D460" i="3"/>
  <c r="E460" i="3"/>
  <c r="H460" i="3"/>
  <c r="J460" i="3"/>
  <c r="L460" i="3"/>
  <c r="B461" i="3"/>
  <c r="C461" i="3"/>
  <c r="D461" i="3"/>
  <c r="E461" i="3"/>
  <c r="H461" i="3"/>
  <c r="J461" i="3"/>
  <c r="L461" i="3"/>
  <c r="B462" i="3"/>
  <c r="C462" i="3"/>
  <c r="D462" i="3"/>
  <c r="E462" i="3"/>
  <c r="H462" i="3"/>
  <c r="J462" i="3"/>
  <c r="L462" i="3"/>
  <c r="B463" i="3"/>
  <c r="C463" i="3"/>
  <c r="D463" i="3"/>
  <c r="E463" i="3"/>
  <c r="H463" i="3"/>
  <c r="J463" i="3"/>
  <c r="L463" i="3"/>
  <c r="B464" i="3"/>
  <c r="C464" i="3"/>
  <c r="D464" i="3"/>
  <c r="E464" i="3"/>
  <c r="H464" i="3"/>
  <c r="J464" i="3"/>
  <c r="L464" i="3"/>
  <c r="B465" i="3"/>
  <c r="C465" i="3"/>
  <c r="D465" i="3"/>
  <c r="E465" i="3"/>
  <c r="H465" i="3"/>
  <c r="J465" i="3"/>
  <c r="L465" i="3"/>
  <c r="B466" i="3"/>
  <c r="C466" i="3"/>
  <c r="D466" i="3"/>
  <c r="E466" i="3"/>
  <c r="H466" i="3"/>
  <c r="J466" i="3"/>
  <c r="L466" i="3"/>
  <c r="B467" i="3"/>
  <c r="C467" i="3"/>
  <c r="D467" i="3"/>
  <c r="E467" i="3"/>
  <c r="H467" i="3"/>
  <c r="J467" i="3"/>
  <c r="L467" i="3"/>
  <c r="B468" i="3"/>
  <c r="C468" i="3"/>
  <c r="D468" i="3"/>
  <c r="E468" i="3"/>
  <c r="H468" i="3"/>
  <c r="J468" i="3"/>
  <c r="L468" i="3"/>
  <c r="B469" i="3"/>
  <c r="C469" i="3"/>
  <c r="D469" i="3"/>
  <c r="E469" i="3"/>
  <c r="H469" i="3"/>
  <c r="J469" i="3"/>
  <c r="L469" i="3"/>
  <c r="B470" i="3"/>
  <c r="C470" i="3"/>
  <c r="D470" i="3"/>
  <c r="E470" i="3"/>
  <c r="H470" i="3"/>
  <c r="J470" i="3"/>
  <c r="L470" i="3"/>
  <c r="B471" i="3"/>
  <c r="C471" i="3"/>
  <c r="D471" i="3"/>
  <c r="E471" i="3"/>
  <c r="H471" i="3"/>
  <c r="J471" i="3"/>
  <c r="L471" i="3"/>
  <c r="B472" i="3"/>
  <c r="C472" i="3"/>
  <c r="D472" i="3"/>
  <c r="E472" i="3"/>
  <c r="H472" i="3"/>
  <c r="J472" i="3"/>
  <c r="L472" i="3"/>
  <c r="B473" i="3"/>
  <c r="C473" i="3"/>
  <c r="D473" i="3"/>
  <c r="E473" i="3"/>
  <c r="H473" i="3"/>
  <c r="J473" i="3"/>
  <c r="L473" i="3"/>
  <c r="B474" i="3"/>
  <c r="C474" i="3"/>
  <c r="D474" i="3"/>
  <c r="E474" i="3"/>
  <c r="H474" i="3"/>
  <c r="J474" i="3"/>
  <c r="L474" i="3"/>
  <c r="B475" i="3"/>
  <c r="C475" i="3"/>
  <c r="D475" i="3"/>
  <c r="E475" i="3"/>
  <c r="H475" i="3"/>
  <c r="J475" i="3"/>
  <c r="L475" i="3"/>
  <c r="B476" i="3"/>
  <c r="C476" i="3"/>
  <c r="D476" i="3"/>
  <c r="E476" i="3"/>
  <c r="H476" i="3"/>
  <c r="J476" i="3"/>
  <c r="L476" i="3"/>
  <c r="B477" i="3"/>
  <c r="C477" i="3"/>
  <c r="D477" i="3"/>
  <c r="E477" i="3"/>
  <c r="H477" i="3"/>
  <c r="J477" i="3"/>
  <c r="L477" i="3"/>
  <c r="B478" i="3"/>
  <c r="C478" i="3"/>
  <c r="D478" i="3"/>
  <c r="E478" i="3"/>
  <c r="H478" i="3"/>
  <c r="J478" i="3"/>
  <c r="L478" i="3"/>
  <c r="B479" i="3"/>
  <c r="C479" i="3"/>
  <c r="D479" i="3"/>
  <c r="E479" i="3"/>
  <c r="H479" i="3"/>
  <c r="J479" i="3"/>
  <c r="L479" i="3"/>
  <c r="B480" i="3"/>
  <c r="C480" i="3"/>
  <c r="D480" i="3"/>
  <c r="E480" i="3"/>
  <c r="H480" i="3"/>
  <c r="J480" i="3"/>
  <c r="L480" i="3"/>
  <c r="B481" i="3"/>
  <c r="C481" i="3"/>
  <c r="D481" i="3"/>
  <c r="E481" i="3"/>
  <c r="H481" i="3"/>
  <c r="J481" i="3"/>
  <c r="L481" i="3"/>
  <c r="B482" i="3"/>
  <c r="C482" i="3"/>
  <c r="D482" i="3"/>
  <c r="E482" i="3"/>
  <c r="H482" i="3"/>
  <c r="J482" i="3"/>
  <c r="L482" i="3"/>
  <c r="B483" i="3"/>
  <c r="C483" i="3"/>
  <c r="D483" i="3"/>
  <c r="E483" i="3"/>
  <c r="H483" i="3"/>
  <c r="J483" i="3"/>
  <c r="L483" i="3"/>
  <c r="B484" i="3"/>
  <c r="C484" i="3"/>
  <c r="D484" i="3"/>
  <c r="E484" i="3"/>
  <c r="H484" i="3"/>
  <c r="J484" i="3"/>
  <c r="L484" i="3"/>
  <c r="B485" i="3"/>
  <c r="C485" i="3"/>
  <c r="D485" i="3"/>
  <c r="E485" i="3"/>
  <c r="H485" i="3"/>
  <c r="J485" i="3"/>
  <c r="L485" i="3"/>
  <c r="B486" i="3"/>
  <c r="C486" i="3"/>
  <c r="D486" i="3"/>
  <c r="E486" i="3"/>
  <c r="H486" i="3"/>
  <c r="J486" i="3"/>
  <c r="L486" i="3"/>
  <c r="B487" i="3"/>
  <c r="C487" i="3"/>
  <c r="D487" i="3"/>
  <c r="E487" i="3"/>
  <c r="H487" i="3"/>
  <c r="J487" i="3"/>
  <c r="L487" i="3"/>
  <c r="B488" i="3"/>
  <c r="C488" i="3"/>
  <c r="D488" i="3"/>
  <c r="E488" i="3"/>
  <c r="H488" i="3"/>
  <c r="J488" i="3"/>
  <c r="L488" i="3"/>
  <c r="B489" i="3"/>
  <c r="C489" i="3"/>
  <c r="D489" i="3"/>
  <c r="E489" i="3"/>
  <c r="H489" i="3"/>
  <c r="J489" i="3"/>
  <c r="L489" i="3"/>
  <c r="B490" i="3"/>
  <c r="C490" i="3"/>
  <c r="D490" i="3"/>
  <c r="E490" i="3"/>
  <c r="H490" i="3"/>
  <c r="J490" i="3"/>
  <c r="L490" i="3"/>
  <c r="B491" i="3"/>
  <c r="C491" i="3"/>
  <c r="D491" i="3"/>
  <c r="E491" i="3"/>
  <c r="H491" i="3"/>
  <c r="J491" i="3"/>
  <c r="L491" i="3"/>
  <c r="B492" i="3"/>
  <c r="C492" i="3"/>
  <c r="D492" i="3"/>
  <c r="E492" i="3"/>
  <c r="H492" i="3"/>
  <c r="J492" i="3"/>
  <c r="L492" i="3"/>
  <c r="B493" i="3"/>
  <c r="C493" i="3"/>
  <c r="D493" i="3"/>
  <c r="E493" i="3"/>
  <c r="H493" i="3"/>
  <c r="J493" i="3"/>
  <c r="L493" i="3"/>
  <c r="B494" i="3"/>
  <c r="C494" i="3"/>
  <c r="D494" i="3"/>
  <c r="E494" i="3"/>
  <c r="H494" i="3"/>
  <c r="J494" i="3"/>
  <c r="L494" i="3"/>
  <c r="B495" i="3"/>
  <c r="C495" i="3"/>
  <c r="D495" i="3"/>
  <c r="E495" i="3"/>
  <c r="H495" i="3"/>
  <c r="J495" i="3"/>
  <c r="L495" i="3"/>
  <c r="B496" i="3"/>
  <c r="C496" i="3"/>
  <c r="D496" i="3"/>
  <c r="E496" i="3"/>
  <c r="H496" i="3"/>
  <c r="J496" i="3"/>
  <c r="L496" i="3"/>
  <c r="B497" i="3"/>
  <c r="C497" i="3"/>
  <c r="D497" i="3"/>
  <c r="E497" i="3"/>
  <c r="H497" i="3"/>
  <c r="J497" i="3"/>
  <c r="L497" i="3"/>
  <c r="B498" i="3"/>
  <c r="C498" i="3"/>
  <c r="D498" i="3"/>
  <c r="E498" i="3"/>
  <c r="H498" i="3"/>
  <c r="J498" i="3"/>
  <c r="L498" i="3"/>
  <c r="B499" i="3"/>
  <c r="C499" i="3"/>
  <c r="D499" i="3"/>
  <c r="E499" i="3"/>
  <c r="H499" i="3"/>
  <c r="J499" i="3"/>
  <c r="L499" i="3"/>
  <c r="B500" i="3"/>
  <c r="C500" i="3"/>
  <c r="D500" i="3"/>
  <c r="E500" i="3"/>
  <c r="H500" i="3"/>
  <c r="J500" i="3"/>
  <c r="L500" i="3"/>
  <c r="B501" i="3"/>
  <c r="C501" i="3"/>
  <c r="D501" i="3"/>
  <c r="E501" i="3"/>
  <c r="H501" i="3"/>
  <c r="J501" i="3"/>
  <c r="L501" i="3"/>
  <c r="B502" i="3"/>
  <c r="C502" i="3"/>
  <c r="D502" i="3"/>
  <c r="E502" i="3"/>
  <c r="H502" i="3"/>
  <c r="J502" i="3"/>
  <c r="L502" i="3"/>
  <c r="B503" i="3"/>
  <c r="C503" i="3"/>
  <c r="D503" i="3"/>
  <c r="E503" i="3"/>
  <c r="H503" i="3"/>
  <c r="J503" i="3"/>
  <c r="L503" i="3"/>
  <c r="B504" i="3"/>
  <c r="C504" i="3"/>
  <c r="D504" i="3"/>
  <c r="E504" i="3"/>
  <c r="H504" i="3"/>
  <c r="J504" i="3"/>
  <c r="L504" i="3"/>
  <c r="B505" i="3"/>
  <c r="C505" i="3"/>
  <c r="D505" i="3"/>
  <c r="E505" i="3"/>
  <c r="H505" i="3"/>
  <c r="J505" i="3"/>
  <c r="L505" i="3"/>
  <c r="B506" i="3"/>
  <c r="C506" i="3"/>
  <c r="D506" i="3"/>
  <c r="E506" i="3"/>
  <c r="H506" i="3"/>
  <c r="J506" i="3"/>
  <c r="L506" i="3"/>
  <c r="B507" i="3"/>
  <c r="C507" i="3"/>
  <c r="D507" i="3"/>
  <c r="E507" i="3"/>
  <c r="H507" i="3"/>
  <c r="J507" i="3"/>
  <c r="L507" i="3"/>
  <c r="B508" i="3"/>
  <c r="C508" i="3"/>
  <c r="D508" i="3"/>
  <c r="E508" i="3"/>
  <c r="H508" i="3"/>
  <c r="J508" i="3"/>
  <c r="L508" i="3"/>
  <c r="B509" i="3"/>
  <c r="C509" i="3"/>
  <c r="D509" i="3"/>
  <c r="E509" i="3"/>
  <c r="H509" i="3"/>
  <c r="J509" i="3"/>
  <c r="L509" i="3"/>
  <c r="B510" i="3"/>
  <c r="C510" i="3"/>
  <c r="D510" i="3"/>
  <c r="E510" i="3"/>
  <c r="H510" i="3"/>
  <c r="J510" i="3"/>
  <c r="L510" i="3"/>
  <c r="B511" i="3"/>
  <c r="C511" i="3"/>
  <c r="D511" i="3"/>
  <c r="E511" i="3"/>
  <c r="H511" i="3"/>
  <c r="J511" i="3"/>
  <c r="L511" i="3"/>
  <c r="B512" i="3"/>
  <c r="C512" i="3"/>
  <c r="D512" i="3"/>
  <c r="E512" i="3"/>
  <c r="H512" i="3"/>
  <c r="J512" i="3"/>
  <c r="L512" i="3"/>
  <c r="B513" i="3"/>
  <c r="C513" i="3"/>
  <c r="D513" i="3"/>
  <c r="E513" i="3"/>
  <c r="H513" i="3"/>
  <c r="J513" i="3"/>
  <c r="L513" i="3"/>
  <c r="B514" i="3"/>
  <c r="C514" i="3"/>
  <c r="D514" i="3"/>
  <c r="E514" i="3"/>
  <c r="H514" i="3"/>
  <c r="J514" i="3"/>
  <c r="L514" i="3"/>
  <c r="B515" i="3"/>
  <c r="C515" i="3"/>
  <c r="D515" i="3"/>
  <c r="E515" i="3"/>
  <c r="H515" i="3"/>
  <c r="J515" i="3"/>
  <c r="L515" i="3"/>
  <c r="B516" i="3"/>
  <c r="C516" i="3"/>
  <c r="D516" i="3"/>
  <c r="E516" i="3"/>
  <c r="H516" i="3"/>
  <c r="J516" i="3"/>
  <c r="L516" i="3"/>
  <c r="B517" i="3"/>
  <c r="C517" i="3"/>
  <c r="D517" i="3"/>
  <c r="E517" i="3"/>
  <c r="H517" i="3"/>
  <c r="J517" i="3"/>
  <c r="L517" i="3"/>
  <c r="B518" i="3"/>
  <c r="C518" i="3"/>
  <c r="D518" i="3"/>
  <c r="E518" i="3"/>
  <c r="H518" i="3"/>
  <c r="J518" i="3"/>
  <c r="L518" i="3"/>
  <c r="B519" i="3"/>
  <c r="C519" i="3"/>
  <c r="D519" i="3"/>
  <c r="E519" i="3"/>
  <c r="H519" i="3"/>
  <c r="J519" i="3"/>
  <c r="L519" i="3"/>
  <c r="B520" i="3"/>
  <c r="C520" i="3"/>
  <c r="D520" i="3"/>
  <c r="E520" i="3"/>
  <c r="H520" i="3"/>
  <c r="J520" i="3"/>
  <c r="L520" i="3"/>
  <c r="B521" i="3"/>
  <c r="C521" i="3"/>
  <c r="D521" i="3"/>
  <c r="E521" i="3"/>
  <c r="H521" i="3"/>
  <c r="J521" i="3"/>
  <c r="L521" i="3"/>
  <c r="B522" i="3"/>
  <c r="C522" i="3"/>
  <c r="D522" i="3"/>
  <c r="E522" i="3"/>
  <c r="H522" i="3"/>
  <c r="J522" i="3"/>
  <c r="L522" i="3"/>
  <c r="B523" i="3"/>
  <c r="C523" i="3"/>
  <c r="D523" i="3"/>
  <c r="E523" i="3"/>
  <c r="H523" i="3"/>
  <c r="J523" i="3"/>
  <c r="L523" i="3"/>
  <c r="B524" i="3"/>
  <c r="C524" i="3"/>
  <c r="D524" i="3"/>
  <c r="E524" i="3"/>
  <c r="H524" i="3"/>
  <c r="J524" i="3"/>
  <c r="L524" i="3"/>
  <c r="B525" i="3"/>
  <c r="C525" i="3"/>
  <c r="D525" i="3"/>
  <c r="E525" i="3"/>
  <c r="H525" i="3"/>
  <c r="J525" i="3"/>
  <c r="L525" i="3"/>
  <c r="B526" i="3"/>
  <c r="C526" i="3"/>
  <c r="D526" i="3"/>
  <c r="E526" i="3"/>
  <c r="H526" i="3"/>
  <c r="J526" i="3"/>
  <c r="L526" i="3"/>
  <c r="B527" i="3"/>
  <c r="C527" i="3"/>
  <c r="D527" i="3"/>
  <c r="E527" i="3"/>
  <c r="H527" i="3"/>
  <c r="J527" i="3"/>
  <c r="L527" i="3"/>
  <c r="B528" i="3"/>
  <c r="C528" i="3"/>
  <c r="D528" i="3"/>
  <c r="E528" i="3"/>
  <c r="H528" i="3"/>
  <c r="J528" i="3"/>
  <c r="L528" i="3"/>
  <c r="B529" i="3"/>
  <c r="C529" i="3"/>
  <c r="D529" i="3"/>
  <c r="E529" i="3"/>
  <c r="H529" i="3"/>
  <c r="J529" i="3"/>
  <c r="L529" i="3"/>
  <c r="B530" i="3"/>
  <c r="C530" i="3"/>
  <c r="D530" i="3"/>
  <c r="E530" i="3"/>
  <c r="H530" i="3"/>
  <c r="J530" i="3"/>
  <c r="L530" i="3"/>
  <c r="B531" i="3"/>
  <c r="C531" i="3"/>
  <c r="D531" i="3"/>
  <c r="E531" i="3"/>
  <c r="H531" i="3"/>
  <c r="J531" i="3"/>
  <c r="L531" i="3"/>
  <c r="B532" i="3"/>
  <c r="C532" i="3"/>
  <c r="D532" i="3"/>
  <c r="E532" i="3"/>
  <c r="H532" i="3"/>
  <c r="J532" i="3"/>
  <c r="L532" i="3"/>
  <c r="B533" i="3"/>
  <c r="C533" i="3"/>
  <c r="D533" i="3"/>
  <c r="E533" i="3"/>
  <c r="H533" i="3"/>
  <c r="J533" i="3"/>
  <c r="L533" i="3"/>
  <c r="B534" i="3"/>
  <c r="C534" i="3"/>
  <c r="D534" i="3"/>
  <c r="E534" i="3"/>
  <c r="H534" i="3"/>
  <c r="J534" i="3"/>
  <c r="L534" i="3"/>
  <c r="B535" i="3"/>
  <c r="C535" i="3"/>
  <c r="D535" i="3"/>
  <c r="E535" i="3"/>
  <c r="H535" i="3"/>
  <c r="J535" i="3"/>
  <c r="L535" i="3"/>
  <c r="B536" i="3"/>
  <c r="C536" i="3"/>
  <c r="D536" i="3"/>
  <c r="E536" i="3"/>
  <c r="H536" i="3"/>
  <c r="J536" i="3"/>
  <c r="L536" i="3"/>
  <c r="B537" i="3"/>
  <c r="C537" i="3"/>
  <c r="D537" i="3"/>
  <c r="E537" i="3"/>
  <c r="H537" i="3"/>
  <c r="J537" i="3"/>
  <c r="L537" i="3"/>
  <c r="B538" i="3"/>
  <c r="C538" i="3"/>
  <c r="D538" i="3"/>
  <c r="E538" i="3"/>
  <c r="H538" i="3"/>
  <c r="J538" i="3"/>
  <c r="L538" i="3"/>
  <c r="B539" i="3"/>
  <c r="C539" i="3"/>
  <c r="D539" i="3"/>
  <c r="E539" i="3"/>
  <c r="H539" i="3"/>
  <c r="J539" i="3"/>
  <c r="L539" i="3"/>
  <c r="B540" i="3"/>
  <c r="C540" i="3"/>
  <c r="D540" i="3"/>
  <c r="E540" i="3"/>
  <c r="H540" i="3"/>
  <c r="J540" i="3"/>
  <c r="L540" i="3"/>
  <c r="B541" i="3"/>
  <c r="C541" i="3"/>
  <c r="D541" i="3"/>
  <c r="E541" i="3"/>
  <c r="H541" i="3"/>
  <c r="J541" i="3"/>
  <c r="L541" i="3"/>
  <c r="B542" i="3"/>
  <c r="C542" i="3"/>
  <c r="D542" i="3"/>
  <c r="E542" i="3"/>
  <c r="H542" i="3"/>
  <c r="J542" i="3"/>
  <c r="L542" i="3"/>
  <c r="B543" i="3"/>
  <c r="C543" i="3"/>
  <c r="D543" i="3"/>
  <c r="E543" i="3"/>
  <c r="H543" i="3"/>
  <c r="J543" i="3"/>
  <c r="L543" i="3"/>
  <c r="B544" i="3"/>
  <c r="C544" i="3"/>
  <c r="D544" i="3"/>
  <c r="E544" i="3"/>
  <c r="H544" i="3"/>
  <c r="J544" i="3"/>
  <c r="L544" i="3"/>
  <c r="B545" i="3"/>
  <c r="C545" i="3"/>
  <c r="D545" i="3"/>
  <c r="E545" i="3"/>
  <c r="H545" i="3"/>
  <c r="J545" i="3"/>
  <c r="L545" i="3"/>
  <c r="B546" i="3"/>
  <c r="C546" i="3"/>
  <c r="D546" i="3"/>
  <c r="E546" i="3"/>
  <c r="H546" i="3"/>
  <c r="J546" i="3"/>
  <c r="L546" i="3"/>
  <c r="B547" i="3"/>
  <c r="C547" i="3"/>
  <c r="D547" i="3"/>
  <c r="E547" i="3"/>
  <c r="H547" i="3"/>
  <c r="J547" i="3"/>
  <c r="L547" i="3"/>
  <c r="B548" i="3"/>
  <c r="C548" i="3"/>
  <c r="D548" i="3"/>
  <c r="E548" i="3"/>
  <c r="H548" i="3"/>
  <c r="J548" i="3"/>
  <c r="L548" i="3"/>
  <c r="B549" i="3"/>
  <c r="C549" i="3"/>
  <c r="D549" i="3"/>
  <c r="E549" i="3"/>
  <c r="H549" i="3"/>
  <c r="J549" i="3"/>
  <c r="L549" i="3"/>
  <c r="B550" i="3"/>
  <c r="C550" i="3"/>
  <c r="D550" i="3"/>
  <c r="E550" i="3"/>
  <c r="H550" i="3"/>
  <c r="J550" i="3"/>
  <c r="L550" i="3"/>
  <c r="B551" i="3"/>
  <c r="C551" i="3"/>
  <c r="D551" i="3"/>
  <c r="E551" i="3"/>
  <c r="H551" i="3"/>
  <c r="J551" i="3"/>
  <c r="L551" i="3"/>
  <c r="B552" i="3"/>
  <c r="C552" i="3"/>
  <c r="D552" i="3"/>
  <c r="E552" i="3"/>
  <c r="H552" i="3"/>
  <c r="J552" i="3"/>
  <c r="L552" i="3"/>
  <c r="B553" i="3"/>
  <c r="C553" i="3"/>
  <c r="D553" i="3"/>
  <c r="E553" i="3"/>
  <c r="H553" i="3"/>
  <c r="J553" i="3"/>
  <c r="L553" i="3"/>
  <c r="B554" i="3"/>
  <c r="C554" i="3"/>
  <c r="D554" i="3"/>
  <c r="E554" i="3"/>
  <c r="H554" i="3"/>
  <c r="J554" i="3"/>
  <c r="L554" i="3"/>
  <c r="B555" i="3"/>
  <c r="C555" i="3"/>
  <c r="D555" i="3"/>
  <c r="E555" i="3"/>
  <c r="H555" i="3"/>
  <c r="J555" i="3"/>
  <c r="L555" i="3"/>
  <c r="B556" i="3"/>
  <c r="C556" i="3"/>
  <c r="D556" i="3"/>
  <c r="E556" i="3"/>
  <c r="H556" i="3"/>
  <c r="J556" i="3"/>
  <c r="L556" i="3"/>
  <c r="B557" i="3"/>
  <c r="C557" i="3"/>
  <c r="D557" i="3"/>
  <c r="E557" i="3"/>
  <c r="H557" i="3"/>
  <c r="J557" i="3"/>
  <c r="L557" i="3"/>
  <c r="B558" i="3"/>
  <c r="C558" i="3"/>
  <c r="D558" i="3"/>
  <c r="E558" i="3"/>
  <c r="H558" i="3"/>
  <c r="J558" i="3"/>
  <c r="L558" i="3"/>
  <c r="B559" i="3"/>
  <c r="C559" i="3"/>
  <c r="D559" i="3"/>
  <c r="E559" i="3"/>
  <c r="H559" i="3"/>
  <c r="J559" i="3"/>
  <c r="L559" i="3"/>
  <c r="B560" i="3"/>
  <c r="C560" i="3"/>
  <c r="D560" i="3"/>
  <c r="E560" i="3"/>
  <c r="H560" i="3"/>
  <c r="J560" i="3"/>
  <c r="L560" i="3"/>
  <c r="B561" i="3"/>
  <c r="C561" i="3"/>
  <c r="D561" i="3"/>
  <c r="E561" i="3"/>
  <c r="H561" i="3"/>
  <c r="J561" i="3"/>
  <c r="L561" i="3"/>
  <c r="B562" i="3"/>
  <c r="C562" i="3"/>
  <c r="D562" i="3"/>
  <c r="E562" i="3"/>
  <c r="H562" i="3"/>
  <c r="J562" i="3"/>
  <c r="L562" i="3"/>
  <c r="B563" i="3"/>
  <c r="C563" i="3"/>
  <c r="D563" i="3"/>
  <c r="E563" i="3"/>
  <c r="H563" i="3"/>
  <c r="J563" i="3"/>
  <c r="L563" i="3"/>
  <c r="B564" i="3"/>
  <c r="C564" i="3"/>
  <c r="D564" i="3"/>
  <c r="E564" i="3"/>
  <c r="H564" i="3"/>
  <c r="J564" i="3"/>
  <c r="L564" i="3"/>
  <c r="AY564" i="3" l="1"/>
  <c r="AV564" i="3"/>
  <c r="AU564" i="3"/>
  <c r="AT564" i="3"/>
  <c r="AS564" i="3"/>
  <c r="AR564" i="3"/>
  <c r="AQ564" i="3"/>
  <c r="AP564" i="3"/>
  <c r="AO564" i="3"/>
  <c r="AN564" i="3"/>
  <c r="AM564" i="3"/>
  <c r="AL564" i="3"/>
  <c r="AK564" i="3"/>
  <c r="AJ564" i="3"/>
  <c r="AI564" i="3"/>
  <c r="AH564" i="3"/>
  <c r="AG564" i="3"/>
  <c r="AF564" i="3"/>
  <c r="AE564" i="3"/>
  <c r="AD564" i="3"/>
  <c r="AC564" i="3"/>
  <c r="AB564" i="3"/>
  <c r="AA564" i="3"/>
  <c r="AY563" i="3"/>
  <c r="AV563" i="3"/>
  <c r="AU563" i="3"/>
  <c r="AT563" i="3"/>
  <c r="AS563" i="3"/>
  <c r="AR563" i="3"/>
  <c r="AQ563" i="3"/>
  <c r="AP563" i="3"/>
  <c r="AO563" i="3"/>
  <c r="AN563" i="3"/>
  <c r="AM563" i="3"/>
  <c r="AL563" i="3"/>
  <c r="AK563" i="3"/>
  <c r="AJ563" i="3"/>
  <c r="AI563" i="3"/>
  <c r="AH563" i="3"/>
  <c r="AG563" i="3"/>
  <c r="AF563" i="3"/>
  <c r="AE563" i="3"/>
  <c r="AD563" i="3"/>
  <c r="AC563" i="3"/>
  <c r="AB563" i="3"/>
  <c r="AA563" i="3"/>
  <c r="AY562" i="3"/>
  <c r="AV562" i="3"/>
  <c r="AU562" i="3"/>
  <c r="AT562" i="3"/>
  <c r="AS562" i="3"/>
  <c r="AR562" i="3"/>
  <c r="AQ562" i="3"/>
  <c r="AP562" i="3"/>
  <c r="AO562" i="3"/>
  <c r="AN562" i="3"/>
  <c r="AM562" i="3"/>
  <c r="AL562" i="3"/>
  <c r="AK562" i="3"/>
  <c r="AJ562" i="3"/>
  <c r="AI562" i="3"/>
  <c r="AH562" i="3"/>
  <c r="AG562" i="3"/>
  <c r="AF562" i="3"/>
  <c r="AE562" i="3"/>
  <c r="AD562" i="3"/>
  <c r="AC562" i="3"/>
  <c r="AB562" i="3"/>
  <c r="AA562" i="3"/>
  <c r="AY561" i="3"/>
  <c r="AV561" i="3"/>
  <c r="AU561" i="3"/>
  <c r="AT561" i="3"/>
  <c r="AS561" i="3"/>
  <c r="AR561" i="3"/>
  <c r="AQ561" i="3"/>
  <c r="AP561" i="3"/>
  <c r="AO561" i="3"/>
  <c r="AN561" i="3"/>
  <c r="AM561" i="3"/>
  <c r="AL561" i="3"/>
  <c r="AK561" i="3"/>
  <c r="AJ561" i="3"/>
  <c r="AI561" i="3"/>
  <c r="AH561" i="3"/>
  <c r="AG561" i="3"/>
  <c r="AF561" i="3"/>
  <c r="AE561" i="3"/>
  <c r="AD561" i="3"/>
  <c r="AC561" i="3"/>
  <c r="AB561" i="3"/>
  <c r="AA561" i="3"/>
  <c r="AY560" i="3"/>
  <c r="AV560" i="3"/>
  <c r="AU560" i="3"/>
  <c r="AT560" i="3"/>
  <c r="AS560" i="3"/>
  <c r="AR560" i="3"/>
  <c r="AQ560" i="3"/>
  <c r="AP560" i="3"/>
  <c r="AO560" i="3"/>
  <c r="AN560" i="3"/>
  <c r="AM560" i="3"/>
  <c r="AL560" i="3"/>
  <c r="AK560" i="3"/>
  <c r="AJ560" i="3"/>
  <c r="AI560" i="3"/>
  <c r="AH560" i="3"/>
  <c r="AG560" i="3"/>
  <c r="AF560" i="3"/>
  <c r="AE560" i="3"/>
  <c r="AD560" i="3"/>
  <c r="AC560" i="3"/>
  <c r="AB560" i="3"/>
  <c r="AA560" i="3"/>
  <c r="AY559" i="3"/>
  <c r="AV559" i="3"/>
  <c r="AU559" i="3"/>
  <c r="AT559" i="3"/>
  <c r="AS559" i="3"/>
  <c r="AR559" i="3"/>
  <c r="AQ559" i="3"/>
  <c r="AP559" i="3"/>
  <c r="AO559" i="3"/>
  <c r="AN559" i="3"/>
  <c r="AM559" i="3"/>
  <c r="AL559" i="3"/>
  <c r="AK559" i="3"/>
  <c r="AJ559" i="3"/>
  <c r="AI559" i="3"/>
  <c r="AH559" i="3"/>
  <c r="AG559" i="3"/>
  <c r="AF559" i="3"/>
  <c r="AE559" i="3"/>
  <c r="AD559" i="3"/>
  <c r="AC559" i="3"/>
  <c r="AB559" i="3"/>
  <c r="AA559" i="3"/>
  <c r="AY558" i="3"/>
  <c r="AV558" i="3"/>
  <c r="AU558" i="3"/>
  <c r="AT558" i="3"/>
  <c r="AS558" i="3"/>
  <c r="AR558" i="3"/>
  <c r="AQ558" i="3"/>
  <c r="AP558" i="3"/>
  <c r="AO558" i="3"/>
  <c r="AN558" i="3"/>
  <c r="AM558" i="3"/>
  <c r="AL558" i="3"/>
  <c r="AK558" i="3"/>
  <c r="AJ558" i="3"/>
  <c r="AI558" i="3"/>
  <c r="AH558" i="3"/>
  <c r="AG558" i="3"/>
  <c r="AF558" i="3"/>
  <c r="AE558" i="3"/>
  <c r="AD558" i="3"/>
  <c r="AC558" i="3"/>
  <c r="AB558" i="3"/>
  <c r="AA558" i="3"/>
  <c r="AY557" i="3"/>
  <c r="AV557" i="3"/>
  <c r="AU557" i="3"/>
  <c r="AT557" i="3"/>
  <c r="AS557" i="3"/>
  <c r="AR557" i="3"/>
  <c r="AQ557" i="3"/>
  <c r="AP557" i="3"/>
  <c r="AO557" i="3"/>
  <c r="AN557" i="3"/>
  <c r="AM557" i="3"/>
  <c r="AL557" i="3"/>
  <c r="AK557" i="3"/>
  <c r="AJ557" i="3"/>
  <c r="AI557" i="3"/>
  <c r="AH557" i="3"/>
  <c r="AG557" i="3"/>
  <c r="AF557" i="3"/>
  <c r="AE557" i="3"/>
  <c r="AD557" i="3"/>
  <c r="AC557" i="3"/>
  <c r="AB557" i="3"/>
  <c r="AA557" i="3"/>
  <c r="AY556" i="3"/>
  <c r="AV556" i="3"/>
  <c r="AU556" i="3"/>
  <c r="AT556" i="3"/>
  <c r="AS556" i="3"/>
  <c r="AR556" i="3"/>
  <c r="AQ556" i="3"/>
  <c r="AP556" i="3"/>
  <c r="AO556" i="3"/>
  <c r="AN556" i="3"/>
  <c r="AM556" i="3"/>
  <c r="AL556" i="3"/>
  <c r="AK556" i="3"/>
  <c r="AJ556" i="3"/>
  <c r="AI556" i="3"/>
  <c r="AH556" i="3"/>
  <c r="AG556" i="3"/>
  <c r="AF556" i="3"/>
  <c r="AE556" i="3"/>
  <c r="AD556" i="3"/>
  <c r="AC556" i="3"/>
  <c r="AB556" i="3"/>
  <c r="AA556" i="3"/>
  <c r="AY555" i="3"/>
  <c r="AV555" i="3"/>
  <c r="AU555" i="3"/>
  <c r="AT555" i="3"/>
  <c r="AS555" i="3"/>
  <c r="AR555" i="3"/>
  <c r="AQ555" i="3"/>
  <c r="AP555" i="3"/>
  <c r="AO555" i="3"/>
  <c r="AN555" i="3"/>
  <c r="AM555" i="3"/>
  <c r="AL555" i="3"/>
  <c r="AK555" i="3"/>
  <c r="AJ555" i="3"/>
  <c r="AI555" i="3"/>
  <c r="AH555" i="3"/>
  <c r="AG555" i="3"/>
  <c r="AF555" i="3"/>
  <c r="AE555" i="3"/>
  <c r="AD555" i="3"/>
  <c r="AC555" i="3"/>
  <c r="AB555" i="3"/>
  <c r="AA555" i="3"/>
  <c r="AY554" i="3"/>
  <c r="AV554" i="3"/>
  <c r="AU554" i="3"/>
  <c r="AT554" i="3"/>
  <c r="AS554" i="3"/>
  <c r="AR554" i="3"/>
  <c r="AQ554" i="3"/>
  <c r="AP554" i="3"/>
  <c r="AO554" i="3"/>
  <c r="AN554" i="3"/>
  <c r="AM554" i="3"/>
  <c r="AL554" i="3"/>
  <c r="AK554" i="3"/>
  <c r="AJ554" i="3"/>
  <c r="AI554" i="3"/>
  <c r="AH554" i="3"/>
  <c r="AG554" i="3"/>
  <c r="AF554" i="3"/>
  <c r="AE554" i="3"/>
  <c r="AD554" i="3"/>
  <c r="AC554" i="3"/>
  <c r="AB554" i="3"/>
  <c r="AA554" i="3"/>
  <c r="AY553" i="3"/>
  <c r="AV553" i="3"/>
  <c r="AU553" i="3"/>
  <c r="AT553" i="3"/>
  <c r="AS553" i="3"/>
  <c r="AR553" i="3"/>
  <c r="AQ553" i="3"/>
  <c r="AP553" i="3"/>
  <c r="AO553" i="3"/>
  <c r="AN553" i="3"/>
  <c r="AM553" i="3"/>
  <c r="AL553" i="3"/>
  <c r="AK553" i="3"/>
  <c r="AJ553" i="3"/>
  <c r="AI553" i="3"/>
  <c r="AH553" i="3"/>
  <c r="AG553" i="3"/>
  <c r="AF553" i="3"/>
  <c r="AE553" i="3"/>
  <c r="AD553" i="3"/>
  <c r="AC553" i="3"/>
  <c r="AB553" i="3"/>
  <c r="AA553" i="3"/>
  <c r="AY552" i="3"/>
  <c r="AV552" i="3"/>
  <c r="AU552" i="3"/>
  <c r="AT552" i="3"/>
  <c r="AS552" i="3"/>
  <c r="AR552" i="3"/>
  <c r="AQ552" i="3"/>
  <c r="AP552" i="3"/>
  <c r="AO552" i="3"/>
  <c r="AN552" i="3"/>
  <c r="AM552" i="3"/>
  <c r="AL552" i="3"/>
  <c r="AK552" i="3"/>
  <c r="AJ552" i="3"/>
  <c r="AI552" i="3"/>
  <c r="AH552" i="3"/>
  <c r="AG552" i="3"/>
  <c r="AF552" i="3"/>
  <c r="AE552" i="3"/>
  <c r="AD552" i="3"/>
  <c r="AC552" i="3"/>
  <c r="AB552" i="3"/>
  <c r="AA552" i="3"/>
  <c r="AY551" i="3"/>
  <c r="AV551" i="3"/>
  <c r="AU551" i="3"/>
  <c r="AT551" i="3"/>
  <c r="AS551" i="3"/>
  <c r="AR551" i="3"/>
  <c r="AQ551" i="3"/>
  <c r="AP551" i="3"/>
  <c r="AO551" i="3"/>
  <c r="AN551" i="3"/>
  <c r="AM551" i="3"/>
  <c r="AL551" i="3"/>
  <c r="AK551" i="3"/>
  <c r="AJ551" i="3"/>
  <c r="AI551" i="3"/>
  <c r="AH551" i="3"/>
  <c r="AG551" i="3"/>
  <c r="AF551" i="3"/>
  <c r="AE551" i="3"/>
  <c r="AD551" i="3"/>
  <c r="AC551" i="3"/>
  <c r="AB551" i="3"/>
  <c r="AA551" i="3"/>
  <c r="AY550" i="3"/>
  <c r="AV550" i="3"/>
  <c r="AU550" i="3"/>
  <c r="AT550" i="3"/>
  <c r="AS550" i="3"/>
  <c r="AR550" i="3"/>
  <c r="AQ550" i="3"/>
  <c r="AP550" i="3"/>
  <c r="AO550" i="3"/>
  <c r="AN550" i="3"/>
  <c r="AM550" i="3"/>
  <c r="AL550" i="3"/>
  <c r="AK550" i="3"/>
  <c r="AJ550" i="3"/>
  <c r="AI550" i="3"/>
  <c r="AH550" i="3"/>
  <c r="AG550" i="3"/>
  <c r="AF550" i="3"/>
  <c r="AE550" i="3"/>
  <c r="AD550" i="3"/>
  <c r="AC550" i="3"/>
  <c r="AB550" i="3"/>
  <c r="AA550" i="3"/>
  <c r="AY549" i="3"/>
  <c r="AV549" i="3"/>
  <c r="AU549" i="3"/>
  <c r="AT549" i="3"/>
  <c r="AS549" i="3"/>
  <c r="AR549" i="3"/>
  <c r="AQ549" i="3"/>
  <c r="AP549" i="3"/>
  <c r="AO549" i="3"/>
  <c r="AN549" i="3"/>
  <c r="AM549" i="3"/>
  <c r="AL549" i="3"/>
  <c r="AK549" i="3"/>
  <c r="AJ549" i="3"/>
  <c r="AI549" i="3"/>
  <c r="AH549" i="3"/>
  <c r="AG549" i="3"/>
  <c r="AF549" i="3"/>
  <c r="AE549" i="3"/>
  <c r="AD549" i="3"/>
  <c r="AC549" i="3"/>
  <c r="AB549" i="3"/>
  <c r="AA549" i="3"/>
  <c r="AY548" i="3"/>
  <c r="AV548" i="3"/>
  <c r="AU548" i="3"/>
  <c r="AT548" i="3"/>
  <c r="AS548" i="3"/>
  <c r="AR548" i="3"/>
  <c r="AQ548" i="3"/>
  <c r="AP548" i="3"/>
  <c r="AO548" i="3"/>
  <c r="AN548" i="3"/>
  <c r="AM548" i="3"/>
  <c r="AL548" i="3"/>
  <c r="AK548" i="3"/>
  <c r="AJ548" i="3"/>
  <c r="AI548" i="3"/>
  <c r="AH548" i="3"/>
  <c r="AG548" i="3"/>
  <c r="AF548" i="3"/>
  <c r="AE548" i="3"/>
  <c r="AD548" i="3"/>
  <c r="AC548" i="3"/>
  <c r="AB548" i="3"/>
  <c r="AA548" i="3"/>
  <c r="AY547" i="3"/>
  <c r="AV547" i="3"/>
  <c r="AU547" i="3"/>
  <c r="AT547" i="3"/>
  <c r="AS547" i="3"/>
  <c r="AR547" i="3"/>
  <c r="AQ547" i="3"/>
  <c r="AP547" i="3"/>
  <c r="AO547" i="3"/>
  <c r="AN547" i="3"/>
  <c r="AM547" i="3"/>
  <c r="AL547" i="3"/>
  <c r="AK547" i="3"/>
  <c r="AJ547" i="3"/>
  <c r="AI547" i="3"/>
  <c r="AH547" i="3"/>
  <c r="AG547" i="3"/>
  <c r="AF547" i="3"/>
  <c r="AE547" i="3"/>
  <c r="AD547" i="3"/>
  <c r="AC547" i="3"/>
  <c r="AB547" i="3"/>
  <c r="AA547" i="3"/>
  <c r="AY546" i="3"/>
  <c r="AV546" i="3"/>
  <c r="AU546" i="3"/>
  <c r="AT546" i="3"/>
  <c r="AS546" i="3"/>
  <c r="AR546" i="3"/>
  <c r="AQ546" i="3"/>
  <c r="AP546" i="3"/>
  <c r="AO546" i="3"/>
  <c r="AN546" i="3"/>
  <c r="AM546" i="3"/>
  <c r="AL546" i="3"/>
  <c r="AK546" i="3"/>
  <c r="AJ546" i="3"/>
  <c r="AI546" i="3"/>
  <c r="AH546" i="3"/>
  <c r="AG546" i="3"/>
  <c r="AF546" i="3"/>
  <c r="AE546" i="3"/>
  <c r="AD546" i="3"/>
  <c r="AC546" i="3"/>
  <c r="AB546" i="3"/>
  <c r="AA546" i="3"/>
  <c r="AY545" i="3"/>
  <c r="AV545" i="3"/>
  <c r="AU545" i="3"/>
  <c r="AT545" i="3"/>
  <c r="AS545" i="3"/>
  <c r="AR545" i="3"/>
  <c r="AQ545" i="3"/>
  <c r="AP545" i="3"/>
  <c r="AO545" i="3"/>
  <c r="AN545" i="3"/>
  <c r="AM545" i="3"/>
  <c r="AL545" i="3"/>
  <c r="AK545" i="3"/>
  <c r="AJ545" i="3"/>
  <c r="AI545" i="3"/>
  <c r="AH545" i="3"/>
  <c r="AG545" i="3"/>
  <c r="AF545" i="3"/>
  <c r="AE545" i="3"/>
  <c r="AD545" i="3"/>
  <c r="AC545" i="3"/>
  <c r="AB545" i="3"/>
  <c r="AA545" i="3"/>
  <c r="AY544" i="3"/>
  <c r="AV544" i="3"/>
  <c r="AU544" i="3"/>
  <c r="AT544" i="3"/>
  <c r="AS544" i="3"/>
  <c r="AR544" i="3"/>
  <c r="AQ544" i="3"/>
  <c r="AP544" i="3"/>
  <c r="AO544" i="3"/>
  <c r="AN544" i="3"/>
  <c r="AM544" i="3"/>
  <c r="AL544" i="3"/>
  <c r="AK544" i="3"/>
  <c r="AJ544" i="3"/>
  <c r="AI544" i="3"/>
  <c r="AH544" i="3"/>
  <c r="AG544" i="3"/>
  <c r="AF544" i="3"/>
  <c r="AE544" i="3"/>
  <c r="AD544" i="3"/>
  <c r="AC544" i="3"/>
  <c r="AB544" i="3"/>
  <c r="AA544" i="3"/>
  <c r="AY543" i="3"/>
  <c r="AV543" i="3"/>
  <c r="AU543" i="3"/>
  <c r="AT543" i="3"/>
  <c r="AS543" i="3"/>
  <c r="AR543" i="3"/>
  <c r="AQ543" i="3"/>
  <c r="AP543" i="3"/>
  <c r="AO543" i="3"/>
  <c r="AN543" i="3"/>
  <c r="AM543" i="3"/>
  <c r="AL543" i="3"/>
  <c r="AK543" i="3"/>
  <c r="AJ543" i="3"/>
  <c r="AI543" i="3"/>
  <c r="AH543" i="3"/>
  <c r="AG543" i="3"/>
  <c r="AF543" i="3"/>
  <c r="AE543" i="3"/>
  <c r="AD543" i="3"/>
  <c r="AC543" i="3"/>
  <c r="AB543" i="3"/>
  <c r="AA543" i="3"/>
  <c r="AY542" i="3"/>
  <c r="AV542" i="3"/>
  <c r="AU542" i="3"/>
  <c r="AT542" i="3"/>
  <c r="AS542" i="3"/>
  <c r="AR542" i="3"/>
  <c r="AQ542" i="3"/>
  <c r="AP542" i="3"/>
  <c r="AO542" i="3"/>
  <c r="AN542" i="3"/>
  <c r="AM542" i="3"/>
  <c r="AL542" i="3"/>
  <c r="AK542" i="3"/>
  <c r="AJ542" i="3"/>
  <c r="AI542" i="3"/>
  <c r="AH542" i="3"/>
  <c r="AG542" i="3"/>
  <c r="AF542" i="3"/>
  <c r="AE542" i="3"/>
  <c r="AD542" i="3"/>
  <c r="AC542" i="3"/>
  <c r="AB542" i="3"/>
  <c r="AA542" i="3"/>
  <c r="AY541" i="3"/>
  <c r="AV541" i="3"/>
  <c r="AU541" i="3"/>
  <c r="AT541" i="3"/>
  <c r="AS541" i="3"/>
  <c r="AR541" i="3"/>
  <c r="AQ541" i="3"/>
  <c r="AP541" i="3"/>
  <c r="AO541" i="3"/>
  <c r="AN541" i="3"/>
  <c r="AM541" i="3"/>
  <c r="AL541" i="3"/>
  <c r="AK541" i="3"/>
  <c r="AJ541" i="3"/>
  <c r="AI541" i="3"/>
  <c r="AH541" i="3"/>
  <c r="AG541" i="3"/>
  <c r="AF541" i="3"/>
  <c r="AE541" i="3"/>
  <c r="AD541" i="3"/>
  <c r="AC541" i="3"/>
  <c r="AB541" i="3"/>
  <c r="AA541" i="3"/>
  <c r="AY540" i="3"/>
  <c r="AV540" i="3"/>
  <c r="AU540" i="3"/>
  <c r="AT540" i="3"/>
  <c r="AS540" i="3"/>
  <c r="AR540" i="3"/>
  <c r="AQ540" i="3"/>
  <c r="AP540" i="3"/>
  <c r="AO540" i="3"/>
  <c r="AN540" i="3"/>
  <c r="AM540" i="3"/>
  <c r="AL540" i="3"/>
  <c r="AK540" i="3"/>
  <c r="AJ540" i="3"/>
  <c r="AI540" i="3"/>
  <c r="AH540" i="3"/>
  <c r="AG540" i="3"/>
  <c r="AF540" i="3"/>
  <c r="AE540" i="3"/>
  <c r="AD540" i="3"/>
  <c r="AC540" i="3"/>
  <c r="AB540" i="3"/>
  <c r="AA540" i="3"/>
  <c r="AY539" i="3"/>
  <c r="AV539" i="3"/>
  <c r="AU539" i="3"/>
  <c r="AT539" i="3"/>
  <c r="AS539" i="3"/>
  <c r="AR539" i="3"/>
  <c r="AQ539" i="3"/>
  <c r="AP539" i="3"/>
  <c r="AO539" i="3"/>
  <c r="AN539" i="3"/>
  <c r="AM539" i="3"/>
  <c r="AL539" i="3"/>
  <c r="AK539" i="3"/>
  <c r="AJ539" i="3"/>
  <c r="AI539" i="3"/>
  <c r="AH539" i="3"/>
  <c r="AG539" i="3"/>
  <c r="AF539" i="3"/>
  <c r="AE539" i="3"/>
  <c r="AD539" i="3"/>
  <c r="AC539" i="3"/>
  <c r="AB539" i="3"/>
  <c r="AA539" i="3"/>
  <c r="AY538" i="3"/>
  <c r="AV538" i="3"/>
  <c r="AU538" i="3"/>
  <c r="AT538" i="3"/>
  <c r="AS538" i="3"/>
  <c r="AR538" i="3"/>
  <c r="AQ538" i="3"/>
  <c r="AP538" i="3"/>
  <c r="AO538" i="3"/>
  <c r="AN538" i="3"/>
  <c r="AM538" i="3"/>
  <c r="AL538" i="3"/>
  <c r="AK538" i="3"/>
  <c r="AJ538" i="3"/>
  <c r="AI538" i="3"/>
  <c r="AH538" i="3"/>
  <c r="AG538" i="3"/>
  <c r="AF538" i="3"/>
  <c r="AE538" i="3"/>
  <c r="AD538" i="3"/>
  <c r="AC538" i="3"/>
  <c r="AB538" i="3"/>
  <c r="AA538" i="3"/>
  <c r="AY537" i="3"/>
  <c r="AV537" i="3"/>
  <c r="AU537" i="3"/>
  <c r="AT537" i="3"/>
  <c r="AS537" i="3"/>
  <c r="AR537" i="3"/>
  <c r="AQ537" i="3"/>
  <c r="AP537" i="3"/>
  <c r="AO537" i="3"/>
  <c r="AN537" i="3"/>
  <c r="AM537" i="3"/>
  <c r="AL537" i="3"/>
  <c r="AK537" i="3"/>
  <c r="AJ537" i="3"/>
  <c r="AI537" i="3"/>
  <c r="AH537" i="3"/>
  <c r="AG537" i="3"/>
  <c r="AF537" i="3"/>
  <c r="AE537" i="3"/>
  <c r="AD537" i="3"/>
  <c r="AC537" i="3"/>
  <c r="AB537" i="3"/>
  <c r="AA537" i="3"/>
  <c r="AY536" i="3"/>
  <c r="AV536" i="3"/>
  <c r="AU536" i="3"/>
  <c r="AT536" i="3"/>
  <c r="AS536" i="3"/>
  <c r="AR536" i="3"/>
  <c r="AQ536" i="3"/>
  <c r="AP536" i="3"/>
  <c r="AO536" i="3"/>
  <c r="AN536" i="3"/>
  <c r="AM536" i="3"/>
  <c r="AL536" i="3"/>
  <c r="AK536" i="3"/>
  <c r="AJ536" i="3"/>
  <c r="AI536" i="3"/>
  <c r="AH536" i="3"/>
  <c r="AG536" i="3"/>
  <c r="AF536" i="3"/>
  <c r="AE536" i="3"/>
  <c r="AD536" i="3"/>
  <c r="AC536" i="3"/>
  <c r="AB536" i="3"/>
  <c r="AA536" i="3"/>
  <c r="AY535" i="3"/>
  <c r="AV535" i="3"/>
  <c r="AU535" i="3"/>
  <c r="AT535" i="3"/>
  <c r="AS535" i="3"/>
  <c r="AR535" i="3"/>
  <c r="AQ535" i="3"/>
  <c r="AP535" i="3"/>
  <c r="AO535" i="3"/>
  <c r="AN535" i="3"/>
  <c r="AM535" i="3"/>
  <c r="AL535" i="3"/>
  <c r="AK535" i="3"/>
  <c r="AJ535" i="3"/>
  <c r="AI535" i="3"/>
  <c r="AH535" i="3"/>
  <c r="AG535" i="3"/>
  <c r="AF535" i="3"/>
  <c r="AE535" i="3"/>
  <c r="AD535" i="3"/>
  <c r="AC535" i="3"/>
  <c r="AB535" i="3"/>
  <c r="AA535" i="3"/>
  <c r="AY534" i="3"/>
  <c r="AV534" i="3"/>
  <c r="AU534" i="3"/>
  <c r="AT534" i="3"/>
  <c r="AS534" i="3"/>
  <c r="AR534" i="3"/>
  <c r="AQ534" i="3"/>
  <c r="AP534" i="3"/>
  <c r="AO534" i="3"/>
  <c r="AN534" i="3"/>
  <c r="AM534" i="3"/>
  <c r="AL534" i="3"/>
  <c r="AK534" i="3"/>
  <c r="AJ534" i="3"/>
  <c r="AI534" i="3"/>
  <c r="AH534" i="3"/>
  <c r="AG534" i="3"/>
  <c r="AF534" i="3"/>
  <c r="AE534" i="3"/>
  <c r="AD534" i="3"/>
  <c r="AC534" i="3"/>
  <c r="AB534" i="3"/>
  <c r="AA534" i="3"/>
  <c r="AY533" i="3"/>
  <c r="AV533" i="3"/>
  <c r="AU533" i="3"/>
  <c r="AT533" i="3"/>
  <c r="AS533" i="3"/>
  <c r="AR533" i="3"/>
  <c r="AQ533" i="3"/>
  <c r="AP533" i="3"/>
  <c r="AO533" i="3"/>
  <c r="AN533" i="3"/>
  <c r="AM533" i="3"/>
  <c r="AL533" i="3"/>
  <c r="AK533" i="3"/>
  <c r="AJ533" i="3"/>
  <c r="AI533" i="3"/>
  <c r="AH533" i="3"/>
  <c r="AG533" i="3"/>
  <c r="AF533" i="3"/>
  <c r="AE533" i="3"/>
  <c r="AD533" i="3"/>
  <c r="AC533" i="3"/>
  <c r="AB533" i="3"/>
  <c r="AA533" i="3"/>
  <c r="AY532" i="3"/>
  <c r="AV532" i="3"/>
  <c r="AU532" i="3"/>
  <c r="AT532" i="3"/>
  <c r="AS532" i="3"/>
  <c r="AR532" i="3"/>
  <c r="AQ532" i="3"/>
  <c r="AP532" i="3"/>
  <c r="AO532" i="3"/>
  <c r="AN532" i="3"/>
  <c r="AM532" i="3"/>
  <c r="AL532" i="3"/>
  <c r="AK532" i="3"/>
  <c r="AJ532" i="3"/>
  <c r="AI532" i="3"/>
  <c r="AH532" i="3"/>
  <c r="AG532" i="3"/>
  <c r="AF532" i="3"/>
  <c r="AE532" i="3"/>
  <c r="AD532" i="3"/>
  <c r="AC532" i="3"/>
  <c r="AB532" i="3"/>
  <c r="AA532" i="3"/>
  <c r="AY531" i="3"/>
  <c r="AV531" i="3"/>
  <c r="AU531" i="3"/>
  <c r="AT531" i="3"/>
  <c r="AS531" i="3"/>
  <c r="AR531" i="3"/>
  <c r="AQ531" i="3"/>
  <c r="AP531" i="3"/>
  <c r="AO531" i="3"/>
  <c r="AN531" i="3"/>
  <c r="AM531" i="3"/>
  <c r="AL531" i="3"/>
  <c r="AK531" i="3"/>
  <c r="AJ531" i="3"/>
  <c r="AI531" i="3"/>
  <c r="AH531" i="3"/>
  <c r="AG531" i="3"/>
  <c r="AF531" i="3"/>
  <c r="AE531" i="3"/>
  <c r="AD531" i="3"/>
  <c r="AC531" i="3"/>
  <c r="AB531" i="3"/>
  <c r="AA531" i="3"/>
  <c r="AY530" i="3"/>
  <c r="AV530" i="3"/>
  <c r="AU530" i="3"/>
  <c r="AT530" i="3"/>
  <c r="AS530" i="3"/>
  <c r="AR530" i="3"/>
  <c r="AQ530" i="3"/>
  <c r="AP530" i="3"/>
  <c r="AO530" i="3"/>
  <c r="AN530" i="3"/>
  <c r="AM530" i="3"/>
  <c r="AL530" i="3"/>
  <c r="AK530" i="3"/>
  <c r="AJ530" i="3"/>
  <c r="AI530" i="3"/>
  <c r="AH530" i="3"/>
  <c r="AG530" i="3"/>
  <c r="AF530" i="3"/>
  <c r="AE530" i="3"/>
  <c r="AD530" i="3"/>
  <c r="AC530" i="3"/>
  <c r="AB530" i="3"/>
  <c r="AA530" i="3"/>
  <c r="AY529" i="3"/>
  <c r="AV529" i="3"/>
  <c r="AU529" i="3"/>
  <c r="AT529" i="3"/>
  <c r="AS529" i="3"/>
  <c r="AR529" i="3"/>
  <c r="AQ529" i="3"/>
  <c r="AP529" i="3"/>
  <c r="AO529" i="3"/>
  <c r="AN529" i="3"/>
  <c r="AM529" i="3"/>
  <c r="AL529" i="3"/>
  <c r="AK529" i="3"/>
  <c r="AJ529" i="3"/>
  <c r="AI529" i="3"/>
  <c r="AH529" i="3"/>
  <c r="AG529" i="3"/>
  <c r="AF529" i="3"/>
  <c r="AE529" i="3"/>
  <c r="AD529" i="3"/>
  <c r="AC529" i="3"/>
  <c r="AB529" i="3"/>
  <c r="AA529" i="3"/>
  <c r="AY528" i="3"/>
  <c r="AV528" i="3"/>
  <c r="AU528" i="3"/>
  <c r="AT528" i="3"/>
  <c r="AS528" i="3"/>
  <c r="AR528" i="3"/>
  <c r="AQ528" i="3"/>
  <c r="AP528" i="3"/>
  <c r="AO528" i="3"/>
  <c r="AN528" i="3"/>
  <c r="AM528" i="3"/>
  <c r="AL528" i="3"/>
  <c r="AK528" i="3"/>
  <c r="AJ528" i="3"/>
  <c r="AI528" i="3"/>
  <c r="AH528" i="3"/>
  <c r="AG528" i="3"/>
  <c r="AF528" i="3"/>
  <c r="AE528" i="3"/>
  <c r="AD528" i="3"/>
  <c r="AC528" i="3"/>
  <c r="AB528" i="3"/>
  <c r="AA528" i="3"/>
  <c r="AY527" i="3"/>
  <c r="AV527" i="3"/>
  <c r="AU527" i="3"/>
  <c r="AT527" i="3"/>
  <c r="AS527" i="3"/>
  <c r="AR527" i="3"/>
  <c r="AQ527" i="3"/>
  <c r="AP527" i="3"/>
  <c r="AO527" i="3"/>
  <c r="AN527" i="3"/>
  <c r="AM527" i="3"/>
  <c r="AL527" i="3"/>
  <c r="AK527" i="3"/>
  <c r="AJ527" i="3"/>
  <c r="AI527" i="3"/>
  <c r="AH527" i="3"/>
  <c r="AG527" i="3"/>
  <c r="AF527" i="3"/>
  <c r="AE527" i="3"/>
  <c r="AD527" i="3"/>
  <c r="AC527" i="3"/>
  <c r="AB527" i="3"/>
  <c r="AA527" i="3"/>
  <c r="AY526" i="3"/>
  <c r="AV526" i="3"/>
  <c r="AU526" i="3"/>
  <c r="AT526" i="3"/>
  <c r="AS526" i="3"/>
  <c r="AR526" i="3"/>
  <c r="AQ526" i="3"/>
  <c r="AP526" i="3"/>
  <c r="AO526" i="3"/>
  <c r="AN526" i="3"/>
  <c r="AM526" i="3"/>
  <c r="AL526" i="3"/>
  <c r="AK526" i="3"/>
  <c r="AJ526" i="3"/>
  <c r="AI526" i="3"/>
  <c r="AH526" i="3"/>
  <c r="AG526" i="3"/>
  <c r="AF526" i="3"/>
  <c r="AE526" i="3"/>
  <c r="AD526" i="3"/>
  <c r="AC526" i="3"/>
  <c r="AB526" i="3"/>
  <c r="AA526" i="3"/>
  <c r="AY525" i="3"/>
  <c r="AV525" i="3"/>
  <c r="AU525" i="3"/>
  <c r="AT525" i="3"/>
  <c r="AS525" i="3"/>
  <c r="AR525" i="3"/>
  <c r="AQ525" i="3"/>
  <c r="AP525" i="3"/>
  <c r="AO525" i="3"/>
  <c r="AN525" i="3"/>
  <c r="AM525" i="3"/>
  <c r="AL525" i="3"/>
  <c r="AK525" i="3"/>
  <c r="AJ525" i="3"/>
  <c r="AI525" i="3"/>
  <c r="AH525" i="3"/>
  <c r="AG525" i="3"/>
  <c r="AF525" i="3"/>
  <c r="AE525" i="3"/>
  <c r="AD525" i="3"/>
  <c r="AC525" i="3"/>
  <c r="AB525" i="3"/>
  <c r="AA525" i="3"/>
  <c r="AY524" i="3"/>
  <c r="AV524" i="3"/>
  <c r="AU524" i="3"/>
  <c r="AT524" i="3"/>
  <c r="AS524" i="3"/>
  <c r="AR524" i="3"/>
  <c r="AQ524" i="3"/>
  <c r="AP524" i="3"/>
  <c r="AO524" i="3"/>
  <c r="AN524" i="3"/>
  <c r="AM524" i="3"/>
  <c r="AL524" i="3"/>
  <c r="AK524" i="3"/>
  <c r="AJ524" i="3"/>
  <c r="AI524" i="3"/>
  <c r="AH524" i="3"/>
  <c r="AG524" i="3"/>
  <c r="AF524" i="3"/>
  <c r="AE524" i="3"/>
  <c r="AD524" i="3"/>
  <c r="AC524" i="3"/>
  <c r="AB524" i="3"/>
  <c r="AA524" i="3"/>
  <c r="AY523" i="3"/>
  <c r="AV523" i="3"/>
  <c r="AU523" i="3"/>
  <c r="AT523" i="3"/>
  <c r="AS523" i="3"/>
  <c r="AR523" i="3"/>
  <c r="AQ523" i="3"/>
  <c r="AP523" i="3"/>
  <c r="AO523" i="3"/>
  <c r="AN523" i="3"/>
  <c r="AM523" i="3"/>
  <c r="AL523" i="3"/>
  <c r="AK523" i="3"/>
  <c r="AJ523" i="3"/>
  <c r="AI523" i="3"/>
  <c r="AH523" i="3"/>
  <c r="AG523" i="3"/>
  <c r="AF523" i="3"/>
  <c r="AE523" i="3"/>
  <c r="AD523" i="3"/>
  <c r="AC523" i="3"/>
  <c r="AB523" i="3"/>
  <c r="AA523" i="3"/>
  <c r="AY522" i="3"/>
  <c r="AV522" i="3"/>
  <c r="AU522" i="3"/>
  <c r="AT522" i="3"/>
  <c r="AS522" i="3"/>
  <c r="AR522" i="3"/>
  <c r="AQ522" i="3"/>
  <c r="AP522" i="3"/>
  <c r="AO522" i="3"/>
  <c r="AN522" i="3"/>
  <c r="AM522" i="3"/>
  <c r="AL522" i="3"/>
  <c r="AK522" i="3"/>
  <c r="AJ522" i="3"/>
  <c r="AI522" i="3"/>
  <c r="AH522" i="3"/>
  <c r="AG522" i="3"/>
  <c r="AF522" i="3"/>
  <c r="AE522" i="3"/>
  <c r="AD522" i="3"/>
  <c r="AC522" i="3"/>
  <c r="AB522" i="3"/>
  <c r="AA522" i="3"/>
  <c r="AY521" i="3"/>
  <c r="AV521" i="3"/>
  <c r="AU521" i="3"/>
  <c r="AT521" i="3"/>
  <c r="AS521" i="3"/>
  <c r="AR521" i="3"/>
  <c r="AQ521" i="3"/>
  <c r="AP521" i="3"/>
  <c r="AO521" i="3"/>
  <c r="AN521" i="3"/>
  <c r="AM521" i="3"/>
  <c r="AL521" i="3"/>
  <c r="AK521" i="3"/>
  <c r="AJ521" i="3"/>
  <c r="AI521" i="3"/>
  <c r="AH521" i="3"/>
  <c r="AG521" i="3"/>
  <c r="AF521" i="3"/>
  <c r="AE521" i="3"/>
  <c r="AD521" i="3"/>
  <c r="AC521" i="3"/>
  <c r="AB521" i="3"/>
  <c r="AA521" i="3"/>
  <c r="AY520" i="3"/>
  <c r="AV520" i="3"/>
  <c r="AU520" i="3"/>
  <c r="AT520" i="3"/>
  <c r="AS520" i="3"/>
  <c r="AR520" i="3"/>
  <c r="AQ520" i="3"/>
  <c r="AP520" i="3"/>
  <c r="AO520" i="3"/>
  <c r="AN520" i="3"/>
  <c r="AM520" i="3"/>
  <c r="AL520" i="3"/>
  <c r="AK520" i="3"/>
  <c r="AJ520" i="3"/>
  <c r="AI520" i="3"/>
  <c r="AH520" i="3"/>
  <c r="AG520" i="3"/>
  <c r="AF520" i="3"/>
  <c r="AE520" i="3"/>
  <c r="AD520" i="3"/>
  <c r="AC520" i="3"/>
  <c r="AB520" i="3"/>
  <c r="AA520" i="3"/>
  <c r="AY519" i="3"/>
  <c r="AV519" i="3"/>
  <c r="AU519" i="3"/>
  <c r="AT519" i="3"/>
  <c r="AS519" i="3"/>
  <c r="AR519" i="3"/>
  <c r="AQ519" i="3"/>
  <c r="AP519" i="3"/>
  <c r="AO519" i="3"/>
  <c r="AN519" i="3"/>
  <c r="AM519" i="3"/>
  <c r="AL519" i="3"/>
  <c r="AK519" i="3"/>
  <c r="AJ519" i="3"/>
  <c r="AI519" i="3"/>
  <c r="AH519" i="3"/>
  <c r="AG519" i="3"/>
  <c r="AF519" i="3"/>
  <c r="AE519" i="3"/>
  <c r="AD519" i="3"/>
  <c r="AC519" i="3"/>
  <c r="AB519" i="3"/>
  <c r="AA519" i="3"/>
  <c r="AY518" i="3"/>
  <c r="AV518" i="3"/>
  <c r="AU518" i="3"/>
  <c r="AT518" i="3"/>
  <c r="AS518" i="3"/>
  <c r="AR518" i="3"/>
  <c r="AQ518" i="3"/>
  <c r="AP518" i="3"/>
  <c r="AO518" i="3"/>
  <c r="AN518" i="3"/>
  <c r="AM518" i="3"/>
  <c r="AL518" i="3"/>
  <c r="AK518" i="3"/>
  <c r="AJ518" i="3"/>
  <c r="AI518" i="3"/>
  <c r="AH518" i="3"/>
  <c r="AG518" i="3"/>
  <c r="AF518" i="3"/>
  <c r="AE518" i="3"/>
  <c r="AD518" i="3"/>
  <c r="AC518" i="3"/>
  <c r="AB518" i="3"/>
  <c r="AA518" i="3"/>
  <c r="AY517" i="3"/>
  <c r="AV517" i="3"/>
  <c r="AU517" i="3"/>
  <c r="AT517" i="3"/>
  <c r="AS517" i="3"/>
  <c r="AR517" i="3"/>
  <c r="AQ517" i="3"/>
  <c r="AP517" i="3"/>
  <c r="AO517" i="3"/>
  <c r="AN517" i="3"/>
  <c r="AM517" i="3"/>
  <c r="AL517" i="3"/>
  <c r="AK517" i="3"/>
  <c r="AJ517" i="3"/>
  <c r="AI517" i="3"/>
  <c r="AH517" i="3"/>
  <c r="AG517" i="3"/>
  <c r="AF517" i="3"/>
  <c r="AE517" i="3"/>
  <c r="AD517" i="3"/>
  <c r="AC517" i="3"/>
  <c r="AB517" i="3"/>
  <c r="AA517" i="3"/>
  <c r="AY516" i="3"/>
  <c r="AV516" i="3"/>
  <c r="AU516" i="3"/>
  <c r="AT516" i="3"/>
  <c r="AS516" i="3"/>
  <c r="AR516" i="3"/>
  <c r="AQ516" i="3"/>
  <c r="AP516" i="3"/>
  <c r="AO516" i="3"/>
  <c r="AN516" i="3"/>
  <c r="AM516" i="3"/>
  <c r="AL516" i="3"/>
  <c r="AK516" i="3"/>
  <c r="AJ516" i="3"/>
  <c r="AI516" i="3"/>
  <c r="AH516" i="3"/>
  <c r="AG516" i="3"/>
  <c r="AF516" i="3"/>
  <c r="AE516" i="3"/>
  <c r="AD516" i="3"/>
  <c r="AC516" i="3"/>
  <c r="AB516" i="3"/>
  <c r="AA516" i="3"/>
  <c r="AY515" i="3"/>
  <c r="AV515" i="3"/>
  <c r="AU515" i="3"/>
  <c r="AT515" i="3"/>
  <c r="AS515" i="3"/>
  <c r="AR515" i="3"/>
  <c r="AQ515" i="3"/>
  <c r="AP515" i="3"/>
  <c r="AO515" i="3"/>
  <c r="AN515" i="3"/>
  <c r="AM515" i="3"/>
  <c r="AL515" i="3"/>
  <c r="AK515" i="3"/>
  <c r="AJ515" i="3"/>
  <c r="AI515" i="3"/>
  <c r="AH515" i="3"/>
  <c r="AG515" i="3"/>
  <c r="AF515" i="3"/>
  <c r="AE515" i="3"/>
  <c r="AD515" i="3"/>
  <c r="AC515" i="3"/>
  <c r="AB515" i="3"/>
  <c r="AA515" i="3"/>
  <c r="AY514" i="3"/>
  <c r="AV514" i="3"/>
  <c r="AU514" i="3"/>
  <c r="AT514" i="3"/>
  <c r="AS514" i="3"/>
  <c r="AR514" i="3"/>
  <c r="AQ514" i="3"/>
  <c r="AP514" i="3"/>
  <c r="AO514" i="3"/>
  <c r="AN514" i="3"/>
  <c r="AM514" i="3"/>
  <c r="AL514" i="3"/>
  <c r="AK514" i="3"/>
  <c r="AJ514" i="3"/>
  <c r="AI514" i="3"/>
  <c r="AH514" i="3"/>
  <c r="AG514" i="3"/>
  <c r="AF514" i="3"/>
  <c r="AE514" i="3"/>
  <c r="AD514" i="3"/>
  <c r="AC514" i="3"/>
  <c r="AB514" i="3"/>
  <c r="AA514" i="3"/>
  <c r="AY513" i="3"/>
  <c r="AV513" i="3"/>
  <c r="AU513" i="3"/>
  <c r="AT513" i="3"/>
  <c r="AS513" i="3"/>
  <c r="AR513" i="3"/>
  <c r="AQ513" i="3"/>
  <c r="AP513" i="3"/>
  <c r="AO513" i="3"/>
  <c r="AN513" i="3"/>
  <c r="AM513" i="3"/>
  <c r="AL513" i="3"/>
  <c r="AK513" i="3"/>
  <c r="AJ513" i="3"/>
  <c r="AI513" i="3"/>
  <c r="AH513" i="3"/>
  <c r="AG513" i="3"/>
  <c r="AF513" i="3"/>
  <c r="AE513" i="3"/>
  <c r="AD513" i="3"/>
  <c r="AC513" i="3"/>
  <c r="AB513" i="3"/>
  <c r="AA513" i="3"/>
  <c r="AY512" i="3"/>
  <c r="AV512" i="3"/>
  <c r="AU512" i="3"/>
  <c r="AT512" i="3"/>
  <c r="AS512" i="3"/>
  <c r="AR512" i="3"/>
  <c r="AQ512" i="3"/>
  <c r="AP512" i="3"/>
  <c r="AO512" i="3"/>
  <c r="AN512" i="3"/>
  <c r="AM512" i="3"/>
  <c r="AL512" i="3"/>
  <c r="AK512" i="3"/>
  <c r="AJ512" i="3"/>
  <c r="AI512" i="3"/>
  <c r="AH512" i="3"/>
  <c r="AG512" i="3"/>
  <c r="AF512" i="3"/>
  <c r="AE512" i="3"/>
  <c r="AD512" i="3"/>
  <c r="AC512" i="3"/>
  <c r="AB512" i="3"/>
  <c r="AA512" i="3"/>
  <c r="AY511" i="3"/>
  <c r="AV511" i="3"/>
  <c r="AU511" i="3"/>
  <c r="AT511" i="3"/>
  <c r="AS511" i="3"/>
  <c r="AR511" i="3"/>
  <c r="AQ511" i="3"/>
  <c r="AP511" i="3"/>
  <c r="AO511" i="3"/>
  <c r="AN511" i="3"/>
  <c r="AM511" i="3"/>
  <c r="AL511" i="3"/>
  <c r="AK511" i="3"/>
  <c r="AJ511" i="3"/>
  <c r="AI511" i="3"/>
  <c r="AH511" i="3"/>
  <c r="AG511" i="3"/>
  <c r="AF511" i="3"/>
  <c r="AE511" i="3"/>
  <c r="AD511" i="3"/>
  <c r="AC511" i="3"/>
  <c r="AB511" i="3"/>
  <c r="AA511" i="3"/>
  <c r="AY510" i="3"/>
  <c r="AV510" i="3"/>
  <c r="AU510" i="3"/>
  <c r="AT510" i="3"/>
  <c r="AS510" i="3"/>
  <c r="AR510" i="3"/>
  <c r="AQ510" i="3"/>
  <c r="AP510" i="3"/>
  <c r="AO510" i="3"/>
  <c r="AN510" i="3"/>
  <c r="AM510" i="3"/>
  <c r="AL510" i="3"/>
  <c r="AK510" i="3"/>
  <c r="AJ510" i="3"/>
  <c r="AI510" i="3"/>
  <c r="AH510" i="3"/>
  <c r="AG510" i="3"/>
  <c r="AF510" i="3"/>
  <c r="AE510" i="3"/>
  <c r="AD510" i="3"/>
  <c r="AC510" i="3"/>
  <c r="AB510" i="3"/>
  <c r="AA510" i="3"/>
  <c r="AY509" i="3"/>
  <c r="AV509" i="3"/>
  <c r="AU509" i="3"/>
  <c r="AT509" i="3"/>
  <c r="AS509" i="3"/>
  <c r="AR509" i="3"/>
  <c r="AQ509" i="3"/>
  <c r="AP509" i="3"/>
  <c r="AO509" i="3"/>
  <c r="AN509" i="3"/>
  <c r="AM509" i="3"/>
  <c r="AL509" i="3"/>
  <c r="AK509" i="3"/>
  <c r="AJ509" i="3"/>
  <c r="AI509" i="3"/>
  <c r="AH509" i="3"/>
  <c r="AG509" i="3"/>
  <c r="AF509" i="3"/>
  <c r="AE509" i="3"/>
  <c r="AD509" i="3"/>
  <c r="AC509" i="3"/>
  <c r="AB509" i="3"/>
  <c r="AA509" i="3"/>
  <c r="AY508" i="3"/>
  <c r="AV508" i="3"/>
  <c r="AU508" i="3"/>
  <c r="AT508" i="3"/>
  <c r="AS508" i="3"/>
  <c r="AR508" i="3"/>
  <c r="AQ508" i="3"/>
  <c r="AP508" i="3"/>
  <c r="AO508" i="3"/>
  <c r="AN508" i="3"/>
  <c r="AM508" i="3"/>
  <c r="AL508" i="3"/>
  <c r="AK508" i="3"/>
  <c r="AJ508" i="3"/>
  <c r="AI508" i="3"/>
  <c r="AH508" i="3"/>
  <c r="AG508" i="3"/>
  <c r="AF508" i="3"/>
  <c r="AE508" i="3"/>
  <c r="AD508" i="3"/>
  <c r="AC508" i="3"/>
  <c r="AB508" i="3"/>
  <c r="AA508" i="3"/>
  <c r="AY507" i="3"/>
  <c r="AV507" i="3"/>
  <c r="AU507" i="3"/>
  <c r="AT507" i="3"/>
  <c r="AS507" i="3"/>
  <c r="AR507" i="3"/>
  <c r="AQ507" i="3"/>
  <c r="AP507" i="3"/>
  <c r="AO507" i="3"/>
  <c r="AN507" i="3"/>
  <c r="AM507" i="3"/>
  <c r="AL507" i="3"/>
  <c r="AK507" i="3"/>
  <c r="AJ507" i="3"/>
  <c r="AI507" i="3"/>
  <c r="AH507" i="3"/>
  <c r="AG507" i="3"/>
  <c r="AF507" i="3"/>
  <c r="AE507" i="3"/>
  <c r="AD507" i="3"/>
  <c r="AC507" i="3"/>
  <c r="AB507" i="3"/>
  <c r="AA507" i="3"/>
  <c r="AY506" i="3"/>
  <c r="AV506" i="3"/>
  <c r="AU506" i="3"/>
  <c r="AT506" i="3"/>
  <c r="AS506" i="3"/>
  <c r="AR506" i="3"/>
  <c r="AQ506" i="3"/>
  <c r="AP506" i="3"/>
  <c r="AO506" i="3"/>
  <c r="AN506" i="3"/>
  <c r="AM506" i="3"/>
  <c r="AL506" i="3"/>
  <c r="AK506" i="3"/>
  <c r="AJ506" i="3"/>
  <c r="AI506" i="3"/>
  <c r="AH506" i="3"/>
  <c r="AG506" i="3"/>
  <c r="AF506" i="3"/>
  <c r="AE506" i="3"/>
  <c r="AD506" i="3"/>
  <c r="AC506" i="3"/>
  <c r="AB506" i="3"/>
  <c r="AA506" i="3"/>
  <c r="AY505" i="3"/>
  <c r="AV505" i="3"/>
  <c r="AU505" i="3"/>
  <c r="AT505" i="3"/>
  <c r="AS505" i="3"/>
  <c r="AR505" i="3"/>
  <c r="AQ505" i="3"/>
  <c r="AP505" i="3"/>
  <c r="AO505" i="3"/>
  <c r="AN505" i="3"/>
  <c r="AM505" i="3"/>
  <c r="AL505" i="3"/>
  <c r="AK505" i="3"/>
  <c r="AJ505" i="3"/>
  <c r="AI505" i="3"/>
  <c r="AH505" i="3"/>
  <c r="AG505" i="3"/>
  <c r="AF505" i="3"/>
  <c r="AE505" i="3"/>
  <c r="AD505" i="3"/>
  <c r="AC505" i="3"/>
  <c r="AB505" i="3"/>
  <c r="AA505" i="3"/>
  <c r="AY504" i="3"/>
  <c r="AV504" i="3"/>
  <c r="AU504" i="3"/>
  <c r="AT504" i="3"/>
  <c r="AS504" i="3"/>
  <c r="AR504" i="3"/>
  <c r="AQ504" i="3"/>
  <c r="AP504" i="3"/>
  <c r="AO504" i="3"/>
  <c r="AN504" i="3"/>
  <c r="AM504" i="3"/>
  <c r="AL504" i="3"/>
  <c r="AK504" i="3"/>
  <c r="AJ504" i="3"/>
  <c r="AI504" i="3"/>
  <c r="AH504" i="3"/>
  <c r="AG504" i="3"/>
  <c r="AF504" i="3"/>
  <c r="AE504" i="3"/>
  <c r="AD504" i="3"/>
  <c r="AC504" i="3"/>
  <c r="AB504" i="3"/>
  <c r="AA504" i="3"/>
  <c r="AY503" i="3"/>
  <c r="AV503" i="3"/>
  <c r="AU503" i="3"/>
  <c r="AT503" i="3"/>
  <c r="AS503" i="3"/>
  <c r="AR503" i="3"/>
  <c r="AQ503" i="3"/>
  <c r="AP503" i="3"/>
  <c r="AO503" i="3"/>
  <c r="AN503" i="3"/>
  <c r="AM503" i="3"/>
  <c r="AL503" i="3"/>
  <c r="AK503" i="3"/>
  <c r="AJ503" i="3"/>
  <c r="AI503" i="3"/>
  <c r="AH503" i="3"/>
  <c r="AG503" i="3"/>
  <c r="AF503" i="3"/>
  <c r="AE503" i="3"/>
  <c r="AD503" i="3"/>
  <c r="AC503" i="3"/>
  <c r="AB503" i="3"/>
  <c r="AA503" i="3"/>
  <c r="AY502" i="3"/>
  <c r="AV502" i="3"/>
  <c r="AU502" i="3"/>
  <c r="AT502" i="3"/>
  <c r="AS502" i="3"/>
  <c r="AR502" i="3"/>
  <c r="AQ502" i="3"/>
  <c r="AP502" i="3"/>
  <c r="AO502" i="3"/>
  <c r="AN502" i="3"/>
  <c r="AM502" i="3"/>
  <c r="AL502" i="3"/>
  <c r="AK502" i="3"/>
  <c r="AJ502" i="3"/>
  <c r="AI502" i="3"/>
  <c r="AH502" i="3"/>
  <c r="AG502" i="3"/>
  <c r="AF502" i="3"/>
  <c r="AE502" i="3"/>
  <c r="AD502" i="3"/>
  <c r="AC502" i="3"/>
  <c r="AB502" i="3"/>
  <c r="AA502" i="3"/>
  <c r="AY501" i="3"/>
  <c r="AV501" i="3"/>
  <c r="AU501" i="3"/>
  <c r="AT501" i="3"/>
  <c r="AS501" i="3"/>
  <c r="AR501" i="3"/>
  <c r="AQ501" i="3"/>
  <c r="AP501" i="3"/>
  <c r="AO501" i="3"/>
  <c r="AN501" i="3"/>
  <c r="AM501" i="3"/>
  <c r="AL501" i="3"/>
  <c r="AK501" i="3"/>
  <c r="AJ501" i="3"/>
  <c r="AI501" i="3"/>
  <c r="AH501" i="3"/>
  <c r="AG501" i="3"/>
  <c r="AF501" i="3"/>
  <c r="AE501" i="3"/>
  <c r="AD501" i="3"/>
  <c r="AC501" i="3"/>
  <c r="AB501" i="3"/>
  <c r="AA501" i="3"/>
  <c r="AY500" i="3"/>
  <c r="AV500" i="3"/>
  <c r="AU500" i="3"/>
  <c r="AT500" i="3"/>
  <c r="AS500" i="3"/>
  <c r="AR500" i="3"/>
  <c r="AQ500" i="3"/>
  <c r="AP500" i="3"/>
  <c r="AO500" i="3"/>
  <c r="AN500" i="3"/>
  <c r="AM500" i="3"/>
  <c r="AL500" i="3"/>
  <c r="AK500" i="3"/>
  <c r="AJ500" i="3"/>
  <c r="AI500" i="3"/>
  <c r="AH500" i="3"/>
  <c r="AG500" i="3"/>
  <c r="AF500" i="3"/>
  <c r="AE500" i="3"/>
  <c r="AD500" i="3"/>
  <c r="AC500" i="3"/>
  <c r="AB500" i="3"/>
  <c r="AA500" i="3"/>
  <c r="AY499" i="3"/>
  <c r="AV499" i="3"/>
  <c r="AU499" i="3"/>
  <c r="AT499" i="3"/>
  <c r="AS499" i="3"/>
  <c r="AR499" i="3"/>
  <c r="AQ499" i="3"/>
  <c r="AP499" i="3"/>
  <c r="AO499" i="3"/>
  <c r="AN499" i="3"/>
  <c r="AM499" i="3"/>
  <c r="AL499" i="3"/>
  <c r="AK499" i="3"/>
  <c r="AJ499" i="3"/>
  <c r="AI499" i="3"/>
  <c r="AH499" i="3"/>
  <c r="AG499" i="3"/>
  <c r="AF499" i="3"/>
  <c r="AE499" i="3"/>
  <c r="AD499" i="3"/>
  <c r="AC499" i="3"/>
  <c r="AB499" i="3"/>
  <c r="AA499" i="3"/>
  <c r="AY498" i="3"/>
  <c r="AV498" i="3"/>
  <c r="AU498" i="3"/>
  <c r="AT498" i="3"/>
  <c r="AS498" i="3"/>
  <c r="AR498" i="3"/>
  <c r="AQ498" i="3"/>
  <c r="AP498" i="3"/>
  <c r="AO498" i="3"/>
  <c r="AN498" i="3"/>
  <c r="AM498" i="3"/>
  <c r="AL498" i="3"/>
  <c r="AK498" i="3"/>
  <c r="AJ498" i="3"/>
  <c r="AI498" i="3"/>
  <c r="AH498" i="3"/>
  <c r="AG498" i="3"/>
  <c r="AF498" i="3"/>
  <c r="AE498" i="3"/>
  <c r="AD498" i="3"/>
  <c r="AC498" i="3"/>
  <c r="AB498" i="3"/>
  <c r="AA498" i="3"/>
  <c r="AY497" i="3"/>
  <c r="AV497" i="3"/>
  <c r="AU497" i="3"/>
  <c r="AT497" i="3"/>
  <c r="AS497" i="3"/>
  <c r="AR497" i="3"/>
  <c r="AQ497" i="3"/>
  <c r="AP497" i="3"/>
  <c r="AO497" i="3"/>
  <c r="AN497" i="3"/>
  <c r="AM497" i="3"/>
  <c r="AL497" i="3"/>
  <c r="AK497" i="3"/>
  <c r="AJ497" i="3"/>
  <c r="AI497" i="3"/>
  <c r="AH497" i="3"/>
  <c r="AG497" i="3"/>
  <c r="AF497" i="3"/>
  <c r="AE497" i="3"/>
  <c r="AD497" i="3"/>
  <c r="AC497" i="3"/>
  <c r="AB497" i="3"/>
  <c r="AA497" i="3"/>
  <c r="AY496" i="3"/>
  <c r="AV496" i="3"/>
  <c r="AU496" i="3"/>
  <c r="AT496" i="3"/>
  <c r="AS496" i="3"/>
  <c r="AR496" i="3"/>
  <c r="AQ496" i="3"/>
  <c r="AP496" i="3"/>
  <c r="AO496" i="3"/>
  <c r="AN496" i="3"/>
  <c r="AM496" i="3"/>
  <c r="AL496" i="3"/>
  <c r="AK496" i="3"/>
  <c r="AJ496" i="3"/>
  <c r="AI496" i="3"/>
  <c r="AH496" i="3"/>
  <c r="AG496" i="3"/>
  <c r="AF496" i="3"/>
  <c r="AE496" i="3"/>
  <c r="AD496" i="3"/>
  <c r="AC496" i="3"/>
  <c r="AB496" i="3"/>
  <c r="AA496" i="3"/>
  <c r="AY495" i="3"/>
  <c r="AV495" i="3"/>
  <c r="AU495" i="3"/>
  <c r="AT495" i="3"/>
  <c r="AS495" i="3"/>
  <c r="AR495" i="3"/>
  <c r="AQ495" i="3"/>
  <c r="AP495" i="3"/>
  <c r="AO495" i="3"/>
  <c r="AN495" i="3"/>
  <c r="AM495" i="3"/>
  <c r="AL495" i="3"/>
  <c r="AK495" i="3"/>
  <c r="AJ495" i="3"/>
  <c r="AI495" i="3"/>
  <c r="AH495" i="3"/>
  <c r="AG495" i="3"/>
  <c r="AF495" i="3"/>
  <c r="AE495" i="3"/>
  <c r="AD495" i="3"/>
  <c r="AC495" i="3"/>
  <c r="AB495" i="3"/>
  <c r="AA495" i="3"/>
  <c r="AY494" i="3"/>
  <c r="AV494" i="3"/>
  <c r="AU494" i="3"/>
  <c r="AT494" i="3"/>
  <c r="AS494" i="3"/>
  <c r="AR494" i="3"/>
  <c r="AQ494" i="3"/>
  <c r="AP494" i="3"/>
  <c r="AO494" i="3"/>
  <c r="AN494" i="3"/>
  <c r="AM494" i="3"/>
  <c r="AL494" i="3"/>
  <c r="AK494" i="3"/>
  <c r="AJ494" i="3"/>
  <c r="AI494" i="3"/>
  <c r="AH494" i="3"/>
  <c r="AG494" i="3"/>
  <c r="AF494" i="3"/>
  <c r="AE494" i="3"/>
  <c r="AD494" i="3"/>
  <c r="AC494" i="3"/>
  <c r="AB494" i="3"/>
  <c r="AA494" i="3"/>
  <c r="AY493" i="3"/>
  <c r="AV493" i="3"/>
  <c r="AU493" i="3"/>
  <c r="AT493" i="3"/>
  <c r="AS493" i="3"/>
  <c r="AR493" i="3"/>
  <c r="AQ493" i="3"/>
  <c r="AP493" i="3"/>
  <c r="AO493" i="3"/>
  <c r="AN493" i="3"/>
  <c r="AM493" i="3"/>
  <c r="AL493" i="3"/>
  <c r="AK493" i="3"/>
  <c r="AJ493" i="3"/>
  <c r="AI493" i="3"/>
  <c r="AH493" i="3"/>
  <c r="AG493" i="3"/>
  <c r="AF493" i="3"/>
  <c r="AE493" i="3"/>
  <c r="AD493" i="3"/>
  <c r="AC493" i="3"/>
  <c r="AB493" i="3"/>
  <c r="AA493" i="3"/>
  <c r="AY492" i="3"/>
  <c r="AV492" i="3"/>
  <c r="AU492" i="3"/>
  <c r="AT492" i="3"/>
  <c r="AS492" i="3"/>
  <c r="AR492" i="3"/>
  <c r="AQ492" i="3"/>
  <c r="AP492" i="3"/>
  <c r="AO492" i="3"/>
  <c r="AN492" i="3"/>
  <c r="AM492" i="3"/>
  <c r="AL492" i="3"/>
  <c r="AK492" i="3"/>
  <c r="AJ492" i="3"/>
  <c r="AI492" i="3"/>
  <c r="AH492" i="3"/>
  <c r="AG492" i="3"/>
  <c r="AF492" i="3"/>
  <c r="AE492" i="3"/>
  <c r="AD492" i="3"/>
  <c r="AC492" i="3"/>
  <c r="AB492" i="3"/>
  <c r="AA492" i="3"/>
  <c r="AY491" i="3"/>
  <c r="AV491" i="3"/>
  <c r="AU491" i="3"/>
  <c r="AT491" i="3"/>
  <c r="AS491" i="3"/>
  <c r="AR491" i="3"/>
  <c r="AQ491" i="3"/>
  <c r="AP491" i="3"/>
  <c r="AO491" i="3"/>
  <c r="AN491" i="3"/>
  <c r="AM491" i="3"/>
  <c r="AL491" i="3"/>
  <c r="AK491" i="3"/>
  <c r="AJ491" i="3"/>
  <c r="AI491" i="3"/>
  <c r="AH491" i="3"/>
  <c r="AG491" i="3"/>
  <c r="AF491" i="3"/>
  <c r="AE491" i="3"/>
  <c r="AD491" i="3"/>
  <c r="AC491" i="3"/>
  <c r="AB491" i="3"/>
  <c r="AA491" i="3"/>
  <c r="AY490" i="3"/>
  <c r="AV490" i="3"/>
  <c r="AU490" i="3"/>
  <c r="AT490" i="3"/>
  <c r="AS490" i="3"/>
  <c r="AR490" i="3"/>
  <c r="AQ490" i="3"/>
  <c r="AP490" i="3"/>
  <c r="AO490" i="3"/>
  <c r="AN490" i="3"/>
  <c r="AM490" i="3"/>
  <c r="AL490" i="3"/>
  <c r="AK490" i="3"/>
  <c r="AJ490" i="3"/>
  <c r="AI490" i="3"/>
  <c r="AH490" i="3"/>
  <c r="AG490" i="3"/>
  <c r="AF490" i="3"/>
  <c r="AE490" i="3"/>
  <c r="AD490" i="3"/>
  <c r="AC490" i="3"/>
  <c r="AB490" i="3"/>
  <c r="AA490" i="3"/>
  <c r="AY489" i="3"/>
  <c r="AV489" i="3"/>
  <c r="AU489" i="3"/>
  <c r="AT489" i="3"/>
  <c r="AS489" i="3"/>
  <c r="AR489" i="3"/>
  <c r="AQ489" i="3"/>
  <c r="AP489" i="3"/>
  <c r="AO489" i="3"/>
  <c r="AN489" i="3"/>
  <c r="AM489" i="3"/>
  <c r="AL489" i="3"/>
  <c r="AK489" i="3"/>
  <c r="AJ489" i="3"/>
  <c r="AI489" i="3"/>
  <c r="AH489" i="3"/>
  <c r="AG489" i="3"/>
  <c r="AF489" i="3"/>
  <c r="AE489" i="3"/>
  <c r="AD489" i="3"/>
  <c r="AC489" i="3"/>
  <c r="AB489" i="3"/>
  <c r="AA489" i="3"/>
  <c r="AY488" i="3"/>
  <c r="AV488" i="3"/>
  <c r="AU488" i="3"/>
  <c r="AT488" i="3"/>
  <c r="AS488" i="3"/>
  <c r="AR488" i="3"/>
  <c r="AQ488" i="3"/>
  <c r="AP488" i="3"/>
  <c r="AO488" i="3"/>
  <c r="AN488" i="3"/>
  <c r="AM488" i="3"/>
  <c r="AL488" i="3"/>
  <c r="AK488" i="3"/>
  <c r="AJ488" i="3"/>
  <c r="AI488" i="3"/>
  <c r="AH488" i="3"/>
  <c r="AG488" i="3"/>
  <c r="AF488" i="3"/>
  <c r="AE488" i="3"/>
  <c r="AD488" i="3"/>
  <c r="AC488" i="3"/>
  <c r="AB488" i="3"/>
  <c r="AA488" i="3"/>
  <c r="AY487" i="3"/>
  <c r="AV487" i="3"/>
  <c r="AU487" i="3"/>
  <c r="AT487" i="3"/>
  <c r="AS487" i="3"/>
  <c r="AR487" i="3"/>
  <c r="AQ487" i="3"/>
  <c r="AP487" i="3"/>
  <c r="AO487" i="3"/>
  <c r="AN487" i="3"/>
  <c r="AM487" i="3"/>
  <c r="AL487" i="3"/>
  <c r="AK487" i="3"/>
  <c r="AJ487" i="3"/>
  <c r="AI487" i="3"/>
  <c r="AH487" i="3"/>
  <c r="AG487" i="3"/>
  <c r="AF487" i="3"/>
  <c r="AE487" i="3"/>
  <c r="AD487" i="3"/>
  <c r="AC487" i="3"/>
  <c r="AB487" i="3"/>
  <c r="AA487" i="3"/>
  <c r="AY486" i="3"/>
  <c r="AV486" i="3"/>
  <c r="AU486" i="3"/>
  <c r="AT486" i="3"/>
  <c r="AS486" i="3"/>
  <c r="AR486" i="3"/>
  <c r="AQ486" i="3"/>
  <c r="AP486" i="3"/>
  <c r="AO486" i="3"/>
  <c r="AN486" i="3"/>
  <c r="AM486" i="3"/>
  <c r="AL486" i="3"/>
  <c r="AK486" i="3"/>
  <c r="AJ486" i="3"/>
  <c r="AI486" i="3"/>
  <c r="AH486" i="3"/>
  <c r="AG486" i="3"/>
  <c r="AF486" i="3"/>
  <c r="AE486" i="3"/>
  <c r="AD486" i="3"/>
  <c r="AC486" i="3"/>
  <c r="AB486" i="3"/>
  <c r="AA486" i="3"/>
  <c r="AY485" i="3"/>
  <c r="AV485" i="3"/>
  <c r="AU485" i="3"/>
  <c r="AT485" i="3"/>
  <c r="AS485" i="3"/>
  <c r="AR485" i="3"/>
  <c r="AQ485" i="3"/>
  <c r="AP485" i="3"/>
  <c r="AO485" i="3"/>
  <c r="AN485" i="3"/>
  <c r="AM485" i="3"/>
  <c r="AL485" i="3"/>
  <c r="AK485" i="3"/>
  <c r="AJ485" i="3"/>
  <c r="AI485" i="3"/>
  <c r="AH485" i="3"/>
  <c r="AG485" i="3"/>
  <c r="AF485" i="3"/>
  <c r="AE485" i="3"/>
  <c r="AD485" i="3"/>
  <c r="AC485" i="3"/>
  <c r="AB485" i="3"/>
  <c r="AA485" i="3"/>
  <c r="AY484" i="3"/>
  <c r="AV484" i="3"/>
  <c r="AU484" i="3"/>
  <c r="AT484" i="3"/>
  <c r="AS484" i="3"/>
  <c r="AR484" i="3"/>
  <c r="AQ484" i="3"/>
  <c r="AP484" i="3"/>
  <c r="AO484" i="3"/>
  <c r="AN484" i="3"/>
  <c r="AM484" i="3"/>
  <c r="AL484" i="3"/>
  <c r="AK484" i="3"/>
  <c r="AJ484" i="3"/>
  <c r="AI484" i="3"/>
  <c r="AH484" i="3"/>
  <c r="AG484" i="3"/>
  <c r="AF484" i="3"/>
  <c r="AE484" i="3"/>
  <c r="AD484" i="3"/>
  <c r="AC484" i="3"/>
  <c r="AB484" i="3"/>
  <c r="AA484" i="3"/>
  <c r="AY483" i="3"/>
  <c r="AV483" i="3"/>
  <c r="AU483" i="3"/>
  <c r="AT483" i="3"/>
  <c r="AS483" i="3"/>
  <c r="AR483" i="3"/>
  <c r="AQ483" i="3"/>
  <c r="AP483" i="3"/>
  <c r="AO483" i="3"/>
  <c r="AN483" i="3"/>
  <c r="AM483" i="3"/>
  <c r="AL483" i="3"/>
  <c r="AK483" i="3"/>
  <c r="AJ483" i="3"/>
  <c r="AI483" i="3"/>
  <c r="AH483" i="3"/>
  <c r="AG483" i="3"/>
  <c r="AF483" i="3"/>
  <c r="AE483" i="3"/>
  <c r="AD483" i="3"/>
  <c r="AC483" i="3"/>
  <c r="AB483" i="3"/>
  <c r="AA483" i="3"/>
  <c r="AY482" i="3"/>
  <c r="AV482" i="3"/>
  <c r="AU482" i="3"/>
  <c r="AT482" i="3"/>
  <c r="AS482" i="3"/>
  <c r="AR482" i="3"/>
  <c r="AQ482" i="3"/>
  <c r="AP482" i="3"/>
  <c r="AO482" i="3"/>
  <c r="AN482" i="3"/>
  <c r="AM482" i="3"/>
  <c r="AL482" i="3"/>
  <c r="AK482" i="3"/>
  <c r="AJ482" i="3"/>
  <c r="AI482" i="3"/>
  <c r="AH482" i="3"/>
  <c r="AG482" i="3"/>
  <c r="AF482" i="3"/>
  <c r="AE482" i="3"/>
  <c r="AD482" i="3"/>
  <c r="AC482" i="3"/>
  <c r="AB482" i="3"/>
  <c r="AA482" i="3"/>
  <c r="AY481" i="3"/>
  <c r="AV481" i="3"/>
  <c r="AU481" i="3"/>
  <c r="AT481" i="3"/>
  <c r="AS481" i="3"/>
  <c r="AR481" i="3"/>
  <c r="AQ481" i="3"/>
  <c r="AP481" i="3"/>
  <c r="AO481" i="3"/>
  <c r="AN481" i="3"/>
  <c r="AM481" i="3"/>
  <c r="AL481" i="3"/>
  <c r="AK481" i="3"/>
  <c r="AJ481" i="3"/>
  <c r="AI481" i="3"/>
  <c r="AH481" i="3"/>
  <c r="AG481" i="3"/>
  <c r="AF481" i="3"/>
  <c r="AE481" i="3"/>
  <c r="AD481" i="3"/>
  <c r="AC481" i="3"/>
  <c r="AB481" i="3"/>
  <c r="AA481" i="3"/>
  <c r="AY480" i="3"/>
  <c r="AV480" i="3"/>
  <c r="AU480" i="3"/>
  <c r="AT480" i="3"/>
  <c r="AS480" i="3"/>
  <c r="AR480" i="3"/>
  <c r="AQ480" i="3"/>
  <c r="AP480" i="3"/>
  <c r="AO480" i="3"/>
  <c r="AN480" i="3"/>
  <c r="AM480" i="3"/>
  <c r="AL480" i="3"/>
  <c r="AK480" i="3"/>
  <c r="AJ480" i="3"/>
  <c r="AI480" i="3"/>
  <c r="AH480" i="3"/>
  <c r="AG480" i="3"/>
  <c r="AF480" i="3"/>
  <c r="AE480" i="3"/>
  <c r="AD480" i="3"/>
  <c r="AC480" i="3"/>
  <c r="AB480" i="3"/>
  <c r="AA480" i="3"/>
  <c r="AY479" i="3"/>
  <c r="AV479" i="3"/>
  <c r="AU479" i="3"/>
  <c r="AT479" i="3"/>
  <c r="AS479" i="3"/>
  <c r="AR479" i="3"/>
  <c r="AQ479" i="3"/>
  <c r="AP479" i="3"/>
  <c r="AO479" i="3"/>
  <c r="AN479" i="3"/>
  <c r="AM479" i="3"/>
  <c r="AL479" i="3"/>
  <c r="AK479" i="3"/>
  <c r="AJ479" i="3"/>
  <c r="AI479" i="3"/>
  <c r="AH479" i="3"/>
  <c r="AG479" i="3"/>
  <c r="AF479" i="3"/>
  <c r="AE479" i="3"/>
  <c r="AD479" i="3"/>
  <c r="AC479" i="3"/>
  <c r="AB479" i="3"/>
  <c r="AA479" i="3"/>
  <c r="AY478" i="3"/>
  <c r="AV478" i="3"/>
  <c r="AU478" i="3"/>
  <c r="AT478" i="3"/>
  <c r="AS478" i="3"/>
  <c r="AR478" i="3"/>
  <c r="AQ478" i="3"/>
  <c r="AP478" i="3"/>
  <c r="AO478" i="3"/>
  <c r="AN478" i="3"/>
  <c r="AM478" i="3"/>
  <c r="AL478" i="3"/>
  <c r="AK478" i="3"/>
  <c r="AJ478" i="3"/>
  <c r="AI478" i="3"/>
  <c r="AH478" i="3"/>
  <c r="AG478" i="3"/>
  <c r="AF478" i="3"/>
  <c r="AE478" i="3"/>
  <c r="AD478" i="3"/>
  <c r="AC478" i="3"/>
  <c r="AB478" i="3"/>
  <c r="AA478" i="3"/>
  <c r="AY477" i="3"/>
  <c r="AV477" i="3"/>
  <c r="AU477" i="3"/>
  <c r="AT477" i="3"/>
  <c r="AS477" i="3"/>
  <c r="AR477" i="3"/>
  <c r="AQ477" i="3"/>
  <c r="AP477" i="3"/>
  <c r="AO477" i="3"/>
  <c r="AN477" i="3"/>
  <c r="AM477" i="3"/>
  <c r="AL477" i="3"/>
  <c r="AK477" i="3"/>
  <c r="AJ477" i="3"/>
  <c r="AI477" i="3"/>
  <c r="AH477" i="3"/>
  <c r="AG477" i="3"/>
  <c r="AF477" i="3"/>
  <c r="AE477" i="3"/>
  <c r="AD477" i="3"/>
  <c r="AC477" i="3"/>
  <c r="AB477" i="3"/>
  <c r="AA477" i="3"/>
  <c r="AY476" i="3"/>
  <c r="AV476" i="3"/>
  <c r="AU476" i="3"/>
  <c r="AT476" i="3"/>
  <c r="AS476" i="3"/>
  <c r="AR476" i="3"/>
  <c r="AQ476" i="3"/>
  <c r="AP476" i="3"/>
  <c r="AO476" i="3"/>
  <c r="AN476" i="3"/>
  <c r="AM476" i="3"/>
  <c r="AL476" i="3"/>
  <c r="AK476" i="3"/>
  <c r="AJ476" i="3"/>
  <c r="AI476" i="3"/>
  <c r="AH476" i="3"/>
  <c r="AG476" i="3"/>
  <c r="AF476" i="3"/>
  <c r="AE476" i="3"/>
  <c r="AD476" i="3"/>
  <c r="AC476" i="3"/>
  <c r="AB476" i="3"/>
  <c r="AA476" i="3"/>
  <c r="AY475" i="3"/>
  <c r="AV475" i="3"/>
  <c r="AU475" i="3"/>
  <c r="AT475" i="3"/>
  <c r="AS475" i="3"/>
  <c r="AR475" i="3"/>
  <c r="AQ475" i="3"/>
  <c r="AP475" i="3"/>
  <c r="AO475" i="3"/>
  <c r="AN475" i="3"/>
  <c r="AM475" i="3"/>
  <c r="AL475" i="3"/>
  <c r="AK475" i="3"/>
  <c r="AJ475" i="3"/>
  <c r="AI475" i="3"/>
  <c r="AH475" i="3"/>
  <c r="AG475" i="3"/>
  <c r="AF475" i="3"/>
  <c r="AE475" i="3"/>
  <c r="AD475" i="3"/>
  <c r="AC475" i="3"/>
  <c r="AB475" i="3"/>
  <c r="AA475" i="3"/>
  <c r="AY474" i="3"/>
  <c r="AV474" i="3"/>
  <c r="AU474" i="3"/>
  <c r="AT474" i="3"/>
  <c r="AS474" i="3"/>
  <c r="AR474" i="3"/>
  <c r="AQ474" i="3"/>
  <c r="AP474" i="3"/>
  <c r="AO474" i="3"/>
  <c r="AN474" i="3"/>
  <c r="AM474" i="3"/>
  <c r="AL474" i="3"/>
  <c r="AK474" i="3"/>
  <c r="AJ474" i="3"/>
  <c r="AI474" i="3"/>
  <c r="AH474" i="3"/>
  <c r="AG474" i="3"/>
  <c r="AF474" i="3"/>
  <c r="AE474" i="3"/>
  <c r="AD474" i="3"/>
  <c r="AC474" i="3"/>
  <c r="AB474" i="3"/>
  <c r="AA474" i="3"/>
  <c r="AY473" i="3"/>
  <c r="AV473" i="3"/>
  <c r="AU473" i="3"/>
  <c r="AT473" i="3"/>
  <c r="AS473" i="3"/>
  <c r="AR473" i="3"/>
  <c r="AQ473" i="3"/>
  <c r="AP473" i="3"/>
  <c r="AO473" i="3"/>
  <c r="AN473" i="3"/>
  <c r="AM473" i="3"/>
  <c r="AL473" i="3"/>
  <c r="AK473" i="3"/>
  <c r="AJ473" i="3"/>
  <c r="AI473" i="3"/>
  <c r="AH473" i="3"/>
  <c r="AG473" i="3"/>
  <c r="AF473" i="3"/>
  <c r="AE473" i="3"/>
  <c r="AD473" i="3"/>
  <c r="AC473" i="3"/>
  <c r="AB473" i="3"/>
  <c r="AA473" i="3"/>
  <c r="AY472" i="3"/>
  <c r="AV472" i="3"/>
  <c r="AU472" i="3"/>
  <c r="AT472" i="3"/>
  <c r="AS472" i="3"/>
  <c r="AR472" i="3"/>
  <c r="AQ472" i="3"/>
  <c r="AP472" i="3"/>
  <c r="AO472" i="3"/>
  <c r="AN472" i="3"/>
  <c r="AM472" i="3"/>
  <c r="AL472" i="3"/>
  <c r="AK472" i="3"/>
  <c r="AJ472" i="3"/>
  <c r="AI472" i="3"/>
  <c r="AH472" i="3"/>
  <c r="AG472" i="3"/>
  <c r="AF472" i="3"/>
  <c r="AE472" i="3"/>
  <c r="AD472" i="3"/>
  <c r="AC472" i="3"/>
  <c r="AB472" i="3"/>
  <c r="AA472" i="3"/>
  <c r="AY471" i="3"/>
  <c r="AV471" i="3"/>
  <c r="AU471" i="3"/>
  <c r="AT471" i="3"/>
  <c r="AS471" i="3"/>
  <c r="AR471" i="3"/>
  <c r="AQ471" i="3"/>
  <c r="AP471" i="3"/>
  <c r="AO471" i="3"/>
  <c r="AN471" i="3"/>
  <c r="AM471" i="3"/>
  <c r="AL471" i="3"/>
  <c r="AK471" i="3"/>
  <c r="AJ471" i="3"/>
  <c r="AI471" i="3"/>
  <c r="AH471" i="3"/>
  <c r="AG471" i="3"/>
  <c r="AF471" i="3"/>
  <c r="AE471" i="3"/>
  <c r="AD471" i="3"/>
  <c r="AC471" i="3"/>
  <c r="AB471" i="3"/>
  <c r="AA471" i="3"/>
  <c r="AY470" i="3"/>
  <c r="AV470" i="3"/>
  <c r="AU470" i="3"/>
  <c r="AT470" i="3"/>
  <c r="AS470" i="3"/>
  <c r="AR470" i="3"/>
  <c r="AQ470" i="3"/>
  <c r="AP470" i="3"/>
  <c r="AO470" i="3"/>
  <c r="AN470" i="3"/>
  <c r="AM470" i="3"/>
  <c r="AL470" i="3"/>
  <c r="AK470" i="3"/>
  <c r="AJ470" i="3"/>
  <c r="AI470" i="3"/>
  <c r="AH470" i="3"/>
  <c r="AG470" i="3"/>
  <c r="AF470" i="3"/>
  <c r="AE470" i="3"/>
  <c r="AD470" i="3"/>
  <c r="AC470" i="3"/>
  <c r="AB470" i="3"/>
  <c r="AA470" i="3"/>
  <c r="AY469" i="3"/>
  <c r="AV469" i="3"/>
  <c r="AU469" i="3"/>
  <c r="AT469" i="3"/>
  <c r="AS469" i="3"/>
  <c r="AR469" i="3"/>
  <c r="AQ469" i="3"/>
  <c r="AP469" i="3"/>
  <c r="AO469" i="3"/>
  <c r="AN469" i="3"/>
  <c r="AM469" i="3"/>
  <c r="AL469" i="3"/>
  <c r="AK469" i="3"/>
  <c r="AJ469" i="3"/>
  <c r="AI469" i="3"/>
  <c r="AH469" i="3"/>
  <c r="AG469" i="3"/>
  <c r="AF469" i="3"/>
  <c r="AE469" i="3"/>
  <c r="AD469" i="3"/>
  <c r="AC469" i="3"/>
  <c r="AB469" i="3"/>
  <c r="AA469" i="3"/>
  <c r="AY468" i="3"/>
  <c r="AV468" i="3"/>
  <c r="AU468" i="3"/>
  <c r="AT468" i="3"/>
  <c r="AS468" i="3"/>
  <c r="AR468" i="3"/>
  <c r="AQ468" i="3"/>
  <c r="AP468" i="3"/>
  <c r="AO468" i="3"/>
  <c r="AN468" i="3"/>
  <c r="AM468" i="3"/>
  <c r="AL468" i="3"/>
  <c r="AK468" i="3"/>
  <c r="AJ468" i="3"/>
  <c r="AI468" i="3"/>
  <c r="AH468" i="3"/>
  <c r="AG468" i="3"/>
  <c r="AF468" i="3"/>
  <c r="AE468" i="3"/>
  <c r="AD468" i="3"/>
  <c r="AC468" i="3"/>
  <c r="AB468" i="3"/>
  <c r="AA468" i="3"/>
  <c r="AY467" i="3"/>
  <c r="AV467" i="3"/>
  <c r="AU467" i="3"/>
  <c r="AT467" i="3"/>
  <c r="AS467" i="3"/>
  <c r="AR467" i="3"/>
  <c r="AQ467" i="3"/>
  <c r="AP467" i="3"/>
  <c r="AO467" i="3"/>
  <c r="AN467" i="3"/>
  <c r="AM467" i="3"/>
  <c r="AL467" i="3"/>
  <c r="AK467" i="3"/>
  <c r="AJ467" i="3"/>
  <c r="AI467" i="3"/>
  <c r="AH467" i="3"/>
  <c r="AG467" i="3"/>
  <c r="AF467" i="3"/>
  <c r="AE467" i="3"/>
  <c r="AD467" i="3"/>
  <c r="AC467" i="3"/>
  <c r="AB467" i="3"/>
  <c r="AA467" i="3"/>
  <c r="AY466" i="3"/>
  <c r="AV466" i="3"/>
  <c r="AU466" i="3"/>
  <c r="AT466" i="3"/>
  <c r="AS466" i="3"/>
  <c r="AR466" i="3"/>
  <c r="AQ466" i="3"/>
  <c r="AP466" i="3"/>
  <c r="AO466" i="3"/>
  <c r="AN466" i="3"/>
  <c r="AM466" i="3"/>
  <c r="AL466" i="3"/>
  <c r="AK466" i="3"/>
  <c r="AJ466" i="3"/>
  <c r="AI466" i="3"/>
  <c r="AH466" i="3"/>
  <c r="AG466" i="3"/>
  <c r="AF466" i="3"/>
  <c r="AE466" i="3"/>
  <c r="AD466" i="3"/>
  <c r="AC466" i="3"/>
  <c r="AB466" i="3"/>
  <c r="AA466" i="3"/>
  <c r="AY465" i="3"/>
  <c r="AV465" i="3"/>
  <c r="AU465" i="3"/>
  <c r="AT465" i="3"/>
  <c r="AS465" i="3"/>
  <c r="AR465" i="3"/>
  <c r="AQ465" i="3"/>
  <c r="AP465" i="3"/>
  <c r="AO465" i="3"/>
  <c r="AN465" i="3"/>
  <c r="AM465" i="3"/>
  <c r="AL465" i="3"/>
  <c r="AK465" i="3"/>
  <c r="AJ465" i="3"/>
  <c r="AI465" i="3"/>
  <c r="AH465" i="3"/>
  <c r="AG465" i="3"/>
  <c r="AF465" i="3"/>
  <c r="AE465" i="3"/>
  <c r="AD465" i="3"/>
  <c r="AC465" i="3"/>
  <c r="AB465" i="3"/>
  <c r="AA465" i="3"/>
  <c r="AY464" i="3"/>
  <c r="AV464" i="3"/>
  <c r="AU464" i="3"/>
  <c r="AT464" i="3"/>
  <c r="AS464" i="3"/>
  <c r="AR464" i="3"/>
  <c r="AQ464" i="3"/>
  <c r="AP464" i="3"/>
  <c r="AO464" i="3"/>
  <c r="AN464" i="3"/>
  <c r="AM464" i="3"/>
  <c r="AL464" i="3"/>
  <c r="AK464" i="3"/>
  <c r="AJ464" i="3"/>
  <c r="AI464" i="3"/>
  <c r="AH464" i="3"/>
  <c r="AG464" i="3"/>
  <c r="AF464" i="3"/>
  <c r="AE464" i="3"/>
  <c r="AD464" i="3"/>
  <c r="AC464" i="3"/>
  <c r="AB464" i="3"/>
  <c r="AA464" i="3"/>
  <c r="AY463" i="3"/>
  <c r="AV463" i="3"/>
  <c r="AU463" i="3"/>
  <c r="AT463" i="3"/>
  <c r="AS463" i="3"/>
  <c r="AR463" i="3"/>
  <c r="AQ463" i="3"/>
  <c r="AP463" i="3"/>
  <c r="AO463" i="3"/>
  <c r="AN463" i="3"/>
  <c r="AM463" i="3"/>
  <c r="AL463" i="3"/>
  <c r="AK463" i="3"/>
  <c r="AJ463" i="3"/>
  <c r="AI463" i="3"/>
  <c r="AH463" i="3"/>
  <c r="AG463" i="3"/>
  <c r="AF463" i="3"/>
  <c r="AE463" i="3"/>
  <c r="AD463" i="3"/>
  <c r="AC463" i="3"/>
  <c r="AB463" i="3"/>
  <c r="AA463" i="3"/>
  <c r="AY462" i="3"/>
  <c r="AV462" i="3"/>
  <c r="AU462" i="3"/>
  <c r="AT462" i="3"/>
  <c r="AS462" i="3"/>
  <c r="AR462" i="3"/>
  <c r="AQ462" i="3"/>
  <c r="AP462" i="3"/>
  <c r="AO462" i="3"/>
  <c r="AN462" i="3"/>
  <c r="AM462" i="3"/>
  <c r="AL462" i="3"/>
  <c r="AK462" i="3"/>
  <c r="AJ462" i="3"/>
  <c r="AI462" i="3"/>
  <c r="AH462" i="3"/>
  <c r="AG462" i="3"/>
  <c r="AF462" i="3"/>
  <c r="AE462" i="3"/>
  <c r="AD462" i="3"/>
  <c r="AC462" i="3"/>
  <c r="AB462" i="3"/>
  <c r="AA462" i="3"/>
  <c r="AY461" i="3"/>
  <c r="AV461" i="3"/>
  <c r="AU461" i="3"/>
  <c r="AT461" i="3"/>
  <c r="AS461" i="3"/>
  <c r="AR461" i="3"/>
  <c r="AQ461" i="3"/>
  <c r="AP461" i="3"/>
  <c r="AO461" i="3"/>
  <c r="AN461" i="3"/>
  <c r="AM461" i="3"/>
  <c r="AL461" i="3"/>
  <c r="AK461" i="3"/>
  <c r="AJ461" i="3"/>
  <c r="AI461" i="3"/>
  <c r="AH461" i="3"/>
  <c r="AG461" i="3"/>
  <c r="AF461" i="3"/>
  <c r="AE461" i="3"/>
  <c r="AD461" i="3"/>
  <c r="AC461" i="3"/>
  <c r="AB461" i="3"/>
  <c r="AA461" i="3"/>
  <c r="AY460" i="3"/>
  <c r="AV460" i="3"/>
  <c r="AU460" i="3"/>
  <c r="AT460" i="3"/>
  <c r="AS460" i="3"/>
  <c r="AR460" i="3"/>
  <c r="AQ460" i="3"/>
  <c r="AP460" i="3"/>
  <c r="AO460" i="3"/>
  <c r="AN460" i="3"/>
  <c r="AM460" i="3"/>
  <c r="AL460" i="3"/>
  <c r="AK460" i="3"/>
  <c r="AJ460" i="3"/>
  <c r="AI460" i="3"/>
  <c r="AH460" i="3"/>
  <c r="AG460" i="3"/>
  <c r="AF460" i="3"/>
  <c r="AE460" i="3"/>
  <c r="AD460" i="3"/>
  <c r="AC460" i="3"/>
  <c r="AB460" i="3"/>
  <c r="AA460" i="3"/>
  <c r="AY459" i="3"/>
  <c r="AV459" i="3"/>
  <c r="AU459" i="3"/>
  <c r="AT459" i="3"/>
  <c r="AS459" i="3"/>
  <c r="AR459" i="3"/>
  <c r="AQ459" i="3"/>
  <c r="AP459" i="3"/>
  <c r="AO459" i="3"/>
  <c r="AN459" i="3"/>
  <c r="AM459" i="3"/>
  <c r="AL459" i="3"/>
  <c r="AK459" i="3"/>
  <c r="AJ459" i="3"/>
  <c r="AI459" i="3"/>
  <c r="AH459" i="3"/>
  <c r="AG459" i="3"/>
  <c r="AF459" i="3"/>
  <c r="AE459" i="3"/>
  <c r="AD459" i="3"/>
  <c r="AC459" i="3"/>
  <c r="AB459" i="3"/>
  <c r="AA459" i="3"/>
  <c r="AY458" i="3"/>
  <c r="AV458" i="3"/>
  <c r="AU458" i="3"/>
  <c r="AT458" i="3"/>
  <c r="AS458" i="3"/>
  <c r="AR458" i="3"/>
  <c r="AQ458" i="3"/>
  <c r="AP458" i="3"/>
  <c r="AO458" i="3"/>
  <c r="AN458" i="3"/>
  <c r="AM458" i="3"/>
  <c r="AL458" i="3"/>
  <c r="AK458" i="3"/>
  <c r="AJ458" i="3"/>
  <c r="AI458" i="3"/>
  <c r="AH458" i="3"/>
  <c r="AG458" i="3"/>
  <c r="AF458" i="3"/>
  <c r="AE458" i="3"/>
  <c r="AD458" i="3"/>
  <c r="AC458" i="3"/>
  <c r="AB458" i="3"/>
  <c r="AA458" i="3"/>
  <c r="AY457" i="3"/>
  <c r="AV457" i="3"/>
  <c r="AU457" i="3"/>
  <c r="AT457" i="3"/>
  <c r="AS457" i="3"/>
  <c r="AR457" i="3"/>
  <c r="AQ457" i="3"/>
  <c r="AP457" i="3"/>
  <c r="AO457" i="3"/>
  <c r="AN457" i="3"/>
  <c r="AM457" i="3"/>
  <c r="AL457" i="3"/>
  <c r="AK457" i="3"/>
  <c r="AJ457" i="3"/>
  <c r="AI457" i="3"/>
  <c r="AH457" i="3"/>
  <c r="AG457" i="3"/>
  <c r="AF457" i="3"/>
  <c r="AE457" i="3"/>
  <c r="AD457" i="3"/>
  <c r="AC457" i="3"/>
  <c r="AB457" i="3"/>
  <c r="AA457" i="3"/>
  <c r="AY456" i="3"/>
  <c r="AV456" i="3"/>
  <c r="AU456" i="3"/>
  <c r="AT456" i="3"/>
  <c r="AS456" i="3"/>
  <c r="AR456" i="3"/>
  <c r="AQ456" i="3"/>
  <c r="AP456" i="3"/>
  <c r="AO456" i="3"/>
  <c r="AN456" i="3"/>
  <c r="AM456" i="3"/>
  <c r="AL456" i="3"/>
  <c r="AK456" i="3"/>
  <c r="AJ456" i="3"/>
  <c r="AI456" i="3"/>
  <c r="AH456" i="3"/>
  <c r="AG456" i="3"/>
  <c r="AF456" i="3"/>
  <c r="AE456" i="3"/>
  <c r="AD456" i="3"/>
  <c r="AC456" i="3"/>
  <c r="AB456" i="3"/>
  <c r="AA456" i="3"/>
  <c r="AY455" i="3"/>
  <c r="AV455" i="3"/>
  <c r="AU455" i="3"/>
  <c r="AT455" i="3"/>
  <c r="AS455" i="3"/>
  <c r="AR455" i="3"/>
  <c r="AQ455" i="3"/>
  <c r="AP455" i="3"/>
  <c r="AO455" i="3"/>
  <c r="AN455" i="3"/>
  <c r="AM455" i="3"/>
  <c r="AL455" i="3"/>
  <c r="AK455" i="3"/>
  <c r="AJ455" i="3"/>
  <c r="AI455" i="3"/>
  <c r="AH455" i="3"/>
  <c r="AG455" i="3"/>
  <c r="AF455" i="3"/>
  <c r="AE455" i="3"/>
  <c r="AD455" i="3"/>
  <c r="AC455" i="3"/>
  <c r="AB455" i="3"/>
  <c r="AA455" i="3"/>
  <c r="AY454" i="3"/>
  <c r="AV454" i="3"/>
  <c r="AU454" i="3"/>
  <c r="AT454" i="3"/>
  <c r="AS454" i="3"/>
  <c r="AR454" i="3"/>
  <c r="AQ454" i="3"/>
  <c r="AP454" i="3"/>
  <c r="AO454" i="3"/>
  <c r="AN454" i="3"/>
  <c r="AM454" i="3"/>
  <c r="AL454" i="3"/>
  <c r="AK454" i="3"/>
  <c r="AJ454" i="3"/>
  <c r="AI454" i="3"/>
  <c r="AH454" i="3"/>
  <c r="AG454" i="3"/>
  <c r="AF454" i="3"/>
  <c r="AE454" i="3"/>
  <c r="AD454" i="3"/>
  <c r="AC454" i="3"/>
  <c r="AB454" i="3"/>
  <c r="AA454" i="3"/>
  <c r="AY453" i="3"/>
  <c r="AV453" i="3"/>
  <c r="AU453" i="3"/>
  <c r="AT453" i="3"/>
  <c r="AS453" i="3"/>
  <c r="AR453" i="3"/>
  <c r="AQ453" i="3"/>
  <c r="AP453" i="3"/>
  <c r="AO453" i="3"/>
  <c r="AN453" i="3"/>
  <c r="AM453" i="3"/>
  <c r="AL453" i="3"/>
  <c r="AK453" i="3"/>
  <c r="AJ453" i="3"/>
  <c r="AI453" i="3"/>
  <c r="AH453" i="3"/>
  <c r="AG453" i="3"/>
  <c r="AF453" i="3"/>
  <c r="AE453" i="3"/>
  <c r="AD453" i="3"/>
  <c r="AC453" i="3"/>
  <c r="AB453" i="3"/>
  <c r="AA453" i="3"/>
  <c r="AY452" i="3"/>
  <c r="AV452" i="3"/>
  <c r="AU452" i="3"/>
  <c r="AT452" i="3"/>
  <c r="AS452" i="3"/>
  <c r="AR452" i="3"/>
  <c r="AQ452" i="3"/>
  <c r="AP452" i="3"/>
  <c r="AO452" i="3"/>
  <c r="AN452" i="3"/>
  <c r="AM452" i="3"/>
  <c r="AL452" i="3"/>
  <c r="AK452" i="3"/>
  <c r="AJ452" i="3"/>
  <c r="AI452" i="3"/>
  <c r="AH452" i="3"/>
  <c r="AG452" i="3"/>
  <c r="AF452" i="3"/>
  <c r="AE452" i="3"/>
  <c r="AD452" i="3"/>
  <c r="AC452" i="3"/>
  <c r="AB452" i="3"/>
  <c r="AA452" i="3"/>
  <c r="AY451" i="3"/>
  <c r="AV451" i="3"/>
  <c r="AU451" i="3"/>
  <c r="AT451" i="3"/>
  <c r="AS451" i="3"/>
  <c r="AR451" i="3"/>
  <c r="AQ451" i="3"/>
  <c r="AP451" i="3"/>
  <c r="AO451" i="3"/>
  <c r="AN451" i="3"/>
  <c r="AM451" i="3"/>
  <c r="AL451" i="3"/>
  <c r="AK451" i="3"/>
  <c r="AJ451" i="3"/>
  <c r="AI451" i="3"/>
  <c r="AH451" i="3"/>
  <c r="AG451" i="3"/>
  <c r="AF451" i="3"/>
  <c r="AE451" i="3"/>
  <c r="AD451" i="3"/>
  <c r="AC451" i="3"/>
  <c r="AB451" i="3"/>
  <c r="AA451" i="3"/>
  <c r="AY450" i="3"/>
  <c r="AV450" i="3"/>
  <c r="AU450" i="3"/>
  <c r="AT450" i="3"/>
  <c r="AS450" i="3"/>
  <c r="AR450" i="3"/>
  <c r="AQ450" i="3"/>
  <c r="AP450" i="3"/>
  <c r="AO450" i="3"/>
  <c r="AN450" i="3"/>
  <c r="AM450" i="3"/>
  <c r="AL450" i="3"/>
  <c r="AK450" i="3"/>
  <c r="AJ450" i="3"/>
  <c r="AI450" i="3"/>
  <c r="AH450" i="3"/>
  <c r="AG450" i="3"/>
  <c r="AF450" i="3"/>
  <c r="AE450" i="3"/>
  <c r="AD450" i="3"/>
  <c r="AC450" i="3"/>
  <c r="AB450" i="3"/>
  <c r="AA450" i="3"/>
  <c r="AY449" i="3"/>
  <c r="AV449" i="3"/>
  <c r="AU449" i="3"/>
  <c r="AT449" i="3"/>
  <c r="AS449" i="3"/>
  <c r="AR449" i="3"/>
  <c r="AQ449" i="3"/>
  <c r="AP449" i="3"/>
  <c r="AO449" i="3"/>
  <c r="AN449" i="3"/>
  <c r="AM449" i="3"/>
  <c r="AL449" i="3"/>
  <c r="AK449" i="3"/>
  <c r="AJ449" i="3"/>
  <c r="AI449" i="3"/>
  <c r="AH449" i="3"/>
  <c r="AG449" i="3"/>
  <c r="AF449" i="3"/>
  <c r="AE449" i="3"/>
  <c r="AD449" i="3"/>
  <c r="AC449" i="3"/>
  <c r="AB449" i="3"/>
  <c r="AA449" i="3"/>
  <c r="AY448" i="3"/>
  <c r="AV448" i="3"/>
  <c r="AU448" i="3"/>
  <c r="AT448" i="3"/>
  <c r="AS448" i="3"/>
  <c r="AR448" i="3"/>
  <c r="AQ448" i="3"/>
  <c r="AP448" i="3"/>
  <c r="AO448" i="3"/>
  <c r="AN448" i="3"/>
  <c r="AM448" i="3"/>
  <c r="AL448" i="3"/>
  <c r="AK448" i="3"/>
  <c r="AJ448" i="3"/>
  <c r="AI448" i="3"/>
  <c r="AH448" i="3"/>
  <c r="AG448" i="3"/>
  <c r="AF448" i="3"/>
  <c r="AE448" i="3"/>
  <c r="AD448" i="3"/>
  <c r="AC448" i="3"/>
  <c r="AB448" i="3"/>
  <c r="AA448" i="3"/>
  <c r="AY447" i="3"/>
  <c r="AV447" i="3"/>
  <c r="AU447" i="3"/>
  <c r="AT447" i="3"/>
  <c r="AS447" i="3"/>
  <c r="AR447" i="3"/>
  <c r="AQ447" i="3"/>
  <c r="AP447" i="3"/>
  <c r="AO447" i="3"/>
  <c r="AN447" i="3"/>
  <c r="AM447" i="3"/>
  <c r="AL447" i="3"/>
  <c r="AK447" i="3"/>
  <c r="AJ447" i="3"/>
  <c r="AI447" i="3"/>
  <c r="AH447" i="3"/>
  <c r="AG447" i="3"/>
  <c r="AF447" i="3"/>
  <c r="AE447" i="3"/>
  <c r="AD447" i="3"/>
  <c r="AC447" i="3"/>
  <c r="AB447" i="3"/>
  <c r="AA447" i="3"/>
  <c r="AY446" i="3"/>
  <c r="AV446" i="3"/>
  <c r="AU446" i="3"/>
  <c r="AT446" i="3"/>
  <c r="AS446" i="3"/>
  <c r="AR446" i="3"/>
  <c r="AQ446" i="3"/>
  <c r="AP446" i="3"/>
  <c r="AO446" i="3"/>
  <c r="AN446" i="3"/>
  <c r="AM446" i="3"/>
  <c r="AL446" i="3"/>
  <c r="AK446" i="3"/>
  <c r="AJ446" i="3"/>
  <c r="AI446" i="3"/>
  <c r="AH446" i="3"/>
  <c r="AG446" i="3"/>
  <c r="AF446" i="3"/>
  <c r="AE446" i="3"/>
  <c r="AD446" i="3"/>
  <c r="AC446" i="3"/>
  <c r="AB446" i="3"/>
  <c r="AA446" i="3"/>
  <c r="AY445" i="3"/>
  <c r="AV445" i="3"/>
  <c r="AU445" i="3"/>
  <c r="AT445" i="3"/>
  <c r="AS445" i="3"/>
  <c r="AR445" i="3"/>
  <c r="AQ445" i="3"/>
  <c r="AP445" i="3"/>
  <c r="AO445" i="3"/>
  <c r="AN445" i="3"/>
  <c r="AM445" i="3"/>
  <c r="AL445" i="3"/>
  <c r="AK445" i="3"/>
  <c r="AJ445" i="3"/>
  <c r="AI445" i="3"/>
  <c r="AH445" i="3"/>
  <c r="AG445" i="3"/>
  <c r="AF445" i="3"/>
  <c r="AE445" i="3"/>
  <c r="AD445" i="3"/>
  <c r="AC445" i="3"/>
  <c r="AB445" i="3"/>
  <c r="AA445" i="3"/>
  <c r="AY444" i="3"/>
  <c r="AV444" i="3"/>
  <c r="AU444" i="3"/>
  <c r="AT444" i="3"/>
  <c r="AS444" i="3"/>
  <c r="AR444" i="3"/>
  <c r="AQ444" i="3"/>
  <c r="AP444" i="3"/>
  <c r="AO444" i="3"/>
  <c r="AN444" i="3"/>
  <c r="AM444" i="3"/>
  <c r="AL444" i="3"/>
  <c r="AK444" i="3"/>
  <c r="AJ444" i="3"/>
  <c r="AI444" i="3"/>
  <c r="AH444" i="3"/>
  <c r="AG444" i="3"/>
  <c r="AF444" i="3"/>
  <c r="AE444" i="3"/>
  <c r="AD444" i="3"/>
  <c r="AC444" i="3"/>
  <c r="AB444" i="3"/>
  <c r="AA444" i="3"/>
  <c r="AY443" i="3"/>
  <c r="AV443" i="3"/>
  <c r="AU443" i="3"/>
  <c r="AT443" i="3"/>
  <c r="AS443" i="3"/>
  <c r="AR443" i="3"/>
  <c r="AQ443" i="3"/>
  <c r="AP443" i="3"/>
  <c r="AO443" i="3"/>
  <c r="AN443" i="3"/>
  <c r="AM443" i="3"/>
  <c r="AL443" i="3"/>
  <c r="AK443" i="3"/>
  <c r="AJ443" i="3"/>
  <c r="AI443" i="3"/>
  <c r="AH443" i="3"/>
  <c r="AG443" i="3"/>
  <c r="AF443" i="3"/>
  <c r="AE443" i="3"/>
  <c r="AD443" i="3"/>
  <c r="AC443" i="3"/>
  <c r="AB443" i="3"/>
  <c r="AA443" i="3"/>
  <c r="AY442" i="3"/>
  <c r="AV442" i="3"/>
  <c r="AU442" i="3"/>
  <c r="AT442" i="3"/>
  <c r="AS442" i="3"/>
  <c r="AR442" i="3"/>
  <c r="AQ442" i="3"/>
  <c r="AP442" i="3"/>
  <c r="AO442" i="3"/>
  <c r="AN442" i="3"/>
  <c r="AM442" i="3"/>
  <c r="AL442" i="3"/>
  <c r="AK442" i="3"/>
  <c r="AJ442" i="3"/>
  <c r="AI442" i="3"/>
  <c r="AH442" i="3"/>
  <c r="AG442" i="3"/>
  <c r="AF442" i="3"/>
  <c r="AE442" i="3"/>
  <c r="AD442" i="3"/>
  <c r="AC442" i="3"/>
  <c r="AB442" i="3"/>
  <c r="AA442" i="3"/>
  <c r="AY441" i="3"/>
  <c r="AV441" i="3"/>
  <c r="AU441" i="3"/>
  <c r="AT441" i="3"/>
  <c r="AS441" i="3"/>
  <c r="AR441" i="3"/>
  <c r="AQ441" i="3"/>
  <c r="AP441" i="3"/>
  <c r="AO441" i="3"/>
  <c r="AN441" i="3"/>
  <c r="AM441" i="3"/>
  <c r="AL441" i="3"/>
  <c r="AK441" i="3"/>
  <c r="AJ441" i="3"/>
  <c r="AI441" i="3"/>
  <c r="AH441" i="3"/>
  <c r="AG441" i="3"/>
  <c r="AF441" i="3"/>
  <c r="AE441" i="3"/>
  <c r="AD441" i="3"/>
  <c r="AC441" i="3"/>
  <c r="AB441" i="3"/>
  <c r="AA441" i="3"/>
  <c r="AY440" i="3"/>
  <c r="AV440" i="3"/>
  <c r="AU440" i="3"/>
  <c r="AT440" i="3"/>
  <c r="AS440" i="3"/>
  <c r="AR440" i="3"/>
  <c r="AQ440" i="3"/>
  <c r="AP440" i="3"/>
  <c r="AO440" i="3"/>
  <c r="AN440" i="3"/>
  <c r="AM440" i="3"/>
  <c r="AL440" i="3"/>
  <c r="AK440" i="3"/>
  <c r="AJ440" i="3"/>
  <c r="AI440" i="3"/>
  <c r="AH440" i="3"/>
  <c r="AG440" i="3"/>
  <c r="AF440" i="3"/>
  <c r="AE440" i="3"/>
  <c r="AD440" i="3"/>
  <c r="AC440" i="3"/>
  <c r="AB440" i="3"/>
  <c r="AA440" i="3"/>
  <c r="AY439" i="3"/>
  <c r="AV439" i="3"/>
  <c r="AU439" i="3"/>
  <c r="AT439" i="3"/>
  <c r="AS439" i="3"/>
  <c r="AR439" i="3"/>
  <c r="AQ439" i="3"/>
  <c r="AP439" i="3"/>
  <c r="AO439" i="3"/>
  <c r="AN439" i="3"/>
  <c r="AM439" i="3"/>
  <c r="AL439" i="3"/>
  <c r="AK439" i="3"/>
  <c r="AJ439" i="3"/>
  <c r="AI439" i="3"/>
  <c r="AH439" i="3"/>
  <c r="AG439" i="3"/>
  <c r="AF439" i="3"/>
  <c r="AE439" i="3"/>
  <c r="AD439" i="3"/>
  <c r="AC439" i="3"/>
  <c r="AB439" i="3"/>
  <c r="AA439" i="3"/>
  <c r="AY438" i="3"/>
  <c r="AV438" i="3"/>
  <c r="AU438" i="3"/>
  <c r="AT438" i="3"/>
  <c r="AS438" i="3"/>
  <c r="AR438" i="3"/>
  <c r="AQ438" i="3"/>
  <c r="AP438" i="3"/>
  <c r="AO438" i="3"/>
  <c r="AN438" i="3"/>
  <c r="AM438" i="3"/>
  <c r="AL438" i="3"/>
  <c r="AK438" i="3"/>
  <c r="AJ438" i="3"/>
  <c r="AI438" i="3"/>
  <c r="AH438" i="3"/>
  <c r="AG438" i="3"/>
  <c r="AF438" i="3"/>
  <c r="AE438" i="3"/>
  <c r="AD438" i="3"/>
  <c r="AC438" i="3"/>
  <c r="AB438" i="3"/>
  <c r="AA438" i="3"/>
  <c r="AY437" i="3"/>
  <c r="AV437" i="3"/>
  <c r="AU437" i="3"/>
  <c r="AT437" i="3"/>
  <c r="AS437" i="3"/>
  <c r="AR437" i="3"/>
  <c r="AQ437" i="3"/>
  <c r="AP437" i="3"/>
  <c r="AO437" i="3"/>
  <c r="AN437" i="3"/>
  <c r="AM437" i="3"/>
  <c r="AL437" i="3"/>
  <c r="AK437" i="3"/>
  <c r="AJ437" i="3"/>
  <c r="AI437" i="3"/>
  <c r="AH437" i="3"/>
  <c r="AG437" i="3"/>
  <c r="AF437" i="3"/>
  <c r="AE437" i="3"/>
  <c r="AD437" i="3"/>
  <c r="AC437" i="3"/>
  <c r="AB437" i="3"/>
  <c r="AA437" i="3"/>
  <c r="AY436" i="3"/>
  <c r="AV436" i="3"/>
  <c r="AU436" i="3"/>
  <c r="AT436" i="3"/>
  <c r="AS436" i="3"/>
  <c r="AR436" i="3"/>
  <c r="AQ436" i="3"/>
  <c r="AP436" i="3"/>
  <c r="AO436" i="3"/>
  <c r="AN436" i="3"/>
  <c r="AM436" i="3"/>
  <c r="AL436" i="3"/>
  <c r="AK436" i="3"/>
  <c r="AJ436" i="3"/>
  <c r="AI436" i="3"/>
  <c r="AH436" i="3"/>
  <c r="AG436" i="3"/>
  <c r="AF436" i="3"/>
  <c r="AE436" i="3"/>
  <c r="AD436" i="3"/>
  <c r="AC436" i="3"/>
  <c r="AB436" i="3"/>
  <c r="AA436" i="3"/>
  <c r="AY435" i="3"/>
  <c r="AV435" i="3"/>
  <c r="AU435" i="3"/>
  <c r="AT435" i="3"/>
  <c r="AS435" i="3"/>
  <c r="AR435" i="3"/>
  <c r="AQ435" i="3"/>
  <c r="AP435" i="3"/>
  <c r="AO435" i="3"/>
  <c r="AN435" i="3"/>
  <c r="AM435" i="3"/>
  <c r="AL435" i="3"/>
  <c r="AK435" i="3"/>
  <c r="AJ435" i="3"/>
  <c r="AI435" i="3"/>
  <c r="AH435" i="3"/>
  <c r="AG435" i="3"/>
  <c r="AF435" i="3"/>
  <c r="AE435" i="3"/>
  <c r="AD435" i="3"/>
  <c r="AC435" i="3"/>
  <c r="AB435" i="3"/>
  <c r="AA435" i="3"/>
  <c r="AY434" i="3"/>
  <c r="AV434" i="3"/>
  <c r="AU434" i="3"/>
  <c r="AT434" i="3"/>
  <c r="AS434" i="3"/>
  <c r="AR434" i="3"/>
  <c r="AQ434" i="3"/>
  <c r="AP434" i="3"/>
  <c r="AO434" i="3"/>
  <c r="AN434" i="3"/>
  <c r="AM434" i="3"/>
  <c r="AL434" i="3"/>
  <c r="AK434" i="3"/>
  <c r="AJ434" i="3"/>
  <c r="AI434" i="3"/>
  <c r="AH434" i="3"/>
  <c r="AG434" i="3"/>
  <c r="AF434" i="3"/>
  <c r="AE434" i="3"/>
  <c r="AD434" i="3"/>
  <c r="AC434" i="3"/>
  <c r="AB434" i="3"/>
  <c r="AA434" i="3"/>
  <c r="AY433" i="3"/>
  <c r="AV433" i="3"/>
  <c r="AU433" i="3"/>
  <c r="AT433" i="3"/>
  <c r="AS433" i="3"/>
  <c r="AR433" i="3"/>
  <c r="AQ433" i="3"/>
  <c r="AP433" i="3"/>
  <c r="AO433" i="3"/>
  <c r="AN433" i="3"/>
  <c r="AM433" i="3"/>
  <c r="AL433" i="3"/>
  <c r="AK433" i="3"/>
  <c r="AJ433" i="3"/>
  <c r="AI433" i="3"/>
  <c r="AH433" i="3"/>
  <c r="AG433" i="3"/>
  <c r="AF433" i="3"/>
  <c r="AE433" i="3"/>
  <c r="AD433" i="3"/>
  <c r="AC433" i="3"/>
  <c r="AB433" i="3"/>
  <c r="AA433" i="3"/>
  <c r="AY432" i="3"/>
  <c r="AV432" i="3"/>
  <c r="AU432" i="3"/>
  <c r="AT432" i="3"/>
  <c r="AS432" i="3"/>
  <c r="AR432" i="3"/>
  <c r="AQ432" i="3"/>
  <c r="AP432" i="3"/>
  <c r="AO432" i="3"/>
  <c r="AN432" i="3"/>
  <c r="AM432" i="3"/>
  <c r="AL432" i="3"/>
  <c r="AK432" i="3"/>
  <c r="AJ432" i="3"/>
  <c r="AI432" i="3"/>
  <c r="AH432" i="3"/>
  <c r="AG432" i="3"/>
  <c r="AF432" i="3"/>
  <c r="AE432" i="3"/>
  <c r="AD432" i="3"/>
  <c r="AC432" i="3"/>
  <c r="AB432" i="3"/>
  <c r="AA432" i="3"/>
  <c r="AY431" i="3"/>
  <c r="AV431" i="3"/>
  <c r="AU431" i="3"/>
  <c r="AT431" i="3"/>
  <c r="AS431" i="3"/>
  <c r="AR431" i="3"/>
  <c r="AQ431" i="3"/>
  <c r="AP431" i="3"/>
  <c r="AO431" i="3"/>
  <c r="AN431" i="3"/>
  <c r="AM431" i="3"/>
  <c r="AL431" i="3"/>
  <c r="AK431" i="3"/>
  <c r="AJ431" i="3"/>
  <c r="AI431" i="3"/>
  <c r="AH431" i="3"/>
  <c r="AG431" i="3"/>
  <c r="AF431" i="3"/>
  <c r="AE431" i="3"/>
  <c r="AD431" i="3"/>
  <c r="AC431" i="3"/>
  <c r="AB431" i="3"/>
  <c r="AA431" i="3"/>
  <c r="AY430" i="3"/>
  <c r="AV430" i="3"/>
  <c r="AU430" i="3"/>
  <c r="AT430" i="3"/>
  <c r="AS430" i="3"/>
  <c r="AR430" i="3"/>
  <c r="AQ430" i="3"/>
  <c r="AP430" i="3"/>
  <c r="AO430" i="3"/>
  <c r="AN430" i="3"/>
  <c r="AM430" i="3"/>
  <c r="AL430" i="3"/>
  <c r="AK430" i="3"/>
  <c r="AJ430" i="3"/>
  <c r="AI430" i="3"/>
  <c r="AH430" i="3"/>
  <c r="AG430" i="3"/>
  <c r="AF430" i="3"/>
  <c r="AE430" i="3"/>
  <c r="AD430" i="3"/>
  <c r="AC430" i="3"/>
  <c r="AB430" i="3"/>
  <c r="AA430" i="3"/>
  <c r="AY429" i="3"/>
  <c r="AV429" i="3"/>
  <c r="AU429" i="3"/>
  <c r="AT429" i="3"/>
  <c r="AS429" i="3"/>
  <c r="AR429" i="3"/>
  <c r="AQ429" i="3"/>
  <c r="AP429" i="3"/>
  <c r="AO429" i="3"/>
  <c r="AN429" i="3"/>
  <c r="AM429" i="3"/>
  <c r="AL429" i="3"/>
  <c r="AK429" i="3"/>
  <c r="AJ429" i="3"/>
  <c r="AI429" i="3"/>
  <c r="AH429" i="3"/>
  <c r="AG429" i="3"/>
  <c r="AF429" i="3"/>
  <c r="AE429" i="3"/>
  <c r="AD429" i="3"/>
  <c r="AC429" i="3"/>
  <c r="AB429" i="3"/>
  <c r="AA429" i="3"/>
  <c r="AY428" i="3"/>
  <c r="AV428" i="3"/>
  <c r="AU428" i="3"/>
  <c r="AT428" i="3"/>
  <c r="AS428" i="3"/>
  <c r="AR428" i="3"/>
  <c r="AQ428" i="3"/>
  <c r="AP428" i="3"/>
  <c r="AO428" i="3"/>
  <c r="AN428" i="3"/>
  <c r="AM428" i="3"/>
  <c r="AL428" i="3"/>
  <c r="AK428" i="3"/>
  <c r="AJ428" i="3"/>
  <c r="AI428" i="3"/>
  <c r="AH428" i="3"/>
  <c r="AG428" i="3"/>
  <c r="AF428" i="3"/>
  <c r="AE428" i="3"/>
  <c r="AD428" i="3"/>
  <c r="AC428" i="3"/>
  <c r="AB428" i="3"/>
  <c r="AA428" i="3"/>
  <c r="AY427" i="3"/>
  <c r="AV427" i="3"/>
  <c r="AU427" i="3"/>
  <c r="AT427" i="3"/>
  <c r="AS427" i="3"/>
  <c r="AR427" i="3"/>
  <c r="AQ427" i="3"/>
  <c r="AP427" i="3"/>
  <c r="AO427" i="3"/>
  <c r="AN427" i="3"/>
  <c r="AM427" i="3"/>
  <c r="AL427" i="3"/>
  <c r="AK427" i="3"/>
  <c r="AJ427" i="3"/>
  <c r="AI427" i="3"/>
  <c r="AH427" i="3"/>
  <c r="AG427" i="3"/>
  <c r="AF427" i="3"/>
  <c r="AE427" i="3"/>
  <c r="AD427" i="3"/>
  <c r="AC427" i="3"/>
  <c r="AB427" i="3"/>
  <c r="AA427" i="3"/>
  <c r="AY426" i="3"/>
  <c r="AV426" i="3"/>
  <c r="AU426" i="3"/>
  <c r="AT426" i="3"/>
  <c r="AS426" i="3"/>
  <c r="AR426" i="3"/>
  <c r="AQ426" i="3"/>
  <c r="AP426" i="3"/>
  <c r="AO426" i="3"/>
  <c r="AN426" i="3"/>
  <c r="AM426" i="3"/>
  <c r="AL426" i="3"/>
  <c r="AK426" i="3"/>
  <c r="AJ426" i="3"/>
  <c r="AI426" i="3"/>
  <c r="AH426" i="3"/>
  <c r="AG426" i="3"/>
  <c r="AF426" i="3"/>
  <c r="AE426" i="3"/>
  <c r="AD426" i="3"/>
  <c r="AC426" i="3"/>
  <c r="AB426" i="3"/>
  <c r="AA426" i="3"/>
  <c r="AY425" i="3"/>
  <c r="AV425" i="3"/>
  <c r="AU425" i="3"/>
  <c r="AT425" i="3"/>
  <c r="AS425" i="3"/>
  <c r="AR425" i="3"/>
  <c r="AQ425" i="3"/>
  <c r="AP425" i="3"/>
  <c r="AO425" i="3"/>
  <c r="AN425" i="3"/>
  <c r="AM425" i="3"/>
  <c r="AL425" i="3"/>
  <c r="AK425" i="3"/>
  <c r="AJ425" i="3"/>
  <c r="AI425" i="3"/>
  <c r="AH425" i="3"/>
  <c r="AG425" i="3"/>
  <c r="AF425" i="3"/>
  <c r="AE425" i="3"/>
  <c r="AD425" i="3"/>
  <c r="AC425" i="3"/>
  <c r="AB425" i="3"/>
  <c r="AA425" i="3"/>
  <c r="AY424" i="3"/>
  <c r="AV424" i="3"/>
  <c r="AU424" i="3"/>
  <c r="AT424" i="3"/>
  <c r="AS424" i="3"/>
  <c r="AR424" i="3"/>
  <c r="AQ424" i="3"/>
  <c r="AP424" i="3"/>
  <c r="AO424" i="3"/>
  <c r="AN424" i="3"/>
  <c r="AM424" i="3"/>
  <c r="AL424" i="3"/>
  <c r="AK424" i="3"/>
  <c r="AJ424" i="3"/>
  <c r="AI424" i="3"/>
  <c r="AH424" i="3"/>
  <c r="AG424" i="3"/>
  <c r="AF424" i="3"/>
  <c r="AE424" i="3"/>
  <c r="AD424" i="3"/>
  <c r="AC424" i="3"/>
  <c r="AB424" i="3"/>
  <c r="AA424" i="3"/>
  <c r="AY423" i="3"/>
  <c r="AV423" i="3"/>
  <c r="AU423" i="3"/>
  <c r="AT423" i="3"/>
  <c r="AS423" i="3"/>
  <c r="AR423" i="3"/>
  <c r="AQ423" i="3"/>
  <c r="AP423" i="3"/>
  <c r="AO423" i="3"/>
  <c r="AN423" i="3"/>
  <c r="AM423" i="3"/>
  <c r="AL423" i="3"/>
  <c r="AK423" i="3"/>
  <c r="AJ423" i="3"/>
  <c r="AI423" i="3"/>
  <c r="AH423" i="3"/>
  <c r="AG423" i="3"/>
  <c r="AF423" i="3"/>
  <c r="AE423" i="3"/>
  <c r="AD423" i="3"/>
  <c r="AC423" i="3"/>
  <c r="AB423" i="3"/>
  <c r="AA423" i="3"/>
  <c r="AY422" i="3"/>
  <c r="AV422" i="3"/>
  <c r="AU422" i="3"/>
  <c r="AT422" i="3"/>
  <c r="AS422" i="3"/>
  <c r="AR422" i="3"/>
  <c r="AQ422" i="3"/>
  <c r="AP422" i="3"/>
  <c r="AO422" i="3"/>
  <c r="AN422" i="3"/>
  <c r="AM422" i="3"/>
  <c r="AL422" i="3"/>
  <c r="AK422" i="3"/>
  <c r="AJ422" i="3"/>
  <c r="AI422" i="3"/>
  <c r="AH422" i="3"/>
  <c r="AG422" i="3"/>
  <c r="AF422" i="3"/>
  <c r="AE422" i="3"/>
  <c r="AD422" i="3"/>
  <c r="AC422" i="3"/>
  <c r="AB422" i="3"/>
  <c r="AA422" i="3"/>
  <c r="AY421" i="3"/>
  <c r="AV421" i="3"/>
  <c r="AU421" i="3"/>
  <c r="AT421" i="3"/>
  <c r="AS421" i="3"/>
  <c r="AR421" i="3"/>
  <c r="AQ421" i="3"/>
  <c r="AP421" i="3"/>
  <c r="AO421" i="3"/>
  <c r="AN421" i="3"/>
  <c r="AM421" i="3"/>
  <c r="AL421" i="3"/>
  <c r="AK421" i="3"/>
  <c r="AJ421" i="3"/>
  <c r="AI421" i="3"/>
  <c r="AH421" i="3"/>
  <c r="AG421" i="3"/>
  <c r="AF421" i="3"/>
  <c r="AE421" i="3"/>
  <c r="AD421" i="3"/>
  <c r="AC421" i="3"/>
  <c r="AB421" i="3"/>
  <c r="AA421" i="3"/>
  <c r="AY420" i="3"/>
  <c r="AV420" i="3"/>
  <c r="AU420" i="3"/>
  <c r="AT420" i="3"/>
  <c r="AS420" i="3"/>
  <c r="AR420" i="3"/>
  <c r="AQ420" i="3"/>
  <c r="AP420" i="3"/>
  <c r="AO420" i="3"/>
  <c r="AN420" i="3"/>
  <c r="AM420" i="3"/>
  <c r="AL420" i="3"/>
  <c r="AK420" i="3"/>
  <c r="AJ420" i="3"/>
  <c r="AI420" i="3"/>
  <c r="AH420" i="3"/>
  <c r="AG420" i="3"/>
  <c r="AF420" i="3"/>
  <c r="AE420" i="3"/>
  <c r="AD420" i="3"/>
  <c r="AC420" i="3"/>
  <c r="AB420" i="3"/>
  <c r="AA420" i="3"/>
  <c r="AY419" i="3"/>
  <c r="AV419" i="3"/>
  <c r="AU419" i="3"/>
  <c r="AT419" i="3"/>
  <c r="AS419" i="3"/>
  <c r="AR419" i="3"/>
  <c r="AQ419" i="3"/>
  <c r="AP419" i="3"/>
  <c r="AO419" i="3"/>
  <c r="AN419" i="3"/>
  <c r="AM419" i="3"/>
  <c r="AL419" i="3"/>
  <c r="AK419" i="3"/>
  <c r="AJ419" i="3"/>
  <c r="AI419" i="3"/>
  <c r="AH419" i="3"/>
  <c r="AG419" i="3"/>
  <c r="AF419" i="3"/>
  <c r="AE419" i="3"/>
  <c r="AD419" i="3"/>
  <c r="AC419" i="3"/>
  <c r="AB419" i="3"/>
  <c r="AA419" i="3"/>
  <c r="AY418" i="3"/>
  <c r="AV418" i="3"/>
  <c r="AU418" i="3"/>
  <c r="AT418" i="3"/>
  <c r="AS418" i="3"/>
  <c r="AR418" i="3"/>
  <c r="AQ418" i="3"/>
  <c r="AP418" i="3"/>
  <c r="AO418" i="3"/>
  <c r="AN418" i="3"/>
  <c r="AM418" i="3"/>
  <c r="AL418" i="3"/>
  <c r="AK418" i="3"/>
  <c r="AJ418" i="3"/>
  <c r="AI418" i="3"/>
  <c r="AH418" i="3"/>
  <c r="AG418" i="3"/>
  <c r="AF418" i="3"/>
  <c r="AE418" i="3"/>
  <c r="AD418" i="3"/>
  <c r="AC418" i="3"/>
  <c r="AB418" i="3"/>
  <c r="AA418" i="3"/>
  <c r="AY417" i="3"/>
  <c r="AV417" i="3"/>
  <c r="AU417" i="3"/>
  <c r="AT417" i="3"/>
  <c r="AS417" i="3"/>
  <c r="AR417" i="3"/>
  <c r="AQ417" i="3"/>
  <c r="AP417" i="3"/>
  <c r="AO417" i="3"/>
  <c r="AN417" i="3"/>
  <c r="AM417" i="3"/>
  <c r="AL417" i="3"/>
  <c r="AK417" i="3"/>
  <c r="AJ417" i="3"/>
  <c r="AI417" i="3"/>
  <c r="AH417" i="3"/>
  <c r="AG417" i="3"/>
  <c r="AF417" i="3"/>
  <c r="AE417" i="3"/>
  <c r="AD417" i="3"/>
  <c r="AC417" i="3"/>
  <c r="AB417" i="3"/>
  <c r="AA417" i="3"/>
  <c r="AY416" i="3"/>
  <c r="AV416" i="3"/>
  <c r="AU416" i="3"/>
  <c r="AT416" i="3"/>
  <c r="AS416" i="3"/>
  <c r="AR416" i="3"/>
  <c r="AQ416" i="3"/>
  <c r="AP416" i="3"/>
  <c r="AO416" i="3"/>
  <c r="AN416" i="3"/>
  <c r="AM416" i="3"/>
  <c r="AL416" i="3"/>
  <c r="AK416" i="3"/>
  <c r="AJ416" i="3"/>
  <c r="AI416" i="3"/>
  <c r="AH416" i="3"/>
  <c r="AG416" i="3"/>
  <c r="AF416" i="3"/>
  <c r="AE416" i="3"/>
  <c r="AD416" i="3"/>
  <c r="AC416" i="3"/>
  <c r="AB416" i="3"/>
  <c r="AA416" i="3"/>
  <c r="AY415" i="3"/>
  <c r="AV415" i="3"/>
  <c r="AU415" i="3"/>
  <c r="AT415" i="3"/>
  <c r="AS415" i="3"/>
  <c r="AR415" i="3"/>
  <c r="AQ415" i="3"/>
  <c r="AP415" i="3"/>
  <c r="AO415" i="3"/>
  <c r="AN415" i="3"/>
  <c r="AM415" i="3"/>
  <c r="AL415" i="3"/>
  <c r="AK415" i="3"/>
  <c r="AJ415" i="3"/>
  <c r="AI415" i="3"/>
  <c r="AH415" i="3"/>
  <c r="AG415" i="3"/>
  <c r="AF415" i="3"/>
  <c r="AE415" i="3"/>
  <c r="AD415" i="3"/>
  <c r="AC415" i="3"/>
  <c r="AB415" i="3"/>
  <c r="AA415" i="3"/>
  <c r="AY414" i="3"/>
  <c r="AV414" i="3"/>
  <c r="AU414" i="3"/>
  <c r="AT414" i="3"/>
  <c r="AS414" i="3"/>
  <c r="AR414" i="3"/>
  <c r="AQ414" i="3"/>
  <c r="AP414" i="3"/>
  <c r="AO414" i="3"/>
  <c r="AN414" i="3"/>
  <c r="AM414" i="3"/>
  <c r="AL414" i="3"/>
  <c r="AK414" i="3"/>
  <c r="AJ414" i="3"/>
  <c r="AI414" i="3"/>
  <c r="AH414" i="3"/>
  <c r="AG414" i="3"/>
  <c r="AF414" i="3"/>
  <c r="AE414" i="3"/>
  <c r="AD414" i="3"/>
  <c r="AC414" i="3"/>
  <c r="AB414" i="3"/>
  <c r="AA414" i="3"/>
  <c r="AY413" i="3"/>
  <c r="AV413" i="3"/>
  <c r="AU413" i="3"/>
  <c r="AT413" i="3"/>
  <c r="AS413" i="3"/>
  <c r="AR413" i="3"/>
  <c r="AQ413" i="3"/>
  <c r="AP413" i="3"/>
  <c r="AO413" i="3"/>
  <c r="AN413" i="3"/>
  <c r="AM413" i="3"/>
  <c r="AL413" i="3"/>
  <c r="AK413" i="3"/>
  <c r="AJ413" i="3"/>
  <c r="AI413" i="3"/>
  <c r="AH413" i="3"/>
  <c r="AG413" i="3"/>
  <c r="AF413" i="3"/>
  <c r="AE413" i="3"/>
  <c r="AD413" i="3"/>
  <c r="AC413" i="3"/>
  <c r="AB413" i="3"/>
  <c r="AA413" i="3"/>
  <c r="AY412" i="3"/>
  <c r="AV412" i="3"/>
  <c r="AU412" i="3"/>
  <c r="AT412" i="3"/>
  <c r="AS412" i="3"/>
  <c r="AR412" i="3"/>
  <c r="AQ412" i="3"/>
  <c r="AP412" i="3"/>
  <c r="AO412" i="3"/>
  <c r="AN412" i="3"/>
  <c r="AM412" i="3"/>
  <c r="AL412" i="3"/>
  <c r="AK412" i="3"/>
  <c r="AJ412" i="3"/>
  <c r="AI412" i="3"/>
  <c r="AH412" i="3"/>
  <c r="AG412" i="3"/>
  <c r="AF412" i="3"/>
  <c r="AE412" i="3"/>
  <c r="AD412" i="3"/>
  <c r="AC412" i="3"/>
  <c r="AB412" i="3"/>
  <c r="AA412" i="3"/>
  <c r="AY411" i="3"/>
  <c r="AV411" i="3"/>
  <c r="AU411" i="3"/>
  <c r="AT411" i="3"/>
  <c r="AS411" i="3"/>
  <c r="AR411" i="3"/>
  <c r="AQ411" i="3"/>
  <c r="AP411" i="3"/>
  <c r="AO411" i="3"/>
  <c r="AN411" i="3"/>
  <c r="AM411" i="3"/>
  <c r="AL411" i="3"/>
  <c r="AK411" i="3"/>
  <c r="AJ411" i="3"/>
  <c r="AI411" i="3"/>
  <c r="AH411" i="3"/>
  <c r="AG411" i="3"/>
  <c r="AF411" i="3"/>
  <c r="AE411" i="3"/>
  <c r="AD411" i="3"/>
  <c r="AC411" i="3"/>
  <c r="AB411" i="3"/>
  <c r="AA411" i="3"/>
  <c r="AY410" i="3"/>
  <c r="AV410" i="3"/>
  <c r="AU410" i="3"/>
  <c r="AT410" i="3"/>
  <c r="AS410" i="3"/>
  <c r="AR410" i="3"/>
  <c r="AQ410" i="3"/>
  <c r="AP410" i="3"/>
  <c r="AO410" i="3"/>
  <c r="AN410" i="3"/>
  <c r="AM410" i="3"/>
  <c r="AL410" i="3"/>
  <c r="AK410" i="3"/>
  <c r="AJ410" i="3"/>
  <c r="AI410" i="3"/>
  <c r="AH410" i="3"/>
  <c r="AG410" i="3"/>
  <c r="AF410" i="3"/>
  <c r="AE410" i="3"/>
  <c r="AD410" i="3"/>
  <c r="AC410" i="3"/>
  <c r="AB410" i="3"/>
  <c r="AA410" i="3"/>
  <c r="AY409" i="3"/>
  <c r="AV409" i="3"/>
  <c r="AU409" i="3"/>
  <c r="AT409" i="3"/>
  <c r="AS409" i="3"/>
  <c r="AR409" i="3"/>
  <c r="AQ409" i="3"/>
  <c r="AP409" i="3"/>
  <c r="AO409" i="3"/>
  <c r="AN409" i="3"/>
  <c r="AM409" i="3"/>
  <c r="AL409" i="3"/>
  <c r="AK409" i="3"/>
  <c r="AJ409" i="3"/>
  <c r="AI409" i="3"/>
  <c r="AH409" i="3"/>
  <c r="AG409" i="3"/>
  <c r="AF409" i="3"/>
  <c r="AE409" i="3"/>
  <c r="AD409" i="3"/>
  <c r="AC409" i="3"/>
  <c r="AB409" i="3"/>
  <c r="AA409" i="3"/>
  <c r="AY408" i="3"/>
  <c r="AV408" i="3"/>
  <c r="AU408" i="3"/>
  <c r="AT408" i="3"/>
  <c r="AS408" i="3"/>
  <c r="AR408" i="3"/>
  <c r="AQ408" i="3"/>
  <c r="AP408" i="3"/>
  <c r="AO408" i="3"/>
  <c r="AN408" i="3"/>
  <c r="AM408" i="3"/>
  <c r="AL408" i="3"/>
  <c r="AK408" i="3"/>
  <c r="AJ408" i="3"/>
  <c r="AI408" i="3"/>
  <c r="AH408" i="3"/>
  <c r="AG408" i="3"/>
  <c r="AF408" i="3"/>
  <c r="AE408" i="3"/>
  <c r="AD408" i="3"/>
  <c r="AC408" i="3"/>
  <c r="AB408" i="3"/>
  <c r="AA408" i="3"/>
  <c r="AY407" i="3"/>
  <c r="AV407" i="3"/>
  <c r="AU407" i="3"/>
  <c r="AT407" i="3"/>
  <c r="AS407" i="3"/>
  <c r="AR407" i="3"/>
  <c r="AQ407" i="3"/>
  <c r="AP407" i="3"/>
  <c r="AO407" i="3"/>
  <c r="AN407" i="3"/>
  <c r="AM407" i="3"/>
  <c r="AL407" i="3"/>
  <c r="AK407" i="3"/>
  <c r="AJ407" i="3"/>
  <c r="AI407" i="3"/>
  <c r="AH407" i="3"/>
  <c r="AG407" i="3"/>
  <c r="AF407" i="3"/>
  <c r="AE407" i="3"/>
  <c r="AD407" i="3"/>
  <c r="AC407" i="3"/>
  <c r="AB407" i="3"/>
  <c r="AA407" i="3"/>
  <c r="AY406" i="3"/>
  <c r="AV406" i="3"/>
  <c r="AU406" i="3"/>
  <c r="AT406" i="3"/>
  <c r="AS406" i="3"/>
  <c r="AR406" i="3"/>
  <c r="AQ406" i="3"/>
  <c r="AP406" i="3"/>
  <c r="AO406" i="3"/>
  <c r="AN406" i="3"/>
  <c r="AM406" i="3"/>
  <c r="AL406" i="3"/>
  <c r="AK406" i="3"/>
  <c r="AJ406" i="3"/>
  <c r="AI406" i="3"/>
  <c r="AH406" i="3"/>
  <c r="AG406" i="3"/>
  <c r="AF406" i="3"/>
  <c r="AE406" i="3"/>
  <c r="AD406" i="3"/>
  <c r="AC406" i="3"/>
  <c r="AB406" i="3"/>
  <c r="AA406" i="3"/>
  <c r="AY405" i="3"/>
  <c r="AV405" i="3"/>
  <c r="AU405" i="3"/>
  <c r="AT405" i="3"/>
  <c r="AS405" i="3"/>
  <c r="AR405" i="3"/>
  <c r="AQ405" i="3"/>
  <c r="AP405" i="3"/>
  <c r="AO405" i="3"/>
  <c r="AN405" i="3"/>
  <c r="AM405" i="3"/>
  <c r="AL405" i="3"/>
  <c r="AK405" i="3"/>
  <c r="AJ405" i="3"/>
  <c r="AI405" i="3"/>
  <c r="AH405" i="3"/>
  <c r="AG405" i="3"/>
  <c r="AF405" i="3"/>
  <c r="AE405" i="3"/>
  <c r="AD405" i="3"/>
  <c r="AC405" i="3"/>
  <c r="AB405" i="3"/>
  <c r="AA405" i="3"/>
  <c r="AY404" i="3"/>
  <c r="AV404" i="3"/>
  <c r="AU404" i="3"/>
  <c r="AT404" i="3"/>
  <c r="AS404" i="3"/>
  <c r="AR404" i="3"/>
  <c r="AQ404" i="3"/>
  <c r="AP404" i="3"/>
  <c r="AO404" i="3"/>
  <c r="AN404" i="3"/>
  <c r="AM404" i="3"/>
  <c r="AL404" i="3"/>
  <c r="AK404" i="3"/>
  <c r="AJ404" i="3"/>
  <c r="AI404" i="3"/>
  <c r="AH404" i="3"/>
  <c r="AG404" i="3"/>
  <c r="AF404" i="3"/>
  <c r="AE404" i="3"/>
  <c r="AD404" i="3"/>
  <c r="AC404" i="3"/>
  <c r="AB404" i="3"/>
  <c r="AA404" i="3"/>
  <c r="AY403" i="3"/>
  <c r="AV403" i="3"/>
  <c r="AU403" i="3"/>
  <c r="AT403" i="3"/>
  <c r="AS403" i="3"/>
  <c r="AR403" i="3"/>
  <c r="AQ403" i="3"/>
  <c r="AP403" i="3"/>
  <c r="AO403" i="3"/>
  <c r="AN403" i="3"/>
  <c r="AM403" i="3"/>
  <c r="AL403" i="3"/>
  <c r="AK403" i="3"/>
  <c r="AJ403" i="3"/>
  <c r="AI403" i="3"/>
  <c r="AH403" i="3"/>
  <c r="AG403" i="3"/>
  <c r="AF403" i="3"/>
  <c r="AE403" i="3"/>
  <c r="AD403" i="3"/>
  <c r="AC403" i="3"/>
  <c r="AB403" i="3"/>
  <c r="AA403" i="3"/>
  <c r="AY402" i="3"/>
  <c r="AV402" i="3"/>
  <c r="AU402" i="3"/>
  <c r="AT402" i="3"/>
  <c r="AS402" i="3"/>
  <c r="AR402" i="3"/>
  <c r="AQ402" i="3"/>
  <c r="AP402" i="3"/>
  <c r="AO402" i="3"/>
  <c r="AN402" i="3"/>
  <c r="AM402" i="3"/>
  <c r="AL402" i="3"/>
  <c r="AK402" i="3"/>
  <c r="AJ402" i="3"/>
  <c r="AI402" i="3"/>
  <c r="AH402" i="3"/>
  <c r="AG402" i="3"/>
  <c r="AF402" i="3"/>
  <c r="AE402" i="3"/>
  <c r="AD402" i="3"/>
  <c r="AC402" i="3"/>
  <c r="AB402" i="3"/>
  <c r="AA402" i="3"/>
  <c r="AY401" i="3"/>
  <c r="AV401" i="3"/>
  <c r="AU401" i="3"/>
  <c r="AT401" i="3"/>
  <c r="AS401" i="3"/>
  <c r="AR401" i="3"/>
  <c r="AQ401" i="3"/>
  <c r="AP401" i="3"/>
  <c r="AO401" i="3"/>
  <c r="AN401" i="3"/>
  <c r="AM401" i="3"/>
  <c r="AL401" i="3"/>
  <c r="AK401" i="3"/>
  <c r="AJ401" i="3"/>
  <c r="AI401" i="3"/>
  <c r="AH401" i="3"/>
  <c r="AG401" i="3"/>
  <c r="AF401" i="3"/>
  <c r="AE401" i="3"/>
  <c r="AD401" i="3"/>
  <c r="AC401" i="3"/>
  <c r="AB401" i="3"/>
  <c r="AA401" i="3"/>
  <c r="AY400" i="3"/>
  <c r="AV400" i="3"/>
  <c r="AU400" i="3"/>
  <c r="AT400" i="3"/>
  <c r="AS400" i="3"/>
  <c r="AR400" i="3"/>
  <c r="AQ400" i="3"/>
  <c r="AP400" i="3"/>
  <c r="AO400" i="3"/>
  <c r="AN400" i="3"/>
  <c r="AM400" i="3"/>
  <c r="AL400" i="3"/>
  <c r="AK400" i="3"/>
  <c r="AJ400" i="3"/>
  <c r="AI400" i="3"/>
  <c r="AH400" i="3"/>
  <c r="AG400" i="3"/>
  <c r="AF400" i="3"/>
  <c r="AE400" i="3"/>
  <c r="AD400" i="3"/>
  <c r="AC400" i="3"/>
  <c r="AB400" i="3"/>
  <c r="AA400" i="3"/>
  <c r="AY399" i="3"/>
  <c r="AV399" i="3"/>
  <c r="AU399" i="3"/>
  <c r="AT399" i="3"/>
  <c r="AS399" i="3"/>
  <c r="AR399" i="3"/>
  <c r="AQ399" i="3"/>
  <c r="AP399" i="3"/>
  <c r="AO399" i="3"/>
  <c r="AN399" i="3"/>
  <c r="AM399" i="3"/>
  <c r="AL399" i="3"/>
  <c r="AK399" i="3"/>
  <c r="AJ399" i="3"/>
  <c r="AI399" i="3"/>
  <c r="AH399" i="3"/>
  <c r="AG399" i="3"/>
  <c r="AF399" i="3"/>
  <c r="AE399" i="3"/>
  <c r="AD399" i="3"/>
  <c r="AC399" i="3"/>
  <c r="AB399" i="3"/>
  <c r="AA399" i="3"/>
  <c r="AY398" i="3"/>
  <c r="AV398" i="3"/>
  <c r="AU398" i="3"/>
  <c r="AT398" i="3"/>
  <c r="AS398" i="3"/>
  <c r="AR398" i="3"/>
  <c r="AQ398" i="3"/>
  <c r="AP398" i="3"/>
  <c r="AO398" i="3"/>
  <c r="AN398" i="3"/>
  <c r="AM398" i="3"/>
  <c r="AL398" i="3"/>
  <c r="AK398" i="3"/>
  <c r="AJ398" i="3"/>
  <c r="AI398" i="3"/>
  <c r="AH398" i="3"/>
  <c r="AG398" i="3"/>
  <c r="AF398" i="3"/>
  <c r="AE398" i="3"/>
  <c r="AD398" i="3"/>
  <c r="AC398" i="3"/>
  <c r="AB398" i="3"/>
  <c r="AA398" i="3"/>
  <c r="AY397" i="3"/>
  <c r="AV397" i="3"/>
  <c r="AU397" i="3"/>
  <c r="AT397" i="3"/>
  <c r="AS397" i="3"/>
  <c r="AR397" i="3"/>
  <c r="AQ397" i="3"/>
  <c r="AP397" i="3"/>
  <c r="AO397" i="3"/>
  <c r="AN397" i="3"/>
  <c r="AM397" i="3"/>
  <c r="AL397" i="3"/>
  <c r="AK397" i="3"/>
  <c r="AJ397" i="3"/>
  <c r="AI397" i="3"/>
  <c r="AH397" i="3"/>
  <c r="AG397" i="3"/>
  <c r="AF397" i="3"/>
  <c r="AE397" i="3"/>
  <c r="AD397" i="3"/>
  <c r="AC397" i="3"/>
  <c r="AB397" i="3"/>
  <c r="AA397" i="3"/>
  <c r="AY396" i="3"/>
  <c r="AV396" i="3"/>
  <c r="AU396" i="3"/>
  <c r="AT396" i="3"/>
  <c r="AS396" i="3"/>
  <c r="AR396" i="3"/>
  <c r="AQ396" i="3"/>
  <c r="AP396" i="3"/>
  <c r="AO396" i="3"/>
  <c r="AN396" i="3"/>
  <c r="AM396" i="3"/>
  <c r="AL396" i="3"/>
  <c r="AK396" i="3"/>
  <c r="AJ396" i="3"/>
  <c r="AI396" i="3"/>
  <c r="AH396" i="3"/>
  <c r="AG396" i="3"/>
  <c r="AF396" i="3"/>
  <c r="AE396" i="3"/>
  <c r="AD396" i="3"/>
  <c r="AC396" i="3"/>
  <c r="AB396" i="3"/>
  <c r="AA396" i="3"/>
  <c r="AY395" i="3"/>
  <c r="AV395" i="3"/>
  <c r="AU395" i="3"/>
  <c r="AT395" i="3"/>
  <c r="AS395" i="3"/>
  <c r="AR395" i="3"/>
  <c r="AQ395" i="3"/>
  <c r="AP395" i="3"/>
  <c r="AO395" i="3"/>
  <c r="AN395" i="3"/>
  <c r="AM395" i="3"/>
  <c r="AL395" i="3"/>
  <c r="AK395" i="3"/>
  <c r="AJ395" i="3"/>
  <c r="AI395" i="3"/>
  <c r="AH395" i="3"/>
  <c r="AG395" i="3"/>
  <c r="AF395" i="3"/>
  <c r="AE395" i="3"/>
  <c r="AD395" i="3"/>
  <c r="AC395" i="3"/>
  <c r="AB395" i="3"/>
  <c r="AA395" i="3"/>
  <c r="AY394" i="3"/>
  <c r="AV394" i="3"/>
  <c r="AU394" i="3"/>
  <c r="AT394" i="3"/>
  <c r="AS394" i="3"/>
  <c r="AR394" i="3"/>
  <c r="AQ394" i="3"/>
  <c r="AP394" i="3"/>
  <c r="AO394" i="3"/>
  <c r="AN394" i="3"/>
  <c r="AM394" i="3"/>
  <c r="AL394" i="3"/>
  <c r="AK394" i="3"/>
  <c r="AJ394" i="3"/>
  <c r="AI394" i="3"/>
  <c r="AH394" i="3"/>
  <c r="AG394" i="3"/>
  <c r="AF394" i="3"/>
  <c r="AE394" i="3"/>
  <c r="AD394" i="3"/>
  <c r="AC394" i="3"/>
  <c r="AB394" i="3"/>
  <c r="AA394" i="3"/>
  <c r="AY393" i="3"/>
  <c r="AV393" i="3"/>
  <c r="AU393" i="3"/>
  <c r="AT393" i="3"/>
  <c r="AS393" i="3"/>
  <c r="AR393" i="3"/>
  <c r="AQ393" i="3"/>
  <c r="AP393" i="3"/>
  <c r="AO393" i="3"/>
  <c r="AN393" i="3"/>
  <c r="AM393" i="3"/>
  <c r="AL393" i="3"/>
  <c r="AK393" i="3"/>
  <c r="AJ393" i="3"/>
  <c r="AI393" i="3"/>
  <c r="AH393" i="3"/>
  <c r="AG393" i="3"/>
  <c r="AF393" i="3"/>
  <c r="AE393" i="3"/>
  <c r="AD393" i="3"/>
  <c r="AC393" i="3"/>
  <c r="AB393" i="3"/>
  <c r="AA393" i="3"/>
  <c r="AY392" i="3"/>
  <c r="AV392" i="3"/>
  <c r="AU392" i="3"/>
  <c r="AT392" i="3"/>
  <c r="AS392" i="3"/>
  <c r="AR392" i="3"/>
  <c r="AQ392" i="3"/>
  <c r="AP392" i="3"/>
  <c r="AO392" i="3"/>
  <c r="AN392" i="3"/>
  <c r="AM392" i="3"/>
  <c r="AL392" i="3"/>
  <c r="AK392" i="3"/>
  <c r="AJ392" i="3"/>
  <c r="AI392" i="3"/>
  <c r="AH392" i="3"/>
  <c r="AG392" i="3"/>
  <c r="AF392" i="3"/>
  <c r="AE392" i="3"/>
  <c r="AD392" i="3"/>
  <c r="AC392" i="3"/>
  <c r="AB392" i="3"/>
  <c r="AA392" i="3"/>
  <c r="AY391" i="3"/>
  <c r="AV391" i="3"/>
  <c r="AU391" i="3"/>
  <c r="AT391" i="3"/>
  <c r="AS391" i="3"/>
  <c r="AR391" i="3"/>
  <c r="AQ391" i="3"/>
  <c r="AP391" i="3"/>
  <c r="AO391" i="3"/>
  <c r="AN391" i="3"/>
  <c r="AM391" i="3"/>
  <c r="AL391" i="3"/>
  <c r="AK391" i="3"/>
  <c r="AJ391" i="3"/>
  <c r="AI391" i="3"/>
  <c r="AH391" i="3"/>
  <c r="AG391" i="3"/>
  <c r="AF391" i="3"/>
  <c r="AE391" i="3"/>
  <c r="AD391" i="3"/>
  <c r="AC391" i="3"/>
  <c r="AB391" i="3"/>
  <c r="AA391" i="3"/>
  <c r="AY390" i="3"/>
  <c r="AV390" i="3"/>
  <c r="AU390" i="3"/>
  <c r="AT390" i="3"/>
  <c r="AS390" i="3"/>
  <c r="AR390" i="3"/>
  <c r="AQ390" i="3"/>
  <c r="AP390" i="3"/>
  <c r="AO390" i="3"/>
  <c r="AN390" i="3"/>
  <c r="AM390" i="3"/>
  <c r="AL390" i="3"/>
  <c r="AK390" i="3"/>
  <c r="AJ390" i="3"/>
  <c r="AI390" i="3"/>
  <c r="AH390" i="3"/>
  <c r="AG390" i="3"/>
  <c r="AF390" i="3"/>
  <c r="AE390" i="3"/>
  <c r="AD390" i="3"/>
  <c r="AC390" i="3"/>
  <c r="AB390" i="3"/>
  <c r="AA390" i="3"/>
  <c r="AY389" i="3"/>
  <c r="AV389" i="3"/>
  <c r="AU389" i="3"/>
  <c r="AT389" i="3"/>
  <c r="AS389" i="3"/>
  <c r="AR389" i="3"/>
  <c r="AQ389" i="3"/>
  <c r="AP389" i="3"/>
  <c r="AO389" i="3"/>
  <c r="AN389" i="3"/>
  <c r="AM389" i="3"/>
  <c r="AL389" i="3"/>
  <c r="AK389" i="3"/>
  <c r="AJ389" i="3"/>
  <c r="AI389" i="3"/>
  <c r="AH389" i="3"/>
  <c r="AG389" i="3"/>
  <c r="AF389" i="3"/>
  <c r="AE389" i="3"/>
  <c r="AD389" i="3"/>
  <c r="AC389" i="3"/>
  <c r="AB389" i="3"/>
  <c r="AA389" i="3"/>
  <c r="AY388" i="3"/>
  <c r="AV388" i="3"/>
  <c r="AU388" i="3"/>
  <c r="AT388" i="3"/>
  <c r="AS388" i="3"/>
  <c r="AR388" i="3"/>
  <c r="AQ388" i="3"/>
  <c r="AP388" i="3"/>
  <c r="AO388" i="3"/>
  <c r="AN388" i="3"/>
  <c r="AM388" i="3"/>
  <c r="AL388" i="3"/>
  <c r="AK388" i="3"/>
  <c r="AJ388" i="3"/>
  <c r="AI388" i="3"/>
  <c r="AH388" i="3"/>
  <c r="AG388" i="3"/>
  <c r="AF388" i="3"/>
  <c r="AE388" i="3"/>
  <c r="AD388" i="3"/>
  <c r="AC388" i="3"/>
  <c r="AB388" i="3"/>
  <c r="AA388" i="3"/>
  <c r="AY387" i="3"/>
  <c r="AV387" i="3"/>
  <c r="AU387" i="3"/>
  <c r="AT387" i="3"/>
  <c r="AS387" i="3"/>
  <c r="AR387" i="3"/>
  <c r="AQ387" i="3"/>
  <c r="AP387" i="3"/>
  <c r="AO387" i="3"/>
  <c r="AN387" i="3"/>
  <c r="AM387" i="3"/>
  <c r="AL387" i="3"/>
  <c r="AK387" i="3"/>
  <c r="AJ387" i="3"/>
  <c r="AI387" i="3"/>
  <c r="AH387" i="3"/>
  <c r="AG387" i="3"/>
  <c r="AF387" i="3"/>
  <c r="AE387" i="3"/>
  <c r="AD387" i="3"/>
  <c r="AC387" i="3"/>
  <c r="AB387" i="3"/>
  <c r="AA387" i="3"/>
  <c r="AY386" i="3"/>
  <c r="AV386" i="3"/>
  <c r="AU386" i="3"/>
  <c r="AT386" i="3"/>
  <c r="AS386" i="3"/>
  <c r="AR386" i="3"/>
  <c r="AQ386" i="3"/>
  <c r="AP386" i="3"/>
  <c r="AO386" i="3"/>
  <c r="AN386" i="3"/>
  <c r="AM386" i="3"/>
  <c r="AL386" i="3"/>
  <c r="AK386" i="3"/>
  <c r="AJ386" i="3"/>
  <c r="AI386" i="3"/>
  <c r="AH386" i="3"/>
  <c r="AG386" i="3"/>
  <c r="AF386" i="3"/>
  <c r="AE386" i="3"/>
  <c r="AD386" i="3"/>
  <c r="AC386" i="3"/>
  <c r="AB386" i="3"/>
  <c r="AA386" i="3"/>
  <c r="AY385" i="3"/>
  <c r="AV385" i="3"/>
  <c r="AU385" i="3"/>
  <c r="AT385" i="3"/>
  <c r="AS385" i="3"/>
  <c r="AR385" i="3"/>
  <c r="AQ385" i="3"/>
  <c r="AP385" i="3"/>
  <c r="AO385" i="3"/>
  <c r="AN385" i="3"/>
  <c r="AM385" i="3"/>
  <c r="AL385" i="3"/>
  <c r="AK385" i="3"/>
  <c r="AJ385" i="3"/>
  <c r="AI385" i="3"/>
  <c r="AH385" i="3"/>
  <c r="AG385" i="3"/>
  <c r="AF385" i="3"/>
  <c r="AE385" i="3"/>
  <c r="AD385" i="3"/>
  <c r="AC385" i="3"/>
  <c r="AB385" i="3"/>
  <c r="AA385" i="3"/>
  <c r="AY384" i="3"/>
  <c r="AV384" i="3"/>
  <c r="AU384" i="3"/>
  <c r="AT384" i="3"/>
  <c r="AS384" i="3"/>
  <c r="AR384" i="3"/>
  <c r="AQ384" i="3"/>
  <c r="AP384" i="3"/>
  <c r="AO384" i="3"/>
  <c r="AN384" i="3"/>
  <c r="AM384" i="3"/>
  <c r="AL384" i="3"/>
  <c r="AK384" i="3"/>
  <c r="AJ384" i="3"/>
  <c r="AI384" i="3"/>
  <c r="AH384" i="3"/>
  <c r="AG384" i="3"/>
  <c r="AF384" i="3"/>
  <c r="AE384" i="3"/>
  <c r="AD384" i="3"/>
  <c r="AC384" i="3"/>
  <c r="AB384" i="3"/>
  <c r="AA384" i="3"/>
  <c r="AY383" i="3"/>
  <c r="AV383" i="3"/>
  <c r="AU383" i="3"/>
  <c r="AT383" i="3"/>
  <c r="AS383" i="3"/>
  <c r="AR383" i="3"/>
  <c r="AQ383" i="3"/>
  <c r="AP383" i="3"/>
  <c r="AO383" i="3"/>
  <c r="AN383" i="3"/>
  <c r="AM383" i="3"/>
  <c r="AL383" i="3"/>
  <c r="AK383" i="3"/>
  <c r="AJ383" i="3"/>
  <c r="AI383" i="3"/>
  <c r="AH383" i="3"/>
  <c r="AG383" i="3"/>
  <c r="AF383" i="3"/>
  <c r="AE383" i="3"/>
  <c r="AD383" i="3"/>
  <c r="AC383" i="3"/>
  <c r="AB383" i="3"/>
  <c r="AA383" i="3"/>
  <c r="AY382" i="3"/>
  <c r="AV382" i="3"/>
  <c r="AU382" i="3"/>
  <c r="AT382" i="3"/>
  <c r="AS382" i="3"/>
  <c r="AR382" i="3"/>
  <c r="AQ382" i="3"/>
  <c r="AP382" i="3"/>
  <c r="AO382" i="3"/>
  <c r="AN382" i="3"/>
  <c r="AM382" i="3"/>
  <c r="AL382" i="3"/>
  <c r="AK382" i="3"/>
  <c r="AJ382" i="3"/>
  <c r="AI382" i="3"/>
  <c r="AH382" i="3"/>
  <c r="AG382" i="3"/>
  <c r="AF382" i="3"/>
  <c r="AE382" i="3"/>
  <c r="AD382" i="3"/>
  <c r="AC382" i="3"/>
  <c r="AB382" i="3"/>
  <c r="AA382" i="3"/>
  <c r="AY381" i="3"/>
  <c r="AV381" i="3"/>
  <c r="AU381" i="3"/>
  <c r="AT381" i="3"/>
  <c r="AS381" i="3"/>
  <c r="AR381" i="3"/>
  <c r="AQ381" i="3"/>
  <c r="AP381" i="3"/>
  <c r="AO381" i="3"/>
  <c r="AN381" i="3"/>
  <c r="AM381" i="3"/>
  <c r="AL381" i="3"/>
  <c r="AK381" i="3"/>
  <c r="AJ381" i="3"/>
  <c r="AI381" i="3"/>
  <c r="AH381" i="3"/>
  <c r="AG381" i="3"/>
  <c r="AF381" i="3"/>
  <c r="AE381" i="3"/>
  <c r="AD381" i="3"/>
  <c r="AC381" i="3"/>
  <c r="AB381" i="3"/>
  <c r="AA381" i="3"/>
  <c r="AY380" i="3"/>
  <c r="AV380" i="3"/>
  <c r="AU380" i="3"/>
  <c r="AT380" i="3"/>
  <c r="AS380" i="3"/>
  <c r="AR380" i="3"/>
  <c r="AQ380" i="3"/>
  <c r="AP380" i="3"/>
  <c r="AO380" i="3"/>
  <c r="AN380" i="3"/>
  <c r="AM380" i="3"/>
  <c r="AL380" i="3"/>
  <c r="AK380" i="3"/>
  <c r="AJ380" i="3"/>
  <c r="AI380" i="3"/>
  <c r="AH380" i="3"/>
  <c r="AG380" i="3"/>
  <c r="AF380" i="3"/>
  <c r="AE380" i="3"/>
  <c r="AD380" i="3"/>
  <c r="AC380" i="3"/>
  <c r="AB380" i="3"/>
  <c r="AA380" i="3"/>
  <c r="AY379" i="3"/>
  <c r="AV379" i="3"/>
  <c r="AU379" i="3"/>
  <c r="AT379" i="3"/>
  <c r="AS379" i="3"/>
  <c r="AR379" i="3"/>
  <c r="AQ379" i="3"/>
  <c r="AP379" i="3"/>
  <c r="AO379" i="3"/>
  <c r="AN379" i="3"/>
  <c r="AM379" i="3"/>
  <c r="AL379" i="3"/>
  <c r="AK379" i="3"/>
  <c r="AJ379" i="3"/>
  <c r="AI379" i="3"/>
  <c r="AH379" i="3"/>
  <c r="AG379" i="3"/>
  <c r="AF379" i="3"/>
  <c r="AE379" i="3"/>
  <c r="AD379" i="3"/>
  <c r="AC379" i="3"/>
  <c r="AB379" i="3"/>
  <c r="AA379" i="3"/>
  <c r="AY378" i="3"/>
  <c r="AV378" i="3"/>
  <c r="AU378" i="3"/>
  <c r="AT378" i="3"/>
  <c r="AS378" i="3"/>
  <c r="AR378" i="3"/>
  <c r="AQ378" i="3"/>
  <c r="AP378" i="3"/>
  <c r="AO378" i="3"/>
  <c r="AN378" i="3"/>
  <c r="AM378" i="3"/>
  <c r="AL378" i="3"/>
  <c r="AK378" i="3"/>
  <c r="AJ378" i="3"/>
  <c r="AI378" i="3"/>
  <c r="AH378" i="3"/>
  <c r="AG378" i="3"/>
  <c r="AF378" i="3"/>
  <c r="AE378" i="3"/>
  <c r="AD378" i="3"/>
  <c r="AC378" i="3"/>
  <c r="AB378" i="3"/>
  <c r="AA378" i="3"/>
  <c r="AY377" i="3"/>
  <c r="AV377" i="3"/>
  <c r="AU377" i="3"/>
  <c r="AT377" i="3"/>
  <c r="AS377" i="3"/>
  <c r="AR377" i="3"/>
  <c r="AQ377" i="3"/>
  <c r="AP377" i="3"/>
  <c r="AO377" i="3"/>
  <c r="AN377" i="3"/>
  <c r="AM377" i="3"/>
  <c r="AL377" i="3"/>
  <c r="AK377" i="3"/>
  <c r="AJ377" i="3"/>
  <c r="AI377" i="3"/>
  <c r="AH377" i="3"/>
  <c r="AG377" i="3"/>
  <c r="AF377" i="3"/>
  <c r="AE377" i="3"/>
  <c r="AD377" i="3"/>
  <c r="AC377" i="3"/>
  <c r="AB377" i="3"/>
  <c r="AA377" i="3"/>
  <c r="AY376" i="3"/>
  <c r="AV376" i="3"/>
  <c r="AU376" i="3"/>
  <c r="AT376" i="3"/>
  <c r="AS376" i="3"/>
  <c r="AR376" i="3"/>
  <c r="AQ376" i="3"/>
  <c r="AP376" i="3"/>
  <c r="AO376" i="3"/>
  <c r="AN376" i="3"/>
  <c r="AM376" i="3"/>
  <c r="AL376" i="3"/>
  <c r="AK376" i="3"/>
  <c r="AJ376" i="3"/>
  <c r="AI376" i="3"/>
  <c r="AH376" i="3"/>
  <c r="AG376" i="3"/>
  <c r="AF376" i="3"/>
  <c r="AE376" i="3"/>
  <c r="AD376" i="3"/>
  <c r="AC376" i="3"/>
  <c r="AB376" i="3"/>
  <c r="AA376" i="3"/>
  <c r="AY375" i="3"/>
  <c r="AV375" i="3"/>
  <c r="AU375" i="3"/>
  <c r="AT375" i="3"/>
  <c r="AS375" i="3"/>
  <c r="AR375" i="3"/>
  <c r="AQ375" i="3"/>
  <c r="AP375" i="3"/>
  <c r="AO375" i="3"/>
  <c r="AN375" i="3"/>
  <c r="AM375" i="3"/>
  <c r="AL375" i="3"/>
  <c r="AK375" i="3"/>
  <c r="AJ375" i="3"/>
  <c r="AI375" i="3"/>
  <c r="AH375" i="3"/>
  <c r="AG375" i="3"/>
  <c r="AF375" i="3"/>
  <c r="AE375" i="3"/>
  <c r="AD375" i="3"/>
  <c r="AC375" i="3"/>
  <c r="AB375" i="3"/>
  <c r="AA375" i="3"/>
  <c r="AY374" i="3"/>
  <c r="AV374" i="3"/>
  <c r="AU374" i="3"/>
  <c r="AT374" i="3"/>
  <c r="AS374" i="3"/>
  <c r="AR374" i="3"/>
  <c r="AQ374" i="3"/>
  <c r="AP374" i="3"/>
  <c r="AO374" i="3"/>
  <c r="AN374" i="3"/>
  <c r="AM374" i="3"/>
  <c r="AL374" i="3"/>
  <c r="AK374" i="3"/>
  <c r="AJ374" i="3"/>
  <c r="AI374" i="3"/>
  <c r="AH374" i="3"/>
  <c r="AG374" i="3"/>
  <c r="AF374" i="3"/>
  <c r="AE374" i="3"/>
  <c r="AD374" i="3"/>
  <c r="AC374" i="3"/>
  <c r="AB374" i="3"/>
  <c r="AA374" i="3"/>
  <c r="AY373" i="3"/>
  <c r="AV373" i="3"/>
  <c r="AU373" i="3"/>
  <c r="AT373" i="3"/>
  <c r="AS373" i="3"/>
  <c r="AR373" i="3"/>
  <c r="AQ373" i="3"/>
  <c r="AP373" i="3"/>
  <c r="AO373" i="3"/>
  <c r="AN373" i="3"/>
  <c r="AM373" i="3"/>
  <c r="AL373" i="3"/>
  <c r="AK373" i="3"/>
  <c r="AJ373" i="3"/>
  <c r="AI373" i="3"/>
  <c r="AH373" i="3"/>
  <c r="AG373" i="3"/>
  <c r="AF373" i="3"/>
  <c r="AE373" i="3"/>
  <c r="AD373" i="3"/>
  <c r="AC373" i="3"/>
  <c r="AB373" i="3"/>
  <c r="AA373" i="3"/>
  <c r="AY372" i="3"/>
  <c r="AV372" i="3"/>
  <c r="AU372" i="3"/>
  <c r="AT372" i="3"/>
  <c r="AS372" i="3"/>
  <c r="AR372" i="3"/>
  <c r="AQ372" i="3"/>
  <c r="AP372" i="3"/>
  <c r="AO372" i="3"/>
  <c r="AN372" i="3"/>
  <c r="AM372" i="3"/>
  <c r="AL372" i="3"/>
  <c r="AK372" i="3"/>
  <c r="AJ372" i="3"/>
  <c r="AI372" i="3"/>
  <c r="AH372" i="3"/>
  <c r="AG372" i="3"/>
  <c r="AF372" i="3"/>
  <c r="AE372" i="3"/>
  <c r="AD372" i="3"/>
  <c r="AC372" i="3"/>
  <c r="AB372" i="3"/>
  <c r="AA372" i="3"/>
  <c r="AY371" i="3"/>
  <c r="AV371" i="3"/>
  <c r="AU371" i="3"/>
  <c r="AT371" i="3"/>
  <c r="AS371" i="3"/>
  <c r="AR371" i="3"/>
  <c r="AQ371" i="3"/>
  <c r="AP371" i="3"/>
  <c r="AO371" i="3"/>
  <c r="AN371" i="3"/>
  <c r="AM371" i="3"/>
  <c r="AL371" i="3"/>
  <c r="AK371" i="3"/>
  <c r="AJ371" i="3"/>
  <c r="AI371" i="3"/>
  <c r="AH371" i="3"/>
  <c r="AG371" i="3"/>
  <c r="AF371" i="3"/>
  <c r="AE371" i="3"/>
  <c r="AD371" i="3"/>
  <c r="AC371" i="3"/>
  <c r="AB371" i="3"/>
  <c r="AA371" i="3"/>
  <c r="AY370" i="3"/>
  <c r="AV370" i="3"/>
  <c r="AU370" i="3"/>
  <c r="AT370" i="3"/>
  <c r="AS370" i="3"/>
  <c r="AR370" i="3"/>
  <c r="AQ370" i="3"/>
  <c r="AP370" i="3"/>
  <c r="AO370" i="3"/>
  <c r="AN370" i="3"/>
  <c r="AM370" i="3"/>
  <c r="AL370" i="3"/>
  <c r="AK370" i="3"/>
  <c r="AJ370" i="3"/>
  <c r="AI370" i="3"/>
  <c r="AH370" i="3"/>
  <c r="AG370" i="3"/>
  <c r="AF370" i="3"/>
  <c r="AE370" i="3"/>
  <c r="AD370" i="3"/>
  <c r="AC370" i="3"/>
  <c r="AB370" i="3"/>
  <c r="AA370" i="3"/>
  <c r="AY369" i="3"/>
  <c r="AV369" i="3"/>
  <c r="AU369" i="3"/>
  <c r="AT369" i="3"/>
  <c r="AS369" i="3"/>
  <c r="AR369" i="3"/>
  <c r="AQ369" i="3"/>
  <c r="AP369" i="3"/>
  <c r="AO369" i="3"/>
  <c r="AN369" i="3"/>
  <c r="AM369" i="3"/>
  <c r="AL369" i="3"/>
  <c r="AK369" i="3"/>
  <c r="AJ369" i="3"/>
  <c r="AI369" i="3"/>
  <c r="AH369" i="3"/>
  <c r="AG369" i="3"/>
  <c r="AF369" i="3"/>
  <c r="AE369" i="3"/>
  <c r="AD369" i="3"/>
  <c r="AC369" i="3"/>
  <c r="AB369" i="3"/>
  <c r="AA369" i="3"/>
  <c r="AY368" i="3"/>
  <c r="AV368" i="3"/>
  <c r="AU368" i="3"/>
  <c r="AT368" i="3"/>
  <c r="AS368" i="3"/>
  <c r="AR368" i="3"/>
  <c r="AQ368" i="3"/>
  <c r="AP368" i="3"/>
  <c r="AO368" i="3"/>
  <c r="AN368" i="3"/>
  <c r="AM368" i="3"/>
  <c r="AL368" i="3"/>
  <c r="AK368" i="3"/>
  <c r="AJ368" i="3"/>
  <c r="AI368" i="3"/>
  <c r="AH368" i="3"/>
  <c r="AG368" i="3"/>
  <c r="AF368" i="3"/>
  <c r="AE368" i="3"/>
  <c r="AD368" i="3"/>
  <c r="AC368" i="3"/>
  <c r="AB368" i="3"/>
  <c r="AA368" i="3"/>
  <c r="AY367" i="3"/>
  <c r="AV367" i="3"/>
  <c r="AU367" i="3"/>
  <c r="AT367" i="3"/>
  <c r="AS367" i="3"/>
  <c r="AR367" i="3"/>
  <c r="AQ367" i="3"/>
  <c r="AP367" i="3"/>
  <c r="AO367" i="3"/>
  <c r="AN367" i="3"/>
  <c r="AM367" i="3"/>
  <c r="AL367" i="3"/>
  <c r="AK367" i="3"/>
  <c r="AJ367" i="3"/>
  <c r="AI367" i="3"/>
  <c r="AH367" i="3"/>
  <c r="AG367" i="3"/>
  <c r="AF367" i="3"/>
  <c r="AE367" i="3"/>
  <c r="AD367" i="3"/>
  <c r="AC367" i="3"/>
  <c r="AB367" i="3"/>
  <c r="AA367" i="3"/>
  <c r="AY366" i="3"/>
  <c r="AV366" i="3"/>
  <c r="AU366" i="3"/>
  <c r="AT366" i="3"/>
  <c r="AS366" i="3"/>
  <c r="AR366" i="3"/>
  <c r="AQ366" i="3"/>
  <c r="AP366" i="3"/>
  <c r="AO366" i="3"/>
  <c r="AN366" i="3"/>
  <c r="AM366" i="3"/>
  <c r="AL366" i="3"/>
  <c r="AK366" i="3"/>
  <c r="AJ366" i="3"/>
  <c r="AI366" i="3"/>
  <c r="AH366" i="3"/>
  <c r="AG366" i="3"/>
  <c r="AF366" i="3"/>
  <c r="AE366" i="3"/>
  <c r="AD366" i="3"/>
  <c r="AC366" i="3"/>
  <c r="AB366" i="3"/>
  <c r="AA366" i="3"/>
  <c r="AY365" i="3"/>
  <c r="AV365" i="3"/>
  <c r="AU365" i="3"/>
  <c r="AT365" i="3"/>
  <c r="AS365" i="3"/>
  <c r="AR365" i="3"/>
  <c r="AQ365" i="3"/>
  <c r="AP365" i="3"/>
  <c r="AO365" i="3"/>
  <c r="AN365" i="3"/>
  <c r="AM365" i="3"/>
  <c r="AL365" i="3"/>
  <c r="AK365" i="3"/>
  <c r="AJ365" i="3"/>
  <c r="AI365" i="3"/>
  <c r="AH365" i="3"/>
  <c r="AG365" i="3"/>
  <c r="AF365" i="3"/>
  <c r="AE365" i="3"/>
  <c r="AD365" i="3"/>
  <c r="AC365" i="3"/>
  <c r="AB365" i="3"/>
  <c r="AA365" i="3"/>
  <c r="AY364" i="3"/>
  <c r="AV364" i="3"/>
  <c r="AU364" i="3"/>
  <c r="AT364" i="3"/>
  <c r="AS364" i="3"/>
  <c r="AR364" i="3"/>
  <c r="AQ364" i="3"/>
  <c r="AP364" i="3"/>
  <c r="AO364" i="3"/>
  <c r="AN364" i="3"/>
  <c r="AM364" i="3"/>
  <c r="AL364" i="3"/>
  <c r="AK364" i="3"/>
  <c r="AJ364" i="3"/>
  <c r="AI364" i="3"/>
  <c r="AH364" i="3"/>
  <c r="AG364" i="3"/>
  <c r="AF364" i="3"/>
  <c r="AE364" i="3"/>
  <c r="AD364" i="3"/>
  <c r="AC364" i="3"/>
  <c r="AB364" i="3"/>
  <c r="AA364" i="3"/>
  <c r="AY363" i="3"/>
  <c r="AV363" i="3"/>
  <c r="AU363" i="3"/>
  <c r="AT363" i="3"/>
  <c r="AS363" i="3"/>
  <c r="AR363" i="3"/>
  <c r="AQ363" i="3"/>
  <c r="AP363" i="3"/>
  <c r="AO363" i="3"/>
  <c r="AN363" i="3"/>
  <c r="AM363" i="3"/>
  <c r="AL363" i="3"/>
  <c r="AK363" i="3"/>
  <c r="AJ363" i="3"/>
  <c r="AI363" i="3"/>
  <c r="AH363" i="3"/>
  <c r="AG363" i="3"/>
  <c r="AF363" i="3"/>
  <c r="AE363" i="3"/>
  <c r="AD363" i="3"/>
  <c r="AC363" i="3"/>
  <c r="AB363" i="3"/>
  <c r="AA363" i="3"/>
  <c r="AY362" i="3"/>
  <c r="AV362" i="3"/>
  <c r="AU362" i="3"/>
  <c r="AT362" i="3"/>
  <c r="AS362" i="3"/>
  <c r="AR362" i="3"/>
  <c r="AQ362" i="3"/>
  <c r="AP362" i="3"/>
  <c r="AO362" i="3"/>
  <c r="AN362" i="3"/>
  <c r="AM362" i="3"/>
  <c r="AL362" i="3"/>
  <c r="AK362" i="3"/>
  <c r="AJ362" i="3"/>
  <c r="AI362" i="3"/>
  <c r="AH362" i="3"/>
  <c r="AG362" i="3"/>
  <c r="AF362" i="3"/>
  <c r="AE362" i="3"/>
  <c r="AD362" i="3"/>
  <c r="AC362" i="3"/>
  <c r="AB362" i="3"/>
  <c r="AA362" i="3"/>
  <c r="AY361" i="3"/>
  <c r="AV361" i="3"/>
  <c r="AU361" i="3"/>
  <c r="AT361" i="3"/>
  <c r="AS361" i="3"/>
  <c r="AR361" i="3"/>
  <c r="AQ361" i="3"/>
  <c r="AP361" i="3"/>
  <c r="AO361" i="3"/>
  <c r="AN361" i="3"/>
  <c r="AM361" i="3"/>
  <c r="AL361" i="3"/>
  <c r="AK361" i="3"/>
  <c r="AJ361" i="3"/>
  <c r="AI361" i="3"/>
  <c r="AH361" i="3"/>
  <c r="AG361" i="3"/>
  <c r="AF361" i="3"/>
  <c r="AE361" i="3"/>
  <c r="AD361" i="3"/>
  <c r="AC361" i="3"/>
  <c r="AB361" i="3"/>
  <c r="AA361" i="3"/>
  <c r="AY360" i="3"/>
  <c r="AV360" i="3"/>
  <c r="AU360" i="3"/>
  <c r="AT360" i="3"/>
  <c r="AS360" i="3"/>
  <c r="AR360" i="3"/>
  <c r="AQ360" i="3"/>
  <c r="AP360" i="3"/>
  <c r="AO360" i="3"/>
  <c r="AN360" i="3"/>
  <c r="AM360" i="3"/>
  <c r="AL360" i="3"/>
  <c r="AK360" i="3"/>
  <c r="AJ360" i="3"/>
  <c r="AI360" i="3"/>
  <c r="AH360" i="3"/>
  <c r="AG360" i="3"/>
  <c r="AF360" i="3"/>
  <c r="AE360" i="3"/>
  <c r="AD360" i="3"/>
  <c r="AC360" i="3"/>
  <c r="AB360" i="3"/>
  <c r="AA360" i="3"/>
  <c r="AY359" i="3"/>
  <c r="AV359" i="3"/>
  <c r="AU359" i="3"/>
  <c r="AT359" i="3"/>
  <c r="AS359" i="3"/>
  <c r="AR359" i="3"/>
  <c r="AQ359" i="3"/>
  <c r="AP359" i="3"/>
  <c r="AO359" i="3"/>
  <c r="AN359" i="3"/>
  <c r="AM359" i="3"/>
  <c r="AL359" i="3"/>
  <c r="AK359" i="3"/>
  <c r="AJ359" i="3"/>
  <c r="AI359" i="3"/>
  <c r="AH359" i="3"/>
  <c r="AG359" i="3"/>
  <c r="AF359" i="3"/>
  <c r="AE359" i="3"/>
  <c r="AD359" i="3"/>
  <c r="AC359" i="3"/>
  <c r="AB359" i="3"/>
  <c r="AA359" i="3"/>
  <c r="AY358" i="3"/>
  <c r="AV358" i="3"/>
  <c r="AU358" i="3"/>
  <c r="AT358" i="3"/>
  <c r="AS358" i="3"/>
  <c r="AR358" i="3"/>
  <c r="AQ358" i="3"/>
  <c r="AP358" i="3"/>
  <c r="AO358" i="3"/>
  <c r="AN358" i="3"/>
  <c r="AM358" i="3"/>
  <c r="AL358" i="3"/>
  <c r="AK358" i="3"/>
  <c r="AJ358" i="3"/>
  <c r="AI358" i="3"/>
  <c r="AH358" i="3"/>
  <c r="AG358" i="3"/>
  <c r="AF358" i="3"/>
  <c r="AE358" i="3"/>
  <c r="AD358" i="3"/>
  <c r="AC358" i="3"/>
  <c r="AB358" i="3"/>
  <c r="AA358" i="3"/>
  <c r="AY357" i="3"/>
  <c r="AV357" i="3"/>
  <c r="AU357" i="3"/>
  <c r="AT357" i="3"/>
  <c r="AS357" i="3"/>
  <c r="AR357" i="3"/>
  <c r="AQ357" i="3"/>
  <c r="AP357" i="3"/>
  <c r="AO357" i="3"/>
  <c r="AN357" i="3"/>
  <c r="AM357" i="3"/>
  <c r="AL357" i="3"/>
  <c r="AK357" i="3"/>
  <c r="AJ357" i="3"/>
  <c r="AI357" i="3"/>
  <c r="AH357" i="3"/>
  <c r="AG357" i="3"/>
  <c r="AF357" i="3"/>
  <c r="AE357" i="3"/>
  <c r="AD357" i="3"/>
  <c r="AC357" i="3"/>
  <c r="AB357" i="3"/>
  <c r="AA357" i="3"/>
  <c r="AY356" i="3"/>
  <c r="AV356" i="3"/>
  <c r="AU356" i="3"/>
  <c r="AT356" i="3"/>
  <c r="AS356" i="3"/>
  <c r="AR356" i="3"/>
  <c r="AQ356" i="3"/>
  <c r="AP356" i="3"/>
  <c r="AO356" i="3"/>
  <c r="AN356" i="3"/>
  <c r="AM356" i="3"/>
  <c r="AL356" i="3"/>
  <c r="AK356" i="3"/>
  <c r="AJ356" i="3"/>
  <c r="AI356" i="3"/>
  <c r="AH356" i="3"/>
  <c r="AG356" i="3"/>
  <c r="AF356" i="3"/>
  <c r="AE356" i="3"/>
  <c r="AD356" i="3"/>
  <c r="AC356" i="3"/>
  <c r="AB356" i="3"/>
  <c r="AA356" i="3"/>
  <c r="AY355" i="3"/>
  <c r="AV355" i="3"/>
  <c r="AU355" i="3"/>
  <c r="AT355" i="3"/>
  <c r="AS355" i="3"/>
  <c r="AR355" i="3"/>
  <c r="AQ355" i="3"/>
  <c r="AP355" i="3"/>
  <c r="AO355" i="3"/>
  <c r="AN355" i="3"/>
  <c r="AM355" i="3"/>
  <c r="AL355" i="3"/>
  <c r="AK355" i="3"/>
  <c r="AJ355" i="3"/>
  <c r="AI355" i="3"/>
  <c r="AH355" i="3"/>
  <c r="AG355" i="3"/>
  <c r="AF355" i="3"/>
  <c r="AE355" i="3"/>
  <c r="AD355" i="3"/>
  <c r="AC355" i="3"/>
  <c r="AB355" i="3"/>
  <c r="AA355" i="3"/>
  <c r="AY354" i="3"/>
  <c r="AV354" i="3"/>
  <c r="AU354" i="3"/>
  <c r="AT354" i="3"/>
  <c r="AS354" i="3"/>
  <c r="AR354" i="3"/>
  <c r="AQ354" i="3"/>
  <c r="AP354" i="3"/>
  <c r="AO354" i="3"/>
  <c r="AN354" i="3"/>
  <c r="AM354" i="3"/>
  <c r="AL354" i="3"/>
  <c r="AK354" i="3"/>
  <c r="AJ354" i="3"/>
  <c r="AI354" i="3"/>
  <c r="AH354" i="3"/>
  <c r="AG354" i="3"/>
  <c r="AF354" i="3"/>
  <c r="AE354" i="3"/>
  <c r="AD354" i="3"/>
  <c r="AC354" i="3"/>
  <c r="AB354" i="3"/>
  <c r="AA354" i="3"/>
  <c r="AY353" i="3"/>
  <c r="AV353" i="3"/>
  <c r="AU353" i="3"/>
  <c r="AT353" i="3"/>
  <c r="AS353" i="3"/>
  <c r="AR353" i="3"/>
  <c r="AQ353" i="3"/>
  <c r="AP353" i="3"/>
  <c r="AO353" i="3"/>
  <c r="AN353" i="3"/>
  <c r="AM353" i="3"/>
  <c r="AL353" i="3"/>
  <c r="AK353" i="3"/>
  <c r="AJ353" i="3"/>
  <c r="AI353" i="3"/>
  <c r="AH353" i="3"/>
  <c r="AG353" i="3"/>
  <c r="AF353" i="3"/>
  <c r="AE353" i="3"/>
  <c r="AD353" i="3"/>
  <c r="AC353" i="3"/>
  <c r="AB353" i="3"/>
  <c r="AA353" i="3"/>
  <c r="AY352" i="3"/>
  <c r="AV352" i="3"/>
  <c r="AU352" i="3"/>
  <c r="AT352" i="3"/>
  <c r="AS352" i="3"/>
  <c r="AR352" i="3"/>
  <c r="AQ352" i="3"/>
  <c r="AP352" i="3"/>
  <c r="AO352" i="3"/>
  <c r="AN352" i="3"/>
  <c r="AM352" i="3"/>
  <c r="AL352" i="3"/>
  <c r="AK352" i="3"/>
  <c r="AJ352" i="3"/>
  <c r="AI352" i="3"/>
  <c r="AH352" i="3"/>
  <c r="AG352" i="3"/>
  <c r="AF352" i="3"/>
  <c r="AE352" i="3"/>
  <c r="AD352" i="3"/>
  <c r="AC352" i="3"/>
  <c r="AB352" i="3"/>
  <c r="AA352" i="3"/>
  <c r="AY351" i="3"/>
  <c r="AV351" i="3"/>
  <c r="AU351" i="3"/>
  <c r="AT351" i="3"/>
  <c r="AS351" i="3"/>
  <c r="AR351" i="3"/>
  <c r="AQ351" i="3"/>
  <c r="AP351" i="3"/>
  <c r="AO351" i="3"/>
  <c r="AN351" i="3"/>
  <c r="AM351" i="3"/>
  <c r="AL351" i="3"/>
  <c r="AK351" i="3"/>
  <c r="AJ351" i="3"/>
  <c r="AI351" i="3"/>
  <c r="AH351" i="3"/>
  <c r="AG351" i="3"/>
  <c r="AF351" i="3"/>
  <c r="AE351" i="3"/>
  <c r="AD351" i="3"/>
  <c r="AC351" i="3"/>
  <c r="AB351" i="3"/>
  <c r="AA351" i="3"/>
  <c r="AY350" i="3"/>
  <c r="AV350" i="3"/>
  <c r="AU350" i="3"/>
  <c r="AT350" i="3"/>
  <c r="AS350" i="3"/>
  <c r="AR350" i="3"/>
  <c r="AQ350" i="3"/>
  <c r="AP350" i="3"/>
  <c r="AO350" i="3"/>
  <c r="AN350" i="3"/>
  <c r="AM350" i="3"/>
  <c r="AL350" i="3"/>
  <c r="AK350" i="3"/>
  <c r="AJ350" i="3"/>
  <c r="AI350" i="3"/>
  <c r="AH350" i="3"/>
  <c r="AG350" i="3"/>
  <c r="AF350" i="3"/>
  <c r="AE350" i="3"/>
  <c r="AD350" i="3"/>
  <c r="AC350" i="3"/>
  <c r="AB350" i="3"/>
  <c r="AA350" i="3"/>
  <c r="AY349" i="3"/>
  <c r="AV349" i="3"/>
  <c r="AU349" i="3"/>
  <c r="AT349" i="3"/>
  <c r="AS349" i="3"/>
  <c r="AR349" i="3"/>
  <c r="AQ349" i="3"/>
  <c r="AP349" i="3"/>
  <c r="AO349" i="3"/>
  <c r="AN349" i="3"/>
  <c r="AM349" i="3"/>
  <c r="AL349" i="3"/>
  <c r="AK349" i="3"/>
  <c r="AJ349" i="3"/>
  <c r="AI349" i="3"/>
  <c r="AH349" i="3"/>
  <c r="AG349" i="3"/>
  <c r="AF349" i="3"/>
  <c r="AE349" i="3"/>
  <c r="AD349" i="3"/>
  <c r="AC349" i="3"/>
  <c r="AB349" i="3"/>
  <c r="AA349" i="3"/>
  <c r="AY348" i="3"/>
  <c r="AV348" i="3"/>
  <c r="AU348" i="3"/>
  <c r="AT348" i="3"/>
  <c r="AS348" i="3"/>
  <c r="AR348" i="3"/>
  <c r="AQ348" i="3"/>
  <c r="AP348" i="3"/>
  <c r="AO348" i="3"/>
  <c r="AN348" i="3"/>
  <c r="AM348" i="3"/>
  <c r="AL348" i="3"/>
  <c r="AK348" i="3"/>
  <c r="AJ348" i="3"/>
  <c r="AI348" i="3"/>
  <c r="AH348" i="3"/>
  <c r="AG348" i="3"/>
  <c r="AF348" i="3"/>
  <c r="AE348" i="3"/>
  <c r="AD348" i="3"/>
  <c r="AC348" i="3"/>
  <c r="AB348" i="3"/>
  <c r="AA348" i="3"/>
  <c r="AY347" i="3"/>
  <c r="AV347" i="3"/>
  <c r="AU347" i="3"/>
  <c r="AT347" i="3"/>
  <c r="AS347" i="3"/>
  <c r="AR347" i="3"/>
  <c r="AQ347" i="3"/>
  <c r="AP347" i="3"/>
  <c r="AO347" i="3"/>
  <c r="AN347" i="3"/>
  <c r="AM347" i="3"/>
  <c r="AL347" i="3"/>
  <c r="AK347" i="3"/>
  <c r="AJ347" i="3"/>
  <c r="AI347" i="3"/>
  <c r="AH347" i="3"/>
  <c r="AG347" i="3"/>
  <c r="AF347" i="3"/>
  <c r="AE347" i="3"/>
  <c r="AD347" i="3"/>
  <c r="AC347" i="3"/>
  <c r="AB347" i="3"/>
  <c r="AA347" i="3"/>
  <c r="AY346" i="3"/>
  <c r="AV346" i="3"/>
  <c r="AU346" i="3"/>
  <c r="AT346" i="3"/>
  <c r="AS346" i="3"/>
  <c r="AR346" i="3"/>
  <c r="AQ346" i="3"/>
  <c r="AP346" i="3"/>
  <c r="AO346" i="3"/>
  <c r="AN346" i="3"/>
  <c r="AM346" i="3"/>
  <c r="AL346" i="3"/>
  <c r="AK346" i="3"/>
  <c r="AJ346" i="3"/>
  <c r="AI346" i="3"/>
  <c r="AH346" i="3"/>
  <c r="AG346" i="3"/>
  <c r="AF346" i="3"/>
  <c r="AE346" i="3"/>
  <c r="AD346" i="3"/>
  <c r="AC346" i="3"/>
  <c r="AB346" i="3"/>
  <c r="AA346" i="3"/>
  <c r="AY345" i="3"/>
  <c r="AV345" i="3"/>
  <c r="AU345" i="3"/>
  <c r="AT345" i="3"/>
  <c r="AS345" i="3"/>
  <c r="AR345" i="3"/>
  <c r="AQ345" i="3"/>
  <c r="AP345" i="3"/>
  <c r="AO345" i="3"/>
  <c r="AN345" i="3"/>
  <c r="AM345" i="3"/>
  <c r="AL345" i="3"/>
  <c r="AK345" i="3"/>
  <c r="AJ345" i="3"/>
  <c r="AI345" i="3"/>
  <c r="AH345" i="3"/>
  <c r="AG345" i="3"/>
  <c r="AF345" i="3"/>
  <c r="AE345" i="3"/>
  <c r="AD345" i="3"/>
  <c r="AC345" i="3"/>
  <c r="AB345" i="3"/>
  <c r="AA345" i="3"/>
  <c r="AY344" i="3"/>
  <c r="AV344" i="3"/>
  <c r="AU344" i="3"/>
  <c r="AT344" i="3"/>
  <c r="AS344" i="3"/>
  <c r="AR344" i="3"/>
  <c r="AQ344" i="3"/>
  <c r="AP344" i="3"/>
  <c r="AO344" i="3"/>
  <c r="AN344" i="3"/>
  <c r="AM344" i="3"/>
  <c r="AL344" i="3"/>
  <c r="AK344" i="3"/>
  <c r="AJ344" i="3"/>
  <c r="AI344" i="3"/>
  <c r="AH344" i="3"/>
  <c r="AG344" i="3"/>
  <c r="AF344" i="3"/>
  <c r="AE344" i="3"/>
  <c r="AD344" i="3"/>
  <c r="AC344" i="3"/>
  <c r="AB344" i="3"/>
  <c r="AA344" i="3"/>
  <c r="AY343" i="3"/>
  <c r="AV343" i="3"/>
  <c r="AU343" i="3"/>
  <c r="AT343" i="3"/>
  <c r="AS343" i="3"/>
  <c r="AR343" i="3"/>
  <c r="AQ343" i="3"/>
  <c r="AP343" i="3"/>
  <c r="AO343" i="3"/>
  <c r="AN343" i="3"/>
  <c r="AM343" i="3"/>
  <c r="AL343" i="3"/>
  <c r="AK343" i="3"/>
  <c r="AJ343" i="3"/>
  <c r="AI343" i="3"/>
  <c r="AH343" i="3"/>
  <c r="AG343" i="3"/>
  <c r="AF343" i="3"/>
  <c r="AE343" i="3"/>
  <c r="AD343" i="3"/>
  <c r="AC343" i="3"/>
  <c r="AB343" i="3"/>
  <c r="AA343" i="3"/>
  <c r="AY342" i="3"/>
  <c r="AV342" i="3"/>
  <c r="AU342" i="3"/>
  <c r="AT342" i="3"/>
  <c r="AS342" i="3"/>
  <c r="AR342" i="3"/>
  <c r="AQ342" i="3"/>
  <c r="AP342" i="3"/>
  <c r="AO342" i="3"/>
  <c r="AN342" i="3"/>
  <c r="AM342" i="3"/>
  <c r="AL342" i="3"/>
  <c r="AK342" i="3"/>
  <c r="AJ342" i="3"/>
  <c r="AI342" i="3"/>
  <c r="AH342" i="3"/>
  <c r="AG342" i="3"/>
  <c r="AF342" i="3"/>
  <c r="AE342" i="3"/>
  <c r="AD342" i="3"/>
  <c r="AC342" i="3"/>
  <c r="AB342" i="3"/>
  <c r="AA342" i="3"/>
  <c r="AY341" i="3"/>
  <c r="AV341" i="3"/>
  <c r="AU341" i="3"/>
  <c r="AT341" i="3"/>
  <c r="AS341" i="3"/>
  <c r="AR341" i="3"/>
  <c r="AQ341" i="3"/>
  <c r="AP341" i="3"/>
  <c r="AO341" i="3"/>
  <c r="AN341" i="3"/>
  <c r="AM341" i="3"/>
  <c r="AL341" i="3"/>
  <c r="AK341" i="3"/>
  <c r="AJ341" i="3"/>
  <c r="AI341" i="3"/>
  <c r="AH341" i="3"/>
  <c r="AG341" i="3"/>
  <c r="AF341" i="3"/>
  <c r="AE341" i="3"/>
  <c r="AD341" i="3"/>
  <c r="AC341" i="3"/>
  <c r="AB341" i="3"/>
  <c r="AA341" i="3"/>
  <c r="AY340" i="3"/>
  <c r="AV340" i="3"/>
  <c r="AU340" i="3"/>
  <c r="AT340" i="3"/>
  <c r="AS340" i="3"/>
  <c r="AR340" i="3"/>
  <c r="AQ340" i="3"/>
  <c r="AP340" i="3"/>
  <c r="AO340" i="3"/>
  <c r="AN340" i="3"/>
  <c r="AM340" i="3"/>
  <c r="AL340" i="3"/>
  <c r="AK340" i="3"/>
  <c r="AJ340" i="3"/>
  <c r="AI340" i="3"/>
  <c r="AH340" i="3"/>
  <c r="AG340" i="3"/>
  <c r="AF340" i="3"/>
  <c r="AE340" i="3"/>
  <c r="AD340" i="3"/>
  <c r="AC340" i="3"/>
  <c r="AB340" i="3"/>
  <c r="AA340" i="3"/>
  <c r="AY339" i="3"/>
  <c r="AV339" i="3"/>
  <c r="AU339" i="3"/>
  <c r="AT339" i="3"/>
  <c r="AS339" i="3"/>
  <c r="AR339" i="3"/>
  <c r="AQ339" i="3"/>
  <c r="AP339" i="3"/>
  <c r="AO339" i="3"/>
  <c r="AN339" i="3"/>
  <c r="AM339" i="3"/>
  <c r="AL339" i="3"/>
  <c r="AK339" i="3"/>
  <c r="AJ339" i="3"/>
  <c r="AI339" i="3"/>
  <c r="AH339" i="3"/>
  <c r="AG339" i="3"/>
  <c r="AF339" i="3"/>
  <c r="AE339" i="3"/>
  <c r="AD339" i="3"/>
  <c r="AC339" i="3"/>
  <c r="AB339" i="3"/>
  <c r="AA339" i="3"/>
  <c r="AY338" i="3"/>
  <c r="AV338" i="3"/>
  <c r="AU338" i="3"/>
  <c r="AT338" i="3"/>
  <c r="AS338" i="3"/>
  <c r="AR338" i="3"/>
  <c r="AQ338" i="3"/>
  <c r="AP338" i="3"/>
  <c r="AO338" i="3"/>
  <c r="AN338" i="3"/>
  <c r="AM338" i="3"/>
  <c r="AL338" i="3"/>
  <c r="AK338" i="3"/>
  <c r="AJ338" i="3"/>
  <c r="AI338" i="3"/>
  <c r="AH338" i="3"/>
  <c r="AG338" i="3"/>
  <c r="AF338" i="3"/>
  <c r="AE338" i="3"/>
  <c r="AD338" i="3"/>
  <c r="AC338" i="3"/>
  <c r="AB338" i="3"/>
  <c r="AA338" i="3"/>
  <c r="AY337" i="3"/>
  <c r="AV337" i="3"/>
  <c r="AU337" i="3"/>
  <c r="AT337" i="3"/>
  <c r="AS337" i="3"/>
  <c r="AR337" i="3"/>
  <c r="AQ337" i="3"/>
  <c r="AP337" i="3"/>
  <c r="AO337" i="3"/>
  <c r="AN337" i="3"/>
  <c r="AM337" i="3"/>
  <c r="AL337" i="3"/>
  <c r="AK337" i="3"/>
  <c r="AJ337" i="3"/>
  <c r="AI337" i="3"/>
  <c r="AH337" i="3"/>
  <c r="AG337" i="3"/>
  <c r="AF337" i="3"/>
  <c r="AE337" i="3"/>
  <c r="AD337" i="3"/>
  <c r="AC337" i="3"/>
  <c r="AB337" i="3"/>
  <c r="AA337" i="3"/>
  <c r="AY336" i="3"/>
  <c r="AV336" i="3"/>
  <c r="AU336" i="3"/>
  <c r="AT336" i="3"/>
  <c r="AS336" i="3"/>
  <c r="AR336" i="3"/>
  <c r="AQ336" i="3"/>
  <c r="AP336" i="3"/>
  <c r="AO336" i="3"/>
  <c r="AN336" i="3"/>
  <c r="AM336" i="3"/>
  <c r="AL336" i="3"/>
  <c r="AK336" i="3"/>
  <c r="AJ336" i="3"/>
  <c r="AI336" i="3"/>
  <c r="AH336" i="3"/>
  <c r="AG336" i="3"/>
  <c r="AF336" i="3"/>
  <c r="AE336" i="3"/>
  <c r="AD336" i="3"/>
  <c r="AC336" i="3"/>
  <c r="AB336" i="3"/>
  <c r="AA336" i="3"/>
  <c r="AY335" i="3"/>
  <c r="AV335" i="3"/>
  <c r="AU335" i="3"/>
  <c r="AT335" i="3"/>
  <c r="AS335" i="3"/>
  <c r="AR335" i="3"/>
  <c r="AQ335" i="3"/>
  <c r="AP335" i="3"/>
  <c r="AO335" i="3"/>
  <c r="AN335" i="3"/>
  <c r="AM335" i="3"/>
  <c r="AL335" i="3"/>
  <c r="AK335" i="3"/>
  <c r="AJ335" i="3"/>
  <c r="AI335" i="3"/>
  <c r="AH335" i="3"/>
  <c r="AG335" i="3"/>
  <c r="AF335" i="3"/>
  <c r="AE335" i="3"/>
  <c r="AD335" i="3"/>
  <c r="AC335" i="3"/>
  <c r="AB335" i="3"/>
  <c r="AA335" i="3"/>
  <c r="AY334" i="3"/>
  <c r="AV334" i="3"/>
  <c r="AU334" i="3"/>
  <c r="AT334" i="3"/>
  <c r="AS334" i="3"/>
  <c r="AR334" i="3"/>
  <c r="AQ334" i="3"/>
  <c r="AP334" i="3"/>
  <c r="AO334" i="3"/>
  <c r="AN334" i="3"/>
  <c r="AM334" i="3"/>
  <c r="AL334" i="3"/>
  <c r="AK334" i="3"/>
  <c r="AJ334" i="3"/>
  <c r="AI334" i="3"/>
  <c r="AH334" i="3"/>
  <c r="AG334" i="3"/>
  <c r="AF334" i="3"/>
  <c r="AE334" i="3"/>
  <c r="AD334" i="3"/>
  <c r="AC334" i="3"/>
  <c r="AB334" i="3"/>
  <c r="AA334" i="3"/>
  <c r="AY333" i="3"/>
  <c r="AV333" i="3"/>
  <c r="AU333" i="3"/>
  <c r="AT333" i="3"/>
  <c r="AS333" i="3"/>
  <c r="AR333" i="3"/>
  <c r="AQ333" i="3"/>
  <c r="AP333" i="3"/>
  <c r="AO333" i="3"/>
  <c r="AN333" i="3"/>
  <c r="AM333" i="3"/>
  <c r="AL333" i="3"/>
  <c r="AK333" i="3"/>
  <c r="AJ333" i="3"/>
  <c r="AI333" i="3"/>
  <c r="AH333" i="3"/>
  <c r="AG333" i="3"/>
  <c r="AF333" i="3"/>
  <c r="AE333" i="3"/>
  <c r="AD333" i="3"/>
  <c r="AC333" i="3"/>
  <c r="AB333" i="3"/>
  <c r="AA333" i="3"/>
  <c r="AY332" i="3"/>
  <c r="AV332" i="3"/>
  <c r="AU332" i="3"/>
  <c r="AT332" i="3"/>
  <c r="AS332" i="3"/>
  <c r="AR332" i="3"/>
  <c r="AQ332" i="3"/>
  <c r="AP332" i="3"/>
  <c r="AO332" i="3"/>
  <c r="AN332" i="3"/>
  <c r="AM332" i="3"/>
  <c r="AL332" i="3"/>
  <c r="AK332" i="3"/>
  <c r="AJ332" i="3"/>
  <c r="AI332" i="3"/>
  <c r="AH332" i="3"/>
  <c r="AG332" i="3"/>
  <c r="AF332" i="3"/>
  <c r="AE332" i="3"/>
  <c r="AD332" i="3"/>
  <c r="AC332" i="3"/>
  <c r="AB332" i="3"/>
  <c r="AA332" i="3"/>
  <c r="AY331" i="3"/>
  <c r="AV331" i="3"/>
  <c r="AU331" i="3"/>
  <c r="AT331" i="3"/>
  <c r="AS331" i="3"/>
  <c r="AR331" i="3"/>
  <c r="AQ331" i="3"/>
  <c r="AP331" i="3"/>
  <c r="AO331" i="3"/>
  <c r="AN331" i="3"/>
  <c r="AM331" i="3"/>
  <c r="AL331" i="3"/>
  <c r="AK331" i="3"/>
  <c r="AJ331" i="3"/>
  <c r="AI331" i="3"/>
  <c r="AH331" i="3"/>
  <c r="AG331" i="3"/>
  <c r="AF331" i="3"/>
  <c r="AE331" i="3"/>
  <c r="AD331" i="3"/>
  <c r="AC331" i="3"/>
  <c r="AB331" i="3"/>
  <c r="AA331" i="3"/>
  <c r="AY330" i="3"/>
  <c r="AV330" i="3"/>
  <c r="AU330" i="3"/>
  <c r="AT330" i="3"/>
  <c r="AS330" i="3"/>
  <c r="AR330" i="3"/>
  <c r="AQ330" i="3"/>
  <c r="AP330" i="3"/>
  <c r="AO330" i="3"/>
  <c r="AN330" i="3"/>
  <c r="AM330" i="3"/>
  <c r="AL330" i="3"/>
  <c r="AK330" i="3"/>
  <c r="AJ330" i="3"/>
  <c r="AI330" i="3"/>
  <c r="AH330" i="3"/>
  <c r="AG330" i="3"/>
  <c r="AF330" i="3"/>
  <c r="AE330" i="3"/>
  <c r="AD330" i="3"/>
  <c r="AC330" i="3"/>
  <c r="AB330" i="3"/>
  <c r="AA330" i="3"/>
  <c r="AY329" i="3"/>
  <c r="AV329" i="3"/>
  <c r="AU329" i="3"/>
  <c r="AT329" i="3"/>
  <c r="AS329" i="3"/>
  <c r="AR329" i="3"/>
  <c r="AQ329" i="3"/>
  <c r="AP329" i="3"/>
  <c r="AO329" i="3"/>
  <c r="AN329" i="3"/>
  <c r="AM329" i="3"/>
  <c r="AL329" i="3"/>
  <c r="AK329" i="3"/>
  <c r="AJ329" i="3"/>
  <c r="AI329" i="3"/>
  <c r="AH329" i="3"/>
  <c r="AG329" i="3"/>
  <c r="AF329" i="3"/>
  <c r="AE329" i="3"/>
  <c r="AD329" i="3"/>
  <c r="AC329" i="3"/>
  <c r="AB329" i="3"/>
  <c r="AA329" i="3"/>
  <c r="AY328" i="3"/>
  <c r="AV328" i="3"/>
  <c r="AU328" i="3"/>
  <c r="AT328" i="3"/>
  <c r="AS328" i="3"/>
  <c r="AR328" i="3"/>
  <c r="AQ328" i="3"/>
  <c r="AP328" i="3"/>
  <c r="AO328" i="3"/>
  <c r="AN328" i="3"/>
  <c r="AM328" i="3"/>
  <c r="AL328" i="3"/>
  <c r="AK328" i="3"/>
  <c r="AJ328" i="3"/>
  <c r="AI328" i="3"/>
  <c r="AH328" i="3"/>
  <c r="AG328" i="3"/>
  <c r="AF328" i="3"/>
  <c r="AE328" i="3"/>
  <c r="AD328" i="3"/>
  <c r="AC328" i="3"/>
  <c r="AB328" i="3"/>
  <c r="AA328" i="3"/>
  <c r="AY327" i="3"/>
  <c r="AV327" i="3"/>
  <c r="AU327" i="3"/>
  <c r="AT327" i="3"/>
  <c r="AS327" i="3"/>
  <c r="AR327" i="3"/>
  <c r="AQ327" i="3"/>
  <c r="AP327" i="3"/>
  <c r="AO327" i="3"/>
  <c r="AN327" i="3"/>
  <c r="AM327" i="3"/>
  <c r="AL327" i="3"/>
  <c r="AK327" i="3"/>
  <c r="AJ327" i="3"/>
  <c r="AI327" i="3"/>
  <c r="AH327" i="3"/>
  <c r="AG327" i="3"/>
  <c r="AF327" i="3"/>
  <c r="AE327" i="3"/>
  <c r="AD327" i="3"/>
  <c r="AC327" i="3"/>
  <c r="AB327" i="3"/>
  <c r="AA327" i="3"/>
  <c r="AY326" i="3"/>
  <c r="AV326" i="3"/>
  <c r="AU326" i="3"/>
  <c r="AT326" i="3"/>
  <c r="AS326" i="3"/>
  <c r="AR326" i="3"/>
  <c r="AQ326" i="3"/>
  <c r="AP326" i="3"/>
  <c r="AO326" i="3"/>
  <c r="AN326" i="3"/>
  <c r="AM326" i="3"/>
  <c r="AL326" i="3"/>
  <c r="AK326" i="3"/>
  <c r="AJ326" i="3"/>
  <c r="AI326" i="3"/>
  <c r="AH326" i="3"/>
  <c r="AG326" i="3"/>
  <c r="AF326" i="3"/>
  <c r="AE326" i="3"/>
  <c r="AD326" i="3"/>
  <c r="AC326" i="3"/>
  <c r="AB326" i="3"/>
  <c r="AA326" i="3"/>
  <c r="AY325" i="3"/>
  <c r="AV325" i="3"/>
  <c r="AU325" i="3"/>
  <c r="AT325" i="3"/>
  <c r="AS325" i="3"/>
  <c r="AR325" i="3"/>
  <c r="AQ325" i="3"/>
  <c r="AP325" i="3"/>
  <c r="AO325" i="3"/>
  <c r="AN325" i="3"/>
  <c r="AM325" i="3"/>
  <c r="AL325" i="3"/>
  <c r="AK325" i="3"/>
  <c r="AJ325" i="3"/>
  <c r="AI325" i="3"/>
  <c r="AH325" i="3"/>
  <c r="AG325" i="3"/>
  <c r="AF325" i="3"/>
  <c r="AE325" i="3"/>
  <c r="AD325" i="3"/>
  <c r="AC325" i="3"/>
  <c r="AB325" i="3"/>
  <c r="AA325" i="3"/>
  <c r="AY324" i="3"/>
  <c r="AV324" i="3"/>
  <c r="AU324" i="3"/>
  <c r="AT324" i="3"/>
  <c r="AS324" i="3"/>
  <c r="AR324" i="3"/>
  <c r="AQ324" i="3"/>
  <c r="AP324" i="3"/>
  <c r="AO324" i="3"/>
  <c r="AN324" i="3"/>
  <c r="AM324" i="3"/>
  <c r="AL324" i="3"/>
  <c r="AK324" i="3"/>
  <c r="AJ324" i="3"/>
  <c r="AI324" i="3"/>
  <c r="AH324" i="3"/>
  <c r="AG324" i="3"/>
  <c r="AF324" i="3"/>
  <c r="AE324" i="3"/>
  <c r="AD324" i="3"/>
  <c r="AC324" i="3"/>
  <c r="AB324" i="3"/>
  <c r="AA324" i="3"/>
  <c r="AY323" i="3"/>
  <c r="AV323" i="3"/>
  <c r="AU323" i="3"/>
  <c r="AT323" i="3"/>
  <c r="AS323" i="3"/>
  <c r="AR323" i="3"/>
  <c r="AQ323" i="3"/>
  <c r="AP323" i="3"/>
  <c r="AO323" i="3"/>
  <c r="AN323" i="3"/>
  <c r="AM323" i="3"/>
  <c r="AL323" i="3"/>
  <c r="AK323" i="3"/>
  <c r="AJ323" i="3"/>
  <c r="AI323" i="3"/>
  <c r="AH323" i="3"/>
  <c r="AG323" i="3"/>
  <c r="AF323" i="3"/>
  <c r="AE323" i="3"/>
  <c r="AD323" i="3"/>
  <c r="AC323" i="3"/>
  <c r="AB323" i="3"/>
  <c r="AA323" i="3"/>
  <c r="AY322" i="3"/>
  <c r="AV322" i="3"/>
  <c r="AU322" i="3"/>
  <c r="AT322" i="3"/>
  <c r="AS322" i="3"/>
  <c r="AR322" i="3"/>
  <c r="AQ322" i="3"/>
  <c r="AP322" i="3"/>
  <c r="AO322" i="3"/>
  <c r="AN322" i="3"/>
  <c r="AM322" i="3"/>
  <c r="AL322" i="3"/>
  <c r="AK322" i="3"/>
  <c r="AJ322" i="3"/>
  <c r="AI322" i="3"/>
  <c r="AH322" i="3"/>
  <c r="AG322" i="3"/>
  <c r="AF322" i="3"/>
  <c r="AE322" i="3"/>
  <c r="AD322" i="3"/>
  <c r="AC322" i="3"/>
  <c r="AB322" i="3"/>
  <c r="AA322" i="3"/>
  <c r="AY321" i="3"/>
  <c r="AV321" i="3"/>
  <c r="AU321" i="3"/>
  <c r="AT321" i="3"/>
  <c r="AS321" i="3"/>
  <c r="AR321" i="3"/>
  <c r="AQ321" i="3"/>
  <c r="AP321" i="3"/>
  <c r="AO321" i="3"/>
  <c r="AN321" i="3"/>
  <c r="AM321" i="3"/>
  <c r="AL321" i="3"/>
  <c r="AK321" i="3"/>
  <c r="AJ321" i="3"/>
  <c r="AI321" i="3"/>
  <c r="AH321" i="3"/>
  <c r="AG321" i="3"/>
  <c r="AF321" i="3"/>
  <c r="AE321" i="3"/>
  <c r="AD321" i="3"/>
  <c r="AC321" i="3"/>
  <c r="AB321" i="3"/>
  <c r="AA321" i="3"/>
  <c r="AY320" i="3"/>
  <c r="AV320" i="3"/>
  <c r="AU320" i="3"/>
  <c r="AT320" i="3"/>
  <c r="AS320" i="3"/>
  <c r="AR320" i="3"/>
  <c r="AQ320" i="3"/>
  <c r="AP320" i="3"/>
  <c r="AO320" i="3"/>
  <c r="AN320" i="3"/>
  <c r="AM320" i="3"/>
  <c r="AL320" i="3"/>
  <c r="AK320" i="3"/>
  <c r="AJ320" i="3"/>
  <c r="AI320" i="3"/>
  <c r="AH320" i="3"/>
  <c r="AG320" i="3"/>
  <c r="AF320" i="3"/>
  <c r="AE320" i="3"/>
  <c r="AD320" i="3"/>
  <c r="AC320" i="3"/>
  <c r="AB320" i="3"/>
  <c r="AA320" i="3"/>
  <c r="AY319" i="3"/>
  <c r="AV319" i="3"/>
  <c r="AU319" i="3"/>
  <c r="AT319" i="3"/>
  <c r="AS319" i="3"/>
  <c r="AR319" i="3"/>
  <c r="AQ319" i="3"/>
  <c r="AP319" i="3"/>
  <c r="AO319" i="3"/>
  <c r="AN319" i="3"/>
  <c r="AM319" i="3"/>
  <c r="AL319" i="3"/>
  <c r="AK319" i="3"/>
  <c r="AJ319" i="3"/>
  <c r="AI319" i="3"/>
  <c r="AH319" i="3"/>
  <c r="AG319" i="3"/>
  <c r="AF319" i="3"/>
  <c r="AE319" i="3"/>
  <c r="AD319" i="3"/>
  <c r="AC319" i="3"/>
  <c r="AB319" i="3"/>
  <c r="AA319" i="3"/>
  <c r="AY318" i="3"/>
  <c r="AV318" i="3"/>
  <c r="AU318" i="3"/>
  <c r="AT318" i="3"/>
  <c r="AS318" i="3"/>
  <c r="AR318" i="3"/>
  <c r="AQ318" i="3"/>
  <c r="AP318" i="3"/>
  <c r="AO318" i="3"/>
  <c r="AN318" i="3"/>
  <c r="AM318" i="3"/>
  <c r="AL318" i="3"/>
  <c r="AK318" i="3"/>
  <c r="AJ318" i="3"/>
  <c r="AI318" i="3"/>
  <c r="AH318" i="3"/>
  <c r="AG318" i="3"/>
  <c r="AF318" i="3"/>
  <c r="AE318" i="3"/>
  <c r="AD318" i="3"/>
  <c r="AC318" i="3"/>
  <c r="AB318" i="3"/>
  <c r="AA318" i="3"/>
  <c r="AY317" i="3"/>
  <c r="AV317" i="3"/>
  <c r="AU317" i="3"/>
  <c r="AT317" i="3"/>
  <c r="AS317" i="3"/>
  <c r="AR317" i="3"/>
  <c r="AQ317" i="3"/>
  <c r="AP317" i="3"/>
  <c r="AO317" i="3"/>
  <c r="AN317" i="3"/>
  <c r="AM317" i="3"/>
  <c r="AL317" i="3"/>
  <c r="AK317" i="3"/>
  <c r="AJ317" i="3"/>
  <c r="AI317" i="3"/>
  <c r="AH317" i="3"/>
  <c r="AG317" i="3"/>
  <c r="AF317" i="3"/>
  <c r="AE317" i="3"/>
  <c r="AD317" i="3"/>
  <c r="AC317" i="3"/>
  <c r="AB317" i="3"/>
  <c r="AA317" i="3"/>
  <c r="AY316" i="3"/>
  <c r="AV316" i="3"/>
  <c r="AU316" i="3"/>
  <c r="AT316" i="3"/>
  <c r="AS316" i="3"/>
  <c r="AR316" i="3"/>
  <c r="AQ316" i="3"/>
  <c r="AP316" i="3"/>
  <c r="AO316" i="3"/>
  <c r="AN316" i="3"/>
  <c r="AM316" i="3"/>
  <c r="AL316" i="3"/>
  <c r="AK316" i="3"/>
  <c r="AJ316" i="3"/>
  <c r="AI316" i="3"/>
  <c r="AH316" i="3"/>
  <c r="AG316" i="3"/>
  <c r="AF316" i="3"/>
  <c r="AE316" i="3"/>
  <c r="AD316" i="3"/>
  <c r="AC316" i="3"/>
  <c r="AB316" i="3"/>
  <c r="AA316" i="3"/>
  <c r="AY315" i="3"/>
  <c r="AV315" i="3"/>
  <c r="AU315" i="3"/>
  <c r="AT315" i="3"/>
  <c r="AS315" i="3"/>
  <c r="AR315" i="3"/>
  <c r="AQ315" i="3"/>
  <c r="AP315" i="3"/>
  <c r="AO315" i="3"/>
  <c r="AN315" i="3"/>
  <c r="AM315" i="3"/>
  <c r="AL315" i="3"/>
  <c r="AK315" i="3"/>
  <c r="AJ315" i="3"/>
  <c r="AI315" i="3"/>
  <c r="AH315" i="3"/>
  <c r="AG315" i="3"/>
  <c r="AF315" i="3"/>
  <c r="AE315" i="3"/>
  <c r="AD315" i="3"/>
  <c r="AC315" i="3"/>
  <c r="AB315" i="3"/>
  <c r="AA315" i="3"/>
  <c r="AY314" i="3"/>
  <c r="AV314" i="3"/>
  <c r="AU314" i="3"/>
  <c r="AT314" i="3"/>
  <c r="AS314" i="3"/>
  <c r="AR314" i="3"/>
  <c r="AQ314" i="3"/>
  <c r="AP314" i="3"/>
  <c r="AO314" i="3"/>
  <c r="AN314" i="3"/>
  <c r="AM314" i="3"/>
  <c r="AL314" i="3"/>
  <c r="AK314" i="3"/>
  <c r="AJ314" i="3"/>
  <c r="AI314" i="3"/>
  <c r="AH314" i="3"/>
  <c r="AG314" i="3"/>
  <c r="AF314" i="3"/>
  <c r="AE314" i="3"/>
  <c r="AD314" i="3"/>
  <c r="AC314" i="3"/>
  <c r="AB314" i="3"/>
  <c r="AA314" i="3"/>
  <c r="AY313" i="3"/>
  <c r="AV313" i="3"/>
  <c r="AU313" i="3"/>
  <c r="AT313" i="3"/>
  <c r="AS313" i="3"/>
  <c r="AR313" i="3"/>
  <c r="AQ313" i="3"/>
  <c r="AP313" i="3"/>
  <c r="AO313" i="3"/>
  <c r="AN313" i="3"/>
  <c r="AM313" i="3"/>
  <c r="AL313" i="3"/>
  <c r="AK313" i="3"/>
  <c r="AJ313" i="3"/>
  <c r="AI313" i="3"/>
  <c r="AH313" i="3"/>
  <c r="AG313" i="3"/>
  <c r="AF313" i="3"/>
  <c r="AE313" i="3"/>
  <c r="AD313" i="3"/>
  <c r="AC313" i="3"/>
  <c r="AB313" i="3"/>
  <c r="AA313" i="3"/>
  <c r="AY312" i="3"/>
  <c r="AV312" i="3"/>
  <c r="AU312" i="3"/>
  <c r="AT312" i="3"/>
  <c r="AS312" i="3"/>
  <c r="AR312" i="3"/>
  <c r="AQ312" i="3"/>
  <c r="AP312" i="3"/>
  <c r="AO312" i="3"/>
  <c r="AN312" i="3"/>
  <c r="AM312" i="3"/>
  <c r="AL312" i="3"/>
  <c r="AK312" i="3"/>
  <c r="AJ312" i="3"/>
  <c r="AI312" i="3"/>
  <c r="AH312" i="3"/>
  <c r="AG312" i="3"/>
  <c r="AF312" i="3"/>
  <c r="AE312" i="3"/>
  <c r="AD312" i="3"/>
  <c r="AC312" i="3"/>
  <c r="AB312" i="3"/>
  <c r="AA312" i="3"/>
  <c r="AY311" i="3"/>
  <c r="AV311" i="3"/>
  <c r="AU311" i="3"/>
  <c r="AT311" i="3"/>
  <c r="AS311" i="3"/>
  <c r="AR311" i="3"/>
  <c r="AQ311" i="3"/>
  <c r="AP311" i="3"/>
  <c r="AO311" i="3"/>
  <c r="AN311" i="3"/>
  <c r="AM311" i="3"/>
  <c r="AL311" i="3"/>
  <c r="AK311" i="3"/>
  <c r="AJ311" i="3"/>
  <c r="AI311" i="3"/>
  <c r="AH311" i="3"/>
  <c r="AG311" i="3"/>
  <c r="AF311" i="3"/>
  <c r="AE311" i="3"/>
  <c r="AD311" i="3"/>
  <c r="AC311" i="3"/>
  <c r="AB311" i="3"/>
  <c r="AA311" i="3"/>
  <c r="AY310" i="3"/>
  <c r="AV310" i="3"/>
  <c r="AU310" i="3"/>
  <c r="AT310" i="3"/>
  <c r="AS310" i="3"/>
  <c r="AR310" i="3"/>
  <c r="AQ310" i="3"/>
  <c r="AP310" i="3"/>
  <c r="AO310" i="3"/>
  <c r="AN310" i="3"/>
  <c r="AM310" i="3"/>
  <c r="AL310" i="3"/>
  <c r="AK310" i="3"/>
  <c r="AJ310" i="3"/>
  <c r="AI310" i="3"/>
  <c r="AH310" i="3"/>
  <c r="AG310" i="3"/>
  <c r="AF310" i="3"/>
  <c r="AE310" i="3"/>
  <c r="AD310" i="3"/>
  <c r="AC310" i="3"/>
  <c r="AB310" i="3"/>
  <c r="AA310" i="3"/>
  <c r="AY309" i="3"/>
  <c r="AV309" i="3"/>
  <c r="AU309" i="3"/>
  <c r="AT309" i="3"/>
  <c r="AS309" i="3"/>
  <c r="AR309" i="3"/>
  <c r="AQ309" i="3"/>
  <c r="AP309" i="3"/>
  <c r="AO309" i="3"/>
  <c r="AN309" i="3"/>
  <c r="AM309" i="3"/>
  <c r="AL309" i="3"/>
  <c r="AK309" i="3"/>
  <c r="AJ309" i="3"/>
  <c r="AI309" i="3"/>
  <c r="AH309" i="3"/>
  <c r="AG309" i="3"/>
  <c r="AF309" i="3"/>
  <c r="AE309" i="3"/>
  <c r="AD309" i="3"/>
  <c r="AC309" i="3"/>
  <c r="AB309" i="3"/>
  <c r="AA309" i="3"/>
  <c r="AY308" i="3"/>
  <c r="AV308" i="3"/>
  <c r="AU308" i="3"/>
  <c r="AT308" i="3"/>
  <c r="AS308" i="3"/>
  <c r="AR308" i="3"/>
  <c r="AQ308" i="3"/>
  <c r="AP308" i="3"/>
  <c r="AO308" i="3"/>
  <c r="AN308" i="3"/>
  <c r="AM308" i="3"/>
  <c r="AL308" i="3"/>
  <c r="AK308" i="3"/>
  <c r="AJ308" i="3"/>
  <c r="AI308" i="3"/>
  <c r="AH308" i="3"/>
  <c r="AG308" i="3"/>
  <c r="AF308" i="3"/>
  <c r="AE308" i="3"/>
  <c r="AD308" i="3"/>
  <c r="AC308" i="3"/>
  <c r="AB308" i="3"/>
  <c r="AA308" i="3"/>
  <c r="AY307" i="3"/>
  <c r="AV307" i="3"/>
  <c r="AU307" i="3"/>
  <c r="AT307" i="3"/>
  <c r="AS307" i="3"/>
  <c r="AR307" i="3"/>
  <c r="AQ307" i="3"/>
  <c r="AP307" i="3"/>
  <c r="AO307" i="3"/>
  <c r="AN307" i="3"/>
  <c r="AM307" i="3"/>
  <c r="AL307" i="3"/>
  <c r="AK307" i="3"/>
  <c r="AJ307" i="3"/>
  <c r="AI307" i="3"/>
  <c r="AH307" i="3"/>
  <c r="AG307" i="3"/>
  <c r="AF307" i="3"/>
  <c r="AE307" i="3"/>
  <c r="AD307" i="3"/>
  <c r="AC307" i="3"/>
  <c r="AB307" i="3"/>
  <c r="AA307" i="3"/>
  <c r="AY306" i="3"/>
  <c r="AV306" i="3"/>
  <c r="AU306" i="3"/>
  <c r="AT306" i="3"/>
  <c r="AS306" i="3"/>
  <c r="AR306" i="3"/>
  <c r="AQ306" i="3"/>
  <c r="AP306" i="3"/>
  <c r="AO306" i="3"/>
  <c r="AN306" i="3"/>
  <c r="AM306" i="3"/>
  <c r="AL306" i="3"/>
  <c r="AK306" i="3"/>
  <c r="AJ306" i="3"/>
  <c r="AI306" i="3"/>
  <c r="AH306" i="3"/>
  <c r="AG306" i="3"/>
  <c r="AF306" i="3"/>
  <c r="AE306" i="3"/>
  <c r="AD306" i="3"/>
  <c r="AC306" i="3"/>
  <c r="AB306" i="3"/>
  <c r="AA306" i="3"/>
  <c r="AY305" i="3"/>
  <c r="AV305" i="3"/>
  <c r="AU305" i="3"/>
  <c r="AT305" i="3"/>
  <c r="AS305" i="3"/>
  <c r="AR305" i="3"/>
  <c r="AQ305" i="3"/>
  <c r="AP305" i="3"/>
  <c r="AO305" i="3"/>
  <c r="AN305" i="3"/>
  <c r="AM305" i="3"/>
  <c r="AL305" i="3"/>
  <c r="AK305" i="3"/>
  <c r="AJ305" i="3"/>
  <c r="AI305" i="3"/>
  <c r="AH305" i="3"/>
  <c r="AG305" i="3"/>
  <c r="AF305" i="3"/>
  <c r="AE305" i="3"/>
  <c r="AD305" i="3"/>
  <c r="AC305" i="3"/>
  <c r="AB305" i="3"/>
  <c r="AA305" i="3"/>
  <c r="AY304" i="3"/>
  <c r="AV304" i="3"/>
  <c r="AU304" i="3"/>
  <c r="AT304" i="3"/>
  <c r="AS304" i="3"/>
  <c r="AR304" i="3"/>
  <c r="AQ304" i="3"/>
  <c r="AP304" i="3"/>
  <c r="AO304" i="3"/>
  <c r="AN304" i="3"/>
  <c r="AM304" i="3"/>
  <c r="AL304" i="3"/>
  <c r="AK304" i="3"/>
  <c r="AJ304" i="3"/>
  <c r="AI304" i="3"/>
  <c r="AH304" i="3"/>
  <c r="AG304" i="3"/>
  <c r="AF304" i="3"/>
  <c r="AE304" i="3"/>
  <c r="AD304" i="3"/>
  <c r="AC304" i="3"/>
  <c r="AB304" i="3"/>
  <c r="AA304" i="3"/>
  <c r="AY303" i="3"/>
  <c r="AV303" i="3"/>
  <c r="AU303" i="3"/>
  <c r="AT303" i="3"/>
  <c r="AS303" i="3"/>
  <c r="AR303" i="3"/>
  <c r="AQ303" i="3"/>
  <c r="AP303" i="3"/>
  <c r="AO303" i="3"/>
  <c r="AN303" i="3"/>
  <c r="AM303" i="3"/>
  <c r="AL303" i="3"/>
  <c r="AK303" i="3"/>
  <c r="AJ303" i="3"/>
  <c r="AI303" i="3"/>
  <c r="AH303" i="3"/>
  <c r="AG303" i="3"/>
  <c r="AF303" i="3"/>
  <c r="AE303" i="3"/>
  <c r="AD303" i="3"/>
  <c r="AC303" i="3"/>
  <c r="AB303" i="3"/>
  <c r="AA303" i="3"/>
  <c r="AY302" i="3"/>
  <c r="AV302" i="3"/>
  <c r="AU302" i="3"/>
  <c r="AT302" i="3"/>
  <c r="AS302" i="3"/>
  <c r="AR302" i="3"/>
  <c r="AQ302" i="3"/>
  <c r="AP302" i="3"/>
  <c r="AO302" i="3"/>
  <c r="AN302" i="3"/>
  <c r="AM302" i="3"/>
  <c r="AL302" i="3"/>
  <c r="AK302" i="3"/>
  <c r="AJ302" i="3"/>
  <c r="AI302" i="3"/>
  <c r="AH302" i="3"/>
  <c r="AG302" i="3"/>
  <c r="AF302" i="3"/>
  <c r="AE302" i="3"/>
  <c r="AD302" i="3"/>
  <c r="AC302" i="3"/>
  <c r="AB302" i="3"/>
  <c r="AA302" i="3"/>
  <c r="AY301" i="3"/>
  <c r="AV301" i="3"/>
  <c r="AU301" i="3"/>
  <c r="AT301" i="3"/>
  <c r="AS301" i="3"/>
  <c r="AR301" i="3"/>
  <c r="AQ301" i="3"/>
  <c r="AP301" i="3"/>
  <c r="AO301" i="3"/>
  <c r="AN301" i="3"/>
  <c r="AM301" i="3"/>
  <c r="AL301" i="3"/>
  <c r="AK301" i="3"/>
  <c r="AJ301" i="3"/>
  <c r="AI301" i="3"/>
  <c r="AH301" i="3"/>
  <c r="AG301" i="3"/>
  <c r="AF301" i="3"/>
  <c r="AE301" i="3"/>
  <c r="AD301" i="3"/>
  <c r="AC301" i="3"/>
  <c r="AB301" i="3"/>
  <c r="AA301" i="3"/>
  <c r="AY300" i="3"/>
  <c r="AV300" i="3"/>
  <c r="AU300" i="3"/>
  <c r="AT300" i="3"/>
  <c r="AS300" i="3"/>
  <c r="AR300" i="3"/>
  <c r="AQ300" i="3"/>
  <c r="AP300" i="3"/>
  <c r="AO300" i="3"/>
  <c r="AN300" i="3"/>
  <c r="AM300" i="3"/>
  <c r="AL300" i="3"/>
  <c r="AK300" i="3"/>
  <c r="AJ300" i="3"/>
  <c r="AI300" i="3"/>
  <c r="AH300" i="3"/>
  <c r="AG300" i="3"/>
  <c r="AF300" i="3"/>
  <c r="AE300" i="3"/>
  <c r="AD300" i="3"/>
  <c r="AC300" i="3"/>
  <c r="AB300" i="3"/>
  <c r="AA300" i="3"/>
  <c r="AY299" i="3"/>
  <c r="AV299" i="3"/>
  <c r="AU299" i="3"/>
  <c r="AT299" i="3"/>
  <c r="AS299" i="3"/>
  <c r="AR299" i="3"/>
  <c r="AQ299" i="3"/>
  <c r="AP299" i="3"/>
  <c r="AO299" i="3"/>
  <c r="AN299" i="3"/>
  <c r="AM299" i="3"/>
  <c r="AL299" i="3"/>
  <c r="AK299" i="3"/>
  <c r="AJ299" i="3"/>
  <c r="AI299" i="3"/>
  <c r="AH299" i="3"/>
  <c r="AG299" i="3"/>
  <c r="AF299" i="3"/>
  <c r="AE299" i="3"/>
  <c r="AD299" i="3"/>
  <c r="AC299" i="3"/>
  <c r="AB299" i="3"/>
  <c r="AA299" i="3"/>
  <c r="AY298" i="3"/>
  <c r="AV298" i="3"/>
  <c r="AU298" i="3"/>
  <c r="AT298" i="3"/>
  <c r="AS298" i="3"/>
  <c r="AR298" i="3"/>
  <c r="AQ298" i="3"/>
  <c r="AP298" i="3"/>
  <c r="AO298" i="3"/>
  <c r="AN298" i="3"/>
  <c r="AM298" i="3"/>
  <c r="AL298" i="3"/>
  <c r="AK298" i="3"/>
  <c r="AJ298" i="3"/>
  <c r="AI298" i="3"/>
  <c r="AH298" i="3"/>
  <c r="AG298" i="3"/>
  <c r="AF298" i="3"/>
  <c r="AE298" i="3"/>
  <c r="AD298" i="3"/>
  <c r="AC298" i="3"/>
  <c r="AB298" i="3"/>
  <c r="AA298" i="3"/>
  <c r="AY297" i="3"/>
  <c r="AV297" i="3"/>
  <c r="AU297" i="3"/>
  <c r="AT297" i="3"/>
  <c r="AS297" i="3"/>
  <c r="AR297" i="3"/>
  <c r="AQ297" i="3"/>
  <c r="AP297" i="3"/>
  <c r="AO297" i="3"/>
  <c r="AN297" i="3"/>
  <c r="AM297" i="3"/>
  <c r="AL297" i="3"/>
  <c r="AK297" i="3"/>
  <c r="AJ297" i="3"/>
  <c r="AI297" i="3"/>
  <c r="AH297" i="3"/>
  <c r="AG297" i="3"/>
  <c r="AF297" i="3"/>
  <c r="AE297" i="3"/>
  <c r="AD297" i="3"/>
  <c r="AC297" i="3"/>
  <c r="AB297" i="3"/>
  <c r="AA297" i="3"/>
  <c r="AY296" i="3"/>
  <c r="AV296" i="3"/>
  <c r="AU296" i="3"/>
  <c r="AT296" i="3"/>
  <c r="AS296" i="3"/>
  <c r="AR296" i="3"/>
  <c r="AQ296" i="3"/>
  <c r="AP296" i="3"/>
  <c r="AO296" i="3"/>
  <c r="AN296" i="3"/>
  <c r="AM296" i="3"/>
  <c r="AL296" i="3"/>
  <c r="AK296" i="3"/>
  <c r="AJ296" i="3"/>
  <c r="AI296" i="3"/>
  <c r="AH296" i="3"/>
  <c r="AG296" i="3"/>
  <c r="AF296" i="3"/>
  <c r="AE296" i="3"/>
  <c r="AD296" i="3"/>
  <c r="AC296" i="3"/>
  <c r="AB296" i="3"/>
  <c r="AA296" i="3"/>
  <c r="AY295" i="3"/>
  <c r="AV295" i="3"/>
  <c r="AU295" i="3"/>
  <c r="AT295" i="3"/>
  <c r="AS295" i="3"/>
  <c r="AR295" i="3"/>
  <c r="AQ295" i="3"/>
  <c r="AP295" i="3"/>
  <c r="AO295" i="3"/>
  <c r="AN295" i="3"/>
  <c r="AM295" i="3"/>
  <c r="AL295" i="3"/>
  <c r="AK295" i="3"/>
  <c r="AJ295" i="3"/>
  <c r="AI295" i="3"/>
  <c r="AH295" i="3"/>
  <c r="AG295" i="3"/>
  <c r="AF295" i="3"/>
  <c r="AE295" i="3"/>
  <c r="AD295" i="3"/>
  <c r="AC295" i="3"/>
  <c r="AB295" i="3"/>
  <c r="AA295" i="3"/>
  <c r="AY294" i="3"/>
  <c r="AV294" i="3"/>
  <c r="AU294" i="3"/>
  <c r="AT294" i="3"/>
  <c r="AS294" i="3"/>
  <c r="AR294" i="3"/>
  <c r="AQ294" i="3"/>
  <c r="AP294" i="3"/>
  <c r="AO294" i="3"/>
  <c r="AN294" i="3"/>
  <c r="AM294" i="3"/>
  <c r="AL294" i="3"/>
  <c r="AK294" i="3"/>
  <c r="AJ294" i="3"/>
  <c r="AI294" i="3"/>
  <c r="AH294" i="3"/>
  <c r="AG294" i="3"/>
  <c r="AF294" i="3"/>
  <c r="AE294" i="3"/>
  <c r="AD294" i="3"/>
  <c r="AC294" i="3"/>
  <c r="AB294" i="3"/>
  <c r="AA294" i="3"/>
  <c r="AY293" i="3"/>
  <c r="AV293" i="3"/>
  <c r="AU293" i="3"/>
  <c r="AT293" i="3"/>
  <c r="AS293" i="3"/>
  <c r="AR293" i="3"/>
  <c r="AQ293" i="3"/>
  <c r="AP293" i="3"/>
  <c r="AO293" i="3"/>
  <c r="AN293" i="3"/>
  <c r="AM293" i="3"/>
  <c r="AL293" i="3"/>
  <c r="AK293" i="3"/>
  <c r="AJ293" i="3"/>
  <c r="AI293" i="3"/>
  <c r="AH293" i="3"/>
  <c r="AG293" i="3"/>
  <c r="AF293" i="3"/>
  <c r="AE293" i="3"/>
  <c r="AD293" i="3"/>
  <c r="AC293" i="3"/>
  <c r="AB293" i="3"/>
  <c r="AA293" i="3"/>
  <c r="AY292" i="3"/>
  <c r="AV292" i="3"/>
  <c r="AU292" i="3"/>
  <c r="AT292" i="3"/>
  <c r="AS292" i="3"/>
  <c r="AR292" i="3"/>
  <c r="AQ292" i="3"/>
  <c r="AP292" i="3"/>
  <c r="AO292" i="3"/>
  <c r="AN292" i="3"/>
  <c r="AM292" i="3"/>
  <c r="AL292" i="3"/>
  <c r="AK292" i="3"/>
  <c r="AJ292" i="3"/>
  <c r="AI292" i="3"/>
  <c r="AH292" i="3"/>
  <c r="AG292" i="3"/>
  <c r="AF292" i="3"/>
  <c r="AE292" i="3"/>
  <c r="AD292" i="3"/>
  <c r="AC292" i="3"/>
  <c r="AB292" i="3"/>
  <c r="AA292" i="3"/>
  <c r="AY291" i="3"/>
  <c r="AV291" i="3"/>
  <c r="AU291" i="3"/>
  <c r="AT291" i="3"/>
  <c r="AS291" i="3"/>
  <c r="AR291" i="3"/>
  <c r="AQ291" i="3"/>
  <c r="AP291" i="3"/>
  <c r="AO291" i="3"/>
  <c r="AN291" i="3"/>
  <c r="AM291" i="3"/>
  <c r="AL291" i="3"/>
  <c r="AK291" i="3"/>
  <c r="AJ291" i="3"/>
  <c r="AI291" i="3"/>
  <c r="AH291" i="3"/>
  <c r="AG291" i="3"/>
  <c r="AF291" i="3"/>
  <c r="AE291" i="3"/>
  <c r="AD291" i="3"/>
  <c r="AC291" i="3"/>
  <c r="AB291" i="3"/>
  <c r="AA291" i="3"/>
  <c r="AY290" i="3"/>
  <c r="AV290" i="3"/>
  <c r="AU290" i="3"/>
  <c r="AT290" i="3"/>
  <c r="AS290" i="3"/>
  <c r="AR290" i="3"/>
  <c r="AQ290" i="3"/>
  <c r="AP290" i="3"/>
  <c r="AO290" i="3"/>
  <c r="AN290" i="3"/>
  <c r="AM290" i="3"/>
  <c r="AL290" i="3"/>
  <c r="AK290" i="3"/>
  <c r="AJ290" i="3"/>
  <c r="AI290" i="3"/>
  <c r="AH290" i="3"/>
  <c r="AG290" i="3"/>
  <c r="AF290" i="3"/>
  <c r="AE290" i="3"/>
  <c r="AD290" i="3"/>
  <c r="AC290" i="3"/>
  <c r="AB290" i="3"/>
  <c r="AA290" i="3"/>
  <c r="AY289" i="3"/>
  <c r="AV289" i="3"/>
  <c r="AU289" i="3"/>
  <c r="AT289" i="3"/>
  <c r="AS289" i="3"/>
  <c r="AR289" i="3"/>
  <c r="AQ289" i="3"/>
  <c r="AP289" i="3"/>
  <c r="AO289" i="3"/>
  <c r="AN289" i="3"/>
  <c r="AM289" i="3"/>
  <c r="AL289" i="3"/>
  <c r="AK289" i="3"/>
  <c r="AJ289" i="3"/>
  <c r="AI289" i="3"/>
  <c r="AH289" i="3"/>
  <c r="AG289" i="3"/>
  <c r="AF289" i="3"/>
  <c r="AE289" i="3"/>
  <c r="AD289" i="3"/>
  <c r="AC289" i="3"/>
  <c r="AB289" i="3"/>
  <c r="AA289" i="3"/>
  <c r="AY288" i="3"/>
  <c r="AV288" i="3"/>
  <c r="AU288" i="3"/>
  <c r="AT288" i="3"/>
  <c r="AS288" i="3"/>
  <c r="AR288" i="3"/>
  <c r="AQ288" i="3"/>
  <c r="AP288" i="3"/>
  <c r="AO288" i="3"/>
  <c r="AN288" i="3"/>
  <c r="AM288" i="3"/>
  <c r="AL288" i="3"/>
  <c r="AK288" i="3"/>
  <c r="AJ288" i="3"/>
  <c r="AI288" i="3"/>
  <c r="AH288" i="3"/>
  <c r="AG288" i="3"/>
  <c r="AF288" i="3"/>
  <c r="AE288" i="3"/>
  <c r="AD288" i="3"/>
  <c r="AC288" i="3"/>
  <c r="AB288" i="3"/>
  <c r="AA288" i="3"/>
  <c r="AY287" i="3"/>
  <c r="AV287" i="3"/>
  <c r="AU287" i="3"/>
  <c r="AT287" i="3"/>
  <c r="AS287" i="3"/>
  <c r="AR287" i="3"/>
  <c r="AQ287" i="3"/>
  <c r="AP287" i="3"/>
  <c r="AO287" i="3"/>
  <c r="AN287" i="3"/>
  <c r="AM287" i="3"/>
  <c r="AL287" i="3"/>
  <c r="AK287" i="3"/>
  <c r="AJ287" i="3"/>
  <c r="AI287" i="3"/>
  <c r="AH287" i="3"/>
  <c r="AG287" i="3"/>
  <c r="AF287" i="3"/>
  <c r="AE287" i="3"/>
  <c r="AD287" i="3"/>
  <c r="AC287" i="3"/>
  <c r="AB287" i="3"/>
  <c r="AA287" i="3"/>
  <c r="AY286" i="3"/>
  <c r="AV286" i="3"/>
  <c r="AU286" i="3"/>
  <c r="AT286" i="3"/>
  <c r="AS286" i="3"/>
  <c r="AR286" i="3"/>
  <c r="AQ286" i="3"/>
  <c r="AP286" i="3"/>
  <c r="AO286" i="3"/>
  <c r="AN286" i="3"/>
  <c r="AM286" i="3"/>
  <c r="AL286" i="3"/>
  <c r="AK286" i="3"/>
  <c r="AJ286" i="3"/>
  <c r="AI286" i="3"/>
  <c r="AH286" i="3"/>
  <c r="AG286" i="3"/>
  <c r="AF286" i="3"/>
  <c r="AE286" i="3"/>
  <c r="AD286" i="3"/>
  <c r="AC286" i="3"/>
  <c r="AB286" i="3"/>
  <c r="AA286" i="3"/>
  <c r="AY285" i="3"/>
  <c r="AV285" i="3"/>
  <c r="AU285" i="3"/>
  <c r="AT285" i="3"/>
  <c r="AS285" i="3"/>
  <c r="AR285" i="3"/>
  <c r="AQ285" i="3"/>
  <c r="AP285" i="3"/>
  <c r="AO285" i="3"/>
  <c r="AN285" i="3"/>
  <c r="AM285" i="3"/>
  <c r="AL285" i="3"/>
  <c r="AK285" i="3"/>
  <c r="AJ285" i="3"/>
  <c r="AI285" i="3"/>
  <c r="AH285" i="3"/>
  <c r="AG285" i="3"/>
  <c r="AF285" i="3"/>
  <c r="AE285" i="3"/>
  <c r="AD285" i="3"/>
  <c r="AC285" i="3"/>
  <c r="AB285" i="3"/>
  <c r="AA285" i="3"/>
  <c r="AY284" i="3"/>
  <c r="AV284" i="3"/>
  <c r="AU284" i="3"/>
  <c r="AT284" i="3"/>
  <c r="AS284" i="3"/>
  <c r="AR284" i="3"/>
  <c r="AQ284" i="3"/>
  <c r="AP284" i="3"/>
  <c r="AO284" i="3"/>
  <c r="AN284" i="3"/>
  <c r="AM284" i="3"/>
  <c r="AL284" i="3"/>
  <c r="AK284" i="3"/>
  <c r="AJ284" i="3"/>
  <c r="AI284" i="3"/>
  <c r="AH284" i="3"/>
  <c r="AG284" i="3"/>
  <c r="AF284" i="3"/>
  <c r="AE284" i="3"/>
  <c r="AD284" i="3"/>
  <c r="AC284" i="3"/>
  <c r="AB284" i="3"/>
  <c r="AA284" i="3"/>
  <c r="AY283" i="3"/>
  <c r="AV283" i="3"/>
  <c r="AU283" i="3"/>
  <c r="AT283" i="3"/>
  <c r="AS283" i="3"/>
  <c r="AR283" i="3"/>
  <c r="AQ283" i="3"/>
  <c r="AP283" i="3"/>
  <c r="AO283" i="3"/>
  <c r="AN283" i="3"/>
  <c r="AM283" i="3"/>
  <c r="AL283" i="3"/>
  <c r="AK283" i="3"/>
  <c r="AJ283" i="3"/>
  <c r="AI283" i="3"/>
  <c r="AH283" i="3"/>
  <c r="AG283" i="3"/>
  <c r="AF283" i="3"/>
  <c r="AE283" i="3"/>
  <c r="AD283" i="3"/>
  <c r="AC283" i="3"/>
  <c r="AB283" i="3"/>
  <c r="AA283" i="3"/>
  <c r="AY282" i="3"/>
  <c r="AV282" i="3"/>
  <c r="AU282" i="3"/>
  <c r="AT282" i="3"/>
  <c r="AS282" i="3"/>
  <c r="AR282" i="3"/>
  <c r="AQ282" i="3"/>
  <c r="AP282" i="3"/>
  <c r="AO282" i="3"/>
  <c r="AN282" i="3"/>
  <c r="AM282" i="3"/>
  <c r="AL282" i="3"/>
  <c r="AK282" i="3"/>
  <c r="AJ282" i="3"/>
  <c r="AI282" i="3"/>
  <c r="AH282" i="3"/>
  <c r="AG282" i="3"/>
  <c r="AF282" i="3"/>
  <c r="AE282" i="3"/>
  <c r="AD282" i="3"/>
  <c r="AC282" i="3"/>
  <c r="AB282" i="3"/>
  <c r="AA282" i="3"/>
  <c r="AY281" i="3"/>
  <c r="AV281" i="3"/>
  <c r="AU281" i="3"/>
  <c r="AT281" i="3"/>
  <c r="AS281" i="3"/>
  <c r="AR281" i="3"/>
  <c r="AQ281" i="3"/>
  <c r="AP281" i="3"/>
  <c r="AO281" i="3"/>
  <c r="AN281" i="3"/>
  <c r="AM281" i="3"/>
  <c r="AL281" i="3"/>
  <c r="AK281" i="3"/>
  <c r="AJ281" i="3"/>
  <c r="AI281" i="3"/>
  <c r="AH281" i="3"/>
  <c r="AG281" i="3"/>
  <c r="AF281" i="3"/>
  <c r="AE281" i="3"/>
  <c r="AD281" i="3"/>
  <c r="AC281" i="3"/>
  <c r="AB281" i="3"/>
  <c r="AA281" i="3"/>
  <c r="AY280" i="3"/>
  <c r="AV280" i="3"/>
  <c r="AU280" i="3"/>
  <c r="AT280" i="3"/>
  <c r="AS280" i="3"/>
  <c r="AR280" i="3"/>
  <c r="AQ280" i="3"/>
  <c r="AP280" i="3"/>
  <c r="AO280" i="3"/>
  <c r="AN280" i="3"/>
  <c r="AM280" i="3"/>
  <c r="AL280" i="3"/>
  <c r="AK280" i="3"/>
  <c r="AJ280" i="3"/>
  <c r="AI280" i="3"/>
  <c r="AH280" i="3"/>
  <c r="AG280" i="3"/>
  <c r="AF280" i="3"/>
  <c r="AE280" i="3"/>
  <c r="AD280" i="3"/>
  <c r="AC280" i="3"/>
  <c r="AB280" i="3"/>
  <c r="AA280" i="3"/>
  <c r="AY279" i="3"/>
  <c r="AV279" i="3"/>
  <c r="AU279" i="3"/>
  <c r="AT279" i="3"/>
  <c r="AS279" i="3"/>
  <c r="AR279" i="3"/>
  <c r="AQ279" i="3"/>
  <c r="AP279" i="3"/>
  <c r="AO279" i="3"/>
  <c r="AN279" i="3"/>
  <c r="AM279" i="3"/>
  <c r="AL279" i="3"/>
  <c r="AK279" i="3"/>
  <c r="AJ279" i="3"/>
  <c r="AI279" i="3"/>
  <c r="AH279" i="3"/>
  <c r="AG279" i="3"/>
  <c r="AF279" i="3"/>
  <c r="AE279" i="3"/>
  <c r="AD279" i="3"/>
  <c r="AC279" i="3"/>
  <c r="AB279" i="3"/>
  <c r="AA279" i="3"/>
  <c r="AY278" i="3"/>
  <c r="AV278" i="3"/>
  <c r="AU278" i="3"/>
  <c r="AT278" i="3"/>
  <c r="AS278" i="3"/>
  <c r="AR278" i="3"/>
  <c r="AQ278" i="3"/>
  <c r="AP278" i="3"/>
  <c r="AO278" i="3"/>
  <c r="AN278" i="3"/>
  <c r="AM278" i="3"/>
  <c r="AL278" i="3"/>
  <c r="AK278" i="3"/>
  <c r="AJ278" i="3"/>
  <c r="AI278" i="3"/>
  <c r="AH278" i="3"/>
  <c r="AG278" i="3"/>
  <c r="AF278" i="3"/>
  <c r="AE278" i="3"/>
  <c r="AD278" i="3"/>
  <c r="AC278" i="3"/>
  <c r="AB278" i="3"/>
  <c r="AA278" i="3"/>
  <c r="AY277" i="3"/>
  <c r="AV277" i="3"/>
  <c r="AU277" i="3"/>
  <c r="AT277" i="3"/>
  <c r="AS277" i="3"/>
  <c r="AR277" i="3"/>
  <c r="AQ277" i="3"/>
  <c r="AP277" i="3"/>
  <c r="AO277" i="3"/>
  <c r="AN277" i="3"/>
  <c r="AM277" i="3"/>
  <c r="AL277" i="3"/>
  <c r="AK277" i="3"/>
  <c r="AJ277" i="3"/>
  <c r="AI277" i="3"/>
  <c r="AH277" i="3"/>
  <c r="AG277" i="3"/>
  <c r="AF277" i="3"/>
  <c r="AE277" i="3"/>
  <c r="AD277" i="3"/>
  <c r="AC277" i="3"/>
  <c r="AB277" i="3"/>
  <c r="AA277" i="3"/>
  <c r="AY276" i="3"/>
  <c r="AV276" i="3"/>
  <c r="AU276" i="3"/>
  <c r="AT276" i="3"/>
  <c r="AS276" i="3"/>
  <c r="AR276" i="3"/>
  <c r="AQ276" i="3"/>
  <c r="AP276" i="3"/>
  <c r="AO276" i="3"/>
  <c r="AN276" i="3"/>
  <c r="AM276" i="3"/>
  <c r="AL276" i="3"/>
  <c r="AK276" i="3"/>
  <c r="AJ276" i="3"/>
  <c r="AI276" i="3"/>
  <c r="AH276" i="3"/>
  <c r="AG276" i="3"/>
  <c r="AF276" i="3"/>
  <c r="AE276" i="3"/>
  <c r="AD276" i="3"/>
  <c r="AC276" i="3"/>
  <c r="AB276" i="3"/>
  <c r="AA276" i="3"/>
  <c r="AY275" i="3"/>
  <c r="AV275" i="3"/>
  <c r="AU275" i="3"/>
  <c r="AT275" i="3"/>
  <c r="AS275" i="3"/>
  <c r="AR275" i="3"/>
  <c r="AQ275" i="3"/>
  <c r="AP275" i="3"/>
  <c r="AO275" i="3"/>
  <c r="AN275" i="3"/>
  <c r="AM275" i="3"/>
  <c r="AL275" i="3"/>
  <c r="AK275" i="3"/>
  <c r="AJ275" i="3"/>
  <c r="AI275" i="3"/>
  <c r="AH275" i="3"/>
  <c r="AG275" i="3"/>
  <c r="AF275" i="3"/>
  <c r="AE275" i="3"/>
  <c r="AD275" i="3"/>
  <c r="AC275" i="3"/>
  <c r="AB275" i="3"/>
  <c r="AA275" i="3"/>
  <c r="AY274" i="3"/>
  <c r="AV274" i="3"/>
  <c r="AU274" i="3"/>
  <c r="AT274" i="3"/>
  <c r="AS274" i="3"/>
  <c r="AR274" i="3"/>
  <c r="AQ274" i="3"/>
  <c r="AP274" i="3"/>
  <c r="AO274" i="3"/>
  <c r="AN274" i="3"/>
  <c r="AM274" i="3"/>
  <c r="AL274" i="3"/>
  <c r="AK274" i="3"/>
  <c r="AJ274" i="3"/>
  <c r="AI274" i="3"/>
  <c r="AH274" i="3"/>
  <c r="AG274" i="3"/>
  <c r="AF274" i="3"/>
  <c r="AE274" i="3"/>
  <c r="AD274" i="3"/>
  <c r="AC274" i="3"/>
  <c r="AB274" i="3"/>
  <c r="AA274" i="3"/>
  <c r="AY273" i="3"/>
  <c r="AV273" i="3"/>
  <c r="AU273" i="3"/>
  <c r="AT273" i="3"/>
  <c r="AS273" i="3"/>
  <c r="AR273" i="3"/>
  <c r="AQ273" i="3"/>
  <c r="AP273" i="3"/>
  <c r="AO273" i="3"/>
  <c r="AN273" i="3"/>
  <c r="AM273" i="3"/>
  <c r="AL273" i="3"/>
  <c r="AK273" i="3"/>
  <c r="AJ273" i="3"/>
  <c r="AI273" i="3"/>
  <c r="AH273" i="3"/>
  <c r="AG273" i="3"/>
  <c r="AF273" i="3"/>
  <c r="AE273" i="3"/>
  <c r="AD273" i="3"/>
  <c r="AC273" i="3"/>
  <c r="AB273" i="3"/>
  <c r="AA273" i="3"/>
  <c r="AY272" i="3"/>
  <c r="AV272" i="3"/>
  <c r="AU272" i="3"/>
  <c r="AT272" i="3"/>
  <c r="AS272" i="3"/>
  <c r="AR272" i="3"/>
  <c r="AQ272" i="3"/>
  <c r="AP272" i="3"/>
  <c r="AO272" i="3"/>
  <c r="AN272" i="3"/>
  <c r="AM272" i="3"/>
  <c r="AL272" i="3"/>
  <c r="AK272" i="3"/>
  <c r="AJ272" i="3"/>
  <c r="AI272" i="3"/>
  <c r="AH272" i="3"/>
  <c r="AG272" i="3"/>
  <c r="AF272" i="3"/>
  <c r="AE272" i="3"/>
  <c r="AD272" i="3"/>
  <c r="AC272" i="3"/>
  <c r="AB272" i="3"/>
  <c r="AA272" i="3"/>
  <c r="AY271" i="3"/>
  <c r="AV271" i="3"/>
  <c r="AU271" i="3"/>
  <c r="AT271" i="3"/>
  <c r="AS271" i="3"/>
  <c r="AR271" i="3"/>
  <c r="AQ271" i="3"/>
  <c r="AP271" i="3"/>
  <c r="AO271" i="3"/>
  <c r="AN271" i="3"/>
  <c r="AM271" i="3"/>
  <c r="AL271" i="3"/>
  <c r="AK271" i="3"/>
  <c r="AJ271" i="3"/>
  <c r="AI271" i="3"/>
  <c r="AH271" i="3"/>
  <c r="AG271" i="3"/>
  <c r="AF271" i="3"/>
  <c r="AE271" i="3"/>
  <c r="AD271" i="3"/>
  <c r="AC271" i="3"/>
  <c r="AB271" i="3"/>
  <c r="AA271" i="3"/>
  <c r="AY270" i="3"/>
  <c r="AV270" i="3"/>
  <c r="AU270" i="3"/>
  <c r="AT270" i="3"/>
  <c r="AS270" i="3"/>
  <c r="AR270" i="3"/>
  <c r="AQ270" i="3"/>
  <c r="AP270" i="3"/>
  <c r="AO270" i="3"/>
  <c r="AN270" i="3"/>
  <c r="AM270" i="3"/>
  <c r="AL270" i="3"/>
  <c r="AK270" i="3"/>
  <c r="AJ270" i="3"/>
  <c r="AI270" i="3"/>
  <c r="AH270" i="3"/>
  <c r="AG270" i="3"/>
  <c r="AF270" i="3"/>
  <c r="AE270" i="3"/>
  <c r="AD270" i="3"/>
  <c r="AC270" i="3"/>
  <c r="AB270" i="3"/>
  <c r="AA270" i="3"/>
  <c r="AY269" i="3"/>
  <c r="AV269" i="3"/>
  <c r="AU269" i="3"/>
  <c r="AT269" i="3"/>
  <c r="AS269" i="3"/>
  <c r="AR269" i="3"/>
  <c r="AQ269" i="3"/>
  <c r="AP269" i="3"/>
  <c r="AO269" i="3"/>
  <c r="AN269" i="3"/>
  <c r="AM269" i="3"/>
  <c r="AL269" i="3"/>
  <c r="AK269" i="3"/>
  <c r="AJ269" i="3"/>
  <c r="AI269" i="3"/>
  <c r="AH269" i="3"/>
  <c r="AG269" i="3"/>
  <c r="AF269" i="3"/>
  <c r="AE269" i="3"/>
  <c r="AD269" i="3"/>
  <c r="AC269" i="3"/>
  <c r="AB269" i="3"/>
  <c r="AA269" i="3"/>
  <c r="AY268" i="3"/>
  <c r="AV268" i="3"/>
  <c r="AU268" i="3"/>
  <c r="AT268" i="3"/>
  <c r="AS268" i="3"/>
  <c r="AR268" i="3"/>
  <c r="AQ268" i="3"/>
  <c r="AP268" i="3"/>
  <c r="AO268" i="3"/>
  <c r="AN268" i="3"/>
  <c r="AM268" i="3"/>
  <c r="AL268" i="3"/>
  <c r="AK268" i="3"/>
  <c r="AJ268" i="3"/>
  <c r="AI268" i="3"/>
  <c r="AH268" i="3"/>
  <c r="AG268" i="3"/>
  <c r="AF268" i="3"/>
  <c r="AE268" i="3"/>
  <c r="AD268" i="3"/>
  <c r="AC268" i="3"/>
  <c r="AB268" i="3"/>
  <c r="AA268" i="3"/>
  <c r="AY267" i="3"/>
  <c r="AV267" i="3"/>
  <c r="AU267" i="3"/>
  <c r="AT267" i="3"/>
  <c r="AS267" i="3"/>
  <c r="AR267" i="3"/>
  <c r="AQ267" i="3"/>
  <c r="AP267" i="3"/>
  <c r="AO267" i="3"/>
  <c r="AN267" i="3"/>
  <c r="AM267" i="3"/>
  <c r="AL267" i="3"/>
  <c r="AK267" i="3"/>
  <c r="AJ267" i="3"/>
  <c r="AI267" i="3"/>
  <c r="AH267" i="3"/>
  <c r="AG267" i="3"/>
  <c r="AF267" i="3"/>
  <c r="AE267" i="3"/>
  <c r="AD267" i="3"/>
  <c r="AC267" i="3"/>
  <c r="AB267" i="3"/>
  <c r="AA267" i="3"/>
  <c r="AY266" i="3"/>
  <c r="AV266" i="3"/>
  <c r="AU266" i="3"/>
  <c r="AT266" i="3"/>
  <c r="AS266" i="3"/>
  <c r="AR266" i="3"/>
  <c r="AQ266" i="3"/>
  <c r="AP266" i="3"/>
  <c r="AO266" i="3"/>
  <c r="AN266" i="3"/>
  <c r="AM266" i="3"/>
  <c r="AL266" i="3"/>
  <c r="AK266" i="3"/>
  <c r="AJ266" i="3"/>
  <c r="AI266" i="3"/>
  <c r="AH266" i="3"/>
  <c r="AG266" i="3"/>
  <c r="AF266" i="3"/>
  <c r="AE266" i="3"/>
  <c r="AD266" i="3"/>
  <c r="AC266" i="3"/>
  <c r="AB266" i="3"/>
  <c r="AA266" i="3"/>
  <c r="AY265" i="3"/>
  <c r="AV265" i="3"/>
  <c r="AU265" i="3"/>
  <c r="AT265" i="3"/>
  <c r="AS265" i="3"/>
  <c r="AR265" i="3"/>
  <c r="AQ265" i="3"/>
  <c r="AP265" i="3"/>
  <c r="AO265" i="3"/>
  <c r="AN265" i="3"/>
  <c r="AM265" i="3"/>
  <c r="AL265" i="3"/>
  <c r="AK265" i="3"/>
  <c r="AJ265" i="3"/>
  <c r="AI265" i="3"/>
  <c r="AH265" i="3"/>
  <c r="AG265" i="3"/>
  <c r="AF265" i="3"/>
  <c r="AE265" i="3"/>
  <c r="AD265" i="3"/>
  <c r="AC265" i="3"/>
  <c r="AB265" i="3"/>
  <c r="AA265" i="3"/>
  <c r="AY264" i="3"/>
  <c r="AV264" i="3"/>
  <c r="AU264" i="3"/>
  <c r="AT264" i="3"/>
  <c r="AS264" i="3"/>
  <c r="AR264" i="3"/>
  <c r="AQ264" i="3"/>
  <c r="AP264" i="3"/>
  <c r="AO264" i="3"/>
  <c r="AN264" i="3"/>
  <c r="AM264" i="3"/>
  <c r="AL264" i="3"/>
  <c r="AK264" i="3"/>
  <c r="AJ264" i="3"/>
  <c r="AI264" i="3"/>
  <c r="AH264" i="3"/>
  <c r="AG264" i="3"/>
  <c r="AF264" i="3"/>
  <c r="AE264" i="3"/>
  <c r="AD264" i="3"/>
  <c r="AC264" i="3"/>
  <c r="AB264" i="3"/>
  <c r="AA264" i="3"/>
  <c r="AY263" i="3"/>
  <c r="AV263" i="3"/>
  <c r="AU263" i="3"/>
  <c r="AT263" i="3"/>
  <c r="AS263" i="3"/>
  <c r="AR263" i="3"/>
  <c r="AQ263" i="3"/>
  <c r="AP263" i="3"/>
  <c r="AO263" i="3"/>
  <c r="AN263" i="3"/>
  <c r="AM263" i="3"/>
  <c r="AL263" i="3"/>
  <c r="AK263" i="3"/>
  <c r="AJ263" i="3"/>
  <c r="AI263" i="3"/>
  <c r="AH263" i="3"/>
  <c r="AG263" i="3"/>
  <c r="AF263" i="3"/>
  <c r="AE263" i="3"/>
  <c r="AD263" i="3"/>
  <c r="AC263" i="3"/>
  <c r="AB263" i="3"/>
  <c r="AA263" i="3"/>
  <c r="AY262" i="3"/>
  <c r="AV262" i="3"/>
  <c r="AU262" i="3"/>
  <c r="AT262" i="3"/>
  <c r="AS262" i="3"/>
  <c r="AR262" i="3"/>
  <c r="AQ262" i="3"/>
  <c r="AP262" i="3"/>
  <c r="AO262" i="3"/>
  <c r="AN262" i="3"/>
  <c r="AM262" i="3"/>
  <c r="AL262" i="3"/>
  <c r="AK262" i="3"/>
  <c r="AJ262" i="3"/>
  <c r="AI262" i="3"/>
  <c r="AH262" i="3"/>
  <c r="AG262" i="3"/>
  <c r="AF262" i="3"/>
  <c r="AE262" i="3"/>
  <c r="AD262" i="3"/>
  <c r="AC262" i="3"/>
  <c r="AB262" i="3"/>
  <c r="AA262" i="3"/>
  <c r="AY261" i="3"/>
  <c r="AV261" i="3"/>
  <c r="AU261" i="3"/>
  <c r="AT261" i="3"/>
  <c r="AS261" i="3"/>
  <c r="AR261" i="3"/>
  <c r="AQ261" i="3"/>
  <c r="AP261" i="3"/>
  <c r="AO261" i="3"/>
  <c r="AN261" i="3"/>
  <c r="AM261" i="3"/>
  <c r="AL261" i="3"/>
  <c r="AK261" i="3"/>
  <c r="AJ261" i="3"/>
  <c r="AI261" i="3"/>
  <c r="AH261" i="3"/>
  <c r="AG261" i="3"/>
  <c r="AF261" i="3"/>
  <c r="AE261" i="3"/>
  <c r="AD261" i="3"/>
  <c r="AC261" i="3"/>
  <c r="AB261" i="3"/>
  <c r="AA261" i="3"/>
  <c r="AY260" i="3"/>
  <c r="AV260" i="3"/>
  <c r="AU260" i="3"/>
  <c r="AT260" i="3"/>
  <c r="AS260" i="3"/>
  <c r="AR260" i="3"/>
  <c r="AQ260" i="3"/>
  <c r="AP260" i="3"/>
  <c r="AO260" i="3"/>
  <c r="AN260" i="3"/>
  <c r="AM260" i="3"/>
  <c r="AL260" i="3"/>
  <c r="AK260" i="3"/>
  <c r="AJ260" i="3"/>
  <c r="AI260" i="3"/>
  <c r="AH260" i="3"/>
  <c r="AG260" i="3"/>
  <c r="AF260" i="3"/>
  <c r="AE260" i="3"/>
  <c r="AD260" i="3"/>
  <c r="AC260" i="3"/>
  <c r="AB260" i="3"/>
  <c r="AA260" i="3"/>
  <c r="AY259" i="3"/>
  <c r="AV259" i="3"/>
  <c r="AU259" i="3"/>
  <c r="AT259" i="3"/>
  <c r="AS259" i="3"/>
  <c r="AR259" i="3"/>
  <c r="AQ259" i="3"/>
  <c r="AP259" i="3"/>
  <c r="AO259" i="3"/>
  <c r="AN259" i="3"/>
  <c r="AM259" i="3"/>
  <c r="AL259" i="3"/>
  <c r="AK259" i="3"/>
  <c r="AJ259" i="3"/>
  <c r="AI259" i="3"/>
  <c r="AH259" i="3"/>
  <c r="AG259" i="3"/>
  <c r="AF259" i="3"/>
  <c r="AE259" i="3"/>
  <c r="AD259" i="3"/>
  <c r="AC259" i="3"/>
  <c r="AB259" i="3"/>
  <c r="AA259" i="3"/>
  <c r="AY258" i="3"/>
  <c r="AV258" i="3"/>
  <c r="AU258" i="3"/>
  <c r="AT258" i="3"/>
  <c r="AS258" i="3"/>
  <c r="AR258" i="3"/>
  <c r="AQ258" i="3"/>
  <c r="AP258" i="3"/>
  <c r="AO258" i="3"/>
  <c r="AN258" i="3"/>
  <c r="AM258" i="3"/>
  <c r="AL258" i="3"/>
  <c r="AK258" i="3"/>
  <c r="AJ258" i="3"/>
  <c r="AI258" i="3"/>
  <c r="AH258" i="3"/>
  <c r="AG258" i="3"/>
  <c r="AF258" i="3"/>
  <c r="AE258" i="3"/>
  <c r="AD258" i="3"/>
  <c r="AC258" i="3"/>
  <c r="AB258" i="3"/>
  <c r="AA258" i="3"/>
  <c r="AY257" i="3"/>
  <c r="AV257" i="3"/>
  <c r="AU257" i="3"/>
  <c r="AT257" i="3"/>
  <c r="AS257" i="3"/>
  <c r="AR257" i="3"/>
  <c r="AQ257" i="3"/>
  <c r="AP257" i="3"/>
  <c r="AO257" i="3"/>
  <c r="AN257" i="3"/>
  <c r="AM257" i="3"/>
  <c r="AL257" i="3"/>
  <c r="AK257" i="3"/>
  <c r="AJ257" i="3"/>
  <c r="AI257" i="3"/>
  <c r="AH257" i="3"/>
  <c r="AG257" i="3"/>
  <c r="AF257" i="3"/>
  <c r="AE257" i="3"/>
  <c r="AD257" i="3"/>
  <c r="AC257" i="3"/>
  <c r="AB257" i="3"/>
  <c r="AA257" i="3"/>
  <c r="AY256" i="3"/>
  <c r="AV256" i="3"/>
  <c r="AU256" i="3"/>
  <c r="AT256" i="3"/>
  <c r="AS256" i="3"/>
  <c r="AR256" i="3"/>
  <c r="AQ256" i="3"/>
  <c r="AP256" i="3"/>
  <c r="AO256" i="3"/>
  <c r="AN256" i="3"/>
  <c r="AM256" i="3"/>
  <c r="AL256" i="3"/>
  <c r="AK256" i="3"/>
  <c r="AJ256" i="3"/>
  <c r="AI256" i="3"/>
  <c r="AH256" i="3"/>
  <c r="AG256" i="3"/>
  <c r="AF256" i="3"/>
  <c r="AE256" i="3"/>
  <c r="AD256" i="3"/>
  <c r="AC256" i="3"/>
  <c r="AB256" i="3"/>
  <c r="AA256" i="3"/>
  <c r="AY255" i="3"/>
  <c r="AV255" i="3"/>
  <c r="AU255" i="3"/>
  <c r="AT255" i="3"/>
  <c r="AS255" i="3"/>
  <c r="AR255" i="3"/>
  <c r="AQ255" i="3"/>
  <c r="AP255" i="3"/>
  <c r="AO255" i="3"/>
  <c r="AN255" i="3"/>
  <c r="AM255" i="3"/>
  <c r="AL255" i="3"/>
  <c r="AK255" i="3"/>
  <c r="AJ255" i="3"/>
  <c r="AI255" i="3"/>
  <c r="AH255" i="3"/>
  <c r="AG255" i="3"/>
  <c r="AF255" i="3"/>
  <c r="AE255" i="3"/>
  <c r="AD255" i="3"/>
  <c r="AC255" i="3"/>
  <c r="AB255" i="3"/>
  <c r="AA255" i="3"/>
  <c r="AY254" i="3"/>
  <c r="AV254" i="3"/>
  <c r="AU254" i="3"/>
  <c r="AT254" i="3"/>
  <c r="AS254" i="3"/>
  <c r="AR254" i="3"/>
  <c r="AQ254" i="3"/>
  <c r="AP254" i="3"/>
  <c r="AO254" i="3"/>
  <c r="AN254" i="3"/>
  <c r="AM254" i="3"/>
  <c r="AL254" i="3"/>
  <c r="AK254" i="3"/>
  <c r="AJ254" i="3"/>
  <c r="AI254" i="3"/>
  <c r="AH254" i="3"/>
  <c r="AG254" i="3"/>
  <c r="AF254" i="3"/>
  <c r="AE254" i="3"/>
  <c r="AD254" i="3"/>
  <c r="AC254" i="3"/>
  <c r="AB254" i="3"/>
  <c r="AA254" i="3"/>
  <c r="AY253" i="3"/>
  <c r="AV253" i="3"/>
  <c r="AU253" i="3"/>
  <c r="AT253" i="3"/>
  <c r="AS253" i="3"/>
  <c r="AR253" i="3"/>
  <c r="AQ253" i="3"/>
  <c r="AP253" i="3"/>
  <c r="AO253" i="3"/>
  <c r="AN253" i="3"/>
  <c r="AM253" i="3"/>
  <c r="AL253" i="3"/>
  <c r="AK253" i="3"/>
  <c r="AJ253" i="3"/>
  <c r="AI253" i="3"/>
  <c r="AH253" i="3"/>
  <c r="AG253" i="3"/>
  <c r="AF253" i="3"/>
  <c r="AE253" i="3"/>
  <c r="AD253" i="3"/>
  <c r="AC253" i="3"/>
  <c r="AB253" i="3"/>
  <c r="AA253" i="3"/>
  <c r="AY252" i="3"/>
  <c r="AV252" i="3"/>
  <c r="AU252" i="3"/>
  <c r="AT252" i="3"/>
  <c r="AS252" i="3"/>
  <c r="AR252" i="3"/>
  <c r="AQ252" i="3"/>
  <c r="AP252" i="3"/>
  <c r="AO252" i="3"/>
  <c r="AN252" i="3"/>
  <c r="AM252" i="3"/>
  <c r="AL252" i="3"/>
  <c r="AK252" i="3"/>
  <c r="AJ252" i="3"/>
  <c r="AI252" i="3"/>
  <c r="AH252" i="3"/>
  <c r="AG252" i="3"/>
  <c r="AF252" i="3"/>
  <c r="AE252" i="3"/>
  <c r="AD252" i="3"/>
  <c r="AC252" i="3"/>
  <c r="AB252" i="3"/>
  <c r="AA252" i="3"/>
  <c r="AY251" i="3"/>
  <c r="AV251" i="3"/>
  <c r="AU251" i="3"/>
  <c r="AT251" i="3"/>
  <c r="AS251" i="3"/>
  <c r="AR251" i="3"/>
  <c r="AQ251" i="3"/>
  <c r="AP251" i="3"/>
  <c r="AO251" i="3"/>
  <c r="AN251" i="3"/>
  <c r="AM251" i="3"/>
  <c r="AL251" i="3"/>
  <c r="AK251" i="3"/>
  <c r="AJ251" i="3"/>
  <c r="AI251" i="3"/>
  <c r="AH251" i="3"/>
  <c r="AG251" i="3"/>
  <c r="AF251" i="3"/>
  <c r="AE251" i="3"/>
  <c r="AD251" i="3"/>
  <c r="AC251" i="3"/>
  <c r="AB251" i="3"/>
  <c r="AA251" i="3"/>
  <c r="AY250" i="3"/>
  <c r="AV250" i="3"/>
  <c r="AU250" i="3"/>
  <c r="AT250" i="3"/>
  <c r="AS250" i="3"/>
  <c r="AR250" i="3"/>
  <c r="AQ250" i="3"/>
  <c r="AP250" i="3"/>
  <c r="AO250" i="3"/>
  <c r="AN250" i="3"/>
  <c r="AM250" i="3"/>
  <c r="AL250" i="3"/>
  <c r="AK250" i="3"/>
  <c r="AJ250" i="3"/>
  <c r="AI250" i="3"/>
  <c r="AH250" i="3"/>
  <c r="AG250" i="3"/>
  <c r="AF250" i="3"/>
  <c r="AE250" i="3"/>
  <c r="AD250" i="3"/>
  <c r="AC250" i="3"/>
  <c r="AB250" i="3"/>
  <c r="AA250" i="3"/>
  <c r="AY249" i="3"/>
  <c r="AV249" i="3"/>
  <c r="AU249" i="3"/>
  <c r="AT249" i="3"/>
  <c r="AS249" i="3"/>
  <c r="AR249" i="3"/>
  <c r="AQ249" i="3"/>
  <c r="AP249" i="3"/>
  <c r="AO249" i="3"/>
  <c r="AN249" i="3"/>
  <c r="AM249" i="3"/>
  <c r="AL249" i="3"/>
  <c r="AK249" i="3"/>
  <c r="AJ249" i="3"/>
  <c r="AI249" i="3"/>
  <c r="AH249" i="3"/>
  <c r="AG249" i="3"/>
  <c r="AF249" i="3"/>
  <c r="AE249" i="3"/>
  <c r="AD249" i="3"/>
  <c r="AC249" i="3"/>
  <c r="AB249" i="3"/>
  <c r="AA249" i="3"/>
  <c r="AY248" i="3"/>
  <c r="AV248" i="3"/>
  <c r="AU248" i="3"/>
  <c r="AT248" i="3"/>
  <c r="AS248" i="3"/>
  <c r="AR248" i="3"/>
  <c r="AQ248" i="3"/>
  <c r="AP248" i="3"/>
  <c r="AO248" i="3"/>
  <c r="AN248" i="3"/>
  <c r="AM248" i="3"/>
  <c r="AL248" i="3"/>
  <c r="AK248" i="3"/>
  <c r="AJ248" i="3"/>
  <c r="AI248" i="3"/>
  <c r="AH248" i="3"/>
  <c r="AG248" i="3"/>
  <c r="AF248" i="3"/>
  <c r="AE248" i="3"/>
  <c r="AD248" i="3"/>
  <c r="AC248" i="3"/>
  <c r="AB248" i="3"/>
  <c r="AA248" i="3"/>
  <c r="AY247" i="3"/>
  <c r="AV247" i="3"/>
  <c r="AU247" i="3"/>
  <c r="AT247" i="3"/>
  <c r="AS247" i="3"/>
  <c r="AR247" i="3"/>
  <c r="AQ247" i="3"/>
  <c r="AP247" i="3"/>
  <c r="AO247" i="3"/>
  <c r="AN247" i="3"/>
  <c r="AM247" i="3"/>
  <c r="AL247" i="3"/>
  <c r="AK247" i="3"/>
  <c r="AJ247" i="3"/>
  <c r="AI247" i="3"/>
  <c r="AH247" i="3"/>
  <c r="AG247" i="3"/>
  <c r="AF247" i="3"/>
  <c r="AE247" i="3"/>
  <c r="AD247" i="3"/>
  <c r="AC247" i="3"/>
  <c r="AB247" i="3"/>
  <c r="AA247" i="3"/>
  <c r="AY246" i="3"/>
  <c r="AV246" i="3"/>
  <c r="AU246" i="3"/>
  <c r="AT246" i="3"/>
  <c r="AS246" i="3"/>
  <c r="AR246" i="3"/>
  <c r="AQ246" i="3"/>
  <c r="AP246" i="3"/>
  <c r="AO246" i="3"/>
  <c r="AN246" i="3"/>
  <c r="AM246" i="3"/>
  <c r="AL246" i="3"/>
  <c r="AK246" i="3"/>
  <c r="AJ246" i="3"/>
  <c r="AI246" i="3"/>
  <c r="AH246" i="3"/>
  <c r="AG246" i="3"/>
  <c r="AF246" i="3"/>
  <c r="AE246" i="3"/>
  <c r="AD246" i="3"/>
  <c r="AC246" i="3"/>
  <c r="AB246" i="3"/>
  <c r="AA246" i="3"/>
  <c r="AY245" i="3"/>
  <c r="AV245" i="3"/>
  <c r="AU245" i="3"/>
  <c r="AT245" i="3"/>
  <c r="AS245" i="3"/>
  <c r="AR245" i="3"/>
  <c r="AQ245" i="3"/>
  <c r="AP245" i="3"/>
  <c r="AO245" i="3"/>
  <c r="AN245" i="3"/>
  <c r="AM245" i="3"/>
  <c r="AL245" i="3"/>
  <c r="AK245" i="3"/>
  <c r="AJ245" i="3"/>
  <c r="AI245" i="3"/>
  <c r="AH245" i="3"/>
  <c r="AG245" i="3"/>
  <c r="AF245" i="3"/>
  <c r="AE245" i="3"/>
  <c r="AD245" i="3"/>
  <c r="AC245" i="3"/>
  <c r="AB245" i="3"/>
  <c r="AA245" i="3"/>
  <c r="AY244" i="3"/>
  <c r="AV244" i="3"/>
  <c r="AU244" i="3"/>
  <c r="AT244" i="3"/>
  <c r="AS244" i="3"/>
  <c r="AR244" i="3"/>
  <c r="AQ244" i="3"/>
  <c r="AP244" i="3"/>
  <c r="AO244" i="3"/>
  <c r="AN244" i="3"/>
  <c r="AM244" i="3"/>
  <c r="AL244" i="3"/>
  <c r="AK244" i="3"/>
  <c r="AJ244" i="3"/>
  <c r="AI244" i="3"/>
  <c r="AH244" i="3"/>
  <c r="AG244" i="3"/>
  <c r="AF244" i="3"/>
  <c r="AE244" i="3"/>
  <c r="AD244" i="3"/>
  <c r="AC244" i="3"/>
  <c r="AB244" i="3"/>
  <c r="AA244" i="3"/>
  <c r="AY243" i="3"/>
  <c r="AV243" i="3"/>
  <c r="AU243" i="3"/>
  <c r="AT243" i="3"/>
  <c r="AS243" i="3"/>
  <c r="AR243" i="3"/>
  <c r="AQ243" i="3"/>
  <c r="AP243" i="3"/>
  <c r="AO243" i="3"/>
  <c r="AN243" i="3"/>
  <c r="AM243" i="3"/>
  <c r="AL243" i="3"/>
  <c r="AK243" i="3"/>
  <c r="AJ243" i="3"/>
  <c r="AI243" i="3"/>
  <c r="AH243" i="3"/>
  <c r="AG243" i="3"/>
  <c r="AF243" i="3"/>
  <c r="AE243" i="3"/>
  <c r="AD243" i="3"/>
  <c r="AC243" i="3"/>
  <c r="AB243" i="3"/>
  <c r="AA243" i="3"/>
  <c r="AY242" i="3"/>
  <c r="AV242" i="3"/>
  <c r="AU242" i="3"/>
  <c r="AT242" i="3"/>
  <c r="AS242" i="3"/>
  <c r="AR242" i="3"/>
  <c r="AQ242" i="3"/>
  <c r="AP242" i="3"/>
  <c r="AO242" i="3"/>
  <c r="AN242" i="3"/>
  <c r="AM242" i="3"/>
  <c r="AL242" i="3"/>
  <c r="AK242" i="3"/>
  <c r="AJ242" i="3"/>
  <c r="AI242" i="3"/>
  <c r="AH242" i="3"/>
  <c r="AG242" i="3"/>
  <c r="AF242" i="3"/>
  <c r="AE242" i="3"/>
  <c r="AD242" i="3"/>
  <c r="AC242" i="3"/>
  <c r="AB242" i="3"/>
  <c r="AA242" i="3"/>
  <c r="AY241" i="3"/>
  <c r="AV241" i="3"/>
  <c r="AU241" i="3"/>
  <c r="AT241" i="3"/>
  <c r="AS241" i="3"/>
  <c r="AR241" i="3"/>
  <c r="AQ241" i="3"/>
  <c r="AP241" i="3"/>
  <c r="AO241" i="3"/>
  <c r="AN241" i="3"/>
  <c r="AM241" i="3"/>
  <c r="AL241" i="3"/>
  <c r="AK241" i="3"/>
  <c r="AJ241" i="3"/>
  <c r="AI241" i="3"/>
  <c r="AH241" i="3"/>
  <c r="AG241" i="3"/>
  <c r="AF241" i="3"/>
  <c r="AE241" i="3"/>
  <c r="AD241" i="3"/>
  <c r="AC241" i="3"/>
  <c r="AB241" i="3"/>
  <c r="AA241" i="3"/>
  <c r="AY240" i="3"/>
  <c r="AV240" i="3"/>
  <c r="AU240" i="3"/>
  <c r="AT240" i="3"/>
  <c r="AS240" i="3"/>
  <c r="AR240" i="3"/>
  <c r="AQ240" i="3"/>
  <c r="AP240" i="3"/>
  <c r="AO240" i="3"/>
  <c r="AN240" i="3"/>
  <c r="AM240" i="3"/>
  <c r="AL240" i="3"/>
  <c r="AK240" i="3"/>
  <c r="AJ240" i="3"/>
  <c r="AI240" i="3"/>
  <c r="AH240" i="3"/>
  <c r="AG240" i="3"/>
  <c r="AF240" i="3"/>
  <c r="AE240" i="3"/>
  <c r="AD240" i="3"/>
  <c r="AC240" i="3"/>
  <c r="AB240" i="3"/>
  <c r="AA240" i="3"/>
  <c r="AY239" i="3"/>
  <c r="AV239" i="3"/>
  <c r="AU239" i="3"/>
  <c r="AT239" i="3"/>
  <c r="AS239" i="3"/>
  <c r="AR239" i="3"/>
  <c r="AQ239" i="3"/>
  <c r="AP239" i="3"/>
  <c r="AO239" i="3"/>
  <c r="AN239" i="3"/>
  <c r="AM239" i="3"/>
  <c r="AL239" i="3"/>
  <c r="AK239" i="3"/>
  <c r="AJ239" i="3"/>
  <c r="AI239" i="3"/>
  <c r="AH239" i="3"/>
  <c r="AG239" i="3"/>
  <c r="AF239" i="3"/>
  <c r="AE239" i="3"/>
  <c r="AD239" i="3"/>
  <c r="AC239" i="3"/>
  <c r="AB239" i="3"/>
  <c r="AA239" i="3"/>
  <c r="AY238" i="3"/>
  <c r="AV238" i="3"/>
  <c r="AU238" i="3"/>
  <c r="AT238" i="3"/>
  <c r="AS238" i="3"/>
  <c r="AR238" i="3"/>
  <c r="AQ238" i="3"/>
  <c r="AP238" i="3"/>
  <c r="AO238" i="3"/>
  <c r="AN238" i="3"/>
  <c r="AM238" i="3"/>
  <c r="AL238" i="3"/>
  <c r="AK238" i="3"/>
  <c r="AJ238" i="3"/>
  <c r="AI238" i="3"/>
  <c r="AH238" i="3"/>
  <c r="AG238" i="3"/>
  <c r="AF238" i="3"/>
  <c r="AE238" i="3"/>
  <c r="AD238" i="3"/>
  <c r="AC238" i="3"/>
  <c r="AB238" i="3"/>
  <c r="AA238" i="3"/>
  <c r="AY237" i="3"/>
  <c r="AV237" i="3"/>
  <c r="AU237" i="3"/>
  <c r="AT237" i="3"/>
  <c r="AS237" i="3"/>
  <c r="AR237" i="3"/>
  <c r="AQ237" i="3"/>
  <c r="AP237" i="3"/>
  <c r="AO237" i="3"/>
  <c r="AN237" i="3"/>
  <c r="AM237" i="3"/>
  <c r="AL237" i="3"/>
  <c r="AK237" i="3"/>
  <c r="AJ237" i="3"/>
  <c r="AI237" i="3"/>
  <c r="AH237" i="3"/>
  <c r="AG237" i="3"/>
  <c r="AF237" i="3"/>
  <c r="AE237" i="3"/>
  <c r="AD237" i="3"/>
  <c r="AC237" i="3"/>
  <c r="AB237" i="3"/>
  <c r="AA237" i="3"/>
  <c r="AY236" i="3"/>
  <c r="AV236" i="3"/>
  <c r="AU236" i="3"/>
  <c r="AT236" i="3"/>
  <c r="AS236" i="3"/>
  <c r="AR236" i="3"/>
  <c r="AQ236" i="3"/>
  <c r="AP236" i="3"/>
  <c r="AO236" i="3"/>
  <c r="AN236" i="3"/>
  <c r="AM236" i="3"/>
  <c r="AL236" i="3"/>
  <c r="AK236" i="3"/>
  <c r="AJ236" i="3"/>
  <c r="AI236" i="3"/>
  <c r="AH236" i="3"/>
  <c r="AG236" i="3"/>
  <c r="AF236" i="3"/>
  <c r="AE236" i="3"/>
  <c r="AD236" i="3"/>
  <c r="AC236" i="3"/>
  <c r="AB236" i="3"/>
  <c r="AA236" i="3"/>
  <c r="AY235" i="3"/>
  <c r="AV235" i="3"/>
  <c r="AU235" i="3"/>
  <c r="AT235" i="3"/>
  <c r="AS235" i="3"/>
  <c r="AR235" i="3"/>
  <c r="AQ235" i="3"/>
  <c r="AP235" i="3"/>
  <c r="AO235" i="3"/>
  <c r="AN235" i="3"/>
  <c r="AM235" i="3"/>
  <c r="AL235" i="3"/>
  <c r="AK235" i="3"/>
  <c r="AJ235" i="3"/>
  <c r="AI235" i="3"/>
  <c r="AH235" i="3"/>
  <c r="AG235" i="3"/>
  <c r="AF235" i="3"/>
  <c r="AE235" i="3"/>
  <c r="AD235" i="3"/>
  <c r="AC235" i="3"/>
  <c r="AB235" i="3"/>
  <c r="AA235" i="3"/>
  <c r="AY234" i="3"/>
  <c r="AV234" i="3"/>
  <c r="AU234" i="3"/>
  <c r="AT234" i="3"/>
  <c r="AS234" i="3"/>
  <c r="AR234" i="3"/>
  <c r="AQ234" i="3"/>
  <c r="AP234" i="3"/>
  <c r="AO234" i="3"/>
  <c r="AN234" i="3"/>
  <c r="AM234" i="3"/>
  <c r="AL234" i="3"/>
  <c r="AK234" i="3"/>
  <c r="AJ234" i="3"/>
  <c r="AI234" i="3"/>
  <c r="AH234" i="3"/>
  <c r="AG234" i="3"/>
  <c r="AF234" i="3"/>
  <c r="AE234" i="3"/>
  <c r="AD234" i="3"/>
  <c r="AC234" i="3"/>
  <c r="AB234" i="3"/>
  <c r="AA234" i="3"/>
  <c r="AY233" i="3"/>
  <c r="AV233" i="3"/>
  <c r="AU233" i="3"/>
  <c r="AT233" i="3"/>
  <c r="AS233" i="3"/>
  <c r="AR233" i="3"/>
  <c r="AQ233" i="3"/>
  <c r="AP233" i="3"/>
  <c r="AO233" i="3"/>
  <c r="AN233" i="3"/>
  <c r="AM233" i="3"/>
  <c r="AL233" i="3"/>
  <c r="AK233" i="3"/>
  <c r="AJ233" i="3"/>
  <c r="AI233" i="3"/>
  <c r="AH233" i="3"/>
  <c r="AG233" i="3"/>
  <c r="AF233" i="3"/>
  <c r="AE233" i="3"/>
  <c r="AD233" i="3"/>
  <c r="AC233" i="3"/>
  <c r="AB233" i="3"/>
  <c r="AA233" i="3"/>
  <c r="AY232" i="3"/>
  <c r="AV232" i="3"/>
  <c r="AU232" i="3"/>
  <c r="AT232" i="3"/>
  <c r="AS232" i="3"/>
  <c r="AR232" i="3"/>
  <c r="AQ232" i="3"/>
  <c r="AP232" i="3"/>
  <c r="AO232" i="3"/>
  <c r="AN232" i="3"/>
  <c r="AM232" i="3"/>
  <c r="AL232" i="3"/>
  <c r="AK232" i="3"/>
  <c r="AJ232" i="3"/>
  <c r="AI232" i="3"/>
  <c r="AH232" i="3"/>
  <c r="AG232" i="3"/>
  <c r="AF232" i="3"/>
  <c r="AE232" i="3"/>
  <c r="AD232" i="3"/>
  <c r="AC232" i="3"/>
  <c r="AB232" i="3"/>
  <c r="AA232" i="3"/>
  <c r="AY231" i="3"/>
  <c r="AV231" i="3"/>
  <c r="AU231" i="3"/>
  <c r="AT231" i="3"/>
  <c r="AS231" i="3"/>
  <c r="AR231" i="3"/>
  <c r="AQ231" i="3"/>
  <c r="AP231" i="3"/>
  <c r="AO231" i="3"/>
  <c r="AN231" i="3"/>
  <c r="AM231" i="3"/>
  <c r="AL231" i="3"/>
  <c r="AK231" i="3"/>
  <c r="AJ231" i="3"/>
  <c r="AI231" i="3"/>
  <c r="AH231" i="3"/>
  <c r="AG231" i="3"/>
  <c r="AF231" i="3"/>
  <c r="AE231" i="3"/>
  <c r="AD231" i="3"/>
  <c r="AC231" i="3"/>
  <c r="AB231" i="3"/>
  <c r="AA231" i="3"/>
  <c r="AY230" i="3"/>
  <c r="AV230" i="3"/>
  <c r="AU230" i="3"/>
  <c r="AT230" i="3"/>
  <c r="AS230" i="3"/>
  <c r="AR230" i="3"/>
  <c r="AQ230" i="3"/>
  <c r="AP230" i="3"/>
  <c r="AO230" i="3"/>
  <c r="AN230" i="3"/>
  <c r="AM230" i="3"/>
  <c r="AL230" i="3"/>
  <c r="AK230" i="3"/>
  <c r="AJ230" i="3"/>
  <c r="AI230" i="3"/>
  <c r="AH230" i="3"/>
  <c r="AG230" i="3"/>
  <c r="AF230" i="3"/>
  <c r="AE230" i="3"/>
  <c r="AD230" i="3"/>
  <c r="AC230" i="3"/>
  <c r="AB230" i="3"/>
  <c r="AA230" i="3"/>
  <c r="AY229" i="3"/>
  <c r="AV229" i="3"/>
  <c r="AU229" i="3"/>
  <c r="AT229" i="3"/>
  <c r="AS229" i="3"/>
  <c r="AR229" i="3"/>
  <c r="AQ229" i="3"/>
  <c r="AP229" i="3"/>
  <c r="AO229" i="3"/>
  <c r="AN229" i="3"/>
  <c r="AM229" i="3"/>
  <c r="AL229" i="3"/>
  <c r="AK229" i="3"/>
  <c r="AJ229" i="3"/>
  <c r="AI229" i="3"/>
  <c r="AH229" i="3"/>
  <c r="AG229" i="3"/>
  <c r="AF229" i="3"/>
  <c r="AE229" i="3"/>
  <c r="AD229" i="3"/>
  <c r="AC229" i="3"/>
  <c r="AB229" i="3"/>
  <c r="AA229" i="3"/>
  <c r="AY228" i="3"/>
  <c r="AV228" i="3"/>
  <c r="AU228" i="3"/>
  <c r="AT228" i="3"/>
  <c r="AS228" i="3"/>
  <c r="AR228" i="3"/>
  <c r="AQ228" i="3"/>
  <c r="AP228" i="3"/>
  <c r="AO228" i="3"/>
  <c r="AN228" i="3"/>
  <c r="AM228" i="3"/>
  <c r="AL228" i="3"/>
  <c r="AK228" i="3"/>
  <c r="AJ228" i="3"/>
  <c r="AI228" i="3"/>
  <c r="AH228" i="3"/>
  <c r="AG228" i="3"/>
  <c r="AF228" i="3"/>
  <c r="AE228" i="3"/>
  <c r="AD228" i="3"/>
  <c r="AC228" i="3"/>
  <c r="AB228" i="3"/>
  <c r="AA228" i="3"/>
  <c r="AY227" i="3"/>
  <c r="AV227" i="3"/>
  <c r="AU227" i="3"/>
  <c r="AT227" i="3"/>
  <c r="AS227" i="3"/>
  <c r="AR227" i="3"/>
  <c r="AQ227" i="3"/>
  <c r="AP227" i="3"/>
  <c r="AO227" i="3"/>
  <c r="AN227" i="3"/>
  <c r="AM227" i="3"/>
  <c r="AL227" i="3"/>
  <c r="AK227" i="3"/>
  <c r="AJ227" i="3"/>
  <c r="AI227" i="3"/>
  <c r="AH227" i="3"/>
  <c r="AG227" i="3"/>
  <c r="AF227" i="3"/>
  <c r="AE227" i="3"/>
  <c r="AD227" i="3"/>
  <c r="AC227" i="3"/>
  <c r="AB227" i="3"/>
  <c r="AA227" i="3"/>
  <c r="AY226" i="3"/>
  <c r="AV226" i="3"/>
  <c r="AU226" i="3"/>
  <c r="AT226" i="3"/>
  <c r="AS226" i="3"/>
  <c r="AR226" i="3"/>
  <c r="AQ226" i="3"/>
  <c r="AP226" i="3"/>
  <c r="AO226" i="3"/>
  <c r="AN226" i="3"/>
  <c r="AM226" i="3"/>
  <c r="AL226" i="3"/>
  <c r="AK226" i="3"/>
  <c r="AJ226" i="3"/>
  <c r="AI226" i="3"/>
  <c r="AH226" i="3"/>
  <c r="AG226" i="3"/>
  <c r="AF226" i="3"/>
  <c r="AE226" i="3"/>
  <c r="AD226" i="3"/>
  <c r="AC226" i="3"/>
  <c r="AB226" i="3"/>
  <c r="AA226" i="3"/>
  <c r="AY225" i="3"/>
  <c r="AV225" i="3"/>
  <c r="AU225" i="3"/>
  <c r="AT225" i="3"/>
  <c r="AS225" i="3"/>
  <c r="AR225" i="3"/>
  <c r="AQ225" i="3"/>
  <c r="AP225" i="3"/>
  <c r="AO225" i="3"/>
  <c r="AN225" i="3"/>
  <c r="AM225" i="3"/>
  <c r="AL225" i="3"/>
  <c r="AK225" i="3"/>
  <c r="AJ225" i="3"/>
  <c r="AI225" i="3"/>
  <c r="AH225" i="3"/>
  <c r="AG225" i="3"/>
  <c r="AF225" i="3"/>
  <c r="AE225" i="3"/>
  <c r="AD225" i="3"/>
  <c r="AC225" i="3"/>
  <c r="AB225" i="3"/>
  <c r="AA225" i="3"/>
  <c r="AY224" i="3"/>
  <c r="AV224" i="3"/>
  <c r="AU224" i="3"/>
  <c r="AT224" i="3"/>
  <c r="AS224" i="3"/>
  <c r="AR224" i="3"/>
  <c r="AQ224" i="3"/>
  <c r="AP224" i="3"/>
  <c r="AO224" i="3"/>
  <c r="AN224" i="3"/>
  <c r="AM224" i="3"/>
  <c r="AL224" i="3"/>
  <c r="AK224" i="3"/>
  <c r="AJ224" i="3"/>
  <c r="AI224" i="3"/>
  <c r="AH224" i="3"/>
  <c r="AG224" i="3"/>
  <c r="AF224" i="3"/>
  <c r="AE224" i="3"/>
  <c r="AD224" i="3"/>
  <c r="AC224" i="3"/>
  <c r="AB224" i="3"/>
  <c r="AA224" i="3"/>
  <c r="AY223" i="3"/>
  <c r="AV223" i="3"/>
  <c r="AU223" i="3"/>
  <c r="AT223" i="3"/>
  <c r="AS223" i="3"/>
  <c r="AR223" i="3"/>
  <c r="AQ223" i="3"/>
  <c r="AP223" i="3"/>
  <c r="AO223" i="3"/>
  <c r="AN223" i="3"/>
  <c r="AM223" i="3"/>
  <c r="AL223" i="3"/>
  <c r="AK223" i="3"/>
  <c r="AJ223" i="3"/>
  <c r="AI223" i="3"/>
  <c r="AH223" i="3"/>
  <c r="AG223" i="3"/>
  <c r="AF223" i="3"/>
  <c r="AE223" i="3"/>
  <c r="AD223" i="3"/>
  <c r="AC223" i="3"/>
  <c r="AB223" i="3"/>
  <c r="AA223" i="3"/>
  <c r="AY222" i="3"/>
  <c r="AV222" i="3"/>
  <c r="AU222" i="3"/>
  <c r="AT222" i="3"/>
  <c r="AS222" i="3"/>
  <c r="AR222" i="3"/>
  <c r="AQ222" i="3"/>
  <c r="AP222" i="3"/>
  <c r="AO222" i="3"/>
  <c r="AN222" i="3"/>
  <c r="AM222" i="3"/>
  <c r="AL222" i="3"/>
  <c r="AK222" i="3"/>
  <c r="AJ222" i="3"/>
  <c r="AI222" i="3"/>
  <c r="AH222" i="3"/>
  <c r="AG222" i="3"/>
  <c r="AF222" i="3"/>
  <c r="AE222" i="3"/>
  <c r="AD222" i="3"/>
  <c r="AC222" i="3"/>
  <c r="AB222" i="3"/>
  <c r="AA222" i="3"/>
  <c r="AY221" i="3"/>
  <c r="AV221" i="3"/>
  <c r="AU221" i="3"/>
  <c r="AT221" i="3"/>
  <c r="AS221" i="3"/>
  <c r="AR221" i="3"/>
  <c r="AQ221" i="3"/>
  <c r="AP221" i="3"/>
  <c r="AO221" i="3"/>
  <c r="AN221" i="3"/>
  <c r="AM221" i="3"/>
  <c r="AL221" i="3"/>
  <c r="AK221" i="3"/>
  <c r="AJ221" i="3"/>
  <c r="AI221" i="3"/>
  <c r="AH221" i="3"/>
  <c r="AG221" i="3"/>
  <c r="AF221" i="3"/>
  <c r="AE221" i="3"/>
  <c r="AD221" i="3"/>
  <c r="AC221" i="3"/>
  <c r="AB221" i="3"/>
  <c r="AA221" i="3"/>
  <c r="AY220" i="3"/>
  <c r="AV220" i="3"/>
  <c r="AU220" i="3"/>
  <c r="AT220" i="3"/>
  <c r="AS220" i="3"/>
  <c r="AR220" i="3"/>
  <c r="AQ220" i="3"/>
  <c r="AP220" i="3"/>
  <c r="AO220" i="3"/>
  <c r="AN220" i="3"/>
  <c r="AM220" i="3"/>
  <c r="AL220" i="3"/>
  <c r="AK220" i="3"/>
  <c r="AJ220" i="3"/>
  <c r="AI220" i="3"/>
  <c r="AH220" i="3"/>
  <c r="AG220" i="3"/>
  <c r="AF220" i="3"/>
  <c r="AE220" i="3"/>
  <c r="AD220" i="3"/>
  <c r="AC220" i="3"/>
  <c r="AB220" i="3"/>
  <c r="AA220" i="3"/>
  <c r="AY219" i="3"/>
  <c r="AV219" i="3"/>
  <c r="AU219" i="3"/>
  <c r="AT219" i="3"/>
  <c r="AS219" i="3"/>
  <c r="AR219" i="3"/>
  <c r="AQ219" i="3"/>
  <c r="AP219" i="3"/>
  <c r="AO219" i="3"/>
  <c r="AN219" i="3"/>
  <c r="AM219" i="3"/>
  <c r="AL219" i="3"/>
  <c r="AK219" i="3"/>
  <c r="AJ219" i="3"/>
  <c r="AI219" i="3"/>
  <c r="AH219" i="3"/>
  <c r="AG219" i="3"/>
  <c r="AF219" i="3"/>
  <c r="AE219" i="3"/>
  <c r="AD219" i="3"/>
  <c r="AC219" i="3"/>
  <c r="AB219" i="3"/>
  <c r="AA219" i="3"/>
  <c r="AY218" i="3"/>
  <c r="AV218" i="3"/>
  <c r="AU218" i="3"/>
  <c r="AT218" i="3"/>
  <c r="AS218" i="3"/>
  <c r="AR218" i="3"/>
  <c r="AQ218" i="3"/>
  <c r="AP218" i="3"/>
  <c r="AO218" i="3"/>
  <c r="AN218" i="3"/>
  <c r="AM218" i="3"/>
  <c r="AL218" i="3"/>
  <c r="AK218" i="3"/>
  <c r="AJ218" i="3"/>
  <c r="AI218" i="3"/>
  <c r="AH218" i="3"/>
  <c r="AG218" i="3"/>
  <c r="AF218" i="3"/>
  <c r="AE218" i="3"/>
  <c r="AD218" i="3"/>
  <c r="AC218" i="3"/>
  <c r="AB218" i="3"/>
  <c r="AA218" i="3"/>
  <c r="AY217" i="3"/>
  <c r="AV217" i="3"/>
  <c r="AU217" i="3"/>
  <c r="AT217" i="3"/>
  <c r="AS217" i="3"/>
  <c r="AR217" i="3"/>
  <c r="AQ217" i="3"/>
  <c r="AP217" i="3"/>
  <c r="AO217" i="3"/>
  <c r="AN217" i="3"/>
  <c r="AM217" i="3"/>
  <c r="AL217" i="3"/>
  <c r="AK217" i="3"/>
  <c r="AJ217" i="3"/>
  <c r="AI217" i="3"/>
  <c r="AH217" i="3"/>
  <c r="AG217" i="3"/>
  <c r="AF217" i="3"/>
  <c r="AE217" i="3"/>
  <c r="AD217" i="3"/>
  <c r="AC217" i="3"/>
  <c r="AB217" i="3"/>
  <c r="AA217" i="3"/>
  <c r="AY216" i="3"/>
  <c r="AV216" i="3"/>
  <c r="AU216" i="3"/>
  <c r="AT216" i="3"/>
  <c r="AS216" i="3"/>
  <c r="AR216" i="3"/>
  <c r="AQ216" i="3"/>
  <c r="AP216" i="3"/>
  <c r="AO216" i="3"/>
  <c r="AN216" i="3"/>
  <c r="AM216" i="3"/>
  <c r="AL216" i="3"/>
  <c r="AK216" i="3"/>
  <c r="AJ216" i="3"/>
  <c r="AI216" i="3"/>
  <c r="AH216" i="3"/>
  <c r="AG216" i="3"/>
  <c r="AF216" i="3"/>
  <c r="AE216" i="3"/>
  <c r="AD216" i="3"/>
  <c r="AC216" i="3"/>
  <c r="AB216" i="3"/>
  <c r="AA216" i="3"/>
  <c r="AY215" i="3"/>
  <c r="AV215" i="3"/>
  <c r="AU215" i="3"/>
  <c r="AT215" i="3"/>
  <c r="AS215" i="3"/>
  <c r="AR215" i="3"/>
  <c r="AQ215" i="3"/>
  <c r="AP215" i="3"/>
  <c r="AO215" i="3"/>
  <c r="AN215" i="3"/>
  <c r="AM215" i="3"/>
  <c r="AL215" i="3"/>
  <c r="AK215" i="3"/>
  <c r="AJ215" i="3"/>
  <c r="AI215" i="3"/>
  <c r="AH215" i="3"/>
  <c r="AG215" i="3"/>
  <c r="AF215" i="3"/>
  <c r="AE215" i="3"/>
  <c r="AD215" i="3"/>
  <c r="AC215" i="3"/>
  <c r="AB215" i="3"/>
  <c r="AA215" i="3"/>
  <c r="AY214" i="3"/>
  <c r="AV214" i="3"/>
  <c r="AU214" i="3"/>
  <c r="AT214" i="3"/>
  <c r="AS214" i="3"/>
  <c r="AR214" i="3"/>
  <c r="AQ214" i="3"/>
  <c r="AP214" i="3"/>
  <c r="AO214" i="3"/>
  <c r="AN214" i="3"/>
  <c r="AM214" i="3"/>
  <c r="AL214" i="3"/>
  <c r="AK214" i="3"/>
  <c r="AJ214" i="3"/>
  <c r="AI214" i="3"/>
  <c r="AH214" i="3"/>
  <c r="AG214" i="3"/>
  <c r="AF214" i="3"/>
  <c r="AE214" i="3"/>
  <c r="AD214" i="3"/>
  <c r="AC214" i="3"/>
  <c r="AB214" i="3"/>
  <c r="AA214" i="3"/>
  <c r="AY213" i="3"/>
  <c r="AV213" i="3"/>
  <c r="AU213" i="3"/>
  <c r="AT213" i="3"/>
  <c r="AS213" i="3"/>
  <c r="AR213" i="3"/>
  <c r="AQ213" i="3"/>
  <c r="AP213" i="3"/>
  <c r="AO213" i="3"/>
  <c r="AN213" i="3"/>
  <c r="AM213" i="3"/>
  <c r="AL213" i="3"/>
  <c r="AK213" i="3"/>
  <c r="AJ213" i="3"/>
  <c r="AI213" i="3"/>
  <c r="AH213" i="3"/>
  <c r="AG213" i="3"/>
  <c r="AF213" i="3"/>
  <c r="AE213" i="3"/>
  <c r="AD213" i="3"/>
  <c r="AC213" i="3"/>
  <c r="AB213" i="3"/>
  <c r="AA213" i="3"/>
  <c r="AY212" i="3"/>
  <c r="AV212" i="3"/>
  <c r="AU212" i="3"/>
  <c r="AT212" i="3"/>
  <c r="AS212" i="3"/>
  <c r="AR212" i="3"/>
  <c r="AQ212" i="3"/>
  <c r="AP212" i="3"/>
  <c r="AO212" i="3"/>
  <c r="AN212" i="3"/>
  <c r="AM212" i="3"/>
  <c r="AL212" i="3"/>
  <c r="AK212" i="3"/>
  <c r="AJ212" i="3"/>
  <c r="AI212" i="3"/>
  <c r="AH212" i="3"/>
  <c r="AG212" i="3"/>
  <c r="AF212" i="3"/>
  <c r="AE212" i="3"/>
  <c r="AD212" i="3"/>
  <c r="AC212" i="3"/>
  <c r="AB212" i="3"/>
  <c r="AA212" i="3"/>
  <c r="AY211" i="3"/>
  <c r="AV211" i="3"/>
  <c r="AU211" i="3"/>
  <c r="AT211" i="3"/>
  <c r="AS211" i="3"/>
  <c r="AR211" i="3"/>
  <c r="AQ211" i="3"/>
  <c r="AP211" i="3"/>
  <c r="AO211" i="3"/>
  <c r="AN211" i="3"/>
  <c r="AM211" i="3"/>
  <c r="AL211" i="3"/>
  <c r="AK211" i="3"/>
  <c r="AJ211" i="3"/>
  <c r="AI211" i="3"/>
  <c r="AH211" i="3"/>
  <c r="AG211" i="3"/>
  <c r="AF211" i="3"/>
  <c r="AE211" i="3"/>
  <c r="AD211" i="3"/>
  <c r="AC211" i="3"/>
  <c r="AB211" i="3"/>
  <c r="AA211" i="3"/>
  <c r="AY210" i="3"/>
  <c r="AV210" i="3"/>
  <c r="AU210" i="3"/>
  <c r="AT210" i="3"/>
  <c r="AS210" i="3"/>
  <c r="AR210" i="3"/>
  <c r="AQ210" i="3"/>
  <c r="AP210" i="3"/>
  <c r="AO210" i="3"/>
  <c r="AN210" i="3"/>
  <c r="AM210" i="3"/>
  <c r="AL210" i="3"/>
  <c r="AK210" i="3"/>
  <c r="AJ210" i="3"/>
  <c r="AI210" i="3"/>
  <c r="AH210" i="3"/>
  <c r="AG210" i="3"/>
  <c r="AF210" i="3"/>
  <c r="AE210" i="3"/>
  <c r="AD210" i="3"/>
  <c r="AC210" i="3"/>
  <c r="AB210" i="3"/>
  <c r="AA210" i="3"/>
  <c r="AY209" i="3"/>
  <c r="AV209" i="3"/>
  <c r="AU209" i="3"/>
  <c r="AT209" i="3"/>
  <c r="AS209" i="3"/>
  <c r="AR209" i="3"/>
  <c r="AQ209" i="3"/>
  <c r="AP209" i="3"/>
  <c r="AO209" i="3"/>
  <c r="AN209" i="3"/>
  <c r="AM209" i="3"/>
  <c r="AL209" i="3"/>
  <c r="AK209" i="3"/>
  <c r="AJ209" i="3"/>
  <c r="AI209" i="3"/>
  <c r="AH209" i="3"/>
  <c r="AG209" i="3"/>
  <c r="AF209" i="3"/>
  <c r="AE209" i="3"/>
  <c r="AD209" i="3"/>
  <c r="AC209" i="3"/>
  <c r="AB209" i="3"/>
  <c r="AA209" i="3"/>
  <c r="AY208" i="3"/>
  <c r="AV208" i="3"/>
  <c r="AU208" i="3"/>
  <c r="AT208" i="3"/>
  <c r="AS208" i="3"/>
  <c r="AR208" i="3"/>
  <c r="AQ208" i="3"/>
  <c r="AP208" i="3"/>
  <c r="AO208" i="3"/>
  <c r="AN208" i="3"/>
  <c r="AM208" i="3"/>
  <c r="AL208" i="3"/>
  <c r="AK208" i="3"/>
  <c r="AJ208" i="3"/>
  <c r="AI208" i="3"/>
  <c r="AH208" i="3"/>
  <c r="AG208" i="3"/>
  <c r="AF208" i="3"/>
  <c r="AE208" i="3"/>
  <c r="AD208" i="3"/>
  <c r="AC208" i="3"/>
  <c r="AB208" i="3"/>
  <c r="AA208" i="3"/>
  <c r="AY207" i="3"/>
  <c r="AV207" i="3"/>
  <c r="AU207" i="3"/>
  <c r="AT207" i="3"/>
  <c r="AS207" i="3"/>
  <c r="AR207" i="3"/>
  <c r="AQ207" i="3"/>
  <c r="AP207" i="3"/>
  <c r="AO207" i="3"/>
  <c r="AN207" i="3"/>
  <c r="AM207" i="3"/>
  <c r="AL207" i="3"/>
  <c r="AK207" i="3"/>
  <c r="AJ207" i="3"/>
  <c r="AI207" i="3"/>
  <c r="AH207" i="3"/>
  <c r="AG207" i="3"/>
  <c r="AF207" i="3"/>
  <c r="AE207" i="3"/>
  <c r="AD207" i="3"/>
  <c r="AC207" i="3"/>
  <c r="AB207" i="3"/>
  <c r="AA207" i="3"/>
  <c r="AY206" i="3"/>
  <c r="AV206" i="3"/>
  <c r="AU206" i="3"/>
  <c r="AT206" i="3"/>
  <c r="AS206" i="3"/>
  <c r="AR206" i="3"/>
  <c r="AQ206" i="3"/>
  <c r="AP206" i="3"/>
  <c r="AO206" i="3"/>
  <c r="AN206" i="3"/>
  <c r="AM206" i="3"/>
  <c r="AL206" i="3"/>
  <c r="AK206" i="3"/>
  <c r="AJ206" i="3"/>
  <c r="AI206" i="3"/>
  <c r="AH206" i="3"/>
  <c r="AG206" i="3"/>
  <c r="AF206" i="3"/>
  <c r="AE206" i="3"/>
  <c r="AD206" i="3"/>
  <c r="AC206" i="3"/>
  <c r="AB206" i="3"/>
  <c r="AA206" i="3"/>
  <c r="AY205" i="3"/>
  <c r="AV205" i="3"/>
  <c r="AU205" i="3"/>
  <c r="AT205" i="3"/>
  <c r="AS205" i="3"/>
  <c r="AR205" i="3"/>
  <c r="AQ205" i="3"/>
  <c r="AP205" i="3"/>
  <c r="AO205" i="3"/>
  <c r="AN205" i="3"/>
  <c r="AM205" i="3"/>
  <c r="AL205" i="3"/>
  <c r="AK205" i="3"/>
  <c r="AJ205" i="3"/>
  <c r="AI205" i="3"/>
  <c r="AH205" i="3"/>
  <c r="AG205" i="3"/>
  <c r="AF205" i="3"/>
  <c r="AE205" i="3"/>
  <c r="AD205" i="3"/>
  <c r="AC205" i="3"/>
  <c r="AB205" i="3"/>
  <c r="AA205" i="3"/>
  <c r="AY204" i="3"/>
  <c r="AV204" i="3"/>
  <c r="AU204" i="3"/>
  <c r="AT204" i="3"/>
  <c r="AS204" i="3"/>
  <c r="AR204" i="3"/>
  <c r="AQ204" i="3"/>
  <c r="AP204" i="3"/>
  <c r="AO204" i="3"/>
  <c r="AN204" i="3"/>
  <c r="AM204" i="3"/>
  <c r="AL204" i="3"/>
  <c r="AK204" i="3"/>
  <c r="AJ204" i="3"/>
  <c r="AI204" i="3"/>
  <c r="AH204" i="3"/>
  <c r="AG204" i="3"/>
  <c r="AF204" i="3"/>
  <c r="AE204" i="3"/>
  <c r="AD204" i="3"/>
  <c r="AC204" i="3"/>
  <c r="AB204" i="3"/>
  <c r="AA204" i="3"/>
  <c r="AY203" i="3"/>
  <c r="AV203" i="3"/>
  <c r="AU203" i="3"/>
  <c r="AT203" i="3"/>
  <c r="AS203" i="3"/>
  <c r="AR203" i="3"/>
  <c r="AQ203" i="3"/>
  <c r="AP203" i="3"/>
  <c r="AO203" i="3"/>
  <c r="AN203" i="3"/>
  <c r="AM203" i="3"/>
  <c r="AL203" i="3"/>
  <c r="AK203" i="3"/>
  <c r="AJ203" i="3"/>
  <c r="AI203" i="3"/>
  <c r="AH203" i="3"/>
  <c r="AG203" i="3"/>
  <c r="AF203" i="3"/>
  <c r="AE203" i="3"/>
  <c r="AD203" i="3"/>
  <c r="AC203" i="3"/>
  <c r="AB203" i="3"/>
  <c r="AA203" i="3"/>
  <c r="AY202" i="3"/>
  <c r="AV202" i="3"/>
  <c r="AU202" i="3"/>
  <c r="AT202" i="3"/>
  <c r="AS202" i="3"/>
  <c r="AR202" i="3"/>
  <c r="AQ202" i="3"/>
  <c r="AP202" i="3"/>
  <c r="AO202" i="3"/>
  <c r="AN202" i="3"/>
  <c r="AM202" i="3"/>
  <c r="AL202" i="3"/>
  <c r="AK202" i="3"/>
  <c r="AJ202" i="3"/>
  <c r="AI202" i="3"/>
  <c r="AH202" i="3"/>
  <c r="AG202" i="3"/>
  <c r="AF202" i="3"/>
  <c r="AE202" i="3"/>
  <c r="AD202" i="3"/>
  <c r="AC202" i="3"/>
  <c r="AB202" i="3"/>
  <c r="AA202" i="3"/>
  <c r="AY201" i="3"/>
  <c r="AV201" i="3"/>
  <c r="AU201" i="3"/>
  <c r="AT201" i="3"/>
  <c r="AS201" i="3"/>
  <c r="AR201" i="3"/>
  <c r="AQ201" i="3"/>
  <c r="AP201" i="3"/>
  <c r="AO201" i="3"/>
  <c r="AN201" i="3"/>
  <c r="AM201" i="3"/>
  <c r="AL201" i="3"/>
  <c r="AK201" i="3"/>
  <c r="AJ201" i="3"/>
  <c r="AI201" i="3"/>
  <c r="AH201" i="3"/>
  <c r="AG201" i="3"/>
  <c r="AF201" i="3"/>
  <c r="AE201" i="3"/>
  <c r="AD201" i="3"/>
  <c r="AC201" i="3"/>
  <c r="AB201" i="3"/>
  <c r="AA201" i="3"/>
  <c r="AY200" i="3"/>
  <c r="AV200" i="3"/>
  <c r="AU200" i="3"/>
  <c r="AT200" i="3"/>
  <c r="AS200" i="3"/>
  <c r="AR200" i="3"/>
  <c r="AQ200" i="3"/>
  <c r="AP200" i="3"/>
  <c r="AO200" i="3"/>
  <c r="AN200" i="3"/>
  <c r="AM200" i="3"/>
  <c r="AL200" i="3"/>
  <c r="AK200" i="3"/>
  <c r="AJ200" i="3"/>
  <c r="AI200" i="3"/>
  <c r="AH200" i="3"/>
  <c r="AG200" i="3"/>
  <c r="AF200" i="3"/>
  <c r="AE200" i="3"/>
  <c r="AD200" i="3"/>
  <c r="AC200" i="3"/>
  <c r="AB200" i="3"/>
  <c r="AA200" i="3"/>
  <c r="AY199" i="3"/>
  <c r="AV199" i="3"/>
  <c r="AU199" i="3"/>
  <c r="AT199" i="3"/>
  <c r="AS199" i="3"/>
  <c r="AR199" i="3"/>
  <c r="AQ199" i="3"/>
  <c r="AP199" i="3"/>
  <c r="AO199" i="3"/>
  <c r="AN199" i="3"/>
  <c r="AM199" i="3"/>
  <c r="AL199" i="3"/>
  <c r="AK199" i="3"/>
  <c r="AJ199" i="3"/>
  <c r="AI199" i="3"/>
  <c r="AH199" i="3"/>
  <c r="AG199" i="3"/>
  <c r="AF199" i="3"/>
  <c r="AE199" i="3"/>
  <c r="AD199" i="3"/>
  <c r="AC199" i="3"/>
  <c r="AB199" i="3"/>
  <c r="AA199" i="3"/>
  <c r="AY198" i="3"/>
  <c r="AV198" i="3"/>
  <c r="AU198" i="3"/>
  <c r="AT198" i="3"/>
  <c r="AS198" i="3"/>
  <c r="AR198" i="3"/>
  <c r="AQ198" i="3"/>
  <c r="AP198" i="3"/>
  <c r="AO198" i="3"/>
  <c r="AN198" i="3"/>
  <c r="AM198" i="3"/>
  <c r="AL198" i="3"/>
  <c r="AK198" i="3"/>
  <c r="AJ198" i="3"/>
  <c r="AI198" i="3"/>
  <c r="AH198" i="3"/>
  <c r="AG198" i="3"/>
  <c r="AF198" i="3"/>
  <c r="AE198" i="3"/>
  <c r="AD198" i="3"/>
  <c r="AC198" i="3"/>
  <c r="AB198" i="3"/>
  <c r="AA198" i="3"/>
  <c r="AY197" i="3"/>
  <c r="AV197" i="3"/>
  <c r="AU197" i="3"/>
  <c r="AT197" i="3"/>
  <c r="AS197" i="3"/>
  <c r="AR197" i="3"/>
  <c r="AQ197" i="3"/>
  <c r="AP197" i="3"/>
  <c r="AO197" i="3"/>
  <c r="AN197" i="3"/>
  <c r="AM197" i="3"/>
  <c r="AL197" i="3"/>
  <c r="AK197" i="3"/>
  <c r="AJ197" i="3"/>
  <c r="AI197" i="3"/>
  <c r="AH197" i="3"/>
  <c r="AG197" i="3"/>
  <c r="AF197" i="3"/>
  <c r="AE197" i="3"/>
  <c r="AD197" i="3"/>
  <c r="AC197" i="3"/>
  <c r="AB197" i="3"/>
  <c r="AA197" i="3"/>
  <c r="AY196" i="3"/>
  <c r="AV196" i="3"/>
  <c r="AU196" i="3"/>
  <c r="AT196" i="3"/>
  <c r="AS196" i="3"/>
  <c r="AR196" i="3"/>
  <c r="AQ196" i="3"/>
  <c r="AP196" i="3"/>
  <c r="AO196" i="3"/>
  <c r="AN196" i="3"/>
  <c r="AM196" i="3"/>
  <c r="AL196" i="3"/>
  <c r="AK196" i="3"/>
  <c r="AJ196" i="3"/>
  <c r="AI196" i="3"/>
  <c r="AH196" i="3"/>
  <c r="AG196" i="3"/>
  <c r="AF196" i="3"/>
  <c r="AE196" i="3"/>
  <c r="AD196" i="3"/>
  <c r="AC196" i="3"/>
  <c r="AB196" i="3"/>
  <c r="AA196" i="3"/>
  <c r="AY195" i="3"/>
  <c r="AV195" i="3"/>
  <c r="AU195" i="3"/>
  <c r="AT195" i="3"/>
  <c r="AS195" i="3"/>
  <c r="AR195" i="3"/>
  <c r="AQ195" i="3"/>
  <c r="AP195" i="3"/>
  <c r="AO195" i="3"/>
  <c r="AN195" i="3"/>
  <c r="AM195" i="3"/>
  <c r="AL195" i="3"/>
  <c r="AK195" i="3"/>
  <c r="AJ195" i="3"/>
  <c r="AI195" i="3"/>
  <c r="AH195" i="3"/>
  <c r="AG195" i="3"/>
  <c r="AF195" i="3"/>
  <c r="AE195" i="3"/>
  <c r="AD195" i="3"/>
  <c r="AC195" i="3"/>
  <c r="AB195" i="3"/>
  <c r="AA195" i="3"/>
  <c r="AY194" i="3"/>
  <c r="AV194" i="3"/>
  <c r="AU194" i="3"/>
  <c r="AT194" i="3"/>
  <c r="AS194" i="3"/>
  <c r="AR194" i="3"/>
  <c r="AQ194" i="3"/>
  <c r="AP194" i="3"/>
  <c r="AO194" i="3"/>
  <c r="AN194" i="3"/>
  <c r="AM194" i="3"/>
  <c r="AL194" i="3"/>
  <c r="AK194" i="3"/>
  <c r="AJ194" i="3"/>
  <c r="AI194" i="3"/>
  <c r="AH194" i="3"/>
  <c r="AG194" i="3"/>
  <c r="AF194" i="3"/>
  <c r="AE194" i="3"/>
  <c r="AD194" i="3"/>
  <c r="AC194" i="3"/>
  <c r="AB194" i="3"/>
  <c r="AA194" i="3"/>
  <c r="AY193" i="3"/>
  <c r="AV193" i="3"/>
  <c r="AU193" i="3"/>
  <c r="AT193" i="3"/>
  <c r="AS193" i="3"/>
  <c r="AR193" i="3"/>
  <c r="AQ193" i="3"/>
  <c r="AP193" i="3"/>
  <c r="AO193" i="3"/>
  <c r="AN193" i="3"/>
  <c r="AM193" i="3"/>
  <c r="AL193" i="3"/>
  <c r="AK193" i="3"/>
  <c r="AJ193" i="3"/>
  <c r="AI193" i="3"/>
  <c r="AH193" i="3"/>
  <c r="AG193" i="3"/>
  <c r="AF193" i="3"/>
  <c r="AE193" i="3"/>
  <c r="AD193" i="3"/>
  <c r="AC193" i="3"/>
  <c r="AB193" i="3"/>
  <c r="AA193" i="3"/>
  <c r="AY192" i="3"/>
  <c r="AV192" i="3"/>
  <c r="AU192" i="3"/>
  <c r="AT192" i="3"/>
  <c r="AS192" i="3"/>
  <c r="AR192" i="3"/>
  <c r="AQ192" i="3"/>
  <c r="AP192" i="3"/>
  <c r="AO192" i="3"/>
  <c r="AN192" i="3"/>
  <c r="AM192" i="3"/>
  <c r="AL192" i="3"/>
  <c r="AK192" i="3"/>
  <c r="AJ192" i="3"/>
  <c r="AI192" i="3"/>
  <c r="AH192" i="3"/>
  <c r="AG192" i="3"/>
  <c r="AF192" i="3"/>
  <c r="AE192" i="3"/>
  <c r="AD192" i="3"/>
  <c r="AC192" i="3"/>
  <c r="AB192" i="3"/>
  <c r="AA192" i="3"/>
  <c r="AY191" i="3"/>
  <c r="AV191" i="3"/>
  <c r="AU191" i="3"/>
  <c r="AT191" i="3"/>
  <c r="AS191" i="3"/>
  <c r="AR191" i="3"/>
  <c r="AQ191" i="3"/>
  <c r="AP191" i="3"/>
  <c r="AO191" i="3"/>
  <c r="AN191" i="3"/>
  <c r="AM191" i="3"/>
  <c r="AL191" i="3"/>
  <c r="AK191" i="3"/>
  <c r="AJ191" i="3"/>
  <c r="AI191" i="3"/>
  <c r="AH191" i="3"/>
  <c r="AG191" i="3"/>
  <c r="AF191" i="3"/>
  <c r="AE191" i="3"/>
  <c r="AD191" i="3"/>
  <c r="AC191" i="3"/>
  <c r="AB191" i="3"/>
  <c r="AA191" i="3"/>
  <c r="AY190" i="3"/>
  <c r="AV190" i="3"/>
  <c r="AU190" i="3"/>
  <c r="AT190" i="3"/>
  <c r="AS190" i="3"/>
  <c r="AR190" i="3"/>
  <c r="AQ190" i="3"/>
  <c r="AP190" i="3"/>
  <c r="AO190" i="3"/>
  <c r="AN190" i="3"/>
  <c r="AM190" i="3"/>
  <c r="AL190" i="3"/>
  <c r="AK190" i="3"/>
  <c r="AJ190" i="3"/>
  <c r="AI190" i="3"/>
  <c r="AH190" i="3"/>
  <c r="AG190" i="3"/>
  <c r="AF190" i="3"/>
  <c r="AE190" i="3"/>
  <c r="AD190" i="3"/>
  <c r="AC190" i="3"/>
  <c r="AB190" i="3"/>
  <c r="AA190" i="3"/>
  <c r="U160" i="1" l="1"/>
  <c r="U190" i="3" s="1"/>
  <c r="U161" i="1"/>
  <c r="U191" i="3" s="1"/>
  <c r="U162" i="1"/>
  <c r="U192" i="3" s="1"/>
  <c r="U163" i="1"/>
  <c r="U193" i="3" s="1"/>
  <c r="U164" i="1"/>
  <c r="U194" i="3" s="1"/>
  <c r="U165" i="1"/>
  <c r="U195" i="3" s="1"/>
  <c r="U166" i="1"/>
  <c r="U196" i="3" s="1"/>
  <c r="U167" i="1"/>
  <c r="U197" i="3" s="1"/>
  <c r="U168" i="1"/>
  <c r="U198" i="3" s="1"/>
  <c r="U169" i="1"/>
  <c r="U199" i="3" s="1"/>
  <c r="U170" i="1"/>
  <c r="U200" i="3" s="1"/>
  <c r="U171" i="1"/>
  <c r="U201" i="3" s="1"/>
  <c r="U172" i="1"/>
  <c r="U202" i="3" s="1"/>
  <c r="U173" i="1"/>
  <c r="U203" i="3" s="1"/>
  <c r="U174" i="1"/>
  <c r="U204" i="3" s="1"/>
  <c r="U175" i="1"/>
  <c r="U205" i="3" s="1"/>
  <c r="U176" i="1"/>
  <c r="U206" i="3" s="1"/>
  <c r="U177" i="1"/>
  <c r="U207" i="3" s="1"/>
  <c r="U178" i="1"/>
  <c r="U208" i="3" s="1"/>
  <c r="U179" i="1"/>
  <c r="U209" i="3" s="1"/>
  <c r="U180" i="1"/>
  <c r="U210" i="3" s="1"/>
  <c r="U181" i="1"/>
  <c r="U211" i="3" s="1"/>
  <c r="U182" i="1"/>
  <c r="U212" i="3" s="1"/>
  <c r="U183" i="1"/>
  <c r="U213" i="3" s="1"/>
  <c r="U184" i="1"/>
  <c r="U214" i="3" s="1"/>
  <c r="U185" i="1"/>
  <c r="U215" i="3" s="1"/>
  <c r="U186" i="1"/>
  <c r="U216" i="3" s="1"/>
  <c r="U187" i="1"/>
  <c r="U217" i="3" s="1"/>
  <c r="U188" i="1"/>
  <c r="U218" i="3" s="1"/>
  <c r="U189" i="1"/>
  <c r="U219" i="3" s="1"/>
  <c r="U190" i="1"/>
  <c r="U220" i="3" s="1"/>
  <c r="U191" i="1"/>
  <c r="U221" i="3" s="1"/>
  <c r="U192" i="1"/>
  <c r="U222" i="3" s="1"/>
  <c r="U193" i="1"/>
  <c r="U223" i="3" s="1"/>
  <c r="U194" i="1"/>
  <c r="U224" i="3" s="1"/>
  <c r="U195" i="1"/>
  <c r="U225" i="3" s="1"/>
  <c r="U196" i="1"/>
  <c r="U226" i="3" s="1"/>
  <c r="U197" i="1"/>
  <c r="U227" i="3" s="1"/>
  <c r="U198" i="1"/>
  <c r="U228" i="3" s="1"/>
  <c r="U199" i="1"/>
  <c r="U229" i="3" s="1"/>
  <c r="U200" i="1"/>
  <c r="U230" i="3" s="1"/>
  <c r="U201" i="1"/>
  <c r="U231" i="3" s="1"/>
  <c r="U202" i="1"/>
  <c r="U232" i="3" s="1"/>
  <c r="U203" i="1"/>
  <c r="U233" i="3" s="1"/>
  <c r="U204" i="1"/>
  <c r="U234" i="3" s="1"/>
  <c r="U205" i="1"/>
  <c r="U235" i="3" s="1"/>
  <c r="U206" i="1"/>
  <c r="U236" i="3" s="1"/>
  <c r="U207" i="1"/>
  <c r="U237" i="3" s="1"/>
  <c r="U208" i="1"/>
  <c r="U238" i="3" s="1"/>
  <c r="U209" i="1"/>
  <c r="U239" i="3" s="1"/>
  <c r="U210" i="1"/>
  <c r="U240" i="3" s="1"/>
  <c r="U211" i="1"/>
  <c r="U241" i="3" s="1"/>
  <c r="U212" i="1"/>
  <c r="U242" i="3" s="1"/>
  <c r="U213" i="1"/>
  <c r="U243" i="3" s="1"/>
  <c r="U214" i="1"/>
  <c r="U244" i="3" s="1"/>
  <c r="U215" i="1"/>
  <c r="U245" i="3" s="1"/>
  <c r="U216" i="1"/>
  <c r="U246" i="3" s="1"/>
  <c r="U217" i="1"/>
  <c r="U247" i="3" s="1"/>
  <c r="U218" i="1"/>
  <c r="U248" i="3" s="1"/>
  <c r="U219" i="1"/>
  <c r="U249" i="3" s="1"/>
  <c r="U220" i="1"/>
  <c r="U250" i="3" s="1"/>
  <c r="U221" i="1"/>
  <c r="U251" i="3" s="1"/>
  <c r="U222" i="1"/>
  <c r="U252" i="3" s="1"/>
  <c r="U223" i="1"/>
  <c r="U253" i="3" s="1"/>
  <c r="U224" i="1"/>
  <c r="U254" i="3" s="1"/>
  <c r="U225" i="1"/>
  <c r="U255" i="3" s="1"/>
  <c r="U226" i="1"/>
  <c r="U256" i="3" s="1"/>
  <c r="U227" i="1"/>
  <c r="U257" i="3" s="1"/>
  <c r="U228" i="1"/>
  <c r="U258" i="3" s="1"/>
  <c r="U229" i="1"/>
  <c r="U259" i="3" s="1"/>
  <c r="U230" i="1"/>
  <c r="U260" i="3" s="1"/>
  <c r="U231" i="1"/>
  <c r="U261" i="3" s="1"/>
  <c r="U232" i="1"/>
  <c r="U262" i="3" s="1"/>
  <c r="U233" i="1"/>
  <c r="U263" i="3" s="1"/>
  <c r="U234" i="1"/>
  <c r="U264" i="3" s="1"/>
  <c r="U235" i="1"/>
  <c r="U265" i="3" s="1"/>
  <c r="U236" i="1"/>
  <c r="U266" i="3" s="1"/>
  <c r="U237" i="1"/>
  <c r="U267" i="3" s="1"/>
  <c r="U238" i="1"/>
  <c r="U268" i="3" s="1"/>
  <c r="U239" i="1"/>
  <c r="U269" i="3" s="1"/>
  <c r="U240" i="1"/>
  <c r="U270" i="3" s="1"/>
  <c r="U241" i="1"/>
  <c r="U271" i="3" s="1"/>
  <c r="U242" i="1"/>
  <c r="U272" i="3" s="1"/>
  <c r="U243" i="1"/>
  <c r="U273" i="3" s="1"/>
  <c r="U244" i="1"/>
  <c r="U274" i="3" s="1"/>
  <c r="U245" i="1"/>
  <c r="U275" i="3" s="1"/>
  <c r="U246" i="1"/>
  <c r="U276" i="3" s="1"/>
  <c r="U247" i="1"/>
  <c r="U277" i="3" s="1"/>
  <c r="U248" i="1"/>
  <c r="U278" i="3" s="1"/>
  <c r="U249" i="1"/>
  <c r="U279" i="3" s="1"/>
  <c r="U250" i="1"/>
  <c r="U280" i="3" s="1"/>
  <c r="U251" i="1"/>
  <c r="U281" i="3" s="1"/>
  <c r="U252" i="1"/>
  <c r="U282" i="3" s="1"/>
  <c r="U253" i="1"/>
  <c r="U283" i="3" s="1"/>
  <c r="U254" i="1"/>
  <c r="U284" i="3" s="1"/>
  <c r="U255" i="1"/>
  <c r="U285" i="3" s="1"/>
  <c r="U256" i="1"/>
  <c r="U286" i="3" s="1"/>
  <c r="U257" i="1"/>
  <c r="U287" i="3" s="1"/>
  <c r="U258" i="1"/>
  <c r="U288" i="3" s="1"/>
  <c r="U259" i="1"/>
  <c r="U289" i="3" s="1"/>
  <c r="U260" i="1"/>
  <c r="U290" i="3" s="1"/>
  <c r="U261" i="1"/>
  <c r="U291" i="3" s="1"/>
  <c r="U262" i="1"/>
  <c r="U292" i="3" s="1"/>
  <c r="U263" i="1"/>
  <c r="U293" i="3" s="1"/>
  <c r="U264" i="1"/>
  <c r="U294" i="3" s="1"/>
  <c r="U265" i="1"/>
  <c r="U295" i="3" s="1"/>
  <c r="U266" i="1"/>
  <c r="U296" i="3" s="1"/>
  <c r="U267" i="1"/>
  <c r="U297" i="3" s="1"/>
  <c r="U268" i="1"/>
  <c r="U298" i="3" s="1"/>
  <c r="U269" i="1"/>
  <c r="U299" i="3" s="1"/>
  <c r="U270" i="1"/>
  <c r="U300" i="3" s="1"/>
  <c r="U271" i="1"/>
  <c r="U301" i="3" s="1"/>
  <c r="U272" i="1"/>
  <c r="U302" i="3" s="1"/>
  <c r="U273" i="1"/>
  <c r="U303" i="3" s="1"/>
  <c r="U274" i="1"/>
  <c r="U304" i="3" s="1"/>
  <c r="U275" i="1"/>
  <c r="U305" i="3" s="1"/>
  <c r="U276" i="1"/>
  <c r="U306" i="3" s="1"/>
  <c r="U277" i="1"/>
  <c r="U307" i="3" s="1"/>
  <c r="U278" i="1"/>
  <c r="U308" i="3" s="1"/>
  <c r="U279" i="1"/>
  <c r="U309" i="3" s="1"/>
  <c r="U280" i="1"/>
  <c r="U310" i="3" s="1"/>
  <c r="U281" i="1"/>
  <c r="U311" i="3" s="1"/>
  <c r="U282" i="1"/>
  <c r="U312" i="3" s="1"/>
  <c r="U283" i="1"/>
  <c r="U313" i="3" s="1"/>
  <c r="U284" i="1"/>
  <c r="U314" i="3" s="1"/>
  <c r="U285" i="1"/>
  <c r="U315" i="3" s="1"/>
  <c r="U286" i="1"/>
  <c r="U316" i="3" s="1"/>
  <c r="U287" i="1"/>
  <c r="U317" i="3" s="1"/>
  <c r="U288" i="1"/>
  <c r="U318" i="3" s="1"/>
  <c r="U289" i="1"/>
  <c r="U319" i="3" s="1"/>
  <c r="U290" i="1"/>
  <c r="U320" i="3" s="1"/>
  <c r="U291" i="1"/>
  <c r="U321" i="3" s="1"/>
  <c r="U292" i="1"/>
  <c r="U322" i="3" s="1"/>
  <c r="U293" i="1"/>
  <c r="U323" i="3" s="1"/>
  <c r="U294" i="1"/>
  <c r="U324" i="3" s="1"/>
  <c r="U295" i="1"/>
  <c r="U325" i="3" s="1"/>
  <c r="U296" i="1"/>
  <c r="U326" i="3" s="1"/>
  <c r="U297" i="1"/>
  <c r="U327" i="3" s="1"/>
  <c r="U298" i="1"/>
  <c r="U328" i="3" s="1"/>
  <c r="U299" i="1"/>
  <c r="U329" i="3" s="1"/>
  <c r="U300" i="1"/>
  <c r="U330" i="3" s="1"/>
  <c r="U301" i="1"/>
  <c r="U331" i="3" s="1"/>
  <c r="U302" i="1"/>
  <c r="U332" i="3" s="1"/>
  <c r="U303" i="1"/>
  <c r="U333" i="3" s="1"/>
  <c r="U304" i="1"/>
  <c r="U334" i="3" s="1"/>
  <c r="U305" i="1"/>
  <c r="U335" i="3" s="1"/>
  <c r="U306" i="1"/>
  <c r="U336" i="3" s="1"/>
  <c r="U307" i="1"/>
  <c r="U337" i="3" s="1"/>
  <c r="U308" i="1"/>
  <c r="U338" i="3" s="1"/>
  <c r="U309" i="1"/>
  <c r="U339" i="3" s="1"/>
  <c r="U310" i="1"/>
  <c r="U340" i="3" s="1"/>
  <c r="U311" i="1"/>
  <c r="U341" i="3" s="1"/>
  <c r="U312" i="1"/>
  <c r="U342" i="3" s="1"/>
  <c r="U313" i="1"/>
  <c r="U343" i="3" s="1"/>
  <c r="U314" i="1"/>
  <c r="U344" i="3" s="1"/>
  <c r="U315" i="1"/>
  <c r="U345" i="3" s="1"/>
  <c r="U316" i="1"/>
  <c r="U346" i="3" s="1"/>
  <c r="U317" i="1"/>
  <c r="U347" i="3" s="1"/>
  <c r="U318" i="1"/>
  <c r="U348" i="3" s="1"/>
  <c r="U319" i="1"/>
  <c r="U349" i="3" s="1"/>
  <c r="U320" i="1"/>
  <c r="U350" i="3" s="1"/>
  <c r="U321" i="1"/>
  <c r="U351" i="3" s="1"/>
  <c r="U322" i="1"/>
  <c r="U352" i="3" s="1"/>
  <c r="U323" i="1"/>
  <c r="U353" i="3" s="1"/>
  <c r="U324" i="1"/>
  <c r="U354" i="3" s="1"/>
  <c r="U325" i="1"/>
  <c r="U355" i="3" s="1"/>
  <c r="U326" i="1"/>
  <c r="U356" i="3" s="1"/>
  <c r="U327" i="1"/>
  <c r="U357" i="3" s="1"/>
  <c r="U328" i="1"/>
  <c r="U358" i="3" s="1"/>
  <c r="U329" i="1"/>
  <c r="U359" i="3" s="1"/>
  <c r="U330" i="1"/>
  <c r="U360" i="3" s="1"/>
  <c r="U331" i="1"/>
  <c r="U361" i="3" s="1"/>
  <c r="U332" i="1"/>
  <c r="U362" i="3" s="1"/>
  <c r="U333" i="1"/>
  <c r="U363" i="3" s="1"/>
  <c r="U334" i="1"/>
  <c r="U364" i="3" s="1"/>
  <c r="U335" i="1"/>
  <c r="U365" i="3" s="1"/>
  <c r="U336" i="1"/>
  <c r="U366" i="3" s="1"/>
  <c r="U337" i="1"/>
  <c r="U367" i="3" s="1"/>
  <c r="U338" i="1"/>
  <c r="U368" i="3" s="1"/>
  <c r="U339" i="1"/>
  <c r="U369" i="3" s="1"/>
  <c r="U340" i="1"/>
  <c r="U370" i="3" s="1"/>
  <c r="U341" i="1"/>
  <c r="U371" i="3" s="1"/>
  <c r="U342" i="1"/>
  <c r="U372" i="3" s="1"/>
  <c r="U343" i="1"/>
  <c r="U373" i="3" s="1"/>
  <c r="U344" i="1"/>
  <c r="U374" i="3" s="1"/>
  <c r="U345" i="1"/>
  <c r="U375" i="3" s="1"/>
  <c r="U346" i="1"/>
  <c r="U376" i="3" s="1"/>
  <c r="U347" i="1"/>
  <c r="U377" i="3" s="1"/>
  <c r="U348" i="1"/>
  <c r="U378" i="3" s="1"/>
  <c r="U349" i="1"/>
  <c r="U379" i="3" s="1"/>
  <c r="U350" i="1"/>
  <c r="U380" i="3" s="1"/>
  <c r="U351" i="1"/>
  <c r="U381" i="3" s="1"/>
  <c r="U352" i="1"/>
  <c r="U382" i="3" s="1"/>
  <c r="U353" i="1"/>
  <c r="U383" i="3" s="1"/>
  <c r="U354" i="1"/>
  <c r="U384" i="3" s="1"/>
  <c r="U355" i="1"/>
  <c r="U385" i="3" s="1"/>
  <c r="U356" i="1"/>
  <c r="U386" i="3" s="1"/>
  <c r="U357" i="1"/>
  <c r="U387" i="3" s="1"/>
  <c r="U358" i="1"/>
  <c r="U388" i="3" s="1"/>
  <c r="U359" i="1"/>
  <c r="U389" i="3" s="1"/>
  <c r="U360" i="1"/>
  <c r="U390" i="3" s="1"/>
  <c r="U361" i="1"/>
  <c r="U391" i="3" s="1"/>
  <c r="U362" i="1"/>
  <c r="U392" i="3" s="1"/>
  <c r="U363" i="1"/>
  <c r="U393" i="3" s="1"/>
  <c r="U364" i="1"/>
  <c r="U394" i="3" s="1"/>
  <c r="U365" i="1"/>
  <c r="U395" i="3" s="1"/>
  <c r="U366" i="1"/>
  <c r="U396" i="3" s="1"/>
  <c r="U367" i="1"/>
  <c r="U397" i="3" s="1"/>
  <c r="U368" i="1"/>
  <c r="U398" i="3" s="1"/>
  <c r="U369" i="1"/>
  <c r="U399" i="3" s="1"/>
  <c r="U370" i="1"/>
  <c r="U400" i="3" s="1"/>
  <c r="U371" i="1"/>
  <c r="U401" i="3" s="1"/>
  <c r="U372" i="1"/>
  <c r="U402" i="3" s="1"/>
  <c r="U373" i="1"/>
  <c r="U403" i="3" s="1"/>
  <c r="U374" i="1"/>
  <c r="U404" i="3" s="1"/>
  <c r="U375" i="1"/>
  <c r="U405" i="3" s="1"/>
  <c r="U376" i="1"/>
  <c r="U406" i="3" s="1"/>
  <c r="U377" i="1"/>
  <c r="U407" i="3" s="1"/>
  <c r="U378" i="1"/>
  <c r="U408" i="3" s="1"/>
  <c r="U379" i="1"/>
  <c r="U409" i="3" s="1"/>
  <c r="U380" i="1"/>
  <c r="U410" i="3" s="1"/>
  <c r="U381" i="1"/>
  <c r="U411" i="3" s="1"/>
  <c r="U382" i="1"/>
  <c r="U412" i="3" s="1"/>
  <c r="U383" i="1"/>
  <c r="U413" i="3" s="1"/>
  <c r="U384" i="1"/>
  <c r="U414" i="3" s="1"/>
  <c r="U385" i="1"/>
  <c r="U415" i="3" s="1"/>
  <c r="U386" i="1"/>
  <c r="U416" i="3" s="1"/>
  <c r="U387" i="1"/>
  <c r="U417" i="3" s="1"/>
  <c r="U388" i="1"/>
  <c r="U418" i="3" s="1"/>
  <c r="U389" i="1"/>
  <c r="U419" i="3" s="1"/>
  <c r="U390" i="1"/>
  <c r="U420" i="3" s="1"/>
  <c r="U391" i="1"/>
  <c r="U421" i="3" s="1"/>
  <c r="U392" i="1"/>
  <c r="U422" i="3" s="1"/>
  <c r="U393" i="1"/>
  <c r="U423" i="3" s="1"/>
  <c r="U394" i="1"/>
  <c r="U424" i="3" s="1"/>
  <c r="U395" i="1"/>
  <c r="U425" i="3" s="1"/>
  <c r="U396" i="1"/>
  <c r="U426" i="3" s="1"/>
  <c r="U397" i="1"/>
  <c r="U427" i="3" s="1"/>
  <c r="U398" i="1"/>
  <c r="U428" i="3" s="1"/>
  <c r="U399" i="1"/>
  <c r="U429" i="3" s="1"/>
  <c r="U400" i="1"/>
  <c r="U430" i="3" s="1"/>
  <c r="U401" i="1"/>
  <c r="U431" i="3" s="1"/>
  <c r="U402" i="1"/>
  <c r="U432" i="3" s="1"/>
  <c r="U403" i="1"/>
  <c r="U433" i="3" s="1"/>
  <c r="U404" i="1"/>
  <c r="U434" i="3" s="1"/>
  <c r="U405" i="1"/>
  <c r="U435" i="3" s="1"/>
  <c r="U406" i="1"/>
  <c r="U436" i="3" s="1"/>
  <c r="U407" i="1"/>
  <c r="U437" i="3" s="1"/>
  <c r="U408" i="1"/>
  <c r="U438" i="3" s="1"/>
  <c r="U409" i="1"/>
  <c r="U439" i="3" s="1"/>
  <c r="U410" i="1"/>
  <c r="U440" i="3" s="1"/>
  <c r="U411" i="1"/>
  <c r="U441" i="3" s="1"/>
  <c r="U412" i="1"/>
  <c r="U442" i="3" s="1"/>
  <c r="U413" i="1"/>
  <c r="U443" i="3" s="1"/>
  <c r="U414" i="1"/>
  <c r="U444" i="3" s="1"/>
  <c r="U415" i="1"/>
  <c r="U445" i="3" s="1"/>
  <c r="U416" i="1"/>
  <c r="U446" i="3" s="1"/>
  <c r="U417" i="1"/>
  <c r="U447" i="3" s="1"/>
  <c r="U418" i="1"/>
  <c r="U448" i="3" s="1"/>
  <c r="U419" i="1"/>
  <c r="U449" i="3" s="1"/>
  <c r="U420" i="1"/>
  <c r="U450" i="3" s="1"/>
  <c r="U421" i="1"/>
  <c r="U451" i="3" s="1"/>
  <c r="U422" i="1"/>
  <c r="U452" i="3" s="1"/>
  <c r="U423" i="1"/>
  <c r="U453" i="3" s="1"/>
  <c r="U424" i="1"/>
  <c r="U454" i="3" s="1"/>
  <c r="U425" i="1"/>
  <c r="U455" i="3" s="1"/>
  <c r="U426" i="1"/>
  <c r="U456" i="3" s="1"/>
  <c r="U427" i="1"/>
  <c r="U457" i="3" s="1"/>
  <c r="U428" i="1"/>
  <c r="U458" i="3" s="1"/>
  <c r="U429" i="1"/>
  <c r="U459" i="3" s="1"/>
  <c r="U430" i="1"/>
  <c r="U460" i="3" s="1"/>
  <c r="U431" i="1"/>
  <c r="U461" i="3" s="1"/>
  <c r="U432" i="1"/>
  <c r="U462" i="3" s="1"/>
  <c r="U433" i="1"/>
  <c r="U463" i="3" s="1"/>
  <c r="U434" i="1"/>
  <c r="U464" i="3" s="1"/>
  <c r="U435" i="1"/>
  <c r="U465" i="3" s="1"/>
  <c r="U436" i="1"/>
  <c r="U466" i="3" s="1"/>
  <c r="U437" i="1"/>
  <c r="U467" i="3" s="1"/>
  <c r="U438" i="1"/>
  <c r="U468" i="3" s="1"/>
  <c r="U439" i="1"/>
  <c r="U469" i="3" s="1"/>
  <c r="U440" i="1"/>
  <c r="U470" i="3" s="1"/>
  <c r="U441" i="1"/>
  <c r="U471" i="3" s="1"/>
  <c r="U442" i="1"/>
  <c r="U472" i="3" s="1"/>
  <c r="U443" i="1"/>
  <c r="U473" i="3" s="1"/>
  <c r="U444" i="1"/>
  <c r="U474" i="3" s="1"/>
  <c r="U445" i="1"/>
  <c r="U475" i="3" s="1"/>
  <c r="U446" i="1"/>
  <c r="U476" i="3" s="1"/>
  <c r="U447" i="1"/>
  <c r="U477" i="3" s="1"/>
  <c r="U448" i="1"/>
  <c r="U478" i="3" s="1"/>
  <c r="U449" i="1"/>
  <c r="U479" i="3" s="1"/>
  <c r="U450" i="1"/>
  <c r="U480" i="3" s="1"/>
  <c r="U451" i="1"/>
  <c r="U481" i="3" s="1"/>
  <c r="U452" i="1"/>
  <c r="U482" i="3" s="1"/>
  <c r="U453" i="1"/>
  <c r="U483" i="3" s="1"/>
  <c r="U454" i="1"/>
  <c r="U484" i="3" s="1"/>
  <c r="U455" i="1"/>
  <c r="U485" i="3" s="1"/>
  <c r="U456" i="1"/>
  <c r="U486" i="3" s="1"/>
  <c r="U457" i="1"/>
  <c r="U487" i="3" s="1"/>
  <c r="U458" i="1"/>
  <c r="U488" i="3" s="1"/>
  <c r="U459" i="1"/>
  <c r="U489" i="3" s="1"/>
  <c r="U460" i="1"/>
  <c r="U490" i="3" s="1"/>
  <c r="U461" i="1"/>
  <c r="U491" i="3" s="1"/>
  <c r="U462" i="1"/>
  <c r="U492" i="3" s="1"/>
  <c r="U463" i="1"/>
  <c r="U493" i="3" s="1"/>
  <c r="U464" i="1"/>
  <c r="U494" i="3" s="1"/>
  <c r="U465" i="1"/>
  <c r="U495" i="3" s="1"/>
  <c r="U466" i="1"/>
  <c r="U496" i="3" s="1"/>
  <c r="U467" i="1"/>
  <c r="U497" i="3" s="1"/>
  <c r="U468" i="1"/>
  <c r="U498" i="3" s="1"/>
  <c r="U469" i="1"/>
  <c r="U499" i="3" s="1"/>
  <c r="U470" i="1"/>
  <c r="U500" i="3" s="1"/>
  <c r="U471" i="1"/>
  <c r="U501" i="3" s="1"/>
  <c r="U472" i="1"/>
  <c r="U502" i="3" s="1"/>
  <c r="U473" i="1"/>
  <c r="U503" i="3" s="1"/>
  <c r="U474" i="1"/>
  <c r="U504" i="3" s="1"/>
  <c r="U475" i="1"/>
  <c r="U505" i="3" s="1"/>
  <c r="U476" i="1"/>
  <c r="U506" i="3" s="1"/>
  <c r="U477" i="1"/>
  <c r="U507" i="3" s="1"/>
  <c r="U478" i="1"/>
  <c r="U508" i="3" s="1"/>
  <c r="U479" i="1"/>
  <c r="U509" i="3" s="1"/>
  <c r="U480" i="1"/>
  <c r="U510" i="3" s="1"/>
  <c r="U481" i="1"/>
  <c r="U511" i="3" s="1"/>
  <c r="U482" i="1"/>
  <c r="U512" i="3" s="1"/>
  <c r="U483" i="1"/>
  <c r="U513" i="3" s="1"/>
  <c r="U484" i="1"/>
  <c r="U514" i="3" s="1"/>
  <c r="U485" i="1"/>
  <c r="U515" i="3" s="1"/>
  <c r="U486" i="1"/>
  <c r="U516" i="3" s="1"/>
  <c r="U487" i="1"/>
  <c r="U517" i="3" s="1"/>
  <c r="U488" i="1"/>
  <c r="U518" i="3" s="1"/>
  <c r="U489" i="1"/>
  <c r="U519" i="3" s="1"/>
  <c r="U490" i="1"/>
  <c r="U520" i="3" s="1"/>
  <c r="U491" i="1"/>
  <c r="U521" i="3" s="1"/>
  <c r="U492" i="1"/>
  <c r="U522" i="3" s="1"/>
  <c r="U493" i="1"/>
  <c r="U523" i="3" s="1"/>
  <c r="U494" i="1"/>
  <c r="U524" i="3" s="1"/>
  <c r="U495" i="1"/>
  <c r="U525" i="3" s="1"/>
  <c r="U496" i="1"/>
  <c r="U526" i="3" s="1"/>
  <c r="U497" i="1"/>
  <c r="U527" i="3" s="1"/>
  <c r="U498" i="1"/>
  <c r="U528" i="3" s="1"/>
  <c r="U499" i="1"/>
  <c r="U529" i="3" s="1"/>
  <c r="U500" i="1"/>
  <c r="U530" i="3" s="1"/>
  <c r="U501" i="1"/>
  <c r="U531" i="3" s="1"/>
  <c r="U502" i="1"/>
  <c r="U532" i="3" s="1"/>
  <c r="U503" i="1"/>
  <c r="U533" i="3" s="1"/>
  <c r="U504" i="1"/>
  <c r="U534" i="3" s="1"/>
  <c r="U505" i="1"/>
  <c r="U535" i="3" s="1"/>
  <c r="U506" i="1"/>
  <c r="U536" i="3" s="1"/>
  <c r="U507" i="1"/>
  <c r="U537" i="3" s="1"/>
  <c r="U508" i="1"/>
  <c r="U538" i="3" s="1"/>
  <c r="U509" i="1"/>
  <c r="U539" i="3" s="1"/>
  <c r="U510" i="1"/>
  <c r="U540" i="3" s="1"/>
  <c r="U511" i="1"/>
  <c r="U541" i="3" s="1"/>
  <c r="U512" i="1"/>
  <c r="U542" i="3" s="1"/>
  <c r="U513" i="1"/>
  <c r="U543" i="3" s="1"/>
  <c r="U514" i="1"/>
  <c r="U544" i="3" s="1"/>
  <c r="U515" i="1"/>
  <c r="U545" i="3" s="1"/>
  <c r="U516" i="1"/>
  <c r="U546" i="3" s="1"/>
  <c r="U517" i="1"/>
  <c r="U547" i="3" s="1"/>
  <c r="U518" i="1"/>
  <c r="U548" i="3" s="1"/>
  <c r="U519" i="1"/>
  <c r="U549" i="3" s="1"/>
  <c r="U520" i="1"/>
  <c r="U550" i="3" s="1"/>
  <c r="U521" i="1"/>
  <c r="U551" i="3" s="1"/>
  <c r="U522" i="1"/>
  <c r="U552" i="3" s="1"/>
  <c r="U523" i="1"/>
  <c r="U553" i="3" s="1"/>
  <c r="U524" i="1"/>
  <c r="U554" i="3" s="1"/>
  <c r="U525" i="1"/>
  <c r="U555" i="3" s="1"/>
  <c r="U526" i="1"/>
  <c r="U556" i="3" s="1"/>
  <c r="U527" i="1"/>
  <c r="U557" i="3" s="1"/>
  <c r="U528" i="1"/>
  <c r="U558" i="3" s="1"/>
  <c r="U529" i="1"/>
  <c r="U559" i="3" s="1"/>
  <c r="U530" i="1"/>
  <c r="U560" i="3" s="1"/>
  <c r="U531" i="1"/>
  <c r="U561" i="3" s="1"/>
  <c r="U532" i="1"/>
  <c r="U562" i="3" s="1"/>
  <c r="U533" i="1"/>
  <c r="U563" i="3" s="1"/>
  <c r="U534" i="1"/>
  <c r="U564" i="3" s="1"/>
  <c r="Q160" i="1"/>
  <c r="Q161" i="1"/>
  <c r="Q162" i="1"/>
  <c r="Q163" i="1"/>
  <c r="R193" i="3" s="1"/>
  <c r="Q164" i="1"/>
  <c r="Q165" i="1"/>
  <c r="O165" i="1" s="1"/>
  <c r="Q166" i="1"/>
  <c r="R196" i="3" s="1"/>
  <c r="Q167" i="1"/>
  <c r="R197" i="3" s="1"/>
  <c r="Q168" i="1"/>
  <c r="Q169" i="1"/>
  <c r="Q170" i="1"/>
  <c r="Q171" i="1"/>
  <c r="R201" i="3" s="1"/>
  <c r="Q172" i="1"/>
  <c r="Q173" i="1"/>
  <c r="O173" i="1" s="1"/>
  <c r="Q174" i="1"/>
  <c r="Q175" i="1"/>
  <c r="R205" i="3" s="1"/>
  <c r="Q176" i="1"/>
  <c r="Q177" i="1"/>
  <c r="Q178" i="1"/>
  <c r="Q179" i="1"/>
  <c r="R209" i="3" s="1"/>
  <c r="Q180" i="1"/>
  <c r="Q181" i="1"/>
  <c r="Q182" i="1"/>
  <c r="R212" i="3" s="1"/>
  <c r="Q183" i="1"/>
  <c r="R213" i="3" s="1"/>
  <c r="Q184" i="1"/>
  <c r="Q185" i="1"/>
  <c r="Q186" i="1"/>
  <c r="O186" i="1" s="1"/>
  <c r="Q187" i="1"/>
  <c r="R217" i="3" s="1"/>
  <c r="Q188" i="1"/>
  <c r="Q189" i="1"/>
  <c r="O189" i="1" s="1"/>
  <c r="Q190" i="1"/>
  <c r="Q191" i="1"/>
  <c r="R221" i="3" s="1"/>
  <c r="Q192" i="1"/>
  <c r="Q193" i="1"/>
  <c r="Q194" i="1"/>
  <c r="Q195" i="1"/>
  <c r="R225" i="3" s="1"/>
  <c r="Q196" i="1"/>
  <c r="Q197" i="1"/>
  <c r="Q198" i="1"/>
  <c r="R228" i="3" s="1"/>
  <c r="Q199" i="1"/>
  <c r="R229" i="3" s="1"/>
  <c r="Q200" i="1"/>
  <c r="Q201" i="1"/>
  <c r="Q202" i="1"/>
  <c r="Q203" i="1"/>
  <c r="R233" i="3" s="1"/>
  <c r="Q204" i="1"/>
  <c r="Q205" i="1"/>
  <c r="Q206" i="1"/>
  <c r="O206" i="1" s="1"/>
  <c r="Q207" i="1"/>
  <c r="R237" i="3" s="1"/>
  <c r="Q208" i="1"/>
  <c r="Q209" i="1"/>
  <c r="Q210" i="1"/>
  <c r="Q211" i="1"/>
  <c r="R241" i="3" s="1"/>
  <c r="Q212" i="1"/>
  <c r="Q213" i="1"/>
  <c r="Q214" i="1"/>
  <c r="R244" i="3" s="1"/>
  <c r="Q215" i="1"/>
  <c r="R245" i="3" s="1"/>
  <c r="Q216" i="1"/>
  <c r="Q217" i="1"/>
  <c r="Q218" i="1"/>
  <c r="Q219" i="1"/>
  <c r="R249" i="3" s="1"/>
  <c r="Q220" i="1"/>
  <c r="Q221" i="1"/>
  <c r="Q222" i="1"/>
  <c r="Q223" i="1"/>
  <c r="R253" i="3" s="1"/>
  <c r="Q224" i="1"/>
  <c r="Q225" i="1"/>
  <c r="Q226" i="1"/>
  <c r="O226" i="1" s="1"/>
  <c r="Q227" i="1"/>
  <c r="R257" i="3" s="1"/>
  <c r="Q228" i="1"/>
  <c r="Q229" i="1"/>
  <c r="Q230" i="1"/>
  <c r="R260" i="3" s="1"/>
  <c r="Q231" i="1"/>
  <c r="R261" i="3" s="1"/>
  <c r="Q232" i="1"/>
  <c r="Q233" i="1"/>
  <c r="Q234" i="1"/>
  <c r="Q235" i="1"/>
  <c r="R265" i="3" s="1"/>
  <c r="Q236" i="1"/>
  <c r="Q237" i="1"/>
  <c r="Q238" i="1"/>
  <c r="Q239" i="1"/>
  <c r="R269" i="3" s="1"/>
  <c r="Q240" i="1"/>
  <c r="Q241" i="1"/>
  <c r="Q242" i="1"/>
  <c r="Q243" i="1"/>
  <c r="R273" i="3" s="1"/>
  <c r="Q244" i="1"/>
  <c r="Q245" i="1"/>
  <c r="Q246" i="1"/>
  <c r="R276" i="3" s="1"/>
  <c r="Q247" i="1"/>
  <c r="R277" i="3" s="1"/>
  <c r="Q248" i="1"/>
  <c r="Q249" i="1"/>
  <c r="O249" i="1" s="1"/>
  <c r="Q250" i="1"/>
  <c r="Q251" i="1"/>
  <c r="R281" i="3" s="1"/>
  <c r="Q252" i="1"/>
  <c r="Q253" i="1"/>
  <c r="Q254" i="1"/>
  <c r="Q255" i="1"/>
  <c r="R285" i="3" s="1"/>
  <c r="Q256" i="1"/>
  <c r="Q257" i="1"/>
  <c r="Q258" i="1"/>
  <c r="Q259" i="1"/>
  <c r="R289" i="3" s="1"/>
  <c r="Q260" i="1"/>
  <c r="Q261" i="1"/>
  <c r="Q262" i="1"/>
  <c r="R292" i="3" s="1"/>
  <c r="Q263" i="1"/>
  <c r="R293" i="3" s="1"/>
  <c r="Q264" i="1"/>
  <c r="Q265" i="1"/>
  <c r="Q266" i="1"/>
  <c r="Q267" i="1"/>
  <c r="R297" i="3" s="1"/>
  <c r="Q268" i="1"/>
  <c r="Q269" i="1"/>
  <c r="Q270" i="1"/>
  <c r="Q271" i="1"/>
  <c r="R301" i="3" s="1"/>
  <c r="Q272" i="1"/>
  <c r="Q273" i="1"/>
  <c r="Q274" i="1"/>
  <c r="O274" i="1" s="1"/>
  <c r="Q275" i="1"/>
  <c r="R305" i="3" s="1"/>
  <c r="Q276" i="1"/>
  <c r="Q277" i="1"/>
  <c r="Q278" i="1"/>
  <c r="R308" i="3" s="1"/>
  <c r="Q279" i="1"/>
  <c r="R309" i="3" s="1"/>
  <c r="Q280" i="1"/>
  <c r="Q281" i="1"/>
  <c r="Q282" i="1"/>
  <c r="Q283" i="1"/>
  <c r="R313" i="3" s="1"/>
  <c r="Q284" i="1"/>
  <c r="Q285" i="1"/>
  <c r="Q286" i="1"/>
  <c r="O286" i="1" s="1"/>
  <c r="Q287" i="1"/>
  <c r="R317" i="3" s="1"/>
  <c r="Q288" i="1"/>
  <c r="Q289" i="1"/>
  <c r="Q290" i="1"/>
  <c r="Q291" i="1"/>
  <c r="R321" i="3" s="1"/>
  <c r="Q292" i="1"/>
  <c r="Q293" i="1"/>
  <c r="Q294" i="1"/>
  <c r="R324" i="3" s="1"/>
  <c r="Q295" i="1"/>
  <c r="R325" i="3" s="1"/>
  <c r="Q296" i="1"/>
  <c r="Q297" i="1"/>
  <c r="Q298" i="1"/>
  <c r="Q299" i="1"/>
  <c r="R329" i="3" s="1"/>
  <c r="Q300" i="1"/>
  <c r="Q301" i="1"/>
  <c r="Q302" i="1"/>
  <c r="Q303" i="1"/>
  <c r="R333" i="3" s="1"/>
  <c r="Q304" i="1"/>
  <c r="Q305" i="1"/>
  <c r="Q306" i="1"/>
  <c r="Q307" i="1"/>
  <c r="R337" i="3" s="1"/>
  <c r="Q308" i="1"/>
  <c r="Q309" i="1"/>
  <c r="O309" i="1" s="1"/>
  <c r="Q310" i="1"/>
  <c r="R340" i="3" s="1"/>
  <c r="Q311" i="1"/>
  <c r="R341" i="3" s="1"/>
  <c r="Q312" i="1"/>
  <c r="Q313" i="1"/>
  <c r="Q314" i="1"/>
  <c r="O314" i="1" s="1"/>
  <c r="Q315" i="1"/>
  <c r="R345" i="3" s="1"/>
  <c r="Q316" i="1"/>
  <c r="Q317" i="1"/>
  <c r="Q318" i="1"/>
  <c r="Q319" i="1"/>
  <c r="R349" i="3" s="1"/>
  <c r="Q320" i="1"/>
  <c r="Q321" i="1"/>
  <c r="Q322" i="1"/>
  <c r="Q323" i="1"/>
  <c r="R353" i="3" s="1"/>
  <c r="Q324" i="1"/>
  <c r="Q325" i="1"/>
  <c r="O325" i="1" s="1"/>
  <c r="Q326" i="1"/>
  <c r="Q327" i="1"/>
  <c r="Q328" i="1"/>
  <c r="Q329" i="1"/>
  <c r="Q330" i="1"/>
  <c r="Q331" i="1"/>
  <c r="R361" i="3" s="1"/>
  <c r="Q332" i="1"/>
  <c r="Q333" i="1"/>
  <c r="O333" i="1" s="1"/>
  <c r="Q334" i="1"/>
  <c r="O334" i="1" s="1"/>
  <c r="Q335" i="1"/>
  <c r="Q336" i="1"/>
  <c r="Q337" i="1"/>
  <c r="R367" i="3" s="1"/>
  <c r="Q338" i="1"/>
  <c r="Q339" i="1"/>
  <c r="R369" i="3" s="1"/>
  <c r="Q340" i="1"/>
  <c r="Q341" i="1"/>
  <c r="O341" i="1" s="1"/>
  <c r="Q342" i="1"/>
  <c r="Q343" i="1"/>
  <c r="Q344" i="1"/>
  <c r="Q345" i="1"/>
  <c r="Q346" i="1"/>
  <c r="Q347" i="1"/>
  <c r="R377" i="3" s="1"/>
  <c r="Q348" i="1"/>
  <c r="Q349" i="1"/>
  <c r="O349" i="1" s="1"/>
  <c r="Q350" i="1"/>
  <c r="Q351" i="1"/>
  <c r="Q352" i="1"/>
  <c r="Q353" i="1"/>
  <c r="R383" i="3" s="1"/>
  <c r="Q354" i="1"/>
  <c r="O354" i="1" s="1"/>
  <c r="Q355" i="1"/>
  <c r="R385" i="3" s="1"/>
  <c r="Q356" i="1"/>
  <c r="Q357" i="1"/>
  <c r="Q358" i="1"/>
  <c r="Q359" i="1"/>
  <c r="Q360" i="1"/>
  <c r="Q361" i="1"/>
  <c r="Q362" i="1"/>
  <c r="Q363" i="1"/>
  <c r="R393" i="3" s="1"/>
  <c r="Q364" i="1"/>
  <c r="Q365" i="1"/>
  <c r="O365" i="1" s="1"/>
  <c r="Q366" i="1"/>
  <c r="Q367" i="1"/>
  <c r="Q368" i="1"/>
  <c r="Q369" i="1"/>
  <c r="R399" i="3" s="1"/>
  <c r="Q370" i="1"/>
  <c r="Q371" i="1"/>
  <c r="R401" i="3" s="1"/>
  <c r="Q372" i="1"/>
  <c r="Q373" i="1"/>
  <c r="Q374" i="1"/>
  <c r="Q375" i="1"/>
  <c r="Q376" i="1"/>
  <c r="Q377" i="1"/>
  <c r="Q378" i="1"/>
  <c r="Q379" i="1"/>
  <c r="R409" i="3" s="1"/>
  <c r="Q380" i="1"/>
  <c r="Q381" i="1"/>
  <c r="Q382" i="1"/>
  <c r="Q383" i="1"/>
  <c r="Q384" i="1"/>
  <c r="Q385" i="1"/>
  <c r="R415" i="3" s="1"/>
  <c r="Q386" i="1"/>
  <c r="Q387" i="1"/>
  <c r="R417" i="3" s="1"/>
  <c r="Q388" i="1"/>
  <c r="Q389" i="1"/>
  <c r="Q390" i="1"/>
  <c r="Q391" i="1"/>
  <c r="Q392" i="1"/>
  <c r="Q393" i="1"/>
  <c r="O393" i="1" s="1"/>
  <c r="Q394" i="1"/>
  <c r="Q395" i="1"/>
  <c r="R425" i="3" s="1"/>
  <c r="Q396" i="1"/>
  <c r="Q397" i="1"/>
  <c r="Q398" i="1"/>
  <c r="Q399" i="1"/>
  <c r="Q400" i="1"/>
  <c r="Q401" i="1"/>
  <c r="R431" i="3" s="1"/>
  <c r="Q402" i="1"/>
  <c r="O402" i="1" s="1"/>
  <c r="Q403" i="1"/>
  <c r="R433" i="3" s="1"/>
  <c r="Q404" i="1"/>
  <c r="Q405" i="1"/>
  <c r="Q406" i="1"/>
  <c r="Q407" i="1"/>
  <c r="Q408" i="1"/>
  <c r="Q409" i="1"/>
  <c r="O409" i="1" s="1"/>
  <c r="Q410" i="1"/>
  <c r="Q411" i="1"/>
  <c r="Q412" i="1"/>
  <c r="Q413" i="1"/>
  <c r="Q414" i="1"/>
  <c r="O414" i="1" s="1"/>
  <c r="Q415" i="1"/>
  <c r="Q416" i="1"/>
  <c r="Q417" i="1"/>
  <c r="Q418" i="1"/>
  <c r="Q419" i="1"/>
  <c r="Q420" i="1"/>
  <c r="Q421" i="1"/>
  <c r="Q422" i="1"/>
  <c r="Q423" i="1"/>
  <c r="Q424" i="1"/>
  <c r="O424" i="1" s="1"/>
  <c r="Q425" i="1"/>
  <c r="O425" i="1" s="1"/>
  <c r="Q426" i="1"/>
  <c r="O426" i="1" s="1"/>
  <c r="Q427" i="1"/>
  <c r="Q428" i="1"/>
  <c r="Q429" i="1"/>
  <c r="Q430" i="1"/>
  <c r="Q431" i="1"/>
  <c r="Q432" i="1"/>
  <c r="Q433" i="1"/>
  <c r="Q434" i="1"/>
  <c r="Q435" i="1"/>
  <c r="Q436" i="1"/>
  <c r="Q437" i="1"/>
  <c r="Q438" i="1"/>
  <c r="O438" i="1" s="1"/>
  <c r="Q439" i="1"/>
  <c r="Q440" i="1"/>
  <c r="Q441" i="1"/>
  <c r="Q442" i="1"/>
  <c r="Q443" i="1"/>
  <c r="Q444" i="1"/>
  <c r="Q445" i="1"/>
  <c r="O445" i="1" s="1"/>
  <c r="Q446" i="1"/>
  <c r="Q447" i="1"/>
  <c r="Q448" i="1"/>
  <c r="Q449" i="1"/>
  <c r="Q450" i="1"/>
  <c r="O450" i="1" s="1"/>
  <c r="Q451" i="1"/>
  <c r="Q452" i="1"/>
  <c r="O452" i="1" s="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O490" i="1" s="1"/>
  <c r="Q491" i="1"/>
  <c r="Q492" i="1"/>
  <c r="Q493" i="1"/>
  <c r="Q494" i="1"/>
  <c r="Q495" i="1"/>
  <c r="Q496" i="1"/>
  <c r="O496" i="1" s="1"/>
  <c r="Q497" i="1"/>
  <c r="O497" i="1" s="1"/>
  <c r="Q498" i="1"/>
  <c r="Q499" i="1"/>
  <c r="Q500" i="1"/>
  <c r="Q501" i="1"/>
  <c r="Q502" i="1"/>
  <c r="Q503" i="1"/>
  <c r="Q504" i="1"/>
  <c r="Q505" i="1"/>
  <c r="Q506" i="1"/>
  <c r="Q507" i="1"/>
  <c r="Q508" i="1"/>
  <c r="Q509" i="1"/>
  <c r="Q510" i="1"/>
  <c r="Q511" i="1"/>
  <c r="Q512" i="1"/>
  <c r="Q513" i="1"/>
  <c r="Q514" i="1"/>
  <c r="Q515" i="1"/>
  <c r="Q516" i="1"/>
  <c r="Q517" i="1"/>
  <c r="O517" i="1" s="1"/>
  <c r="Q518" i="1"/>
  <c r="Q519" i="1"/>
  <c r="Q520" i="1"/>
  <c r="Q521" i="1"/>
  <c r="Q522" i="1"/>
  <c r="Q523" i="1"/>
  <c r="Q524" i="1"/>
  <c r="Q525" i="1"/>
  <c r="O525" i="1" s="1"/>
  <c r="Q526" i="1"/>
  <c r="Q527" i="1"/>
  <c r="Q528" i="1"/>
  <c r="Q529" i="1"/>
  <c r="Q530" i="1"/>
  <c r="Q531" i="1"/>
  <c r="Q532" i="1"/>
  <c r="Q533" i="1"/>
  <c r="Q534" i="1"/>
  <c r="O357" i="1"/>
  <c r="O533" i="1"/>
  <c r="I160" i="1"/>
  <c r="J160" i="1"/>
  <c r="M190" i="3" s="1"/>
  <c r="K160" i="1"/>
  <c r="K190" i="3" s="1"/>
  <c r="L160" i="1"/>
  <c r="I190" i="3" s="1"/>
  <c r="I161" i="1"/>
  <c r="F191" i="3" s="1"/>
  <c r="J161" i="1"/>
  <c r="M191" i="3" s="1"/>
  <c r="K161" i="1"/>
  <c r="K191" i="3" s="1"/>
  <c r="L161" i="1"/>
  <c r="I191" i="3" s="1"/>
  <c r="M161" i="1"/>
  <c r="G191" i="3" s="1"/>
  <c r="I162" i="1"/>
  <c r="J162" i="1"/>
  <c r="M192" i="3" s="1"/>
  <c r="K162" i="1"/>
  <c r="K192" i="3" s="1"/>
  <c r="L162" i="1"/>
  <c r="I192" i="3" s="1"/>
  <c r="I163" i="1"/>
  <c r="F193" i="3" s="1"/>
  <c r="J163" i="1"/>
  <c r="M193" i="3" s="1"/>
  <c r="K163" i="1"/>
  <c r="K193" i="3" s="1"/>
  <c r="L163" i="1"/>
  <c r="I193" i="3" s="1"/>
  <c r="I164" i="1"/>
  <c r="J164" i="1"/>
  <c r="M194" i="3" s="1"/>
  <c r="K164" i="1"/>
  <c r="K194" i="3" s="1"/>
  <c r="L164" i="1"/>
  <c r="I194" i="3" s="1"/>
  <c r="I165" i="1"/>
  <c r="F195" i="3" s="1"/>
  <c r="J165" i="1"/>
  <c r="M195" i="3" s="1"/>
  <c r="K165" i="1"/>
  <c r="K195" i="3" s="1"/>
  <c r="L165" i="1"/>
  <c r="I195" i="3" s="1"/>
  <c r="I166" i="1"/>
  <c r="J166" i="1"/>
  <c r="M196" i="3" s="1"/>
  <c r="K166" i="1"/>
  <c r="K196" i="3" s="1"/>
  <c r="L166" i="1"/>
  <c r="I196" i="3" s="1"/>
  <c r="I167" i="1"/>
  <c r="J167" i="1"/>
  <c r="M197" i="3" s="1"/>
  <c r="K167" i="1"/>
  <c r="K197" i="3" s="1"/>
  <c r="L167" i="1"/>
  <c r="I197" i="3" s="1"/>
  <c r="I168" i="1"/>
  <c r="J168" i="1"/>
  <c r="M198" i="3" s="1"/>
  <c r="K168" i="1"/>
  <c r="K198" i="3" s="1"/>
  <c r="L168" i="1"/>
  <c r="I198" i="3" s="1"/>
  <c r="I169" i="1"/>
  <c r="F199" i="3" s="1"/>
  <c r="J169" i="1"/>
  <c r="M199" i="3" s="1"/>
  <c r="K169" i="1"/>
  <c r="K199" i="3" s="1"/>
  <c r="L169" i="1"/>
  <c r="I199" i="3" s="1"/>
  <c r="I170" i="1"/>
  <c r="J170" i="1"/>
  <c r="M200" i="3" s="1"/>
  <c r="K170" i="1"/>
  <c r="K200" i="3" s="1"/>
  <c r="L170" i="1"/>
  <c r="I200" i="3" s="1"/>
  <c r="I171" i="1"/>
  <c r="F201" i="3" s="1"/>
  <c r="J171" i="1"/>
  <c r="M201" i="3" s="1"/>
  <c r="K171" i="1"/>
  <c r="K201" i="3" s="1"/>
  <c r="L171" i="1"/>
  <c r="I201" i="3" s="1"/>
  <c r="I172" i="1"/>
  <c r="J172" i="1"/>
  <c r="M202" i="3" s="1"/>
  <c r="K172" i="1"/>
  <c r="K202" i="3" s="1"/>
  <c r="L172" i="1"/>
  <c r="I202" i="3" s="1"/>
  <c r="I173" i="1"/>
  <c r="F203" i="3" s="1"/>
  <c r="J173" i="1"/>
  <c r="M203" i="3" s="1"/>
  <c r="K173" i="1"/>
  <c r="K203" i="3" s="1"/>
  <c r="L173" i="1"/>
  <c r="I203" i="3" s="1"/>
  <c r="M173" i="1"/>
  <c r="G203" i="3" s="1"/>
  <c r="I174" i="1"/>
  <c r="F204" i="3" s="1"/>
  <c r="J174" i="1"/>
  <c r="M204" i="3" s="1"/>
  <c r="K174" i="1"/>
  <c r="K204" i="3" s="1"/>
  <c r="L174" i="1"/>
  <c r="I204" i="3" s="1"/>
  <c r="I175" i="1"/>
  <c r="J175" i="1"/>
  <c r="M205" i="3" s="1"/>
  <c r="K175" i="1"/>
  <c r="K205" i="3" s="1"/>
  <c r="L175" i="1"/>
  <c r="I205" i="3" s="1"/>
  <c r="I176" i="1"/>
  <c r="J176" i="1"/>
  <c r="M206" i="3" s="1"/>
  <c r="K176" i="1"/>
  <c r="K206" i="3" s="1"/>
  <c r="L176" i="1"/>
  <c r="I206" i="3" s="1"/>
  <c r="I177" i="1"/>
  <c r="F207" i="3" s="1"/>
  <c r="J177" i="1"/>
  <c r="M207" i="3" s="1"/>
  <c r="K177" i="1"/>
  <c r="K207" i="3" s="1"/>
  <c r="L177" i="1"/>
  <c r="I207" i="3" s="1"/>
  <c r="I178" i="1"/>
  <c r="J178" i="1"/>
  <c r="M208" i="3" s="1"/>
  <c r="K178" i="1"/>
  <c r="K208" i="3" s="1"/>
  <c r="L178" i="1"/>
  <c r="I208" i="3" s="1"/>
  <c r="I179" i="1"/>
  <c r="F209" i="3" s="1"/>
  <c r="J179" i="1"/>
  <c r="M209" i="3" s="1"/>
  <c r="K179" i="1"/>
  <c r="K209" i="3" s="1"/>
  <c r="L179" i="1"/>
  <c r="I209" i="3" s="1"/>
  <c r="I180" i="1"/>
  <c r="J180" i="1"/>
  <c r="M210" i="3" s="1"/>
  <c r="K180" i="1"/>
  <c r="K210" i="3" s="1"/>
  <c r="L180" i="1"/>
  <c r="I210" i="3" s="1"/>
  <c r="I181" i="1"/>
  <c r="F211" i="3" s="1"/>
  <c r="J181" i="1"/>
  <c r="M211" i="3" s="1"/>
  <c r="K181" i="1"/>
  <c r="K211" i="3" s="1"/>
  <c r="L181" i="1"/>
  <c r="I211" i="3" s="1"/>
  <c r="I182" i="1"/>
  <c r="J182" i="1"/>
  <c r="M212" i="3" s="1"/>
  <c r="K182" i="1"/>
  <c r="K212" i="3" s="1"/>
  <c r="L182" i="1"/>
  <c r="I212" i="3" s="1"/>
  <c r="I183" i="1"/>
  <c r="J183" i="1"/>
  <c r="M213" i="3" s="1"/>
  <c r="K183" i="1"/>
  <c r="K213" i="3" s="1"/>
  <c r="L183" i="1"/>
  <c r="I213" i="3" s="1"/>
  <c r="I184" i="1"/>
  <c r="J184" i="1"/>
  <c r="M214" i="3" s="1"/>
  <c r="K184" i="1"/>
  <c r="K214" i="3" s="1"/>
  <c r="L184" i="1"/>
  <c r="I214" i="3" s="1"/>
  <c r="I185" i="1"/>
  <c r="F215" i="3" s="1"/>
  <c r="J185" i="1"/>
  <c r="M215" i="3" s="1"/>
  <c r="K185" i="1"/>
  <c r="K215" i="3" s="1"/>
  <c r="L185" i="1"/>
  <c r="I215" i="3" s="1"/>
  <c r="I186" i="1"/>
  <c r="J186" i="1"/>
  <c r="M216" i="3" s="1"/>
  <c r="K186" i="1"/>
  <c r="K216" i="3" s="1"/>
  <c r="L186" i="1"/>
  <c r="I216" i="3" s="1"/>
  <c r="I187" i="1"/>
  <c r="F217" i="3" s="1"/>
  <c r="J187" i="1"/>
  <c r="M217" i="3" s="1"/>
  <c r="K187" i="1"/>
  <c r="K217" i="3" s="1"/>
  <c r="L187" i="1"/>
  <c r="I217" i="3" s="1"/>
  <c r="I188" i="1"/>
  <c r="J188" i="1"/>
  <c r="M218" i="3" s="1"/>
  <c r="K188" i="1"/>
  <c r="K218" i="3" s="1"/>
  <c r="L188" i="1"/>
  <c r="I218" i="3" s="1"/>
  <c r="I189" i="1"/>
  <c r="F219" i="3" s="1"/>
  <c r="J189" i="1"/>
  <c r="M219" i="3" s="1"/>
  <c r="K189" i="1"/>
  <c r="K219" i="3" s="1"/>
  <c r="L189" i="1"/>
  <c r="I219" i="3" s="1"/>
  <c r="I190" i="1"/>
  <c r="J190" i="1"/>
  <c r="M220" i="3" s="1"/>
  <c r="K190" i="1"/>
  <c r="K220" i="3" s="1"/>
  <c r="L190" i="1"/>
  <c r="I220" i="3" s="1"/>
  <c r="I191" i="1"/>
  <c r="J191" i="1"/>
  <c r="M221" i="3" s="1"/>
  <c r="K191" i="1"/>
  <c r="K221" i="3" s="1"/>
  <c r="L191" i="1"/>
  <c r="I221" i="3" s="1"/>
  <c r="I192" i="1"/>
  <c r="J192" i="1"/>
  <c r="M222" i="3" s="1"/>
  <c r="K192" i="1"/>
  <c r="K222" i="3" s="1"/>
  <c r="L192" i="1"/>
  <c r="I222" i="3" s="1"/>
  <c r="I193" i="1"/>
  <c r="F223" i="3" s="1"/>
  <c r="J193" i="1"/>
  <c r="M223" i="3" s="1"/>
  <c r="K193" i="1"/>
  <c r="K223" i="3" s="1"/>
  <c r="L193" i="1"/>
  <c r="I223" i="3" s="1"/>
  <c r="I194" i="1"/>
  <c r="J194" i="1"/>
  <c r="M224" i="3" s="1"/>
  <c r="K194" i="1"/>
  <c r="K224" i="3" s="1"/>
  <c r="L194" i="1"/>
  <c r="I224" i="3" s="1"/>
  <c r="I195" i="1"/>
  <c r="F225" i="3" s="1"/>
  <c r="J195" i="1"/>
  <c r="M225" i="3" s="1"/>
  <c r="K195" i="1"/>
  <c r="K225" i="3" s="1"/>
  <c r="L195" i="1"/>
  <c r="I225" i="3" s="1"/>
  <c r="I196" i="1"/>
  <c r="J196" i="1"/>
  <c r="M226" i="3" s="1"/>
  <c r="K196" i="1"/>
  <c r="K226" i="3" s="1"/>
  <c r="L196" i="1"/>
  <c r="I226" i="3" s="1"/>
  <c r="I197" i="1"/>
  <c r="F227" i="3" s="1"/>
  <c r="J197" i="1"/>
  <c r="M227" i="3" s="1"/>
  <c r="K197" i="1"/>
  <c r="K227" i="3" s="1"/>
  <c r="L197" i="1"/>
  <c r="I227" i="3" s="1"/>
  <c r="I198" i="1"/>
  <c r="J198" i="1"/>
  <c r="M228" i="3" s="1"/>
  <c r="K198" i="1"/>
  <c r="K228" i="3" s="1"/>
  <c r="L198" i="1"/>
  <c r="I228" i="3" s="1"/>
  <c r="I199" i="1"/>
  <c r="J199" i="1"/>
  <c r="M229" i="3" s="1"/>
  <c r="K199" i="1"/>
  <c r="K229" i="3" s="1"/>
  <c r="L199" i="1"/>
  <c r="I229" i="3" s="1"/>
  <c r="I200" i="1"/>
  <c r="J200" i="1"/>
  <c r="M230" i="3" s="1"/>
  <c r="K200" i="1"/>
  <c r="K230" i="3" s="1"/>
  <c r="L200" i="1"/>
  <c r="I230" i="3" s="1"/>
  <c r="I201" i="1"/>
  <c r="F231" i="3" s="1"/>
  <c r="J201" i="1"/>
  <c r="M231" i="3" s="1"/>
  <c r="K201" i="1"/>
  <c r="K231" i="3" s="1"/>
  <c r="L201" i="1"/>
  <c r="I231" i="3" s="1"/>
  <c r="I202" i="1"/>
  <c r="J202" i="1"/>
  <c r="M232" i="3" s="1"/>
  <c r="K202" i="1"/>
  <c r="K232" i="3" s="1"/>
  <c r="L202" i="1"/>
  <c r="I232" i="3" s="1"/>
  <c r="I203" i="1"/>
  <c r="F233" i="3" s="1"/>
  <c r="J203" i="1"/>
  <c r="M233" i="3" s="1"/>
  <c r="K203" i="1"/>
  <c r="K233" i="3" s="1"/>
  <c r="L203" i="1"/>
  <c r="I233" i="3" s="1"/>
  <c r="I204" i="1"/>
  <c r="J204" i="1"/>
  <c r="M234" i="3" s="1"/>
  <c r="K204" i="1"/>
  <c r="K234" i="3" s="1"/>
  <c r="L204" i="1"/>
  <c r="I234" i="3" s="1"/>
  <c r="I205" i="1"/>
  <c r="F235" i="3" s="1"/>
  <c r="J205" i="1"/>
  <c r="M235" i="3" s="1"/>
  <c r="K205" i="1"/>
  <c r="K235" i="3" s="1"/>
  <c r="L205" i="1"/>
  <c r="I235" i="3" s="1"/>
  <c r="I206" i="1"/>
  <c r="J206" i="1"/>
  <c r="M236" i="3" s="1"/>
  <c r="K206" i="1"/>
  <c r="K236" i="3" s="1"/>
  <c r="L206" i="1"/>
  <c r="I236" i="3" s="1"/>
  <c r="I207" i="1"/>
  <c r="F237" i="3" s="1"/>
  <c r="J207" i="1"/>
  <c r="M237" i="3" s="1"/>
  <c r="K207" i="1"/>
  <c r="K237" i="3" s="1"/>
  <c r="L207" i="1"/>
  <c r="I237" i="3" s="1"/>
  <c r="I208" i="1"/>
  <c r="J208" i="1"/>
  <c r="M238" i="3" s="1"/>
  <c r="K208" i="1"/>
  <c r="K238" i="3" s="1"/>
  <c r="L208" i="1"/>
  <c r="I238" i="3" s="1"/>
  <c r="I209" i="1"/>
  <c r="F239" i="3" s="1"/>
  <c r="J209" i="1"/>
  <c r="M239" i="3" s="1"/>
  <c r="K209" i="1"/>
  <c r="K239" i="3" s="1"/>
  <c r="L209" i="1"/>
  <c r="I239" i="3" s="1"/>
  <c r="I210" i="1"/>
  <c r="J210" i="1"/>
  <c r="M240" i="3" s="1"/>
  <c r="K210" i="1"/>
  <c r="K240" i="3" s="1"/>
  <c r="L210" i="1"/>
  <c r="I240" i="3" s="1"/>
  <c r="I211" i="1"/>
  <c r="F241" i="3" s="1"/>
  <c r="J211" i="1"/>
  <c r="M241" i="3" s="1"/>
  <c r="K211" i="1"/>
  <c r="K241" i="3" s="1"/>
  <c r="L211" i="1"/>
  <c r="I241" i="3" s="1"/>
  <c r="I212" i="1"/>
  <c r="J212" i="1"/>
  <c r="M242" i="3" s="1"/>
  <c r="K212" i="1"/>
  <c r="K242" i="3" s="1"/>
  <c r="L212" i="1"/>
  <c r="I242" i="3" s="1"/>
  <c r="I213" i="1"/>
  <c r="F243" i="3" s="1"/>
  <c r="J213" i="1"/>
  <c r="M243" i="3" s="1"/>
  <c r="K213" i="1"/>
  <c r="K243" i="3" s="1"/>
  <c r="L213" i="1"/>
  <c r="I243" i="3" s="1"/>
  <c r="I214" i="1"/>
  <c r="F244" i="3" s="1"/>
  <c r="J214" i="1"/>
  <c r="M244" i="3" s="1"/>
  <c r="K214" i="1"/>
  <c r="K244" i="3" s="1"/>
  <c r="L214" i="1"/>
  <c r="I244" i="3" s="1"/>
  <c r="I215" i="1"/>
  <c r="J215" i="1"/>
  <c r="M245" i="3" s="1"/>
  <c r="K215" i="1"/>
  <c r="K245" i="3" s="1"/>
  <c r="L215" i="1"/>
  <c r="I245" i="3" s="1"/>
  <c r="I216" i="1"/>
  <c r="F246" i="3" s="1"/>
  <c r="J216" i="1"/>
  <c r="M246" i="3" s="1"/>
  <c r="K216" i="1"/>
  <c r="K246" i="3" s="1"/>
  <c r="L216" i="1"/>
  <c r="I246" i="3" s="1"/>
  <c r="I217" i="1"/>
  <c r="J217" i="1"/>
  <c r="M247" i="3" s="1"/>
  <c r="K217" i="1"/>
  <c r="K247" i="3" s="1"/>
  <c r="L217" i="1"/>
  <c r="I247" i="3" s="1"/>
  <c r="I218" i="1"/>
  <c r="F248" i="3" s="1"/>
  <c r="J218" i="1"/>
  <c r="M248" i="3" s="1"/>
  <c r="K218" i="1"/>
  <c r="K248" i="3" s="1"/>
  <c r="L218" i="1"/>
  <c r="I248" i="3" s="1"/>
  <c r="I219" i="1"/>
  <c r="J219" i="1"/>
  <c r="M249" i="3" s="1"/>
  <c r="K219" i="1"/>
  <c r="K249" i="3" s="1"/>
  <c r="L219" i="1"/>
  <c r="I249" i="3" s="1"/>
  <c r="I220" i="1"/>
  <c r="F250" i="3" s="1"/>
  <c r="J220" i="1"/>
  <c r="M250" i="3" s="1"/>
  <c r="K220" i="1"/>
  <c r="K250" i="3" s="1"/>
  <c r="L220" i="1"/>
  <c r="I250" i="3" s="1"/>
  <c r="I221" i="1"/>
  <c r="F251" i="3" s="1"/>
  <c r="J221" i="1"/>
  <c r="M251" i="3" s="1"/>
  <c r="K221" i="1"/>
  <c r="K251" i="3" s="1"/>
  <c r="L221" i="1"/>
  <c r="I251" i="3" s="1"/>
  <c r="I222" i="1"/>
  <c r="J222" i="1"/>
  <c r="M252" i="3" s="1"/>
  <c r="K222" i="1"/>
  <c r="K252" i="3" s="1"/>
  <c r="L222" i="1"/>
  <c r="I252" i="3" s="1"/>
  <c r="I223" i="1"/>
  <c r="J223" i="1"/>
  <c r="M253" i="3" s="1"/>
  <c r="K223" i="1"/>
  <c r="K253" i="3" s="1"/>
  <c r="L223" i="1"/>
  <c r="I253" i="3" s="1"/>
  <c r="I224" i="1"/>
  <c r="J224" i="1"/>
  <c r="M254" i="3" s="1"/>
  <c r="K224" i="1"/>
  <c r="K254" i="3" s="1"/>
  <c r="L224" i="1"/>
  <c r="I254" i="3" s="1"/>
  <c r="I225" i="1"/>
  <c r="F255" i="3" s="1"/>
  <c r="J225" i="1"/>
  <c r="M255" i="3" s="1"/>
  <c r="K225" i="1"/>
  <c r="K255" i="3" s="1"/>
  <c r="L225" i="1"/>
  <c r="I255" i="3" s="1"/>
  <c r="I226" i="1"/>
  <c r="J226" i="1"/>
  <c r="M256" i="3" s="1"/>
  <c r="K226" i="1"/>
  <c r="K256" i="3" s="1"/>
  <c r="L226" i="1"/>
  <c r="I256" i="3" s="1"/>
  <c r="I227" i="1"/>
  <c r="J227" i="1"/>
  <c r="M257" i="3" s="1"/>
  <c r="K227" i="1"/>
  <c r="K257" i="3" s="1"/>
  <c r="L227" i="1"/>
  <c r="I257" i="3" s="1"/>
  <c r="I228" i="1"/>
  <c r="F258" i="3" s="1"/>
  <c r="J228" i="1"/>
  <c r="M258" i="3" s="1"/>
  <c r="K228" i="1"/>
  <c r="K258" i="3" s="1"/>
  <c r="L228" i="1"/>
  <c r="I258" i="3" s="1"/>
  <c r="I229" i="1"/>
  <c r="J229" i="1"/>
  <c r="M259" i="3" s="1"/>
  <c r="K229" i="1"/>
  <c r="K259" i="3" s="1"/>
  <c r="L229" i="1"/>
  <c r="I259" i="3" s="1"/>
  <c r="I230" i="1"/>
  <c r="F260" i="3" s="1"/>
  <c r="J230" i="1"/>
  <c r="M260" i="3" s="1"/>
  <c r="K230" i="1"/>
  <c r="K260" i="3" s="1"/>
  <c r="L230" i="1"/>
  <c r="I260" i="3" s="1"/>
  <c r="I231" i="1"/>
  <c r="J231" i="1"/>
  <c r="M261" i="3" s="1"/>
  <c r="K231" i="1"/>
  <c r="K261" i="3" s="1"/>
  <c r="L231" i="1"/>
  <c r="I261" i="3" s="1"/>
  <c r="I232" i="1"/>
  <c r="F262" i="3" s="1"/>
  <c r="J232" i="1"/>
  <c r="M262" i="3" s="1"/>
  <c r="K232" i="1"/>
  <c r="K262" i="3" s="1"/>
  <c r="L232" i="1"/>
  <c r="I262" i="3" s="1"/>
  <c r="I233" i="1"/>
  <c r="J233" i="1"/>
  <c r="M263" i="3" s="1"/>
  <c r="K233" i="1"/>
  <c r="K263" i="3" s="1"/>
  <c r="L233" i="1"/>
  <c r="I263" i="3" s="1"/>
  <c r="I234" i="1"/>
  <c r="F264" i="3" s="1"/>
  <c r="J234" i="1"/>
  <c r="M264" i="3" s="1"/>
  <c r="K234" i="1"/>
  <c r="K264" i="3" s="1"/>
  <c r="L234" i="1"/>
  <c r="I264" i="3" s="1"/>
  <c r="I235" i="1"/>
  <c r="J235" i="1"/>
  <c r="M265" i="3" s="1"/>
  <c r="K235" i="1"/>
  <c r="K265" i="3" s="1"/>
  <c r="L235" i="1"/>
  <c r="I265" i="3" s="1"/>
  <c r="I236" i="1"/>
  <c r="F266" i="3" s="1"/>
  <c r="J236" i="1"/>
  <c r="M266" i="3" s="1"/>
  <c r="K236" i="1"/>
  <c r="K266" i="3" s="1"/>
  <c r="L236" i="1"/>
  <c r="I266" i="3" s="1"/>
  <c r="I237" i="1"/>
  <c r="F267" i="3" s="1"/>
  <c r="J237" i="1"/>
  <c r="M267" i="3" s="1"/>
  <c r="K237" i="1"/>
  <c r="K267" i="3" s="1"/>
  <c r="L237" i="1"/>
  <c r="I267" i="3" s="1"/>
  <c r="I238" i="1"/>
  <c r="J238" i="1"/>
  <c r="M268" i="3" s="1"/>
  <c r="K238" i="1"/>
  <c r="K268" i="3" s="1"/>
  <c r="L238" i="1"/>
  <c r="I268" i="3" s="1"/>
  <c r="I239" i="1"/>
  <c r="J239" i="1"/>
  <c r="M269" i="3" s="1"/>
  <c r="K239" i="1"/>
  <c r="K269" i="3" s="1"/>
  <c r="L239" i="1"/>
  <c r="I269" i="3" s="1"/>
  <c r="I240" i="1"/>
  <c r="F270" i="3" s="1"/>
  <c r="J240" i="1"/>
  <c r="M270" i="3" s="1"/>
  <c r="K240" i="1"/>
  <c r="K270" i="3" s="1"/>
  <c r="L240" i="1"/>
  <c r="I270" i="3" s="1"/>
  <c r="I241" i="1"/>
  <c r="J241" i="1"/>
  <c r="M271" i="3" s="1"/>
  <c r="K241" i="1"/>
  <c r="K271" i="3" s="1"/>
  <c r="L241" i="1"/>
  <c r="I271" i="3" s="1"/>
  <c r="I242" i="1"/>
  <c r="J242" i="1"/>
  <c r="M272" i="3" s="1"/>
  <c r="K242" i="1"/>
  <c r="K272" i="3" s="1"/>
  <c r="L242" i="1"/>
  <c r="I272" i="3" s="1"/>
  <c r="I243" i="1"/>
  <c r="J243" i="1"/>
  <c r="M273" i="3" s="1"/>
  <c r="K243" i="1"/>
  <c r="K273" i="3" s="1"/>
  <c r="L243" i="1"/>
  <c r="I273" i="3" s="1"/>
  <c r="I244" i="1"/>
  <c r="F274" i="3" s="1"/>
  <c r="J244" i="1"/>
  <c r="M274" i="3" s="1"/>
  <c r="K244" i="1"/>
  <c r="K274" i="3" s="1"/>
  <c r="L244" i="1"/>
  <c r="I274" i="3" s="1"/>
  <c r="I245" i="1"/>
  <c r="F275" i="3" s="1"/>
  <c r="J245" i="1"/>
  <c r="M275" i="3" s="1"/>
  <c r="K245" i="1"/>
  <c r="K275" i="3" s="1"/>
  <c r="L245" i="1"/>
  <c r="I275" i="3" s="1"/>
  <c r="I246" i="1"/>
  <c r="J246" i="1"/>
  <c r="M276" i="3" s="1"/>
  <c r="K246" i="1"/>
  <c r="K276" i="3" s="1"/>
  <c r="L246" i="1"/>
  <c r="I276" i="3" s="1"/>
  <c r="I247" i="1"/>
  <c r="J247" i="1"/>
  <c r="M277" i="3" s="1"/>
  <c r="K247" i="1"/>
  <c r="K277" i="3" s="1"/>
  <c r="L247" i="1"/>
  <c r="I277" i="3" s="1"/>
  <c r="I248" i="1"/>
  <c r="F278" i="3" s="1"/>
  <c r="J248" i="1"/>
  <c r="M278" i="3" s="1"/>
  <c r="K248" i="1"/>
  <c r="K278" i="3" s="1"/>
  <c r="L248" i="1"/>
  <c r="I278" i="3" s="1"/>
  <c r="I249" i="1"/>
  <c r="J249" i="1"/>
  <c r="M279" i="3" s="1"/>
  <c r="K249" i="1"/>
  <c r="K279" i="3" s="1"/>
  <c r="L249" i="1"/>
  <c r="I279" i="3" s="1"/>
  <c r="I250" i="1"/>
  <c r="F280" i="3" s="1"/>
  <c r="J250" i="1"/>
  <c r="M280" i="3" s="1"/>
  <c r="K250" i="1"/>
  <c r="K280" i="3" s="1"/>
  <c r="L250" i="1"/>
  <c r="I280" i="3" s="1"/>
  <c r="I251" i="1"/>
  <c r="J251" i="1"/>
  <c r="M281" i="3" s="1"/>
  <c r="K251" i="1"/>
  <c r="K281" i="3" s="1"/>
  <c r="L251" i="1"/>
  <c r="I281" i="3" s="1"/>
  <c r="I252" i="1"/>
  <c r="F282" i="3" s="1"/>
  <c r="J252" i="1"/>
  <c r="M282" i="3" s="1"/>
  <c r="K252" i="1"/>
  <c r="K282" i="3" s="1"/>
  <c r="L252" i="1"/>
  <c r="I282" i="3" s="1"/>
  <c r="I253" i="1"/>
  <c r="J253" i="1"/>
  <c r="M283" i="3" s="1"/>
  <c r="K253" i="1"/>
  <c r="K283" i="3" s="1"/>
  <c r="L253" i="1"/>
  <c r="I283" i="3" s="1"/>
  <c r="I254" i="1"/>
  <c r="J254" i="1"/>
  <c r="M284" i="3" s="1"/>
  <c r="K254" i="1"/>
  <c r="K284" i="3" s="1"/>
  <c r="L254" i="1"/>
  <c r="I284" i="3" s="1"/>
  <c r="I255" i="1"/>
  <c r="J255" i="1"/>
  <c r="M285" i="3" s="1"/>
  <c r="K255" i="1"/>
  <c r="K285" i="3" s="1"/>
  <c r="L255" i="1"/>
  <c r="I285" i="3" s="1"/>
  <c r="I256" i="1"/>
  <c r="J256" i="1"/>
  <c r="M286" i="3" s="1"/>
  <c r="K256" i="1"/>
  <c r="K286" i="3" s="1"/>
  <c r="L256" i="1"/>
  <c r="I286" i="3" s="1"/>
  <c r="I257" i="1"/>
  <c r="F287" i="3" s="1"/>
  <c r="J257" i="1"/>
  <c r="M287" i="3" s="1"/>
  <c r="K257" i="1"/>
  <c r="K287" i="3" s="1"/>
  <c r="L257" i="1"/>
  <c r="I287" i="3" s="1"/>
  <c r="I258" i="1"/>
  <c r="F288" i="3" s="1"/>
  <c r="J258" i="1"/>
  <c r="M288" i="3" s="1"/>
  <c r="K258" i="1"/>
  <c r="K288" i="3" s="1"/>
  <c r="L258" i="1"/>
  <c r="I288" i="3" s="1"/>
  <c r="M258" i="1"/>
  <c r="G288" i="3" s="1"/>
  <c r="I259" i="1"/>
  <c r="J259" i="1"/>
  <c r="M289" i="3" s="1"/>
  <c r="K259" i="1"/>
  <c r="K289" i="3" s="1"/>
  <c r="L259" i="1"/>
  <c r="I289" i="3" s="1"/>
  <c r="I260" i="1"/>
  <c r="F290" i="3" s="1"/>
  <c r="J260" i="1"/>
  <c r="M290" i="3" s="1"/>
  <c r="K260" i="1"/>
  <c r="K290" i="3" s="1"/>
  <c r="L260" i="1"/>
  <c r="I290" i="3" s="1"/>
  <c r="I261" i="1"/>
  <c r="J261" i="1"/>
  <c r="M291" i="3" s="1"/>
  <c r="K261" i="1"/>
  <c r="K291" i="3" s="1"/>
  <c r="L261" i="1"/>
  <c r="I291" i="3" s="1"/>
  <c r="I262" i="1"/>
  <c r="F292" i="3" s="1"/>
  <c r="J262" i="1"/>
  <c r="M292" i="3" s="1"/>
  <c r="K262" i="1"/>
  <c r="K292" i="3" s="1"/>
  <c r="L262" i="1"/>
  <c r="I292" i="3" s="1"/>
  <c r="I263" i="1"/>
  <c r="J263" i="1"/>
  <c r="M293" i="3" s="1"/>
  <c r="K263" i="1"/>
  <c r="K293" i="3" s="1"/>
  <c r="L263" i="1"/>
  <c r="I293" i="3" s="1"/>
  <c r="I264" i="1"/>
  <c r="F294" i="3" s="1"/>
  <c r="J264" i="1"/>
  <c r="M294" i="3" s="1"/>
  <c r="K264" i="1"/>
  <c r="K294" i="3" s="1"/>
  <c r="L264" i="1"/>
  <c r="I294" i="3" s="1"/>
  <c r="I265" i="1"/>
  <c r="J265" i="1"/>
  <c r="M295" i="3" s="1"/>
  <c r="K265" i="1"/>
  <c r="K295" i="3" s="1"/>
  <c r="L265" i="1"/>
  <c r="I295" i="3" s="1"/>
  <c r="I266" i="1"/>
  <c r="F296" i="3" s="1"/>
  <c r="J266" i="1"/>
  <c r="M296" i="3" s="1"/>
  <c r="K266" i="1"/>
  <c r="K296" i="3" s="1"/>
  <c r="L266" i="1"/>
  <c r="I296" i="3" s="1"/>
  <c r="I267" i="1"/>
  <c r="J267" i="1"/>
  <c r="M297" i="3" s="1"/>
  <c r="K267" i="1"/>
  <c r="K297" i="3" s="1"/>
  <c r="L267" i="1"/>
  <c r="I297" i="3" s="1"/>
  <c r="I268" i="1"/>
  <c r="F298" i="3" s="1"/>
  <c r="J268" i="1"/>
  <c r="M298" i="3" s="1"/>
  <c r="K268" i="1"/>
  <c r="K298" i="3" s="1"/>
  <c r="L268" i="1"/>
  <c r="I298" i="3" s="1"/>
  <c r="I269" i="1"/>
  <c r="J269" i="1"/>
  <c r="M299" i="3" s="1"/>
  <c r="K269" i="1"/>
  <c r="K299" i="3" s="1"/>
  <c r="L269" i="1"/>
  <c r="I299" i="3" s="1"/>
  <c r="I270" i="1"/>
  <c r="J270" i="1"/>
  <c r="M300" i="3" s="1"/>
  <c r="K270" i="1"/>
  <c r="K300" i="3" s="1"/>
  <c r="L270" i="1"/>
  <c r="I300" i="3" s="1"/>
  <c r="I271" i="1"/>
  <c r="J271" i="1"/>
  <c r="M301" i="3" s="1"/>
  <c r="K271" i="1"/>
  <c r="K301" i="3" s="1"/>
  <c r="L271" i="1"/>
  <c r="I301" i="3" s="1"/>
  <c r="I272" i="1"/>
  <c r="J272" i="1"/>
  <c r="M302" i="3" s="1"/>
  <c r="K272" i="1"/>
  <c r="K302" i="3" s="1"/>
  <c r="L272" i="1"/>
  <c r="I302" i="3" s="1"/>
  <c r="I273" i="1"/>
  <c r="F303" i="3" s="1"/>
  <c r="J273" i="1"/>
  <c r="M303" i="3" s="1"/>
  <c r="K273" i="1"/>
  <c r="K303" i="3" s="1"/>
  <c r="L273" i="1"/>
  <c r="I303" i="3" s="1"/>
  <c r="I274" i="1"/>
  <c r="J274" i="1"/>
  <c r="M304" i="3" s="1"/>
  <c r="K274" i="1"/>
  <c r="K304" i="3" s="1"/>
  <c r="L274" i="1"/>
  <c r="I304" i="3" s="1"/>
  <c r="I275" i="1"/>
  <c r="J275" i="1"/>
  <c r="M305" i="3" s="1"/>
  <c r="K275" i="1"/>
  <c r="K305" i="3" s="1"/>
  <c r="L275" i="1"/>
  <c r="I305" i="3" s="1"/>
  <c r="I276" i="1"/>
  <c r="F306" i="3" s="1"/>
  <c r="J276" i="1"/>
  <c r="M306" i="3" s="1"/>
  <c r="K276" i="1"/>
  <c r="K306" i="3" s="1"/>
  <c r="L276" i="1"/>
  <c r="I306" i="3" s="1"/>
  <c r="I277" i="1"/>
  <c r="F307" i="3" s="1"/>
  <c r="J277" i="1"/>
  <c r="M307" i="3" s="1"/>
  <c r="K277" i="1"/>
  <c r="K307" i="3" s="1"/>
  <c r="L277" i="1"/>
  <c r="I307" i="3" s="1"/>
  <c r="M277" i="1"/>
  <c r="G307" i="3" s="1"/>
  <c r="I278" i="1"/>
  <c r="J278" i="1"/>
  <c r="M308" i="3" s="1"/>
  <c r="K278" i="1"/>
  <c r="K308" i="3" s="1"/>
  <c r="L278" i="1"/>
  <c r="I308" i="3" s="1"/>
  <c r="I279" i="1"/>
  <c r="J279" i="1"/>
  <c r="M309" i="3" s="1"/>
  <c r="K279" i="1"/>
  <c r="K309" i="3" s="1"/>
  <c r="L279" i="1"/>
  <c r="I309" i="3" s="1"/>
  <c r="I280" i="1"/>
  <c r="J280" i="1"/>
  <c r="M310" i="3" s="1"/>
  <c r="K280" i="1"/>
  <c r="K310" i="3" s="1"/>
  <c r="L280" i="1"/>
  <c r="I310" i="3" s="1"/>
  <c r="I281" i="1"/>
  <c r="J281" i="1"/>
  <c r="M311" i="3" s="1"/>
  <c r="K281" i="1"/>
  <c r="K311" i="3" s="1"/>
  <c r="L281" i="1"/>
  <c r="I311" i="3" s="1"/>
  <c r="I282" i="1"/>
  <c r="F312" i="3" s="1"/>
  <c r="J282" i="1"/>
  <c r="M312" i="3" s="1"/>
  <c r="K282" i="1"/>
  <c r="K312" i="3" s="1"/>
  <c r="L282" i="1"/>
  <c r="I312" i="3" s="1"/>
  <c r="I283" i="1"/>
  <c r="J283" i="1"/>
  <c r="M313" i="3" s="1"/>
  <c r="K283" i="1"/>
  <c r="K313" i="3" s="1"/>
  <c r="L283" i="1"/>
  <c r="I313" i="3" s="1"/>
  <c r="I284" i="1"/>
  <c r="F314" i="3" s="1"/>
  <c r="J284" i="1"/>
  <c r="M314" i="3" s="1"/>
  <c r="K284" i="1"/>
  <c r="K314" i="3" s="1"/>
  <c r="L284" i="1"/>
  <c r="I314" i="3" s="1"/>
  <c r="I285" i="1"/>
  <c r="J285" i="1"/>
  <c r="M315" i="3" s="1"/>
  <c r="K285" i="1"/>
  <c r="K315" i="3" s="1"/>
  <c r="L285" i="1"/>
  <c r="I315" i="3" s="1"/>
  <c r="I286" i="1"/>
  <c r="J286" i="1"/>
  <c r="M316" i="3" s="1"/>
  <c r="K286" i="1"/>
  <c r="K316" i="3" s="1"/>
  <c r="L286" i="1"/>
  <c r="I316" i="3" s="1"/>
  <c r="I287" i="1"/>
  <c r="J287" i="1"/>
  <c r="M317" i="3" s="1"/>
  <c r="K287" i="1"/>
  <c r="K317" i="3" s="1"/>
  <c r="L287" i="1"/>
  <c r="I317" i="3" s="1"/>
  <c r="I288" i="1"/>
  <c r="J288" i="1"/>
  <c r="M318" i="3" s="1"/>
  <c r="K288" i="1"/>
  <c r="K318" i="3" s="1"/>
  <c r="L288" i="1"/>
  <c r="I318" i="3" s="1"/>
  <c r="I289" i="1"/>
  <c r="J289" i="1"/>
  <c r="M319" i="3" s="1"/>
  <c r="K289" i="1"/>
  <c r="K319" i="3" s="1"/>
  <c r="L289" i="1"/>
  <c r="I319" i="3" s="1"/>
  <c r="I290" i="1"/>
  <c r="F320" i="3" s="1"/>
  <c r="J290" i="1"/>
  <c r="M320" i="3" s="1"/>
  <c r="K290" i="1"/>
  <c r="K320" i="3" s="1"/>
  <c r="L290" i="1"/>
  <c r="I320" i="3" s="1"/>
  <c r="I291" i="1"/>
  <c r="J291" i="1"/>
  <c r="M321" i="3" s="1"/>
  <c r="K291" i="1"/>
  <c r="K321" i="3" s="1"/>
  <c r="L291" i="1"/>
  <c r="I321" i="3" s="1"/>
  <c r="I292" i="1"/>
  <c r="J292" i="1"/>
  <c r="M322" i="3" s="1"/>
  <c r="K292" i="1"/>
  <c r="K322" i="3" s="1"/>
  <c r="L292" i="1"/>
  <c r="I322" i="3" s="1"/>
  <c r="I293" i="1"/>
  <c r="J293" i="1"/>
  <c r="M323" i="3" s="1"/>
  <c r="K293" i="1"/>
  <c r="K323" i="3" s="1"/>
  <c r="L293" i="1"/>
  <c r="I323" i="3" s="1"/>
  <c r="I294" i="1"/>
  <c r="F324" i="3" s="1"/>
  <c r="J294" i="1"/>
  <c r="M324" i="3" s="1"/>
  <c r="K294" i="1"/>
  <c r="K324" i="3" s="1"/>
  <c r="L294" i="1"/>
  <c r="I324" i="3" s="1"/>
  <c r="I295" i="1"/>
  <c r="J295" i="1"/>
  <c r="M325" i="3" s="1"/>
  <c r="K295" i="1"/>
  <c r="K325" i="3" s="1"/>
  <c r="L295" i="1"/>
  <c r="I325" i="3" s="1"/>
  <c r="I296" i="1"/>
  <c r="F326" i="3" s="1"/>
  <c r="J296" i="1"/>
  <c r="M326" i="3" s="1"/>
  <c r="K296" i="1"/>
  <c r="K326" i="3" s="1"/>
  <c r="L296" i="1"/>
  <c r="I326" i="3" s="1"/>
  <c r="I297" i="1"/>
  <c r="J297" i="1"/>
  <c r="M327" i="3" s="1"/>
  <c r="K297" i="1"/>
  <c r="K327" i="3" s="1"/>
  <c r="L297" i="1"/>
  <c r="I327" i="3" s="1"/>
  <c r="I298" i="1"/>
  <c r="F328" i="3" s="1"/>
  <c r="J298" i="1"/>
  <c r="M328" i="3" s="1"/>
  <c r="K298" i="1"/>
  <c r="K328" i="3" s="1"/>
  <c r="L298" i="1"/>
  <c r="I328" i="3" s="1"/>
  <c r="I299" i="1"/>
  <c r="J299" i="1"/>
  <c r="M329" i="3" s="1"/>
  <c r="K299" i="1"/>
  <c r="K329" i="3" s="1"/>
  <c r="L299" i="1"/>
  <c r="I329" i="3" s="1"/>
  <c r="I300" i="1"/>
  <c r="F330" i="3" s="1"/>
  <c r="J300" i="1"/>
  <c r="M330" i="3" s="1"/>
  <c r="K300" i="1"/>
  <c r="K330" i="3" s="1"/>
  <c r="L300" i="1"/>
  <c r="I330" i="3" s="1"/>
  <c r="I301" i="1"/>
  <c r="J301" i="1"/>
  <c r="M331" i="3" s="1"/>
  <c r="K301" i="1"/>
  <c r="K331" i="3" s="1"/>
  <c r="L301" i="1"/>
  <c r="I331" i="3" s="1"/>
  <c r="I302" i="1"/>
  <c r="J302" i="1"/>
  <c r="M332" i="3" s="1"/>
  <c r="K302" i="1"/>
  <c r="K332" i="3" s="1"/>
  <c r="L302" i="1"/>
  <c r="I332" i="3" s="1"/>
  <c r="I303" i="1"/>
  <c r="J303" i="1"/>
  <c r="M333" i="3" s="1"/>
  <c r="K303" i="1"/>
  <c r="K333" i="3" s="1"/>
  <c r="L303" i="1"/>
  <c r="I333" i="3" s="1"/>
  <c r="I304" i="1"/>
  <c r="F334" i="3" s="1"/>
  <c r="J304" i="1"/>
  <c r="M334" i="3" s="1"/>
  <c r="K304" i="1"/>
  <c r="K334" i="3" s="1"/>
  <c r="L304" i="1"/>
  <c r="I334" i="3" s="1"/>
  <c r="I305" i="1"/>
  <c r="F335" i="3" s="1"/>
  <c r="J305" i="1"/>
  <c r="M335" i="3" s="1"/>
  <c r="K305" i="1"/>
  <c r="K335" i="3" s="1"/>
  <c r="L305" i="1"/>
  <c r="I335" i="3" s="1"/>
  <c r="I306" i="1"/>
  <c r="J306" i="1"/>
  <c r="M336" i="3" s="1"/>
  <c r="K306" i="1"/>
  <c r="K336" i="3" s="1"/>
  <c r="L306" i="1"/>
  <c r="I336" i="3" s="1"/>
  <c r="I307" i="1"/>
  <c r="J307" i="1"/>
  <c r="M337" i="3" s="1"/>
  <c r="K307" i="1"/>
  <c r="K337" i="3" s="1"/>
  <c r="L307" i="1"/>
  <c r="I337" i="3" s="1"/>
  <c r="I308" i="1"/>
  <c r="J308" i="1"/>
  <c r="M338" i="3" s="1"/>
  <c r="K308" i="1"/>
  <c r="K338" i="3" s="1"/>
  <c r="L308" i="1"/>
  <c r="I338" i="3" s="1"/>
  <c r="I309" i="1"/>
  <c r="J309" i="1"/>
  <c r="M339" i="3" s="1"/>
  <c r="K309" i="1"/>
  <c r="K339" i="3" s="1"/>
  <c r="L309" i="1"/>
  <c r="I339" i="3" s="1"/>
  <c r="I310" i="1"/>
  <c r="J310" i="1"/>
  <c r="M340" i="3" s="1"/>
  <c r="K310" i="1"/>
  <c r="K340" i="3" s="1"/>
  <c r="L310" i="1"/>
  <c r="I340" i="3" s="1"/>
  <c r="I311" i="1"/>
  <c r="J311" i="1"/>
  <c r="M341" i="3" s="1"/>
  <c r="K311" i="1"/>
  <c r="K341" i="3" s="1"/>
  <c r="L311" i="1"/>
  <c r="I341" i="3" s="1"/>
  <c r="I312" i="1"/>
  <c r="F342" i="3" s="1"/>
  <c r="J312" i="1"/>
  <c r="M342" i="3" s="1"/>
  <c r="K312" i="1"/>
  <c r="K342" i="3" s="1"/>
  <c r="L312" i="1"/>
  <c r="I342" i="3" s="1"/>
  <c r="I313" i="1"/>
  <c r="J313" i="1"/>
  <c r="M343" i="3" s="1"/>
  <c r="K313" i="1"/>
  <c r="K343" i="3" s="1"/>
  <c r="L313" i="1"/>
  <c r="I343" i="3" s="1"/>
  <c r="I314" i="1"/>
  <c r="F344" i="3" s="1"/>
  <c r="J314" i="1"/>
  <c r="M344" i="3" s="1"/>
  <c r="K314" i="1"/>
  <c r="K344" i="3" s="1"/>
  <c r="L314" i="1"/>
  <c r="I344" i="3" s="1"/>
  <c r="I315" i="1"/>
  <c r="J315" i="1"/>
  <c r="M345" i="3" s="1"/>
  <c r="K315" i="1"/>
  <c r="K345" i="3" s="1"/>
  <c r="L315" i="1"/>
  <c r="I345" i="3" s="1"/>
  <c r="I316" i="1"/>
  <c r="F346" i="3" s="1"/>
  <c r="J316" i="1"/>
  <c r="M346" i="3" s="1"/>
  <c r="K316" i="1"/>
  <c r="K346" i="3" s="1"/>
  <c r="L316" i="1"/>
  <c r="I346" i="3" s="1"/>
  <c r="I317" i="1"/>
  <c r="J317" i="1"/>
  <c r="M347" i="3" s="1"/>
  <c r="K317" i="1"/>
  <c r="K347" i="3" s="1"/>
  <c r="L317" i="1"/>
  <c r="I347" i="3" s="1"/>
  <c r="I318" i="1"/>
  <c r="J318" i="1"/>
  <c r="M348" i="3" s="1"/>
  <c r="K318" i="1"/>
  <c r="K348" i="3" s="1"/>
  <c r="L318" i="1"/>
  <c r="I348" i="3" s="1"/>
  <c r="I319" i="1"/>
  <c r="J319" i="1"/>
  <c r="M349" i="3" s="1"/>
  <c r="K319" i="1"/>
  <c r="K349" i="3" s="1"/>
  <c r="L319" i="1"/>
  <c r="I349" i="3" s="1"/>
  <c r="I320" i="1"/>
  <c r="J320" i="1"/>
  <c r="M350" i="3" s="1"/>
  <c r="K320" i="1"/>
  <c r="K350" i="3" s="1"/>
  <c r="L320" i="1"/>
  <c r="I350" i="3" s="1"/>
  <c r="I321" i="1"/>
  <c r="J321" i="1"/>
  <c r="M351" i="3" s="1"/>
  <c r="K321" i="1"/>
  <c r="K351" i="3" s="1"/>
  <c r="L321" i="1"/>
  <c r="I351" i="3" s="1"/>
  <c r="I322" i="1"/>
  <c r="F352" i="3" s="1"/>
  <c r="J322" i="1"/>
  <c r="M352" i="3" s="1"/>
  <c r="K322" i="1"/>
  <c r="K352" i="3" s="1"/>
  <c r="L322" i="1"/>
  <c r="I352" i="3" s="1"/>
  <c r="I323" i="1"/>
  <c r="J323" i="1"/>
  <c r="M353" i="3" s="1"/>
  <c r="K323" i="1"/>
  <c r="K353" i="3" s="1"/>
  <c r="L323" i="1"/>
  <c r="I353" i="3" s="1"/>
  <c r="I324" i="1"/>
  <c r="F354" i="3" s="1"/>
  <c r="J324" i="1"/>
  <c r="M354" i="3" s="1"/>
  <c r="K324" i="1"/>
  <c r="K354" i="3" s="1"/>
  <c r="L324" i="1"/>
  <c r="I354" i="3" s="1"/>
  <c r="I325" i="1"/>
  <c r="J325" i="1"/>
  <c r="M355" i="3" s="1"/>
  <c r="K325" i="1"/>
  <c r="K355" i="3" s="1"/>
  <c r="L325" i="1"/>
  <c r="I355" i="3" s="1"/>
  <c r="I326" i="1"/>
  <c r="F356" i="3" s="1"/>
  <c r="J326" i="1"/>
  <c r="M356" i="3" s="1"/>
  <c r="K326" i="1"/>
  <c r="K356" i="3" s="1"/>
  <c r="L326" i="1"/>
  <c r="I356" i="3" s="1"/>
  <c r="I327" i="1"/>
  <c r="J327" i="1"/>
  <c r="M357" i="3" s="1"/>
  <c r="K327" i="1"/>
  <c r="K357" i="3" s="1"/>
  <c r="L327" i="1"/>
  <c r="I357" i="3" s="1"/>
  <c r="I328" i="1"/>
  <c r="J328" i="1"/>
  <c r="M358" i="3" s="1"/>
  <c r="K328" i="1"/>
  <c r="K358" i="3" s="1"/>
  <c r="L328" i="1"/>
  <c r="I358" i="3" s="1"/>
  <c r="I329" i="1"/>
  <c r="J329" i="1"/>
  <c r="M359" i="3" s="1"/>
  <c r="K329" i="1"/>
  <c r="K359" i="3" s="1"/>
  <c r="L329" i="1"/>
  <c r="I359" i="3" s="1"/>
  <c r="I330" i="1"/>
  <c r="F360" i="3" s="1"/>
  <c r="J330" i="1"/>
  <c r="M360" i="3" s="1"/>
  <c r="K330" i="1"/>
  <c r="K360" i="3" s="1"/>
  <c r="L330" i="1"/>
  <c r="I360" i="3" s="1"/>
  <c r="I331" i="1"/>
  <c r="J331" i="1"/>
  <c r="M361" i="3" s="1"/>
  <c r="K331" i="1"/>
  <c r="K361" i="3" s="1"/>
  <c r="L331" i="1"/>
  <c r="I361" i="3" s="1"/>
  <c r="I332" i="1"/>
  <c r="F362" i="3" s="1"/>
  <c r="J332" i="1"/>
  <c r="M362" i="3" s="1"/>
  <c r="K332" i="1"/>
  <c r="K362" i="3" s="1"/>
  <c r="L332" i="1"/>
  <c r="I362" i="3" s="1"/>
  <c r="I333" i="1"/>
  <c r="J333" i="1"/>
  <c r="M363" i="3" s="1"/>
  <c r="K333" i="1"/>
  <c r="K363" i="3" s="1"/>
  <c r="L333" i="1"/>
  <c r="I363" i="3" s="1"/>
  <c r="I334" i="1"/>
  <c r="J334" i="1"/>
  <c r="M364" i="3" s="1"/>
  <c r="K334" i="1"/>
  <c r="K364" i="3" s="1"/>
  <c r="L334" i="1"/>
  <c r="I364" i="3" s="1"/>
  <c r="I335" i="1"/>
  <c r="J335" i="1"/>
  <c r="M365" i="3" s="1"/>
  <c r="K335" i="1"/>
  <c r="K365" i="3" s="1"/>
  <c r="L335" i="1"/>
  <c r="I365" i="3" s="1"/>
  <c r="I336" i="1"/>
  <c r="J336" i="1"/>
  <c r="M366" i="3" s="1"/>
  <c r="K336" i="1"/>
  <c r="K366" i="3" s="1"/>
  <c r="L336" i="1"/>
  <c r="I366" i="3" s="1"/>
  <c r="I337" i="1"/>
  <c r="J337" i="1"/>
  <c r="M367" i="3" s="1"/>
  <c r="K337" i="1"/>
  <c r="K367" i="3" s="1"/>
  <c r="L337" i="1"/>
  <c r="I367" i="3" s="1"/>
  <c r="I338" i="1"/>
  <c r="J338" i="1"/>
  <c r="M368" i="3" s="1"/>
  <c r="K338" i="1"/>
  <c r="K368" i="3" s="1"/>
  <c r="L338" i="1"/>
  <c r="I368" i="3" s="1"/>
  <c r="I339" i="1"/>
  <c r="J339" i="1"/>
  <c r="M369" i="3" s="1"/>
  <c r="K339" i="1"/>
  <c r="K369" i="3" s="1"/>
  <c r="L339" i="1"/>
  <c r="I369" i="3" s="1"/>
  <c r="I340" i="1"/>
  <c r="F370" i="3" s="1"/>
  <c r="J340" i="1"/>
  <c r="M370" i="3" s="1"/>
  <c r="K340" i="1"/>
  <c r="K370" i="3" s="1"/>
  <c r="L340" i="1"/>
  <c r="I370" i="3" s="1"/>
  <c r="I341" i="1"/>
  <c r="J341" i="1"/>
  <c r="M371" i="3" s="1"/>
  <c r="K341" i="1"/>
  <c r="K371" i="3" s="1"/>
  <c r="L341" i="1"/>
  <c r="I371" i="3" s="1"/>
  <c r="I342" i="1"/>
  <c r="J342" i="1"/>
  <c r="M372" i="3" s="1"/>
  <c r="K342" i="1"/>
  <c r="K372" i="3" s="1"/>
  <c r="L342" i="1"/>
  <c r="I372" i="3" s="1"/>
  <c r="I343" i="1"/>
  <c r="J343" i="1"/>
  <c r="M373" i="3" s="1"/>
  <c r="K343" i="1"/>
  <c r="K373" i="3" s="1"/>
  <c r="L343" i="1"/>
  <c r="I373" i="3" s="1"/>
  <c r="I344" i="1"/>
  <c r="J344" i="1"/>
  <c r="M374" i="3" s="1"/>
  <c r="K344" i="1"/>
  <c r="K374" i="3" s="1"/>
  <c r="L344" i="1"/>
  <c r="I374" i="3" s="1"/>
  <c r="I345" i="1"/>
  <c r="F375" i="3" s="1"/>
  <c r="J345" i="1"/>
  <c r="M375" i="3" s="1"/>
  <c r="K345" i="1"/>
  <c r="K375" i="3" s="1"/>
  <c r="L345" i="1"/>
  <c r="I375" i="3" s="1"/>
  <c r="I346" i="1"/>
  <c r="J346" i="1"/>
  <c r="M376" i="3" s="1"/>
  <c r="K346" i="1"/>
  <c r="K376" i="3" s="1"/>
  <c r="L346" i="1"/>
  <c r="I376" i="3" s="1"/>
  <c r="I347" i="1"/>
  <c r="J347" i="1"/>
  <c r="M377" i="3" s="1"/>
  <c r="K347" i="1"/>
  <c r="K377" i="3" s="1"/>
  <c r="L347" i="1"/>
  <c r="I377" i="3" s="1"/>
  <c r="I348" i="1"/>
  <c r="J348" i="1"/>
  <c r="M378" i="3" s="1"/>
  <c r="K348" i="1"/>
  <c r="K378" i="3" s="1"/>
  <c r="L348" i="1"/>
  <c r="I378" i="3" s="1"/>
  <c r="I349" i="1"/>
  <c r="J349" i="1"/>
  <c r="M379" i="3" s="1"/>
  <c r="K349" i="1"/>
  <c r="K379" i="3" s="1"/>
  <c r="L349" i="1"/>
  <c r="I379" i="3" s="1"/>
  <c r="I350" i="1"/>
  <c r="F380" i="3" s="1"/>
  <c r="J350" i="1"/>
  <c r="M380" i="3" s="1"/>
  <c r="K350" i="1"/>
  <c r="K380" i="3" s="1"/>
  <c r="L350" i="1"/>
  <c r="I380" i="3" s="1"/>
  <c r="I351" i="1"/>
  <c r="J351" i="1"/>
  <c r="M381" i="3" s="1"/>
  <c r="K351" i="1"/>
  <c r="K381" i="3" s="1"/>
  <c r="L351" i="1"/>
  <c r="I381" i="3" s="1"/>
  <c r="I352" i="1"/>
  <c r="F382" i="3" s="1"/>
  <c r="J352" i="1"/>
  <c r="M382" i="3" s="1"/>
  <c r="K352" i="1"/>
  <c r="K382" i="3" s="1"/>
  <c r="L352" i="1"/>
  <c r="I382" i="3" s="1"/>
  <c r="I353" i="1"/>
  <c r="J353" i="1"/>
  <c r="M383" i="3" s="1"/>
  <c r="K353" i="1"/>
  <c r="K383" i="3" s="1"/>
  <c r="L353" i="1"/>
  <c r="I383" i="3" s="1"/>
  <c r="I354" i="1"/>
  <c r="J354" i="1"/>
  <c r="M384" i="3" s="1"/>
  <c r="K354" i="1"/>
  <c r="K384" i="3" s="1"/>
  <c r="L354" i="1"/>
  <c r="I384" i="3" s="1"/>
  <c r="I355" i="1"/>
  <c r="J355" i="1"/>
  <c r="M385" i="3" s="1"/>
  <c r="K355" i="1"/>
  <c r="K385" i="3" s="1"/>
  <c r="L355" i="1"/>
  <c r="I385" i="3" s="1"/>
  <c r="I356" i="1"/>
  <c r="F386" i="3" s="1"/>
  <c r="J356" i="1"/>
  <c r="M386" i="3" s="1"/>
  <c r="K356" i="1"/>
  <c r="K386" i="3" s="1"/>
  <c r="L356" i="1"/>
  <c r="I386" i="3" s="1"/>
  <c r="M356" i="1"/>
  <c r="G386" i="3" s="1"/>
  <c r="I357" i="1"/>
  <c r="J357" i="1"/>
  <c r="M387" i="3" s="1"/>
  <c r="K357" i="1"/>
  <c r="K387" i="3" s="1"/>
  <c r="L357" i="1"/>
  <c r="I387" i="3" s="1"/>
  <c r="I358" i="1"/>
  <c r="J358" i="1"/>
  <c r="M388" i="3" s="1"/>
  <c r="K358" i="1"/>
  <c r="K388" i="3" s="1"/>
  <c r="L358" i="1"/>
  <c r="I388" i="3" s="1"/>
  <c r="I359" i="1"/>
  <c r="J359" i="1"/>
  <c r="M389" i="3" s="1"/>
  <c r="K359" i="1"/>
  <c r="K389" i="3" s="1"/>
  <c r="L359" i="1"/>
  <c r="I389" i="3" s="1"/>
  <c r="I360" i="1"/>
  <c r="J360" i="1"/>
  <c r="M390" i="3" s="1"/>
  <c r="K360" i="1"/>
  <c r="K390" i="3" s="1"/>
  <c r="L360" i="1"/>
  <c r="I390" i="3" s="1"/>
  <c r="I361" i="1"/>
  <c r="J361" i="1"/>
  <c r="M391" i="3" s="1"/>
  <c r="K361" i="1"/>
  <c r="K391" i="3" s="1"/>
  <c r="L361" i="1"/>
  <c r="I391" i="3" s="1"/>
  <c r="I362" i="1"/>
  <c r="F392" i="3" s="1"/>
  <c r="J362" i="1"/>
  <c r="M392" i="3" s="1"/>
  <c r="K362" i="1"/>
  <c r="K392" i="3" s="1"/>
  <c r="L362" i="1"/>
  <c r="I392" i="3" s="1"/>
  <c r="I363" i="1"/>
  <c r="J363" i="1"/>
  <c r="M393" i="3" s="1"/>
  <c r="K363" i="1"/>
  <c r="K393" i="3" s="1"/>
  <c r="L363" i="1"/>
  <c r="I393" i="3" s="1"/>
  <c r="I364" i="1"/>
  <c r="J364" i="1"/>
  <c r="M394" i="3" s="1"/>
  <c r="K364" i="1"/>
  <c r="K394" i="3" s="1"/>
  <c r="L364" i="1"/>
  <c r="I394" i="3" s="1"/>
  <c r="I365" i="1"/>
  <c r="J365" i="1"/>
  <c r="M395" i="3" s="1"/>
  <c r="K365" i="1"/>
  <c r="K395" i="3" s="1"/>
  <c r="L365" i="1"/>
  <c r="I395" i="3" s="1"/>
  <c r="I366" i="1"/>
  <c r="F396" i="3" s="1"/>
  <c r="J366" i="1"/>
  <c r="M396" i="3" s="1"/>
  <c r="K366" i="1"/>
  <c r="K396" i="3" s="1"/>
  <c r="L366" i="1"/>
  <c r="I396" i="3" s="1"/>
  <c r="I367" i="1"/>
  <c r="J367" i="1"/>
  <c r="M397" i="3" s="1"/>
  <c r="K367" i="1"/>
  <c r="K397" i="3" s="1"/>
  <c r="L367" i="1"/>
  <c r="I397" i="3" s="1"/>
  <c r="I368" i="1"/>
  <c r="F398" i="3" s="1"/>
  <c r="J368" i="1"/>
  <c r="M398" i="3" s="1"/>
  <c r="K368" i="1"/>
  <c r="K398" i="3" s="1"/>
  <c r="L368" i="1"/>
  <c r="I398" i="3" s="1"/>
  <c r="I369" i="1"/>
  <c r="J369" i="1"/>
  <c r="M399" i="3" s="1"/>
  <c r="K369" i="1"/>
  <c r="K399" i="3" s="1"/>
  <c r="L369" i="1"/>
  <c r="I399" i="3" s="1"/>
  <c r="I370" i="1"/>
  <c r="J370" i="1"/>
  <c r="M400" i="3" s="1"/>
  <c r="K370" i="1"/>
  <c r="K400" i="3" s="1"/>
  <c r="L370" i="1"/>
  <c r="I400" i="3" s="1"/>
  <c r="I371" i="1"/>
  <c r="J371" i="1"/>
  <c r="M401" i="3" s="1"/>
  <c r="K371" i="1"/>
  <c r="K401" i="3" s="1"/>
  <c r="L371" i="1"/>
  <c r="I401" i="3" s="1"/>
  <c r="I372" i="1"/>
  <c r="F402" i="3" s="1"/>
  <c r="J372" i="1"/>
  <c r="M402" i="3" s="1"/>
  <c r="K372" i="1"/>
  <c r="K402" i="3" s="1"/>
  <c r="L372" i="1"/>
  <c r="I402" i="3" s="1"/>
  <c r="I373" i="1"/>
  <c r="F403" i="3" s="1"/>
  <c r="J373" i="1"/>
  <c r="M403" i="3" s="1"/>
  <c r="K373" i="1"/>
  <c r="K403" i="3" s="1"/>
  <c r="L373" i="1"/>
  <c r="I403" i="3" s="1"/>
  <c r="I374" i="1"/>
  <c r="J374" i="1"/>
  <c r="M404" i="3" s="1"/>
  <c r="K374" i="1"/>
  <c r="K404" i="3" s="1"/>
  <c r="L374" i="1"/>
  <c r="I404" i="3" s="1"/>
  <c r="I375" i="1"/>
  <c r="J375" i="1"/>
  <c r="M405" i="3" s="1"/>
  <c r="K375" i="1"/>
  <c r="K405" i="3" s="1"/>
  <c r="L375" i="1"/>
  <c r="I405" i="3" s="1"/>
  <c r="I376" i="1"/>
  <c r="J376" i="1"/>
  <c r="M406" i="3" s="1"/>
  <c r="K376" i="1"/>
  <c r="K406" i="3" s="1"/>
  <c r="L376" i="1"/>
  <c r="I406" i="3" s="1"/>
  <c r="I377" i="1"/>
  <c r="J377" i="1"/>
  <c r="M407" i="3" s="1"/>
  <c r="K377" i="1"/>
  <c r="K407" i="3" s="1"/>
  <c r="L377" i="1"/>
  <c r="I407" i="3" s="1"/>
  <c r="I378" i="1"/>
  <c r="J378" i="1"/>
  <c r="M408" i="3" s="1"/>
  <c r="K378" i="1"/>
  <c r="K408" i="3" s="1"/>
  <c r="L378" i="1"/>
  <c r="I408" i="3" s="1"/>
  <c r="I379" i="1"/>
  <c r="J379" i="1"/>
  <c r="M409" i="3" s="1"/>
  <c r="K379" i="1"/>
  <c r="K409" i="3" s="1"/>
  <c r="L379" i="1"/>
  <c r="I409" i="3" s="1"/>
  <c r="I380" i="1"/>
  <c r="F410" i="3" s="1"/>
  <c r="J380" i="1"/>
  <c r="M410" i="3" s="1"/>
  <c r="K380" i="1"/>
  <c r="K410" i="3" s="1"/>
  <c r="L380" i="1"/>
  <c r="I410" i="3" s="1"/>
  <c r="I381" i="1"/>
  <c r="J381" i="1"/>
  <c r="M411" i="3" s="1"/>
  <c r="K381" i="1"/>
  <c r="K411" i="3" s="1"/>
  <c r="L381" i="1"/>
  <c r="I411" i="3" s="1"/>
  <c r="I382" i="1"/>
  <c r="F412" i="3" s="1"/>
  <c r="J382" i="1"/>
  <c r="M412" i="3" s="1"/>
  <c r="K382" i="1"/>
  <c r="K412" i="3" s="1"/>
  <c r="L382" i="1"/>
  <c r="I412" i="3" s="1"/>
  <c r="I383" i="1"/>
  <c r="J383" i="1"/>
  <c r="M413" i="3" s="1"/>
  <c r="K383" i="1"/>
  <c r="K413" i="3" s="1"/>
  <c r="L383" i="1"/>
  <c r="I413" i="3" s="1"/>
  <c r="I384" i="1"/>
  <c r="J384" i="1"/>
  <c r="M414" i="3" s="1"/>
  <c r="K384" i="1"/>
  <c r="K414" i="3" s="1"/>
  <c r="L384" i="1"/>
  <c r="I414" i="3" s="1"/>
  <c r="I385" i="1"/>
  <c r="J385" i="1"/>
  <c r="M415" i="3" s="1"/>
  <c r="K385" i="1"/>
  <c r="K415" i="3" s="1"/>
  <c r="L385" i="1"/>
  <c r="I415" i="3" s="1"/>
  <c r="I386" i="1"/>
  <c r="J386" i="1"/>
  <c r="M416" i="3" s="1"/>
  <c r="K386" i="1"/>
  <c r="K416" i="3" s="1"/>
  <c r="L386" i="1"/>
  <c r="I416" i="3" s="1"/>
  <c r="I387" i="1"/>
  <c r="J387" i="1"/>
  <c r="M417" i="3" s="1"/>
  <c r="K387" i="1"/>
  <c r="K417" i="3" s="1"/>
  <c r="L387" i="1"/>
  <c r="I417" i="3" s="1"/>
  <c r="I388" i="1"/>
  <c r="F418" i="3" s="1"/>
  <c r="J388" i="1"/>
  <c r="M418" i="3" s="1"/>
  <c r="K388" i="1"/>
  <c r="K418" i="3" s="1"/>
  <c r="L388" i="1"/>
  <c r="I418" i="3" s="1"/>
  <c r="I389" i="1"/>
  <c r="J389" i="1"/>
  <c r="M419" i="3" s="1"/>
  <c r="K389" i="1"/>
  <c r="K419" i="3" s="1"/>
  <c r="L389" i="1"/>
  <c r="I419" i="3" s="1"/>
  <c r="I390" i="1"/>
  <c r="J390" i="1"/>
  <c r="M420" i="3" s="1"/>
  <c r="K390" i="1"/>
  <c r="K420" i="3" s="1"/>
  <c r="L390" i="1"/>
  <c r="I420" i="3" s="1"/>
  <c r="I391" i="1"/>
  <c r="J391" i="1"/>
  <c r="M421" i="3" s="1"/>
  <c r="K391" i="1"/>
  <c r="K421" i="3" s="1"/>
  <c r="L391" i="1"/>
  <c r="I421" i="3" s="1"/>
  <c r="I392" i="1"/>
  <c r="J392" i="1"/>
  <c r="M422" i="3" s="1"/>
  <c r="K392" i="1"/>
  <c r="K422" i="3" s="1"/>
  <c r="L392" i="1"/>
  <c r="I422" i="3" s="1"/>
  <c r="I393" i="1"/>
  <c r="J393" i="1"/>
  <c r="M423" i="3" s="1"/>
  <c r="K393" i="1"/>
  <c r="K423" i="3" s="1"/>
  <c r="L393" i="1"/>
  <c r="I423" i="3" s="1"/>
  <c r="I394" i="1"/>
  <c r="J394" i="1"/>
  <c r="M424" i="3" s="1"/>
  <c r="K394" i="1"/>
  <c r="K424" i="3" s="1"/>
  <c r="L394" i="1"/>
  <c r="I424" i="3" s="1"/>
  <c r="I395" i="1"/>
  <c r="J395" i="1"/>
  <c r="M425" i="3" s="1"/>
  <c r="K395" i="1"/>
  <c r="K425" i="3" s="1"/>
  <c r="L395" i="1"/>
  <c r="I425" i="3" s="1"/>
  <c r="I396" i="1"/>
  <c r="J396" i="1"/>
  <c r="M426" i="3" s="1"/>
  <c r="K396" i="1"/>
  <c r="K426" i="3" s="1"/>
  <c r="L396" i="1"/>
  <c r="I426" i="3" s="1"/>
  <c r="I397" i="1"/>
  <c r="J397" i="1"/>
  <c r="M427" i="3" s="1"/>
  <c r="K397" i="1"/>
  <c r="K427" i="3" s="1"/>
  <c r="L397" i="1"/>
  <c r="I427" i="3" s="1"/>
  <c r="I398" i="1"/>
  <c r="J398" i="1"/>
  <c r="M428" i="3" s="1"/>
  <c r="K398" i="1"/>
  <c r="K428" i="3" s="1"/>
  <c r="L398" i="1"/>
  <c r="I428" i="3" s="1"/>
  <c r="I399" i="1"/>
  <c r="J399" i="1"/>
  <c r="M429" i="3" s="1"/>
  <c r="K399" i="1"/>
  <c r="K429" i="3" s="1"/>
  <c r="L399" i="1"/>
  <c r="I429" i="3" s="1"/>
  <c r="I400" i="1"/>
  <c r="J400" i="1"/>
  <c r="M430" i="3" s="1"/>
  <c r="K400" i="1"/>
  <c r="K430" i="3" s="1"/>
  <c r="L400" i="1"/>
  <c r="I430" i="3" s="1"/>
  <c r="I401" i="1"/>
  <c r="J401" i="1"/>
  <c r="M431" i="3" s="1"/>
  <c r="K401" i="1"/>
  <c r="K431" i="3" s="1"/>
  <c r="L401" i="1"/>
  <c r="I431" i="3" s="1"/>
  <c r="I402" i="1"/>
  <c r="J402" i="1"/>
  <c r="M432" i="3" s="1"/>
  <c r="K402" i="1"/>
  <c r="K432" i="3" s="1"/>
  <c r="L402" i="1"/>
  <c r="I432" i="3" s="1"/>
  <c r="I403" i="1"/>
  <c r="J403" i="1"/>
  <c r="M433" i="3" s="1"/>
  <c r="K403" i="1"/>
  <c r="K433" i="3" s="1"/>
  <c r="L403" i="1"/>
  <c r="I433" i="3" s="1"/>
  <c r="I404" i="1"/>
  <c r="J404" i="1"/>
  <c r="M434" i="3" s="1"/>
  <c r="K404" i="1"/>
  <c r="K434" i="3" s="1"/>
  <c r="L404" i="1"/>
  <c r="I434" i="3" s="1"/>
  <c r="I405" i="1"/>
  <c r="J405" i="1"/>
  <c r="M435" i="3" s="1"/>
  <c r="K405" i="1"/>
  <c r="K435" i="3" s="1"/>
  <c r="L405" i="1"/>
  <c r="I435" i="3" s="1"/>
  <c r="I406" i="1"/>
  <c r="J406" i="1"/>
  <c r="M436" i="3" s="1"/>
  <c r="K406" i="1"/>
  <c r="K436" i="3" s="1"/>
  <c r="L406" i="1"/>
  <c r="I436" i="3" s="1"/>
  <c r="I407" i="1"/>
  <c r="J407" i="1"/>
  <c r="M437" i="3" s="1"/>
  <c r="K407" i="1"/>
  <c r="K437" i="3" s="1"/>
  <c r="L407" i="1"/>
  <c r="I437" i="3" s="1"/>
  <c r="I408" i="1"/>
  <c r="J408" i="1"/>
  <c r="M438" i="3" s="1"/>
  <c r="K408" i="1"/>
  <c r="K438" i="3" s="1"/>
  <c r="L408" i="1"/>
  <c r="I438" i="3" s="1"/>
  <c r="I409" i="1"/>
  <c r="F439" i="3" s="1"/>
  <c r="J409" i="1"/>
  <c r="M439" i="3" s="1"/>
  <c r="K409" i="1"/>
  <c r="K439" i="3" s="1"/>
  <c r="L409" i="1"/>
  <c r="I439" i="3" s="1"/>
  <c r="I410" i="1"/>
  <c r="J410" i="1"/>
  <c r="M440" i="3" s="1"/>
  <c r="K410" i="1"/>
  <c r="K440" i="3" s="1"/>
  <c r="L410" i="1"/>
  <c r="I440" i="3" s="1"/>
  <c r="I411" i="1"/>
  <c r="J411" i="1"/>
  <c r="M441" i="3" s="1"/>
  <c r="K411" i="1"/>
  <c r="K441" i="3" s="1"/>
  <c r="L411" i="1"/>
  <c r="I441" i="3" s="1"/>
  <c r="I412" i="1"/>
  <c r="J412" i="1"/>
  <c r="M442" i="3" s="1"/>
  <c r="K412" i="1"/>
  <c r="K442" i="3" s="1"/>
  <c r="L412" i="1"/>
  <c r="I442" i="3" s="1"/>
  <c r="I413" i="1"/>
  <c r="J413" i="1"/>
  <c r="M443" i="3" s="1"/>
  <c r="K413" i="1"/>
  <c r="K443" i="3" s="1"/>
  <c r="L413" i="1"/>
  <c r="I443" i="3" s="1"/>
  <c r="I414" i="1"/>
  <c r="J414" i="1"/>
  <c r="M444" i="3" s="1"/>
  <c r="K414" i="1"/>
  <c r="K444" i="3" s="1"/>
  <c r="L414" i="1"/>
  <c r="I444" i="3" s="1"/>
  <c r="I415" i="1"/>
  <c r="J415" i="1"/>
  <c r="M445" i="3" s="1"/>
  <c r="K415" i="1"/>
  <c r="K445" i="3" s="1"/>
  <c r="L415" i="1"/>
  <c r="I445" i="3" s="1"/>
  <c r="I416" i="1"/>
  <c r="J416" i="1"/>
  <c r="M446" i="3" s="1"/>
  <c r="K416" i="1"/>
  <c r="K446" i="3" s="1"/>
  <c r="L416" i="1"/>
  <c r="I446" i="3" s="1"/>
  <c r="I417" i="1"/>
  <c r="F447" i="3" s="1"/>
  <c r="J417" i="1"/>
  <c r="M447" i="3" s="1"/>
  <c r="K417" i="1"/>
  <c r="K447" i="3" s="1"/>
  <c r="L417" i="1"/>
  <c r="I447" i="3" s="1"/>
  <c r="I418" i="1"/>
  <c r="J418" i="1"/>
  <c r="M448" i="3" s="1"/>
  <c r="K418" i="1"/>
  <c r="K448" i="3" s="1"/>
  <c r="L418" i="1"/>
  <c r="I448" i="3" s="1"/>
  <c r="I419" i="1"/>
  <c r="F449" i="3" s="1"/>
  <c r="J419" i="1"/>
  <c r="M449" i="3" s="1"/>
  <c r="K419" i="1"/>
  <c r="K449" i="3" s="1"/>
  <c r="L419" i="1"/>
  <c r="I449" i="3" s="1"/>
  <c r="I420" i="1"/>
  <c r="J420" i="1"/>
  <c r="M450" i="3" s="1"/>
  <c r="K420" i="1"/>
  <c r="K450" i="3" s="1"/>
  <c r="L420" i="1"/>
  <c r="I450" i="3" s="1"/>
  <c r="I421" i="1"/>
  <c r="J421" i="1"/>
  <c r="M451" i="3" s="1"/>
  <c r="K421" i="1"/>
  <c r="K451" i="3" s="1"/>
  <c r="L421" i="1"/>
  <c r="I451" i="3" s="1"/>
  <c r="I422" i="1"/>
  <c r="J422" i="1"/>
  <c r="M452" i="3" s="1"/>
  <c r="K422" i="1"/>
  <c r="K452" i="3" s="1"/>
  <c r="L422" i="1"/>
  <c r="I452" i="3" s="1"/>
  <c r="I423" i="1"/>
  <c r="J423" i="1"/>
  <c r="M453" i="3" s="1"/>
  <c r="K423" i="1"/>
  <c r="K453" i="3" s="1"/>
  <c r="L423" i="1"/>
  <c r="I453" i="3" s="1"/>
  <c r="I424" i="1"/>
  <c r="J424" i="1"/>
  <c r="M454" i="3" s="1"/>
  <c r="K424" i="1"/>
  <c r="K454" i="3" s="1"/>
  <c r="L424" i="1"/>
  <c r="I454" i="3" s="1"/>
  <c r="I425" i="1"/>
  <c r="J425" i="1"/>
  <c r="M455" i="3" s="1"/>
  <c r="K425" i="1"/>
  <c r="K455" i="3" s="1"/>
  <c r="L425" i="1"/>
  <c r="I455" i="3" s="1"/>
  <c r="I426" i="1"/>
  <c r="J426" i="1"/>
  <c r="M456" i="3" s="1"/>
  <c r="K426" i="1"/>
  <c r="K456" i="3" s="1"/>
  <c r="L426" i="1"/>
  <c r="I456" i="3" s="1"/>
  <c r="I427" i="1"/>
  <c r="J427" i="1"/>
  <c r="M457" i="3" s="1"/>
  <c r="K427" i="1"/>
  <c r="K457" i="3" s="1"/>
  <c r="L427" i="1"/>
  <c r="I457" i="3" s="1"/>
  <c r="I428" i="1"/>
  <c r="J428" i="1"/>
  <c r="M458" i="3" s="1"/>
  <c r="K428" i="1"/>
  <c r="K458" i="3" s="1"/>
  <c r="L428" i="1"/>
  <c r="I458" i="3" s="1"/>
  <c r="I429" i="1"/>
  <c r="J429" i="1"/>
  <c r="M459" i="3" s="1"/>
  <c r="K429" i="1"/>
  <c r="K459" i="3" s="1"/>
  <c r="L429" i="1"/>
  <c r="I459" i="3" s="1"/>
  <c r="I430" i="1"/>
  <c r="J430" i="1"/>
  <c r="M460" i="3" s="1"/>
  <c r="K430" i="1"/>
  <c r="K460" i="3" s="1"/>
  <c r="L430" i="1"/>
  <c r="I460" i="3" s="1"/>
  <c r="I431" i="1"/>
  <c r="J431" i="1"/>
  <c r="M461" i="3" s="1"/>
  <c r="K431" i="1"/>
  <c r="K461" i="3" s="1"/>
  <c r="L431" i="1"/>
  <c r="I461" i="3" s="1"/>
  <c r="I432" i="1"/>
  <c r="J432" i="1"/>
  <c r="M462" i="3" s="1"/>
  <c r="K432" i="1"/>
  <c r="K462" i="3" s="1"/>
  <c r="L432" i="1"/>
  <c r="I462" i="3" s="1"/>
  <c r="I433" i="1"/>
  <c r="J433" i="1"/>
  <c r="M463" i="3" s="1"/>
  <c r="K433" i="1"/>
  <c r="K463" i="3" s="1"/>
  <c r="L433" i="1"/>
  <c r="I463" i="3" s="1"/>
  <c r="I434" i="1"/>
  <c r="J434" i="1"/>
  <c r="M464" i="3" s="1"/>
  <c r="K434" i="1"/>
  <c r="K464" i="3" s="1"/>
  <c r="L434" i="1"/>
  <c r="I464" i="3" s="1"/>
  <c r="I435" i="1"/>
  <c r="J435" i="1"/>
  <c r="M465" i="3" s="1"/>
  <c r="K435" i="1"/>
  <c r="K465" i="3" s="1"/>
  <c r="L435" i="1"/>
  <c r="I465" i="3" s="1"/>
  <c r="I436" i="1"/>
  <c r="F466" i="3" s="1"/>
  <c r="J436" i="1"/>
  <c r="M466" i="3" s="1"/>
  <c r="K436" i="1"/>
  <c r="K466" i="3" s="1"/>
  <c r="L436" i="1"/>
  <c r="I466" i="3" s="1"/>
  <c r="I437" i="1"/>
  <c r="J437" i="1"/>
  <c r="M467" i="3" s="1"/>
  <c r="K437" i="1"/>
  <c r="K467" i="3" s="1"/>
  <c r="L437" i="1"/>
  <c r="I467" i="3" s="1"/>
  <c r="I438" i="1"/>
  <c r="J438" i="1"/>
  <c r="M468" i="3" s="1"/>
  <c r="K438" i="1"/>
  <c r="K468" i="3" s="1"/>
  <c r="L438" i="1"/>
  <c r="I468" i="3" s="1"/>
  <c r="I439" i="1"/>
  <c r="J439" i="1"/>
  <c r="M469" i="3" s="1"/>
  <c r="K439" i="1"/>
  <c r="K469" i="3" s="1"/>
  <c r="L439" i="1"/>
  <c r="I469" i="3" s="1"/>
  <c r="I440" i="1"/>
  <c r="J440" i="1"/>
  <c r="M470" i="3" s="1"/>
  <c r="K440" i="1"/>
  <c r="K470" i="3" s="1"/>
  <c r="L440" i="1"/>
  <c r="I470" i="3" s="1"/>
  <c r="I441" i="1"/>
  <c r="J441" i="1"/>
  <c r="M471" i="3" s="1"/>
  <c r="K441" i="1"/>
  <c r="K471" i="3" s="1"/>
  <c r="L441" i="1"/>
  <c r="I471" i="3" s="1"/>
  <c r="I442" i="1"/>
  <c r="J442" i="1"/>
  <c r="M472" i="3" s="1"/>
  <c r="K442" i="1"/>
  <c r="K472" i="3" s="1"/>
  <c r="L442" i="1"/>
  <c r="I472" i="3" s="1"/>
  <c r="I443" i="1"/>
  <c r="J443" i="1"/>
  <c r="M473" i="3" s="1"/>
  <c r="K443" i="1"/>
  <c r="K473" i="3" s="1"/>
  <c r="L443" i="1"/>
  <c r="I473" i="3" s="1"/>
  <c r="I444" i="1"/>
  <c r="F474" i="3" s="1"/>
  <c r="J444" i="1"/>
  <c r="M474" i="3" s="1"/>
  <c r="K444" i="1"/>
  <c r="K474" i="3" s="1"/>
  <c r="L444" i="1"/>
  <c r="I474" i="3" s="1"/>
  <c r="I445" i="1"/>
  <c r="J445" i="1"/>
  <c r="M475" i="3" s="1"/>
  <c r="K445" i="1"/>
  <c r="K475" i="3" s="1"/>
  <c r="L445" i="1"/>
  <c r="I475" i="3" s="1"/>
  <c r="I446" i="1"/>
  <c r="J446" i="1"/>
  <c r="M476" i="3" s="1"/>
  <c r="K446" i="1"/>
  <c r="K476" i="3" s="1"/>
  <c r="L446" i="1"/>
  <c r="I476" i="3" s="1"/>
  <c r="I447" i="1"/>
  <c r="J447" i="1"/>
  <c r="M477" i="3" s="1"/>
  <c r="K447" i="1"/>
  <c r="K477" i="3" s="1"/>
  <c r="L447" i="1"/>
  <c r="I477" i="3" s="1"/>
  <c r="I448" i="1"/>
  <c r="J448" i="1"/>
  <c r="M478" i="3" s="1"/>
  <c r="K448" i="1"/>
  <c r="K478" i="3" s="1"/>
  <c r="L448" i="1"/>
  <c r="I478" i="3" s="1"/>
  <c r="I449" i="1"/>
  <c r="J449" i="1"/>
  <c r="M479" i="3" s="1"/>
  <c r="K449" i="1"/>
  <c r="K479" i="3" s="1"/>
  <c r="L449" i="1"/>
  <c r="I479" i="3" s="1"/>
  <c r="I450" i="1"/>
  <c r="J450" i="1"/>
  <c r="M480" i="3" s="1"/>
  <c r="K450" i="1"/>
  <c r="K480" i="3" s="1"/>
  <c r="L450" i="1"/>
  <c r="I480" i="3" s="1"/>
  <c r="I451" i="1"/>
  <c r="J451" i="1"/>
  <c r="M481" i="3" s="1"/>
  <c r="K451" i="1"/>
  <c r="K481" i="3" s="1"/>
  <c r="L451" i="1"/>
  <c r="I481" i="3" s="1"/>
  <c r="I452" i="1"/>
  <c r="J452" i="1"/>
  <c r="M482" i="3" s="1"/>
  <c r="K452" i="1"/>
  <c r="K482" i="3" s="1"/>
  <c r="L452" i="1"/>
  <c r="I482" i="3" s="1"/>
  <c r="I453" i="1"/>
  <c r="J453" i="1"/>
  <c r="M483" i="3" s="1"/>
  <c r="K453" i="1"/>
  <c r="K483" i="3" s="1"/>
  <c r="L453" i="1"/>
  <c r="I483" i="3" s="1"/>
  <c r="I454" i="1"/>
  <c r="J454" i="1"/>
  <c r="M484" i="3" s="1"/>
  <c r="K454" i="1"/>
  <c r="K484" i="3" s="1"/>
  <c r="L454" i="1"/>
  <c r="I484" i="3" s="1"/>
  <c r="I455" i="1"/>
  <c r="J455" i="1"/>
  <c r="M485" i="3" s="1"/>
  <c r="K455" i="1"/>
  <c r="K485" i="3" s="1"/>
  <c r="L455" i="1"/>
  <c r="I485" i="3" s="1"/>
  <c r="I456" i="1"/>
  <c r="J456" i="1"/>
  <c r="M486" i="3" s="1"/>
  <c r="K456" i="1"/>
  <c r="K486" i="3" s="1"/>
  <c r="L456" i="1"/>
  <c r="I486" i="3" s="1"/>
  <c r="I457" i="1"/>
  <c r="J457" i="1"/>
  <c r="M487" i="3" s="1"/>
  <c r="K457" i="1"/>
  <c r="K487" i="3" s="1"/>
  <c r="L457" i="1"/>
  <c r="I487" i="3" s="1"/>
  <c r="I458" i="1"/>
  <c r="J458" i="1"/>
  <c r="M488" i="3" s="1"/>
  <c r="K458" i="1"/>
  <c r="K488" i="3" s="1"/>
  <c r="L458" i="1"/>
  <c r="I488" i="3" s="1"/>
  <c r="I459" i="1"/>
  <c r="J459" i="1"/>
  <c r="M489" i="3" s="1"/>
  <c r="K459" i="1"/>
  <c r="K489" i="3" s="1"/>
  <c r="L459" i="1"/>
  <c r="I489" i="3" s="1"/>
  <c r="I460" i="1"/>
  <c r="J460" i="1"/>
  <c r="M490" i="3" s="1"/>
  <c r="K460" i="1"/>
  <c r="K490" i="3" s="1"/>
  <c r="L460" i="1"/>
  <c r="I490" i="3" s="1"/>
  <c r="I461" i="1"/>
  <c r="J461" i="1"/>
  <c r="M491" i="3" s="1"/>
  <c r="K461" i="1"/>
  <c r="K491" i="3" s="1"/>
  <c r="L461" i="1"/>
  <c r="I491" i="3" s="1"/>
  <c r="I462" i="1"/>
  <c r="J462" i="1"/>
  <c r="M492" i="3" s="1"/>
  <c r="K462" i="1"/>
  <c r="K492" i="3" s="1"/>
  <c r="L462" i="1"/>
  <c r="I492" i="3" s="1"/>
  <c r="I463" i="1"/>
  <c r="J463" i="1"/>
  <c r="M493" i="3" s="1"/>
  <c r="K463" i="1"/>
  <c r="K493" i="3" s="1"/>
  <c r="L463" i="1"/>
  <c r="I493" i="3" s="1"/>
  <c r="I464" i="1"/>
  <c r="J464" i="1"/>
  <c r="M494" i="3" s="1"/>
  <c r="K464" i="1"/>
  <c r="K494" i="3" s="1"/>
  <c r="L464" i="1"/>
  <c r="I494" i="3" s="1"/>
  <c r="I465" i="1"/>
  <c r="J465" i="1"/>
  <c r="M495" i="3" s="1"/>
  <c r="K465" i="1"/>
  <c r="K495" i="3" s="1"/>
  <c r="L465" i="1"/>
  <c r="I495" i="3" s="1"/>
  <c r="I466" i="1"/>
  <c r="J466" i="1"/>
  <c r="M496" i="3" s="1"/>
  <c r="K466" i="1"/>
  <c r="K496" i="3" s="1"/>
  <c r="L466" i="1"/>
  <c r="I496" i="3" s="1"/>
  <c r="I467" i="1"/>
  <c r="J467" i="1"/>
  <c r="M497" i="3" s="1"/>
  <c r="K467" i="1"/>
  <c r="K497" i="3" s="1"/>
  <c r="L467" i="1"/>
  <c r="I497" i="3" s="1"/>
  <c r="I468" i="1"/>
  <c r="F498" i="3" s="1"/>
  <c r="J468" i="1"/>
  <c r="M498" i="3" s="1"/>
  <c r="K468" i="1"/>
  <c r="K498" i="3" s="1"/>
  <c r="L468" i="1"/>
  <c r="I498" i="3" s="1"/>
  <c r="I469" i="1"/>
  <c r="J469" i="1"/>
  <c r="M499" i="3" s="1"/>
  <c r="K469" i="1"/>
  <c r="K499" i="3" s="1"/>
  <c r="L469" i="1"/>
  <c r="I499" i="3" s="1"/>
  <c r="I470" i="1"/>
  <c r="J470" i="1"/>
  <c r="M500" i="3" s="1"/>
  <c r="K470" i="1"/>
  <c r="K500" i="3" s="1"/>
  <c r="L470" i="1"/>
  <c r="I500" i="3" s="1"/>
  <c r="I471" i="1"/>
  <c r="J471" i="1"/>
  <c r="M501" i="3" s="1"/>
  <c r="K471" i="1"/>
  <c r="K501" i="3" s="1"/>
  <c r="L471" i="1"/>
  <c r="I501" i="3" s="1"/>
  <c r="I472" i="1"/>
  <c r="J472" i="1"/>
  <c r="M502" i="3" s="1"/>
  <c r="K472" i="1"/>
  <c r="K502" i="3" s="1"/>
  <c r="L472" i="1"/>
  <c r="I502" i="3" s="1"/>
  <c r="I473" i="1"/>
  <c r="J473" i="1"/>
  <c r="M503" i="3" s="1"/>
  <c r="K473" i="1"/>
  <c r="K503" i="3" s="1"/>
  <c r="L473" i="1"/>
  <c r="I503" i="3" s="1"/>
  <c r="I474" i="1"/>
  <c r="J474" i="1"/>
  <c r="M504" i="3" s="1"/>
  <c r="K474" i="1"/>
  <c r="K504" i="3" s="1"/>
  <c r="L474" i="1"/>
  <c r="I504" i="3" s="1"/>
  <c r="I475" i="1"/>
  <c r="J475" i="1"/>
  <c r="M505" i="3" s="1"/>
  <c r="K475" i="1"/>
  <c r="K505" i="3" s="1"/>
  <c r="L475" i="1"/>
  <c r="I505" i="3" s="1"/>
  <c r="I476" i="1"/>
  <c r="F506" i="3" s="1"/>
  <c r="J476" i="1"/>
  <c r="M506" i="3" s="1"/>
  <c r="K476" i="1"/>
  <c r="K506" i="3" s="1"/>
  <c r="L476" i="1"/>
  <c r="I506" i="3" s="1"/>
  <c r="I477" i="1"/>
  <c r="J477" i="1"/>
  <c r="M507" i="3" s="1"/>
  <c r="K477" i="1"/>
  <c r="K507" i="3" s="1"/>
  <c r="L477" i="1"/>
  <c r="I507" i="3" s="1"/>
  <c r="I478" i="1"/>
  <c r="J478" i="1"/>
  <c r="M508" i="3" s="1"/>
  <c r="K478" i="1"/>
  <c r="K508" i="3" s="1"/>
  <c r="L478" i="1"/>
  <c r="I508" i="3" s="1"/>
  <c r="I479" i="1"/>
  <c r="J479" i="1"/>
  <c r="M509" i="3" s="1"/>
  <c r="K479" i="1"/>
  <c r="K509" i="3" s="1"/>
  <c r="L479" i="1"/>
  <c r="I509" i="3" s="1"/>
  <c r="I480" i="1"/>
  <c r="J480" i="1"/>
  <c r="M510" i="3" s="1"/>
  <c r="K480" i="1"/>
  <c r="K510" i="3" s="1"/>
  <c r="L480" i="1"/>
  <c r="I510" i="3" s="1"/>
  <c r="I481" i="1"/>
  <c r="J481" i="1"/>
  <c r="M511" i="3" s="1"/>
  <c r="K481" i="1"/>
  <c r="K511" i="3" s="1"/>
  <c r="L481" i="1"/>
  <c r="I511" i="3" s="1"/>
  <c r="I482" i="1"/>
  <c r="J482" i="1"/>
  <c r="M512" i="3" s="1"/>
  <c r="K482" i="1"/>
  <c r="K512" i="3" s="1"/>
  <c r="L482" i="1"/>
  <c r="I512" i="3" s="1"/>
  <c r="I483" i="1"/>
  <c r="J483" i="1"/>
  <c r="M513" i="3" s="1"/>
  <c r="K483" i="1"/>
  <c r="K513" i="3" s="1"/>
  <c r="L483" i="1"/>
  <c r="I513" i="3" s="1"/>
  <c r="I484" i="1"/>
  <c r="F514" i="3" s="1"/>
  <c r="J484" i="1"/>
  <c r="M514" i="3" s="1"/>
  <c r="K484" i="1"/>
  <c r="K514" i="3" s="1"/>
  <c r="L484" i="1"/>
  <c r="I514" i="3" s="1"/>
  <c r="I485" i="1"/>
  <c r="J485" i="1"/>
  <c r="M515" i="3" s="1"/>
  <c r="K485" i="1"/>
  <c r="K515" i="3" s="1"/>
  <c r="L485" i="1"/>
  <c r="I515" i="3" s="1"/>
  <c r="I486" i="1"/>
  <c r="J486" i="1"/>
  <c r="M516" i="3" s="1"/>
  <c r="K486" i="1"/>
  <c r="K516" i="3" s="1"/>
  <c r="L486" i="1"/>
  <c r="I516" i="3" s="1"/>
  <c r="I487" i="1"/>
  <c r="J487" i="1"/>
  <c r="M517" i="3" s="1"/>
  <c r="K487" i="1"/>
  <c r="K517" i="3" s="1"/>
  <c r="L487" i="1"/>
  <c r="I517" i="3" s="1"/>
  <c r="I488" i="1"/>
  <c r="J488" i="1"/>
  <c r="M518" i="3" s="1"/>
  <c r="K488" i="1"/>
  <c r="K518" i="3" s="1"/>
  <c r="L488" i="1"/>
  <c r="I518" i="3" s="1"/>
  <c r="I489" i="1"/>
  <c r="J489" i="1"/>
  <c r="M519" i="3" s="1"/>
  <c r="K489" i="1"/>
  <c r="K519" i="3" s="1"/>
  <c r="L489" i="1"/>
  <c r="I519" i="3" s="1"/>
  <c r="I490" i="1"/>
  <c r="J490" i="1"/>
  <c r="M520" i="3" s="1"/>
  <c r="K490" i="1"/>
  <c r="K520" i="3" s="1"/>
  <c r="L490" i="1"/>
  <c r="I520" i="3" s="1"/>
  <c r="I491" i="1"/>
  <c r="J491" i="1"/>
  <c r="M521" i="3" s="1"/>
  <c r="K491" i="1"/>
  <c r="K521" i="3" s="1"/>
  <c r="L491" i="1"/>
  <c r="I521" i="3" s="1"/>
  <c r="I492" i="1"/>
  <c r="F522" i="3" s="1"/>
  <c r="J492" i="1"/>
  <c r="M522" i="3" s="1"/>
  <c r="K492" i="1"/>
  <c r="K522" i="3" s="1"/>
  <c r="L492" i="1"/>
  <c r="I522" i="3" s="1"/>
  <c r="I493" i="1"/>
  <c r="J493" i="1"/>
  <c r="M523" i="3" s="1"/>
  <c r="K493" i="1"/>
  <c r="K523" i="3" s="1"/>
  <c r="L493" i="1"/>
  <c r="I523" i="3" s="1"/>
  <c r="I494" i="1"/>
  <c r="J494" i="1"/>
  <c r="M524" i="3" s="1"/>
  <c r="K494" i="1"/>
  <c r="K524" i="3" s="1"/>
  <c r="L494" i="1"/>
  <c r="I524" i="3" s="1"/>
  <c r="I495" i="1"/>
  <c r="J495" i="1"/>
  <c r="M525" i="3" s="1"/>
  <c r="K495" i="1"/>
  <c r="K525" i="3" s="1"/>
  <c r="L495" i="1"/>
  <c r="I525" i="3" s="1"/>
  <c r="I496" i="1"/>
  <c r="J496" i="1"/>
  <c r="M526" i="3" s="1"/>
  <c r="K496" i="1"/>
  <c r="K526" i="3" s="1"/>
  <c r="L496" i="1"/>
  <c r="I526" i="3" s="1"/>
  <c r="I497" i="1"/>
  <c r="J497" i="1"/>
  <c r="M527" i="3" s="1"/>
  <c r="K497" i="1"/>
  <c r="K527" i="3" s="1"/>
  <c r="L497" i="1"/>
  <c r="I527" i="3" s="1"/>
  <c r="I498" i="1"/>
  <c r="F528" i="3" s="1"/>
  <c r="J498" i="1"/>
  <c r="M528" i="3" s="1"/>
  <c r="K498" i="1"/>
  <c r="K528" i="3" s="1"/>
  <c r="L498" i="1"/>
  <c r="I528" i="3" s="1"/>
  <c r="I499" i="1"/>
  <c r="J499" i="1"/>
  <c r="M529" i="3" s="1"/>
  <c r="K499" i="1"/>
  <c r="K529" i="3" s="1"/>
  <c r="L499" i="1"/>
  <c r="I529" i="3" s="1"/>
  <c r="I500" i="1"/>
  <c r="F530" i="3" s="1"/>
  <c r="J500" i="1"/>
  <c r="M530" i="3" s="1"/>
  <c r="K500" i="1"/>
  <c r="K530" i="3" s="1"/>
  <c r="L500" i="1"/>
  <c r="I530" i="3" s="1"/>
  <c r="I501" i="1"/>
  <c r="J501" i="1"/>
  <c r="M531" i="3" s="1"/>
  <c r="K501" i="1"/>
  <c r="K531" i="3" s="1"/>
  <c r="L501" i="1"/>
  <c r="I531" i="3" s="1"/>
  <c r="I502" i="1"/>
  <c r="J502" i="1"/>
  <c r="M532" i="3" s="1"/>
  <c r="K502" i="1"/>
  <c r="K532" i="3" s="1"/>
  <c r="L502" i="1"/>
  <c r="I532" i="3" s="1"/>
  <c r="I503" i="1"/>
  <c r="J503" i="1"/>
  <c r="M533" i="3" s="1"/>
  <c r="K503" i="1"/>
  <c r="K533" i="3" s="1"/>
  <c r="L503" i="1"/>
  <c r="I533" i="3" s="1"/>
  <c r="I504" i="1"/>
  <c r="J504" i="1"/>
  <c r="M534" i="3" s="1"/>
  <c r="K504" i="1"/>
  <c r="K534" i="3" s="1"/>
  <c r="L504" i="1"/>
  <c r="I534" i="3" s="1"/>
  <c r="I505" i="1"/>
  <c r="J505" i="1"/>
  <c r="M535" i="3" s="1"/>
  <c r="K505" i="1"/>
  <c r="K535" i="3" s="1"/>
  <c r="L505" i="1"/>
  <c r="I535" i="3" s="1"/>
  <c r="I506" i="1"/>
  <c r="J506" i="1"/>
  <c r="M536" i="3" s="1"/>
  <c r="K506" i="1"/>
  <c r="K536" i="3" s="1"/>
  <c r="L506" i="1"/>
  <c r="I536" i="3" s="1"/>
  <c r="I507" i="1"/>
  <c r="J507" i="1"/>
  <c r="M537" i="3" s="1"/>
  <c r="K507" i="1"/>
  <c r="K537" i="3" s="1"/>
  <c r="L507" i="1"/>
  <c r="I537" i="3" s="1"/>
  <c r="I508" i="1"/>
  <c r="F538" i="3" s="1"/>
  <c r="J508" i="1"/>
  <c r="M538" i="3" s="1"/>
  <c r="K508" i="1"/>
  <c r="K538" i="3" s="1"/>
  <c r="L508" i="1"/>
  <c r="I538" i="3" s="1"/>
  <c r="I509" i="1"/>
  <c r="J509" i="1"/>
  <c r="M539" i="3" s="1"/>
  <c r="K509" i="1"/>
  <c r="K539" i="3" s="1"/>
  <c r="L509" i="1"/>
  <c r="I539" i="3" s="1"/>
  <c r="I510" i="1"/>
  <c r="F540" i="3" s="1"/>
  <c r="J510" i="1"/>
  <c r="M540" i="3" s="1"/>
  <c r="K510" i="1"/>
  <c r="K540" i="3" s="1"/>
  <c r="L510" i="1"/>
  <c r="I540" i="3" s="1"/>
  <c r="I511" i="1"/>
  <c r="J511" i="1"/>
  <c r="M541" i="3" s="1"/>
  <c r="K511" i="1"/>
  <c r="K541" i="3" s="1"/>
  <c r="L511" i="1"/>
  <c r="I541" i="3" s="1"/>
  <c r="I512" i="1"/>
  <c r="F542" i="3" s="1"/>
  <c r="J512" i="1"/>
  <c r="M542" i="3" s="1"/>
  <c r="K512" i="1"/>
  <c r="K542" i="3" s="1"/>
  <c r="L512" i="1"/>
  <c r="I542" i="3" s="1"/>
  <c r="I513" i="1"/>
  <c r="J513" i="1"/>
  <c r="M543" i="3" s="1"/>
  <c r="K513" i="1"/>
  <c r="K543" i="3" s="1"/>
  <c r="L513" i="1"/>
  <c r="I543" i="3" s="1"/>
  <c r="I514" i="1"/>
  <c r="J514" i="1"/>
  <c r="M544" i="3" s="1"/>
  <c r="K514" i="1"/>
  <c r="K544" i="3" s="1"/>
  <c r="L514" i="1"/>
  <c r="I544" i="3" s="1"/>
  <c r="I515" i="1"/>
  <c r="J515" i="1"/>
  <c r="M545" i="3" s="1"/>
  <c r="K515" i="1"/>
  <c r="K545" i="3" s="1"/>
  <c r="L515" i="1"/>
  <c r="I545" i="3" s="1"/>
  <c r="I516" i="1"/>
  <c r="J516" i="1"/>
  <c r="M546" i="3" s="1"/>
  <c r="K516" i="1"/>
  <c r="K546" i="3" s="1"/>
  <c r="L516" i="1"/>
  <c r="I546" i="3" s="1"/>
  <c r="I517" i="1"/>
  <c r="J517" i="1"/>
  <c r="M547" i="3" s="1"/>
  <c r="K517" i="1"/>
  <c r="K547" i="3" s="1"/>
  <c r="L517" i="1"/>
  <c r="I547" i="3" s="1"/>
  <c r="I518" i="1"/>
  <c r="F548" i="3" s="1"/>
  <c r="J518" i="1"/>
  <c r="M548" i="3" s="1"/>
  <c r="K518" i="1"/>
  <c r="K548" i="3" s="1"/>
  <c r="L518" i="1"/>
  <c r="I548" i="3" s="1"/>
  <c r="I519" i="1"/>
  <c r="J519" i="1"/>
  <c r="M549" i="3" s="1"/>
  <c r="K519" i="1"/>
  <c r="K549" i="3" s="1"/>
  <c r="L519" i="1"/>
  <c r="I549" i="3" s="1"/>
  <c r="I520" i="1"/>
  <c r="F550" i="3" s="1"/>
  <c r="J520" i="1"/>
  <c r="M550" i="3" s="1"/>
  <c r="K520" i="1"/>
  <c r="K550" i="3" s="1"/>
  <c r="L520" i="1"/>
  <c r="I550" i="3" s="1"/>
  <c r="I521" i="1"/>
  <c r="J521" i="1"/>
  <c r="M551" i="3" s="1"/>
  <c r="K521" i="1"/>
  <c r="K551" i="3" s="1"/>
  <c r="L521" i="1"/>
  <c r="I551" i="3" s="1"/>
  <c r="I522" i="1"/>
  <c r="J522" i="1"/>
  <c r="M552" i="3" s="1"/>
  <c r="K522" i="1"/>
  <c r="K552" i="3" s="1"/>
  <c r="L522" i="1"/>
  <c r="I552" i="3" s="1"/>
  <c r="I523" i="1"/>
  <c r="J523" i="1"/>
  <c r="M553" i="3" s="1"/>
  <c r="K523" i="1"/>
  <c r="K553" i="3" s="1"/>
  <c r="L523" i="1"/>
  <c r="I553" i="3" s="1"/>
  <c r="I524" i="1"/>
  <c r="J524" i="1"/>
  <c r="M554" i="3" s="1"/>
  <c r="K524" i="1"/>
  <c r="K554" i="3" s="1"/>
  <c r="L524" i="1"/>
  <c r="I554" i="3" s="1"/>
  <c r="I525" i="1"/>
  <c r="J525" i="1"/>
  <c r="M555" i="3" s="1"/>
  <c r="K525" i="1"/>
  <c r="K555" i="3" s="1"/>
  <c r="L525" i="1"/>
  <c r="I555" i="3" s="1"/>
  <c r="I526" i="1"/>
  <c r="J526" i="1"/>
  <c r="M556" i="3" s="1"/>
  <c r="K526" i="1"/>
  <c r="K556" i="3" s="1"/>
  <c r="L526" i="1"/>
  <c r="I556" i="3" s="1"/>
  <c r="I527" i="1"/>
  <c r="J527" i="1"/>
  <c r="M557" i="3" s="1"/>
  <c r="K527" i="1"/>
  <c r="K557" i="3" s="1"/>
  <c r="L527" i="1"/>
  <c r="I557" i="3" s="1"/>
  <c r="I528" i="1"/>
  <c r="F558" i="3" s="1"/>
  <c r="J528" i="1"/>
  <c r="M558" i="3" s="1"/>
  <c r="K528" i="1"/>
  <c r="K558" i="3" s="1"/>
  <c r="L528" i="1"/>
  <c r="I558" i="3" s="1"/>
  <c r="I529" i="1"/>
  <c r="J529" i="1"/>
  <c r="M559" i="3" s="1"/>
  <c r="K529" i="1"/>
  <c r="K559" i="3" s="1"/>
  <c r="L529" i="1"/>
  <c r="I559" i="3" s="1"/>
  <c r="I530" i="1"/>
  <c r="J530" i="1"/>
  <c r="M560" i="3" s="1"/>
  <c r="K530" i="1"/>
  <c r="K560" i="3" s="1"/>
  <c r="L530" i="1"/>
  <c r="I560" i="3" s="1"/>
  <c r="I531" i="1"/>
  <c r="J531" i="1"/>
  <c r="M561" i="3" s="1"/>
  <c r="K531" i="1"/>
  <c r="K561" i="3" s="1"/>
  <c r="L531" i="1"/>
  <c r="I561" i="3" s="1"/>
  <c r="I532" i="1"/>
  <c r="J532" i="1"/>
  <c r="M562" i="3" s="1"/>
  <c r="K532" i="1"/>
  <c r="K562" i="3" s="1"/>
  <c r="L532" i="1"/>
  <c r="I562" i="3" s="1"/>
  <c r="I533" i="1"/>
  <c r="J533" i="1"/>
  <c r="M563" i="3" s="1"/>
  <c r="K533" i="1"/>
  <c r="K563" i="3" s="1"/>
  <c r="L533" i="1"/>
  <c r="I563" i="3" s="1"/>
  <c r="I534" i="1"/>
  <c r="J534" i="1"/>
  <c r="M564" i="3" s="1"/>
  <c r="K534" i="1"/>
  <c r="K564" i="3" s="1"/>
  <c r="L534" i="1"/>
  <c r="I564" i="3" s="1"/>
  <c r="M228" i="1" l="1"/>
  <c r="G258" i="3" s="1"/>
  <c r="M373" i="1"/>
  <c r="G403" i="3" s="1"/>
  <c r="M314" i="1"/>
  <c r="G344" i="3" s="1"/>
  <c r="M209" i="1"/>
  <c r="G239" i="3" s="1"/>
  <c r="M193" i="1"/>
  <c r="G223" i="3" s="1"/>
  <c r="M273" i="1"/>
  <c r="G303" i="3" s="1"/>
  <c r="M520" i="1"/>
  <c r="G550" i="3" s="1"/>
  <c r="M510" i="1"/>
  <c r="G540" i="3" s="1"/>
  <c r="M316" i="1"/>
  <c r="G346" i="3" s="1"/>
  <c r="M257" i="1"/>
  <c r="G287" i="3" s="1"/>
  <c r="M236" i="1"/>
  <c r="G266" i="3" s="1"/>
  <c r="M189" i="1"/>
  <c r="G219" i="3" s="1"/>
  <c r="M276" i="1"/>
  <c r="G306" i="3" s="1"/>
  <c r="M362" i="1"/>
  <c r="G392" i="3" s="1"/>
  <c r="M234" i="1"/>
  <c r="G264" i="3" s="1"/>
  <c r="M484" i="1"/>
  <c r="G514" i="3" s="1"/>
  <c r="M298" i="1"/>
  <c r="G328" i="3" s="1"/>
  <c r="M262" i="1"/>
  <c r="G292" i="3" s="1"/>
  <c r="M312" i="1"/>
  <c r="G342" i="3" s="1"/>
  <c r="M245" i="1"/>
  <c r="G275" i="3" s="1"/>
  <c r="M174" i="1"/>
  <c r="G204" i="3" s="1"/>
  <c r="M216" i="1"/>
  <c r="G246" i="3" s="1"/>
  <c r="M409" i="1"/>
  <c r="G439" i="3" s="1"/>
  <c r="M345" i="1"/>
  <c r="G375" i="3" s="1"/>
  <c r="M528" i="1"/>
  <c r="G558" i="3" s="1"/>
  <c r="M300" i="1"/>
  <c r="G330" i="3" s="1"/>
  <c r="M177" i="1"/>
  <c r="G207" i="3" s="1"/>
  <c r="M492" i="1"/>
  <c r="G522" i="3" s="1"/>
  <c r="M294" i="1"/>
  <c r="G324" i="3" s="1"/>
  <c r="M244" i="1"/>
  <c r="G274" i="3" s="1"/>
  <c r="M444" i="1"/>
  <c r="G474" i="3" s="1"/>
  <c r="M340" i="1"/>
  <c r="G370" i="3" s="1"/>
  <c r="M290" i="1"/>
  <c r="G320" i="3" s="1"/>
  <c r="M237" i="1"/>
  <c r="G267" i="3" s="1"/>
  <c r="M326" i="1"/>
  <c r="G356" i="3" s="1"/>
  <c r="M366" i="1"/>
  <c r="G396" i="3" s="1"/>
  <c r="M264" i="1"/>
  <c r="G294" i="3" s="1"/>
  <c r="M252" i="1"/>
  <c r="G282" i="3" s="1"/>
  <c r="M220" i="1"/>
  <c r="G250" i="3" s="1"/>
  <c r="M205" i="1"/>
  <c r="G235" i="3" s="1"/>
  <c r="M181" i="1"/>
  <c r="G211" i="3" s="1"/>
  <c r="M163" i="1"/>
  <c r="G193" i="3" s="1"/>
  <c r="M248" i="1"/>
  <c r="G278" i="3" s="1"/>
  <c r="M218" i="1"/>
  <c r="G248" i="3" s="1"/>
  <c r="M203" i="1"/>
  <c r="G233" i="3" s="1"/>
  <c r="M436" i="1"/>
  <c r="G466" i="3" s="1"/>
  <c r="M179" i="1"/>
  <c r="G209" i="3" s="1"/>
  <c r="M372" i="1"/>
  <c r="G402" i="3" s="1"/>
  <c r="M352" i="1"/>
  <c r="G382" i="3" s="1"/>
  <c r="M324" i="1"/>
  <c r="G354" i="3" s="1"/>
  <c r="M284" i="1"/>
  <c r="G314" i="3" s="1"/>
  <c r="M225" i="1"/>
  <c r="G255" i="3" s="1"/>
  <c r="M388" i="1"/>
  <c r="G418" i="3" s="1"/>
  <c r="M508" i="1"/>
  <c r="G538" i="3" s="1"/>
  <c r="M211" i="1"/>
  <c r="G241" i="3" s="1"/>
  <c r="M201" i="1"/>
  <c r="G231" i="3" s="1"/>
  <c r="M171" i="1"/>
  <c r="G201" i="3" s="1"/>
  <c r="S452" i="1"/>
  <c r="Q482" i="3" s="1"/>
  <c r="P482" i="3"/>
  <c r="M517" i="1"/>
  <c r="G547" i="3" s="1"/>
  <c r="F547" i="3"/>
  <c r="M515" i="1"/>
  <c r="G545" i="3" s="1"/>
  <c r="F545" i="3"/>
  <c r="M499" i="1"/>
  <c r="G529" i="3" s="1"/>
  <c r="F529" i="3"/>
  <c r="M474" i="1"/>
  <c r="G504" i="3" s="1"/>
  <c r="F504" i="3"/>
  <c r="M471" i="1"/>
  <c r="G501" i="3" s="1"/>
  <c r="F501" i="3"/>
  <c r="M469" i="1"/>
  <c r="G499" i="3" s="1"/>
  <c r="F499" i="3"/>
  <c r="M382" i="1"/>
  <c r="G412" i="3" s="1"/>
  <c r="M381" i="1"/>
  <c r="G411" i="3" s="1"/>
  <c r="F411" i="3"/>
  <c r="M331" i="1"/>
  <c r="G361" i="3" s="1"/>
  <c r="F361" i="3"/>
  <c r="M321" i="1"/>
  <c r="G351" i="3" s="1"/>
  <c r="F351" i="3"/>
  <c r="M319" i="1"/>
  <c r="G349" i="3" s="1"/>
  <c r="F349" i="3"/>
  <c r="M296" i="1"/>
  <c r="G326" i="3" s="1"/>
  <c r="M280" i="1"/>
  <c r="G310" i="3" s="1"/>
  <c r="F310" i="3"/>
  <c r="M268" i="1"/>
  <c r="G298" i="3" s="1"/>
  <c r="M267" i="1"/>
  <c r="G297" i="3" s="1"/>
  <c r="F297" i="3"/>
  <c r="M260" i="1"/>
  <c r="G290" i="3" s="1"/>
  <c r="M259" i="1"/>
  <c r="G289" i="3" s="1"/>
  <c r="F289" i="3"/>
  <c r="M250" i="1"/>
  <c r="G280" i="3" s="1"/>
  <c r="M249" i="1"/>
  <c r="G279" i="3" s="1"/>
  <c r="F279" i="3"/>
  <c r="M239" i="1"/>
  <c r="G269" i="3" s="1"/>
  <c r="F269" i="3"/>
  <c r="M206" i="1"/>
  <c r="G236" i="3" s="1"/>
  <c r="F236" i="3"/>
  <c r="M196" i="1"/>
  <c r="G226" i="3" s="1"/>
  <c r="F226" i="3"/>
  <c r="M187" i="1"/>
  <c r="G217" i="3" s="1"/>
  <c r="M175" i="1"/>
  <c r="G205" i="3" s="1"/>
  <c r="F205" i="3"/>
  <c r="S445" i="1"/>
  <c r="Q475" i="3" s="1"/>
  <c r="P475" i="3"/>
  <c r="S393" i="1"/>
  <c r="Q423" i="3" s="1"/>
  <c r="P423" i="3"/>
  <c r="S325" i="1"/>
  <c r="Q355" i="3" s="1"/>
  <c r="P355" i="3"/>
  <c r="S206" i="1"/>
  <c r="Q236" i="3" s="1"/>
  <c r="P236" i="3"/>
  <c r="T532" i="1"/>
  <c r="S562" i="3" s="1"/>
  <c r="R562" i="3"/>
  <c r="T524" i="1"/>
  <c r="S554" i="3" s="1"/>
  <c r="R554" i="3"/>
  <c r="T512" i="1"/>
  <c r="S542" i="3" s="1"/>
  <c r="R542" i="3"/>
  <c r="T504" i="1"/>
  <c r="S534" i="3" s="1"/>
  <c r="R534" i="3"/>
  <c r="T492" i="1"/>
  <c r="S522" i="3" s="1"/>
  <c r="R522" i="3"/>
  <c r="T484" i="1"/>
  <c r="S514" i="3" s="1"/>
  <c r="R514" i="3"/>
  <c r="T476" i="1"/>
  <c r="S506" i="3" s="1"/>
  <c r="R506" i="3"/>
  <c r="T464" i="1"/>
  <c r="S494" i="3" s="1"/>
  <c r="R494" i="3"/>
  <c r="T456" i="1"/>
  <c r="S486" i="3" s="1"/>
  <c r="R486" i="3"/>
  <c r="T444" i="1"/>
  <c r="S474" i="3" s="1"/>
  <c r="R474" i="3"/>
  <c r="T436" i="1"/>
  <c r="S466" i="3" s="1"/>
  <c r="R466" i="3"/>
  <c r="T424" i="1"/>
  <c r="S454" i="3" s="1"/>
  <c r="R454" i="3"/>
  <c r="T416" i="1"/>
  <c r="S446" i="3" s="1"/>
  <c r="R446" i="3"/>
  <c r="T408" i="1"/>
  <c r="S438" i="3" s="1"/>
  <c r="R438" i="3"/>
  <c r="T396" i="1"/>
  <c r="S426" i="3" s="1"/>
  <c r="R426" i="3"/>
  <c r="T388" i="1"/>
  <c r="S418" i="3" s="1"/>
  <c r="R418" i="3"/>
  <c r="T380" i="1"/>
  <c r="S410" i="3" s="1"/>
  <c r="R410" i="3"/>
  <c r="T372" i="1"/>
  <c r="S402" i="3" s="1"/>
  <c r="R402" i="3"/>
  <c r="T360" i="1"/>
  <c r="S390" i="3" s="1"/>
  <c r="R390" i="3"/>
  <c r="T352" i="1"/>
  <c r="S382" i="3" s="1"/>
  <c r="R382" i="3"/>
  <c r="O340" i="1"/>
  <c r="R370" i="3"/>
  <c r="T332" i="1"/>
  <c r="S362" i="3" s="1"/>
  <c r="R362" i="3"/>
  <c r="T320" i="1"/>
  <c r="S350" i="3" s="1"/>
  <c r="R350" i="3"/>
  <c r="T312" i="1"/>
  <c r="S342" i="3" s="1"/>
  <c r="R342" i="3"/>
  <c r="T304" i="1"/>
  <c r="S334" i="3" s="1"/>
  <c r="R334" i="3"/>
  <c r="T292" i="1"/>
  <c r="S322" i="3" s="1"/>
  <c r="R322" i="3"/>
  <c r="T280" i="1"/>
  <c r="S310" i="3" s="1"/>
  <c r="R310" i="3"/>
  <c r="T272" i="1"/>
  <c r="S302" i="3" s="1"/>
  <c r="R302" i="3"/>
  <c r="T260" i="1"/>
  <c r="S290" i="3" s="1"/>
  <c r="R290" i="3"/>
  <c r="T252" i="1"/>
  <c r="S282" i="3" s="1"/>
  <c r="R282" i="3"/>
  <c r="T240" i="1"/>
  <c r="S270" i="3" s="1"/>
  <c r="R270" i="3"/>
  <c r="T232" i="1"/>
  <c r="S262" i="3" s="1"/>
  <c r="R262" i="3"/>
  <c r="T224" i="1"/>
  <c r="S254" i="3" s="1"/>
  <c r="R254" i="3"/>
  <c r="T212" i="1"/>
  <c r="S242" i="3" s="1"/>
  <c r="R242" i="3"/>
  <c r="T200" i="1"/>
  <c r="S230" i="3" s="1"/>
  <c r="R230" i="3"/>
  <c r="T188" i="1"/>
  <c r="S218" i="3" s="1"/>
  <c r="R218" i="3"/>
  <c r="T176" i="1"/>
  <c r="S206" i="3" s="1"/>
  <c r="R206" i="3"/>
  <c r="T168" i="1"/>
  <c r="S198" i="3" s="1"/>
  <c r="R198" i="3"/>
  <c r="M514" i="1"/>
  <c r="G544" i="3" s="1"/>
  <c r="F544" i="3"/>
  <c r="M476" i="1"/>
  <c r="G506" i="3" s="1"/>
  <c r="M472" i="1"/>
  <c r="G502" i="3" s="1"/>
  <c r="F502" i="3"/>
  <c r="M368" i="1"/>
  <c r="G398" i="3" s="1"/>
  <c r="M367" i="1"/>
  <c r="G397" i="3" s="1"/>
  <c r="F397" i="3"/>
  <c r="M332" i="1"/>
  <c r="G362" i="3" s="1"/>
  <c r="M318" i="1"/>
  <c r="G348" i="3" s="1"/>
  <c r="F348" i="3"/>
  <c r="M295" i="1"/>
  <c r="G325" i="3" s="1"/>
  <c r="F325" i="3"/>
  <c r="M279" i="1"/>
  <c r="G309" i="3" s="1"/>
  <c r="F309" i="3"/>
  <c r="M231" i="1"/>
  <c r="G261" i="3" s="1"/>
  <c r="F261" i="3"/>
  <c r="M221" i="1"/>
  <c r="G251" i="3" s="1"/>
  <c r="M214" i="1"/>
  <c r="G244" i="3" s="1"/>
  <c r="M207" i="1"/>
  <c r="G237" i="3" s="1"/>
  <c r="M197" i="1"/>
  <c r="G227" i="3" s="1"/>
  <c r="M169" i="1"/>
  <c r="G199" i="3" s="1"/>
  <c r="M167" i="1"/>
  <c r="G197" i="3" s="1"/>
  <c r="F197" i="3"/>
  <c r="S496" i="1"/>
  <c r="Q526" i="3" s="1"/>
  <c r="P526" i="3"/>
  <c r="S173" i="1"/>
  <c r="Q203" i="3" s="1"/>
  <c r="P203" i="3"/>
  <c r="T516" i="1"/>
  <c r="S546" i="3" s="1"/>
  <c r="R546" i="3"/>
  <c r="T496" i="1"/>
  <c r="S526" i="3" s="1"/>
  <c r="R526" i="3"/>
  <c r="T468" i="1"/>
  <c r="S498" i="3" s="1"/>
  <c r="R498" i="3"/>
  <c r="T448" i="1"/>
  <c r="S478" i="3" s="1"/>
  <c r="R478" i="3"/>
  <c r="T428" i="1"/>
  <c r="S458" i="3" s="1"/>
  <c r="R458" i="3"/>
  <c r="T404" i="1"/>
  <c r="S434" i="3" s="1"/>
  <c r="R434" i="3"/>
  <c r="T384" i="1"/>
  <c r="S414" i="3" s="1"/>
  <c r="R414" i="3"/>
  <c r="T368" i="1"/>
  <c r="S398" i="3" s="1"/>
  <c r="R398" i="3"/>
  <c r="T348" i="1"/>
  <c r="S378" i="3" s="1"/>
  <c r="R378" i="3"/>
  <c r="T328" i="1"/>
  <c r="S358" i="3" s="1"/>
  <c r="R358" i="3"/>
  <c r="T308" i="1"/>
  <c r="S338" i="3" s="1"/>
  <c r="R338" i="3"/>
  <c r="T288" i="1"/>
  <c r="S318" i="3" s="1"/>
  <c r="R318" i="3"/>
  <c r="T268" i="1"/>
  <c r="S298" i="3" s="1"/>
  <c r="R298" i="3"/>
  <c r="T248" i="1"/>
  <c r="S278" i="3" s="1"/>
  <c r="R278" i="3"/>
  <c r="T228" i="1"/>
  <c r="S258" i="3" s="1"/>
  <c r="R258" i="3"/>
  <c r="T216" i="1"/>
  <c r="S246" i="3" s="1"/>
  <c r="R246" i="3"/>
  <c r="T196" i="1"/>
  <c r="S226" i="3" s="1"/>
  <c r="R226" i="3"/>
  <c r="T180" i="1"/>
  <c r="S210" i="3" s="1"/>
  <c r="R210" i="3"/>
  <c r="T164" i="1"/>
  <c r="S194" i="3" s="1"/>
  <c r="R194" i="3"/>
  <c r="M534" i="1"/>
  <c r="G564" i="3" s="1"/>
  <c r="F564" i="3"/>
  <c r="M533" i="1"/>
  <c r="G563" i="3" s="1"/>
  <c r="F563" i="3"/>
  <c r="M532" i="1"/>
  <c r="G562" i="3" s="1"/>
  <c r="F562" i="3"/>
  <c r="M531" i="1"/>
  <c r="G561" i="3" s="1"/>
  <c r="F561" i="3"/>
  <c r="M529" i="1"/>
  <c r="G559" i="3" s="1"/>
  <c r="F559" i="3"/>
  <c r="M496" i="1"/>
  <c r="G526" i="3" s="1"/>
  <c r="F526" i="3"/>
  <c r="M494" i="1"/>
  <c r="G524" i="3" s="1"/>
  <c r="F524" i="3"/>
  <c r="M466" i="1"/>
  <c r="G496" i="3" s="1"/>
  <c r="F496" i="3"/>
  <c r="M463" i="1"/>
  <c r="G493" i="3" s="1"/>
  <c r="F493" i="3"/>
  <c r="M461" i="1"/>
  <c r="G491" i="3" s="1"/>
  <c r="F491" i="3"/>
  <c r="M459" i="1"/>
  <c r="G489" i="3" s="1"/>
  <c r="F489" i="3"/>
  <c r="M457" i="1"/>
  <c r="G487" i="3" s="1"/>
  <c r="F487" i="3"/>
  <c r="M454" i="1"/>
  <c r="G484" i="3" s="1"/>
  <c r="F484" i="3"/>
  <c r="M452" i="1"/>
  <c r="G482" i="3" s="1"/>
  <c r="F482" i="3"/>
  <c r="M450" i="1"/>
  <c r="G480" i="3" s="1"/>
  <c r="F480" i="3"/>
  <c r="M448" i="1"/>
  <c r="G478" i="3" s="1"/>
  <c r="F478" i="3"/>
  <c r="M446" i="1"/>
  <c r="G476" i="3" s="1"/>
  <c r="F476" i="3"/>
  <c r="M417" i="1"/>
  <c r="G447" i="3" s="1"/>
  <c r="M416" i="1"/>
  <c r="G446" i="3" s="1"/>
  <c r="F446" i="3"/>
  <c r="M414" i="1"/>
  <c r="G444" i="3" s="1"/>
  <c r="F444" i="3"/>
  <c r="M412" i="1"/>
  <c r="G442" i="3" s="1"/>
  <c r="F442" i="3"/>
  <c r="M410" i="1"/>
  <c r="G440" i="3" s="1"/>
  <c r="F440" i="3"/>
  <c r="M380" i="1"/>
  <c r="G410" i="3" s="1"/>
  <c r="M379" i="1"/>
  <c r="G409" i="3" s="1"/>
  <c r="F409" i="3"/>
  <c r="M377" i="1"/>
  <c r="G407" i="3" s="1"/>
  <c r="F407" i="3"/>
  <c r="M376" i="1"/>
  <c r="G406" i="3" s="1"/>
  <c r="F406" i="3"/>
  <c r="M374" i="1"/>
  <c r="G404" i="3" s="1"/>
  <c r="F404" i="3"/>
  <c r="M364" i="1"/>
  <c r="G394" i="3" s="1"/>
  <c r="F394" i="3"/>
  <c r="M363" i="1"/>
  <c r="G393" i="3" s="1"/>
  <c r="F393" i="3"/>
  <c r="M348" i="1"/>
  <c r="G378" i="3" s="1"/>
  <c r="F378" i="3"/>
  <c r="M346" i="1"/>
  <c r="G376" i="3" s="1"/>
  <c r="F376" i="3"/>
  <c r="M328" i="1"/>
  <c r="G358" i="3" s="1"/>
  <c r="F358" i="3"/>
  <c r="M315" i="1"/>
  <c r="G345" i="3" s="1"/>
  <c r="F345" i="3"/>
  <c r="M304" i="1"/>
  <c r="G334" i="3" s="1"/>
  <c r="M303" i="1"/>
  <c r="G333" i="3" s="1"/>
  <c r="F333" i="3"/>
  <c r="M301" i="1"/>
  <c r="G331" i="3" s="1"/>
  <c r="F331" i="3"/>
  <c r="M292" i="1"/>
  <c r="G322" i="3" s="1"/>
  <c r="F322" i="3"/>
  <c r="M246" i="1"/>
  <c r="G276" i="3" s="1"/>
  <c r="F276" i="3"/>
  <c r="M230" i="1"/>
  <c r="G260" i="3" s="1"/>
  <c r="M229" i="1"/>
  <c r="G259" i="3" s="1"/>
  <c r="F259" i="3"/>
  <c r="M213" i="1"/>
  <c r="G243" i="3" s="1"/>
  <c r="M212" i="1"/>
  <c r="G242" i="3" s="1"/>
  <c r="F242" i="3"/>
  <c r="M204" i="1"/>
  <c r="G234" i="3" s="1"/>
  <c r="F234" i="3"/>
  <c r="M195" i="1"/>
  <c r="G225" i="3" s="1"/>
  <c r="M194" i="1"/>
  <c r="G224" i="3" s="1"/>
  <c r="F224" i="3"/>
  <c r="M185" i="1"/>
  <c r="G215" i="3" s="1"/>
  <c r="M184" i="1"/>
  <c r="G214" i="3" s="1"/>
  <c r="F214" i="3"/>
  <c r="M182" i="1"/>
  <c r="G212" i="3" s="1"/>
  <c r="F212" i="3"/>
  <c r="S525" i="1"/>
  <c r="Q555" i="3" s="1"/>
  <c r="P555" i="3"/>
  <c r="S438" i="1"/>
  <c r="Q468" i="3" s="1"/>
  <c r="P468" i="3"/>
  <c r="S365" i="1"/>
  <c r="Q395" i="3" s="1"/>
  <c r="P395" i="3"/>
  <c r="S314" i="1"/>
  <c r="Q344" i="3" s="1"/>
  <c r="P344" i="3"/>
  <c r="O196" i="1"/>
  <c r="O531" i="1"/>
  <c r="R561" i="3"/>
  <c r="O523" i="1"/>
  <c r="R553" i="3"/>
  <c r="O515" i="1"/>
  <c r="R545" i="3"/>
  <c r="O507" i="1"/>
  <c r="R537" i="3"/>
  <c r="O495" i="1"/>
  <c r="R525" i="3"/>
  <c r="O487" i="1"/>
  <c r="R517" i="3"/>
  <c r="O479" i="1"/>
  <c r="R509" i="3"/>
  <c r="O471" i="1"/>
  <c r="R501" i="3"/>
  <c r="O463" i="1"/>
  <c r="R493" i="3"/>
  <c r="O455" i="1"/>
  <c r="R485" i="3"/>
  <c r="O447" i="1"/>
  <c r="R477" i="3"/>
  <c r="O439" i="1"/>
  <c r="R469" i="3"/>
  <c r="O431" i="1"/>
  <c r="R461" i="3"/>
  <c r="O423" i="1"/>
  <c r="R453" i="3"/>
  <c r="O415" i="1"/>
  <c r="R445" i="3"/>
  <c r="O407" i="1"/>
  <c r="R437" i="3"/>
  <c r="O383" i="1"/>
  <c r="R413" i="3"/>
  <c r="O375" i="1"/>
  <c r="R405" i="3"/>
  <c r="O367" i="1"/>
  <c r="R397" i="3"/>
  <c r="O343" i="1"/>
  <c r="R373" i="3"/>
  <c r="O327" i="1"/>
  <c r="R357" i="3"/>
  <c r="M527" i="1"/>
  <c r="G557" i="3" s="1"/>
  <c r="F557" i="3"/>
  <c r="M526" i="1"/>
  <c r="G556" i="3" s="1"/>
  <c r="F556" i="3"/>
  <c r="M525" i="1"/>
  <c r="G555" i="3" s="1"/>
  <c r="F555" i="3"/>
  <c r="M524" i="1"/>
  <c r="G554" i="3" s="1"/>
  <c r="F554" i="3"/>
  <c r="M523" i="1"/>
  <c r="G553" i="3" s="1"/>
  <c r="F553" i="3"/>
  <c r="M522" i="1"/>
  <c r="G552" i="3" s="1"/>
  <c r="F552" i="3"/>
  <c r="M521" i="1"/>
  <c r="G551" i="3" s="1"/>
  <c r="F551" i="3"/>
  <c r="M509" i="1"/>
  <c r="G539" i="3" s="1"/>
  <c r="F539" i="3"/>
  <c r="M491" i="1"/>
  <c r="G521" i="3" s="1"/>
  <c r="F521" i="3"/>
  <c r="M490" i="1"/>
  <c r="G520" i="3" s="1"/>
  <c r="F520" i="3"/>
  <c r="M489" i="1"/>
  <c r="G519" i="3" s="1"/>
  <c r="F519" i="3"/>
  <c r="M488" i="1"/>
  <c r="G518" i="3" s="1"/>
  <c r="F518" i="3"/>
  <c r="M487" i="1"/>
  <c r="G517" i="3" s="1"/>
  <c r="F517" i="3"/>
  <c r="M486" i="1"/>
  <c r="G516" i="3" s="1"/>
  <c r="F516" i="3"/>
  <c r="M485" i="1"/>
  <c r="G515" i="3" s="1"/>
  <c r="F515" i="3"/>
  <c r="M443" i="1"/>
  <c r="G473" i="3" s="1"/>
  <c r="F473" i="3"/>
  <c r="M442" i="1"/>
  <c r="G472" i="3" s="1"/>
  <c r="F472" i="3"/>
  <c r="M441" i="1"/>
  <c r="G471" i="3" s="1"/>
  <c r="F471" i="3"/>
  <c r="M440" i="1"/>
  <c r="G470" i="3" s="1"/>
  <c r="F470" i="3"/>
  <c r="M439" i="1"/>
  <c r="G469" i="3" s="1"/>
  <c r="F469" i="3"/>
  <c r="M438" i="1"/>
  <c r="G468" i="3" s="1"/>
  <c r="F468" i="3"/>
  <c r="M437" i="1"/>
  <c r="G467" i="3" s="1"/>
  <c r="F467" i="3"/>
  <c r="M408" i="1"/>
  <c r="G438" i="3" s="1"/>
  <c r="F438" i="3"/>
  <c r="M407" i="1"/>
  <c r="G437" i="3" s="1"/>
  <c r="F437" i="3"/>
  <c r="M406" i="1"/>
  <c r="G436" i="3" s="1"/>
  <c r="F436" i="3"/>
  <c r="M405" i="1"/>
  <c r="G435" i="3" s="1"/>
  <c r="F435" i="3"/>
  <c r="M404" i="1"/>
  <c r="G434" i="3" s="1"/>
  <c r="F434" i="3"/>
  <c r="M403" i="1"/>
  <c r="G433" i="3" s="1"/>
  <c r="F433" i="3"/>
  <c r="M402" i="1"/>
  <c r="G432" i="3" s="1"/>
  <c r="F432" i="3"/>
  <c r="M401" i="1"/>
  <c r="G431" i="3" s="1"/>
  <c r="F431" i="3"/>
  <c r="M400" i="1"/>
  <c r="G430" i="3" s="1"/>
  <c r="F430" i="3"/>
  <c r="M399" i="1"/>
  <c r="G429" i="3" s="1"/>
  <c r="F429" i="3"/>
  <c r="M398" i="1"/>
  <c r="G428" i="3" s="1"/>
  <c r="F428" i="3"/>
  <c r="M397" i="1"/>
  <c r="G427" i="3" s="1"/>
  <c r="F427" i="3"/>
  <c r="M396" i="1"/>
  <c r="G426" i="3" s="1"/>
  <c r="F426" i="3"/>
  <c r="M395" i="1"/>
  <c r="G425" i="3" s="1"/>
  <c r="F425" i="3"/>
  <c r="M394" i="1"/>
  <c r="G424" i="3" s="1"/>
  <c r="F424" i="3"/>
  <c r="M393" i="1"/>
  <c r="G423" i="3" s="1"/>
  <c r="F423" i="3"/>
  <c r="M392" i="1"/>
  <c r="G422" i="3" s="1"/>
  <c r="F422" i="3"/>
  <c r="M391" i="1"/>
  <c r="G421" i="3" s="1"/>
  <c r="F421" i="3"/>
  <c r="M390" i="1"/>
  <c r="G420" i="3" s="1"/>
  <c r="F420" i="3"/>
  <c r="M389" i="1"/>
  <c r="G419" i="3" s="1"/>
  <c r="F419" i="3"/>
  <c r="M361" i="1"/>
  <c r="G391" i="3" s="1"/>
  <c r="F391" i="3"/>
  <c r="M360" i="1"/>
  <c r="G390" i="3" s="1"/>
  <c r="F390" i="3"/>
  <c r="M359" i="1"/>
  <c r="G389" i="3" s="1"/>
  <c r="F389" i="3"/>
  <c r="M358" i="1"/>
  <c r="G388" i="3" s="1"/>
  <c r="F388" i="3"/>
  <c r="M357" i="1"/>
  <c r="G387" i="3" s="1"/>
  <c r="F387" i="3"/>
  <c r="M344" i="1"/>
  <c r="G374" i="3" s="1"/>
  <c r="F374" i="3"/>
  <c r="M343" i="1"/>
  <c r="G373" i="3" s="1"/>
  <c r="F373" i="3"/>
  <c r="M342" i="1"/>
  <c r="G372" i="3" s="1"/>
  <c r="F372" i="3"/>
  <c r="M341" i="1"/>
  <c r="G371" i="3" s="1"/>
  <c r="F371" i="3"/>
  <c r="M325" i="1"/>
  <c r="G355" i="3" s="1"/>
  <c r="F355" i="3"/>
  <c r="M313" i="1"/>
  <c r="G343" i="3" s="1"/>
  <c r="F343" i="3"/>
  <c r="M299" i="1"/>
  <c r="G329" i="3" s="1"/>
  <c r="F329" i="3"/>
  <c r="M289" i="1"/>
  <c r="G319" i="3" s="1"/>
  <c r="F319" i="3"/>
  <c r="M288" i="1"/>
  <c r="G318" i="3" s="1"/>
  <c r="F318" i="3"/>
  <c r="M287" i="1"/>
  <c r="G317" i="3" s="1"/>
  <c r="F317" i="3"/>
  <c r="M286" i="1"/>
  <c r="G316" i="3" s="1"/>
  <c r="F316" i="3"/>
  <c r="M285" i="1"/>
  <c r="G315" i="3" s="1"/>
  <c r="F315" i="3"/>
  <c r="M275" i="1"/>
  <c r="G305" i="3" s="1"/>
  <c r="F305" i="3"/>
  <c r="M274" i="1"/>
  <c r="G304" i="3" s="1"/>
  <c r="F304" i="3"/>
  <c r="M263" i="1"/>
  <c r="G293" i="3" s="1"/>
  <c r="F293" i="3"/>
  <c r="M256" i="1"/>
  <c r="G286" i="3" s="1"/>
  <c r="F286" i="3"/>
  <c r="M255" i="1"/>
  <c r="G285" i="3" s="1"/>
  <c r="F285" i="3"/>
  <c r="M254" i="1"/>
  <c r="G284" i="3" s="1"/>
  <c r="F284" i="3"/>
  <c r="M253" i="1"/>
  <c r="G283" i="3" s="1"/>
  <c r="F283" i="3"/>
  <c r="M235" i="1"/>
  <c r="G265" i="3" s="1"/>
  <c r="F265" i="3"/>
  <c r="M227" i="1"/>
  <c r="G257" i="3" s="1"/>
  <c r="F257" i="3"/>
  <c r="M226" i="1"/>
  <c r="G256" i="3" s="1"/>
  <c r="F256" i="3"/>
  <c r="M217" i="1"/>
  <c r="G247" i="3" s="1"/>
  <c r="F247" i="3"/>
  <c r="M210" i="1"/>
  <c r="G240" i="3" s="1"/>
  <c r="F240" i="3"/>
  <c r="M202" i="1"/>
  <c r="G232" i="3" s="1"/>
  <c r="F232" i="3"/>
  <c r="M192" i="1"/>
  <c r="G222" i="3" s="1"/>
  <c r="F222" i="3"/>
  <c r="M191" i="1"/>
  <c r="G221" i="3" s="1"/>
  <c r="F221" i="3"/>
  <c r="M190" i="1"/>
  <c r="G220" i="3" s="1"/>
  <c r="F220" i="3"/>
  <c r="M180" i="1"/>
  <c r="G210" i="3" s="1"/>
  <c r="F210" i="3"/>
  <c r="M172" i="1"/>
  <c r="G202" i="3" s="1"/>
  <c r="F202" i="3"/>
  <c r="M162" i="1"/>
  <c r="G192" i="3" s="1"/>
  <c r="F192" i="3"/>
  <c r="S517" i="1"/>
  <c r="Q547" i="3" s="1"/>
  <c r="P547" i="3"/>
  <c r="S426" i="1"/>
  <c r="Q456" i="3" s="1"/>
  <c r="P456" i="3"/>
  <c r="S409" i="1"/>
  <c r="Q439" i="3" s="1"/>
  <c r="P439" i="3"/>
  <c r="S357" i="1"/>
  <c r="Q387" i="3" s="1"/>
  <c r="P387" i="3"/>
  <c r="S334" i="1"/>
  <c r="Q364" i="3" s="1"/>
  <c r="P364" i="3"/>
  <c r="S309" i="1"/>
  <c r="Q339" i="3" s="1"/>
  <c r="P339" i="3"/>
  <c r="S249" i="1"/>
  <c r="Q279" i="3" s="1"/>
  <c r="P279" i="3"/>
  <c r="S189" i="1"/>
  <c r="Q219" i="3" s="1"/>
  <c r="P219" i="3"/>
  <c r="T534" i="1"/>
  <c r="S564" i="3" s="1"/>
  <c r="R564" i="3"/>
  <c r="T530" i="1"/>
  <c r="S560" i="3" s="1"/>
  <c r="R560" i="3"/>
  <c r="O526" i="1"/>
  <c r="R556" i="3"/>
  <c r="T522" i="1"/>
  <c r="S552" i="3" s="1"/>
  <c r="R552" i="3"/>
  <c r="T518" i="1"/>
  <c r="S548" i="3" s="1"/>
  <c r="R548" i="3"/>
  <c r="T514" i="1"/>
  <c r="S544" i="3" s="1"/>
  <c r="R544" i="3"/>
  <c r="O510" i="1"/>
  <c r="R540" i="3"/>
  <c r="T506" i="1"/>
  <c r="S536" i="3" s="1"/>
  <c r="R536" i="3"/>
  <c r="T502" i="1"/>
  <c r="S532" i="3" s="1"/>
  <c r="R532" i="3"/>
  <c r="O498" i="1"/>
  <c r="R528" i="3"/>
  <c r="O494" i="1"/>
  <c r="R524" i="3"/>
  <c r="T490" i="1"/>
  <c r="S520" i="3" s="1"/>
  <c r="R520" i="3"/>
  <c r="T486" i="1"/>
  <c r="S516" i="3" s="1"/>
  <c r="R516" i="3"/>
  <c r="T482" i="1"/>
  <c r="S512" i="3" s="1"/>
  <c r="R512" i="3"/>
  <c r="O478" i="1"/>
  <c r="R508" i="3"/>
  <c r="O474" i="1"/>
  <c r="R504" i="3"/>
  <c r="T470" i="1"/>
  <c r="S500" i="3" s="1"/>
  <c r="R500" i="3"/>
  <c r="T466" i="1"/>
  <c r="S496" i="3" s="1"/>
  <c r="R496" i="3"/>
  <c r="O462" i="1"/>
  <c r="R492" i="3"/>
  <c r="T458" i="1"/>
  <c r="S488" i="3" s="1"/>
  <c r="R488" i="3"/>
  <c r="T454" i="1"/>
  <c r="S484" i="3" s="1"/>
  <c r="R484" i="3"/>
  <c r="T450" i="1"/>
  <c r="S480" i="3" s="1"/>
  <c r="R480" i="3"/>
  <c r="O446" i="1"/>
  <c r="R476" i="3"/>
  <c r="T442" i="1"/>
  <c r="S472" i="3" s="1"/>
  <c r="R472" i="3"/>
  <c r="T438" i="1"/>
  <c r="S468" i="3" s="1"/>
  <c r="R468" i="3"/>
  <c r="O434" i="1"/>
  <c r="R464" i="3"/>
  <c r="O430" i="1"/>
  <c r="R460" i="3"/>
  <c r="T426" i="1"/>
  <c r="S456" i="3" s="1"/>
  <c r="R456" i="3"/>
  <c r="T422" i="1"/>
  <c r="S452" i="3" s="1"/>
  <c r="R452" i="3"/>
  <c r="T418" i="1"/>
  <c r="S448" i="3" s="1"/>
  <c r="R448" i="3"/>
  <c r="T414" i="1"/>
  <c r="S444" i="3" s="1"/>
  <c r="R444" i="3"/>
  <c r="O410" i="1"/>
  <c r="R440" i="3"/>
  <c r="O406" i="1"/>
  <c r="R436" i="3"/>
  <c r="T402" i="1"/>
  <c r="S432" i="3" s="1"/>
  <c r="R432" i="3"/>
  <c r="T398" i="1"/>
  <c r="S428" i="3" s="1"/>
  <c r="R428" i="3"/>
  <c r="O394" i="1"/>
  <c r="R424" i="3"/>
  <c r="O390" i="1"/>
  <c r="R420" i="3"/>
  <c r="T386" i="1"/>
  <c r="S416" i="3" s="1"/>
  <c r="R416" i="3"/>
  <c r="T382" i="1"/>
  <c r="S412" i="3" s="1"/>
  <c r="R412" i="3"/>
  <c r="T378" i="1"/>
  <c r="S408" i="3" s="1"/>
  <c r="R408" i="3"/>
  <c r="O374" i="1"/>
  <c r="R404" i="3"/>
  <c r="T370" i="1"/>
  <c r="S400" i="3" s="1"/>
  <c r="R400" i="3"/>
  <c r="T366" i="1"/>
  <c r="S396" i="3" s="1"/>
  <c r="R396" i="3"/>
  <c r="O362" i="1"/>
  <c r="R392" i="3"/>
  <c r="O358" i="1"/>
  <c r="R388" i="3"/>
  <c r="T354" i="1"/>
  <c r="S384" i="3" s="1"/>
  <c r="R384" i="3"/>
  <c r="T350" i="1"/>
  <c r="S380" i="3" s="1"/>
  <c r="R380" i="3"/>
  <c r="T346" i="1"/>
  <c r="S376" i="3" s="1"/>
  <c r="R376" i="3"/>
  <c r="O342" i="1"/>
  <c r="R372" i="3"/>
  <c r="T338" i="1"/>
  <c r="S368" i="3" s="1"/>
  <c r="R368" i="3"/>
  <c r="T334" i="1"/>
  <c r="S364" i="3" s="1"/>
  <c r="R364" i="3"/>
  <c r="O330" i="1"/>
  <c r="R360" i="3"/>
  <c r="O326" i="1"/>
  <c r="R356" i="3"/>
  <c r="T322" i="1"/>
  <c r="S352" i="3" s="1"/>
  <c r="R352" i="3"/>
  <c r="T318" i="1"/>
  <c r="S348" i="3" s="1"/>
  <c r="R348" i="3"/>
  <c r="T314" i="1"/>
  <c r="S344" i="3" s="1"/>
  <c r="R344" i="3"/>
  <c r="T306" i="1"/>
  <c r="S336" i="3" s="1"/>
  <c r="R336" i="3"/>
  <c r="T302" i="1"/>
  <c r="S332" i="3" s="1"/>
  <c r="R332" i="3"/>
  <c r="T298" i="1"/>
  <c r="S328" i="3" s="1"/>
  <c r="R328" i="3"/>
  <c r="T290" i="1"/>
  <c r="S320" i="3" s="1"/>
  <c r="R320" i="3"/>
  <c r="T286" i="1"/>
  <c r="S316" i="3" s="1"/>
  <c r="R316" i="3"/>
  <c r="T282" i="1"/>
  <c r="S312" i="3" s="1"/>
  <c r="R312" i="3"/>
  <c r="T274" i="1"/>
  <c r="S304" i="3" s="1"/>
  <c r="R304" i="3"/>
  <c r="T270" i="1"/>
  <c r="S300" i="3" s="1"/>
  <c r="R300" i="3"/>
  <c r="T266" i="1"/>
  <c r="S296" i="3" s="1"/>
  <c r="R296" i="3"/>
  <c r="T258" i="1"/>
  <c r="S288" i="3" s="1"/>
  <c r="R288" i="3"/>
  <c r="T254" i="1"/>
  <c r="S284" i="3" s="1"/>
  <c r="R284" i="3"/>
  <c r="T250" i="1"/>
  <c r="S280" i="3" s="1"/>
  <c r="R280" i="3"/>
  <c r="T242" i="1"/>
  <c r="S272" i="3" s="1"/>
  <c r="R272" i="3"/>
  <c r="T238" i="1"/>
  <c r="S268" i="3" s="1"/>
  <c r="R268" i="3"/>
  <c r="T234" i="1"/>
  <c r="S264" i="3" s="1"/>
  <c r="R264" i="3"/>
  <c r="T226" i="1"/>
  <c r="S256" i="3" s="1"/>
  <c r="R256" i="3"/>
  <c r="T222" i="1"/>
  <c r="S252" i="3" s="1"/>
  <c r="R252" i="3"/>
  <c r="T218" i="1"/>
  <c r="S248" i="3" s="1"/>
  <c r="R248" i="3"/>
  <c r="T210" i="1"/>
  <c r="S240" i="3" s="1"/>
  <c r="R240" i="3"/>
  <c r="T206" i="1"/>
  <c r="S236" i="3" s="1"/>
  <c r="R236" i="3"/>
  <c r="T202" i="1"/>
  <c r="S232" i="3" s="1"/>
  <c r="R232" i="3"/>
  <c r="T194" i="1"/>
  <c r="S224" i="3" s="1"/>
  <c r="R224" i="3"/>
  <c r="T190" i="1"/>
  <c r="S220" i="3" s="1"/>
  <c r="R220" i="3"/>
  <c r="T186" i="1"/>
  <c r="S216" i="3" s="1"/>
  <c r="R216" i="3"/>
  <c r="T178" i="1"/>
  <c r="S208" i="3" s="1"/>
  <c r="R208" i="3"/>
  <c r="T174" i="1"/>
  <c r="S204" i="3" s="1"/>
  <c r="R204" i="3"/>
  <c r="T170" i="1"/>
  <c r="S200" i="3" s="1"/>
  <c r="R200" i="3"/>
  <c r="T162" i="1"/>
  <c r="S192" i="3" s="1"/>
  <c r="R192" i="3"/>
  <c r="M518" i="1"/>
  <c r="G548" i="3" s="1"/>
  <c r="M516" i="1"/>
  <c r="G546" i="3" s="1"/>
  <c r="F546" i="3"/>
  <c r="M513" i="1"/>
  <c r="G543" i="3" s="1"/>
  <c r="F543" i="3"/>
  <c r="M500" i="1"/>
  <c r="G530" i="3" s="1"/>
  <c r="M475" i="1"/>
  <c r="G505" i="3" s="1"/>
  <c r="F505" i="3"/>
  <c r="M473" i="1"/>
  <c r="G503" i="3" s="1"/>
  <c r="F503" i="3"/>
  <c r="M470" i="1"/>
  <c r="G500" i="3" s="1"/>
  <c r="F500" i="3"/>
  <c r="M419" i="1"/>
  <c r="G449" i="3" s="1"/>
  <c r="M418" i="1"/>
  <c r="G448" i="3" s="1"/>
  <c r="F448" i="3"/>
  <c r="M351" i="1"/>
  <c r="G381" i="3" s="1"/>
  <c r="F381" i="3"/>
  <c r="M322" i="1"/>
  <c r="G352" i="3" s="1"/>
  <c r="M320" i="1"/>
  <c r="G350" i="3" s="1"/>
  <c r="F350" i="3"/>
  <c r="M317" i="1"/>
  <c r="G347" i="3" s="1"/>
  <c r="F347" i="3"/>
  <c r="M305" i="1"/>
  <c r="G335" i="3" s="1"/>
  <c r="M282" i="1"/>
  <c r="G312" i="3" s="1"/>
  <c r="M281" i="1"/>
  <c r="G311" i="3" s="1"/>
  <c r="F311" i="3"/>
  <c r="M278" i="1"/>
  <c r="G308" i="3" s="1"/>
  <c r="F308" i="3"/>
  <c r="M240" i="1"/>
  <c r="G270" i="3" s="1"/>
  <c r="M238" i="1"/>
  <c r="G268" i="3" s="1"/>
  <c r="F268" i="3"/>
  <c r="M232" i="1"/>
  <c r="G262" i="3" s="1"/>
  <c r="M186" i="1"/>
  <c r="G216" i="3" s="1"/>
  <c r="F216" i="3"/>
  <c r="M176" i="1"/>
  <c r="G206" i="3" s="1"/>
  <c r="F206" i="3"/>
  <c r="M168" i="1"/>
  <c r="G198" i="3" s="1"/>
  <c r="F198" i="3"/>
  <c r="M166" i="1"/>
  <c r="G196" i="3" s="1"/>
  <c r="F196" i="3"/>
  <c r="S533" i="1"/>
  <c r="Q563" i="3" s="1"/>
  <c r="P563" i="3"/>
  <c r="S424" i="1"/>
  <c r="Q454" i="3" s="1"/>
  <c r="P454" i="3"/>
  <c r="S349" i="1"/>
  <c r="Q379" i="3" s="1"/>
  <c r="P379" i="3"/>
  <c r="S286" i="1"/>
  <c r="Q316" i="3" s="1"/>
  <c r="P316" i="3"/>
  <c r="T528" i="1"/>
  <c r="S558" i="3" s="1"/>
  <c r="R558" i="3"/>
  <c r="T520" i="1"/>
  <c r="S550" i="3" s="1"/>
  <c r="R550" i="3"/>
  <c r="T508" i="1"/>
  <c r="S538" i="3" s="1"/>
  <c r="R538" i="3"/>
  <c r="T500" i="1"/>
  <c r="S530" i="3" s="1"/>
  <c r="R530" i="3"/>
  <c r="T488" i="1"/>
  <c r="S518" i="3" s="1"/>
  <c r="R518" i="3"/>
  <c r="T480" i="1"/>
  <c r="S510" i="3" s="1"/>
  <c r="R510" i="3"/>
  <c r="T472" i="1"/>
  <c r="S502" i="3" s="1"/>
  <c r="R502" i="3"/>
  <c r="T460" i="1"/>
  <c r="S490" i="3" s="1"/>
  <c r="R490" i="3"/>
  <c r="T452" i="1"/>
  <c r="S482" i="3" s="1"/>
  <c r="R482" i="3"/>
  <c r="T440" i="1"/>
  <c r="S470" i="3" s="1"/>
  <c r="R470" i="3"/>
  <c r="T432" i="1"/>
  <c r="S462" i="3" s="1"/>
  <c r="R462" i="3"/>
  <c r="T420" i="1"/>
  <c r="S450" i="3" s="1"/>
  <c r="R450" i="3"/>
  <c r="T412" i="1"/>
  <c r="S442" i="3" s="1"/>
  <c r="R442" i="3"/>
  <c r="T400" i="1"/>
  <c r="S430" i="3" s="1"/>
  <c r="R430" i="3"/>
  <c r="T392" i="1"/>
  <c r="S422" i="3" s="1"/>
  <c r="R422" i="3"/>
  <c r="T376" i="1"/>
  <c r="S406" i="3" s="1"/>
  <c r="R406" i="3"/>
  <c r="T364" i="1"/>
  <c r="S394" i="3" s="1"/>
  <c r="R394" i="3"/>
  <c r="T356" i="1"/>
  <c r="S386" i="3" s="1"/>
  <c r="R386" i="3"/>
  <c r="T344" i="1"/>
  <c r="S374" i="3" s="1"/>
  <c r="R374" i="3"/>
  <c r="T336" i="1"/>
  <c r="S366" i="3" s="1"/>
  <c r="R366" i="3"/>
  <c r="T324" i="1"/>
  <c r="S354" i="3" s="1"/>
  <c r="R354" i="3"/>
  <c r="T316" i="1"/>
  <c r="S346" i="3" s="1"/>
  <c r="R346" i="3"/>
  <c r="T300" i="1"/>
  <c r="S330" i="3" s="1"/>
  <c r="R330" i="3"/>
  <c r="T296" i="1"/>
  <c r="S326" i="3" s="1"/>
  <c r="R326" i="3"/>
  <c r="T284" i="1"/>
  <c r="S314" i="3" s="1"/>
  <c r="R314" i="3"/>
  <c r="T276" i="1"/>
  <c r="S306" i="3" s="1"/>
  <c r="R306" i="3"/>
  <c r="T264" i="1"/>
  <c r="S294" i="3" s="1"/>
  <c r="R294" i="3"/>
  <c r="T256" i="1"/>
  <c r="S286" i="3" s="1"/>
  <c r="R286" i="3"/>
  <c r="T244" i="1"/>
  <c r="S274" i="3" s="1"/>
  <c r="R274" i="3"/>
  <c r="T236" i="1"/>
  <c r="S266" i="3" s="1"/>
  <c r="R266" i="3"/>
  <c r="T220" i="1"/>
  <c r="S250" i="3" s="1"/>
  <c r="R250" i="3"/>
  <c r="T208" i="1"/>
  <c r="S238" i="3" s="1"/>
  <c r="R238" i="3"/>
  <c r="T204" i="1"/>
  <c r="S234" i="3" s="1"/>
  <c r="R234" i="3"/>
  <c r="T192" i="1"/>
  <c r="S222" i="3" s="1"/>
  <c r="R222" i="3"/>
  <c r="T184" i="1"/>
  <c r="S214" i="3" s="1"/>
  <c r="R214" i="3"/>
  <c r="T172" i="1"/>
  <c r="S202" i="3" s="1"/>
  <c r="R202" i="3"/>
  <c r="T160" i="1"/>
  <c r="S190" i="3" s="1"/>
  <c r="R190" i="3"/>
  <c r="M530" i="1"/>
  <c r="G560" i="3" s="1"/>
  <c r="F560" i="3"/>
  <c r="M512" i="1"/>
  <c r="G542" i="3" s="1"/>
  <c r="M511" i="1"/>
  <c r="G541" i="3" s="1"/>
  <c r="F541" i="3"/>
  <c r="M498" i="1"/>
  <c r="G528" i="3" s="1"/>
  <c r="M497" i="1"/>
  <c r="G527" i="3" s="1"/>
  <c r="F527" i="3"/>
  <c r="M495" i="1"/>
  <c r="G525" i="3" s="1"/>
  <c r="F525" i="3"/>
  <c r="M493" i="1"/>
  <c r="G523" i="3" s="1"/>
  <c r="F523" i="3"/>
  <c r="M468" i="1"/>
  <c r="G498" i="3" s="1"/>
  <c r="M467" i="1"/>
  <c r="G497" i="3" s="1"/>
  <c r="F497" i="3"/>
  <c r="M465" i="1"/>
  <c r="G495" i="3" s="1"/>
  <c r="F495" i="3"/>
  <c r="M464" i="1"/>
  <c r="G494" i="3" s="1"/>
  <c r="F494" i="3"/>
  <c r="M462" i="1"/>
  <c r="G492" i="3" s="1"/>
  <c r="F492" i="3"/>
  <c r="M460" i="1"/>
  <c r="G490" i="3" s="1"/>
  <c r="F490" i="3"/>
  <c r="M458" i="1"/>
  <c r="G488" i="3" s="1"/>
  <c r="F488" i="3"/>
  <c r="M456" i="1"/>
  <c r="G486" i="3" s="1"/>
  <c r="F486" i="3"/>
  <c r="M455" i="1"/>
  <c r="G485" i="3" s="1"/>
  <c r="F485" i="3"/>
  <c r="M453" i="1"/>
  <c r="G483" i="3" s="1"/>
  <c r="F483" i="3"/>
  <c r="M451" i="1"/>
  <c r="G481" i="3" s="1"/>
  <c r="F481" i="3"/>
  <c r="M449" i="1"/>
  <c r="G479" i="3" s="1"/>
  <c r="F479" i="3"/>
  <c r="M447" i="1"/>
  <c r="G477" i="3" s="1"/>
  <c r="F477" i="3"/>
  <c r="M445" i="1"/>
  <c r="G475" i="3" s="1"/>
  <c r="F475" i="3"/>
  <c r="M415" i="1"/>
  <c r="G445" i="3" s="1"/>
  <c r="F445" i="3"/>
  <c r="M413" i="1"/>
  <c r="G443" i="3" s="1"/>
  <c r="F443" i="3"/>
  <c r="M411" i="1"/>
  <c r="G441" i="3" s="1"/>
  <c r="F441" i="3"/>
  <c r="M378" i="1"/>
  <c r="G408" i="3" s="1"/>
  <c r="F408" i="3"/>
  <c r="M375" i="1"/>
  <c r="G405" i="3" s="1"/>
  <c r="F405" i="3"/>
  <c r="M365" i="1"/>
  <c r="G395" i="3" s="1"/>
  <c r="F395" i="3"/>
  <c r="M350" i="1"/>
  <c r="G380" i="3" s="1"/>
  <c r="M349" i="1"/>
  <c r="G379" i="3" s="1"/>
  <c r="F379" i="3"/>
  <c r="M347" i="1"/>
  <c r="G377" i="3" s="1"/>
  <c r="F377" i="3"/>
  <c r="M330" i="1"/>
  <c r="G360" i="3" s="1"/>
  <c r="M329" i="1"/>
  <c r="G359" i="3" s="1"/>
  <c r="F359" i="3"/>
  <c r="M327" i="1"/>
  <c r="G357" i="3" s="1"/>
  <c r="F357" i="3"/>
  <c r="M302" i="1"/>
  <c r="G332" i="3" s="1"/>
  <c r="F332" i="3"/>
  <c r="M293" i="1"/>
  <c r="G323" i="3" s="1"/>
  <c r="F323" i="3"/>
  <c r="M291" i="1"/>
  <c r="G321" i="3" s="1"/>
  <c r="F321" i="3"/>
  <c r="M266" i="1"/>
  <c r="G296" i="3" s="1"/>
  <c r="M265" i="1"/>
  <c r="G295" i="3" s="1"/>
  <c r="F295" i="3"/>
  <c r="M247" i="1"/>
  <c r="G277" i="3" s="1"/>
  <c r="F277" i="3"/>
  <c r="M219" i="1"/>
  <c r="G249" i="3" s="1"/>
  <c r="F249" i="3"/>
  <c r="M183" i="1"/>
  <c r="G213" i="3" s="1"/>
  <c r="F213" i="3"/>
  <c r="M165" i="1"/>
  <c r="G195" i="3" s="1"/>
  <c r="M164" i="1"/>
  <c r="G194" i="3" s="1"/>
  <c r="F194" i="3"/>
  <c r="S490" i="1"/>
  <c r="Q520" i="3" s="1"/>
  <c r="P520" i="3"/>
  <c r="S414" i="1"/>
  <c r="Q444" i="3" s="1"/>
  <c r="P444" i="3"/>
  <c r="S341" i="1"/>
  <c r="Q371" i="3" s="1"/>
  <c r="P371" i="3"/>
  <c r="S274" i="1"/>
  <c r="Q304" i="3" s="1"/>
  <c r="P304" i="3"/>
  <c r="S165" i="1"/>
  <c r="Q195" i="3" s="1"/>
  <c r="P195" i="3"/>
  <c r="O527" i="1"/>
  <c r="R557" i="3"/>
  <c r="O519" i="1"/>
  <c r="R549" i="3"/>
  <c r="O511" i="1"/>
  <c r="R541" i="3"/>
  <c r="O503" i="1"/>
  <c r="R533" i="3"/>
  <c r="O499" i="1"/>
  <c r="R529" i="3"/>
  <c r="O491" i="1"/>
  <c r="R521" i="3"/>
  <c r="O483" i="1"/>
  <c r="R513" i="3"/>
  <c r="O475" i="1"/>
  <c r="R505" i="3"/>
  <c r="O467" i="1"/>
  <c r="R497" i="3"/>
  <c r="O459" i="1"/>
  <c r="R489" i="3"/>
  <c r="O451" i="1"/>
  <c r="R481" i="3"/>
  <c r="O443" i="1"/>
  <c r="R473" i="3"/>
  <c r="O435" i="1"/>
  <c r="R465" i="3"/>
  <c r="O427" i="1"/>
  <c r="R457" i="3"/>
  <c r="O419" i="1"/>
  <c r="R449" i="3"/>
  <c r="O411" i="1"/>
  <c r="R441" i="3"/>
  <c r="O399" i="1"/>
  <c r="R429" i="3"/>
  <c r="O391" i="1"/>
  <c r="R421" i="3"/>
  <c r="O359" i="1"/>
  <c r="R389" i="3"/>
  <c r="O351" i="1"/>
  <c r="R381" i="3"/>
  <c r="O335" i="1"/>
  <c r="R365" i="3"/>
  <c r="M519" i="1"/>
  <c r="G549" i="3" s="1"/>
  <c r="F549" i="3"/>
  <c r="M507" i="1"/>
  <c r="G537" i="3" s="1"/>
  <c r="F537" i="3"/>
  <c r="M506" i="1"/>
  <c r="G536" i="3" s="1"/>
  <c r="F536" i="3"/>
  <c r="M505" i="1"/>
  <c r="G535" i="3" s="1"/>
  <c r="F535" i="3"/>
  <c r="M504" i="1"/>
  <c r="G534" i="3" s="1"/>
  <c r="F534" i="3"/>
  <c r="M503" i="1"/>
  <c r="G533" i="3" s="1"/>
  <c r="F533" i="3"/>
  <c r="M502" i="1"/>
  <c r="G532" i="3" s="1"/>
  <c r="F532" i="3"/>
  <c r="M501" i="1"/>
  <c r="G531" i="3" s="1"/>
  <c r="F531" i="3"/>
  <c r="M483" i="1"/>
  <c r="G513" i="3" s="1"/>
  <c r="F513" i="3"/>
  <c r="M482" i="1"/>
  <c r="G512" i="3" s="1"/>
  <c r="F512" i="3"/>
  <c r="M481" i="1"/>
  <c r="G511" i="3" s="1"/>
  <c r="F511" i="3"/>
  <c r="M480" i="1"/>
  <c r="G510" i="3" s="1"/>
  <c r="F510" i="3"/>
  <c r="M479" i="1"/>
  <c r="G509" i="3" s="1"/>
  <c r="F509" i="3"/>
  <c r="M478" i="1"/>
  <c r="G508" i="3" s="1"/>
  <c r="F508" i="3"/>
  <c r="M477" i="1"/>
  <c r="G507" i="3" s="1"/>
  <c r="F507" i="3"/>
  <c r="M435" i="1"/>
  <c r="G465" i="3" s="1"/>
  <c r="F465" i="3"/>
  <c r="M434" i="1"/>
  <c r="G464" i="3" s="1"/>
  <c r="F464" i="3"/>
  <c r="M433" i="1"/>
  <c r="G463" i="3" s="1"/>
  <c r="F463" i="3"/>
  <c r="M432" i="1"/>
  <c r="G462" i="3" s="1"/>
  <c r="F462" i="3"/>
  <c r="M431" i="1"/>
  <c r="G461" i="3" s="1"/>
  <c r="F461" i="3"/>
  <c r="M430" i="1"/>
  <c r="G460" i="3" s="1"/>
  <c r="F460" i="3"/>
  <c r="M429" i="1"/>
  <c r="G459" i="3" s="1"/>
  <c r="F459" i="3"/>
  <c r="M428" i="1"/>
  <c r="G458" i="3" s="1"/>
  <c r="F458" i="3"/>
  <c r="M427" i="1"/>
  <c r="G457" i="3" s="1"/>
  <c r="F457" i="3"/>
  <c r="M426" i="1"/>
  <c r="G456" i="3" s="1"/>
  <c r="F456" i="3"/>
  <c r="M425" i="1"/>
  <c r="G455" i="3" s="1"/>
  <c r="F455" i="3"/>
  <c r="M424" i="1"/>
  <c r="G454" i="3" s="1"/>
  <c r="F454" i="3"/>
  <c r="M423" i="1"/>
  <c r="G453" i="3" s="1"/>
  <c r="F453" i="3"/>
  <c r="M422" i="1"/>
  <c r="G452" i="3" s="1"/>
  <c r="F452" i="3"/>
  <c r="M421" i="1"/>
  <c r="G451" i="3" s="1"/>
  <c r="F451" i="3"/>
  <c r="M420" i="1"/>
  <c r="G450" i="3" s="1"/>
  <c r="F450" i="3"/>
  <c r="M387" i="1"/>
  <c r="G417" i="3" s="1"/>
  <c r="F417" i="3"/>
  <c r="M386" i="1"/>
  <c r="G416" i="3" s="1"/>
  <c r="F416" i="3"/>
  <c r="M385" i="1"/>
  <c r="G415" i="3" s="1"/>
  <c r="F415" i="3"/>
  <c r="M384" i="1"/>
  <c r="G414" i="3" s="1"/>
  <c r="F414" i="3"/>
  <c r="M383" i="1"/>
  <c r="G413" i="3" s="1"/>
  <c r="F413" i="3"/>
  <c r="M371" i="1"/>
  <c r="G401" i="3" s="1"/>
  <c r="F401" i="3"/>
  <c r="M370" i="1"/>
  <c r="G400" i="3" s="1"/>
  <c r="F400" i="3"/>
  <c r="M369" i="1"/>
  <c r="G399" i="3" s="1"/>
  <c r="F399" i="3"/>
  <c r="M355" i="1"/>
  <c r="G385" i="3" s="1"/>
  <c r="F385" i="3"/>
  <c r="M354" i="1"/>
  <c r="G384" i="3" s="1"/>
  <c r="F384" i="3"/>
  <c r="M353" i="1"/>
  <c r="G383" i="3" s="1"/>
  <c r="F383" i="3"/>
  <c r="M339" i="1"/>
  <c r="G369" i="3" s="1"/>
  <c r="F369" i="3"/>
  <c r="M338" i="1"/>
  <c r="G368" i="3" s="1"/>
  <c r="F368" i="3"/>
  <c r="M337" i="1"/>
  <c r="G367" i="3" s="1"/>
  <c r="F367" i="3"/>
  <c r="M336" i="1"/>
  <c r="G366" i="3" s="1"/>
  <c r="F366" i="3"/>
  <c r="M335" i="1"/>
  <c r="G365" i="3" s="1"/>
  <c r="F365" i="3"/>
  <c r="M334" i="1"/>
  <c r="G364" i="3" s="1"/>
  <c r="F364" i="3"/>
  <c r="M333" i="1"/>
  <c r="G363" i="3" s="1"/>
  <c r="F363" i="3"/>
  <c r="M323" i="1"/>
  <c r="G353" i="3" s="1"/>
  <c r="F353" i="3"/>
  <c r="M311" i="1"/>
  <c r="G341" i="3" s="1"/>
  <c r="F341" i="3"/>
  <c r="M310" i="1"/>
  <c r="G340" i="3" s="1"/>
  <c r="F340" i="3"/>
  <c r="M309" i="1"/>
  <c r="G339" i="3" s="1"/>
  <c r="F339" i="3"/>
  <c r="M308" i="1"/>
  <c r="G338" i="3" s="1"/>
  <c r="F338" i="3"/>
  <c r="M307" i="1"/>
  <c r="G337" i="3" s="1"/>
  <c r="F337" i="3"/>
  <c r="M306" i="1"/>
  <c r="G336" i="3" s="1"/>
  <c r="F336" i="3"/>
  <c r="M297" i="1"/>
  <c r="G327" i="3" s="1"/>
  <c r="F327" i="3"/>
  <c r="M283" i="1"/>
  <c r="G313" i="3" s="1"/>
  <c r="F313" i="3"/>
  <c r="M272" i="1"/>
  <c r="G302" i="3" s="1"/>
  <c r="F302" i="3"/>
  <c r="M271" i="1"/>
  <c r="G301" i="3" s="1"/>
  <c r="F301" i="3"/>
  <c r="M270" i="1"/>
  <c r="G300" i="3" s="1"/>
  <c r="F300" i="3"/>
  <c r="M269" i="1"/>
  <c r="G299" i="3" s="1"/>
  <c r="F299" i="3"/>
  <c r="M261" i="1"/>
  <c r="G291" i="3" s="1"/>
  <c r="F291" i="3"/>
  <c r="M251" i="1"/>
  <c r="G281" i="3" s="1"/>
  <c r="F281" i="3"/>
  <c r="M243" i="1"/>
  <c r="G273" i="3" s="1"/>
  <c r="F273" i="3"/>
  <c r="M242" i="1"/>
  <c r="G272" i="3" s="1"/>
  <c r="F272" i="3"/>
  <c r="M241" i="1"/>
  <c r="G271" i="3" s="1"/>
  <c r="F271" i="3"/>
  <c r="M233" i="1"/>
  <c r="G263" i="3" s="1"/>
  <c r="F263" i="3"/>
  <c r="M224" i="1"/>
  <c r="G254" i="3" s="1"/>
  <c r="F254" i="3"/>
  <c r="M223" i="1"/>
  <c r="G253" i="3" s="1"/>
  <c r="F253" i="3"/>
  <c r="M222" i="1"/>
  <c r="G252" i="3" s="1"/>
  <c r="F252" i="3"/>
  <c r="M215" i="1"/>
  <c r="G245" i="3" s="1"/>
  <c r="F245" i="3"/>
  <c r="M208" i="1"/>
  <c r="G238" i="3" s="1"/>
  <c r="F238" i="3"/>
  <c r="M200" i="1"/>
  <c r="G230" i="3" s="1"/>
  <c r="F230" i="3"/>
  <c r="M199" i="1"/>
  <c r="G229" i="3" s="1"/>
  <c r="F229" i="3"/>
  <c r="M198" i="1"/>
  <c r="G228" i="3" s="1"/>
  <c r="F228" i="3"/>
  <c r="M188" i="1"/>
  <c r="G218" i="3" s="1"/>
  <c r="F218" i="3"/>
  <c r="M178" i="1"/>
  <c r="G208" i="3" s="1"/>
  <c r="F208" i="3"/>
  <c r="M170" i="1"/>
  <c r="G200" i="3" s="1"/>
  <c r="F200" i="3"/>
  <c r="M160" i="1"/>
  <c r="G190" i="3" s="1"/>
  <c r="F190" i="3"/>
  <c r="S497" i="1"/>
  <c r="Q527" i="3" s="1"/>
  <c r="P527" i="3"/>
  <c r="S450" i="1"/>
  <c r="Q480" i="3" s="1"/>
  <c r="P480" i="3"/>
  <c r="S425" i="1"/>
  <c r="Q455" i="3" s="1"/>
  <c r="P455" i="3"/>
  <c r="S402" i="1"/>
  <c r="Q432" i="3" s="1"/>
  <c r="P432" i="3"/>
  <c r="S354" i="1"/>
  <c r="Q384" i="3" s="1"/>
  <c r="P384" i="3"/>
  <c r="S333" i="1"/>
  <c r="Q363" i="3" s="1"/>
  <c r="P363" i="3"/>
  <c r="O304" i="1"/>
  <c r="S226" i="1"/>
  <c r="Q256" i="3" s="1"/>
  <c r="P256" i="3"/>
  <c r="S186" i="1"/>
  <c r="Q216" i="3" s="1"/>
  <c r="P216" i="3"/>
  <c r="T533" i="1"/>
  <c r="S563" i="3" s="1"/>
  <c r="R563" i="3"/>
  <c r="T529" i="1"/>
  <c r="S559" i="3" s="1"/>
  <c r="R559" i="3"/>
  <c r="T525" i="1"/>
  <c r="S555" i="3" s="1"/>
  <c r="R555" i="3"/>
  <c r="T521" i="1"/>
  <c r="S551" i="3" s="1"/>
  <c r="R551" i="3"/>
  <c r="T517" i="1"/>
  <c r="S547" i="3" s="1"/>
  <c r="R547" i="3"/>
  <c r="T513" i="1"/>
  <c r="S543" i="3" s="1"/>
  <c r="R543" i="3"/>
  <c r="T509" i="1"/>
  <c r="S539" i="3" s="1"/>
  <c r="R539" i="3"/>
  <c r="T505" i="1"/>
  <c r="S535" i="3" s="1"/>
  <c r="R535" i="3"/>
  <c r="T501" i="1"/>
  <c r="S531" i="3" s="1"/>
  <c r="R531" i="3"/>
  <c r="T497" i="1"/>
  <c r="S527" i="3" s="1"/>
  <c r="R527" i="3"/>
  <c r="O493" i="1"/>
  <c r="R523" i="3"/>
  <c r="T489" i="1"/>
  <c r="S519" i="3" s="1"/>
  <c r="R519" i="3"/>
  <c r="T485" i="1"/>
  <c r="S515" i="3" s="1"/>
  <c r="R515" i="3"/>
  <c r="T481" i="1"/>
  <c r="S511" i="3" s="1"/>
  <c r="R511" i="3"/>
  <c r="T477" i="1"/>
  <c r="S507" i="3" s="1"/>
  <c r="R507" i="3"/>
  <c r="T473" i="1"/>
  <c r="S503" i="3" s="1"/>
  <c r="R503" i="3"/>
  <c r="T469" i="1"/>
  <c r="S499" i="3" s="1"/>
  <c r="R499" i="3"/>
  <c r="T465" i="1"/>
  <c r="S495" i="3" s="1"/>
  <c r="R495" i="3"/>
  <c r="T461" i="1"/>
  <c r="S491" i="3" s="1"/>
  <c r="R491" i="3"/>
  <c r="T457" i="1"/>
  <c r="S487" i="3" s="1"/>
  <c r="R487" i="3"/>
  <c r="O453" i="1"/>
  <c r="R483" i="3"/>
  <c r="T449" i="1"/>
  <c r="S479" i="3" s="1"/>
  <c r="R479" i="3"/>
  <c r="T445" i="1"/>
  <c r="S475" i="3" s="1"/>
  <c r="R475" i="3"/>
  <c r="T441" i="1"/>
  <c r="S471" i="3" s="1"/>
  <c r="R471" i="3"/>
  <c r="T437" i="1"/>
  <c r="S467" i="3" s="1"/>
  <c r="R467" i="3"/>
  <c r="T433" i="1"/>
  <c r="S463" i="3" s="1"/>
  <c r="R463" i="3"/>
  <c r="T429" i="1"/>
  <c r="S459" i="3" s="1"/>
  <c r="R459" i="3"/>
  <c r="T425" i="1"/>
  <c r="S455" i="3" s="1"/>
  <c r="R455" i="3"/>
  <c r="T421" i="1"/>
  <c r="S451" i="3" s="1"/>
  <c r="R451" i="3"/>
  <c r="O417" i="1"/>
  <c r="R447" i="3"/>
  <c r="T413" i="1"/>
  <c r="S443" i="3" s="1"/>
  <c r="R443" i="3"/>
  <c r="T409" i="1"/>
  <c r="S439" i="3" s="1"/>
  <c r="R439" i="3"/>
  <c r="T405" i="1"/>
  <c r="S435" i="3" s="1"/>
  <c r="R435" i="3"/>
  <c r="T397" i="1"/>
  <c r="S427" i="3" s="1"/>
  <c r="R427" i="3"/>
  <c r="T393" i="1"/>
  <c r="S423" i="3" s="1"/>
  <c r="R423" i="3"/>
  <c r="T389" i="1"/>
  <c r="S419" i="3" s="1"/>
  <c r="R419" i="3"/>
  <c r="T381" i="1"/>
  <c r="S411" i="3" s="1"/>
  <c r="R411" i="3"/>
  <c r="T377" i="1"/>
  <c r="S407" i="3" s="1"/>
  <c r="R407" i="3"/>
  <c r="T373" i="1"/>
  <c r="S403" i="3" s="1"/>
  <c r="R403" i="3"/>
  <c r="T365" i="1"/>
  <c r="S395" i="3" s="1"/>
  <c r="R395" i="3"/>
  <c r="T361" i="1"/>
  <c r="S391" i="3" s="1"/>
  <c r="R391" i="3"/>
  <c r="T357" i="1"/>
  <c r="S387" i="3" s="1"/>
  <c r="R387" i="3"/>
  <c r="T349" i="1"/>
  <c r="S379" i="3" s="1"/>
  <c r="R379" i="3"/>
  <c r="T345" i="1"/>
  <c r="S375" i="3" s="1"/>
  <c r="R375" i="3"/>
  <c r="T341" i="1"/>
  <c r="S371" i="3" s="1"/>
  <c r="R371" i="3"/>
  <c r="T333" i="1"/>
  <c r="S363" i="3" s="1"/>
  <c r="R363" i="3"/>
  <c r="T329" i="1"/>
  <c r="S359" i="3" s="1"/>
  <c r="R359" i="3"/>
  <c r="T325" i="1"/>
  <c r="S355" i="3" s="1"/>
  <c r="R355" i="3"/>
  <c r="O321" i="1"/>
  <c r="R351" i="3"/>
  <c r="T317" i="1"/>
  <c r="S347" i="3" s="1"/>
  <c r="R347" i="3"/>
  <c r="O313" i="1"/>
  <c r="R343" i="3"/>
  <c r="T309" i="1"/>
  <c r="S339" i="3" s="1"/>
  <c r="R339" i="3"/>
  <c r="O305" i="1"/>
  <c r="R335" i="3"/>
  <c r="T301" i="1"/>
  <c r="S331" i="3" s="1"/>
  <c r="R331" i="3"/>
  <c r="T297" i="1"/>
  <c r="S327" i="3" s="1"/>
  <c r="R327" i="3"/>
  <c r="T293" i="1"/>
  <c r="S323" i="3" s="1"/>
  <c r="R323" i="3"/>
  <c r="O289" i="1"/>
  <c r="R319" i="3"/>
  <c r="T285" i="1"/>
  <c r="S315" i="3" s="1"/>
  <c r="R315" i="3"/>
  <c r="T281" i="1"/>
  <c r="S311" i="3" s="1"/>
  <c r="R311" i="3"/>
  <c r="T277" i="1"/>
  <c r="S307" i="3" s="1"/>
  <c r="R307" i="3"/>
  <c r="O273" i="1"/>
  <c r="R303" i="3"/>
  <c r="T269" i="1"/>
  <c r="S299" i="3" s="1"/>
  <c r="R299" i="3"/>
  <c r="T265" i="1"/>
  <c r="S295" i="3" s="1"/>
  <c r="R295" i="3"/>
  <c r="T261" i="1"/>
  <c r="S291" i="3" s="1"/>
  <c r="R291" i="3"/>
  <c r="O257" i="1"/>
  <c r="R287" i="3"/>
  <c r="T253" i="1"/>
  <c r="S283" i="3" s="1"/>
  <c r="R283" i="3"/>
  <c r="T249" i="1"/>
  <c r="S279" i="3" s="1"/>
  <c r="R279" i="3"/>
  <c r="T245" i="1"/>
  <c r="S275" i="3" s="1"/>
  <c r="R275" i="3"/>
  <c r="O241" i="1"/>
  <c r="R271" i="3"/>
  <c r="T237" i="1"/>
  <c r="S267" i="3" s="1"/>
  <c r="R267" i="3"/>
  <c r="T233" i="1"/>
  <c r="S263" i="3" s="1"/>
  <c r="R263" i="3"/>
  <c r="T229" i="1"/>
  <c r="S259" i="3" s="1"/>
  <c r="R259" i="3"/>
  <c r="O225" i="1"/>
  <c r="R255" i="3"/>
  <c r="T221" i="1"/>
  <c r="S251" i="3" s="1"/>
  <c r="R251" i="3"/>
  <c r="T217" i="1"/>
  <c r="S247" i="3" s="1"/>
  <c r="R247" i="3"/>
  <c r="T213" i="1"/>
  <c r="S243" i="3" s="1"/>
  <c r="R243" i="3"/>
  <c r="O209" i="1"/>
  <c r="R239" i="3"/>
  <c r="T205" i="1"/>
  <c r="S235" i="3" s="1"/>
  <c r="R235" i="3"/>
  <c r="T201" i="1"/>
  <c r="S231" i="3" s="1"/>
  <c r="R231" i="3"/>
  <c r="T197" i="1"/>
  <c r="S227" i="3" s="1"/>
  <c r="R227" i="3"/>
  <c r="O193" i="1"/>
  <c r="R223" i="3"/>
  <c r="T189" i="1"/>
  <c r="S219" i="3" s="1"/>
  <c r="R219" i="3"/>
  <c r="T185" i="1"/>
  <c r="S215" i="3" s="1"/>
  <c r="R215" i="3"/>
  <c r="T181" i="1"/>
  <c r="S211" i="3" s="1"/>
  <c r="R211" i="3"/>
  <c r="O177" i="1"/>
  <c r="R207" i="3"/>
  <c r="T173" i="1"/>
  <c r="S203" i="3" s="1"/>
  <c r="R203" i="3"/>
  <c r="T169" i="1"/>
  <c r="S199" i="3" s="1"/>
  <c r="R199" i="3"/>
  <c r="T165" i="1"/>
  <c r="S195" i="3" s="1"/>
  <c r="R195" i="3"/>
  <c r="O161" i="1"/>
  <c r="R191" i="3"/>
  <c r="O516" i="1"/>
  <c r="O432" i="1"/>
  <c r="O364" i="1"/>
  <c r="O344" i="1"/>
  <c r="O288" i="1"/>
  <c r="O264" i="1"/>
  <c r="O224" i="1"/>
  <c r="O164" i="1"/>
  <c r="O504" i="1"/>
  <c r="O484" i="1"/>
  <c r="O412" i="1"/>
  <c r="O392" i="1"/>
  <c r="O208" i="1"/>
  <c r="O468" i="1"/>
  <c r="O444" i="1"/>
  <c r="O376" i="1"/>
  <c r="O276" i="1"/>
  <c r="O236" i="1"/>
  <c r="O524" i="1"/>
  <c r="O514" i="1"/>
  <c r="O502" i="1"/>
  <c r="O492" i="1"/>
  <c r="O480" i="1"/>
  <c r="O464" i="1"/>
  <c r="O440" i="1"/>
  <c r="O428" i="1"/>
  <c r="O420" i="1"/>
  <c r="O400" i="1"/>
  <c r="O388" i="1"/>
  <c r="O372" i="1"/>
  <c r="O360" i="1"/>
  <c r="O352" i="1"/>
  <c r="O324" i="1"/>
  <c r="O312" i="1"/>
  <c r="O300" i="1"/>
  <c r="O260" i="1"/>
  <c r="O248" i="1"/>
  <c r="O232" i="1"/>
  <c r="O220" i="1"/>
  <c r="O192" i="1"/>
  <c r="O184" i="1"/>
  <c r="O172" i="1"/>
  <c r="O160" i="1"/>
  <c r="T340" i="1"/>
  <c r="S370" i="3" s="1"/>
  <c r="O532" i="1"/>
  <c r="O520" i="1"/>
  <c r="O512" i="1"/>
  <c r="O500" i="1"/>
  <c r="O476" i="1"/>
  <c r="O460" i="1"/>
  <c r="O448" i="1"/>
  <c r="O416" i="1"/>
  <c r="O408" i="1"/>
  <c r="O396" i="1"/>
  <c r="O384" i="1"/>
  <c r="O368" i="1"/>
  <c r="O332" i="1"/>
  <c r="O320" i="1"/>
  <c r="O296" i="1"/>
  <c r="O284" i="1"/>
  <c r="O272" i="1"/>
  <c r="O256" i="1"/>
  <c r="O244" i="1"/>
  <c r="O228" i="1"/>
  <c r="O216" i="1"/>
  <c r="O204" i="1"/>
  <c r="O180" i="1"/>
  <c r="O168" i="1"/>
  <c r="O528" i="1"/>
  <c r="O508" i="1"/>
  <c r="O488" i="1"/>
  <c r="O472" i="1"/>
  <c r="O456" i="1"/>
  <c r="O436" i="1"/>
  <c r="O404" i="1"/>
  <c r="O380" i="1"/>
  <c r="O356" i="1"/>
  <c r="O348" i="1"/>
  <c r="O336" i="1"/>
  <c r="O328" i="1"/>
  <c r="O316" i="1"/>
  <c r="O308" i="1"/>
  <c r="O292" i="1"/>
  <c r="O280" i="1"/>
  <c r="O268" i="1"/>
  <c r="O252" i="1"/>
  <c r="O240" i="1"/>
  <c r="O212" i="1"/>
  <c r="O200" i="1"/>
  <c r="O188" i="1"/>
  <c r="O176" i="1"/>
  <c r="O509" i="1"/>
  <c r="O489" i="1"/>
  <c r="O481" i="1"/>
  <c r="O473" i="1"/>
  <c r="O465" i="1"/>
  <c r="O457" i="1"/>
  <c r="O437" i="1"/>
  <c r="O429" i="1"/>
  <c r="O381" i="1"/>
  <c r="O373" i="1"/>
  <c r="O297" i="1"/>
  <c r="O281" i="1"/>
  <c r="O265" i="1"/>
  <c r="O237" i="1"/>
  <c r="O229" i="1"/>
  <c r="O221" i="1"/>
  <c r="O213" i="1"/>
  <c r="O205" i="1"/>
  <c r="O197" i="1"/>
  <c r="O181" i="1"/>
  <c r="T503" i="1"/>
  <c r="S533" i="3" s="1"/>
  <c r="T479" i="1"/>
  <c r="S509" i="3" s="1"/>
  <c r="T439" i="1"/>
  <c r="S469" i="3" s="1"/>
  <c r="T415" i="1"/>
  <c r="S445" i="3" s="1"/>
  <c r="T493" i="1"/>
  <c r="S523" i="3" s="1"/>
  <c r="T313" i="1"/>
  <c r="S343" i="3" s="1"/>
  <c r="T177" i="1"/>
  <c r="S207" i="3" s="1"/>
  <c r="O529" i="1"/>
  <c r="O521" i="1"/>
  <c r="O501" i="1"/>
  <c r="O449" i="1"/>
  <c r="O441" i="1"/>
  <c r="O421" i="1"/>
  <c r="O413" i="1"/>
  <c r="O405" i="1"/>
  <c r="O397" i="1"/>
  <c r="O389" i="1"/>
  <c r="O361" i="1"/>
  <c r="O345" i="1"/>
  <c r="O329" i="1"/>
  <c r="O253" i="1"/>
  <c r="O245" i="1"/>
  <c r="O169" i="1"/>
  <c r="T453" i="1"/>
  <c r="S483" i="3" s="1"/>
  <c r="T321" i="1"/>
  <c r="S351" i="3" s="1"/>
  <c r="T225" i="1"/>
  <c r="S255" i="3" s="1"/>
  <c r="O513" i="1"/>
  <c r="O505" i="1"/>
  <c r="O485" i="1"/>
  <c r="O477" i="1"/>
  <c r="O469" i="1"/>
  <c r="O461" i="1"/>
  <c r="O433" i="1"/>
  <c r="O377" i="1"/>
  <c r="O317" i="1"/>
  <c r="O301" i="1"/>
  <c r="O293" i="1"/>
  <c r="O285" i="1"/>
  <c r="O277" i="1"/>
  <c r="O269" i="1"/>
  <c r="O261" i="1"/>
  <c r="O233" i="1"/>
  <c r="O217" i="1"/>
  <c r="O201" i="1"/>
  <c r="O185" i="1"/>
  <c r="O530" i="1"/>
  <c r="O518" i="1"/>
  <c r="O506" i="1"/>
  <c r="O466" i="1"/>
  <c r="O454" i="1"/>
  <c r="O442" i="1"/>
  <c r="O386" i="1"/>
  <c r="O366" i="1"/>
  <c r="O346" i="1"/>
  <c r="O318" i="1"/>
  <c r="O306" i="1"/>
  <c r="O258" i="1"/>
  <c r="O238" i="1"/>
  <c r="O218" i="1"/>
  <c r="O190" i="1"/>
  <c r="O178" i="1"/>
  <c r="T519" i="1"/>
  <c r="S549" i="3" s="1"/>
  <c r="T495" i="1"/>
  <c r="S525" i="3" s="1"/>
  <c r="T455" i="1"/>
  <c r="S485" i="3" s="1"/>
  <c r="T431" i="1"/>
  <c r="S461" i="3" s="1"/>
  <c r="T410" i="1"/>
  <c r="S440" i="3" s="1"/>
  <c r="T257" i="1"/>
  <c r="S287" i="3" s="1"/>
  <c r="T161" i="1"/>
  <c r="S191" i="3" s="1"/>
  <c r="T474" i="1"/>
  <c r="S504" i="3" s="1"/>
  <c r="T434" i="1"/>
  <c r="S464" i="3" s="1"/>
  <c r="O534" i="1"/>
  <c r="O522" i="1"/>
  <c r="O482" i="1"/>
  <c r="O470" i="1"/>
  <c r="O458" i="1"/>
  <c r="O418" i="1"/>
  <c r="O398" i="1"/>
  <c r="O378" i="1"/>
  <c r="O350" i="1"/>
  <c r="O338" i="1"/>
  <c r="O290" i="1"/>
  <c r="O270" i="1"/>
  <c r="O250" i="1"/>
  <c r="O222" i="1"/>
  <c r="O210" i="1"/>
  <c r="O162" i="1"/>
  <c r="T511" i="1"/>
  <c r="S541" i="3" s="1"/>
  <c r="T471" i="1"/>
  <c r="S501" i="3" s="1"/>
  <c r="T447" i="1"/>
  <c r="S477" i="3" s="1"/>
  <c r="T305" i="1"/>
  <c r="S335" i="3" s="1"/>
  <c r="T193" i="1"/>
  <c r="S223" i="3" s="1"/>
  <c r="T498" i="1"/>
  <c r="S528" i="3" s="1"/>
  <c r="O486" i="1"/>
  <c r="O422" i="1"/>
  <c r="O382" i="1"/>
  <c r="O370" i="1"/>
  <c r="O322" i="1"/>
  <c r="O302" i="1"/>
  <c r="O282" i="1"/>
  <c r="O254" i="1"/>
  <c r="O242" i="1"/>
  <c r="O194" i="1"/>
  <c r="O174" i="1"/>
  <c r="T527" i="1"/>
  <c r="S557" i="3" s="1"/>
  <c r="T487" i="1"/>
  <c r="S517" i="3" s="1"/>
  <c r="T463" i="1"/>
  <c r="S493" i="3" s="1"/>
  <c r="T423" i="1"/>
  <c r="S453" i="3" s="1"/>
  <c r="T289" i="1"/>
  <c r="S319" i="3" s="1"/>
  <c r="T241" i="1"/>
  <c r="S271" i="3" s="1"/>
  <c r="O403" i="1"/>
  <c r="T403" i="1"/>
  <c r="S433" i="3" s="1"/>
  <c r="O395" i="1"/>
  <c r="T395" i="1"/>
  <c r="S425" i="3" s="1"/>
  <c r="O387" i="1"/>
  <c r="T387" i="1"/>
  <c r="S417" i="3" s="1"/>
  <c r="O363" i="1"/>
  <c r="T363" i="1"/>
  <c r="S393" i="3" s="1"/>
  <c r="O355" i="1"/>
  <c r="T355" i="1"/>
  <c r="S385" i="3" s="1"/>
  <c r="O347" i="1"/>
  <c r="T347" i="1"/>
  <c r="S377" i="3" s="1"/>
  <c r="O331" i="1"/>
  <c r="T331" i="1"/>
  <c r="S361" i="3" s="1"/>
  <c r="O323" i="1"/>
  <c r="T323" i="1"/>
  <c r="S353" i="3" s="1"/>
  <c r="O315" i="1"/>
  <c r="T315" i="1"/>
  <c r="S345" i="3" s="1"/>
  <c r="O307" i="1"/>
  <c r="T307" i="1"/>
  <c r="S337" i="3" s="1"/>
  <c r="O299" i="1"/>
  <c r="T299" i="1"/>
  <c r="S329" i="3" s="1"/>
  <c r="O291" i="1"/>
  <c r="T291" i="1"/>
  <c r="S321" i="3" s="1"/>
  <c r="O283" i="1"/>
  <c r="T283" i="1"/>
  <c r="S313" i="3" s="1"/>
  <c r="O275" i="1"/>
  <c r="T275" i="1"/>
  <c r="S305" i="3" s="1"/>
  <c r="O267" i="1"/>
  <c r="T267" i="1"/>
  <c r="S297" i="3" s="1"/>
  <c r="O259" i="1"/>
  <c r="T259" i="1"/>
  <c r="S289" i="3" s="1"/>
  <c r="O251" i="1"/>
  <c r="T251" i="1"/>
  <c r="S281" i="3" s="1"/>
  <c r="O243" i="1"/>
  <c r="T243" i="1"/>
  <c r="S273" i="3" s="1"/>
  <c r="O235" i="1"/>
  <c r="T235" i="1"/>
  <c r="S265" i="3" s="1"/>
  <c r="O227" i="1"/>
  <c r="T227" i="1"/>
  <c r="S257" i="3" s="1"/>
  <c r="O219" i="1"/>
  <c r="T219" i="1"/>
  <c r="S249" i="3" s="1"/>
  <c r="O211" i="1"/>
  <c r="T211" i="1"/>
  <c r="S241" i="3" s="1"/>
  <c r="O199" i="1"/>
  <c r="T199" i="1"/>
  <c r="S229" i="3" s="1"/>
  <c r="O191" i="1"/>
  <c r="T191" i="1"/>
  <c r="S221" i="3" s="1"/>
  <c r="O183" i="1"/>
  <c r="T183" i="1"/>
  <c r="S213" i="3" s="1"/>
  <c r="O175" i="1"/>
  <c r="T175" i="1"/>
  <c r="S205" i="3" s="1"/>
  <c r="O167" i="1"/>
  <c r="T167" i="1"/>
  <c r="S197" i="3" s="1"/>
  <c r="T310" i="1"/>
  <c r="S340" i="3" s="1"/>
  <c r="O310" i="1"/>
  <c r="T294" i="1"/>
  <c r="S324" i="3" s="1"/>
  <c r="O294" i="1"/>
  <c r="T278" i="1"/>
  <c r="S308" i="3" s="1"/>
  <c r="O278" i="1"/>
  <c r="T262" i="1"/>
  <c r="S292" i="3" s="1"/>
  <c r="O262" i="1"/>
  <c r="T246" i="1"/>
  <c r="S276" i="3" s="1"/>
  <c r="O246" i="1"/>
  <c r="T230" i="1"/>
  <c r="S260" i="3" s="1"/>
  <c r="O230" i="1"/>
  <c r="T214" i="1"/>
  <c r="S244" i="3" s="1"/>
  <c r="O214" i="1"/>
  <c r="T198" i="1"/>
  <c r="S228" i="3" s="1"/>
  <c r="O198" i="1"/>
  <c r="T182" i="1"/>
  <c r="S212" i="3" s="1"/>
  <c r="O182" i="1"/>
  <c r="T166" i="1"/>
  <c r="S196" i="3" s="1"/>
  <c r="O166" i="1"/>
  <c r="T531" i="1"/>
  <c r="S561" i="3" s="1"/>
  <c r="T526" i="1"/>
  <c r="S556" i="3" s="1"/>
  <c r="T523" i="1"/>
  <c r="S553" i="3" s="1"/>
  <c r="T515" i="1"/>
  <c r="S545" i="3" s="1"/>
  <c r="T510" i="1"/>
  <c r="S540" i="3" s="1"/>
  <c r="T507" i="1"/>
  <c r="S537" i="3" s="1"/>
  <c r="T499" i="1"/>
  <c r="S529" i="3" s="1"/>
  <c r="T494" i="1"/>
  <c r="S524" i="3" s="1"/>
  <c r="T491" i="1"/>
  <c r="S521" i="3" s="1"/>
  <c r="T483" i="1"/>
  <c r="S513" i="3" s="1"/>
  <c r="T478" i="1"/>
  <c r="S508" i="3" s="1"/>
  <c r="T475" i="1"/>
  <c r="S505" i="3" s="1"/>
  <c r="T467" i="1"/>
  <c r="S497" i="3" s="1"/>
  <c r="T462" i="1"/>
  <c r="S492" i="3" s="1"/>
  <c r="T459" i="1"/>
  <c r="S489" i="3" s="1"/>
  <c r="T451" i="1"/>
  <c r="S481" i="3" s="1"/>
  <c r="T446" i="1"/>
  <c r="S476" i="3" s="1"/>
  <c r="T443" i="1"/>
  <c r="S473" i="3" s="1"/>
  <c r="T435" i="1"/>
  <c r="S465" i="3" s="1"/>
  <c r="T430" i="1"/>
  <c r="S460" i="3" s="1"/>
  <c r="T427" i="1"/>
  <c r="S457" i="3" s="1"/>
  <c r="T419" i="1"/>
  <c r="S449" i="3" s="1"/>
  <c r="T411" i="1"/>
  <c r="S441" i="3" s="1"/>
  <c r="T406" i="1"/>
  <c r="S436" i="3" s="1"/>
  <c r="T394" i="1"/>
  <c r="S424" i="3" s="1"/>
  <c r="T390" i="1"/>
  <c r="S420" i="3" s="1"/>
  <c r="T374" i="1"/>
  <c r="S404" i="3" s="1"/>
  <c r="T362" i="1"/>
  <c r="S392" i="3" s="1"/>
  <c r="T358" i="1"/>
  <c r="S388" i="3" s="1"/>
  <c r="T342" i="1"/>
  <c r="S372" i="3" s="1"/>
  <c r="T330" i="1"/>
  <c r="S360" i="3" s="1"/>
  <c r="T326" i="1"/>
  <c r="S356" i="3" s="1"/>
  <c r="O379" i="1"/>
  <c r="T379" i="1"/>
  <c r="S409" i="3" s="1"/>
  <c r="O371" i="1"/>
  <c r="T371" i="1"/>
  <c r="S401" i="3" s="1"/>
  <c r="O339" i="1"/>
  <c r="T339" i="1"/>
  <c r="S369" i="3" s="1"/>
  <c r="O319" i="1"/>
  <c r="T319" i="1"/>
  <c r="S349" i="3" s="1"/>
  <c r="O311" i="1"/>
  <c r="T311" i="1"/>
  <c r="S341" i="3" s="1"/>
  <c r="O303" i="1"/>
  <c r="T303" i="1"/>
  <c r="S333" i="3" s="1"/>
  <c r="O295" i="1"/>
  <c r="T295" i="1"/>
  <c r="S325" i="3" s="1"/>
  <c r="O287" i="1"/>
  <c r="T287" i="1"/>
  <c r="S317" i="3" s="1"/>
  <c r="O279" i="1"/>
  <c r="T279" i="1"/>
  <c r="S309" i="3" s="1"/>
  <c r="O271" i="1"/>
  <c r="T271" i="1"/>
  <c r="S301" i="3" s="1"/>
  <c r="O263" i="1"/>
  <c r="T263" i="1"/>
  <c r="S293" i="3" s="1"/>
  <c r="O255" i="1"/>
  <c r="T255" i="1"/>
  <c r="S285" i="3" s="1"/>
  <c r="O247" i="1"/>
  <c r="T247" i="1"/>
  <c r="S277" i="3" s="1"/>
  <c r="O239" i="1"/>
  <c r="T239" i="1"/>
  <c r="S269" i="3" s="1"/>
  <c r="O231" i="1"/>
  <c r="T231" i="1"/>
  <c r="S261" i="3" s="1"/>
  <c r="O223" i="1"/>
  <c r="T223" i="1"/>
  <c r="S253" i="3" s="1"/>
  <c r="O215" i="1"/>
  <c r="T215" i="1"/>
  <c r="S245" i="3" s="1"/>
  <c r="O207" i="1"/>
  <c r="T207" i="1"/>
  <c r="S237" i="3" s="1"/>
  <c r="O203" i="1"/>
  <c r="T203" i="1"/>
  <c r="S233" i="3" s="1"/>
  <c r="O195" i="1"/>
  <c r="T195" i="1"/>
  <c r="S225" i="3" s="1"/>
  <c r="O187" i="1"/>
  <c r="T187" i="1"/>
  <c r="S217" i="3" s="1"/>
  <c r="O179" i="1"/>
  <c r="T179" i="1"/>
  <c r="S209" i="3" s="1"/>
  <c r="O171" i="1"/>
  <c r="T171" i="1"/>
  <c r="S201" i="3" s="1"/>
  <c r="O163" i="1"/>
  <c r="T163" i="1"/>
  <c r="S193" i="3" s="1"/>
  <c r="O298" i="1"/>
  <c r="O266" i="1"/>
  <c r="O234" i="1"/>
  <c r="O202" i="1"/>
  <c r="O170" i="1"/>
  <c r="T401" i="1"/>
  <c r="S431" i="3" s="1"/>
  <c r="O401" i="1"/>
  <c r="T385" i="1"/>
  <c r="S415" i="3" s="1"/>
  <c r="O385" i="1"/>
  <c r="T369" i="1"/>
  <c r="S399" i="3" s="1"/>
  <c r="O369" i="1"/>
  <c r="T353" i="1"/>
  <c r="S383" i="3" s="1"/>
  <c r="O353" i="1"/>
  <c r="T337" i="1"/>
  <c r="S367" i="3" s="1"/>
  <c r="O337" i="1"/>
  <c r="T417" i="1"/>
  <c r="S447" i="3" s="1"/>
  <c r="T407" i="1"/>
  <c r="S437" i="3" s="1"/>
  <c r="T399" i="1"/>
  <c r="S429" i="3" s="1"/>
  <c r="T391" i="1"/>
  <c r="S421" i="3" s="1"/>
  <c r="T383" i="1"/>
  <c r="S413" i="3" s="1"/>
  <c r="T375" i="1"/>
  <c r="S405" i="3" s="1"/>
  <c r="T367" i="1"/>
  <c r="S397" i="3" s="1"/>
  <c r="T359" i="1"/>
  <c r="S389" i="3" s="1"/>
  <c r="T351" i="1"/>
  <c r="S381" i="3" s="1"/>
  <c r="T343" i="1"/>
  <c r="S373" i="3" s="1"/>
  <c r="T335" i="1"/>
  <c r="S365" i="3" s="1"/>
  <c r="T327" i="1"/>
  <c r="S357" i="3" s="1"/>
  <c r="T273" i="1"/>
  <c r="S303" i="3" s="1"/>
  <c r="T209" i="1"/>
  <c r="S239" i="3" s="1"/>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32" i="3"/>
  <c r="S202" i="1" l="1"/>
  <c r="Q232" i="3" s="1"/>
  <c r="P232" i="3"/>
  <c r="S166" i="1"/>
  <c r="Q196" i="3" s="1"/>
  <c r="P196" i="3"/>
  <c r="S198" i="1"/>
  <c r="Q228" i="3" s="1"/>
  <c r="P228" i="3"/>
  <c r="S262" i="1"/>
  <c r="Q292" i="3" s="1"/>
  <c r="P292" i="3"/>
  <c r="S282" i="1"/>
  <c r="Q312" i="3" s="1"/>
  <c r="P312" i="3"/>
  <c r="S382" i="1"/>
  <c r="Q412" i="3" s="1"/>
  <c r="P412" i="3"/>
  <c r="S350" i="1"/>
  <c r="Q380" i="3" s="1"/>
  <c r="P380" i="3"/>
  <c r="S534" i="1"/>
  <c r="Q564" i="3" s="1"/>
  <c r="P564" i="3"/>
  <c r="S218" i="1"/>
  <c r="Q248" i="3" s="1"/>
  <c r="P248" i="3"/>
  <c r="S442" i="1"/>
  <c r="Q472" i="3" s="1"/>
  <c r="P472" i="3"/>
  <c r="S217" i="1"/>
  <c r="Q247" i="3" s="1"/>
  <c r="P247" i="3"/>
  <c r="S317" i="1"/>
  <c r="Q347" i="3" s="1"/>
  <c r="P347" i="3"/>
  <c r="S513" i="1"/>
  <c r="Q543" i="3" s="1"/>
  <c r="P543" i="3"/>
  <c r="S345" i="1"/>
  <c r="Q375" i="3" s="1"/>
  <c r="P375" i="3"/>
  <c r="S449" i="1"/>
  <c r="Q479" i="3" s="1"/>
  <c r="P479" i="3"/>
  <c r="S229" i="1"/>
  <c r="Q259" i="3" s="1"/>
  <c r="P259" i="3"/>
  <c r="S437" i="1"/>
  <c r="Q467" i="3" s="1"/>
  <c r="P467" i="3"/>
  <c r="S188" i="1"/>
  <c r="Q218" i="3" s="1"/>
  <c r="P218" i="3"/>
  <c r="S308" i="1"/>
  <c r="Q338" i="3" s="1"/>
  <c r="P338" i="3"/>
  <c r="S436" i="1"/>
  <c r="Q466" i="3" s="1"/>
  <c r="P466" i="3"/>
  <c r="S508" i="1"/>
  <c r="Q538" i="3" s="1"/>
  <c r="P538" i="3"/>
  <c r="S256" i="1"/>
  <c r="Q286" i="3" s="1"/>
  <c r="P286" i="3"/>
  <c r="S396" i="1"/>
  <c r="Q426" i="3" s="1"/>
  <c r="P426" i="3"/>
  <c r="S520" i="1"/>
  <c r="Q550" i="3" s="1"/>
  <c r="P550" i="3"/>
  <c r="S232" i="1"/>
  <c r="Q262" i="3" s="1"/>
  <c r="P262" i="3"/>
  <c r="S372" i="1"/>
  <c r="Q402" i="3" s="1"/>
  <c r="P402" i="3"/>
  <c r="S492" i="1"/>
  <c r="Q522" i="3" s="1"/>
  <c r="P522" i="3"/>
  <c r="S468" i="1"/>
  <c r="Q498" i="3" s="1"/>
  <c r="P498" i="3"/>
  <c r="S264" i="1"/>
  <c r="Q294" i="3" s="1"/>
  <c r="P294" i="3"/>
  <c r="S304" i="1"/>
  <c r="Q334" i="3" s="1"/>
  <c r="P334" i="3"/>
  <c r="S351" i="1"/>
  <c r="Q381" i="3" s="1"/>
  <c r="P381" i="3"/>
  <c r="S427" i="1"/>
  <c r="Q457" i="3" s="1"/>
  <c r="P457" i="3"/>
  <c r="S459" i="1"/>
  <c r="Q489" i="3" s="1"/>
  <c r="P489" i="3"/>
  <c r="S491" i="1"/>
  <c r="Q521" i="3" s="1"/>
  <c r="P521" i="3"/>
  <c r="S196" i="1"/>
  <c r="Q226" i="3" s="1"/>
  <c r="P226" i="3"/>
  <c r="S337" i="1"/>
  <c r="Q367" i="3" s="1"/>
  <c r="P367" i="3"/>
  <c r="S369" i="1"/>
  <c r="Q399" i="3" s="1"/>
  <c r="P399" i="3"/>
  <c r="S401" i="1"/>
  <c r="Q431" i="3" s="1"/>
  <c r="P431" i="3"/>
  <c r="S234" i="1"/>
  <c r="Q264" i="3" s="1"/>
  <c r="P264" i="3"/>
  <c r="S163" i="1"/>
  <c r="Q193" i="3" s="1"/>
  <c r="P193" i="3"/>
  <c r="S179" i="1"/>
  <c r="Q209" i="3" s="1"/>
  <c r="P209" i="3"/>
  <c r="S195" i="1"/>
  <c r="Q225" i="3" s="1"/>
  <c r="P225" i="3"/>
  <c r="S207" i="1"/>
  <c r="Q237" i="3" s="1"/>
  <c r="P237" i="3"/>
  <c r="S223" i="1"/>
  <c r="Q253" i="3" s="1"/>
  <c r="P253" i="3"/>
  <c r="S239" i="1"/>
  <c r="Q269" i="3" s="1"/>
  <c r="P269" i="3"/>
  <c r="S255" i="1"/>
  <c r="Q285" i="3" s="1"/>
  <c r="P285" i="3"/>
  <c r="S271" i="1"/>
  <c r="Q301" i="3" s="1"/>
  <c r="P301" i="3"/>
  <c r="S287" i="1"/>
  <c r="Q317" i="3" s="1"/>
  <c r="P317" i="3"/>
  <c r="S303" i="1"/>
  <c r="Q333" i="3" s="1"/>
  <c r="P333" i="3"/>
  <c r="S319" i="1"/>
  <c r="Q349" i="3" s="1"/>
  <c r="P349" i="3"/>
  <c r="S371" i="1"/>
  <c r="Q401" i="3" s="1"/>
  <c r="P401" i="3"/>
  <c r="S167" i="1"/>
  <c r="Q197" i="3" s="1"/>
  <c r="P197" i="3"/>
  <c r="S183" i="1"/>
  <c r="Q213" i="3" s="1"/>
  <c r="P213" i="3"/>
  <c r="S199" i="1"/>
  <c r="Q229" i="3" s="1"/>
  <c r="P229" i="3"/>
  <c r="S219" i="1"/>
  <c r="Q249" i="3" s="1"/>
  <c r="P249" i="3"/>
  <c r="S235" i="1"/>
  <c r="Q265" i="3" s="1"/>
  <c r="P265" i="3"/>
  <c r="S251" i="1"/>
  <c r="Q281" i="3" s="1"/>
  <c r="P281" i="3"/>
  <c r="S267" i="1"/>
  <c r="Q297" i="3" s="1"/>
  <c r="P297" i="3"/>
  <c r="S283" i="1"/>
  <c r="Q313" i="3" s="1"/>
  <c r="P313" i="3"/>
  <c r="S299" i="1"/>
  <c r="Q329" i="3" s="1"/>
  <c r="P329" i="3"/>
  <c r="S315" i="1"/>
  <c r="Q345" i="3" s="1"/>
  <c r="P345" i="3"/>
  <c r="S331" i="1"/>
  <c r="Q361" i="3" s="1"/>
  <c r="P361" i="3"/>
  <c r="S355" i="1"/>
  <c r="Q385" i="3" s="1"/>
  <c r="P385" i="3"/>
  <c r="S387" i="1"/>
  <c r="Q417" i="3" s="1"/>
  <c r="P417" i="3"/>
  <c r="S403" i="1"/>
  <c r="Q433" i="3" s="1"/>
  <c r="P433" i="3"/>
  <c r="S194" i="1"/>
  <c r="Q224" i="3" s="1"/>
  <c r="P224" i="3"/>
  <c r="S302" i="1"/>
  <c r="Q332" i="3" s="1"/>
  <c r="P332" i="3"/>
  <c r="S422" i="1"/>
  <c r="Q452" i="3" s="1"/>
  <c r="P452" i="3"/>
  <c r="S162" i="1"/>
  <c r="Q192" i="3" s="1"/>
  <c r="P192" i="3"/>
  <c r="S270" i="1"/>
  <c r="Q300" i="3" s="1"/>
  <c r="P300" i="3"/>
  <c r="S378" i="1"/>
  <c r="Q408" i="3" s="1"/>
  <c r="P408" i="3"/>
  <c r="S470" i="1"/>
  <c r="Q500" i="3" s="1"/>
  <c r="P500" i="3"/>
  <c r="S238" i="1"/>
  <c r="Q268" i="3" s="1"/>
  <c r="P268" i="3"/>
  <c r="S346" i="1"/>
  <c r="Q376" i="3" s="1"/>
  <c r="P376" i="3"/>
  <c r="S454" i="1"/>
  <c r="Q484" i="3" s="1"/>
  <c r="P484" i="3"/>
  <c r="S530" i="1"/>
  <c r="Q560" i="3" s="1"/>
  <c r="P560" i="3"/>
  <c r="S233" i="1"/>
  <c r="Q263" i="3" s="1"/>
  <c r="P263" i="3"/>
  <c r="S285" i="1"/>
  <c r="Q315" i="3" s="1"/>
  <c r="P315" i="3"/>
  <c r="S377" i="1"/>
  <c r="Q407" i="3" s="1"/>
  <c r="P407" i="3"/>
  <c r="S477" i="1"/>
  <c r="Q507" i="3" s="1"/>
  <c r="P507" i="3"/>
  <c r="S245" i="1"/>
  <c r="Q275" i="3" s="1"/>
  <c r="P275" i="3"/>
  <c r="S361" i="1"/>
  <c r="Q391" i="3" s="1"/>
  <c r="P391" i="3"/>
  <c r="S413" i="1"/>
  <c r="Q443" i="3" s="1"/>
  <c r="P443" i="3"/>
  <c r="S501" i="1"/>
  <c r="Q531" i="3" s="1"/>
  <c r="P531" i="3"/>
  <c r="S205" i="1"/>
  <c r="Q235" i="3" s="1"/>
  <c r="P235" i="3"/>
  <c r="S237" i="1"/>
  <c r="Q267" i="3" s="1"/>
  <c r="P267" i="3"/>
  <c r="S373" i="1"/>
  <c r="Q403" i="3" s="1"/>
  <c r="P403" i="3"/>
  <c r="S457" i="1"/>
  <c r="Q487" i="3" s="1"/>
  <c r="P487" i="3"/>
  <c r="S489" i="1"/>
  <c r="Q519" i="3" s="1"/>
  <c r="P519" i="3"/>
  <c r="S200" i="1"/>
  <c r="Q230" i="3" s="1"/>
  <c r="P230" i="3"/>
  <c r="S268" i="1"/>
  <c r="Q298" i="3" s="1"/>
  <c r="P298" i="3"/>
  <c r="S316" i="1"/>
  <c r="Q346" i="3" s="1"/>
  <c r="P346" i="3"/>
  <c r="S356" i="1"/>
  <c r="Q386" i="3" s="1"/>
  <c r="P386" i="3"/>
  <c r="S456" i="1"/>
  <c r="Q486" i="3" s="1"/>
  <c r="P486" i="3"/>
  <c r="S528" i="1"/>
  <c r="Q558" i="3" s="1"/>
  <c r="P558" i="3"/>
  <c r="S216" i="1"/>
  <c r="Q246" i="3" s="1"/>
  <c r="P246" i="3"/>
  <c r="S272" i="1"/>
  <c r="Q302" i="3" s="1"/>
  <c r="P302" i="3"/>
  <c r="S332" i="1"/>
  <c r="Q362" i="3" s="1"/>
  <c r="P362" i="3"/>
  <c r="S408" i="1"/>
  <c r="Q438" i="3" s="1"/>
  <c r="P438" i="3"/>
  <c r="S476" i="1"/>
  <c r="Q506" i="3" s="1"/>
  <c r="P506" i="3"/>
  <c r="S532" i="1"/>
  <c r="Q562" i="3" s="1"/>
  <c r="P562" i="3"/>
  <c r="S184" i="1"/>
  <c r="Q214" i="3" s="1"/>
  <c r="P214" i="3"/>
  <c r="S248" i="1"/>
  <c r="Q278" i="3" s="1"/>
  <c r="P278" i="3"/>
  <c r="S324" i="1"/>
  <c r="Q354" i="3" s="1"/>
  <c r="P354" i="3"/>
  <c r="S388" i="1"/>
  <c r="Q418" i="3" s="1"/>
  <c r="P418" i="3"/>
  <c r="S440" i="1"/>
  <c r="Q470" i="3" s="1"/>
  <c r="P470" i="3"/>
  <c r="S502" i="1"/>
  <c r="Q532" i="3" s="1"/>
  <c r="P532" i="3"/>
  <c r="S276" i="1"/>
  <c r="Q306" i="3" s="1"/>
  <c r="P306" i="3"/>
  <c r="S208" i="1"/>
  <c r="Q238" i="3" s="1"/>
  <c r="P238" i="3"/>
  <c r="S504" i="1"/>
  <c r="Q534" i="3" s="1"/>
  <c r="P534" i="3"/>
  <c r="S288" i="1"/>
  <c r="Q318" i="3" s="1"/>
  <c r="P318" i="3"/>
  <c r="S516" i="1"/>
  <c r="Q546" i="3" s="1"/>
  <c r="P546" i="3"/>
  <c r="S417" i="1"/>
  <c r="Q447" i="3" s="1"/>
  <c r="P447" i="3"/>
  <c r="S326" i="1"/>
  <c r="Q356" i="3" s="1"/>
  <c r="P356" i="3"/>
  <c r="S342" i="1"/>
  <c r="Q372" i="3" s="1"/>
  <c r="P372" i="3"/>
  <c r="S358" i="1"/>
  <c r="Q388" i="3" s="1"/>
  <c r="P388" i="3"/>
  <c r="S374" i="1"/>
  <c r="Q404" i="3" s="1"/>
  <c r="P404" i="3"/>
  <c r="S390" i="1"/>
  <c r="Q420" i="3" s="1"/>
  <c r="P420" i="3"/>
  <c r="S406" i="1"/>
  <c r="Q436" i="3" s="1"/>
  <c r="P436" i="3"/>
  <c r="S430" i="1"/>
  <c r="Q460" i="3" s="1"/>
  <c r="P460" i="3"/>
  <c r="S446" i="1"/>
  <c r="Q476" i="3" s="1"/>
  <c r="P476" i="3"/>
  <c r="S462" i="1"/>
  <c r="Q492" i="3" s="1"/>
  <c r="P492" i="3"/>
  <c r="S478" i="1"/>
  <c r="Q508" i="3" s="1"/>
  <c r="P508" i="3"/>
  <c r="S494" i="1"/>
  <c r="Q524" i="3" s="1"/>
  <c r="P524" i="3"/>
  <c r="S510" i="1"/>
  <c r="Q540" i="3" s="1"/>
  <c r="P540" i="3"/>
  <c r="S526" i="1"/>
  <c r="Q556" i="3" s="1"/>
  <c r="P556" i="3"/>
  <c r="S343" i="1"/>
  <c r="Q373" i="3" s="1"/>
  <c r="P373" i="3"/>
  <c r="S375" i="1"/>
  <c r="Q405" i="3" s="1"/>
  <c r="P405" i="3"/>
  <c r="S407" i="1"/>
  <c r="Q437" i="3" s="1"/>
  <c r="P437" i="3"/>
  <c r="S423" i="1"/>
  <c r="Q453" i="3" s="1"/>
  <c r="P453" i="3"/>
  <c r="S439" i="1"/>
  <c r="Q469" i="3" s="1"/>
  <c r="P469" i="3"/>
  <c r="S455" i="1"/>
  <c r="Q485" i="3" s="1"/>
  <c r="P485" i="3"/>
  <c r="S471" i="1"/>
  <c r="Q501" i="3" s="1"/>
  <c r="P501" i="3"/>
  <c r="S487" i="1"/>
  <c r="Q517" i="3" s="1"/>
  <c r="P517" i="3"/>
  <c r="S507" i="1"/>
  <c r="Q537" i="3" s="1"/>
  <c r="P537" i="3"/>
  <c r="S523" i="1"/>
  <c r="Q553" i="3" s="1"/>
  <c r="P553" i="3"/>
  <c r="S242" i="1"/>
  <c r="Q272" i="3" s="1"/>
  <c r="P272" i="3"/>
  <c r="S322" i="1"/>
  <c r="Q352" i="3" s="1"/>
  <c r="P352" i="3"/>
  <c r="S486" i="1"/>
  <c r="Q516" i="3" s="1"/>
  <c r="P516" i="3"/>
  <c r="S210" i="1"/>
  <c r="Q240" i="3" s="1"/>
  <c r="P240" i="3"/>
  <c r="S290" i="1"/>
  <c r="Q320" i="3" s="1"/>
  <c r="P320" i="3"/>
  <c r="S398" i="1"/>
  <c r="Q428" i="3" s="1"/>
  <c r="P428" i="3"/>
  <c r="S482" i="1"/>
  <c r="Q512" i="3" s="1"/>
  <c r="P512" i="3"/>
  <c r="S178" i="1"/>
  <c r="Q208" i="3" s="1"/>
  <c r="P208" i="3"/>
  <c r="S258" i="1"/>
  <c r="Q288" i="3" s="1"/>
  <c r="P288" i="3"/>
  <c r="S366" i="1"/>
  <c r="Q396" i="3" s="1"/>
  <c r="P396" i="3"/>
  <c r="S466" i="1"/>
  <c r="Q496" i="3" s="1"/>
  <c r="P496" i="3"/>
  <c r="S185" i="1"/>
  <c r="Q215" i="3" s="1"/>
  <c r="P215" i="3"/>
  <c r="S261" i="1"/>
  <c r="Q291" i="3" s="1"/>
  <c r="P291" i="3"/>
  <c r="S293" i="1"/>
  <c r="Q323" i="3" s="1"/>
  <c r="P323" i="3"/>
  <c r="S433" i="1"/>
  <c r="Q463" i="3" s="1"/>
  <c r="P463" i="3"/>
  <c r="S485" i="1"/>
  <c r="Q515" i="3" s="1"/>
  <c r="P515" i="3"/>
  <c r="S253" i="1"/>
  <c r="Q283" i="3" s="1"/>
  <c r="P283" i="3"/>
  <c r="S389" i="1"/>
  <c r="Q419" i="3" s="1"/>
  <c r="P419" i="3"/>
  <c r="S421" i="1"/>
  <c r="Q451" i="3" s="1"/>
  <c r="P451" i="3"/>
  <c r="S521" i="1"/>
  <c r="Q551" i="3" s="1"/>
  <c r="P551" i="3"/>
  <c r="S213" i="1"/>
  <c r="Q243" i="3" s="1"/>
  <c r="P243" i="3"/>
  <c r="S265" i="1"/>
  <c r="Q295" i="3" s="1"/>
  <c r="P295" i="3"/>
  <c r="S381" i="1"/>
  <c r="Q411" i="3" s="1"/>
  <c r="P411" i="3"/>
  <c r="S465" i="1"/>
  <c r="Q495" i="3" s="1"/>
  <c r="P495" i="3"/>
  <c r="S509" i="1"/>
  <c r="Q539" i="3" s="1"/>
  <c r="P539" i="3"/>
  <c r="S212" i="1"/>
  <c r="Q242" i="3" s="1"/>
  <c r="P242" i="3"/>
  <c r="S280" i="1"/>
  <c r="Q310" i="3" s="1"/>
  <c r="P310" i="3"/>
  <c r="S328" i="1"/>
  <c r="Q358" i="3" s="1"/>
  <c r="P358" i="3"/>
  <c r="S380" i="1"/>
  <c r="Q410" i="3" s="1"/>
  <c r="P410" i="3"/>
  <c r="S472" i="1"/>
  <c r="Q502" i="3" s="1"/>
  <c r="P502" i="3"/>
  <c r="S168" i="1"/>
  <c r="Q198" i="3" s="1"/>
  <c r="P198" i="3"/>
  <c r="S228" i="1"/>
  <c r="Q258" i="3" s="1"/>
  <c r="P258" i="3"/>
  <c r="S284" i="1"/>
  <c r="Q314" i="3" s="1"/>
  <c r="P314" i="3"/>
  <c r="S368" i="1"/>
  <c r="Q398" i="3" s="1"/>
  <c r="P398" i="3"/>
  <c r="S416" i="1"/>
  <c r="Q446" i="3" s="1"/>
  <c r="P446" i="3"/>
  <c r="S500" i="1"/>
  <c r="Q530" i="3" s="1"/>
  <c r="P530" i="3"/>
  <c r="S192" i="1"/>
  <c r="Q222" i="3" s="1"/>
  <c r="P222" i="3"/>
  <c r="S260" i="1"/>
  <c r="Q290" i="3" s="1"/>
  <c r="P290" i="3"/>
  <c r="S352" i="1"/>
  <c r="Q382" i="3" s="1"/>
  <c r="P382" i="3"/>
  <c r="S400" i="1"/>
  <c r="Q430" i="3" s="1"/>
  <c r="P430" i="3"/>
  <c r="S464" i="1"/>
  <c r="Q494" i="3" s="1"/>
  <c r="P494" i="3"/>
  <c r="S514" i="1"/>
  <c r="Q544" i="3" s="1"/>
  <c r="P544" i="3"/>
  <c r="S376" i="1"/>
  <c r="Q406" i="3" s="1"/>
  <c r="P406" i="3"/>
  <c r="S392" i="1"/>
  <c r="Q422" i="3" s="1"/>
  <c r="P422" i="3"/>
  <c r="S164" i="1"/>
  <c r="Q194" i="3" s="1"/>
  <c r="P194" i="3"/>
  <c r="S344" i="1"/>
  <c r="Q374" i="3" s="1"/>
  <c r="P374" i="3"/>
  <c r="S335" i="1"/>
  <c r="Q365" i="3" s="1"/>
  <c r="P365" i="3"/>
  <c r="S359" i="1"/>
  <c r="Q389" i="3" s="1"/>
  <c r="P389" i="3"/>
  <c r="S399" i="1"/>
  <c r="Q429" i="3" s="1"/>
  <c r="P429" i="3"/>
  <c r="S419" i="1"/>
  <c r="Q449" i="3" s="1"/>
  <c r="P449" i="3"/>
  <c r="S435" i="1"/>
  <c r="Q465" i="3" s="1"/>
  <c r="P465" i="3"/>
  <c r="S451" i="1"/>
  <c r="Q481" i="3" s="1"/>
  <c r="P481" i="3"/>
  <c r="S467" i="1"/>
  <c r="Q497" i="3" s="1"/>
  <c r="P497" i="3"/>
  <c r="S483" i="1"/>
  <c r="Q513" i="3" s="1"/>
  <c r="P513" i="3"/>
  <c r="S499" i="1"/>
  <c r="Q529" i="3" s="1"/>
  <c r="P529" i="3"/>
  <c r="S511" i="1"/>
  <c r="Q541" i="3" s="1"/>
  <c r="P541" i="3"/>
  <c r="S527" i="1"/>
  <c r="Q557" i="3" s="1"/>
  <c r="P557" i="3"/>
  <c r="S230" i="1"/>
  <c r="Q260" i="3" s="1"/>
  <c r="P260" i="3"/>
  <c r="S294" i="1"/>
  <c r="Q324" i="3" s="1"/>
  <c r="P324" i="3"/>
  <c r="S174" i="1"/>
  <c r="Q204" i="3" s="1"/>
  <c r="P204" i="3"/>
  <c r="S250" i="1"/>
  <c r="Q280" i="3" s="1"/>
  <c r="P280" i="3"/>
  <c r="S458" i="1"/>
  <c r="Q488" i="3" s="1"/>
  <c r="P488" i="3"/>
  <c r="S318" i="1"/>
  <c r="Q348" i="3" s="1"/>
  <c r="P348" i="3"/>
  <c r="S518" i="1"/>
  <c r="Q548" i="3" s="1"/>
  <c r="P548" i="3"/>
  <c r="S277" i="1"/>
  <c r="Q307" i="3" s="1"/>
  <c r="P307" i="3"/>
  <c r="S469" i="1"/>
  <c r="Q499" i="3" s="1"/>
  <c r="P499" i="3"/>
  <c r="S169" i="1"/>
  <c r="Q199" i="3" s="1"/>
  <c r="P199" i="3"/>
  <c r="S405" i="1"/>
  <c r="Q435" i="3" s="1"/>
  <c r="P435" i="3"/>
  <c r="S197" i="1"/>
  <c r="Q227" i="3" s="1"/>
  <c r="P227" i="3"/>
  <c r="S297" i="1"/>
  <c r="Q327" i="3" s="1"/>
  <c r="P327" i="3"/>
  <c r="S481" i="1"/>
  <c r="Q511" i="3" s="1"/>
  <c r="P511" i="3"/>
  <c r="S252" i="1"/>
  <c r="Q282" i="3" s="1"/>
  <c r="P282" i="3"/>
  <c r="S348" i="1"/>
  <c r="Q378" i="3" s="1"/>
  <c r="P378" i="3"/>
  <c r="S204" i="1"/>
  <c r="Q234" i="3" s="1"/>
  <c r="P234" i="3"/>
  <c r="S320" i="1"/>
  <c r="Q350" i="3" s="1"/>
  <c r="P350" i="3"/>
  <c r="S460" i="1"/>
  <c r="Q490" i="3" s="1"/>
  <c r="P490" i="3"/>
  <c r="S172" i="1"/>
  <c r="Q202" i="3" s="1"/>
  <c r="P202" i="3"/>
  <c r="S312" i="1"/>
  <c r="Q342" i="3" s="1"/>
  <c r="P342" i="3"/>
  <c r="S428" i="1"/>
  <c r="Q458" i="3" s="1"/>
  <c r="P458" i="3"/>
  <c r="S236" i="1"/>
  <c r="Q266" i="3" s="1"/>
  <c r="P266" i="3"/>
  <c r="S484" i="1"/>
  <c r="Q514" i="3" s="1"/>
  <c r="P514" i="3"/>
  <c r="S432" i="1"/>
  <c r="Q462" i="3" s="1"/>
  <c r="P462" i="3"/>
  <c r="S391" i="1"/>
  <c r="Q421" i="3" s="1"/>
  <c r="P421" i="3"/>
  <c r="S411" i="1"/>
  <c r="Q441" i="3" s="1"/>
  <c r="P441" i="3"/>
  <c r="S443" i="1"/>
  <c r="Q473" i="3" s="1"/>
  <c r="P473" i="3"/>
  <c r="S475" i="1"/>
  <c r="Q505" i="3" s="1"/>
  <c r="P505" i="3"/>
  <c r="S503" i="1"/>
  <c r="Q533" i="3" s="1"/>
  <c r="P533" i="3"/>
  <c r="S519" i="1"/>
  <c r="Q549" i="3" s="1"/>
  <c r="P549" i="3"/>
  <c r="S266" i="1"/>
  <c r="Q296" i="3" s="1"/>
  <c r="P296" i="3"/>
  <c r="S182" i="1"/>
  <c r="Q212" i="3" s="1"/>
  <c r="P212" i="3"/>
  <c r="S214" i="1"/>
  <c r="Q244" i="3" s="1"/>
  <c r="P244" i="3"/>
  <c r="S246" i="1"/>
  <c r="Q276" i="3" s="1"/>
  <c r="P276" i="3"/>
  <c r="S278" i="1"/>
  <c r="Q308" i="3" s="1"/>
  <c r="P308" i="3"/>
  <c r="S310" i="1"/>
  <c r="Q340" i="3" s="1"/>
  <c r="P340" i="3"/>
  <c r="S353" i="1"/>
  <c r="Q383" i="3" s="1"/>
  <c r="P383" i="3"/>
  <c r="S385" i="1"/>
  <c r="Q415" i="3" s="1"/>
  <c r="P415" i="3"/>
  <c r="S170" i="1"/>
  <c r="Q200" i="3" s="1"/>
  <c r="P200" i="3"/>
  <c r="S298" i="1"/>
  <c r="Q328" i="3" s="1"/>
  <c r="P328" i="3"/>
  <c r="S171" i="1"/>
  <c r="Q201" i="3" s="1"/>
  <c r="P201" i="3"/>
  <c r="S187" i="1"/>
  <c r="Q217" i="3" s="1"/>
  <c r="P217" i="3"/>
  <c r="S203" i="1"/>
  <c r="Q233" i="3" s="1"/>
  <c r="P233" i="3"/>
  <c r="S215" i="1"/>
  <c r="Q245" i="3" s="1"/>
  <c r="P245" i="3"/>
  <c r="S231" i="1"/>
  <c r="Q261" i="3" s="1"/>
  <c r="P261" i="3"/>
  <c r="S247" i="1"/>
  <c r="Q277" i="3" s="1"/>
  <c r="P277" i="3"/>
  <c r="S263" i="1"/>
  <c r="Q293" i="3" s="1"/>
  <c r="P293" i="3"/>
  <c r="S279" i="1"/>
  <c r="Q309" i="3" s="1"/>
  <c r="P309" i="3"/>
  <c r="S295" i="1"/>
  <c r="Q325" i="3" s="1"/>
  <c r="P325" i="3"/>
  <c r="S311" i="1"/>
  <c r="Q341" i="3" s="1"/>
  <c r="P341" i="3"/>
  <c r="S339" i="1"/>
  <c r="Q369" i="3" s="1"/>
  <c r="P369" i="3"/>
  <c r="S379" i="1"/>
  <c r="Q409" i="3" s="1"/>
  <c r="P409" i="3"/>
  <c r="S175" i="1"/>
  <c r="Q205" i="3" s="1"/>
  <c r="P205" i="3"/>
  <c r="S191" i="1"/>
  <c r="Q221" i="3" s="1"/>
  <c r="P221" i="3"/>
  <c r="S211" i="1"/>
  <c r="Q241" i="3" s="1"/>
  <c r="P241" i="3"/>
  <c r="S227" i="1"/>
  <c r="Q257" i="3" s="1"/>
  <c r="P257" i="3"/>
  <c r="S243" i="1"/>
  <c r="Q273" i="3" s="1"/>
  <c r="P273" i="3"/>
  <c r="S259" i="1"/>
  <c r="Q289" i="3" s="1"/>
  <c r="P289" i="3"/>
  <c r="S275" i="1"/>
  <c r="Q305" i="3" s="1"/>
  <c r="P305" i="3"/>
  <c r="S291" i="1"/>
  <c r="Q321" i="3" s="1"/>
  <c r="P321" i="3"/>
  <c r="S307" i="1"/>
  <c r="Q337" i="3" s="1"/>
  <c r="P337" i="3"/>
  <c r="S323" i="1"/>
  <c r="Q353" i="3" s="1"/>
  <c r="P353" i="3"/>
  <c r="S347" i="1"/>
  <c r="Q377" i="3" s="1"/>
  <c r="P377" i="3"/>
  <c r="S363" i="1"/>
  <c r="Q393" i="3" s="1"/>
  <c r="P393" i="3"/>
  <c r="S395" i="1"/>
  <c r="Q425" i="3" s="1"/>
  <c r="P425" i="3"/>
  <c r="S254" i="1"/>
  <c r="Q284" i="3" s="1"/>
  <c r="P284" i="3"/>
  <c r="S370" i="1"/>
  <c r="Q400" i="3" s="1"/>
  <c r="P400" i="3"/>
  <c r="S222" i="1"/>
  <c r="Q252" i="3" s="1"/>
  <c r="P252" i="3"/>
  <c r="S338" i="1"/>
  <c r="Q368" i="3" s="1"/>
  <c r="P368" i="3"/>
  <c r="S418" i="1"/>
  <c r="Q448" i="3" s="1"/>
  <c r="P448" i="3"/>
  <c r="S522" i="1"/>
  <c r="Q552" i="3" s="1"/>
  <c r="P552" i="3"/>
  <c r="S190" i="1"/>
  <c r="Q220" i="3" s="1"/>
  <c r="P220" i="3"/>
  <c r="S306" i="1"/>
  <c r="Q336" i="3" s="1"/>
  <c r="P336" i="3"/>
  <c r="S386" i="1"/>
  <c r="Q416" i="3" s="1"/>
  <c r="P416" i="3"/>
  <c r="S506" i="1"/>
  <c r="Q536" i="3" s="1"/>
  <c r="P536" i="3"/>
  <c r="S201" i="1"/>
  <c r="Q231" i="3" s="1"/>
  <c r="P231" i="3"/>
  <c r="S269" i="1"/>
  <c r="Q299" i="3" s="1"/>
  <c r="P299" i="3"/>
  <c r="S301" i="1"/>
  <c r="Q331" i="3" s="1"/>
  <c r="P331" i="3"/>
  <c r="S461" i="1"/>
  <c r="Q491" i="3" s="1"/>
  <c r="P491" i="3"/>
  <c r="S505" i="1"/>
  <c r="Q535" i="3" s="1"/>
  <c r="P535" i="3"/>
  <c r="S329" i="1"/>
  <c r="Q359" i="3" s="1"/>
  <c r="P359" i="3"/>
  <c r="S397" i="1"/>
  <c r="Q427" i="3" s="1"/>
  <c r="P427" i="3"/>
  <c r="S441" i="1"/>
  <c r="Q471" i="3" s="1"/>
  <c r="P471" i="3"/>
  <c r="S529" i="1"/>
  <c r="Q559" i="3" s="1"/>
  <c r="P559" i="3"/>
  <c r="S181" i="1"/>
  <c r="Q211" i="3" s="1"/>
  <c r="P211" i="3"/>
  <c r="S221" i="1"/>
  <c r="Q251" i="3" s="1"/>
  <c r="P251" i="3"/>
  <c r="S281" i="1"/>
  <c r="Q311" i="3" s="1"/>
  <c r="P311" i="3"/>
  <c r="S429" i="1"/>
  <c r="Q459" i="3" s="1"/>
  <c r="P459" i="3"/>
  <c r="S473" i="1"/>
  <c r="Q503" i="3" s="1"/>
  <c r="P503" i="3"/>
  <c r="S176" i="1"/>
  <c r="Q206" i="3" s="1"/>
  <c r="P206" i="3"/>
  <c r="S240" i="1"/>
  <c r="Q270" i="3" s="1"/>
  <c r="P270" i="3"/>
  <c r="S292" i="1"/>
  <c r="Q322" i="3" s="1"/>
  <c r="P322" i="3"/>
  <c r="S336" i="1"/>
  <c r="Q366" i="3" s="1"/>
  <c r="P366" i="3"/>
  <c r="S404" i="1"/>
  <c r="Q434" i="3" s="1"/>
  <c r="P434" i="3"/>
  <c r="S488" i="1"/>
  <c r="Q518" i="3" s="1"/>
  <c r="P518" i="3"/>
  <c r="S180" i="1"/>
  <c r="Q210" i="3" s="1"/>
  <c r="P210" i="3"/>
  <c r="S244" i="1"/>
  <c r="Q274" i="3" s="1"/>
  <c r="P274" i="3"/>
  <c r="S296" i="1"/>
  <c r="Q326" i="3" s="1"/>
  <c r="P326" i="3"/>
  <c r="S384" i="1"/>
  <c r="Q414" i="3" s="1"/>
  <c r="P414" i="3"/>
  <c r="S448" i="1"/>
  <c r="Q478" i="3" s="1"/>
  <c r="P478" i="3"/>
  <c r="S512" i="1"/>
  <c r="Q542" i="3" s="1"/>
  <c r="P542" i="3"/>
  <c r="S160" i="1"/>
  <c r="Q190" i="3" s="1"/>
  <c r="P190" i="3"/>
  <c r="S220" i="1"/>
  <c r="Q250" i="3" s="1"/>
  <c r="P250" i="3"/>
  <c r="S300" i="1"/>
  <c r="Q330" i="3" s="1"/>
  <c r="P330" i="3"/>
  <c r="S360" i="1"/>
  <c r="Q390" i="3" s="1"/>
  <c r="P390" i="3"/>
  <c r="S420" i="1"/>
  <c r="Q450" i="3" s="1"/>
  <c r="P450" i="3"/>
  <c r="S480" i="1"/>
  <c r="Q510" i="3" s="1"/>
  <c r="P510" i="3"/>
  <c r="S524" i="1"/>
  <c r="Q554" i="3" s="1"/>
  <c r="P554" i="3"/>
  <c r="S444" i="1"/>
  <c r="Q474" i="3" s="1"/>
  <c r="P474" i="3"/>
  <c r="S412" i="1"/>
  <c r="Q442" i="3" s="1"/>
  <c r="P442" i="3"/>
  <c r="S224" i="1"/>
  <c r="Q254" i="3" s="1"/>
  <c r="P254" i="3"/>
  <c r="S364" i="1"/>
  <c r="Q394" i="3" s="1"/>
  <c r="P394" i="3"/>
  <c r="S161" i="1"/>
  <c r="Q191" i="3" s="1"/>
  <c r="P191" i="3"/>
  <c r="S177" i="1"/>
  <c r="Q207" i="3" s="1"/>
  <c r="P207" i="3"/>
  <c r="S193" i="1"/>
  <c r="Q223" i="3" s="1"/>
  <c r="P223" i="3"/>
  <c r="S209" i="1"/>
  <c r="Q239" i="3" s="1"/>
  <c r="P239" i="3"/>
  <c r="S225" i="1"/>
  <c r="Q255" i="3" s="1"/>
  <c r="P255" i="3"/>
  <c r="S241" i="1"/>
  <c r="Q271" i="3" s="1"/>
  <c r="P271" i="3"/>
  <c r="S257" i="1"/>
  <c r="Q287" i="3" s="1"/>
  <c r="P287" i="3"/>
  <c r="S273" i="1"/>
  <c r="Q303" i="3" s="1"/>
  <c r="P303" i="3"/>
  <c r="S289" i="1"/>
  <c r="Q319" i="3" s="1"/>
  <c r="P319" i="3"/>
  <c r="S305" i="1"/>
  <c r="Q335" i="3" s="1"/>
  <c r="P335" i="3"/>
  <c r="S313" i="1"/>
  <c r="Q343" i="3" s="1"/>
  <c r="P343" i="3"/>
  <c r="S321" i="1"/>
  <c r="Q351" i="3" s="1"/>
  <c r="P351" i="3"/>
  <c r="S453" i="1"/>
  <c r="Q483" i="3" s="1"/>
  <c r="P483" i="3"/>
  <c r="S493" i="1"/>
  <c r="Q523" i="3" s="1"/>
  <c r="P523" i="3"/>
  <c r="S330" i="1"/>
  <c r="Q360" i="3" s="1"/>
  <c r="P360" i="3"/>
  <c r="S362" i="1"/>
  <c r="Q392" i="3" s="1"/>
  <c r="P392" i="3"/>
  <c r="S394" i="1"/>
  <c r="Q424" i="3" s="1"/>
  <c r="P424" i="3"/>
  <c r="S410" i="1"/>
  <c r="Q440" i="3" s="1"/>
  <c r="P440" i="3"/>
  <c r="S434" i="1"/>
  <c r="Q464" i="3" s="1"/>
  <c r="P464" i="3"/>
  <c r="S474" i="1"/>
  <c r="Q504" i="3" s="1"/>
  <c r="P504" i="3"/>
  <c r="S498" i="1"/>
  <c r="Q528" i="3" s="1"/>
  <c r="P528" i="3"/>
  <c r="S327" i="1"/>
  <c r="Q357" i="3" s="1"/>
  <c r="P357" i="3"/>
  <c r="S367" i="1"/>
  <c r="Q397" i="3" s="1"/>
  <c r="P397" i="3"/>
  <c r="S383" i="1"/>
  <c r="Q413" i="3" s="1"/>
  <c r="P413" i="3"/>
  <c r="S415" i="1"/>
  <c r="Q445" i="3" s="1"/>
  <c r="P445" i="3"/>
  <c r="S431" i="1"/>
  <c r="Q461" i="3" s="1"/>
  <c r="P461" i="3"/>
  <c r="S447" i="1"/>
  <c r="Q477" i="3" s="1"/>
  <c r="P477" i="3"/>
  <c r="S463" i="1"/>
  <c r="Q493" i="3" s="1"/>
  <c r="P493" i="3"/>
  <c r="S479" i="1"/>
  <c r="Q509" i="3" s="1"/>
  <c r="P509" i="3"/>
  <c r="S495" i="1"/>
  <c r="Q525" i="3" s="1"/>
  <c r="P525" i="3"/>
  <c r="S515" i="1"/>
  <c r="Q545" i="3" s="1"/>
  <c r="P545" i="3"/>
  <c r="S531" i="1"/>
  <c r="Q561" i="3" s="1"/>
  <c r="P561" i="3"/>
  <c r="S340" i="1"/>
  <c r="Q370" i="3" s="1"/>
  <c r="P370" i="3"/>
  <c r="Q3" i="1"/>
  <c r="R33" i="3" s="1"/>
  <c r="Q4" i="1"/>
  <c r="Q5" i="1"/>
  <c r="R35" i="3" s="1"/>
  <c r="Q6" i="1"/>
  <c r="R36" i="3" s="1"/>
  <c r="Q7" i="1"/>
  <c r="Q8" i="1"/>
  <c r="Q9" i="1"/>
  <c r="Q10" i="1"/>
  <c r="R40" i="3" s="1"/>
  <c r="Q11" i="1"/>
  <c r="Q12" i="1"/>
  <c r="R42" i="3" s="1"/>
  <c r="Q13" i="1"/>
  <c r="Q14" i="1"/>
  <c r="R44" i="3" s="1"/>
  <c r="Q15" i="1"/>
  <c r="Q16" i="1"/>
  <c r="Q17" i="1"/>
  <c r="R47" i="3" s="1"/>
  <c r="Q18" i="1"/>
  <c r="Q19" i="1"/>
  <c r="Q20" i="1"/>
  <c r="Q21" i="1"/>
  <c r="R51" i="3" s="1"/>
  <c r="Q22" i="1"/>
  <c r="Q23" i="1"/>
  <c r="Q24" i="1"/>
  <c r="Q25" i="1"/>
  <c r="R55" i="3" s="1"/>
  <c r="Q26" i="1"/>
  <c r="Q27" i="1"/>
  <c r="R57" i="3" s="1"/>
  <c r="Q28" i="1"/>
  <c r="Q29" i="1"/>
  <c r="R59" i="3" s="1"/>
  <c r="Q30" i="1"/>
  <c r="Q31" i="1"/>
  <c r="Q32" i="1"/>
  <c r="Q33" i="1"/>
  <c r="R63" i="3" s="1"/>
  <c r="Q34" i="1"/>
  <c r="Q35" i="1"/>
  <c r="Q36" i="1"/>
  <c r="Q37" i="1"/>
  <c r="R67" i="3" s="1"/>
  <c r="Q38" i="1"/>
  <c r="Q39" i="1"/>
  <c r="R69" i="3" s="1"/>
  <c r="Q40" i="1"/>
  <c r="Q41" i="1"/>
  <c r="R71" i="3" s="1"/>
  <c r="Q42" i="1"/>
  <c r="Q43" i="1"/>
  <c r="Q44" i="1"/>
  <c r="Q45" i="1"/>
  <c r="R75" i="3" s="1"/>
  <c r="Q46" i="1"/>
  <c r="Q47" i="1"/>
  <c r="Q48" i="1"/>
  <c r="Q49" i="1"/>
  <c r="R79" i="3" s="1"/>
  <c r="Q50" i="1"/>
  <c r="Q51" i="1"/>
  <c r="Q52" i="1"/>
  <c r="Q53" i="1"/>
  <c r="R83" i="3" s="1"/>
  <c r="Q54" i="1"/>
  <c r="Q55" i="1"/>
  <c r="R85" i="3" s="1"/>
  <c r="Q56" i="1"/>
  <c r="Q57" i="1"/>
  <c r="R87" i="3" s="1"/>
  <c r="Q58" i="1"/>
  <c r="Q59" i="1"/>
  <c r="Q60" i="1"/>
  <c r="Q61" i="1"/>
  <c r="R91" i="3" s="1"/>
  <c r="Q62" i="1"/>
  <c r="Q63" i="1"/>
  <c r="R93" i="3" s="1"/>
  <c r="Q64" i="1"/>
  <c r="Q65" i="1"/>
  <c r="R95" i="3" s="1"/>
  <c r="Q66" i="1"/>
  <c r="Q67" i="1"/>
  <c r="Q68" i="1"/>
  <c r="R98" i="3" s="1"/>
  <c r="Q69" i="1"/>
  <c r="Q70" i="1"/>
  <c r="Q71" i="1"/>
  <c r="Q72" i="1"/>
  <c r="R102" i="3" s="1"/>
  <c r="Q73" i="1"/>
  <c r="Q74" i="1"/>
  <c r="Q75" i="1"/>
  <c r="Q76" i="1"/>
  <c r="R106" i="3" s="1"/>
  <c r="Q77" i="1"/>
  <c r="Q78" i="1"/>
  <c r="Q79" i="1"/>
  <c r="Q80" i="1"/>
  <c r="R110" i="3" s="1"/>
  <c r="Q81" i="1"/>
  <c r="Q82" i="1"/>
  <c r="Q83" i="1"/>
  <c r="Q84" i="1"/>
  <c r="R114" i="3" s="1"/>
  <c r="Q85" i="1"/>
  <c r="Q86" i="1"/>
  <c r="Q87" i="1"/>
  <c r="Q88" i="1"/>
  <c r="R118" i="3" s="1"/>
  <c r="Q89" i="1"/>
  <c r="Q90" i="1"/>
  <c r="Q91" i="1"/>
  <c r="Q92" i="1"/>
  <c r="R122" i="3" s="1"/>
  <c r="Q93" i="1"/>
  <c r="Q94" i="1"/>
  <c r="Q95" i="1"/>
  <c r="Q96" i="1"/>
  <c r="R126" i="3" s="1"/>
  <c r="Q97" i="1"/>
  <c r="Q98" i="1"/>
  <c r="Q99" i="1"/>
  <c r="Q100" i="1"/>
  <c r="R130" i="3" s="1"/>
  <c r="Q101" i="1"/>
  <c r="Q102" i="1"/>
  <c r="Q103" i="1"/>
  <c r="Q104" i="1"/>
  <c r="R134" i="3" s="1"/>
  <c r="Q105" i="1"/>
  <c r="Q106" i="1"/>
  <c r="Q107" i="1"/>
  <c r="Q108" i="1"/>
  <c r="R138" i="3" s="1"/>
  <c r="Q109" i="1"/>
  <c r="Q110" i="1"/>
  <c r="Q111" i="1"/>
  <c r="Q112" i="1"/>
  <c r="R142" i="3" s="1"/>
  <c r="Q113" i="1"/>
  <c r="Q114" i="1"/>
  <c r="Q115" i="1"/>
  <c r="Q116" i="1"/>
  <c r="R146" i="3" s="1"/>
  <c r="Q117" i="1"/>
  <c r="Q118" i="1"/>
  <c r="Q119" i="1"/>
  <c r="Q120" i="1"/>
  <c r="R150" i="3" s="1"/>
  <c r="Q121" i="1"/>
  <c r="Q122" i="1"/>
  <c r="Q123" i="1"/>
  <c r="Q124" i="1"/>
  <c r="R154" i="3" s="1"/>
  <c r="Q125" i="1"/>
  <c r="Q126" i="1"/>
  <c r="R156" i="3" s="1"/>
  <c r="Q127" i="1"/>
  <c r="Q128" i="1"/>
  <c r="R158" i="3" s="1"/>
  <c r="Q129" i="1"/>
  <c r="Q130" i="1"/>
  <c r="Q131" i="1"/>
  <c r="Q132" i="1"/>
  <c r="R162" i="3" s="1"/>
  <c r="Q133" i="1"/>
  <c r="Q134" i="1"/>
  <c r="Q135" i="1"/>
  <c r="Q136" i="1"/>
  <c r="R166" i="3" s="1"/>
  <c r="Q137" i="1"/>
  <c r="Q138" i="1"/>
  <c r="Q139" i="1"/>
  <c r="Q140" i="1"/>
  <c r="R170" i="3" s="1"/>
  <c r="Q141" i="1"/>
  <c r="Q142" i="1"/>
  <c r="Q143" i="1"/>
  <c r="R173" i="3" s="1"/>
  <c r="Q144" i="1"/>
  <c r="R174" i="3" s="1"/>
  <c r="Q145" i="1"/>
  <c r="Q146" i="1"/>
  <c r="Q147" i="1"/>
  <c r="Q148" i="1"/>
  <c r="R178" i="3" s="1"/>
  <c r="Q149" i="1"/>
  <c r="Q150" i="1"/>
  <c r="Q151" i="1"/>
  <c r="Q152" i="1"/>
  <c r="R182" i="3" s="1"/>
  <c r="Q153" i="1"/>
  <c r="Q154" i="1"/>
  <c r="Q155" i="1"/>
  <c r="Q156" i="1"/>
  <c r="R186" i="3" s="1"/>
  <c r="Q157" i="1"/>
  <c r="Q158" i="1"/>
  <c r="Q159" i="1"/>
  <c r="O5" i="1"/>
  <c r="P35" i="3" s="1"/>
  <c r="Q2" i="1"/>
  <c r="R32" i="3" s="1"/>
  <c r="O3" i="1" l="1"/>
  <c r="P33" i="3" s="1"/>
  <c r="O143" i="1"/>
  <c r="P173" i="3" s="1"/>
  <c r="O55" i="1"/>
  <c r="P85" i="3" s="1"/>
  <c r="O39" i="1"/>
  <c r="P69" i="3" s="1"/>
  <c r="O27" i="1"/>
  <c r="P57" i="3" s="1"/>
  <c r="O125" i="1"/>
  <c r="P155" i="3" s="1"/>
  <c r="R155" i="3"/>
  <c r="O121" i="1"/>
  <c r="P151" i="3" s="1"/>
  <c r="R151" i="3"/>
  <c r="O117" i="1"/>
  <c r="P147" i="3" s="1"/>
  <c r="R147" i="3"/>
  <c r="O113" i="1"/>
  <c r="P143" i="3" s="1"/>
  <c r="R143" i="3"/>
  <c r="O109" i="1"/>
  <c r="P139" i="3" s="1"/>
  <c r="R139" i="3"/>
  <c r="O105" i="1"/>
  <c r="P135" i="3" s="1"/>
  <c r="R135" i="3"/>
  <c r="O101" i="1"/>
  <c r="P131" i="3" s="1"/>
  <c r="R131" i="3"/>
  <c r="O97" i="1"/>
  <c r="P127" i="3" s="1"/>
  <c r="R127" i="3"/>
  <c r="O93" i="1"/>
  <c r="P123" i="3" s="1"/>
  <c r="R123" i="3"/>
  <c r="O89" i="1"/>
  <c r="P119" i="3" s="1"/>
  <c r="R119" i="3"/>
  <c r="O85" i="1"/>
  <c r="P115" i="3" s="1"/>
  <c r="R115" i="3"/>
  <c r="O81" i="1"/>
  <c r="P111" i="3" s="1"/>
  <c r="R111" i="3"/>
  <c r="O77" i="1"/>
  <c r="P107" i="3" s="1"/>
  <c r="R107" i="3"/>
  <c r="O73" i="1"/>
  <c r="P103" i="3" s="1"/>
  <c r="R103" i="3"/>
  <c r="O69" i="1"/>
  <c r="P99" i="3" s="1"/>
  <c r="R99" i="3"/>
  <c r="O64" i="1"/>
  <c r="P94" i="3" s="1"/>
  <c r="R94" i="3"/>
  <c r="O60" i="1"/>
  <c r="P90" i="3" s="1"/>
  <c r="R90" i="3"/>
  <c r="O56" i="1"/>
  <c r="P86" i="3" s="1"/>
  <c r="R86" i="3"/>
  <c r="O52" i="1"/>
  <c r="P82" i="3" s="1"/>
  <c r="R82" i="3"/>
  <c r="O48" i="1"/>
  <c r="P78" i="3" s="1"/>
  <c r="R78" i="3"/>
  <c r="O44" i="1"/>
  <c r="P74" i="3" s="1"/>
  <c r="R74" i="3"/>
  <c r="O40" i="1"/>
  <c r="P70" i="3" s="1"/>
  <c r="R70" i="3"/>
  <c r="O36" i="1"/>
  <c r="P66" i="3" s="1"/>
  <c r="R66" i="3"/>
  <c r="O32" i="1"/>
  <c r="P62" i="3" s="1"/>
  <c r="R62" i="3"/>
  <c r="O28" i="1"/>
  <c r="P58" i="3" s="1"/>
  <c r="R58" i="3"/>
  <c r="O24" i="1"/>
  <c r="P54" i="3" s="1"/>
  <c r="R54" i="3"/>
  <c r="O20" i="1"/>
  <c r="P50" i="3" s="1"/>
  <c r="R50" i="3"/>
  <c r="O16" i="1"/>
  <c r="P46" i="3" s="1"/>
  <c r="R46" i="3"/>
  <c r="O8" i="1"/>
  <c r="P38" i="3" s="1"/>
  <c r="R38" i="3"/>
  <c r="O4" i="1"/>
  <c r="P34" i="3" s="1"/>
  <c r="R34" i="3"/>
  <c r="O159" i="1"/>
  <c r="P189" i="3" s="1"/>
  <c r="R189" i="3"/>
  <c r="O155" i="1"/>
  <c r="P185" i="3" s="1"/>
  <c r="R185" i="3"/>
  <c r="O151" i="1"/>
  <c r="P181" i="3" s="1"/>
  <c r="R181" i="3"/>
  <c r="O147" i="1"/>
  <c r="P177" i="3" s="1"/>
  <c r="R177" i="3"/>
  <c r="O139" i="1"/>
  <c r="P169" i="3" s="1"/>
  <c r="R169" i="3"/>
  <c r="O135" i="1"/>
  <c r="P165" i="3" s="1"/>
  <c r="R165" i="3"/>
  <c r="O131" i="1"/>
  <c r="P161" i="3" s="1"/>
  <c r="R161" i="3"/>
  <c r="O127" i="1"/>
  <c r="P157" i="3" s="1"/>
  <c r="R157" i="3"/>
  <c r="O123" i="1"/>
  <c r="P153" i="3" s="1"/>
  <c r="R153" i="3"/>
  <c r="O119" i="1"/>
  <c r="P149" i="3" s="1"/>
  <c r="R149" i="3"/>
  <c r="O115" i="1"/>
  <c r="P145" i="3" s="1"/>
  <c r="R145" i="3"/>
  <c r="O111" i="1"/>
  <c r="P141" i="3" s="1"/>
  <c r="R141" i="3"/>
  <c r="O107" i="1"/>
  <c r="P137" i="3" s="1"/>
  <c r="R137" i="3"/>
  <c r="O103" i="1"/>
  <c r="P133" i="3" s="1"/>
  <c r="R133" i="3"/>
  <c r="O99" i="1"/>
  <c r="P129" i="3" s="1"/>
  <c r="R129" i="3"/>
  <c r="O95" i="1"/>
  <c r="P125" i="3" s="1"/>
  <c r="R125" i="3"/>
  <c r="O91" i="1"/>
  <c r="P121" i="3" s="1"/>
  <c r="R121" i="3"/>
  <c r="O87" i="1"/>
  <c r="P117" i="3" s="1"/>
  <c r="R117" i="3"/>
  <c r="O83" i="1"/>
  <c r="P113" i="3" s="1"/>
  <c r="R113" i="3"/>
  <c r="O79" i="1"/>
  <c r="P109" i="3" s="1"/>
  <c r="R109" i="3"/>
  <c r="O75" i="1"/>
  <c r="P105" i="3" s="1"/>
  <c r="R105" i="3"/>
  <c r="O71" i="1"/>
  <c r="P101" i="3" s="1"/>
  <c r="R101" i="3"/>
  <c r="O67" i="1"/>
  <c r="P97" i="3" s="1"/>
  <c r="R97" i="3"/>
  <c r="O59" i="1"/>
  <c r="P89" i="3" s="1"/>
  <c r="R89" i="3"/>
  <c r="O51" i="1"/>
  <c r="P81" i="3" s="1"/>
  <c r="R81" i="3"/>
  <c r="O47" i="1"/>
  <c r="P77" i="3" s="1"/>
  <c r="R77" i="3"/>
  <c r="O43" i="1"/>
  <c r="P73" i="3" s="1"/>
  <c r="R73" i="3"/>
  <c r="O35" i="1"/>
  <c r="P65" i="3" s="1"/>
  <c r="R65" i="3"/>
  <c r="O31" i="1"/>
  <c r="P61" i="3" s="1"/>
  <c r="R61" i="3"/>
  <c r="O23" i="1"/>
  <c r="P53" i="3" s="1"/>
  <c r="R53" i="3"/>
  <c r="O19" i="1"/>
  <c r="P49" i="3" s="1"/>
  <c r="R49" i="3"/>
  <c r="O15" i="1"/>
  <c r="P45" i="3" s="1"/>
  <c r="R45" i="3"/>
  <c r="O11" i="1"/>
  <c r="P41" i="3" s="1"/>
  <c r="R41" i="3"/>
  <c r="O7" i="1"/>
  <c r="P37" i="3" s="1"/>
  <c r="R37" i="3"/>
  <c r="O63" i="1"/>
  <c r="P93" i="3" s="1"/>
  <c r="O12" i="1"/>
  <c r="P42" i="3" s="1"/>
  <c r="O158" i="1"/>
  <c r="P188" i="3" s="1"/>
  <c r="R188" i="3"/>
  <c r="O154" i="1"/>
  <c r="P184" i="3" s="1"/>
  <c r="R184" i="3"/>
  <c r="O150" i="1"/>
  <c r="P180" i="3" s="1"/>
  <c r="R180" i="3"/>
  <c r="O146" i="1"/>
  <c r="P176" i="3" s="1"/>
  <c r="R176" i="3"/>
  <c r="O142" i="1"/>
  <c r="P172" i="3" s="1"/>
  <c r="R172" i="3"/>
  <c r="O138" i="1"/>
  <c r="P168" i="3" s="1"/>
  <c r="R168" i="3"/>
  <c r="O134" i="1"/>
  <c r="P164" i="3" s="1"/>
  <c r="R164" i="3"/>
  <c r="O130" i="1"/>
  <c r="P160" i="3" s="1"/>
  <c r="R160" i="3"/>
  <c r="O122" i="1"/>
  <c r="P152" i="3" s="1"/>
  <c r="R152" i="3"/>
  <c r="O118" i="1"/>
  <c r="P148" i="3" s="1"/>
  <c r="R148" i="3"/>
  <c r="O114" i="1"/>
  <c r="P144" i="3" s="1"/>
  <c r="R144" i="3"/>
  <c r="O110" i="1"/>
  <c r="P140" i="3" s="1"/>
  <c r="R140" i="3"/>
  <c r="O106" i="1"/>
  <c r="P136" i="3" s="1"/>
  <c r="R136" i="3"/>
  <c r="O102" i="1"/>
  <c r="P132" i="3" s="1"/>
  <c r="R132" i="3"/>
  <c r="O98" i="1"/>
  <c r="P128" i="3" s="1"/>
  <c r="R128" i="3"/>
  <c r="O94" i="1"/>
  <c r="P124" i="3" s="1"/>
  <c r="R124" i="3"/>
  <c r="O90" i="1"/>
  <c r="P120" i="3" s="1"/>
  <c r="R120" i="3"/>
  <c r="O86" i="1"/>
  <c r="P116" i="3" s="1"/>
  <c r="R116" i="3"/>
  <c r="O82" i="1"/>
  <c r="P112" i="3" s="1"/>
  <c r="R112" i="3"/>
  <c r="O78" i="1"/>
  <c r="P108" i="3" s="1"/>
  <c r="R108" i="3"/>
  <c r="O74" i="1"/>
  <c r="P104" i="3" s="1"/>
  <c r="R104" i="3"/>
  <c r="O70" i="1"/>
  <c r="P100" i="3" s="1"/>
  <c r="R100" i="3"/>
  <c r="O66" i="1"/>
  <c r="P96" i="3" s="1"/>
  <c r="R96" i="3"/>
  <c r="O62" i="1"/>
  <c r="P92" i="3" s="1"/>
  <c r="R92" i="3"/>
  <c r="O58" i="1"/>
  <c r="P88" i="3" s="1"/>
  <c r="R88" i="3"/>
  <c r="O54" i="1"/>
  <c r="P84" i="3" s="1"/>
  <c r="R84" i="3"/>
  <c r="O50" i="1"/>
  <c r="P80" i="3" s="1"/>
  <c r="R80" i="3"/>
  <c r="O46" i="1"/>
  <c r="P76" i="3" s="1"/>
  <c r="R76" i="3"/>
  <c r="O42" i="1"/>
  <c r="P72" i="3" s="1"/>
  <c r="R72" i="3"/>
  <c r="O38" i="1"/>
  <c r="P68" i="3" s="1"/>
  <c r="R68" i="3"/>
  <c r="O34" i="1"/>
  <c r="P64" i="3" s="1"/>
  <c r="R64" i="3"/>
  <c r="O30" i="1"/>
  <c r="P60" i="3" s="1"/>
  <c r="R60" i="3"/>
  <c r="O26" i="1"/>
  <c r="P56" i="3" s="1"/>
  <c r="R56" i="3"/>
  <c r="O22" i="1"/>
  <c r="P52" i="3" s="1"/>
  <c r="R52" i="3"/>
  <c r="O18" i="1"/>
  <c r="P48" i="3" s="1"/>
  <c r="R48" i="3"/>
  <c r="O157" i="1"/>
  <c r="P187" i="3" s="1"/>
  <c r="R187" i="3"/>
  <c r="O153" i="1"/>
  <c r="P183" i="3" s="1"/>
  <c r="R183" i="3"/>
  <c r="O149" i="1"/>
  <c r="P179" i="3" s="1"/>
  <c r="R179" i="3"/>
  <c r="O145" i="1"/>
  <c r="P175" i="3" s="1"/>
  <c r="R175" i="3"/>
  <c r="O141" i="1"/>
  <c r="P171" i="3" s="1"/>
  <c r="R171" i="3"/>
  <c r="O137" i="1"/>
  <c r="P167" i="3" s="1"/>
  <c r="R167" i="3"/>
  <c r="O133" i="1"/>
  <c r="P163" i="3" s="1"/>
  <c r="R163" i="3"/>
  <c r="O129" i="1"/>
  <c r="P159" i="3" s="1"/>
  <c r="R159" i="3"/>
  <c r="O13" i="1"/>
  <c r="P43" i="3" s="1"/>
  <c r="R43" i="3"/>
  <c r="O9" i="1"/>
  <c r="P39" i="3" s="1"/>
  <c r="R39" i="3"/>
  <c r="O2" i="1"/>
  <c r="P32" i="3" s="1"/>
  <c r="T2" i="1"/>
  <c r="S111" i="1"/>
  <c r="Q141" i="3" s="1"/>
  <c r="T159" i="1"/>
  <c r="S189" i="3" s="1"/>
  <c r="T155" i="1"/>
  <c r="S185" i="3" s="1"/>
  <c r="T151" i="1"/>
  <c r="S181" i="3" s="1"/>
  <c r="T147" i="1"/>
  <c r="S177" i="3" s="1"/>
  <c r="T143" i="1"/>
  <c r="S173" i="3" s="1"/>
  <c r="T139" i="1"/>
  <c r="S169" i="3" s="1"/>
  <c r="T135" i="1"/>
  <c r="S165" i="3" s="1"/>
  <c r="T131" i="1"/>
  <c r="S161" i="3" s="1"/>
  <c r="S3" i="1"/>
  <c r="Q33" i="3" s="1"/>
  <c r="O156" i="1"/>
  <c r="P186" i="3" s="1"/>
  <c r="T156" i="1"/>
  <c r="S186" i="3" s="1"/>
  <c r="O152" i="1"/>
  <c r="P182" i="3" s="1"/>
  <c r="T152" i="1"/>
  <c r="S182" i="3" s="1"/>
  <c r="O148" i="1"/>
  <c r="P178" i="3" s="1"/>
  <c r="T148" i="1"/>
  <c r="S178" i="3" s="1"/>
  <c r="O144" i="1"/>
  <c r="P174" i="3" s="1"/>
  <c r="T144" i="1"/>
  <c r="S174" i="3" s="1"/>
  <c r="O140" i="1"/>
  <c r="P170" i="3" s="1"/>
  <c r="T140" i="1"/>
  <c r="S170" i="3" s="1"/>
  <c r="O136" i="1"/>
  <c r="P166" i="3" s="1"/>
  <c r="T136" i="1"/>
  <c r="S166" i="3" s="1"/>
  <c r="O132" i="1"/>
  <c r="P162" i="3" s="1"/>
  <c r="T132" i="1"/>
  <c r="S162" i="3" s="1"/>
  <c r="O128" i="1"/>
  <c r="P158" i="3" s="1"/>
  <c r="T128" i="1"/>
  <c r="S158" i="3" s="1"/>
  <c r="O126" i="1"/>
  <c r="P156" i="3" s="1"/>
  <c r="T126" i="1"/>
  <c r="S156" i="3" s="1"/>
  <c r="S5" i="1"/>
  <c r="Q35" i="3" s="1"/>
  <c r="T158" i="1"/>
  <c r="S188" i="3" s="1"/>
  <c r="T154" i="1"/>
  <c r="S184" i="3" s="1"/>
  <c r="T150" i="1"/>
  <c r="S180" i="3" s="1"/>
  <c r="T146" i="1"/>
  <c r="S176" i="3" s="1"/>
  <c r="T142" i="1"/>
  <c r="S172" i="3" s="1"/>
  <c r="T138" i="1"/>
  <c r="S168" i="3" s="1"/>
  <c r="T134" i="1"/>
  <c r="S164" i="3" s="1"/>
  <c r="T130" i="1"/>
  <c r="S160" i="3" s="1"/>
  <c r="T127" i="1"/>
  <c r="S157" i="3" s="1"/>
  <c r="S143" i="1"/>
  <c r="Q173" i="3" s="1"/>
  <c r="T157" i="1"/>
  <c r="S187" i="3" s="1"/>
  <c r="T153" i="1"/>
  <c r="S183" i="3" s="1"/>
  <c r="T149" i="1"/>
  <c r="S179" i="3" s="1"/>
  <c r="T145" i="1"/>
  <c r="S175" i="3" s="1"/>
  <c r="T141" i="1"/>
  <c r="S171" i="3" s="1"/>
  <c r="T137" i="1"/>
  <c r="S167" i="3" s="1"/>
  <c r="T133" i="1"/>
  <c r="S163" i="3" s="1"/>
  <c r="T129" i="1"/>
  <c r="S159" i="3" s="1"/>
  <c r="O124" i="1"/>
  <c r="P154" i="3" s="1"/>
  <c r="T124" i="1"/>
  <c r="S154" i="3" s="1"/>
  <c r="O120" i="1"/>
  <c r="P150" i="3" s="1"/>
  <c r="T120" i="1"/>
  <c r="S150" i="3" s="1"/>
  <c r="O116" i="1"/>
  <c r="P146" i="3" s="1"/>
  <c r="T116" i="1"/>
  <c r="S146" i="3" s="1"/>
  <c r="O112" i="1"/>
  <c r="P142" i="3" s="1"/>
  <c r="T112" i="1"/>
  <c r="S142" i="3" s="1"/>
  <c r="O108" i="1"/>
  <c r="P138" i="3" s="1"/>
  <c r="T108" i="1"/>
  <c r="S138" i="3" s="1"/>
  <c r="O104" i="1"/>
  <c r="P134" i="3" s="1"/>
  <c r="T104" i="1"/>
  <c r="S134" i="3" s="1"/>
  <c r="O100" i="1"/>
  <c r="P130" i="3" s="1"/>
  <c r="T100" i="1"/>
  <c r="S130" i="3" s="1"/>
  <c r="O96" i="1"/>
  <c r="P126" i="3" s="1"/>
  <c r="T96" i="1"/>
  <c r="S126" i="3" s="1"/>
  <c r="O92" i="1"/>
  <c r="P122" i="3" s="1"/>
  <c r="T92" i="1"/>
  <c r="S122" i="3" s="1"/>
  <c r="O88" i="1"/>
  <c r="P118" i="3" s="1"/>
  <c r="T88" i="1"/>
  <c r="S118" i="3" s="1"/>
  <c r="O84" i="1"/>
  <c r="P114" i="3" s="1"/>
  <c r="T84" i="1"/>
  <c r="S114" i="3" s="1"/>
  <c r="O80" i="1"/>
  <c r="P110" i="3" s="1"/>
  <c r="T80" i="1"/>
  <c r="S110" i="3" s="1"/>
  <c r="O76" i="1"/>
  <c r="P106" i="3" s="1"/>
  <c r="T76" i="1"/>
  <c r="S106" i="3" s="1"/>
  <c r="O72" i="1"/>
  <c r="P102" i="3" s="1"/>
  <c r="T72" i="1"/>
  <c r="S102" i="3" s="1"/>
  <c r="O68" i="1"/>
  <c r="P98" i="3" s="1"/>
  <c r="T68" i="1"/>
  <c r="S98" i="3" s="1"/>
  <c r="O65" i="1"/>
  <c r="P95" i="3" s="1"/>
  <c r="T65" i="1"/>
  <c r="S95" i="3" s="1"/>
  <c r="O61" i="1"/>
  <c r="P91" i="3" s="1"/>
  <c r="T61" i="1"/>
  <c r="S91" i="3" s="1"/>
  <c r="O57" i="1"/>
  <c r="P87" i="3" s="1"/>
  <c r="T57" i="1"/>
  <c r="S87" i="3" s="1"/>
  <c r="O53" i="1"/>
  <c r="P83" i="3" s="1"/>
  <c r="T53" i="1"/>
  <c r="S83" i="3" s="1"/>
  <c r="O49" i="1"/>
  <c r="P79" i="3" s="1"/>
  <c r="T49" i="1"/>
  <c r="S79" i="3" s="1"/>
  <c r="O45" i="1"/>
  <c r="P75" i="3" s="1"/>
  <c r="T45" i="1"/>
  <c r="S75" i="3" s="1"/>
  <c r="O41" i="1"/>
  <c r="P71" i="3" s="1"/>
  <c r="T41" i="1"/>
  <c r="S71" i="3" s="1"/>
  <c r="O37" i="1"/>
  <c r="P67" i="3" s="1"/>
  <c r="T37" i="1"/>
  <c r="S67" i="3" s="1"/>
  <c r="O33" i="1"/>
  <c r="P63" i="3" s="1"/>
  <c r="T33" i="1"/>
  <c r="S63" i="3" s="1"/>
  <c r="O29" i="1"/>
  <c r="P59" i="3" s="1"/>
  <c r="T29" i="1"/>
  <c r="S59" i="3" s="1"/>
  <c r="O25" i="1"/>
  <c r="P55" i="3" s="1"/>
  <c r="T25" i="1"/>
  <c r="S55" i="3" s="1"/>
  <c r="O21" i="1"/>
  <c r="P51" i="3" s="1"/>
  <c r="T21" i="1"/>
  <c r="S51" i="3" s="1"/>
  <c r="O17" i="1"/>
  <c r="P47" i="3" s="1"/>
  <c r="T17" i="1"/>
  <c r="S47" i="3" s="1"/>
  <c r="O14" i="1"/>
  <c r="P44" i="3" s="1"/>
  <c r="T14" i="1"/>
  <c r="S44" i="3" s="1"/>
  <c r="O10" i="1"/>
  <c r="P40" i="3" s="1"/>
  <c r="T10" i="1"/>
  <c r="S40" i="3" s="1"/>
  <c r="O6" i="1"/>
  <c r="P36" i="3" s="1"/>
  <c r="T6" i="1"/>
  <c r="S36" i="3" s="1"/>
  <c r="T123" i="1"/>
  <c r="S153" i="3" s="1"/>
  <c r="T119" i="1"/>
  <c r="S149" i="3" s="1"/>
  <c r="T115" i="1"/>
  <c r="S145" i="3" s="1"/>
  <c r="T111" i="1"/>
  <c r="S141" i="3" s="1"/>
  <c r="T107" i="1"/>
  <c r="S137" i="3" s="1"/>
  <c r="T103" i="1"/>
  <c r="S133" i="3" s="1"/>
  <c r="T99" i="1"/>
  <c r="S129" i="3" s="1"/>
  <c r="T95" i="1"/>
  <c r="S125" i="3" s="1"/>
  <c r="T91" i="1"/>
  <c r="S121" i="3" s="1"/>
  <c r="T87" i="1"/>
  <c r="S117" i="3" s="1"/>
  <c r="T83" i="1"/>
  <c r="S113" i="3" s="1"/>
  <c r="T79" i="1"/>
  <c r="S109" i="3" s="1"/>
  <c r="T75" i="1"/>
  <c r="S105" i="3" s="1"/>
  <c r="T71" i="1"/>
  <c r="S101" i="3" s="1"/>
  <c r="T64" i="1"/>
  <c r="S94" i="3" s="1"/>
  <c r="T60" i="1"/>
  <c r="S90" i="3" s="1"/>
  <c r="T56" i="1"/>
  <c r="S86" i="3" s="1"/>
  <c r="T52" i="1"/>
  <c r="S82" i="3" s="1"/>
  <c r="T48" i="1"/>
  <c r="S78" i="3" s="1"/>
  <c r="T44" i="1"/>
  <c r="S74" i="3" s="1"/>
  <c r="T40" i="1"/>
  <c r="S70" i="3" s="1"/>
  <c r="T36" i="1"/>
  <c r="S66" i="3" s="1"/>
  <c r="T32" i="1"/>
  <c r="S62" i="3" s="1"/>
  <c r="T28" i="1"/>
  <c r="S58" i="3" s="1"/>
  <c r="T24" i="1"/>
  <c r="S54" i="3" s="1"/>
  <c r="T20" i="1"/>
  <c r="S50" i="3" s="1"/>
  <c r="T16" i="1"/>
  <c r="S46" i="3" s="1"/>
  <c r="T13" i="1"/>
  <c r="S43" i="3" s="1"/>
  <c r="T9" i="1"/>
  <c r="S39" i="3" s="1"/>
  <c r="T5" i="1"/>
  <c r="S35" i="3" s="1"/>
  <c r="T122" i="1"/>
  <c r="S152" i="3" s="1"/>
  <c r="T118" i="1"/>
  <c r="S148" i="3" s="1"/>
  <c r="T114" i="1"/>
  <c r="S144" i="3" s="1"/>
  <c r="T110" i="1"/>
  <c r="S140" i="3" s="1"/>
  <c r="T106" i="1"/>
  <c r="S136" i="3" s="1"/>
  <c r="T102" i="1"/>
  <c r="S132" i="3" s="1"/>
  <c r="T98" i="1"/>
  <c r="S128" i="3" s="1"/>
  <c r="T94" i="1"/>
  <c r="S124" i="3" s="1"/>
  <c r="T90" i="1"/>
  <c r="S120" i="3" s="1"/>
  <c r="T86" i="1"/>
  <c r="S116" i="3" s="1"/>
  <c r="T82" i="1"/>
  <c r="S112" i="3" s="1"/>
  <c r="T78" i="1"/>
  <c r="S108" i="3" s="1"/>
  <c r="T74" i="1"/>
  <c r="S104" i="3" s="1"/>
  <c r="T70" i="1"/>
  <c r="S100" i="3" s="1"/>
  <c r="T67" i="1"/>
  <c r="S97" i="3" s="1"/>
  <c r="T63" i="1"/>
  <c r="S93" i="3" s="1"/>
  <c r="T59" i="1"/>
  <c r="S89" i="3" s="1"/>
  <c r="T55" i="1"/>
  <c r="S85" i="3" s="1"/>
  <c r="T51" i="1"/>
  <c r="S81" i="3" s="1"/>
  <c r="T47" i="1"/>
  <c r="S77" i="3" s="1"/>
  <c r="T43" i="1"/>
  <c r="S73" i="3" s="1"/>
  <c r="T39" i="1"/>
  <c r="S69" i="3" s="1"/>
  <c r="T35" i="1"/>
  <c r="S65" i="3" s="1"/>
  <c r="T31" i="1"/>
  <c r="S61" i="3" s="1"/>
  <c r="T27" i="1"/>
  <c r="S57" i="3" s="1"/>
  <c r="T23" i="1"/>
  <c r="S53" i="3" s="1"/>
  <c r="T19" i="1"/>
  <c r="S49" i="3" s="1"/>
  <c r="T12" i="1"/>
  <c r="S42" i="3" s="1"/>
  <c r="T8" i="1"/>
  <c r="S38" i="3" s="1"/>
  <c r="T4" i="1"/>
  <c r="S34" i="3" s="1"/>
  <c r="T125" i="1"/>
  <c r="S155" i="3" s="1"/>
  <c r="T121" i="1"/>
  <c r="S151" i="3" s="1"/>
  <c r="T117" i="1"/>
  <c r="S147" i="3" s="1"/>
  <c r="T113" i="1"/>
  <c r="S143" i="3" s="1"/>
  <c r="T109" i="1"/>
  <c r="S139" i="3" s="1"/>
  <c r="T105" i="1"/>
  <c r="S135" i="3" s="1"/>
  <c r="T101" i="1"/>
  <c r="S131" i="3" s="1"/>
  <c r="T97" i="1"/>
  <c r="S127" i="3" s="1"/>
  <c r="T93" i="1"/>
  <c r="S123" i="3" s="1"/>
  <c r="T89" i="1"/>
  <c r="S119" i="3" s="1"/>
  <c r="T85" i="1"/>
  <c r="S115" i="3" s="1"/>
  <c r="T81" i="1"/>
  <c r="S111" i="3" s="1"/>
  <c r="T77" i="1"/>
  <c r="S107" i="3" s="1"/>
  <c r="T73" i="1"/>
  <c r="S103" i="3" s="1"/>
  <c r="T69" i="1"/>
  <c r="S99" i="3" s="1"/>
  <c r="T66" i="1"/>
  <c r="S96" i="3" s="1"/>
  <c r="T62" i="1"/>
  <c r="S92" i="3" s="1"/>
  <c r="T58" i="1"/>
  <c r="S88" i="3" s="1"/>
  <c r="T54" i="1"/>
  <c r="S84" i="3" s="1"/>
  <c r="T50" i="1"/>
  <c r="S80" i="3" s="1"/>
  <c r="T46" i="1"/>
  <c r="S76" i="3" s="1"/>
  <c r="T42" i="1"/>
  <c r="S72" i="3" s="1"/>
  <c r="T38" i="1"/>
  <c r="S68" i="3" s="1"/>
  <c r="T34" i="1"/>
  <c r="S64" i="3" s="1"/>
  <c r="T30" i="1"/>
  <c r="S60" i="3" s="1"/>
  <c r="T26" i="1"/>
  <c r="S56" i="3" s="1"/>
  <c r="T22" i="1"/>
  <c r="S52" i="3" s="1"/>
  <c r="T18" i="1"/>
  <c r="S48" i="3" s="1"/>
  <c r="T15" i="1"/>
  <c r="S45" i="3" s="1"/>
  <c r="T11" i="1"/>
  <c r="S41" i="3" s="1"/>
  <c r="T7" i="1"/>
  <c r="S37" i="3" s="1"/>
  <c r="T3" i="1"/>
  <c r="S33" i="3" s="1"/>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K152" i="3"/>
  <c r="AK153" i="3"/>
  <c r="AK154" i="3"/>
  <c r="AK155" i="3"/>
  <c r="AK156" i="3"/>
  <c r="AK157" i="3"/>
  <c r="AK158" i="3"/>
  <c r="AK159" i="3"/>
  <c r="AK160" i="3"/>
  <c r="AK161" i="3"/>
  <c r="AK162" i="3"/>
  <c r="AK163" i="3"/>
  <c r="AK164" i="3"/>
  <c r="AK165" i="3"/>
  <c r="AK166" i="3"/>
  <c r="AK167" i="3"/>
  <c r="AK168" i="3"/>
  <c r="AK169" i="3"/>
  <c r="AK170" i="3"/>
  <c r="AK171" i="3"/>
  <c r="AK172" i="3"/>
  <c r="AK173" i="3"/>
  <c r="AK174" i="3"/>
  <c r="AK175" i="3"/>
  <c r="AK176" i="3"/>
  <c r="AK177" i="3"/>
  <c r="AK178" i="3"/>
  <c r="AK179" i="3"/>
  <c r="AK180" i="3"/>
  <c r="AK181" i="3"/>
  <c r="AK182" i="3"/>
  <c r="AK183" i="3"/>
  <c r="AK184" i="3"/>
  <c r="AK185" i="3"/>
  <c r="AK186" i="3"/>
  <c r="AK187" i="3"/>
  <c r="AK188" i="3"/>
  <c r="AK189" i="3"/>
  <c r="AK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I133" i="3"/>
  <c r="AI134" i="3"/>
  <c r="AI135" i="3"/>
  <c r="AI136" i="3"/>
  <c r="AI137" i="3"/>
  <c r="AI138" i="3"/>
  <c r="AI139" i="3"/>
  <c r="AI140" i="3"/>
  <c r="AI141" i="3"/>
  <c r="AI142" i="3"/>
  <c r="AI143" i="3"/>
  <c r="AI144" i="3"/>
  <c r="AI145" i="3"/>
  <c r="AI146" i="3"/>
  <c r="AI147" i="3"/>
  <c r="AI148" i="3"/>
  <c r="AI149" i="3"/>
  <c r="AI150" i="3"/>
  <c r="AI151" i="3"/>
  <c r="AI152" i="3"/>
  <c r="AI153" i="3"/>
  <c r="AI154" i="3"/>
  <c r="AI155" i="3"/>
  <c r="AI156" i="3"/>
  <c r="AI157" i="3"/>
  <c r="AI158" i="3"/>
  <c r="AI159" i="3"/>
  <c r="AI160" i="3"/>
  <c r="AI161" i="3"/>
  <c r="AI162" i="3"/>
  <c r="AI163" i="3"/>
  <c r="AI164" i="3"/>
  <c r="AI165" i="3"/>
  <c r="AI166" i="3"/>
  <c r="AI167" i="3"/>
  <c r="AI168" i="3"/>
  <c r="AI169" i="3"/>
  <c r="AI170" i="3"/>
  <c r="AI171" i="3"/>
  <c r="AI172" i="3"/>
  <c r="AI173" i="3"/>
  <c r="AI174" i="3"/>
  <c r="AI175" i="3"/>
  <c r="AI176" i="3"/>
  <c r="AI177" i="3"/>
  <c r="AI178" i="3"/>
  <c r="AI179" i="3"/>
  <c r="AI180" i="3"/>
  <c r="AI181" i="3"/>
  <c r="AI182" i="3"/>
  <c r="AI183" i="3"/>
  <c r="AI184" i="3"/>
  <c r="AI185" i="3"/>
  <c r="AI186" i="3"/>
  <c r="AI187" i="3"/>
  <c r="AI188" i="3"/>
  <c r="AI189" i="3"/>
  <c r="AI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32" i="3"/>
  <c r="S55" i="1" l="1"/>
  <c r="Q85" i="3" s="1"/>
  <c r="S38" i="1"/>
  <c r="Q68" i="3" s="1"/>
  <c r="S48" i="1"/>
  <c r="Q78" i="3" s="1"/>
  <c r="S40" i="1"/>
  <c r="Q70" i="3" s="1"/>
  <c r="S81" i="1"/>
  <c r="Q111" i="3" s="1"/>
  <c r="S127" i="1"/>
  <c r="Q157" i="3" s="1"/>
  <c r="S4" i="1"/>
  <c r="Q34" i="3" s="1"/>
  <c r="S39" i="1"/>
  <c r="Q69" i="3" s="1"/>
  <c r="S93" i="1"/>
  <c r="Q123" i="3" s="1"/>
  <c r="S11" i="1"/>
  <c r="Q41" i="3" s="1"/>
  <c r="S70" i="1"/>
  <c r="Q100" i="3" s="1"/>
  <c r="S99" i="1"/>
  <c r="Q129" i="3" s="1"/>
  <c r="S27" i="1"/>
  <c r="Q57" i="3" s="1"/>
  <c r="S109" i="1"/>
  <c r="Q139" i="3" s="1"/>
  <c r="S86" i="1"/>
  <c r="Q116" i="3" s="1"/>
  <c r="S26" i="1"/>
  <c r="Q56" i="3" s="1"/>
  <c r="S110" i="1"/>
  <c r="Q140" i="3" s="1"/>
  <c r="S123" i="1"/>
  <c r="Q153" i="3" s="1"/>
  <c r="S130" i="1"/>
  <c r="Q160" i="3" s="1"/>
  <c r="S36" i="1"/>
  <c r="Q66" i="3" s="1"/>
  <c r="S2" i="1"/>
  <c r="S8" i="1"/>
  <c r="Q38" i="3" s="1"/>
  <c r="S60" i="1"/>
  <c r="Q90" i="3" s="1"/>
  <c r="S69" i="1"/>
  <c r="Q99" i="3" s="1"/>
  <c r="S141" i="1"/>
  <c r="Q171" i="3" s="1"/>
  <c r="S51" i="1"/>
  <c r="Q81" i="3" s="1"/>
  <c r="S149" i="1"/>
  <c r="Q179" i="3" s="1"/>
  <c r="S52" i="1"/>
  <c r="Q82" i="3" s="1"/>
  <c r="S28" i="1"/>
  <c r="Q58" i="3" s="1"/>
  <c r="S75" i="1"/>
  <c r="Q105" i="3" s="1"/>
  <c r="S85" i="1"/>
  <c r="Q115" i="3" s="1"/>
  <c r="S62" i="1"/>
  <c r="Q92" i="3" s="1"/>
  <c r="S125" i="1"/>
  <c r="Q155" i="3" s="1"/>
  <c r="S154" i="1"/>
  <c r="Q184" i="3" s="1"/>
  <c r="S118" i="1"/>
  <c r="Q148" i="3" s="1"/>
  <c r="S20" i="1"/>
  <c r="Q50" i="3" s="1"/>
  <c r="S78" i="1"/>
  <c r="Q108" i="3" s="1"/>
  <c r="S115" i="1"/>
  <c r="Q145" i="3" s="1"/>
  <c r="S12" i="1"/>
  <c r="Q42" i="3" s="1"/>
  <c r="S43" i="1"/>
  <c r="Q73" i="3" s="1"/>
  <c r="S101" i="1"/>
  <c r="Q131" i="3" s="1"/>
  <c r="S151" i="1"/>
  <c r="Q181" i="3" s="1"/>
  <c r="S30" i="1"/>
  <c r="Q60" i="3" s="1"/>
  <c r="S67" i="1"/>
  <c r="Q97" i="3" s="1"/>
  <c r="S133" i="1"/>
  <c r="Q163" i="3" s="1"/>
  <c r="S44" i="1"/>
  <c r="Q74" i="3" s="1"/>
  <c r="S83" i="1"/>
  <c r="Q113" i="3" s="1"/>
  <c r="S139" i="1"/>
  <c r="Q169" i="3" s="1"/>
  <c r="S102" i="1"/>
  <c r="Q132" i="3" s="1"/>
  <c r="S22" i="1"/>
  <c r="Q52" i="3" s="1"/>
  <c r="S157" i="1"/>
  <c r="Q187" i="3" s="1"/>
  <c r="S19" i="1"/>
  <c r="Q49" i="3" s="1"/>
  <c r="S46" i="1"/>
  <c r="Q76" i="3" s="1"/>
  <c r="S77" i="1"/>
  <c r="Q107" i="3" s="1"/>
  <c r="S103" i="1"/>
  <c r="Q133" i="3" s="1"/>
  <c r="S138" i="1"/>
  <c r="Q168" i="3" s="1"/>
  <c r="S159" i="1"/>
  <c r="Q189" i="3" s="1"/>
  <c r="S107" i="1"/>
  <c r="Q137" i="3" s="1"/>
  <c r="S31" i="1"/>
  <c r="Q61" i="3" s="1"/>
  <c r="S63" i="1"/>
  <c r="Q93" i="3" s="1"/>
  <c r="S94" i="1"/>
  <c r="Q124" i="3" s="1"/>
  <c r="S121" i="1"/>
  <c r="Q151" i="3" s="1"/>
  <c r="S13" i="1"/>
  <c r="Q43" i="3" s="1"/>
  <c r="S91" i="1"/>
  <c r="Q121" i="3" s="1"/>
  <c r="S7" i="1"/>
  <c r="Q37" i="3" s="1"/>
  <c r="S32" i="1"/>
  <c r="Q62" i="3" s="1"/>
  <c r="S54" i="1"/>
  <c r="Q84" i="3" s="1"/>
  <c r="S90" i="1"/>
  <c r="Q120" i="3" s="1"/>
  <c r="S117" i="1"/>
  <c r="Q147" i="3" s="1"/>
  <c r="S146" i="1"/>
  <c r="Q176" i="3" s="1"/>
  <c r="S131" i="1"/>
  <c r="Q161" i="3" s="1"/>
  <c r="S24" i="1"/>
  <c r="Q54" i="3" s="1"/>
  <c r="S82" i="1"/>
  <c r="Q112" i="3" s="1"/>
  <c r="S73" i="1"/>
  <c r="Q103" i="3" s="1"/>
  <c r="S95" i="1"/>
  <c r="Q125" i="3" s="1"/>
  <c r="S87" i="1"/>
  <c r="Q117" i="3" s="1"/>
  <c r="S137" i="1"/>
  <c r="Q167" i="3" s="1"/>
  <c r="S47" i="1"/>
  <c r="Q77" i="3" s="1"/>
  <c r="S145" i="1"/>
  <c r="Q175" i="3" s="1"/>
  <c r="S34" i="1"/>
  <c r="Q64" i="3" s="1"/>
  <c r="S74" i="1"/>
  <c r="Q104" i="3" s="1"/>
  <c r="S135" i="1"/>
  <c r="Q165" i="3" s="1"/>
  <c r="S9" i="1"/>
  <c r="Q39" i="3" s="1"/>
  <c r="S71" i="1"/>
  <c r="Q101" i="3" s="1"/>
  <c r="S114" i="1"/>
  <c r="Q144" i="3" s="1"/>
  <c r="S97" i="1"/>
  <c r="Q127" i="3" s="1"/>
  <c r="S147" i="1"/>
  <c r="Q177" i="3" s="1"/>
  <c r="S58" i="1"/>
  <c r="Q88" i="3" s="1"/>
  <c r="S105" i="1"/>
  <c r="Q135" i="3" s="1"/>
  <c r="S129" i="1"/>
  <c r="Q159" i="3" s="1"/>
  <c r="S150" i="1"/>
  <c r="Q180" i="3" s="1"/>
  <c r="S18" i="1"/>
  <c r="Q48" i="3" s="1"/>
  <c r="S66" i="1"/>
  <c r="Q96" i="3" s="1"/>
  <c r="S142" i="1"/>
  <c r="Q172" i="3" s="1"/>
  <c r="S16" i="1"/>
  <c r="Q46" i="3" s="1"/>
  <c r="S59" i="1"/>
  <c r="Q89" i="3" s="1"/>
  <c r="S79" i="1"/>
  <c r="Q109" i="3" s="1"/>
  <c r="S122" i="1"/>
  <c r="Q152" i="3" s="1"/>
  <c r="S15" i="1"/>
  <c r="Q45" i="3" s="1"/>
  <c r="S35" i="1"/>
  <c r="Q65" i="3" s="1"/>
  <c r="S56" i="1"/>
  <c r="Q86" i="3" s="1"/>
  <c r="S98" i="1"/>
  <c r="Q128" i="3" s="1"/>
  <c r="S119" i="1"/>
  <c r="Q149" i="3" s="1"/>
  <c r="S158" i="1"/>
  <c r="Q188" i="3" s="1"/>
  <c r="S42" i="1"/>
  <c r="Q72" i="3" s="1"/>
  <c r="S89" i="1"/>
  <c r="Q119" i="3" s="1"/>
  <c r="S134" i="1"/>
  <c r="Q164" i="3" s="1"/>
  <c r="S155" i="1"/>
  <c r="Q185" i="3" s="1"/>
  <c r="S23" i="1"/>
  <c r="Q53" i="3" s="1"/>
  <c r="S50" i="1"/>
  <c r="Q80" i="3" s="1"/>
  <c r="S113" i="1"/>
  <c r="Q143" i="3" s="1"/>
  <c r="S153" i="1"/>
  <c r="Q183" i="3" s="1"/>
  <c r="S64" i="1"/>
  <c r="Q94" i="3" s="1"/>
  <c r="S106" i="1"/>
  <c r="Q136" i="3" s="1"/>
  <c r="T536" i="1"/>
  <c r="T537" i="1"/>
  <c r="S10" i="1"/>
  <c r="Q40" i="3" s="1"/>
  <c r="S25" i="1"/>
  <c r="Q55" i="3" s="1"/>
  <c r="S41" i="1"/>
  <c r="Q71" i="3" s="1"/>
  <c r="S120" i="1"/>
  <c r="Q150" i="3" s="1"/>
  <c r="S6" i="1"/>
  <c r="Q36" i="3" s="1"/>
  <c r="S21" i="1"/>
  <c r="Q51" i="3" s="1"/>
  <c r="S37" i="1"/>
  <c r="Q67" i="3" s="1"/>
  <c r="S53" i="1"/>
  <c r="Q83" i="3" s="1"/>
  <c r="S68" i="1"/>
  <c r="Q98" i="3" s="1"/>
  <c r="S84" i="1"/>
  <c r="Q114" i="3" s="1"/>
  <c r="S100" i="1"/>
  <c r="Q130" i="3" s="1"/>
  <c r="S116" i="1"/>
  <c r="Q146" i="3" s="1"/>
  <c r="S132" i="1"/>
  <c r="Q162" i="3" s="1"/>
  <c r="S148" i="1"/>
  <c r="Q178" i="3" s="1"/>
  <c r="S72" i="1"/>
  <c r="Q102" i="3" s="1"/>
  <c r="S88" i="1"/>
  <c r="Q118" i="3" s="1"/>
  <c r="S104" i="1"/>
  <c r="Q134" i="3" s="1"/>
  <c r="S17" i="1"/>
  <c r="Q47" i="3" s="1"/>
  <c r="S33" i="1"/>
  <c r="Q63" i="3" s="1"/>
  <c r="S49" i="1"/>
  <c r="Q79" i="3" s="1"/>
  <c r="S65" i="1"/>
  <c r="Q95" i="3" s="1"/>
  <c r="S80" i="1"/>
  <c r="Q110" i="3" s="1"/>
  <c r="S96" i="1"/>
  <c r="Q126" i="3" s="1"/>
  <c r="S112" i="1"/>
  <c r="Q142" i="3" s="1"/>
  <c r="S128" i="1"/>
  <c r="Q158" i="3" s="1"/>
  <c r="S144" i="1"/>
  <c r="Q174" i="3" s="1"/>
  <c r="S57" i="1"/>
  <c r="Q87" i="3" s="1"/>
  <c r="S136" i="1"/>
  <c r="Q166" i="3" s="1"/>
  <c r="S152" i="1"/>
  <c r="Q182" i="3" s="1"/>
  <c r="S14" i="1"/>
  <c r="Q44" i="3" s="1"/>
  <c r="S29" i="1"/>
  <c r="Q59" i="3" s="1"/>
  <c r="S45" i="1"/>
  <c r="Q75" i="3" s="1"/>
  <c r="S61" i="1"/>
  <c r="Q91" i="3" s="1"/>
  <c r="S76" i="1"/>
  <c r="Q106" i="3" s="1"/>
  <c r="S92" i="1"/>
  <c r="Q122" i="3" s="1"/>
  <c r="S108" i="1"/>
  <c r="Q138" i="3" s="1"/>
  <c r="S124" i="1"/>
  <c r="Q154" i="3" s="1"/>
  <c r="S126" i="1"/>
  <c r="Q156" i="3" s="1"/>
  <c r="S140" i="1"/>
  <c r="Q170" i="3" s="1"/>
  <c r="S156" i="1"/>
  <c r="Q186" i="3" s="1"/>
  <c r="AA32" i="3"/>
  <c r="AL3" i="1"/>
  <c r="AB33" i="3" s="1"/>
  <c r="AM3" i="1"/>
  <c r="AD33" i="3" s="1"/>
  <c r="AN3" i="1"/>
  <c r="AF33" i="3" s="1"/>
  <c r="AO3" i="1"/>
  <c r="AH33" i="3" s="1"/>
  <c r="AP3" i="1"/>
  <c r="AJ33" i="3" s="1"/>
  <c r="AQ3" i="1"/>
  <c r="AL33" i="3" s="1"/>
  <c r="AR3" i="1"/>
  <c r="AN33" i="3" s="1"/>
  <c r="AS3" i="1"/>
  <c r="AP33" i="3" s="1"/>
  <c r="AT3" i="1"/>
  <c r="AR33" i="3" s="1"/>
  <c r="AU3" i="1"/>
  <c r="AT33" i="3" s="1"/>
  <c r="AV3" i="1"/>
  <c r="AV33" i="3" s="1"/>
  <c r="AL4" i="1"/>
  <c r="AB34" i="3" s="1"/>
  <c r="AM4" i="1"/>
  <c r="AD34" i="3" s="1"/>
  <c r="AN4" i="1"/>
  <c r="AF34" i="3" s="1"/>
  <c r="AO4" i="1"/>
  <c r="AH34" i="3" s="1"/>
  <c r="AP4" i="1"/>
  <c r="AJ34" i="3" s="1"/>
  <c r="AQ4" i="1"/>
  <c r="AL34" i="3" s="1"/>
  <c r="AR4" i="1"/>
  <c r="AN34" i="3" s="1"/>
  <c r="AS4" i="1"/>
  <c r="AP34" i="3" s="1"/>
  <c r="AT4" i="1"/>
  <c r="AR34" i="3" s="1"/>
  <c r="AU4" i="1"/>
  <c r="AT34" i="3" s="1"/>
  <c r="AV4" i="1"/>
  <c r="AV34" i="3" s="1"/>
  <c r="AL5" i="1"/>
  <c r="AB35" i="3" s="1"/>
  <c r="AM5" i="1"/>
  <c r="AD35" i="3" s="1"/>
  <c r="AN5" i="1"/>
  <c r="AF35" i="3" s="1"/>
  <c r="AO5" i="1"/>
  <c r="AH35" i="3" s="1"/>
  <c r="AP5" i="1"/>
  <c r="AJ35" i="3" s="1"/>
  <c r="AQ5" i="1"/>
  <c r="AL35" i="3" s="1"/>
  <c r="AR5" i="1"/>
  <c r="AN35" i="3" s="1"/>
  <c r="AS5" i="1"/>
  <c r="AP35" i="3" s="1"/>
  <c r="AT5" i="1"/>
  <c r="AR35" i="3" s="1"/>
  <c r="AU5" i="1"/>
  <c r="AT35" i="3" s="1"/>
  <c r="AV5" i="1"/>
  <c r="AV35" i="3" s="1"/>
  <c r="AL6" i="1"/>
  <c r="AB36" i="3" s="1"/>
  <c r="AM6" i="1"/>
  <c r="AD36" i="3" s="1"/>
  <c r="AN6" i="1"/>
  <c r="AF36" i="3" s="1"/>
  <c r="AO6" i="1"/>
  <c r="AH36" i="3" s="1"/>
  <c r="AP6" i="1"/>
  <c r="AJ36" i="3" s="1"/>
  <c r="AQ6" i="1"/>
  <c r="AL36" i="3" s="1"/>
  <c r="AR6" i="1"/>
  <c r="AN36" i="3" s="1"/>
  <c r="AS6" i="1"/>
  <c r="AP36" i="3" s="1"/>
  <c r="AT6" i="1"/>
  <c r="AR36" i="3" s="1"/>
  <c r="AU6" i="1"/>
  <c r="AT36" i="3" s="1"/>
  <c r="AV6" i="1"/>
  <c r="AV36" i="3" s="1"/>
  <c r="AL7" i="1"/>
  <c r="AB37" i="3" s="1"/>
  <c r="AM7" i="1"/>
  <c r="AD37" i="3" s="1"/>
  <c r="AN7" i="1"/>
  <c r="AF37" i="3" s="1"/>
  <c r="AO7" i="1"/>
  <c r="AH37" i="3" s="1"/>
  <c r="AP7" i="1"/>
  <c r="AJ37" i="3" s="1"/>
  <c r="AQ7" i="1"/>
  <c r="AL37" i="3" s="1"/>
  <c r="AR7" i="1"/>
  <c r="AN37" i="3" s="1"/>
  <c r="AS7" i="1"/>
  <c r="AP37" i="3" s="1"/>
  <c r="AT7" i="1"/>
  <c r="AR37" i="3" s="1"/>
  <c r="AU7" i="1"/>
  <c r="AT37" i="3" s="1"/>
  <c r="AV7" i="1"/>
  <c r="AV37" i="3" s="1"/>
  <c r="AL8" i="1"/>
  <c r="AB38" i="3" s="1"/>
  <c r="AM8" i="1"/>
  <c r="AD38" i="3" s="1"/>
  <c r="AN8" i="1"/>
  <c r="AF38" i="3" s="1"/>
  <c r="AO8" i="1"/>
  <c r="AH38" i="3" s="1"/>
  <c r="AP8" i="1"/>
  <c r="AJ38" i="3" s="1"/>
  <c r="AQ8" i="1"/>
  <c r="AL38" i="3" s="1"/>
  <c r="AR8" i="1"/>
  <c r="AN38" i="3" s="1"/>
  <c r="AS8" i="1"/>
  <c r="AP38" i="3" s="1"/>
  <c r="AT8" i="1"/>
  <c r="AR38" i="3" s="1"/>
  <c r="AU8" i="1"/>
  <c r="AT38" i="3" s="1"/>
  <c r="AV8" i="1"/>
  <c r="AV38" i="3" s="1"/>
  <c r="AL9" i="1"/>
  <c r="AB39" i="3" s="1"/>
  <c r="AM9" i="1"/>
  <c r="AD39" i="3" s="1"/>
  <c r="AN9" i="1"/>
  <c r="AF39" i="3" s="1"/>
  <c r="AO9" i="1"/>
  <c r="AH39" i="3" s="1"/>
  <c r="AP9" i="1"/>
  <c r="AJ39" i="3" s="1"/>
  <c r="AQ9" i="1"/>
  <c r="AL39" i="3" s="1"/>
  <c r="AR9" i="1"/>
  <c r="AN39" i="3" s="1"/>
  <c r="AS9" i="1"/>
  <c r="AP39" i="3" s="1"/>
  <c r="AT9" i="1"/>
  <c r="AR39" i="3" s="1"/>
  <c r="AU9" i="1"/>
  <c r="AT39" i="3" s="1"/>
  <c r="AV9" i="1"/>
  <c r="AV39" i="3" s="1"/>
  <c r="AL10" i="1"/>
  <c r="AB40" i="3" s="1"/>
  <c r="AM10" i="1"/>
  <c r="AD40" i="3" s="1"/>
  <c r="AN10" i="1"/>
  <c r="AF40" i="3" s="1"/>
  <c r="AO10" i="1"/>
  <c r="AH40" i="3" s="1"/>
  <c r="AP10" i="1"/>
  <c r="AJ40" i="3" s="1"/>
  <c r="AQ10" i="1"/>
  <c r="AL40" i="3" s="1"/>
  <c r="AR10" i="1"/>
  <c r="AN40" i="3" s="1"/>
  <c r="AS10" i="1"/>
  <c r="AP40" i="3" s="1"/>
  <c r="AT10" i="1"/>
  <c r="AR40" i="3" s="1"/>
  <c r="AU10" i="1"/>
  <c r="AT40" i="3" s="1"/>
  <c r="AV10" i="1"/>
  <c r="AV40" i="3" s="1"/>
  <c r="AL11" i="1"/>
  <c r="AB41" i="3" s="1"/>
  <c r="AM11" i="1"/>
  <c r="AD41" i="3" s="1"/>
  <c r="AN11" i="1"/>
  <c r="AF41" i="3" s="1"/>
  <c r="AO11" i="1"/>
  <c r="AH41" i="3" s="1"/>
  <c r="AP11" i="1"/>
  <c r="AJ41" i="3" s="1"/>
  <c r="AQ11" i="1"/>
  <c r="AL41" i="3" s="1"/>
  <c r="AR11" i="1"/>
  <c r="AN41" i="3" s="1"/>
  <c r="AS11" i="1"/>
  <c r="AP41" i="3" s="1"/>
  <c r="AT11" i="1"/>
  <c r="AR41" i="3" s="1"/>
  <c r="AU11" i="1"/>
  <c r="AT41" i="3" s="1"/>
  <c r="AV11" i="1"/>
  <c r="AV41" i="3" s="1"/>
  <c r="AL12" i="1"/>
  <c r="AB42" i="3" s="1"/>
  <c r="AM12" i="1"/>
  <c r="AD42" i="3" s="1"/>
  <c r="AN12" i="1"/>
  <c r="AF42" i="3" s="1"/>
  <c r="AO12" i="1"/>
  <c r="AH42" i="3" s="1"/>
  <c r="AP12" i="1"/>
  <c r="AJ42" i="3" s="1"/>
  <c r="AQ12" i="1"/>
  <c r="AL42" i="3" s="1"/>
  <c r="AR12" i="1"/>
  <c r="AN42" i="3" s="1"/>
  <c r="AS12" i="1"/>
  <c r="AP42" i="3" s="1"/>
  <c r="AT12" i="1"/>
  <c r="AR42" i="3" s="1"/>
  <c r="AU12" i="1"/>
  <c r="AT42" i="3" s="1"/>
  <c r="AV12" i="1"/>
  <c r="AV42" i="3" s="1"/>
  <c r="AL13" i="1"/>
  <c r="AB43" i="3" s="1"/>
  <c r="AM13" i="1"/>
  <c r="AD43" i="3" s="1"/>
  <c r="AN13" i="1"/>
  <c r="AF43" i="3" s="1"/>
  <c r="AO13" i="1"/>
  <c r="AH43" i="3" s="1"/>
  <c r="AP13" i="1"/>
  <c r="AJ43" i="3" s="1"/>
  <c r="AQ13" i="1"/>
  <c r="AL43" i="3" s="1"/>
  <c r="AR13" i="1"/>
  <c r="AN43" i="3" s="1"/>
  <c r="AS13" i="1"/>
  <c r="AP43" i="3" s="1"/>
  <c r="AT13" i="1"/>
  <c r="AR43" i="3" s="1"/>
  <c r="AU13" i="1"/>
  <c r="AT43" i="3" s="1"/>
  <c r="AV13" i="1"/>
  <c r="AV43" i="3" s="1"/>
  <c r="AL14" i="1"/>
  <c r="AB44" i="3" s="1"/>
  <c r="AM14" i="1"/>
  <c r="AD44" i="3" s="1"/>
  <c r="AN14" i="1"/>
  <c r="AF44" i="3" s="1"/>
  <c r="AO14" i="1"/>
  <c r="AH44" i="3" s="1"/>
  <c r="AP14" i="1"/>
  <c r="AJ44" i="3" s="1"/>
  <c r="AQ14" i="1"/>
  <c r="AL44" i="3" s="1"/>
  <c r="AR14" i="1"/>
  <c r="AN44" i="3" s="1"/>
  <c r="AS14" i="1"/>
  <c r="AP44" i="3" s="1"/>
  <c r="AT14" i="1"/>
  <c r="AR44" i="3" s="1"/>
  <c r="AU14" i="1"/>
  <c r="AT44" i="3" s="1"/>
  <c r="AV14" i="1"/>
  <c r="AV44" i="3" s="1"/>
  <c r="AL15" i="1"/>
  <c r="AB45" i="3" s="1"/>
  <c r="AM15" i="1"/>
  <c r="AD45" i="3" s="1"/>
  <c r="AN15" i="1"/>
  <c r="AF45" i="3" s="1"/>
  <c r="AO15" i="1"/>
  <c r="AH45" i="3" s="1"/>
  <c r="AP15" i="1"/>
  <c r="AJ45" i="3" s="1"/>
  <c r="AQ15" i="1"/>
  <c r="AL45" i="3" s="1"/>
  <c r="AR15" i="1"/>
  <c r="AN45" i="3" s="1"/>
  <c r="AS15" i="1"/>
  <c r="AP45" i="3" s="1"/>
  <c r="AT15" i="1"/>
  <c r="AR45" i="3" s="1"/>
  <c r="AU15" i="1"/>
  <c r="AT45" i="3" s="1"/>
  <c r="AV15" i="1"/>
  <c r="AV45" i="3" s="1"/>
  <c r="AL16" i="1"/>
  <c r="AB46" i="3" s="1"/>
  <c r="AM16" i="1"/>
  <c r="AD46" i="3" s="1"/>
  <c r="AN16" i="1"/>
  <c r="AF46" i="3" s="1"/>
  <c r="AO16" i="1"/>
  <c r="AH46" i="3" s="1"/>
  <c r="AP16" i="1"/>
  <c r="AJ46" i="3" s="1"/>
  <c r="AQ16" i="1"/>
  <c r="AL46" i="3" s="1"/>
  <c r="AR16" i="1"/>
  <c r="AN46" i="3" s="1"/>
  <c r="AS16" i="1"/>
  <c r="AP46" i="3" s="1"/>
  <c r="AT16" i="1"/>
  <c r="AR46" i="3" s="1"/>
  <c r="AU16" i="1"/>
  <c r="AT46" i="3" s="1"/>
  <c r="AV16" i="1"/>
  <c r="AV46" i="3" s="1"/>
  <c r="AL17" i="1"/>
  <c r="AB47" i="3" s="1"/>
  <c r="AM17" i="1"/>
  <c r="AD47" i="3" s="1"/>
  <c r="AN17" i="1"/>
  <c r="AF47" i="3" s="1"/>
  <c r="AO17" i="1"/>
  <c r="AH47" i="3" s="1"/>
  <c r="AP17" i="1"/>
  <c r="AJ47" i="3" s="1"/>
  <c r="AQ17" i="1"/>
  <c r="AL47" i="3" s="1"/>
  <c r="AR17" i="1"/>
  <c r="AN47" i="3" s="1"/>
  <c r="AS17" i="1"/>
  <c r="AP47" i="3" s="1"/>
  <c r="AT17" i="1"/>
  <c r="AR47" i="3" s="1"/>
  <c r="AU17" i="1"/>
  <c r="AT47" i="3" s="1"/>
  <c r="AV17" i="1"/>
  <c r="AV47" i="3" s="1"/>
  <c r="AL18" i="1"/>
  <c r="AB48" i="3" s="1"/>
  <c r="AM18" i="1"/>
  <c r="AD48" i="3" s="1"/>
  <c r="AN18" i="1"/>
  <c r="AF48" i="3" s="1"/>
  <c r="AO18" i="1"/>
  <c r="AH48" i="3" s="1"/>
  <c r="AP18" i="1"/>
  <c r="AJ48" i="3" s="1"/>
  <c r="AQ18" i="1"/>
  <c r="AL48" i="3" s="1"/>
  <c r="AR18" i="1"/>
  <c r="AN48" i="3" s="1"/>
  <c r="AS18" i="1"/>
  <c r="AP48" i="3" s="1"/>
  <c r="AT18" i="1"/>
  <c r="AR48" i="3" s="1"/>
  <c r="AU18" i="1"/>
  <c r="AT48" i="3" s="1"/>
  <c r="AV18" i="1"/>
  <c r="AV48" i="3" s="1"/>
  <c r="AL19" i="1"/>
  <c r="AB49" i="3" s="1"/>
  <c r="AM19" i="1"/>
  <c r="AD49" i="3" s="1"/>
  <c r="AN19" i="1"/>
  <c r="AF49" i="3" s="1"/>
  <c r="AO19" i="1"/>
  <c r="AH49" i="3" s="1"/>
  <c r="AP19" i="1"/>
  <c r="AJ49" i="3" s="1"/>
  <c r="AQ19" i="1"/>
  <c r="AL49" i="3" s="1"/>
  <c r="AR19" i="1"/>
  <c r="AN49" i="3" s="1"/>
  <c r="AS19" i="1"/>
  <c r="AP49" i="3" s="1"/>
  <c r="AT19" i="1"/>
  <c r="AR49" i="3" s="1"/>
  <c r="AU19" i="1"/>
  <c r="AT49" i="3" s="1"/>
  <c r="AV19" i="1"/>
  <c r="AV49" i="3" s="1"/>
  <c r="AL20" i="1"/>
  <c r="AB50" i="3" s="1"/>
  <c r="AM20" i="1"/>
  <c r="AD50" i="3" s="1"/>
  <c r="AN20" i="1"/>
  <c r="AF50" i="3" s="1"/>
  <c r="AO20" i="1"/>
  <c r="AH50" i="3" s="1"/>
  <c r="AP20" i="1"/>
  <c r="AJ50" i="3" s="1"/>
  <c r="AQ20" i="1"/>
  <c r="AL50" i="3" s="1"/>
  <c r="AR20" i="1"/>
  <c r="AN50" i="3" s="1"/>
  <c r="AS20" i="1"/>
  <c r="AP50" i="3" s="1"/>
  <c r="AT20" i="1"/>
  <c r="AR50" i="3" s="1"/>
  <c r="AU20" i="1"/>
  <c r="AT50" i="3" s="1"/>
  <c r="AV20" i="1"/>
  <c r="AV50" i="3" s="1"/>
  <c r="AL21" i="1"/>
  <c r="AB51" i="3" s="1"/>
  <c r="AM21" i="1"/>
  <c r="AD51" i="3" s="1"/>
  <c r="AN21" i="1"/>
  <c r="AF51" i="3" s="1"/>
  <c r="AO21" i="1"/>
  <c r="AH51" i="3" s="1"/>
  <c r="AP21" i="1"/>
  <c r="AJ51" i="3" s="1"/>
  <c r="AQ21" i="1"/>
  <c r="AL51" i="3" s="1"/>
  <c r="AR21" i="1"/>
  <c r="AN51" i="3" s="1"/>
  <c r="AS21" i="1"/>
  <c r="AP51" i="3" s="1"/>
  <c r="AT21" i="1"/>
  <c r="AR51" i="3" s="1"/>
  <c r="AU21" i="1"/>
  <c r="AT51" i="3" s="1"/>
  <c r="AV21" i="1"/>
  <c r="AV51" i="3" s="1"/>
  <c r="AL22" i="1"/>
  <c r="AB52" i="3" s="1"/>
  <c r="AM22" i="1"/>
  <c r="AD52" i="3" s="1"/>
  <c r="AN22" i="1"/>
  <c r="AF52" i="3" s="1"/>
  <c r="AO22" i="1"/>
  <c r="AH52" i="3" s="1"/>
  <c r="AP22" i="1"/>
  <c r="AJ52" i="3" s="1"/>
  <c r="AQ22" i="1"/>
  <c r="AL52" i="3" s="1"/>
  <c r="AR22" i="1"/>
  <c r="AN52" i="3" s="1"/>
  <c r="AS22" i="1"/>
  <c r="AP52" i="3" s="1"/>
  <c r="AT22" i="1"/>
  <c r="AR52" i="3" s="1"/>
  <c r="AU22" i="1"/>
  <c r="AT52" i="3" s="1"/>
  <c r="AV22" i="1"/>
  <c r="AV52" i="3" s="1"/>
  <c r="AL23" i="1"/>
  <c r="AB53" i="3" s="1"/>
  <c r="AM23" i="1"/>
  <c r="AD53" i="3" s="1"/>
  <c r="AN23" i="1"/>
  <c r="AF53" i="3" s="1"/>
  <c r="AO23" i="1"/>
  <c r="AH53" i="3" s="1"/>
  <c r="AP23" i="1"/>
  <c r="AJ53" i="3" s="1"/>
  <c r="AQ23" i="1"/>
  <c r="AL53" i="3" s="1"/>
  <c r="AR23" i="1"/>
  <c r="AN53" i="3" s="1"/>
  <c r="AS23" i="1"/>
  <c r="AP53" i="3" s="1"/>
  <c r="AT23" i="1"/>
  <c r="AR53" i="3" s="1"/>
  <c r="AU23" i="1"/>
  <c r="AT53" i="3" s="1"/>
  <c r="AV23" i="1"/>
  <c r="AV53" i="3" s="1"/>
  <c r="AL24" i="1"/>
  <c r="AB54" i="3" s="1"/>
  <c r="AM24" i="1"/>
  <c r="AD54" i="3" s="1"/>
  <c r="AN24" i="1"/>
  <c r="AF54" i="3" s="1"/>
  <c r="AO24" i="1"/>
  <c r="AH54" i="3" s="1"/>
  <c r="AP24" i="1"/>
  <c r="AJ54" i="3" s="1"/>
  <c r="AQ24" i="1"/>
  <c r="AL54" i="3" s="1"/>
  <c r="AR24" i="1"/>
  <c r="AN54" i="3" s="1"/>
  <c r="AS24" i="1"/>
  <c r="AP54" i="3" s="1"/>
  <c r="AT24" i="1"/>
  <c r="AR54" i="3" s="1"/>
  <c r="AU24" i="1"/>
  <c r="AT54" i="3" s="1"/>
  <c r="AV24" i="1"/>
  <c r="AV54" i="3" s="1"/>
  <c r="AL25" i="1"/>
  <c r="AB55" i="3" s="1"/>
  <c r="AM25" i="1"/>
  <c r="AD55" i="3" s="1"/>
  <c r="AN25" i="1"/>
  <c r="AF55" i="3" s="1"/>
  <c r="AO25" i="1"/>
  <c r="AH55" i="3" s="1"/>
  <c r="AP25" i="1"/>
  <c r="AJ55" i="3" s="1"/>
  <c r="AQ25" i="1"/>
  <c r="AL55" i="3" s="1"/>
  <c r="AR25" i="1"/>
  <c r="AN55" i="3" s="1"/>
  <c r="AS25" i="1"/>
  <c r="AP55" i="3" s="1"/>
  <c r="AT25" i="1"/>
  <c r="AR55" i="3" s="1"/>
  <c r="AU25" i="1"/>
  <c r="AT55" i="3" s="1"/>
  <c r="AV25" i="1"/>
  <c r="AV55" i="3" s="1"/>
  <c r="AL26" i="1"/>
  <c r="AB56" i="3" s="1"/>
  <c r="AM26" i="1"/>
  <c r="AD56" i="3" s="1"/>
  <c r="AN26" i="1"/>
  <c r="AF56" i="3" s="1"/>
  <c r="AO26" i="1"/>
  <c r="AH56" i="3" s="1"/>
  <c r="AP26" i="1"/>
  <c r="AJ56" i="3" s="1"/>
  <c r="AQ26" i="1"/>
  <c r="AL56" i="3" s="1"/>
  <c r="AR26" i="1"/>
  <c r="AN56" i="3" s="1"/>
  <c r="AS26" i="1"/>
  <c r="AP56" i="3" s="1"/>
  <c r="AT26" i="1"/>
  <c r="AR56" i="3" s="1"/>
  <c r="AU26" i="1"/>
  <c r="AT56" i="3" s="1"/>
  <c r="AV26" i="1"/>
  <c r="AV56" i="3" s="1"/>
  <c r="AL27" i="1"/>
  <c r="AB57" i="3" s="1"/>
  <c r="AM27" i="1"/>
  <c r="AD57" i="3" s="1"/>
  <c r="AN27" i="1"/>
  <c r="AF57" i="3" s="1"/>
  <c r="AO27" i="1"/>
  <c r="AH57" i="3" s="1"/>
  <c r="AP27" i="1"/>
  <c r="AJ57" i="3" s="1"/>
  <c r="AQ27" i="1"/>
  <c r="AL57" i="3" s="1"/>
  <c r="AR27" i="1"/>
  <c r="AN57" i="3" s="1"/>
  <c r="AS27" i="1"/>
  <c r="AP57" i="3" s="1"/>
  <c r="AT27" i="1"/>
  <c r="AR57" i="3" s="1"/>
  <c r="AU27" i="1"/>
  <c r="AT57" i="3" s="1"/>
  <c r="AV27" i="1"/>
  <c r="AV57" i="3" s="1"/>
  <c r="AL28" i="1"/>
  <c r="AB58" i="3" s="1"/>
  <c r="AM28" i="1"/>
  <c r="AD58" i="3" s="1"/>
  <c r="AN28" i="1"/>
  <c r="AF58" i="3" s="1"/>
  <c r="AO28" i="1"/>
  <c r="AH58" i="3" s="1"/>
  <c r="AP28" i="1"/>
  <c r="AJ58" i="3" s="1"/>
  <c r="AQ28" i="1"/>
  <c r="AL58" i="3" s="1"/>
  <c r="AR28" i="1"/>
  <c r="AN58" i="3" s="1"/>
  <c r="AS28" i="1"/>
  <c r="AP58" i="3" s="1"/>
  <c r="AT28" i="1"/>
  <c r="AR58" i="3" s="1"/>
  <c r="AU28" i="1"/>
  <c r="AT58" i="3" s="1"/>
  <c r="AV28" i="1"/>
  <c r="AV58" i="3" s="1"/>
  <c r="AL29" i="1"/>
  <c r="AB59" i="3" s="1"/>
  <c r="AM29" i="1"/>
  <c r="AD59" i="3" s="1"/>
  <c r="AN29" i="1"/>
  <c r="AF59" i="3" s="1"/>
  <c r="AO29" i="1"/>
  <c r="AH59" i="3" s="1"/>
  <c r="AP29" i="1"/>
  <c r="AJ59" i="3" s="1"/>
  <c r="AQ29" i="1"/>
  <c r="AL59" i="3" s="1"/>
  <c r="AR29" i="1"/>
  <c r="AN59" i="3" s="1"/>
  <c r="AS29" i="1"/>
  <c r="AP59" i="3" s="1"/>
  <c r="AT29" i="1"/>
  <c r="AR59" i="3" s="1"/>
  <c r="AU29" i="1"/>
  <c r="AT59" i="3" s="1"/>
  <c r="AV29" i="1"/>
  <c r="AV59" i="3" s="1"/>
  <c r="AL30" i="1"/>
  <c r="AB60" i="3" s="1"/>
  <c r="AM30" i="1"/>
  <c r="AD60" i="3" s="1"/>
  <c r="AN30" i="1"/>
  <c r="AF60" i="3" s="1"/>
  <c r="AO30" i="1"/>
  <c r="AH60" i="3" s="1"/>
  <c r="AP30" i="1"/>
  <c r="AJ60" i="3" s="1"/>
  <c r="AQ30" i="1"/>
  <c r="AL60" i="3" s="1"/>
  <c r="AR30" i="1"/>
  <c r="AN60" i="3" s="1"/>
  <c r="AS30" i="1"/>
  <c r="AP60" i="3" s="1"/>
  <c r="AT30" i="1"/>
  <c r="AR60" i="3" s="1"/>
  <c r="AU30" i="1"/>
  <c r="AT60" i="3" s="1"/>
  <c r="AV30" i="1"/>
  <c r="AV60" i="3" s="1"/>
  <c r="AL31" i="1"/>
  <c r="AB61" i="3" s="1"/>
  <c r="AM31" i="1"/>
  <c r="AD61" i="3" s="1"/>
  <c r="AN31" i="1"/>
  <c r="AF61" i="3" s="1"/>
  <c r="AO31" i="1"/>
  <c r="AH61" i="3" s="1"/>
  <c r="AP31" i="1"/>
  <c r="AJ61" i="3" s="1"/>
  <c r="AQ31" i="1"/>
  <c r="AL61" i="3" s="1"/>
  <c r="AR31" i="1"/>
  <c r="AN61" i="3" s="1"/>
  <c r="AS31" i="1"/>
  <c r="AP61" i="3" s="1"/>
  <c r="AT31" i="1"/>
  <c r="AR61" i="3" s="1"/>
  <c r="AU31" i="1"/>
  <c r="AT61" i="3" s="1"/>
  <c r="AV31" i="1"/>
  <c r="AV61" i="3" s="1"/>
  <c r="AL32" i="1"/>
  <c r="AB62" i="3" s="1"/>
  <c r="AM32" i="1"/>
  <c r="AD62" i="3" s="1"/>
  <c r="AN32" i="1"/>
  <c r="AF62" i="3" s="1"/>
  <c r="AO32" i="1"/>
  <c r="AH62" i="3" s="1"/>
  <c r="AP32" i="1"/>
  <c r="AJ62" i="3" s="1"/>
  <c r="AQ32" i="1"/>
  <c r="AL62" i="3" s="1"/>
  <c r="AR32" i="1"/>
  <c r="AN62" i="3" s="1"/>
  <c r="AS32" i="1"/>
  <c r="AP62" i="3" s="1"/>
  <c r="AT32" i="1"/>
  <c r="AR62" i="3" s="1"/>
  <c r="AU32" i="1"/>
  <c r="AT62" i="3" s="1"/>
  <c r="AV32" i="1"/>
  <c r="AV62" i="3" s="1"/>
  <c r="AL33" i="1"/>
  <c r="AB63" i="3" s="1"/>
  <c r="AM33" i="1"/>
  <c r="AD63" i="3" s="1"/>
  <c r="AN33" i="1"/>
  <c r="AF63" i="3" s="1"/>
  <c r="AO33" i="1"/>
  <c r="AH63" i="3" s="1"/>
  <c r="AP33" i="1"/>
  <c r="AJ63" i="3" s="1"/>
  <c r="AQ33" i="1"/>
  <c r="AL63" i="3" s="1"/>
  <c r="AR33" i="1"/>
  <c r="AN63" i="3" s="1"/>
  <c r="AS33" i="1"/>
  <c r="AP63" i="3" s="1"/>
  <c r="AT33" i="1"/>
  <c r="AR63" i="3" s="1"/>
  <c r="AU33" i="1"/>
  <c r="AT63" i="3" s="1"/>
  <c r="AV33" i="1"/>
  <c r="AV63" i="3" s="1"/>
  <c r="AL34" i="1"/>
  <c r="AB64" i="3" s="1"/>
  <c r="AM34" i="1"/>
  <c r="AD64" i="3" s="1"/>
  <c r="AN34" i="1"/>
  <c r="AF64" i="3" s="1"/>
  <c r="AO34" i="1"/>
  <c r="AH64" i="3" s="1"/>
  <c r="AP34" i="1"/>
  <c r="AJ64" i="3" s="1"/>
  <c r="AQ34" i="1"/>
  <c r="AL64" i="3" s="1"/>
  <c r="AR34" i="1"/>
  <c r="AN64" i="3" s="1"/>
  <c r="AS34" i="1"/>
  <c r="AP64" i="3" s="1"/>
  <c r="AT34" i="1"/>
  <c r="AR64" i="3" s="1"/>
  <c r="AU34" i="1"/>
  <c r="AT64" i="3" s="1"/>
  <c r="AV34" i="1"/>
  <c r="AV64" i="3" s="1"/>
  <c r="AL35" i="1"/>
  <c r="AB65" i="3" s="1"/>
  <c r="AM35" i="1"/>
  <c r="AD65" i="3" s="1"/>
  <c r="AN35" i="1"/>
  <c r="AF65" i="3" s="1"/>
  <c r="AO35" i="1"/>
  <c r="AH65" i="3" s="1"/>
  <c r="AP35" i="1"/>
  <c r="AJ65" i="3" s="1"/>
  <c r="AQ35" i="1"/>
  <c r="AL65" i="3" s="1"/>
  <c r="AR35" i="1"/>
  <c r="AN65" i="3" s="1"/>
  <c r="AS35" i="1"/>
  <c r="AP65" i="3" s="1"/>
  <c r="AT35" i="1"/>
  <c r="AR65" i="3" s="1"/>
  <c r="AU35" i="1"/>
  <c r="AT65" i="3" s="1"/>
  <c r="AV35" i="1"/>
  <c r="AV65" i="3" s="1"/>
  <c r="AL36" i="1"/>
  <c r="AB66" i="3" s="1"/>
  <c r="AM36" i="1"/>
  <c r="AD66" i="3" s="1"/>
  <c r="AN36" i="1"/>
  <c r="AF66" i="3" s="1"/>
  <c r="AO36" i="1"/>
  <c r="AH66" i="3" s="1"/>
  <c r="AP36" i="1"/>
  <c r="AJ66" i="3" s="1"/>
  <c r="AQ36" i="1"/>
  <c r="AL66" i="3" s="1"/>
  <c r="AR36" i="1"/>
  <c r="AN66" i="3" s="1"/>
  <c r="AS36" i="1"/>
  <c r="AP66" i="3" s="1"/>
  <c r="AT36" i="1"/>
  <c r="AR66" i="3" s="1"/>
  <c r="AU36" i="1"/>
  <c r="AT66" i="3" s="1"/>
  <c r="AV36" i="1"/>
  <c r="AV66" i="3" s="1"/>
  <c r="AL37" i="1"/>
  <c r="AB67" i="3" s="1"/>
  <c r="AM37" i="1"/>
  <c r="AD67" i="3" s="1"/>
  <c r="AN37" i="1"/>
  <c r="AF67" i="3" s="1"/>
  <c r="AO37" i="1"/>
  <c r="AH67" i="3" s="1"/>
  <c r="AP37" i="1"/>
  <c r="AJ67" i="3" s="1"/>
  <c r="AQ37" i="1"/>
  <c r="AL67" i="3" s="1"/>
  <c r="AR37" i="1"/>
  <c r="AN67" i="3" s="1"/>
  <c r="AS37" i="1"/>
  <c r="AP67" i="3" s="1"/>
  <c r="AT37" i="1"/>
  <c r="AR67" i="3" s="1"/>
  <c r="AU37" i="1"/>
  <c r="AT67" i="3" s="1"/>
  <c r="AV37" i="1"/>
  <c r="AV67" i="3" s="1"/>
  <c r="AL38" i="1"/>
  <c r="AB68" i="3" s="1"/>
  <c r="AM38" i="1"/>
  <c r="AD68" i="3" s="1"/>
  <c r="AN38" i="1"/>
  <c r="AF68" i="3" s="1"/>
  <c r="AO38" i="1"/>
  <c r="AH68" i="3" s="1"/>
  <c r="AP38" i="1"/>
  <c r="AJ68" i="3" s="1"/>
  <c r="AQ38" i="1"/>
  <c r="AL68" i="3" s="1"/>
  <c r="AR38" i="1"/>
  <c r="AN68" i="3" s="1"/>
  <c r="AS38" i="1"/>
  <c r="AP68" i="3" s="1"/>
  <c r="AT38" i="1"/>
  <c r="AR68" i="3" s="1"/>
  <c r="AU38" i="1"/>
  <c r="AT68" i="3" s="1"/>
  <c r="AV38" i="1"/>
  <c r="AV68" i="3" s="1"/>
  <c r="AL39" i="1"/>
  <c r="AB69" i="3" s="1"/>
  <c r="AM39" i="1"/>
  <c r="AD69" i="3" s="1"/>
  <c r="AN39" i="1"/>
  <c r="AF69" i="3" s="1"/>
  <c r="AO39" i="1"/>
  <c r="AH69" i="3" s="1"/>
  <c r="AP39" i="1"/>
  <c r="AJ69" i="3" s="1"/>
  <c r="AQ39" i="1"/>
  <c r="AL69" i="3" s="1"/>
  <c r="AR39" i="1"/>
  <c r="AN69" i="3" s="1"/>
  <c r="AS39" i="1"/>
  <c r="AP69" i="3" s="1"/>
  <c r="AT39" i="1"/>
  <c r="AR69" i="3" s="1"/>
  <c r="AU39" i="1"/>
  <c r="AT69" i="3" s="1"/>
  <c r="AV39" i="1"/>
  <c r="AV69" i="3" s="1"/>
  <c r="AL40" i="1"/>
  <c r="AB70" i="3" s="1"/>
  <c r="AM40" i="1"/>
  <c r="AD70" i="3" s="1"/>
  <c r="AN40" i="1"/>
  <c r="AF70" i="3" s="1"/>
  <c r="AO40" i="1"/>
  <c r="AH70" i="3" s="1"/>
  <c r="AP40" i="1"/>
  <c r="AJ70" i="3" s="1"/>
  <c r="AQ40" i="1"/>
  <c r="AL70" i="3" s="1"/>
  <c r="AR40" i="1"/>
  <c r="AN70" i="3" s="1"/>
  <c r="AS40" i="1"/>
  <c r="AP70" i="3" s="1"/>
  <c r="AT40" i="1"/>
  <c r="AR70" i="3" s="1"/>
  <c r="AU40" i="1"/>
  <c r="AT70" i="3" s="1"/>
  <c r="AV40" i="1"/>
  <c r="AV70" i="3" s="1"/>
  <c r="AL41" i="1"/>
  <c r="AB71" i="3" s="1"/>
  <c r="AM41" i="1"/>
  <c r="AD71" i="3" s="1"/>
  <c r="AN41" i="1"/>
  <c r="AF71" i="3" s="1"/>
  <c r="AO41" i="1"/>
  <c r="AH71" i="3" s="1"/>
  <c r="AP41" i="1"/>
  <c r="AJ71" i="3" s="1"/>
  <c r="AQ41" i="1"/>
  <c r="AL71" i="3" s="1"/>
  <c r="AR41" i="1"/>
  <c r="AN71" i="3" s="1"/>
  <c r="AS41" i="1"/>
  <c r="AP71" i="3" s="1"/>
  <c r="AT41" i="1"/>
  <c r="AR71" i="3" s="1"/>
  <c r="AU41" i="1"/>
  <c r="AT71" i="3" s="1"/>
  <c r="AV41" i="1"/>
  <c r="AV71" i="3" s="1"/>
  <c r="AL42" i="1"/>
  <c r="AB72" i="3" s="1"/>
  <c r="AM42" i="1"/>
  <c r="AD72" i="3" s="1"/>
  <c r="AN42" i="1"/>
  <c r="AF72" i="3" s="1"/>
  <c r="AO42" i="1"/>
  <c r="AH72" i="3" s="1"/>
  <c r="AP42" i="1"/>
  <c r="AJ72" i="3" s="1"/>
  <c r="AQ42" i="1"/>
  <c r="AL72" i="3" s="1"/>
  <c r="AR42" i="1"/>
  <c r="AN72" i="3" s="1"/>
  <c r="AS42" i="1"/>
  <c r="AP72" i="3" s="1"/>
  <c r="AT42" i="1"/>
  <c r="AR72" i="3" s="1"/>
  <c r="AU42" i="1"/>
  <c r="AT72" i="3" s="1"/>
  <c r="AV42" i="1"/>
  <c r="AV72" i="3" s="1"/>
  <c r="AL43" i="1"/>
  <c r="AB73" i="3" s="1"/>
  <c r="AM43" i="1"/>
  <c r="AD73" i="3" s="1"/>
  <c r="AN43" i="1"/>
  <c r="AF73" i="3" s="1"/>
  <c r="AO43" i="1"/>
  <c r="AH73" i="3" s="1"/>
  <c r="AP43" i="1"/>
  <c r="AJ73" i="3" s="1"/>
  <c r="AQ43" i="1"/>
  <c r="AL73" i="3" s="1"/>
  <c r="AR43" i="1"/>
  <c r="AN73" i="3" s="1"/>
  <c r="AS43" i="1"/>
  <c r="AP73" i="3" s="1"/>
  <c r="AT43" i="1"/>
  <c r="AR73" i="3" s="1"/>
  <c r="AU43" i="1"/>
  <c r="AT73" i="3" s="1"/>
  <c r="AV43" i="1"/>
  <c r="AV73" i="3" s="1"/>
  <c r="AL44" i="1"/>
  <c r="AB74" i="3" s="1"/>
  <c r="AM44" i="1"/>
  <c r="AD74" i="3" s="1"/>
  <c r="AN44" i="1"/>
  <c r="AF74" i="3" s="1"/>
  <c r="AO44" i="1"/>
  <c r="AH74" i="3" s="1"/>
  <c r="AP44" i="1"/>
  <c r="AJ74" i="3" s="1"/>
  <c r="AQ44" i="1"/>
  <c r="AL74" i="3" s="1"/>
  <c r="AR44" i="1"/>
  <c r="AN74" i="3" s="1"/>
  <c r="AS44" i="1"/>
  <c r="AP74" i="3" s="1"/>
  <c r="AT44" i="1"/>
  <c r="AR74" i="3" s="1"/>
  <c r="AU44" i="1"/>
  <c r="AT74" i="3" s="1"/>
  <c r="AV44" i="1"/>
  <c r="AV74" i="3" s="1"/>
  <c r="AL45" i="1"/>
  <c r="AB75" i="3" s="1"/>
  <c r="AM45" i="1"/>
  <c r="AD75" i="3" s="1"/>
  <c r="AN45" i="1"/>
  <c r="AF75" i="3" s="1"/>
  <c r="AO45" i="1"/>
  <c r="AH75" i="3" s="1"/>
  <c r="AP45" i="1"/>
  <c r="AJ75" i="3" s="1"/>
  <c r="AQ45" i="1"/>
  <c r="AL75" i="3" s="1"/>
  <c r="AR45" i="1"/>
  <c r="AN75" i="3" s="1"/>
  <c r="AS45" i="1"/>
  <c r="AP75" i="3" s="1"/>
  <c r="AT45" i="1"/>
  <c r="AR75" i="3" s="1"/>
  <c r="AU45" i="1"/>
  <c r="AT75" i="3" s="1"/>
  <c r="AV45" i="1"/>
  <c r="AV75" i="3" s="1"/>
  <c r="AL46" i="1"/>
  <c r="AB76" i="3" s="1"/>
  <c r="AM46" i="1"/>
  <c r="AD76" i="3" s="1"/>
  <c r="AN46" i="1"/>
  <c r="AF76" i="3" s="1"/>
  <c r="AO46" i="1"/>
  <c r="AH76" i="3" s="1"/>
  <c r="AP46" i="1"/>
  <c r="AJ76" i="3" s="1"/>
  <c r="AQ46" i="1"/>
  <c r="AL76" i="3" s="1"/>
  <c r="AR46" i="1"/>
  <c r="AN76" i="3" s="1"/>
  <c r="AS46" i="1"/>
  <c r="AP76" i="3" s="1"/>
  <c r="AT46" i="1"/>
  <c r="AR76" i="3" s="1"/>
  <c r="AU46" i="1"/>
  <c r="AT76" i="3" s="1"/>
  <c r="AV46" i="1"/>
  <c r="AV76" i="3" s="1"/>
  <c r="AL47" i="1"/>
  <c r="AB77" i="3" s="1"/>
  <c r="AM47" i="1"/>
  <c r="AD77" i="3" s="1"/>
  <c r="AN47" i="1"/>
  <c r="AF77" i="3" s="1"/>
  <c r="AO47" i="1"/>
  <c r="AH77" i="3" s="1"/>
  <c r="AP47" i="1"/>
  <c r="AJ77" i="3" s="1"/>
  <c r="AQ47" i="1"/>
  <c r="AL77" i="3" s="1"/>
  <c r="AR47" i="1"/>
  <c r="AN77" i="3" s="1"/>
  <c r="AS47" i="1"/>
  <c r="AP77" i="3" s="1"/>
  <c r="AT47" i="1"/>
  <c r="AR77" i="3" s="1"/>
  <c r="AU47" i="1"/>
  <c r="AT77" i="3" s="1"/>
  <c r="AV47" i="1"/>
  <c r="AV77" i="3" s="1"/>
  <c r="AL48" i="1"/>
  <c r="AB78" i="3" s="1"/>
  <c r="AM48" i="1"/>
  <c r="AD78" i="3" s="1"/>
  <c r="AN48" i="1"/>
  <c r="AF78" i="3" s="1"/>
  <c r="AO48" i="1"/>
  <c r="AH78" i="3" s="1"/>
  <c r="AP48" i="1"/>
  <c r="AJ78" i="3" s="1"/>
  <c r="AQ48" i="1"/>
  <c r="AL78" i="3" s="1"/>
  <c r="AR48" i="1"/>
  <c r="AN78" i="3" s="1"/>
  <c r="AS48" i="1"/>
  <c r="AP78" i="3" s="1"/>
  <c r="AT48" i="1"/>
  <c r="AR78" i="3" s="1"/>
  <c r="AU48" i="1"/>
  <c r="AT78" i="3" s="1"/>
  <c r="AV48" i="1"/>
  <c r="AV78" i="3" s="1"/>
  <c r="AL49" i="1"/>
  <c r="AB79" i="3" s="1"/>
  <c r="AM49" i="1"/>
  <c r="AD79" i="3" s="1"/>
  <c r="AN49" i="1"/>
  <c r="AF79" i="3" s="1"/>
  <c r="AO49" i="1"/>
  <c r="AH79" i="3" s="1"/>
  <c r="AP49" i="1"/>
  <c r="AJ79" i="3" s="1"/>
  <c r="AQ49" i="1"/>
  <c r="AL79" i="3" s="1"/>
  <c r="AR49" i="1"/>
  <c r="AN79" i="3" s="1"/>
  <c r="AS49" i="1"/>
  <c r="AP79" i="3" s="1"/>
  <c r="AT49" i="1"/>
  <c r="AR79" i="3" s="1"/>
  <c r="AU49" i="1"/>
  <c r="AT79" i="3" s="1"/>
  <c r="AV49" i="1"/>
  <c r="AV79" i="3" s="1"/>
  <c r="AL50" i="1"/>
  <c r="AB80" i="3" s="1"/>
  <c r="AM50" i="1"/>
  <c r="AD80" i="3" s="1"/>
  <c r="AN50" i="1"/>
  <c r="AF80" i="3" s="1"/>
  <c r="AO50" i="1"/>
  <c r="AH80" i="3" s="1"/>
  <c r="AP50" i="1"/>
  <c r="AJ80" i="3" s="1"/>
  <c r="AQ50" i="1"/>
  <c r="AL80" i="3" s="1"/>
  <c r="AR50" i="1"/>
  <c r="AN80" i="3" s="1"/>
  <c r="AS50" i="1"/>
  <c r="AP80" i="3" s="1"/>
  <c r="AT50" i="1"/>
  <c r="AR80" i="3" s="1"/>
  <c r="AU50" i="1"/>
  <c r="AT80" i="3" s="1"/>
  <c r="AV50" i="1"/>
  <c r="AV80" i="3" s="1"/>
  <c r="AL51" i="1"/>
  <c r="AB81" i="3" s="1"/>
  <c r="AM51" i="1"/>
  <c r="AD81" i="3" s="1"/>
  <c r="AN51" i="1"/>
  <c r="AF81" i="3" s="1"/>
  <c r="AO51" i="1"/>
  <c r="AH81" i="3" s="1"/>
  <c r="AP51" i="1"/>
  <c r="AJ81" i="3" s="1"/>
  <c r="AQ51" i="1"/>
  <c r="AL81" i="3" s="1"/>
  <c r="AR51" i="1"/>
  <c r="AN81" i="3" s="1"/>
  <c r="AS51" i="1"/>
  <c r="AP81" i="3" s="1"/>
  <c r="AT51" i="1"/>
  <c r="AR81" i="3" s="1"/>
  <c r="AU51" i="1"/>
  <c r="AT81" i="3" s="1"/>
  <c r="AV51" i="1"/>
  <c r="AV81" i="3" s="1"/>
  <c r="AL52" i="1"/>
  <c r="AB82" i="3" s="1"/>
  <c r="AM52" i="1"/>
  <c r="AD82" i="3" s="1"/>
  <c r="AN52" i="1"/>
  <c r="AF82" i="3" s="1"/>
  <c r="AO52" i="1"/>
  <c r="AH82" i="3" s="1"/>
  <c r="AP52" i="1"/>
  <c r="AJ82" i="3" s="1"/>
  <c r="AQ52" i="1"/>
  <c r="AL82" i="3" s="1"/>
  <c r="AR52" i="1"/>
  <c r="AN82" i="3" s="1"/>
  <c r="AS52" i="1"/>
  <c r="AP82" i="3" s="1"/>
  <c r="AT52" i="1"/>
  <c r="AR82" i="3" s="1"/>
  <c r="AU52" i="1"/>
  <c r="AT82" i="3" s="1"/>
  <c r="AV52" i="1"/>
  <c r="AV82" i="3" s="1"/>
  <c r="AL53" i="1"/>
  <c r="AB83" i="3" s="1"/>
  <c r="AM53" i="1"/>
  <c r="AD83" i="3" s="1"/>
  <c r="AN53" i="1"/>
  <c r="AF83" i="3" s="1"/>
  <c r="AO53" i="1"/>
  <c r="AH83" i="3" s="1"/>
  <c r="AP53" i="1"/>
  <c r="AJ83" i="3" s="1"/>
  <c r="AQ53" i="1"/>
  <c r="AL83" i="3" s="1"/>
  <c r="AR53" i="1"/>
  <c r="AN83" i="3" s="1"/>
  <c r="AS53" i="1"/>
  <c r="AP83" i="3" s="1"/>
  <c r="AT53" i="1"/>
  <c r="AR83" i="3" s="1"/>
  <c r="AU53" i="1"/>
  <c r="AT83" i="3" s="1"/>
  <c r="AV53" i="1"/>
  <c r="AV83" i="3" s="1"/>
  <c r="AL54" i="1"/>
  <c r="AB84" i="3" s="1"/>
  <c r="AM54" i="1"/>
  <c r="AD84" i="3" s="1"/>
  <c r="AN54" i="1"/>
  <c r="AF84" i="3" s="1"/>
  <c r="AO54" i="1"/>
  <c r="AH84" i="3" s="1"/>
  <c r="AP54" i="1"/>
  <c r="AJ84" i="3" s="1"/>
  <c r="AQ54" i="1"/>
  <c r="AL84" i="3" s="1"/>
  <c r="AR54" i="1"/>
  <c r="AN84" i="3" s="1"/>
  <c r="AS54" i="1"/>
  <c r="AP84" i="3" s="1"/>
  <c r="AT54" i="1"/>
  <c r="AR84" i="3" s="1"/>
  <c r="AU54" i="1"/>
  <c r="AT84" i="3" s="1"/>
  <c r="AV54" i="1"/>
  <c r="AV84" i="3" s="1"/>
  <c r="AL55" i="1"/>
  <c r="AB85" i="3" s="1"/>
  <c r="AM55" i="1"/>
  <c r="AD85" i="3" s="1"/>
  <c r="AN55" i="1"/>
  <c r="AF85" i="3" s="1"/>
  <c r="AO55" i="1"/>
  <c r="AH85" i="3" s="1"/>
  <c r="AP55" i="1"/>
  <c r="AJ85" i="3" s="1"/>
  <c r="AQ55" i="1"/>
  <c r="AL85" i="3" s="1"/>
  <c r="AR55" i="1"/>
  <c r="AN85" i="3" s="1"/>
  <c r="AS55" i="1"/>
  <c r="AP85" i="3" s="1"/>
  <c r="AT55" i="1"/>
  <c r="AR85" i="3" s="1"/>
  <c r="AU55" i="1"/>
  <c r="AT85" i="3" s="1"/>
  <c r="AV55" i="1"/>
  <c r="AV85" i="3" s="1"/>
  <c r="AL56" i="1"/>
  <c r="AB86" i="3" s="1"/>
  <c r="AM56" i="1"/>
  <c r="AD86" i="3" s="1"/>
  <c r="AN56" i="1"/>
  <c r="AF86" i="3" s="1"/>
  <c r="AO56" i="1"/>
  <c r="AH86" i="3" s="1"/>
  <c r="AP56" i="1"/>
  <c r="AJ86" i="3" s="1"/>
  <c r="AQ56" i="1"/>
  <c r="AL86" i="3" s="1"/>
  <c r="AR56" i="1"/>
  <c r="AN86" i="3" s="1"/>
  <c r="AS56" i="1"/>
  <c r="AP86" i="3" s="1"/>
  <c r="AT56" i="1"/>
  <c r="AR86" i="3" s="1"/>
  <c r="AU56" i="1"/>
  <c r="AT86" i="3" s="1"/>
  <c r="AV56" i="1"/>
  <c r="AV86" i="3" s="1"/>
  <c r="AL57" i="1"/>
  <c r="AB87" i="3" s="1"/>
  <c r="AM57" i="1"/>
  <c r="AD87" i="3" s="1"/>
  <c r="AN57" i="1"/>
  <c r="AF87" i="3" s="1"/>
  <c r="AO57" i="1"/>
  <c r="AH87" i="3" s="1"/>
  <c r="AP57" i="1"/>
  <c r="AJ87" i="3" s="1"/>
  <c r="AQ57" i="1"/>
  <c r="AL87" i="3" s="1"/>
  <c r="AR57" i="1"/>
  <c r="AN87" i="3" s="1"/>
  <c r="AS57" i="1"/>
  <c r="AP87" i="3" s="1"/>
  <c r="AT57" i="1"/>
  <c r="AR87" i="3" s="1"/>
  <c r="AU57" i="1"/>
  <c r="AT87" i="3" s="1"/>
  <c r="AV57" i="1"/>
  <c r="AV87" i="3" s="1"/>
  <c r="AL58" i="1"/>
  <c r="AB88" i="3" s="1"/>
  <c r="AM58" i="1"/>
  <c r="AD88" i="3" s="1"/>
  <c r="AN58" i="1"/>
  <c r="AF88" i="3" s="1"/>
  <c r="AO58" i="1"/>
  <c r="AH88" i="3" s="1"/>
  <c r="AP58" i="1"/>
  <c r="AJ88" i="3" s="1"/>
  <c r="AQ58" i="1"/>
  <c r="AL88" i="3" s="1"/>
  <c r="AR58" i="1"/>
  <c r="AN88" i="3" s="1"/>
  <c r="AS58" i="1"/>
  <c r="AP88" i="3" s="1"/>
  <c r="AT58" i="1"/>
  <c r="AR88" i="3" s="1"/>
  <c r="AU58" i="1"/>
  <c r="AT88" i="3" s="1"/>
  <c r="AV58" i="1"/>
  <c r="AV88" i="3" s="1"/>
  <c r="AL59" i="1"/>
  <c r="AB89" i="3" s="1"/>
  <c r="AM59" i="1"/>
  <c r="AD89" i="3" s="1"/>
  <c r="AN59" i="1"/>
  <c r="AF89" i="3" s="1"/>
  <c r="AO59" i="1"/>
  <c r="AH89" i="3" s="1"/>
  <c r="AP59" i="1"/>
  <c r="AJ89" i="3" s="1"/>
  <c r="AQ59" i="1"/>
  <c r="AL89" i="3" s="1"/>
  <c r="AR59" i="1"/>
  <c r="AN89" i="3" s="1"/>
  <c r="AS59" i="1"/>
  <c r="AP89" i="3" s="1"/>
  <c r="AT59" i="1"/>
  <c r="AR89" i="3" s="1"/>
  <c r="AU59" i="1"/>
  <c r="AT89" i="3" s="1"/>
  <c r="AV59" i="1"/>
  <c r="AV89" i="3" s="1"/>
  <c r="AL60" i="1"/>
  <c r="AB90" i="3" s="1"/>
  <c r="AM60" i="1"/>
  <c r="AD90" i="3" s="1"/>
  <c r="AN60" i="1"/>
  <c r="AF90" i="3" s="1"/>
  <c r="AO60" i="1"/>
  <c r="AH90" i="3" s="1"/>
  <c r="AP60" i="1"/>
  <c r="AJ90" i="3" s="1"/>
  <c r="AQ60" i="1"/>
  <c r="AL90" i="3" s="1"/>
  <c r="AR60" i="1"/>
  <c r="AN90" i="3" s="1"/>
  <c r="AS60" i="1"/>
  <c r="AP90" i="3" s="1"/>
  <c r="AT60" i="1"/>
  <c r="AR90" i="3" s="1"/>
  <c r="AU60" i="1"/>
  <c r="AT90" i="3" s="1"/>
  <c r="AV60" i="1"/>
  <c r="AV90" i="3" s="1"/>
  <c r="AL61" i="1"/>
  <c r="AB91" i="3" s="1"/>
  <c r="AM61" i="1"/>
  <c r="AD91" i="3" s="1"/>
  <c r="AN61" i="1"/>
  <c r="AF91" i="3" s="1"/>
  <c r="AO61" i="1"/>
  <c r="AH91" i="3" s="1"/>
  <c r="AP61" i="1"/>
  <c r="AJ91" i="3" s="1"/>
  <c r="AQ61" i="1"/>
  <c r="AL91" i="3" s="1"/>
  <c r="AR61" i="1"/>
  <c r="AN91" i="3" s="1"/>
  <c r="AS61" i="1"/>
  <c r="AP91" i="3" s="1"/>
  <c r="AT61" i="1"/>
  <c r="AR91" i="3" s="1"/>
  <c r="AU61" i="1"/>
  <c r="AT91" i="3" s="1"/>
  <c r="AV61" i="1"/>
  <c r="AV91" i="3" s="1"/>
  <c r="AL62" i="1"/>
  <c r="AB92" i="3" s="1"/>
  <c r="AM62" i="1"/>
  <c r="AD92" i="3" s="1"/>
  <c r="AN62" i="1"/>
  <c r="AF92" i="3" s="1"/>
  <c r="AO62" i="1"/>
  <c r="AH92" i="3" s="1"/>
  <c r="AP62" i="1"/>
  <c r="AJ92" i="3" s="1"/>
  <c r="AQ62" i="1"/>
  <c r="AL92" i="3" s="1"/>
  <c r="AR62" i="1"/>
  <c r="AN92" i="3" s="1"/>
  <c r="AS62" i="1"/>
  <c r="AP92" i="3" s="1"/>
  <c r="AT62" i="1"/>
  <c r="AR92" i="3" s="1"/>
  <c r="AU62" i="1"/>
  <c r="AT92" i="3" s="1"/>
  <c r="AV62" i="1"/>
  <c r="AV92" i="3" s="1"/>
  <c r="AL63" i="1"/>
  <c r="AB93" i="3" s="1"/>
  <c r="AM63" i="1"/>
  <c r="AD93" i="3" s="1"/>
  <c r="AN63" i="1"/>
  <c r="AF93" i="3" s="1"/>
  <c r="AO63" i="1"/>
  <c r="AH93" i="3" s="1"/>
  <c r="AP63" i="1"/>
  <c r="AJ93" i="3" s="1"/>
  <c r="AQ63" i="1"/>
  <c r="AL93" i="3" s="1"/>
  <c r="AR63" i="1"/>
  <c r="AN93" i="3" s="1"/>
  <c r="AS63" i="1"/>
  <c r="AP93" i="3" s="1"/>
  <c r="AT63" i="1"/>
  <c r="AR93" i="3" s="1"/>
  <c r="AU63" i="1"/>
  <c r="AT93" i="3" s="1"/>
  <c r="AV63" i="1"/>
  <c r="AV93" i="3" s="1"/>
  <c r="AL64" i="1"/>
  <c r="AB94" i="3" s="1"/>
  <c r="AM64" i="1"/>
  <c r="AD94" i="3" s="1"/>
  <c r="AN64" i="1"/>
  <c r="AF94" i="3" s="1"/>
  <c r="AO64" i="1"/>
  <c r="AH94" i="3" s="1"/>
  <c r="AP64" i="1"/>
  <c r="AJ94" i="3" s="1"/>
  <c r="AQ64" i="1"/>
  <c r="AL94" i="3" s="1"/>
  <c r="AR64" i="1"/>
  <c r="AN94" i="3" s="1"/>
  <c r="AS64" i="1"/>
  <c r="AP94" i="3" s="1"/>
  <c r="AT64" i="1"/>
  <c r="AR94" i="3" s="1"/>
  <c r="AU64" i="1"/>
  <c r="AT94" i="3" s="1"/>
  <c r="AV64" i="1"/>
  <c r="AV94" i="3" s="1"/>
  <c r="AL65" i="1"/>
  <c r="AB95" i="3" s="1"/>
  <c r="AM65" i="1"/>
  <c r="AD95" i="3" s="1"/>
  <c r="AN65" i="1"/>
  <c r="AF95" i="3" s="1"/>
  <c r="AO65" i="1"/>
  <c r="AH95" i="3" s="1"/>
  <c r="AP65" i="1"/>
  <c r="AJ95" i="3" s="1"/>
  <c r="AQ65" i="1"/>
  <c r="AL95" i="3" s="1"/>
  <c r="AR65" i="1"/>
  <c r="AN95" i="3" s="1"/>
  <c r="AS65" i="1"/>
  <c r="AP95" i="3" s="1"/>
  <c r="AT65" i="1"/>
  <c r="AR95" i="3" s="1"/>
  <c r="AU65" i="1"/>
  <c r="AT95" i="3" s="1"/>
  <c r="AV65" i="1"/>
  <c r="AV95" i="3" s="1"/>
  <c r="AL66" i="1"/>
  <c r="AB96" i="3" s="1"/>
  <c r="AM66" i="1"/>
  <c r="AD96" i="3" s="1"/>
  <c r="AN66" i="1"/>
  <c r="AF96" i="3" s="1"/>
  <c r="AO66" i="1"/>
  <c r="AH96" i="3" s="1"/>
  <c r="AP66" i="1"/>
  <c r="AJ96" i="3" s="1"/>
  <c r="AQ66" i="1"/>
  <c r="AL96" i="3" s="1"/>
  <c r="AR66" i="1"/>
  <c r="AN96" i="3" s="1"/>
  <c r="AS66" i="1"/>
  <c r="AP96" i="3" s="1"/>
  <c r="AT66" i="1"/>
  <c r="AR96" i="3" s="1"/>
  <c r="AU66" i="1"/>
  <c r="AT96" i="3" s="1"/>
  <c r="AV66" i="1"/>
  <c r="AV96" i="3" s="1"/>
  <c r="AL67" i="1"/>
  <c r="AB97" i="3" s="1"/>
  <c r="AM67" i="1"/>
  <c r="AD97" i="3" s="1"/>
  <c r="AN67" i="1"/>
  <c r="AF97" i="3" s="1"/>
  <c r="AO67" i="1"/>
  <c r="AH97" i="3" s="1"/>
  <c r="AP67" i="1"/>
  <c r="AJ97" i="3" s="1"/>
  <c r="AQ67" i="1"/>
  <c r="AL97" i="3" s="1"/>
  <c r="AR67" i="1"/>
  <c r="AN97" i="3" s="1"/>
  <c r="AS67" i="1"/>
  <c r="AP97" i="3" s="1"/>
  <c r="AT67" i="1"/>
  <c r="AR97" i="3" s="1"/>
  <c r="AU67" i="1"/>
  <c r="AT97" i="3" s="1"/>
  <c r="AV67" i="1"/>
  <c r="AV97" i="3" s="1"/>
  <c r="AL68" i="1"/>
  <c r="AB98" i="3" s="1"/>
  <c r="AM68" i="1"/>
  <c r="AD98" i="3" s="1"/>
  <c r="AN68" i="1"/>
  <c r="AF98" i="3" s="1"/>
  <c r="AO68" i="1"/>
  <c r="AH98" i="3" s="1"/>
  <c r="AP68" i="1"/>
  <c r="AJ98" i="3" s="1"/>
  <c r="AQ68" i="1"/>
  <c r="AL98" i="3" s="1"/>
  <c r="AR68" i="1"/>
  <c r="AN98" i="3" s="1"/>
  <c r="AS68" i="1"/>
  <c r="AP98" i="3" s="1"/>
  <c r="AT68" i="1"/>
  <c r="AR98" i="3" s="1"/>
  <c r="AU68" i="1"/>
  <c r="AT98" i="3" s="1"/>
  <c r="AV68" i="1"/>
  <c r="AV98" i="3" s="1"/>
  <c r="AL69" i="1"/>
  <c r="AB99" i="3" s="1"/>
  <c r="AM69" i="1"/>
  <c r="AD99" i="3" s="1"/>
  <c r="AN69" i="1"/>
  <c r="AF99" i="3" s="1"/>
  <c r="AO69" i="1"/>
  <c r="AH99" i="3" s="1"/>
  <c r="AP69" i="1"/>
  <c r="AJ99" i="3" s="1"/>
  <c r="AQ69" i="1"/>
  <c r="AL99" i="3" s="1"/>
  <c r="AR69" i="1"/>
  <c r="AN99" i="3" s="1"/>
  <c r="AS69" i="1"/>
  <c r="AP99" i="3" s="1"/>
  <c r="AT69" i="1"/>
  <c r="AR99" i="3" s="1"/>
  <c r="AU69" i="1"/>
  <c r="AT99" i="3" s="1"/>
  <c r="AV69" i="1"/>
  <c r="AV99" i="3" s="1"/>
  <c r="AL70" i="1"/>
  <c r="AB100" i="3" s="1"/>
  <c r="AM70" i="1"/>
  <c r="AD100" i="3" s="1"/>
  <c r="AN70" i="1"/>
  <c r="AF100" i="3" s="1"/>
  <c r="AO70" i="1"/>
  <c r="AH100" i="3" s="1"/>
  <c r="AP70" i="1"/>
  <c r="AJ100" i="3" s="1"/>
  <c r="AQ70" i="1"/>
  <c r="AL100" i="3" s="1"/>
  <c r="AR70" i="1"/>
  <c r="AN100" i="3" s="1"/>
  <c r="AS70" i="1"/>
  <c r="AP100" i="3" s="1"/>
  <c r="AT70" i="1"/>
  <c r="AR100" i="3" s="1"/>
  <c r="AU70" i="1"/>
  <c r="AT100" i="3" s="1"/>
  <c r="AV70" i="1"/>
  <c r="AV100" i="3" s="1"/>
  <c r="AL71" i="1"/>
  <c r="AB101" i="3" s="1"/>
  <c r="AM71" i="1"/>
  <c r="AD101" i="3" s="1"/>
  <c r="AN71" i="1"/>
  <c r="AF101" i="3" s="1"/>
  <c r="AO71" i="1"/>
  <c r="AH101" i="3" s="1"/>
  <c r="AP71" i="1"/>
  <c r="AJ101" i="3" s="1"/>
  <c r="AQ71" i="1"/>
  <c r="AL101" i="3" s="1"/>
  <c r="AR71" i="1"/>
  <c r="AN101" i="3" s="1"/>
  <c r="AS71" i="1"/>
  <c r="AP101" i="3" s="1"/>
  <c r="AT71" i="1"/>
  <c r="AR101" i="3" s="1"/>
  <c r="AU71" i="1"/>
  <c r="AT101" i="3" s="1"/>
  <c r="AV71" i="1"/>
  <c r="AV101" i="3" s="1"/>
  <c r="AL72" i="1"/>
  <c r="AB102" i="3" s="1"/>
  <c r="AM72" i="1"/>
  <c r="AD102" i="3" s="1"/>
  <c r="AN72" i="1"/>
  <c r="AF102" i="3" s="1"/>
  <c r="AO72" i="1"/>
  <c r="AH102" i="3" s="1"/>
  <c r="AP72" i="1"/>
  <c r="AJ102" i="3" s="1"/>
  <c r="AQ72" i="1"/>
  <c r="AL102" i="3" s="1"/>
  <c r="AR72" i="1"/>
  <c r="AN102" i="3" s="1"/>
  <c r="AS72" i="1"/>
  <c r="AP102" i="3" s="1"/>
  <c r="AT72" i="1"/>
  <c r="AR102" i="3" s="1"/>
  <c r="AU72" i="1"/>
  <c r="AT102" i="3" s="1"/>
  <c r="AV72" i="1"/>
  <c r="AV102" i="3" s="1"/>
  <c r="AL73" i="1"/>
  <c r="AB103" i="3" s="1"/>
  <c r="AM73" i="1"/>
  <c r="AD103" i="3" s="1"/>
  <c r="AN73" i="1"/>
  <c r="AF103" i="3" s="1"/>
  <c r="AO73" i="1"/>
  <c r="AH103" i="3" s="1"/>
  <c r="AP73" i="1"/>
  <c r="AJ103" i="3" s="1"/>
  <c r="AQ73" i="1"/>
  <c r="AL103" i="3" s="1"/>
  <c r="AR73" i="1"/>
  <c r="AN103" i="3" s="1"/>
  <c r="AS73" i="1"/>
  <c r="AP103" i="3" s="1"/>
  <c r="AT73" i="1"/>
  <c r="AR103" i="3" s="1"/>
  <c r="AU73" i="1"/>
  <c r="AT103" i="3" s="1"/>
  <c r="AV73" i="1"/>
  <c r="AV103" i="3" s="1"/>
  <c r="AL74" i="1"/>
  <c r="AB104" i="3" s="1"/>
  <c r="AM74" i="1"/>
  <c r="AD104" i="3" s="1"/>
  <c r="AN74" i="1"/>
  <c r="AF104" i="3" s="1"/>
  <c r="AO74" i="1"/>
  <c r="AH104" i="3" s="1"/>
  <c r="AP74" i="1"/>
  <c r="AJ104" i="3" s="1"/>
  <c r="AQ74" i="1"/>
  <c r="AL104" i="3" s="1"/>
  <c r="AR74" i="1"/>
  <c r="AN104" i="3" s="1"/>
  <c r="AS74" i="1"/>
  <c r="AP104" i="3" s="1"/>
  <c r="AT74" i="1"/>
  <c r="AR104" i="3" s="1"/>
  <c r="AU74" i="1"/>
  <c r="AT104" i="3" s="1"/>
  <c r="AV74" i="1"/>
  <c r="AV104" i="3" s="1"/>
  <c r="AL75" i="1"/>
  <c r="AB105" i="3" s="1"/>
  <c r="AM75" i="1"/>
  <c r="AD105" i="3" s="1"/>
  <c r="AN75" i="1"/>
  <c r="AF105" i="3" s="1"/>
  <c r="AO75" i="1"/>
  <c r="AH105" i="3" s="1"/>
  <c r="AP75" i="1"/>
  <c r="AJ105" i="3" s="1"/>
  <c r="AQ75" i="1"/>
  <c r="AL105" i="3" s="1"/>
  <c r="AR75" i="1"/>
  <c r="AN105" i="3" s="1"/>
  <c r="AS75" i="1"/>
  <c r="AP105" i="3" s="1"/>
  <c r="AT75" i="1"/>
  <c r="AR105" i="3" s="1"/>
  <c r="AU75" i="1"/>
  <c r="AT105" i="3" s="1"/>
  <c r="AV75" i="1"/>
  <c r="AV105" i="3" s="1"/>
  <c r="AL76" i="1"/>
  <c r="AB106" i="3" s="1"/>
  <c r="AM76" i="1"/>
  <c r="AD106" i="3" s="1"/>
  <c r="AN76" i="1"/>
  <c r="AF106" i="3" s="1"/>
  <c r="AO76" i="1"/>
  <c r="AH106" i="3" s="1"/>
  <c r="AP76" i="1"/>
  <c r="AJ106" i="3" s="1"/>
  <c r="AQ76" i="1"/>
  <c r="AL106" i="3" s="1"/>
  <c r="AR76" i="1"/>
  <c r="AN106" i="3" s="1"/>
  <c r="AS76" i="1"/>
  <c r="AP106" i="3" s="1"/>
  <c r="AT76" i="1"/>
  <c r="AR106" i="3" s="1"/>
  <c r="AU76" i="1"/>
  <c r="AT106" i="3" s="1"/>
  <c r="AV76" i="1"/>
  <c r="AV106" i="3" s="1"/>
  <c r="AL77" i="1"/>
  <c r="AB107" i="3" s="1"/>
  <c r="AM77" i="1"/>
  <c r="AD107" i="3" s="1"/>
  <c r="AN77" i="1"/>
  <c r="AF107" i="3" s="1"/>
  <c r="AO77" i="1"/>
  <c r="AH107" i="3" s="1"/>
  <c r="AP77" i="1"/>
  <c r="AJ107" i="3" s="1"/>
  <c r="AQ77" i="1"/>
  <c r="AL107" i="3" s="1"/>
  <c r="AR77" i="1"/>
  <c r="AN107" i="3" s="1"/>
  <c r="AS77" i="1"/>
  <c r="AP107" i="3" s="1"/>
  <c r="AT77" i="1"/>
  <c r="AR107" i="3" s="1"/>
  <c r="AU77" i="1"/>
  <c r="AT107" i="3" s="1"/>
  <c r="AV77" i="1"/>
  <c r="AV107" i="3" s="1"/>
  <c r="AL78" i="1"/>
  <c r="AB108" i="3" s="1"/>
  <c r="AM78" i="1"/>
  <c r="AD108" i="3" s="1"/>
  <c r="AN78" i="1"/>
  <c r="AF108" i="3" s="1"/>
  <c r="AO78" i="1"/>
  <c r="AH108" i="3" s="1"/>
  <c r="AP78" i="1"/>
  <c r="AJ108" i="3" s="1"/>
  <c r="AQ78" i="1"/>
  <c r="AL108" i="3" s="1"/>
  <c r="AR78" i="1"/>
  <c r="AN108" i="3" s="1"/>
  <c r="AS78" i="1"/>
  <c r="AP108" i="3" s="1"/>
  <c r="AT78" i="1"/>
  <c r="AR108" i="3" s="1"/>
  <c r="AU78" i="1"/>
  <c r="AT108" i="3" s="1"/>
  <c r="AV78" i="1"/>
  <c r="AV108" i="3" s="1"/>
  <c r="AL79" i="1"/>
  <c r="AB109" i="3" s="1"/>
  <c r="AM79" i="1"/>
  <c r="AD109" i="3" s="1"/>
  <c r="AN79" i="1"/>
  <c r="AF109" i="3" s="1"/>
  <c r="AO79" i="1"/>
  <c r="AH109" i="3" s="1"/>
  <c r="AP79" i="1"/>
  <c r="AJ109" i="3" s="1"/>
  <c r="AQ79" i="1"/>
  <c r="AL109" i="3" s="1"/>
  <c r="AR79" i="1"/>
  <c r="AN109" i="3" s="1"/>
  <c r="AS79" i="1"/>
  <c r="AP109" i="3" s="1"/>
  <c r="AT79" i="1"/>
  <c r="AR109" i="3" s="1"/>
  <c r="AU79" i="1"/>
  <c r="AT109" i="3" s="1"/>
  <c r="AV79" i="1"/>
  <c r="AV109" i="3" s="1"/>
  <c r="AL80" i="1"/>
  <c r="AB110" i="3" s="1"/>
  <c r="AM80" i="1"/>
  <c r="AD110" i="3" s="1"/>
  <c r="AN80" i="1"/>
  <c r="AF110" i="3" s="1"/>
  <c r="AO80" i="1"/>
  <c r="AH110" i="3" s="1"/>
  <c r="AP80" i="1"/>
  <c r="AJ110" i="3" s="1"/>
  <c r="AQ80" i="1"/>
  <c r="AL110" i="3" s="1"/>
  <c r="AR80" i="1"/>
  <c r="AN110" i="3" s="1"/>
  <c r="AS80" i="1"/>
  <c r="AP110" i="3" s="1"/>
  <c r="AT80" i="1"/>
  <c r="AR110" i="3" s="1"/>
  <c r="AU80" i="1"/>
  <c r="AT110" i="3" s="1"/>
  <c r="AV80" i="1"/>
  <c r="AV110" i="3" s="1"/>
  <c r="AL81" i="1"/>
  <c r="AB111" i="3" s="1"/>
  <c r="AM81" i="1"/>
  <c r="AD111" i="3" s="1"/>
  <c r="AN81" i="1"/>
  <c r="AF111" i="3" s="1"/>
  <c r="AO81" i="1"/>
  <c r="AH111" i="3" s="1"/>
  <c r="AP81" i="1"/>
  <c r="AJ111" i="3" s="1"/>
  <c r="AQ81" i="1"/>
  <c r="AL111" i="3" s="1"/>
  <c r="AR81" i="1"/>
  <c r="AN111" i="3" s="1"/>
  <c r="AS81" i="1"/>
  <c r="AP111" i="3" s="1"/>
  <c r="AT81" i="1"/>
  <c r="AR111" i="3" s="1"/>
  <c r="AU81" i="1"/>
  <c r="AT111" i="3" s="1"/>
  <c r="AV81" i="1"/>
  <c r="AV111" i="3" s="1"/>
  <c r="AL82" i="1"/>
  <c r="AB112" i="3" s="1"/>
  <c r="AM82" i="1"/>
  <c r="AD112" i="3" s="1"/>
  <c r="AN82" i="1"/>
  <c r="AF112" i="3" s="1"/>
  <c r="AO82" i="1"/>
  <c r="AH112" i="3" s="1"/>
  <c r="AP82" i="1"/>
  <c r="AJ112" i="3" s="1"/>
  <c r="AQ82" i="1"/>
  <c r="AL112" i="3" s="1"/>
  <c r="AR82" i="1"/>
  <c r="AN112" i="3" s="1"/>
  <c r="AS82" i="1"/>
  <c r="AP112" i="3" s="1"/>
  <c r="AT82" i="1"/>
  <c r="AR112" i="3" s="1"/>
  <c r="AU82" i="1"/>
  <c r="AT112" i="3" s="1"/>
  <c r="AV82" i="1"/>
  <c r="AV112" i="3" s="1"/>
  <c r="AL83" i="1"/>
  <c r="AB113" i="3" s="1"/>
  <c r="AM83" i="1"/>
  <c r="AD113" i="3" s="1"/>
  <c r="AN83" i="1"/>
  <c r="AF113" i="3" s="1"/>
  <c r="AO83" i="1"/>
  <c r="AH113" i="3" s="1"/>
  <c r="AP83" i="1"/>
  <c r="AJ113" i="3" s="1"/>
  <c r="AQ83" i="1"/>
  <c r="AL113" i="3" s="1"/>
  <c r="AR83" i="1"/>
  <c r="AN113" i="3" s="1"/>
  <c r="AS83" i="1"/>
  <c r="AP113" i="3" s="1"/>
  <c r="AT83" i="1"/>
  <c r="AR113" i="3" s="1"/>
  <c r="AU83" i="1"/>
  <c r="AT113" i="3" s="1"/>
  <c r="AV83" i="1"/>
  <c r="AV113" i="3" s="1"/>
  <c r="AL84" i="1"/>
  <c r="AB114" i="3" s="1"/>
  <c r="AM84" i="1"/>
  <c r="AD114" i="3" s="1"/>
  <c r="AN84" i="1"/>
  <c r="AF114" i="3" s="1"/>
  <c r="AO84" i="1"/>
  <c r="AH114" i="3" s="1"/>
  <c r="AP84" i="1"/>
  <c r="AJ114" i="3" s="1"/>
  <c r="AQ84" i="1"/>
  <c r="AL114" i="3" s="1"/>
  <c r="AR84" i="1"/>
  <c r="AN114" i="3" s="1"/>
  <c r="AS84" i="1"/>
  <c r="AP114" i="3" s="1"/>
  <c r="AT84" i="1"/>
  <c r="AR114" i="3" s="1"/>
  <c r="AU84" i="1"/>
  <c r="AT114" i="3" s="1"/>
  <c r="AV84" i="1"/>
  <c r="AV114" i="3" s="1"/>
  <c r="AL85" i="1"/>
  <c r="AB115" i="3" s="1"/>
  <c r="AM85" i="1"/>
  <c r="AD115" i="3" s="1"/>
  <c r="AN85" i="1"/>
  <c r="AF115" i="3" s="1"/>
  <c r="AO85" i="1"/>
  <c r="AH115" i="3" s="1"/>
  <c r="AP85" i="1"/>
  <c r="AJ115" i="3" s="1"/>
  <c r="AQ85" i="1"/>
  <c r="AL115" i="3" s="1"/>
  <c r="AR85" i="1"/>
  <c r="AN115" i="3" s="1"/>
  <c r="AS85" i="1"/>
  <c r="AP115" i="3" s="1"/>
  <c r="AT85" i="1"/>
  <c r="AR115" i="3" s="1"/>
  <c r="AU85" i="1"/>
  <c r="AT115" i="3" s="1"/>
  <c r="AV85" i="1"/>
  <c r="AV115" i="3" s="1"/>
  <c r="AL86" i="1"/>
  <c r="AB116" i="3" s="1"/>
  <c r="AM86" i="1"/>
  <c r="AD116" i="3" s="1"/>
  <c r="AN86" i="1"/>
  <c r="AF116" i="3" s="1"/>
  <c r="AO86" i="1"/>
  <c r="AH116" i="3" s="1"/>
  <c r="AP86" i="1"/>
  <c r="AJ116" i="3" s="1"/>
  <c r="AQ86" i="1"/>
  <c r="AL116" i="3" s="1"/>
  <c r="AR86" i="1"/>
  <c r="AN116" i="3" s="1"/>
  <c r="AS86" i="1"/>
  <c r="AP116" i="3" s="1"/>
  <c r="AT86" i="1"/>
  <c r="AR116" i="3" s="1"/>
  <c r="AU86" i="1"/>
  <c r="AT116" i="3" s="1"/>
  <c r="AV86" i="1"/>
  <c r="AV116" i="3" s="1"/>
  <c r="AL87" i="1"/>
  <c r="AB117" i="3" s="1"/>
  <c r="AM87" i="1"/>
  <c r="AD117" i="3" s="1"/>
  <c r="AN87" i="1"/>
  <c r="AF117" i="3" s="1"/>
  <c r="AO87" i="1"/>
  <c r="AH117" i="3" s="1"/>
  <c r="AP87" i="1"/>
  <c r="AJ117" i="3" s="1"/>
  <c r="AQ87" i="1"/>
  <c r="AL117" i="3" s="1"/>
  <c r="AR87" i="1"/>
  <c r="AN117" i="3" s="1"/>
  <c r="AS87" i="1"/>
  <c r="AP117" i="3" s="1"/>
  <c r="AT87" i="1"/>
  <c r="AR117" i="3" s="1"/>
  <c r="AU87" i="1"/>
  <c r="AT117" i="3" s="1"/>
  <c r="AV87" i="1"/>
  <c r="AV117" i="3" s="1"/>
  <c r="AL88" i="1"/>
  <c r="AB118" i="3" s="1"/>
  <c r="AM88" i="1"/>
  <c r="AD118" i="3" s="1"/>
  <c r="AN88" i="1"/>
  <c r="AF118" i="3" s="1"/>
  <c r="AO88" i="1"/>
  <c r="AH118" i="3" s="1"/>
  <c r="AP88" i="1"/>
  <c r="AJ118" i="3" s="1"/>
  <c r="AQ88" i="1"/>
  <c r="AL118" i="3" s="1"/>
  <c r="AR88" i="1"/>
  <c r="AN118" i="3" s="1"/>
  <c r="AS88" i="1"/>
  <c r="AP118" i="3" s="1"/>
  <c r="AT88" i="1"/>
  <c r="AR118" i="3" s="1"/>
  <c r="AU88" i="1"/>
  <c r="AT118" i="3" s="1"/>
  <c r="AV88" i="1"/>
  <c r="AV118" i="3" s="1"/>
  <c r="AL89" i="1"/>
  <c r="AB119" i="3" s="1"/>
  <c r="AM89" i="1"/>
  <c r="AD119" i="3" s="1"/>
  <c r="AN89" i="1"/>
  <c r="AF119" i="3" s="1"/>
  <c r="AO89" i="1"/>
  <c r="AH119" i="3" s="1"/>
  <c r="AP89" i="1"/>
  <c r="AJ119" i="3" s="1"/>
  <c r="AQ89" i="1"/>
  <c r="AL119" i="3" s="1"/>
  <c r="AR89" i="1"/>
  <c r="AN119" i="3" s="1"/>
  <c r="AS89" i="1"/>
  <c r="AP119" i="3" s="1"/>
  <c r="AT89" i="1"/>
  <c r="AR119" i="3" s="1"/>
  <c r="AU89" i="1"/>
  <c r="AT119" i="3" s="1"/>
  <c r="AV89" i="1"/>
  <c r="AV119" i="3" s="1"/>
  <c r="AL90" i="1"/>
  <c r="AB120" i="3" s="1"/>
  <c r="AM90" i="1"/>
  <c r="AD120" i="3" s="1"/>
  <c r="AN90" i="1"/>
  <c r="AF120" i="3" s="1"/>
  <c r="AO90" i="1"/>
  <c r="AH120" i="3" s="1"/>
  <c r="AP90" i="1"/>
  <c r="AJ120" i="3" s="1"/>
  <c r="AQ90" i="1"/>
  <c r="AL120" i="3" s="1"/>
  <c r="AR90" i="1"/>
  <c r="AN120" i="3" s="1"/>
  <c r="AS90" i="1"/>
  <c r="AP120" i="3" s="1"/>
  <c r="AT90" i="1"/>
  <c r="AR120" i="3" s="1"/>
  <c r="AU90" i="1"/>
  <c r="AT120" i="3" s="1"/>
  <c r="AV90" i="1"/>
  <c r="AV120" i="3" s="1"/>
  <c r="AL91" i="1"/>
  <c r="AB121" i="3" s="1"/>
  <c r="AM91" i="1"/>
  <c r="AD121" i="3" s="1"/>
  <c r="AN91" i="1"/>
  <c r="AF121" i="3" s="1"/>
  <c r="AO91" i="1"/>
  <c r="AH121" i="3" s="1"/>
  <c r="AP91" i="1"/>
  <c r="AJ121" i="3" s="1"/>
  <c r="AQ91" i="1"/>
  <c r="AL121" i="3" s="1"/>
  <c r="AR91" i="1"/>
  <c r="AN121" i="3" s="1"/>
  <c r="AS91" i="1"/>
  <c r="AP121" i="3" s="1"/>
  <c r="AT91" i="1"/>
  <c r="AR121" i="3" s="1"/>
  <c r="AU91" i="1"/>
  <c r="AT121" i="3" s="1"/>
  <c r="AV91" i="1"/>
  <c r="AV121" i="3" s="1"/>
  <c r="AL92" i="1"/>
  <c r="AB122" i="3" s="1"/>
  <c r="AM92" i="1"/>
  <c r="AD122" i="3" s="1"/>
  <c r="AN92" i="1"/>
  <c r="AF122" i="3" s="1"/>
  <c r="AO92" i="1"/>
  <c r="AH122" i="3" s="1"/>
  <c r="AP92" i="1"/>
  <c r="AJ122" i="3" s="1"/>
  <c r="AQ92" i="1"/>
  <c r="AL122" i="3" s="1"/>
  <c r="AR92" i="1"/>
  <c r="AN122" i="3" s="1"/>
  <c r="AS92" i="1"/>
  <c r="AP122" i="3" s="1"/>
  <c r="AT92" i="1"/>
  <c r="AR122" i="3" s="1"/>
  <c r="AU92" i="1"/>
  <c r="AT122" i="3" s="1"/>
  <c r="AV92" i="1"/>
  <c r="AV122" i="3" s="1"/>
  <c r="AL93" i="1"/>
  <c r="AB123" i="3" s="1"/>
  <c r="AM93" i="1"/>
  <c r="AD123" i="3" s="1"/>
  <c r="AN93" i="1"/>
  <c r="AF123" i="3" s="1"/>
  <c r="AO93" i="1"/>
  <c r="AH123" i="3" s="1"/>
  <c r="AP93" i="1"/>
  <c r="AJ123" i="3" s="1"/>
  <c r="AQ93" i="1"/>
  <c r="AL123" i="3" s="1"/>
  <c r="AR93" i="1"/>
  <c r="AN123" i="3" s="1"/>
  <c r="AS93" i="1"/>
  <c r="AP123" i="3" s="1"/>
  <c r="AT93" i="1"/>
  <c r="AR123" i="3" s="1"/>
  <c r="AU93" i="1"/>
  <c r="AT123" i="3" s="1"/>
  <c r="AV93" i="1"/>
  <c r="AV123" i="3" s="1"/>
  <c r="AL94" i="1"/>
  <c r="AB124" i="3" s="1"/>
  <c r="AM94" i="1"/>
  <c r="AD124" i="3" s="1"/>
  <c r="AN94" i="1"/>
  <c r="AF124" i="3" s="1"/>
  <c r="AO94" i="1"/>
  <c r="AH124" i="3" s="1"/>
  <c r="AP94" i="1"/>
  <c r="AJ124" i="3" s="1"/>
  <c r="AQ94" i="1"/>
  <c r="AL124" i="3" s="1"/>
  <c r="AR94" i="1"/>
  <c r="AN124" i="3" s="1"/>
  <c r="AS94" i="1"/>
  <c r="AP124" i="3" s="1"/>
  <c r="AT94" i="1"/>
  <c r="AR124" i="3" s="1"/>
  <c r="AU94" i="1"/>
  <c r="AT124" i="3" s="1"/>
  <c r="AV94" i="1"/>
  <c r="AV124" i="3" s="1"/>
  <c r="AL95" i="1"/>
  <c r="AB125" i="3" s="1"/>
  <c r="AM95" i="1"/>
  <c r="AD125" i="3" s="1"/>
  <c r="AN95" i="1"/>
  <c r="AF125" i="3" s="1"/>
  <c r="AO95" i="1"/>
  <c r="AH125" i="3" s="1"/>
  <c r="AP95" i="1"/>
  <c r="AJ125" i="3" s="1"/>
  <c r="AQ95" i="1"/>
  <c r="AL125" i="3" s="1"/>
  <c r="AR95" i="1"/>
  <c r="AN125" i="3" s="1"/>
  <c r="AS95" i="1"/>
  <c r="AP125" i="3" s="1"/>
  <c r="AT95" i="1"/>
  <c r="AR125" i="3" s="1"/>
  <c r="AU95" i="1"/>
  <c r="AT125" i="3" s="1"/>
  <c r="AV95" i="1"/>
  <c r="AV125" i="3" s="1"/>
  <c r="AL96" i="1"/>
  <c r="AB126" i="3" s="1"/>
  <c r="AM96" i="1"/>
  <c r="AD126" i="3" s="1"/>
  <c r="AN96" i="1"/>
  <c r="AF126" i="3" s="1"/>
  <c r="AO96" i="1"/>
  <c r="AH126" i="3" s="1"/>
  <c r="AP96" i="1"/>
  <c r="AJ126" i="3" s="1"/>
  <c r="AQ96" i="1"/>
  <c r="AL126" i="3" s="1"/>
  <c r="AR96" i="1"/>
  <c r="AN126" i="3" s="1"/>
  <c r="AS96" i="1"/>
  <c r="AP126" i="3" s="1"/>
  <c r="AT96" i="1"/>
  <c r="AR126" i="3" s="1"/>
  <c r="AU96" i="1"/>
  <c r="AT126" i="3" s="1"/>
  <c r="AV96" i="1"/>
  <c r="AV126" i="3" s="1"/>
  <c r="AL97" i="1"/>
  <c r="AB127" i="3" s="1"/>
  <c r="AM97" i="1"/>
  <c r="AD127" i="3" s="1"/>
  <c r="AN97" i="1"/>
  <c r="AF127" i="3" s="1"/>
  <c r="AO97" i="1"/>
  <c r="AH127" i="3" s="1"/>
  <c r="AP97" i="1"/>
  <c r="AJ127" i="3" s="1"/>
  <c r="AQ97" i="1"/>
  <c r="AL127" i="3" s="1"/>
  <c r="AR97" i="1"/>
  <c r="AN127" i="3" s="1"/>
  <c r="AS97" i="1"/>
  <c r="AP127" i="3" s="1"/>
  <c r="AT97" i="1"/>
  <c r="AR127" i="3" s="1"/>
  <c r="AU97" i="1"/>
  <c r="AT127" i="3" s="1"/>
  <c r="AV97" i="1"/>
  <c r="AV127" i="3" s="1"/>
  <c r="AL98" i="1"/>
  <c r="AB128" i="3" s="1"/>
  <c r="AM98" i="1"/>
  <c r="AD128" i="3" s="1"/>
  <c r="AN98" i="1"/>
  <c r="AF128" i="3" s="1"/>
  <c r="AO98" i="1"/>
  <c r="AH128" i="3" s="1"/>
  <c r="AP98" i="1"/>
  <c r="AJ128" i="3" s="1"/>
  <c r="AQ98" i="1"/>
  <c r="AL128" i="3" s="1"/>
  <c r="AR98" i="1"/>
  <c r="AN128" i="3" s="1"/>
  <c r="AS98" i="1"/>
  <c r="AP128" i="3" s="1"/>
  <c r="AT98" i="1"/>
  <c r="AR128" i="3" s="1"/>
  <c r="AU98" i="1"/>
  <c r="AT128" i="3" s="1"/>
  <c r="AV98" i="1"/>
  <c r="AV128" i="3" s="1"/>
  <c r="AL99" i="1"/>
  <c r="AB129" i="3" s="1"/>
  <c r="AM99" i="1"/>
  <c r="AD129" i="3" s="1"/>
  <c r="AN99" i="1"/>
  <c r="AF129" i="3" s="1"/>
  <c r="AO99" i="1"/>
  <c r="AH129" i="3" s="1"/>
  <c r="AP99" i="1"/>
  <c r="AJ129" i="3" s="1"/>
  <c r="AQ99" i="1"/>
  <c r="AL129" i="3" s="1"/>
  <c r="AR99" i="1"/>
  <c r="AN129" i="3" s="1"/>
  <c r="AS99" i="1"/>
  <c r="AP129" i="3" s="1"/>
  <c r="AT99" i="1"/>
  <c r="AR129" i="3" s="1"/>
  <c r="AU99" i="1"/>
  <c r="AT129" i="3" s="1"/>
  <c r="AV99" i="1"/>
  <c r="AV129" i="3" s="1"/>
  <c r="AL100" i="1"/>
  <c r="AB130" i="3" s="1"/>
  <c r="AM100" i="1"/>
  <c r="AD130" i="3" s="1"/>
  <c r="AN100" i="1"/>
  <c r="AF130" i="3" s="1"/>
  <c r="AO100" i="1"/>
  <c r="AH130" i="3" s="1"/>
  <c r="AP100" i="1"/>
  <c r="AJ130" i="3" s="1"/>
  <c r="AQ100" i="1"/>
  <c r="AL130" i="3" s="1"/>
  <c r="AR100" i="1"/>
  <c r="AN130" i="3" s="1"/>
  <c r="AS100" i="1"/>
  <c r="AP130" i="3" s="1"/>
  <c r="AT100" i="1"/>
  <c r="AR130" i="3" s="1"/>
  <c r="AU100" i="1"/>
  <c r="AT130" i="3" s="1"/>
  <c r="AV100" i="1"/>
  <c r="AV130" i="3" s="1"/>
  <c r="AL101" i="1"/>
  <c r="AB131" i="3" s="1"/>
  <c r="AM101" i="1"/>
  <c r="AD131" i="3" s="1"/>
  <c r="AN101" i="1"/>
  <c r="AF131" i="3" s="1"/>
  <c r="AO101" i="1"/>
  <c r="AH131" i="3" s="1"/>
  <c r="AP101" i="1"/>
  <c r="AJ131" i="3" s="1"/>
  <c r="AQ101" i="1"/>
  <c r="AL131" i="3" s="1"/>
  <c r="AR101" i="1"/>
  <c r="AN131" i="3" s="1"/>
  <c r="AS101" i="1"/>
  <c r="AP131" i="3" s="1"/>
  <c r="AT101" i="1"/>
  <c r="AR131" i="3" s="1"/>
  <c r="AU101" i="1"/>
  <c r="AT131" i="3" s="1"/>
  <c r="AV101" i="1"/>
  <c r="AV131" i="3" s="1"/>
  <c r="AL102" i="1"/>
  <c r="AB132" i="3" s="1"/>
  <c r="AM102" i="1"/>
  <c r="AD132" i="3" s="1"/>
  <c r="AN102" i="1"/>
  <c r="AF132" i="3" s="1"/>
  <c r="AO102" i="1"/>
  <c r="AH132" i="3" s="1"/>
  <c r="AP102" i="1"/>
  <c r="AJ132" i="3" s="1"/>
  <c r="AQ102" i="1"/>
  <c r="AL132" i="3" s="1"/>
  <c r="AR102" i="1"/>
  <c r="AN132" i="3" s="1"/>
  <c r="AS102" i="1"/>
  <c r="AP132" i="3" s="1"/>
  <c r="AT102" i="1"/>
  <c r="AR132" i="3" s="1"/>
  <c r="AU102" i="1"/>
  <c r="AT132" i="3" s="1"/>
  <c r="AV102" i="1"/>
  <c r="AV132" i="3" s="1"/>
  <c r="AL103" i="1"/>
  <c r="AB133" i="3" s="1"/>
  <c r="AM103" i="1"/>
  <c r="AD133" i="3" s="1"/>
  <c r="AN103" i="1"/>
  <c r="AF133" i="3" s="1"/>
  <c r="AO103" i="1"/>
  <c r="AH133" i="3" s="1"/>
  <c r="AP103" i="1"/>
  <c r="AJ133" i="3" s="1"/>
  <c r="AQ103" i="1"/>
  <c r="AL133" i="3" s="1"/>
  <c r="AR103" i="1"/>
  <c r="AN133" i="3" s="1"/>
  <c r="AS103" i="1"/>
  <c r="AP133" i="3" s="1"/>
  <c r="AT103" i="1"/>
  <c r="AR133" i="3" s="1"/>
  <c r="AU103" i="1"/>
  <c r="AT133" i="3" s="1"/>
  <c r="AV103" i="1"/>
  <c r="AV133" i="3" s="1"/>
  <c r="AL104" i="1"/>
  <c r="AB134" i="3" s="1"/>
  <c r="AM104" i="1"/>
  <c r="AD134" i="3" s="1"/>
  <c r="AN104" i="1"/>
  <c r="AF134" i="3" s="1"/>
  <c r="AO104" i="1"/>
  <c r="AH134" i="3" s="1"/>
  <c r="AP104" i="1"/>
  <c r="AJ134" i="3" s="1"/>
  <c r="AQ104" i="1"/>
  <c r="AL134" i="3" s="1"/>
  <c r="AR104" i="1"/>
  <c r="AN134" i="3" s="1"/>
  <c r="AS104" i="1"/>
  <c r="AP134" i="3" s="1"/>
  <c r="AT104" i="1"/>
  <c r="AR134" i="3" s="1"/>
  <c r="AU104" i="1"/>
  <c r="AT134" i="3" s="1"/>
  <c r="AV104" i="1"/>
  <c r="AV134" i="3" s="1"/>
  <c r="AL105" i="1"/>
  <c r="AB135" i="3" s="1"/>
  <c r="AM105" i="1"/>
  <c r="AD135" i="3" s="1"/>
  <c r="AN105" i="1"/>
  <c r="AF135" i="3" s="1"/>
  <c r="AO105" i="1"/>
  <c r="AH135" i="3" s="1"/>
  <c r="AP105" i="1"/>
  <c r="AJ135" i="3" s="1"/>
  <c r="AQ105" i="1"/>
  <c r="AL135" i="3" s="1"/>
  <c r="AR105" i="1"/>
  <c r="AN135" i="3" s="1"/>
  <c r="AS105" i="1"/>
  <c r="AP135" i="3" s="1"/>
  <c r="AT105" i="1"/>
  <c r="AR135" i="3" s="1"/>
  <c r="AU105" i="1"/>
  <c r="AT135" i="3" s="1"/>
  <c r="AV105" i="1"/>
  <c r="AV135" i="3" s="1"/>
  <c r="AL106" i="1"/>
  <c r="AB136" i="3" s="1"/>
  <c r="AM106" i="1"/>
  <c r="AD136" i="3" s="1"/>
  <c r="AN106" i="1"/>
  <c r="AF136" i="3" s="1"/>
  <c r="AO106" i="1"/>
  <c r="AH136" i="3" s="1"/>
  <c r="AP106" i="1"/>
  <c r="AJ136" i="3" s="1"/>
  <c r="AQ106" i="1"/>
  <c r="AL136" i="3" s="1"/>
  <c r="AR106" i="1"/>
  <c r="AN136" i="3" s="1"/>
  <c r="AS106" i="1"/>
  <c r="AP136" i="3" s="1"/>
  <c r="AT106" i="1"/>
  <c r="AR136" i="3" s="1"/>
  <c r="AU106" i="1"/>
  <c r="AT136" i="3" s="1"/>
  <c r="AV106" i="1"/>
  <c r="AV136" i="3" s="1"/>
  <c r="AL107" i="1"/>
  <c r="AB137" i="3" s="1"/>
  <c r="AM107" i="1"/>
  <c r="AD137" i="3" s="1"/>
  <c r="AN107" i="1"/>
  <c r="AF137" i="3" s="1"/>
  <c r="AO107" i="1"/>
  <c r="AH137" i="3" s="1"/>
  <c r="AP107" i="1"/>
  <c r="AJ137" i="3" s="1"/>
  <c r="AQ107" i="1"/>
  <c r="AL137" i="3" s="1"/>
  <c r="AR107" i="1"/>
  <c r="AN137" i="3" s="1"/>
  <c r="AS107" i="1"/>
  <c r="AP137" i="3" s="1"/>
  <c r="AT107" i="1"/>
  <c r="AR137" i="3" s="1"/>
  <c r="AU107" i="1"/>
  <c r="AT137" i="3" s="1"/>
  <c r="AV107" i="1"/>
  <c r="AV137" i="3" s="1"/>
  <c r="AL108" i="1"/>
  <c r="AB138" i="3" s="1"/>
  <c r="AM108" i="1"/>
  <c r="AD138" i="3" s="1"/>
  <c r="AN108" i="1"/>
  <c r="AF138" i="3" s="1"/>
  <c r="AO108" i="1"/>
  <c r="AH138" i="3" s="1"/>
  <c r="AP108" i="1"/>
  <c r="AJ138" i="3" s="1"/>
  <c r="AQ108" i="1"/>
  <c r="AL138" i="3" s="1"/>
  <c r="AR108" i="1"/>
  <c r="AN138" i="3" s="1"/>
  <c r="AS108" i="1"/>
  <c r="AP138" i="3" s="1"/>
  <c r="AT108" i="1"/>
  <c r="AR138" i="3" s="1"/>
  <c r="AU108" i="1"/>
  <c r="AT138" i="3" s="1"/>
  <c r="AV108" i="1"/>
  <c r="AV138" i="3" s="1"/>
  <c r="AL109" i="1"/>
  <c r="AB139" i="3" s="1"/>
  <c r="AM109" i="1"/>
  <c r="AD139" i="3" s="1"/>
  <c r="AN109" i="1"/>
  <c r="AF139" i="3" s="1"/>
  <c r="AO109" i="1"/>
  <c r="AH139" i="3" s="1"/>
  <c r="AP109" i="1"/>
  <c r="AJ139" i="3" s="1"/>
  <c r="AQ109" i="1"/>
  <c r="AL139" i="3" s="1"/>
  <c r="AR109" i="1"/>
  <c r="AN139" i="3" s="1"/>
  <c r="AS109" i="1"/>
  <c r="AP139" i="3" s="1"/>
  <c r="AT109" i="1"/>
  <c r="AR139" i="3" s="1"/>
  <c r="AU109" i="1"/>
  <c r="AT139" i="3" s="1"/>
  <c r="AV109" i="1"/>
  <c r="AV139" i="3" s="1"/>
  <c r="AL110" i="1"/>
  <c r="AB140" i="3" s="1"/>
  <c r="AM110" i="1"/>
  <c r="AD140" i="3" s="1"/>
  <c r="AN110" i="1"/>
  <c r="AF140" i="3" s="1"/>
  <c r="AO110" i="1"/>
  <c r="AH140" i="3" s="1"/>
  <c r="AP110" i="1"/>
  <c r="AJ140" i="3" s="1"/>
  <c r="AQ110" i="1"/>
  <c r="AL140" i="3" s="1"/>
  <c r="AR110" i="1"/>
  <c r="AN140" i="3" s="1"/>
  <c r="AS110" i="1"/>
  <c r="AP140" i="3" s="1"/>
  <c r="AT110" i="1"/>
  <c r="AR140" i="3" s="1"/>
  <c r="AU110" i="1"/>
  <c r="AT140" i="3" s="1"/>
  <c r="AV110" i="1"/>
  <c r="AV140" i="3" s="1"/>
  <c r="AL111" i="1"/>
  <c r="AB141" i="3" s="1"/>
  <c r="AM111" i="1"/>
  <c r="AD141" i="3" s="1"/>
  <c r="AN111" i="1"/>
  <c r="AF141" i="3" s="1"/>
  <c r="AO111" i="1"/>
  <c r="AH141" i="3" s="1"/>
  <c r="AP111" i="1"/>
  <c r="AJ141" i="3" s="1"/>
  <c r="AQ111" i="1"/>
  <c r="AL141" i="3" s="1"/>
  <c r="AR111" i="1"/>
  <c r="AN141" i="3" s="1"/>
  <c r="AS111" i="1"/>
  <c r="AP141" i="3" s="1"/>
  <c r="AT111" i="1"/>
  <c r="AR141" i="3" s="1"/>
  <c r="AU111" i="1"/>
  <c r="AT141" i="3" s="1"/>
  <c r="AV111" i="1"/>
  <c r="AV141" i="3" s="1"/>
  <c r="AL112" i="1"/>
  <c r="AB142" i="3" s="1"/>
  <c r="AM112" i="1"/>
  <c r="AD142" i="3" s="1"/>
  <c r="AN112" i="1"/>
  <c r="AF142" i="3" s="1"/>
  <c r="AO112" i="1"/>
  <c r="AH142" i="3" s="1"/>
  <c r="AP112" i="1"/>
  <c r="AJ142" i="3" s="1"/>
  <c r="AQ112" i="1"/>
  <c r="AL142" i="3" s="1"/>
  <c r="AR112" i="1"/>
  <c r="AN142" i="3" s="1"/>
  <c r="AS112" i="1"/>
  <c r="AP142" i="3" s="1"/>
  <c r="AT112" i="1"/>
  <c r="AR142" i="3" s="1"/>
  <c r="AU112" i="1"/>
  <c r="AT142" i="3" s="1"/>
  <c r="AV112" i="1"/>
  <c r="AV142" i="3" s="1"/>
  <c r="AL113" i="1"/>
  <c r="AB143" i="3" s="1"/>
  <c r="AM113" i="1"/>
  <c r="AD143" i="3" s="1"/>
  <c r="AN113" i="1"/>
  <c r="AF143" i="3" s="1"/>
  <c r="AO113" i="1"/>
  <c r="AH143" i="3" s="1"/>
  <c r="AP113" i="1"/>
  <c r="AJ143" i="3" s="1"/>
  <c r="AQ113" i="1"/>
  <c r="AL143" i="3" s="1"/>
  <c r="AR113" i="1"/>
  <c r="AN143" i="3" s="1"/>
  <c r="AS113" i="1"/>
  <c r="AP143" i="3" s="1"/>
  <c r="AT113" i="1"/>
  <c r="AR143" i="3" s="1"/>
  <c r="AU113" i="1"/>
  <c r="AT143" i="3" s="1"/>
  <c r="AV113" i="1"/>
  <c r="AV143" i="3" s="1"/>
  <c r="AL114" i="1"/>
  <c r="AB144" i="3" s="1"/>
  <c r="AM114" i="1"/>
  <c r="AD144" i="3" s="1"/>
  <c r="AN114" i="1"/>
  <c r="AF144" i="3" s="1"/>
  <c r="AO114" i="1"/>
  <c r="AH144" i="3" s="1"/>
  <c r="AP114" i="1"/>
  <c r="AJ144" i="3" s="1"/>
  <c r="AQ114" i="1"/>
  <c r="AL144" i="3" s="1"/>
  <c r="AR114" i="1"/>
  <c r="AN144" i="3" s="1"/>
  <c r="AS114" i="1"/>
  <c r="AP144" i="3" s="1"/>
  <c r="AT114" i="1"/>
  <c r="AR144" i="3" s="1"/>
  <c r="AU114" i="1"/>
  <c r="AT144" i="3" s="1"/>
  <c r="AV114" i="1"/>
  <c r="AV144" i="3" s="1"/>
  <c r="AL115" i="1"/>
  <c r="AB145" i="3" s="1"/>
  <c r="AM115" i="1"/>
  <c r="AD145" i="3" s="1"/>
  <c r="AN115" i="1"/>
  <c r="AF145" i="3" s="1"/>
  <c r="AO115" i="1"/>
  <c r="AH145" i="3" s="1"/>
  <c r="AP115" i="1"/>
  <c r="AJ145" i="3" s="1"/>
  <c r="AQ115" i="1"/>
  <c r="AL145" i="3" s="1"/>
  <c r="AR115" i="1"/>
  <c r="AN145" i="3" s="1"/>
  <c r="AS115" i="1"/>
  <c r="AP145" i="3" s="1"/>
  <c r="AT115" i="1"/>
  <c r="AR145" i="3" s="1"/>
  <c r="AU115" i="1"/>
  <c r="AT145" i="3" s="1"/>
  <c r="AV115" i="1"/>
  <c r="AV145" i="3" s="1"/>
  <c r="AL116" i="1"/>
  <c r="AB146" i="3" s="1"/>
  <c r="AM116" i="1"/>
  <c r="AD146" i="3" s="1"/>
  <c r="AN116" i="1"/>
  <c r="AF146" i="3" s="1"/>
  <c r="AO116" i="1"/>
  <c r="AH146" i="3" s="1"/>
  <c r="AP116" i="1"/>
  <c r="AJ146" i="3" s="1"/>
  <c r="AQ116" i="1"/>
  <c r="AL146" i="3" s="1"/>
  <c r="AR116" i="1"/>
  <c r="AN146" i="3" s="1"/>
  <c r="AS116" i="1"/>
  <c r="AP146" i="3" s="1"/>
  <c r="AT116" i="1"/>
  <c r="AR146" i="3" s="1"/>
  <c r="AU116" i="1"/>
  <c r="AT146" i="3" s="1"/>
  <c r="AV116" i="1"/>
  <c r="AV146" i="3" s="1"/>
  <c r="AL117" i="1"/>
  <c r="AB147" i="3" s="1"/>
  <c r="AM117" i="1"/>
  <c r="AD147" i="3" s="1"/>
  <c r="AN117" i="1"/>
  <c r="AF147" i="3" s="1"/>
  <c r="AO117" i="1"/>
  <c r="AH147" i="3" s="1"/>
  <c r="AP117" i="1"/>
  <c r="AJ147" i="3" s="1"/>
  <c r="AQ117" i="1"/>
  <c r="AL147" i="3" s="1"/>
  <c r="AR117" i="1"/>
  <c r="AN147" i="3" s="1"/>
  <c r="AS117" i="1"/>
  <c r="AP147" i="3" s="1"/>
  <c r="AT117" i="1"/>
  <c r="AR147" i="3" s="1"/>
  <c r="AU117" i="1"/>
  <c r="AT147" i="3" s="1"/>
  <c r="AV117" i="1"/>
  <c r="AV147" i="3" s="1"/>
  <c r="AL118" i="1"/>
  <c r="AB148" i="3" s="1"/>
  <c r="AM118" i="1"/>
  <c r="AD148" i="3" s="1"/>
  <c r="AN118" i="1"/>
  <c r="AF148" i="3" s="1"/>
  <c r="AO118" i="1"/>
  <c r="AH148" i="3" s="1"/>
  <c r="AP118" i="1"/>
  <c r="AJ148" i="3" s="1"/>
  <c r="AQ118" i="1"/>
  <c r="AL148" i="3" s="1"/>
  <c r="AR118" i="1"/>
  <c r="AN148" i="3" s="1"/>
  <c r="AS118" i="1"/>
  <c r="AP148" i="3" s="1"/>
  <c r="AT118" i="1"/>
  <c r="AR148" i="3" s="1"/>
  <c r="AU118" i="1"/>
  <c r="AT148" i="3" s="1"/>
  <c r="AV118" i="1"/>
  <c r="AV148" i="3" s="1"/>
  <c r="AL119" i="1"/>
  <c r="AB149" i="3" s="1"/>
  <c r="AM119" i="1"/>
  <c r="AD149" i="3" s="1"/>
  <c r="AN119" i="1"/>
  <c r="AF149" i="3" s="1"/>
  <c r="AO119" i="1"/>
  <c r="AH149" i="3" s="1"/>
  <c r="AP119" i="1"/>
  <c r="AJ149" i="3" s="1"/>
  <c r="AQ119" i="1"/>
  <c r="AL149" i="3" s="1"/>
  <c r="AR119" i="1"/>
  <c r="AN149" i="3" s="1"/>
  <c r="AS119" i="1"/>
  <c r="AP149" i="3" s="1"/>
  <c r="AT119" i="1"/>
  <c r="AR149" i="3" s="1"/>
  <c r="AU119" i="1"/>
  <c r="AT149" i="3" s="1"/>
  <c r="AV119" i="1"/>
  <c r="AV149" i="3" s="1"/>
  <c r="AL120" i="1"/>
  <c r="AB150" i="3" s="1"/>
  <c r="AM120" i="1"/>
  <c r="AD150" i="3" s="1"/>
  <c r="AN120" i="1"/>
  <c r="AF150" i="3" s="1"/>
  <c r="AO120" i="1"/>
  <c r="AH150" i="3" s="1"/>
  <c r="AP120" i="1"/>
  <c r="AJ150" i="3" s="1"/>
  <c r="AQ120" i="1"/>
  <c r="AL150" i="3" s="1"/>
  <c r="AR120" i="1"/>
  <c r="AN150" i="3" s="1"/>
  <c r="AS120" i="1"/>
  <c r="AP150" i="3" s="1"/>
  <c r="AT120" i="1"/>
  <c r="AR150" i="3" s="1"/>
  <c r="AU120" i="1"/>
  <c r="AT150" i="3" s="1"/>
  <c r="AV120" i="1"/>
  <c r="AV150" i="3" s="1"/>
  <c r="AL121" i="1"/>
  <c r="AB151" i="3" s="1"/>
  <c r="AM121" i="1"/>
  <c r="AD151" i="3" s="1"/>
  <c r="AN121" i="1"/>
  <c r="AF151" i="3" s="1"/>
  <c r="AO121" i="1"/>
  <c r="AH151" i="3" s="1"/>
  <c r="AP121" i="1"/>
  <c r="AJ151" i="3" s="1"/>
  <c r="AQ121" i="1"/>
  <c r="AL151" i="3" s="1"/>
  <c r="AR121" i="1"/>
  <c r="AN151" i="3" s="1"/>
  <c r="AS121" i="1"/>
  <c r="AP151" i="3" s="1"/>
  <c r="AT121" i="1"/>
  <c r="AR151" i="3" s="1"/>
  <c r="AU121" i="1"/>
  <c r="AT151" i="3" s="1"/>
  <c r="AV121" i="1"/>
  <c r="AV151" i="3" s="1"/>
  <c r="AL122" i="1"/>
  <c r="AB152" i="3" s="1"/>
  <c r="AM122" i="1"/>
  <c r="AD152" i="3" s="1"/>
  <c r="AN122" i="1"/>
  <c r="AF152" i="3" s="1"/>
  <c r="AO122" i="1"/>
  <c r="AH152" i="3" s="1"/>
  <c r="AP122" i="1"/>
  <c r="AJ152" i="3" s="1"/>
  <c r="AQ122" i="1"/>
  <c r="AL152" i="3" s="1"/>
  <c r="AR122" i="1"/>
  <c r="AN152" i="3" s="1"/>
  <c r="AS122" i="1"/>
  <c r="AP152" i="3" s="1"/>
  <c r="AT122" i="1"/>
  <c r="AR152" i="3" s="1"/>
  <c r="AU122" i="1"/>
  <c r="AT152" i="3" s="1"/>
  <c r="AV122" i="1"/>
  <c r="AV152" i="3" s="1"/>
  <c r="AL123" i="1"/>
  <c r="AB153" i="3" s="1"/>
  <c r="AM123" i="1"/>
  <c r="AD153" i="3" s="1"/>
  <c r="AN123" i="1"/>
  <c r="AF153" i="3" s="1"/>
  <c r="AO123" i="1"/>
  <c r="AH153" i="3" s="1"/>
  <c r="AP123" i="1"/>
  <c r="AJ153" i="3" s="1"/>
  <c r="AQ123" i="1"/>
  <c r="AL153" i="3" s="1"/>
  <c r="AR123" i="1"/>
  <c r="AN153" i="3" s="1"/>
  <c r="AS123" i="1"/>
  <c r="AP153" i="3" s="1"/>
  <c r="AT123" i="1"/>
  <c r="AR153" i="3" s="1"/>
  <c r="AU123" i="1"/>
  <c r="AT153" i="3" s="1"/>
  <c r="AV123" i="1"/>
  <c r="AV153" i="3" s="1"/>
  <c r="AL124" i="1"/>
  <c r="AB154" i="3" s="1"/>
  <c r="AM124" i="1"/>
  <c r="AD154" i="3" s="1"/>
  <c r="AN124" i="1"/>
  <c r="AF154" i="3" s="1"/>
  <c r="AO124" i="1"/>
  <c r="AH154" i="3" s="1"/>
  <c r="AP124" i="1"/>
  <c r="AJ154" i="3" s="1"/>
  <c r="AQ124" i="1"/>
  <c r="AL154" i="3" s="1"/>
  <c r="AR124" i="1"/>
  <c r="AN154" i="3" s="1"/>
  <c r="AS124" i="1"/>
  <c r="AP154" i="3" s="1"/>
  <c r="AT124" i="1"/>
  <c r="AR154" i="3" s="1"/>
  <c r="AU124" i="1"/>
  <c r="AT154" i="3" s="1"/>
  <c r="AV124" i="1"/>
  <c r="AV154" i="3" s="1"/>
  <c r="AL125" i="1"/>
  <c r="AB155" i="3" s="1"/>
  <c r="AM125" i="1"/>
  <c r="AD155" i="3" s="1"/>
  <c r="AN125" i="1"/>
  <c r="AF155" i="3" s="1"/>
  <c r="AO125" i="1"/>
  <c r="AH155" i="3" s="1"/>
  <c r="AP125" i="1"/>
  <c r="AJ155" i="3" s="1"/>
  <c r="AQ125" i="1"/>
  <c r="AL155" i="3" s="1"/>
  <c r="AR125" i="1"/>
  <c r="AN155" i="3" s="1"/>
  <c r="AS125" i="1"/>
  <c r="AP155" i="3" s="1"/>
  <c r="AT125" i="1"/>
  <c r="AR155" i="3" s="1"/>
  <c r="AU125" i="1"/>
  <c r="AT155" i="3" s="1"/>
  <c r="AV125" i="1"/>
  <c r="AV155" i="3" s="1"/>
  <c r="AL126" i="1"/>
  <c r="AB156" i="3" s="1"/>
  <c r="AM126" i="1"/>
  <c r="AD156" i="3" s="1"/>
  <c r="AN126" i="1"/>
  <c r="AF156" i="3" s="1"/>
  <c r="AO126" i="1"/>
  <c r="AH156" i="3" s="1"/>
  <c r="AP126" i="1"/>
  <c r="AJ156" i="3" s="1"/>
  <c r="AQ126" i="1"/>
  <c r="AL156" i="3" s="1"/>
  <c r="AR126" i="1"/>
  <c r="AN156" i="3" s="1"/>
  <c r="AS126" i="1"/>
  <c r="AP156" i="3" s="1"/>
  <c r="AT126" i="1"/>
  <c r="AR156" i="3" s="1"/>
  <c r="AU126" i="1"/>
  <c r="AT156" i="3" s="1"/>
  <c r="AV126" i="1"/>
  <c r="AV156" i="3" s="1"/>
  <c r="AL127" i="1"/>
  <c r="AB157" i="3" s="1"/>
  <c r="AM127" i="1"/>
  <c r="AD157" i="3" s="1"/>
  <c r="AN127" i="1"/>
  <c r="AF157" i="3" s="1"/>
  <c r="AO127" i="1"/>
  <c r="AH157" i="3" s="1"/>
  <c r="AP127" i="1"/>
  <c r="AJ157" i="3" s="1"/>
  <c r="AQ127" i="1"/>
  <c r="AL157" i="3" s="1"/>
  <c r="AR127" i="1"/>
  <c r="AN157" i="3" s="1"/>
  <c r="AS127" i="1"/>
  <c r="AP157" i="3" s="1"/>
  <c r="AT127" i="1"/>
  <c r="AR157" i="3" s="1"/>
  <c r="AU127" i="1"/>
  <c r="AT157" i="3" s="1"/>
  <c r="AV127" i="1"/>
  <c r="AV157" i="3" s="1"/>
  <c r="AL128" i="1"/>
  <c r="AB158" i="3" s="1"/>
  <c r="AM128" i="1"/>
  <c r="AD158" i="3" s="1"/>
  <c r="AN128" i="1"/>
  <c r="AF158" i="3" s="1"/>
  <c r="AO128" i="1"/>
  <c r="AH158" i="3" s="1"/>
  <c r="AP128" i="1"/>
  <c r="AJ158" i="3" s="1"/>
  <c r="AQ128" i="1"/>
  <c r="AL158" i="3" s="1"/>
  <c r="AR128" i="1"/>
  <c r="AN158" i="3" s="1"/>
  <c r="AS128" i="1"/>
  <c r="AP158" i="3" s="1"/>
  <c r="AT128" i="1"/>
  <c r="AR158" i="3" s="1"/>
  <c r="AU128" i="1"/>
  <c r="AT158" i="3" s="1"/>
  <c r="AV128" i="1"/>
  <c r="AV158" i="3" s="1"/>
  <c r="AL129" i="1"/>
  <c r="AB159" i="3" s="1"/>
  <c r="AM129" i="1"/>
  <c r="AD159" i="3" s="1"/>
  <c r="AN129" i="1"/>
  <c r="AF159" i="3" s="1"/>
  <c r="AO129" i="1"/>
  <c r="AH159" i="3" s="1"/>
  <c r="AP129" i="1"/>
  <c r="AJ159" i="3" s="1"/>
  <c r="AQ129" i="1"/>
  <c r="AL159" i="3" s="1"/>
  <c r="AR129" i="1"/>
  <c r="AN159" i="3" s="1"/>
  <c r="AS129" i="1"/>
  <c r="AP159" i="3" s="1"/>
  <c r="AT129" i="1"/>
  <c r="AR159" i="3" s="1"/>
  <c r="AU129" i="1"/>
  <c r="AT159" i="3" s="1"/>
  <c r="AV129" i="1"/>
  <c r="AV159" i="3" s="1"/>
  <c r="AL130" i="1"/>
  <c r="AB160" i="3" s="1"/>
  <c r="AM130" i="1"/>
  <c r="AD160" i="3" s="1"/>
  <c r="AN130" i="1"/>
  <c r="AF160" i="3" s="1"/>
  <c r="AO130" i="1"/>
  <c r="AH160" i="3" s="1"/>
  <c r="AP130" i="1"/>
  <c r="AJ160" i="3" s="1"/>
  <c r="AQ130" i="1"/>
  <c r="AL160" i="3" s="1"/>
  <c r="AR130" i="1"/>
  <c r="AN160" i="3" s="1"/>
  <c r="AS130" i="1"/>
  <c r="AP160" i="3" s="1"/>
  <c r="AT130" i="1"/>
  <c r="AR160" i="3" s="1"/>
  <c r="AU130" i="1"/>
  <c r="AT160" i="3" s="1"/>
  <c r="AV130" i="1"/>
  <c r="AV160" i="3" s="1"/>
  <c r="AL131" i="1"/>
  <c r="AB161" i="3" s="1"/>
  <c r="AM131" i="1"/>
  <c r="AD161" i="3" s="1"/>
  <c r="AN131" i="1"/>
  <c r="AF161" i="3" s="1"/>
  <c r="AO131" i="1"/>
  <c r="AH161" i="3" s="1"/>
  <c r="AP131" i="1"/>
  <c r="AJ161" i="3" s="1"/>
  <c r="AQ131" i="1"/>
  <c r="AL161" i="3" s="1"/>
  <c r="AR131" i="1"/>
  <c r="AN161" i="3" s="1"/>
  <c r="AS131" i="1"/>
  <c r="AP161" i="3" s="1"/>
  <c r="AT131" i="1"/>
  <c r="AR161" i="3" s="1"/>
  <c r="AU131" i="1"/>
  <c r="AT161" i="3" s="1"/>
  <c r="AV131" i="1"/>
  <c r="AV161" i="3" s="1"/>
  <c r="AL132" i="1"/>
  <c r="AB162" i="3" s="1"/>
  <c r="AM132" i="1"/>
  <c r="AD162" i="3" s="1"/>
  <c r="AN132" i="1"/>
  <c r="AF162" i="3" s="1"/>
  <c r="AO132" i="1"/>
  <c r="AH162" i="3" s="1"/>
  <c r="AP132" i="1"/>
  <c r="AJ162" i="3" s="1"/>
  <c r="AQ132" i="1"/>
  <c r="AL162" i="3" s="1"/>
  <c r="AR132" i="1"/>
  <c r="AN162" i="3" s="1"/>
  <c r="AS132" i="1"/>
  <c r="AP162" i="3" s="1"/>
  <c r="AT132" i="1"/>
  <c r="AR162" i="3" s="1"/>
  <c r="AU132" i="1"/>
  <c r="AT162" i="3" s="1"/>
  <c r="AV132" i="1"/>
  <c r="AV162" i="3" s="1"/>
  <c r="AL133" i="1"/>
  <c r="AB163" i="3" s="1"/>
  <c r="AM133" i="1"/>
  <c r="AD163" i="3" s="1"/>
  <c r="AN133" i="1"/>
  <c r="AF163" i="3" s="1"/>
  <c r="AO133" i="1"/>
  <c r="AH163" i="3" s="1"/>
  <c r="AP133" i="1"/>
  <c r="AJ163" i="3" s="1"/>
  <c r="AQ133" i="1"/>
  <c r="AL163" i="3" s="1"/>
  <c r="AR133" i="1"/>
  <c r="AN163" i="3" s="1"/>
  <c r="AS133" i="1"/>
  <c r="AP163" i="3" s="1"/>
  <c r="AT133" i="1"/>
  <c r="AR163" i="3" s="1"/>
  <c r="AU133" i="1"/>
  <c r="AT163" i="3" s="1"/>
  <c r="AV133" i="1"/>
  <c r="AV163" i="3" s="1"/>
  <c r="AL134" i="1"/>
  <c r="AB164" i="3" s="1"/>
  <c r="AM134" i="1"/>
  <c r="AD164" i="3" s="1"/>
  <c r="AN134" i="1"/>
  <c r="AF164" i="3" s="1"/>
  <c r="AO134" i="1"/>
  <c r="AH164" i="3" s="1"/>
  <c r="AP134" i="1"/>
  <c r="AJ164" i="3" s="1"/>
  <c r="AQ134" i="1"/>
  <c r="AL164" i="3" s="1"/>
  <c r="AR134" i="1"/>
  <c r="AN164" i="3" s="1"/>
  <c r="AS134" i="1"/>
  <c r="AP164" i="3" s="1"/>
  <c r="AT134" i="1"/>
  <c r="AR164" i="3" s="1"/>
  <c r="AU134" i="1"/>
  <c r="AT164" i="3" s="1"/>
  <c r="AV134" i="1"/>
  <c r="AV164" i="3" s="1"/>
  <c r="AL135" i="1"/>
  <c r="AB165" i="3" s="1"/>
  <c r="AM135" i="1"/>
  <c r="AD165" i="3" s="1"/>
  <c r="AN135" i="1"/>
  <c r="AF165" i="3" s="1"/>
  <c r="AO135" i="1"/>
  <c r="AH165" i="3" s="1"/>
  <c r="AP135" i="1"/>
  <c r="AJ165" i="3" s="1"/>
  <c r="AQ135" i="1"/>
  <c r="AL165" i="3" s="1"/>
  <c r="AR135" i="1"/>
  <c r="AN165" i="3" s="1"/>
  <c r="AS135" i="1"/>
  <c r="AP165" i="3" s="1"/>
  <c r="AT135" i="1"/>
  <c r="AR165" i="3" s="1"/>
  <c r="AU135" i="1"/>
  <c r="AT165" i="3" s="1"/>
  <c r="AV135" i="1"/>
  <c r="AV165" i="3" s="1"/>
  <c r="AL136" i="1"/>
  <c r="AB166" i="3" s="1"/>
  <c r="AM136" i="1"/>
  <c r="AD166" i="3" s="1"/>
  <c r="AN136" i="1"/>
  <c r="AF166" i="3" s="1"/>
  <c r="AO136" i="1"/>
  <c r="AH166" i="3" s="1"/>
  <c r="AP136" i="1"/>
  <c r="AJ166" i="3" s="1"/>
  <c r="AQ136" i="1"/>
  <c r="AL166" i="3" s="1"/>
  <c r="AR136" i="1"/>
  <c r="AN166" i="3" s="1"/>
  <c r="AS136" i="1"/>
  <c r="AP166" i="3" s="1"/>
  <c r="AT136" i="1"/>
  <c r="AR166" i="3" s="1"/>
  <c r="AU136" i="1"/>
  <c r="AT166" i="3" s="1"/>
  <c r="AV136" i="1"/>
  <c r="AV166" i="3" s="1"/>
  <c r="AL137" i="1"/>
  <c r="AB167" i="3" s="1"/>
  <c r="AM137" i="1"/>
  <c r="AD167" i="3" s="1"/>
  <c r="AN137" i="1"/>
  <c r="AF167" i="3" s="1"/>
  <c r="AO137" i="1"/>
  <c r="AH167" i="3" s="1"/>
  <c r="AP137" i="1"/>
  <c r="AJ167" i="3" s="1"/>
  <c r="AQ137" i="1"/>
  <c r="AL167" i="3" s="1"/>
  <c r="AR137" i="1"/>
  <c r="AN167" i="3" s="1"/>
  <c r="AS137" i="1"/>
  <c r="AP167" i="3" s="1"/>
  <c r="AT137" i="1"/>
  <c r="AR167" i="3" s="1"/>
  <c r="AU137" i="1"/>
  <c r="AT167" i="3" s="1"/>
  <c r="AV137" i="1"/>
  <c r="AV167" i="3" s="1"/>
  <c r="AL138" i="1"/>
  <c r="AB168" i="3" s="1"/>
  <c r="AM138" i="1"/>
  <c r="AD168" i="3" s="1"/>
  <c r="AN138" i="1"/>
  <c r="AF168" i="3" s="1"/>
  <c r="AO138" i="1"/>
  <c r="AH168" i="3" s="1"/>
  <c r="AP138" i="1"/>
  <c r="AJ168" i="3" s="1"/>
  <c r="AQ138" i="1"/>
  <c r="AL168" i="3" s="1"/>
  <c r="AR138" i="1"/>
  <c r="AN168" i="3" s="1"/>
  <c r="AS138" i="1"/>
  <c r="AP168" i="3" s="1"/>
  <c r="AT138" i="1"/>
  <c r="AR168" i="3" s="1"/>
  <c r="AU138" i="1"/>
  <c r="AT168" i="3" s="1"/>
  <c r="AV138" i="1"/>
  <c r="AV168" i="3" s="1"/>
  <c r="AL139" i="1"/>
  <c r="AB169" i="3" s="1"/>
  <c r="AM139" i="1"/>
  <c r="AD169" i="3" s="1"/>
  <c r="AN139" i="1"/>
  <c r="AF169" i="3" s="1"/>
  <c r="AO139" i="1"/>
  <c r="AH169" i="3" s="1"/>
  <c r="AP139" i="1"/>
  <c r="AJ169" i="3" s="1"/>
  <c r="AQ139" i="1"/>
  <c r="AL169" i="3" s="1"/>
  <c r="AR139" i="1"/>
  <c r="AN169" i="3" s="1"/>
  <c r="AS139" i="1"/>
  <c r="AP169" i="3" s="1"/>
  <c r="AT139" i="1"/>
  <c r="AR169" i="3" s="1"/>
  <c r="AU139" i="1"/>
  <c r="AT169" i="3" s="1"/>
  <c r="AV139" i="1"/>
  <c r="AV169" i="3" s="1"/>
  <c r="AL140" i="1"/>
  <c r="AB170" i="3" s="1"/>
  <c r="AM140" i="1"/>
  <c r="AD170" i="3" s="1"/>
  <c r="AN140" i="1"/>
  <c r="AF170" i="3" s="1"/>
  <c r="AO140" i="1"/>
  <c r="AH170" i="3" s="1"/>
  <c r="AP140" i="1"/>
  <c r="AJ170" i="3" s="1"/>
  <c r="AQ140" i="1"/>
  <c r="AL170" i="3" s="1"/>
  <c r="AR140" i="1"/>
  <c r="AN170" i="3" s="1"/>
  <c r="AS140" i="1"/>
  <c r="AP170" i="3" s="1"/>
  <c r="AT140" i="1"/>
  <c r="AR170" i="3" s="1"/>
  <c r="AU140" i="1"/>
  <c r="AT170" i="3" s="1"/>
  <c r="AV140" i="1"/>
  <c r="AV170" i="3" s="1"/>
  <c r="AL141" i="1"/>
  <c r="AB171" i="3" s="1"/>
  <c r="AM141" i="1"/>
  <c r="AD171" i="3" s="1"/>
  <c r="AN141" i="1"/>
  <c r="AF171" i="3" s="1"/>
  <c r="AO141" i="1"/>
  <c r="AH171" i="3" s="1"/>
  <c r="AP141" i="1"/>
  <c r="AJ171" i="3" s="1"/>
  <c r="AQ141" i="1"/>
  <c r="AL171" i="3" s="1"/>
  <c r="AR141" i="1"/>
  <c r="AN171" i="3" s="1"/>
  <c r="AS141" i="1"/>
  <c r="AP171" i="3" s="1"/>
  <c r="AT141" i="1"/>
  <c r="AR171" i="3" s="1"/>
  <c r="AU141" i="1"/>
  <c r="AT171" i="3" s="1"/>
  <c r="AV141" i="1"/>
  <c r="AV171" i="3" s="1"/>
  <c r="AL142" i="1"/>
  <c r="AB172" i="3" s="1"/>
  <c r="AM142" i="1"/>
  <c r="AD172" i="3" s="1"/>
  <c r="AN142" i="1"/>
  <c r="AF172" i="3" s="1"/>
  <c r="AO142" i="1"/>
  <c r="AH172" i="3" s="1"/>
  <c r="AP142" i="1"/>
  <c r="AJ172" i="3" s="1"/>
  <c r="AQ142" i="1"/>
  <c r="AL172" i="3" s="1"/>
  <c r="AR142" i="1"/>
  <c r="AN172" i="3" s="1"/>
  <c r="AS142" i="1"/>
  <c r="AP172" i="3" s="1"/>
  <c r="AT142" i="1"/>
  <c r="AR172" i="3" s="1"/>
  <c r="AU142" i="1"/>
  <c r="AT172" i="3" s="1"/>
  <c r="AV142" i="1"/>
  <c r="AV172" i="3" s="1"/>
  <c r="AL143" i="1"/>
  <c r="AB173" i="3" s="1"/>
  <c r="AM143" i="1"/>
  <c r="AD173" i="3" s="1"/>
  <c r="AN143" i="1"/>
  <c r="AF173" i="3" s="1"/>
  <c r="AO143" i="1"/>
  <c r="AH173" i="3" s="1"/>
  <c r="AP143" i="1"/>
  <c r="AJ173" i="3" s="1"/>
  <c r="AQ143" i="1"/>
  <c r="AL173" i="3" s="1"/>
  <c r="AR143" i="1"/>
  <c r="AN173" i="3" s="1"/>
  <c r="AS143" i="1"/>
  <c r="AP173" i="3" s="1"/>
  <c r="AT143" i="1"/>
  <c r="AR173" i="3" s="1"/>
  <c r="AU143" i="1"/>
  <c r="AT173" i="3" s="1"/>
  <c r="AV143" i="1"/>
  <c r="AV173" i="3" s="1"/>
  <c r="AL144" i="1"/>
  <c r="AB174" i="3" s="1"/>
  <c r="AM144" i="1"/>
  <c r="AD174" i="3" s="1"/>
  <c r="AN144" i="1"/>
  <c r="AF174" i="3" s="1"/>
  <c r="AO144" i="1"/>
  <c r="AH174" i="3" s="1"/>
  <c r="AP144" i="1"/>
  <c r="AJ174" i="3" s="1"/>
  <c r="AQ144" i="1"/>
  <c r="AL174" i="3" s="1"/>
  <c r="AR144" i="1"/>
  <c r="AN174" i="3" s="1"/>
  <c r="AS144" i="1"/>
  <c r="AP174" i="3" s="1"/>
  <c r="AT144" i="1"/>
  <c r="AR174" i="3" s="1"/>
  <c r="AU144" i="1"/>
  <c r="AT174" i="3" s="1"/>
  <c r="AV144" i="1"/>
  <c r="AV174" i="3" s="1"/>
  <c r="AL145" i="1"/>
  <c r="AB175" i="3" s="1"/>
  <c r="AM145" i="1"/>
  <c r="AD175" i="3" s="1"/>
  <c r="AN145" i="1"/>
  <c r="AF175" i="3" s="1"/>
  <c r="AO145" i="1"/>
  <c r="AH175" i="3" s="1"/>
  <c r="AP145" i="1"/>
  <c r="AJ175" i="3" s="1"/>
  <c r="AQ145" i="1"/>
  <c r="AL175" i="3" s="1"/>
  <c r="AR145" i="1"/>
  <c r="AN175" i="3" s="1"/>
  <c r="AS145" i="1"/>
  <c r="AP175" i="3" s="1"/>
  <c r="AT145" i="1"/>
  <c r="AR175" i="3" s="1"/>
  <c r="AU145" i="1"/>
  <c r="AT175" i="3" s="1"/>
  <c r="AV145" i="1"/>
  <c r="AV175" i="3" s="1"/>
  <c r="AL146" i="1"/>
  <c r="AB176" i="3" s="1"/>
  <c r="AM146" i="1"/>
  <c r="AD176" i="3" s="1"/>
  <c r="AN146" i="1"/>
  <c r="AF176" i="3" s="1"/>
  <c r="AO146" i="1"/>
  <c r="AH176" i="3" s="1"/>
  <c r="AP146" i="1"/>
  <c r="AJ176" i="3" s="1"/>
  <c r="AQ146" i="1"/>
  <c r="AL176" i="3" s="1"/>
  <c r="AR146" i="1"/>
  <c r="AN176" i="3" s="1"/>
  <c r="AS146" i="1"/>
  <c r="AP176" i="3" s="1"/>
  <c r="AT146" i="1"/>
  <c r="AR176" i="3" s="1"/>
  <c r="AU146" i="1"/>
  <c r="AT176" i="3" s="1"/>
  <c r="AV146" i="1"/>
  <c r="AV176" i="3" s="1"/>
  <c r="AL147" i="1"/>
  <c r="AB177" i="3" s="1"/>
  <c r="AM147" i="1"/>
  <c r="AD177" i="3" s="1"/>
  <c r="AN147" i="1"/>
  <c r="AF177" i="3" s="1"/>
  <c r="AO147" i="1"/>
  <c r="AH177" i="3" s="1"/>
  <c r="AP147" i="1"/>
  <c r="AJ177" i="3" s="1"/>
  <c r="AQ147" i="1"/>
  <c r="AL177" i="3" s="1"/>
  <c r="AR147" i="1"/>
  <c r="AN177" i="3" s="1"/>
  <c r="AS147" i="1"/>
  <c r="AP177" i="3" s="1"/>
  <c r="AT147" i="1"/>
  <c r="AR177" i="3" s="1"/>
  <c r="AU147" i="1"/>
  <c r="AT177" i="3" s="1"/>
  <c r="AV147" i="1"/>
  <c r="AV177" i="3" s="1"/>
  <c r="AL148" i="1"/>
  <c r="AB178" i="3" s="1"/>
  <c r="AM148" i="1"/>
  <c r="AD178" i="3" s="1"/>
  <c r="AN148" i="1"/>
  <c r="AF178" i="3" s="1"/>
  <c r="AO148" i="1"/>
  <c r="AH178" i="3" s="1"/>
  <c r="AP148" i="1"/>
  <c r="AJ178" i="3" s="1"/>
  <c r="AQ148" i="1"/>
  <c r="AL178" i="3" s="1"/>
  <c r="AR148" i="1"/>
  <c r="AN178" i="3" s="1"/>
  <c r="AS148" i="1"/>
  <c r="AP178" i="3" s="1"/>
  <c r="AT148" i="1"/>
  <c r="AR178" i="3" s="1"/>
  <c r="AU148" i="1"/>
  <c r="AT178" i="3" s="1"/>
  <c r="AV148" i="1"/>
  <c r="AV178" i="3" s="1"/>
  <c r="AL149" i="1"/>
  <c r="AB179" i="3" s="1"/>
  <c r="AM149" i="1"/>
  <c r="AD179" i="3" s="1"/>
  <c r="AN149" i="1"/>
  <c r="AF179" i="3" s="1"/>
  <c r="AO149" i="1"/>
  <c r="AH179" i="3" s="1"/>
  <c r="AP149" i="1"/>
  <c r="AJ179" i="3" s="1"/>
  <c r="AQ149" i="1"/>
  <c r="AL179" i="3" s="1"/>
  <c r="AR149" i="1"/>
  <c r="AN179" i="3" s="1"/>
  <c r="AS149" i="1"/>
  <c r="AP179" i="3" s="1"/>
  <c r="AT149" i="1"/>
  <c r="AR179" i="3" s="1"/>
  <c r="AU149" i="1"/>
  <c r="AT179" i="3" s="1"/>
  <c r="AV149" i="1"/>
  <c r="AV179" i="3" s="1"/>
  <c r="AL150" i="1"/>
  <c r="AB180" i="3" s="1"/>
  <c r="AM150" i="1"/>
  <c r="AD180" i="3" s="1"/>
  <c r="AN150" i="1"/>
  <c r="AF180" i="3" s="1"/>
  <c r="AO150" i="1"/>
  <c r="AH180" i="3" s="1"/>
  <c r="AP150" i="1"/>
  <c r="AJ180" i="3" s="1"/>
  <c r="AQ150" i="1"/>
  <c r="AL180" i="3" s="1"/>
  <c r="AR150" i="1"/>
  <c r="AN180" i="3" s="1"/>
  <c r="AS150" i="1"/>
  <c r="AP180" i="3" s="1"/>
  <c r="AT150" i="1"/>
  <c r="AR180" i="3" s="1"/>
  <c r="AU150" i="1"/>
  <c r="AT180" i="3" s="1"/>
  <c r="AV150" i="1"/>
  <c r="AV180" i="3" s="1"/>
  <c r="AL151" i="1"/>
  <c r="AB181" i="3" s="1"/>
  <c r="AM151" i="1"/>
  <c r="AD181" i="3" s="1"/>
  <c r="AN151" i="1"/>
  <c r="AF181" i="3" s="1"/>
  <c r="AO151" i="1"/>
  <c r="AH181" i="3" s="1"/>
  <c r="AP151" i="1"/>
  <c r="AJ181" i="3" s="1"/>
  <c r="AQ151" i="1"/>
  <c r="AL181" i="3" s="1"/>
  <c r="AR151" i="1"/>
  <c r="AN181" i="3" s="1"/>
  <c r="AS151" i="1"/>
  <c r="AP181" i="3" s="1"/>
  <c r="AT151" i="1"/>
  <c r="AR181" i="3" s="1"/>
  <c r="AU151" i="1"/>
  <c r="AT181" i="3" s="1"/>
  <c r="AV151" i="1"/>
  <c r="AV181" i="3" s="1"/>
  <c r="AL152" i="1"/>
  <c r="AB182" i="3" s="1"/>
  <c r="AM152" i="1"/>
  <c r="AD182" i="3" s="1"/>
  <c r="AN152" i="1"/>
  <c r="AF182" i="3" s="1"/>
  <c r="AO152" i="1"/>
  <c r="AH182" i="3" s="1"/>
  <c r="AP152" i="1"/>
  <c r="AJ182" i="3" s="1"/>
  <c r="AQ152" i="1"/>
  <c r="AL182" i="3" s="1"/>
  <c r="AR152" i="1"/>
  <c r="AN182" i="3" s="1"/>
  <c r="AS152" i="1"/>
  <c r="AP182" i="3" s="1"/>
  <c r="AT152" i="1"/>
  <c r="AR182" i="3" s="1"/>
  <c r="AU152" i="1"/>
  <c r="AT182" i="3" s="1"/>
  <c r="AV152" i="1"/>
  <c r="AV182" i="3" s="1"/>
  <c r="AL153" i="1"/>
  <c r="AB183" i="3" s="1"/>
  <c r="AM153" i="1"/>
  <c r="AD183" i="3" s="1"/>
  <c r="AN153" i="1"/>
  <c r="AF183" i="3" s="1"/>
  <c r="AO153" i="1"/>
  <c r="AH183" i="3" s="1"/>
  <c r="AP153" i="1"/>
  <c r="AJ183" i="3" s="1"/>
  <c r="AQ153" i="1"/>
  <c r="AL183" i="3" s="1"/>
  <c r="AR153" i="1"/>
  <c r="AN183" i="3" s="1"/>
  <c r="AS153" i="1"/>
  <c r="AP183" i="3" s="1"/>
  <c r="AT153" i="1"/>
  <c r="AR183" i="3" s="1"/>
  <c r="AU153" i="1"/>
  <c r="AT183" i="3" s="1"/>
  <c r="AV153" i="1"/>
  <c r="AV183" i="3" s="1"/>
  <c r="AL154" i="1"/>
  <c r="AB184" i="3" s="1"/>
  <c r="AM154" i="1"/>
  <c r="AD184" i="3" s="1"/>
  <c r="AN154" i="1"/>
  <c r="AF184" i="3" s="1"/>
  <c r="AO154" i="1"/>
  <c r="AH184" i="3" s="1"/>
  <c r="AP154" i="1"/>
  <c r="AJ184" i="3" s="1"/>
  <c r="AQ154" i="1"/>
  <c r="AL184" i="3" s="1"/>
  <c r="AR154" i="1"/>
  <c r="AN184" i="3" s="1"/>
  <c r="AS154" i="1"/>
  <c r="AP184" i="3" s="1"/>
  <c r="AT154" i="1"/>
  <c r="AR184" i="3" s="1"/>
  <c r="AU154" i="1"/>
  <c r="AT184" i="3" s="1"/>
  <c r="AV154" i="1"/>
  <c r="AV184" i="3" s="1"/>
  <c r="AL155" i="1"/>
  <c r="AB185" i="3" s="1"/>
  <c r="AM155" i="1"/>
  <c r="AD185" i="3" s="1"/>
  <c r="AN155" i="1"/>
  <c r="AF185" i="3" s="1"/>
  <c r="AO155" i="1"/>
  <c r="AH185" i="3" s="1"/>
  <c r="AP155" i="1"/>
  <c r="AJ185" i="3" s="1"/>
  <c r="AQ155" i="1"/>
  <c r="AL185" i="3" s="1"/>
  <c r="AR155" i="1"/>
  <c r="AN185" i="3" s="1"/>
  <c r="AS155" i="1"/>
  <c r="AP185" i="3" s="1"/>
  <c r="AT155" i="1"/>
  <c r="AR185" i="3" s="1"/>
  <c r="AU155" i="1"/>
  <c r="AT185" i="3" s="1"/>
  <c r="AV155" i="1"/>
  <c r="AV185" i="3" s="1"/>
  <c r="AL156" i="1"/>
  <c r="AB186" i="3" s="1"/>
  <c r="AM156" i="1"/>
  <c r="AD186" i="3" s="1"/>
  <c r="AN156" i="1"/>
  <c r="AF186" i="3" s="1"/>
  <c r="AO156" i="1"/>
  <c r="AH186" i="3" s="1"/>
  <c r="AP156" i="1"/>
  <c r="AJ186" i="3" s="1"/>
  <c r="AQ156" i="1"/>
  <c r="AL186" i="3" s="1"/>
  <c r="AR156" i="1"/>
  <c r="AN186" i="3" s="1"/>
  <c r="AS156" i="1"/>
  <c r="AP186" i="3" s="1"/>
  <c r="AT156" i="1"/>
  <c r="AR186" i="3" s="1"/>
  <c r="AU156" i="1"/>
  <c r="AT186" i="3" s="1"/>
  <c r="AV156" i="1"/>
  <c r="AV186" i="3" s="1"/>
  <c r="AL157" i="1"/>
  <c r="AB187" i="3" s="1"/>
  <c r="AM157" i="1"/>
  <c r="AD187" i="3" s="1"/>
  <c r="AN157" i="1"/>
  <c r="AF187" i="3" s="1"/>
  <c r="AO157" i="1"/>
  <c r="AH187" i="3" s="1"/>
  <c r="AP157" i="1"/>
  <c r="AJ187" i="3" s="1"/>
  <c r="AQ157" i="1"/>
  <c r="AL187" i="3" s="1"/>
  <c r="AR157" i="1"/>
  <c r="AN187" i="3" s="1"/>
  <c r="AS157" i="1"/>
  <c r="AP187" i="3" s="1"/>
  <c r="AT157" i="1"/>
  <c r="AR187" i="3" s="1"/>
  <c r="AU157" i="1"/>
  <c r="AT187" i="3" s="1"/>
  <c r="AV157" i="1"/>
  <c r="AV187" i="3" s="1"/>
  <c r="AL158" i="1"/>
  <c r="AB188" i="3" s="1"/>
  <c r="AM158" i="1"/>
  <c r="AD188" i="3" s="1"/>
  <c r="AN158" i="1"/>
  <c r="AF188" i="3" s="1"/>
  <c r="AO158" i="1"/>
  <c r="AH188" i="3" s="1"/>
  <c r="AP158" i="1"/>
  <c r="AJ188" i="3" s="1"/>
  <c r="AQ158" i="1"/>
  <c r="AL188" i="3" s="1"/>
  <c r="AR158" i="1"/>
  <c r="AN188" i="3" s="1"/>
  <c r="AS158" i="1"/>
  <c r="AP188" i="3" s="1"/>
  <c r="AT158" i="1"/>
  <c r="AR188" i="3" s="1"/>
  <c r="AU158" i="1"/>
  <c r="AT188" i="3" s="1"/>
  <c r="AV158" i="1"/>
  <c r="AV188" i="3" s="1"/>
  <c r="AL159" i="1"/>
  <c r="AB189" i="3" s="1"/>
  <c r="AM159" i="1"/>
  <c r="AD189" i="3" s="1"/>
  <c r="AN159" i="1"/>
  <c r="AF189" i="3" s="1"/>
  <c r="AO159" i="1"/>
  <c r="AH189" i="3" s="1"/>
  <c r="AP159" i="1"/>
  <c r="AJ189" i="3" s="1"/>
  <c r="AQ159" i="1"/>
  <c r="AL189" i="3" s="1"/>
  <c r="AR159" i="1"/>
  <c r="AN189" i="3" s="1"/>
  <c r="AS159" i="1"/>
  <c r="AP189" i="3" s="1"/>
  <c r="AT159" i="1"/>
  <c r="AR189" i="3" s="1"/>
  <c r="AU159" i="1"/>
  <c r="AT189" i="3" s="1"/>
  <c r="AV159" i="1"/>
  <c r="AV189" i="3" s="1"/>
  <c r="AL2" i="1"/>
  <c r="AV2" i="1"/>
  <c r="AU2" i="1"/>
  <c r="AT2" i="1"/>
  <c r="AS2" i="1"/>
  <c r="AR2" i="1"/>
  <c r="AQ2" i="1"/>
  <c r="AP2" i="1"/>
  <c r="AO2" i="1"/>
  <c r="AN2" i="1"/>
  <c r="AM2" i="1"/>
  <c r="AP32" i="3" l="1"/>
  <c r="AS536" i="1"/>
  <c r="AS537" i="1"/>
  <c r="AH32" i="3"/>
  <c r="AO536" i="1"/>
  <c r="AO537" i="1"/>
  <c r="AB32" i="3"/>
  <c r="AL536" i="1"/>
  <c r="AL537" i="1"/>
  <c r="AL32" i="3"/>
  <c r="AQ536" i="1"/>
  <c r="AQ537" i="1"/>
  <c r="AJ32" i="3"/>
  <c r="AP536" i="1"/>
  <c r="AP537" i="1"/>
  <c r="AR32" i="3"/>
  <c r="AT536" i="1"/>
  <c r="AT537" i="1"/>
  <c r="AD32" i="3"/>
  <c r="AM536" i="1"/>
  <c r="AM537" i="1"/>
  <c r="AT32" i="3"/>
  <c r="AU536" i="1"/>
  <c r="AU537" i="1"/>
  <c r="AF32" i="3"/>
  <c r="AN537" i="1"/>
  <c r="AN536" i="1"/>
  <c r="AN32" i="3"/>
  <c r="AR537" i="1"/>
  <c r="AR536" i="1"/>
  <c r="AV32" i="3"/>
  <c r="AV537" i="1"/>
  <c r="AV536" i="1"/>
  <c r="S536" i="1"/>
  <c r="S537" i="1"/>
  <c r="Y2" i="1"/>
  <c r="Y3" i="1" l="1"/>
  <c r="W33" i="3" s="1"/>
  <c r="Y4" i="1"/>
  <c r="W34" i="3" s="1"/>
  <c r="Y5" i="1"/>
  <c r="W35" i="3" s="1"/>
  <c r="Y6" i="1"/>
  <c r="W36" i="3" s="1"/>
  <c r="Y7" i="1"/>
  <c r="W37" i="3" s="1"/>
  <c r="Y8" i="1"/>
  <c r="W38" i="3" s="1"/>
  <c r="Y9" i="1"/>
  <c r="W39" i="3" s="1"/>
  <c r="Y10" i="1"/>
  <c r="W40" i="3" s="1"/>
  <c r="Y11" i="1"/>
  <c r="W41" i="3" s="1"/>
  <c r="Y12" i="1"/>
  <c r="W42" i="3" s="1"/>
  <c r="Y13" i="1"/>
  <c r="W43" i="3" s="1"/>
  <c r="Y14" i="1"/>
  <c r="W44" i="3" s="1"/>
  <c r="Y15" i="1"/>
  <c r="W45" i="3" s="1"/>
  <c r="Y16" i="1"/>
  <c r="W46" i="3" s="1"/>
  <c r="Y17" i="1"/>
  <c r="W47" i="3" s="1"/>
  <c r="Y18" i="1"/>
  <c r="W48" i="3" s="1"/>
  <c r="Y19" i="1"/>
  <c r="W49" i="3" s="1"/>
  <c r="Y20" i="1"/>
  <c r="W50" i="3" s="1"/>
  <c r="Y21" i="1"/>
  <c r="W51" i="3" s="1"/>
  <c r="Y22" i="1"/>
  <c r="W52" i="3" s="1"/>
  <c r="Y23" i="1"/>
  <c r="W53" i="3" s="1"/>
  <c r="Y24" i="1"/>
  <c r="W54" i="3" s="1"/>
  <c r="Y25" i="1"/>
  <c r="W55" i="3" s="1"/>
  <c r="Y26" i="1"/>
  <c r="W56" i="3" s="1"/>
  <c r="Y27" i="1"/>
  <c r="W57" i="3" s="1"/>
  <c r="Y28" i="1"/>
  <c r="W58" i="3" s="1"/>
  <c r="Y29" i="1"/>
  <c r="W59" i="3" s="1"/>
  <c r="Y30" i="1"/>
  <c r="W60" i="3" s="1"/>
  <c r="Y31" i="1"/>
  <c r="W61" i="3" s="1"/>
  <c r="Y32" i="1"/>
  <c r="W62" i="3" s="1"/>
  <c r="Y33" i="1"/>
  <c r="W63" i="3" s="1"/>
  <c r="Y34" i="1"/>
  <c r="W64" i="3" s="1"/>
  <c r="Y35" i="1"/>
  <c r="W65" i="3" s="1"/>
  <c r="Y36" i="1"/>
  <c r="W66" i="3" s="1"/>
  <c r="Y37" i="1"/>
  <c r="W67" i="3" s="1"/>
  <c r="Y38" i="1"/>
  <c r="W68" i="3" s="1"/>
  <c r="Y39" i="1"/>
  <c r="W69" i="3" s="1"/>
  <c r="Y40" i="1"/>
  <c r="W70" i="3" s="1"/>
  <c r="Y41" i="1"/>
  <c r="W71" i="3" s="1"/>
  <c r="Y42" i="1"/>
  <c r="W72" i="3" s="1"/>
  <c r="Y43" i="1"/>
  <c r="W73" i="3" s="1"/>
  <c r="Y44" i="1"/>
  <c r="W74" i="3" s="1"/>
  <c r="Y45" i="1"/>
  <c r="W75" i="3" s="1"/>
  <c r="Y46" i="1"/>
  <c r="W76" i="3" s="1"/>
  <c r="Y47" i="1"/>
  <c r="W77" i="3" s="1"/>
  <c r="Y48" i="1"/>
  <c r="W78" i="3" s="1"/>
  <c r="Y49" i="1"/>
  <c r="W79" i="3" s="1"/>
  <c r="Y50" i="1"/>
  <c r="W80" i="3" s="1"/>
  <c r="Y51" i="1"/>
  <c r="W81" i="3" s="1"/>
  <c r="Y52" i="1"/>
  <c r="W82" i="3" s="1"/>
  <c r="Y53" i="1"/>
  <c r="W83" i="3" s="1"/>
  <c r="Y54" i="1"/>
  <c r="W84" i="3" s="1"/>
  <c r="Y55" i="1"/>
  <c r="W85" i="3" s="1"/>
  <c r="Y56" i="1"/>
  <c r="W86" i="3" s="1"/>
  <c r="Y57" i="1"/>
  <c r="W87" i="3" s="1"/>
  <c r="Y58" i="1"/>
  <c r="W88" i="3" s="1"/>
  <c r="Y59" i="1"/>
  <c r="W89" i="3" s="1"/>
  <c r="Y60" i="1"/>
  <c r="W90" i="3" s="1"/>
  <c r="Y61" i="1"/>
  <c r="W91" i="3" s="1"/>
  <c r="Y62" i="1"/>
  <c r="W92" i="3" s="1"/>
  <c r="Y63" i="1"/>
  <c r="W93" i="3" s="1"/>
  <c r="Y64" i="1"/>
  <c r="W94" i="3" s="1"/>
  <c r="Y65" i="1"/>
  <c r="W95" i="3" s="1"/>
  <c r="Y66" i="1"/>
  <c r="W96" i="3" s="1"/>
  <c r="Y67" i="1"/>
  <c r="W97" i="3" s="1"/>
  <c r="Y68" i="1"/>
  <c r="W98" i="3" s="1"/>
  <c r="Y69" i="1"/>
  <c r="W99" i="3" s="1"/>
  <c r="Y70" i="1"/>
  <c r="W100" i="3" s="1"/>
  <c r="Y71" i="1"/>
  <c r="W101" i="3" s="1"/>
  <c r="Y72" i="1"/>
  <c r="W102" i="3" s="1"/>
  <c r="Y73" i="1"/>
  <c r="W103" i="3" s="1"/>
  <c r="Y74" i="1"/>
  <c r="W104" i="3" s="1"/>
  <c r="Y75" i="1"/>
  <c r="W105" i="3" s="1"/>
  <c r="Y76" i="1"/>
  <c r="W106" i="3" s="1"/>
  <c r="Y77" i="1"/>
  <c r="W107" i="3" s="1"/>
  <c r="Y78" i="1"/>
  <c r="W108" i="3" s="1"/>
  <c r="Y79" i="1"/>
  <c r="W109" i="3" s="1"/>
  <c r="Y80" i="1"/>
  <c r="W110" i="3" s="1"/>
  <c r="Y81" i="1"/>
  <c r="W111" i="3" s="1"/>
  <c r="Y82" i="1"/>
  <c r="W112" i="3" s="1"/>
  <c r="Y83" i="1"/>
  <c r="W113" i="3" s="1"/>
  <c r="Y84" i="1"/>
  <c r="W114" i="3" s="1"/>
  <c r="Y85" i="1"/>
  <c r="W115" i="3" s="1"/>
  <c r="Y86" i="1"/>
  <c r="W116" i="3" s="1"/>
  <c r="Y87" i="1"/>
  <c r="W117" i="3" s="1"/>
  <c r="Y88" i="1"/>
  <c r="W118" i="3" s="1"/>
  <c r="Y89" i="1"/>
  <c r="W119" i="3" s="1"/>
  <c r="Y90" i="1"/>
  <c r="W120" i="3" s="1"/>
  <c r="Y91" i="1"/>
  <c r="W121" i="3" s="1"/>
  <c r="Y92" i="1"/>
  <c r="W122" i="3" s="1"/>
  <c r="Y93" i="1"/>
  <c r="W123" i="3" s="1"/>
  <c r="Y94" i="1"/>
  <c r="W124" i="3" s="1"/>
  <c r="Y95" i="1"/>
  <c r="W125" i="3" s="1"/>
  <c r="Y96" i="1"/>
  <c r="W126" i="3" s="1"/>
  <c r="Y97" i="1"/>
  <c r="W127" i="3" s="1"/>
  <c r="Y98" i="1"/>
  <c r="W128" i="3" s="1"/>
  <c r="Y99" i="1"/>
  <c r="W129" i="3" s="1"/>
  <c r="Y100" i="1"/>
  <c r="W130" i="3" s="1"/>
  <c r="Y101" i="1"/>
  <c r="W131" i="3" s="1"/>
  <c r="Y102" i="1"/>
  <c r="W132" i="3" s="1"/>
  <c r="Y103" i="1"/>
  <c r="W133" i="3" s="1"/>
  <c r="Y104" i="1"/>
  <c r="W134" i="3" s="1"/>
  <c r="Y105" i="1"/>
  <c r="W135" i="3" s="1"/>
  <c r="Y106" i="1"/>
  <c r="W136" i="3" s="1"/>
  <c r="Y107" i="1"/>
  <c r="W137" i="3" s="1"/>
  <c r="Y108" i="1"/>
  <c r="W138" i="3" s="1"/>
  <c r="Y109" i="1"/>
  <c r="W139" i="3" s="1"/>
  <c r="Y110" i="1"/>
  <c r="W140" i="3" s="1"/>
  <c r="Y111" i="1"/>
  <c r="W141" i="3" s="1"/>
  <c r="Y112" i="1"/>
  <c r="W142" i="3" s="1"/>
  <c r="Y113" i="1"/>
  <c r="W143" i="3" s="1"/>
  <c r="Y114" i="1"/>
  <c r="W144" i="3" s="1"/>
  <c r="Y115" i="1"/>
  <c r="W145" i="3" s="1"/>
  <c r="Y116" i="1"/>
  <c r="W146" i="3" s="1"/>
  <c r="Y117" i="1"/>
  <c r="W147" i="3" s="1"/>
  <c r="Y118" i="1"/>
  <c r="W148" i="3" s="1"/>
  <c r="Y119" i="1"/>
  <c r="W149" i="3" s="1"/>
  <c r="Y120" i="1"/>
  <c r="W150" i="3" s="1"/>
  <c r="Y121" i="1"/>
  <c r="W151" i="3" s="1"/>
  <c r="Y122" i="1"/>
  <c r="W152" i="3" s="1"/>
  <c r="Y123" i="1"/>
  <c r="W153" i="3" s="1"/>
  <c r="Y124" i="1"/>
  <c r="W154" i="3" s="1"/>
  <c r="Y125" i="1"/>
  <c r="W155" i="3" s="1"/>
  <c r="Y126" i="1"/>
  <c r="W156" i="3" s="1"/>
  <c r="Y127" i="1"/>
  <c r="W157" i="3" s="1"/>
  <c r="Y128" i="1"/>
  <c r="W158" i="3" s="1"/>
  <c r="Y129" i="1"/>
  <c r="W159" i="3" s="1"/>
  <c r="Y130" i="1"/>
  <c r="W160" i="3" s="1"/>
  <c r="Y131" i="1"/>
  <c r="W161" i="3" s="1"/>
  <c r="Y132" i="1"/>
  <c r="W162" i="3" s="1"/>
  <c r="Y133" i="1"/>
  <c r="W163" i="3" s="1"/>
  <c r="Y134" i="1"/>
  <c r="W164" i="3" s="1"/>
  <c r="Y135" i="1"/>
  <c r="W165" i="3" s="1"/>
  <c r="Y136" i="1"/>
  <c r="W166" i="3" s="1"/>
  <c r="Y137" i="1"/>
  <c r="W167" i="3" s="1"/>
  <c r="Y138" i="1"/>
  <c r="W168" i="3" s="1"/>
  <c r="Y139" i="1"/>
  <c r="W169" i="3" s="1"/>
  <c r="Y140" i="1"/>
  <c r="W170" i="3" s="1"/>
  <c r="Y141" i="1"/>
  <c r="W171" i="3" s="1"/>
  <c r="Y142" i="1"/>
  <c r="W172" i="3" s="1"/>
  <c r="Y143" i="1"/>
  <c r="W173" i="3" s="1"/>
  <c r="Y144" i="1"/>
  <c r="W174" i="3" s="1"/>
  <c r="Y145" i="1"/>
  <c r="W175" i="3" s="1"/>
  <c r="Y146" i="1"/>
  <c r="W176" i="3" s="1"/>
  <c r="Y147" i="1"/>
  <c r="W177" i="3" s="1"/>
  <c r="Y148" i="1"/>
  <c r="W178" i="3" s="1"/>
  <c r="Y149" i="1"/>
  <c r="W179" i="3" s="1"/>
  <c r="Y150" i="1"/>
  <c r="W180" i="3" s="1"/>
  <c r="Y151" i="1"/>
  <c r="W181" i="3" s="1"/>
  <c r="Y152" i="1"/>
  <c r="W182" i="3" s="1"/>
  <c r="Y153" i="1"/>
  <c r="W183" i="3" s="1"/>
  <c r="Y154" i="1"/>
  <c r="W184" i="3" s="1"/>
  <c r="Y155" i="1"/>
  <c r="W185" i="3" s="1"/>
  <c r="Y156" i="1"/>
  <c r="W186" i="3" s="1"/>
  <c r="Y157" i="1"/>
  <c r="W187" i="3" s="1"/>
  <c r="Y158" i="1"/>
  <c r="W188" i="3" s="1"/>
  <c r="Y159" i="1"/>
  <c r="W189" i="3" s="1"/>
  <c r="Y536" i="1" l="1"/>
  <c r="Y537" i="1"/>
  <c r="V32" i="3"/>
  <c r="W32" i="3" l="1"/>
  <c r="W2" i="1"/>
  <c r="U128" i="1" l="1"/>
  <c r="U158" i="3" s="1"/>
  <c r="W126" i="1"/>
  <c r="O156" i="3" s="1"/>
  <c r="W127" i="1"/>
  <c r="O157" i="3" s="1"/>
  <c r="W128" i="1"/>
  <c r="O158" i="3" s="1"/>
  <c r="W129" i="1"/>
  <c r="O159" i="3" s="1"/>
  <c r="W130" i="1"/>
  <c r="O160" i="3" s="1"/>
  <c r="W131" i="1"/>
  <c r="O161" i="3" s="1"/>
  <c r="W132" i="1"/>
  <c r="O162" i="3" s="1"/>
  <c r="W133" i="1"/>
  <c r="O163" i="3" s="1"/>
  <c r="W134" i="1"/>
  <c r="O164" i="3" s="1"/>
  <c r="W135" i="1"/>
  <c r="O165" i="3" s="1"/>
  <c r="W136" i="1"/>
  <c r="O166" i="3" s="1"/>
  <c r="W137" i="1"/>
  <c r="O167" i="3" s="1"/>
  <c r="W138" i="1"/>
  <c r="O168" i="3" s="1"/>
  <c r="W139" i="1"/>
  <c r="O169" i="3" s="1"/>
  <c r="W140" i="1"/>
  <c r="O170" i="3" s="1"/>
  <c r="W141" i="1"/>
  <c r="O171" i="3" s="1"/>
  <c r="W142" i="1"/>
  <c r="O172" i="3" s="1"/>
  <c r="W143" i="1"/>
  <c r="O173" i="3" s="1"/>
  <c r="W144" i="1"/>
  <c r="O174" i="3" s="1"/>
  <c r="W145" i="1"/>
  <c r="O175" i="3" s="1"/>
  <c r="W146" i="1"/>
  <c r="O176" i="3" s="1"/>
  <c r="W147" i="1"/>
  <c r="O177" i="3" s="1"/>
  <c r="W148" i="1"/>
  <c r="O178" i="3" s="1"/>
  <c r="W149" i="1"/>
  <c r="O179" i="3" s="1"/>
  <c r="W150" i="1"/>
  <c r="O180" i="3" s="1"/>
  <c r="W151" i="1"/>
  <c r="O181" i="3" s="1"/>
  <c r="W152" i="1"/>
  <c r="O182" i="3" s="1"/>
  <c r="W153" i="1"/>
  <c r="O183" i="3" s="1"/>
  <c r="W154" i="1"/>
  <c r="O184" i="3" s="1"/>
  <c r="W155" i="1"/>
  <c r="O185" i="3" s="1"/>
  <c r="W156" i="1"/>
  <c r="O186" i="3" s="1"/>
  <c r="W157" i="1"/>
  <c r="O187" i="3" s="1"/>
  <c r="W158" i="1"/>
  <c r="O188" i="3" s="1"/>
  <c r="W159" i="1"/>
  <c r="O189" i="3" s="1"/>
  <c r="U114" i="1"/>
  <c r="U144" i="3" s="1"/>
  <c r="U115" i="1"/>
  <c r="U145" i="3" s="1"/>
  <c r="U116" i="1"/>
  <c r="U146" i="3" s="1"/>
  <c r="U117" i="1"/>
  <c r="U147" i="3" s="1"/>
  <c r="U118" i="1"/>
  <c r="U148" i="3" s="1"/>
  <c r="U119" i="1"/>
  <c r="U149" i="3" s="1"/>
  <c r="U120" i="1"/>
  <c r="U150" i="3" s="1"/>
  <c r="U121" i="1"/>
  <c r="U151" i="3" s="1"/>
  <c r="U122" i="1"/>
  <c r="U152" i="3" s="1"/>
  <c r="U123" i="1"/>
  <c r="U153" i="3" s="1"/>
  <c r="U124" i="1"/>
  <c r="U154" i="3" s="1"/>
  <c r="U125" i="1"/>
  <c r="U155" i="3" s="1"/>
  <c r="U126" i="1"/>
  <c r="U156" i="3" s="1"/>
  <c r="U127" i="1"/>
  <c r="U157" i="3" s="1"/>
  <c r="U129" i="1"/>
  <c r="U159" i="3" s="1"/>
  <c r="U130" i="1"/>
  <c r="U160" i="3" s="1"/>
  <c r="U131" i="1"/>
  <c r="U161" i="3" s="1"/>
  <c r="U132" i="1"/>
  <c r="U162" i="3" s="1"/>
  <c r="U133" i="1"/>
  <c r="U163" i="3" s="1"/>
  <c r="U134" i="1"/>
  <c r="U164" i="3" s="1"/>
  <c r="U137" i="1"/>
  <c r="U167" i="3" s="1"/>
  <c r="U138" i="1"/>
  <c r="U168" i="3" s="1"/>
  <c r="U139" i="1"/>
  <c r="U169" i="3" s="1"/>
  <c r="U140" i="1"/>
  <c r="U170" i="3" s="1"/>
  <c r="U141" i="1"/>
  <c r="U171" i="3" s="1"/>
  <c r="U142" i="1"/>
  <c r="U172" i="3" s="1"/>
  <c r="U145" i="1"/>
  <c r="U175" i="3" s="1"/>
  <c r="U146" i="1"/>
  <c r="U176" i="3" s="1"/>
  <c r="U147" i="1"/>
  <c r="U177" i="3" s="1"/>
  <c r="U148" i="1"/>
  <c r="U178" i="3" s="1"/>
  <c r="U149" i="1"/>
  <c r="U179" i="3" s="1"/>
  <c r="U150" i="1"/>
  <c r="U180" i="3" s="1"/>
  <c r="U153" i="1"/>
  <c r="U183" i="3" s="1"/>
  <c r="U154" i="1"/>
  <c r="U184" i="3" s="1"/>
  <c r="U155" i="1"/>
  <c r="U185" i="3" s="1"/>
  <c r="U156" i="1"/>
  <c r="U186" i="3" s="1"/>
  <c r="U157" i="1"/>
  <c r="U187" i="3" s="1"/>
  <c r="U158" i="1"/>
  <c r="U188" i="3" s="1"/>
  <c r="L114" i="1"/>
  <c r="I144" i="3" s="1"/>
  <c r="L115" i="1"/>
  <c r="I145" i="3" s="1"/>
  <c r="L116" i="1"/>
  <c r="I146" i="3" s="1"/>
  <c r="L117" i="1"/>
  <c r="I147" i="3" s="1"/>
  <c r="L118" i="1"/>
  <c r="I148" i="3" s="1"/>
  <c r="L119" i="1"/>
  <c r="I149" i="3" s="1"/>
  <c r="L120" i="1"/>
  <c r="I150" i="3" s="1"/>
  <c r="L121" i="1"/>
  <c r="I151" i="3" s="1"/>
  <c r="L122" i="1"/>
  <c r="I152" i="3" s="1"/>
  <c r="L123" i="1"/>
  <c r="I153" i="3" s="1"/>
  <c r="L124" i="1"/>
  <c r="I154" i="3" s="1"/>
  <c r="L125" i="1"/>
  <c r="I155" i="3" s="1"/>
  <c r="L126" i="1"/>
  <c r="I156" i="3" s="1"/>
  <c r="L127" i="1"/>
  <c r="I157" i="3" s="1"/>
  <c r="L128" i="1"/>
  <c r="I158" i="3" s="1"/>
  <c r="L129" i="1"/>
  <c r="I159" i="3" s="1"/>
  <c r="L130" i="1"/>
  <c r="I160" i="3" s="1"/>
  <c r="L131" i="1"/>
  <c r="I161" i="3" s="1"/>
  <c r="L132" i="1"/>
  <c r="I162" i="3" s="1"/>
  <c r="L133" i="1"/>
  <c r="I163" i="3" s="1"/>
  <c r="L134" i="1"/>
  <c r="I164" i="3" s="1"/>
  <c r="L135" i="1"/>
  <c r="I165" i="3" s="1"/>
  <c r="L136" i="1"/>
  <c r="I166" i="3" s="1"/>
  <c r="L137" i="1"/>
  <c r="I167" i="3" s="1"/>
  <c r="L138" i="1"/>
  <c r="I168" i="3" s="1"/>
  <c r="L139" i="1"/>
  <c r="I169" i="3" s="1"/>
  <c r="L140" i="1"/>
  <c r="I170" i="3" s="1"/>
  <c r="L141" i="1"/>
  <c r="I171" i="3" s="1"/>
  <c r="L142" i="1"/>
  <c r="I172" i="3" s="1"/>
  <c r="L143" i="1"/>
  <c r="I173" i="3" s="1"/>
  <c r="L144" i="1"/>
  <c r="I174" i="3" s="1"/>
  <c r="L145" i="1"/>
  <c r="I175" i="3" s="1"/>
  <c r="L146" i="1"/>
  <c r="I176" i="3" s="1"/>
  <c r="L147" i="1"/>
  <c r="I177" i="3" s="1"/>
  <c r="L148" i="1"/>
  <c r="I178" i="3" s="1"/>
  <c r="L149" i="1"/>
  <c r="I179" i="3" s="1"/>
  <c r="L150" i="1"/>
  <c r="I180" i="3" s="1"/>
  <c r="L151" i="1"/>
  <c r="I181" i="3" s="1"/>
  <c r="L152" i="1"/>
  <c r="I182" i="3" s="1"/>
  <c r="L153" i="1"/>
  <c r="I183" i="3" s="1"/>
  <c r="L154" i="1"/>
  <c r="I184" i="3" s="1"/>
  <c r="L155" i="1"/>
  <c r="I185" i="3" s="1"/>
  <c r="L156" i="1"/>
  <c r="I186" i="3" s="1"/>
  <c r="L157" i="1"/>
  <c r="I187" i="3" s="1"/>
  <c r="L158" i="1"/>
  <c r="I188" i="3" s="1"/>
  <c r="L159" i="1"/>
  <c r="I189" i="3" s="1"/>
  <c r="K114" i="1"/>
  <c r="K144" i="3" s="1"/>
  <c r="K115" i="1"/>
  <c r="K145" i="3" s="1"/>
  <c r="K116" i="1"/>
  <c r="K146" i="3" s="1"/>
  <c r="K117" i="1"/>
  <c r="K147" i="3" s="1"/>
  <c r="K118" i="1"/>
  <c r="K148" i="3" s="1"/>
  <c r="K119" i="1"/>
  <c r="K149" i="3" s="1"/>
  <c r="K120" i="1"/>
  <c r="K150" i="3" s="1"/>
  <c r="K121" i="1"/>
  <c r="K151" i="3" s="1"/>
  <c r="K122" i="1"/>
  <c r="K152" i="3" s="1"/>
  <c r="K123" i="1"/>
  <c r="K153" i="3" s="1"/>
  <c r="K124" i="1"/>
  <c r="K154" i="3" s="1"/>
  <c r="K125" i="1"/>
  <c r="K155" i="3" s="1"/>
  <c r="K126" i="1"/>
  <c r="K156" i="3" s="1"/>
  <c r="K127" i="1"/>
  <c r="K157" i="3" s="1"/>
  <c r="K128" i="1"/>
  <c r="K158" i="3" s="1"/>
  <c r="K129" i="1"/>
  <c r="K159" i="3" s="1"/>
  <c r="K130" i="1"/>
  <c r="K160" i="3" s="1"/>
  <c r="K131" i="1"/>
  <c r="K161" i="3" s="1"/>
  <c r="K132" i="1"/>
  <c r="K162" i="3" s="1"/>
  <c r="K133" i="1"/>
  <c r="K163" i="3" s="1"/>
  <c r="K134" i="1"/>
  <c r="K164" i="3" s="1"/>
  <c r="K135" i="1"/>
  <c r="K165" i="3" s="1"/>
  <c r="K136" i="1"/>
  <c r="K166" i="3" s="1"/>
  <c r="K137" i="1"/>
  <c r="K167" i="3" s="1"/>
  <c r="K138" i="1"/>
  <c r="K168" i="3" s="1"/>
  <c r="K139" i="1"/>
  <c r="K169" i="3" s="1"/>
  <c r="K140" i="1"/>
  <c r="K170" i="3" s="1"/>
  <c r="K141" i="1"/>
  <c r="K171" i="3" s="1"/>
  <c r="K142" i="1"/>
  <c r="K172" i="3" s="1"/>
  <c r="K143" i="1"/>
  <c r="K173" i="3" s="1"/>
  <c r="K144" i="1"/>
  <c r="K174" i="3" s="1"/>
  <c r="K145" i="1"/>
  <c r="K175" i="3" s="1"/>
  <c r="K146" i="1"/>
  <c r="K176" i="3" s="1"/>
  <c r="K147" i="1"/>
  <c r="K177" i="3" s="1"/>
  <c r="K148" i="1"/>
  <c r="K178" i="3" s="1"/>
  <c r="K149" i="1"/>
  <c r="K179" i="3" s="1"/>
  <c r="K150" i="1"/>
  <c r="K180" i="3" s="1"/>
  <c r="K151" i="1"/>
  <c r="K181" i="3" s="1"/>
  <c r="K152" i="1"/>
  <c r="K182" i="3" s="1"/>
  <c r="K153" i="1"/>
  <c r="K183" i="3" s="1"/>
  <c r="K154" i="1"/>
  <c r="K184" i="3" s="1"/>
  <c r="K155" i="1"/>
  <c r="K185" i="3" s="1"/>
  <c r="K156" i="1"/>
  <c r="K186" i="3" s="1"/>
  <c r="K157" i="1"/>
  <c r="K187" i="3" s="1"/>
  <c r="K158" i="1"/>
  <c r="K188" i="3" s="1"/>
  <c r="K159" i="1"/>
  <c r="K189" i="3" s="1"/>
  <c r="J114" i="1"/>
  <c r="M144" i="3" s="1"/>
  <c r="J115" i="1"/>
  <c r="M145" i="3" s="1"/>
  <c r="J116" i="1"/>
  <c r="M146" i="3" s="1"/>
  <c r="J117" i="1"/>
  <c r="M147" i="3" s="1"/>
  <c r="J118" i="1"/>
  <c r="M148" i="3" s="1"/>
  <c r="J119" i="1"/>
  <c r="M149" i="3" s="1"/>
  <c r="J120" i="1"/>
  <c r="M150" i="3" s="1"/>
  <c r="J121" i="1"/>
  <c r="M151" i="3" s="1"/>
  <c r="J122" i="1"/>
  <c r="M152" i="3" s="1"/>
  <c r="J123" i="1"/>
  <c r="M153" i="3" s="1"/>
  <c r="J124" i="1"/>
  <c r="M154" i="3" s="1"/>
  <c r="J125" i="1"/>
  <c r="M155" i="3" s="1"/>
  <c r="J126" i="1"/>
  <c r="M156" i="3" s="1"/>
  <c r="J127" i="1"/>
  <c r="M157" i="3" s="1"/>
  <c r="J128" i="1"/>
  <c r="M158" i="3" s="1"/>
  <c r="J129" i="1"/>
  <c r="M159" i="3" s="1"/>
  <c r="J130" i="1"/>
  <c r="M160" i="3" s="1"/>
  <c r="J131" i="1"/>
  <c r="M161" i="3" s="1"/>
  <c r="J132" i="1"/>
  <c r="M162" i="3" s="1"/>
  <c r="J133" i="1"/>
  <c r="M163" i="3" s="1"/>
  <c r="J134" i="1"/>
  <c r="M164" i="3" s="1"/>
  <c r="J135" i="1"/>
  <c r="M165" i="3" s="1"/>
  <c r="J136" i="1"/>
  <c r="M166" i="3" s="1"/>
  <c r="J137" i="1"/>
  <c r="M167" i="3" s="1"/>
  <c r="J138" i="1"/>
  <c r="M168" i="3" s="1"/>
  <c r="J139" i="1"/>
  <c r="M169" i="3" s="1"/>
  <c r="J140" i="1"/>
  <c r="M170" i="3" s="1"/>
  <c r="J141" i="1"/>
  <c r="M171" i="3" s="1"/>
  <c r="J142" i="1"/>
  <c r="M172" i="3" s="1"/>
  <c r="J143" i="1"/>
  <c r="M173" i="3" s="1"/>
  <c r="J144" i="1"/>
  <c r="M174" i="3" s="1"/>
  <c r="J145" i="1"/>
  <c r="M175" i="3" s="1"/>
  <c r="J146" i="1"/>
  <c r="M176" i="3" s="1"/>
  <c r="J147" i="1"/>
  <c r="M177" i="3" s="1"/>
  <c r="J148" i="1"/>
  <c r="M178" i="3" s="1"/>
  <c r="J149" i="1"/>
  <c r="M179" i="3" s="1"/>
  <c r="J150" i="1"/>
  <c r="M180" i="3" s="1"/>
  <c r="J151" i="1"/>
  <c r="M181" i="3" s="1"/>
  <c r="J152" i="1"/>
  <c r="M182" i="3" s="1"/>
  <c r="J153" i="1"/>
  <c r="M183" i="3" s="1"/>
  <c r="J154" i="1"/>
  <c r="M184" i="3" s="1"/>
  <c r="J155" i="1"/>
  <c r="M185" i="3" s="1"/>
  <c r="J156" i="1"/>
  <c r="M186" i="3" s="1"/>
  <c r="J157" i="1"/>
  <c r="M187" i="3" s="1"/>
  <c r="J158" i="1"/>
  <c r="M188" i="3" s="1"/>
  <c r="J159" i="1"/>
  <c r="M189" i="3" s="1"/>
  <c r="I114" i="1"/>
  <c r="I115" i="1"/>
  <c r="I116" i="1"/>
  <c r="F146" i="3" s="1"/>
  <c r="I117" i="1"/>
  <c r="F147" i="3" s="1"/>
  <c r="I118" i="1"/>
  <c r="F148" i="3" s="1"/>
  <c r="I119" i="1"/>
  <c r="F149" i="3" s="1"/>
  <c r="I120" i="1"/>
  <c r="F150" i="3" s="1"/>
  <c r="I121" i="1"/>
  <c r="F151" i="3" s="1"/>
  <c r="I122" i="1"/>
  <c r="F152" i="3" s="1"/>
  <c r="I123" i="1"/>
  <c r="F153" i="3" s="1"/>
  <c r="I124" i="1"/>
  <c r="F154" i="3" s="1"/>
  <c r="I125" i="1"/>
  <c r="F155" i="3" s="1"/>
  <c r="I126" i="1"/>
  <c r="I127" i="1"/>
  <c r="I128" i="1"/>
  <c r="I129" i="1"/>
  <c r="F159" i="3" s="1"/>
  <c r="I130" i="1"/>
  <c r="F160" i="3" s="1"/>
  <c r="I131" i="1"/>
  <c r="F161" i="3" s="1"/>
  <c r="I132" i="1"/>
  <c r="F162" i="3" s="1"/>
  <c r="I133" i="1"/>
  <c r="F163" i="3" s="1"/>
  <c r="I134" i="1"/>
  <c r="F164" i="3" s="1"/>
  <c r="I135" i="1"/>
  <c r="F165" i="3" s="1"/>
  <c r="I136" i="1"/>
  <c r="F166" i="3" s="1"/>
  <c r="I137" i="1"/>
  <c r="F167" i="3" s="1"/>
  <c r="I138" i="1"/>
  <c r="F168" i="3" s="1"/>
  <c r="I139" i="1"/>
  <c r="F169" i="3" s="1"/>
  <c r="I140" i="1"/>
  <c r="F170" i="3" s="1"/>
  <c r="I141" i="1"/>
  <c r="F171" i="3" s="1"/>
  <c r="I142" i="1"/>
  <c r="F172" i="3" s="1"/>
  <c r="I143" i="1"/>
  <c r="F173" i="3" s="1"/>
  <c r="I144" i="1"/>
  <c r="F174" i="3" s="1"/>
  <c r="I145" i="1"/>
  <c r="F175" i="3" s="1"/>
  <c r="I146" i="1"/>
  <c r="F176" i="3" s="1"/>
  <c r="I147" i="1"/>
  <c r="F177" i="3" s="1"/>
  <c r="I148" i="1"/>
  <c r="F178" i="3" s="1"/>
  <c r="I149" i="1"/>
  <c r="F179" i="3" s="1"/>
  <c r="I150" i="1"/>
  <c r="F180" i="3" s="1"/>
  <c r="I151" i="1"/>
  <c r="F181" i="3" s="1"/>
  <c r="I152" i="1"/>
  <c r="F182" i="3" s="1"/>
  <c r="I153" i="1"/>
  <c r="F183" i="3" s="1"/>
  <c r="I154" i="1"/>
  <c r="F184" i="3" s="1"/>
  <c r="I155" i="1"/>
  <c r="F185" i="3" s="1"/>
  <c r="I156" i="1"/>
  <c r="F186" i="3" s="1"/>
  <c r="I157" i="1"/>
  <c r="F187" i="3" s="1"/>
  <c r="I158" i="1"/>
  <c r="F188" i="3" s="1"/>
  <c r="I159" i="1"/>
  <c r="F189" i="3" s="1"/>
  <c r="M114" i="1" l="1"/>
  <c r="G144" i="3" s="1"/>
  <c r="F144" i="3"/>
  <c r="M128" i="1"/>
  <c r="G158" i="3" s="1"/>
  <c r="F158" i="3"/>
  <c r="M126" i="1"/>
  <c r="G156" i="3" s="1"/>
  <c r="F156" i="3"/>
  <c r="M127" i="1"/>
  <c r="G157" i="3" s="1"/>
  <c r="F157" i="3"/>
  <c r="M115" i="1"/>
  <c r="G145" i="3" s="1"/>
  <c r="F145" i="3"/>
  <c r="U152" i="1"/>
  <c r="U182" i="3" s="1"/>
  <c r="U144" i="1"/>
  <c r="U174" i="3" s="1"/>
  <c r="U136" i="1"/>
  <c r="U166" i="3" s="1"/>
  <c r="U159" i="1"/>
  <c r="U189" i="3" s="1"/>
  <c r="U151" i="1"/>
  <c r="U181" i="3" s="1"/>
  <c r="U143" i="1"/>
  <c r="U173" i="3" s="1"/>
  <c r="U135" i="1"/>
  <c r="U165" i="3" s="1"/>
  <c r="M149" i="1"/>
  <c r="G179" i="3" s="1"/>
  <c r="M117" i="1"/>
  <c r="G147" i="3" s="1"/>
  <c r="M132" i="1"/>
  <c r="G162" i="3" s="1"/>
  <c r="M129" i="1"/>
  <c r="G159" i="3" s="1"/>
  <c r="M144" i="1"/>
  <c r="G174" i="3" s="1"/>
  <c r="M133" i="1"/>
  <c r="G163" i="3" s="1"/>
  <c r="M125" i="1"/>
  <c r="G155" i="3" s="1"/>
  <c r="M140" i="1"/>
  <c r="G170" i="3" s="1"/>
  <c r="M124" i="1"/>
  <c r="G154" i="3" s="1"/>
  <c r="M147" i="1"/>
  <c r="G177" i="3" s="1"/>
  <c r="M123" i="1"/>
  <c r="G153" i="3" s="1"/>
  <c r="M145" i="1"/>
  <c r="G175" i="3" s="1"/>
  <c r="M152" i="1"/>
  <c r="G182" i="3" s="1"/>
  <c r="M159" i="1"/>
  <c r="G189" i="3" s="1"/>
  <c r="M143" i="1"/>
  <c r="G173" i="3" s="1"/>
  <c r="M119" i="1"/>
  <c r="G149" i="3" s="1"/>
  <c r="M157" i="1"/>
  <c r="G187" i="3" s="1"/>
  <c r="M141" i="1"/>
  <c r="G171" i="3" s="1"/>
  <c r="M148" i="1"/>
  <c r="G178" i="3" s="1"/>
  <c r="M116" i="1"/>
  <c r="G146" i="3" s="1"/>
  <c r="M155" i="1"/>
  <c r="G185" i="3" s="1"/>
  <c r="M139" i="1"/>
  <c r="G169" i="3" s="1"/>
  <c r="M131" i="1"/>
  <c r="G161" i="3" s="1"/>
  <c r="M154" i="1"/>
  <c r="G184" i="3" s="1"/>
  <c r="M146" i="1"/>
  <c r="G176" i="3" s="1"/>
  <c r="M138" i="1"/>
  <c r="G168" i="3" s="1"/>
  <c r="M130" i="1"/>
  <c r="G160" i="3" s="1"/>
  <c r="M122" i="1"/>
  <c r="G152" i="3" s="1"/>
  <c r="M153" i="1"/>
  <c r="G183" i="3" s="1"/>
  <c r="M137" i="1"/>
  <c r="G167" i="3" s="1"/>
  <c r="M121" i="1"/>
  <c r="G151" i="3" s="1"/>
  <c r="M136" i="1"/>
  <c r="G166" i="3" s="1"/>
  <c r="M120" i="1"/>
  <c r="G150" i="3" s="1"/>
  <c r="M151" i="1"/>
  <c r="G181" i="3" s="1"/>
  <c r="M135" i="1"/>
  <c r="G165" i="3" s="1"/>
  <c r="M158" i="1"/>
  <c r="G188" i="3" s="1"/>
  <c r="M150" i="1"/>
  <c r="G180" i="3" s="1"/>
  <c r="M142" i="1"/>
  <c r="G172" i="3" s="1"/>
  <c r="M134" i="1"/>
  <c r="G164" i="3" s="1"/>
  <c r="M118" i="1"/>
  <c r="G148" i="3" s="1"/>
  <c r="M156" i="1"/>
  <c r="G186" i="3" s="1"/>
  <c r="N32" i="3"/>
  <c r="J2" i="1"/>
  <c r="K2" i="1"/>
  <c r="O32" i="3" l="1"/>
  <c r="W3" i="1"/>
  <c r="W4" i="1"/>
  <c r="O34" i="3" s="1"/>
  <c r="W5" i="1"/>
  <c r="O35" i="3" s="1"/>
  <c r="W6" i="1"/>
  <c r="O36" i="3" s="1"/>
  <c r="W7" i="1"/>
  <c r="O37" i="3" s="1"/>
  <c r="W8" i="1"/>
  <c r="O38" i="3" s="1"/>
  <c r="W9" i="1"/>
  <c r="O39" i="3" s="1"/>
  <c r="W10" i="1"/>
  <c r="O40" i="3" s="1"/>
  <c r="W11" i="1"/>
  <c r="O41" i="3" s="1"/>
  <c r="W12" i="1"/>
  <c r="O42" i="3" s="1"/>
  <c r="W13" i="1"/>
  <c r="O43" i="3" s="1"/>
  <c r="W14" i="1"/>
  <c r="O44" i="3" s="1"/>
  <c r="W15" i="1"/>
  <c r="O45" i="3" s="1"/>
  <c r="W16" i="1"/>
  <c r="O46" i="3" s="1"/>
  <c r="W17" i="1"/>
  <c r="O47" i="3" s="1"/>
  <c r="W18" i="1"/>
  <c r="O48" i="3" s="1"/>
  <c r="W19" i="1"/>
  <c r="O49" i="3" s="1"/>
  <c r="W20" i="1"/>
  <c r="O50" i="3" s="1"/>
  <c r="W21" i="1"/>
  <c r="O51" i="3" s="1"/>
  <c r="W22" i="1"/>
  <c r="O52" i="3" s="1"/>
  <c r="W23" i="1"/>
  <c r="O53" i="3" s="1"/>
  <c r="W24" i="1"/>
  <c r="O54" i="3" s="1"/>
  <c r="W25" i="1"/>
  <c r="O55" i="3" s="1"/>
  <c r="W26" i="1"/>
  <c r="O56" i="3" s="1"/>
  <c r="W27" i="1"/>
  <c r="O57" i="3" s="1"/>
  <c r="W28" i="1"/>
  <c r="O58" i="3" s="1"/>
  <c r="W29" i="1"/>
  <c r="O59" i="3" s="1"/>
  <c r="W30" i="1"/>
  <c r="O60" i="3" s="1"/>
  <c r="W31" i="1"/>
  <c r="O61" i="3" s="1"/>
  <c r="W32" i="1"/>
  <c r="O62" i="3" s="1"/>
  <c r="W33" i="1"/>
  <c r="O63" i="3" s="1"/>
  <c r="W34" i="1"/>
  <c r="O64" i="3" s="1"/>
  <c r="W35" i="1"/>
  <c r="O65" i="3" s="1"/>
  <c r="W36" i="1"/>
  <c r="O66" i="3" s="1"/>
  <c r="W37" i="1"/>
  <c r="O67" i="3" s="1"/>
  <c r="W38" i="1"/>
  <c r="O68" i="3" s="1"/>
  <c r="W39" i="1"/>
  <c r="O69" i="3" s="1"/>
  <c r="W40" i="1"/>
  <c r="O70" i="3" s="1"/>
  <c r="W41" i="1"/>
  <c r="O71" i="3" s="1"/>
  <c r="W42" i="1"/>
  <c r="O72" i="3" s="1"/>
  <c r="W43" i="1"/>
  <c r="O73" i="3" s="1"/>
  <c r="W44" i="1"/>
  <c r="O74" i="3" s="1"/>
  <c r="W45" i="1"/>
  <c r="O75" i="3" s="1"/>
  <c r="W46" i="1"/>
  <c r="O76" i="3" s="1"/>
  <c r="W47" i="1"/>
  <c r="O77" i="3" s="1"/>
  <c r="W48" i="1"/>
  <c r="O78" i="3" s="1"/>
  <c r="W49" i="1"/>
  <c r="O79" i="3" s="1"/>
  <c r="W50" i="1"/>
  <c r="O80" i="3" s="1"/>
  <c r="W51" i="1"/>
  <c r="O81" i="3" s="1"/>
  <c r="W52" i="1"/>
  <c r="O82" i="3" s="1"/>
  <c r="W53" i="1"/>
  <c r="O83" i="3" s="1"/>
  <c r="W54" i="1"/>
  <c r="O84" i="3" s="1"/>
  <c r="W55" i="1"/>
  <c r="O85" i="3" s="1"/>
  <c r="W56" i="1"/>
  <c r="O86" i="3" s="1"/>
  <c r="W57" i="1"/>
  <c r="O87" i="3" s="1"/>
  <c r="W58" i="1"/>
  <c r="O88" i="3" s="1"/>
  <c r="W59" i="1"/>
  <c r="O89" i="3" s="1"/>
  <c r="W60" i="1"/>
  <c r="O90" i="3" s="1"/>
  <c r="W61" i="1"/>
  <c r="O91" i="3" s="1"/>
  <c r="W62" i="1"/>
  <c r="O92" i="3" s="1"/>
  <c r="W63" i="1"/>
  <c r="O93" i="3" s="1"/>
  <c r="W64" i="1"/>
  <c r="O94" i="3" s="1"/>
  <c r="W65" i="1"/>
  <c r="O95" i="3" s="1"/>
  <c r="W66" i="1"/>
  <c r="O96" i="3" s="1"/>
  <c r="W67" i="1"/>
  <c r="O97" i="3" s="1"/>
  <c r="W68" i="1"/>
  <c r="O98" i="3" s="1"/>
  <c r="W69" i="1"/>
  <c r="O99" i="3" s="1"/>
  <c r="W70" i="1"/>
  <c r="O100" i="3" s="1"/>
  <c r="W71" i="1"/>
  <c r="O101" i="3" s="1"/>
  <c r="W72" i="1"/>
  <c r="O102" i="3" s="1"/>
  <c r="W73" i="1"/>
  <c r="O103" i="3" s="1"/>
  <c r="W74" i="1"/>
  <c r="O104" i="3" s="1"/>
  <c r="W75" i="1"/>
  <c r="O105" i="3" s="1"/>
  <c r="W76" i="1"/>
  <c r="O106" i="3" s="1"/>
  <c r="W77" i="1"/>
  <c r="O107" i="3" s="1"/>
  <c r="W78" i="1"/>
  <c r="O108" i="3" s="1"/>
  <c r="W79" i="1"/>
  <c r="O109" i="3" s="1"/>
  <c r="W80" i="1"/>
  <c r="O110" i="3" s="1"/>
  <c r="W81" i="1"/>
  <c r="O111" i="3" s="1"/>
  <c r="W82" i="1"/>
  <c r="O112" i="3" s="1"/>
  <c r="W83" i="1"/>
  <c r="O113" i="3" s="1"/>
  <c r="W84" i="1"/>
  <c r="O114" i="3" s="1"/>
  <c r="W85" i="1"/>
  <c r="O115" i="3" s="1"/>
  <c r="W86" i="1"/>
  <c r="O116" i="3" s="1"/>
  <c r="W87" i="1"/>
  <c r="O117" i="3" s="1"/>
  <c r="W88" i="1"/>
  <c r="O118" i="3" s="1"/>
  <c r="W89" i="1"/>
  <c r="O119" i="3" s="1"/>
  <c r="W90" i="1"/>
  <c r="O120" i="3" s="1"/>
  <c r="W91" i="1"/>
  <c r="O121" i="3" s="1"/>
  <c r="W92" i="1"/>
  <c r="O122" i="3" s="1"/>
  <c r="W93" i="1"/>
  <c r="O123" i="3" s="1"/>
  <c r="W94" i="1"/>
  <c r="O124" i="3" s="1"/>
  <c r="W95" i="1"/>
  <c r="O125" i="3" s="1"/>
  <c r="W96" i="1"/>
  <c r="O126" i="3" s="1"/>
  <c r="W97" i="1"/>
  <c r="O127" i="3" s="1"/>
  <c r="W98" i="1"/>
  <c r="O128" i="3" s="1"/>
  <c r="W99" i="1"/>
  <c r="O129" i="3" s="1"/>
  <c r="W100" i="1"/>
  <c r="O130" i="3" s="1"/>
  <c r="W101" i="1"/>
  <c r="O131" i="3" s="1"/>
  <c r="W102" i="1"/>
  <c r="O132" i="3" s="1"/>
  <c r="W103" i="1"/>
  <c r="O133" i="3" s="1"/>
  <c r="W104" i="1"/>
  <c r="O134" i="3" s="1"/>
  <c r="W105" i="1"/>
  <c r="O135" i="3" s="1"/>
  <c r="W106" i="1"/>
  <c r="O136" i="3" s="1"/>
  <c r="W107" i="1"/>
  <c r="O137" i="3" s="1"/>
  <c r="W108" i="1"/>
  <c r="O138" i="3" s="1"/>
  <c r="W109" i="1"/>
  <c r="O139" i="3" s="1"/>
  <c r="W110" i="1"/>
  <c r="O140" i="3" s="1"/>
  <c r="W111" i="1"/>
  <c r="O141" i="3" s="1"/>
  <c r="W112" i="1"/>
  <c r="O142" i="3" s="1"/>
  <c r="W113" i="1"/>
  <c r="O143" i="3" s="1"/>
  <c r="W114" i="1"/>
  <c r="O144" i="3" s="1"/>
  <c r="W115" i="1"/>
  <c r="O145" i="3" s="1"/>
  <c r="W116" i="1"/>
  <c r="O146" i="3" s="1"/>
  <c r="W117" i="1"/>
  <c r="O147" i="3" s="1"/>
  <c r="W118" i="1"/>
  <c r="O148" i="3" s="1"/>
  <c r="W119" i="1"/>
  <c r="O149" i="3" s="1"/>
  <c r="W120" i="1"/>
  <c r="O150" i="3" s="1"/>
  <c r="W121" i="1"/>
  <c r="O151" i="3" s="1"/>
  <c r="W122" i="1"/>
  <c r="O152" i="3" s="1"/>
  <c r="W123" i="1"/>
  <c r="O153" i="3" s="1"/>
  <c r="W124" i="1"/>
  <c r="O154" i="3" s="1"/>
  <c r="W125" i="1"/>
  <c r="O155" i="3" s="1"/>
  <c r="M32" i="3"/>
  <c r="O33" i="3" l="1"/>
  <c r="W536" i="1"/>
  <c r="W537" i="1"/>
  <c r="U69" i="1"/>
  <c r="U99" i="3" s="1"/>
  <c r="U70" i="1"/>
  <c r="U100" i="3" s="1"/>
  <c r="U71" i="1"/>
  <c r="U101" i="3" s="1"/>
  <c r="U72" i="1"/>
  <c r="U102" i="3" s="1"/>
  <c r="U73" i="1"/>
  <c r="U103" i="3" s="1"/>
  <c r="U74" i="1"/>
  <c r="U104" i="3" s="1"/>
  <c r="U75" i="1"/>
  <c r="U105" i="3" s="1"/>
  <c r="U76" i="1"/>
  <c r="U106" i="3" s="1"/>
  <c r="U77" i="1"/>
  <c r="U107" i="3" s="1"/>
  <c r="U78" i="1"/>
  <c r="U108" i="3" s="1"/>
  <c r="U79" i="1"/>
  <c r="U109" i="3" s="1"/>
  <c r="U80" i="1"/>
  <c r="U110" i="3" s="1"/>
  <c r="U81" i="1"/>
  <c r="U111" i="3" s="1"/>
  <c r="U82" i="1"/>
  <c r="U112" i="3" s="1"/>
  <c r="U83" i="1"/>
  <c r="U113" i="3" s="1"/>
  <c r="U84" i="1"/>
  <c r="U114" i="3" s="1"/>
  <c r="U85" i="1"/>
  <c r="U115" i="3" s="1"/>
  <c r="U86" i="1"/>
  <c r="U116" i="3" s="1"/>
  <c r="U87" i="1"/>
  <c r="U117" i="3" s="1"/>
  <c r="U88" i="1"/>
  <c r="U118" i="3" s="1"/>
  <c r="U89" i="1"/>
  <c r="U119" i="3" s="1"/>
  <c r="U90" i="1"/>
  <c r="U120" i="3" s="1"/>
  <c r="U91" i="1"/>
  <c r="U121" i="3" s="1"/>
  <c r="U92" i="1"/>
  <c r="U122" i="3" s="1"/>
  <c r="U93" i="1"/>
  <c r="U123" i="3" s="1"/>
  <c r="U94" i="1"/>
  <c r="U124" i="3" s="1"/>
  <c r="U95" i="1"/>
  <c r="U125" i="3" s="1"/>
  <c r="U96" i="1"/>
  <c r="U126" i="3" s="1"/>
  <c r="U97" i="1"/>
  <c r="U127" i="3" s="1"/>
  <c r="U98" i="1"/>
  <c r="U128" i="3" s="1"/>
  <c r="U99" i="1"/>
  <c r="U129" i="3" s="1"/>
  <c r="U100" i="1"/>
  <c r="U130" i="3" s="1"/>
  <c r="U101" i="1"/>
  <c r="U131" i="3" s="1"/>
  <c r="U102" i="1"/>
  <c r="U132" i="3" s="1"/>
  <c r="U103" i="1"/>
  <c r="U133" i="3" s="1"/>
  <c r="U104" i="1"/>
  <c r="U134" i="3" s="1"/>
  <c r="U105" i="1"/>
  <c r="U135" i="3" s="1"/>
  <c r="U106" i="1"/>
  <c r="U136" i="3" s="1"/>
  <c r="U107" i="1"/>
  <c r="U137" i="3" s="1"/>
  <c r="U108" i="1"/>
  <c r="U138" i="3" s="1"/>
  <c r="U109" i="1"/>
  <c r="U139" i="3" s="1"/>
  <c r="U110" i="1"/>
  <c r="U140" i="3" s="1"/>
  <c r="U111" i="1"/>
  <c r="U141" i="3" s="1"/>
  <c r="U112" i="1"/>
  <c r="U142" i="3" s="1"/>
  <c r="U113" i="1"/>
  <c r="U143" i="3" s="1"/>
  <c r="J69" i="1"/>
  <c r="M99" i="3" s="1"/>
  <c r="K69" i="1"/>
  <c r="K99" i="3" s="1"/>
  <c r="L69" i="1"/>
  <c r="I99" i="3" s="1"/>
  <c r="J70" i="1"/>
  <c r="M100" i="3" s="1"/>
  <c r="K70" i="1"/>
  <c r="K100" i="3" s="1"/>
  <c r="L70" i="1"/>
  <c r="I100" i="3" s="1"/>
  <c r="J71" i="1"/>
  <c r="M101" i="3" s="1"/>
  <c r="K71" i="1"/>
  <c r="K101" i="3" s="1"/>
  <c r="L71" i="1"/>
  <c r="I101" i="3" s="1"/>
  <c r="J72" i="1"/>
  <c r="M102" i="3" s="1"/>
  <c r="K72" i="1"/>
  <c r="K102" i="3" s="1"/>
  <c r="L72" i="1"/>
  <c r="I102" i="3" s="1"/>
  <c r="J73" i="1"/>
  <c r="M103" i="3" s="1"/>
  <c r="K73" i="1"/>
  <c r="K103" i="3" s="1"/>
  <c r="L73" i="1"/>
  <c r="I103" i="3" s="1"/>
  <c r="J74" i="1"/>
  <c r="M104" i="3" s="1"/>
  <c r="K74" i="1"/>
  <c r="K104" i="3" s="1"/>
  <c r="L74" i="1"/>
  <c r="I104" i="3" s="1"/>
  <c r="J75" i="1"/>
  <c r="M105" i="3" s="1"/>
  <c r="K75" i="1"/>
  <c r="K105" i="3" s="1"/>
  <c r="L75" i="1"/>
  <c r="I105" i="3" s="1"/>
  <c r="J76" i="1"/>
  <c r="M106" i="3" s="1"/>
  <c r="K76" i="1"/>
  <c r="K106" i="3" s="1"/>
  <c r="L76" i="1"/>
  <c r="I106" i="3" s="1"/>
  <c r="J77" i="1"/>
  <c r="M107" i="3" s="1"/>
  <c r="K77" i="1"/>
  <c r="K107" i="3" s="1"/>
  <c r="L77" i="1"/>
  <c r="I107" i="3" s="1"/>
  <c r="J78" i="1"/>
  <c r="M108" i="3" s="1"/>
  <c r="K78" i="1"/>
  <c r="K108" i="3" s="1"/>
  <c r="L78" i="1"/>
  <c r="I108" i="3" s="1"/>
  <c r="J79" i="1"/>
  <c r="M109" i="3" s="1"/>
  <c r="K79" i="1"/>
  <c r="K109" i="3" s="1"/>
  <c r="L79" i="1"/>
  <c r="I109" i="3" s="1"/>
  <c r="J80" i="1"/>
  <c r="M110" i="3" s="1"/>
  <c r="K80" i="1"/>
  <c r="K110" i="3" s="1"/>
  <c r="L80" i="1"/>
  <c r="I110" i="3" s="1"/>
  <c r="J81" i="1"/>
  <c r="M111" i="3" s="1"/>
  <c r="K81" i="1"/>
  <c r="K111" i="3" s="1"/>
  <c r="L81" i="1"/>
  <c r="I111" i="3" s="1"/>
  <c r="J82" i="1"/>
  <c r="M112" i="3" s="1"/>
  <c r="K82" i="1"/>
  <c r="K112" i="3" s="1"/>
  <c r="L82" i="1"/>
  <c r="I112" i="3" s="1"/>
  <c r="J83" i="1"/>
  <c r="M113" i="3" s="1"/>
  <c r="K83" i="1"/>
  <c r="K113" i="3" s="1"/>
  <c r="L83" i="1"/>
  <c r="I113" i="3" s="1"/>
  <c r="J84" i="1"/>
  <c r="M114" i="3" s="1"/>
  <c r="K84" i="1"/>
  <c r="K114" i="3" s="1"/>
  <c r="L84" i="1"/>
  <c r="I114" i="3" s="1"/>
  <c r="J85" i="1"/>
  <c r="M115" i="3" s="1"/>
  <c r="K85" i="1"/>
  <c r="K115" i="3" s="1"/>
  <c r="L85" i="1"/>
  <c r="I115" i="3" s="1"/>
  <c r="J86" i="1"/>
  <c r="M116" i="3" s="1"/>
  <c r="K86" i="1"/>
  <c r="K116" i="3" s="1"/>
  <c r="L86" i="1"/>
  <c r="I116" i="3" s="1"/>
  <c r="J87" i="1"/>
  <c r="M117" i="3" s="1"/>
  <c r="K87" i="1"/>
  <c r="K117" i="3" s="1"/>
  <c r="L87" i="1"/>
  <c r="I117" i="3" s="1"/>
  <c r="J88" i="1"/>
  <c r="M118" i="3" s="1"/>
  <c r="K88" i="1"/>
  <c r="K118" i="3" s="1"/>
  <c r="L88" i="1"/>
  <c r="I118" i="3" s="1"/>
  <c r="J89" i="1"/>
  <c r="M119" i="3" s="1"/>
  <c r="K89" i="1"/>
  <c r="K119" i="3" s="1"/>
  <c r="L89" i="1"/>
  <c r="I119" i="3" s="1"/>
  <c r="J90" i="1"/>
  <c r="M120" i="3" s="1"/>
  <c r="K90" i="1"/>
  <c r="K120" i="3" s="1"/>
  <c r="L90" i="1"/>
  <c r="I120" i="3" s="1"/>
  <c r="J91" i="1"/>
  <c r="M121" i="3" s="1"/>
  <c r="K91" i="1"/>
  <c r="K121" i="3" s="1"/>
  <c r="L91" i="1"/>
  <c r="I121" i="3" s="1"/>
  <c r="J92" i="1"/>
  <c r="M122" i="3" s="1"/>
  <c r="K92" i="1"/>
  <c r="K122" i="3" s="1"/>
  <c r="L92" i="1"/>
  <c r="I122" i="3" s="1"/>
  <c r="J93" i="1"/>
  <c r="M123" i="3" s="1"/>
  <c r="K93" i="1"/>
  <c r="K123" i="3" s="1"/>
  <c r="L93" i="1"/>
  <c r="I123" i="3" s="1"/>
  <c r="J94" i="1"/>
  <c r="M124" i="3" s="1"/>
  <c r="K94" i="1"/>
  <c r="K124" i="3" s="1"/>
  <c r="L94" i="1"/>
  <c r="I124" i="3" s="1"/>
  <c r="J95" i="1"/>
  <c r="M125" i="3" s="1"/>
  <c r="K95" i="1"/>
  <c r="K125" i="3" s="1"/>
  <c r="L95" i="1"/>
  <c r="I125" i="3" s="1"/>
  <c r="J96" i="1"/>
  <c r="M126" i="3" s="1"/>
  <c r="K96" i="1"/>
  <c r="K126" i="3" s="1"/>
  <c r="L96" i="1"/>
  <c r="I126" i="3" s="1"/>
  <c r="J97" i="1"/>
  <c r="M127" i="3" s="1"/>
  <c r="K97" i="1"/>
  <c r="K127" i="3" s="1"/>
  <c r="L97" i="1"/>
  <c r="I127" i="3" s="1"/>
  <c r="J98" i="1"/>
  <c r="M128" i="3" s="1"/>
  <c r="K98" i="1"/>
  <c r="K128" i="3" s="1"/>
  <c r="L98" i="1"/>
  <c r="I128" i="3" s="1"/>
  <c r="J99" i="1"/>
  <c r="M129" i="3" s="1"/>
  <c r="K99" i="1"/>
  <c r="K129" i="3" s="1"/>
  <c r="L99" i="1"/>
  <c r="I129" i="3" s="1"/>
  <c r="J100" i="1"/>
  <c r="M130" i="3" s="1"/>
  <c r="K100" i="1"/>
  <c r="K130" i="3" s="1"/>
  <c r="L100" i="1"/>
  <c r="I130" i="3" s="1"/>
  <c r="J101" i="1"/>
  <c r="M131" i="3" s="1"/>
  <c r="K101" i="1"/>
  <c r="K131" i="3" s="1"/>
  <c r="L101" i="1"/>
  <c r="I131" i="3" s="1"/>
  <c r="J102" i="1"/>
  <c r="M132" i="3" s="1"/>
  <c r="K102" i="1"/>
  <c r="K132" i="3" s="1"/>
  <c r="L102" i="1"/>
  <c r="I132" i="3" s="1"/>
  <c r="J103" i="1"/>
  <c r="M133" i="3" s="1"/>
  <c r="K103" i="1"/>
  <c r="K133" i="3" s="1"/>
  <c r="L103" i="1"/>
  <c r="I133" i="3" s="1"/>
  <c r="J104" i="1"/>
  <c r="M134" i="3" s="1"/>
  <c r="K104" i="1"/>
  <c r="K134" i="3" s="1"/>
  <c r="L104" i="1"/>
  <c r="I134" i="3" s="1"/>
  <c r="J105" i="1"/>
  <c r="M135" i="3" s="1"/>
  <c r="K105" i="1"/>
  <c r="K135" i="3" s="1"/>
  <c r="L105" i="1"/>
  <c r="I135" i="3" s="1"/>
  <c r="J106" i="1"/>
  <c r="M136" i="3" s="1"/>
  <c r="K106" i="1"/>
  <c r="K136" i="3" s="1"/>
  <c r="L106" i="1"/>
  <c r="I136" i="3" s="1"/>
  <c r="J107" i="1"/>
  <c r="M137" i="3" s="1"/>
  <c r="K107" i="1"/>
  <c r="K137" i="3" s="1"/>
  <c r="L107" i="1"/>
  <c r="I137" i="3" s="1"/>
  <c r="J108" i="1"/>
  <c r="M138" i="3" s="1"/>
  <c r="K108" i="1"/>
  <c r="K138" i="3" s="1"/>
  <c r="L108" i="1"/>
  <c r="I138" i="3" s="1"/>
  <c r="J109" i="1"/>
  <c r="M139" i="3" s="1"/>
  <c r="K109" i="1"/>
  <c r="K139" i="3" s="1"/>
  <c r="L109" i="1"/>
  <c r="I139" i="3" s="1"/>
  <c r="J110" i="1"/>
  <c r="M140" i="3" s="1"/>
  <c r="K110" i="1"/>
  <c r="K140" i="3" s="1"/>
  <c r="L110" i="1"/>
  <c r="I140" i="3" s="1"/>
  <c r="J111" i="1"/>
  <c r="M141" i="3" s="1"/>
  <c r="K111" i="1"/>
  <c r="K141" i="3" s="1"/>
  <c r="L111" i="1"/>
  <c r="I141" i="3" s="1"/>
  <c r="J112" i="1"/>
  <c r="M142" i="3" s="1"/>
  <c r="K112" i="1"/>
  <c r="K142" i="3" s="1"/>
  <c r="L112" i="1"/>
  <c r="I142" i="3" s="1"/>
  <c r="J113" i="1"/>
  <c r="M143" i="3" s="1"/>
  <c r="K113" i="1"/>
  <c r="K143" i="3" s="1"/>
  <c r="L113" i="1"/>
  <c r="I143" i="3" s="1"/>
  <c r="I113" i="1"/>
  <c r="F143" i="3" s="1"/>
  <c r="I3" i="1"/>
  <c r="F33" i="3" s="1"/>
  <c r="I4" i="1"/>
  <c r="F34" i="3" s="1"/>
  <c r="I5" i="1"/>
  <c r="F35" i="3" s="1"/>
  <c r="I6" i="1"/>
  <c r="F36" i="3" s="1"/>
  <c r="I7" i="1"/>
  <c r="F37" i="3" s="1"/>
  <c r="I8" i="1"/>
  <c r="F38" i="3" s="1"/>
  <c r="I9" i="1"/>
  <c r="F39" i="3" s="1"/>
  <c r="I10" i="1"/>
  <c r="F40" i="3" s="1"/>
  <c r="I11" i="1"/>
  <c r="F41" i="3" s="1"/>
  <c r="I12" i="1"/>
  <c r="F42" i="3" s="1"/>
  <c r="I13" i="1"/>
  <c r="F43" i="3" s="1"/>
  <c r="I14" i="1"/>
  <c r="F44" i="3" s="1"/>
  <c r="I15" i="1"/>
  <c r="F45" i="3" s="1"/>
  <c r="I16" i="1"/>
  <c r="F46" i="3" s="1"/>
  <c r="I17" i="1"/>
  <c r="F47" i="3" s="1"/>
  <c r="I18" i="1"/>
  <c r="F48" i="3" s="1"/>
  <c r="I19" i="1"/>
  <c r="F49" i="3" s="1"/>
  <c r="I20" i="1"/>
  <c r="F50" i="3" s="1"/>
  <c r="I21" i="1"/>
  <c r="F51" i="3" s="1"/>
  <c r="I22" i="1"/>
  <c r="F52" i="3" s="1"/>
  <c r="I23" i="1"/>
  <c r="F53" i="3" s="1"/>
  <c r="I24" i="1"/>
  <c r="F54" i="3" s="1"/>
  <c r="I25" i="1"/>
  <c r="F55" i="3" s="1"/>
  <c r="I26" i="1"/>
  <c r="F56" i="3" s="1"/>
  <c r="I27" i="1"/>
  <c r="F57" i="3" s="1"/>
  <c r="I28" i="1"/>
  <c r="F58" i="3" s="1"/>
  <c r="I29" i="1"/>
  <c r="F59" i="3" s="1"/>
  <c r="I30" i="1"/>
  <c r="F60" i="3" s="1"/>
  <c r="I31" i="1"/>
  <c r="F61" i="3" s="1"/>
  <c r="I32" i="1"/>
  <c r="F62" i="3" s="1"/>
  <c r="I33" i="1"/>
  <c r="F63" i="3" s="1"/>
  <c r="I34" i="1"/>
  <c r="F64" i="3" s="1"/>
  <c r="I35" i="1"/>
  <c r="F65" i="3" s="1"/>
  <c r="I36" i="1"/>
  <c r="F66" i="3" s="1"/>
  <c r="I37" i="1"/>
  <c r="F67" i="3" s="1"/>
  <c r="I38" i="1"/>
  <c r="F68" i="3" s="1"/>
  <c r="I39" i="1"/>
  <c r="F69" i="3" s="1"/>
  <c r="I40" i="1"/>
  <c r="F70" i="3" s="1"/>
  <c r="I41" i="1"/>
  <c r="F71" i="3" s="1"/>
  <c r="I42" i="1"/>
  <c r="F72" i="3" s="1"/>
  <c r="I43" i="1"/>
  <c r="F73" i="3" s="1"/>
  <c r="I44" i="1"/>
  <c r="F74" i="3" s="1"/>
  <c r="I45" i="1"/>
  <c r="F75" i="3" s="1"/>
  <c r="I46" i="1"/>
  <c r="F76" i="3" s="1"/>
  <c r="I47" i="1"/>
  <c r="F77" i="3" s="1"/>
  <c r="I48" i="1"/>
  <c r="F78" i="3" s="1"/>
  <c r="I49" i="1"/>
  <c r="F79" i="3" s="1"/>
  <c r="I50" i="1"/>
  <c r="F80" i="3" s="1"/>
  <c r="I51" i="1"/>
  <c r="F81" i="3" s="1"/>
  <c r="I52" i="1"/>
  <c r="F82" i="3" s="1"/>
  <c r="I53" i="1"/>
  <c r="F83" i="3" s="1"/>
  <c r="I54" i="1"/>
  <c r="F84" i="3" s="1"/>
  <c r="I55" i="1"/>
  <c r="F85" i="3" s="1"/>
  <c r="I56" i="1"/>
  <c r="F86" i="3" s="1"/>
  <c r="I57" i="1"/>
  <c r="F87" i="3" s="1"/>
  <c r="I58" i="1"/>
  <c r="F88" i="3" s="1"/>
  <c r="I59" i="1"/>
  <c r="F89" i="3" s="1"/>
  <c r="I60" i="1"/>
  <c r="F90" i="3" s="1"/>
  <c r="I61" i="1"/>
  <c r="F91" i="3" s="1"/>
  <c r="I62" i="1"/>
  <c r="F92" i="3" s="1"/>
  <c r="I63" i="1"/>
  <c r="F93" i="3" s="1"/>
  <c r="I64" i="1"/>
  <c r="F94" i="3" s="1"/>
  <c r="I65" i="1"/>
  <c r="F95" i="3" s="1"/>
  <c r="I66" i="1"/>
  <c r="F96" i="3" s="1"/>
  <c r="I67" i="1"/>
  <c r="F97" i="3" s="1"/>
  <c r="I68" i="1"/>
  <c r="F98" i="3" s="1"/>
  <c r="I69" i="1"/>
  <c r="F99" i="3" s="1"/>
  <c r="I70" i="1"/>
  <c r="F100" i="3" s="1"/>
  <c r="I71" i="1"/>
  <c r="F101" i="3" s="1"/>
  <c r="I72" i="1"/>
  <c r="F102" i="3" s="1"/>
  <c r="I73" i="1"/>
  <c r="F103" i="3" s="1"/>
  <c r="I74" i="1"/>
  <c r="F104" i="3" s="1"/>
  <c r="I75" i="1"/>
  <c r="F105" i="3" s="1"/>
  <c r="I76" i="1"/>
  <c r="F106" i="3" s="1"/>
  <c r="I77" i="1"/>
  <c r="F107" i="3" s="1"/>
  <c r="I78" i="1"/>
  <c r="F108" i="3" s="1"/>
  <c r="I79" i="1"/>
  <c r="F109" i="3" s="1"/>
  <c r="I80" i="1"/>
  <c r="F110" i="3" s="1"/>
  <c r="I81" i="1"/>
  <c r="F111" i="3" s="1"/>
  <c r="I82" i="1"/>
  <c r="F112" i="3" s="1"/>
  <c r="I83" i="1"/>
  <c r="F113" i="3" s="1"/>
  <c r="I84" i="1"/>
  <c r="F114" i="3" s="1"/>
  <c r="I85" i="1"/>
  <c r="F115" i="3" s="1"/>
  <c r="I86" i="1"/>
  <c r="F116" i="3" s="1"/>
  <c r="I87" i="1"/>
  <c r="F117" i="3" s="1"/>
  <c r="I88" i="1"/>
  <c r="F118" i="3" s="1"/>
  <c r="I89" i="1"/>
  <c r="F119" i="3" s="1"/>
  <c r="I90" i="1"/>
  <c r="F120" i="3" s="1"/>
  <c r="I91" i="1"/>
  <c r="F121" i="3" s="1"/>
  <c r="I92" i="1"/>
  <c r="F122" i="3" s="1"/>
  <c r="I93" i="1"/>
  <c r="F123" i="3" s="1"/>
  <c r="I94" i="1"/>
  <c r="F124" i="3" s="1"/>
  <c r="I95" i="1"/>
  <c r="F125" i="3" s="1"/>
  <c r="I96" i="1"/>
  <c r="F126" i="3" s="1"/>
  <c r="I97" i="1"/>
  <c r="F127" i="3" s="1"/>
  <c r="I98" i="1"/>
  <c r="F128" i="3" s="1"/>
  <c r="I99" i="1"/>
  <c r="F129" i="3" s="1"/>
  <c r="I100" i="1"/>
  <c r="F130" i="3" s="1"/>
  <c r="I101" i="1"/>
  <c r="F131" i="3" s="1"/>
  <c r="I102" i="1"/>
  <c r="F132" i="3" s="1"/>
  <c r="I103" i="1"/>
  <c r="F133" i="3" s="1"/>
  <c r="I104" i="1"/>
  <c r="F134" i="3" s="1"/>
  <c r="I105" i="1"/>
  <c r="F135" i="3" s="1"/>
  <c r="I106" i="1"/>
  <c r="F136" i="3" s="1"/>
  <c r="I107" i="1"/>
  <c r="F137" i="3" s="1"/>
  <c r="I108" i="1"/>
  <c r="F138" i="3" s="1"/>
  <c r="I109" i="1"/>
  <c r="F139" i="3" s="1"/>
  <c r="I110" i="1"/>
  <c r="F140" i="3" s="1"/>
  <c r="I111" i="1"/>
  <c r="F141" i="3" s="1"/>
  <c r="I112" i="1"/>
  <c r="F142" i="3" s="1"/>
  <c r="I2" i="1"/>
  <c r="M96" i="1" l="1"/>
  <c r="G126" i="3" s="1"/>
  <c r="M113" i="1"/>
  <c r="G143" i="3" s="1"/>
  <c r="M103" i="1"/>
  <c r="G133" i="3" s="1"/>
  <c r="M85" i="1"/>
  <c r="G115" i="3" s="1"/>
  <c r="M92" i="1"/>
  <c r="G122" i="3" s="1"/>
  <c r="M84" i="1"/>
  <c r="G114" i="3" s="1"/>
  <c r="M76" i="1"/>
  <c r="G106" i="3" s="1"/>
  <c r="M80" i="1"/>
  <c r="G110" i="3" s="1"/>
  <c r="M102" i="1"/>
  <c r="G132" i="3" s="1"/>
  <c r="M70" i="1"/>
  <c r="G100" i="3" s="1"/>
  <c r="M108" i="1"/>
  <c r="G138" i="3" s="1"/>
  <c r="M104" i="1"/>
  <c r="G134" i="3" s="1"/>
  <c r="M94" i="1"/>
  <c r="G124" i="3" s="1"/>
  <c r="M69" i="1"/>
  <c r="G99" i="3" s="1"/>
  <c r="M100" i="1"/>
  <c r="G130" i="3" s="1"/>
  <c r="M107" i="1"/>
  <c r="G137" i="3" s="1"/>
  <c r="M106" i="1"/>
  <c r="G136" i="3" s="1"/>
  <c r="M98" i="1"/>
  <c r="G128" i="3" s="1"/>
  <c r="M82" i="1"/>
  <c r="G112" i="3" s="1"/>
  <c r="M74" i="1"/>
  <c r="G104" i="3" s="1"/>
  <c r="M88" i="1"/>
  <c r="G118" i="3" s="1"/>
  <c r="M110" i="1"/>
  <c r="G140" i="3" s="1"/>
  <c r="M78" i="1"/>
  <c r="G108" i="3" s="1"/>
  <c r="M77" i="1"/>
  <c r="G107" i="3" s="1"/>
  <c r="M97" i="1"/>
  <c r="G127" i="3" s="1"/>
  <c r="M71" i="1"/>
  <c r="G101" i="3" s="1"/>
  <c r="M111" i="1"/>
  <c r="G141" i="3" s="1"/>
  <c r="M79" i="1"/>
  <c r="G109" i="3" s="1"/>
  <c r="M91" i="1"/>
  <c r="G121" i="3" s="1"/>
  <c r="M105" i="1"/>
  <c r="G135" i="3" s="1"/>
  <c r="M95" i="1"/>
  <c r="G125" i="3" s="1"/>
  <c r="M99" i="1"/>
  <c r="G129" i="3" s="1"/>
  <c r="M73" i="1"/>
  <c r="G103" i="3" s="1"/>
  <c r="M93" i="1"/>
  <c r="G123" i="3" s="1"/>
  <c r="M87" i="1"/>
  <c r="G117" i="3" s="1"/>
  <c r="M75" i="1"/>
  <c r="G105" i="3" s="1"/>
  <c r="M109" i="1"/>
  <c r="G139" i="3" s="1"/>
  <c r="M83" i="1"/>
  <c r="G113" i="3" s="1"/>
  <c r="M89" i="1"/>
  <c r="G119" i="3" s="1"/>
  <c r="M90" i="1"/>
  <c r="G120" i="3" s="1"/>
  <c r="M81" i="1"/>
  <c r="G111" i="3" s="1"/>
  <c r="M112" i="1"/>
  <c r="G142" i="3" s="1"/>
  <c r="M72" i="1"/>
  <c r="G102" i="3" s="1"/>
  <c r="M101" i="1"/>
  <c r="G131" i="3" s="1"/>
  <c r="M86" i="1"/>
  <c r="G116" i="3" s="1"/>
  <c r="M3" i="1" l="1"/>
  <c r="G33" i="3" s="1"/>
  <c r="M4" i="1"/>
  <c r="G34" i="3" s="1"/>
  <c r="M5" i="1"/>
  <c r="G35" i="3" s="1"/>
  <c r="M6" i="1"/>
  <c r="G36" i="3" s="1"/>
  <c r="M7" i="1"/>
  <c r="G37" i="3" s="1"/>
  <c r="M8" i="1"/>
  <c r="G38" i="3" s="1"/>
  <c r="M9" i="1"/>
  <c r="G39" i="3" s="1"/>
  <c r="M10" i="1"/>
  <c r="G40" i="3" s="1"/>
  <c r="M11" i="1"/>
  <c r="G41" i="3" s="1"/>
  <c r="M2" i="1"/>
  <c r="L2" i="1"/>
  <c r="U2" i="1"/>
  <c r="J3" i="1"/>
  <c r="M33" i="3" s="1"/>
  <c r="K3" i="1"/>
  <c r="K33" i="3" s="1"/>
  <c r="L3" i="1"/>
  <c r="I33" i="3" s="1"/>
  <c r="U3" i="1"/>
  <c r="U33" i="3" s="1"/>
  <c r="J4" i="1"/>
  <c r="M34" i="3" s="1"/>
  <c r="K4" i="1"/>
  <c r="K34" i="3" s="1"/>
  <c r="L4" i="1"/>
  <c r="I34" i="3" s="1"/>
  <c r="U4" i="1"/>
  <c r="U34" i="3" s="1"/>
  <c r="J5" i="1"/>
  <c r="M35" i="3" s="1"/>
  <c r="K5" i="1"/>
  <c r="K35" i="3" s="1"/>
  <c r="L5" i="1"/>
  <c r="I35" i="3" s="1"/>
  <c r="U5" i="1"/>
  <c r="U35" i="3" s="1"/>
  <c r="J6" i="1"/>
  <c r="M36" i="3" s="1"/>
  <c r="K6" i="1"/>
  <c r="K36" i="3" s="1"/>
  <c r="L6" i="1"/>
  <c r="I36" i="3" s="1"/>
  <c r="U6" i="1"/>
  <c r="U36" i="3" s="1"/>
  <c r="J7" i="1"/>
  <c r="M37" i="3" s="1"/>
  <c r="K7" i="1"/>
  <c r="K37" i="3" s="1"/>
  <c r="L7" i="1"/>
  <c r="I37" i="3" s="1"/>
  <c r="U7" i="1"/>
  <c r="U37" i="3" s="1"/>
  <c r="J8" i="1"/>
  <c r="M38" i="3" s="1"/>
  <c r="K8" i="1"/>
  <c r="K38" i="3" s="1"/>
  <c r="L8" i="1"/>
  <c r="I38" i="3" s="1"/>
  <c r="U8" i="1"/>
  <c r="U38" i="3" s="1"/>
  <c r="J9" i="1"/>
  <c r="M39" i="3" s="1"/>
  <c r="K9" i="1"/>
  <c r="K39" i="3" s="1"/>
  <c r="L9" i="1"/>
  <c r="I39" i="3" s="1"/>
  <c r="U9" i="1"/>
  <c r="U39" i="3" s="1"/>
  <c r="J10" i="1"/>
  <c r="M40" i="3" s="1"/>
  <c r="K10" i="1"/>
  <c r="K40" i="3" s="1"/>
  <c r="L10" i="1"/>
  <c r="I40" i="3" s="1"/>
  <c r="U10" i="1"/>
  <c r="U40" i="3" s="1"/>
  <c r="J11" i="1"/>
  <c r="M41" i="3" s="1"/>
  <c r="K11" i="1"/>
  <c r="K41" i="3" s="1"/>
  <c r="L11" i="1"/>
  <c r="I41" i="3" s="1"/>
  <c r="U11" i="1"/>
  <c r="U41" i="3" s="1"/>
  <c r="J12" i="1"/>
  <c r="M42" i="3" s="1"/>
  <c r="K12" i="1"/>
  <c r="K42" i="3" s="1"/>
  <c r="L12" i="1"/>
  <c r="I42" i="3" s="1"/>
  <c r="U12" i="1"/>
  <c r="U42" i="3" s="1"/>
  <c r="J13" i="1"/>
  <c r="M43" i="3" s="1"/>
  <c r="K13" i="1"/>
  <c r="K43" i="3" s="1"/>
  <c r="L13" i="1"/>
  <c r="I43" i="3" s="1"/>
  <c r="U13" i="1"/>
  <c r="U43" i="3" s="1"/>
  <c r="J14" i="1"/>
  <c r="M44" i="3" s="1"/>
  <c r="K14" i="1"/>
  <c r="K44" i="3" s="1"/>
  <c r="L14" i="1"/>
  <c r="I44" i="3" s="1"/>
  <c r="U14" i="1"/>
  <c r="U44" i="3" s="1"/>
  <c r="J15" i="1"/>
  <c r="M45" i="3" s="1"/>
  <c r="K15" i="1"/>
  <c r="K45" i="3" s="1"/>
  <c r="L15" i="1"/>
  <c r="I45" i="3" s="1"/>
  <c r="U15" i="1"/>
  <c r="U45" i="3" s="1"/>
  <c r="J16" i="1"/>
  <c r="M46" i="3" s="1"/>
  <c r="K16" i="1"/>
  <c r="K46" i="3" s="1"/>
  <c r="L16" i="1"/>
  <c r="I46" i="3" s="1"/>
  <c r="U16" i="1"/>
  <c r="U46" i="3" s="1"/>
  <c r="J17" i="1"/>
  <c r="M47" i="3" s="1"/>
  <c r="K17" i="1"/>
  <c r="K47" i="3" s="1"/>
  <c r="L17" i="1"/>
  <c r="I47" i="3" s="1"/>
  <c r="U17" i="1"/>
  <c r="U47" i="3" s="1"/>
  <c r="J18" i="1"/>
  <c r="M48" i="3" s="1"/>
  <c r="K18" i="1"/>
  <c r="K48" i="3" s="1"/>
  <c r="L18" i="1"/>
  <c r="I48" i="3" s="1"/>
  <c r="U18" i="1"/>
  <c r="U48" i="3" s="1"/>
  <c r="J19" i="1"/>
  <c r="M49" i="3" s="1"/>
  <c r="K19" i="1"/>
  <c r="K49" i="3" s="1"/>
  <c r="L19" i="1"/>
  <c r="I49" i="3" s="1"/>
  <c r="U19" i="1"/>
  <c r="U49" i="3" s="1"/>
  <c r="J20" i="1"/>
  <c r="M50" i="3" s="1"/>
  <c r="K20" i="1"/>
  <c r="K50" i="3" s="1"/>
  <c r="L20" i="1"/>
  <c r="I50" i="3" s="1"/>
  <c r="U20" i="1"/>
  <c r="U50" i="3" s="1"/>
  <c r="J21" i="1"/>
  <c r="M51" i="3" s="1"/>
  <c r="K21" i="1"/>
  <c r="K51" i="3" s="1"/>
  <c r="L21" i="1"/>
  <c r="I51" i="3" s="1"/>
  <c r="U21" i="1"/>
  <c r="U51" i="3" s="1"/>
  <c r="J22" i="1"/>
  <c r="M52" i="3" s="1"/>
  <c r="K22" i="1"/>
  <c r="K52" i="3" s="1"/>
  <c r="L22" i="1"/>
  <c r="I52" i="3" s="1"/>
  <c r="U22" i="1"/>
  <c r="U52" i="3" s="1"/>
  <c r="J23" i="1"/>
  <c r="M53" i="3" s="1"/>
  <c r="K23" i="1"/>
  <c r="K53" i="3" s="1"/>
  <c r="L23" i="1"/>
  <c r="I53" i="3" s="1"/>
  <c r="U23" i="1"/>
  <c r="U53" i="3" s="1"/>
  <c r="J24" i="1"/>
  <c r="M54" i="3" s="1"/>
  <c r="K24" i="1"/>
  <c r="K54" i="3" s="1"/>
  <c r="L24" i="1"/>
  <c r="I54" i="3" s="1"/>
  <c r="U24" i="1"/>
  <c r="U54" i="3" s="1"/>
  <c r="J25" i="1"/>
  <c r="M55" i="3" s="1"/>
  <c r="K25" i="1"/>
  <c r="K55" i="3" s="1"/>
  <c r="L25" i="1"/>
  <c r="I55" i="3" s="1"/>
  <c r="U25" i="1"/>
  <c r="U55" i="3" s="1"/>
  <c r="J26" i="1"/>
  <c r="M56" i="3" s="1"/>
  <c r="K26" i="1"/>
  <c r="K56" i="3" s="1"/>
  <c r="L26" i="1"/>
  <c r="I56" i="3" s="1"/>
  <c r="U26" i="1"/>
  <c r="U56" i="3" s="1"/>
  <c r="J27" i="1"/>
  <c r="M57" i="3" s="1"/>
  <c r="K27" i="1"/>
  <c r="K57" i="3" s="1"/>
  <c r="L27" i="1"/>
  <c r="I57" i="3" s="1"/>
  <c r="U27" i="1"/>
  <c r="U57" i="3" s="1"/>
  <c r="J28" i="1"/>
  <c r="M58" i="3" s="1"/>
  <c r="K28" i="1"/>
  <c r="K58" i="3" s="1"/>
  <c r="L28" i="1"/>
  <c r="I58" i="3" s="1"/>
  <c r="U28" i="1"/>
  <c r="U58" i="3" s="1"/>
  <c r="J29" i="1"/>
  <c r="M59" i="3" s="1"/>
  <c r="K29" i="1"/>
  <c r="K59" i="3" s="1"/>
  <c r="L29" i="1"/>
  <c r="I59" i="3" s="1"/>
  <c r="U29" i="1"/>
  <c r="U59" i="3" s="1"/>
  <c r="J30" i="1"/>
  <c r="M60" i="3" s="1"/>
  <c r="K30" i="1"/>
  <c r="K60" i="3" s="1"/>
  <c r="L30" i="1"/>
  <c r="I60" i="3" s="1"/>
  <c r="U30" i="1"/>
  <c r="U60" i="3" s="1"/>
  <c r="J31" i="1"/>
  <c r="M61" i="3" s="1"/>
  <c r="K31" i="1"/>
  <c r="K61" i="3" s="1"/>
  <c r="L31" i="1"/>
  <c r="I61" i="3" s="1"/>
  <c r="U31" i="1"/>
  <c r="U61" i="3" s="1"/>
  <c r="J32" i="1"/>
  <c r="M62" i="3" s="1"/>
  <c r="K32" i="1"/>
  <c r="K62" i="3" s="1"/>
  <c r="L32" i="1"/>
  <c r="I62" i="3" s="1"/>
  <c r="U32" i="1"/>
  <c r="U62" i="3" s="1"/>
  <c r="J33" i="1"/>
  <c r="M63" i="3" s="1"/>
  <c r="K33" i="1"/>
  <c r="K63" i="3" s="1"/>
  <c r="L33" i="1"/>
  <c r="I63" i="3" s="1"/>
  <c r="U33" i="1"/>
  <c r="U63" i="3" s="1"/>
  <c r="J34" i="1"/>
  <c r="M64" i="3" s="1"/>
  <c r="K34" i="1"/>
  <c r="K64" i="3" s="1"/>
  <c r="L34" i="1"/>
  <c r="I64" i="3" s="1"/>
  <c r="U34" i="1"/>
  <c r="U64" i="3" s="1"/>
  <c r="J35" i="1"/>
  <c r="M65" i="3" s="1"/>
  <c r="K35" i="1"/>
  <c r="K65" i="3" s="1"/>
  <c r="L35" i="1"/>
  <c r="I65" i="3" s="1"/>
  <c r="U35" i="1"/>
  <c r="U65" i="3" s="1"/>
  <c r="J36" i="1"/>
  <c r="M66" i="3" s="1"/>
  <c r="K36" i="1"/>
  <c r="K66" i="3" s="1"/>
  <c r="L36" i="1"/>
  <c r="I66" i="3" s="1"/>
  <c r="U36" i="1"/>
  <c r="U66" i="3" s="1"/>
  <c r="J37" i="1"/>
  <c r="M67" i="3" s="1"/>
  <c r="K37" i="1"/>
  <c r="K67" i="3" s="1"/>
  <c r="L37" i="1"/>
  <c r="I67" i="3" s="1"/>
  <c r="U37" i="1"/>
  <c r="U67" i="3" s="1"/>
  <c r="J38" i="1"/>
  <c r="M68" i="3" s="1"/>
  <c r="K38" i="1"/>
  <c r="K68" i="3" s="1"/>
  <c r="L38" i="1"/>
  <c r="I68" i="3" s="1"/>
  <c r="U38" i="1"/>
  <c r="U68" i="3" s="1"/>
  <c r="J39" i="1"/>
  <c r="M69" i="3" s="1"/>
  <c r="K39" i="1"/>
  <c r="K69" i="3" s="1"/>
  <c r="L39" i="1"/>
  <c r="I69" i="3" s="1"/>
  <c r="U39" i="1"/>
  <c r="U69" i="3" s="1"/>
  <c r="J40" i="1"/>
  <c r="M70" i="3" s="1"/>
  <c r="K40" i="1"/>
  <c r="K70" i="3" s="1"/>
  <c r="L40" i="1"/>
  <c r="I70" i="3" s="1"/>
  <c r="U40" i="1"/>
  <c r="U70" i="3" s="1"/>
  <c r="J41" i="1"/>
  <c r="M71" i="3" s="1"/>
  <c r="K41" i="1"/>
  <c r="K71" i="3" s="1"/>
  <c r="L41" i="1"/>
  <c r="I71" i="3" s="1"/>
  <c r="U41" i="1"/>
  <c r="U71" i="3" s="1"/>
  <c r="J42" i="1"/>
  <c r="M72" i="3" s="1"/>
  <c r="K42" i="1"/>
  <c r="K72" i="3" s="1"/>
  <c r="L42" i="1"/>
  <c r="I72" i="3" s="1"/>
  <c r="U42" i="1"/>
  <c r="U72" i="3" s="1"/>
  <c r="J43" i="1"/>
  <c r="M73" i="3" s="1"/>
  <c r="K43" i="1"/>
  <c r="K73" i="3" s="1"/>
  <c r="L43" i="1"/>
  <c r="I73" i="3" s="1"/>
  <c r="U43" i="1"/>
  <c r="U73" i="3" s="1"/>
  <c r="J44" i="1"/>
  <c r="M74" i="3" s="1"/>
  <c r="K44" i="1"/>
  <c r="K74" i="3" s="1"/>
  <c r="L44" i="1"/>
  <c r="I74" i="3" s="1"/>
  <c r="U44" i="1"/>
  <c r="U74" i="3" s="1"/>
  <c r="J45" i="1"/>
  <c r="M75" i="3" s="1"/>
  <c r="K45" i="1"/>
  <c r="K75" i="3" s="1"/>
  <c r="L45" i="1"/>
  <c r="I75" i="3" s="1"/>
  <c r="U45" i="1"/>
  <c r="U75" i="3" s="1"/>
  <c r="J46" i="1"/>
  <c r="M76" i="3" s="1"/>
  <c r="K46" i="1"/>
  <c r="K76" i="3" s="1"/>
  <c r="L46" i="1"/>
  <c r="I76" i="3" s="1"/>
  <c r="U46" i="1"/>
  <c r="U76" i="3" s="1"/>
  <c r="J47" i="1"/>
  <c r="M77" i="3" s="1"/>
  <c r="K47" i="1"/>
  <c r="K77" i="3" s="1"/>
  <c r="L47" i="1"/>
  <c r="I77" i="3" s="1"/>
  <c r="U47" i="1"/>
  <c r="U77" i="3" s="1"/>
  <c r="J48" i="1"/>
  <c r="M78" i="3" s="1"/>
  <c r="K48" i="1"/>
  <c r="K78" i="3" s="1"/>
  <c r="L48" i="1"/>
  <c r="I78" i="3" s="1"/>
  <c r="U48" i="1"/>
  <c r="U78" i="3" s="1"/>
  <c r="J49" i="1"/>
  <c r="M79" i="3" s="1"/>
  <c r="K49" i="1"/>
  <c r="K79" i="3" s="1"/>
  <c r="L49" i="1"/>
  <c r="I79" i="3" s="1"/>
  <c r="U49" i="1"/>
  <c r="U79" i="3" s="1"/>
  <c r="J50" i="1"/>
  <c r="M80" i="3" s="1"/>
  <c r="K50" i="1"/>
  <c r="K80" i="3" s="1"/>
  <c r="L50" i="1"/>
  <c r="I80" i="3" s="1"/>
  <c r="U50" i="1"/>
  <c r="U80" i="3" s="1"/>
  <c r="J51" i="1"/>
  <c r="M81" i="3" s="1"/>
  <c r="K51" i="1"/>
  <c r="K81" i="3" s="1"/>
  <c r="L51" i="1"/>
  <c r="I81" i="3" s="1"/>
  <c r="U51" i="1"/>
  <c r="U81" i="3" s="1"/>
  <c r="J52" i="1"/>
  <c r="M82" i="3" s="1"/>
  <c r="K52" i="1"/>
  <c r="K82" i="3" s="1"/>
  <c r="L52" i="1"/>
  <c r="I82" i="3" s="1"/>
  <c r="U52" i="1"/>
  <c r="U82" i="3" s="1"/>
  <c r="J53" i="1"/>
  <c r="M83" i="3" s="1"/>
  <c r="K53" i="1"/>
  <c r="K83" i="3" s="1"/>
  <c r="L53" i="1"/>
  <c r="I83" i="3" s="1"/>
  <c r="U53" i="1"/>
  <c r="U83" i="3" s="1"/>
  <c r="J54" i="1"/>
  <c r="M84" i="3" s="1"/>
  <c r="K54" i="1"/>
  <c r="K84" i="3" s="1"/>
  <c r="L54" i="1"/>
  <c r="I84" i="3" s="1"/>
  <c r="U54" i="1"/>
  <c r="U84" i="3" s="1"/>
  <c r="J55" i="1"/>
  <c r="M85" i="3" s="1"/>
  <c r="K55" i="1"/>
  <c r="K85" i="3" s="1"/>
  <c r="L55" i="1"/>
  <c r="I85" i="3" s="1"/>
  <c r="U55" i="1"/>
  <c r="U85" i="3" s="1"/>
  <c r="J56" i="1"/>
  <c r="M86" i="3" s="1"/>
  <c r="K56" i="1"/>
  <c r="K86" i="3" s="1"/>
  <c r="L56" i="1"/>
  <c r="I86" i="3" s="1"/>
  <c r="U56" i="1"/>
  <c r="U86" i="3" s="1"/>
  <c r="J57" i="1"/>
  <c r="M87" i="3" s="1"/>
  <c r="K57" i="1"/>
  <c r="K87" i="3" s="1"/>
  <c r="L57" i="1"/>
  <c r="I87" i="3" s="1"/>
  <c r="U57" i="1"/>
  <c r="U87" i="3" s="1"/>
  <c r="J58" i="1"/>
  <c r="M88" i="3" s="1"/>
  <c r="K58" i="1"/>
  <c r="K88" i="3" s="1"/>
  <c r="L58" i="1"/>
  <c r="I88" i="3" s="1"/>
  <c r="U58" i="1"/>
  <c r="U88" i="3" s="1"/>
  <c r="J59" i="1"/>
  <c r="M89" i="3" s="1"/>
  <c r="K59" i="1"/>
  <c r="K89" i="3" s="1"/>
  <c r="L59" i="1"/>
  <c r="I89" i="3" s="1"/>
  <c r="U59" i="1"/>
  <c r="U89" i="3" s="1"/>
  <c r="J60" i="1"/>
  <c r="M90" i="3" s="1"/>
  <c r="K60" i="1"/>
  <c r="K90" i="3" s="1"/>
  <c r="L60" i="1"/>
  <c r="I90" i="3" s="1"/>
  <c r="U60" i="1"/>
  <c r="U90" i="3" s="1"/>
  <c r="J61" i="1"/>
  <c r="M91" i="3" s="1"/>
  <c r="K61" i="1"/>
  <c r="K91" i="3" s="1"/>
  <c r="L61" i="1"/>
  <c r="I91" i="3" s="1"/>
  <c r="U61" i="1"/>
  <c r="U91" i="3" s="1"/>
  <c r="J62" i="1"/>
  <c r="M92" i="3" s="1"/>
  <c r="K62" i="1"/>
  <c r="K92" i="3" s="1"/>
  <c r="L62" i="1"/>
  <c r="I92" i="3" s="1"/>
  <c r="U62" i="1"/>
  <c r="U92" i="3" s="1"/>
  <c r="J63" i="1"/>
  <c r="M93" i="3" s="1"/>
  <c r="K63" i="1"/>
  <c r="K93" i="3" s="1"/>
  <c r="L63" i="1"/>
  <c r="I93" i="3" s="1"/>
  <c r="U63" i="1"/>
  <c r="U93" i="3" s="1"/>
  <c r="J64" i="1"/>
  <c r="M94" i="3" s="1"/>
  <c r="K64" i="1"/>
  <c r="K94" i="3" s="1"/>
  <c r="L64" i="1"/>
  <c r="I94" i="3" s="1"/>
  <c r="U64" i="1"/>
  <c r="U94" i="3" s="1"/>
  <c r="J65" i="1"/>
  <c r="M95" i="3" s="1"/>
  <c r="K65" i="1"/>
  <c r="K95" i="3" s="1"/>
  <c r="L65" i="1"/>
  <c r="I95" i="3" s="1"/>
  <c r="U65" i="1"/>
  <c r="U95" i="3" s="1"/>
  <c r="J66" i="1"/>
  <c r="M96" i="3" s="1"/>
  <c r="K66" i="1"/>
  <c r="K96" i="3" s="1"/>
  <c r="L66" i="1"/>
  <c r="I96" i="3" s="1"/>
  <c r="U66" i="1"/>
  <c r="U96" i="3" s="1"/>
  <c r="J67" i="1"/>
  <c r="M97" i="3" s="1"/>
  <c r="K67" i="1"/>
  <c r="K97" i="3" s="1"/>
  <c r="L67" i="1"/>
  <c r="I97" i="3" s="1"/>
  <c r="U67" i="1"/>
  <c r="U97" i="3" s="1"/>
  <c r="J68" i="1"/>
  <c r="M98" i="3" s="1"/>
  <c r="K68" i="1"/>
  <c r="K98" i="3" s="1"/>
  <c r="L68" i="1"/>
  <c r="I98" i="3" s="1"/>
  <c r="U68" i="1"/>
  <c r="U98" i="3" s="1"/>
  <c r="K537" i="1" l="1"/>
  <c r="K536" i="1"/>
  <c r="J537" i="1"/>
  <c r="J536" i="1"/>
  <c r="L537" i="1"/>
  <c r="L536" i="1"/>
  <c r="U537" i="1"/>
  <c r="U536" i="1"/>
  <c r="M65" i="1"/>
  <c r="G95" i="3" s="1"/>
  <c r="M64" i="1"/>
  <c r="G94" i="3" s="1"/>
  <c r="M56" i="1"/>
  <c r="G86" i="3" s="1"/>
  <c r="M48" i="1"/>
  <c r="G78" i="3" s="1"/>
  <c r="M40" i="1"/>
  <c r="G70" i="3" s="1"/>
  <c r="M32" i="1"/>
  <c r="G62" i="3" s="1"/>
  <c r="M24" i="1"/>
  <c r="G54" i="3" s="1"/>
  <c r="M16" i="1"/>
  <c r="G46" i="3" s="1"/>
  <c r="M63" i="1"/>
  <c r="G93" i="3" s="1"/>
  <c r="M55" i="1"/>
  <c r="G85" i="3" s="1"/>
  <c r="M47" i="1"/>
  <c r="G77" i="3" s="1"/>
  <c r="M39" i="1"/>
  <c r="G69" i="3" s="1"/>
  <c r="M31" i="1"/>
  <c r="G61" i="3" s="1"/>
  <c r="M23" i="1"/>
  <c r="G53" i="3" s="1"/>
  <c r="M57" i="1"/>
  <c r="G87" i="3" s="1"/>
  <c r="M62" i="1"/>
  <c r="G92" i="3" s="1"/>
  <c r="M54" i="1"/>
  <c r="G84" i="3" s="1"/>
  <c r="M46" i="1"/>
  <c r="G76" i="3" s="1"/>
  <c r="M38" i="1"/>
  <c r="G68" i="3" s="1"/>
  <c r="M30" i="1"/>
  <c r="G60" i="3" s="1"/>
  <c r="M22" i="1"/>
  <c r="G52" i="3" s="1"/>
  <c r="M15" i="1"/>
  <c r="G45" i="3" s="1"/>
  <c r="M41" i="1"/>
  <c r="G71" i="3" s="1"/>
  <c r="M17" i="1"/>
  <c r="G47" i="3" s="1"/>
  <c r="M49" i="1"/>
  <c r="G79" i="3" s="1"/>
  <c r="M68" i="1"/>
  <c r="G98" i="3" s="1"/>
  <c r="M45" i="1"/>
  <c r="G75" i="3" s="1"/>
  <c r="M29" i="1"/>
  <c r="G59" i="3" s="1"/>
  <c r="M33" i="1"/>
  <c r="G63" i="3" s="1"/>
  <c r="M60" i="1"/>
  <c r="G90" i="3" s="1"/>
  <c r="M44" i="1"/>
  <c r="G74" i="3" s="1"/>
  <c r="M28" i="1"/>
  <c r="G58" i="3" s="1"/>
  <c r="M20" i="1"/>
  <c r="G50" i="3" s="1"/>
  <c r="M25" i="1"/>
  <c r="G55" i="3" s="1"/>
  <c r="M67" i="1"/>
  <c r="G97" i="3" s="1"/>
  <c r="M59" i="1"/>
  <c r="G89" i="3" s="1"/>
  <c r="M51" i="1"/>
  <c r="G81" i="3" s="1"/>
  <c r="M43" i="1"/>
  <c r="G73" i="3" s="1"/>
  <c r="M35" i="1"/>
  <c r="G65" i="3" s="1"/>
  <c r="M27" i="1"/>
  <c r="G57" i="3" s="1"/>
  <c r="M19" i="1"/>
  <c r="G49" i="3" s="1"/>
  <c r="M12" i="1"/>
  <c r="G42" i="3" s="1"/>
  <c r="M61" i="1"/>
  <c r="G91" i="3" s="1"/>
  <c r="M53" i="1"/>
  <c r="G83" i="3" s="1"/>
  <c r="M37" i="1"/>
  <c r="G67" i="3" s="1"/>
  <c r="M21" i="1"/>
  <c r="G51" i="3" s="1"/>
  <c r="M14" i="1"/>
  <c r="G44" i="3" s="1"/>
  <c r="M52" i="1"/>
  <c r="G82" i="3" s="1"/>
  <c r="M36" i="1"/>
  <c r="G66" i="3" s="1"/>
  <c r="M13" i="1"/>
  <c r="G43" i="3" s="1"/>
  <c r="M66" i="1"/>
  <c r="G96" i="3" s="1"/>
  <c r="M58" i="1"/>
  <c r="G88" i="3" s="1"/>
  <c r="M50" i="1"/>
  <c r="G80" i="3" s="1"/>
  <c r="M42" i="1"/>
  <c r="G72" i="3" s="1"/>
  <c r="M34" i="1"/>
  <c r="G64" i="3" s="1"/>
  <c r="M26" i="1"/>
  <c r="G56" i="3" s="1"/>
  <c r="M18" i="1"/>
  <c r="G48" i="3" s="1"/>
  <c r="M536" i="1" l="1"/>
  <c r="M537" i="1"/>
  <c r="T32" i="3"/>
  <c r="F32" i="3"/>
  <c r="U32" i="3"/>
  <c r="L32" i="3" l="1"/>
  <c r="J32" i="3"/>
  <c r="H32" i="3"/>
  <c r="K32" i="3"/>
  <c r="G32" i="3" l="1"/>
  <c r="I32" i="3"/>
  <c r="C32" i="3" l="1"/>
  <c r="D32" i="3"/>
  <c r="E32" i="3"/>
  <c r="B32" i="3"/>
  <c r="S32" i="3"/>
  <c r="Q32" i="3"/>
  <c r="W22" i="3" l="1"/>
  <c r="S22" i="3"/>
  <c r="O22" i="3"/>
  <c r="K22" i="3"/>
  <c r="G22" i="3"/>
  <c r="W21" i="3"/>
  <c r="S21" i="3"/>
  <c r="O21" i="3"/>
  <c r="K21" i="3"/>
  <c r="G21" i="3"/>
  <c r="W20" i="3"/>
  <c r="S20" i="3"/>
  <c r="O20" i="3"/>
  <c r="K20" i="3"/>
  <c r="G20" i="3"/>
  <c r="W19" i="3"/>
  <c r="S19" i="3"/>
  <c r="O19" i="3"/>
  <c r="K19" i="3"/>
  <c r="G19" i="3"/>
  <c r="W18" i="3"/>
  <c r="S18" i="3"/>
  <c r="O18" i="3"/>
  <c r="K18" i="3"/>
  <c r="G18" i="3"/>
  <c r="W17" i="3"/>
  <c r="S17" i="3"/>
  <c r="O17" i="3"/>
  <c r="K17" i="3"/>
  <c r="G17" i="3"/>
  <c r="W16" i="3"/>
  <c r="S16" i="3"/>
  <c r="O16" i="3"/>
  <c r="K16" i="3"/>
  <c r="G16" i="3"/>
  <c r="W15" i="3"/>
  <c r="S15" i="3"/>
  <c r="O15" i="3"/>
  <c r="K15" i="3"/>
  <c r="G15" i="3"/>
  <c r="W14" i="3"/>
  <c r="S14" i="3"/>
  <c r="O14" i="3"/>
  <c r="K14" i="3"/>
  <c r="G14" i="3"/>
  <c r="W13" i="3"/>
  <c r="S13" i="3"/>
  <c r="O13" i="3"/>
  <c r="K13" i="3"/>
  <c r="G13" i="3"/>
  <c r="W12" i="3"/>
  <c r="S12" i="3"/>
  <c r="O12" i="3"/>
  <c r="K12" i="3"/>
  <c r="G12" i="3"/>
  <c r="T22" i="3"/>
  <c r="H22" i="3"/>
  <c r="T21" i="3"/>
  <c r="L21" i="3"/>
  <c r="D21" i="3"/>
  <c r="P20" i="3"/>
  <c r="H20" i="3"/>
  <c r="T19" i="3"/>
  <c r="L19" i="3"/>
  <c r="H19" i="3"/>
  <c r="T18" i="3"/>
  <c r="L18" i="3"/>
  <c r="D18" i="3"/>
  <c r="P17" i="3"/>
  <c r="H17" i="3"/>
  <c r="T16" i="3"/>
  <c r="L16" i="3"/>
  <c r="D16" i="3"/>
  <c r="P15" i="3"/>
  <c r="H15" i="3"/>
  <c r="T14" i="3"/>
  <c r="L14" i="3"/>
  <c r="H14" i="3"/>
  <c r="T13" i="3"/>
  <c r="L13" i="3"/>
  <c r="D13" i="3"/>
  <c r="T12" i="3"/>
  <c r="L12" i="3"/>
  <c r="D12" i="3"/>
  <c r="V22" i="3"/>
  <c r="R22" i="3"/>
  <c r="N22" i="3"/>
  <c r="J22" i="3"/>
  <c r="F22" i="3"/>
  <c r="V21" i="3"/>
  <c r="R21" i="3"/>
  <c r="N21" i="3"/>
  <c r="J21" i="3"/>
  <c r="F21" i="3"/>
  <c r="V20" i="3"/>
  <c r="R20" i="3"/>
  <c r="N20" i="3"/>
  <c r="J20" i="3"/>
  <c r="F20" i="3"/>
  <c r="V19" i="3"/>
  <c r="R19" i="3"/>
  <c r="N19" i="3"/>
  <c r="J19" i="3"/>
  <c r="F19" i="3"/>
  <c r="V18" i="3"/>
  <c r="R18" i="3"/>
  <c r="N18" i="3"/>
  <c r="J18" i="3"/>
  <c r="F18" i="3"/>
  <c r="V17" i="3"/>
  <c r="R17" i="3"/>
  <c r="N17" i="3"/>
  <c r="J17" i="3"/>
  <c r="F17" i="3"/>
  <c r="V16" i="3"/>
  <c r="R16" i="3"/>
  <c r="N16" i="3"/>
  <c r="J16" i="3"/>
  <c r="F16" i="3"/>
  <c r="V15" i="3"/>
  <c r="R15" i="3"/>
  <c r="N15" i="3"/>
  <c r="J15" i="3"/>
  <c r="F15" i="3"/>
  <c r="V14" i="3"/>
  <c r="R14" i="3"/>
  <c r="N14" i="3"/>
  <c r="J14" i="3"/>
  <c r="F14" i="3"/>
  <c r="V13" i="3"/>
  <c r="R13" i="3"/>
  <c r="N13" i="3"/>
  <c r="J13" i="3"/>
  <c r="F13" i="3"/>
  <c r="V12" i="3"/>
  <c r="R12" i="3"/>
  <c r="N12" i="3"/>
  <c r="J12" i="3"/>
  <c r="F12" i="3"/>
  <c r="P22" i="3"/>
  <c r="D22" i="3"/>
  <c r="P21" i="3"/>
  <c r="H21" i="3"/>
  <c r="T20" i="3"/>
  <c r="L20" i="3"/>
  <c r="D20" i="3"/>
  <c r="P19" i="3"/>
  <c r="D19" i="3"/>
  <c r="P18" i="3"/>
  <c r="H18" i="3"/>
  <c r="T17" i="3"/>
  <c r="L17" i="3"/>
  <c r="D17" i="3"/>
  <c r="P16" i="3"/>
  <c r="H16" i="3"/>
  <c r="T15" i="3"/>
  <c r="L15" i="3"/>
  <c r="D15" i="3"/>
  <c r="P14" i="3"/>
  <c r="D14" i="3"/>
  <c r="P13" i="3"/>
  <c r="H13" i="3"/>
  <c r="P12" i="3"/>
  <c r="H12" i="3"/>
  <c r="U22" i="3"/>
  <c r="Q22" i="3"/>
  <c r="M22" i="3"/>
  <c r="I22" i="3"/>
  <c r="E22" i="3"/>
  <c r="U21" i="3"/>
  <c r="Q21" i="3"/>
  <c r="M21" i="3"/>
  <c r="I21" i="3"/>
  <c r="E21" i="3"/>
  <c r="U20" i="3"/>
  <c r="Q20" i="3"/>
  <c r="M20" i="3"/>
  <c r="I20" i="3"/>
  <c r="E20" i="3"/>
  <c r="U19" i="3"/>
  <c r="Q19" i="3"/>
  <c r="M19" i="3"/>
  <c r="I19" i="3"/>
  <c r="E19" i="3"/>
  <c r="U18" i="3"/>
  <c r="Q18" i="3"/>
  <c r="M18" i="3"/>
  <c r="I18" i="3"/>
  <c r="E18" i="3"/>
  <c r="U17" i="3"/>
  <c r="Q17" i="3"/>
  <c r="M17" i="3"/>
  <c r="I17" i="3"/>
  <c r="E17" i="3"/>
  <c r="U16" i="3"/>
  <c r="Q16" i="3"/>
  <c r="M16" i="3"/>
  <c r="I16" i="3"/>
  <c r="E16" i="3"/>
  <c r="U15" i="3"/>
  <c r="Q15" i="3"/>
  <c r="M15" i="3"/>
  <c r="I15" i="3"/>
  <c r="E15" i="3"/>
  <c r="U14" i="3"/>
  <c r="Q14" i="3"/>
  <c r="M14" i="3"/>
  <c r="I14" i="3"/>
  <c r="E14" i="3"/>
  <c r="U13" i="3"/>
  <c r="Q13" i="3"/>
  <c r="M13" i="3"/>
  <c r="I13" i="3"/>
  <c r="E13" i="3"/>
  <c r="U12" i="3"/>
  <c r="Q12" i="3"/>
  <c r="M12" i="3"/>
  <c r="I12" i="3"/>
  <c r="E12" i="3"/>
  <c r="L22" i="3"/>
  <c r="Q23" i="3" l="1"/>
  <c r="H23" i="3"/>
  <c r="R23" i="3"/>
  <c r="J23" i="3"/>
  <c r="F23" i="3"/>
  <c r="S23" i="3"/>
  <c r="K23" i="3"/>
  <c r="G23" i="3"/>
  <c r="I23" i="3"/>
  <c r="L23" i="3"/>
  <c r="T23" i="3"/>
  <c r="N23" i="3"/>
  <c r="V23" i="3"/>
  <c r="D23" i="3"/>
  <c r="P23" i="3"/>
  <c r="O23" i="3"/>
  <c r="W23" i="3"/>
  <c r="U23" i="3"/>
  <c r="E23" i="3"/>
  <c r="M23" i="3"/>
</calcChain>
</file>

<file path=xl/sharedStrings.xml><?xml version="1.0" encoding="utf-8"?>
<sst xmlns="http://schemas.openxmlformats.org/spreadsheetml/2006/main" count="11071" uniqueCount="1099">
  <si>
    <t>SiteRef</t>
  </si>
  <si>
    <t>Proposed_Use</t>
  </si>
  <si>
    <t>Area_Ha</t>
  </si>
  <si>
    <t>FZ3b_pct</t>
  </si>
  <si>
    <t>FZ3a_pct</t>
  </si>
  <si>
    <t>FZ2_pct</t>
  </si>
  <si>
    <t>uFMfSW30yr_pct</t>
  </si>
  <si>
    <t>uFMfSW100yr_pct</t>
  </si>
  <si>
    <t>uFMfSW1000yr_pct</t>
  </si>
  <si>
    <t>Summary Table</t>
  </si>
  <si>
    <t>The colour coding shows the highest risk element of the flood zone that is present on site and is not in itself an indication of whether the site should or shouldn’t be developed for flooding reason</t>
  </si>
  <si>
    <t>Flood Zone 1</t>
  </si>
  <si>
    <t>Flood Zone 2</t>
  </si>
  <si>
    <t>Flood Zone 3a</t>
  </si>
  <si>
    <t>Flood Zone 3b</t>
  </si>
  <si>
    <t>Proposed Use</t>
  </si>
  <si>
    <t>Number of Sites</t>
  </si>
  <si>
    <t>Area (ha)</t>
  </si>
  <si>
    <t xml:space="preserve">No. 100% </t>
  </si>
  <si>
    <t>No.</t>
  </si>
  <si>
    <t>Key</t>
  </si>
  <si>
    <t>TOTAL</t>
  </si>
  <si>
    <t>Main Table</t>
  </si>
  <si>
    <t>Site Reference</t>
  </si>
  <si>
    <t>Site Name</t>
  </si>
  <si>
    <t>%</t>
  </si>
  <si>
    <t>Development Viability</t>
  </si>
  <si>
    <t>FZ1</t>
  </si>
  <si>
    <t>FZ3a_Area</t>
  </si>
  <si>
    <t>FZ2_Area</t>
  </si>
  <si>
    <t>uFMfSW30yr_Area</t>
  </si>
  <si>
    <t>uFMfSW100yr_Area</t>
  </si>
  <si>
    <t>uFMfSW1000yr_Area</t>
  </si>
  <si>
    <t>FZ3b_Area</t>
  </si>
  <si>
    <t>Name</t>
  </si>
  <si>
    <t>FZ1_Area</t>
  </si>
  <si>
    <t>Residential</t>
  </si>
  <si>
    <t>Level 1 SFRA Local Plan Sites Assessment</t>
  </si>
  <si>
    <t>Level 1 Strategic Recommendation (see SFRA Report)</t>
  </si>
  <si>
    <t>Risk of Flooding from Surface Water</t>
  </si>
  <si>
    <t>High Risk (1 in 30 year outline)</t>
  </si>
  <si>
    <t>Medium Risk (1 in 100 year outline)</t>
  </si>
  <si>
    <t>Low Risk (1 in 1000 year outline)</t>
  </si>
  <si>
    <t>Fluvial Flood Zone Coverage</t>
  </si>
  <si>
    <t>Flood Risk Vulnerability Classification (NPPF)</t>
  </si>
  <si>
    <t>Council Comments</t>
  </si>
  <si>
    <t>Bolton Metropolitian Borough Council</t>
  </si>
  <si>
    <t>Reservoir Extents</t>
  </si>
  <si>
    <t>Reservoir_pct</t>
  </si>
  <si>
    <t>Reservior Area</t>
  </si>
  <si>
    <t>Reservoir Extent</t>
  </si>
  <si>
    <t>M61C1</t>
  </si>
  <si>
    <t>M61C2</t>
  </si>
  <si>
    <t>M61C3</t>
  </si>
  <si>
    <t>M61C4</t>
  </si>
  <si>
    <t>OA1</t>
  </si>
  <si>
    <t>Land to the East of Grundy FarmLand to the East of Grundy Farm, Little Lever/Radcliffe</t>
  </si>
  <si>
    <t>Lands FarmHindley Road Daisy Hill Westhoughton</t>
  </si>
  <si>
    <t>Land at Slack LaneSlack Lane  Westhoughton</t>
  </si>
  <si>
    <t>Land at Ditchers Farm, WesthoughtonDitchers Farm, Slack Lane, Westhoughton</t>
  </si>
  <si>
    <t>Land at Bromley CrossLand west of Last Drop Hotel</t>
  </si>
  <si>
    <t>Logistics North (Bewshill Farm)South of Salford Road (A6), near Over Hulton</t>
  </si>
  <si>
    <t>Longsight Lane, HarwoodLand either side of Longsight Lane</t>
  </si>
  <si>
    <t>Manchester Road, BoltonUnited Utilities, Manchester Road, Bolton</t>
  </si>
  <si>
    <t>Land South of Boot Lane, BoltonBoot Lane, Bolton, BL1 5SS</t>
  </si>
  <si>
    <t>Hoover-Candy Site, BreightmetHoover-Candy Site, Breightmet Fold Lane, Breightmet, Bolton BL2 6PS</t>
  </si>
  <si>
    <t>Land South of Crow's NestRadcliffe Road, Bolton, BL3 1AL</t>
  </si>
  <si>
    <t>Stapleton Avenue</t>
  </si>
  <si>
    <t>Newby Road</t>
  </si>
  <si>
    <t>Land adjacent to Rumworth Road and the railwayLostock, Bolton</t>
  </si>
  <si>
    <t>Whalley Avenue</t>
  </si>
  <si>
    <t>Former site of Falcon view Centre &amp; temporary Eden Boys SchoolCotton Street, bOLTON, BL1 6NZ</t>
  </si>
  <si>
    <t>CROFTPOCKET NOOK ROAD, CHEW MOOR, LOSTOCK BL6 4HW</t>
  </si>
  <si>
    <t>Norfolke Close Little Lever</t>
  </si>
  <si>
    <t>Suffolk Close Little Lever</t>
  </si>
  <si>
    <t>Chequerbent [Parkland 3]</t>
  </si>
  <si>
    <t>Howarth Fold FarmHowarth Fold Farm, Blackburn Road, Egerton, Bolton</t>
  </si>
  <si>
    <t>Cox Green QuarryC/O 19 Rock Terrace Egerton Bolton BL7 9HA</t>
  </si>
  <si>
    <t>Land off Wigan Road, HindleyLand off Wigan Road, Hindley</t>
  </si>
  <si>
    <t>West of Gibfield, AthertonWest of Gibfield, Atherton</t>
  </si>
  <si>
    <t>North Bolton Strategic opportunity areaNorth Bolton Area of Search (Bolton)</t>
  </si>
  <si>
    <t>Land North of Chorley New Road</t>
  </si>
  <si>
    <t>Darwen Road</t>
  </si>
  <si>
    <t>Residential / Offices / Industry and warehousing</t>
  </si>
  <si>
    <t>Offices / Industry and Warehousing</t>
  </si>
  <si>
    <t>Residential / Offices</t>
  </si>
  <si>
    <t>Industry and warehousing</t>
  </si>
  <si>
    <t>Residential / Other use</t>
  </si>
  <si>
    <t>Residential / Offices / Other Use</t>
  </si>
  <si>
    <t>Residential / Offices / Industry and warehousing / Other Use</t>
  </si>
  <si>
    <t>Offices</t>
  </si>
  <si>
    <t>Residential / Industry and warehousing</t>
  </si>
  <si>
    <t>Residential / Offices / Industry and Warehousing</t>
  </si>
  <si>
    <t>Offices / Industry and warehousing</t>
  </si>
  <si>
    <t>Unknown</t>
  </si>
  <si>
    <t>Residential / Industry and Warehousing</t>
  </si>
  <si>
    <t>Residential / Offices / Other use</t>
  </si>
  <si>
    <t>Residential / Offices / Industry and Warehousing / Other use</t>
  </si>
  <si>
    <t>North West of Westhoughton West of Westhoughton</t>
  </si>
  <si>
    <t>Recommendation A</t>
  </si>
  <si>
    <t xml:space="preserve">More Vulnerable </t>
  </si>
  <si>
    <t xml:space="preserve">Less Vulnerable </t>
  </si>
  <si>
    <t>Recommendation B</t>
  </si>
  <si>
    <t>Must pass Exception Test</t>
  </si>
  <si>
    <t>Subject to site-specific FRA</t>
  </si>
  <si>
    <t>Recommendation D</t>
  </si>
  <si>
    <t>Recommendation E</t>
  </si>
  <si>
    <t>Site should be permitted subject to consultation with LPA / LLFA</t>
  </si>
  <si>
    <t>Recommendation C</t>
  </si>
  <si>
    <t>Consider site layout and design around flood risk</t>
  </si>
  <si>
    <t xml:space="preserve">Hulton Park and Chequerbent </t>
  </si>
  <si>
    <t>Land adjacent to Blackrod Mill Warehousing Complex Moss Lane, Blackrod, Bolton</t>
  </si>
  <si>
    <t>Land South of Radcliffe Moor Road, Little Lever/Radcliffe</t>
  </si>
  <si>
    <t>Land off Hospital road and to the west of Gledhill Way, The Last Drop, Bromley Cross, Bolton</t>
  </si>
  <si>
    <t>Land to the North of Hospital Road, The Last Drop, Bromley Cross, Bolton</t>
  </si>
  <si>
    <t>Land at Manchester Road, Blackrod</t>
  </si>
  <si>
    <t>Land to the west of Snydale Gate Farm, North of Manchester Road, Westhoughton, Bolton</t>
  </si>
  <si>
    <t>Land off Hunger Hill</t>
  </si>
  <si>
    <t>Land South of Stitch-Mi-Lane, Harwood</t>
  </si>
  <si>
    <t>Land at Lever Park Avenue, Horwich, Bolton</t>
  </si>
  <si>
    <t>Part of former Horwich Loco Works Land to the south east of Station Road, Blackrod</t>
  </si>
  <si>
    <t>Newholme, Radcliffe Road South Radcliffe Road c</t>
  </si>
  <si>
    <t>Land south of Tongfields, Bromley Cross</t>
  </si>
  <si>
    <t>Land at Ditchers Farm</t>
  </si>
  <si>
    <t>Bolton Garden CentreWigan Road, Bolton</t>
  </si>
  <si>
    <t>Land at Chew Moor, St John's Road, Lostock, BoltonLand at Chew Moor, St John's Road, Lostock, Bolton</t>
  </si>
  <si>
    <t>Land adjacent to Moss Lane, Blackrod</t>
  </si>
  <si>
    <t>Logistics North (Plot E2 extension)</t>
  </si>
  <si>
    <t>Land at Chew Moor Lane</t>
  </si>
  <si>
    <t>Land off Hall Lane, Little Lever, Bolton (Canal Arm Site)</t>
  </si>
  <si>
    <t>Bowlands Hey</t>
  </si>
  <si>
    <t>Land South of Harts Ith Hole FarmWearish Lane, Westhoughton</t>
  </si>
  <si>
    <t>Land at Leigh Tenement Farm, BlackrodLeigh Tenement Farm</t>
  </si>
  <si>
    <t>Land at Burnt House Farm, Westhoughton Dob Brow Road, Westhoughton</t>
  </si>
  <si>
    <t>Land to the South East of Snydale Way, Westhoughton, Bolton</t>
  </si>
  <si>
    <t>Land to the south of Junction 4 M61 and north of the A6, Bolton</t>
  </si>
  <si>
    <t>Land South East of Junction 4 M61 and north of Salford Road, Bolton</t>
  </si>
  <si>
    <t>Land off Victoria Road, HorwichLand off Victoria Road, Horwich</t>
  </si>
  <si>
    <t>Land to the North of The Last Drop Village Hotel and Spa, Bromley Cross</t>
  </si>
  <si>
    <t>Land at The Hollins Plodder Lane, Farnwort</t>
  </si>
  <si>
    <t xml:space="preserve">J6 of M61 (M61 corridor) </t>
  </si>
  <si>
    <t>Land fronting Moss Lane, Blackrod, Horwich, Bolton BL6SW</t>
  </si>
  <si>
    <t xml:space="preserve">Parcel of land - fronting to A6 - Blackrod bypassTo the East of A6 </t>
  </si>
  <si>
    <t>Former Castle Builders Merchants, Dove Bank Bridge, Radcliffe Road, Little Lever</t>
  </si>
  <si>
    <t>Land to the rear of 801 &amp; 803 Radcliffe Road, Little Lever, Bolton BL3 1AJ</t>
  </si>
  <si>
    <t>Land at Bank Top (formerly Eagley Bank Farm), Bolton</t>
  </si>
  <si>
    <t>Land at Horrocks Fold, Belmont Road, Bolton</t>
  </si>
  <si>
    <t>Land Off Cox Green Road, Egerton</t>
  </si>
  <si>
    <t>Sunset Business Park, Manchester Road, Kearsley, Bolton Lancashire BL4 8RH</t>
  </si>
  <si>
    <t>Longsight Lane</t>
  </si>
  <si>
    <t>Land South and west of the Hall Coppice Egerton</t>
  </si>
  <si>
    <t>Chequerbent (Parkland 3) Land to the east of Westhoughton, south of Chequerbent, Bolton, Greater Manchester</t>
  </si>
  <si>
    <t>Land West of Hulton ParkLand to the north of Atherton, east of Westhoughton, south of A6 and west of Hulton Park</t>
  </si>
  <si>
    <t>Brackley Golf Course, Walkden, Little Hulton</t>
  </si>
  <si>
    <t>The Paddock, Dunscar Fold, Bolton</t>
  </si>
  <si>
    <t>Land off St Helens Road, Over Hulton</t>
  </si>
  <si>
    <t>Land adjoining The Mount, Dunscar Fold, Bolton</t>
  </si>
  <si>
    <t>Templecombe Drive, Bolton</t>
  </si>
  <si>
    <t>Land off Slack Fold Lane</t>
  </si>
  <si>
    <t>Land adjacent to 351 Hindley Road</t>
  </si>
  <si>
    <t>The Post Office, Deansgate, Bolton and adjacent land</t>
  </si>
  <si>
    <t xml:space="preserve">Network 61 Phase 2 Land of Lynstock Way, Lostock </t>
  </si>
  <si>
    <t>Hulton Park and Surrounding Land (Parkland 3)</t>
  </si>
  <si>
    <t>Bolton Open Golf Club and Leisure Ltd</t>
  </si>
  <si>
    <t>Land north of Harwood Lee</t>
  </si>
  <si>
    <t>Regent Park Golf Club, Links Road, Off Chorley New Road, Bolton</t>
  </si>
  <si>
    <t>Land at Hindleys Farm - Schofield Lane, Atherton, Manchester, M46 0GB</t>
  </si>
  <si>
    <t>Land at Meadow Barn, Bradshaw Road, Bradshaw, Bolton</t>
  </si>
  <si>
    <t>Land at Birtenshaw, Bromley Cross, Bolton</t>
  </si>
  <si>
    <t>Land at Dene Bank, Bradshaw, Bolton</t>
  </si>
  <si>
    <t>Land on the south west side of Ringley Road West, Radcliffe, Manchester, M26 1DE</t>
  </si>
  <si>
    <t>Holt Farm Hospital Road, Bromley Cross, Bolton</t>
  </si>
  <si>
    <t>Land between Boot Lane, Moss Bank Way and Old Kiln Lane</t>
  </si>
  <si>
    <t>Land lying to the east of Dovedale Road, Breightmet, Bolton</t>
  </si>
  <si>
    <t>land at Howarth Fold Farm, Egerton, Bolton</t>
  </si>
  <si>
    <t>Land off Chorley Old Road/Gingham Brow/Mill Lane, Horwich</t>
  </si>
  <si>
    <t>Land south of Moorfield Road, Kearsley</t>
  </si>
  <si>
    <t>Land Off Angelbank</t>
  </si>
  <si>
    <t>Land to the East of Hindley</t>
  </si>
  <si>
    <t>Ditchers Farm, Westhoughton</t>
  </si>
  <si>
    <t>Green Vale House Leigh Road, Westhoughton, BL5 2JN</t>
  </si>
  <si>
    <t>Land at Hart Comon Manor Hart Common Manor, Old Fold Road</t>
  </si>
  <si>
    <t>Land East of Old Kiln Lane</t>
  </si>
  <si>
    <t>Land North of Old Kiln Lane</t>
  </si>
  <si>
    <t>Bolton Golf Club</t>
  </si>
  <si>
    <t xml:space="preserve">Bolton Golf Club </t>
  </si>
  <si>
    <t>Land off Salford Road</t>
  </si>
  <si>
    <t>bowland drive</t>
  </si>
  <si>
    <t>Land at New Heys Delph</t>
  </si>
  <si>
    <t>Land off St Johns Road</t>
  </si>
  <si>
    <t>Newholme Farm Radcliffe Road</t>
  </si>
  <si>
    <t>Radcliffe Road Caravan Site</t>
  </si>
  <si>
    <t>Newholm Farm Radcliffe Road Bolton</t>
  </si>
  <si>
    <t xml:space="preserve">Field D, Bromley Cross </t>
  </si>
  <si>
    <t>Field E, Bromley Cross</t>
  </si>
  <si>
    <t>Field C, Bromley Cross</t>
  </si>
  <si>
    <t>Field B, Bromley Cross</t>
  </si>
  <si>
    <t xml:space="preserve">Bromley Cross - Field A </t>
  </si>
  <si>
    <t>Higher Critchley Fold Longworth Road, Egerton. Bolton. BL7 9PU</t>
  </si>
  <si>
    <t>Land at the end of Bowness Rd, Little Lever</t>
  </si>
  <si>
    <t>Land west of Beaumont Road and south of Junction Road West, Lostock, Bolton</t>
  </si>
  <si>
    <t>Land off Mill Lane, Westhoughton, Bolton</t>
  </si>
  <si>
    <t>Ormstons Farm, Wingates Lane, Lostock, Bolton, BL5 3LT</t>
  </si>
  <si>
    <t>Cotton street, Bolton.</t>
  </si>
  <si>
    <t>kearsley golf range</t>
  </si>
  <si>
    <t>Land north of Arthur Lane, Harwood Land north of Arthur Lane and west of Roading Brook Road, Harwood, Bolton</t>
  </si>
  <si>
    <t>Land at Lock Lane, Bolton</t>
  </si>
  <si>
    <t>Land at Chew Moor, Bolton</t>
  </si>
  <si>
    <t>Holland Nurseries Bromley Cross</t>
  </si>
  <si>
    <t>Land West of Wingates Industrial Estate West and south of Winberry Hill Road, Westhoughton</t>
  </si>
  <si>
    <t>Land fronting A6 Blackrod Bypass Land to the east of A6 Blackrod Bypass, south east of Leigh Tenement Farm, Blackrod</t>
  </si>
  <si>
    <t>Site Type</t>
  </si>
  <si>
    <t>Q100 +CC</t>
  </si>
  <si>
    <t>Climate Change Outlines</t>
  </si>
  <si>
    <t>Climate_Change_Area</t>
  </si>
  <si>
    <t>Climate_change_pct</t>
  </si>
  <si>
    <t>Not Modelled</t>
  </si>
  <si>
    <t>EA Working with Natural Processes</t>
  </si>
  <si>
    <t>Irwell Catchment Working with Natural Processes</t>
  </si>
  <si>
    <t>Floodplain Reconnection</t>
  </si>
  <si>
    <t>Runoff Attenuation Features 1% AEP</t>
  </si>
  <si>
    <t>Runoff Attenuation Features 3.3%</t>
  </si>
  <si>
    <t>Tree Planting Floodplain</t>
  </si>
  <si>
    <t>Tree Planting Riparian</t>
  </si>
  <si>
    <t>Tree Planting Wider Catchment</t>
  </si>
  <si>
    <t>RAF</t>
  </si>
  <si>
    <t>Rural Loss Improvement</t>
  </si>
  <si>
    <t>Urban Loss Improvement</t>
  </si>
  <si>
    <t>Scrub Planting</t>
  </si>
  <si>
    <t>Woodland Planting</t>
  </si>
  <si>
    <t>FR_Bolton_De</t>
  </si>
  <si>
    <t>ROA1pct_Bo</t>
  </si>
  <si>
    <t>ROA3pct_Bo</t>
  </si>
  <si>
    <t>TPF_Bolton_D</t>
  </si>
  <si>
    <t>TPR_Bolton_D</t>
  </si>
  <si>
    <t>TPW_Bolton_D</t>
  </si>
  <si>
    <t>I_RAF_Bolton</t>
  </si>
  <si>
    <t>I_Rural_Bolton</t>
  </si>
  <si>
    <t>I_Urban_Bolton</t>
  </si>
  <si>
    <t>I_Scrub_Bo</t>
  </si>
  <si>
    <t>I_woods_Bo</t>
  </si>
  <si>
    <t>I_Rural_Bo</t>
  </si>
  <si>
    <t>I_Urban_Bo</t>
  </si>
  <si>
    <t xml:space="preserve">Flood Zone 1 + Surface Water </t>
  </si>
  <si>
    <t>100 cumulative</t>
  </si>
  <si>
    <t>1000 cumulative</t>
  </si>
  <si>
    <t>Risk of Flooding from Surface Water (Cumulative)</t>
  </si>
  <si>
    <t>EA comments</t>
  </si>
  <si>
    <t>Consider withdrawal if development cannot take place outside of Flood Zone 3b</t>
  </si>
  <si>
    <t>Chequerbent North</t>
  </si>
  <si>
    <t>West of Wingates / M61 Junction 6</t>
  </si>
  <si>
    <t>Bewshill Farm</t>
  </si>
  <si>
    <t>GMSF allocation 2019</t>
  </si>
  <si>
    <t>01656/17</t>
  </si>
  <si>
    <t>CAUSEWAY MILL, EXPRESS TRADING ESTATE, 14 STONE HILL ROAD, FARNWORTH, BOLTON, BL4 9TP</t>
  </si>
  <si>
    <t>01935/17</t>
  </si>
  <si>
    <t>LAND ADJ. ICELAND FROZEN FOODS PLC, MASON STREET, HORWICH, BOLTON, BL6 5QH</t>
  </si>
  <si>
    <t>01944/17</t>
  </si>
  <si>
    <t>THE VANLINERS, RAIKES LANE, BOLTON, BL3 2RE</t>
  </si>
  <si>
    <t>02519/17</t>
  </si>
  <si>
    <t>LYNSTOCK OFFICE PARK, LYNSTOCK WAY, LOSTOCK, BOLTON, BL6 4SG</t>
  </si>
  <si>
    <t>02889/18</t>
  </si>
  <si>
    <t>VACANT LAND AT JAMES STREET, WESTHOUGHTON, BOLTON, BL5</t>
  </si>
  <si>
    <t>1002-BOL</t>
  </si>
  <si>
    <t>Holcombe Close, Kearsley, BL4 8JX</t>
  </si>
  <si>
    <t>1011-BOL</t>
  </si>
  <si>
    <t>Albert Street -s95, BL4 8AR</t>
  </si>
  <si>
    <t>1017-BOL</t>
  </si>
  <si>
    <t>Part Street, Westhoughton, BL5 3QG</t>
  </si>
  <si>
    <t>1019-BOL</t>
  </si>
  <si>
    <t>Collingway Wood 1 -s08a, BL5 3TR</t>
  </si>
  <si>
    <t>1020-BOL</t>
  </si>
  <si>
    <t>Land at Leigh Common</t>
  </si>
  <si>
    <t>1026-BOL</t>
  </si>
  <si>
    <t>Cricketers Way -s25, Westhoughton, BL5 3TW</t>
  </si>
  <si>
    <t>1029-BOL</t>
  </si>
  <si>
    <t>Oxlea Grove 1 -s29a, Westhoughton, BL5 2AJ</t>
  </si>
  <si>
    <t>1036-BOL</t>
  </si>
  <si>
    <t>Urban Village 1 Chorley St N</t>
  </si>
  <si>
    <t>1037-BOL</t>
  </si>
  <si>
    <t>Urban Village 2 Bark St N</t>
  </si>
  <si>
    <t>1038-BOL</t>
  </si>
  <si>
    <t>Urban Village 3 Chorley St, BL1 2BB</t>
  </si>
  <si>
    <t>1039-BOL</t>
  </si>
  <si>
    <t>Urban Village 4 Pool Street, BL1 2BA</t>
  </si>
  <si>
    <t>1040-BOL</t>
  </si>
  <si>
    <t>Urban Village 5 St Helena S</t>
  </si>
  <si>
    <t>1041-BOL</t>
  </si>
  <si>
    <t>MINERVA HOUSE, CHORLEY STREET, BOLTON, BL1 4AL</t>
  </si>
  <si>
    <t>1042-BOL</t>
  </si>
  <si>
    <t>Central Street</t>
  </si>
  <si>
    <t>1045-BOL</t>
  </si>
  <si>
    <t>King Street/Deansgate, BL1 2JR</t>
  </si>
  <si>
    <t>1048-BOL</t>
  </si>
  <si>
    <t>Breightmet Street, BL1 1ET</t>
  </si>
  <si>
    <t>1052-BOL</t>
  </si>
  <si>
    <t>Biz Gas Street, BL1 4TG</t>
  </si>
  <si>
    <t>1053-BOL</t>
  </si>
  <si>
    <t>Biz Spa Road, BL1 4AG</t>
  </si>
  <si>
    <t>1055-BOL</t>
  </si>
  <si>
    <t>biz New Older St, BL1 4SN</t>
  </si>
  <si>
    <t>1056-BOL</t>
  </si>
  <si>
    <t>BIZ Spa Road, Bolton, BL1 4SR</t>
  </si>
  <si>
    <t>1057-BOL</t>
  </si>
  <si>
    <t>Royal Bolton Hospital, Redgate Way, Bolton, BL4 0HW</t>
  </si>
  <si>
    <t>1058-BOL</t>
  </si>
  <si>
    <t>Royal Hosptial Carr Drive, BL4 0NQ</t>
  </si>
  <si>
    <t>1073-BOL</t>
  </si>
  <si>
    <t>Manor Garage, Buckley Lane, Bolton, BL4 9PH</t>
  </si>
  <si>
    <t>1074-BOL</t>
  </si>
  <si>
    <t>Bent Street Works, Bolton, BL4 8BB</t>
  </si>
  <si>
    <t>1077-BOL</t>
  </si>
  <si>
    <t>Folds Road/Turton Street</t>
  </si>
  <si>
    <t>1081-BOL</t>
  </si>
  <si>
    <t>Travis Perkins</t>
  </si>
  <si>
    <t>1086-BOL</t>
  </si>
  <si>
    <t>Former Greyhound Track, Castle Hill Road, Hindley, WN2 4EF</t>
  </si>
  <si>
    <t>1094-BOL</t>
  </si>
  <si>
    <t>Garnet Fold Farm, BL3 3SS</t>
  </si>
  <si>
    <t>1095-BOL</t>
  </si>
  <si>
    <t>Roscoes's Farm, Brook Street, Westhoughton, BL5 3DN</t>
  </si>
  <si>
    <t>10P1.1</t>
  </si>
  <si>
    <t>Mill Street/Mule Street</t>
  </si>
  <si>
    <t>1105-BOL</t>
  </si>
  <si>
    <t>Land North of Radcliffe Road, rear of 747, BL2 6TS</t>
  </si>
  <si>
    <t>1114-BOL</t>
  </si>
  <si>
    <t>Land off St Helens, BL3 3SR</t>
  </si>
  <si>
    <t>1123-BOL</t>
  </si>
  <si>
    <t>OLD LINKS GOLF CLUB LTD, CHORLEY OLD ROAD, BOLTON, BL1 5SU</t>
  </si>
  <si>
    <t>1129-BOL</t>
  </si>
  <si>
    <t>Moss Lea Site, Bolton, BL1 6PL</t>
  </si>
  <si>
    <t>1131-BOL</t>
  </si>
  <si>
    <t>LARK HILL, FARNWORTH, BOLTON, BL4 9LH</t>
  </si>
  <si>
    <t>1132-BOL</t>
  </si>
  <si>
    <t>Tennyson Mill/Brownlow Fold Mill, Tennyson Street, BL1 3HW</t>
  </si>
  <si>
    <t>1135-BOL</t>
  </si>
  <si>
    <t>Riversdale Mill, Hacken Lane, Darcy Lever, BL3 1SD</t>
  </si>
  <si>
    <t>1137-BOL</t>
  </si>
  <si>
    <t>Beehive Mills, Crescent Road, Bolton</t>
  </si>
  <si>
    <t>1141-BOL</t>
  </si>
  <si>
    <t>Hartford Tannery, Newport Road, Bolton, BL3 2AW</t>
  </si>
  <si>
    <t>1143-BOL</t>
  </si>
  <si>
    <t>Derby Mill, Thomas Street, BL3 6JW</t>
  </si>
  <si>
    <t>1147-BOL</t>
  </si>
  <si>
    <t>Wordsworth Mill, Elgin Street, Bolton, BL1 3ND</t>
  </si>
  <si>
    <t>1148-BOL</t>
  </si>
  <si>
    <t>Gilnow Mill, Spa Road, BL1 4LF</t>
  </si>
  <si>
    <t>1149-BOL</t>
  </si>
  <si>
    <t>Atlas mill No 4, Mornington Road, BL1 4EU</t>
  </si>
  <si>
    <t>1150-BOL</t>
  </si>
  <si>
    <t>Atlas Mill No 7, Mornington Road, BL1 4EU</t>
  </si>
  <si>
    <t>1151-BOL</t>
  </si>
  <si>
    <t>Brownlow Folds Mill, Tennyson Street, Bolton, BL1 3HW</t>
  </si>
  <si>
    <t>1161-BOL</t>
  </si>
  <si>
    <t>Dinsdale Drive</t>
  </si>
  <si>
    <t>1163-BOL</t>
  </si>
  <si>
    <t>Land and premises at Jct of New Holder St/Garside St</t>
  </si>
  <si>
    <t>1166-BOL</t>
  </si>
  <si>
    <t>Egyptian Mill, Slater Lane</t>
  </si>
  <si>
    <t>1168-BOL</t>
  </si>
  <si>
    <t>Long Lane/Radcliffe Road</t>
  </si>
  <si>
    <t>1172-BOL</t>
  </si>
  <si>
    <t>Garthmere, Garthmere Road, Atherton</t>
  </si>
  <si>
    <t>1177-BOL</t>
  </si>
  <si>
    <t>Yew Tree House, Broad O'TH Lane, BL1 6QN</t>
  </si>
  <si>
    <t>1183-BOL</t>
  </si>
  <si>
    <t>Tarmac Site, Stopes Road, Little Lever, BL3 1NR</t>
  </si>
  <si>
    <t>1189-BOL</t>
  </si>
  <si>
    <t>EAGLEY BROOK WAY, BOLTON</t>
  </si>
  <si>
    <t>11P1.1</t>
  </si>
  <si>
    <t>Stone Hill Road</t>
  </si>
  <si>
    <t>1202-BOL</t>
  </si>
  <si>
    <t>TEMPLE ROAD</t>
  </si>
  <si>
    <t>1204-BOL</t>
  </si>
  <si>
    <t>CHADWICK STREET CAMPUS, CHADWICK STREET, BOLTON.</t>
  </si>
  <si>
    <t>1213-BOL</t>
  </si>
  <si>
    <t>CHURCH WHARF</t>
  </si>
  <si>
    <t>1214-BOL</t>
  </si>
  <si>
    <t>13 RAVENSWOOD DRIVE, BOLTON, BL1 5AJ</t>
  </si>
  <si>
    <t>1216-BOL</t>
  </si>
  <si>
    <t>ST ANDREWS SCHOOL, WITHINS DRIVE, BOLTON, GREATER MANCHESTER, BL2 5LF</t>
  </si>
  <si>
    <t>1219-BOL</t>
  </si>
  <si>
    <t>T SUTCLIFFE AND CO LTD, WESTON STREET, BOLTON, BL3 2AL</t>
  </si>
  <si>
    <t>1222-BOL</t>
  </si>
  <si>
    <t>Romer Street Works and Health Centre, Hilton Street</t>
  </si>
  <si>
    <t>1226-BOL</t>
  </si>
  <si>
    <t>LAND OFF MINERVA RD, Minerva Road, Bolton</t>
  </si>
  <si>
    <t>1227-BOL</t>
  </si>
  <si>
    <t>Clare Court, Exeter Avenue</t>
  </si>
  <si>
    <t>1233-BOL</t>
  </si>
  <si>
    <t>LAND AT OLD HALL STREET / MABELS BROW, KEARSLEY, BOLTON, BL4 9DB</t>
  </si>
  <si>
    <t>1236-BOL</t>
  </si>
  <si>
    <t>LAND AT MATHER STREET, KEARSLEY, BOLTON, BL4 8AT</t>
  </si>
  <si>
    <t>1237-BOL</t>
  </si>
  <si>
    <t>RIVERSIDE, FOLD ROAD, STONECLOUGH RADCLIFFE, BOLTON, MANCHESTER, M26 1FT</t>
  </si>
  <si>
    <t>1255-BOL</t>
  </si>
  <si>
    <t>LAND AT REAR OF 565-571 MANCHESTER ROAD, BLACKROD, BOLTON.</t>
  </si>
  <si>
    <t>1263-BOL</t>
  </si>
  <si>
    <t>86 CHAPELTOWN ROAD, BROMLEY CROSS, BOLTON, BL7 9NE</t>
  </si>
  <si>
    <t>1265-BOL</t>
  </si>
  <si>
    <t>Lea Gate, Bolton, BL2 3ET</t>
  </si>
  <si>
    <t>1276-BOL</t>
  </si>
  <si>
    <t>HOSKERS NOOK FARM, EATOCK WAY, WESTHOUGHTON, BOLTON, BL5 2RB</t>
  </si>
  <si>
    <t>1279-BOL</t>
  </si>
  <si>
    <t>Armor Holdings Factory, Bolton Road, Westhoughton</t>
  </si>
  <si>
    <t>127-BOL</t>
  </si>
  <si>
    <t>Land to the rear of Halliwell Mills, Raglan Street, BL1 6NP</t>
  </si>
  <si>
    <t>1288-BOL</t>
  </si>
  <si>
    <t>CENTURY MOTORS GEORGE STREET</t>
  </si>
  <si>
    <t>1289-BOL</t>
  </si>
  <si>
    <t>CREAMS MILL, MYTHAM ROAD, LITTLE LEVER, BOLTON, BL3 1AU</t>
  </si>
  <si>
    <t>128-BOL</t>
  </si>
  <si>
    <t>Land off Station Road, Blackrod, BL6 5JE</t>
  </si>
  <si>
    <t>1290-BOL</t>
  </si>
  <si>
    <t>Century Mill, George Street, Farnworth</t>
  </si>
  <si>
    <t>1291-BOL</t>
  </si>
  <si>
    <t>Farnworth Industrial Estate, Gas Street, Farnworth</t>
  </si>
  <si>
    <t>1294-BOL</t>
  </si>
  <si>
    <t>Singleton Avenue, Horwich</t>
  </si>
  <si>
    <t>1295-BOL</t>
  </si>
  <si>
    <t>Falcon View, Cotton Street</t>
  </si>
  <si>
    <t>1297-BOL</t>
  </si>
  <si>
    <t>LAND AT CAMPBELL STREET, FARNWORTH, BOLTON, BL4 7HH</t>
  </si>
  <si>
    <t>1298-BOL</t>
  </si>
  <si>
    <t>Hollycroft Avenue, Breightmet</t>
  </si>
  <si>
    <t>12P1.1</t>
  </si>
  <si>
    <t>Express Industrial Estate B</t>
  </si>
  <si>
    <t>1301-BOL</t>
  </si>
  <si>
    <t>SHEPHERD CROSS STREET INDUSTRIAL ESTATE, SHEPHERD CROSS STREET, BOLTON, BL1 3DE</t>
  </si>
  <si>
    <t>1304-BOL</t>
  </si>
  <si>
    <t>549 CHORLEY NEW ROAD, BOLTON, BL1 5DP</t>
  </si>
  <si>
    <t>1308-BOL</t>
  </si>
  <si>
    <t>DEAN CONSERVATIVE CLUB, RAVEN ROAD, BL3 4QL</t>
  </si>
  <si>
    <t>1311-BOL</t>
  </si>
  <si>
    <t>BIRTENSHAW FARM, DARWEN ROAD, BROMLEY CROSS</t>
  </si>
  <si>
    <t>1321-BOL</t>
  </si>
  <si>
    <t>FORMER WESTHOUGHTON DEPOT, PARK ROAD, WESTHOUGHTON, BOLTON, BL5 3DE</t>
  </si>
  <si>
    <t>1322-BOL</t>
  </si>
  <si>
    <t>99 CHAPELTOWN ROAD, BROMLEY CROSS, BOLTON, BL7 9LZ</t>
  </si>
  <si>
    <t>1324-BOL</t>
  </si>
  <si>
    <t>St Catherine's Academy, Woodlands, Breightmet</t>
  </si>
  <si>
    <t>1325-BOL</t>
  </si>
  <si>
    <t>Century Lodge, Farnworth, BL4 7DJ</t>
  </si>
  <si>
    <t>1326-BOL</t>
  </si>
  <si>
    <t>Hayward School Site, Lever Edge Lane</t>
  </si>
  <si>
    <t>1327-BOL</t>
  </si>
  <si>
    <t>Back Minorca Street</t>
  </si>
  <si>
    <t>1330-BOL</t>
  </si>
  <si>
    <t>BOLTON OPEN GOLF CLUB, LONGSIGHT LANE, BOLTON, BL2 4JY</t>
  </si>
  <si>
    <t>1332-BOL</t>
  </si>
  <si>
    <t>Radcliffe Road Caravan Storage Site, Radcliffe Road, BL3 1AN</t>
  </si>
  <si>
    <t>1337-BOL</t>
  </si>
  <si>
    <t>LAND AT HALL LANE/WHITLEY STREET/LOXHAM STREET, FARNWORTH, BOLTON</t>
  </si>
  <si>
    <t>1338-BOL</t>
  </si>
  <si>
    <t>Halliwell Mills, Bertha Street, BL1 8AH</t>
  </si>
  <si>
    <t>1341-BOL</t>
  </si>
  <si>
    <t>Colemans, Chorley Old Road, Bolton, BL6 6QD</t>
  </si>
  <si>
    <t>1343-BOL</t>
  </si>
  <si>
    <t>692 Chorley Road, Westhoughton, Bolton, BL5 3NL</t>
  </si>
  <si>
    <t>1345-BOL</t>
  </si>
  <si>
    <t>Poplars Farm, Wingates Lane, Westhoughton, BL5 3LS</t>
  </si>
  <si>
    <t>137-BOL</t>
  </si>
  <si>
    <t>Harrowby Mill, Harrowby Street, Farnworth, BL4 7BT</t>
  </si>
  <si>
    <t>13P1.1</t>
  </si>
  <si>
    <t>Undershore Works</t>
  </si>
  <si>
    <t>144-BOL</t>
  </si>
  <si>
    <t>Wharf Mill, Kirkebrok Road, BL3 4JE</t>
  </si>
  <si>
    <t>148-BOL</t>
  </si>
  <si>
    <t>Ox Hey Lane, Lostock, BL6 4AP</t>
  </si>
  <si>
    <t>1533-BOL</t>
  </si>
  <si>
    <t>Manchester Road, Over Hulton, Bolton BL5 1BE</t>
  </si>
  <si>
    <t>1534-BOL</t>
  </si>
  <si>
    <t>Mills Brow Farm, Breeze Hill, Over Hulton, M46 9HL</t>
  </si>
  <si>
    <t>1535-BOL</t>
  </si>
  <si>
    <t>Spout Fold Farm, Rosemary Lane, Bolto, BL5 1BS</t>
  </si>
  <si>
    <t>1537-BOL</t>
  </si>
  <si>
    <t>Hillcrest, Dobb Brow Road, Westhoughton, BL5 2BB</t>
  </si>
  <si>
    <t>1555-BOL</t>
  </si>
  <si>
    <t>Sunset Business Park, Manchester Road, Kearsley, BL4 8RH</t>
  </si>
  <si>
    <t>1559-BOL</t>
  </si>
  <si>
    <t>Hoover-Candy Site, Breightmet Fold Lane, Breightmet, BL2 6PS</t>
  </si>
  <si>
    <t>1579-BOL</t>
  </si>
  <si>
    <t>TRINITY QUARTER CORE SHIFFNALL STREET/CARLTON ST/SALOP ST</t>
  </si>
  <si>
    <t>1580-BOL</t>
  </si>
  <si>
    <t>BOLTON BUS STATION REDEVELOPMENT</t>
  </si>
  <si>
    <t>1581-BOL</t>
  </si>
  <si>
    <t>CHEADLE SQUARE</t>
  </si>
  <si>
    <t>1582-BOL</t>
  </si>
  <si>
    <t>QUEEN STREET SOUTH</t>
  </si>
  <si>
    <t>1583-BOL</t>
  </si>
  <si>
    <t>10 Grimeford, Blackrod, Bolton, BL6 5LD</t>
  </si>
  <si>
    <t>1584-BOL</t>
  </si>
  <si>
    <t>Manor Golf Club, Manor Road, Kearsley, Bolton</t>
  </si>
  <si>
    <t>1587-BOL</t>
  </si>
  <si>
    <t>Lincoln House, Nelson Street, Bolton, BL3 2JW</t>
  </si>
  <si>
    <t>1588-BOL</t>
  </si>
  <si>
    <t>Old Cobblestones, Greenwoods Lane, Bolton, BL2 4EQ</t>
  </si>
  <si>
    <t>158-BOL</t>
  </si>
  <si>
    <t>Land off Wigan Road, Westhoughton, BL5 2AS</t>
  </si>
  <si>
    <t>1590-BOL</t>
  </si>
  <si>
    <t>Land at Junction Hatfield Road and Shepherd Cross Street, Bolton</t>
  </si>
  <si>
    <t>1591-BOL</t>
  </si>
  <si>
    <t>MERE BROW, CHORLEY OLD ROAD, HORWICH, BOLTON, BL6 6AX</t>
  </si>
  <si>
    <t>1592-BOL</t>
  </si>
  <si>
    <t>LAND NORTH OF CHRIST CHURCH, MARKLAND HILL, BOLTON, BL1 5AF</t>
  </si>
  <si>
    <t>1593-BOL</t>
  </si>
  <si>
    <t>96,106 &amp; PADDOCK, CHORLEY ROAD, WESTHOUGHTON, BOLTON, BL5 3PL</t>
  </si>
  <si>
    <t>1594-BOL</t>
  </si>
  <si>
    <t>HORWICH MOOR FARM, MATCHMOOR LANE, HORWICH, BOLTON, BL6 6PR</t>
  </si>
  <si>
    <t>1596-BOL</t>
  </si>
  <si>
    <t>LAND AT THE LAST DROP, HOSPITAL ROAD, BROMLEY CROSS, BOLTON, BL7 9PZ</t>
  </si>
  <si>
    <t>1598a-BOL</t>
  </si>
  <si>
    <t>LAND NORTH OF PLATT LANE, EAST OF PARK ROAD &amp; SOUTH OF CHEQUERBENT ROUNDABOUT, WESTHOUGHTON, BOLTON</t>
  </si>
  <si>
    <t>1598b-BOL</t>
  </si>
  <si>
    <t>LAND REAR OF FIVE ACRE FARM, RADCLIFFE ROAD, BOLTON, BL3 1AJ</t>
  </si>
  <si>
    <t>1599a-BOL</t>
  </si>
  <si>
    <t>St Osmunds Primary</t>
  </si>
  <si>
    <t>1599b-BOL</t>
  </si>
  <si>
    <t>OUSEL NEST HOUSE, GRANGE ROAD, BROMLEY CROSS, BOLTON, BL7 9AX</t>
  </si>
  <si>
    <t>1601-BOL</t>
  </si>
  <si>
    <t>THE WILLOWS, 41A REGENT ROAD, LOSTOCK, BOLTON, BL6 4DG</t>
  </si>
  <si>
    <t>1602-BOL</t>
  </si>
  <si>
    <t>RED ROCKS, 514 CHORLEY NEW ROAD, LOSTOCK, BOLTON, BL6 4JY</t>
  </si>
  <si>
    <t>1603-BOL</t>
  </si>
  <si>
    <t>HOLE HILL FARM, MATCHMOOR LANE, HORWICH, BOLTON, BL6 6PR</t>
  </si>
  <si>
    <t>1604-BOL</t>
  </si>
  <si>
    <t>LITTLE STANROSE FARM, COX GREEN ROAD, EGERTON, BOLTON, BL7 9RJ</t>
  </si>
  <si>
    <t>1605-BOL</t>
  </si>
  <si>
    <t>LAND AT SIDE AND FORMER BOWLING GREEN, REAR ERICOS ITALIAN RESTAURANT, 122 BRADSHAW BROW, BOLTON, BL2 3DD</t>
  </si>
  <si>
    <t>1609-BOL</t>
  </si>
  <si>
    <t>LAND AT MOSS LEA SITE B, BOLTON, BL1 6PL</t>
  </si>
  <si>
    <t>1610-BOL</t>
  </si>
  <si>
    <t>POOL STREET/BARK STREET</t>
  </si>
  <si>
    <t>16-BOL</t>
  </si>
  <si>
    <t>53 Regent Road, BL6 4BX</t>
  </si>
  <si>
    <t>172-BOL</t>
  </si>
  <si>
    <t>Haslam Mill, Marsh Fold Lane, BL1 3AS</t>
  </si>
  <si>
    <t>19-BOL</t>
  </si>
  <si>
    <t>HORWICH LOCOWORKS, MANSELL WAY, HORWICH, BL6 5NX</t>
  </si>
  <si>
    <t>1P1.1 10MU</t>
  </si>
  <si>
    <t>Bolton town centre - Merchants Quarter/Trinity Quarter</t>
  </si>
  <si>
    <t>1P1.1 19MU</t>
  </si>
  <si>
    <t>Bolton town centre - Knowledge Campus</t>
  </si>
  <si>
    <t>1P1.1 SO2</t>
  </si>
  <si>
    <t>Bolton town centre - Church Wharf</t>
  </si>
  <si>
    <t>1P1.110MU</t>
  </si>
  <si>
    <t>1P1.121MU</t>
  </si>
  <si>
    <t>Bolton town centre - Cultural Quarter/Cheadle Square</t>
  </si>
  <si>
    <t>1P6AP</t>
  </si>
  <si>
    <t>Moses Gate</t>
  </si>
  <si>
    <t>260-BOL</t>
  </si>
  <si>
    <t>BROOK SAW MILLS, Bolton Road, BL2 3EZ</t>
  </si>
  <si>
    <t>29-BOL</t>
  </si>
  <si>
    <t>OLD HALL LANE, BOLTON, BL6 4LJ</t>
  </si>
  <si>
    <t>2P1.1</t>
  </si>
  <si>
    <t>Barrs Fold Close</t>
  </si>
  <si>
    <t>2P6AP</t>
  </si>
  <si>
    <t>Halliwell Mills</t>
  </si>
  <si>
    <t>300-BOL</t>
  </si>
  <si>
    <t>Mather Street Mill, Mather Street, Bolton, BL3 6EZ</t>
  </si>
  <si>
    <t>31-BOL</t>
  </si>
  <si>
    <t>Land at Heaton Grange, Heaton Grange Drive, Bolton, BL1 5NE</t>
  </si>
  <si>
    <t>33E</t>
  </si>
  <si>
    <t>Express Industrial Estate C</t>
  </si>
  <si>
    <t>353-BOL</t>
  </si>
  <si>
    <t>Moss Rose Mill, Springfield Road, Bolton, BL1 2TW</t>
  </si>
  <si>
    <t>3P1.1</t>
  </si>
  <si>
    <t>Rivington Chase</t>
  </si>
  <si>
    <t>3P6AP</t>
  </si>
  <si>
    <t>Higher Swan Lane/Sunnyside</t>
  </si>
  <si>
    <t>3P6AP-BOL</t>
  </si>
  <si>
    <t>Higher Swan Lane Mixed Use Allocation</t>
  </si>
  <si>
    <t>44-BOL</t>
  </si>
  <si>
    <t>Earls Farm, Stitch Mi Lane, Bolton, BL2 4HT</t>
  </si>
  <si>
    <t>56-BOL</t>
  </si>
  <si>
    <t>Firwood School, Crompton Way, BL2  3BA</t>
  </si>
  <si>
    <t>574-BOL</t>
  </si>
  <si>
    <t>Land at Seymour Road, BL1 8PP</t>
  </si>
  <si>
    <t>623-BOL</t>
  </si>
  <si>
    <t>Sharples Court, Lever Street, Little Lever, BL3 1LH</t>
  </si>
  <si>
    <t>646-BOL</t>
  </si>
  <si>
    <t>British Aerospace, Oxhey Lane, Horwich, BL6 4BS</t>
  </si>
  <si>
    <t>688-BOL</t>
  </si>
  <si>
    <t>Back Fairhaven Road - 007, Fairhaven Road, BL1 8LB</t>
  </si>
  <si>
    <t>689-BOL</t>
  </si>
  <si>
    <t>Athlone Avenue 030k, Athlone Avenue, BL1 6QT</t>
  </si>
  <si>
    <t>691-BOL</t>
  </si>
  <si>
    <t>Handel Street -019, Handel Street, BL1 8BN</t>
  </si>
  <si>
    <t>6P6AP</t>
  </si>
  <si>
    <t>British Aerospace</t>
  </si>
  <si>
    <t>701-BOL</t>
  </si>
  <si>
    <t>Darwen Road, Darwen Road, Bolton, BL7 9JQ</t>
  </si>
  <si>
    <t>717-BOL</t>
  </si>
  <si>
    <t>Astley Lane, Bolton BL1 6NR</t>
  </si>
  <si>
    <t>720-BOL</t>
  </si>
  <si>
    <t>Breightmet Hall IV</t>
  </si>
  <si>
    <t>725-BOL</t>
  </si>
  <si>
    <t>Wasdale Avenue, Bolton, BL2 5JR</t>
  </si>
  <si>
    <t>727-BOL</t>
  </si>
  <si>
    <t>Newby Road - 004a, BL2 5EW</t>
  </si>
  <si>
    <t>734-BOL</t>
  </si>
  <si>
    <t>Yarrow Place - 021, BL1 3DN</t>
  </si>
  <si>
    <t>743-BOL</t>
  </si>
  <si>
    <t>Rushlake Drive, BL1 3RB</t>
  </si>
  <si>
    <t>744-BOL</t>
  </si>
  <si>
    <t>GILNOW GARDENS, Bolton, BL3 5NT</t>
  </si>
  <si>
    <t>745-BOL</t>
  </si>
  <si>
    <t>ESKRICK STREET, BL1 3DG</t>
  </si>
  <si>
    <t>747-BOL</t>
  </si>
  <si>
    <t>Redgate Way - 014C, Bolton, BL4 0NG</t>
  </si>
  <si>
    <t>748-BOL</t>
  </si>
  <si>
    <t>DEAN CLOSE, Bolton, BL4 9SD</t>
  </si>
  <si>
    <t>749-BOL</t>
  </si>
  <si>
    <t>Redgate Way- 014A, Bolton, BL4 0JX</t>
  </si>
  <si>
    <t>760-BOL</t>
  </si>
  <si>
    <t>LAND BETWEEN 377 AND 379 HIGHFIELD ROAD, FARNWORTH, BOLTON, BL4 0PQ</t>
  </si>
  <si>
    <t>761-BOL</t>
  </si>
  <si>
    <t>Plodder Lane - 028, BL4 0NH</t>
  </si>
  <si>
    <t>773-BOL</t>
  </si>
  <si>
    <t>Land Between 46 and 52 Crown Lane, Horwich, BL6 7TD</t>
  </si>
  <si>
    <t>784-BOL</t>
  </si>
  <si>
    <t>Carlton Close -b10, BL6 5DQ</t>
  </si>
  <si>
    <t>791-BOL</t>
  </si>
  <si>
    <t>Ramsbottom St - 004a, BL3 5AN</t>
  </si>
  <si>
    <t>7E</t>
  </si>
  <si>
    <t>Long Lane</t>
  </si>
  <si>
    <t>7P1.1</t>
  </si>
  <si>
    <t>Calvin Street, The Valley</t>
  </si>
  <si>
    <t>87058/11</t>
  </si>
  <si>
    <t>GREAT BANK ROAD, WESTHOUGHTON, BOLTON, BL5 3XU</t>
  </si>
  <si>
    <t>89159/12</t>
  </si>
  <si>
    <t>UNIVERSITY OF BOLTON STADIUM AND BOLTON ARENA, BURNDEN WAY, HORWICH, BOLTON, BL6 6JW</t>
  </si>
  <si>
    <t>8P1.1</t>
  </si>
  <si>
    <t>Watermead</t>
  </si>
  <si>
    <t>907-BOL</t>
  </si>
  <si>
    <t>St Paul's Mill, Barbara Street, BL3 6SX</t>
  </si>
  <si>
    <t>908-BOL</t>
  </si>
  <si>
    <t>CLEGG STREET, BOLTON, BL2 6BL</t>
  </si>
  <si>
    <t>920-BOL</t>
  </si>
  <si>
    <t>Crompton Avenue - s09- Breightmet, BL2 6PQ</t>
  </si>
  <si>
    <t>921-BOL</t>
  </si>
  <si>
    <t>Deepdale Road, Bolton, BL2 5LP</t>
  </si>
  <si>
    <t>922-BOL</t>
  </si>
  <si>
    <t>Milnthorpe Road 1 - S11 - Breightmet, Bolton, BL2 6PW</t>
  </si>
  <si>
    <t>925-BOL</t>
  </si>
  <si>
    <t>Red Bridge Mill 1 - s17a- Breightmet, BL2 5PB</t>
  </si>
  <si>
    <t>927-BOL</t>
  </si>
  <si>
    <t>Back Bury Road South, Bolton, BL2 6EA</t>
  </si>
  <si>
    <t>928-BOL</t>
  </si>
  <si>
    <t>Garstang Avenue 2 - s39 - Breightmet, 6JT</t>
  </si>
  <si>
    <t>930-BOL</t>
  </si>
  <si>
    <t>Inverbeg Drive 2 - s42b - Breightmet, BL2 6NA</t>
  </si>
  <si>
    <t>931-BOL</t>
  </si>
  <si>
    <t>Harpford Close - s50 - Breightmet, BL2 6TN</t>
  </si>
  <si>
    <t>93442/15</t>
  </si>
  <si>
    <t>SCOT LANE, BLACKROD, BOLTON, BL6 5SG</t>
  </si>
  <si>
    <t>938-BOL</t>
  </si>
  <si>
    <t>Gorses Road, Bolton, BL3 1SS</t>
  </si>
  <si>
    <t>940-BOL</t>
  </si>
  <si>
    <t>Radcliffe Road 6, Bolton, BL3 1RL</t>
  </si>
  <si>
    <t>94116/15</t>
  </si>
  <si>
    <t>DRA Offices, Paragon Business Park, Chorley New Road, Horwich, Bolton, BL6 6HG</t>
  </si>
  <si>
    <t>947-BOL</t>
  </si>
  <si>
    <t>Holly Grove -s12, BL1 6DW</t>
  </si>
  <si>
    <t>95143/15</t>
  </si>
  <si>
    <t>Land at Europa Way, STONECLOUGH, RADCLIFFE, M26 9HE</t>
  </si>
  <si>
    <t>95354/15</t>
  </si>
  <si>
    <t>Cambrian Business Park, Derby Street, Bolton, BL3 6JF</t>
  </si>
  <si>
    <t>957-BOL</t>
  </si>
  <si>
    <t>Masefield Drive 1 -s29, BL4 9TF</t>
  </si>
  <si>
    <t>961-BOL</t>
  </si>
  <si>
    <t>Lowther Street -s28 -Great Lever, BL3 2HP</t>
  </si>
  <si>
    <t>963-BOL</t>
  </si>
  <si>
    <t>Rishton Avenue-S30-Great Lever, BL3 2EW</t>
  </si>
  <si>
    <t>964-BOL</t>
  </si>
  <si>
    <t>Finney Street -s34 - Great Lever, BL3 6QG</t>
  </si>
  <si>
    <t>966-BOL</t>
  </si>
  <si>
    <t>Roxalina Street - s39- Great Lever, BL3 6UP</t>
  </si>
  <si>
    <t>96891/16</t>
  </si>
  <si>
    <t>CHEQUERBENT WORKS, MANCHESTER ROAD, OVER HULTON, BOLTON, BL5 3JF</t>
  </si>
  <si>
    <t>970-BOL</t>
  </si>
  <si>
    <t>Nixon Road South, Bolton, BL3 3PN</t>
  </si>
  <si>
    <t>971-BOL</t>
  </si>
  <si>
    <t>The Meade - s58- Great Lever, BL3 3HB</t>
  </si>
  <si>
    <t>97211/16</t>
  </si>
  <si>
    <t>Land at Phoenix Street, Bolton, BL1 2SY</t>
  </si>
  <si>
    <t>973-BOL</t>
  </si>
  <si>
    <t>Dealey Road, Bolton, BL3 4QL</t>
  </si>
  <si>
    <t>975-BOL</t>
  </si>
  <si>
    <t>Eldercot Road 3 -s21-Higher Deane, BL3 4DZ</t>
  </si>
  <si>
    <t>976-BOL</t>
  </si>
  <si>
    <t>Wardlow Street - s22 - Higher Deane, BL3 4EP</t>
  </si>
  <si>
    <t>983-BOL</t>
  </si>
  <si>
    <t>Suffolk Close, Little Lever, BL3 1XJ</t>
  </si>
  <si>
    <t>984-BOL</t>
  </si>
  <si>
    <t>Nandywell -s100, BL3 1JS</t>
  </si>
  <si>
    <t>986-BOL</t>
  </si>
  <si>
    <t>Lever Gardens, Little Lever, BL3 1LH</t>
  </si>
  <si>
    <t>988-BOL</t>
  </si>
  <si>
    <t>Victory Road, Little Lever, BL3 1QY</t>
  </si>
  <si>
    <t>989b-BOL</t>
  </si>
  <si>
    <t>Park Road (residual allocation 52SC)</t>
  </si>
  <si>
    <t>990-BOL</t>
  </si>
  <si>
    <t>Church Street 1-s26, BL3 1EF</t>
  </si>
  <si>
    <t>998-BOL</t>
  </si>
  <si>
    <t>Howard Avenue 1 - s58, BL4 8DN</t>
  </si>
  <si>
    <t>9P1.1</t>
  </si>
  <si>
    <t>Mill Street</t>
  </si>
  <si>
    <t>HLA-120</t>
  </si>
  <si>
    <t>LAND ADJACENT TO 26 MARTIN AVENUE, LITTLE LEVER, BOLTON, BL3 1NX</t>
  </si>
  <si>
    <t>HLA-121</t>
  </si>
  <si>
    <t>LAND ADJACENT TO 32A VICTORY ROAD, LITTLE LEVER, BOLTON, BL3 1QY</t>
  </si>
  <si>
    <t>HLA-122</t>
  </si>
  <si>
    <t>REGENT HOUSE, 617 CHORLEY NEW ROAD, LOSTOCK, BOLTON, BL6 4DL</t>
  </si>
  <si>
    <t>HLA-124</t>
  </si>
  <si>
    <t>SITE OF FORMER CITY HOTEL, 37-39 ESKRICK STREET, BOLTON, BL1 3EN</t>
  </si>
  <si>
    <t>HLA-127</t>
  </si>
  <si>
    <t>ARKWRIGHTS ALE HOUSE, 1 VALLETTS LANE, BOLTON, BL1 6DT</t>
  </si>
  <si>
    <t>HLA-134</t>
  </si>
  <si>
    <t>LAND AT MASON CLOUGH (REAR OF 16-28 WHITEGATE DRIVE), BOLTON</t>
  </si>
  <si>
    <t>HLA-138</t>
  </si>
  <si>
    <t>REAR OF LODORE, 104 JUNCTION ROAD, BOLTON, BL3 4NE</t>
  </si>
  <si>
    <t>HLA-148</t>
  </si>
  <si>
    <t>14 MANOR ROAD, HORWICH, BOLTON, BL6 6AR</t>
  </si>
  <si>
    <t>HLA-164</t>
  </si>
  <si>
    <t>VALE HOUSE, VALE AVENUE, HORWICH, BOLTON, BL6 5RF</t>
  </si>
  <si>
    <t>HLA-168</t>
  </si>
  <si>
    <t>LAND ADJACENT 2 NEW TEMPEST ROAD, LOSTOCK, BOLTON, BL6 4ER</t>
  </si>
  <si>
    <t>HLA-169</t>
  </si>
  <si>
    <t>HOLLYWOOD LODGE, 560 CHORLEY NEW ROAD, LOSTOCK, BOLTON, BL6 4LA</t>
  </si>
  <si>
    <t>HLA-174</t>
  </si>
  <si>
    <t>BOUNDARY BUNGALOW, CHORLEY OLD ROAD, HORWICH, BOLTON, BL6 6QB</t>
  </si>
  <si>
    <t>HLA-175</t>
  </si>
  <si>
    <t>CAR SALES ADJACENT TO BROMILOW ARMS, LOSTOCK LANE, LOSTOCK, BOLTON, BL6 4BP</t>
  </si>
  <si>
    <t>HLA-177</t>
  </si>
  <si>
    <t>WESTHOUGHTON CRICKET CLUB, ST GEORGE'S OVAL, CAPPADOCIA WAY, WESTHOUGHTON, BOLTON, BL5 2GG</t>
  </si>
  <si>
    <t>HLA-178</t>
  </si>
  <si>
    <t>WOODBINE HOUSE, MILL LANE, WESTHOUGHTON, BOLTON, BL5 2DN</t>
  </si>
  <si>
    <t>HLA-181</t>
  </si>
  <si>
    <t>SPA MILL, SPA ROAD, BOLTON, BL1 4AG</t>
  </si>
  <si>
    <t>HLA-182</t>
  </si>
  <si>
    <t>LAND OFF CROMPTON ROAD, STONECLOUGH, BOLTON</t>
  </si>
  <si>
    <t>HLA-183</t>
  </si>
  <si>
    <t>CROMPTON ROAD, STONECLOUGH RADCLIFFE, BOLTON, MANCHESTER, M26 1RJ</t>
  </si>
  <si>
    <t>HLA-188</t>
  </si>
  <si>
    <t>105-107 BLACKBURN ROAD, BOLTON, BL1 8HF</t>
  </si>
  <si>
    <t>HLA-189</t>
  </si>
  <si>
    <t>351 MOSS BANK WAY, BOLTON, BL1 3LR</t>
  </si>
  <si>
    <t>HLA-190</t>
  </si>
  <si>
    <t>148-152 CROOK STREET, BOLTON, BL3 6AS</t>
  </si>
  <si>
    <t>HLA-191</t>
  </si>
  <si>
    <t>BRIDGEMAN BUILDINGS, EXCHANGE STREET, BOLTON, BL1 1RS</t>
  </si>
  <si>
    <t>HLA-192</t>
  </si>
  <si>
    <t>231 ST GEORGES ROAD, BOLTON, BL1 2PG</t>
  </si>
  <si>
    <t>HLA-194</t>
  </si>
  <si>
    <t>25 WOOD STREET, BOLTON, BL1 1EB</t>
  </si>
  <si>
    <t>HLA-197</t>
  </si>
  <si>
    <t>LAND AT THE FOLDS, BLACKROD, BOLTON, BL6 5DP</t>
  </si>
  <si>
    <t>HLA-198</t>
  </si>
  <si>
    <t>STEPPING HOUSE/LODGE, RAVENHURST DRIVE, BOLTON, BL1 5DL</t>
  </si>
  <si>
    <t>HLA-200</t>
  </si>
  <si>
    <t>73 HARPERS LANE, BOLTON, BL1 6HU</t>
  </si>
  <si>
    <t>HLA-203</t>
  </si>
  <si>
    <t>26 LOSTOCK JUNCTION LANE, LOSTOCK, BOLTON, BL6 4JR</t>
  </si>
  <si>
    <t>HLA-207</t>
  </si>
  <si>
    <t>2 FARLEIGH CLOSE, WESTHOUGHTON, BOLTON, BL5 3ES</t>
  </si>
  <si>
    <t>HLA-208</t>
  </si>
  <si>
    <t>38 NEWBROOK ROAD, BOLTON, BL5 1ER</t>
  </si>
  <si>
    <t>HLA-214</t>
  </si>
  <si>
    <t>8 LINKS DRIVE, LOSTOCK, BOLTON, BL6 4AE</t>
  </si>
  <si>
    <t>HLA-215</t>
  </si>
  <si>
    <t>LAND ADJACENT FORMER HOWCROFT INN, BACK LANE, BOLTON</t>
  </si>
  <si>
    <t>HLA-216</t>
  </si>
  <si>
    <t>2 GREGORY AVENUE, BOLTON, BL2 6HS</t>
  </si>
  <si>
    <t>HLA-217</t>
  </si>
  <si>
    <t>LAND ADJACENT 235 MANCHESTER ROAD, BOLTON, BL3 2QP</t>
  </si>
  <si>
    <t>HLA-219</t>
  </si>
  <si>
    <t>LAND ADJ 104 GREENBARN WAY, BLACKROD, &amp; REAR GARDEN 340 MANCHESTER RD, BLACKROD</t>
  </si>
  <si>
    <t>HLA-220</t>
  </si>
  <si>
    <t>LAND ADJACENT THE ROWANS, BOLTON</t>
  </si>
  <si>
    <t>HLA-221</t>
  </si>
  <si>
    <t>86 LEE LANE, HORWICH, BOLTON, BL6 7AE</t>
  </si>
  <si>
    <t>HLA-224</t>
  </si>
  <si>
    <t>18 MEALHOUSE LANE, BOLTON, BL1 1DD</t>
  </si>
  <si>
    <t>HLA-228</t>
  </si>
  <si>
    <t>GROUND FLOOR, 19 BARK STREET EAST, BOLTON, BL1 2BQ</t>
  </si>
  <si>
    <t>HLA-229</t>
  </si>
  <si>
    <t>CORRALYNN, CHORLEY OLD ROAD, HORWICH, BOLTON, BL6 6PS</t>
  </si>
  <si>
    <t>HLA-230</t>
  </si>
  <si>
    <t>THE PADDOCK, DUNSCAR FOLD, EGERTON, BOLTON, BL7 9EH</t>
  </si>
  <si>
    <t>HLA-232</t>
  </si>
  <si>
    <t>2 THE GRANGE, WESTHOUGHTON, BOLTON, BL5 2DQ</t>
  </si>
  <si>
    <t>HLA-233</t>
  </si>
  <si>
    <t>LAND ADJ. 11 HOREB STREET</t>
  </si>
  <si>
    <t>HLA-234</t>
  </si>
  <si>
    <t>14 HIGHER MARKET STREET, FARNWORTH, BOLTON, BL4 9AJ</t>
  </si>
  <si>
    <t>HLA-235</t>
  </si>
  <si>
    <t>LAND ADJ TO FERNSIDE COURT, FERNSIDE, STONECLOUGH RADCLIFFE, BOLTON, MANCHESTER, M26 1QF</t>
  </si>
  <si>
    <t>HLA-236</t>
  </si>
  <si>
    <t>LAND ADJACENT 12 WOODSIDE PLACE, BOLTON, BL2 1PL</t>
  </si>
  <si>
    <t>HLA-237</t>
  </si>
  <si>
    <t>13 SPRINGFIELD, STONECLOUGH RADCLIFFE, BOLTON, MANCHESTER, M26 1ES</t>
  </si>
  <si>
    <t>HLA-240</t>
  </si>
  <si>
    <t>51 HIGHER SHADY LANE, BROMLEY CROSS, BOLTON, BL7 9AQ</t>
  </si>
  <si>
    <t>HLA-250</t>
  </si>
  <si>
    <t>68 CHORLEY OLD ROAD, BOLTON, BL1 3AE</t>
  </si>
  <si>
    <t>HLA-251</t>
  </si>
  <si>
    <t>208/210 HALLIWELL ROAD, BOLTON, BL1 3QJ</t>
  </si>
  <si>
    <t>HLA-253</t>
  </si>
  <si>
    <t>18 KILDARE STREET, FARNWORTH, BOLTON, BL4 9NP</t>
  </si>
  <si>
    <t>HLA-254</t>
  </si>
  <si>
    <t>MBE CAR SALES, HIGH STREET, LITTLE LEVER, BOLTON, BL3 1NB</t>
  </si>
  <si>
    <t>HLA-256</t>
  </si>
  <si>
    <t>LAND OFF FORESTER HILL AVENUE, BOLTON</t>
  </si>
  <si>
    <t>HLA-257</t>
  </si>
  <si>
    <t>208 ST GEORGES ROAD, BOLTON, BL1 2PH</t>
  </si>
  <si>
    <t>HLA-258</t>
  </si>
  <si>
    <t>HARTS ITH HOLE FARM, WEARISH LANE, WESTHOUGHTON, BOLTON, BL5 2DG</t>
  </si>
  <si>
    <t>HLA-259</t>
  </si>
  <si>
    <t>LAND OPPOSITE WINGATES MOTORS, WINGATES LANE, WESTHOUGHTON, BOLTON</t>
  </si>
  <si>
    <t>HLA-260</t>
  </si>
  <si>
    <t>HLA-268</t>
  </si>
  <si>
    <t>RADLINS FARM, DICCONSON LANE, WESTHOUGHTON, BOLTON, BL5 3NW</t>
  </si>
  <si>
    <t>HLA-271</t>
  </si>
  <si>
    <t>473 CHORLEY NEW ROAD, HORWICH, BOLTON, BL6 6EJ</t>
  </si>
  <si>
    <t>HLA-279</t>
  </si>
  <si>
    <t>LAND ADJ 18 KILDARE STREET, FARNWORTH, BOLTON, BL4 9NP</t>
  </si>
  <si>
    <t>HLA-282</t>
  </si>
  <si>
    <t>LANCASTER HOUSE, BENTINCK STREET, FARNWORTH, BOLTON, BL4 7EP</t>
  </si>
  <si>
    <t>HLA-283</t>
  </si>
  <si>
    <t>77A HAWTHORNE STREET, BOLTON</t>
  </si>
  <si>
    <t>HLA-286</t>
  </si>
  <si>
    <t>SIBBERINGS BARN, HALF ACRE LANE, BLACKROD, BOLTON, BL6 5LR</t>
  </si>
  <si>
    <t>HLA-287</t>
  </si>
  <si>
    <t>8 HALF ACRE LANE, BLACKROD, BOLTON, BL6 5AL</t>
  </si>
  <si>
    <t>HLA-288</t>
  </si>
  <si>
    <t>SALVATION ARMY, BACK CHURCH STREET, BOLTON, BL1 2LJ</t>
  </si>
  <si>
    <t>HLA-289</t>
  </si>
  <si>
    <t>124 NEWPORT STREET, BOLTON, BL3 6AB</t>
  </si>
  <si>
    <t>HLA-290</t>
  </si>
  <si>
    <t>2 HARRISON STREET, HORWICH, BOLTON, BL6 7AH</t>
  </si>
  <si>
    <t>HLA-291</t>
  </si>
  <si>
    <t>LAND AT KIRKBY ROAD, HEATON, BOLTON,</t>
  </si>
  <si>
    <t>HLA-292</t>
  </si>
  <si>
    <t>2-4 NEWFIELD COURT, CHURCH STREET, WESTHOUGHTON, BOLTON, BL5 3SA</t>
  </si>
  <si>
    <t>HLA-294</t>
  </si>
  <si>
    <t>533-539 CHORLEY NEW ROAD, HORWICH, BOLTON, BL6 6JT</t>
  </si>
  <si>
    <t>HLA-295</t>
  </si>
  <si>
    <t>19-23 MANCHESTER ROAD, BOLTON, BL2 1EH</t>
  </si>
  <si>
    <t>HLA-296</t>
  </si>
  <si>
    <t>18 ST GEORGES STREET, BOLTON, BL1 2EN</t>
  </si>
  <si>
    <t>HLA-297</t>
  </si>
  <si>
    <t>456A CHORLEY NEW ROAD, BOLTON, BOLTON, BL1 5AZ</t>
  </si>
  <si>
    <t>HLA-298</t>
  </si>
  <si>
    <t>PLOT 5, HAWTHORN BANK, BOLTON</t>
  </si>
  <si>
    <t>HLA-305</t>
  </si>
  <si>
    <t>458 MANCHESTER ROAD, BLACKROD, BOLTON, BL6 5SU</t>
  </si>
  <si>
    <t>HLA-309</t>
  </si>
  <si>
    <t>106-110 ST GEORGES ROAD, BOLTON, BL1 2BZ</t>
  </si>
  <si>
    <t>HLA-311</t>
  </si>
  <si>
    <t>74 ALBERT ROAD WEST, BOLTON, BL1 5HW</t>
  </si>
  <si>
    <t>HLA-312</t>
  </si>
  <si>
    <t>GARAGE COLONY, DORSET CLOSE, FARNWORTH, BOLTON</t>
  </si>
  <si>
    <t>HLA-314</t>
  </si>
  <si>
    <t>206 ST GEORGES ROAD, BOLTON, BL1 2PH</t>
  </si>
  <si>
    <t>HLA-315</t>
  </si>
  <si>
    <t>LAND ADJACENT 120 WILLOWS LANE, BOLTON, BL3 4AB</t>
  </si>
  <si>
    <t>HLA-316</t>
  </si>
  <si>
    <t>HEATHFIELD FARM, PLODDER LANE, BOLTON, BL5 1AL</t>
  </si>
  <si>
    <t>HLA-318</t>
  </si>
  <si>
    <t>757 MANCHESTER ROAD, OVER HULTON, BL5 1BA</t>
  </si>
  <si>
    <t>HLA-320</t>
  </si>
  <si>
    <t>66-68 LEE LANE, HORWICH, BOLTON, BL6 7AE</t>
  </si>
  <si>
    <t>HLA-321</t>
  </si>
  <si>
    <t>DERELICT POCKETS SNOOKER CLUB, MARKET STREET, WESTHOUGHTON, BOLTON, BL5 3AZ</t>
  </si>
  <si>
    <t>HLA-322</t>
  </si>
  <si>
    <t>BREIGHTMET METHODIST CHURCH, BURY ROAD, BOLTON, BL2 6PY</t>
  </si>
  <si>
    <t>HLA-323</t>
  </si>
  <si>
    <t>LAND TO REAR OF 6-18 LONGSIGHT, HARWOOD, BOLTON, BL2 3HR</t>
  </si>
  <si>
    <t>HLA-326</t>
  </si>
  <si>
    <t>6 FOREST DRIVE, WESTHOUGHTON, BOLTON, BL5 3DH</t>
  </si>
  <si>
    <t>HLA-328</t>
  </si>
  <si>
    <t>LAND ADJACENT 14 FACTORY HILL, HORWICH, BOLTON, BL6 6RZ</t>
  </si>
  <si>
    <t>HLA-329</t>
  </si>
  <si>
    <t>73 DELPH BROOK WAY, EGERTON, BOLTON, BL7 9TU</t>
  </si>
  <si>
    <t>HLA-333</t>
  </si>
  <si>
    <t>THOMAS COURT, TOPPINGS GREEN, BROMLEY CROSS, BOLTON, BL7 9JX</t>
  </si>
  <si>
    <t>HLA-334</t>
  </si>
  <si>
    <t>LAND AT BOLTON ROAD, KEARSLEY, BOLTON, BL4</t>
  </si>
  <si>
    <t>HLA-338</t>
  </si>
  <si>
    <t>LAND ADJ. 31 ST BARTHOLOMEW STREET, BOLTON, BL3 2AQ</t>
  </si>
  <si>
    <t>HLA-341</t>
  </si>
  <si>
    <t>66 ST GEORGES ROAD, BOLTON, BL1 2DD</t>
  </si>
  <si>
    <t>HLA-344</t>
  </si>
  <si>
    <t>THE CLOCK FACE, 65 OLD HALL STREET, KEARSLEY, BOLTON, BL4 8HJ</t>
  </si>
  <si>
    <t>HLA-345</t>
  </si>
  <si>
    <t>LAND AJ. 110 BARTON ROAD, FARNWORTH, BOLTON, BL4 9PT</t>
  </si>
  <si>
    <t>HLA-346</t>
  </si>
  <si>
    <t>230 CHURCH STREET, WESTHOUGHTON, BOLTON, BL5 3QW</t>
  </si>
  <si>
    <t>HLA-350</t>
  </si>
  <si>
    <t>THE GYPSYS TENT, 178 DEANSGATE, BOLTON, BL1 4AB</t>
  </si>
  <si>
    <t>HLA-353</t>
  </si>
  <si>
    <t>LAND AT DEEPDALE ROAD, BOLTON, BL2</t>
  </si>
  <si>
    <t>HLA-355</t>
  </si>
  <si>
    <t>586 BLACKBURN ROAD, BOLTON, BL1 7AL</t>
  </si>
  <si>
    <t>HLA-356</t>
  </si>
  <si>
    <t>30-32 VICTORY ROAD, LITTLE LEVER, BOLTON, BL3 1QY</t>
  </si>
  <si>
    <t>HLA-392</t>
  </si>
  <si>
    <t>448-450 DARWEN ROAD, BROMLEY CROSS, BOLTON, BL7 9HZ</t>
  </si>
  <si>
    <t>HLA-397</t>
  </si>
  <si>
    <t>PENNINGTON FOLD FARM, LITTLE SCOTLAND, BLACKROD, BOLTON, BL6 5LW</t>
  </si>
  <si>
    <t>HLA-398</t>
  </si>
  <si>
    <t>AGRICULTURAL BUILDING, MOSS FOLD FARM, BRADSHAW ROAD, BOLTON BL2 4JP</t>
  </si>
  <si>
    <t>HLA-400</t>
  </si>
  <si>
    <t>LAND BETWEEN 29 AND 33 LEVER EDGE LANE, BOLTON, BL3 3HU</t>
  </si>
  <si>
    <t>HLA-401</t>
  </si>
  <si>
    <t>160-164 TONGE MOOR ROAD, BOLTON, BL2 2HN</t>
  </si>
  <si>
    <t>HLA-402</t>
  </si>
  <si>
    <t>FORMER SUNDAY SCHOOL, NEW CHAPEL LANE, HORWICH, BOLTON, B</t>
  </si>
  <si>
    <t>HLA-404</t>
  </si>
  <si>
    <t>LAND AT BRIDGE STREET, HORWICH, BOLTON, BL6 7BT</t>
  </si>
  <si>
    <t>HLA-406</t>
  </si>
  <si>
    <t>58-60 DEANSGATE, BOLTON, MANCHESTER, BL1 1BG</t>
  </si>
  <si>
    <t>HLA-407</t>
  </si>
  <si>
    <t>THE BUNGALOW, HARRY FOLD FARM, BRADSHAW ROAD, BOLTON, BL2 4JS</t>
  </si>
  <si>
    <t>HLA-410</t>
  </si>
  <si>
    <t>VACANT LAND (FORMER PLAYGROUND), WEAVERS GREEN, FARNWORTH, BOLTON</t>
  </si>
  <si>
    <t>HLA-411</t>
  </si>
  <si>
    <t>STATION HOUSE, HIGHER SHADY LANE, BROMLEY CROSS, BOLTON, BL7 9AQ</t>
  </si>
  <si>
    <t>HLA-414</t>
  </si>
  <si>
    <t>1468 JUNCTION ROAD WEST, LOSTOCK, BOLTON, BL6 4EG</t>
  </si>
  <si>
    <t>HLA-416</t>
  </si>
  <si>
    <t>LAND ADJ. TONGE MOOR ROAD, BOLTON</t>
  </si>
  <si>
    <t>HLA-419</t>
  </si>
  <si>
    <t>47 BRADSHAWGATE, BOLTON, BL1 1DR</t>
  </si>
  <si>
    <t>HLA-420</t>
  </si>
  <si>
    <t>LAND AT GARTHMERE ROAD, ATHERTON, BOLTON M46 9GT</t>
  </si>
  <si>
    <t>HLA-421</t>
  </si>
  <si>
    <t>287 CHORLEY NEW ROAD, BOLTON, BOLTON, BL1 5BR</t>
  </si>
  <si>
    <t>HLA-423</t>
  </si>
  <si>
    <t>LAND ADJ. 8 YORK STREET, FARNWORTH, BOLTON, BL4 9DF</t>
  </si>
  <si>
    <t>HLA-426</t>
  </si>
  <si>
    <t>280 WIGAN ROAD, BOLTON, BL3 5QT</t>
  </si>
  <si>
    <t>HLA-427</t>
  </si>
  <si>
    <t>1 &amp; 2 METCALFS YARD, BLACKROD, BOLTON, BL6 5AX</t>
  </si>
  <si>
    <t>HLA-428</t>
  </si>
  <si>
    <t>200-202 CHORLEY NEW ROAD, HORWICH, BOLTON, BL6 5NP</t>
  </si>
  <si>
    <t>HLA-429</t>
  </si>
  <si>
    <t>32 CHURCH STREET, HORWICH, BOLTON, BL6 6AD</t>
  </si>
  <si>
    <t>HLA-430</t>
  </si>
  <si>
    <t>OLD FOLD FARM, OLD FOLD ROAD, WESTHOUGHTON, BOLTON, BL5 2BY</t>
  </si>
  <si>
    <t>HLA-431</t>
  </si>
  <si>
    <t>37 WINTER HEY LANE, HORWICH, BOLTON, BL6 7AD</t>
  </si>
  <si>
    <t>HLA-432</t>
  </si>
  <si>
    <t>LAND ADJACENT 54 HIGHER SHADY LANE, BROMLEY CROSS, BOLTON, BL7 9AQ</t>
  </si>
  <si>
    <t>HLA-433</t>
  </si>
  <si>
    <t>631 CHORLEY NEW ROAD, LOSTOCK, BOLTON, BL6 4AA</t>
  </si>
  <si>
    <t>HLA-434</t>
  </si>
  <si>
    <t>104 SEYMOUR ROAD, BOLTON, BL1 8PU</t>
  </si>
  <si>
    <t>HLA-435</t>
  </si>
  <si>
    <t>GARDEN ADJ 321 MANCHESTER ROAD, BLACKROD, BOLTON, BL6 5BE</t>
  </si>
  <si>
    <t>HLA-437</t>
  </si>
  <si>
    <t>60-62 HARVEY STREET, BOLTON, BL1 8BG</t>
  </si>
  <si>
    <t>HLA-439</t>
  </si>
  <si>
    <t>114 CHORLEY ROAD, WESTHOUGHTON, BOLTON, BL5 3PN</t>
  </si>
  <si>
    <t>HLA-440</t>
  </si>
  <si>
    <t>9 CRAWFORD AVENUE, BOLTON, BL2 1JQ</t>
  </si>
  <si>
    <t>HLA-441</t>
  </si>
  <si>
    <t>273-273A BLACKBURN ROAD, EGERTON, BOLTON, BL7 9SN</t>
  </si>
  <si>
    <t>HLA-442</t>
  </si>
  <si>
    <t>81-83 MARKET STREET, FARNWORTH, BOLTON, BL4 7NS</t>
  </si>
  <si>
    <t>HLA-443</t>
  </si>
  <si>
    <t>364 TEMPEST ROAD, LOSTOCK, BOLTON, BL6 4HS</t>
  </si>
  <si>
    <t>HLA-444</t>
  </si>
  <si>
    <t>136 CHORLEY OLD ROAD, BOLTON, BL1 3AT</t>
  </si>
  <si>
    <t>HLA-445</t>
  </si>
  <si>
    <t>LAND AT REAR OF 671 SALFORD ROAD, BOLTON</t>
  </si>
  <si>
    <t>HLA-448</t>
  </si>
  <si>
    <t>295A BLACKBURN ROAD, BOLTON, BL1 8HB</t>
  </si>
  <si>
    <t>HLA-449</t>
  </si>
  <si>
    <t>89 DICCONSON LANE, WESTHOUGHTON, BOLTON, WN2 1QD</t>
  </si>
  <si>
    <t>HLA-451</t>
  </si>
  <si>
    <t>LAND BETWEEN 462-456 CHORLEY OLD ROAD, BOLTON, BL1 6AG</t>
  </si>
  <si>
    <t>HLA-452</t>
  </si>
  <si>
    <t>UNIT 7 FISHBROOK INDUSTRIAL ESTATE, STONECLOUGH ROAD, KEARSLEY, BOLTON, BL4 8NF</t>
  </si>
  <si>
    <t>HLA-453</t>
  </si>
  <si>
    <t>3 LAMBETH CLOSE, HORWICH, BOLTON, BL6 6DQ</t>
  </si>
  <si>
    <t>HLA-454</t>
  </si>
  <si>
    <t>33-35 TOMLINSON STREET, HORWICH, BOLTON, BL6 5QR</t>
  </si>
  <si>
    <t>HLA-455</t>
  </si>
  <si>
    <t>349 CHORLEY NEW ROAD, HORWICH, BOLTON, BL6 6DT</t>
  </si>
  <si>
    <t>HLA-456</t>
  </si>
  <si>
    <t>LAND ADJACENT TO 3 BOWSTONE HILL COTTAGES, BOWSTONE HILL ROAD, BOLTON, BL2 4LS</t>
  </si>
  <si>
    <t>HLA-462</t>
  </si>
  <si>
    <t>46 GREENLAND ROAD, BOLTON, BL3 2EG</t>
  </si>
  <si>
    <t>HLA-464</t>
  </si>
  <si>
    <t>295 CHORLEY NEW ROAD, HORWICH, BOLTON, BL6 5NN</t>
  </si>
  <si>
    <t>HLA-465</t>
  </si>
  <si>
    <t>HILLCROFT, DARK LANE, BLACKROD, BOLTON, BL6 5JL</t>
  </si>
  <si>
    <t>HLA-466</t>
  </si>
  <si>
    <t>CHESHIRE HOUSE, 185 ST JOHNS ROAD, LOSTOCK, BOLTON, BL6 4HD</t>
  </si>
  <si>
    <t>HLA-467</t>
  </si>
  <si>
    <t>2 WADE BANK, WESTHOUGHTON, BOLTON, BL5 2QW</t>
  </si>
  <si>
    <t>HLA-468</t>
  </si>
  <si>
    <t>DAWSON HOUSE, 41 CHAPELTOWN ROAD, BROMLEY CROSS, BOLTON, BL7 9LY</t>
  </si>
  <si>
    <t>HLA-469</t>
  </si>
  <si>
    <t>LAND ADJ. JACKSON STREET, FARNWORTH, BOLTON, BL4</t>
  </si>
  <si>
    <t>HLA-470</t>
  </si>
  <si>
    <t>264 BLACKBURN ROAD, BOLTON, BL1 8DT</t>
  </si>
  <si>
    <t>HLA-472</t>
  </si>
  <si>
    <t>3-5 CHURCHGATE, BOLTON, BL1 1HU</t>
  </si>
  <si>
    <t>HLA-473</t>
  </si>
  <si>
    <t>135-137 MARKET STREET, FARNWORTH, BOLTON, BL4 8EX</t>
  </si>
  <si>
    <t>HLA-474</t>
  </si>
  <si>
    <t>271 MANCHESTER ROAD, KEARSLEY, BOLTON, BL4 8RD</t>
  </si>
  <si>
    <t>HLA-475</t>
  </si>
  <si>
    <t>TONGE FOLD UCAN CENTRE, 9-11 DUNSTAN STREET, BOLTON, BL2 6AT</t>
  </si>
  <si>
    <t>HLA-476</t>
  </si>
  <si>
    <t>32 MOOR LANE, BOLTON, BL1 4TH</t>
  </si>
  <si>
    <t>HLA-477</t>
  </si>
  <si>
    <t>1 THURSTONS, WESTHOUGHTON, BOLTON, BL5 3QS</t>
  </si>
  <si>
    <t>HLA-478</t>
  </si>
  <si>
    <t>141 NEW STREET, BLACKROD, BOLTON, BL6 5AW</t>
  </si>
  <si>
    <t>HLA-479</t>
  </si>
  <si>
    <t>49-51 GEORGE STREET, FARNWORTH, BOLTON, BL4 9RJ</t>
  </si>
  <si>
    <t>HLA-480</t>
  </si>
  <si>
    <t>LAND OFF BROOKSIDE ROAD, BOLTON, BL2 2SE</t>
  </si>
  <si>
    <t>HLA-481</t>
  </si>
  <si>
    <t>LAND AT BRIDGEMAN STREET, ADELAIDE STREET AND ADLINGTON STREET, BOLTON</t>
  </si>
  <si>
    <t>HLA-485</t>
  </si>
  <si>
    <t>TOPPINGS, FOXHOLES ROAD, HORWICH, BOLTON, BL6 6AL</t>
  </si>
  <si>
    <t>HLA-488</t>
  </si>
  <si>
    <t>192 ST JOHNS ROAD, LOSTOCK, BOLTON, BL6 4HD</t>
  </si>
  <si>
    <t>HLA-490</t>
  </si>
  <si>
    <t>43-47 MARKET STREET, BOLTON, BL1 1BQ</t>
  </si>
  <si>
    <t>HLA-491</t>
  </si>
  <si>
    <t>192 NEW STREET, BLACKROD, BOLTON, BL6 5AU</t>
  </si>
  <si>
    <t>HLA-492</t>
  </si>
  <si>
    <t>523 &amp; 525 PLODDER LANE, FARNWORTH, BOLTON, BL4 0LB</t>
  </si>
  <si>
    <t>HLA-493</t>
  </si>
  <si>
    <t>127 DEANE ROAD, BOLTON, BL3 5AG</t>
  </si>
  <si>
    <t>HLA-494</t>
  </si>
  <si>
    <t>121 -123 TONGE MOOR ROAD, BOLTON, BL2 2DL</t>
  </si>
  <si>
    <t>HLA-60</t>
  </si>
  <si>
    <t>SITE OF 137 QUEBEC STREET, BOLTON, BL3 5LX</t>
  </si>
  <si>
    <t>HLA-61</t>
  </si>
  <si>
    <t>LAND AT 161 QUEBEC STREET, BOLTON, BL3 5LX</t>
  </si>
  <si>
    <t>HLA-85</t>
  </si>
  <si>
    <t>2 KIMBERLEY ROAD, BOLTON, BL1 7HZ</t>
  </si>
  <si>
    <t>HLA-91</t>
  </si>
  <si>
    <t>WELLFIELD HOUSE, BOSCOW ROAD</t>
  </si>
  <si>
    <t>Land Supply 2018</t>
  </si>
  <si>
    <t>Call for Sites 2018</t>
  </si>
  <si>
    <t>GM Allocation 4</t>
  </si>
  <si>
    <t>GM Allocation 5</t>
  </si>
  <si>
    <t>GM Allocation 6</t>
  </si>
  <si>
    <t>More vulnerable</t>
  </si>
  <si>
    <t>Bury Borough Council</t>
  </si>
  <si>
    <t>Cliamte Change Outlines</t>
  </si>
  <si>
    <t>Mixed use / Gypsy and traveller</t>
  </si>
  <si>
    <t>Residential / Gypsy and traveller</t>
  </si>
  <si>
    <t>Other use</t>
  </si>
  <si>
    <t>Mixed use</t>
  </si>
  <si>
    <t>Climate Change outlines</t>
  </si>
  <si>
    <t>Q100 +CC (70%)</t>
  </si>
  <si>
    <t>EA Comments</t>
  </si>
  <si>
    <t>FRA required</t>
  </si>
  <si>
    <t>Consider site layout and design around the flood risk</t>
  </si>
  <si>
    <t>Less vulnerable</t>
  </si>
  <si>
    <t>Proposed use unknown</t>
  </si>
  <si>
    <t>Exception Test</t>
  </si>
  <si>
    <t>Permitted subject to agreement with LPA and LLFA</t>
  </si>
  <si>
    <t>Highly vulnerable</t>
  </si>
  <si>
    <t>Manchester City Council</t>
  </si>
  <si>
    <t>Reservior Extent</t>
  </si>
  <si>
    <t>Residential / Other Use</t>
  </si>
  <si>
    <t>Residential/ Offices / Other Use</t>
  </si>
  <si>
    <t>Industry and warehousing  / Other use</t>
  </si>
  <si>
    <t>Other Use</t>
  </si>
  <si>
    <t>Q100+CC</t>
  </si>
  <si>
    <t xml:space="preserve">Recommendation A </t>
  </si>
  <si>
    <t>Oldham Borough Council</t>
  </si>
  <si>
    <t>Climate Change Outline</t>
  </si>
  <si>
    <t>Industrial and Warehousing</t>
  </si>
  <si>
    <t>Industrial / warehousing / Other use</t>
  </si>
  <si>
    <t>Residential / industry and warehousing</t>
  </si>
  <si>
    <t>Residential / industry and warehousing / other use</t>
  </si>
  <si>
    <t>Residential / offices / industry and warehousing</t>
  </si>
  <si>
    <t>Residential / offices / industry and warehousing / other use</t>
  </si>
  <si>
    <t>Residential / other use</t>
  </si>
  <si>
    <t>Permitted on flood risk grounds subject to agreement with LPA and LLFA</t>
  </si>
  <si>
    <t>Rochdale Borough Council</t>
  </si>
  <si>
    <t>Industrial / warehousing / other use</t>
  </si>
  <si>
    <t>Offices / industry warehousing</t>
  </si>
  <si>
    <t>Residential / industry / warehousing</t>
  </si>
  <si>
    <t>Residential / industry / warehousing / other use</t>
  </si>
  <si>
    <t>Residential / offices / industry / warehousing</t>
  </si>
  <si>
    <t>Residential / offices</t>
  </si>
  <si>
    <t>Permitted on flood risk grounds subject to agreement with the LPA and LLFA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</si>
</sst>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809]dd\ mmmm\ yyyy;@"/>
    <numFmt numFmtId="165" formatCode="0.00000000000"/>
    <numFmt numFmtId="166" formatCode="0.0000"/>
    <numFmt numFmtId="167" formatCode="0.000000000"/>
    <numFmt numFmtId="168" formatCode="0.000000"/>
    <numFmt numFmtId="169" formatCode="0.00000000"/>
    <numFmt numFmtId="170" formatCode="0.0000000000"/>
    <numFmt numFmtId="171" formatCode="0.000"/>
    <numFmt numFmtId="172" formatCode="0.0000000"/>
  </numFmts>
  <fonts count="13" x14ac:knownFonts="1">
    <font>
      <sz val="11"/>
      <color theme="1"/>
      <name val="Calibri"/>
      <family val="2"/>
      <scheme val="minor"/>
    </font>
    <font>
      <sz val="11"/>
      <color theme="0"/>
      <name val="Calibri"/>
      <family val="2"/>
      <scheme val="minor"/>
    </font>
    <font>
      <b/>
      <sz val="10"/>
      <color theme="1"/>
      <name val="Arial"/>
      <family val="2"/>
    </font>
    <font>
      <sz val="10"/>
      <color theme="1"/>
      <name val="Arial"/>
      <family val="2"/>
    </font>
    <font>
      <b/>
      <sz val="12"/>
      <color rgb="FF002060"/>
      <name val="Arial"/>
      <family val="2"/>
    </font>
    <font>
      <b/>
      <sz val="12"/>
      <name val="Arial"/>
      <family val="2"/>
    </font>
    <font>
      <sz val="10"/>
      <name val="Arial"/>
      <family val="2"/>
    </font>
    <font>
      <b/>
      <sz val="10"/>
      <color rgb="FF002060"/>
      <name val="Arial"/>
      <family val="2"/>
    </font>
    <font>
      <b/>
      <sz val="10"/>
      <color theme="0"/>
      <name val="Arial"/>
      <family val="2"/>
    </font>
    <font>
      <b/>
      <sz val="16"/>
      <name val="Arial"/>
      <family val="2"/>
    </font>
    <font>
      <b/>
      <sz val="16"/>
      <color rgb="FF002060"/>
      <name val="Arial"/>
      <family val="2"/>
    </font>
    <font>
      <b/>
      <sz val="14"/>
      <color rgb="FF002060"/>
      <name val="Arial"/>
      <family val="2"/>
    </font>
    <font>
      <sz val="11"/>
      <color theme="1"/>
      <name val="Calibri"/>
      <family val="2"/>
      <scheme val="minor"/>
    </font>
  </fonts>
  <fills count="14">
    <fill>
      <patternFill patternType="none"/>
    </fill>
    <fill>
      <patternFill patternType="gray125"/>
    </fill>
    <fill>
      <patternFill patternType="solid">
        <fgColor theme="5"/>
      </patternFill>
    </fill>
    <fill>
      <patternFill patternType="solid">
        <fgColor theme="9" tint="0.59999389629810485"/>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7A0000"/>
        <bgColor indexed="64"/>
      </patternFill>
    </fill>
    <fill>
      <patternFill patternType="solid">
        <fgColor theme="5"/>
        <bgColor indexed="64"/>
      </patternFill>
    </fill>
    <fill>
      <patternFill patternType="solid">
        <fgColor theme="9" tint="0.39997558519241921"/>
        <bgColor indexed="65"/>
      </patternFill>
    </fill>
    <fill>
      <patternFill patternType="solid">
        <fgColor theme="9" tint="0.59999389629810485"/>
        <bgColor indexed="65"/>
      </patternFill>
    </fill>
    <fill>
      <patternFill patternType="solid">
        <fgColor theme="8" tint="0.39997558519241921"/>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 fillId="2" borderId="0" applyNumberFormat="0" applyBorder="0" applyAlignment="0" applyProtection="0"/>
    <xf numFmtId="0" fontId="2" fillId="4" borderId="0" applyFont="0"/>
    <xf numFmtId="0" fontId="12" fillId="11" borderId="0" applyNumberFormat="0" applyBorder="0" applyAlignment="0" applyProtection="0"/>
    <xf numFmtId="0" fontId="12" fillId="12" borderId="0" applyNumberFormat="0" applyBorder="0" applyAlignment="0" applyProtection="0"/>
  </cellStyleXfs>
  <cellXfs count="120">
    <xf numFmtId="0" fontId="0" fillId="0" borderId="0" xfId="0"/>
    <xf numFmtId="0" fontId="3" fillId="4" borderId="0" xfId="2" applyFont="1" applyBorder="1"/>
    <xf numFmtId="0" fontId="4" fillId="4" borderId="0" xfId="2" applyFont="1" applyBorder="1"/>
    <xf numFmtId="164" fontId="5" fillId="4" borderId="0" xfId="2" applyNumberFormat="1" applyFont="1" applyBorder="1" applyAlignment="1">
      <alignment horizontal="left"/>
    </xf>
    <xf numFmtId="0" fontId="7" fillId="4" borderId="0" xfId="2" applyFont="1" applyBorder="1"/>
    <xf numFmtId="0" fontId="3" fillId="0" borderId="6" xfId="2" applyFont="1" applyFill="1" applyBorder="1" applyAlignment="1">
      <alignment horizontal="center"/>
    </xf>
    <xf numFmtId="2" fontId="3" fillId="0" borderId="6" xfId="2" applyNumberFormat="1" applyFont="1" applyFill="1" applyBorder="1" applyAlignment="1">
      <alignment horizontal="center"/>
    </xf>
    <xf numFmtId="1" fontId="3" fillId="0" borderId="6" xfId="2" applyNumberFormat="1" applyFont="1" applyFill="1" applyBorder="1" applyAlignment="1">
      <alignment horizontal="center"/>
    </xf>
    <xf numFmtId="0" fontId="2" fillId="6" borderId="6" xfId="2" applyFont="1" applyFill="1" applyBorder="1" applyAlignment="1">
      <alignment horizontal="left"/>
    </xf>
    <xf numFmtId="0" fontId="2" fillId="0" borderId="6" xfId="2" applyFont="1" applyFill="1" applyBorder="1" applyAlignment="1">
      <alignment horizontal="center"/>
    </xf>
    <xf numFmtId="1" fontId="2" fillId="0" borderId="6" xfId="2" applyNumberFormat="1" applyFont="1" applyFill="1" applyBorder="1" applyAlignment="1">
      <alignment horizontal="center"/>
    </xf>
    <xf numFmtId="0" fontId="3" fillId="4" borderId="0" xfId="2" applyFont="1" applyAlignment="1">
      <alignment wrapText="1"/>
    </xf>
    <xf numFmtId="0" fontId="8" fillId="9" borderId="6" xfId="1" applyFont="1" applyFill="1" applyBorder="1" applyAlignment="1">
      <alignment horizontal="center" vertical="center" wrapText="1"/>
    </xf>
    <xf numFmtId="0" fontId="3" fillId="6" borderId="6" xfId="0" applyFont="1" applyFill="1" applyBorder="1"/>
    <xf numFmtId="0" fontId="3" fillId="5" borderId="0" xfId="0" applyFont="1" applyFill="1"/>
    <xf numFmtId="0" fontId="9" fillId="4" borderId="0" xfId="2" applyFont="1" applyBorder="1"/>
    <xf numFmtId="0" fontId="10" fillId="4" borderId="0" xfId="2" applyFont="1" applyBorder="1"/>
    <xf numFmtId="0" fontId="3" fillId="0" borderId="0" xfId="0" applyFont="1"/>
    <xf numFmtId="0" fontId="3" fillId="3" borderId="0" xfId="0" applyFont="1" applyFill="1"/>
    <xf numFmtId="1" fontId="0" fillId="0" borderId="0" xfId="0" applyNumberFormat="1"/>
    <xf numFmtId="165" fontId="0" fillId="0" borderId="0" xfId="0" applyNumberFormat="1"/>
    <xf numFmtId="166" fontId="3" fillId="3" borderId="0" xfId="0" applyNumberFormat="1" applyFont="1" applyFill="1"/>
    <xf numFmtId="0" fontId="2" fillId="5" borderId="0" xfId="2" applyFont="1" applyFill="1" applyBorder="1" applyAlignment="1">
      <alignment horizontal="left"/>
    </xf>
    <xf numFmtId="0" fontId="2" fillId="5" borderId="0" xfId="2" applyFont="1" applyFill="1" applyBorder="1" applyAlignment="1">
      <alignment horizontal="center"/>
    </xf>
    <xf numFmtId="1" fontId="2" fillId="5" borderId="0" xfId="2" applyNumberFormat="1" applyFont="1" applyFill="1" applyBorder="1" applyAlignment="1">
      <alignment horizontal="center"/>
    </xf>
    <xf numFmtId="0" fontId="3" fillId="5" borderId="0" xfId="0" applyFont="1" applyFill="1" applyBorder="1"/>
    <xf numFmtId="0" fontId="3" fillId="7" borderId="8" xfId="2" applyFont="1" applyFill="1" applyBorder="1" applyAlignment="1">
      <alignment vertical="center"/>
    </xf>
    <xf numFmtId="0" fontId="3" fillId="8" borderId="9" xfId="2" applyFont="1" applyFill="1" applyBorder="1" applyAlignment="1">
      <alignment vertical="center"/>
    </xf>
    <xf numFmtId="0" fontId="3" fillId="6" borderId="10" xfId="2" applyFont="1" applyFill="1" applyBorder="1" applyAlignment="1">
      <alignment vertical="center"/>
    </xf>
    <xf numFmtId="0" fontId="11" fillId="4" borderId="0" xfId="2" applyFont="1" applyBorder="1"/>
    <xf numFmtId="0" fontId="3" fillId="6" borderId="6" xfId="0" applyFont="1" applyFill="1" applyBorder="1" applyAlignment="1">
      <alignment wrapText="1"/>
    </xf>
    <xf numFmtId="0" fontId="3" fillId="10" borderId="9" xfId="2" applyFont="1" applyFill="1" applyBorder="1" applyAlignment="1">
      <alignment vertical="center"/>
    </xf>
    <xf numFmtId="1" fontId="3" fillId="6" borderId="6" xfId="0" applyNumberFormat="1" applyFont="1" applyFill="1" applyBorder="1"/>
    <xf numFmtId="2" fontId="8" fillId="9" borderId="6" xfId="1" applyNumberFormat="1" applyFont="1" applyFill="1" applyBorder="1" applyAlignment="1">
      <alignment horizontal="center" vertical="center" wrapText="1"/>
    </xf>
    <xf numFmtId="0" fontId="8" fillId="9" borderId="6" xfId="1" applyFont="1" applyFill="1" applyBorder="1" applyAlignment="1">
      <alignment horizontal="center" vertical="center" wrapText="1"/>
    </xf>
    <xf numFmtId="0" fontId="3" fillId="0" borderId="6" xfId="2" applyFont="1" applyFill="1" applyBorder="1" applyAlignment="1">
      <alignment horizontal="left"/>
    </xf>
    <xf numFmtId="0" fontId="8" fillId="9" borderId="1" xfId="1" applyFont="1" applyFill="1" applyBorder="1" applyAlignment="1">
      <alignment horizontal="center" vertical="center" wrapText="1"/>
    </xf>
    <xf numFmtId="0" fontId="3" fillId="5" borderId="0" xfId="0" applyFont="1" applyFill="1" applyAlignment="1">
      <alignment wrapText="1"/>
    </xf>
    <xf numFmtId="2" fontId="3" fillId="6" borderId="6" xfId="0" applyNumberFormat="1" applyFont="1" applyFill="1" applyBorder="1"/>
    <xf numFmtId="167" fontId="0" fillId="0" borderId="0" xfId="0" applyNumberFormat="1"/>
    <xf numFmtId="169" fontId="0" fillId="0" borderId="0" xfId="0" applyNumberFormat="1"/>
    <xf numFmtId="167" fontId="3" fillId="0" borderId="0" xfId="0" applyNumberFormat="1" applyFont="1"/>
    <xf numFmtId="0" fontId="8" fillId="9" borderId="6" xfId="1" applyFont="1" applyFill="1" applyBorder="1" applyAlignment="1">
      <alignment horizontal="center" vertical="center" wrapText="1"/>
    </xf>
    <xf numFmtId="0" fontId="12" fillId="11" borderId="0" xfId="3"/>
    <xf numFmtId="0" fontId="0" fillId="0" borderId="0" xfId="0" applyAlignment="1">
      <alignment wrapText="1"/>
    </xf>
    <xf numFmtId="168" fontId="3" fillId="3" borderId="0" xfId="0" applyNumberFormat="1" applyFont="1" applyFill="1"/>
    <xf numFmtId="0" fontId="3" fillId="4" borderId="0" xfId="2" applyFont="1"/>
    <xf numFmtId="0" fontId="3" fillId="0" borderId="0" xfId="0" applyFont="1" applyAlignment="1">
      <alignment wrapText="1"/>
    </xf>
    <xf numFmtId="2" fontId="2" fillId="0" borderId="6" xfId="2" applyNumberFormat="1" applyFont="1" applyFill="1" applyBorder="1" applyAlignment="1">
      <alignment horizontal="center"/>
    </xf>
    <xf numFmtId="0" fontId="0" fillId="0" borderId="6" xfId="0" applyBorder="1"/>
    <xf numFmtId="0" fontId="12" fillId="12" borderId="0" xfId="4"/>
    <xf numFmtId="170" fontId="3" fillId="0" borderId="0" xfId="0" applyNumberFormat="1" applyFont="1"/>
    <xf numFmtId="0" fontId="8" fillId="9" borderId="6" xfId="1" applyFont="1" applyFill="1" applyBorder="1" applyAlignment="1">
      <alignment horizontal="center" vertical="center" wrapText="1"/>
    </xf>
    <xf numFmtId="0" fontId="8" fillId="9" borderId="1" xfId="1" applyFont="1" applyFill="1" applyBorder="1" applyAlignment="1">
      <alignment horizontal="center" vertical="center" wrapText="1"/>
    </xf>
    <xf numFmtId="167" fontId="12" fillId="12" borderId="0" xfId="4" applyNumberFormat="1"/>
    <xf numFmtId="0" fontId="8" fillId="4" borderId="0" xfId="2" applyFont="1"/>
    <xf numFmtId="0" fontId="0" fillId="0" borderId="6" xfId="0" applyBorder="1" applyAlignment="1">
      <alignment wrapText="1"/>
    </xf>
    <xf numFmtId="171" fontId="12" fillId="11" borderId="0" xfId="3" applyNumberFormat="1"/>
    <xf numFmtId="2" fontId="0" fillId="0" borderId="6" xfId="0" applyNumberFormat="1" applyBorder="1"/>
    <xf numFmtId="2" fontId="0" fillId="0" borderId="6" xfId="0" applyNumberFormat="1" applyBorder="1" applyAlignment="1">
      <alignment horizontal="left" indent="9"/>
    </xf>
    <xf numFmtId="0" fontId="0" fillId="11" borderId="0" xfId="3" applyFont="1"/>
    <xf numFmtId="0" fontId="3" fillId="13" borderId="9" xfId="2" applyFont="1" applyFill="1" applyBorder="1" applyAlignment="1">
      <alignment vertical="center"/>
    </xf>
    <xf numFmtId="0" fontId="8" fillId="9" borderId="6" xfId="1" applyFont="1" applyFill="1" applyBorder="1" applyAlignment="1">
      <alignment horizontal="center" vertical="center" wrapText="1"/>
    </xf>
    <xf numFmtId="2" fontId="3" fillId="8" borderId="0" xfId="0" applyNumberFormat="1" applyFont="1" applyFill="1"/>
    <xf numFmtId="2" fontId="0" fillId="8" borderId="0" xfId="0" applyNumberFormat="1" applyFill="1"/>
    <xf numFmtId="0" fontId="8" fillId="9" borderId="1" xfId="1" applyFont="1" applyFill="1" applyBorder="1" applyAlignment="1">
      <alignment horizontal="center" vertical="center" wrapText="1"/>
    </xf>
    <xf numFmtId="172" fontId="0" fillId="0" borderId="0" xfId="0" applyNumberFormat="1"/>
    <xf numFmtId="0" fontId="3" fillId="4" borderId="0" xfId="2" applyFont="1" applyBorder="1" applyAlignment="1">
      <alignment wrapText="1"/>
    </xf>
    <xf numFmtId="2" fontId="3" fillId="5" borderId="0" xfId="0" applyNumberFormat="1" applyFont="1" applyFill="1"/>
    <xf numFmtId="2" fontId="3" fillId="4" borderId="0" xfId="2" applyNumberFormat="1" applyFont="1" applyBorder="1"/>
    <xf numFmtId="0" fontId="8" fillId="9" borderId="1" xfId="1" applyFont="1" applyFill="1" applyBorder="1" applyAlignment="1">
      <alignment horizontal="center" vertical="center" wrapText="1"/>
    </xf>
    <xf numFmtId="2" fontId="8" fillId="9" borderId="6" xfId="1" applyNumberFormat="1" applyFont="1" applyFill="1" applyBorder="1" applyAlignment="1">
      <alignment horizontal="center" vertical="center" wrapText="1"/>
    </xf>
    <xf numFmtId="0" fontId="8" fillId="9" borderId="6" xfId="1" applyFont="1" applyFill="1" applyBorder="1" applyAlignment="1">
      <alignment horizontal="center" vertical="center" wrapText="1"/>
    </xf>
    <xf numFmtId="2" fontId="3" fillId="6" borderId="1" xfId="0" applyNumberFormat="1" applyFont="1" applyFill="1" applyBorder="1"/>
    <xf numFmtId="2" fontId="3" fillId="6" borderId="1" xfId="0" applyNumberFormat="1" applyFont="1" applyFill="1" applyBorder="1" applyAlignment="1">
      <alignment wrapText="1"/>
    </xf>
    <xf numFmtId="2" fontId="3" fillId="6" borderId="11" xfId="0" applyNumberFormat="1" applyFont="1" applyFill="1" applyBorder="1" applyAlignment="1">
      <alignment wrapText="1"/>
    </xf>
    <xf numFmtId="2" fontId="8" fillId="9" borderId="6" xfId="1" applyNumberFormat="1" applyFont="1" applyFill="1" applyBorder="1" applyAlignment="1">
      <alignment horizontal="center" vertical="center" wrapText="1"/>
    </xf>
    <xf numFmtId="0" fontId="8" fillId="9" borderId="1" xfId="1" applyFont="1" applyFill="1" applyBorder="1" applyAlignment="1">
      <alignment horizontal="center" vertical="center" wrapText="1"/>
    </xf>
    <xf numFmtId="0" fontId="8" fillId="9" borderId="6" xfId="1" applyFont="1" applyFill="1" applyBorder="1" applyAlignment="1">
      <alignment horizontal="center" vertical="center" wrapText="1"/>
    </xf>
    <xf numFmtId="0" fontId="6" fillId="5" borderId="0" xfId="0" applyFont="1" applyFill="1" applyBorder="1" applyAlignment="1">
      <alignment vertical="center" wrapText="1"/>
    </xf>
    <xf numFmtId="2" fontId="3" fillId="6" borderId="6" xfId="0" applyNumberFormat="1" applyFont="1" applyFill="1" applyBorder="1" applyAlignment="1">
      <alignment wrapText="1"/>
    </xf>
    <xf numFmtId="167" fontId="3" fillId="6" borderId="6" xfId="0" applyNumberFormat="1" applyFont="1" applyFill="1" applyBorder="1" applyAlignment="1">
      <alignment wrapText="1"/>
    </xf>
    <xf numFmtId="1" fontId="3" fillId="6" borderId="6" xfId="0" applyNumberFormat="1" applyFont="1" applyFill="1" applyBorder="1" applyAlignment="1">
      <alignment wrapText="1"/>
    </xf>
    <xf numFmtId="167" fontId="3" fillId="6" borderId="15" xfId="0" applyNumberFormat="1" applyFont="1" applyFill="1" applyBorder="1" applyAlignment="1">
      <alignment wrapText="1"/>
    </xf>
    <xf numFmtId="1" fontId="3" fillId="6" borderId="15" xfId="0" applyNumberFormat="1" applyFont="1" applyFill="1" applyBorder="1" applyAlignment="1">
      <alignment wrapText="1"/>
    </xf>
    <xf numFmtId="1" fontId="0" fillId="0" borderId="6" xfId="0" applyNumberFormat="1" applyBorder="1"/>
    <xf numFmtId="0" fontId="3" fillId="0" borderId="6" xfId="2" applyFont="1" applyFill="1" applyBorder="1" applyAlignment="1">
      <alignment horizontal="left" wrapText="1"/>
    </xf>
    <xf numFmtId="0" fontId="2" fillId="6" borderId="6" xfId="2" applyFont="1" applyFill="1" applyBorder="1" applyAlignment="1">
      <alignment horizontal="left" wrapText="1"/>
    </xf>
    <xf numFmtId="0" fontId="8" fillId="9" borderId="0" xfId="1" applyFont="1" applyFill="1" applyBorder="1" applyAlignment="1">
      <alignment horizontal="center" vertical="center" wrapText="1"/>
    </xf>
    <xf numFmtId="0" fontId="8" fillId="9" borderId="18" xfId="1" applyFont="1" applyFill="1" applyBorder="1" applyAlignment="1">
      <alignment horizontal="center" vertical="center" wrapText="1"/>
    </xf>
    <xf numFmtId="0" fontId="3" fillId="6" borderId="1" xfId="0" applyFont="1" applyFill="1" applyBorder="1" applyAlignment="1">
      <alignment wrapText="1"/>
    </xf>
    <xf numFmtId="0" fontId="3" fillId="0" borderId="6" xfId="0" applyFont="1" applyBorder="1"/>
    <xf numFmtId="0" fontId="8" fillId="9" borderId="1" xfId="1" applyFont="1" applyFill="1" applyBorder="1" applyAlignment="1">
      <alignment horizontal="center" vertical="center" wrapText="1"/>
    </xf>
    <xf numFmtId="0" fontId="8" fillId="9" borderId="2" xfId="1" applyFont="1" applyFill="1" applyBorder="1" applyAlignment="1">
      <alignment horizontal="center" vertical="center" wrapText="1"/>
    </xf>
    <xf numFmtId="0" fontId="8" fillId="9" borderId="3" xfId="1" applyFont="1" applyFill="1" applyBorder="1" applyAlignment="1">
      <alignment horizontal="center" vertical="center" wrapText="1"/>
    </xf>
    <xf numFmtId="0" fontId="8" fillId="9" borderId="11" xfId="1" applyFont="1" applyFill="1" applyBorder="1" applyAlignment="1">
      <alignment horizontal="center" vertical="center" wrapText="1"/>
    </xf>
    <xf numFmtId="0" fontId="8" fillId="9" borderId="12" xfId="1" applyFont="1" applyFill="1" applyBorder="1" applyAlignment="1">
      <alignment horizontal="center" vertical="center" wrapText="1"/>
    </xf>
    <xf numFmtId="0" fontId="8" fillId="9" borderId="13" xfId="1" applyFont="1" applyFill="1" applyBorder="1" applyAlignment="1">
      <alignment horizontal="center" vertical="center" wrapText="1"/>
    </xf>
    <xf numFmtId="0" fontId="8" fillId="9" borderId="14" xfId="1"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8" fillId="9" borderId="1" xfId="2" applyFont="1" applyFill="1" applyBorder="1" applyAlignment="1">
      <alignment horizontal="center" wrapText="1"/>
    </xf>
    <xf numFmtId="0" fontId="8" fillId="9" borderId="3" xfId="2" applyFont="1" applyFill="1" applyBorder="1" applyAlignment="1">
      <alignment horizontal="center" wrapText="1"/>
    </xf>
    <xf numFmtId="0" fontId="8" fillId="9" borderId="6" xfId="2" applyFont="1" applyFill="1" applyBorder="1" applyAlignment="1">
      <alignment horizontal="center" wrapText="1"/>
    </xf>
    <xf numFmtId="2" fontId="8" fillId="9" borderId="6" xfId="1" applyNumberFormat="1" applyFont="1" applyFill="1" applyBorder="1" applyAlignment="1">
      <alignment horizontal="center" vertical="center" wrapText="1"/>
    </xf>
    <xf numFmtId="0" fontId="8" fillId="9" borderId="6" xfId="1" applyFont="1" applyFill="1" applyBorder="1" applyAlignment="1">
      <alignment horizontal="center" vertical="center" wrapText="1"/>
    </xf>
    <xf numFmtId="0" fontId="6" fillId="5" borderId="4" xfId="0" applyFont="1" applyFill="1" applyBorder="1" applyAlignment="1">
      <alignment horizontal="left" vertical="center" wrapText="1"/>
    </xf>
    <xf numFmtId="0" fontId="6" fillId="5" borderId="5"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9" borderId="17" xfId="1" applyFont="1" applyFill="1" applyBorder="1" applyAlignment="1">
      <alignment horizontal="center" vertical="center" wrapText="1"/>
    </xf>
    <xf numFmtId="0" fontId="8" fillId="9" borderId="16" xfId="1" applyFont="1" applyFill="1" applyBorder="1" applyAlignment="1">
      <alignment horizontal="center" vertical="center" wrapText="1"/>
    </xf>
    <xf numFmtId="0" fontId="8" fillId="9" borderId="0" xfId="1" applyFont="1" applyFill="1" applyBorder="1" applyAlignment="1">
      <alignment horizontal="center" vertical="center" wrapText="1"/>
    </xf>
    <xf numFmtId="0" fontId="7" fillId="4" borderId="0" xfId="2" applyFont="1" applyBorder="1" applyAlignment="1">
      <alignment wrapText="1"/>
    </xf>
    <xf numFmtId="0" fontId="3" fillId="4" borderId="0" xfId="2" applyFont="1" applyBorder="1" applyAlignment="1"/>
    <xf numFmtId="0" fontId="8" fillId="9" borderId="6" xfId="1" applyFont="1" applyFill="1" applyBorder="1" applyAlignment="1">
      <alignment horizontal="center" vertical="center"/>
    </xf>
    <xf numFmtId="0" fontId="2" fillId="5" borderId="0" xfId="2" applyFont="1" applyFill="1" applyBorder="1" applyAlignment="1">
      <alignment horizontal="left" wrapText="1"/>
    </xf>
    <xf numFmtId="0" fontId="3" fillId="5" borderId="0" xfId="0" applyFont="1" applyFill="1" applyBorder="1" applyAlignment="1"/>
    <xf numFmtId="0" fontId="3" fillId="5" borderId="0" xfId="0" applyFont="1" applyFill="1" applyAlignment="1"/>
    <xf numFmtId="0" fontId="3" fillId="6" borderId="6" xfId="0" applyFont="1" applyFill="1" applyBorder="1" applyAlignment="1"/>
  </cellXfs>
  <cellStyles count="5">
    <cellStyle name="40% - Accent6" xfId="4" builtinId="51"/>
    <cellStyle name="60% - Accent6" xfId="3" builtinId="52"/>
    <cellStyle name="Accent2" xfId="1" builtinId="33"/>
    <cellStyle name="Normal" xfId="0" builtinId="0"/>
    <cellStyle name="Style 1" xfId="2"/>
  </cellStyles>
  <dxfs count="592">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FF000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5"/>
        </patternFill>
      </fill>
    </dxf>
    <dxf>
      <fill>
        <patternFill>
          <bgColor rgb="FF9751CB"/>
        </patternFill>
      </fill>
    </dxf>
    <dxf>
      <fill>
        <patternFill>
          <bgColor rgb="FFFF0000"/>
        </patternFill>
      </fill>
    </dxf>
  </dxfs>
  <tableStyles count="0" defaultTableStyle="TableStyleMedium2" defaultPivotStyle="PivotStyleLight16"/>
  <colors>
    <mruColors>
      <color rgb="FF9751CB"/>
      <color rgb="FF7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3"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305" y="178894"/>
          <a:ext cx="1147360" cy="1009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1797842</xdr:colOff>
      <xdr:row>0</xdr:row>
      <xdr:rowOff>95249</xdr:rowOff>
    </xdr:from>
    <xdr:to>
      <xdr:col>2</xdr:col>
      <xdr:colOff>2206177</xdr:colOff>
      <xdr:row>6</xdr:row>
      <xdr:rowOff>95249</xdr:rowOff>
    </xdr:to>
    <xdr:pic>
      <xdr:nvPicPr>
        <xdr:cNvPr id="5" name="Picture 4">
          <a:extLst>
            <a:ext uri="{FF2B5EF4-FFF2-40B4-BE49-F238E27FC236}">
              <a16:creationId xmlns:a16="http://schemas.microsoft.com/office/drawing/2014/main" id="{D4C359D1-401C-42B6-ADB4-988A6C1EA2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4530" y="95249"/>
          <a:ext cx="2253803" cy="100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1714499</xdr:colOff>
      <xdr:row>0</xdr:row>
      <xdr:rowOff>23812</xdr:rowOff>
    </xdr:from>
    <xdr:to>
      <xdr:col>2</xdr:col>
      <xdr:colOff>1947767</xdr:colOff>
      <xdr:row>5</xdr:row>
      <xdr:rowOff>43814</xdr:rowOff>
    </xdr:to>
    <xdr:pic>
      <xdr:nvPicPr>
        <xdr:cNvPr id="3" name="Picture 2">
          <a:extLst>
            <a:ext uri="{FF2B5EF4-FFF2-40B4-BE49-F238E27FC236}">
              <a16:creationId xmlns:a16="http://schemas.microsoft.com/office/drawing/2014/main" id="{0BB4625B-AA49-4153-A959-21E92BF5C3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92299" y="23812"/>
          <a:ext cx="2170018" cy="8137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83698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14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1523998</xdr:colOff>
      <xdr:row>1</xdr:row>
      <xdr:rowOff>47625</xdr:rowOff>
    </xdr:from>
    <xdr:to>
      <xdr:col>2</xdr:col>
      <xdr:colOff>3303587</xdr:colOff>
      <xdr:row>5</xdr:row>
      <xdr:rowOff>77629</xdr:rowOff>
    </xdr:to>
    <xdr:pic>
      <xdr:nvPicPr>
        <xdr:cNvPr id="3" name="Picture 2">
          <a:extLst>
            <a:ext uri="{FF2B5EF4-FFF2-40B4-BE49-F238E27FC236}">
              <a16:creationId xmlns:a16="http://schemas.microsoft.com/office/drawing/2014/main" id="{04EC2FB5-F8C4-4EDC-9303-64B6211B66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798" y="206375"/>
          <a:ext cx="3716339" cy="6650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821531</xdr:colOff>
      <xdr:row>0</xdr:row>
      <xdr:rowOff>95251</xdr:rowOff>
    </xdr:from>
    <xdr:to>
      <xdr:col>2</xdr:col>
      <xdr:colOff>2024062</xdr:colOff>
      <xdr:row>7</xdr:row>
      <xdr:rowOff>232037</xdr:rowOff>
    </xdr:to>
    <xdr:pic>
      <xdr:nvPicPr>
        <xdr:cNvPr id="3" name="Picture 2">
          <a:extLst>
            <a:ext uri="{FF2B5EF4-FFF2-40B4-BE49-F238E27FC236}">
              <a16:creationId xmlns:a16="http://schemas.microsoft.com/office/drawing/2014/main" id="{2F668172-DA50-43F9-9FFB-1FB467A29E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6081" y="95251"/>
          <a:ext cx="1202531" cy="1317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55217</xdr:colOff>
      <xdr:row>0</xdr:row>
      <xdr:rowOff>22012</xdr:rowOff>
    </xdr:from>
    <xdr:to>
      <xdr:col>1</xdr:col>
      <xdr:colOff>1202577</xdr:colOff>
      <xdr:row>6</xdr:row>
      <xdr:rowOff>90048</xdr:rowOff>
    </xdr:to>
    <xdr:pic>
      <xdr:nvPicPr>
        <xdr:cNvPr id="2"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3017" y="22012"/>
          <a:ext cx="1147360" cy="1020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1476374</xdr:colOff>
      <xdr:row>0</xdr:row>
      <xdr:rowOff>95250</xdr:rowOff>
    </xdr:from>
    <xdr:to>
      <xdr:col>3</xdr:col>
      <xdr:colOff>297656</xdr:colOff>
      <xdr:row>6</xdr:row>
      <xdr:rowOff>52774</xdr:rowOff>
    </xdr:to>
    <xdr:pic>
      <xdr:nvPicPr>
        <xdr:cNvPr id="3" name="Picture 2">
          <a:extLst>
            <a:ext uri="{FF2B5EF4-FFF2-40B4-BE49-F238E27FC236}">
              <a16:creationId xmlns:a16="http://schemas.microsoft.com/office/drawing/2014/main" id="{16A7D846-C542-4154-8594-FEE95380FB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4174" y="95250"/>
          <a:ext cx="3151982" cy="910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Bury%20Sites%20Assessment%20Jan19%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Manchester%20Site%20Assessment%20Jan19%20Up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Oldham%20Site%20Assessment%20Jan19%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GMA/Planning%20and%20Housing%20team/GM%20Spatial%20Framework/Project%20Plan/Stage%204/18.0%20Natural%20Environment/18.2%20Flood%20and%20water/SFRA/Outputs/Final%20SFRA/Appendix%20B/2017s6287%20Rochdale%20Site%20Assessment%20Jan19%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v>215</v>
          </cell>
          <cell r="B2" t="str">
            <v>long Lane</v>
          </cell>
          <cell r="C2" t="str">
            <v>Residential</v>
          </cell>
          <cell r="D2" t="str">
            <v>Call for Sites 2018</v>
          </cell>
          <cell r="E2">
            <v>3.9033138379429801</v>
          </cell>
          <cell r="F2">
            <v>0</v>
          </cell>
          <cell r="G2">
            <v>0</v>
          </cell>
          <cell r="H2">
            <v>0</v>
          </cell>
          <cell r="I2">
            <v>3.9033138379429801</v>
          </cell>
          <cell r="J2">
            <v>0</v>
          </cell>
          <cell r="K2">
            <v>0</v>
          </cell>
          <cell r="L2">
            <v>0</v>
          </cell>
          <cell r="M2">
            <v>100</v>
          </cell>
          <cell r="O2">
            <v>5.8035799999999998E-2</v>
          </cell>
          <cell r="Q2">
            <v>0</v>
          </cell>
          <cell r="R2">
            <v>0</v>
          </cell>
          <cell r="S2">
            <v>1.4868340699600131</v>
          </cell>
          <cell r="T2">
            <v>0</v>
          </cell>
          <cell r="U2">
            <v>0</v>
          </cell>
          <cell r="V2">
            <v>1.3059421952600001</v>
          </cell>
          <cell r="W2">
            <v>33.457268605084103</v>
          </cell>
          <cell r="X2">
            <v>0</v>
          </cell>
          <cell r="Y2">
            <v>0</v>
          </cell>
          <cell r="Z2">
            <v>0</v>
          </cell>
          <cell r="AA2">
            <v>0</v>
          </cell>
          <cell r="AB2">
            <v>0</v>
          </cell>
          <cell r="AC2">
            <v>0</v>
          </cell>
          <cell r="AD2">
            <v>4.14496939006E-2</v>
          </cell>
          <cell r="AE2">
            <v>3.3883078845500001</v>
          </cell>
          <cell r="AF2">
            <v>0</v>
          </cell>
          <cell r="AG2">
            <v>0.12983758567600001</v>
          </cell>
          <cell r="AH2">
            <v>1.0971954766300001</v>
          </cell>
          <cell r="AI2">
            <v>0</v>
          </cell>
          <cell r="AJ2">
            <v>0</v>
          </cell>
        </row>
        <row r="3">
          <cell r="A3">
            <v>238</v>
          </cell>
          <cell r="B3" t="str">
            <v>Sunnybank, arthur Lane</v>
          </cell>
          <cell r="C3" t="str">
            <v>Residential</v>
          </cell>
          <cell r="D3" t="str">
            <v>Call for Sites 2018</v>
          </cell>
          <cell r="E3">
            <v>0.92115336820887095</v>
          </cell>
          <cell r="F3">
            <v>0</v>
          </cell>
          <cell r="G3">
            <v>0</v>
          </cell>
          <cell r="H3">
            <v>0</v>
          </cell>
          <cell r="I3">
            <v>0.92115336820887095</v>
          </cell>
          <cell r="J3">
            <v>0</v>
          </cell>
          <cell r="K3">
            <v>0</v>
          </cell>
          <cell r="L3">
            <v>0</v>
          </cell>
          <cell r="M3">
            <v>100</v>
          </cell>
          <cell r="O3">
            <v>3.2541499999999999E-3</v>
          </cell>
          <cell r="Q3">
            <v>2.4465199999999998E-3</v>
          </cell>
          <cell r="R3">
            <v>1.2515099999999999E-3</v>
          </cell>
          <cell r="S3">
            <v>0.35326907682349412</v>
          </cell>
          <cell r="T3">
            <v>0.26559312319045364</v>
          </cell>
          <cell r="U3">
            <v>0.13586336903196569</v>
          </cell>
          <cell r="V3">
            <v>0</v>
          </cell>
          <cell r="W3">
            <v>0</v>
          </cell>
          <cell r="X3" t="str">
            <v>Not Modelled</v>
          </cell>
          <cell r="Y3" t="str">
            <v>N/A</v>
          </cell>
          <cell r="Z3">
            <v>0</v>
          </cell>
          <cell r="AA3">
            <v>0</v>
          </cell>
          <cell r="AB3">
            <v>0</v>
          </cell>
          <cell r="AC3">
            <v>0</v>
          </cell>
          <cell r="AD3">
            <v>5.2698361844099997E-2</v>
          </cell>
          <cell r="AE3">
            <v>0.40597771117300002</v>
          </cell>
          <cell r="AF3">
            <v>2.8583132802199999E-3</v>
          </cell>
          <cell r="AG3">
            <v>0</v>
          </cell>
          <cell r="AH3">
            <v>0.92115336820899996</v>
          </cell>
          <cell r="AI3">
            <v>0</v>
          </cell>
          <cell r="AJ3">
            <v>0</v>
          </cell>
        </row>
        <row r="4">
          <cell r="A4">
            <v>239</v>
          </cell>
          <cell r="B4" t="str">
            <v>bleaklow Mill,</v>
          </cell>
          <cell r="C4" t="str">
            <v>Residential</v>
          </cell>
          <cell r="D4" t="str">
            <v>Call for Sites 2018</v>
          </cell>
          <cell r="E4">
            <v>0.62911059676002201</v>
          </cell>
          <cell r="F4">
            <v>0</v>
          </cell>
          <cell r="G4">
            <v>0</v>
          </cell>
          <cell r="H4">
            <v>0</v>
          </cell>
          <cell r="I4">
            <v>0.62911059676002201</v>
          </cell>
          <cell r="J4">
            <v>0</v>
          </cell>
          <cell r="K4">
            <v>0</v>
          </cell>
          <cell r="L4">
            <v>0</v>
          </cell>
          <cell r="M4">
            <v>100</v>
          </cell>
          <cell r="O4">
            <v>4.5624529999999996E-2</v>
          </cell>
          <cell r="Q4">
            <v>2.5135830000000001E-2</v>
          </cell>
          <cell r="R4">
            <v>2.3117100000000002E-2</v>
          </cell>
          <cell r="S4">
            <v>7.2522272291979437</v>
          </cell>
          <cell r="T4">
            <v>3.9954548738253428</v>
          </cell>
          <cell r="U4">
            <v>3.674568528817542</v>
          </cell>
          <cell r="V4">
            <v>0</v>
          </cell>
          <cell r="W4">
            <v>0</v>
          </cell>
          <cell r="X4" t="str">
            <v>Not Modelled</v>
          </cell>
          <cell r="Y4" t="str">
            <v>N/A</v>
          </cell>
          <cell r="Z4">
            <v>0</v>
          </cell>
          <cell r="AA4">
            <v>1.5816689839E-2</v>
          </cell>
          <cell r="AB4">
            <v>1.42851500001E-2</v>
          </cell>
          <cell r="AC4">
            <v>0</v>
          </cell>
          <cell r="AD4">
            <v>0.15998203292999999</v>
          </cell>
          <cell r="AE4">
            <v>0.62517845497199998</v>
          </cell>
          <cell r="AF4">
            <v>0</v>
          </cell>
          <cell r="AG4">
            <v>5.4342533680799998E-2</v>
          </cell>
          <cell r="AH4">
            <v>0.52317231919600005</v>
          </cell>
          <cell r="AI4">
            <v>0</v>
          </cell>
          <cell r="AJ4">
            <v>0</v>
          </cell>
        </row>
        <row r="5">
          <cell r="A5">
            <v>240</v>
          </cell>
          <cell r="B5" t="str">
            <v>land at Modehill lane ,Whitefield</v>
          </cell>
          <cell r="C5" t="str">
            <v>Residential</v>
          </cell>
          <cell r="D5" t="str">
            <v>Call for Sites 2018</v>
          </cell>
          <cell r="E5">
            <v>1.0467984802900201</v>
          </cell>
          <cell r="F5">
            <v>0</v>
          </cell>
          <cell r="G5">
            <v>0</v>
          </cell>
          <cell r="H5">
            <v>0</v>
          </cell>
          <cell r="I5">
            <v>1.0467984802900201</v>
          </cell>
          <cell r="J5">
            <v>0</v>
          </cell>
          <cell r="K5">
            <v>0</v>
          </cell>
          <cell r="L5">
            <v>0</v>
          </cell>
          <cell r="M5">
            <v>100</v>
          </cell>
          <cell r="O5">
            <v>0</v>
          </cell>
          <cell r="Q5">
            <v>0</v>
          </cell>
          <cell r="R5">
            <v>0</v>
          </cell>
          <cell r="S5">
            <v>0</v>
          </cell>
          <cell r="T5">
            <v>0</v>
          </cell>
          <cell r="U5">
            <v>0</v>
          </cell>
          <cell r="V5">
            <v>0.68024755098400003</v>
          </cell>
          <cell r="W5">
            <v>64.983620419045167</v>
          </cell>
          <cell r="X5" t="str">
            <v>Not Modelled</v>
          </cell>
          <cell r="Y5" t="str">
            <v>N/A</v>
          </cell>
          <cell r="Z5">
            <v>0</v>
          </cell>
          <cell r="AA5">
            <v>0</v>
          </cell>
          <cell r="AB5">
            <v>0</v>
          </cell>
          <cell r="AC5">
            <v>0</v>
          </cell>
          <cell r="AD5">
            <v>0</v>
          </cell>
          <cell r="AE5">
            <v>1.3228167289499999E-2</v>
          </cell>
          <cell r="AF5">
            <v>0</v>
          </cell>
          <cell r="AG5">
            <v>0</v>
          </cell>
          <cell r="AH5">
            <v>1.0467984802900001</v>
          </cell>
          <cell r="AI5">
            <v>0</v>
          </cell>
          <cell r="AJ5">
            <v>0</v>
          </cell>
        </row>
        <row r="6">
          <cell r="A6">
            <v>246</v>
          </cell>
          <cell r="B6" t="str">
            <v>WHITTLE</v>
          </cell>
          <cell r="C6" t="str">
            <v>Mixed use</v>
          </cell>
          <cell r="D6" t="str">
            <v>Call for Sites 2018</v>
          </cell>
          <cell r="E6">
            <v>130.63269445259201</v>
          </cell>
          <cell r="F6">
            <v>2.9064989419399998</v>
          </cell>
          <cell r="G6">
            <v>1.34027795308</v>
          </cell>
          <cell r="H6">
            <v>0.554599889703</v>
          </cell>
          <cell r="I6">
            <v>125.831317667869</v>
          </cell>
          <cell r="J6">
            <v>2.2249399004739958</v>
          </cell>
          <cell r="K6">
            <v>1.0259896718018022</v>
          </cell>
          <cell r="L6">
            <v>0.42454907022090871</v>
          </cell>
          <cell r="M6">
            <v>96.324521357503286</v>
          </cell>
          <cell r="O6">
            <v>12.52169</v>
          </cell>
          <cell r="Q6">
            <v>6.2875800000000002</v>
          </cell>
          <cell r="R6">
            <v>4.2740900000000002</v>
          </cell>
          <cell r="S6">
            <v>9.585418147020043</v>
          </cell>
          <cell r="T6">
            <v>4.8131748536212191</v>
          </cell>
          <cell r="U6">
            <v>3.2718378947248259</v>
          </cell>
          <cell r="V6">
            <v>0.63958486660900005</v>
          </cell>
          <cell r="W6">
            <v>0.48960550747968551</v>
          </cell>
          <cell r="X6" t="str">
            <v>Not Modelled</v>
          </cell>
          <cell r="Y6" t="str">
            <v>N/A</v>
          </cell>
          <cell r="Z6">
            <v>0.85504277167300002</v>
          </cell>
          <cell r="AA6">
            <v>1.79879073634</v>
          </cell>
          <cell r="AB6">
            <v>2.2715697315400001</v>
          </cell>
          <cell r="AC6">
            <v>3.58091227298</v>
          </cell>
          <cell r="AD6">
            <v>20.785972412500001</v>
          </cell>
          <cell r="AE6">
            <v>96.893135789699997</v>
          </cell>
          <cell r="AF6">
            <v>2.7008857586900001</v>
          </cell>
          <cell r="AG6">
            <v>47.757987422299998</v>
          </cell>
          <cell r="AH6">
            <v>40.549580716199998</v>
          </cell>
          <cell r="AI6">
            <v>0</v>
          </cell>
          <cell r="AJ6">
            <v>3.86011112513</v>
          </cell>
        </row>
        <row r="7">
          <cell r="A7">
            <v>253</v>
          </cell>
          <cell r="B7" t="str">
            <v>Land at Old, Farm, Ainsworth</v>
          </cell>
          <cell r="C7" t="str">
            <v>Residential</v>
          </cell>
          <cell r="D7" t="str">
            <v>Call for Sites 2018</v>
          </cell>
          <cell r="E7">
            <v>9.6724377434691196</v>
          </cell>
          <cell r="F7">
            <v>0</v>
          </cell>
          <cell r="G7">
            <v>0</v>
          </cell>
          <cell r="H7">
            <v>0</v>
          </cell>
          <cell r="I7">
            <v>9.6724377434691196</v>
          </cell>
          <cell r="J7">
            <v>0</v>
          </cell>
          <cell r="K7">
            <v>0</v>
          </cell>
          <cell r="L7">
            <v>0</v>
          </cell>
          <cell r="M7">
            <v>100</v>
          </cell>
          <cell r="O7">
            <v>0.4818983</v>
          </cell>
          <cell r="Q7">
            <v>0.13638329999999999</v>
          </cell>
          <cell r="R7">
            <v>7.0334800000000003E-2</v>
          </cell>
          <cell r="S7">
            <v>4.9821804262878837</v>
          </cell>
          <cell r="T7">
            <v>1.410019931036379</v>
          </cell>
          <cell r="U7">
            <v>0.7271672546818968</v>
          </cell>
          <cell r="V7">
            <v>0</v>
          </cell>
          <cell r="W7">
            <v>0</v>
          </cell>
          <cell r="X7" t="str">
            <v>Not Modelled</v>
          </cell>
          <cell r="Y7" t="str">
            <v>N/A</v>
          </cell>
          <cell r="Z7">
            <v>0</v>
          </cell>
          <cell r="AA7">
            <v>5.2934500000000002E-2</v>
          </cell>
          <cell r="AB7">
            <v>7.0334835956399999E-2</v>
          </cell>
          <cell r="AC7">
            <v>0</v>
          </cell>
          <cell r="AD7">
            <v>1.2608259878400001</v>
          </cell>
          <cell r="AE7">
            <v>9.4203590576400007</v>
          </cell>
          <cell r="AF7">
            <v>0.1115420186</v>
          </cell>
          <cell r="AG7">
            <v>1.29325593971E-4</v>
          </cell>
          <cell r="AH7">
            <v>1.6420692825700001</v>
          </cell>
          <cell r="AI7">
            <v>0</v>
          </cell>
          <cell r="AJ7">
            <v>0</v>
          </cell>
        </row>
        <row r="8">
          <cell r="A8">
            <v>258</v>
          </cell>
          <cell r="B8" t="str">
            <v>Land to the West of Lowercroft Road</v>
          </cell>
          <cell r="C8" t="str">
            <v>Residential</v>
          </cell>
          <cell r="D8" t="str">
            <v>Call for Sites 2018</v>
          </cell>
          <cell r="E8">
            <v>5.87913516991732</v>
          </cell>
          <cell r="F8">
            <v>0</v>
          </cell>
          <cell r="G8">
            <v>0</v>
          </cell>
          <cell r="H8">
            <v>0</v>
          </cell>
          <cell r="I8">
            <v>5.87913516991732</v>
          </cell>
          <cell r="J8">
            <v>0</v>
          </cell>
          <cell r="K8">
            <v>0</v>
          </cell>
          <cell r="L8">
            <v>0</v>
          </cell>
          <cell r="M8">
            <v>100</v>
          </cell>
          <cell r="O8">
            <v>0</v>
          </cell>
          <cell r="Q8">
            <v>0</v>
          </cell>
          <cell r="R8">
            <v>0</v>
          </cell>
          <cell r="S8">
            <v>0</v>
          </cell>
          <cell r="T8">
            <v>0</v>
          </cell>
          <cell r="U8">
            <v>0</v>
          </cell>
          <cell r="V8">
            <v>0</v>
          </cell>
          <cell r="W8">
            <v>0</v>
          </cell>
          <cell r="X8" t="str">
            <v>Not Modelled</v>
          </cell>
          <cell r="Y8" t="str">
            <v>N/A</v>
          </cell>
          <cell r="Z8">
            <v>0</v>
          </cell>
          <cell r="AA8">
            <v>0</v>
          </cell>
          <cell r="AB8">
            <v>0</v>
          </cell>
          <cell r="AC8">
            <v>0</v>
          </cell>
          <cell r="AD8">
            <v>0</v>
          </cell>
          <cell r="AE8">
            <v>2.66949785598</v>
          </cell>
          <cell r="AF8">
            <v>0</v>
          </cell>
          <cell r="AG8">
            <v>1.22657002975</v>
          </cell>
          <cell r="AH8">
            <v>2.8111221834400002</v>
          </cell>
          <cell r="AI8">
            <v>0</v>
          </cell>
          <cell r="AJ8">
            <v>0</v>
          </cell>
        </row>
        <row r="9">
          <cell r="A9">
            <v>259</v>
          </cell>
          <cell r="B9" t="str">
            <v>Land to the North of Cockey Moor Road</v>
          </cell>
          <cell r="C9" t="str">
            <v>Residential</v>
          </cell>
          <cell r="D9" t="str">
            <v>Call for Sites 2018</v>
          </cell>
          <cell r="E9">
            <v>1.9849807014843801</v>
          </cell>
          <cell r="F9">
            <v>0</v>
          </cell>
          <cell r="G9">
            <v>0</v>
          </cell>
          <cell r="H9">
            <v>0</v>
          </cell>
          <cell r="I9">
            <v>1.9849807014843801</v>
          </cell>
          <cell r="J9">
            <v>0</v>
          </cell>
          <cell r="K9">
            <v>0</v>
          </cell>
          <cell r="L9">
            <v>0</v>
          </cell>
          <cell r="M9">
            <v>100</v>
          </cell>
          <cell r="O9">
            <v>0.24336400000000002</v>
          </cell>
          <cell r="Q9">
            <v>0.17920130000000001</v>
          </cell>
          <cell r="R9">
            <v>0.149343</v>
          </cell>
          <cell r="S9">
            <v>12.260270329984117</v>
          </cell>
          <cell r="T9">
            <v>9.0278610701853292</v>
          </cell>
          <cell r="U9">
            <v>7.5236499724314925</v>
          </cell>
          <cell r="V9">
            <v>0</v>
          </cell>
          <cell r="W9">
            <v>0</v>
          </cell>
          <cell r="X9" t="str">
            <v>Not Modelled</v>
          </cell>
          <cell r="Y9" t="str">
            <v>N/A</v>
          </cell>
          <cell r="Z9">
            <v>0</v>
          </cell>
          <cell r="AA9">
            <v>0.17920097705499999</v>
          </cell>
          <cell r="AB9">
            <v>0.14934264281500001</v>
          </cell>
          <cell r="AC9">
            <v>0</v>
          </cell>
          <cell r="AD9">
            <v>0</v>
          </cell>
          <cell r="AE9">
            <v>1.93883959599</v>
          </cell>
          <cell r="AF9">
            <v>0.18269773332</v>
          </cell>
          <cell r="AG9">
            <v>0</v>
          </cell>
          <cell r="AH9">
            <v>1.9849807014800001</v>
          </cell>
          <cell r="AI9">
            <v>0</v>
          </cell>
          <cell r="AJ9">
            <v>0</v>
          </cell>
        </row>
        <row r="10">
          <cell r="A10">
            <v>264</v>
          </cell>
          <cell r="B10" t="str">
            <v>Land to the East of Grundy Farm</v>
          </cell>
          <cell r="C10" t="str">
            <v>Residential</v>
          </cell>
          <cell r="D10" t="str">
            <v>Call for Sites 2018</v>
          </cell>
          <cell r="E10">
            <v>9.7199484369458098</v>
          </cell>
          <cell r="F10">
            <v>0</v>
          </cell>
          <cell r="G10">
            <v>0</v>
          </cell>
          <cell r="H10">
            <v>0</v>
          </cell>
          <cell r="I10">
            <v>9.7199484369458098</v>
          </cell>
          <cell r="J10">
            <v>0</v>
          </cell>
          <cell r="K10">
            <v>0</v>
          </cell>
          <cell r="L10">
            <v>0</v>
          </cell>
          <cell r="M10">
            <v>100</v>
          </cell>
          <cell r="O10">
            <v>0.87458600000000009</v>
          </cell>
          <cell r="Q10">
            <v>0.56597600000000003</v>
          </cell>
          <cell r="R10">
            <v>0.44452000000000003</v>
          </cell>
          <cell r="S10">
            <v>8.9978460860519895</v>
          </cell>
          <cell r="T10">
            <v>5.8228292430925723</v>
          </cell>
          <cell r="U10">
            <v>4.5732752893046884</v>
          </cell>
          <cell r="V10">
            <v>0</v>
          </cell>
          <cell r="W10">
            <v>0</v>
          </cell>
          <cell r="X10" t="str">
            <v>Not Modelled</v>
          </cell>
          <cell r="Y10" t="str">
            <v>N/A</v>
          </cell>
          <cell r="Z10">
            <v>0</v>
          </cell>
          <cell r="AA10">
            <v>0</v>
          </cell>
          <cell r="AB10">
            <v>0</v>
          </cell>
          <cell r="AC10">
            <v>0</v>
          </cell>
          <cell r="AD10">
            <v>0.49362437349900001</v>
          </cell>
          <cell r="AE10">
            <v>8.7553840679199997</v>
          </cell>
          <cell r="AF10">
            <v>0.171239938057</v>
          </cell>
          <cell r="AG10">
            <v>5.8017384817200002</v>
          </cell>
          <cell r="AH10">
            <v>3.62410040915</v>
          </cell>
          <cell r="AI10">
            <v>0</v>
          </cell>
          <cell r="AJ10">
            <v>0</v>
          </cell>
        </row>
        <row r="11">
          <cell r="A11">
            <v>280</v>
          </cell>
          <cell r="B11" t="str">
            <v>Land South of Radcliffe Moor Road</v>
          </cell>
          <cell r="C11" t="str">
            <v>Residential</v>
          </cell>
          <cell r="D11" t="str">
            <v>Call for Sites 2018</v>
          </cell>
          <cell r="E11">
            <v>16.9281265619483</v>
          </cell>
          <cell r="F11">
            <v>0</v>
          </cell>
          <cell r="G11">
            <v>0</v>
          </cell>
          <cell r="H11">
            <v>0</v>
          </cell>
          <cell r="I11">
            <v>16.9281265619483</v>
          </cell>
          <cell r="J11">
            <v>0</v>
          </cell>
          <cell r="K11">
            <v>0</v>
          </cell>
          <cell r="L11">
            <v>0</v>
          </cell>
          <cell r="M11">
            <v>100</v>
          </cell>
          <cell r="O11">
            <v>2.528829</v>
          </cell>
          <cell r="Q11">
            <v>0.92062900000000003</v>
          </cell>
          <cell r="R11">
            <v>0.23960000000000001</v>
          </cell>
          <cell r="S11">
            <v>14.938622952432315</v>
          </cell>
          <cell r="T11">
            <v>5.4384576853851367</v>
          </cell>
          <cell r="U11">
            <v>1.415395845034513</v>
          </cell>
          <cell r="V11">
            <v>0</v>
          </cell>
          <cell r="W11">
            <v>0</v>
          </cell>
          <cell r="X11" t="str">
            <v>Not Modelled</v>
          </cell>
          <cell r="Y11" t="str">
            <v>N/A</v>
          </cell>
          <cell r="Z11">
            <v>0</v>
          </cell>
          <cell r="AA11">
            <v>0</v>
          </cell>
          <cell r="AB11">
            <v>0</v>
          </cell>
          <cell r="AC11">
            <v>0</v>
          </cell>
          <cell r="AD11">
            <v>0</v>
          </cell>
          <cell r="AE11">
            <v>15.8827272639</v>
          </cell>
          <cell r="AF11">
            <v>0.45145550219800001</v>
          </cell>
          <cell r="AG11">
            <v>4.7618749675499998</v>
          </cell>
          <cell r="AH11">
            <v>10.959391439099999</v>
          </cell>
          <cell r="AI11">
            <v>0</v>
          </cell>
          <cell r="AJ11">
            <v>0</v>
          </cell>
        </row>
        <row r="12">
          <cell r="A12">
            <v>282</v>
          </cell>
          <cell r="B12" t="str">
            <v>Old Hall farm Whitefield</v>
          </cell>
          <cell r="C12" t="str">
            <v>Residential</v>
          </cell>
          <cell r="D12" t="str">
            <v>Call for Sites 2018</v>
          </cell>
          <cell r="E12">
            <v>38.513135378267201</v>
          </cell>
          <cell r="F12">
            <v>0</v>
          </cell>
          <cell r="G12">
            <v>0</v>
          </cell>
          <cell r="H12">
            <v>0</v>
          </cell>
          <cell r="I12">
            <v>38.513135378267201</v>
          </cell>
          <cell r="J12">
            <v>0</v>
          </cell>
          <cell r="K12">
            <v>0</v>
          </cell>
          <cell r="L12">
            <v>0</v>
          </cell>
          <cell r="M12">
            <v>100</v>
          </cell>
          <cell r="O12">
            <v>1.3176800000000002</v>
          </cell>
          <cell r="Q12">
            <v>0.52050400000000008</v>
          </cell>
          <cell r="R12">
            <v>0.33410400000000001</v>
          </cell>
          <cell r="S12">
            <v>3.4213781533444334</v>
          </cell>
          <cell r="T12">
            <v>1.3514973395121663</v>
          </cell>
          <cell r="U12">
            <v>0.86750662265875533</v>
          </cell>
          <cell r="V12">
            <v>0</v>
          </cell>
          <cell r="W12">
            <v>0</v>
          </cell>
          <cell r="X12" t="str">
            <v>Not Modelled</v>
          </cell>
          <cell r="Y12" t="str">
            <v>N/A</v>
          </cell>
          <cell r="Z12">
            <v>0</v>
          </cell>
          <cell r="AA12">
            <v>0.28399999999999997</v>
          </cell>
          <cell r="AB12">
            <v>0.20200000000000001</v>
          </cell>
          <cell r="AC12">
            <v>0</v>
          </cell>
          <cell r="AD12">
            <v>5.3825379875600001</v>
          </cell>
          <cell r="AE12">
            <v>34.478214281500001</v>
          </cell>
          <cell r="AF12">
            <v>0.52400000000000002</v>
          </cell>
          <cell r="AG12">
            <v>16.070084376000001</v>
          </cell>
          <cell r="AH12">
            <v>10.1537896295</v>
          </cell>
          <cell r="AI12">
            <v>0</v>
          </cell>
          <cell r="AJ12">
            <v>0</v>
          </cell>
        </row>
        <row r="13">
          <cell r="A13">
            <v>286</v>
          </cell>
          <cell r="B13" t="str">
            <v>Land South of Stopes Road (A6053)</v>
          </cell>
          <cell r="C13" t="str">
            <v>Residential</v>
          </cell>
          <cell r="D13" t="str">
            <v>Call for Sites 2018</v>
          </cell>
          <cell r="E13">
            <v>7.8522045100968301</v>
          </cell>
          <cell r="F13">
            <v>0</v>
          </cell>
          <cell r="G13">
            <v>0</v>
          </cell>
          <cell r="H13">
            <v>0</v>
          </cell>
          <cell r="I13">
            <v>7.8522045100968301</v>
          </cell>
          <cell r="J13">
            <v>0</v>
          </cell>
          <cell r="K13">
            <v>0</v>
          </cell>
          <cell r="L13">
            <v>0</v>
          </cell>
          <cell r="M13">
            <v>100</v>
          </cell>
          <cell r="O13">
            <v>0.59417799999999998</v>
          </cell>
          <cell r="Q13">
            <v>0.19839999999999999</v>
          </cell>
          <cell r="R13">
            <v>0.1172</v>
          </cell>
          <cell r="S13">
            <v>7.5670214553883648</v>
          </cell>
          <cell r="T13">
            <v>2.5266789695159559</v>
          </cell>
          <cell r="U13">
            <v>1.4925744719116432</v>
          </cell>
          <cell r="V13">
            <v>0</v>
          </cell>
          <cell r="W13">
            <v>0</v>
          </cell>
          <cell r="X13" t="str">
            <v>Not Modelled</v>
          </cell>
          <cell r="Y13" t="str">
            <v>N/A</v>
          </cell>
          <cell r="Z13">
            <v>0</v>
          </cell>
          <cell r="AA13">
            <v>0.19839999999999999</v>
          </cell>
          <cell r="AB13">
            <v>0.1172</v>
          </cell>
          <cell r="AC13">
            <v>0</v>
          </cell>
          <cell r="AD13">
            <v>0</v>
          </cell>
          <cell r="AE13">
            <v>3.8834619519300002</v>
          </cell>
          <cell r="AF13">
            <v>0.25879999999999997</v>
          </cell>
          <cell r="AG13">
            <v>1.39620962199</v>
          </cell>
          <cell r="AH13">
            <v>4.6370124918500002</v>
          </cell>
          <cell r="AI13">
            <v>0</v>
          </cell>
          <cell r="AJ13">
            <v>0</v>
          </cell>
        </row>
        <row r="14">
          <cell r="A14">
            <v>293</v>
          </cell>
          <cell r="B14" t="str">
            <v>Land to the West of Starling Road</v>
          </cell>
          <cell r="C14" t="str">
            <v>Residential</v>
          </cell>
          <cell r="D14" t="str">
            <v>Call for Sites 2018</v>
          </cell>
          <cell r="E14">
            <v>18.978015647459902</v>
          </cell>
          <cell r="F14">
            <v>0</v>
          </cell>
          <cell r="G14">
            <v>0</v>
          </cell>
          <cell r="H14">
            <v>0</v>
          </cell>
          <cell r="I14">
            <v>18.978015647459902</v>
          </cell>
          <cell r="J14">
            <v>0</v>
          </cell>
          <cell r="K14">
            <v>0</v>
          </cell>
          <cell r="L14">
            <v>0</v>
          </cell>
          <cell r="M14">
            <v>100</v>
          </cell>
          <cell r="O14">
            <v>0.18685869999999999</v>
          </cell>
          <cell r="Q14">
            <v>9.9590700000000004E-2</v>
          </cell>
          <cell r="R14">
            <v>5.8454399999999997E-2</v>
          </cell>
          <cell r="S14">
            <v>0.98460610145513272</v>
          </cell>
          <cell r="T14">
            <v>0.52476877377498443</v>
          </cell>
          <cell r="U14">
            <v>0.30801112764296718</v>
          </cell>
          <cell r="V14">
            <v>0</v>
          </cell>
          <cell r="W14">
            <v>0</v>
          </cell>
          <cell r="X14" t="str">
            <v>Not Modelled</v>
          </cell>
          <cell r="Y14" t="str">
            <v>N/A</v>
          </cell>
          <cell r="Z14">
            <v>0</v>
          </cell>
          <cell r="AA14">
            <v>9.9492512943000003E-2</v>
          </cell>
          <cell r="AB14">
            <v>5.8454410947599997E-2</v>
          </cell>
          <cell r="AC14">
            <v>0</v>
          </cell>
          <cell r="AD14">
            <v>3.0802919819699999</v>
          </cell>
          <cell r="AE14">
            <v>16.182009211099999</v>
          </cell>
          <cell r="AF14">
            <v>0.111092512943</v>
          </cell>
          <cell r="AG14">
            <v>12.275934428999999</v>
          </cell>
          <cell r="AH14">
            <v>4.1222391977499999</v>
          </cell>
          <cell r="AI14">
            <v>0</v>
          </cell>
          <cell r="AJ14">
            <v>0</v>
          </cell>
        </row>
        <row r="15">
          <cell r="A15">
            <v>295</v>
          </cell>
          <cell r="B15" t="str">
            <v>Land South of Bury and Bolton Road (A58)</v>
          </cell>
          <cell r="C15" t="str">
            <v>Industry and warehousing</v>
          </cell>
          <cell r="D15" t="str">
            <v>Call for Sites 2018</v>
          </cell>
          <cell r="E15">
            <v>13.8871329117217</v>
          </cell>
          <cell r="F15">
            <v>0</v>
          </cell>
          <cell r="G15">
            <v>0</v>
          </cell>
          <cell r="H15">
            <v>0</v>
          </cell>
          <cell r="I15">
            <v>13.8871329117217</v>
          </cell>
          <cell r="J15">
            <v>0</v>
          </cell>
          <cell r="K15">
            <v>0</v>
          </cell>
          <cell r="L15">
            <v>0</v>
          </cell>
          <cell r="M15">
            <v>100</v>
          </cell>
          <cell r="O15">
            <v>1.0095190000000001</v>
          </cell>
          <cell r="Q15">
            <v>0.42301599999999995</v>
          </cell>
          <cell r="R15">
            <v>0.27237899999999998</v>
          </cell>
          <cell r="S15">
            <v>7.2694558798950952</v>
          </cell>
          <cell r="T15">
            <v>3.0461003195479264</v>
          </cell>
          <cell r="U15">
            <v>1.9613767775643114</v>
          </cell>
          <cell r="V15">
            <v>0</v>
          </cell>
          <cell r="W15">
            <v>0</v>
          </cell>
          <cell r="X15" t="str">
            <v>Not Modelled</v>
          </cell>
          <cell r="Y15" t="str">
            <v>N/A</v>
          </cell>
          <cell r="Z15">
            <v>0</v>
          </cell>
          <cell r="AA15">
            <v>0.22189296624300001</v>
          </cell>
          <cell r="AB15">
            <v>9.7731537184999995E-2</v>
          </cell>
          <cell r="AC15">
            <v>0</v>
          </cell>
          <cell r="AD15">
            <v>0</v>
          </cell>
          <cell r="AE15">
            <v>13.396109547</v>
          </cell>
          <cell r="AF15">
            <v>0.26568166129300003</v>
          </cell>
          <cell r="AG15">
            <v>0.105993729004</v>
          </cell>
          <cell r="AH15">
            <v>3.3743588870600001</v>
          </cell>
          <cell r="AI15">
            <v>0</v>
          </cell>
          <cell r="AJ15">
            <v>0</v>
          </cell>
        </row>
        <row r="16">
          <cell r="A16">
            <v>299</v>
          </cell>
          <cell r="B16" t="str">
            <v>Land to the East of Bury Road</v>
          </cell>
          <cell r="C16" t="str">
            <v>Industry and warehousing</v>
          </cell>
          <cell r="D16" t="str">
            <v>Call for Sites 2018</v>
          </cell>
          <cell r="E16">
            <v>2.71490481356865</v>
          </cell>
          <cell r="F16">
            <v>0.54934730205399995</v>
          </cell>
          <cell r="G16">
            <v>0</v>
          </cell>
          <cell r="H16">
            <v>0</v>
          </cell>
          <cell r="I16">
            <v>2.1655575115146499</v>
          </cell>
          <cell r="J16">
            <v>20.234495858140296</v>
          </cell>
          <cell r="K16">
            <v>0</v>
          </cell>
          <cell r="L16">
            <v>0</v>
          </cell>
          <cell r="M16">
            <v>79.765504141859694</v>
          </cell>
          <cell r="O16">
            <v>0.42999189999999998</v>
          </cell>
          <cell r="Q16">
            <v>0.16060389999999999</v>
          </cell>
          <cell r="R16">
            <v>0.105297</v>
          </cell>
          <cell r="S16">
            <v>15.838194320882664</v>
          </cell>
          <cell r="T16">
            <v>5.915636496621465</v>
          </cell>
          <cell r="U16">
            <v>3.8784785187953119</v>
          </cell>
          <cell r="V16">
            <v>2.4406090913699998</v>
          </cell>
          <cell r="W16">
            <v>89.896672589485831</v>
          </cell>
          <cell r="X16" t="str">
            <v>Not Modelled</v>
          </cell>
          <cell r="Y16" t="str">
            <v>N/A</v>
          </cell>
          <cell r="Z16">
            <v>0</v>
          </cell>
          <cell r="AA16">
            <v>1.5599999999999999E-2</v>
          </cell>
          <cell r="AB16">
            <v>0.10529705710499999</v>
          </cell>
          <cell r="AC16">
            <v>0</v>
          </cell>
          <cell r="AD16">
            <v>0.70145149183400002</v>
          </cell>
          <cell r="AE16">
            <v>0</v>
          </cell>
          <cell r="AF16">
            <v>0</v>
          </cell>
          <cell r="AG16">
            <v>0.61851865041599996</v>
          </cell>
          <cell r="AH16">
            <v>2.0963862204299999</v>
          </cell>
          <cell r="AI16">
            <v>0</v>
          </cell>
          <cell r="AJ16">
            <v>0</v>
          </cell>
        </row>
        <row r="17">
          <cell r="A17">
            <v>315</v>
          </cell>
          <cell r="B17" t="str">
            <v>Old Barn Farm, Off Cockey Moor Road, Ainsworth, Bury</v>
          </cell>
          <cell r="C17" t="str">
            <v>Residential</v>
          </cell>
          <cell r="D17" t="str">
            <v>Call for Sites 2018</v>
          </cell>
          <cell r="E17">
            <v>9.3312565779499508</v>
          </cell>
          <cell r="F17">
            <v>0</v>
          </cell>
          <cell r="G17">
            <v>0</v>
          </cell>
          <cell r="H17">
            <v>0</v>
          </cell>
          <cell r="I17">
            <v>9.3312565779499508</v>
          </cell>
          <cell r="J17">
            <v>0</v>
          </cell>
          <cell r="K17">
            <v>0</v>
          </cell>
          <cell r="L17">
            <v>0</v>
          </cell>
          <cell r="M17">
            <v>100</v>
          </cell>
          <cell r="O17">
            <v>0.31591000000000002</v>
          </cell>
          <cell r="Q17">
            <v>0.16450899999999999</v>
          </cell>
          <cell r="R17">
            <v>0.128661</v>
          </cell>
          <cell r="S17">
            <v>3.3855033066661697</v>
          </cell>
          <cell r="T17">
            <v>1.7629887103173207</v>
          </cell>
          <cell r="U17">
            <v>1.3788175142888037</v>
          </cell>
          <cell r="V17">
            <v>1.08420564291</v>
          </cell>
          <cell r="W17">
            <v>11.619074385672896</v>
          </cell>
          <cell r="X17" t="str">
            <v>Not Modelled</v>
          </cell>
          <cell r="Y17" t="str">
            <v>N/A</v>
          </cell>
          <cell r="Z17">
            <v>0</v>
          </cell>
          <cell r="AA17">
            <v>0</v>
          </cell>
          <cell r="AB17">
            <v>0</v>
          </cell>
          <cell r="AC17">
            <v>0</v>
          </cell>
          <cell r="AD17">
            <v>3.5061387665699999</v>
          </cell>
          <cell r="AE17">
            <v>3.8336149171699998</v>
          </cell>
          <cell r="AF17">
            <v>0</v>
          </cell>
          <cell r="AG17">
            <v>2.7723083670900001E-2</v>
          </cell>
          <cell r="AH17">
            <v>0</v>
          </cell>
          <cell r="AI17">
            <v>0</v>
          </cell>
          <cell r="AJ17">
            <v>0</v>
          </cell>
        </row>
        <row r="18">
          <cell r="A18">
            <v>319</v>
          </cell>
          <cell r="B18" t="str">
            <v>Land to the North of Simister Lane</v>
          </cell>
          <cell r="C18" t="str">
            <v>Residential</v>
          </cell>
          <cell r="D18" t="str">
            <v>Call for Sites 2018</v>
          </cell>
          <cell r="E18">
            <v>5.1116720613726203</v>
          </cell>
          <cell r="F18">
            <v>0</v>
          </cell>
          <cell r="G18">
            <v>0</v>
          </cell>
          <cell r="H18">
            <v>0</v>
          </cell>
          <cell r="I18">
            <v>5.1116720613726203</v>
          </cell>
          <cell r="J18">
            <v>0</v>
          </cell>
          <cell r="K18">
            <v>0</v>
          </cell>
          <cell r="L18">
            <v>0</v>
          </cell>
          <cell r="M18">
            <v>100</v>
          </cell>
          <cell r="O18">
            <v>0.75323040000000008</v>
          </cell>
          <cell r="Q18">
            <v>0.49601640000000002</v>
          </cell>
          <cell r="R18">
            <v>0.42077700000000001</v>
          </cell>
          <cell r="S18">
            <v>14.735499283921936</v>
          </cell>
          <cell r="T18">
            <v>9.703603714100673</v>
          </cell>
          <cell r="U18">
            <v>8.2316900409102178</v>
          </cell>
          <cell r="V18">
            <v>3.1948685933999998</v>
          </cell>
          <cell r="W18">
            <v>62.501438962461386</v>
          </cell>
          <cell r="X18" t="str">
            <v>Not Modelled</v>
          </cell>
          <cell r="Y18" t="str">
            <v>N/A</v>
          </cell>
          <cell r="Z18">
            <v>0</v>
          </cell>
          <cell r="AA18">
            <v>0.1504257</v>
          </cell>
          <cell r="AB18">
            <v>0.42077697764900002</v>
          </cell>
          <cell r="AC18">
            <v>0</v>
          </cell>
          <cell r="AD18">
            <v>0.24769922421000001</v>
          </cell>
          <cell r="AE18">
            <v>2.6298947266899999</v>
          </cell>
          <cell r="AF18">
            <v>0.1552</v>
          </cell>
          <cell r="AG18">
            <v>0</v>
          </cell>
          <cell r="AH18">
            <v>5.1116720686299999</v>
          </cell>
          <cell r="AI18">
            <v>0</v>
          </cell>
          <cell r="AJ18">
            <v>0</v>
          </cell>
        </row>
        <row r="19">
          <cell r="A19">
            <v>320</v>
          </cell>
          <cell r="B19" t="str">
            <v>Land to the South of Simister Lane</v>
          </cell>
          <cell r="C19" t="str">
            <v>Residential</v>
          </cell>
          <cell r="D19" t="str">
            <v>Call for Sites 2018</v>
          </cell>
          <cell r="E19">
            <v>15.0726915345726</v>
          </cell>
          <cell r="F19">
            <v>0</v>
          </cell>
          <cell r="G19">
            <v>0</v>
          </cell>
          <cell r="H19">
            <v>0</v>
          </cell>
          <cell r="I19">
            <v>15.0726915345726</v>
          </cell>
          <cell r="J19">
            <v>0</v>
          </cell>
          <cell r="K19">
            <v>0</v>
          </cell>
          <cell r="L19">
            <v>0</v>
          </cell>
          <cell r="M19">
            <v>100</v>
          </cell>
          <cell r="O19">
            <v>0.99946899999999994</v>
          </cell>
          <cell r="Q19">
            <v>0.46162199999999998</v>
          </cell>
          <cell r="R19">
            <v>0.29575400000000002</v>
          </cell>
          <cell r="S19">
            <v>6.6309922000824706</v>
          </cell>
          <cell r="T19">
            <v>3.06263814224</v>
          </cell>
          <cell r="U19">
            <v>1.962184387052716</v>
          </cell>
          <cell r="V19">
            <v>7.5128830140899998</v>
          </cell>
          <cell r="W19">
            <v>49.844336008983639</v>
          </cell>
          <cell r="X19" t="str">
            <v>Not Modelled</v>
          </cell>
          <cell r="Y19" t="str">
            <v>N/A</v>
          </cell>
          <cell r="Z19">
            <v>0</v>
          </cell>
          <cell r="AA19">
            <v>0.23280000000000001</v>
          </cell>
          <cell r="AB19">
            <v>0.1056</v>
          </cell>
          <cell r="AC19">
            <v>0</v>
          </cell>
          <cell r="AD19">
            <v>0.82356005674099997</v>
          </cell>
          <cell r="AE19">
            <v>0</v>
          </cell>
          <cell r="AF19">
            <v>0.26519999999999999</v>
          </cell>
          <cell r="AG19">
            <v>2.51289303197</v>
          </cell>
          <cell r="AH19">
            <v>9.4486925466000002</v>
          </cell>
          <cell r="AI19">
            <v>0</v>
          </cell>
          <cell r="AJ19">
            <v>0</v>
          </cell>
        </row>
        <row r="20">
          <cell r="A20">
            <v>323</v>
          </cell>
          <cell r="B20" t="str">
            <v>Land to the North of Simister Lane</v>
          </cell>
          <cell r="C20" t="str">
            <v>Residential</v>
          </cell>
          <cell r="D20" t="str">
            <v>Call for Sites 2018</v>
          </cell>
          <cell r="E20">
            <v>33.466078947915101</v>
          </cell>
          <cell r="F20">
            <v>0</v>
          </cell>
          <cell r="G20">
            <v>0</v>
          </cell>
          <cell r="H20">
            <v>0</v>
          </cell>
          <cell r="I20">
            <v>33.466078947915101</v>
          </cell>
          <cell r="J20">
            <v>0</v>
          </cell>
          <cell r="K20">
            <v>0</v>
          </cell>
          <cell r="L20">
            <v>0</v>
          </cell>
          <cell r="M20">
            <v>100</v>
          </cell>
          <cell r="O20">
            <v>4.2779590000000001</v>
          </cell>
          <cell r="Q20">
            <v>1.7207890000000001</v>
          </cell>
          <cell r="R20">
            <v>1.0620700000000001</v>
          </cell>
          <cell r="S20">
            <v>12.78297050173699</v>
          </cell>
          <cell r="T20">
            <v>5.1418900991602525</v>
          </cell>
          <cell r="U20">
            <v>3.1735716683539521</v>
          </cell>
          <cell r="V20">
            <v>0</v>
          </cell>
          <cell r="W20">
            <v>0</v>
          </cell>
          <cell r="X20" t="str">
            <v>Not Modelled</v>
          </cell>
          <cell r="Y20" t="str">
            <v>N/A</v>
          </cell>
          <cell r="Z20">
            <v>0</v>
          </cell>
          <cell r="AA20">
            <v>1.61618430765</v>
          </cell>
          <cell r="AB20">
            <v>1.06166524633</v>
          </cell>
          <cell r="AC20">
            <v>0</v>
          </cell>
          <cell r="AD20">
            <v>0.93441828576300001</v>
          </cell>
          <cell r="AE20">
            <v>20.298139302599999</v>
          </cell>
          <cell r="AF20">
            <v>1.1313640711299999</v>
          </cell>
          <cell r="AG20">
            <v>22.785188959900001</v>
          </cell>
          <cell r="AH20">
            <v>7.4368588008699996</v>
          </cell>
          <cell r="AI20">
            <v>0</v>
          </cell>
          <cell r="AJ20">
            <v>0</v>
          </cell>
        </row>
        <row r="21">
          <cell r="A21">
            <v>327</v>
          </cell>
          <cell r="B21" t="str">
            <v>Land to the East of Heywood Old Road</v>
          </cell>
          <cell r="C21" t="str">
            <v>Residential</v>
          </cell>
          <cell r="D21" t="str">
            <v>Call for Sites 2018</v>
          </cell>
          <cell r="E21">
            <v>60.252130969282398</v>
          </cell>
          <cell r="F21">
            <v>0</v>
          </cell>
          <cell r="G21">
            <v>0</v>
          </cell>
          <cell r="H21">
            <v>0</v>
          </cell>
          <cell r="I21">
            <v>60.252130969282398</v>
          </cell>
          <cell r="J21">
            <v>0</v>
          </cell>
          <cell r="K21">
            <v>0</v>
          </cell>
          <cell r="L21">
            <v>0</v>
          </cell>
          <cell r="M21">
            <v>100</v>
          </cell>
          <cell r="O21">
            <v>2.6193770000000001</v>
          </cell>
          <cell r="Q21">
            <v>1.476137</v>
          </cell>
          <cell r="R21">
            <v>1.06179</v>
          </cell>
          <cell r="S21">
            <v>4.3473599321083016</v>
          </cell>
          <cell r="T21">
            <v>2.4499332658500674</v>
          </cell>
          <cell r="U21">
            <v>1.7622447254875007</v>
          </cell>
          <cell r="V21">
            <v>0</v>
          </cell>
          <cell r="W21">
            <v>0</v>
          </cell>
          <cell r="X21" t="str">
            <v>Not Modelled</v>
          </cell>
          <cell r="Y21" t="str">
            <v>N/A</v>
          </cell>
          <cell r="Z21">
            <v>0</v>
          </cell>
          <cell r="AA21">
            <v>0.131623894766</v>
          </cell>
          <cell r="AB21">
            <v>7.5559554911399998E-2</v>
          </cell>
          <cell r="AC21">
            <v>0</v>
          </cell>
          <cell r="AD21">
            <v>12.7093033347</v>
          </cell>
          <cell r="AE21">
            <v>0</v>
          </cell>
          <cell r="AF21">
            <v>0.67283255036099998</v>
          </cell>
          <cell r="AG21">
            <v>12.3993768949</v>
          </cell>
          <cell r="AH21">
            <v>31.403735721</v>
          </cell>
          <cell r="AI21">
            <v>0</v>
          </cell>
          <cell r="AJ21">
            <v>0</v>
          </cell>
        </row>
        <row r="22">
          <cell r="A22">
            <v>361</v>
          </cell>
          <cell r="B22" t="str">
            <v>gin hall</v>
          </cell>
          <cell r="C22" t="str">
            <v>Industry and warehousing</v>
          </cell>
          <cell r="D22" t="str">
            <v>Call for Sites 2018</v>
          </cell>
          <cell r="E22">
            <v>23.022364215807201</v>
          </cell>
          <cell r="F22">
            <v>0</v>
          </cell>
          <cell r="G22">
            <v>0</v>
          </cell>
          <cell r="H22">
            <v>0</v>
          </cell>
          <cell r="I22">
            <v>23.022364215807201</v>
          </cell>
          <cell r="J22">
            <v>0</v>
          </cell>
          <cell r="K22">
            <v>0</v>
          </cell>
          <cell r="L22">
            <v>0</v>
          </cell>
          <cell r="M22">
            <v>100</v>
          </cell>
          <cell r="O22">
            <v>3.0601519999999995</v>
          </cell>
          <cell r="Q22">
            <v>1.6028919999999998</v>
          </cell>
          <cell r="R22">
            <v>1.1130199999999999</v>
          </cell>
          <cell r="S22">
            <v>13.29208404191127</v>
          </cell>
          <cell r="T22">
            <v>6.9623257845058806</v>
          </cell>
          <cell r="U22">
            <v>4.834516514319577</v>
          </cell>
          <cell r="V22">
            <v>1.0691750000699999E-3</v>
          </cell>
          <cell r="W22">
            <v>4.6440712606566365E-3</v>
          </cell>
          <cell r="X22" t="str">
            <v>Not Modelled</v>
          </cell>
          <cell r="Y22" t="str">
            <v>N/A</v>
          </cell>
          <cell r="Z22">
            <v>0</v>
          </cell>
          <cell r="AA22">
            <v>6.4426751431400003E-2</v>
          </cell>
          <cell r="AB22">
            <v>4.2621624034800001E-5</v>
          </cell>
          <cell r="AC22">
            <v>0</v>
          </cell>
          <cell r="AD22">
            <v>2.36669539183</v>
          </cell>
          <cell r="AE22">
            <v>12.9434993127</v>
          </cell>
          <cell r="AF22">
            <v>1.9199999999999998E-2</v>
          </cell>
          <cell r="AG22">
            <v>0</v>
          </cell>
          <cell r="AH22">
            <v>16.763206881199999</v>
          </cell>
          <cell r="AI22">
            <v>0</v>
          </cell>
          <cell r="AJ22">
            <v>0</v>
          </cell>
        </row>
        <row r="23">
          <cell r="A23">
            <v>362</v>
          </cell>
          <cell r="B23" t="str">
            <v>j18M60</v>
          </cell>
          <cell r="C23" t="str">
            <v>Industry and warehousing</v>
          </cell>
          <cell r="D23" t="str">
            <v>Call for Sites 2018</v>
          </cell>
          <cell r="E23">
            <v>590.08018167410705</v>
          </cell>
          <cell r="F23">
            <v>7.8260051347399999</v>
          </cell>
          <cell r="G23">
            <v>3.6531945445899998</v>
          </cell>
          <cell r="H23">
            <v>1.94937748363</v>
          </cell>
          <cell r="I23">
            <v>576.65160451114718</v>
          </cell>
          <cell r="J23">
            <v>1.3262613078339567</v>
          </cell>
          <cell r="K23">
            <v>0.61910137944737953</v>
          </cell>
          <cell r="L23">
            <v>0.33035806728832212</v>
          </cell>
          <cell r="M23">
            <v>97.724279245430367</v>
          </cell>
          <cell r="O23">
            <v>63.293149999999997</v>
          </cell>
          <cell r="Q23">
            <v>32.007350000000002</v>
          </cell>
          <cell r="R23">
            <v>22.366900000000001</v>
          </cell>
          <cell r="S23">
            <v>10.726194840238833</v>
          </cell>
          <cell r="T23">
            <v>5.4242374162088378</v>
          </cell>
          <cell r="U23">
            <v>3.7904848687754988</v>
          </cell>
          <cell r="V23">
            <v>18.809502111</v>
          </cell>
          <cell r="W23">
            <v>3.1876180043254232</v>
          </cell>
          <cell r="X23" t="str">
            <v>Not Modelled</v>
          </cell>
          <cell r="Y23" t="str">
            <v>N/A</v>
          </cell>
          <cell r="Z23">
            <v>3.12893283927</v>
          </cell>
          <cell r="AA23">
            <v>7.4147413809799998</v>
          </cell>
          <cell r="AB23">
            <v>6.92569247505</v>
          </cell>
          <cell r="AC23">
            <v>8.6845597024799996</v>
          </cell>
          <cell r="AD23">
            <v>73.732629198400005</v>
          </cell>
          <cell r="AE23">
            <v>325.42642263599998</v>
          </cell>
          <cell r="AF23">
            <v>11.437794504699999</v>
          </cell>
          <cell r="AG23">
            <v>118.829858003</v>
          </cell>
          <cell r="AH23">
            <v>211.04657909900001</v>
          </cell>
          <cell r="AI23">
            <v>0</v>
          </cell>
          <cell r="AJ23">
            <v>8.8489441899999992</v>
          </cell>
        </row>
        <row r="24">
          <cell r="A24">
            <v>419</v>
          </cell>
          <cell r="B24" t="str">
            <v>Land between A58 (to north) and former Romon Road</v>
          </cell>
          <cell r="C24" t="str">
            <v>Residential</v>
          </cell>
          <cell r="D24" t="str">
            <v>Call for Sites 2018</v>
          </cell>
          <cell r="E24">
            <v>74.591822480795301</v>
          </cell>
          <cell r="F24">
            <v>0</v>
          </cell>
          <cell r="G24">
            <v>0</v>
          </cell>
          <cell r="H24">
            <v>0</v>
          </cell>
          <cell r="I24">
            <v>74.591822480795301</v>
          </cell>
          <cell r="J24">
            <v>0</v>
          </cell>
          <cell r="K24">
            <v>0</v>
          </cell>
          <cell r="L24">
            <v>0</v>
          </cell>
          <cell r="M24">
            <v>100</v>
          </cell>
          <cell r="O24">
            <v>6.7704300000000002</v>
          </cell>
          <cell r="Q24">
            <v>3.7189700000000001</v>
          </cell>
          <cell r="R24">
            <v>2.38761</v>
          </cell>
          <cell r="S24">
            <v>9.0766383965791171</v>
          </cell>
          <cell r="T24">
            <v>4.985761007458291</v>
          </cell>
          <cell r="U24">
            <v>3.2009004748673666</v>
          </cell>
          <cell r="V24">
            <v>0</v>
          </cell>
          <cell r="W24">
            <v>0</v>
          </cell>
          <cell r="X24" t="str">
            <v>Not Modelled</v>
          </cell>
          <cell r="Y24" t="str">
            <v>N/A</v>
          </cell>
          <cell r="Z24">
            <v>0</v>
          </cell>
          <cell r="AA24">
            <v>0.72696899695799999</v>
          </cell>
          <cell r="AB24">
            <v>0.95261549475600005</v>
          </cell>
          <cell r="AC24">
            <v>0</v>
          </cell>
          <cell r="AD24">
            <v>14.759556615799999</v>
          </cell>
          <cell r="AE24">
            <v>71.8286479036</v>
          </cell>
          <cell r="AF24">
            <v>1.2394598968099999</v>
          </cell>
          <cell r="AG24">
            <v>19.531970637899999</v>
          </cell>
          <cell r="AH24">
            <v>22.604703604800001</v>
          </cell>
          <cell r="AI24">
            <v>0</v>
          </cell>
          <cell r="AJ24">
            <v>0</v>
          </cell>
        </row>
        <row r="25">
          <cell r="A25">
            <v>423</v>
          </cell>
          <cell r="B25" t="str">
            <v>Land to the West of Starling Road, Cocky Moor, Ainsworth</v>
          </cell>
          <cell r="C25" t="str">
            <v>Residential</v>
          </cell>
          <cell r="D25" t="str">
            <v>Call for Sites 2018</v>
          </cell>
          <cell r="E25">
            <v>22.449140064340799</v>
          </cell>
          <cell r="F25">
            <v>0</v>
          </cell>
          <cell r="G25">
            <v>0</v>
          </cell>
          <cell r="H25">
            <v>0</v>
          </cell>
          <cell r="I25">
            <v>22.449140064340799</v>
          </cell>
          <cell r="J25">
            <v>0</v>
          </cell>
          <cell r="K25">
            <v>0</v>
          </cell>
          <cell r="L25">
            <v>0</v>
          </cell>
          <cell r="M25">
            <v>100</v>
          </cell>
          <cell r="O25">
            <v>1.7067410000000001</v>
          </cell>
          <cell r="Q25">
            <v>0.68789100000000003</v>
          </cell>
          <cell r="R25">
            <v>0.37720799999999999</v>
          </cell>
          <cell r="S25">
            <v>7.602701017091797</v>
          </cell>
          <cell r="T25">
            <v>3.0642198232469329</v>
          </cell>
          <cell r="U25">
            <v>1.680278170651061</v>
          </cell>
          <cell r="V25">
            <v>0</v>
          </cell>
          <cell r="W25">
            <v>0</v>
          </cell>
          <cell r="X25" t="str">
            <v>Not Modelled</v>
          </cell>
          <cell r="Y25" t="str">
            <v>N/A</v>
          </cell>
          <cell r="Z25">
            <v>0</v>
          </cell>
          <cell r="AA25">
            <v>0.21639384790499999</v>
          </cell>
          <cell r="AB25">
            <v>0.10199999999999999</v>
          </cell>
          <cell r="AC25">
            <v>0</v>
          </cell>
          <cell r="AD25">
            <v>5.3662577114300003</v>
          </cell>
          <cell r="AE25">
            <v>18.339393532599999</v>
          </cell>
          <cell r="AF25">
            <v>0.34580259247900003</v>
          </cell>
          <cell r="AG25">
            <v>11.7928102178</v>
          </cell>
          <cell r="AH25">
            <v>8.2283482560600003</v>
          </cell>
          <cell r="AI25">
            <v>0</v>
          </cell>
          <cell r="AJ25">
            <v>0</v>
          </cell>
        </row>
        <row r="26">
          <cell r="A26">
            <v>426</v>
          </cell>
          <cell r="B26" t="str">
            <v>Land to the west of A58 / A665 Junction</v>
          </cell>
          <cell r="C26" t="str">
            <v>Unknown</v>
          </cell>
          <cell r="D26" t="str">
            <v>Call for Sites 2018</v>
          </cell>
          <cell r="E26">
            <v>6.2832778998257801</v>
          </cell>
          <cell r="F26">
            <v>0</v>
          </cell>
          <cell r="G26">
            <v>0</v>
          </cell>
          <cell r="H26">
            <v>0</v>
          </cell>
          <cell r="I26">
            <v>6.2832778998257801</v>
          </cell>
          <cell r="J26">
            <v>0</v>
          </cell>
          <cell r="K26">
            <v>0</v>
          </cell>
          <cell r="L26">
            <v>0</v>
          </cell>
          <cell r="M26">
            <v>100</v>
          </cell>
          <cell r="O26">
            <v>0.32821060000000002</v>
          </cell>
          <cell r="Q26">
            <v>4.67476E-2</v>
          </cell>
          <cell r="R26">
            <v>2.1101700000000001E-2</v>
          </cell>
          <cell r="S26">
            <v>5.2235569591645863</v>
          </cell>
          <cell r="T26">
            <v>0.74400019775181669</v>
          </cell>
          <cell r="U26">
            <v>0.33583903714628155</v>
          </cell>
          <cell r="V26">
            <v>0</v>
          </cell>
          <cell r="W26">
            <v>0</v>
          </cell>
          <cell r="X26" t="str">
            <v>Not Modelled</v>
          </cell>
          <cell r="Y26" t="str">
            <v>N/A</v>
          </cell>
          <cell r="Z26">
            <v>0</v>
          </cell>
          <cell r="AA26">
            <v>0</v>
          </cell>
          <cell r="AB26">
            <v>0</v>
          </cell>
          <cell r="AC26">
            <v>0</v>
          </cell>
          <cell r="AD26">
            <v>0</v>
          </cell>
          <cell r="AE26">
            <v>5.7654596827400004</v>
          </cell>
          <cell r="AF26">
            <v>1.7306548359100001E-2</v>
          </cell>
          <cell r="AG26">
            <v>4.1701154902199997</v>
          </cell>
          <cell r="AH26">
            <v>2.1131624419200001</v>
          </cell>
          <cell r="AI26">
            <v>0</v>
          </cell>
          <cell r="AJ26">
            <v>0</v>
          </cell>
        </row>
        <row r="27">
          <cell r="A27">
            <v>433</v>
          </cell>
          <cell r="B27" t="str">
            <v>North Junction, Radcliffe</v>
          </cell>
          <cell r="C27" t="str">
            <v>Residential</v>
          </cell>
          <cell r="D27" t="str">
            <v>Call for Sites 2018</v>
          </cell>
          <cell r="E27">
            <v>3.9952981295971202</v>
          </cell>
          <cell r="F27">
            <v>1.12306871688</v>
          </cell>
          <cell r="G27">
            <v>0.76662835006700003</v>
          </cell>
          <cell r="H27">
            <v>0.67446976307999995</v>
          </cell>
          <cell r="I27">
            <v>1.43113129957012</v>
          </cell>
          <cell r="J27">
            <v>28.109760034184195</v>
          </cell>
          <cell r="K27">
            <v>19.188263934243768</v>
          </cell>
          <cell r="L27">
            <v>16.881587836550572</v>
          </cell>
          <cell r="M27">
            <v>35.820388195021458</v>
          </cell>
          <cell r="O27">
            <v>2.0482895000000001</v>
          </cell>
          <cell r="Q27">
            <v>0.38558949999999997</v>
          </cell>
          <cell r="R27">
            <v>0.28712399999999999</v>
          </cell>
          <cell r="S27">
            <v>51.267500786144005</v>
          </cell>
          <cell r="T27">
            <v>9.6510820342431423</v>
          </cell>
          <cell r="U27">
            <v>7.1865475538105379</v>
          </cell>
          <cell r="V27">
            <v>3.38310104907</v>
          </cell>
          <cell r="W27">
            <v>84.677061368913328</v>
          </cell>
          <cell r="X27" t="str">
            <v>Not Modelled</v>
          </cell>
          <cell r="Y27" t="str">
            <v>N/A</v>
          </cell>
          <cell r="Z27">
            <v>0</v>
          </cell>
          <cell r="AA27">
            <v>0</v>
          </cell>
          <cell r="AB27">
            <v>0</v>
          </cell>
          <cell r="AC27">
            <v>0</v>
          </cell>
          <cell r="AD27">
            <v>0.63907015481499996</v>
          </cell>
          <cell r="AE27">
            <v>0.54933860266500001</v>
          </cell>
          <cell r="AF27">
            <v>0.38932260827699999</v>
          </cell>
          <cell r="AG27">
            <v>2.1587746138799999</v>
          </cell>
          <cell r="AH27">
            <v>1.77482554605</v>
          </cell>
          <cell r="AI27">
            <v>0</v>
          </cell>
          <cell r="AJ27">
            <v>0</v>
          </cell>
        </row>
        <row r="28">
          <cell r="A28">
            <v>444</v>
          </cell>
          <cell r="B28" t="str">
            <v>Land between A58 (north) and former railway</v>
          </cell>
          <cell r="C28" t="str">
            <v>Residential</v>
          </cell>
          <cell r="D28" t="str">
            <v>Call for Sites 2018</v>
          </cell>
          <cell r="E28">
            <v>73.299247006351393</v>
          </cell>
          <cell r="F28">
            <v>0</v>
          </cell>
          <cell r="G28">
            <v>0</v>
          </cell>
          <cell r="H28">
            <v>0</v>
          </cell>
          <cell r="I28">
            <v>73.299247006351393</v>
          </cell>
          <cell r="J28">
            <v>0</v>
          </cell>
          <cell r="K28">
            <v>0</v>
          </cell>
          <cell r="L28">
            <v>0</v>
          </cell>
          <cell r="M28">
            <v>100</v>
          </cell>
          <cell r="O28">
            <v>6.5635200000000005</v>
          </cell>
          <cell r="Q28">
            <v>3.6238700000000001</v>
          </cell>
          <cell r="R28">
            <v>2.3142200000000002</v>
          </cell>
          <cell r="S28">
            <v>8.9544166796573919</v>
          </cell>
          <cell r="T28">
            <v>4.9439389188895646</v>
          </cell>
          <cell r="U28">
            <v>3.1572220650499623</v>
          </cell>
          <cell r="V28">
            <v>0</v>
          </cell>
          <cell r="W28">
            <v>0</v>
          </cell>
          <cell r="X28" t="str">
            <v>Not Modelled</v>
          </cell>
          <cell r="Y28" t="str">
            <v>N/A</v>
          </cell>
          <cell r="Z28">
            <v>0</v>
          </cell>
          <cell r="AA28">
            <v>0.74037261766999996</v>
          </cell>
          <cell r="AB28">
            <v>0.91749387814700001</v>
          </cell>
          <cell r="AC28">
            <v>0</v>
          </cell>
          <cell r="AD28">
            <v>14.1204154112</v>
          </cell>
          <cell r="AE28">
            <v>70.556637356500005</v>
          </cell>
          <cell r="AF28">
            <v>1.1606262362199999</v>
          </cell>
          <cell r="AG28">
            <v>19.581056876000002</v>
          </cell>
          <cell r="AH28">
            <v>22.101138643900001</v>
          </cell>
          <cell r="AI28">
            <v>0</v>
          </cell>
          <cell r="AJ28">
            <v>0</v>
          </cell>
        </row>
        <row r="29">
          <cell r="A29">
            <v>462</v>
          </cell>
          <cell r="B29" t="str">
            <v>Land off Heatherside Road</v>
          </cell>
          <cell r="C29" t="str">
            <v>Residential</v>
          </cell>
          <cell r="D29" t="str">
            <v>Call for Sites 2018</v>
          </cell>
          <cell r="E29">
            <v>1.4945364557591401</v>
          </cell>
          <cell r="F29">
            <v>0</v>
          </cell>
          <cell r="G29">
            <v>0</v>
          </cell>
          <cell r="H29">
            <v>0</v>
          </cell>
          <cell r="I29">
            <v>1.4945364557591401</v>
          </cell>
          <cell r="J29">
            <v>0</v>
          </cell>
          <cell r="K29">
            <v>0</v>
          </cell>
          <cell r="L29">
            <v>0</v>
          </cell>
          <cell r="M29">
            <v>100</v>
          </cell>
          <cell r="O29">
            <v>9.2023800000000003E-2</v>
          </cell>
          <cell r="Q29">
            <v>1.4081700000000001E-2</v>
          </cell>
          <cell r="R29">
            <v>0</v>
          </cell>
          <cell r="S29">
            <v>6.1573472928940447</v>
          </cell>
          <cell r="T29">
            <v>0.94221187751805568</v>
          </cell>
          <cell r="U29">
            <v>0</v>
          </cell>
          <cell r="V29">
            <v>0</v>
          </cell>
          <cell r="W29">
            <v>0</v>
          </cell>
          <cell r="X29" t="str">
            <v>Not Modelled</v>
          </cell>
          <cell r="Y29" t="str">
            <v>N/A</v>
          </cell>
          <cell r="Z29">
            <v>0</v>
          </cell>
          <cell r="AA29">
            <v>0</v>
          </cell>
          <cell r="AB29">
            <v>0</v>
          </cell>
          <cell r="AC29">
            <v>0</v>
          </cell>
          <cell r="AD29">
            <v>0.33479542833199999</v>
          </cell>
          <cell r="AE29">
            <v>1.22243750707</v>
          </cell>
          <cell r="AF29">
            <v>0</v>
          </cell>
          <cell r="AG29">
            <v>0.12636299161299999</v>
          </cell>
          <cell r="AH29">
            <v>0.80603288629400005</v>
          </cell>
          <cell r="AI29">
            <v>0</v>
          </cell>
          <cell r="AJ29">
            <v>0</v>
          </cell>
        </row>
        <row r="30">
          <cell r="A30">
            <v>475</v>
          </cell>
          <cell r="B30" t="str">
            <v>Land off Hollins Lane, Unsworth</v>
          </cell>
          <cell r="C30" t="str">
            <v>Residential</v>
          </cell>
          <cell r="D30" t="str">
            <v>Call for Sites 2018</v>
          </cell>
          <cell r="E30">
            <v>14.6827332127924</v>
          </cell>
          <cell r="F30">
            <v>0</v>
          </cell>
          <cell r="G30">
            <v>0</v>
          </cell>
          <cell r="H30">
            <v>0</v>
          </cell>
          <cell r="I30">
            <v>14.6827332127924</v>
          </cell>
          <cell r="J30">
            <v>0</v>
          </cell>
          <cell r="K30">
            <v>0</v>
          </cell>
          <cell r="L30">
            <v>0</v>
          </cell>
          <cell r="M30">
            <v>100</v>
          </cell>
          <cell r="O30">
            <v>0.69576309999999997</v>
          </cell>
          <cell r="Q30">
            <v>0.28708610000000001</v>
          </cell>
          <cell r="R30">
            <v>0.189773</v>
          </cell>
          <cell r="S30">
            <v>4.7386483832166419</v>
          </cell>
          <cell r="T30">
            <v>1.9552633412277416</v>
          </cell>
          <cell r="U30">
            <v>1.292490963703266</v>
          </cell>
          <cell r="V30">
            <v>8.9880458870699995E-2</v>
          </cell>
          <cell r="W30">
            <v>0.61215073221102478</v>
          </cell>
          <cell r="X30" t="str">
            <v>Not Modelled</v>
          </cell>
          <cell r="Y30" t="str">
            <v>N/A</v>
          </cell>
          <cell r="Z30">
            <v>0</v>
          </cell>
          <cell r="AA30">
            <v>0</v>
          </cell>
          <cell r="AB30">
            <v>0</v>
          </cell>
          <cell r="AC30">
            <v>0</v>
          </cell>
          <cell r="AD30">
            <v>0.84859908165300002</v>
          </cell>
          <cell r="AE30">
            <v>14.3035827013</v>
          </cell>
          <cell r="AF30">
            <v>5.1200000000000002E-2</v>
          </cell>
          <cell r="AG30">
            <v>6.2178884850399996</v>
          </cell>
          <cell r="AH30">
            <v>8.4094772507499993</v>
          </cell>
          <cell r="AI30">
            <v>0</v>
          </cell>
          <cell r="AJ30">
            <v>0</v>
          </cell>
        </row>
        <row r="31">
          <cell r="A31">
            <v>512</v>
          </cell>
          <cell r="B31" t="str">
            <v>Bealey Industrial Estate</v>
          </cell>
          <cell r="C31" t="str">
            <v>Residential</v>
          </cell>
          <cell r="D31" t="str">
            <v>Call for Sites 2018</v>
          </cell>
          <cell r="E31">
            <v>4.8916868559498301</v>
          </cell>
          <cell r="F31">
            <v>1.18824226273E-2</v>
          </cell>
          <cell r="G31">
            <v>0.89204714488400005</v>
          </cell>
          <cell r="H31">
            <v>5.4289636405000001E-2</v>
          </cell>
          <cell r="I31">
            <v>3.9334676520335297</v>
          </cell>
          <cell r="J31">
            <v>0.24291053326210441</v>
          </cell>
          <cell r="K31">
            <v>18.235982211309992</v>
          </cell>
          <cell r="L31">
            <v>1.1098346644770753</v>
          </cell>
          <cell r="M31">
            <v>80.411272590950816</v>
          </cell>
          <cell r="O31">
            <v>0.25350070000000002</v>
          </cell>
          <cell r="Q31">
            <v>5.6099700000000002E-2</v>
          </cell>
          <cell r="R31">
            <v>2.5609799999999999E-2</v>
          </cell>
          <cell r="S31">
            <v>5.1822757152098449</v>
          </cell>
          <cell r="T31">
            <v>1.1468375154015658</v>
          </cell>
          <cell r="U31">
            <v>0.52353719185541125</v>
          </cell>
          <cell r="V31">
            <v>2.9884149245499998</v>
          </cell>
          <cell r="W31">
            <v>61.091705429082147</v>
          </cell>
          <cell r="X31">
            <v>0.89204799999999995</v>
          </cell>
          <cell r="Y31">
            <v>18.235999692314504</v>
          </cell>
          <cell r="Z31">
            <v>0</v>
          </cell>
          <cell r="AA31">
            <v>0</v>
          </cell>
          <cell r="AB31">
            <v>0</v>
          </cell>
          <cell r="AC31">
            <v>0</v>
          </cell>
          <cell r="AD31">
            <v>0</v>
          </cell>
          <cell r="AE31">
            <v>0</v>
          </cell>
          <cell r="AF31">
            <v>7.12555772572E-3</v>
          </cell>
          <cell r="AG31">
            <v>0</v>
          </cell>
          <cell r="AH31">
            <v>4.8916868294000002</v>
          </cell>
          <cell r="AI31">
            <v>0</v>
          </cell>
          <cell r="AJ31">
            <v>0.92259356275100002</v>
          </cell>
        </row>
        <row r="32">
          <cell r="A32">
            <v>513</v>
          </cell>
          <cell r="B32" t="str">
            <v>Land at Whitefield, Bury</v>
          </cell>
          <cell r="C32" t="str">
            <v>Residential</v>
          </cell>
          <cell r="D32" t="str">
            <v>Call for Sites 2018</v>
          </cell>
          <cell r="E32">
            <v>5.1248620713284003</v>
          </cell>
          <cell r="F32">
            <v>0</v>
          </cell>
          <cell r="G32">
            <v>0</v>
          </cell>
          <cell r="H32">
            <v>0</v>
          </cell>
          <cell r="I32">
            <v>5.1248620713284003</v>
          </cell>
          <cell r="J32">
            <v>0</v>
          </cell>
          <cell r="K32">
            <v>0</v>
          </cell>
          <cell r="L32">
            <v>0</v>
          </cell>
          <cell r="M32">
            <v>100</v>
          </cell>
          <cell r="O32">
            <v>0.55719610000000008</v>
          </cell>
          <cell r="Q32">
            <v>0.1582771</v>
          </cell>
          <cell r="R32">
            <v>8.6813100000000004E-2</v>
          </cell>
          <cell r="S32">
            <v>10.872411632642651</v>
          </cell>
          <cell r="T32">
            <v>3.0884167768240727</v>
          </cell>
          <cell r="U32">
            <v>1.6939597357299694</v>
          </cell>
          <cell r="V32">
            <v>0</v>
          </cell>
          <cell r="W32">
            <v>0</v>
          </cell>
          <cell r="X32" t="str">
            <v>Not Modelled</v>
          </cell>
          <cell r="Y32" t="str">
            <v>N/A</v>
          </cell>
          <cell r="Z32">
            <v>0</v>
          </cell>
          <cell r="AA32">
            <v>0</v>
          </cell>
          <cell r="AB32">
            <v>0</v>
          </cell>
          <cell r="AC32">
            <v>0</v>
          </cell>
          <cell r="AD32">
            <v>3.9744089847099998E-2</v>
          </cell>
          <cell r="AE32">
            <v>8.6200648896199994E-2</v>
          </cell>
          <cell r="AF32">
            <v>5.6960070041899999E-2</v>
          </cell>
          <cell r="AG32">
            <v>0</v>
          </cell>
          <cell r="AH32">
            <v>5.1248620713299999</v>
          </cell>
          <cell r="AI32">
            <v>0</v>
          </cell>
          <cell r="AJ32">
            <v>0</v>
          </cell>
        </row>
        <row r="33">
          <cell r="A33">
            <v>515</v>
          </cell>
          <cell r="B33" t="str">
            <v>Sheepgate Farm</v>
          </cell>
          <cell r="C33" t="str">
            <v>Residential</v>
          </cell>
          <cell r="D33" t="str">
            <v>Call for Sites 2018</v>
          </cell>
          <cell r="E33">
            <v>4.1186101291494897</v>
          </cell>
          <cell r="F33">
            <v>0</v>
          </cell>
          <cell r="G33">
            <v>0</v>
          </cell>
          <cell r="H33">
            <v>0</v>
          </cell>
          <cell r="I33">
            <v>4.1186101291494897</v>
          </cell>
          <cell r="J33">
            <v>0</v>
          </cell>
          <cell r="K33">
            <v>0</v>
          </cell>
          <cell r="L33">
            <v>0</v>
          </cell>
          <cell r="M33">
            <v>100</v>
          </cell>
          <cell r="O33">
            <v>0.136049</v>
          </cell>
          <cell r="Q33">
            <v>0.03</v>
          </cell>
          <cell r="R33">
            <v>0</v>
          </cell>
          <cell r="S33">
            <v>3.3032745449032022</v>
          </cell>
          <cell r="T33">
            <v>0.72840106393355386</v>
          </cell>
          <cell r="U33">
            <v>0</v>
          </cell>
          <cell r="V33">
            <v>0</v>
          </cell>
          <cell r="W33">
            <v>0</v>
          </cell>
          <cell r="X33" t="str">
            <v>Not Modelled</v>
          </cell>
          <cell r="Y33" t="str">
            <v>N/A</v>
          </cell>
          <cell r="Z33">
            <v>0</v>
          </cell>
          <cell r="AA33">
            <v>2.0400000000000001E-2</v>
          </cell>
          <cell r="AB33">
            <v>0</v>
          </cell>
          <cell r="AC33">
            <v>0</v>
          </cell>
          <cell r="AD33">
            <v>6.95970701255E-4</v>
          </cell>
          <cell r="AE33">
            <v>4.0969389926500002</v>
          </cell>
          <cell r="AF33">
            <v>0</v>
          </cell>
          <cell r="AG33">
            <v>0.272290927239</v>
          </cell>
          <cell r="AH33">
            <v>3.8460666936700001</v>
          </cell>
          <cell r="AI33">
            <v>0</v>
          </cell>
          <cell r="AJ33">
            <v>0</v>
          </cell>
        </row>
        <row r="34">
          <cell r="A34">
            <v>537</v>
          </cell>
          <cell r="B34" t="str">
            <v>Land off Lever Street</v>
          </cell>
          <cell r="C34" t="str">
            <v>Residential</v>
          </cell>
          <cell r="D34" t="str">
            <v>Call for Sites 2018</v>
          </cell>
          <cell r="E34">
            <v>7.3432592241463895E-2</v>
          </cell>
          <cell r="F34">
            <v>0</v>
          </cell>
          <cell r="G34">
            <v>0</v>
          </cell>
          <cell r="H34">
            <v>0</v>
          </cell>
          <cell r="I34">
            <v>7.3432592241463895E-2</v>
          </cell>
          <cell r="J34">
            <v>0</v>
          </cell>
          <cell r="K34">
            <v>0</v>
          </cell>
          <cell r="L34">
            <v>0</v>
          </cell>
          <cell r="M34">
            <v>100</v>
          </cell>
          <cell r="O34">
            <v>0</v>
          </cell>
          <cell r="Q34">
            <v>0</v>
          </cell>
          <cell r="R34">
            <v>0</v>
          </cell>
          <cell r="S34">
            <v>0</v>
          </cell>
          <cell r="T34">
            <v>0</v>
          </cell>
          <cell r="U34">
            <v>0</v>
          </cell>
          <cell r="V34">
            <v>0</v>
          </cell>
          <cell r="W34">
            <v>0</v>
          </cell>
          <cell r="X34" t="str">
            <v>Not Modelled</v>
          </cell>
          <cell r="Y34" t="str">
            <v>N/A</v>
          </cell>
          <cell r="Z34">
            <v>0</v>
          </cell>
          <cell r="AA34">
            <v>0</v>
          </cell>
          <cell r="AB34">
            <v>0</v>
          </cell>
          <cell r="AC34">
            <v>0</v>
          </cell>
          <cell r="AD34">
            <v>0</v>
          </cell>
          <cell r="AE34">
            <v>0</v>
          </cell>
          <cell r="AF34">
            <v>0</v>
          </cell>
          <cell r="AG34">
            <v>0</v>
          </cell>
          <cell r="AH34">
            <v>7.3432592241500005E-2</v>
          </cell>
          <cell r="AI34">
            <v>0</v>
          </cell>
          <cell r="AJ34">
            <v>0</v>
          </cell>
        </row>
        <row r="35">
          <cell r="A35">
            <v>543</v>
          </cell>
          <cell r="B35" t="str">
            <v>Land at Mode Hill Lane</v>
          </cell>
          <cell r="C35" t="str">
            <v>Residential</v>
          </cell>
          <cell r="D35" t="str">
            <v>Call for Sites 2018</v>
          </cell>
          <cell r="E35">
            <v>10.5191789792413</v>
          </cell>
          <cell r="F35">
            <v>0</v>
          </cell>
          <cell r="G35">
            <v>0</v>
          </cell>
          <cell r="H35">
            <v>0</v>
          </cell>
          <cell r="I35">
            <v>10.5191789792413</v>
          </cell>
          <cell r="J35">
            <v>0</v>
          </cell>
          <cell r="K35">
            <v>0</v>
          </cell>
          <cell r="L35">
            <v>0</v>
          </cell>
          <cell r="M35">
            <v>100</v>
          </cell>
          <cell r="O35">
            <v>1.4235230000000001</v>
          </cell>
          <cell r="Q35">
            <v>0.61469400000000007</v>
          </cell>
          <cell r="R35">
            <v>0.27760000000000001</v>
          </cell>
          <cell r="S35">
            <v>13.532643591379145</v>
          </cell>
          <cell r="T35">
            <v>5.8435549125368631</v>
          </cell>
          <cell r="U35">
            <v>2.6389892267050485</v>
          </cell>
          <cell r="V35">
            <v>4.5169514256400003</v>
          </cell>
          <cell r="W35">
            <v>42.940151836505656</v>
          </cell>
          <cell r="X35" t="str">
            <v>Not Modelled</v>
          </cell>
          <cell r="Y35" t="str">
            <v>N/A</v>
          </cell>
          <cell r="Z35">
            <v>0</v>
          </cell>
          <cell r="AA35">
            <v>0.61469430999999997</v>
          </cell>
          <cell r="AB35">
            <v>0.2676</v>
          </cell>
          <cell r="AC35">
            <v>0</v>
          </cell>
          <cell r="AD35">
            <v>0</v>
          </cell>
          <cell r="AE35">
            <v>5.2115613282000002</v>
          </cell>
          <cell r="AF35">
            <v>0.55479999999999996</v>
          </cell>
          <cell r="AG35">
            <v>0</v>
          </cell>
          <cell r="AH35">
            <v>10.519179035100001</v>
          </cell>
          <cell r="AI35">
            <v>0</v>
          </cell>
          <cell r="AJ35">
            <v>0</v>
          </cell>
        </row>
        <row r="36">
          <cell r="A36">
            <v>545</v>
          </cell>
          <cell r="B36" t="str">
            <v>Land at Sheep Gate Farm, Tottington</v>
          </cell>
          <cell r="C36" t="str">
            <v>Residential</v>
          </cell>
          <cell r="D36" t="str">
            <v>Call for Sites 2018</v>
          </cell>
          <cell r="E36">
            <v>6.7849996255264999</v>
          </cell>
          <cell r="F36">
            <v>0</v>
          </cell>
          <cell r="G36">
            <v>0</v>
          </cell>
          <cell r="H36">
            <v>0</v>
          </cell>
          <cell r="I36">
            <v>6.7849996255264999</v>
          </cell>
          <cell r="J36">
            <v>0</v>
          </cell>
          <cell r="K36">
            <v>0</v>
          </cell>
          <cell r="L36">
            <v>0</v>
          </cell>
          <cell r="M36">
            <v>100</v>
          </cell>
          <cell r="O36">
            <v>0.2155927</v>
          </cell>
          <cell r="Q36">
            <v>7.6660699999999998E-2</v>
          </cell>
          <cell r="R36">
            <v>3.8216899999999998E-2</v>
          </cell>
          <cell r="S36">
            <v>3.1774902269544416</v>
          </cell>
          <cell r="T36">
            <v>1.1298556261018409</v>
          </cell>
          <cell r="U36">
            <v>0.56325574221434771</v>
          </cell>
          <cell r="V36">
            <v>0</v>
          </cell>
          <cell r="W36">
            <v>0</v>
          </cell>
          <cell r="X36" t="str">
            <v>Not Modelled</v>
          </cell>
          <cell r="Y36" t="str">
            <v>N/A</v>
          </cell>
          <cell r="Z36">
            <v>0</v>
          </cell>
          <cell r="AA36">
            <v>2.0400000000000001E-2</v>
          </cell>
          <cell r="AB36">
            <v>0</v>
          </cell>
          <cell r="AC36">
            <v>0</v>
          </cell>
          <cell r="AD36">
            <v>0.30643502368600001</v>
          </cell>
          <cell r="AE36">
            <v>6.4955740006799996</v>
          </cell>
          <cell r="AF36">
            <v>0</v>
          </cell>
          <cell r="AG36">
            <v>0.42537542106699999</v>
          </cell>
          <cell r="AH36">
            <v>6.3474121550199998</v>
          </cell>
          <cell r="AI36">
            <v>0</v>
          </cell>
          <cell r="AJ36">
            <v>0</v>
          </cell>
        </row>
        <row r="37">
          <cell r="A37">
            <v>549</v>
          </cell>
          <cell r="B37" t="str">
            <v>Land off Bury Road, Radcliffe, Bury</v>
          </cell>
          <cell r="C37" t="str">
            <v>Residential</v>
          </cell>
          <cell r="D37" t="str">
            <v>Call for Sites 2018</v>
          </cell>
          <cell r="E37">
            <v>17.658937749854299</v>
          </cell>
          <cell r="F37">
            <v>1.3946619284299999</v>
          </cell>
          <cell r="G37">
            <v>0</v>
          </cell>
          <cell r="H37">
            <v>2.5156003099399999</v>
          </cell>
          <cell r="I37">
            <v>13.748675511484299</v>
          </cell>
          <cell r="J37">
            <v>7.8977679642225764</v>
          </cell>
          <cell r="K37">
            <v>0</v>
          </cell>
          <cell r="L37">
            <v>14.245479233091219</v>
          </cell>
          <cell r="M37">
            <v>77.856752802686202</v>
          </cell>
          <cell r="O37">
            <v>2.4079759999999997</v>
          </cell>
          <cell r="Q37">
            <v>0.93530599999999997</v>
          </cell>
          <cell r="R37">
            <v>0.59874700000000003</v>
          </cell>
          <cell r="S37">
            <v>13.636018395386593</v>
          </cell>
          <cell r="T37">
            <v>5.2965020504006084</v>
          </cell>
          <cell r="U37">
            <v>3.390617309384536</v>
          </cell>
          <cell r="V37">
            <v>7.6006248545100004</v>
          </cell>
          <cell r="W37">
            <v>43.041234768341106</v>
          </cell>
          <cell r="X37">
            <v>0.35331099999999999</v>
          </cell>
          <cell r="Y37">
            <v>2.0007488842465344</v>
          </cell>
          <cell r="Z37">
            <v>0</v>
          </cell>
          <cell r="AA37">
            <v>0.18235606867900001</v>
          </cell>
          <cell r="AB37">
            <v>0.48231818285</v>
          </cell>
          <cell r="AC37">
            <v>0.122296412353</v>
          </cell>
          <cell r="AD37">
            <v>3.0717774492599998</v>
          </cell>
          <cell r="AE37">
            <v>0</v>
          </cell>
          <cell r="AF37">
            <v>0.82556239386100005</v>
          </cell>
          <cell r="AG37">
            <v>3.8183593942699998</v>
          </cell>
          <cell r="AH37">
            <v>12.194311496699999</v>
          </cell>
          <cell r="AI37">
            <v>0</v>
          </cell>
          <cell r="AJ37">
            <v>1.83409127207</v>
          </cell>
        </row>
        <row r="38">
          <cell r="A38">
            <v>552</v>
          </cell>
          <cell r="B38" t="str">
            <v>Land at Starling Road, Bury</v>
          </cell>
          <cell r="C38" t="str">
            <v>Residential</v>
          </cell>
          <cell r="D38" t="str">
            <v>Call for Sites 2018</v>
          </cell>
          <cell r="E38">
            <v>20.0445771401263</v>
          </cell>
          <cell r="F38">
            <v>0</v>
          </cell>
          <cell r="G38">
            <v>0</v>
          </cell>
          <cell r="H38">
            <v>0</v>
          </cell>
          <cell r="I38">
            <v>20.0445771401263</v>
          </cell>
          <cell r="J38">
            <v>0</v>
          </cell>
          <cell r="K38">
            <v>0</v>
          </cell>
          <cell r="L38">
            <v>0</v>
          </cell>
          <cell r="M38">
            <v>100</v>
          </cell>
          <cell r="O38">
            <v>1.7424487</v>
          </cell>
          <cell r="Q38">
            <v>0.3648187</v>
          </cell>
          <cell r="R38">
            <v>0.27897899999999998</v>
          </cell>
          <cell r="S38">
            <v>8.6928683394965383</v>
          </cell>
          <cell r="T38">
            <v>1.8200368980081225</v>
          </cell>
          <cell r="U38">
            <v>1.3917928926598555</v>
          </cell>
          <cell r="V38">
            <v>0</v>
          </cell>
          <cell r="W38">
            <v>0</v>
          </cell>
          <cell r="X38" t="str">
            <v>Not Modelled</v>
          </cell>
          <cell r="Y38" t="str">
            <v>N/A</v>
          </cell>
          <cell r="Z38">
            <v>0</v>
          </cell>
          <cell r="AA38">
            <v>9.2399999999999996E-2</v>
          </cell>
          <cell r="AB38">
            <v>6.6799999999999998E-2</v>
          </cell>
          <cell r="AC38">
            <v>0</v>
          </cell>
          <cell r="AD38">
            <v>0.14991163053699999</v>
          </cell>
          <cell r="AE38">
            <v>11.7894539246</v>
          </cell>
          <cell r="AF38">
            <v>0.27356654000000002</v>
          </cell>
          <cell r="AG38">
            <v>0</v>
          </cell>
          <cell r="AH38">
            <v>20.044577140099999</v>
          </cell>
          <cell r="AI38">
            <v>0</v>
          </cell>
          <cell r="AJ38">
            <v>0</v>
          </cell>
        </row>
        <row r="39">
          <cell r="A39">
            <v>634</v>
          </cell>
          <cell r="B39" t="str">
            <v>Greenmount</v>
          </cell>
          <cell r="C39" t="str">
            <v>Residential</v>
          </cell>
          <cell r="D39" t="str">
            <v>Call for Sites 2018</v>
          </cell>
          <cell r="E39">
            <v>12.5115474575592</v>
          </cell>
          <cell r="F39">
            <v>0</v>
          </cell>
          <cell r="G39">
            <v>0</v>
          </cell>
          <cell r="H39">
            <v>0</v>
          </cell>
          <cell r="I39">
            <v>12.5115474575592</v>
          </cell>
          <cell r="J39">
            <v>0</v>
          </cell>
          <cell r="K39">
            <v>0</v>
          </cell>
          <cell r="L39">
            <v>0</v>
          </cell>
          <cell r="M39">
            <v>100</v>
          </cell>
          <cell r="O39">
            <v>1.9662499999999998</v>
          </cell>
          <cell r="Q39">
            <v>0.84268999999999994</v>
          </cell>
          <cell r="R39">
            <v>0.54042699999999999</v>
          </cell>
          <cell r="S39">
            <v>15.715482091002542</v>
          </cell>
          <cell r="T39">
            <v>6.7352979546176392</v>
          </cell>
          <cell r="U39">
            <v>4.3194257291769764</v>
          </cell>
          <cell r="V39">
            <v>0</v>
          </cell>
          <cell r="W39">
            <v>0</v>
          </cell>
          <cell r="X39" t="str">
            <v>Not Modelled</v>
          </cell>
          <cell r="Y39" t="str">
            <v>N/A</v>
          </cell>
          <cell r="Z39">
            <v>0</v>
          </cell>
          <cell r="AA39">
            <v>0.64862418405400002</v>
          </cell>
          <cell r="AB39">
            <v>0.41443751774499998</v>
          </cell>
          <cell r="AC39">
            <v>0</v>
          </cell>
          <cell r="AD39">
            <v>0.44570344359500003</v>
          </cell>
          <cell r="AE39">
            <v>11.827603529999999</v>
          </cell>
          <cell r="AF39">
            <v>0.68147690584300002</v>
          </cell>
          <cell r="AG39">
            <v>0</v>
          </cell>
          <cell r="AH39">
            <v>12.511547457600001</v>
          </cell>
          <cell r="AI39">
            <v>0</v>
          </cell>
          <cell r="AJ39">
            <v>0</v>
          </cell>
        </row>
        <row r="40">
          <cell r="A40">
            <v>642</v>
          </cell>
          <cell r="B40" t="str">
            <v>Land at Holcombe Road, Greenmount, Bury</v>
          </cell>
          <cell r="C40" t="str">
            <v>Residential</v>
          </cell>
          <cell r="D40" t="str">
            <v>Call for Sites 2018</v>
          </cell>
          <cell r="E40">
            <v>5.0835474668935898</v>
          </cell>
          <cell r="F40">
            <v>0</v>
          </cell>
          <cell r="G40">
            <v>0.15464046496</v>
          </cell>
          <cell r="H40">
            <v>7.7705227059500004E-2</v>
          </cell>
          <cell r="I40">
            <v>4.8512017748740899</v>
          </cell>
          <cell r="J40">
            <v>0</v>
          </cell>
          <cell r="K40">
            <v>3.0419793651399964</v>
          </cell>
          <cell r="L40">
            <v>1.5285630274046293</v>
          </cell>
          <cell r="M40">
            <v>95.429457607455376</v>
          </cell>
          <cell r="O40">
            <v>0.66856650000000006</v>
          </cell>
          <cell r="Q40">
            <v>9.638250000000001E-2</v>
          </cell>
          <cell r="R40">
            <v>5.2042600000000001E-2</v>
          </cell>
          <cell r="S40">
            <v>13.15157386360635</v>
          </cell>
          <cell r="T40">
            <v>1.8959693133129452</v>
          </cell>
          <cell r="U40">
            <v>1.0237457275441109</v>
          </cell>
          <cell r="V40">
            <v>0</v>
          </cell>
          <cell r="W40">
            <v>0</v>
          </cell>
          <cell r="X40" t="str">
            <v>Not Modelled</v>
          </cell>
          <cell r="Y40" t="str">
            <v>N/A</v>
          </cell>
          <cell r="Z40">
            <v>0.109799510064</v>
          </cell>
          <cell r="AA40">
            <v>2.4160889619200002E-2</v>
          </cell>
          <cell r="AB40">
            <v>1.5199040800100001E-2</v>
          </cell>
          <cell r="AC40">
            <v>2.58678070979E-2</v>
          </cell>
          <cell r="AD40">
            <v>0</v>
          </cell>
          <cell r="AE40">
            <v>3.8662701257699998</v>
          </cell>
          <cell r="AF40">
            <v>0</v>
          </cell>
          <cell r="AG40">
            <v>0</v>
          </cell>
          <cell r="AH40">
            <v>5.0835474668899998</v>
          </cell>
          <cell r="AI40">
            <v>0</v>
          </cell>
          <cell r="AJ40">
            <v>0.23269612923899999</v>
          </cell>
        </row>
        <row r="41">
          <cell r="A41">
            <v>643</v>
          </cell>
          <cell r="B41" t="str">
            <v>Nuttall Lane North</v>
          </cell>
          <cell r="C41" t="str">
            <v>Mixed use</v>
          </cell>
          <cell r="D41" t="str">
            <v>Call for Sites 2018</v>
          </cell>
          <cell r="E41">
            <v>6.9326309031140596</v>
          </cell>
          <cell r="F41">
            <v>0.175150476483</v>
          </cell>
          <cell r="G41">
            <v>3.0461589561100001E-2</v>
          </cell>
          <cell r="H41">
            <v>9.8844268505500002E-2</v>
          </cell>
          <cell r="I41">
            <v>6.6281745685644591</v>
          </cell>
          <cell r="J41">
            <v>2.5264647567538088</v>
          </cell>
          <cell r="K41">
            <v>0.43939436538323423</v>
          </cell>
          <cell r="L41">
            <v>1.4257829370535258</v>
          </cell>
          <cell r="M41">
            <v>95.608357940809412</v>
          </cell>
          <cell r="O41">
            <v>0.61725849999999993</v>
          </cell>
          <cell r="Q41">
            <v>0.14208850000000001</v>
          </cell>
          <cell r="R41">
            <v>8.5781099999999999E-2</v>
          </cell>
          <cell r="S41">
            <v>8.9036688758770417</v>
          </cell>
          <cell r="T41">
            <v>2.049561010613957</v>
          </cell>
          <cell r="U41">
            <v>1.2373527625921654</v>
          </cell>
          <cell r="V41">
            <v>0.38508171710700001</v>
          </cell>
          <cell r="W41">
            <v>5.5546259780543865</v>
          </cell>
          <cell r="X41">
            <v>0.332374</v>
          </cell>
          <cell r="Y41">
            <v>4.7943414938000135</v>
          </cell>
          <cell r="Z41">
            <v>0.119353760208</v>
          </cell>
          <cell r="AA41">
            <v>0</v>
          </cell>
          <cell r="AB41">
            <v>0</v>
          </cell>
          <cell r="AC41">
            <v>0</v>
          </cell>
          <cell r="AD41">
            <v>0</v>
          </cell>
          <cell r="AE41">
            <v>1.15909216043</v>
          </cell>
          <cell r="AF41">
            <v>0</v>
          </cell>
          <cell r="AG41">
            <v>0</v>
          </cell>
          <cell r="AH41">
            <v>6.9168545436900004</v>
          </cell>
          <cell r="AI41">
            <v>0</v>
          </cell>
          <cell r="AJ41">
            <v>5.0128435290399996E-3</v>
          </cell>
        </row>
        <row r="42">
          <cell r="A42">
            <v>647</v>
          </cell>
          <cell r="B42" t="str">
            <v>Nuttall Lane South</v>
          </cell>
          <cell r="C42" t="str">
            <v>Residential</v>
          </cell>
          <cell r="D42" t="str">
            <v>Call for Sites 2018</v>
          </cell>
          <cell r="E42">
            <v>3.30117935318445</v>
          </cell>
          <cell r="F42">
            <v>4.8871756787800001E-2</v>
          </cell>
          <cell r="G42">
            <v>3.8401480582700001E-2</v>
          </cell>
          <cell r="H42">
            <v>0.45620435262499998</v>
          </cell>
          <cell r="I42">
            <v>2.7577017631889498</v>
          </cell>
          <cell r="J42">
            <v>1.4804332500340021</v>
          </cell>
          <cell r="K42">
            <v>1.1632655022410823</v>
          </cell>
          <cell r="L42">
            <v>13.8194355355133</v>
          </cell>
          <cell r="M42">
            <v>83.536865712211608</v>
          </cell>
          <cell r="O42">
            <v>8.7818248000000002E-2</v>
          </cell>
          <cell r="Q42">
            <v>6.3024799999999992E-4</v>
          </cell>
          <cell r="R42">
            <v>2.0022799999999999E-4</v>
          </cell>
          <cell r="S42">
            <v>2.6602083257090228</v>
          </cell>
          <cell r="T42">
            <v>1.9091601290673211E-2</v>
          </cell>
          <cell r="U42">
            <v>6.0653475191177371E-3</v>
          </cell>
          <cell r="V42">
            <v>0.64423554260500004</v>
          </cell>
          <cell r="W42">
            <v>19.515314791471255</v>
          </cell>
          <cell r="X42">
            <v>0.40444999999999998</v>
          </cell>
          <cell r="Y42">
            <v>12.251682102938494</v>
          </cell>
          <cell r="Z42">
            <v>0.51169430299899998</v>
          </cell>
          <cell r="AA42">
            <v>0</v>
          </cell>
          <cell r="AB42">
            <v>0</v>
          </cell>
          <cell r="AC42">
            <v>0.54067928728600001</v>
          </cell>
          <cell r="AD42">
            <v>0.53314735795900003</v>
          </cell>
          <cell r="AE42">
            <v>1.23350076657</v>
          </cell>
          <cell r="AF42">
            <v>0</v>
          </cell>
          <cell r="AG42">
            <v>0</v>
          </cell>
          <cell r="AH42">
            <v>1.7543470323200001</v>
          </cell>
          <cell r="AI42">
            <v>0</v>
          </cell>
          <cell r="AJ42">
            <v>0.44001755202300002</v>
          </cell>
        </row>
        <row r="43">
          <cell r="A43">
            <v>649</v>
          </cell>
          <cell r="B43" t="str">
            <v>Stopes Road, Radcliffe, Bury</v>
          </cell>
          <cell r="C43" t="str">
            <v>Residential</v>
          </cell>
          <cell r="D43" t="str">
            <v>Call for Sites 2018</v>
          </cell>
          <cell r="E43">
            <v>2.6918479132876798</v>
          </cell>
          <cell r="F43">
            <v>0</v>
          </cell>
          <cell r="G43">
            <v>0</v>
          </cell>
          <cell r="H43">
            <v>0</v>
          </cell>
          <cell r="I43">
            <v>2.6918479132876798</v>
          </cell>
          <cell r="J43">
            <v>0</v>
          </cell>
          <cell r="K43">
            <v>0</v>
          </cell>
          <cell r="L43">
            <v>0</v>
          </cell>
          <cell r="M43">
            <v>100</v>
          </cell>
          <cell r="O43">
            <v>2.32553E-2</v>
          </cell>
          <cell r="Q43">
            <v>0</v>
          </cell>
          <cell r="R43">
            <v>0</v>
          </cell>
          <cell r="S43">
            <v>0.86391582099440423</v>
          </cell>
          <cell r="T43">
            <v>0</v>
          </cell>
          <cell r="U43">
            <v>0</v>
          </cell>
          <cell r="V43">
            <v>0</v>
          </cell>
          <cell r="W43">
            <v>0</v>
          </cell>
          <cell r="X43" t="str">
            <v>Not Modelled</v>
          </cell>
          <cell r="Y43" t="str">
            <v>N/A</v>
          </cell>
          <cell r="Z43">
            <v>0</v>
          </cell>
          <cell r="AA43">
            <v>0</v>
          </cell>
          <cell r="AB43">
            <v>0</v>
          </cell>
          <cell r="AC43">
            <v>0</v>
          </cell>
          <cell r="AD43">
            <v>0</v>
          </cell>
          <cell r="AE43">
            <v>2.3600010050400001E-2</v>
          </cell>
          <cell r="AF43">
            <v>0</v>
          </cell>
          <cell r="AG43">
            <v>0</v>
          </cell>
          <cell r="AH43">
            <v>1.9241930508</v>
          </cell>
          <cell r="AI43">
            <v>0</v>
          </cell>
          <cell r="AJ43">
            <v>0</v>
          </cell>
        </row>
        <row r="44">
          <cell r="A44">
            <v>651</v>
          </cell>
          <cell r="B44" t="str">
            <v>Cockey Moor Road, Starling</v>
          </cell>
          <cell r="C44" t="str">
            <v>Residential</v>
          </cell>
          <cell r="D44" t="str">
            <v>Call for Sites 2018</v>
          </cell>
          <cell r="E44">
            <v>2.03693236036999</v>
          </cell>
          <cell r="F44">
            <v>0</v>
          </cell>
          <cell r="G44">
            <v>0</v>
          </cell>
          <cell r="H44">
            <v>0</v>
          </cell>
          <cell r="I44">
            <v>2.03693236036999</v>
          </cell>
          <cell r="J44">
            <v>0</v>
          </cell>
          <cell r="K44">
            <v>0</v>
          </cell>
          <cell r="L44">
            <v>0</v>
          </cell>
          <cell r="M44">
            <v>100</v>
          </cell>
          <cell r="O44">
            <v>0.24323680000000003</v>
          </cell>
          <cell r="Q44">
            <v>0.17733300000000002</v>
          </cell>
          <cell r="R44">
            <v>0.14693300000000001</v>
          </cell>
          <cell r="S44">
            <v>11.941329262195937</v>
          </cell>
          <cell r="T44">
            <v>8.7058855487861706</v>
          </cell>
          <cell r="U44">
            <v>7.2134452207981505</v>
          </cell>
          <cell r="V44">
            <v>0</v>
          </cell>
          <cell r="W44">
            <v>0</v>
          </cell>
          <cell r="X44" t="str">
            <v>Not Modelled</v>
          </cell>
          <cell r="Y44" t="str">
            <v>N/A</v>
          </cell>
          <cell r="Z44">
            <v>0</v>
          </cell>
          <cell r="AA44">
            <v>0.17733259715999999</v>
          </cell>
          <cell r="AB44">
            <v>0.14693259716000001</v>
          </cell>
          <cell r="AC44">
            <v>0</v>
          </cell>
          <cell r="AD44">
            <v>0</v>
          </cell>
          <cell r="AE44">
            <v>1.99148776204</v>
          </cell>
          <cell r="AF44">
            <v>0.18163416568099999</v>
          </cell>
          <cell r="AG44">
            <v>0</v>
          </cell>
          <cell r="AH44">
            <v>2.0369323603699998</v>
          </cell>
          <cell r="AI44">
            <v>0</v>
          </cell>
          <cell r="AJ44">
            <v>0</v>
          </cell>
        </row>
        <row r="45">
          <cell r="A45">
            <v>652</v>
          </cell>
          <cell r="B45" t="str">
            <v>Land South of Mode Hill Lane, Bury</v>
          </cell>
          <cell r="C45" t="str">
            <v>Residential</v>
          </cell>
          <cell r="D45" t="str">
            <v>Call for Sites 2018</v>
          </cell>
          <cell r="E45">
            <v>7.88622874626365</v>
          </cell>
          <cell r="F45">
            <v>0</v>
          </cell>
          <cell r="G45">
            <v>0</v>
          </cell>
          <cell r="H45">
            <v>0</v>
          </cell>
          <cell r="I45">
            <v>7.88622874626365</v>
          </cell>
          <cell r="J45">
            <v>0</v>
          </cell>
          <cell r="K45">
            <v>0</v>
          </cell>
          <cell r="L45">
            <v>0</v>
          </cell>
          <cell r="M45">
            <v>100</v>
          </cell>
          <cell r="O45">
            <v>1.2735659999999998</v>
          </cell>
          <cell r="Q45">
            <v>0.54659799999999992</v>
          </cell>
          <cell r="R45">
            <v>0.25119999999999998</v>
          </cell>
          <cell r="S45">
            <v>16.149239908915803</v>
          </cell>
          <cell r="T45">
            <v>6.9310441985209721</v>
          </cell>
          <cell r="U45">
            <v>3.1852994388352469</v>
          </cell>
          <cell r="V45">
            <v>4.1042105417699997</v>
          </cell>
          <cell r="W45">
            <v>52.042752928191426</v>
          </cell>
          <cell r="X45" t="str">
            <v>Not Modelled</v>
          </cell>
          <cell r="Y45" t="str">
            <v>N/A</v>
          </cell>
          <cell r="Z45">
            <v>0</v>
          </cell>
          <cell r="AA45">
            <v>0.546597765929</v>
          </cell>
          <cell r="AB45">
            <v>0.25119975807400002</v>
          </cell>
          <cell r="AC45">
            <v>0</v>
          </cell>
          <cell r="AD45">
            <v>0</v>
          </cell>
          <cell r="AE45">
            <v>3.2244587620899998</v>
          </cell>
          <cell r="AF45">
            <v>0.52977414103200005</v>
          </cell>
          <cell r="AG45">
            <v>0</v>
          </cell>
          <cell r="AH45">
            <v>7.8862287462599996</v>
          </cell>
          <cell r="AI45">
            <v>0</v>
          </cell>
          <cell r="AJ45">
            <v>0</v>
          </cell>
        </row>
        <row r="46">
          <cell r="A46">
            <v>664</v>
          </cell>
          <cell r="B46" t="str">
            <v>Land off Ripon Hall Avenue</v>
          </cell>
          <cell r="C46" t="str">
            <v>Mixed use</v>
          </cell>
          <cell r="D46" t="str">
            <v>Call for Sites 2018</v>
          </cell>
          <cell r="E46">
            <v>3.3025720014675999</v>
          </cell>
          <cell r="F46">
            <v>0</v>
          </cell>
          <cell r="G46">
            <v>0</v>
          </cell>
          <cell r="H46">
            <v>0</v>
          </cell>
          <cell r="I46">
            <v>3.3025720014675999</v>
          </cell>
          <cell r="J46">
            <v>0</v>
          </cell>
          <cell r="K46">
            <v>0</v>
          </cell>
          <cell r="L46">
            <v>0</v>
          </cell>
          <cell r="M46">
            <v>100</v>
          </cell>
          <cell r="O46">
            <v>8.1721500000000002E-2</v>
          </cell>
          <cell r="Q46">
            <v>3.1430800000000002E-2</v>
          </cell>
          <cell r="R46">
            <v>1.19285E-2</v>
          </cell>
          <cell r="S46">
            <v>2.4744804947078984</v>
          </cell>
          <cell r="T46">
            <v>0.95170672996781769</v>
          </cell>
          <cell r="U46">
            <v>0.36118818892363896</v>
          </cell>
          <cell r="V46">
            <v>0</v>
          </cell>
          <cell r="W46">
            <v>0</v>
          </cell>
          <cell r="X46" t="str">
            <v>Not Modelled</v>
          </cell>
          <cell r="Y46" t="str">
            <v>N/A</v>
          </cell>
          <cell r="Z46">
            <v>0</v>
          </cell>
          <cell r="AA46">
            <v>1.0800000000000001E-2</v>
          </cell>
          <cell r="AB46">
            <v>0</v>
          </cell>
          <cell r="AC46">
            <v>0</v>
          </cell>
          <cell r="AD46">
            <v>1.43424801957</v>
          </cell>
          <cell r="AE46">
            <v>2.3921892088400001</v>
          </cell>
          <cell r="AF46">
            <v>1.2E-2</v>
          </cell>
          <cell r="AG46">
            <v>0</v>
          </cell>
          <cell r="AH46">
            <v>3.3025720014700002</v>
          </cell>
          <cell r="AI46">
            <v>0</v>
          </cell>
          <cell r="AJ46">
            <v>0</v>
          </cell>
        </row>
        <row r="47">
          <cell r="A47">
            <v>668</v>
          </cell>
          <cell r="B47" t="str">
            <v>Land South of Tanners Street and East of Dundee Lane</v>
          </cell>
          <cell r="C47" t="str">
            <v>Residential</v>
          </cell>
          <cell r="D47" t="str">
            <v>Call for Sites 2018</v>
          </cell>
          <cell r="E47">
            <v>2.6243692695159999</v>
          </cell>
          <cell r="F47">
            <v>0</v>
          </cell>
          <cell r="G47">
            <v>0</v>
          </cell>
          <cell r="H47">
            <v>0</v>
          </cell>
          <cell r="I47">
            <v>2.6243692695159999</v>
          </cell>
          <cell r="J47">
            <v>0</v>
          </cell>
          <cell r="K47">
            <v>0</v>
          </cell>
          <cell r="L47">
            <v>0</v>
          </cell>
          <cell r="M47">
            <v>100</v>
          </cell>
          <cell r="O47">
            <v>0.59692199999999995</v>
          </cell>
          <cell r="Q47">
            <v>0.30200899999999997</v>
          </cell>
          <cell r="R47">
            <v>0.176401</v>
          </cell>
          <cell r="S47">
            <v>22.745350928076043</v>
          </cell>
          <cell r="T47">
            <v>11.507869853075139</v>
          </cell>
          <cell r="U47">
            <v>6.7216531624961755</v>
          </cell>
          <cell r="V47">
            <v>0</v>
          </cell>
          <cell r="W47">
            <v>0</v>
          </cell>
          <cell r="X47" t="str">
            <v>Not Modelled</v>
          </cell>
          <cell r="Y47" t="str">
            <v>N/A</v>
          </cell>
          <cell r="Z47">
            <v>0</v>
          </cell>
          <cell r="AA47">
            <v>5.6884445081100002E-3</v>
          </cell>
          <cell r="AB47">
            <v>0</v>
          </cell>
          <cell r="AC47">
            <v>0</v>
          </cell>
          <cell r="AD47">
            <v>0</v>
          </cell>
          <cell r="AE47">
            <v>1.1662807454599999</v>
          </cell>
          <cell r="AF47">
            <v>0.12926719389499999</v>
          </cell>
          <cell r="AG47">
            <v>0</v>
          </cell>
          <cell r="AH47">
            <v>2.6243692695199998</v>
          </cell>
          <cell r="AI47">
            <v>0</v>
          </cell>
          <cell r="AJ47">
            <v>0</v>
          </cell>
        </row>
        <row r="48">
          <cell r="A48">
            <v>682</v>
          </cell>
          <cell r="B48" t="str">
            <v>Land at Long Lane, Walmersey, Bury</v>
          </cell>
          <cell r="C48" t="str">
            <v>Residential</v>
          </cell>
          <cell r="D48" t="str">
            <v>Call for Sites 2018</v>
          </cell>
          <cell r="E48">
            <v>3.3827539970481002</v>
          </cell>
          <cell r="F48">
            <v>0</v>
          </cell>
          <cell r="G48">
            <v>0</v>
          </cell>
          <cell r="H48">
            <v>0</v>
          </cell>
          <cell r="I48">
            <v>3.3827539970481002</v>
          </cell>
          <cell r="J48">
            <v>0</v>
          </cell>
          <cell r="K48">
            <v>0</v>
          </cell>
          <cell r="L48">
            <v>0</v>
          </cell>
          <cell r="M48">
            <v>100</v>
          </cell>
          <cell r="O48">
            <v>3.88002E-2</v>
          </cell>
          <cell r="Q48">
            <v>0</v>
          </cell>
          <cell r="R48">
            <v>0</v>
          </cell>
          <cell r="S48">
            <v>1.1470003445080046</v>
          </cell>
          <cell r="T48">
            <v>0</v>
          </cell>
          <cell r="U48">
            <v>0</v>
          </cell>
          <cell r="V48">
            <v>1.0845356990599999</v>
          </cell>
          <cell r="W48">
            <v>32.060732172850898</v>
          </cell>
          <cell r="X48" t="str">
            <v>Not Modelled</v>
          </cell>
          <cell r="Y48" t="str">
            <v>N/A</v>
          </cell>
          <cell r="Z48">
            <v>0</v>
          </cell>
          <cell r="AA48">
            <v>0</v>
          </cell>
          <cell r="AB48">
            <v>0</v>
          </cell>
          <cell r="AC48">
            <v>0</v>
          </cell>
          <cell r="AD48">
            <v>4.0813294261199999E-2</v>
          </cell>
          <cell r="AE48">
            <v>3.1343955754400001</v>
          </cell>
          <cell r="AF48">
            <v>0</v>
          </cell>
          <cell r="AG48">
            <v>2.3581844586899998E-2</v>
          </cell>
          <cell r="AH48">
            <v>0.85807709269200005</v>
          </cell>
          <cell r="AI48">
            <v>0</v>
          </cell>
          <cell r="AJ48">
            <v>0</v>
          </cell>
        </row>
        <row r="49">
          <cell r="A49">
            <v>686</v>
          </cell>
          <cell r="B49" t="str">
            <v>Walshaw Brook</v>
          </cell>
          <cell r="C49" t="str">
            <v>Residential</v>
          </cell>
          <cell r="D49" t="str">
            <v>Call for Sites 2018</v>
          </cell>
          <cell r="E49">
            <v>11.6897116460829</v>
          </cell>
          <cell r="F49">
            <v>0</v>
          </cell>
          <cell r="G49">
            <v>0</v>
          </cell>
          <cell r="H49">
            <v>0</v>
          </cell>
          <cell r="I49">
            <v>11.6897116460829</v>
          </cell>
          <cell r="J49">
            <v>0</v>
          </cell>
          <cell r="K49">
            <v>0</v>
          </cell>
          <cell r="L49">
            <v>0</v>
          </cell>
          <cell r="M49">
            <v>100</v>
          </cell>
          <cell r="O49">
            <v>1.6009609999999999</v>
          </cell>
          <cell r="Q49">
            <v>0.70861200000000002</v>
          </cell>
          <cell r="R49">
            <v>0.32537100000000002</v>
          </cell>
          <cell r="S49">
            <v>13.695470414246405</v>
          </cell>
          <cell r="T49">
            <v>6.0618432811167624</v>
          </cell>
          <cell r="U49">
            <v>2.7833962877008043</v>
          </cell>
          <cell r="V49">
            <v>0</v>
          </cell>
          <cell r="W49">
            <v>0</v>
          </cell>
          <cell r="X49" t="str">
            <v>Not Modelled</v>
          </cell>
          <cell r="Y49" t="str">
            <v>N/A</v>
          </cell>
          <cell r="Z49">
            <v>0</v>
          </cell>
          <cell r="AA49">
            <v>0</v>
          </cell>
          <cell r="AB49">
            <v>0</v>
          </cell>
          <cell r="AC49">
            <v>0</v>
          </cell>
          <cell r="AD49">
            <v>2.4907341948399999</v>
          </cell>
          <cell r="AE49">
            <v>7.3663555840699999</v>
          </cell>
          <cell r="AF49">
            <v>0.26215644068999999</v>
          </cell>
          <cell r="AG49">
            <v>0.58992267134999998</v>
          </cell>
          <cell r="AH49">
            <v>11.0304805314</v>
          </cell>
          <cell r="AI49">
            <v>0</v>
          </cell>
          <cell r="AJ49">
            <v>0</v>
          </cell>
        </row>
        <row r="50">
          <cell r="A50">
            <v>691</v>
          </cell>
          <cell r="B50" t="str">
            <v>Land off Bentley Hall Road</v>
          </cell>
          <cell r="C50" t="str">
            <v>Residential</v>
          </cell>
          <cell r="D50" t="str">
            <v>Call for Sites 2018</v>
          </cell>
          <cell r="E50">
            <v>67.127017029481607</v>
          </cell>
          <cell r="F50">
            <v>0</v>
          </cell>
          <cell r="G50">
            <v>0</v>
          </cell>
          <cell r="H50">
            <v>0</v>
          </cell>
          <cell r="I50">
            <v>67.127017029481607</v>
          </cell>
          <cell r="J50">
            <v>0</v>
          </cell>
          <cell r="K50">
            <v>0</v>
          </cell>
          <cell r="L50">
            <v>0</v>
          </cell>
          <cell r="M50">
            <v>100</v>
          </cell>
          <cell r="O50">
            <v>3.1059999999999999</v>
          </cell>
          <cell r="Q50">
            <v>1.1981299999999999</v>
          </cell>
          <cell r="R50">
            <v>0.74654699999999996</v>
          </cell>
          <cell r="S50">
            <v>4.6270490444046866</v>
          </cell>
          <cell r="T50">
            <v>1.7848700166041811</v>
          </cell>
          <cell r="U50">
            <v>1.1121408831143547</v>
          </cell>
          <cell r="V50">
            <v>2.9548190223000002</v>
          </cell>
          <cell r="W50">
            <v>4.4018327538705746</v>
          </cell>
          <cell r="X50" t="str">
            <v>Not Modelled</v>
          </cell>
          <cell r="Y50" t="str">
            <v>N/A</v>
          </cell>
          <cell r="Z50">
            <v>0</v>
          </cell>
          <cell r="AA50">
            <v>0.18101328308</v>
          </cell>
          <cell r="AB50">
            <v>0.152503443919</v>
          </cell>
          <cell r="AC50">
            <v>0</v>
          </cell>
          <cell r="AD50">
            <v>13.1230170549</v>
          </cell>
          <cell r="AE50">
            <v>31.171543312000001</v>
          </cell>
          <cell r="AF50">
            <v>0.15138862378199999</v>
          </cell>
          <cell r="AG50">
            <v>22.840686158699999</v>
          </cell>
          <cell r="AH50">
            <v>16.995809555099999</v>
          </cell>
          <cell r="AI50">
            <v>0</v>
          </cell>
          <cell r="AJ50">
            <v>0</v>
          </cell>
        </row>
        <row r="51">
          <cell r="A51">
            <v>694</v>
          </cell>
          <cell r="B51" t="str">
            <v>Land off Bolton Road</v>
          </cell>
          <cell r="C51" t="str">
            <v>Residential</v>
          </cell>
          <cell r="D51" t="str">
            <v>Call for Sites 2018</v>
          </cell>
          <cell r="E51">
            <v>13.9453103206372</v>
          </cell>
          <cell r="F51">
            <v>0</v>
          </cell>
          <cell r="G51">
            <v>0</v>
          </cell>
          <cell r="H51">
            <v>0</v>
          </cell>
          <cell r="I51">
            <v>13.9453103206372</v>
          </cell>
          <cell r="J51">
            <v>0</v>
          </cell>
          <cell r="K51">
            <v>0</v>
          </cell>
          <cell r="L51">
            <v>0</v>
          </cell>
          <cell r="M51">
            <v>100</v>
          </cell>
          <cell r="O51">
            <v>1.2488860000000002</v>
          </cell>
          <cell r="Q51">
            <v>0.74736800000000003</v>
          </cell>
          <cell r="R51">
            <v>0.55754700000000001</v>
          </cell>
          <cell r="S51">
            <v>8.9555984864088369</v>
          </cell>
          <cell r="T51">
            <v>5.3592783725579425</v>
          </cell>
          <cell r="U51">
            <v>3.9980967592732939</v>
          </cell>
          <cell r="V51">
            <v>0</v>
          </cell>
          <cell r="W51">
            <v>0</v>
          </cell>
          <cell r="X51" t="str">
            <v>Not Modelled</v>
          </cell>
          <cell r="Y51" t="str">
            <v>N/A</v>
          </cell>
          <cell r="Z51">
            <v>0</v>
          </cell>
          <cell r="AA51">
            <v>0.51762606866500005</v>
          </cell>
          <cell r="AB51">
            <v>0.38219353055499999</v>
          </cell>
          <cell r="AC51">
            <v>0</v>
          </cell>
          <cell r="AD51">
            <v>0.693188951306</v>
          </cell>
          <cell r="AE51">
            <v>12.631317561099999</v>
          </cell>
          <cell r="AF51">
            <v>0.69933933531400005</v>
          </cell>
          <cell r="AG51">
            <v>4.3076290625100002</v>
          </cell>
          <cell r="AH51">
            <v>9.57602945971</v>
          </cell>
          <cell r="AI51">
            <v>4.5248979119300001</v>
          </cell>
          <cell r="AJ51">
            <v>0.16559816383500001</v>
          </cell>
        </row>
        <row r="52">
          <cell r="A52">
            <v>699</v>
          </cell>
          <cell r="B52" t="str">
            <v>Leaches Lane, Shuttleworth</v>
          </cell>
          <cell r="C52" t="str">
            <v>Mixed use</v>
          </cell>
          <cell r="D52" t="str">
            <v>Call for Sites 2018</v>
          </cell>
          <cell r="E52">
            <v>2.1536540992855802</v>
          </cell>
          <cell r="F52">
            <v>0</v>
          </cell>
          <cell r="G52">
            <v>0</v>
          </cell>
          <cell r="H52">
            <v>0</v>
          </cell>
          <cell r="I52">
            <v>2.1536540992855802</v>
          </cell>
          <cell r="J52">
            <v>0</v>
          </cell>
          <cell r="K52">
            <v>0</v>
          </cell>
          <cell r="L52">
            <v>0</v>
          </cell>
          <cell r="M52">
            <v>100</v>
          </cell>
          <cell r="O52">
            <v>0.17396982999999999</v>
          </cell>
          <cell r="Q52">
            <v>6.174383E-2</v>
          </cell>
          <cell r="R52">
            <v>5.5233699999999997E-2</v>
          </cell>
          <cell r="S52">
            <v>8.0778909694788048</v>
          </cell>
          <cell r="T52">
            <v>2.8669334606927799</v>
          </cell>
          <cell r="U52">
            <v>2.5646504709517823</v>
          </cell>
          <cell r="V52">
            <v>0</v>
          </cell>
          <cell r="W52">
            <v>0</v>
          </cell>
          <cell r="X52" t="str">
            <v>Not Modelled</v>
          </cell>
          <cell r="Y52" t="str">
            <v>N/A</v>
          </cell>
          <cell r="Z52">
            <v>0</v>
          </cell>
          <cell r="AA52">
            <v>0</v>
          </cell>
          <cell r="AB52">
            <v>0</v>
          </cell>
          <cell r="AC52">
            <v>0</v>
          </cell>
          <cell r="AD52">
            <v>0.44577209791400002</v>
          </cell>
          <cell r="AE52">
            <v>2.1086161570600002</v>
          </cell>
          <cell r="AF52">
            <v>0</v>
          </cell>
          <cell r="AG52">
            <v>0</v>
          </cell>
          <cell r="AH52">
            <v>2.1536540992900002</v>
          </cell>
          <cell r="AI52">
            <v>0</v>
          </cell>
          <cell r="AJ52">
            <v>0</v>
          </cell>
        </row>
        <row r="53">
          <cell r="A53">
            <v>704</v>
          </cell>
          <cell r="B53" t="str">
            <v>Ramsbottom Works/Fletcher Bank Quarry</v>
          </cell>
          <cell r="C53" t="str">
            <v>Offices / Industry and warehousing</v>
          </cell>
          <cell r="D53" t="str">
            <v>Call for Sites 2018</v>
          </cell>
          <cell r="E53">
            <v>12.5013074672411</v>
          </cell>
          <cell r="F53">
            <v>0</v>
          </cell>
          <cell r="G53">
            <v>0</v>
          </cell>
          <cell r="H53">
            <v>0</v>
          </cell>
          <cell r="I53">
            <v>12.5013074672411</v>
          </cell>
          <cell r="J53">
            <v>0</v>
          </cell>
          <cell r="K53">
            <v>0</v>
          </cell>
          <cell r="L53">
            <v>0</v>
          </cell>
          <cell r="M53">
            <v>100</v>
          </cell>
          <cell r="O53">
            <v>1.9824950000000001</v>
          </cell>
          <cell r="Q53">
            <v>0.95824500000000001</v>
          </cell>
          <cell r="R53">
            <v>0.431925</v>
          </cell>
          <cell r="S53">
            <v>15.858301263247906</v>
          </cell>
          <cell r="T53">
            <v>7.6651582445357942</v>
          </cell>
          <cell r="U53">
            <v>3.4550386120158443</v>
          </cell>
          <cell r="V53">
            <v>0</v>
          </cell>
          <cell r="W53">
            <v>0</v>
          </cell>
          <cell r="X53" t="str">
            <v>Not Modelled</v>
          </cell>
          <cell r="Y53" t="str">
            <v>N/A</v>
          </cell>
          <cell r="Z53">
            <v>0</v>
          </cell>
          <cell r="AA53">
            <v>1.9571119999900001E-2</v>
          </cell>
          <cell r="AB53">
            <v>4.6441893868299999E-2</v>
          </cell>
          <cell r="AC53">
            <v>0</v>
          </cell>
          <cell r="AD53">
            <v>0</v>
          </cell>
          <cell r="AE53">
            <v>0</v>
          </cell>
          <cell r="AF53">
            <v>0.34432910180499998</v>
          </cell>
          <cell r="AG53">
            <v>0</v>
          </cell>
          <cell r="AH53">
            <v>12.460856895399999</v>
          </cell>
          <cell r="AI53">
            <v>4.4773834897999999E-2</v>
          </cell>
          <cell r="AJ53">
            <v>0</v>
          </cell>
        </row>
        <row r="54">
          <cell r="A54">
            <v>707</v>
          </cell>
          <cell r="B54" t="str">
            <v>Land off Bradley Fold Road</v>
          </cell>
          <cell r="C54" t="str">
            <v>Residential</v>
          </cell>
          <cell r="D54" t="str">
            <v>Call for Sites 2018</v>
          </cell>
          <cell r="E54">
            <v>2.1786757544256701</v>
          </cell>
          <cell r="F54">
            <v>0</v>
          </cell>
          <cell r="G54">
            <v>0</v>
          </cell>
          <cell r="H54">
            <v>0</v>
          </cell>
          <cell r="I54">
            <v>2.1786757544256701</v>
          </cell>
          <cell r="J54">
            <v>0</v>
          </cell>
          <cell r="K54">
            <v>0</v>
          </cell>
          <cell r="L54">
            <v>0</v>
          </cell>
          <cell r="M54">
            <v>100</v>
          </cell>
          <cell r="O54">
            <v>1.24171E-2</v>
          </cell>
          <cell r="Q54">
            <v>0</v>
          </cell>
          <cell r="R54">
            <v>0</v>
          </cell>
          <cell r="S54">
            <v>0.569937953124802</v>
          </cell>
          <cell r="T54">
            <v>0</v>
          </cell>
          <cell r="U54">
            <v>0</v>
          </cell>
          <cell r="V54">
            <v>0</v>
          </cell>
          <cell r="W54">
            <v>0</v>
          </cell>
          <cell r="X54" t="str">
            <v>Not Modelled</v>
          </cell>
          <cell r="Y54" t="str">
            <v>N/A</v>
          </cell>
          <cell r="Z54">
            <v>0</v>
          </cell>
          <cell r="AA54">
            <v>0</v>
          </cell>
          <cell r="AB54">
            <v>0</v>
          </cell>
          <cell r="AC54">
            <v>0</v>
          </cell>
          <cell r="AD54">
            <v>0</v>
          </cell>
          <cell r="AE54">
            <v>2.0962288194599998</v>
          </cell>
          <cell r="AF54">
            <v>0</v>
          </cell>
          <cell r="AG54">
            <v>1.03358437506E-4</v>
          </cell>
          <cell r="AH54">
            <v>1.8565894861300001</v>
          </cell>
          <cell r="AI54">
            <v>0</v>
          </cell>
          <cell r="AJ54">
            <v>0</v>
          </cell>
        </row>
        <row r="55">
          <cell r="A55">
            <v>711</v>
          </cell>
          <cell r="B55" t="str">
            <v>Land at Oak Avenue</v>
          </cell>
          <cell r="C55" t="str">
            <v>Residential</v>
          </cell>
          <cell r="D55" t="str">
            <v>Call for Sites 2018</v>
          </cell>
          <cell r="E55">
            <v>0.95338818873646303</v>
          </cell>
          <cell r="F55">
            <v>0</v>
          </cell>
          <cell r="G55">
            <v>0</v>
          </cell>
          <cell r="H55">
            <v>0</v>
          </cell>
          <cell r="I55">
            <v>0.95338818873646303</v>
          </cell>
          <cell r="J55">
            <v>0</v>
          </cell>
          <cell r="K55">
            <v>0</v>
          </cell>
          <cell r="L55">
            <v>0</v>
          </cell>
          <cell r="M55">
            <v>100</v>
          </cell>
          <cell r="O55">
            <v>4.7225400000000001E-2</v>
          </cell>
          <cell r="Q55">
            <v>0</v>
          </cell>
          <cell r="R55">
            <v>0</v>
          </cell>
          <cell r="S55">
            <v>4.9534282633172122</v>
          </cell>
          <cell r="T55">
            <v>0</v>
          </cell>
          <cell r="U55">
            <v>0</v>
          </cell>
          <cell r="V55">
            <v>0</v>
          </cell>
          <cell r="W55">
            <v>0</v>
          </cell>
          <cell r="X55" t="str">
            <v>Not Modelled</v>
          </cell>
          <cell r="Y55" t="str">
            <v>N/A</v>
          </cell>
          <cell r="Z55">
            <v>0</v>
          </cell>
          <cell r="AA55">
            <v>0</v>
          </cell>
          <cell r="AB55">
            <v>0</v>
          </cell>
          <cell r="AC55">
            <v>0</v>
          </cell>
          <cell r="AD55">
            <v>0</v>
          </cell>
          <cell r="AE55">
            <v>0</v>
          </cell>
          <cell r="AF55">
            <v>0</v>
          </cell>
          <cell r="AG55">
            <v>0</v>
          </cell>
          <cell r="AH55">
            <v>0.95338818873599995</v>
          </cell>
          <cell r="AI55">
            <v>0</v>
          </cell>
          <cell r="AJ55">
            <v>0</v>
          </cell>
        </row>
        <row r="56">
          <cell r="A56">
            <v>713</v>
          </cell>
          <cell r="B56" t="str">
            <v>Stand Golf Club</v>
          </cell>
          <cell r="C56" t="str">
            <v>Residential</v>
          </cell>
          <cell r="D56" t="str">
            <v>Call for Sites 2018</v>
          </cell>
          <cell r="E56">
            <v>1.9530446529132801</v>
          </cell>
          <cell r="F56">
            <v>0</v>
          </cell>
          <cell r="G56">
            <v>0</v>
          </cell>
          <cell r="H56">
            <v>0</v>
          </cell>
          <cell r="I56">
            <v>1.9530446529132801</v>
          </cell>
          <cell r="J56">
            <v>0</v>
          </cell>
          <cell r="K56">
            <v>0</v>
          </cell>
          <cell r="L56">
            <v>0</v>
          </cell>
          <cell r="M56">
            <v>100</v>
          </cell>
          <cell r="O56">
            <v>0</v>
          </cell>
          <cell r="Q56">
            <v>0</v>
          </cell>
          <cell r="R56">
            <v>0</v>
          </cell>
          <cell r="S56">
            <v>0</v>
          </cell>
          <cell r="T56">
            <v>0</v>
          </cell>
          <cell r="U56">
            <v>0</v>
          </cell>
          <cell r="V56">
            <v>0</v>
          </cell>
          <cell r="W56">
            <v>0</v>
          </cell>
          <cell r="X56" t="str">
            <v>Not Modelled</v>
          </cell>
          <cell r="Y56" t="str">
            <v>N/A</v>
          </cell>
          <cell r="Z56">
            <v>0</v>
          </cell>
          <cell r="AA56">
            <v>0</v>
          </cell>
          <cell r="AB56">
            <v>0</v>
          </cell>
          <cell r="AC56">
            <v>0</v>
          </cell>
          <cell r="AD56">
            <v>0</v>
          </cell>
          <cell r="AE56">
            <v>0.51063273453900004</v>
          </cell>
          <cell r="AF56">
            <v>0</v>
          </cell>
          <cell r="AG56">
            <v>1.72304231182E-2</v>
          </cell>
          <cell r="AH56">
            <v>0.264096836665</v>
          </cell>
          <cell r="AI56">
            <v>0</v>
          </cell>
          <cell r="AJ56">
            <v>0</v>
          </cell>
        </row>
        <row r="57">
          <cell r="A57">
            <v>717</v>
          </cell>
          <cell r="B57" t="str">
            <v>Warth Business Centre/Industrial Park</v>
          </cell>
          <cell r="C57" t="str">
            <v>Residential</v>
          </cell>
          <cell r="D57" t="str">
            <v>Call for Sites 2018</v>
          </cell>
          <cell r="E57">
            <v>15.422320849514501</v>
          </cell>
          <cell r="F57">
            <v>5.4667213933900003</v>
          </cell>
          <cell r="G57">
            <v>6.4911661586799996</v>
          </cell>
          <cell r="H57">
            <v>1.4223698258299999</v>
          </cell>
          <cell r="I57">
            <v>2.0420634716145001</v>
          </cell>
          <cell r="J57">
            <v>35.446814047848669</v>
          </cell>
          <cell r="K57">
            <v>42.089424944653146</v>
          </cell>
          <cell r="L57">
            <v>9.2228001200920193</v>
          </cell>
          <cell r="M57">
            <v>13.240960887406159</v>
          </cell>
          <cell r="O57">
            <v>2.7299989999999998</v>
          </cell>
          <cell r="Q57">
            <v>1.1421589999999999</v>
          </cell>
          <cell r="R57">
            <v>0.74589499999999997</v>
          </cell>
          <cell r="S57">
            <v>17.701609418182613</v>
          </cell>
          <cell r="T57">
            <v>7.4058827536061509</v>
          </cell>
          <cell r="U57">
            <v>4.8364640269008596</v>
          </cell>
          <cell r="V57">
            <v>13.802360255</v>
          </cell>
          <cell r="W57">
            <v>89.495999919068609</v>
          </cell>
          <cell r="X57">
            <v>12.409224</v>
          </cell>
          <cell r="Y57">
            <v>80.462753440839265</v>
          </cell>
          <cell r="Z57">
            <v>2.2235443739199998</v>
          </cell>
          <cell r="AA57">
            <v>0.30016918993800001</v>
          </cell>
          <cell r="AB57">
            <v>0.235577407416</v>
          </cell>
          <cell r="AC57">
            <v>5.5994480479200002</v>
          </cell>
          <cell r="AD57">
            <v>3.8528720266100001</v>
          </cell>
          <cell r="AE57">
            <v>0</v>
          </cell>
          <cell r="AF57">
            <v>0</v>
          </cell>
          <cell r="AG57">
            <v>0</v>
          </cell>
          <cell r="AH57">
            <v>12.4162125134</v>
          </cell>
          <cell r="AI57">
            <v>0</v>
          </cell>
          <cell r="AJ57">
            <v>9.7577145925100002</v>
          </cell>
        </row>
        <row r="58">
          <cell r="A58">
            <v>719</v>
          </cell>
          <cell r="B58" t="str">
            <v>Land North of Lindow Close, Brandlesholme (larger site)</v>
          </cell>
          <cell r="C58" t="str">
            <v>Residential</v>
          </cell>
          <cell r="D58" t="str">
            <v>Call for Sites 2018</v>
          </cell>
          <cell r="E58">
            <v>16.643380847459198</v>
          </cell>
          <cell r="F58">
            <v>0</v>
          </cell>
          <cell r="G58">
            <v>0</v>
          </cell>
          <cell r="H58">
            <v>0</v>
          </cell>
          <cell r="I58">
            <v>16.643380847459198</v>
          </cell>
          <cell r="J58">
            <v>0</v>
          </cell>
          <cell r="K58">
            <v>0</v>
          </cell>
          <cell r="L58">
            <v>0</v>
          </cell>
          <cell r="M58">
            <v>100</v>
          </cell>
          <cell r="O58">
            <v>1.0977209999999999</v>
          </cell>
          <cell r="Q58">
            <v>0.49505399999999999</v>
          </cell>
          <cell r="R58">
            <v>0.29357</v>
          </cell>
          <cell r="S58">
            <v>6.595540954454453</v>
          </cell>
          <cell r="T58">
            <v>2.9744797919202552</v>
          </cell>
          <cell r="U58">
            <v>1.7638844096079001</v>
          </cell>
          <cell r="V58">
            <v>0</v>
          </cell>
          <cell r="W58">
            <v>0</v>
          </cell>
          <cell r="X58">
            <v>0</v>
          </cell>
          <cell r="Y58">
            <v>0</v>
          </cell>
          <cell r="Z58">
            <v>0</v>
          </cell>
          <cell r="AA58">
            <v>0.17474448000000001</v>
          </cell>
          <cell r="AB58">
            <v>9.0399999999999994E-2</v>
          </cell>
          <cell r="AC58">
            <v>0</v>
          </cell>
          <cell r="AD58">
            <v>1.85410876049</v>
          </cell>
          <cell r="AE58">
            <v>13.1155868314</v>
          </cell>
          <cell r="AF58">
            <v>0.16839704520000001</v>
          </cell>
          <cell r="AG58">
            <v>3.7864046838999998</v>
          </cell>
          <cell r="AH58">
            <v>11.2161773588</v>
          </cell>
          <cell r="AI58">
            <v>0</v>
          </cell>
          <cell r="AJ58">
            <v>0</v>
          </cell>
        </row>
        <row r="59">
          <cell r="A59">
            <v>721</v>
          </cell>
          <cell r="B59" t="str">
            <v>Land North of Lindow Close, Brandlesholme (smaller site)</v>
          </cell>
          <cell r="C59" t="str">
            <v>Residential</v>
          </cell>
          <cell r="D59" t="str">
            <v>Call for Sites 2018</v>
          </cell>
          <cell r="E59">
            <v>1.2044405372956899</v>
          </cell>
          <cell r="F59">
            <v>0</v>
          </cell>
          <cell r="G59">
            <v>0</v>
          </cell>
          <cell r="H59">
            <v>0</v>
          </cell>
          <cell r="I59">
            <v>1.2044405372956899</v>
          </cell>
          <cell r="J59">
            <v>0</v>
          </cell>
          <cell r="K59">
            <v>0</v>
          </cell>
          <cell r="L59">
            <v>0</v>
          </cell>
          <cell r="M59">
            <v>100</v>
          </cell>
          <cell r="O59">
            <v>6.8394800000000006E-2</v>
          </cell>
          <cell r="Q59">
            <v>0</v>
          </cell>
          <cell r="R59">
            <v>0</v>
          </cell>
          <cell r="S59">
            <v>5.6785534762526098</v>
          </cell>
          <cell r="T59">
            <v>0</v>
          </cell>
          <cell r="U59">
            <v>0</v>
          </cell>
          <cell r="V59">
            <v>0</v>
          </cell>
          <cell r="W59">
            <v>0</v>
          </cell>
          <cell r="X59" t="str">
            <v>Not Modelled</v>
          </cell>
          <cell r="Y59" t="str">
            <v>N/A</v>
          </cell>
          <cell r="Z59">
            <v>0</v>
          </cell>
          <cell r="AA59">
            <v>0</v>
          </cell>
          <cell r="AB59">
            <v>0</v>
          </cell>
          <cell r="AC59">
            <v>0</v>
          </cell>
          <cell r="AD59">
            <v>0</v>
          </cell>
          <cell r="AE59">
            <v>0.84809512059799996</v>
          </cell>
          <cell r="AF59">
            <v>0</v>
          </cell>
          <cell r="AG59">
            <v>0</v>
          </cell>
          <cell r="AH59">
            <v>1.19025739869</v>
          </cell>
          <cell r="AI59">
            <v>0</v>
          </cell>
          <cell r="AJ59">
            <v>0</v>
          </cell>
        </row>
        <row r="60">
          <cell r="A60">
            <v>728</v>
          </cell>
          <cell r="B60" t="str">
            <v>Fletcher Bank Quarry, Bury</v>
          </cell>
          <cell r="C60" t="str">
            <v>Industry and warehousing</v>
          </cell>
          <cell r="D60" t="str">
            <v>Call for Sites 2018</v>
          </cell>
          <cell r="E60">
            <v>16.738050002669699</v>
          </cell>
          <cell r="F60">
            <v>0</v>
          </cell>
          <cell r="G60">
            <v>0</v>
          </cell>
          <cell r="H60">
            <v>0</v>
          </cell>
          <cell r="I60">
            <v>16.738050002669699</v>
          </cell>
          <cell r="J60">
            <v>0</v>
          </cell>
          <cell r="K60">
            <v>0</v>
          </cell>
          <cell r="L60">
            <v>0</v>
          </cell>
          <cell r="M60">
            <v>100</v>
          </cell>
          <cell r="O60">
            <v>2.0394619999999999</v>
          </cell>
          <cell r="Q60">
            <v>0.77672200000000002</v>
          </cell>
          <cell r="R60">
            <v>0.32905400000000001</v>
          </cell>
          <cell r="S60">
            <v>12.184585418699957</v>
          </cell>
          <cell r="T60">
            <v>4.6404569222586494</v>
          </cell>
          <cell r="U60">
            <v>1.9659040327129882</v>
          </cell>
          <cell r="V60">
            <v>0</v>
          </cell>
          <cell r="W60">
            <v>0</v>
          </cell>
          <cell r="X60" t="str">
            <v>Not Modelled</v>
          </cell>
          <cell r="Y60" t="str">
            <v>N/A</v>
          </cell>
          <cell r="Z60">
            <v>0</v>
          </cell>
          <cell r="AA60">
            <v>0</v>
          </cell>
          <cell r="AB60">
            <v>0</v>
          </cell>
          <cell r="AC60">
            <v>0</v>
          </cell>
          <cell r="AD60">
            <v>0</v>
          </cell>
          <cell r="AE60">
            <v>4.3670077310399999E-2</v>
          </cell>
          <cell r="AF60">
            <v>0.59186785432900002</v>
          </cell>
          <cell r="AG60">
            <v>0</v>
          </cell>
          <cell r="AH60">
            <v>16.7380500027</v>
          </cell>
          <cell r="AI60">
            <v>0</v>
          </cell>
          <cell r="AJ60">
            <v>0</v>
          </cell>
        </row>
        <row r="61">
          <cell r="A61">
            <v>743</v>
          </cell>
          <cell r="B61" t="str">
            <v>Elton (Parkland 2)</v>
          </cell>
          <cell r="C61" t="str">
            <v>Mixed use</v>
          </cell>
          <cell r="D61" t="str">
            <v>Call for Sites 2018</v>
          </cell>
          <cell r="E61">
            <v>226.58824488526301</v>
          </cell>
          <cell r="F61">
            <v>2.8509445431199998</v>
          </cell>
          <cell r="G61">
            <v>1.63867551126</v>
          </cell>
          <cell r="H61">
            <v>8.6679206562399997</v>
          </cell>
          <cell r="I61">
            <v>213.43070417464301</v>
          </cell>
          <cell r="J61">
            <v>1.2582049631761021</v>
          </cell>
          <cell r="K61">
            <v>0.72319528848011172</v>
          </cell>
          <cell r="L61">
            <v>3.8254061505393433</v>
          </cell>
          <cell r="M61">
            <v>94.193193597804452</v>
          </cell>
          <cell r="O61">
            <v>39.055059999999997</v>
          </cell>
          <cell r="Q61">
            <v>21.102959999999999</v>
          </cell>
          <cell r="R61">
            <v>15.947100000000001</v>
          </cell>
          <cell r="S61">
            <v>17.236136861281672</v>
          </cell>
          <cell r="T61">
            <v>9.3133516307016979</v>
          </cell>
          <cell r="U61">
            <v>7.0379202628428938</v>
          </cell>
          <cell r="V61">
            <v>40.475444156599998</v>
          </cell>
          <cell r="W61">
            <v>17.862993809363527</v>
          </cell>
          <cell r="X61" t="str">
            <v>Not Modelled</v>
          </cell>
          <cell r="Y61" t="str">
            <v>N/A</v>
          </cell>
          <cell r="Z61">
            <v>0</v>
          </cell>
          <cell r="AA61">
            <v>2.6138995578599999</v>
          </cell>
          <cell r="AB61">
            <v>2.5236184380400002</v>
          </cell>
          <cell r="AC61">
            <v>0</v>
          </cell>
          <cell r="AD61">
            <v>40.0675669504</v>
          </cell>
          <cell r="AE61">
            <v>100.134796693</v>
          </cell>
          <cell r="AF61">
            <v>3.90125051972</v>
          </cell>
          <cell r="AG61">
            <v>144.504250399</v>
          </cell>
          <cell r="AH61">
            <v>56.4223466738</v>
          </cell>
          <cell r="AI61">
            <v>0</v>
          </cell>
          <cell r="AJ61">
            <v>0</v>
          </cell>
        </row>
        <row r="62">
          <cell r="A62">
            <v>748</v>
          </cell>
          <cell r="B62" t="str">
            <v>Land east of M66</v>
          </cell>
          <cell r="C62" t="str">
            <v>Mixed use</v>
          </cell>
          <cell r="D62" t="str">
            <v>Call for Sites 2018</v>
          </cell>
          <cell r="E62">
            <v>2.2879339399088598</v>
          </cell>
          <cell r="F62">
            <v>0</v>
          </cell>
          <cell r="G62">
            <v>0</v>
          </cell>
          <cell r="H62">
            <v>0</v>
          </cell>
          <cell r="I62">
            <v>2.2879339399088598</v>
          </cell>
          <cell r="J62">
            <v>0</v>
          </cell>
          <cell r="K62">
            <v>0</v>
          </cell>
          <cell r="L62">
            <v>0</v>
          </cell>
          <cell r="M62">
            <v>100</v>
          </cell>
          <cell r="O62">
            <v>0.17510248</v>
          </cell>
          <cell r="Q62">
            <v>5.1211480000000004E-2</v>
          </cell>
          <cell r="R62">
            <v>4.4042100000000001E-2</v>
          </cell>
          <cell r="S62">
            <v>7.6533013888930395</v>
          </cell>
          <cell r="T62">
            <v>2.2383286119720758</v>
          </cell>
          <cell r="U62">
            <v>1.9249725366526285</v>
          </cell>
          <cell r="V62">
            <v>0</v>
          </cell>
          <cell r="W62">
            <v>0</v>
          </cell>
          <cell r="X62" t="str">
            <v>Not Modelled</v>
          </cell>
          <cell r="Y62" t="str">
            <v>N/A</v>
          </cell>
          <cell r="Z62">
            <v>0</v>
          </cell>
          <cell r="AA62">
            <v>0</v>
          </cell>
          <cell r="AB62">
            <v>0</v>
          </cell>
          <cell r="AC62">
            <v>0</v>
          </cell>
          <cell r="AD62">
            <v>0.60817786514600003</v>
          </cell>
          <cell r="AE62">
            <v>2.2721202765199999</v>
          </cell>
          <cell r="AF62">
            <v>0</v>
          </cell>
          <cell r="AG62">
            <v>0</v>
          </cell>
          <cell r="AH62">
            <v>2.2879339399099998</v>
          </cell>
          <cell r="AI62">
            <v>0</v>
          </cell>
          <cell r="AJ62">
            <v>0</v>
          </cell>
        </row>
        <row r="63">
          <cell r="A63">
            <v>764</v>
          </cell>
          <cell r="B63" t="str">
            <v>Hoover-Candy Site, Breightmet</v>
          </cell>
          <cell r="C63" t="str">
            <v>Residential</v>
          </cell>
          <cell r="D63" t="str">
            <v>Call for Sites 2018</v>
          </cell>
          <cell r="E63">
            <v>4.6000639172076196</v>
          </cell>
          <cell r="F63">
            <v>0</v>
          </cell>
          <cell r="G63">
            <v>0</v>
          </cell>
          <cell r="H63">
            <v>0</v>
          </cell>
          <cell r="I63">
            <v>4.6000639172076196</v>
          </cell>
          <cell r="J63">
            <v>0</v>
          </cell>
          <cell r="K63">
            <v>0</v>
          </cell>
          <cell r="L63">
            <v>0</v>
          </cell>
          <cell r="M63">
            <v>100</v>
          </cell>
          <cell r="O63">
            <v>0.83966300000000005</v>
          </cell>
          <cell r="Q63">
            <v>0.35850000000000004</v>
          </cell>
          <cell r="R63">
            <v>0.14519000000000001</v>
          </cell>
          <cell r="S63">
            <v>18.253289847974578</v>
          </cell>
          <cell r="T63">
            <v>7.7933699716420586</v>
          </cell>
          <cell r="U63">
            <v>3.1562604914441019</v>
          </cell>
          <cell r="V63">
            <v>0</v>
          </cell>
          <cell r="W63">
            <v>0</v>
          </cell>
          <cell r="X63" t="str">
            <v>Not Modelled</v>
          </cell>
          <cell r="Y63" t="str">
            <v>N/A</v>
          </cell>
          <cell r="Z63">
            <v>0</v>
          </cell>
          <cell r="AA63">
            <v>9.4E-2</v>
          </cell>
          <cell r="AB63">
            <v>4.1648215415099998E-2</v>
          </cell>
          <cell r="AC63">
            <v>0</v>
          </cell>
          <cell r="AD63">
            <v>0.59991007902399995</v>
          </cell>
          <cell r="AE63">
            <v>1.15496303845</v>
          </cell>
          <cell r="AF63">
            <v>7.3200000000000001E-2</v>
          </cell>
          <cell r="AG63">
            <v>0</v>
          </cell>
          <cell r="AH63">
            <v>4.60006391721</v>
          </cell>
          <cell r="AI63">
            <v>0</v>
          </cell>
          <cell r="AJ63">
            <v>0</v>
          </cell>
        </row>
        <row r="64">
          <cell r="A64">
            <v>795</v>
          </cell>
          <cell r="B64" t="str">
            <v>Not known</v>
          </cell>
          <cell r="C64" t="str">
            <v>Residential</v>
          </cell>
          <cell r="D64" t="str">
            <v>Call for Sites 2018</v>
          </cell>
          <cell r="E64">
            <v>0.77006501199233701</v>
          </cell>
          <cell r="F64">
            <v>0</v>
          </cell>
          <cell r="G64">
            <v>0</v>
          </cell>
          <cell r="H64">
            <v>0</v>
          </cell>
          <cell r="I64">
            <v>0.77006501199233701</v>
          </cell>
          <cell r="J64">
            <v>0</v>
          </cell>
          <cell r="K64">
            <v>0</v>
          </cell>
          <cell r="L64">
            <v>0</v>
          </cell>
          <cell r="M64">
            <v>100</v>
          </cell>
          <cell r="O64">
            <v>2.566011E-2</v>
          </cell>
          <cell r="Q64">
            <v>1.7423919999999999E-2</v>
          </cell>
          <cell r="R64">
            <v>5.6694199999999997E-3</v>
          </cell>
          <cell r="S64">
            <v>3.3322004766339579</v>
          </cell>
          <cell r="T64">
            <v>2.2626557146026247</v>
          </cell>
          <cell r="U64">
            <v>0.73622615126116342</v>
          </cell>
          <cell r="V64">
            <v>0</v>
          </cell>
          <cell r="W64">
            <v>0</v>
          </cell>
          <cell r="X64" t="str">
            <v>Not Modelled</v>
          </cell>
          <cell r="Y64" t="str">
            <v>N/A</v>
          </cell>
          <cell r="Z64">
            <v>0</v>
          </cell>
          <cell r="AA64">
            <v>0</v>
          </cell>
          <cell r="AB64">
            <v>5.6696039549499998E-3</v>
          </cell>
          <cell r="AC64">
            <v>0</v>
          </cell>
          <cell r="AD64">
            <v>0.45955657301000002</v>
          </cell>
          <cell r="AE64">
            <v>0.71151474873800002</v>
          </cell>
          <cell r="AF64">
            <v>2.49734152629E-3</v>
          </cell>
          <cell r="AG64">
            <v>0</v>
          </cell>
          <cell r="AH64">
            <v>0.76969822671099997</v>
          </cell>
          <cell r="AI64">
            <v>0</v>
          </cell>
          <cell r="AJ64">
            <v>0</v>
          </cell>
        </row>
        <row r="65">
          <cell r="A65">
            <v>797</v>
          </cell>
          <cell r="B65" t="str">
            <v>Cams Lane, Radcliffe</v>
          </cell>
          <cell r="C65" t="str">
            <v>Residential</v>
          </cell>
          <cell r="D65" t="str">
            <v>Call for Sites 2018</v>
          </cell>
          <cell r="E65">
            <v>22.365540219713701</v>
          </cell>
          <cell r="F65">
            <v>0</v>
          </cell>
          <cell r="G65">
            <v>0</v>
          </cell>
          <cell r="H65">
            <v>0</v>
          </cell>
          <cell r="I65">
            <v>22.365540219713701</v>
          </cell>
          <cell r="J65">
            <v>0</v>
          </cell>
          <cell r="K65">
            <v>0</v>
          </cell>
          <cell r="L65">
            <v>0</v>
          </cell>
          <cell r="M65">
            <v>100</v>
          </cell>
          <cell r="O65">
            <v>2.0521449999999999</v>
          </cell>
          <cell r="Q65">
            <v>0.715055</v>
          </cell>
          <cell r="R65">
            <v>0.35275600000000001</v>
          </cell>
          <cell r="S65">
            <v>9.1754770054298707</v>
          </cell>
          <cell r="T65">
            <v>3.1971282293003935</v>
          </cell>
          <cell r="U65">
            <v>1.5772299552553155</v>
          </cell>
          <cell r="V65">
            <v>0</v>
          </cell>
          <cell r="W65">
            <v>0</v>
          </cell>
          <cell r="X65" t="str">
            <v>Not Modelled</v>
          </cell>
          <cell r="Y65" t="str">
            <v>N/A</v>
          </cell>
          <cell r="Z65">
            <v>0</v>
          </cell>
          <cell r="AA65">
            <v>0.60317480671299994</v>
          </cell>
          <cell r="AB65">
            <v>0.35039023984099998</v>
          </cell>
          <cell r="AC65">
            <v>0</v>
          </cell>
          <cell r="AD65">
            <v>2.6159306062900001</v>
          </cell>
          <cell r="AE65">
            <v>20.564882251299998</v>
          </cell>
          <cell r="AF65">
            <v>0.58266087202500005</v>
          </cell>
          <cell r="AG65">
            <v>4.1662054754</v>
          </cell>
          <cell r="AH65">
            <v>11.9265309007</v>
          </cell>
          <cell r="AI65">
            <v>0</v>
          </cell>
          <cell r="AJ65">
            <v>0</v>
          </cell>
        </row>
        <row r="66">
          <cell r="A66">
            <v>860</v>
          </cell>
          <cell r="B66" t="str">
            <v>Land south of Waterfold Farm, Adjoining Bury Boundary, Heywood</v>
          </cell>
          <cell r="C66" t="str">
            <v>Industry and warehousing</v>
          </cell>
          <cell r="D66" t="str">
            <v>Call for Sites 2018</v>
          </cell>
          <cell r="E66">
            <v>35.993783932864297</v>
          </cell>
          <cell r="F66">
            <v>2.6675200379399999E-7</v>
          </cell>
          <cell r="G66">
            <v>3.7790300592400001</v>
          </cell>
          <cell r="H66">
            <v>0.107820599997</v>
          </cell>
          <cell r="I66">
            <v>32.106933006875295</v>
          </cell>
          <cell r="J66">
            <v>7.4110575395892398E-7</v>
          </cell>
          <cell r="K66">
            <v>10.499118587500156</v>
          </cell>
          <cell r="L66">
            <v>0.29955339010232235</v>
          </cell>
          <cell r="M66">
            <v>89.201327281291782</v>
          </cell>
          <cell r="O66">
            <v>7.4537699999999996</v>
          </cell>
          <cell r="Q66">
            <v>2.7076599999999997</v>
          </cell>
          <cell r="R66">
            <v>1.14158</v>
          </cell>
          <cell r="S66">
            <v>20.708492371635035</v>
          </cell>
          <cell r="T66">
            <v>7.5225766900482993</v>
          </cell>
          <cell r="U66">
            <v>3.1716031916213034</v>
          </cell>
          <cell r="V66">
            <v>1.87623521415E-3</v>
          </cell>
          <cell r="W66">
            <v>5.2126645468827592E-3</v>
          </cell>
          <cell r="X66">
            <v>6.8499999999999995E-4</v>
          </cell>
          <cell r="Y66">
            <v>1.9031063843625439E-3</v>
          </cell>
          <cell r="Z66">
            <v>0.36331832114000001</v>
          </cell>
          <cell r="AA66">
            <v>0.24709336993200001</v>
          </cell>
          <cell r="AB66">
            <v>0.31424200555499998</v>
          </cell>
          <cell r="AC66">
            <v>3.8652943407000002</v>
          </cell>
          <cell r="AD66">
            <v>6.7599779275399996</v>
          </cell>
          <cell r="AE66">
            <v>20.8333005918</v>
          </cell>
          <cell r="AF66">
            <v>0.45144698667499999</v>
          </cell>
          <cell r="AG66">
            <v>6.8753923187600003</v>
          </cell>
          <cell r="AH66">
            <v>7.5623991678799998</v>
          </cell>
          <cell r="AI66">
            <v>0</v>
          </cell>
          <cell r="AJ66">
            <v>1.07248973442</v>
          </cell>
        </row>
        <row r="67">
          <cell r="A67">
            <v>1014</v>
          </cell>
          <cell r="B67" t="str">
            <v>Greenbelt land to the South of Bevis Green Works (Area A)</v>
          </cell>
          <cell r="C67" t="str">
            <v>Mixed use</v>
          </cell>
          <cell r="D67" t="str">
            <v>Call for Sites 2018</v>
          </cell>
          <cell r="E67">
            <v>1.83510036151766</v>
          </cell>
          <cell r="F67">
            <v>3.2145547854500002E-2</v>
          </cell>
          <cell r="G67">
            <v>0</v>
          </cell>
          <cell r="H67">
            <v>0</v>
          </cell>
          <cell r="I67">
            <v>1.8029548136631599</v>
          </cell>
          <cell r="J67">
            <v>1.751705167117676</v>
          </cell>
          <cell r="K67">
            <v>0</v>
          </cell>
          <cell r="L67">
            <v>0</v>
          </cell>
          <cell r="M67">
            <v>98.248294832882323</v>
          </cell>
          <cell r="O67">
            <v>0.24133940000000001</v>
          </cell>
          <cell r="Q67">
            <v>0.14629790000000001</v>
          </cell>
          <cell r="R67">
            <v>7.8519400000000003E-2</v>
          </cell>
          <cell r="S67">
            <v>13.151291616574481</v>
          </cell>
          <cell r="T67">
            <v>7.9722015791555449</v>
          </cell>
          <cell r="U67">
            <v>4.278752358539295</v>
          </cell>
          <cell r="V67">
            <v>1.61836983824</v>
          </cell>
          <cell r="W67">
            <v>88.189718239801337</v>
          </cell>
          <cell r="X67">
            <v>0.36075099999999999</v>
          </cell>
          <cell r="Y67">
            <v>19.658379866573217</v>
          </cell>
          <cell r="Z67">
            <v>0</v>
          </cell>
          <cell r="AA67">
            <v>0</v>
          </cell>
          <cell r="AB67">
            <v>0</v>
          </cell>
          <cell r="AC67">
            <v>0</v>
          </cell>
          <cell r="AD67">
            <v>0</v>
          </cell>
          <cell r="AE67">
            <v>0</v>
          </cell>
          <cell r="AF67">
            <v>0</v>
          </cell>
          <cell r="AG67">
            <v>0</v>
          </cell>
          <cell r="AH67">
            <v>1.8351003615199999</v>
          </cell>
          <cell r="AI67">
            <v>0</v>
          </cell>
          <cell r="AJ67">
            <v>0</v>
          </cell>
        </row>
        <row r="68">
          <cell r="A68">
            <v>1016</v>
          </cell>
          <cell r="B68" t="str">
            <v>Bevis Green Works (Area C)</v>
          </cell>
          <cell r="C68" t="str">
            <v>Residential</v>
          </cell>
          <cell r="D68" t="str">
            <v>Call for Sites 2018</v>
          </cell>
          <cell r="E68">
            <v>1.7665780064333001</v>
          </cell>
          <cell r="F68">
            <v>0</v>
          </cell>
          <cell r="G68">
            <v>0</v>
          </cell>
          <cell r="H68">
            <v>0</v>
          </cell>
          <cell r="I68">
            <v>1.7665780064333001</v>
          </cell>
          <cell r="J68">
            <v>0</v>
          </cell>
          <cell r="K68">
            <v>0</v>
          </cell>
          <cell r="L68">
            <v>0</v>
          </cell>
          <cell r="M68">
            <v>100</v>
          </cell>
          <cell r="O68">
            <v>1.7799800000000001E-4</v>
          </cell>
          <cell r="Q68">
            <v>0</v>
          </cell>
          <cell r="R68">
            <v>0</v>
          </cell>
          <cell r="S68">
            <v>1.0075864148188726E-2</v>
          </cell>
          <cell r="T68">
            <v>0</v>
          </cell>
          <cell r="U68">
            <v>0</v>
          </cell>
          <cell r="V68">
            <v>1.6984815075999999</v>
          </cell>
          <cell r="W68">
            <v>96.145287749235237</v>
          </cell>
          <cell r="X68" t="str">
            <v>Not Modelled</v>
          </cell>
          <cell r="Y68" t="str">
            <v>N/A</v>
          </cell>
          <cell r="Z68">
            <v>0</v>
          </cell>
          <cell r="AA68">
            <v>0</v>
          </cell>
          <cell r="AB68">
            <v>0</v>
          </cell>
          <cell r="AC68">
            <v>0</v>
          </cell>
          <cell r="AD68">
            <v>9.9339282618100003E-2</v>
          </cell>
          <cell r="AE68">
            <v>0.11108774058699999</v>
          </cell>
          <cell r="AF68">
            <v>0</v>
          </cell>
          <cell r="AG68">
            <v>0</v>
          </cell>
          <cell r="AH68">
            <v>1.7665780064300001</v>
          </cell>
          <cell r="AI68">
            <v>0</v>
          </cell>
          <cell r="AJ68">
            <v>0</v>
          </cell>
        </row>
        <row r="69">
          <cell r="A69">
            <v>1017</v>
          </cell>
          <cell r="B69" t="str">
            <v>Greenbelt land to the North of Bevis Green Works and M66 (Area D)</v>
          </cell>
          <cell r="C69" t="str">
            <v>Mixed use</v>
          </cell>
          <cell r="D69" t="str">
            <v>Call for Sites 2018</v>
          </cell>
          <cell r="E69">
            <v>7.0197153561712904</v>
          </cell>
          <cell r="F69">
            <v>0</v>
          </cell>
          <cell r="G69">
            <v>0</v>
          </cell>
          <cell r="H69">
            <v>0</v>
          </cell>
          <cell r="I69">
            <v>7.0197153561712904</v>
          </cell>
          <cell r="J69">
            <v>0</v>
          </cell>
          <cell r="K69">
            <v>0</v>
          </cell>
          <cell r="L69">
            <v>0</v>
          </cell>
          <cell r="M69">
            <v>100</v>
          </cell>
          <cell r="O69">
            <v>2.1260760000000003</v>
          </cell>
          <cell r="Q69">
            <v>1.046816</v>
          </cell>
          <cell r="R69">
            <v>0.59057700000000002</v>
          </cell>
          <cell r="S69">
            <v>30.287210978303964</v>
          </cell>
          <cell r="T69">
            <v>14.912513497854373</v>
          </cell>
          <cell r="U69">
            <v>8.4131189091706116</v>
          </cell>
          <cell r="V69">
            <v>3.6748406147999999</v>
          </cell>
          <cell r="W69">
            <v>52.350279581768397</v>
          </cell>
          <cell r="X69" t="str">
            <v>Not Modelled</v>
          </cell>
          <cell r="Y69" t="str">
            <v>N/A</v>
          </cell>
          <cell r="Z69">
            <v>0</v>
          </cell>
          <cell r="AA69">
            <v>6.1974767982300001E-5</v>
          </cell>
          <cell r="AB69">
            <v>3.32E-2</v>
          </cell>
          <cell r="AC69">
            <v>0</v>
          </cell>
          <cell r="AD69">
            <v>1.50547775229</v>
          </cell>
          <cell r="AE69">
            <v>1.96342304963</v>
          </cell>
          <cell r="AF69">
            <v>0</v>
          </cell>
          <cell r="AG69">
            <v>4.10494940254E-2</v>
          </cell>
          <cell r="AH69">
            <v>3.3109722135799999</v>
          </cell>
          <cell r="AI69">
            <v>0</v>
          </cell>
          <cell r="AJ69">
            <v>0</v>
          </cell>
        </row>
        <row r="70">
          <cell r="A70">
            <v>1019</v>
          </cell>
          <cell r="B70" t="str">
            <v>Greenbelt land to the North of Bevis Green Works and M66 (Area D)</v>
          </cell>
          <cell r="C70" t="str">
            <v>Unknown</v>
          </cell>
          <cell r="D70" t="str">
            <v>Call for Sites 2018</v>
          </cell>
          <cell r="E70">
            <v>0.45777081749920101</v>
          </cell>
          <cell r="F70">
            <v>0</v>
          </cell>
          <cell r="G70">
            <v>0</v>
          </cell>
          <cell r="H70">
            <v>0</v>
          </cell>
          <cell r="I70">
            <v>0.45777081749920101</v>
          </cell>
          <cell r="J70">
            <v>0</v>
          </cell>
          <cell r="K70">
            <v>0</v>
          </cell>
          <cell r="L70">
            <v>0</v>
          </cell>
          <cell r="M70">
            <v>100</v>
          </cell>
          <cell r="O70">
            <v>1.9194989999999999E-2</v>
          </cell>
          <cell r="Q70">
            <v>1.6135699999999999E-2</v>
          </cell>
          <cell r="R70">
            <v>1.6135699999999999E-2</v>
          </cell>
          <cell r="S70">
            <v>4.1931440944318172</v>
          </cell>
          <cell r="T70">
            <v>3.5248424283900888</v>
          </cell>
          <cell r="U70">
            <v>3.5248424283900888</v>
          </cell>
          <cell r="V70">
            <v>0.20465209240900001</v>
          </cell>
          <cell r="W70">
            <v>44.706233902591926</v>
          </cell>
          <cell r="X70" t="str">
            <v>Not Modelled</v>
          </cell>
          <cell r="Y70" t="str">
            <v>N/A</v>
          </cell>
          <cell r="Z70">
            <v>0</v>
          </cell>
          <cell r="AA70">
            <v>0</v>
          </cell>
          <cell r="AB70">
            <v>0</v>
          </cell>
          <cell r="AC70">
            <v>0</v>
          </cell>
          <cell r="AD70">
            <v>2.6650203418499998E-3</v>
          </cell>
          <cell r="AE70">
            <v>2.66543748323E-3</v>
          </cell>
          <cell r="AF70">
            <v>0</v>
          </cell>
          <cell r="AG70">
            <v>0</v>
          </cell>
          <cell r="AH70">
            <v>0.457770817499</v>
          </cell>
          <cell r="AI70">
            <v>0</v>
          </cell>
          <cell r="AJ70">
            <v>0</v>
          </cell>
        </row>
        <row r="71">
          <cell r="A71">
            <v>1024</v>
          </cell>
          <cell r="B71" t="str">
            <v>Site A - Land to West of Humber Drive and East of Walmersley Old Road, Bury</v>
          </cell>
          <cell r="C71" t="str">
            <v>Other use</v>
          </cell>
          <cell r="D71" t="str">
            <v>Call for Sites 2018</v>
          </cell>
          <cell r="E71">
            <v>1.90504067830752</v>
          </cell>
          <cell r="F71">
            <v>3.2105729096500002E-2</v>
          </cell>
          <cell r="G71">
            <v>0</v>
          </cell>
          <cell r="H71">
            <v>0</v>
          </cell>
          <cell r="I71">
            <v>1.8729349492110199</v>
          </cell>
          <cell r="J71">
            <v>1.6853041230081995</v>
          </cell>
          <cell r="K71">
            <v>0</v>
          </cell>
          <cell r="L71">
            <v>0</v>
          </cell>
          <cell r="M71">
            <v>98.314695876991792</v>
          </cell>
          <cell r="O71">
            <v>0.25833109999999998</v>
          </cell>
          <cell r="Q71">
            <v>0.15368809999999999</v>
          </cell>
          <cell r="R71">
            <v>7.8482099999999999E-2</v>
          </cell>
          <cell r="S71">
            <v>13.560398102863976</v>
          </cell>
          <cell r="T71">
            <v>8.0674445301892383</v>
          </cell>
          <cell r="U71">
            <v>4.1197073056584399</v>
          </cell>
          <cell r="V71">
            <v>1.69193341131</v>
          </cell>
          <cell r="W71">
            <v>88.813505694437495</v>
          </cell>
          <cell r="X71">
            <v>0.36015399999999997</v>
          </cell>
          <cell r="Y71">
            <v>18.905318091158488</v>
          </cell>
          <cell r="Z71">
            <v>0</v>
          </cell>
          <cell r="AA71">
            <v>0</v>
          </cell>
          <cell r="AB71">
            <v>0</v>
          </cell>
          <cell r="AC71">
            <v>0</v>
          </cell>
          <cell r="AD71">
            <v>0</v>
          </cell>
          <cell r="AE71">
            <v>0</v>
          </cell>
          <cell r="AF71">
            <v>0</v>
          </cell>
          <cell r="AG71">
            <v>0</v>
          </cell>
          <cell r="AH71">
            <v>1.90504067831</v>
          </cell>
          <cell r="AI71">
            <v>0</v>
          </cell>
          <cell r="AJ71">
            <v>0</v>
          </cell>
        </row>
        <row r="72">
          <cell r="A72">
            <v>1025</v>
          </cell>
          <cell r="B72" t="str">
            <v>Land south of Bentley Lane and East of Walmersley Old Road</v>
          </cell>
          <cell r="C72" t="str">
            <v>Residential</v>
          </cell>
          <cell r="D72" t="str">
            <v>Call for Sites 2018</v>
          </cell>
          <cell r="E72">
            <v>1.74034435265939</v>
          </cell>
          <cell r="F72">
            <v>0</v>
          </cell>
          <cell r="G72">
            <v>0</v>
          </cell>
          <cell r="H72">
            <v>0</v>
          </cell>
          <cell r="I72">
            <v>1.74034435265939</v>
          </cell>
          <cell r="J72">
            <v>0</v>
          </cell>
          <cell r="K72">
            <v>0</v>
          </cell>
          <cell r="L72">
            <v>0</v>
          </cell>
          <cell r="M72">
            <v>100</v>
          </cell>
          <cell r="O72">
            <v>8.4119699999999997E-6</v>
          </cell>
          <cell r="Q72">
            <v>0</v>
          </cell>
          <cell r="R72">
            <v>0</v>
          </cell>
          <cell r="S72">
            <v>4.833508947321727E-4</v>
          </cell>
          <cell r="T72">
            <v>0</v>
          </cell>
          <cell r="U72">
            <v>0</v>
          </cell>
          <cell r="V72">
            <v>1.6804788937599999</v>
          </cell>
          <cell r="W72">
            <v>96.560137147116279</v>
          </cell>
          <cell r="X72" t="str">
            <v>Not Modelled</v>
          </cell>
          <cell r="Y72" t="str">
            <v>N/A</v>
          </cell>
          <cell r="Z72">
            <v>0</v>
          </cell>
          <cell r="AA72">
            <v>0</v>
          </cell>
          <cell r="AB72">
            <v>0</v>
          </cell>
          <cell r="AC72">
            <v>0</v>
          </cell>
          <cell r="AD72">
            <v>0.10047237498599999</v>
          </cell>
          <cell r="AE72">
            <v>0.117035667839</v>
          </cell>
          <cell r="AF72">
            <v>0</v>
          </cell>
          <cell r="AG72">
            <v>0</v>
          </cell>
          <cell r="AH72">
            <v>1.74034435266</v>
          </cell>
          <cell r="AI72">
            <v>0</v>
          </cell>
          <cell r="AJ72">
            <v>0</v>
          </cell>
        </row>
        <row r="73">
          <cell r="A73">
            <v>1026</v>
          </cell>
          <cell r="B73" t="str">
            <v>Land at Lower Longcroft Cottages, North of M66</v>
          </cell>
          <cell r="C73" t="str">
            <v>Other use</v>
          </cell>
          <cell r="D73" t="str">
            <v>Call for Sites 2018</v>
          </cell>
          <cell r="E73">
            <v>6.9519923836172302</v>
          </cell>
          <cell r="F73">
            <v>0</v>
          </cell>
          <cell r="G73">
            <v>0</v>
          </cell>
          <cell r="H73">
            <v>0</v>
          </cell>
          <cell r="I73">
            <v>6.9519923836172302</v>
          </cell>
          <cell r="J73">
            <v>0</v>
          </cell>
          <cell r="K73">
            <v>0</v>
          </cell>
          <cell r="L73">
            <v>0</v>
          </cell>
          <cell r="M73">
            <v>100</v>
          </cell>
          <cell r="O73">
            <v>2.123443</v>
          </cell>
          <cell r="Q73">
            <v>1.0463330000000002</v>
          </cell>
          <cell r="R73">
            <v>0.59043900000000005</v>
          </cell>
          <cell r="S73">
            <v>30.544380413937382</v>
          </cell>
          <cell r="T73">
            <v>15.050836397141978</v>
          </cell>
          <cell r="U73">
            <v>8.4930904324838377</v>
          </cell>
          <cell r="V73">
            <v>3.65402730468</v>
          </cell>
          <cell r="W73">
            <v>52.560864613300282</v>
          </cell>
          <cell r="X73" t="str">
            <v>Not Modelled</v>
          </cell>
          <cell r="Y73" t="str">
            <v>N/A</v>
          </cell>
          <cell r="Z73">
            <v>0</v>
          </cell>
          <cell r="AA73">
            <v>1.4096108011999999E-5</v>
          </cell>
          <cell r="AB73">
            <v>3.32E-2</v>
          </cell>
          <cell r="AC73">
            <v>0</v>
          </cell>
          <cell r="AD73">
            <v>1.4966452051800001</v>
          </cell>
          <cell r="AE73">
            <v>1.9419393650700001</v>
          </cell>
          <cell r="AF73">
            <v>0</v>
          </cell>
          <cell r="AG73">
            <v>4.49400571241E-2</v>
          </cell>
          <cell r="AH73">
            <v>3.2743772744799999</v>
          </cell>
          <cell r="AI73">
            <v>0</v>
          </cell>
          <cell r="AJ73">
            <v>0</v>
          </cell>
        </row>
        <row r="74">
          <cell r="A74">
            <v>1027</v>
          </cell>
          <cell r="B74" t="str">
            <v>Gin Hall Tip</v>
          </cell>
          <cell r="C74" t="str">
            <v>Mixed use / Gypsy and traveller</v>
          </cell>
          <cell r="D74" t="str">
            <v>Call for Sites 2018</v>
          </cell>
          <cell r="E74">
            <v>23.5832288792806</v>
          </cell>
          <cell r="F74">
            <v>0</v>
          </cell>
          <cell r="G74">
            <v>0</v>
          </cell>
          <cell r="H74">
            <v>0</v>
          </cell>
          <cell r="I74">
            <v>23.5832288792806</v>
          </cell>
          <cell r="J74">
            <v>0</v>
          </cell>
          <cell r="K74">
            <v>0</v>
          </cell>
          <cell r="L74">
            <v>0</v>
          </cell>
          <cell r="M74">
            <v>100</v>
          </cell>
          <cell r="O74">
            <v>3.2482129999999998</v>
          </cell>
          <cell r="Q74">
            <v>1.6472530000000001</v>
          </cell>
          <cell r="R74">
            <v>1.1401600000000001</v>
          </cell>
          <cell r="S74">
            <v>13.773402347181415</v>
          </cell>
          <cell r="T74">
            <v>6.9848493114834627</v>
          </cell>
          <cell r="U74">
            <v>4.834622119966383</v>
          </cell>
          <cell r="V74">
            <v>0</v>
          </cell>
          <cell r="W74">
            <v>0</v>
          </cell>
          <cell r="X74" t="str">
            <v>Not Modelled</v>
          </cell>
          <cell r="Y74" t="str">
            <v>N/A</v>
          </cell>
          <cell r="Z74">
            <v>0</v>
          </cell>
          <cell r="AA74">
            <v>0.20643487999999999</v>
          </cell>
          <cell r="AB74">
            <v>0.13558616560199999</v>
          </cell>
          <cell r="AC74">
            <v>0</v>
          </cell>
          <cell r="AD74">
            <v>1.41423009518</v>
          </cell>
          <cell r="AE74">
            <v>14.4226843985</v>
          </cell>
          <cell r="AF74">
            <v>3.1600000000000003E-2</v>
          </cell>
          <cell r="AG74">
            <v>0</v>
          </cell>
          <cell r="AH74">
            <v>19.449078821299999</v>
          </cell>
          <cell r="AI74">
            <v>0</v>
          </cell>
          <cell r="AJ74">
            <v>0</v>
          </cell>
        </row>
        <row r="75">
          <cell r="A75">
            <v>1029</v>
          </cell>
          <cell r="B75" t="str">
            <v>Remainder of land off Bradley Fold Road - linked to submission ID 1453472395623</v>
          </cell>
          <cell r="C75" t="str">
            <v>Residential</v>
          </cell>
          <cell r="D75" t="str">
            <v>Call for Sites 2018</v>
          </cell>
          <cell r="E75">
            <v>1.79986611367416E-2</v>
          </cell>
          <cell r="F75">
            <v>0</v>
          </cell>
          <cell r="G75">
            <v>0</v>
          </cell>
          <cell r="H75">
            <v>0</v>
          </cell>
          <cell r="I75">
            <v>1.79986611367416E-2</v>
          </cell>
          <cell r="J75">
            <v>0</v>
          </cell>
          <cell r="K75">
            <v>0</v>
          </cell>
          <cell r="L75">
            <v>0</v>
          </cell>
          <cell r="M75">
            <v>100</v>
          </cell>
          <cell r="O75">
            <v>0</v>
          </cell>
          <cell r="Q75">
            <v>0</v>
          </cell>
          <cell r="R75">
            <v>0</v>
          </cell>
          <cell r="S75">
            <v>0</v>
          </cell>
          <cell r="T75">
            <v>0</v>
          </cell>
          <cell r="U75">
            <v>0</v>
          </cell>
          <cell r="V75">
            <v>0</v>
          </cell>
          <cell r="W75">
            <v>0</v>
          </cell>
          <cell r="X75" t="str">
            <v>Not Modelled</v>
          </cell>
          <cell r="Y75" t="str">
            <v>N/A</v>
          </cell>
          <cell r="Z75">
            <v>0</v>
          </cell>
          <cell r="AA75">
            <v>0</v>
          </cell>
          <cell r="AB75">
            <v>0</v>
          </cell>
          <cell r="AC75">
            <v>0</v>
          </cell>
          <cell r="AD75">
            <v>0</v>
          </cell>
          <cell r="AE75">
            <v>1.56277586871E-2</v>
          </cell>
          <cell r="AF75">
            <v>0</v>
          </cell>
          <cell r="AG75">
            <v>0</v>
          </cell>
          <cell r="AH75">
            <v>1.7998661136700001E-2</v>
          </cell>
          <cell r="AI75">
            <v>0</v>
          </cell>
          <cell r="AJ75">
            <v>0</v>
          </cell>
        </row>
        <row r="76">
          <cell r="A76">
            <v>1042</v>
          </cell>
          <cell r="B76" t="str">
            <v>Land at Stormer Hill Fold</v>
          </cell>
          <cell r="C76" t="str">
            <v>Residential</v>
          </cell>
          <cell r="D76" t="str">
            <v>Call for Sites 2018</v>
          </cell>
          <cell r="E76">
            <v>2.5093201680170498</v>
          </cell>
          <cell r="F76">
            <v>0</v>
          </cell>
          <cell r="G76">
            <v>0</v>
          </cell>
          <cell r="H76">
            <v>0</v>
          </cell>
          <cell r="I76">
            <v>2.5093201680170498</v>
          </cell>
          <cell r="J76">
            <v>0</v>
          </cell>
          <cell r="K76">
            <v>0</v>
          </cell>
          <cell r="L76">
            <v>0</v>
          </cell>
          <cell r="M76">
            <v>100</v>
          </cell>
          <cell r="O76">
            <v>0.1725389</v>
          </cell>
          <cell r="Q76">
            <v>5.3483900000000001E-2</v>
          </cell>
          <cell r="R76">
            <v>3.8187100000000002E-2</v>
          </cell>
          <cell r="S76">
            <v>6.8759221003012181</v>
          </cell>
          <cell r="T76">
            <v>2.1314099604222605</v>
          </cell>
          <cell r="U76">
            <v>1.5218105878524359</v>
          </cell>
          <cell r="V76">
            <v>0</v>
          </cell>
          <cell r="W76">
            <v>0</v>
          </cell>
          <cell r="X76" t="str">
            <v>Not Modelled</v>
          </cell>
          <cell r="Y76" t="str">
            <v>N/A</v>
          </cell>
          <cell r="Z76">
            <v>0</v>
          </cell>
          <cell r="AA76">
            <v>0</v>
          </cell>
          <cell r="AB76">
            <v>0</v>
          </cell>
          <cell r="AC76">
            <v>0</v>
          </cell>
          <cell r="AD76">
            <v>0.76822747243099998</v>
          </cell>
          <cell r="AE76">
            <v>2.40030921921</v>
          </cell>
          <cell r="AF76">
            <v>0</v>
          </cell>
          <cell r="AG76">
            <v>0</v>
          </cell>
          <cell r="AH76">
            <v>2.5093201680199999</v>
          </cell>
          <cell r="AI76">
            <v>0</v>
          </cell>
          <cell r="AJ76">
            <v>0</v>
          </cell>
        </row>
        <row r="77">
          <cell r="A77">
            <v>1043</v>
          </cell>
          <cell r="B77" t="str">
            <v>Land at Turton Road</v>
          </cell>
          <cell r="C77" t="str">
            <v>Mixed use</v>
          </cell>
          <cell r="D77" t="str">
            <v>Call for Sites 2018</v>
          </cell>
          <cell r="E77">
            <v>6.9456459679159304</v>
          </cell>
          <cell r="F77">
            <v>0</v>
          </cell>
          <cell r="G77">
            <v>0</v>
          </cell>
          <cell r="H77">
            <v>0</v>
          </cell>
          <cell r="I77">
            <v>6.9456459679159304</v>
          </cell>
          <cell r="J77">
            <v>0</v>
          </cell>
          <cell r="K77">
            <v>0</v>
          </cell>
          <cell r="L77">
            <v>0</v>
          </cell>
          <cell r="M77">
            <v>100</v>
          </cell>
          <cell r="O77">
            <v>0.82749600000000001</v>
          </cell>
          <cell r="Q77">
            <v>0.337339</v>
          </cell>
          <cell r="R77">
            <v>0.19755400000000001</v>
          </cell>
          <cell r="S77">
            <v>11.913881067685539</v>
          </cell>
          <cell r="T77">
            <v>4.8568412723348171</v>
          </cell>
          <cell r="U77">
            <v>2.8442854834894051</v>
          </cell>
          <cell r="V77">
            <v>0</v>
          </cell>
          <cell r="W77">
            <v>0</v>
          </cell>
          <cell r="X77" t="str">
            <v>Not Modelled</v>
          </cell>
          <cell r="Y77" t="str">
            <v>N/A</v>
          </cell>
          <cell r="Z77">
            <v>0</v>
          </cell>
          <cell r="AA77">
            <v>7.8397871176199996E-3</v>
          </cell>
          <cell r="AB77">
            <v>0</v>
          </cell>
          <cell r="AC77">
            <v>0</v>
          </cell>
          <cell r="AD77">
            <v>2.74992438614</v>
          </cell>
          <cell r="AE77">
            <v>6.2931256937800004</v>
          </cell>
          <cell r="AF77">
            <v>0</v>
          </cell>
          <cell r="AG77">
            <v>0</v>
          </cell>
          <cell r="AH77">
            <v>6.94564596792</v>
          </cell>
          <cell r="AI77">
            <v>0</v>
          </cell>
          <cell r="AJ77">
            <v>0</v>
          </cell>
        </row>
        <row r="78">
          <cell r="A78">
            <v>1045</v>
          </cell>
          <cell r="B78" t="str">
            <v>Land at Bramley Fold Farm</v>
          </cell>
          <cell r="C78" t="str">
            <v>Residential</v>
          </cell>
          <cell r="D78" t="str">
            <v>Call for Sites 2018</v>
          </cell>
          <cell r="E78">
            <v>0.328161830091518</v>
          </cell>
          <cell r="F78">
            <v>0</v>
          </cell>
          <cell r="G78">
            <v>0</v>
          </cell>
          <cell r="H78">
            <v>0</v>
          </cell>
          <cell r="I78">
            <v>0.328161830091518</v>
          </cell>
          <cell r="J78">
            <v>0</v>
          </cell>
          <cell r="K78">
            <v>0</v>
          </cell>
          <cell r="L78">
            <v>0</v>
          </cell>
          <cell r="M78">
            <v>100</v>
          </cell>
          <cell r="O78">
            <v>3.4206800000000002E-2</v>
          </cell>
          <cell r="Q78">
            <v>4.7342E-3</v>
          </cell>
          <cell r="R78">
            <v>3.20507E-3</v>
          </cell>
          <cell r="S78">
            <v>10.423759518424305</v>
          </cell>
          <cell r="T78">
            <v>1.4426418815008812</v>
          </cell>
          <cell r="U78">
            <v>0.97667361225593119</v>
          </cell>
          <cell r="V78">
            <v>0</v>
          </cell>
          <cell r="W78">
            <v>0</v>
          </cell>
          <cell r="X78" t="str">
            <v>Not Modelled</v>
          </cell>
          <cell r="Y78" t="str">
            <v>N/A</v>
          </cell>
          <cell r="Z78">
            <v>0</v>
          </cell>
          <cell r="AA78">
            <v>0</v>
          </cell>
          <cell r="AB78">
            <v>0</v>
          </cell>
          <cell r="AC78">
            <v>0</v>
          </cell>
          <cell r="AD78">
            <v>0.277394360156</v>
          </cell>
          <cell r="AE78">
            <v>0.31540298208299999</v>
          </cell>
          <cell r="AF78">
            <v>1.24E-2</v>
          </cell>
          <cell r="AG78">
            <v>0</v>
          </cell>
          <cell r="AH78">
            <v>0.32816183009200001</v>
          </cell>
          <cell r="AI78">
            <v>0.32816183009200001</v>
          </cell>
          <cell r="AJ78">
            <v>0</v>
          </cell>
        </row>
        <row r="79">
          <cell r="A79">
            <v>1047</v>
          </cell>
          <cell r="B79" t="str">
            <v>Greenmount Golf Club</v>
          </cell>
          <cell r="C79" t="str">
            <v>Residential</v>
          </cell>
          <cell r="D79" t="str">
            <v>Call for Sites 2018</v>
          </cell>
          <cell r="E79">
            <v>16.5331323996955</v>
          </cell>
          <cell r="F79">
            <v>0</v>
          </cell>
          <cell r="G79">
            <v>0</v>
          </cell>
          <cell r="H79">
            <v>0</v>
          </cell>
          <cell r="I79">
            <v>16.5331323996955</v>
          </cell>
          <cell r="J79">
            <v>0</v>
          </cell>
          <cell r="K79">
            <v>0</v>
          </cell>
          <cell r="L79">
            <v>0</v>
          </cell>
          <cell r="M79">
            <v>100</v>
          </cell>
          <cell r="O79">
            <v>2.1980040000000001</v>
          </cell>
          <cell r="Q79">
            <v>1.1156839999999999</v>
          </cell>
          <cell r="R79">
            <v>0.79229499999999997</v>
          </cell>
          <cell r="S79">
            <v>13.29454060405687</v>
          </cell>
          <cell r="T79">
            <v>6.7481707218442653</v>
          </cell>
          <cell r="U79">
            <v>4.7921650951914723</v>
          </cell>
          <cell r="V79">
            <v>0</v>
          </cell>
          <cell r="W79">
            <v>0</v>
          </cell>
          <cell r="X79" t="str">
            <v>Not Modelled</v>
          </cell>
          <cell r="Y79" t="str">
            <v>N/A</v>
          </cell>
          <cell r="Z79">
            <v>0</v>
          </cell>
          <cell r="AA79">
            <v>0</v>
          </cell>
          <cell r="AB79">
            <v>0</v>
          </cell>
          <cell r="AC79">
            <v>0</v>
          </cell>
          <cell r="AD79">
            <v>0</v>
          </cell>
          <cell r="AE79">
            <v>3.3372328015799999E-5</v>
          </cell>
          <cell r="AF79">
            <v>0.20437726000000001</v>
          </cell>
          <cell r="AG79">
            <v>4.9624517279000004</v>
          </cell>
          <cell r="AH79">
            <v>10.5990590345</v>
          </cell>
          <cell r="AI79">
            <v>0</v>
          </cell>
          <cell r="AJ79">
            <v>0</v>
          </cell>
        </row>
        <row r="80">
          <cell r="A80">
            <v>1055</v>
          </cell>
          <cell r="B80" t="str">
            <v>Red Tree</v>
          </cell>
          <cell r="C80" t="str">
            <v>Residential</v>
          </cell>
          <cell r="D80" t="str">
            <v>Call for Sites 2018</v>
          </cell>
          <cell r="E80">
            <v>1.6069640258493401</v>
          </cell>
          <cell r="F80">
            <v>0</v>
          </cell>
          <cell r="G80">
            <v>0</v>
          </cell>
          <cell r="H80">
            <v>0</v>
          </cell>
          <cell r="I80">
            <v>1.6069640258493401</v>
          </cell>
          <cell r="J80">
            <v>0</v>
          </cell>
          <cell r="K80">
            <v>0</v>
          </cell>
          <cell r="L80">
            <v>0</v>
          </cell>
          <cell r="M80">
            <v>100</v>
          </cell>
          <cell r="O80">
            <v>0.2896359</v>
          </cell>
          <cell r="Q80">
            <v>0.22813989999999998</v>
          </cell>
          <cell r="R80">
            <v>0.18238199999999999</v>
          </cell>
          <cell r="S80">
            <v>18.023794891545048</v>
          </cell>
          <cell r="T80">
            <v>14.196951290146002</v>
          </cell>
          <cell r="U80">
            <v>11.349476221386121</v>
          </cell>
          <cell r="V80">
            <v>0</v>
          </cell>
          <cell r="W80">
            <v>0</v>
          </cell>
          <cell r="X80" t="str">
            <v>Not Modelled</v>
          </cell>
          <cell r="Y80" t="str">
            <v>N/A</v>
          </cell>
          <cell r="Z80">
            <v>0</v>
          </cell>
          <cell r="AA80">
            <v>0.22471179403800001</v>
          </cell>
          <cell r="AB80">
            <v>0.18180703327799999</v>
          </cell>
          <cell r="AC80">
            <v>0</v>
          </cell>
          <cell r="AD80">
            <v>0</v>
          </cell>
          <cell r="AE80">
            <v>0</v>
          </cell>
          <cell r="AF80">
            <v>2.4806478177400001E-2</v>
          </cell>
          <cell r="AG80">
            <v>0</v>
          </cell>
          <cell r="AH80">
            <v>1.14222307791</v>
          </cell>
          <cell r="AI80">
            <v>0</v>
          </cell>
          <cell r="AJ80">
            <v>0</v>
          </cell>
        </row>
        <row r="81">
          <cell r="A81">
            <v>1061</v>
          </cell>
          <cell r="B81" t="str">
            <v>buryold road/arthur lane</v>
          </cell>
          <cell r="C81" t="str">
            <v>Residential</v>
          </cell>
          <cell r="D81" t="str">
            <v>Call for Sites 2018</v>
          </cell>
          <cell r="E81">
            <v>0.74324248858066899</v>
          </cell>
          <cell r="F81">
            <v>0</v>
          </cell>
          <cell r="G81">
            <v>0</v>
          </cell>
          <cell r="H81">
            <v>0</v>
          </cell>
          <cell r="I81">
            <v>0.74324248858066899</v>
          </cell>
          <cell r="J81">
            <v>0</v>
          </cell>
          <cell r="K81">
            <v>0</v>
          </cell>
          <cell r="L81">
            <v>0</v>
          </cell>
          <cell r="M81">
            <v>100</v>
          </cell>
          <cell r="O81">
            <v>0.1087650974</v>
          </cell>
          <cell r="Q81">
            <v>9.0567974000000002E-3</v>
          </cell>
          <cell r="R81">
            <v>8.2887399999999995E-5</v>
          </cell>
          <cell r="S81">
            <v>14.633864327065446</v>
          </cell>
          <cell r="T81">
            <v>1.2185521601833191</v>
          </cell>
          <cell r="U81">
            <v>1.1152134232568658E-2</v>
          </cell>
          <cell r="V81">
            <v>0</v>
          </cell>
          <cell r="W81">
            <v>0</v>
          </cell>
          <cell r="X81" t="str">
            <v>Not Modelled</v>
          </cell>
          <cell r="Y81" t="str">
            <v>N/A</v>
          </cell>
          <cell r="Z81">
            <v>0</v>
          </cell>
          <cell r="AA81">
            <v>0</v>
          </cell>
          <cell r="AB81">
            <v>0</v>
          </cell>
          <cell r="AC81">
            <v>0</v>
          </cell>
          <cell r="AD81">
            <v>0.183179029828</v>
          </cell>
          <cell r="AE81">
            <v>0.69876387420899999</v>
          </cell>
          <cell r="AF81">
            <v>0</v>
          </cell>
          <cell r="AG81">
            <v>0</v>
          </cell>
          <cell r="AH81">
            <v>0.74324248858099995</v>
          </cell>
          <cell r="AI81">
            <v>0</v>
          </cell>
          <cell r="AJ81">
            <v>0</v>
          </cell>
        </row>
        <row r="82">
          <cell r="A82">
            <v>1070</v>
          </cell>
          <cell r="B82" t="str">
            <v>Field to Bank Lane Farm</v>
          </cell>
          <cell r="C82" t="str">
            <v>Residential</v>
          </cell>
          <cell r="D82" t="str">
            <v>Call for Sites 2018</v>
          </cell>
          <cell r="E82">
            <v>1.04890616203611</v>
          </cell>
          <cell r="F82">
            <v>0</v>
          </cell>
          <cell r="G82">
            <v>0</v>
          </cell>
          <cell r="H82">
            <v>0</v>
          </cell>
          <cell r="I82">
            <v>1.04890616203611</v>
          </cell>
          <cell r="J82">
            <v>0</v>
          </cell>
          <cell r="K82">
            <v>0</v>
          </cell>
          <cell r="L82">
            <v>0</v>
          </cell>
          <cell r="M82">
            <v>100</v>
          </cell>
          <cell r="O82">
            <v>0</v>
          </cell>
          <cell r="Q82">
            <v>0</v>
          </cell>
          <cell r="R82">
            <v>0</v>
          </cell>
          <cell r="S82">
            <v>0</v>
          </cell>
          <cell r="T82">
            <v>0</v>
          </cell>
          <cell r="U82">
            <v>0</v>
          </cell>
          <cell r="V82">
            <v>0</v>
          </cell>
          <cell r="W82">
            <v>0</v>
          </cell>
          <cell r="X82" t="str">
            <v>Not Modelled</v>
          </cell>
          <cell r="Y82" t="str">
            <v>N/A</v>
          </cell>
          <cell r="Z82">
            <v>0</v>
          </cell>
          <cell r="AA82">
            <v>0</v>
          </cell>
          <cell r="AB82">
            <v>0</v>
          </cell>
          <cell r="AC82">
            <v>0</v>
          </cell>
          <cell r="AD82">
            <v>0</v>
          </cell>
          <cell r="AE82">
            <v>0</v>
          </cell>
          <cell r="AF82">
            <v>0</v>
          </cell>
          <cell r="AG82">
            <v>0</v>
          </cell>
          <cell r="AH82">
            <v>1.04890616204</v>
          </cell>
          <cell r="AI82">
            <v>0</v>
          </cell>
          <cell r="AJ82">
            <v>0</v>
          </cell>
        </row>
        <row r="83">
          <cell r="A83">
            <v>1071</v>
          </cell>
          <cell r="B83" t="str">
            <v>41 bury old road, bl25pf, United Kingdom</v>
          </cell>
          <cell r="C83" t="str">
            <v>Residential</v>
          </cell>
          <cell r="D83" t="str">
            <v>Call for Sites 2018</v>
          </cell>
          <cell r="E83">
            <v>0.64315605112138596</v>
          </cell>
          <cell r="F83">
            <v>0</v>
          </cell>
          <cell r="G83">
            <v>0</v>
          </cell>
          <cell r="H83">
            <v>0</v>
          </cell>
          <cell r="I83">
            <v>0.64315605112138596</v>
          </cell>
          <cell r="J83">
            <v>0</v>
          </cell>
          <cell r="K83">
            <v>0</v>
          </cell>
          <cell r="L83">
            <v>0</v>
          </cell>
          <cell r="M83">
            <v>100</v>
          </cell>
          <cell r="O83">
            <v>9.4399480000000008E-2</v>
          </cell>
          <cell r="Q83">
            <v>8.2417800000000006E-3</v>
          </cell>
          <cell r="R83">
            <v>0</v>
          </cell>
          <cell r="S83">
            <v>14.67753896358561</v>
          </cell>
          <cell r="T83">
            <v>1.2814588287912243</v>
          </cell>
          <cell r="U83">
            <v>0</v>
          </cell>
          <cell r="V83">
            <v>0</v>
          </cell>
          <cell r="W83">
            <v>0</v>
          </cell>
          <cell r="X83" t="str">
            <v>Not Modelled</v>
          </cell>
          <cell r="Y83" t="str">
            <v>N/A</v>
          </cell>
          <cell r="Z83">
            <v>0</v>
          </cell>
          <cell r="AA83">
            <v>0</v>
          </cell>
          <cell r="AB83">
            <v>0</v>
          </cell>
          <cell r="AC83">
            <v>0</v>
          </cell>
          <cell r="AD83">
            <v>0.161607905345</v>
          </cell>
          <cell r="AE83">
            <v>0.64315605112100005</v>
          </cell>
          <cell r="AF83">
            <v>0</v>
          </cell>
          <cell r="AG83">
            <v>0</v>
          </cell>
          <cell r="AH83">
            <v>0.64315605112100005</v>
          </cell>
          <cell r="AI83">
            <v>0</v>
          </cell>
          <cell r="AJ83">
            <v>0</v>
          </cell>
        </row>
        <row r="84">
          <cell r="A84">
            <v>1072</v>
          </cell>
          <cell r="B84" t="str">
            <v>Land at Paddock Leach</v>
          </cell>
          <cell r="C84" t="str">
            <v>Residential</v>
          </cell>
          <cell r="D84" t="str">
            <v>Call for Sites 2018</v>
          </cell>
          <cell r="E84">
            <v>21.8838965188245</v>
          </cell>
          <cell r="F84">
            <v>0</v>
          </cell>
          <cell r="G84">
            <v>0</v>
          </cell>
          <cell r="H84">
            <v>0</v>
          </cell>
          <cell r="I84">
            <v>21.8838965188245</v>
          </cell>
          <cell r="J84">
            <v>0</v>
          </cell>
          <cell r="K84">
            <v>0</v>
          </cell>
          <cell r="L84">
            <v>0</v>
          </cell>
          <cell r="M84">
            <v>100</v>
          </cell>
          <cell r="O84">
            <v>1.2634700000000001</v>
          </cell>
          <cell r="Q84">
            <v>0.65332600000000007</v>
          </cell>
          <cell r="R84">
            <v>0.47181200000000001</v>
          </cell>
          <cell r="S84">
            <v>5.7735147802091129</v>
          </cell>
          <cell r="T84">
            <v>2.9854189789190873</v>
          </cell>
          <cell r="U84">
            <v>2.1559780251846279</v>
          </cell>
          <cell r="V84">
            <v>0</v>
          </cell>
          <cell r="W84">
            <v>0</v>
          </cell>
          <cell r="X84" t="str">
            <v>Not Modelled</v>
          </cell>
          <cell r="Y84" t="str">
            <v>N/A</v>
          </cell>
          <cell r="Z84">
            <v>0</v>
          </cell>
          <cell r="AA84">
            <v>0</v>
          </cell>
          <cell r="AB84">
            <v>0.15158807500800001</v>
          </cell>
          <cell r="AC84">
            <v>0</v>
          </cell>
          <cell r="AD84">
            <v>3.48734156655</v>
          </cell>
          <cell r="AE84">
            <v>9.2614153687100007</v>
          </cell>
          <cell r="AF84">
            <v>0.14661921999999999</v>
          </cell>
          <cell r="AG84">
            <v>1.8045450910600001</v>
          </cell>
          <cell r="AH84">
            <v>0</v>
          </cell>
          <cell r="AI84">
            <v>0</v>
          </cell>
          <cell r="AJ84">
            <v>0</v>
          </cell>
        </row>
        <row r="85">
          <cell r="A85">
            <v>1073</v>
          </cell>
          <cell r="B85" t="str">
            <v>land off Arthur Lane</v>
          </cell>
          <cell r="C85" t="str">
            <v>Residential</v>
          </cell>
          <cell r="D85" t="str">
            <v>Call for Sites 2018</v>
          </cell>
          <cell r="E85">
            <v>8.0248559011450507</v>
          </cell>
          <cell r="F85">
            <v>0</v>
          </cell>
          <cell r="G85">
            <v>0</v>
          </cell>
          <cell r="H85">
            <v>0</v>
          </cell>
          <cell r="I85">
            <v>8.0248559011450507</v>
          </cell>
          <cell r="J85">
            <v>0</v>
          </cell>
          <cell r="K85">
            <v>0</v>
          </cell>
          <cell r="L85">
            <v>0</v>
          </cell>
          <cell r="M85">
            <v>100</v>
          </cell>
          <cell r="O85">
            <v>2.4261899999999999E-2</v>
          </cell>
          <cell r="Q85">
            <v>0</v>
          </cell>
          <cell r="R85">
            <v>0</v>
          </cell>
          <cell r="S85">
            <v>0.30233440075276763</v>
          </cell>
          <cell r="T85">
            <v>0</v>
          </cell>
          <cell r="U85">
            <v>0</v>
          </cell>
          <cell r="V85">
            <v>0</v>
          </cell>
          <cell r="W85">
            <v>0</v>
          </cell>
          <cell r="X85" t="str">
            <v>Not Modelled</v>
          </cell>
          <cell r="Y85" t="str">
            <v>N/A</v>
          </cell>
          <cell r="Z85">
            <v>0</v>
          </cell>
          <cell r="AA85">
            <v>0</v>
          </cell>
          <cell r="AB85">
            <v>0</v>
          </cell>
          <cell r="AC85">
            <v>0</v>
          </cell>
          <cell r="AD85">
            <v>0</v>
          </cell>
          <cell r="AE85">
            <v>0.51592812933900001</v>
          </cell>
          <cell r="AF85">
            <v>0</v>
          </cell>
          <cell r="AG85">
            <v>2.3160840538</v>
          </cell>
          <cell r="AH85">
            <v>3.0770296304899998</v>
          </cell>
          <cell r="AI85">
            <v>0</v>
          </cell>
          <cell r="AJ85">
            <v>0</v>
          </cell>
        </row>
        <row r="86">
          <cell r="A86">
            <v>1075</v>
          </cell>
          <cell r="B86" t="str">
            <v>Barrack Fold Farm</v>
          </cell>
          <cell r="C86" t="str">
            <v>Residential</v>
          </cell>
          <cell r="D86" t="str">
            <v>Call for Sites 2018</v>
          </cell>
          <cell r="E86">
            <v>9.5462165071506604</v>
          </cell>
          <cell r="F86">
            <v>0</v>
          </cell>
          <cell r="G86">
            <v>0</v>
          </cell>
          <cell r="H86">
            <v>0</v>
          </cell>
          <cell r="I86">
            <v>9.5462165071506604</v>
          </cell>
          <cell r="J86">
            <v>0</v>
          </cell>
          <cell r="K86">
            <v>0</v>
          </cell>
          <cell r="L86">
            <v>0</v>
          </cell>
          <cell r="M86">
            <v>100</v>
          </cell>
          <cell r="O86">
            <v>0.39026221</v>
          </cell>
          <cell r="Q86">
            <v>7.6912099999999995E-3</v>
          </cell>
          <cell r="R86">
            <v>1.0258699999999999E-3</v>
          </cell>
          <cell r="S86">
            <v>4.0881349140538701</v>
          </cell>
          <cell r="T86">
            <v>8.0568149635395811E-2</v>
          </cell>
          <cell r="U86">
            <v>1.074635170102799E-2</v>
          </cell>
          <cell r="V86">
            <v>0</v>
          </cell>
          <cell r="W86">
            <v>0</v>
          </cell>
          <cell r="X86" t="str">
            <v>Not Modelled</v>
          </cell>
          <cell r="Y86" t="str">
            <v>N/A</v>
          </cell>
          <cell r="Z86">
            <v>0</v>
          </cell>
          <cell r="AA86">
            <v>0</v>
          </cell>
          <cell r="AB86">
            <v>1.0258800000000001E-3</v>
          </cell>
          <cell r="AC86">
            <v>0</v>
          </cell>
          <cell r="AD86">
            <v>0.13986824867600001</v>
          </cell>
          <cell r="AE86">
            <v>3.2296619037599998</v>
          </cell>
          <cell r="AF86">
            <v>0</v>
          </cell>
          <cell r="AG86">
            <v>5.281250077E-2</v>
          </cell>
          <cell r="AH86">
            <v>0</v>
          </cell>
          <cell r="AI86">
            <v>0</v>
          </cell>
          <cell r="AJ86">
            <v>0</v>
          </cell>
        </row>
        <row r="87">
          <cell r="A87">
            <v>1080</v>
          </cell>
          <cell r="B87" t="str">
            <v>Land adjacent to Milbourne Road</v>
          </cell>
          <cell r="C87" t="str">
            <v>Residential</v>
          </cell>
          <cell r="D87" t="str">
            <v>Call for Sites 2018</v>
          </cell>
          <cell r="E87">
            <v>1.2327072519589799</v>
          </cell>
          <cell r="F87">
            <v>0</v>
          </cell>
          <cell r="G87">
            <v>0</v>
          </cell>
          <cell r="H87">
            <v>0</v>
          </cell>
          <cell r="I87">
            <v>1.2327072519589799</v>
          </cell>
          <cell r="J87">
            <v>0</v>
          </cell>
          <cell r="K87">
            <v>0</v>
          </cell>
          <cell r="L87">
            <v>0</v>
          </cell>
          <cell r="M87">
            <v>100</v>
          </cell>
          <cell r="O87">
            <v>9.2709200000000002E-4</v>
          </cell>
          <cell r="Q87">
            <v>0</v>
          </cell>
          <cell r="R87">
            <v>0</v>
          </cell>
          <cell r="S87">
            <v>7.5207799623689592E-2</v>
          </cell>
          <cell r="T87">
            <v>0</v>
          </cell>
          <cell r="U87">
            <v>0</v>
          </cell>
          <cell r="V87">
            <v>0</v>
          </cell>
          <cell r="W87">
            <v>0</v>
          </cell>
          <cell r="X87" t="str">
            <v>Not Modelled</v>
          </cell>
          <cell r="Y87" t="str">
            <v>N/A</v>
          </cell>
          <cell r="Z87">
            <v>0</v>
          </cell>
          <cell r="AA87">
            <v>0</v>
          </cell>
          <cell r="AB87">
            <v>0</v>
          </cell>
          <cell r="AC87">
            <v>0</v>
          </cell>
          <cell r="AD87">
            <v>0</v>
          </cell>
          <cell r="AE87">
            <v>0.86208405324199999</v>
          </cell>
          <cell r="AF87">
            <v>0</v>
          </cell>
          <cell r="AG87">
            <v>0</v>
          </cell>
          <cell r="AH87">
            <v>0.14165986104200001</v>
          </cell>
          <cell r="AI87">
            <v>0</v>
          </cell>
          <cell r="AJ87">
            <v>0</v>
          </cell>
        </row>
        <row r="88">
          <cell r="A88">
            <v>1081</v>
          </cell>
          <cell r="B88" t="str">
            <v>Limefield Brow, Walmersley Golf Course,</v>
          </cell>
          <cell r="C88" t="str">
            <v>Residential</v>
          </cell>
          <cell r="D88" t="str">
            <v>Call for Sites 2018</v>
          </cell>
          <cell r="E88">
            <v>3.50660395398425</v>
          </cell>
          <cell r="F88">
            <v>0</v>
          </cell>
          <cell r="G88">
            <v>0</v>
          </cell>
          <cell r="H88">
            <v>4.8586940229300001E-3</v>
          </cell>
          <cell r="I88">
            <v>3.5017452599613201</v>
          </cell>
          <cell r="J88">
            <v>0</v>
          </cell>
          <cell r="K88">
            <v>0</v>
          </cell>
          <cell r="L88">
            <v>0.13855839115818847</v>
          </cell>
          <cell r="M88">
            <v>99.861441608841815</v>
          </cell>
          <cell r="O88">
            <v>1.0856599999999999E-2</v>
          </cell>
          <cell r="Q88">
            <v>0</v>
          </cell>
          <cell r="R88">
            <v>0</v>
          </cell>
          <cell r="S88">
            <v>0.30960439623255959</v>
          </cell>
          <cell r="T88">
            <v>0</v>
          </cell>
          <cell r="U88">
            <v>0</v>
          </cell>
          <cell r="V88">
            <v>1.58706501911E-2</v>
          </cell>
          <cell r="W88">
            <v>0.45259317560135515</v>
          </cell>
          <cell r="X88">
            <v>6.7330000000000003E-3</v>
          </cell>
          <cell r="Y88">
            <v>0.19200913728366378</v>
          </cell>
          <cell r="Z88">
            <v>3.2931021534199998E-3</v>
          </cell>
          <cell r="AA88">
            <v>0</v>
          </cell>
          <cell r="AB88">
            <v>0</v>
          </cell>
          <cell r="AC88">
            <v>0</v>
          </cell>
          <cell r="AD88">
            <v>4.77070690141E-3</v>
          </cell>
          <cell r="AE88">
            <v>1.5628231508399999</v>
          </cell>
          <cell r="AF88">
            <v>0</v>
          </cell>
          <cell r="AG88">
            <v>0</v>
          </cell>
          <cell r="AH88">
            <v>3.50660395398</v>
          </cell>
          <cell r="AI88">
            <v>0</v>
          </cell>
          <cell r="AJ88">
            <v>0</v>
          </cell>
        </row>
        <row r="89">
          <cell r="A89">
            <v>1148</v>
          </cell>
          <cell r="B89" t="str">
            <v>Newby Road</v>
          </cell>
          <cell r="C89" t="str">
            <v>Unknown</v>
          </cell>
          <cell r="D89" t="str">
            <v>Call for Sites 2018</v>
          </cell>
          <cell r="E89">
            <v>5.3009874776712698</v>
          </cell>
          <cell r="F89">
            <v>0</v>
          </cell>
          <cell r="G89">
            <v>0</v>
          </cell>
          <cell r="H89">
            <v>0</v>
          </cell>
          <cell r="I89">
            <v>5.3009874776712698</v>
          </cell>
          <cell r="J89">
            <v>0</v>
          </cell>
          <cell r="K89">
            <v>0</v>
          </cell>
          <cell r="L89">
            <v>0</v>
          </cell>
          <cell r="M89">
            <v>100</v>
          </cell>
          <cell r="O89">
            <v>0.39224989999999998</v>
          </cell>
          <cell r="Q89">
            <v>0.14930889999999999</v>
          </cell>
          <cell r="R89">
            <v>6.3108899999999996E-2</v>
          </cell>
          <cell r="S89">
            <v>7.3995628484735798</v>
          </cell>
          <cell r="T89">
            <v>2.8166242729098387</v>
          </cell>
          <cell r="U89">
            <v>1.1905121501574234</v>
          </cell>
          <cell r="V89">
            <v>0</v>
          </cell>
          <cell r="W89">
            <v>0</v>
          </cell>
          <cell r="X89" t="str">
            <v>Not Modelled</v>
          </cell>
          <cell r="Y89" t="str">
            <v>N/A</v>
          </cell>
          <cell r="Z89">
            <v>0</v>
          </cell>
          <cell r="AA89">
            <v>0</v>
          </cell>
          <cell r="AB89">
            <v>0</v>
          </cell>
          <cell r="AC89">
            <v>0</v>
          </cell>
          <cell r="AD89">
            <v>0</v>
          </cell>
          <cell r="AE89">
            <v>0</v>
          </cell>
          <cell r="AF89">
            <v>1.14054160075E-2</v>
          </cell>
          <cell r="AG89">
            <v>1.30555034913</v>
          </cell>
          <cell r="AH89">
            <v>3.81714231576</v>
          </cell>
          <cell r="AI89">
            <v>0</v>
          </cell>
          <cell r="AJ89">
            <v>0</v>
          </cell>
        </row>
        <row r="90">
          <cell r="A90">
            <v>1152</v>
          </cell>
          <cell r="B90" t="str">
            <v>Seedfield</v>
          </cell>
          <cell r="C90" t="str">
            <v>Unknown</v>
          </cell>
          <cell r="D90" t="str">
            <v>Call for Sites 2018</v>
          </cell>
          <cell r="E90">
            <v>6.9910913338299103</v>
          </cell>
          <cell r="F90">
            <v>0</v>
          </cell>
          <cell r="G90">
            <v>0</v>
          </cell>
          <cell r="H90">
            <v>0</v>
          </cell>
          <cell r="I90">
            <v>6.9910913338299103</v>
          </cell>
          <cell r="J90">
            <v>0</v>
          </cell>
          <cell r="K90">
            <v>0</v>
          </cell>
          <cell r="L90">
            <v>0</v>
          </cell>
          <cell r="M90">
            <v>100</v>
          </cell>
          <cell r="O90">
            <v>1.0261480000000001</v>
          </cell>
          <cell r="Q90">
            <v>0.30777399999999999</v>
          </cell>
          <cell r="R90">
            <v>0.15268899999999999</v>
          </cell>
          <cell r="S90">
            <v>14.677937263306331</v>
          </cell>
          <cell r="T90">
            <v>4.4023741831361969</v>
          </cell>
          <cell r="U90">
            <v>2.1840509973190811</v>
          </cell>
          <cell r="V90">
            <v>0</v>
          </cell>
          <cell r="W90">
            <v>0</v>
          </cell>
          <cell r="X90">
            <v>0</v>
          </cell>
          <cell r="Y90">
            <v>0</v>
          </cell>
          <cell r="Z90">
            <v>0</v>
          </cell>
          <cell r="AA90">
            <v>0</v>
          </cell>
          <cell r="AB90">
            <v>0</v>
          </cell>
          <cell r="AC90">
            <v>0</v>
          </cell>
          <cell r="AD90">
            <v>6.72687654665E-2</v>
          </cell>
          <cell r="AE90">
            <v>0.55716117710599999</v>
          </cell>
          <cell r="AF90">
            <v>8.3913781009199995E-2</v>
          </cell>
          <cell r="AG90">
            <v>0</v>
          </cell>
          <cell r="AH90">
            <v>6.99109133383</v>
          </cell>
          <cell r="AI90">
            <v>0</v>
          </cell>
          <cell r="AJ90">
            <v>0</v>
          </cell>
        </row>
        <row r="91">
          <cell r="A91">
            <v>1153</v>
          </cell>
          <cell r="B91" t="str">
            <v>Holcombe Brook</v>
          </cell>
          <cell r="C91" t="str">
            <v>Unknown</v>
          </cell>
          <cell r="D91" t="str">
            <v>Call for Sites 2018</v>
          </cell>
          <cell r="E91">
            <v>6.0205785632718198</v>
          </cell>
          <cell r="F91">
            <v>0</v>
          </cell>
          <cell r="G91">
            <v>0</v>
          </cell>
          <cell r="H91">
            <v>0</v>
          </cell>
          <cell r="I91">
            <v>6.0205785632718198</v>
          </cell>
          <cell r="J91">
            <v>0</v>
          </cell>
          <cell r="K91">
            <v>0</v>
          </cell>
          <cell r="L91">
            <v>0</v>
          </cell>
          <cell r="M91">
            <v>100</v>
          </cell>
          <cell r="O91">
            <v>1.433154</v>
          </cell>
          <cell r="Q91">
            <v>0.43576100000000001</v>
          </cell>
          <cell r="R91">
            <v>0.15107799999999999</v>
          </cell>
          <cell r="S91">
            <v>23.804257098194356</v>
          </cell>
          <cell r="T91">
            <v>7.237859209384526</v>
          </cell>
          <cell r="U91">
            <v>2.5093601621884365</v>
          </cell>
          <cell r="V91">
            <v>0</v>
          </cell>
          <cell r="W91">
            <v>0</v>
          </cell>
          <cell r="X91" t="str">
            <v>Not Modelled</v>
          </cell>
          <cell r="Y91" t="str">
            <v>N/A</v>
          </cell>
          <cell r="Z91">
            <v>0</v>
          </cell>
          <cell r="AA91">
            <v>7.38930112749E-2</v>
          </cell>
          <cell r="AB91">
            <v>3.14930112749E-2</v>
          </cell>
          <cell r="AC91">
            <v>0</v>
          </cell>
          <cell r="AD91">
            <v>2.0030985969800001</v>
          </cell>
          <cell r="AE91">
            <v>5.0773621823099999</v>
          </cell>
          <cell r="AF91">
            <v>0.14597852560899999</v>
          </cell>
          <cell r="AG91">
            <v>2.0940111428299999</v>
          </cell>
          <cell r="AH91">
            <v>3.5377628583299998</v>
          </cell>
          <cell r="AI91">
            <v>0</v>
          </cell>
          <cell r="AJ91">
            <v>0</v>
          </cell>
        </row>
        <row r="92">
          <cell r="A92">
            <v>1154</v>
          </cell>
          <cell r="B92" t="str">
            <v>Baldingstone</v>
          </cell>
          <cell r="C92" t="str">
            <v>Unknown</v>
          </cell>
          <cell r="D92" t="str">
            <v>Call for Sites 2018</v>
          </cell>
          <cell r="E92">
            <v>30.086774494444398</v>
          </cell>
          <cell r="F92">
            <v>0</v>
          </cell>
          <cell r="G92">
            <v>0</v>
          </cell>
          <cell r="H92">
            <v>0</v>
          </cell>
          <cell r="I92">
            <v>30.086774494444398</v>
          </cell>
          <cell r="J92">
            <v>0</v>
          </cell>
          <cell r="K92">
            <v>0</v>
          </cell>
          <cell r="L92">
            <v>0</v>
          </cell>
          <cell r="M92">
            <v>100</v>
          </cell>
          <cell r="O92">
            <v>3.9694709999999995</v>
          </cell>
          <cell r="Q92">
            <v>2.0469909999999998</v>
          </cell>
          <cell r="R92">
            <v>1.4158599999999999</v>
          </cell>
          <cell r="S92">
            <v>13.193408288857858</v>
          </cell>
          <cell r="T92">
            <v>6.8036239656663167</v>
          </cell>
          <cell r="U92">
            <v>4.7059215345980077</v>
          </cell>
          <cell r="V92">
            <v>2.6881099341400001E-2</v>
          </cell>
          <cell r="W92">
            <v>8.9345234885061089E-2</v>
          </cell>
          <cell r="X92" t="str">
            <v>Not Modelled</v>
          </cell>
          <cell r="Y92" t="str">
            <v>N/A</v>
          </cell>
          <cell r="Z92">
            <v>0</v>
          </cell>
          <cell r="AA92">
            <v>0.210012554421</v>
          </cell>
          <cell r="AB92">
            <v>0.21875055931500001</v>
          </cell>
          <cell r="AC92">
            <v>0</v>
          </cell>
          <cell r="AD92">
            <v>1.4358786750600001</v>
          </cell>
          <cell r="AE92">
            <v>15.7585642188</v>
          </cell>
          <cell r="AF92">
            <v>3.2062487046299999E-2</v>
          </cell>
          <cell r="AG92">
            <v>0</v>
          </cell>
          <cell r="AH92">
            <v>23.787263378599999</v>
          </cell>
          <cell r="AI92">
            <v>0</v>
          </cell>
          <cell r="AJ92">
            <v>0</v>
          </cell>
        </row>
        <row r="93">
          <cell r="A93">
            <v>1155</v>
          </cell>
          <cell r="B93" t="str">
            <v>Elton Brook</v>
          </cell>
          <cell r="C93" t="str">
            <v>Unknown</v>
          </cell>
          <cell r="D93" t="str">
            <v>Call for Sites 2018</v>
          </cell>
          <cell r="E93">
            <v>46.880057470514501</v>
          </cell>
          <cell r="F93">
            <v>0</v>
          </cell>
          <cell r="G93">
            <v>0</v>
          </cell>
          <cell r="H93">
            <v>0</v>
          </cell>
          <cell r="I93">
            <v>46.880057470514501</v>
          </cell>
          <cell r="J93">
            <v>0</v>
          </cell>
          <cell r="K93">
            <v>0</v>
          </cell>
          <cell r="L93">
            <v>0</v>
          </cell>
          <cell r="M93">
            <v>100</v>
          </cell>
          <cell r="O93">
            <v>7.7488799999999998</v>
          </cell>
          <cell r="Q93">
            <v>4.37174</v>
          </cell>
          <cell r="R93">
            <v>3.2311299999999998</v>
          </cell>
          <cell r="S93">
            <v>16.529160624160294</v>
          </cell>
          <cell r="T93">
            <v>9.325372527006035</v>
          </cell>
          <cell r="U93">
            <v>6.8923337008113501</v>
          </cell>
          <cell r="V93">
            <v>14.958773547</v>
          </cell>
          <cell r="W93">
            <v>31.908607527643095</v>
          </cell>
          <cell r="X93" t="str">
            <v>Not Modelled</v>
          </cell>
          <cell r="Y93" t="str">
            <v>N/A</v>
          </cell>
          <cell r="Z93">
            <v>0</v>
          </cell>
          <cell r="AA93">
            <v>0</v>
          </cell>
          <cell r="AB93">
            <v>0</v>
          </cell>
          <cell r="AC93">
            <v>0</v>
          </cell>
          <cell r="AD93">
            <v>6.8566399130200004</v>
          </cell>
          <cell r="AE93">
            <v>33.411553446500001</v>
          </cell>
          <cell r="AF93">
            <v>0.71478427870100003</v>
          </cell>
          <cell r="AG93">
            <v>7.9133408520100001</v>
          </cell>
          <cell r="AH93">
            <v>29.2659928094</v>
          </cell>
          <cell r="AI93">
            <v>0</v>
          </cell>
          <cell r="AJ93">
            <v>0</v>
          </cell>
        </row>
        <row r="94">
          <cell r="A94">
            <v>1156</v>
          </cell>
          <cell r="B94" t="str">
            <v>Walshaw</v>
          </cell>
          <cell r="C94" t="str">
            <v>Unknown</v>
          </cell>
          <cell r="D94" t="str">
            <v>Call for Sites 2018</v>
          </cell>
          <cell r="E94">
            <v>41.5368831053378</v>
          </cell>
          <cell r="F94">
            <v>0</v>
          </cell>
          <cell r="G94">
            <v>0</v>
          </cell>
          <cell r="H94">
            <v>0</v>
          </cell>
          <cell r="I94">
            <v>41.5368831053378</v>
          </cell>
          <cell r="J94">
            <v>0</v>
          </cell>
          <cell r="K94">
            <v>0</v>
          </cell>
          <cell r="L94">
            <v>0</v>
          </cell>
          <cell r="M94">
            <v>100</v>
          </cell>
          <cell r="O94">
            <v>7.2366800000000007</v>
          </cell>
          <cell r="Q94">
            <v>4.6860300000000006</v>
          </cell>
          <cell r="R94">
            <v>3.5514700000000001</v>
          </cell>
          <cell r="S94">
            <v>17.422299072483927</v>
          </cell>
          <cell r="T94">
            <v>11.281612026873077</v>
          </cell>
          <cell r="U94">
            <v>8.5501600854196251</v>
          </cell>
          <cell r="V94">
            <v>0</v>
          </cell>
          <cell r="W94">
            <v>0</v>
          </cell>
          <cell r="X94" t="str">
            <v>Not Modelled</v>
          </cell>
          <cell r="Y94" t="str">
            <v>N/A</v>
          </cell>
          <cell r="Z94">
            <v>0</v>
          </cell>
          <cell r="AA94">
            <v>0</v>
          </cell>
          <cell r="AB94">
            <v>0</v>
          </cell>
          <cell r="AC94">
            <v>0</v>
          </cell>
          <cell r="AD94">
            <v>6.4556616828399997</v>
          </cell>
          <cell r="AE94">
            <v>28.828518363600001</v>
          </cell>
          <cell r="AF94">
            <v>0.34924326498199998</v>
          </cell>
          <cell r="AG94">
            <v>2.2449910644600002</v>
          </cell>
          <cell r="AH94">
            <v>29.694058349799999</v>
          </cell>
          <cell r="AI94">
            <v>0</v>
          </cell>
          <cell r="AJ94">
            <v>0</v>
          </cell>
        </row>
        <row r="95">
          <cell r="A95">
            <v>1157</v>
          </cell>
          <cell r="B95" t="str">
            <v>Starling</v>
          </cell>
          <cell r="C95" t="str">
            <v>Unknown</v>
          </cell>
          <cell r="D95" t="str">
            <v>Call for Sites 2018</v>
          </cell>
          <cell r="E95">
            <v>26.926617964635501</v>
          </cell>
          <cell r="F95">
            <v>0</v>
          </cell>
          <cell r="G95">
            <v>0</v>
          </cell>
          <cell r="H95">
            <v>0</v>
          </cell>
          <cell r="I95">
            <v>26.926617964635501</v>
          </cell>
          <cell r="J95">
            <v>0</v>
          </cell>
          <cell r="K95">
            <v>0</v>
          </cell>
          <cell r="L95">
            <v>0</v>
          </cell>
          <cell r="M95">
            <v>100</v>
          </cell>
          <cell r="O95">
            <v>2.6919</v>
          </cell>
          <cell r="Q95">
            <v>0.65976999999999997</v>
          </cell>
          <cell r="R95">
            <v>0.46450000000000002</v>
          </cell>
          <cell r="S95">
            <v>9.9971708423815038</v>
          </cell>
          <cell r="T95">
            <v>2.4502520177859668</v>
          </cell>
          <cell r="U95">
            <v>1.7250588269572451</v>
          </cell>
          <cell r="V95">
            <v>0</v>
          </cell>
          <cell r="W95">
            <v>0</v>
          </cell>
          <cell r="X95" t="str">
            <v>Not Modelled</v>
          </cell>
          <cell r="Y95" t="str">
            <v>N/A</v>
          </cell>
          <cell r="Z95">
            <v>0</v>
          </cell>
          <cell r="AA95">
            <v>0.11737813777</v>
          </cell>
          <cell r="AB95">
            <v>7.9212319999899999E-2</v>
          </cell>
          <cell r="AC95">
            <v>0</v>
          </cell>
          <cell r="AD95">
            <v>0.476361062926</v>
          </cell>
          <cell r="AE95">
            <v>13.811578842499999</v>
          </cell>
          <cell r="AF95">
            <v>0.28673497950100002</v>
          </cell>
          <cell r="AG95">
            <v>0</v>
          </cell>
          <cell r="AH95">
            <v>26.926617964599998</v>
          </cell>
          <cell r="AI95">
            <v>0</v>
          </cell>
          <cell r="AJ95">
            <v>0</v>
          </cell>
        </row>
        <row r="96">
          <cell r="A96">
            <v>1158</v>
          </cell>
          <cell r="B96" t="str">
            <v>Elton Reservoir</v>
          </cell>
          <cell r="C96" t="str">
            <v>Unknown</v>
          </cell>
          <cell r="D96" t="str">
            <v>Call for Sites 2018</v>
          </cell>
          <cell r="E96">
            <v>240.152222504186</v>
          </cell>
          <cell r="F96">
            <v>4.3602974218400004</v>
          </cell>
          <cell r="G96">
            <v>1.6519165006000001</v>
          </cell>
          <cell r="H96">
            <v>8.6148643412899997</v>
          </cell>
          <cell r="I96">
            <v>225.525144240456</v>
          </cell>
          <cell r="J96">
            <v>1.8156390044501869</v>
          </cell>
          <cell r="K96">
            <v>0.687862258102236</v>
          </cell>
          <cell r="L96">
            <v>3.5872515571409456</v>
          </cell>
          <cell r="M96">
            <v>93.909247180306636</v>
          </cell>
          <cell r="O96">
            <v>40.293089999999999</v>
          </cell>
          <cell r="Q96">
            <v>21.769189999999998</v>
          </cell>
          <cell r="R96">
            <v>16.387499999999999</v>
          </cell>
          <cell r="S96">
            <v>16.77814578597026</v>
          </cell>
          <cell r="T96">
            <v>9.0647464233317869</v>
          </cell>
          <cell r="U96">
            <v>6.8237969355933625</v>
          </cell>
          <cell r="V96">
            <v>45.190808464900002</v>
          </cell>
          <cell r="W96">
            <v>18.817568288010449</v>
          </cell>
          <cell r="X96">
            <v>1.5398510000000001</v>
          </cell>
          <cell r="Y96">
            <v>0.64119789687691087</v>
          </cell>
          <cell r="Z96">
            <v>0</v>
          </cell>
          <cell r="AA96">
            <v>3.1944427986599999</v>
          </cell>
          <cell r="AB96">
            <v>2.9021754779000002</v>
          </cell>
          <cell r="AC96">
            <v>0.13849388583200001</v>
          </cell>
          <cell r="AD96">
            <v>41.225569533399998</v>
          </cell>
          <cell r="AE96">
            <v>100.152329503</v>
          </cell>
          <cell r="AF96">
            <v>4.0660801757099998</v>
          </cell>
          <cell r="AG96">
            <v>147.107420314</v>
          </cell>
          <cell r="AH96">
            <v>63.5951982845</v>
          </cell>
          <cell r="AI96">
            <v>0</v>
          </cell>
          <cell r="AJ96">
            <v>1.24649481266</v>
          </cell>
        </row>
        <row r="97">
          <cell r="A97">
            <v>1159</v>
          </cell>
          <cell r="B97" t="str">
            <v>Land north of Simister Island</v>
          </cell>
          <cell r="C97" t="str">
            <v>Unknown</v>
          </cell>
          <cell r="D97" t="str">
            <v>Call for Sites 2018</v>
          </cell>
          <cell r="E97">
            <v>62.359277323382202</v>
          </cell>
          <cell r="F97">
            <v>0</v>
          </cell>
          <cell r="G97">
            <v>0</v>
          </cell>
          <cell r="H97">
            <v>0</v>
          </cell>
          <cell r="I97">
            <v>62.359277323382202</v>
          </cell>
          <cell r="J97">
            <v>0</v>
          </cell>
          <cell r="K97">
            <v>0</v>
          </cell>
          <cell r="L97">
            <v>0</v>
          </cell>
          <cell r="M97">
            <v>100</v>
          </cell>
          <cell r="O97">
            <v>10.249739999999999</v>
          </cell>
          <cell r="Q97">
            <v>4.3765799999999997</v>
          </cell>
          <cell r="R97">
            <v>2.44983</v>
          </cell>
          <cell r="S97">
            <v>16.43659201957551</v>
          </cell>
          <cell r="T97">
            <v>7.0183302114037796</v>
          </cell>
          <cell r="U97">
            <v>3.9285734298935067</v>
          </cell>
          <cell r="V97">
            <v>21.0532272455</v>
          </cell>
          <cell r="W97">
            <v>33.761179008413386</v>
          </cell>
          <cell r="X97" t="str">
            <v>Not Modelled</v>
          </cell>
          <cell r="Y97" t="str">
            <v>N/A</v>
          </cell>
          <cell r="Z97">
            <v>0</v>
          </cell>
          <cell r="AA97">
            <v>3.4140523189400001</v>
          </cell>
          <cell r="AB97">
            <v>1.8666924438100001</v>
          </cell>
          <cell r="AC97">
            <v>0</v>
          </cell>
          <cell r="AD97">
            <v>0</v>
          </cell>
          <cell r="AE97">
            <v>36.5019282226</v>
          </cell>
          <cell r="AF97">
            <v>1.74619994713</v>
          </cell>
          <cell r="AG97">
            <v>4.6931674398999999E-2</v>
          </cell>
          <cell r="AH97">
            <v>62.256039756600003</v>
          </cell>
          <cell r="AI97">
            <v>0</v>
          </cell>
          <cell r="AJ97">
            <v>0</v>
          </cell>
        </row>
        <row r="98">
          <cell r="A98">
            <v>1160</v>
          </cell>
          <cell r="B98" t="str">
            <v>Parrenthorn Farm</v>
          </cell>
          <cell r="C98" t="str">
            <v>Unknown</v>
          </cell>
          <cell r="D98" t="str">
            <v>Call for Sites 2018</v>
          </cell>
          <cell r="E98">
            <v>14.528989183646701</v>
          </cell>
          <cell r="F98">
            <v>0</v>
          </cell>
          <cell r="G98">
            <v>0</v>
          </cell>
          <cell r="H98">
            <v>0</v>
          </cell>
          <cell r="I98">
            <v>14.528989183646701</v>
          </cell>
          <cell r="J98">
            <v>0</v>
          </cell>
          <cell r="K98">
            <v>0</v>
          </cell>
          <cell r="L98">
            <v>0</v>
          </cell>
          <cell r="M98">
            <v>100</v>
          </cell>
          <cell r="O98">
            <v>1.8697969999999999</v>
          </cell>
          <cell r="Q98">
            <v>0.93633599999999995</v>
          </cell>
          <cell r="R98">
            <v>0.64966999999999997</v>
          </cell>
          <cell r="S98">
            <v>12.869422479194734</v>
          </cell>
          <cell r="T98">
            <v>6.4446052520563883</v>
          </cell>
          <cell r="U98">
            <v>4.4715430081759902</v>
          </cell>
          <cell r="V98">
            <v>10.2744360452</v>
          </cell>
          <cell r="W98">
            <v>70.716798776094691</v>
          </cell>
          <cell r="X98" t="str">
            <v>Not Modelled</v>
          </cell>
          <cell r="Y98" t="str">
            <v>N/A</v>
          </cell>
          <cell r="Z98">
            <v>0</v>
          </cell>
          <cell r="AA98">
            <v>0.38644679117500003</v>
          </cell>
          <cell r="AB98">
            <v>0.59013623328599996</v>
          </cell>
          <cell r="AC98">
            <v>0</v>
          </cell>
          <cell r="AD98">
            <v>1.2781679559500001</v>
          </cell>
          <cell r="AE98">
            <v>5.9668190459600003</v>
          </cell>
          <cell r="AF98">
            <v>0.16530940911700001</v>
          </cell>
          <cell r="AG98">
            <v>0</v>
          </cell>
          <cell r="AH98">
            <v>14.528988872299999</v>
          </cell>
          <cell r="AI98">
            <v>0</v>
          </cell>
          <cell r="AJ98">
            <v>0</v>
          </cell>
        </row>
        <row r="99">
          <cell r="A99">
            <v>1162</v>
          </cell>
          <cell r="B99" t="str">
            <v>Land East of Parrenthorn High School</v>
          </cell>
          <cell r="C99" t="str">
            <v>Unknown</v>
          </cell>
          <cell r="D99" t="str">
            <v>Call for Sites 2018</v>
          </cell>
          <cell r="E99">
            <v>29.478381760391699</v>
          </cell>
          <cell r="F99">
            <v>0</v>
          </cell>
          <cell r="G99">
            <v>0</v>
          </cell>
          <cell r="H99">
            <v>0</v>
          </cell>
          <cell r="I99">
            <v>29.478381760391699</v>
          </cell>
          <cell r="J99">
            <v>0</v>
          </cell>
          <cell r="K99">
            <v>0</v>
          </cell>
          <cell r="L99">
            <v>0</v>
          </cell>
          <cell r="M99">
            <v>100</v>
          </cell>
          <cell r="O99">
            <v>1.9111550000000002</v>
          </cell>
          <cell r="Q99">
            <v>0.87969500000000012</v>
          </cell>
          <cell r="R99">
            <v>0.57759000000000005</v>
          </cell>
          <cell r="S99">
            <v>6.4832425861581804</v>
          </cell>
          <cell r="T99">
            <v>2.984203838427768</v>
          </cell>
          <cell r="U99">
            <v>1.9593680707944168</v>
          </cell>
          <cell r="V99">
            <v>14.569058567100001</v>
          </cell>
          <cell r="W99">
            <v>49.422857351944451</v>
          </cell>
          <cell r="X99" t="str">
            <v>Not Modelled</v>
          </cell>
          <cell r="Y99" t="str">
            <v>N/A</v>
          </cell>
          <cell r="Z99">
            <v>0</v>
          </cell>
          <cell r="AA99">
            <v>0.61839999999999995</v>
          </cell>
          <cell r="AB99">
            <v>0.36599999999999999</v>
          </cell>
          <cell r="AC99">
            <v>0</v>
          </cell>
          <cell r="AD99">
            <v>0.97799831625199996</v>
          </cell>
          <cell r="AE99">
            <v>7.7040714874099997E-2</v>
          </cell>
          <cell r="AF99">
            <v>0.68078947388</v>
          </cell>
          <cell r="AG99">
            <v>2.7817087587599998</v>
          </cell>
          <cell r="AH99">
            <v>22.164493612299999</v>
          </cell>
          <cell r="AI99">
            <v>0</v>
          </cell>
          <cell r="AJ99">
            <v>0</v>
          </cell>
        </row>
        <row r="100">
          <cell r="A100">
            <v>1163</v>
          </cell>
          <cell r="B100" t="str">
            <v>M66 / M62 opportunity area</v>
          </cell>
          <cell r="C100" t="str">
            <v>Unknown</v>
          </cell>
          <cell r="D100" t="str">
            <v>Call for Sites 2018</v>
          </cell>
          <cell r="E100">
            <v>490.01601804500399</v>
          </cell>
          <cell r="F100">
            <v>8.9606462448399995</v>
          </cell>
          <cell r="G100">
            <v>2.7557578096299999</v>
          </cell>
          <cell r="H100">
            <v>2.01867700217</v>
          </cell>
          <cell r="I100">
            <v>476.28093698836398</v>
          </cell>
          <cell r="J100">
            <v>1.828643537121482</v>
          </cell>
          <cell r="K100">
            <v>0.5623811688084257</v>
          </cell>
          <cell r="L100">
            <v>0.41196143142908465</v>
          </cell>
          <cell r="M100">
            <v>97.197013862641001</v>
          </cell>
          <cell r="O100">
            <v>52.40052</v>
          </cell>
          <cell r="Q100">
            <v>25.976619999999997</v>
          </cell>
          <cell r="R100">
            <v>17.918299999999999</v>
          </cell>
          <cell r="S100">
            <v>10.693634099770884</v>
          </cell>
          <cell r="T100">
            <v>5.3011777255033028</v>
          </cell>
          <cell r="U100">
            <v>3.6566763820268315</v>
          </cell>
          <cell r="V100">
            <v>27.6976087478</v>
          </cell>
          <cell r="W100">
            <v>5.652388437893106</v>
          </cell>
          <cell r="X100" t="str">
            <v>Not Modelled</v>
          </cell>
          <cell r="Y100" t="str">
            <v>N/A</v>
          </cell>
          <cell r="Z100">
            <v>3.1035027133500002</v>
          </cell>
          <cell r="AA100">
            <v>5.1485928045699998</v>
          </cell>
          <cell r="AB100">
            <v>4.0368528656700002</v>
          </cell>
          <cell r="AC100">
            <v>8.8504222116799998</v>
          </cell>
          <cell r="AD100">
            <v>50.591954330900002</v>
          </cell>
          <cell r="AE100">
            <v>261.58231528699997</v>
          </cell>
          <cell r="AF100">
            <v>9.4031700454599996</v>
          </cell>
          <cell r="AG100">
            <v>96.469950706500001</v>
          </cell>
          <cell r="AH100">
            <v>225.842864284</v>
          </cell>
          <cell r="AI100">
            <v>0</v>
          </cell>
          <cell r="AJ100">
            <v>8.4091908255100005</v>
          </cell>
        </row>
        <row r="101">
          <cell r="A101">
            <v>1281</v>
          </cell>
          <cell r="B101" t="str">
            <v>land off conniston close</v>
          </cell>
          <cell r="C101" t="str">
            <v>Residential</v>
          </cell>
          <cell r="D101" t="str">
            <v>Call for Sites 2018</v>
          </cell>
          <cell r="E101">
            <v>0.82196623451903905</v>
          </cell>
          <cell r="F101">
            <v>0</v>
          </cell>
          <cell r="G101">
            <v>0</v>
          </cell>
          <cell r="H101">
            <v>0</v>
          </cell>
          <cell r="I101">
            <v>0.82196623451903905</v>
          </cell>
          <cell r="J101">
            <v>0</v>
          </cell>
          <cell r="K101">
            <v>0</v>
          </cell>
          <cell r="L101">
            <v>0</v>
          </cell>
          <cell r="M101">
            <v>100</v>
          </cell>
          <cell r="O101">
            <v>4.6435859999999995E-2</v>
          </cell>
          <cell r="Q101">
            <v>9.8045600000000004E-3</v>
          </cell>
          <cell r="R101">
            <v>0</v>
          </cell>
          <cell r="S101">
            <v>5.6493634470485556</v>
          </cell>
          <cell r="T101">
            <v>1.1928178540979835</v>
          </cell>
          <cell r="U101">
            <v>0</v>
          </cell>
          <cell r="V101">
            <v>0</v>
          </cell>
          <cell r="W101">
            <v>0</v>
          </cell>
          <cell r="X101">
            <v>0</v>
          </cell>
          <cell r="Y101">
            <v>0</v>
          </cell>
          <cell r="Z101">
            <v>0</v>
          </cell>
          <cell r="AA101">
            <v>0</v>
          </cell>
          <cell r="AB101">
            <v>0</v>
          </cell>
          <cell r="AC101">
            <v>0</v>
          </cell>
          <cell r="AD101">
            <v>0.17926419408399999</v>
          </cell>
          <cell r="AE101">
            <v>0.48352184854800001</v>
          </cell>
          <cell r="AF101">
            <v>0</v>
          </cell>
          <cell r="AG101">
            <v>0</v>
          </cell>
          <cell r="AH101">
            <v>0.82196623451899997</v>
          </cell>
          <cell r="AI101">
            <v>0</v>
          </cell>
          <cell r="AJ101">
            <v>0</v>
          </cell>
        </row>
        <row r="102">
          <cell r="A102">
            <v>1289</v>
          </cell>
          <cell r="B102" t="str">
            <v>Walves garden</v>
          </cell>
          <cell r="C102" t="str">
            <v>Residential</v>
          </cell>
          <cell r="D102" t="str">
            <v>Call for Sites 2018</v>
          </cell>
          <cell r="E102">
            <v>0.53720755852727597</v>
          </cell>
          <cell r="F102">
            <v>0</v>
          </cell>
          <cell r="G102">
            <v>0</v>
          </cell>
          <cell r="H102">
            <v>0</v>
          </cell>
          <cell r="I102">
            <v>0.53720755852727597</v>
          </cell>
          <cell r="J102">
            <v>0</v>
          </cell>
          <cell r="K102">
            <v>0</v>
          </cell>
          <cell r="L102">
            <v>0</v>
          </cell>
          <cell r="M102">
            <v>100</v>
          </cell>
          <cell r="O102">
            <v>0.14893879999999998</v>
          </cell>
          <cell r="Q102">
            <v>5.7770799999999997E-2</v>
          </cell>
          <cell r="R102">
            <v>4.0406699999999997E-2</v>
          </cell>
          <cell r="S102">
            <v>27.724628523155413</v>
          </cell>
          <cell r="T102">
            <v>10.75390676899174</v>
          </cell>
          <cell r="U102">
            <v>7.5216179219020436</v>
          </cell>
          <cell r="V102">
            <v>0</v>
          </cell>
          <cell r="W102">
            <v>0</v>
          </cell>
          <cell r="X102" t="str">
            <v>Not Modelled</v>
          </cell>
          <cell r="Y102" t="str">
            <v>N/A</v>
          </cell>
          <cell r="Z102">
            <v>0</v>
          </cell>
          <cell r="AA102">
            <v>0</v>
          </cell>
          <cell r="AB102">
            <v>0</v>
          </cell>
          <cell r="AC102">
            <v>0</v>
          </cell>
          <cell r="AD102">
            <v>5.0532993763299998E-2</v>
          </cell>
          <cell r="AE102">
            <v>0</v>
          </cell>
          <cell r="AF102">
            <v>0</v>
          </cell>
          <cell r="AG102">
            <v>0</v>
          </cell>
          <cell r="AH102">
            <v>0.52566077025400004</v>
          </cell>
          <cell r="AI102">
            <v>0</v>
          </cell>
          <cell r="AJ102">
            <v>0</v>
          </cell>
        </row>
        <row r="103">
          <cell r="A103">
            <v>1298</v>
          </cell>
          <cell r="B103" t="str">
            <v>Simister</v>
          </cell>
          <cell r="C103" t="str">
            <v>Residential</v>
          </cell>
          <cell r="D103" t="str">
            <v>Call for Sites 2018</v>
          </cell>
          <cell r="E103">
            <v>212.29686193450101</v>
          </cell>
          <cell r="F103">
            <v>1.2796022736699999</v>
          </cell>
          <cell r="G103">
            <v>0.125029699243</v>
          </cell>
          <cell r="H103">
            <v>0.306971147798</v>
          </cell>
          <cell r="I103">
            <v>210.58525881379001</v>
          </cell>
          <cell r="J103">
            <v>0.60274196331022067</v>
          </cell>
          <cell r="K103">
            <v>5.8893804695791897E-2</v>
          </cell>
          <cell r="L103">
            <v>0.14459523565294546</v>
          </cell>
          <cell r="M103">
            <v>99.193768996341035</v>
          </cell>
          <cell r="O103">
            <v>20.747309999999999</v>
          </cell>
          <cell r="Q103">
            <v>9.07911</v>
          </cell>
          <cell r="R103">
            <v>5.90496</v>
          </cell>
          <cell r="S103">
            <v>9.7727822309502965</v>
          </cell>
          <cell r="T103">
            <v>4.2766105524447822</v>
          </cell>
          <cell r="U103">
            <v>2.7814636288980243</v>
          </cell>
          <cell r="V103">
            <v>7.1895622291399994E-2</v>
          </cell>
          <cell r="W103">
            <v>3.3865607638412301E-2</v>
          </cell>
          <cell r="X103" t="str">
            <v>Not Modelled</v>
          </cell>
          <cell r="Y103" t="str">
            <v>N/A</v>
          </cell>
          <cell r="Z103">
            <v>0.25410204587500002</v>
          </cell>
          <cell r="AA103">
            <v>4.6014709433999998</v>
          </cell>
          <cell r="AB103">
            <v>4.1015351346099997</v>
          </cell>
          <cell r="AC103">
            <v>1.4136147355099999</v>
          </cell>
          <cell r="AD103">
            <v>22.858148785800001</v>
          </cell>
          <cell r="AE103">
            <v>51.691339145100002</v>
          </cell>
          <cell r="AF103">
            <v>3.4173528688100001</v>
          </cell>
          <cell r="AG103">
            <v>46.279699922699997</v>
          </cell>
          <cell r="AH103">
            <v>126.256349585</v>
          </cell>
          <cell r="AI103">
            <v>0</v>
          </cell>
          <cell r="AJ103">
            <v>1.74208039035</v>
          </cell>
        </row>
        <row r="104">
          <cell r="A104">
            <v>1305</v>
          </cell>
          <cell r="B104" t="str">
            <v>Land forming part of Owlerbarrow Farm</v>
          </cell>
          <cell r="C104" t="str">
            <v>Residential</v>
          </cell>
          <cell r="D104" t="str">
            <v>Call for Sites 2018</v>
          </cell>
          <cell r="E104">
            <v>1.91487846792327</v>
          </cell>
          <cell r="F104">
            <v>0</v>
          </cell>
          <cell r="G104">
            <v>0</v>
          </cell>
          <cell r="H104">
            <v>0</v>
          </cell>
          <cell r="I104">
            <v>1.91487846792327</v>
          </cell>
          <cell r="J104">
            <v>0</v>
          </cell>
          <cell r="K104">
            <v>0</v>
          </cell>
          <cell r="L104">
            <v>0</v>
          </cell>
          <cell r="M104">
            <v>100</v>
          </cell>
          <cell r="O104">
            <v>6.5972340000000004E-2</v>
          </cell>
          <cell r="Q104">
            <v>1.9289540000000001E-2</v>
          </cell>
          <cell r="R104">
            <v>2.4957400000000002E-3</v>
          </cell>
          <cell r="S104">
            <v>3.4452494560424265</v>
          </cell>
          <cell r="T104">
            <v>1.0073506137922139</v>
          </cell>
          <cell r="U104">
            <v>0.13033411998760883</v>
          </cell>
          <cell r="V104">
            <v>0</v>
          </cell>
          <cell r="W104">
            <v>0</v>
          </cell>
          <cell r="X104" t="str">
            <v>Not Modelled</v>
          </cell>
          <cell r="Y104" t="str">
            <v>N/A</v>
          </cell>
          <cell r="Z104">
            <v>0</v>
          </cell>
          <cell r="AA104">
            <v>0</v>
          </cell>
          <cell r="AB104">
            <v>0</v>
          </cell>
          <cell r="AC104">
            <v>0</v>
          </cell>
          <cell r="AD104">
            <v>1.03101288253</v>
          </cell>
          <cell r="AE104">
            <v>1.90473196908</v>
          </cell>
          <cell r="AF104">
            <v>4.7261719553300004E-3</v>
          </cell>
          <cell r="AG104">
            <v>5.2778877703799999E-2</v>
          </cell>
          <cell r="AH104">
            <v>1.8478706845999999</v>
          </cell>
          <cell r="AI104">
            <v>0</v>
          </cell>
          <cell r="AJ104">
            <v>0</v>
          </cell>
        </row>
        <row r="105">
          <cell r="A105">
            <v>1306</v>
          </cell>
          <cell r="B105" t="str">
            <v>Land forming part of High Bank Farm</v>
          </cell>
          <cell r="C105" t="str">
            <v>Residential</v>
          </cell>
          <cell r="D105" t="str">
            <v>Call for Sites 2018</v>
          </cell>
          <cell r="E105">
            <v>16.919163716896801</v>
          </cell>
          <cell r="F105">
            <v>0</v>
          </cell>
          <cell r="G105">
            <v>0</v>
          </cell>
          <cell r="H105">
            <v>0</v>
          </cell>
          <cell r="I105">
            <v>16.919163716896801</v>
          </cell>
          <cell r="J105">
            <v>0</v>
          </cell>
          <cell r="K105">
            <v>0</v>
          </cell>
          <cell r="L105">
            <v>0</v>
          </cell>
          <cell r="M105">
            <v>100</v>
          </cell>
          <cell r="O105">
            <v>0.28092089999999997</v>
          </cell>
          <cell r="Q105">
            <v>7.1478899999999998E-2</v>
          </cell>
          <cell r="R105">
            <v>4.9139000000000002E-2</v>
          </cell>
          <cell r="S105">
            <v>1.6603710721201332</v>
          </cell>
          <cell r="T105">
            <v>0.42247300869023197</v>
          </cell>
          <cell r="U105">
            <v>0.29043397665645826</v>
          </cell>
          <cell r="V105">
            <v>0</v>
          </cell>
          <cell r="W105">
            <v>0</v>
          </cell>
          <cell r="X105" t="str">
            <v>Not Modelled</v>
          </cell>
          <cell r="Y105" t="str">
            <v>N/A</v>
          </cell>
          <cell r="Z105">
            <v>0</v>
          </cell>
          <cell r="AA105">
            <v>0</v>
          </cell>
          <cell r="AB105">
            <v>0</v>
          </cell>
          <cell r="AC105">
            <v>0</v>
          </cell>
          <cell r="AD105">
            <v>3.2887954282999998</v>
          </cell>
          <cell r="AE105">
            <v>15.8106323672</v>
          </cell>
          <cell r="AF105">
            <v>0</v>
          </cell>
          <cell r="AG105">
            <v>2.6969436016700001</v>
          </cell>
          <cell r="AH105">
            <v>14.222389210899999</v>
          </cell>
          <cell r="AI105">
            <v>0</v>
          </cell>
          <cell r="AJ105">
            <v>0</v>
          </cell>
        </row>
        <row r="106">
          <cell r="A106">
            <v>1307</v>
          </cell>
          <cell r="B106" t="str">
            <v>North of Ashwood Avenue</v>
          </cell>
          <cell r="C106" t="str">
            <v>Residential</v>
          </cell>
          <cell r="D106" t="str">
            <v>Call for Sites 2018</v>
          </cell>
          <cell r="E106">
            <v>1.52841166640866</v>
          </cell>
          <cell r="F106">
            <v>0</v>
          </cell>
          <cell r="G106">
            <v>0</v>
          </cell>
          <cell r="H106">
            <v>0</v>
          </cell>
          <cell r="I106">
            <v>1.52841166640866</v>
          </cell>
          <cell r="J106">
            <v>0</v>
          </cell>
          <cell r="K106">
            <v>0</v>
          </cell>
          <cell r="L106">
            <v>0</v>
          </cell>
          <cell r="M106">
            <v>100</v>
          </cell>
          <cell r="O106">
            <v>2.80456E-2</v>
          </cell>
          <cell r="Q106">
            <v>5.5570000000000003E-3</v>
          </cell>
          <cell r="R106">
            <v>1.157E-3</v>
          </cell>
          <cell r="S106">
            <v>1.8349506625985994</v>
          </cell>
          <cell r="T106">
            <v>0.36358005648160202</v>
          </cell>
          <cell r="U106">
            <v>7.5699500692678334E-2</v>
          </cell>
          <cell r="V106">
            <v>0</v>
          </cell>
          <cell r="W106">
            <v>0</v>
          </cell>
          <cell r="X106" t="str">
            <v>Not Modelled</v>
          </cell>
          <cell r="Y106" t="str">
            <v>N/A</v>
          </cell>
          <cell r="Z106">
            <v>0</v>
          </cell>
          <cell r="AA106">
            <v>0</v>
          </cell>
          <cell r="AB106">
            <v>0</v>
          </cell>
          <cell r="AC106">
            <v>0</v>
          </cell>
          <cell r="AD106">
            <v>0</v>
          </cell>
          <cell r="AE106">
            <v>1.3928718172500001</v>
          </cell>
          <cell r="AF106">
            <v>0</v>
          </cell>
          <cell r="AG106">
            <v>0</v>
          </cell>
          <cell r="AH106">
            <v>1.52841166641</v>
          </cell>
          <cell r="AI106">
            <v>0</v>
          </cell>
          <cell r="AJ106">
            <v>0</v>
          </cell>
        </row>
        <row r="107">
          <cell r="A107">
            <v>1308</v>
          </cell>
          <cell r="B107" t="str">
            <v>Land to West of Whalley Road</v>
          </cell>
          <cell r="C107" t="str">
            <v>Residential</v>
          </cell>
          <cell r="D107" t="str">
            <v>Call for Sites 2018</v>
          </cell>
          <cell r="E107">
            <v>1.94296143431318</v>
          </cell>
          <cell r="F107">
            <v>0</v>
          </cell>
          <cell r="G107">
            <v>0</v>
          </cell>
          <cell r="H107">
            <v>0</v>
          </cell>
          <cell r="I107">
            <v>1.94296143431318</v>
          </cell>
          <cell r="J107">
            <v>0</v>
          </cell>
          <cell r="K107">
            <v>0</v>
          </cell>
          <cell r="L107">
            <v>0</v>
          </cell>
          <cell r="M107">
            <v>100</v>
          </cell>
          <cell r="O107">
            <v>0.35917330000000003</v>
          </cell>
          <cell r="Q107">
            <v>0.1678123</v>
          </cell>
          <cell r="R107">
            <v>0.116636</v>
          </cell>
          <cell r="S107">
            <v>18.485868718591661</v>
          </cell>
          <cell r="T107">
            <v>8.6369341684499368</v>
          </cell>
          <cell r="U107">
            <v>6.0030012917487374</v>
          </cell>
          <cell r="V107">
            <v>0</v>
          </cell>
          <cell r="W107">
            <v>0</v>
          </cell>
          <cell r="X107" t="str">
            <v>Not Modelled</v>
          </cell>
          <cell r="Y107" t="str">
            <v>N/A</v>
          </cell>
          <cell r="Z107">
            <v>0</v>
          </cell>
          <cell r="AA107">
            <v>0</v>
          </cell>
          <cell r="AB107">
            <v>0</v>
          </cell>
          <cell r="AC107">
            <v>0</v>
          </cell>
          <cell r="AD107">
            <v>0.72117142779300003</v>
          </cell>
          <cell r="AE107">
            <v>1.93669986432</v>
          </cell>
          <cell r="AF107">
            <v>0</v>
          </cell>
          <cell r="AG107">
            <v>0</v>
          </cell>
          <cell r="AH107">
            <v>1.9429614343099999</v>
          </cell>
          <cell r="AI107">
            <v>0</v>
          </cell>
          <cell r="AJ107">
            <v>0</v>
          </cell>
        </row>
        <row r="108">
          <cell r="A108">
            <v>1310</v>
          </cell>
          <cell r="B108" t="str">
            <v>Land off Cliftor Rd</v>
          </cell>
          <cell r="C108" t="str">
            <v>Residential</v>
          </cell>
          <cell r="D108" t="str">
            <v>Call for Sites 2018</v>
          </cell>
          <cell r="E108">
            <v>17.391101127083399</v>
          </cell>
          <cell r="F108">
            <v>0</v>
          </cell>
          <cell r="G108">
            <v>0</v>
          </cell>
          <cell r="H108">
            <v>0</v>
          </cell>
          <cell r="I108">
            <v>17.391101127083399</v>
          </cell>
          <cell r="J108">
            <v>0</v>
          </cell>
          <cell r="K108">
            <v>0</v>
          </cell>
          <cell r="L108">
            <v>0</v>
          </cell>
          <cell r="M108">
            <v>100</v>
          </cell>
          <cell r="O108">
            <v>2.3984490000000003</v>
          </cell>
          <cell r="Q108">
            <v>1.561528</v>
          </cell>
          <cell r="R108">
            <v>1.0623100000000001</v>
          </cell>
          <cell r="S108">
            <v>13.791242903330964</v>
          </cell>
          <cell r="T108">
            <v>8.9788909200706737</v>
          </cell>
          <cell r="U108">
            <v>6.1083538772921644</v>
          </cell>
          <cell r="V108">
            <v>1.1159534896300001</v>
          </cell>
          <cell r="W108">
            <v>6.4168075470052353</v>
          </cell>
          <cell r="X108" t="str">
            <v>Not Modelled</v>
          </cell>
          <cell r="Y108" t="str">
            <v>N/A</v>
          </cell>
          <cell r="Z108">
            <v>0</v>
          </cell>
          <cell r="AA108">
            <v>1.3039758632500001E-2</v>
          </cell>
          <cell r="AB108">
            <v>0.33981665367199998</v>
          </cell>
          <cell r="AC108">
            <v>0</v>
          </cell>
          <cell r="AD108">
            <v>3.1845547750699997E-2</v>
          </cell>
          <cell r="AE108">
            <v>0</v>
          </cell>
          <cell r="AF108">
            <v>0</v>
          </cell>
          <cell r="AG108">
            <v>6.9187106832699996</v>
          </cell>
          <cell r="AH108">
            <v>10.248087654300001</v>
          </cell>
          <cell r="AI108">
            <v>0</v>
          </cell>
          <cell r="AJ108">
            <v>0</v>
          </cell>
        </row>
        <row r="109">
          <cell r="A109">
            <v>1321</v>
          </cell>
          <cell r="B109" t="str">
            <v>Land north of Bury and Bolton Road and south-east of Bradley Fold Road, Ainsworth, Bury</v>
          </cell>
          <cell r="C109" t="str">
            <v>Residential</v>
          </cell>
          <cell r="D109" t="str">
            <v>Call for Sites 2018</v>
          </cell>
          <cell r="E109">
            <v>11.8920246341488</v>
          </cell>
          <cell r="F109">
            <v>0</v>
          </cell>
          <cell r="G109">
            <v>0</v>
          </cell>
          <cell r="H109">
            <v>0</v>
          </cell>
          <cell r="I109">
            <v>11.8920246341488</v>
          </cell>
          <cell r="J109">
            <v>0</v>
          </cell>
          <cell r="K109">
            <v>0</v>
          </cell>
          <cell r="L109">
            <v>0</v>
          </cell>
          <cell r="M109">
            <v>100</v>
          </cell>
          <cell r="O109">
            <v>0.88620300000000007</v>
          </cell>
          <cell r="Q109">
            <v>0.35193200000000002</v>
          </cell>
          <cell r="R109">
            <v>0.119641</v>
          </cell>
          <cell r="S109">
            <v>7.4520784077019533</v>
          </cell>
          <cell r="T109">
            <v>2.959395147815302</v>
          </cell>
          <cell r="U109">
            <v>1.0060608153841382</v>
          </cell>
          <cell r="V109">
            <v>0</v>
          </cell>
          <cell r="W109">
            <v>0</v>
          </cell>
          <cell r="X109" t="str">
            <v>Not Modelled</v>
          </cell>
          <cell r="Y109" t="str">
            <v>N/A</v>
          </cell>
          <cell r="Z109">
            <v>0</v>
          </cell>
          <cell r="AA109">
            <v>0.12767457857799999</v>
          </cell>
          <cell r="AB109">
            <v>0.110874578578</v>
          </cell>
          <cell r="AC109">
            <v>0</v>
          </cell>
          <cell r="AD109">
            <v>7.5579738289999998</v>
          </cell>
          <cell r="AE109">
            <v>7.2897604844300004</v>
          </cell>
          <cell r="AF109">
            <v>8.9291550735800002E-2</v>
          </cell>
          <cell r="AG109">
            <v>7.4552597060599997</v>
          </cell>
          <cell r="AH109">
            <v>4.2958651124099996</v>
          </cell>
          <cell r="AI109">
            <v>0</v>
          </cell>
          <cell r="AJ109">
            <v>0</v>
          </cell>
        </row>
        <row r="110">
          <cell r="A110">
            <v>1327</v>
          </cell>
          <cell r="B110" t="str">
            <v>Borden Way</v>
          </cell>
          <cell r="C110" t="str">
            <v>Residential</v>
          </cell>
          <cell r="D110" t="str">
            <v>Call for Sites 2018</v>
          </cell>
          <cell r="E110">
            <v>3.5724836394179298</v>
          </cell>
          <cell r="F110">
            <v>0.44102115106200002</v>
          </cell>
          <cell r="G110">
            <v>0.485698521198</v>
          </cell>
          <cell r="H110">
            <v>0.212190867773</v>
          </cell>
          <cell r="I110">
            <v>2.4335730993849296</v>
          </cell>
          <cell r="J110">
            <v>12.34494529788403</v>
          </cell>
          <cell r="K110">
            <v>13.595542211556092</v>
          </cell>
          <cell r="L110">
            <v>5.9395896297952699</v>
          </cell>
          <cell r="M110">
            <v>68.119922860764603</v>
          </cell>
          <cell r="O110">
            <v>1.0898072999999999</v>
          </cell>
          <cell r="Q110">
            <v>0.62746829999999998</v>
          </cell>
          <cell r="R110">
            <v>0.54457800000000001</v>
          </cell>
          <cell r="S110">
            <v>30.505592467249588</v>
          </cell>
          <cell r="T110">
            <v>17.563923682579393</v>
          </cell>
          <cell r="U110">
            <v>15.243680726519127</v>
          </cell>
          <cell r="V110">
            <v>1.54209948471</v>
          </cell>
          <cell r="W110">
            <v>43.166033503830306</v>
          </cell>
          <cell r="X110">
            <v>0</v>
          </cell>
          <cell r="Y110">
            <v>0</v>
          </cell>
          <cell r="Z110">
            <v>2.5980190026200001E-2</v>
          </cell>
          <cell r="AA110">
            <v>4.4057349510500001E-4</v>
          </cell>
          <cell r="AB110">
            <v>4.4057349510500001E-4</v>
          </cell>
          <cell r="AC110">
            <v>4.8801555572599999E-2</v>
          </cell>
          <cell r="AD110">
            <v>6.7503006072099997E-2</v>
          </cell>
          <cell r="AE110">
            <v>1.2901481211399999E-2</v>
          </cell>
          <cell r="AF110">
            <v>0</v>
          </cell>
          <cell r="AG110">
            <v>1.37744482847E-2</v>
          </cell>
          <cell r="AH110">
            <v>2.5153208711800001</v>
          </cell>
          <cell r="AI110">
            <v>0</v>
          </cell>
          <cell r="AJ110">
            <v>0.53722033924400003</v>
          </cell>
        </row>
        <row r="111">
          <cell r="A111">
            <v>1334</v>
          </cell>
          <cell r="B111" t="str">
            <v>land at junction Bury Old Rd /Arthur Lane</v>
          </cell>
          <cell r="C111" t="str">
            <v>Residential</v>
          </cell>
          <cell r="D111" t="str">
            <v>Call for Sites 2018</v>
          </cell>
          <cell r="E111">
            <v>1.07715641596858</v>
          </cell>
          <cell r="F111">
            <v>0</v>
          </cell>
          <cell r="G111">
            <v>0</v>
          </cell>
          <cell r="H111">
            <v>0</v>
          </cell>
          <cell r="I111">
            <v>1.07715641596858</v>
          </cell>
          <cell r="J111">
            <v>0</v>
          </cell>
          <cell r="K111">
            <v>0</v>
          </cell>
          <cell r="L111">
            <v>0</v>
          </cell>
          <cell r="M111">
            <v>100</v>
          </cell>
          <cell r="O111">
            <v>0.50762450000000003</v>
          </cell>
          <cell r="Q111">
            <v>0.4097113</v>
          </cell>
          <cell r="R111">
            <v>0.34236299999999997</v>
          </cell>
          <cell r="S111">
            <v>47.126349755206505</v>
          </cell>
          <cell r="T111">
            <v>38.036379297020403</v>
          </cell>
          <cell r="U111">
            <v>31.783963306029872</v>
          </cell>
          <cell r="V111">
            <v>0</v>
          </cell>
          <cell r="W111">
            <v>0</v>
          </cell>
          <cell r="X111" t="str">
            <v>Not Modelled</v>
          </cell>
          <cell r="Y111" t="str">
            <v>N/A</v>
          </cell>
          <cell r="Z111">
            <v>0</v>
          </cell>
          <cell r="AA111">
            <v>4.2236135257999997E-2</v>
          </cell>
          <cell r="AB111">
            <v>3.8296040000000003E-2</v>
          </cell>
          <cell r="AC111">
            <v>0</v>
          </cell>
          <cell r="AD111">
            <v>0.27123579681799997</v>
          </cell>
          <cell r="AE111">
            <v>0.99533222705900004</v>
          </cell>
          <cell r="AF111">
            <v>0.44121235804600001</v>
          </cell>
          <cell r="AG111">
            <v>0</v>
          </cell>
          <cell r="AH111">
            <v>1.07715641597</v>
          </cell>
          <cell r="AI111">
            <v>0</v>
          </cell>
          <cell r="AJ111">
            <v>0</v>
          </cell>
        </row>
        <row r="112">
          <cell r="A112">
            <v>1343</v>
          </cell>
          <cell r="B112" t="str">
            <v>Moorside Mill</v>
          </cell>
          <cell r="C112" t="str">
            <v>Residential</v>
          </cell>
          <cell r="D112" t="str">
            <v>Call for Sites 2018</v>
          </cell>
          <cell r="E112">
            <v>2.1819619745767</v>
          </cell>
          <cell r="F112">
            <v>0</v>
          </cell>
          <cell r="G112">
            <v>0</v>
          </cell>
          <cell r="H112">
            <v>0</v>
          </cell>
          <cell r="I112">
            <v>2.1819619745767</v>
          </cell>
          <cell r="J112">
            <v>0</v>
          </cell>
          <cell r="K112">
            <v>0</v>
          </cell>
          <cell r="L112">
            <v>0</v>
          </cell>
          <cell r="M112">
            <v>100</v>
          </cell>
          <cell r="O112">
            <v>0.34898170000000001</v>
          </cell>
          <cell r="Q112">
            <v>5.5994700000000001E-2</v>
          </cell>
          <cell r="R112">
            <v>2.7868500000000001E-2</v>
          </cell>
          <cell r="S112">
            <v>15.993940502455473</v>
          </cell>
          <cell r="T112">
            <v>2.566254620952455</v>
          </cell>
          <cell r="U112">
            <v>1.2772220746608787</v>
          </cell>
          <cell r="V112">
            <v>0</v>
          </cell>
          <cell r="W112">
            <v>0</v>
          </cell>
          <cell r="X112" t="str">
            <v>Not Modelled</v>
          </cell>
          <cell r="Y112" t="str">
            <v>N/A</v>
          </cell>
          <cell r="Z112">
            <v>0</v>
          </cell>
          <cell r="AA112">
            <v>1.17407876841E-2</v>
          </cell>
          <cell r="AB112">
            <v>2.4140787684099999E-2</v>
          </cell>
          <cell r="AC112">
            <v>0</v>
          </cell>
          <cell r="AD112">
            <v>0</v>
          </cell>
          <cell r="AE112">
            <v>1.1267955468499999</v>
          </cell>
          <cell r="AF112">
            <v>0</v>
          </cell>
          <cell r="AG112">
            <v>0</v>
          </cell>
          <cell r="AH112">
            <v>2.0676739413099998</v>
          </cell>
          <cell r="AI112">
            <v>0</v>
          </cell>
          <cell r="AJ112">
            <v>0</v>
          </cell>
        </row>
        <row r="113">
          <cell r="A113">
            <v>1349</v>
          </cell>
          <cell r="B113" t="str">
            <v>Castlebrook Farm and Stables</v>
          </cell>
          <cell r="C113" t="str">
            <v>Mixed use</v>
          </cell>
          <cell r="D113" t="str">
            <v>Call for Sites 2018</v>
          </cell>
          <cell r="E113">
            <v>9.1681769628142202</v>
          </cell>
          <cell r="F113">
            <v>0</v>
          </cell>
          <cell r="G113">
            <v>0</v>
          </cell>
          <cell r="H113">
            <v>0</v>
          </cell>
          <cell r="I113">
            <v>9.1681769628142202</v>
          </cell>
          <cell r="J113">
            <v>0</v>
          </cell>
          <cell r="K113">
            <v>0</v>
          </cell>
          <cell r="L113">
            <v>0</v>
          </cell>
          <cell r="M113">
            <v>100</v>
          </cell>
          <cell r="O113">
            <v>0.66325210000000001</v>
          </cell>
          <cell r="Q113">
            <v>0.32861509999999999</v>
          </cell>
          <cell r="R113">
            <v>0.24690799999999999</v>
          </cell>
          <cell r="S113">
            <v>7.2342855367007592</v>
          </cell>
          <cell r="T113">
            <v>3.5843014519991319</v>
          </cell>
          <cell r="U113">
            <v>2.6930981044699456</v>
          </cell>
          <cell r="V113">
            <v>0.46879767814200002</v>
          </cell>
          <cell r="W113">
            <v>5.1133140213526174</v>
          </cell>
          <cell r="X113" t="str">
            <v>Not Modelled</v>
          </cell>
          <cell r="Y113" t="str">
            <v>N/A</v>
          </cell>
          <cell r="Z113">
            <v>0</v>
          </cell>
          <cell r="AA113">
            <v>1.8299000002399999E-4</v>
          </cell>
          <cell r="AB113">
            <v>4.6399999999999997E-2</v>
          </cell>
          <cell r="AC113">
            <v>0</v>
          </cell>
          <cell r="AD113">
            <v>1.2979703194900001</v>
          </cell>
          <cell r="AE113">
            <v>8.6312949502999992</v>
          </cell>
          <cell r="AF113">
            <v>2.76E-2</v>
          </cell>
          <cell r="AG113">
            <v>4.9440678159299999E-2</v>
          </cell>
          <cell r="AH113">
            <v>7.4542164576300003</v>
          </cell>
          <cell r="AI113">
            <v>0</v>
          </cell>
          <cell r="AJ113">
            <v>0</v>
          </cell>
        </row>
        <row r="114">
          <cell r="A114">
            <v>1350</v>
          </cell>
          <cell r="B114" t="str">
            <v>land between BOLTON/Bury rd and Bradley Fold Road North</v>
          </cell>
          <cell r="C114" t="str">
            <v>Residential</v>
          </cell>
          <cell r="D114" t="str">
            <v>Call for Sites 2018</v>
          </cell>
          <cell r="E114">
            <v>11.801798565847101</v>
          </cell>
          <cell r="F114">
            <v>0</v>
          </cell>
          <cell r="G114">
            <v>0</v>
          </cell>
          <cell r="H114">
            <v>0</v>
          </cell>
          <cell r="I114">
            <v>11.801798565847101</v>
          </cell>
          <cell r="J114">
            <v>0</v>
          </cell>
          <cell r="K114">
            <v>0</v>
          </cell>
          <cell r="L114">
            <v>0</v>
          </cell>
          <cell r="M114">
            <v>100</v>
          </cell>
          <cell r="O114">
            <v>0.90302899999999997</v>
          </cell>
          <cell r="Q114">
            <v>0.35980800000000002</v>
          </cell>
          <cell r="R114">
            <v>0.120314</v>
          </cell>
          <cell r="S114">
            <v>7.6516218690026685</v>
          </cell>
          <cell r="T114">
            <v>3.0487556451034377</v>
          </cell>
          <cell r="U114">
            <v>1.0194547833427132</v>
          </cell>
          <cell r="V114">
            <v>0</v>
          </cell>
          <cell r="W114">
            <v>0</v>
          </cell>
          <cell r="X114" t="str">
            <v>Not Modelled</v>
          </cell>
          <cell r="Y114" t="str">
            <v>N/A</v>
          </cell>
          <cell r="Z114">
            <v>0</v>
          </cell>
          <cell r="AA114">
            <v>0.12784658276999999</v>
          </cell>
          <cell r="AB114">
            <v>0.11116323277</v>
          </cell>
          <cell r="AC114">
            <v>0</v>
          </cell>
          <cell r="AD114">
            <v>7.5272399586700001</v>
          </cell>
          <cell r="AE114">
            <v>7.2361187924700001</v>
          </cell>
          <cell r="AF114">
            <v>9.7797390506099993E-2</v>
          </cell>
          <cell r="AG114">
            <v>7.3068768674799998</v>
          </cell>
          <cell r="AH114">
            <v>4.3577801164399999</v>
          </cell>
          <cell r="AI114">
            <v>0</v>
          </cell>
          <cell r="AJ114">
            <v>0</v>
          </cell>
        </row>
        <row r="115">
          <cell r="A115">
            <v>1479</v>
          </cell>
          <cell r="B115" t="str">
            <v>Land at Brandlesholme Farm, west of Brandlesholme Road, Brandlesholme, Bury Larger Site</v>
          </cell>
          <cell r="C115" t="str">
            <v>Residential / Gypsy and traveller</v>
          </cell>
          <cell r="D115" t="str">
            <v>Call for Sites 2018</v>
          </cell>
          <cell r="E115">
            <v>16.6608843232382</v>
          </cell>
          <cell r="F115">
            <v>0</v>
          </cell>
          <cell r="G115">
            <v>0</v>
          </cell>
          <cell r="H115">
            <v>0</v>
          </cell>
          <cell r="I115">
            <v>16.6608843232382</v>
          </cell>
          <cell r="J115">
            <v>0</v>
          </cell>
          <cell r="K115">
            <v>0</v>
          </cell>
          <cell r="L115">
            <v>0</v>
          </cell>
          <cell r="M115">
            <v>100</v>
          </cell>
          <cell r="O115">
            <v>1.109299</v>
          </cell>
          <cell r="Q115">
            <v>0.50237799999999999</v>
          </cell>
          <cell r="R115">
            <v>0.30303600000000003</v>
          </cell>
          <cell r="S115">
            <v>6.658103966623047</v>
          </cell>
          <cell r="T115">
            <v>3.0153141349123662</v>
          </cell>
          <cell r="U115">
            <v>1.8188470318909344</v>
          </cell>
          <cell r="V115">
            <v>0</v>
          </cell>
          <cell r="W115">
            <v>0</v>
          </cell>
          <cell r="X115">
            <v>0</v>
          </cell>
          <cell r="Y115">
            <v>0</v>
          </cell>
          <cell r="Z115">
            <v>0</v>
          </cell>
          <cell r="AA115">
            <v>0.175300785372</v>
          </cell>
          <cell r="AB115">
            <v>9.0399999999999994E-2</v>
          </cell>
          <cell r="AC115">
            <v>0</v>
          </cell>
          <cell r="AD115">
            <v>1.83693727846</v>
          </cell>
          <cell r="AE115">
            <v>13.116549991499999</v>
          </cell>
          <cell r="AF115">
            <v>0.16839999999999999</v>
          </cell>
          <cell r="AG115">
            <v>3.79851167078</v>
          </cell>
          <cell r="AH115">
            <v>11.1742762492</v>
          </cell>
          <cell r="AI115">
            <v>0</v>
          </cell>
          <cell r="AJ115">
            <v>0</v>
          </cell>
        </row>
        <row r="116">
          <cell r="A116">
            <v>1490</v>
          </cell>
          <cell r="B116" t="str">
            <v>Land at Whitefield Golf Club</v>
          </cell>
          <cell r="C116" t="str">
            <v>Mixed use</v>
          </cell>
          <cell r="D116" t="str">
            <v>Call for Sites 2018</v>
          </cell>
          <cell r="E116">
            <v>46.908684112378602</v>
          </cell>
          <cell r="F116">
            <v>0</v>
          </cell>
          <cell r="G116">
            <v>0</v>
          </cell>
          <cell r="H116">
            <v>0</v>
          </cell>
          <cell r="I116">
            <v>46.908684112378602</v>
          </cell>
          <cell r="J116">
            <v>0</v>
          </cell>
          <cell r="K116">
            <v>0</v>
          </cell>
          <cell r="L116">
            <v>0</v>
          </cell>
          <cell r="M116">
            <v>100</v>
          </cell>
          <cell r="O116">
            <v>4.1979949999999997</v>
          </cell>
          <cell r="Q116">
            <v>1.5589249999999999</v>
          </cell>
          <cell r="R116">
            <v>0.94108800000000004</v>
          </cell>
          <cell r="S116">
            <v>8.9492917557501954</v>
          </cell>
          <cell r="T116">
            <v>3.3233185485768502</v>
          </cell>
          <cell r="U116">
            <v>2.0062127467601654</v>
          </cell>
          <cell r="V116">
            <v>0</v>
          </cell>
          <cell r="W116">
            <v>0</v>
          </cell>
          <cell r="X116" t="str">
            <v>Not Modelled</v>
          </cell>
          <cell r="Y116" t="str">
            <v>N/A</v>
          </cell>
          <cell r="Z116">
            <v>0</v>
          </cell>
          <cell r="AA116">
            <v>0</v>
          </cell>
          <cell r="AB116">
            <v>0</v>
          </cell>
          <cell r="AC116">
            <v>0</v>
          </cell>
          <cell r="AD116">
            <v>0</v>
          </cell>
          <cell r="AE116">
            <v>0</v>
          </cell>
          <cell r="AF116">
            <v>1.4564743795999999</v>
          </cell>
          <cell r="AG116">
            <v>16.171464476000001</v>
          </cell>
          <cell r="AH116">
            <v>19.7327398748</v>
          </cell>
          <cell r="AI116">
            <v>0</v>
          </cell>
          <cell r="AJ116">
            <v>0</v>
          </cell>
        </row>
        <row r="117">
          <cell r="A117">
            <v>1491</v>
          </cell>
          <cell r="B117" t="str">
            <v>York Street Mill site.</v>
          </cell>
          <cell r="C117" t="str">
            <v>Residential</v>
          </cell>
          <cell r="D117" t="str">
            <v>Call for Sites 2018</v>
          </cell>
          <cell r="E117">
            <v>1.10641928071768</v>
          </cell>
          <cell r="F117">
            <v>0</v>
          </cell>
          <cell r="G117">
            <v>0</v>
          </cell>
          <cell r="H117">
            <v>0</v>
          </cell>
          <cell r="I117">
            <v>1.10641928071768</v>
          </cell>
          <cell r="J117">
            <v>0</v>
          </cell>
          <cell r="K117">
            <v>0</v>
          </cell>
          <cell r="L117">
            <v>0</v>
          </cell>
          <cell r="M117">
            <v>100</v>
          </cell>
          <cell r="O117">
            <v>0.25030279999999999</v>
          </cell>
          <cell r="Q117">
            <v>2.3915800000000001E-2</v>
          </cell>
          <cell r="R117">
            <v>0</v>
          </cell>
          <cell r="S117">
            <v>22.622780022202868</v>
          </cell>
          <cell r="T117">
            <v>2.1615494611126977</v>
          </cell>
          <cell r="U117">
            <v>0</v>
          </cell>
          <cell r="V117">
            <v>0</v>
          </cell>
          <cell r="W117">
            <v>0</v>
          </cell>
          <cell r="X117" t="str">
            <v>Not Modelled</v>
          </cell>
          <cell r="Y117" t="str">
            <v>N/A</v>
          </cell>
          <cell r="Z117">
            <v>0</v>
          </cell>
          <cell r="AA117">
            <v>0</v>
          </cell>
          <cell r="AB117">
            <v>0</v>
          </cell>
          <cell r="AC117">
            <v>0</v>
          </cell>
          <cell r="AD117">
            <v>0</v>
          </cell>
          <cell r="AE117">
            <v>0</v>
          </cell>
          <cell r="AF117">
            <v>0</v>
          </cell>
          <cell r="AG117">
            <v>0</v>
          </cell>
          <cell r="AH117">
            <v>1.10641928072</v>
          </cell>
          <cell r="AI117">
            <v>0</v>
          </cell>
          <cell r="AJ117">
            <v>0</v>
          </cell>
        </row>
        <row r="118">
          <cell r="A118">
            <v>1508</v>
          </cell>
          <cell r="B118" t="str">
            <v>39 Bury Old Road</v>
          </cell>
          <cell r="C118" t="str">
            <v>Residential</v>
          </cell>
          <cell r="D118" t="str">
            <v>Call for Sites 2018</v>
          </cell>
          <cell r="E118">
            <v>1.28325986465308</v>
          </cell>
          <cell r="F118">
            <v>0</v>
          </cell>
          <cell r="G118">
            <v>0</v>
          </cell>
          <cell r="H118">
            <v>0</v>
          </cell>
          <cell r="I118">
            <v>1.28325986465308</v>
          </cell>
          <cell r="J118">
            <v>0</v>
          </cell>
          <cell r="K118">
            <v>0</v>
          </cell>
          <cell r="L118">
            <v>0</v>
          </cell>
          <cell r="M118">
            <v>100</v>
          </cell>
          <cell r="O118">
            <v>9.5563399999999993E-2</v>
          </cell>
          <cell r="Q118">
            <v>5.4584300000000002E-2</v>
          </cell>
          <cell r="R118">
            <v>2.3783200000000001E-2</v>
          </cell>
          <cell r="S118">
            <v>7.446925025262507</v>
          </cell>
          <cell r="T118">
            <v>4.2535655874156459</v>
          </cell>
          <cell r="U118">
            <v>1.8533424643830514</v>
          </cell>
          <cell r="V118">
            <v>0</v>
          </cell>
          <cell r="W118">
            <v>0</v>
          </cell>
          <cell r="X118" t="str">
            <v>Not Modelled</v>
          </cell>
          <cell r="Y118" t="str">
            <v>N/A</v>
          </cell>
          <cell r="Z118">
            <v>0</v>
          </cell>
          <cell r="AA118">
            <v>0</v>
          </cell>
          <cell r="AB118">
            <v>2.3783182442099999E-2</v>
          </cell>
          <cell r="AC118">
            <v>0</v>
          </cell>
          <cell r="AD118">
            <v>0.60875015497700002</v>
          </cell>
          <cell r="AE118">
            <v>1.2737155593</v>
          </cell>
          <cell r="AF118">
            <v>0</v>
          </cell>
          <cell r="AG118">
            <v>0</v>
          </cell>
          <cell r="AH118">
            <v>1.28325986465</v>
          </cell>
          <cell r="AI118">
            <v>0</v>
          </cell>
          <cell r="AJ118">
            <v>0</v>
          </cell>
        </row>
        <row r="119">
          <cell r="A119">
            <v>1526</v>
          </cell>
          <cell r="B119" t="str">
            <v>Pule Farm</v>
          </cell>
          <cell r="C119" t="str">
            <v>Residential</v>
          </cell>
          <cell r="D119" t="str">
            <v>Call for Sites 2018</v>
          </cell>
          <cell r="E119">
            <v>5.2494061345050902</v>
          </cell>
          <cell r="F119">
            <v>0</v>
          </cell>
          <cell r="G119">
            <v>0</v>
          </cell>
          <cell r="H119">
            <v>0</v>
          </cell>
          <cell r="I119">
            <v>5.2494061345050902</v>
          </cell>
          <cell r="J119">
            <v>0</v>
          </cell>
          <cell r="K119">
            <v>0</v>
          </cell>
          <cell r="L119">
            <v>0</v>
          </cell>
          <cell r="M119">
            <v>100</v>
          </cell>
          <cell r="O119">
            <v>1.1275569999999999</v>
          </cell>
          <cell r="Q119">
            <v>0.64047199999999993</v>
          </cell>
          <cell r="R119">
            <v>0.491367</v>
          </cell>
          <cell r="S119">
            <v>21.479705915463619</v>
          </cell>
          <cell r="T119">
            <v>12.200846792746454</v>
          </cell>
          <cell r="U119">
            <v>9.3604302545801357</v>
          </cell>
          <cell r="V119">
            <v>2.86820424694</v>
          </cell>
          <cell r="W119">
            <v>54.638642418746898</v>
          </cell>
          <cell r="X119" t="str">
            <v>Not Modelled</v>
          </cell>
          <cell r="Y119" t="str">
            <v>N/A</v>
          </cell>
          <cell r="Z119">
            <v>0</v>
          </cell>
          <cell r="AA119">
            <v>0.57694333792499997</v>
          </cell>
          <cell r="AB119">
            <v>0.43683927049499999</v>
          </cell>
          <cell r="AC119">
            <v>0</v>
          </cell>
          <cell r="AD119">
            <v>0</v>
          </cell>
          <cell r="AE119">
            <v>0.44427783675299998</v>
          </cell>
          <cell r="AF119">
            <v>0.102880441381</v>
          </cell>
          <cell r="AG119">
            <v>0</v>
          </cell>
          <cell r="AH119">
            <v>5.24940613451</v>
          </cell>
          <cell r="AI119">
            <v>0</v>
          </cell>
          <cell r="AJ119">
            <v>0</v>
          </cell>
        </row>
        <row r="120">
          <cell r="A120">
            <v>1540</v>
          </cell>
          <cell r="B120" t="str">
            <v>Castlebrook House</v>
          </cell>
          <cell r="C120" t="str">
            <v>Residential</v>
          </cell>
          <cell r="D120" t="str">
            <v>Call for Sites 2018</v>
          </cell>
          <cell r="E120">
            <v>10.286264954049299</v>
          </cell>
          <cell r="F120">
            <v>0</v>
          </cell>
          <cell r="G120">
            <v>0</v>
          </cell>
          <cell r="H120">
            <v>0</v>
          </cell>
          <cell r="I120">
            <v>10.286264954049299</v>
          </cell>
          <cell r="J120">
            <v>0</v>
          </cell>
          <cell r="K120">
            <v>0</v>
          </cell>
          <cell r="L120">
            <v>0</v>
          </cell>
          <cell r="M120">
            <v>100</v>
          </cell>
          <cell r="O120">
            <v>0.16332200000000002</v>
          </cell>
          <cell r="Q120">
            <v>6.3006000000000006E-2</v>
          </cell>
          <cell r="R120">
            <v>1.1599999999999999E-2</v>
          </cell>
          <cell r="S120">
            <v>1.5877677731381645</v>
          </cell>
          <cell r="T120">
            <v>0.61252554043143737</v>
          </cell>
          <cell r="U120">
            <v>0.11277174029464927</v>
          </cell>
          <cell r="V120">
            <v>0</v>
          </cell>
          <cell r="W120">
            <v>0</v>
          </cell>
          <cell r="X120" t="str">
            <v>Not Modelled</v>
          </cell>
          <cell r="Y120" t="str">
            <v>N/A</v>
          </cell>
          <cell r="Z120">
            <v>0</v>
          </cell>
          <cell r="AA120">
            <v>6.30060130499E-2</v>
          </cell>
          <cell r="AB120">
            <v>1.1599999999999999E-2</v>
          </cell>
          <cell r="AC120">
            <v>0</v>
          </cell>
          <cell r="AD120">
            <v>4.76895880131E-5</v>
          </cell>
          <cell r="AE120">
            <v>10.0664788132</v>
          </cell>
          <cell r="AF120">
            <v>1.8200633803899999E-2</v>
          </cell>
          <cell r="AG120">
            <v>1.7006817169599999</v>
          </cell>
          <cell r="AH120">
            <v>5.9674801140799998</v>
          </cell>
          <cell r="AI120">
            <v>0</v>
          </cell>
          <cell r="AJ120">
            <v>0</v>
          </cell>
        </row>
        <row r="121">
          <cell r="A121">
            <v>1550</v>
          </cell>
          <cell r="B121" t="str">
            <v>8 arthur lane</v>
          </cell>
          <cell r="C121" t="str">
            <v>Residential</v>
          </cell>
          <cell r="D121" t="str">
            <v>Call for Sites 2018</v>
          </cell>
          <cell r="E121">
            <v>0.59699012871484802</v>
          </cell>
          <cell r="F121">
            <v>0</v>
          </cell>
          <cell r="G121">
            <v>0</v>
          </cell>
          <cell r="H121">
            <v>0</v>
          </cell>
          <cell r="I121">
            <v>0.59699012871484802</v>
          </cell>
          <cell r="J121">
            <v>0</v>
          </cell>
          <cell r="K121">
            <v>0</v>
          </cell>
          <cell r="L121">
            <v>0</v>
          </cell>
          <cell r="M121">
            <v>100</v>
          </cell>
          <cell r="O121">
            <v>5.9139400000000003E-3</v>
          </cell>
          <cell r="Q121">
            <v>1.8311499999999999E-3</v>
          </cell>
          <cell r="R121">
            <v>0</v>
          </cell>
          <cell r="S121">
            <v>0.99062609506308774</v>
          </cell>
          <cell r="T121">
            <v>0.3067303648624729</v>
          </cell>
          <cell r="U121">
            <v>0</v>
          </cell>
          <cell r="V121">
            <v>0</v>
          </cell>
          <cell r="W121">
            <v>0</v>
          </cell>
          <cell r="X121" t="str">
            <v>Not Modelled</v>
          </cell>
          <cell r="Y121" t="str">
            <v>N/A</v>
          </cell>
          <cell r="Z121">
            <v>0</v>
          </cell>
          <cell r="AA121">
            <v>0</v>
          </cell>
          <cell r="AB121">
            <v>0</v>
          </cell>
          <cell r="AC121">
            <v>0</v>
          </cell>
          <cell r="AD121">
            <v>8.1635727297900001E-2</v>
          </cell>
          <cell r="AE121">
            <v>0.57226324958700003</v>
          </cell>
          <cell r="AF121">
            <v>0</v>
          </cell>
          <cell r="AG121">
            <v>0</v>
          </cell>
          <cell r="AH121">
            <v>0.59699012871500001</v>
          </cell>
          <cell r="AI121">
            <v>0</v>
          </cell>
          <cell r="AJ121">
            <v>0</v>
          </cell>
        </row>
        <row r="122">
          <cell r="A122">
            <v>1565</v>
          </cell>
          <cell r="B122" t="str">
            <v>Part of former Grime Cote Farm - Part A</v>
          </cell>
          <cell r="C122" t="str">
            <v>Residential</v>
          </cell>
          <cell r="D122" t="str">
            <v>Call for Sites 2018</v>
          </cell>
          <cell r="E122">
            <v>9.3578031462330404</v>
          </cell>
          <cell r="F122">
            <v>0</v>
          </cell>
          <cell r="G122">
            <v>0.12854609155400001</v>
          </cell>
          <cell r="H122">
            <v>2.4041291801300001E-2</v>
          </cell>
          <cell r="I122">
            <v>9.2052157628777405</v>
          </cell>
          <cell r="J122">
            <v>0</v>
          </cell>
          <cell r="K122">
            <v>1.3736780903084707</v>
          </cell>
          <cell r="L122">
            <v>0.25691170700655058</v>
          </cell>
          <cell r="M122">
            <v>98.369410202684975</v>
          </cell>
          <cell r="O122">
            <v>1.1021879999999999</v>
          </cell>
          <cell r="Q122">
            <v>0.63872099999999998</v>
          </cell>
          <cell r="R122">
            <v>0.46669899999999997</v>
          </cell>
          <cell r="S122">
            <v>11.778277259910974</v>
          </cell>
          <cell r="T122">
            <v>6.8255443079833915</v>
          </cell>
          <cell r="U122">
            <v>4.9872709727589051</v>
          </cell>
          <cell r="V122">
            <v>0.69028995420600003</v>
          </cell>
          <cell r="W122">
            <v>7.3766240154760521</v>
          </cell>
          <cell r="X122">
            <v>4.8751000000000003E-2</v>
          </cell>
          <cell r="Y122">
            <v>0.52096629132046446</v>
          </cell>
          <cell r="Z122">
            <v>4.3847680775000002E-3</v>
          </cell>
          <cell r="AA122">
            <v>0</v>
          </cell>
          <cell r="AB122">
            <v>0</v>
          </cell>
          <cell r="AC122">
            <v>0</v>
          </cell>
          <cell r="AD122">
            <v>2.7813939373499998</v>
          </cell>
          <cell r="AE122">
            <v>7.1667133286200002</v>
          </cell>
          <cell r="AF122">
            <v>7.9214648502199999E-3</v>
          </cell>
          <cell r="AG122">
            <v>0</v>
          </cell>
          <cell r="AH122">
            <v>6.0479413401000004</v>
          </cell>
          <cell r="AI122">
            <v>0</v>
          </cell>
          <cell r="AJ122">
            <v>0</v>
          </cell>
        </row>
        <row r="123">
          <cell r="A123">
            <v>1566</v>
          </cell>
          <cell r="B123" t="str">
            <v>Part of former Grime Cote Farm - Part B</v>
          </cell>
          <cell r="C123" t="str">
            <v>Residential</v>
          </cell>
          <cell r="D123" t="str">
            <v>Call for Sites 2018</v>
          </cell>
          <cell r="E123">
            <v>0.25990783897277703</v>
          </cell>
          <cell r="F123">
            <v>0</v>
          </cell>
          <cell r="G123">
            <v>5.4362378851600002E-4</v>
          </cell>
          <cell r="H123">
            <v>4.7384794811700001E-4</v>
          </cell>
          <cell r="I123">
            <v>0.258890367236144</v>
          </cell>
          <cell r="J123">
            <v>0</v>
          </cell>
          <cell r="K123">
            <v>0.20916021258325329</v>
          </cell>
          <cell r="L123">
            <v>0.18231383477688459</v>
          </cell>
          <cell r="M123">
            <v>99.608525952639852</v>
          </cell>
          <cell r="O123">
            <v>9.5830200000000004E-2</v>
          </cell>
          <cell r="Q123">
            <v>5.4579900000000001E-2</v>
          </cell>
          <cell r="R123">
            <v>2.4369200000000001E-2</v>
          </cell>
          <cell r="S123">
            <v>36.870838670640225</v>
          </cell>
          <cell r="T123">
            <v>20.999712904279409</v>
          </cell>
          <cell r="U123">
            <v>9.3760927320674057</v>
          </cell>
          <cell r="V123">
            <v>0.246026527257</v>
          </cell>
          <cell r="W123">
            <v>94.659140805202497</v>
          </cell>
          <cell r="X123">
            <v>1.0189999999999999E-3</v>
          </cell>
          <cell r="Y123">
            <v>0.39206204938925715</v>
          </cell>
          <cell r="Z123">
            <v>0</v>
          </cell>
          <cell r="AA123">
            <v>0</v>
          </cell>
          <cell r="AB123">
            <v>0</v>
          </cell>
          <cell r="AC123">
            <v>0</v>
          </cell>
          <cell r="AD123">
            <v>0.118593580873</v>
          </cell>
          <cell r="AE123">
            <v>0.118582580023</v>
          </cell>
          <cell r="AF123">
            <v>0</v>
          </cell>
          <cell r="AG123">
            <v>0</v>
          </cell>
          <cell r="AH123">
            <v>0.25941661933600002</v>
          </cell>
          <cell r="AI123">
            <v>0</v>
          </cell>
          <cell r="AJ123">
            <v>0</v>
          </cell>
        </row>
        <row r="124">
          <cell r="A124">
            <v>1607</v>
          </cell>
          <cell r="B124" t="str">
            <v>Leigh Lane Nurseries</v>
          </cell>
          <cell r="C124" t="str">
            <v>Residential</v>
          </cell>
          <cell r="D124" t="str">
            <v>Call for Sites 2018</v>
          </cell>
          <cell r="E124">
            <v>3.2702648057004602</v>
          </cell>
          <cell r="F124">
            <v>0</v>
          </cell>
          <cell r="G124">
            <v>0</v>
          </cell>
          <cell r="H124">
            <v>0</v>
          </cell>
          <cell r="I124">
            <v>3.2702648057004602</v>
          </cell>
          <cell r="J124">
            <v>0</v>
          </cell>
          <cell r="K124">
            <v>0</v>
          </cell>
          <cell r="L124">
            <v>0</v>
          </cell>
          <cell r="M124">
            <v>100</v>
          </cell>
          <cell r="O124">
            <v>0.110349</v>
          </cell>
          <cell r="Q124">
            <v>4.0436199999999999E-2</v>
          </cell>
          <cell r="R124">
            <v>2.4555199999999999E-2</v>
          </cell>
          <cell r="S124">
            <v>3.3743139028878821</v>
          </cell>
          <cell r="T124">
            <v>1.236480909115216</v>
          </cell>
          <cell r="U124">
            <v>0.75086274228305205</v>
          </cell>
          <cell r="V124">
            <v>0.61558673037599998</v>
          </cell>
          <cell r="W124">
            <v>18.82375792024423</v>
          </cell>
          <cell r="X124" t="str">
            <v>Not Modelled</v>
          </cell>
          <cell r="Y124" t="str">
            <v>N/A</v>
          </cell>
          <cell r="Z124">
            <v>0</v>
          </cell>
          <cell r="AA124">
            <v>0</v>
          </cell>
          <cell r="AB124">
            <v>0</v>
          </cell>
          <cell r="AC124">
            <v>0</v>
          </cell>
          <cell r="AD124">
            <v>0.27155020733700003</v>
          </cell>
          <cell r="AE124">
            <v>0.94439215109700003</v>
          </cell>
          <cell r="AF124">
            <v>0</v>
          </cell>
          <cell r="AG124">
            <v>9.2049562090899997E-2</v>
          </cell>
          <cell r="AH124">
            <v>2.1899693524200001E-2</v>
          </cell>
          <cell r="AI124">
            <v>0</v>
          </cell>
          <cell r="AJ124">
            <v>0</v>
          </cell>
        </row>
        <row r="125">
          <cell r="A125">
            <v>1638</v>
          </cell>
          <cell r="B125" t="str">
            <v>North of M62 (Northern Gateway NG1 a - A)</v>
          </cell>
          <cell r="C125" t="str">
            <v>Mixed use</v>
          </cell>
          <cell r="D125" t="str">
            <v>Call for Sites 2018</v>
          </cell>
          <cell r="E125">
            <v>489.99633925633998</v>
          </cell>
          <cell r="F125">
            <v>8.9937140871600008</v>
          </cell>
          <cell r="G125">
            <v>2.7533119849299998</v>
          </cell>
          <cell r="H125">
            <v>2.01845950445</v>
          </cell>
          <cell r="I125">
            <v>476.23085367979996</v>
          </cell>
          <cell r="J125">
            <v>1.8354655671121183</v>
          </cell>
          <cell r="K125">
            <v>0.5619046030239041</v>
          </cell>
          <cell r="L125">
            <v>0.41193358862912843</v>
          </cell>
          <cell r="M125">
            <v>97.190696241234846</v>
          </cell>
          <cell r="O125">
            <v>52.39378</v>
          </cell>
          <cell r="Q125">
            <v>25.997579999999999</v>
          </cell>
          <cell r="R125">
            <v>17.959299999999999</v>
          </cell>
          <cell r="S125">
            <v>10.692688047326484</v>
          </cell>
          <cell r="T125">
            <v>5.3056682095740006</v>
          </cell>
          <cell r="U125">
            <v>3.6651906475988283</v>
          </cell>
          <cell r="V125">
            <v>27.668419562099999</v>
          </cell>
          <cell r="W125">
            <v>5.6466584228143297</v>
          </cell>
          <cell r="X125" t="str">
            <v>Not Modelled</v>
          </cell>
          <cell r="Y125" t="str">
            <v>N/A</v>
          </cell>
          <cell r="Z125">
            <v>3.1063654537500001</v>
          </cell>
          <cell r="AA125">
            <v>5.1362185291199998</v>
          </cell>
          <cell r="AB125">
            <v>4.04455322973</v>
          </cell>
          <cell r="AC125">
            <v>8.8604821547700006</v>
          </cell>
          <cell r="AD125">
            <v>50.607716144900003</v>
          </cell>
          <cell r="AE125">
            <v>261.48341862000001</v>
          </cell>
          <cell r="AF125">
            <v>9.4156461191399998</v>
          </cell>
          <cell r="AG125">
            <v>96.519093256100007</v>
          </cell>
          <cell r="AH125">
            <v>225.73413447499999</v>
          </cell>
          <cell r="AI125">
            <v>0</v>
          </cell>
          <cell r="AJ125">
            <v>8.4239957613099996</v>
          </cell>
        </row>
        <row r="126">
          <cell r="A126">
            <v>1639</v>
          </cell>
          <cell r="B126" t="str">
            <v>North of M62 (Northern Gateway NG1 a - B)</v>
          </cell>
          <cell r="C126" t="str">
            <v>Mixed use</v>
          </cell>
          <cell r="D126" t="str">
            <v>Call for Sites 2018</v>
          </cell>
          <cell r="E126">
            <v>342.21073591156198</v>
          </cell>
          <cell r="F126">
            <v>0.11592199993799999</v>
          </cell>
          <cell r="G126">
            <v>1.1288860681799999</v>
          </cell>
          <cell r="H126">
            <v>0.166958668285</v>
          </cell>
          <cell r="I126">
            <v>340.79896917515896</v>
          </cell>
          <cell r="J126">
            <v>3.3874448628624522E-2</v>
          </cell>
          <cell r="K126">
            <v>0.32988037770730244</v>
          </cell>
          <cell r="L126">
            <v>4.8788261373584545E-2</v>
          </cell>
          <cell r="M126">
            <v>99.587456912290477</v>
          </cell>
          <cell r="O126">
            <v>35.359679999999997</v>
          </cell>
          <cell r="Q126">
            <v>15.88918</v>
          </cell>
          <cell r="R126">
            <v>10.3597</v>
          </cell>
          <cell r="S126">
            <v>10.332720832328897</v>
          </cell>
          <cell r="T126">
            <v>4.643098048246582</v>
          </cell>
          <cell r="U126">
            <v>3.027286672466428</v>
          </cell>
          <cell r="V126">
            <v>0</v>
          </cell>
          <cell r="W126">
            <v>0</v>
          </cell>
          <cell r="X126" t="str">
            <v>Not Modelled</v>
          </cell>
          <cell r="Y126" t="str">
            <v>N/A</v>
          </cell>
          <cell r="Z126">
            <v>0.21335441590400001</v>
          </cell>
          <cell r="AA126">
            <v>5.5289562670399999</v>
          </cell>
          <cell r="AB126">
            <v>5.1471340810399999</v>
          </cell>
          <cell r="AC126">
            <v>1.1523685101800001</v>
          </cell>
          <cell r="AD126">
            <v>52.424650941000003</v>
          </cell>
          <cell r="AE126">
            <v>224.13892562999999</v>
          </cell>
          <cell r="AF126">
            <v>6.44832276027</v>
          </cell>
          <cell r="AG126">
            <v>36.625377093399997</v>
          </cell>
          <cell r="AH126">
            <v>190.96756177399999</v>
          </cell>
          <cell r="AI126">
            <v>0</v>
          </cell>
          <cell r="AJ126">
            <v>1.2619195008299999</v>
          </cell>
        </row>
        <row r="127">
          <cell r="A127">
            <v>1640</v>
          </cell>
          <cell r="B127" t="str">
            <v>South of M62 (Northern Gateway NG1 b - A)</v>
          </cell>
          <cell r="C127" t="str">
            <v>Mixed use</v>
          </cell>
          <cell r="D127" t="str">
            <v>Call for Sites 2018</v>
          </cell>
          <cell r="E127">
            <v>256.29344800522</v>
          </cell>
          <cell r="F127">
            <v>1.30881515241</v>
          </cell>
          <cell r="G127">
            <v>0.14384938289900001</v>
          </cell>
          <cell r="H127">
            <v>0.30714633744800002</v>
          </cell>
          <cell r="I127">
            <v>254.53363713246301</v>
          </cell>
          <cell r="J127">
            <v>0.51067054682698831</v>
          </cell>
          <cell r="K127">
            <v>5.6126828063146658E-2</v>
          </cell>
          <cell r="L127">
            <v>0.1198416658086961</v>
          </cell>
          <cell r="M127">
            <v>99.313360959301178</v>
          </cell>
          <cell r="O127">
            <v>24.550240000000002</v>
          </cell>
          <cell r="Q127">
            <v>10.922140000000001</v>
          </cell>
          <cell r="R127">
            <v>7.1581200000000003</v>
          </cell>
          <cell r="S127">
            <v>9.5789573206334868</v>
          </cell>
          <cell r="T127">
            <v>4.2615759727800562</v>
          </cell>
          <cell r="U127">
            <v>2.7929391311845819</v>
          </cell>
          <cell r="V127">
            <v>24.8540359528</v>
          </cell>
          <cell r="W127">
            <v>9.6974917409101273</v>
          </cell>
          <cell r="X127" t="str">
            <v>Not Modelled</v>
          </cell>
          <cell r="Y127" t="str">
            <v>N/A</v>
          </cell>
          <cell r="Z127">
            <v>0.25417068814799998</v>
          </cell>
          <cell r="AA127">
            <v>5.6049131452200003</v>
          </cell>
          <cell r="AB127">
            <v>5.0433590153400001</v>
          </cell>
          <cell r="AC127">
            <v>1.4272549703399999</v>
          </cell>
          <cell r="AD127">
            <v>25.132604547100001</v>
          </cell>
          <cell r="AE127">
            <v>57.755882386099998</v>
          </cell>
          <cell r="AF127">
            <v>4.25871181633</v>
          </cell>
          <cell r="AG127">
            <v>49.108486439399996</v>
          </cell>
          <cell r="AH127">
            <v>162.900512561</v>
          </cell>
          <cell r="AI127">
            <v>0</v>
          </cell>
          <cell r="AJ127">
            <v>1.79044107838</v>
          </cell>
        </row>
        <row r="128">
          <cell r="A128">
            <v>1641</v>
          </cell>
          <cell r="B128" t="str">
            <v>South of M62 (Northern Gateway NG1 b - B)</v>
          </cell>
          <cell r="C128" t="str">
            <v>Mixed use</v>
          </cell>
          <cell r="D128" t="str">
            <v>Call for Sites 2018</v>
          </cell>
          <cell r="E128">
            <v>173.424040536566</v>
          </cell>
          <cell r="F128">
            <v>0</v>
          </cell>
          <cell r="G128">
            <v>0.160473205299</v>
          </cell>
          <cell r="H128">
            <v>0.190398265303</v>
          </cell>
          <cell r="I128">
            <v>173.07316906596398</v>
          </cell>
          <cell r="J128">
            <v>0</v>
          </cell>
          <cell r="K128">
            <v>9.2532272228523393E-2</v>
          </cell>
          <cell r="L128">
            <v>0.10978769997165129</v>
          </cell>
          <cell r="M128">
            <v>99.797680027799814</v>
          </cell>
          <cell r="O128">
            <v>20.288360000000001</v>
          </cell>
          <cell r="Q128">
            <v>9.2435600000000004</v>
          </cell>
          <cell r="R128">
            <v>5.7388700000000004</v>
          </cell>
          <cell r="S128">
            <v>11.698701020474871</v>
          </cell>
          <cell r="T128">
            <v>5.3300338127291074</v>
          </cell>
          <cell r="U128">
            <v>3.3091548220443952</v>
          </cell>
          <cell r="V128">
            <v>0</v>
          </cell>
          <cell r="W128">
            <v>0</v>
          </cell>
          <cell r="X128" t="str">
            <v>Not Modelled</v>
          </cell>
          <cell r="Y128" t="str">
            <v>N/A</v>
          </cell>
          <cell r="Z128">
            <v>0.117158673538</v>
          </cell>
          <cell r="AA128">
            <v>1.6972743845</v>
          </cell>
          <cell r="AB128">
            <v>2.30348394472</v>
          </cell>
          <cell r="AC128">
            <v>0.350869036977</v>
          </cell>
          <cell r="AD128">
            <v>18.4101970388</v>
          </cell>
          <cell r="AE128">
            <v>72.699579804699994</v>
          </cell>
          <cell r="AF128">
            <v>3.4371728484599999</v>
          </cell>
          <cell r="AG128">
            <v>40.228203134600001</v>
          </cell>
          <cell r="AH128">
            <v>88.734330684100001</v>
          </cell>
          <cell r="AI128">
            <v>0</v>
          </cell>
          <cell r="AJ128">
            <v>0.36757821999599999</v>
          </cell>
        </row>
        <row r="129">
          <cell r="A129">
            <v>1642</v>
          </cell>
          <cell r="B129" t="str">
            <v>Whitefield (Northern Gateway NG1-c)</v>
          </cell>
          <cell r="C129" t="str">
            <v>Residential</v>
          </cell>
          <cell r="D129" t="str">
            <v>Call for Sites 2018</v>
          </cell>
          <cell r="E129">
            <v>62.3566504496467</v>
          </cell>
          <cell r="F129">
            <v>0</v>
          </cell>
          <cell r="G129">
            <v>0</v>
          </cell>
          <cell r="H129">
            <v>0</v>
          </cell>
          <cell r="I129">
            <v>62.3566504496467</v>
          </cell>
          <cell r="J129">
            <v>0</v>
          </cell>
          <cell r="K129">
            <v>0</v>
          </cell>
          <cell r="L129">
            <v>0</v>
          </cell>
          <cell r="M129">
            <v>100</v>
          </cell>
          <cell r="O129">
            <v>10.252610000000001</v>
          </cell>
          <cell r="Q129">
            <v>4.3816100000000002</v>
          </cell>
          <cell r="R129">
            <v>2.4563000000000001</v>
          </cell>
          <cell r="S129">
            <v>16.441886993720153</v>
          </cell>
          <cell r="T129">
            <v>7.0266923710698217</v>
          </cell>
          <cell r="U129">
            <v>3.9391147251943468</v>
          </cell>
          <cell r="V129">
            <v>21.034694531700001</v>
          </cell>
          <cell r="W129">
            <v>33.732880743306794</v>
          </cell>
          <cell r="X129" t="str">
            <v>Not Modelled</v>
          </cell>
          <cell r="Y129" t="str">
            <v>N/A</v>
          </cell>
          <cell r="Z129">
            <v>0</v>
          </cell>
          <cell r="AA129">
            <v>3.4129523561399999</v>
          </cell>
          <cell r="AB129">
            <v>1.86652533556</v>
          </cell>
          <cell r="AC129">
            <v>0</v>
          </cell>
          <cell r="AD129">
            <v>0</v>
          </cell>
          <cell r="AE129">
            <v>36.560721219599998</v>
          </cell>
          <cell r="AF129">
            <v>1.7501435623699999</v>
          </cell>
          <cell r="AG129">
            <v>5.4643139702999999E-2</v>
          </cell>
          <cell r="AH129">
            <v>62.245701487799998</v>
          </cell>
          <cell r="AI129">
            <v>0</v>
          </cell>
          <cell r="AJ129">
            <v>0</v>
          </cell>
        </row>
        <row r="130">
          <cell r="A130">
            <v>1653</v>
          </cell>
          <cell r="B130" t="str">
            <v>North Bolton Strategic opportunity area</v>
          </cell>
          <cell r="C130" t="str">
            <v>Residential</v>
          </cell>
          <cell r="D130" t="str">
            <v>Call for Sites 2018</v>
          </cell>
          <cell r="E130">
            <v>1953.3233384279499</v>
          </cell>
          <cell r="F130">
            <v>0</v>
          </cell>
          <cell r="G130">
            <v>37.412868004499998</v>
          </cell>
          <cell r="H130">
            <v>13.7077612648</v>
          </cell>
          <cell r="I130">
            <v>1902.2027091586499</v>
          </cell>
          <cell r="J130">
            <v>0</v>
          </cell>
          <cell r="K130">
            <v>1.9153443400010861</v>
          </cell>
          <cell r="L130">
            <v>0.70176611291769619</v>
          </cell>
          <cell r="M130">
            <v>97.38288954708122</v>
          </cell>
          <cell r="O130">
            <v>234.73310000000001</v>
          </cell>
          <cell r="Q130">
            <v>93.248099999999994</v>
          </cell>
          <cell r="R130">
            <v>55.350299999999997</v>
          </cell>
          <cell r="S130">
            <v>12.017114390744702</v>
          </cell>
          <cell r="T130">
            <v>4.7738179422484555</v>
          </cell>
          <cell r="U130">
            <v>2.8336476051397796</v>
          </cell>
          <cell r="V130">
            <v>0</v>
          </cell>
          <cell r="W130">
            <v>0</v>
          </cell>
          <cell r="X130">
            <v>0</v>
          </cell>
          <cell r="Y130">
            <v>0</v>
          </cell>
          <cell r="Z130">
            <v>8.5713461435900005</v>
          </cell>
          <cell r="AA130">
            <v>6.2903557192499999</v>
          </cell>
          <cell r="AB130">
            <v>5.3995874802600001</v>
          </cell>
          <cell r="AC130">
            <v>12.0596812224</v>
          </cell>
          <cell r="AD130">
            <v>117.600277612</v>
          </cell>
          <cell r="AE130">
            <v>442.31930893499998</v>
          </cell>
          <cell r="AF130">
            <v>11.253656511000001</v>
          </cell>
          <cell r="AG130">
            <v>319.26847545200002</v>
          </cell>
          <cell r="AH130">
            <v>1349.4334307700001</v>
          </cell>
          <cell r="AI130">
            <v>149.694967975</v>
          </cell>
          <cell r="AJ130">
            <v>48.4851430071</v>
          </cell>
        </row>
        <row r="131">
          <cell r="A131">
            <v>1668</v>
          </cell>
          <cell r="B131" t="str">
            <v>Elton Reservoir Area</v>
          </cell>
          <cell r="C131" t="str">
            <v>Residential</v>
          </cell>
          <cell r="D131" t="str">
            <v>Call for Sites 2018</v>
          </cell>
          <cell r="E131">
            <v>266.779800281674</v>
          </cell>
          <cell r="F131">
            <v>4.3602942097200001</v>
          </cell>
          <cell r="G131">
            <v>1.65191712516</v>
          </cell>
          <cell r="H131">
            <v>8.6148656924299996</v>
          </cell>
          <cell r="I131">
            <v>252.15272325436399</v>
          </cell>
          <cell r="J131">
            <v>1.6344169255379428</v>
          </cell>
          <cell r="K131">
            <v>0.61920622304082129</v>
          </cell>
          <cell r="L131">
            <v>3.2292046411812922</v>
          </cell>
          <cell r="M131">
            <v>94.517172210239949</v>
          </cell>
          <cell r="O131">
            <v>42.936399999999999</v>
          </cell>
          <cell r="Q131">
            <v>22.403599999999997</v>
          </cell>
          <cell r="R131">
            <v>16.829899999999999</v>
          </cell>
          <cell r="S131">
            <v>16.094321966905468</v>
          </cell>
          <cell r="T131">
            <v>8.3977872298973217</v>
          </cell>
          <cell r="U131">
            <v>6.3085360968973259</v>
          </cell>
          <cell r="V131">
            <v>45.190795870199999</v>
          </cell>
          <cell r="W131">
            <v>16.939361909142377</v>
          </cell>
          <cell r="X131">
            <v>1.539847</v>
          </cell>
          <cell r="Y131">
            <v>0.57719774824562586</v>
          </cell>
          <cell r="Z131">
            <v>0</v>
          </cell>
          <cell r="AA131">
            <v>3.2972189352600001</v>
          </cell>
          <cell r="AB131">
            <v>2.9698778939700001</v>
          </cell>
          <cell r="AC131">
            <v>0.13849232419400001</v>
          </cell>
          <cell r="AD131">
            <v>41.698169974499997</v>
          </cell>
          <cell r="AE131">
            <v>113.774611455</v>
          </cell>
          <cell r="AF131">
            <v>4.3405975596999999</v>
          </cell>
          <cell r="AG131">
            <v>147.10729733700001</v>
          </cell>
          <cell r="AH131">
            <v>90.222900093899995</v>
          </cell>
          <cell r="AI131">
            <v>0</v>
          </cell>
          <cell r="AJ131">
            <v>1.2464922060400001</v>
          </cell>
        </row>
        <row r="132">
          <cell r="A132">
            <v>1684</v>
          </cell>
          <cell r="B132" t="str">
            <v>Walshaw</v>
          </cell>
          <cell r="C132" t="str">
            <v>Residential</v>
          </cell>
          <cell r="D132" t="str">
            <v>Call for Sites 2018</v>
          </cell>
          <cell r="E132">
            <v>88.413244375391301</v>
          </cell>
          <cell r="F132">
            <v>0</v>
          </cell>
          <cell r="G132">
            <v>0</v>
          </cell>
          <cell r="H132">
            <v>0</v>
          </cell>
          <cell r="I132">
            <v>88.413244375391301</v>
          </cell>
          <cell r="J132">
            <v>0</v>
          </cell>
          <cell r="K132">
            <v>0</v>
          </cell>
          <cell r="L132">
            <v>0</v>
          </cell>
          <cell r="M132">
            <v>100</v>
          </cell>
          <cell r="O132">
            <v>14.99062</v>
          </cell>
          <cell r="Q132">
            <v>9.0675699999999999</v>
          </cell>
          <cell r="R132">
            <v>6.7919099999999997</v>
          </cell>
          <cell r="S132">
            <v>16.955174652738396</v>
          </cell>
          <cell r="T132">
            <v>10.255895555082517</v>
          </cell>
          <cell r="U132">
            <v>7.6820051656089223</v>
          </cell>
          <cell r="V132">
            <v>14.966174690900001</v>
          </cell>
          <cell r="W132">
            <v>16.927525730597036</v>
          </cell>
          <cell r="X132" t="str">
            <v>Not Modelled</v>
          </cell>
          <cell r="Y132" t="str">
            <v>N/A</v>
          </cell>
          <cell r="Z132">
            <v>0</v>
          </cell>
          <cell r="AA132">
            <v>0</v>
          </cell>
          <cell r="AB132">
            <v>0</v>
          </cell>
          <cell r="AC132">
            <v>0</v>
          </cell>
          <cell r="AD132">
            <v>13.3277253068</v>
          </cell>
          <cell r="AE132">
            <v>62.266863049299999</v>
          </cell>
          <cell r="AF132">
            <v>1.0647306485700001</v>
          </cell>
          <cell r="AG132">
            <v>10.1823240951</v>
          </cell>
          <cell r="AH132">
            <v>58.935879823900002</v>
          </cell>
          <cell r="AI132">
            <v>0</v>
          </cell>
          <cell r="AJ132">
            <v>0</v>
          </cell>
        </row>
        <row r="133">
          <cell r="A133">
            <v>1685</v>
          </cell>
          <cell r="B133" t="str">
            <v>Holcombe Brook</v>
          </cell>
          <cell r="C133" t="str">
            <v>Residential</v>
          </cell>
          <cell r="D133" t="str">
            <v>Call for Sites 2018</v>
          </cell>
          <cell r="E133">
            <v>6.0203775451143899</v>
          </cell>
          <cell r="F133">
            <v>0</v>
          </cell>
          <cell r="G133">
            <v>0</v>
          </cell>
          <cell r="H133">
            <v>0</v>
          </cell>
          <cell r="I133">
            <v>6.0203775451143899</v>
          </cell>
          <cell r="J133">
            <v>0</v>
          </cell>
          <cell r="K133">
            <v>0</v>
          </cell>
          <cell r="L133">
            <v>0</v>
          </cell>
          <cell r="M133">
            <v>100</v>
          </cell>
          <cell r="O133">
            <v>1.4306369999999999</v>
          </cell>
          <cell r="Q133">
            <v>0.43578800000000001</v>
          </cell>
          <cell r="R133">
            <v>0.15182699999999999</v>
          </cell>
          <cell r="S133">
            <v>23.763243904212942</v>
          </cell>
          <cell r="T133">
            <v>7.2385493556570601</v>
          </cell>
          <cell r="U133">
            <v>2.5218850290080139</v>
          </cell>
          <cell r="V133">
            <v>0</v>
          </cell>
          <cell r="W133">
            <v>0</v>
          </cell>
          <cell r="X133" t="str">
            <v>Not Modelled</v>
          </cell>
          <cell r="Y133" t="str">
            <v>N/A</v>
          </cell>
          <cell r="Z133">
            <v>0</v>
          </cell>
          <cell r="AA133">
            <v>7.4016290964000003E-2</v>
          </cell>
          <cell r="AB133">
            <v>3.1616290964000003E-2</v>
          </cell>
          <cell r="AC133">
            <v>0</v>
          </cell>
          <cell r="AD133">
            <v>1.9894240922999999</v>
          </cell>
          <cell r="AE133">
            <v>5.0702969659399999</v>
          </cell>
          <cell r="AF133">
            <v>0.144862530548</v>
          </cell>
          <cell r="AG133">
            <v>2.1002444685600001</v>
          </cell>
          <cell r="AH133">
            <v>3.52778298013</v>
          </cell>
          <cell r="AI133">
            <v>0</v>
          </cell>
          <cell r="AJ133">
            <v>0</v>
          </cell>
        </row>
        <row r="134">
          <cell r="A134">
            <v>1686</v>
          </cell>
          <cell r="B134" t="str">
            <v>Seedfield</v>
          </cell>
          <cell r="C134" t="str">
            <v>Residential</v>
          </cell>
          <cell r="D134" t="str">
            <v>Call for Sites 2018</v>
          </cell>
          <cell r="E134">
            <v>6.9939810259053203</v>
          </cell>
          <cell r="F134">
            <v>0</v>
          </cell>
          <cell r="G134">
            <v>0</v>
          </cell>
          <cell r="H134">
            <v>0</v>
          </cell>
          <cell r="I134">
            <v>6.9939810259053203</v>
          </cell>
          <cell r="J134">
            <v>0</v>
          </cell>
          <cell r="K134">
            <v>0</v>
          </cell>
          <cell r="L134">
            <v>0</v>
          </cell>
          <cell r="M134">
            <v>100</v>
          </cell>
          <cell r="O134">
            <v>1.017123</v>
          </cell>
          <cell r="Q134">
            <v>0.299516</v>
          </cell>
          <cell r="R134">
            <v>0.14562800000000001</v>
          </cell>
          <cell r="S134">
            <v>14.542833276679367</v>
          </cell>
          <cell r="T134">
            <v>4.2824823071525246</v>
          </cell>
          <cell r="U134">
            <v>2.08219037856411</v>
          </cell>
          <cell r="V134">
            <v>0</v>
          </cell>
          <cell r="W134">
            <v>0</v>
          </cell>
          <cell r="X134">
            <v>0</v>
          </cell>
          <cell r="Y134">
            <v>0</v>
          </cell>
          <cell r="Z134">
            <v>0</v>
          </cell>
          <cell r="AA134">
            <v>0</v>
          </cell>
          <cell r="AB134">
            <v>0</v>
          </cell>
          <cell r="AC134">
            <v>0</v>
          </cell>
          <cell r="AD134">
            <v>6.5308612440600003E-2</v>
          </cell>
          <cell r="AE134">
            <v>0.53988808960699997</v>
          </cell>
          <cell r="AF134">
            <v>8.0688201736200005E-2</v>
          </cell>
          <cell r="AG134">
            <v>0</v>
          </cell>
          <cell r="AH134">
            <v>6.9939810259100001</v>
          </cell>
          <cell r="AI134">
            <v>0</v>
          </cell>
          <cell r="AJ134">
            <v>0</v>
          </cell>
        </row>
        <row r="135">
          <cell r="A135">
            <v>1687</v>
          </cell>
          <cell r="B135" t="str">
            <v>Baldingstone (Gin Hall and Bevis Green)</v>
          </cell>
          <cell r="C135" t="str">
            <v>Mixed use</v>
          </cell>
          <cell r="D135" t="str">
            <v>Call for Sites 2018</v>
          </cell>
          <cell r="E135">
            <v>32.712360028884497</v>
          </cell>
          <cell r="F135">
            <v>0</v>
          </cell>
          <cell r="G135">
            <v>0</v>
          </cell>
          <cell r="H135">
            <v>0</v>
          </cell>
          <cell r="I135">
            <v>32.712360028884497</v>
          </cell>
          <cell r="J135">
            <v>0</v>
          </cell>
          <cell r="K135">
            <v>0</v>
          </cell>
          <cell r="L135">
            <v>0</v>
          </cell>
          <cell r="M135">
            <v>100</v>
          </cell>
          <cell r="O135">
            <v>4.033925</v>
          </cell>
          <cell r="Q135">
            <v>2.1121449999999999</v>
          </cell>
          <cell r="R135">
            <v>1.4812700000000001</v>
          </cell>
          <cell r="S135">
            <v>12.331500987510861</v>
          </cell>
          <cell r="T135">
            <v>6.4567184945843392</v>
          </cell>
          <cell r="U135">
            <v>4.528166108137909</v>
          </cell>
          <cell r="V135">
            <v>2.24009646858</v>
          </cell>
          <cell r="W135">
            <v>6.8478595448388013</v>
          </cell>
          <cell r="X135" t="str">
            <v>Not Modelled</v>
          </cell>
          <cell r="Y135" t="str">
            <v>N/A</v>
          </cell>
          <cell r="Z135">
            <v>0</v>
          </cell>
          <cell r="AA135">
            <v>0.223375341507</v>
          </cell>
          <cell r="AB135">
            <v>0.23187243557199999</v>
          </cell>
          <cell r="AC135">
            <v>0</v>
          </cell>
          <cell r="AD135">
            <v>1.5414628643699999</v>
          </cell>
          <cell r="AE135">
            <v>15.963467556399999</v>
          </cell>
          <cell r="AF135">
            <v>4.6141876764299997E-2</v>
          </cell>
          <cell r="AG135">
            <v>0</v>
          </cell>
          <cell r="AH135">
            <v>26.4125265642</v>
          </cell>
          <cell r="AI135">
            <v>0</v>
          </cell>
          <cell r="AJ135">
            <v>0</v>
          </cell>
        </row>
        <row r="136">
          <cell r="A136">
            <v>1711</v>
          </cell>
          <cell r="B136" t="str">
            <v>Withins Reservoir</v>
          </cell>
          <cell r="C136" t="str">
            <v>Residential</v>
          </cell>
          <cell r="D136" t="str">
            <v>Call for Sites 2018</v>
          </cell>
          <cell r="E136">
            <v>3.4088204785935101</v>
          </cell>
          <cell r="F136">
            <v>3.3748297520900003E-5</v>
          </cell>
          <cell r="G136">
            <v>0</v>
          </cell>
          <cell r="H136">
            <v>1.65725284066E-2</v>
          </cell>
          <cell r="I136">
            <v>3.3922142018893893</v>
          </cell>
          <cell r="J136">
            <v>9.900285958979176E-4</v>
          </cell>
          <cell r="K136">
            <v>0</v>
          </cell>
          <cell r="L136">
            <v>0.48616606567201437</v>
          </cell>
          <cell r="M136">
            <v>99.512843905732083</v>
          </cell>
          <cell r="O136">
            <v>2.8794730000000004</v>
          </cell>
          <cell r="Q136">
            <v>2.6816110000000002</v>
          </cell>
          <cell r="R136">
            <v>2.4765000000000001</v>
          </cell>
          <cell r="S136">
            <v>84.471242122673459</v>
          </cell>
          <cell r="T136">
            <v>78.666829680231245</v>
          </cell>
          <cell r="U136">
            <v>72.649763035389057</v>
          </cell>
          <cell r="V136">
            <v>0.94541575803699995</v>
          </cell>
          <cell r="W136">
            <v>27.734395635497982</v>
          </cell>
          <cell r="X136" t="str">
            <v>Not Modelled</v>
          </cell>
          <cell r="Y136" t="str">
            <v>N/A</v>
          </cell>
          <cell r="Z136">
            <v>0</v>
          </cell>
          <cell r="AA136">
            <v>0</v>
          </cell>
          <cell r="AB136">
            <v>0</v>
          </cell>
          <cell r="AC136">
            <v>0</v>
          </cell>
          <cell r="AD136">
            <v>1.42042880526</v>
          </cell>
          <cell r="AE136">
            <v>1.43799205712</v>
          </cell>
          <cell r="AF136">
            <v>0</v>
          </cell>
          <cell r="AG136">
            <v>0.91049840764400003</v>
          </cell>
          <cell r="AH136">
            <v>0</v>
          </cell>
          <cell r="AI136">
            <v>0</v>
          </cell>
          <cell r="AJ136">
            <v>0</v>
          </cell>
        </row>
        <row r="137">
          <cell r="A137">
            <v>1718</v>
          </cell>
          <cell r="B137" t="str">
            <v>Site Adjacent to Manchester, Bolton and Bury Canal and River Irwell, Radcliffe</v>
          </cell>
          <cell r="C137" t="str">
            <v>Mixed use</v>
          </cell>
          <cell r="D137" t="str">
            <v>Call for Sites 2018</v>
          </cell>
          <cell r="E137">
            <v>2.8157995320710798</v>
          </cell>
          <cell r="F137">
            <v>0</v>
          </cell>
          <cell r="G137">
            <v>0</v>
          </cell>
          <cell r="H137">
            <v>0</v>
          </cell>
          <cell r="I137">
            <v>2.8157995320710798</v>
          </cell>
          <cell r="J137">
            <v>0</v>
          </cell>
          <cell r="K137">
            <v>0</v>
          </cell>
          <cell r="L137">
            <v>0</v>
          </cell>
          <cell r="M137">
            <v>100</v>
          </cell>
          <cell r="O137">
            <v>0.44419769999999997</v>
          </cell>
          <cell r="Q137">
            <v>0.1014157</v>
          </cell>
          <cell r="R137">
            <v>2.8556999999999999E-2</v>
          </cell>
          <cell r="S137">
            <v>15.775189069417994</v>
          </cell>
          <cell r="T137">
            <v>3.6016661997740522</v>
          </cell>
          <cell r="U137">
            <v>1.0141702090203746</v>
          </cell>
          <cell r="V137">
            <v>0</v>
          </cell>
          <cell r="W137">
            <v>0</v>
          </cell>
          <cell r="X137">
            <v>0</v>
          </cell>
          <cell r="Y137">
            <v>0</v>
          </cell>
          <cell r="Z137">
            <v>0</v>
          </cell>
          <cell r="AA137">
            <v>8.0322335735E-2</v>
          </cell>
          <cell r="AB137">
            <v>2.8556953441999999E-2</v>
          </cell>
          <cell r="AC137">
            <v>0</v>
          </cell>
          <cell r="AD137">
            <v>0.89938032325999995</v>
          </cell>
          <cell r="AE137">
            <v>1.78540296171</v>
          </cell>
          <cell r="AF137">
            <v>2.6179187169400001E-2</v>
          </cell>
          <cell r="AG137">
            <v>0</v>
          </cell>
          <cell r="AH137">
            <v>1.29944101759</v>
          </cell>
          <cell r="AI137">
            <v>0</v>
          </cell>
          <cell r="AJ137">
            <v>0</v>
          </cell>
        </row>
        <row r="138">
          <cell r="A138">
            <v>1722</v>
          </cell>
          <cell r="B138" t="str">
            <v>Part of site OA3 Walshaw (Bury) from the Emerging Greater Manchester Spatial Framework</v>
          </cell>
          <cell r="C138" t="str">
            <v>Residential</v>
          </cell>
          <cell r="D138" t="str">
            <v>Call for Sites 2018</v>
          </cell>
          <cell r="E138">
            <v>6.2858103641152097</v>
          </cell>
          <cell r="F138">
            <v>0</v>
          </cell>
          <cell r="G138">
            <v>0</v>
          </cell>
          <cell r="H138">
            <v>0</v>
          </cell>
          <cell r="I138">
            <v>6.2858103641152097</v>
          </cell>
          <cell r="J138">
            <v>0</v>
          </cell>
          <cell r="K138">
            <v>0</v>
          </cell>
          <cell r="L138">
            <v>0</v>
          </cell>
          <cell r="M138">
            <v>100</v>
          </cell>
          <cell r="O138">
            <v>0.92364100000000005</v>
          </cell>
          <cell r="Q138">
            <v>0.56199500000000002</v>
          </cell>
          <cell r="R138">
            <v>0.23092699999999999</v>
          </cell>
          <cell r="S138">
            <v>14.694064034653895</v>
          </cell>
          <cell r="T138">
            <v>8.940692885174343</v>
          </cell>
          <cell r="U138">
            <v>3.6737824818631046</v>
          </cell>
          <cell r="V138">
            <v>3.3290689200500001</v>
          </cell>
          <cell r="W138">
            <v>52.961650562275587</v>
          </cell>
          <cell r="X138" t="str">
            <v>Not Modelled</v>
          </cell>
          <cell r="Y138" t="str">
            <v>N/A</v>
          </cell>
          <cell r="Z138">
            <v>0</v>
          </cell>
          <cell r="AA138">
            <v>0</v>
          </cell>
          <cell r="AB138">
            <v>0</v>
          </cell>
          <cell r="AC138">
            <v>0</v>
          </cell>
          <cell r="AD138">
            <v>1.4880839916599999</v>
          </cell>
          <cell r="AE138">
            <v>4.4639829953400003</v>
          </cell>
          <cell r="AF138">
            <v>0.49214813276800001</v>
          </cell>
          <cell r="AG138">
            <v>0.224552059656</v>
          </cell>
          <cell r="AH138">
            <v>5.9565967332199996</v>
          </cell>
          <cell r="AI138">
            <v>0</v>
          </cell>
          <cell r="AJ138">
            <v>0</v>
          </cell>
        </row>
        <row r="139">
          <cell r="A139">
            <v>1726</v>
          </cell>
          <cell r="B139" t="str">
            <v>Part of site OA3 Walshaw (Bury) from the Emerging Greater Manchester Spatial Framwework</v>
          </cell>
          <cell r="C139" t="str">
            <v>Residential</v>
          </cell>
          <cell r="D139" t="str">
            <v>Call for Sites 2018</v>
          </cell>
          <cell r="E139">
            <v>0.72132317548415303</v>
          </cell>
          <cell r="F139">
            <v>0</v>
          </cell>
          <cell r="G139">
            <v>0</v>
          </cell>
          <cell r="H139">
            <v>0</v>
          </cell>
          <cell r="I139">
            <v>0.72132317548415303</v>
          </cell>
          <cell r="J139">
            <v>0</v>
          </cell>
          <cell r="K139">
            <v>0</v>
          </cell>
          <cell r="L139">
            <v>0</v>
          </cell>
          <cell r="M139">
            <v>100</v>
          </cell>
          <cell r="O139">
            <v>2.2127620000000001E-2</v>
          </cell>
          <cell r="Q139">
            <v>1.5880459999999999E-2</v>
          </cell>
          <cell r="R139">
            <v>1.2016600000000001E-2</v>
          </cell>
          <cell r="S139">
            <v>3.0676430138471447</v>
          </cell>
          <cell r="T139">
            <v>2.2015735165227452</v>
          </cell>
          <cell r="U139">
            <v>1.6659107052722162</v>
          </cell>
          <cell r="V139">
            <v>0</v>
          </cell>
          <cell r="W139">
            <v>0</v>
          </cell>
          <cell r="X139" t="str">
            <v>Not Modelled</v>
          </cell>
          <cell r="Y139" t="str">
            <v>N/A</v>
          </cell>
          <cell r="Z139">
            <v>0</v>
          </cell>
          <cell r="AA139">
            <v>0</v>
          </cell>
          <cell r="AB139">
            <v>0</v>
          </cell>
          <cell r="AC139">
            <v>0</v>
          </cell>
          <cell r="AD139">
            <v>4.5506055994800003E-2</v>
          </cell>
          <cell r="AE139">
            <v>7.8514939894499994E-2</v>
          </cell>
          <cell r="AF139">
            <v>0</v>
          </cell>
          <cell r="AG139">
            <v>0</v>
          </cell>
          <cell r="AH139">
            <v>0.72132317548400005</v>
          </cell>
          <cell r="AI139">
            <v>0</v>
          </cell>
          <cell r="AJ139">
            <v>0</v>
          </cell>
        </row>
        <row r="140">
          <cell r="A140">
            <v>1737</v>
          </cell>
          <cell r="B140" t="str">
            <v>Land at Buckley Fold, West of Elton Reservoir, Bury</v>
          </cell>
          <cell r="C140" t="str">
            <v>Residential</v>
          </cell>
          <cell r="D140" t="str">
            <v>Call for Sites 2018</v>
          </cell>
          <cell r="E140">
            <v>1.0371871933482399</v>
          </cell>
          <cell r="F140">
            <v>0</v>
          </cell>
          <cell r="G140">
            <v>0</v>
          </cell>
          <cell r="H140">
            <v>0</v>
          </cell>
          <cell r="I140">
            <v>1.0371871933482399</v>
          </cell>
          <cell r="J140">
            <v>0</v>
          </cell>
          <cell r="K140">
            <v>0</v>
          </cell>
          <cell r="L140">
            <v>0</v>
          </cell>
          <cell r="M140">
            <v>100</v>
          </cell>
          <cell r="O140">
            <v>9.378800000000001E-2</v>
          </cell>
          <cell r="Q140">
            <v>3.9893700000000004E-2</v>
          </cell>
          <cell r="R140">
            <v>2.7155100000000001E-2</v>
          </cell>
          <cell r="S140">
            <v>9.0425335562845017</v>
          </cell>
          <cell r="T140">
            <v>3.8463355752798551</v>
          </cell>
          <cell r="U140">
            <v>2.618148408903711</v>
          </cell>
          <cell r="V140">
            <v>0</v>
          </cell>
          <cell r="W140">
            <v>0</v>
          </cell>
          <cell r="X140" t="str">
            <v>Not Modelled</v>
          </cell>
          <cell r="Y140" t="str">
            <v>N/A</v>
          </cell>
          <cell r="Z140">
            <v>0</v>
          </cell>
          <cell r="AA140">
            <v>3.9893662448400001E-2</v>
          </cell>
          <cell r="AB140">
            <v>2.7155083577599999E-2</v>
          </cell>
          <cell r="AC140">
            <v>0</v>
          </cell>
          <cell r="AD140">
            <v>0.53707743126100005</v>
          </cell>
          <cell r="AE140">
            <v>1.0371871933500001</v>
          </cell>
          <cell r="AF140">
            <v>1.29518044084E-2</v>
          </cell>
          <cell r="AG140">
            <v>0.19755805193100001</v>
          </cell>
          <cell r="AH140">
            <v>0</v>
          </cell>
          <cell r="AI140">
            <v>0</v>
          </cell>
          <cell r="AJ140">
            <v>0</v>
          </cell>
        </row>
        <row r="141">
          <cell r="A141">
            <v>1742</v>
          </cell>
          <cell r="B141" t="str">
            <v>Land lying to the east of Dovedale Road, Breightmet, Bolton</v>
          </cell>
          <cell r="C141" t="str">
            <v>Residential</v>
          </cell>
          <cell r="D141" t="str">
            <v>Call for Sites 2018</v>
          </cell>
          <cell r="E141">
            <v>5.0122100151562501</v>
          </cell>
          <cell r="F141">
            <v>0</v>
          </cell>
          <cell r="G141">
            <v>0</v>
          </cell>
          <cell r="H141">
            <v>0</v>
          </cell>
          <cell r="I141">
            <v>5.0122100151562501</v>
          </cell>
          <cell r="J141">
            <v>0</v>
          </cell>
          <cell r="K141">
            <v>0</v>
          </cell>
          <cell r="L141">
            <v>0</v>
          </cell>
          <cell r="M141">
            <v>100</v>
          </cell>
          <cell r="O141">
            <v>0.25425345999999999</v>
          </cell>
          <cell r="Q141">
            <v>5.6171459999999999E-2</v>
          </cell>
          <cell r="R141">
            <v>4.8913999999999999E-2</v>
          </cell>
          <cell r="S141">
            <v>5.0726816959219923</v>
          </cell>
          <cell r="T141">
            <v>1.1206924656019013</v>
          </cell>
          <cell r="U141">
            <v>0.97589685691722072</v>
          </cell>
          <cell r="V141">
            <v>0</v>
          </cell>
          <cell r="W141">
            <v>0</v>
          </cell>
          <cell r="X141" t="str">
            <v>Not Modelled</v>
          </cell>
          <cell r="Y141" t="str">
            <v>N/A</v>
          </cell>
          <cell r="Z141">
            <v>0</v>
          </cell>
          <cell r="AA141">
            <v>0</v>
          </cell>
          <cell r="AB141">
            <v>0</v>
          </cell>
          <cell r="AC141">
            <v>0</v>
          </cell>
          <cell r="AD141">
            <v>0</v>
          </cell>
          <cell r="AE141">
            <v>0</v>
          </cell>
          <cell r="AF141">
            <v>0</v>
          </cell>
          <cell r="AG141">
            <v>1.8354777556099999</v>
          </cell>
          <cell r="AH141">
            <v>0.85915866995199996</v>
          </cell>
          <cell r="AI141">
            <v>0</v>
          </cell>
          <cell r="AJ141">
            <v>0</v>
          </cell>
        </row>
        <row r="142">
          <cell r="A142">
            <v>1760</v>
          </cell>
          <cell r="B142" t="str">
            <v>Land at Touch Road Farm</v>
          </cell>
          <cell r="C142" t="str">
            <v>Residential</v>
          </cell>
          <cell r="D142" t="str">
            <v>Call for Sites 2018</v>
          </cell>
          <cell r="E142">
            <v>4.6906842251304601</v>
          </cell>
          <cell r="F142">
            <v>0</v>
          </cell>
          <cell r="G142">
            <v>0</v>
          </cell>
          <cell r="H142">
            <v>0</v>
          </cell>
          <cell r="I142">
            <v>4.6906842251304601</v>
          </cell>
          <cell r="J142">
            <v>0</v>
          </cell>
          <cell r="K142">
            <v>0</v>
          </cell>
          <cell r="L142">
            <v>0</v>
          </cell>
          <cell r="M142">
            <v>100</v>
          </cell>
          <cell r="O142">
            <v>0.81773999999999991</v>
          </cell>
          <cell r="Q142">
            <v>0.50655499999999998</v>
          </cell>
          <cell r="R142">
            <v>0.36563400000000001</v>
          </cell>
          <cell r="S142">
            <v>17.433277550830155</v>
          </cell>
          <cell r="T142">
            <v>10.799170775259581</v>
          </cell>
          <cell r="U142">
            <v>7.7948969159148795</v>
          </cell>
          <cell r="V142">
            <v>2.6633024677099999</v>
          </cell>
          <cell r="W142">
            <v>56.7785495651421</v>
          </cell>
          <cell r="X142" t="str">
            <v>Not Modelled</v>
          </cell>
          <cell r="Y142" t="str">
            <v>N/A</v>
          </cell>
          <cell r="Z142">
            <v>0</v>
          </cell>
          <cell r="AA142">
            <v>3.3830653804499997E-2</v>
          </cell>
          <cell r="AB142">
            <v>0.12551141558699999</v>
          </cell>
          <cell r="AC142">
            <v>0</v>
          </cell>
          <cell r="AD142">
            <v>0.14012829724299999</v>
          </cell>
          <cell r="AE142">
            <v>4.3852305814800001</v>
          </cell>
          <cell r="AF142">
            <v>0.16728437738400001</v>
          </cell>
          <cell r="AG142">
            <v>4.4745387496899998</v>
          </cell>
          <cell r="AH142">
            <v>0.185094878022</v>
          </cell>
          <cell r="AI142">
            <v>0</v>
          </cell>
          <cell r="AJ142">
            <v>0</v>
          </cell>
        </row>
        <row r="143">
          <cell r="A143">
            <v>1761</v>
          </cell>
          <cell r="B143" t="str">
            <v>Land on the south west side of Ringley Road West, Radcliffe, Manchester, M26 1DE</v>
          </cell>
          <cell r="C143" t="str">
            <v>Residential</v>
          </cell>
          <cell r="D143" t="str">
            <v>Call for Sites 2018</v>
          </cell>
          <cell r="E143">
            <v>2.04545976055917</v>
          </cell>
          <cell r="F143">
            <v>0</v>
          </cell>
          <cell r="G143">
            <v>0</v>
          </cell>
          <cell r="H143">
            <v>0</v>
          </cell>
          <cell r="I143">
            <v>2.04545976055917</v>
          </cell>
          <cell r="J143">
            <v>0</v>
          </cell>
          <cell r="K143">
            <v>0</v>
          </cell>
          <cell r="L143">
            <v>0</v>
          </cell>
          <cell r="M143">
            <v>100</v>
          </cell>
          <cell r="O143">
            <v>0.11795132999999999</v>
          </cell>
          <cell r="Q143">
            <v>5.5933299999999997E-3</v>
          </cell>
          <cell r="R143">
            <v>0</v>
          </cell>
          <cell r="S143">
            <v>5.7664947643729487</v>
          </cell>
          <cell r="T143">
            <v>0.27345099169640685</v>
          </cell>
          <cell r="U143">
            <v>0</v>
          </cell>
          <cell r="V143">
            <v>0</v>
          </cell>
          <cell r="W143">
            <v>0</v>
          </cell>
          <cell r="X143" t="str">
            <v>Not Modelled</v>
          </cell>
          <cell r="Y143" t="str">
            <v>N/A</v>
          </cell>
          <cell r="Z143">
            <v>0</v>
          </cell>
          <cell r="AA143">
            <v>5.5933312640999997E-3</v>
          </cell>
          <cell r="AB143">
            <v>0</v>
          </cell>
          <cell r="AC143">
            <v>0</v>
          </cell>
          <cell r="AD143">
            <v>0</v>
          </cell>
          <cell r="AE143">
            <v>2.04028466788</v>
          </cell>
          <cell r="AF143">
            <v>0</v>
          </cell>
          <cell r="AG143">
            <v>5.6698994635100001E-4</v>
          </cell>
          <cell r="AH143">
            <v>1.81453527869</v>
          </cell>
          <cell r="AI143">
            <v>0</v>
          </cell>
          <cell r="AJ143">
            <v>0</v>
          </cell>
        </row>
        <row r="144">
          <cell r="A144" t="str">
            <v>GM Allocation 1a</v>
          </cell>
          <cell r="B144" t="str">
            <v>Heywood / Pilsworth</v>
          </cell>
          <cell r="C144" t="str">
            <v>Mixed use</v>
          </cell>
          <cell r="D144" t="str">
            <v>GMSF allocation 2019</v>
          </cell>
          <cell r="E144">
            <v>640.42100000000005</v>
          </cell>
          <cell r="F144">
            <v>8.9860000000000007</v>
          </cell>
          <cell r="G144">
            <v>9.6746999999999996</v>
          </cell>
          <cell r="H144">
            <v>3.2021700000000002</v>
          </cell>
          <cell r="I144">
            <v>618.55813000000001</v>
          </cell>
          <cell r="J144">
            <v>1.4031394972994327</v>
          </cell>
          <cell r="K144">
            <v>1.5106781320412666</v>
          </cell>
          <cell r="L144">
            <v>0.50001014957348366</v>
          </cell>
          <cell r="M144">
            <v>96.586172221085803</v>
          </cell>
          <cell r="O144">
            <v>61.04887995747</v>
          </cell>
          <cell r="Q144">
            <v>27.970179957470002</v>
          </cell>
          <cell r="R144">
            <v>18.6434082737</v>
          </cell>
          <cell r="S144">
            <v>9.5326168188535334</v>
          </cell>
          <cell r="T144">
            <v>4.3674676435454174</v>
          </cell>
          <cell r="U144">
            <v>2.9111175732369801</v>
          </cell>
          <cell r="V144">
            <v>22.3509268062</v>
          </cell>
          <cell r="W144">
            <v>3.4900365238179258</v>
          </cell>
          <cell r="X144" t="str">
            <v>Not Modelled</v>
          </cell>
          <cell r="Y144" t="str">
            <v>N/A</v>
          </cell>
          <cell r="Z144">
            <v>2.38222012084</v>
          </cell>
          <cell r="AA144">
            <v>8.5831603830500001</v>
          </cell>
          <cell r="AB144">
            <v>7.9013776348200002</v>
          </cell>
          <cell r="AC144">
            <v>7.1597412902500004</v>
          </cell>
          <cell r="AD144">
            <v>85.392664127000003</v>
          </cell>
          <cell r="AE144">
            <v>408.88811457899999</v>
          </cell>
          <cell r="AF144">
            <v>12.1601801281</v>
          </cell>
          <cell r="AG144">
            <v>131.717163433</v>
          </cell>
          <cell r="AH144">
            <v>244.63806025299999</v>
          </cell>
          <cell r="AI144">
            <v>0</v>
          </cell>
          <cell r="AJ144">
            <v>7.83091815508</v>
          </cell>
        </row>
        <row r="145">
          <cell r="A145" t="str">
            <v>GM Allocation 1b</v>
          </cell>
          <cell r="B145" t="str">
            <v>Whitefield</v>
          </cell>
          <cell r="C145" t="str">
            <v>Mixed use</v>
          </cell>
          <cell r="D145" t="str">
            <v>GMSF allocation 2019</v>
          </cell>
          <cell r="E145">
            <v>62.707700000000003</v>
          </cell>
          <cell r="F145">
            <v>0</v>
          </cell>
          <cell r="G145">
            <v>0</v>
          </cell>
          <cell r="H145">
            <v>0</v>
          </cell>
          <cell r="I145">
            <v>62.707700000000003</v>
          </cell>
          <cell r="J145">
            <v>0</v>
          </cell>
          <cell r="K145">
            <v>0</v>
          </cell>
          <cell r="L145">
            <v>0</v>
          </cell>
          <cell r="M145">
            <v>100</v>
          </cell>
          <cell r="O145">
            <v>10.33161115687</v>
          </cell>
          <cell r="Q145">
            <v>4.4215611568700002</v>
          </cell>
          <cell r="R145">
            <v>2.4737491360099999</v>
          </cell>
          <cell r="S145">
            <v>16.47582538806239</v>
          </cell>
          <cell r="T145">
            <v>7.0510657492939455</v>
          </cell>
          <cell r="U145">
            <v>3.944888962615436</v>
          </cell>
          <cell r="V145">
            <v>21.189579653399999</v>
          </cell>
          <cell r="W145">
            <v>33.79103308429427</v>
          </cell>
          <cell r="X145" t="str">
            <v>Not Modelled</v>
          </cell>
          <cell r="Y145" t="str">
            <v>N/A</v>
          </cell>
          <cell r="Z145">
            <v>0</v>
          </cell>
          <cell r="AA145">
            <v>3.4143603548599999</v>
          </cell>
          <cell r="AB145">
            <v>1.8666939689399999</v>
          </cell>
          <cell r="AC145">
            <v>0</v>
          </cell>
          <cell r="AD145">
            <v>0</v>
          </cell>
          <cell r="AE145">
            <v>36.564918412799997</v>
          </cell>
          <cell r="AF145">
            <v>1.74537419608</v>
          </cell>
          <cell r="AG145">
            <v>4.6147983561100003E-2</v>
          </cell>
          <cell r="AH145">
            <v>62.6052880214</v>
          </cell>
          <cell r="AI145">
            <v>0</v>
          </cell>
          <cell r="AJ145">
            <v>0</v>
          </cell>
        </row>
        <row r="146">
          <cell r="A146" t="str">
            <v>GM Allocation 1c</v>
          </cell>
          <cell r="B146" t="str">
            <v>Simister and Bowlee</v>
          </cell>
          <cell r="C146" t="str">
            <v>Mixed use</v>
          </cell>
          <cell r="D146" t="str">
            <v>GMSF allocation 2019</v>
          </cell>
          <cell r="E146">
            <v>217.86500000000001</v>
          </cell>
          <cell r="F146">
            <v>1.4714700000000001</v>
          </cell>
          <cell r="G146">
            <v>1.7095</v>
          </cell>
          <cell r="H146">
            <v>0.898115</v>
          </cell>
          <cell r="I146">
            <v>213.78591500000002</v>
          </cell>
          <cell r="J146">
            <v>0.67540449360842725</v>
          </cell>
          <cell r="K146">
            <v>0.7846602253689211</v>
          </cell>
          <cell r="L146">
            <v>0.41223464071787574</v>
          </cell>
          <cell r="M146">
            <v>98.127700640304781</v>
          </cell>
          <cell r="O146">
            <v>15.384265492169998</v>
          </cell>
          <cell r="Q146">
            <v>8.901275492169999</v>
          </cell>
          <cell r="R146">
            <v>5.8516217499299996</v>
          </cell>
          <cell r="S146">
            <v>7.0613753894246427</v>
          </cell>
          <cell r="T146">
            <v>4.0856840209166219</v>
          </cell>
          <cell r="U146">
            <v>2.6858934431551647</v>
          </cell>
          <cell r="V146">
            <v>0.10922816855</v>
          </cell>
          <cell r="W146">
            <v>5.0135711816950861E-2</v>
          </cell>
          <cell r="X146" t="str">
            <v>Not Modelled</v>
          </cell>
          <cell r="Y146" t="str">
            <v>N/A</v>
          </cell>
          <cell r="Z146">
            <v>0.28372562020600001</v>
          </cell>
          <cell r="AA146">
            <v>4.8180414694299998</v>
          </cell>
          <cell r="AB146">
            <v>4.2550513905200003</v>
          </cell>
          <cell r="AC146">
            <v>1.7353943682499999</v>
          </cell>
          <cell r="AD146">
            <v>24.092442297400002</v>
          </cell>
          <cell r="AE146">
            <v>60.5021191461</v>
          </cell>
          <cell r="AF146">
            <v>3.7031999999999998</v>
          </cell>
          <cell r="AG146">
            <v>51.4527492263</v>
          </cell>
          <cell r="AH146">
            <v>124.37086897099999</v>
          </cell>
          <cell r="AI146">
            <v>0</v>
          </cell>
          <cell r="AJ146">
            <v>2.0859496218300002</v>
          </cell>
        </row>
        <row r="147">
          <cell r="A147" t="str">
            <v>GM Allocation 7</v>
          </cell>
          <cell r="B147" t="str">
            <v>Elton Reservoir Area</v>
          </cell>
          <cell r="C147" t="str">
            <v>Residential</v>
          </cell>
          <cell r="D147" t="str">
            <v>GMSF allocation 2019</v>
          </cell>
          <cell r="E147">
            <v>251.673</v>
          </cell>
          <cell r="F147">
            <v>4.3442724789699998</v>
          </cell>
          <cell r="G147">
            <v>1.66597350228</v>
          </cell>
          <cell r="H147">
            <v>8.7934844572199999</v>
          </cell>
          <cell r="I147">
            <v>236.86926956153002</v>
          </cell>
          <cell r="J147">
            <v>1.7261575452948863</v>
          </cell>
          <cell r="K147">
            <v>0.66195956748638118</v>
          </cell>
          <cell r="L147">
            <v>3.4940118555506547</v>
          </cell>
          <cell r="M147">
            <v>94.117871031668088</v>
          </cell>
          <cell r="O147">
            <v>27.84786440837</v>
          </cell>
          <cell r="Q147">
            <v>22.40325440837</v>
          </cell>
          <cell r="R147">
            <v>16.785095028400001</v>
          </cell>
          <cell r="S147">
            <v>11.06509812668423</v>
          </cell>
          <cell r="T147">
            <v>8.9017313769732951</v>
          </cell>
          <cell r="U147">
            <v>6.6694063441052487</v>
          </cell>
          <cell r="V147">
            <v>48.461011081499997</v>
          </cell>
          <cell r="W147">
            <v>19.255546316648982</v>
          </cell>
          <cell r="X147">
            <v>1.5238080000000001</v>
          </cell>
          <cell r="Y147">
            <v>0.60547138548831225</v>
          </cell>
          <cell r="Z147">
            <v>0</v>
          </cell>
          <cell r="AA147">
            <v>3.1855285123399999</v>
          </cell>
          <cell r="AB147">
            <v>2.9116599969900001</v>
          </cell>
          <cell r="AC147">
            <v>0.15595614851299999</v>
          </cell>
          <cell r="AD147">
            <v>42.1746883426</v>
          </cell>
          <cell r="AE147">
            <v>104.707014673</v>
          </cell>
          <cell r="AF147">
            <v>4.2806289288799997</v>
          </cell>
          <cell r="AG147">
            <v>148.34635189599999</v>
          </cell>
          <cell r="AH147">
            <v>73.576361845299999</v>
          </cell>
          <cell r="AI147">
            <v>0</v>
          </cell>
          <cell r="AJ147">
            <v>1.2309627681299999</v>
          </cell>
        </row>
        <row r="148">
          <cell r="A148" t="str">
            <v>GM Allocation 8</v>
          </cell>
          <cell r="B148" t="str">
            <v>Seedfield</v>
          </cell>
          <cell r="C148" t="str">
            <v>Residential</v>
          </cell>
          <cell r="D148" t="str">
            <v>GMSF allocation 2019</v>
          </cell>
          <cell r="E148">
            <v>5.1487499999999997</v>
          </cell>
          <cell r="F148">
            <v>0</v>
          </cell>
          <cell r="G148">
            <v>0</v>
          </cell>
          <cell r="H148">
            <v>0</v>
          </cell>
          <cell r="I148">
            <v>5.1487499999999997</v>
          </cell>
          <cell r="J148">
            <v>0</v>
          </cell>
          <cell r="K148">
            <v>0</v>
          </cell>
          <cell r="L148">
            <v>0</v>
          </cell>
          <cell r="M148">
            <v>100</v>
          </cell>
          <cell r="O148">
            <v>0.61837560050849993</v>
          </cell>
          <cell r="Q148">
            <v>0.18937160050849999</v>
          </cell>
          <cell r="R148">
            <v>8.8655566446499995E-2</v>
          </cell>
          <cell r="S148">
            <v>12.010208312862344</v>
          </cell>
          <cell r="T148">
            <v>3.6780111776353488</v>
          </cell>
          <cell r="U148">
            <v>1.7218852429521727</v>
          </cell>
          <cell r="V148">
            <v>0</v>
          </cell>
          <cell r="W148">
            <v>0</v>
          </cell>
          <cell r="X148">
            <v>0</v>
          </cell>
          <cell r="Y148">
            <v>0</v>
          </cell>
          <cell r="Z148">
            <v>0</v>
          </cell>
          <cell r="AA148">
            <v>0</v>
          </cell>
          <cell r="AB148">
            <v>0</v>
          </cell>
          <cell r="AC148">
            <v>0</v>
          </cell>
          <cell r="AD148">
            <v>1.49290352075E-3</v>
          </cell>
          <cell r="AE148">
            <v>4.41209953956E-2</v>
          </cell>
          <cell r="AF148">
            <v>2.3353903470599999E-2</v>
          </cell>
          <cell r="AG148">
            <v>0</v>
          </cell>
          <cell r="AH148">
            <v>5.14875216079</v>
          </cell>
          <cell r="AI148">
            <v>0</v>
          </cell>
          <cell r="AJ148">
            <v>0</v>
          </cell>
        </row>
        <row r="149">
          <cell r="A149" t="str">
            <v>GM Allocation 9</v>
          </cell>
          <cell r="B149" t="str">
            <v>Walshaw</v>
          </cell>
          <cell r="C149" t="str">
            <v>Residential</v>
          </cell>
          <cell r="D149" t="str">
            <v>GMSF allocation 2019</v>
          </cell>
          <cell r="E149">
            <v>64.128299999999996</v>
          </cell>
          <cell r="F149">
            <v>0</v>
          </cell>
          <cell r="G149">
            <v>0</v>
          </cell>
          <cell r="H149">
            <v>0</v>
          </cell>
          <cell r="I149">
            <v>64.128299999999996</v>
          </cell>
          <cell r="J149">
            <v>0</v>
          </cell>
          <cell r="K149">
            <v>0</v>
          </cell>
          <cell r="L149">
            <v>0</v>
          </cell>
          <cell r="M149">
            <v>100</v>
          </cell>
          <cell r="O149">
            <v>6.2777460175200002</v>
          </cell>
          <cell r="Q149">
            <v>5.6570900175199998</v>
          </cell>
          <cell r="R149">
            <v>4.2742660273700004</v>
          </cell>
          <cell r="S149">
            <v>9.7893535576648691</v>
          </cell>
          <cell r="T149">
            <v>8.8215187639778385</v>
          </cell>
          <cell r="U149">
            <v>6.6651790666055408</v>
          </cell>
          <cell r="V149">
            <v>2.8325366406699999</v>
          </cell>
          <cell r="W149">
            <v>4.4169838287776226</v>
          </cell>
          <cell r="X149" t="str">
            <v>Not Modelled</v>
          </cell>
          <cell r="Y149" t="str">
            <v>N/A</v>
          </cell>
          <cell r="Z149">
            <v>0</v>
          </cell>
          <cell r="AA149">
            <v>0</v>
          </cell>
          <cell r="AB149">
            <v>0</v>
          </cell>
          <cell r="AC149">
            <v>0</v>
          </cell>
          <cell r="AD149">
            <v>11.8603173847</v>
          </cell>
          <cell r="AE149">
            <v>48.240310864400001</v>
          </cell>
          <cell r="AF149">
            <v>0.50614728663700004</v>
          </cell>
          <cell r="AG149">
            <v>8.8723589364999995</v>
          </cell>
          <cell r="AH149">
            <v>45.355683391100001</v>
          </cell>
          <cell r="AI149">
            <v>0</v>
          </cell>
          <cell r="AJ149">
            <v>0</v>
          </cell>
        </row>
        <row r="150">
          <cell r="A150" t="str">
            <v>EL/0021/01</v>
          </cell>
          <cell r="B150" t="str">
            <v>Chamberhall,  Castlecroft Road, Bury (Formerly knkown as Bury Ground)</v>
          </cell>
          <cell r="C150" t="str">
            <v>Offices</v>
          </cell>
          <cell r="D150" t="str">
            <v>Land Supply 2018</v>
          </cell>
          <cell r="E150">
            <v>6.6606199999999998</v>
          </cell>
          <cell r="F150">
            <v>2.53011442294E-2</v>
          </cell>
          <cell r="G150">
            <v>0.80063708511499998</v>
          </cell>
          <cell r="H150">
            <v>2.5631453932200001</v>
          </cell>
          <cell r="I150">
            <v>3.2715363774355994</v>
          </cell>
          <cell r="J150">
            <v>0.37986169800108699</v>
          </cell>
          <cell r="K150">
            <v>12.020458832886428</v>
          </cell>
          <cell r="L150">
            <v>38.482084148622803</v>
          </cell>
          <cell r="M150">
            <v>49.117595320489677</v>
          </cell>
          <cell r="O150">
            <v>0.58720266300370005</v>
          </cell>
          <cell r="Q150">
            <v>0.2213616630037</v>
          </cell>
          <cell r="R150">
            <v>0.179197149955</v>
          </cell>
          <cell r="S150">
            <v>8.8160360897889394</v>
          </cell>
          <cell r="T150">
            <v>3.3234393045046855</v>
          </cell>
          <cell r="U150">
            <v>2.6903974398029011</v>
          </cell>
          <cell r="V150">
            <v>2.4787055481000002</v>
          </cell>
          <cell r="W150">
            <v>37.214336624818714</v>
          </cell>
          <cell r="X150">
            <v>2.1774594546100001</v>
          </cell>
          <cell r="Y150">
            <v>32.691543048695173</v>
          </cell>
          <cell r="Z150">
            <v>1.1401445018</v>
          </cell>
          <cell r="AA150">
            <v>0</v>
          </cell>
          <cell r="AB150">
            <v>0</v>
          </cell>
          <cell r="AC150">
            <v>2.0990167318299999</v>
          </cell>
          <cell r="AD150">
            <v>0.56323400037500004</v>
          </cell>
          <cell r="AE150">
            <v>0</v>
          </cell>
          <cell r="AF150">
            <v>0.1368</v>
          </cell>
          <cell r="AG150">
            <v>0</v>
          </cell>
          <cell r="AH150">
            <v>6.6606209400000003</v>
          </cell>
          <cell r="AI150">
            <v>0</v>
          </cell>
          <cell r="AJ150">
            <v>1.82625799547</v>
          </cell>
        </row>
        <row r="151">
          <cell r="A151" t="str">
            <v>EL/0021/01</v>
          </cell>
          <cell r="B151" t="str">
            <v>Chamberhall,  Castlecroft Road, Bury (Formerly knkown as Bury Ground)</v>
          </cell>
          <cell r="C151" t="str">
            <v>Industry and warehousing</v>
          </cell>
          <cell r="D151" t="str">
            <v>Land Supply 2018</v>
          </cell>
          <cell r="E151">
            <v>6.6606199999999998</v>
          </cell>
          <cell r="F151">
            <v>2.53011442294E-2</v>
          </cell>
          <cell r="G151">
            <v>0.80063708511499998</v>
          </cell>
          <cell r="H151">
            <v>2.5631453932200001</v>
          </cell>
          <cell r="I151">
            <v>3.2715363774355994</v>
          </cell>
          <cell r="J151">
            <v>0.37986169800108699</v>
          </cell>
          <cell r="K151">
            <v>12.020458832886428</v>
          </cell>
          <cell r="L151">
            <v>38.482084148622803</v>
          </cell>
          <cell r="M151">
            <v>49.117595320489677</v>
          </cell>
          <cell r="O151">
            <v>0.58720266300370005</v>
          </cell>
          <cell r="Q151">
            <v>0.2213616630037</v>
          </cell>
          <cell r="R151">
            <v>0.179197149955</v>
          </cell>
          <cell r="S151">
            <v>8.8160360897889394</v>
          </cell>
          <cell r="T151">
            <v>3.3234393045046855</v>
          </cell>
          <cell r="U151">
            <v>2.6903974398029011</v>
          </cell>
          <cell r="V151">
            <v>2.4787055481000002</v>
          </cell>
          <cell r="W151">
            <v>37.214336624818714</v>
          </cell>
          <cell r="X151">
            <v>2.1774594546100001</v>
          </cell>
          <cell r="Y151">
            <v>32.691543048695173</v>
          </cell>
          <cell r="Z151">
            <v>1.1401445018</v>
          </cell>
          <cell r="AA151">
            <v>0</v>
          </cell>
          <cell r="AB151">
            <v>0</v>
          </cell>
          <cell r="AC151">
            <v>2.0990167318299999</v>
          </cell>
          <cell r="AD151">
            <v>0.56323400037500004</v>
          </cell>
          <cell r="AE151">
            <v>0</v>
          </cell>
          <cell r="AF151">
            <v>0.1368</v>
          </cell>
          <cell r="AG151">
            <v>0</v>
          </cell>
          <cell r="AH151">
            <v>6.6606209400000003</v>
          </cell>
          <cell r="AI151">
            <v>0</v>
          </cell>
          <cell r="AJ151">
            <v>1.82625799547</v>
          </cell>
        </row>
        <row r="152">
          <cell r="A152" t="str">
            <v>EL/0039/02</v>
          </cell>
          <cell r="B152" t="str">
            <v>Townside (Phase II), off Knowsley Street, Bury</v>
          </cell>
          <cell r="C152" t="str">
            <v>Offices</v>
          </cell>
          <cell r="D152" t="str">
            <v>Land Supply 2018</v>
          </cell>
          <cell r="E152">
            <v>2.9803600000000001</v>
          </cell>
          <cell r="F152">
            <v>0</v>
          </cell>
          <cell r="G152">
            <v>0</v>
          </cell>
          <cell r="H152">
            <v>0</v>
          </cell>
          <cell r="I152">
            <v>2.9803600000000001</v>
          </cell>
          <cell r="J152">
            <v>0</v>
          </cell>
          <cell r="K152">
            <v>0</v>
          </cell>
          <cell r="L152">
            <v>0</v>
          </cell>
          <cell r="M152">
            <v>100</v>
          </cell>
          <cell r="O152">
            <v>0.94314102445548009</v>
          </cell>
          <cell r="Q152">
            <v>0.21158302445548</v>
          </cell>
          <cell r="R152">
            <v>5.9921396884800001E-3</v>
          </cell>
          <cell r="S152">
            <v>31.645204755649655</v>
          </cell>
          <cell r="T152">
            <v>7.0992438650189911</v>
          </cell>
          <cell r="U152">
            <v>0.20105422460642339</v>
          </cell>
          <cell r="V152">
            <v>1.2968759159300001</v>
          </cell>
          <cell r="W152">
            <v>43.514069304714873</v>
          </cell>
          <cell r="X152" t="str">
            <v>Not Modelled</v>
          </cell>
          <cell r="Y152" t="str">
            <v>N/A</v>
          </cell>
          <cell r="Z152">
            <v>0</v>
          </cell>
          <cell r="AA152">
            <v>0</v>
          </cell>
          <cell r="AB152">
            <v>0</v>
          </cell>
          <cell r="AC152">
            <v>0</v>
          </cell>
          <cell r="AD152">
            <v>0</v>
          </cell>
          <cell r="AE152">
            <v>0</v>
          </cell>
          <cell r="AF152">
            <v>0</v>
          </cell>
          <cell r="AG152">
            <v>0</v>
          </cell>
          <cell r="AH152">
            <v>2.9803552528499999</v>
          </cell>
          <cell r="AI152">
            <v>0</v>
          </cell>
          <cell r="AJ152">
            <v>0</v>
          </cell>
        </row>
        <row r="153">
          <cell r="A153" t="str">
            <v>EL/0058/01</v>
          </cell>
          <cell r="B153" t="str">
            <v>Lodge Centre, Eton Hill Road</v>
          </cell>
          <cell r="C153" t="str">
            <v>Industry and warehousing</v>
          </cell>
          <cell r="D153" t="str">
            <v>Land Supply 2018</v>
          </cell>
          <cell r="E153">
            <v>0.46990300000000002</v>
          </cell>
          <cell r="F153">
            <v>0</v>
          </cell>
          <cell r="G153">
            <v>0</v>
          </cell>
          <cell r="H153">
            <v>0</v>
          </cell>
          <cell r="I153">
            <v>0.46990300000000002</v>
          </cell>
          <cell r="J153">
            <v>0</v>
          </cell>
          <cell r="K153">
            <v>0</v>
          </cell>
          <cell r="L153">
            <v>0</v>
          </cell>
          <cell r="M153">
            <v>100</v>
          </cell>
          <cell r="O153">
            <v>2.64E-2</v>
          </cell>
          <cell r="Q153">
            <v>0</v>
          </cell>
          <cell r="R153">
            <v>0</v>
          </cell>
          <cell r="S153">
            <v>5.6181807734787812</v>
          </cell>
          <cell r="T153">
            <v>0</v>
          </cell>
          <cell r="U153">
            <v>0</v>
          </cell>
          <cell r="V153">
            <v>0.400229161552</v>
          </cell>
          <cell r="W153">
            <v>85.172718955188614</v>
          </cell>
          <cell r="X153" t="str">
            <v>Not Modelled</v>
          </cell>
          <cell r="Y153" t="str">
            <v>N/A</v>
          </cell>
          <cell r="Z153">
            <v>0</v>
          </cell>
          <cell r="AA153">
            <v>0</v>
          </cell>
          <cell r="AB153">
            <v>0</v>
          </cell>
          <cell r="AC153">
            <v>0</v>
          </cell>
          <cell r="AD153">
            <v>0</v>
          </cell>
          <cell r="AE153">
            <v>0</v>
          </cell>
          <cell r="AF153">
            <v>0</v>
          </cell>
          <cell r="AG153">
            <v>0</v>
          </cell>
          <cell r="AH153">
            <v>0.46990286500700001</v>
          </cell>
          <cell r="AI153">
            <v>0</v>
          </cell>
          <cell r="AJ153">
            <v>0</v>
          </cell>
        </row>
        <row r="154">
          <cell r="A154" t="str">
            <v>EL/0059/01</v>
          </cell>
          <cell r="B154" t="str">
            <v>Former Reservoir Site, junction of Eton Hill Road &amp; Eton Way South, Radcliffe</v>
          </cell>
          <cell r="C154" t="str">
            <v>Industry and warehousing</v>
          </cell>
          <cell r="D154" t="str">
            <v>Land Supply 2018</v>
          </cell>
          <cell r="E154">
            <v>0.304371</v>
          </cell>
          <cell r="F154">
            <v>0</v>
          </cell>
          <cell r="G154">
            <v>0</v>
          </cell>
          <cell r="H154">
            <v>0</v>
          </cell>
          <cell r="I154">
            <v>0.304371</v>
          </cell>
          <cell r="J154">
            <v>0</v>
          </cell>
          <cell r="K154">
            <v>0</v>
          </cell>
          <cell r="L154">
            <v>0</v>
          </cell>
          <cell r="M154">
            <v>100</v>
          </cell>
          <cell r="O154">
            <v>0</v>
          </cell>
          <cell r="Q154">
            <v>0</v>
          </cell>
          <cell r="R154">
            <v>0</v>
          </cell>
          <cell r="S154">
            <v>0</v>
          </cell>
          <cell r="T154">
            <v>0</v>
          </cell>
          <cell r="U154">
            <v>0</v>
          </cell>
          <cell r="V154">
            <v>0.29515458513699999</v>
          </cell>
          <cell r="W154">
            <v>96.971979964254146</v>
          </cell>
          <cell r="X154" t="str">
            <v>Not Modelled</v>
          </cell>
          <cell r="Y154" t="str">
            <v>N/A</v>
          </cell>
          <cell r="Z154">
            <v>0</v>
          </cell>
          <cell r="AA154">
            <v>0</v>
          </cell>
          <cell r="AB154">
            <v>0</v>
          </cell>
          <cell r="AC154">
            <v>0</v>
          </cell>
          <cell r="AD154">
            <v>0</v>
          </cell>
          <cell r="AE154">
            <v>0</v>
          </cell>
          <cell r="AF154">
            <v>0</v>
          </cell>
          <cell r="AG154">
            <v>0</v>
          </cell>
          <cell r="AH154">
            <v>0.30437144000100003</v>
          </cell>
          <cell r="AI154">
            <v>0</v>
          </cell>
          <cell r="AJ154">
            <v>0</v>
          </cell>
        </row>
        <row r="155">
          <cell r="A155" t="str">
            <v>EL/0076/01</v>
          </cell>
          <cell r="B155" t="str">
            <v>Mountheath Industrial Estate (E), Ardent Way, Prestwich</v>
          </cell>
          <cell r="C155" t="str">
            <v>Industry and warehousing</v>
          </cell>
          <cell r="D155" t="str">
            <v>Land Supply 2018</v>
          </cell>
          <cell r="E155">
            <v>0.71736100000000003</v>
          </cell>
          <cell r="F155">
            <v>0</v>
          </cell>
          <cell r="G155">
            <v>0</v>
          </cell>
          <cell r="H155">
            <v>0</v>
          </cell>
          <cell r="I155">
            <v>0.71736100000000003</v>
          </cell>
          <cell r="J155">
            <v>0</v>
          </cell>
          <cell r="K155">
            <v>0</v>
          </cell>
          <cell r="L155">
            <v>0</v>
          </cell>
          <cell r="M155">
            <v>100</v>
          </cell>
          <cell r="O155">
            <v>5.9408847715059998E-2</v>
          </cell>
          <cell r="Q155">
            <v>3.6114247715059999E-2</v>
          </cell>
          <cell r="R155">
            <v>7.3308330829600001E-3</v>
          </cell>
          <cell r="S155">
            <v>8.281583152005755</v>
          </cell>
          <cell r="T155">
            <v>5.034319919128583</v>
          </cell>
          <cell r="U155">
            <v>1.0219168707192057</v>
          </cell>
          <cell r="V155">
            <v>0</v>
          </cell>
          <cell r="W155">
            <v>0</v>
          </cell>
          <cell r="X155" t="str">
            <v>Not Modelled</v>
          </cell>
          <cell r="Y155" t="str">
            <v>N/A</v>
          </cell>
          <cell r="Z155">
            <v>0</v>
          </cell>
          <cell r="AA155">
            <v>0</v>
          </cell>
          <cell r="AB155">
            <v>0</v>
          </cell>
          <cell r="AC155">
            <v>0</v>
          </cell>
          <cell r="AD155">
            <v>0</v>
          </cell>
          <cell r="AE155">
            <v>0</v>
          </cell>
          <cell r="AF155">
            <v>0</v>
          </cell>
          <cell r="AG155">
            <v>0</v>
          </cell>
          <cell r="AH155">
            <v>0.71736069499800004</v>
          </cell>
          <cell r="AI155">
            <v>0</v>
          </cell>
          <cell r="AJ155">
            <v>0</v>
          </cell>
        </row>
        <row r="156">
          <cell r="A156" t="str">
            <v>EL/0323/00</v>
          </cell>
          <cell r="B156" t="str">
            <v>1 Bright Street, Bury, BL9 6AQ</v>
          </cell>
          <cell r="C156" t="str">
            <v>Industry and warehousing</v>
          </cell>
          <cell r="D156" t="str">
            <v>Land Supply 2018</v>
          </cell>
          <cell r="E156">
            <v>5.6712199999999997E-2</v>
          </cell>
          <cell r="F156">
            <v>0</v>
          </cell>
          <cell r="G156">
            <v>0</v>
          </cell>
          <cell r="H156">
            <v>0</v>
          </cell>
          <cell r="I156">
            <v>5.6712199999999997E-2</v>
          </cell>
          <cell r="J156">
            <v>0</v>
          </cell>
          <cell r="K156">
            <v>0</v>
          </cell>
          <cell r="L156">
            <v>0</v>
          </cell>
          <cell r="M156">
            <v>100</v>
          </cell>
          <cell r="O156">
            <v>0</v>
          </cell>
          <cell r="Q156">
            <v>0</v>
          </cell>
          <cell r="R156">
            <v>0</v>
          </cell>
          <cell r="S156">
            <v>0</v>
          </cell>
          <cell r="T156">
            <v>0</v>
          </cell>
          <cell r="U156">
            <v>0</v>
          </cell>
          <cell r="V156">
            <v>0</v>
          </cell>
          <cell r="W156">
            <v>0</v>
          </cell>
          <cell r="X156" t="str">
            <v>Not Modelled</v>
          </cell>
          <cell r="Y156" t="str">
            <v>N/A</v>
          </cell>
          <cell r="Z156">
            <v>0</v>
          </cell>
          <cell r="AA156">
            <v>0</v>
          </cell>
          <cell r="AB156">
            <v>0</v>
          </cell>
          <cell r="AC156">
            <v>0</v>
          </cell>
          <cell r="AD156">
            <v>0</v>
          </cell>
          <cell r="AE156">
            <v>0</v>
          </cell>
          <cell r="AF156">
            <v>0</v>
          </cell>
          <cell r="AG156">
            <v>0</v>
          </cell>
          <cell r="AH156">
            <v>5.6712209999300003E-2</v>
          </cell>
          <cell r="AI156">
            <v>0</v>
          </cell>
          <cell r="AJ156">
            <v>0</v>
          </cell>
        </row>
        <row r="157">
          <cell r="A157" t="str">
            <v>EL/0327/00</v>
          </cell>
          <cell r="B157" t="str">
            <v>Masons Arms, 241 Walmersley Old Road, Bury, BL9 6RU</v>
          </cell>
          <cell r="C157" t="str">
            <v>Offices</v>
          </cell>
          <cell r="D157" t="str">
            <v>Land Supply 2018</v>
          </cell>
          <cell r="E157">
            <v>6.2461700000000002E-2</v>
          </cell>
          <cell r="F157">
            <v>0</v>
          </cell>
          <cell r="G157">
            <v>0</v>
          </cell>
          <cell r="H157">
            <v>0</v>
          </cell>
          <cell r="I157">
            <v>6.2461700000000002E-2</v>
          </cell>
          <cell r="J157">
            <v>0</v>
          </cell>
          <cell r="K157">
            <v>0</v>
          </cell>
          <cell r="L157">
            <v>0</v>
          </cell>
          <cell r="M157">
            <v>100</v>
          </cell>
          <cell r="O157">
            <v>1.03454E-3</v>
          </cell>
          <cell r="Q157">
            <v>0</v>
          </cell>
          <cell r="R157">
            <v>0</v>
          </cell>
          <cell r="S157">
            <v>1.656278967751438</v>
          </cell>
          <cell r="T157">
            <v>0</v>
          </cell>
          <cell r="U157">
            <v>0</v>
          </cell>
          <cell r="V157">
            <v>0</v>
          </cell>
          <cell r="W157">
            <v>0</v>
          </cell>
          <cell r="X157" t="str">
            <v>Not Modelled</v>
          </cell>
          <cell r="Y157" t="str">
            <v>N/A</v>
          </cell>
          <cell r="Z157">
            <v>0</v>
          </cell>
          <cell r="AA157">
            <v>0</v>
          </cell>
          <cell r="AB157">
            <v>0</v>
          </cell>
          <cell r="AC157">
            <v>0</v>
          </cell>
          <cell r="AD157">
            <v>0</v>
          </cell>
          <cell r="AE157">
            <v>0</v>
          </cell>
          <cell r="AF157">
            <v>0</v>
          </cell>
          <cell r="AG157">
            <v>0</v>
          </cell>
          <cell r="AH157">
            <v>6.2461694999700001E-2</v>
          </cell>
          <cell r="AI157">
            <v>0</v>
          </cell>
          <cell r="AJ157">
            <v>0</v>
          </cell>
        </row>
        <row r="158">
          <cell r="A158" t="str">
            <v>EL/0330/00</v>
          </cell>
          <cell r="B158" t="str">
            <v>5 Broad Street, Bury, BL9 0DA</v>
          </cell>
          <cell r="C158" t="str">
            <v>Offices</v>
          </cell>
          <cell r="D158" t="str">
            <v>Land Supply 2018</v>
          </cell>
          <cell r="E158">
            <v>4.1536499999999997E-2</v>
          </cell>
          <cell r="F158">
            <v>0</v>
          </cell>
          <cell r="G158">
            <v>0</v>
          </cell>
          <cell r="H158">
            <v>0</v>
          </cell>
          <cell r="I158">
            <v>4.1536499999999997E-2</v>
          </cell>
          <cell r="J158">
            <v>0</v>
          </cell>
          <cell r="K158">
            <v>0</v>
          </cell>
          <cell r="L158">
            <v>0</v>
          </cell>
          <cell r="M158">
            <v>100</v>
          </cell>
          <cell r="O158">
            <v>0</v>
          </cell>
          <cell r="Q158">
            <v>0</v>
          </cell>
          <cell r="R158">
            <v>0</v>
          </cell>
          <cell r="S158">
            <v>0</v>
          </cell>
          <cell r="T158">
            <v>0</v>
          </cell>
          <cell r="U158">
            <v>0</v>
          </cell>
          <cell r="V158">
            <v>0</v>
          </cell>
          <cell r="W158">
            <v>0</v>
          </cell>
          <cell r="X158" t="str">
            <v>Not Modelled</v>
          </cell>
          <cell r="Y158" t="str">
            <v>N/A</v>
          </cell>
          <cell r="Z158">
            <v>0</v>
          </cell>
          <cell r="AA158">
            <v>0</v>
          </cell>
          <cell r="AB158">
            <v>0</v>
          </cell>
          <cell r="AC158">
            <v>0</v>
          </cell>
          <cell r="AD158">
            <v>0</v>
          </cell>
          <cell r="AE158">
            <v>0</v>
          </cell>
          <cell r="AF158">
            <v>0</v>
          </cell>
          <cell r="AG158">
            <v>0</v>
          </cell>
          <cell r="AH158">
            <v>4.1536514999800003E-2</v>
          </cell>
          <cell r="AI158">
            <v>0</v>
          </cell>
          <cell r="AJ158">
            <v>0</v>
          </cell>
        </row>
        <row r="159">
          <cell r="A159" t="str">
            <v>EL/0331/00</v>
          </cell>
          <cell r="B159" t="str">
            <v>Site bounded by Kenyon Street, Brook Street and Taylor Street, Bury, BL9 6DT</v>
          </cell>
          <cell r="C159" t="str">
            <v>Industry and warehousing</v>
          </cell>
          <cell r="D159" t="str">
            <v>Land Supply 2018</v>
          </cell>
          <cell r="E159">
            <v>0.20269799999999999</v>
          </cell>
          <cell r="F159">
            <v>0</v>
          </cell>
          <cell r="G159">
            <v>0</v>
          </cell>
          <cell r="H159">
            <v>0</v>
          </cell>
          <cell r="I159">
            <v>0.20269799999999999</v>
          </cell>
          <cell r="J159">
            <v>0</v>
          </cell>
          <cell r="K159">
            <v>0</v>
          </cell>
          <cell r="L159">
            <v>0</v>
          </cell>
          <cell r="M159">
            <v>100</v>
          </cell>
          <cell r="O159">
            <v>0</v>
          </cell>
          <cell r="Q159">
            <v>0</v>
          </cell>
          <cell r="R159">
            <v>0</v>
          </cell>
          <cell r="S159">
            <v>0</v>
          </cell>
          <cell r="T159">
            <v>0</v>
          </cell>
          <cell r="U159">
            <v>0</v>
          </cell>
          <cell r="V159">
            <v>0.167786580066</v>
          </cell>
          <cell r="W159">
            <v>82.776633250451411</v>
          </cell>
          <cell r="X159">
            <v>0</v>
          </cell>
          <cell r="Y159">
            <v>0</v>
          </cell>
          <cell r="Z159">
            <v>0</v>
          </cell>
          <cell r="AA159">
            <v>0</v>
          </cell>
          <cell r="AB159">
            <v>0</v>
          </cell>
          <cell r="AC159">
            <v>0</v>
          </cell>
          <cell r="AD159">
            <v>0</v>
          </cell>
          <cell r="AE159">
            <v>0</v>
          </cell>
          <cell r="AF159">
            <v>0</v>
          </cell>
          <cell r="AG159">
            <v>0</v>
          </cell>
          <cell r="AH159">
            <v>0.2026982</v>
          </cell>
          <cell r="AI159">
            <v>0</v>
          </cell>
          <cell r="AJ159">
            <v>0</v>
          </cell>
        </row>
        <row r="160">
          <cell r="A160" t="str">
            <v>EL/0341/00</v>
          </cell>
          <cell r="B160" t="str">
            <v>Land adjacent to Rico House, George Street, Prestwich, Manchester, M25 9WS</v>
          </cell>
          <cell r="C160" t="str">
            <v>Offices</v>
          </cell>
          <cell r="D160" t="str">
            <v>Land Supply 2018</v>
          </cell>
          <cell r="E160">
            <v>0.15401400000000001</v>
          </cell>
          <cell r="F160">
            <v>0</v>
          </cell>
          <cell r="G160">
            <v>0</v>
          </cell>
          <cell r="H160">
            <v>0</v>
          </cell>
          <cell r="I160">
            <v>0.15401400000000001</v>
          </cell>
          <cell r="J160">
            <v>0</v>
          </cell>
          <cell r="K160">
            <v>0</v>
          </cell>
          <cell r="L160">
            <v>0</v>
          </cell>
          <cell r="M160">
            <v>100</v>
          </cell>
          <cell r="O160">
            <v>7.4186399999999996E-4</v>
          </cell>
          <cell r="Q160">
            <v>0</v>
          </cell>
          <cell r="R160">
            <v>0</v>
          </cell>
          <cell r="S160">
            <v>0.48168608048618949</v>
          </cell>
          <cell r="T160">
            <v>0</v>
          </cell>
          <cell r="U160">
            <v>0</v>
          </cell>
          <cell r="V160">
            <v>0</v>
          </cell>
          <cell r="W160">
            <v>0</v>
          </cell>
          <cell r="X160" t="str">
            <v>Not Modelled</v>
          </cell>
          <cell r="Y160" t="str">
            <v>N/A</v>
          </cell>
          <cell r="Z160">
            <v>0</v>
          </cell>
          <cell r="AA160">
            <v>0</v>
          </cell>
          <cell r="AB160">
            <v>0</v>
          </cell>
          <cell r="AC160">
            <v>0</v>
          </cell>
          <cell r="AD160">
            <v>0</v>
          </cell>
          <cell r="AE160">
            <v>0</v>
          </cell>
          <cell r="AF160">
            <v>0</v>
          </cell>
          <cell r="AG160">
            <v>0</v>
          </cell>
          <cell r="AH160">
            <v>0.15401445</v>
          </cell>
          <cell r="AI160">
            <v>0</v>
          </cell>
          <cell r="AJ160">
            <v>0</v>
          </cell>
        </row>
        <row r="161">
          <cell r="A161" t="str">
            <v>EL/0343/00</v>
          </cell>
          <cell r="B161" t="str">
            <v>Eton Hill Business Park, Eton Hill Road, Radcliffe, Manchester, M26 2US</v>
          </cell>
          <cell r="C161" t="str">
            <v>Industry and warehousing</v>
          </cell>
          <cell r="D161" t="str">
            <v>Land Supply 2018</v>
          </cell>
          <cell r="E161">
            <v>2.3281200000000002</v>
          </cell>
          <cell r="F161">
            <v>0</v>
          </cell>
          <cell r="G161">
            <v>0</v>
          </cell>
          <cell r="H161">
            <v>0</v>
          </cell>
          <cell r="I161">
            <v>2.3281200000000002</v>
          </cell>
          <cell r="J161">
            <v>0</v>
          </cell>
          <cell r="K161">
            <v>0</v>
          </cell>
          <cell r="L161">
            <v>0</v>
          </cell>
          <cell r="M161">
            <v>100</v>
          </cell>
          <cell r="O161">
            <v>0.104953</v>
          </cell>
          <cell r="Q161">
            <v>0</v>
          </cell>
          <cell r="R161">
            <v>0</v>
          </cell>
          <cell r="S161">
            <v>4.5080580038829616</v>
          </cell>
          <cell r="T161">
            <v>0</v>
          </cell>
          <cell r="U161">
            <v>0</v>
          </cell>
          <cell r="V161">
            <v>1.8537130733</v>
          </cell>
          <cell r="W161">
            <v>79.622745962407421</v>
          </cell>
          <cell r="X161" t="str">
            <v>Not Modelled</v>
          </cell>
          <cell r="Y161" t="str">
            <v>N/A</v>
          </cell>
          <cell r="Z161">
            <v>0</v>
          </cell>
          <cell r="AA161">
            <v>0</v>
          </cell>
          <cell r="AB161">
            <v>0</v>
          </cell>
          <cell r="AC161">
            <v>0</v>
          </cell>
          <cell r="AD161">
            <v>0.70388415278100003</v>
          </cell>
          <cell r="AE161">
            <v>0</v>
          </cell>
          <cell r="AF161">
            <v>0</v>
          </cell>
          <cell r="AG161">
            <v>0.233118682371</v>
          </cell>
          <cell r="AH161">
            <v>1.98679684</v>
          </cell>
          <cell r="AI161">
            <v>0</v>
          </cell>
          <cell r="AJ161">
            <v>0</v>
          </cell>
        </row>
        <row r="162">
          <cell r="A162" t="str">
            <v>EL/0347/00</v>
          </cell>
          <cell r="B162" t="str">
            <v>Bradley Fold Trading Estate, Radcliffe Moor Road, Radcliffe</v>
          </cell>
          <cell r="C162" t="str">
            <v>Industry and warehousing</v>
          </cell>
          <cell r="D162" t="str">
            <v>Land Supply 2018</v>
          </cell>
          <cell r="E162">
            <v>1.0705199999999999</v>
          </cell>
          <cell r="F162">
            <v>0</v>
          </cell>
          <cell r="G162">
            <v>0</v>
          </cell>
          <cell r="H162">
            <v>0</v>
          </cell>
          <cell r="I162">
            <v>1.0705199999999999</v>
          </cell>
          <cell r="J162">
            <v>0</v>
          </cell>
          <cell r="K162">
            <v>0</v>
          </cell>
          <cell r="L162">
            <v>0</v>
          </cell>
          <cell r="M162">
            <v>100</v>
          </cell>
          <cell r="O162">
            <v>1.34117010663E-2</v>
          </cell>
          <cell r="Q162">
            <v>1.1011701066300001E-2</v>
          </cell>
          <cell r="R162">
            <v>0</v>
          </cell>
          <cell r="S162">
            <v>1.2528211585304339</v>
          </cell>
          <cell r="T162">
            <v>1.028631045314427</v>
          </cell>
          <cell r="U162">
            <v>0</v>
          </cell>
          <cell r="V162">
            <v>0</v>
          </cell>
          <cell r="W162">
            <v>0</v>
          </cell>
          <cell r="X162" t="str">
            <v>Not Modelled</v>
          </cell>
          <cell r="Y162" t="str">
            <v>N/A</v>
          </cell>
          <cell r="Z162">
            <v>0</v>
          </cell>
          <cell r="AA162">
            <v>0</v>
          </cell>
          <cell r="AB162">
            <v>0</v>
          </cell>
          <cell r="AC162">
            <v>0</v>
          </cell>
          <cell r="AD162">
            <v>0</v>
          </cell>
          <cell r="AE162">
            <v>0</v>
          </cell>
          <cell r="AF162">
            <v>0</v>
          </cell>
          <cell r="AG162">
            <v>0</v>
          </cell>
          <cell r="AH162">
            <v>1.070519005</v>
          </cell>
          <cell r="AI162">
            <v>0</v>
          </cell>
          <cell r="AJ162">
            <v>0</v>
          </cell>
        </row>
        <row r="163">
          <cell r="A163" t="str">
            <v>EL/0349/00</v>
          </cell>
          <cell r="B163" t="str">
            <v>Junction of Bridge Street and Kay Street, Bury, BL9 6HH</v>
          </cell>
          <cell r="C163" t="str">
            <v>Industry and warehousing</v>
          </cell>
          <cell r="D163" t="str">
            <v>Land Supply 2018</v>
          </cell>
          <cell r="E163">
            <v>2.4946099999999999E-2</v>
          </cell>
          <cell r="F163">
            <v>0</v>
          </cell>
          <cell r="G163">
            <v>0</v>
          </cell>
          <cell r="H163">
            <v>0</v>
          </cell>
          <cell r="I163">
            <v>2.4946099999999999E-2</v>
          </cell>
          <cell r="J163">
            <v>0</v>
          </cell>
          <cell r="K163">
            <v>0</v>
          </cell>
          <cell r="L163">
            <v>0</v>
          </cell>
          <cell r="M163">
            <v>100</v>
          </cell>
          <cell r="O163">
            <v>6.0298274996099998E-3</v>
          </cell>
          <cell r="Q163">
            <v>6.0298274996099998E-3</v>
          </cell>
          <cell r="R163">
            <v>0</v>
          </cell>
          <cell r="S163">
            <v>24.17142358769507</v>
          </cell>
          <cell r="T163">
            <v>24.17142358769507</v>
          </cell>
          <cell r="U163">
            <v>0</v>
          </cell>
          <cell r="V163">
            <v>2.4946050000000001E-2</v>
          </cell>
          <cell r="W163">
            <v>99.999799567868337</v>
          </cell>
          <cell r="X163">
            <v>0</v>
          </cell>
          <cell r="Y163">
            <v>0</v>
          </cell>
          <cell r="Z163">
            <v>0</v>
          </cell>
          <cell r="AA163">
            <v>0</v>
          </cell>
          <cell r="AB163">
            <v>0</v>
          </cell>
          <cell r="AC163">
            <v>0</v>
          </cell>
          <cell r="AD163">
            <v>0</v>
          </cell>
          <cell r="AE163">
            <v>0</v>
          </cell>
          <cell r="AF163">
            <v>0</v>
          </cell>
          <cell r="AG163">
            <v>0</v>
          </cell>
          <cell r="AH163">
            <v>2.4946050000000001E-2</v>
          </cell>
          <cell r="AI163">
            <v>0</v>
          </cell>
          <cell r="AJ163">
            <v>0</v>
          </cell>
        </row>
        <row r="164">
          <cell r="A164" t="str">
            <v>EL/0350/00</v>
          </cell>
          <cell r="B164" t="str">
            <v>315 Bury Old Road, Prestwich, Manchester, M25 1JA</v>
          </cell>
          <cell r="C164" t="str">
            <v>Offices</v>
          </cell>
          <cell r="D164" t="str">
            <v>Land Supply 2018</v>
          </cell>
          <cell r="E164">
            <v>8.5564799999999996E-2</v>
          </cell>
          <cell r="F164">
            <v>0</v>
          </cell>
          <cell r="G164">
            <v>0</v>
          </cell>
          <cell r="H164">
            <v>0</v>
          </cell>
          <cell r="I164">
            <v>8.5564799999999996E-2</v>
          </cell>
          <cell r="J164">
            <v>0</v>
          </cell>
          <cell r="K164">
            <v>0</v>
          </cell>
          <cell r="L164">
            <v>0</v>
          </cell>
          <cell r="M164">
            <v>100</v>
          </cell>
          <cell r="O164">
            <v>1.438633190359E-2</v>
          </cell>
          <cell r="Q164">
            <v>3.0770319035900002E-3</v>
          </cell>
          <cell r="R164">
            <v>0</v>
          </cell>
          <cell r="S164">
            <v>16.813376415991158</v>
          </cell>
          <cell r="T164">
            <v>3.5961422262308806</v>
          </cell>
          <cell r="U164">
            <v>0</v>
          </cell>
          <cell r="V164">
            <v>3.1424814014399997E-2</v>
          </cell>
          <cell r="W164">
            <v>36.726333742847523</v>
          </cell>
          <cell r="X164" t="str">
            <v>Not Modelled</v>
          </cell>
          <cell r="Y164" t="str">
            <v>N/A</v>
          </cell>
          <cell r="Z164">
            <v>0</v>
          </cell>
          <cell r="AA164">
            <v>0</v>
          </cell>
          <cell r="AB164">
            <v>0</v>
          </cell>
          <cell r="AC164">
            <v>0</v>
          </cell>
          <cell r="AD164">
            <v>0</v>
          </cell>
          <cell r="AE164">
            <v>0</v>
          </cell>
          <cell r="AF164">
            <v>0</v>
          </cell>
          <cell r="AG164">
            <v>0</v>
          </cell>
          <cell r="AH164">
            <v>8.5564760002100004E-2</v>
          </cell>
          <cell r="AI164">
            <v>0</v>
          </cell>
          <cell r="AJ164">
            <v>0</v>
          </cell>
        </row>
        <row r="165">
          <cell r="A165" t="str">
            <v>EL/0354/00</v>
          </cell>
          <cell r="B165" t="str">
            <v>88 Bolton Road West, Ramsbottom, Bury, BL0 9PD</v>
          </cell>
          <cell r="C165" t="str">
            <v>Offices</v>
          </cell>
          <cell r="D165" t="str">
            <v>Land Supply 2018</v>
          </cell>
          <cell r="E165">
            <v>9.0360300000000005E-3</v>
          </cell>
          <cell r="F165">
            <v>0</v>
          </cell>
          <cell r="G165">
            <v>0</v>
          </cell>
          <cell r="H165">
            <v>0</v>
          </cell>
          <cell r="I165">
            <v>9.0360300000000005E-3</v>
          </cell>
          <cell r="J165">
            <v>0</v>
          </cell>
          <cell r="K165">
            <v>0</v>
          </cell>
          <cell r="L165">
            <v>0</v>
          </cell>
          <cell r="M165">
            <v>100</v>
          </cell>
          <cell r="O165">
            <v>6.2218376910500007E-4</v>
          </cell>
          <cell r="Q165">
            <v>6.2218376910500007E-4</v>
          </cell>
          <cell r="R165">
            <v>2.5146050001900001E-4</v>
          </cell>
          <cell r="S165">
            <v>6.8855876873472095</v>
          </cell>
          <cell r="T165">
            <v>6.8855876873472095</v>
          </cell>
          <cell r="U165">
            <v>2.7828648202695208</v>
          </cell>
          <cell r="V165">
            <v>0</v>
          </cell>
          <cell r="W165">
            <v>0</v>
          </cell>
          <cell r="X165" t="str">
            <v>Not Modelled</v>
          </cell>
          <cell r="Y165" t="str">
            <v>N/A</v>
          </cell>
          <cell r="Z165">
            <v>0</v>
          </cell>
          <cell r="AA165">
            <v>0</v>
          </cell>
          <cell r="AB165">
            <v>0</v>
          </cell>
          <cell r="AC165">
            <v>0</v>
          </cell>
          <cell r="AD165">
            <v>0</v>
          </cell>
          <cell r="AE165">
            <v>0</v>
          </cell>
          <cell r="AF165">
            <v>0</v>
          </cell>
          <cell r="AG165">
            <v>0</v>
          </cell>
          <cell r="AH165">
            <v>9.0360250010300004E-3</v>
          </cell>
          <cell r="AI165">
            <v>0</v>
          </cell>
          <cell r="AJ165">
            <v>0</v>
          </cell>
        </row>
        <row r="166">
          <cell r="A166" t="str">
            <v>ELR/0456/00</v>
          </cell>
          <cell r="B166" t="str">
            <v>Prestwich Mail Delivery Office, Prestwich</v>
          </cell>
          <cell r="C166" t="str">
            <v>Offices</v>
          </cell>
          <cell r="D166" t="str">
            <v>Land Supply 2018</v>
          </cell>
          <cell r="E166">
            <v>0.227408</v>
          </cell>
          <cell r="F166">
            <v>0</v>
          </cell>
          <cell r="G166">
            <v>0</v>
          </cell>
          <cell r="H166">
            <v>0</v>
          </cell>
          <cell r="I166">
            <v>0.227408</v>
          </cell>
          <cell r="J166">
            <v>0</v>
          </cell>
          <cell r="K166">
            <v>0</v>
          </cell>
          <cell r="L166">
            <v>0</v>
          </cell>
          <cell r="M166">
            <v>100</v>
          </cell>
          <cell r="O166">
            <v>0</v>
          </cell>
          <cell r="Q166">
            <v>0</v>
          </cell>
          <cell r="R166">
            <v>0</v>
          </cell>
          <cell r="S166">
            <v>0</v>
          </cell>
          <cell r="T166">
            <v>0</v>
          </cell>
          <cell r="U166">
            <v>0</v>
          </cell>
          <cell r="V166">
            <v>0</v>
          </cell>
          <cell r="W166">
            <v>0</v>
          </cell>
          <cell r="X166" t="str">
            <v>Not Modelled</v>
          </cell>
          <cell r="Y166" t="str">
            <v>N/A</v>
          </cell>
          <cell r="Z166">
            <v>0</v>
          </cell>
          <cell r="AA166">
            <v>0</v>
          </cell>
          <cell r="AB166">
            <v>0</v>
          </cell>
          <cell r="AC166">
            <v>0</v>
          </cell>
          <cell r="AD166">
            <v>0</v>
          </cell>
          <cell r="AE166">
            <v>0</v>
          </cell>
          <cell r="AF166">
            <v>0</v>
          </cell>
          <cell r="AG166">
            <v>0</v>
          </cell>
          <cell r="AH166">
            <v>0.22740816500300001</v>
          </cell>
          <cell r="AI166">
            <v>0</v>
          </cell>
          <cell r="AJ166">
            <v>0</v>
          </cell>
        </row>
        <row r="167">
          <cell r="A167" t="str">
            <v>ELR/0461/00</v>
          </cell>
          <cell r="B167" t="str">
            <v>Former Cinema &amp; Bowling Alley Site, Pilsworth, Bury</v>
          </cell>
          <cell r="C167" t="str">
            <v>Industry and warehousing</v>
          </cell>
          <cell r="D167" t="str">
            <v>Land Supply 2018</v>
          </cell>
          <cell r="E167">
            <v>4.4100799999999998</v>
          </cell>
          <cell r="F167">
            <v>0</v>
          </cell>
          <cell r="G167">
            <v>0</v>
          </cell>
          <cell r="H167">
            <v>0</v>
          </cell>
          <cell r="I167">
            <v>4.4100799999999998</v>
          </cell>
          <cell r="J167">
            <v>0</v>
          </cell>
          <cell r="K167">
            <v>0</v>
          </cell>
          <cell r="L167">
            <v>0</v>
          </cell>
          <cell r="M167">
            <v>100</v>
          </cell>
          <cell r="O167">
            <v>0.28864000000000001</v>
          </cell>
          <cell r="Q167">
            <v>0.1152</v>
          </cell>
          <cell r="R167">
            <v>0.04</v>
          </cell>
          <cell r="S167">
            <v>6.5450059862859638</v>
          </cell>
          <cell r="T167">
            <v>2.6121975111562601</v>
          </cell>
          <cell r="U167">
            <v>0.90701302470703482</v>
          </cell>
          <cell r="V167">
            <v>0</v>
          </cell>
          <cell r="W167">
            <v>0</v>
          </cell>
          <cell r="X167" t="str">
            <v>Not Modelled</v>
          </cell>
          <cell r="Y167" t="str">
            <v>N/A</v>
          </cell>
          <cell r="Z167">
            <v>0</v>
          </cell>
          <cell r="AA167">
            <v>0</v>
          </cell>
          <cell r="AB167">
            <v>0</v>
          </cell>
          <cell r="AC167">
            <v>0</v>
          </cell>
          <cell r="AD167">
            <v>0</v>
          </cell>
          <cell r="AE167">
            <v>0</v>
          </cell>
          <cell r="AF167">
            <v>0</v>
          </cell>
          <cell r="AG167">
            <v>0</v>
          </cell>
          <cell r="AH167">
            <v>4.4100822449999999</v>
          </cell>
          <cell r="AI167">
            <v>0</v>
          </cell>
          <cell r="AJ167">
            <v>0</v>
          </cell>
        </row>
        <row r="168">
          <cell r="A168" t="str">
            <v>ELR/0464/00</v>
          </cell>
          <cell r="B168" t="str">
            <v>Land at John Street and The Rock, Bury</v>
          </cell>
          <cell r="C168" t="str">
            <v>Offices</v>
          </cell>
          <cell r="D168" t="str">
            <v>Land Supply 2018</v>
          </cell>
          <cell r="E168">
            <v>0.51572099999999998</v>
          </cell>
          <cell r="F168">
            <v>0</v>
          </cell>
          <cell r="G168">
            <v>0</v>
          </cell>
          <cell r="H168">
            <v>0</v>
          </cell>
          <cell r="I168">
            <v>0.51572099999999998</v>
          </cell>
          <cell r="J168">
            <v>0</v>
          </cell>
          <cell r="K168">
            <v>0</v>
          </cell>
          <cell r="L168">
            <v>0</v>
          </cell>
          <cell r="M168">
            <v>100</v>
          </cell>
          <cell r="O168">
            <v>3.8404116296015499E-2</v>
          </cell>
          <cell r="Q168">
            <v>1.1716296015500001E-5</v>
          </cell>
          <cell r="R168">
            <v>0</v>
          </cell>
          <cell r="S168">
            <v>7.4466846019486308</v>
          </cell>
          <cell r="T168">
            <v>2.2718283753230917E-3</v>
          </cell>
          <cell r="U168">
            <v>0</v>
          </cell>
          <cell r="V168">
            <v>0.51572081999800001</v>
          </cell>
          <cell r="W168">
            <v>99.999965097019512</v>
          </cell>
          <cell r="X168" t="str">
            <v>Not Modelled</v>
          </cell>
          <cell r="Y168" t="str">
            <v>N/A</v>
          </cell>
          <cell r="Z168">
            <v>0</v>
          </cell>
          <cell r="AA168">
            <v>0</v>
          </cell>
          <cell r="AB168">
            <v>0</v>
          </cell>
          <cell r="AC168">
            <v>0</v>
          </cell>
          <cell r="AD168">
            <v>0</v>
          </cell>
          <cell r="AE168">
            <v>0</v>
          </cell>
          <cell r="AF168">
            <v>0</v>
          </cell>
          <cell r="AG168">
            <v>0</v>
          </cell>
          <cell r="AH168">
            <v>0.51572081999800001</v>
          </cell>
          <cell r="AI168">
            <v>0</v>
          </cell>
          <cell r="AJ168">
            <v>0</v>
          </cell>
        </row>
        <row r="169">
          <cell r="A169" t="str">
            <v>ELR/0467/00</v>
          </cell>
          <cell r="B169" t="str">
            <v>Bury Metrolink Car Park, Bury</v>
          </cell>
          <cell r="C169" t="str">
            <v>Offices</v>
          </cell>
          <cell r="D169" t="str">
            <v>Land Supply 2018</v>
          </cell>
          <cell r="E169">
            <v>0.32017899999999999</v>
          </cell>
          <cell r="F169">
            <v>0</v>
          </cell>
          <cell r="G169">
            <v>0</v>
          </cell>
          <cell r="H169">
            <v>0</v>
          </cell>
          <cell r="I169">
            <v>0.32017899999999999</v>
          </cell>
          <cell r="J169">
            <v>0</v>
          </cell>
          <cell r="K169">
            <v>0</v>
          </cell>
          <cell r="L169">
            <v>0</v>
          </cell>
          <cell r="M169">
            <v>100</v>
          </cell>
          <cell r="O169">
            <v>1.768545074968E-2</v>
          </cell>
          <cell r="Q169">
            <v>3.0279507496800001E-3</v>
          </cell>
          <cell r="R169">
            <v>0</v>
          </cell>
          <cell r="S169">
            <v>5.5236135879242552</v>
          </cell>
          <cell r="T169">
            <v>0.94570560520209013</v>
          </cell>
          <cell r="U169">
            <v>0</v>
          </cell>
          <cell r="V169">
            <v>0</v>
          </cell>
          <cell r="W169">
            <v>0</v>
          </cell>
          <cell r="X169" t="str">
            <v>Not Modelled</v>
          </cell>
          <cell r="Y169" t="str">
            <v>N/A</v>
          </cell>
          <cell r="Z169">
            <v>0</v>
          </cell>
          <cell r="AA169">
            <v>0</v>
          </cell>
          <cell r="AB169">
            <v>0</v>
          </cell>
          <cell r="AC169">
            <v>0</v>
          </cell>
          <cell r="AD169">
            <v>0</v>
          </cell>
          <cell r="AE169">
            <v>0</v>
          </cell>
          <cell r="AF169">
            <v>0</v>
          </cell>
          <cell r="AG169">
            <v>0</v>
          </cell>
          <cell r="AH169">
            <v>0.32017852499900001</v>
          </cell>
          <cell r="AI169">
            <v>0</v>
          </cell>
          <cell r="AJ169">
            <v>0</v>
          </cell>
        </row>
        <row r="170">
          <cell r="A170" t="str">
            <v>ELR/0468/00</v>
          </cell>
          <cell r="B170" t="str">
            <v>Land at Angouleme Way, Bury</v>
          </cell>
          <cell r="C170" t="str">
            <v>Offices</v>
          </cell>
          <cell r="D170" t="str">
            <v>Land Supply 2018</v>
          </cell>
          <cell r="E170">
            <v>0.470059</v>
          </cell>
          <cell r="F170">
            <v>0</v>
          </cell>
          <cell r="G170">
            <v>0</v>
          </cell>
          <cell r="H170">
            <v>0</v>
          </cell>
          <cell r="I170">
            <v>0.470059</v>
          </cell>
          <cell r="J170">
            <v>0</v>
          </cell>
          <cell r="K170">
            <v>0</v>
          </cell>
          <cell r="L170">
            <v>0</v>
          </cell>
          <cell r="M170">
            <v>100</v>
          </cell>
          <cell r="O170">
            <v>5.6740500000000003E-5</v>
          </cell>
          <cell r="Q170">
            <v>0</v>
          </cell>
          <cell r="R170">
            <v>0</v>
          </cell>
          <cell r="S170">
            <v>1.2070931521362214E-2</v>
          </cell>
          <cell r="T170">
            <v>0</v>
          </cell>
          <cell r="U170">
            <v>0</v>
          </cell>
          <cell r="V170">
            <v>5.2383996545100002E-2</v>
          </cell>
          <cell r="W170">
            <v>11.144132235549154</v>
          </cell>
          <cell r="X170" t="str">
            <v>Not Modelled</v>
          </cell>
          <cell r="Y170" t="str">
            <v>N/A</v>
          </cell>
          <cell r="Z170">
            <v>0</v>
          </cell>
          <cell r="AA170">
            <v>0</v>
          </cell>
          <cell r="AB170">
            <v>0</v>
          </cell>
          <cell r="AC170">
            <v>0</v>
          </cell>
          <cell r="AD170">
            <v>0</v>
          </cell>
          <cell r="AE170">
            <v>0</v>
          </cell>
          <cell r="AF170">
            <v>0</v>
          </cell>
          <cell r="AG170">
            <v>0</v>
          </cell>
          <cell r="AH170">
            <v>0.47005866999500001</v>
          </cell>
          <cell r="AI170">
            <v>0</v>
          </cell>
          <cell r="AJ170">
            <v>0</v>
          </cell>
        </row>
        <row r="171">
          <cell r="A171" t="str">
            <v>HL/0289/01</v>
          </cell>
          <cell r="B171" t="str">
            <v>Land to the rear 35 - 39 Church Lane, Prestwich</v>
          </cell>
          <cell r="C171" t="str">
            <v>Residential</v>
          </cell>
          <cell r="D171" t="str">
            <v>Land Supply 2018</v>
          </cell>
          <cell r="E171">
            <v>0.27524900000000002</v>
          </cell>
          <cell r="F171">
            <v>0</v>
          </cell>
          <cell r="G171">
            <v>0</v>
          </cell>
          <cell r="H171">
            <v>0</v>
          </cell>
          <cell r="I171">
            <v>0.27524900000000002</v>
          </cell>
          <cell r="J171">
            <v>0</v>
          </cell>
          <cell r="K171">
            <v>0</v>
          </cell>
          <cell r="L171">
            <v>0</v>
          </cell>
          <cell r="M171">
            <v>100</v>
          </cell>
          <cell r="O171">
            <v>0</v>
          </cell>
          <cell r="Q171">
            <v>0</v>
          </cell>
          <cell r="R171">
            <v>0</v>
          </cell>
          <cell r="S171">
            <v>0</v>
          </cell>
          <cell r="T171">
            <v>0</v>
          </cell>
          <cell r="U171">
            <v>0</v>
          </cell>
          <cell r="V171">
            <v>0</v>
          </cell>
          <cell r="W171">
            <v>0</v>
          </cell>
          <cell r="X171" t="str">
            <v>Not Modelled</v>
          </cell>
          <cell r="Y171" t="str">
            <v>N/A</v>
          </cell>
          <cell r="Z171">
            <v>0</v>
          </cell>
          <cell r="AA171">
            <v>0</v>
          </cell>
          <cell r="AB171">
            <v>0</v>
          </cell>
          <cell r="AC171">
            <v>0</v>
          </cell>
          <cell r="AD171">
            <v>0</v>
          </cell>
          <cell r="AE171">
            <v>0</v>
          </cell>
          <cell r="AF171">
            <v>0</v>
          </cell>
          <cell r="AG171">
            <v>0</v>
          </cell>
          <cell r="AH171">
            <v>0.275249484998</v>
          </cell>
          <cell r="AI171">
            <v>0</v>
          </cell>
          <cell r="AJ171">
            <v>0</v>
          </cell>
        </row>
        <row r="172">
          <cell r="A172" t="str">
            <v>HL/0414/00</v>
          </cell>
          <cell r="B172" t="str">
            <v>Land off Buller Street, Deardens Fold, Bury</v>
          </cell>
          <cell r="C172" t="str">
            <v>Residential</v>
          </cell>
          <cell r="D172" t="str">
            <v>Land Supply 2018</v>
          </cell>
          <cell r="E172">
            <v>1.45817</v>
          </cell>
          <cell r="F172">
            <v>0</v>
          </cell>
          <cell r="G172">
            <v>0</v>
          </cell>
          <cell r="H172">
            <v>0</v>
          </cell>
          <cell r="I172">
            <v>1.45817</v>
          </cell>
          <cell r="J172">
            <v>0</v>
          </cell>
          <cell r="K172">
            <v>0</v>
          </cell>
          <cell r="L172">
            <v>0</v>
          </cell>
          <cell r="M172">
            <v>100</v>
          </cell>
          <cell r="O172">
            <v>6.673828748180001E-2</v>
          </cell>
          <cell r="Q172">
            <v>6.5538287481800003E-2</v>
          </cell>
          <cell r="R172">
            <v>2.2788785876000001E-2</v>
          </cell>
          <cell r="S172">
            <v>4.5768523204976113</v>
          </cell>
          <cell r="T172">
            <v>4.4945573891795885</v>
          </cell>
          <cell r="U172">
            <v>1.5628346404054398</v>
          </cell>
          <cell r="V172">
            <v>0</v>
          </cell>
          <cell r="W172">
            <v>0</v>
          </cell>
          <cell r="X172" t="str">
            <v>Not Modelled</v>
          </cell>
          <cell r="Y172" t="str">
            <v>N/A</v>
          </cell>
          <cell r="Z172">
            <v>0</v>
          </cell>
          <cell r="AA172">
            <v>5.4098617437500003E-2</v>
          </cell>
          <cell r="AB172">
            <v>1.1319550000099999E-2</v>
          </cell>
          <cell r="AC172">
            <v>0</v>
          </cell>
          <cell r="AD172">
            <v>0.57417361560400004</v>
          </cell>
          <cell r="AE172">
            <v>0</v>
          </cell>
          <cell r="AF172">
            <v>0</v>
          </cell>
          <cell r="AG172">
            <v>0</v>
          </cell>
          <cell r="AH172">
            <v>1.4581670200000001</v>
          </cell>
          <cell r="AI172">
            <v>0</v>
          </cell>
          <cell r="AJ172">
            <v>0</v>
          </cell>
        </row>
        <row r="173">
          <cell r="A173" t="str">
            <v>HL/1172/00</v>
          </cell>
          <cell r="B173" t="str">
            <v>Rear of Nailers Green Hotel, Old Green Farm, Greenmount, Tottington</v>
          </cell>
          <cell r="C173" t="str">
            <v>Residential</v>
          </cell>
          <cell r="D173" t="str">
            <v>Land Supply 2018</v>
          </cell>
          <cell r="E173">
            <v>1.07687</v>
          </cell>
          <cell r="F173">
            <v>0</v>
          </cell>
          <cell r="G173">
            <v>0</v>
          </cell>
          <cell r="H173">
            <v>0</v>
          </cell>
          <cell r="I173">
            <v>1.07687</v>
          </cell>
          <cell r="J173">
            <v>0</v>
          </cell>
          <cell r="K173">
            <v>0</v>
          </cell>
          <cell r="L173">
            <v>0</v>
          </cell>
          <cell r="M173">
            <v>100</v>
          </cell>
          <cell r="O173">
            <v>0.10079933453419999</v>
          </cell>
          <cell r="Q173">
            <v>9.8399334534199995E-2</v>
          </cell>
          <cell r="R173">
            <v>4.9423277499800002E-2</v>
          </cell>
          <cell r="S173">
            <v>9.3603995407245062</v>
          </cell>
          <cell r="T173">
            <v>9.1375314136525283</v>
          </cell>
          <cell r="U173">
            <v>4.5895305375579225</v>
          </cell>
          <cell r="V173">
            <v>0</v>
          </cell>
          <cell r="W173">
            <v>0</v>
          </cell>
          <cell r="X173" t="str">
            <v>Not Modelled</v>
          </cell>
          <cell r="Y173" t="str">
            <v>N/A</v>
          </cell>
          <cell r="Z173">
            <v>0</v>
          </cell>
          <cell r="AA173">
            <v>0</v>
          </cell>
          <cell r="AB173">
            <v>0</v>
          </cell>
          <cell r="AC173">
            <v>0</v>
          </cell>
          <cell r="AD173">
            <v>0</v>
          </cell>
          <cell r="AE173">
            <v>0</v>
          </cell>
          <cell r="AF173">
            <v>0</v>
          </cell>
          <cell r="AG173">
            <v>0</v>
          </cell>
          <cell r="AH173">
            <v>1.07686864</v>
          </cell>
          <cell r="AI173">
            <v>0</v>
          </cell>
          <cell r="AJ173">
            <v>0</v>
          </cell>
        </row>
        <row r="174">
          <cell r="A174" t="str">
            <v>HL/1581/00</v>
          </cell>
          <cell r="B174" t="str">
            <v>Land west of 457 Tottington Road, Elton, Bury</v>
          </cell>
          <cell r="C174" t="str">
            <v>Residential</v>
          </cell>
          <cell r="D174" t="str">
            <v>Land Supply 2018</v>
          </cell>
          <cell r="E174">
            <v>0.50931599999999999</v>
          </cell>
          <cell r="F174">
            <v>0</v>
          </cell>
          <cell r="G174">
            <v>0</v>
          </cell>
          <cell r="H174">
            <v>0</v>
          </cell>
          <cell r="I174">
            <v>0.50931599999999999</v>
          </cell>
          <cell r="J174">
            <v>0</v>
          </cell>
          <cell r="K174">
            <v>0</v>
          </cell>
          <cell r="L174">
            <v>0</v>
          </cell>
          <cell r="M174">
            <v>100</v>
          </cell>
          <cell r="O174">
            <v>0</v>
          </cell>
          <cell r="Q174">
            <v>0</v>
          </cell>
          <cell r="R174">
            <v>0</v>
          </cell>
          <cell r="S174">
            <v>0</v>
          </cell>
          <cell r="T174">
            <v>0</v>
          </cell>
          <cell r="U174">
            <v>0</v>
          </cell>
          <cell r="V174">
            <v>0</v>
          </cell>
          <cell r="W174">
            <v>0</v>
          </cell>
          <cell r="X174" t="str">
            <v>Not Modelled</v>
          </cell>
          <cell r="Y174" t="str">
            <v>N/A</v>
          </cell>
          <cell r="Z174">
            <v>0</v>
          </cell>
          <cell r="AA174">
            <v>0</v>
          </cell>
          <cell r="AB174">
            <v>0</v>
          </cell>
          <cell r="AC174">
            <v>0</v>
          </cell>
          <cell r="AD174">
            <v>0</v>
          </cell>
          <cell r="AE174">
            <v>1.94432416718E-3</v>
          </cell>
          <cell r="AF174">
            <v>0</v>
          </cell>
          <cell r="AG174">
            <v>0</v>
          </cell>
          <cell r="AH174">
            <v>0.50931604890299997</v>
          </cell>
          <cell r="AI174">
            <v>0</v>
          </cell>
          <cell r="AJ174">
            <v>0</v>
          </cell>
        </row>
        <row r="175">
          <cell r="A175" t="str">
            <v>HL/1958/00</v>
          </cell>
          <cell r="B175" t="str">
            <v>Former Petrol Station, Parr Lane, Unsworth, Bury</v>
          </cell>
          <cell r="C175" t="str">
            <v>Residential</v>
          </cell>
          <cell r="D175" t="str">
            <v>Land Supply 2018</v>
          </cell>
          <cell r="E175">
            <v>9.9030800000000002E-2</v>
          </cell>
          <cell r="F175">
            <v>0</v>
          </cell>
          <cell r="G175">
            <v>0</v>
          </cell>
          <cell r="H175">
            <v>0</v>
          </cell>
          <cell r="I175">
            <v>9.9030800000000002E-2</v>
          </cell>
          <cell r="J175">
            <v>0</v>
          </cell>
          <cell r="K175">
            <v>0</v>
          </cell>
          <cell r="L175">
            <v>0</v>
          </cell>
          <cell r="M175">
            <v>100</v>
          </cell>
          <cell r="O175">
            <v>1.8992242644000001E-3</v>
          </cell>
          <cell r="Q175">
            <v>2.0439426439999999E-4</v>
          </cell>
          <cell r="R175">
            <v>0</v>
          </cell>
          <cell r="S175">
            <v>1.9178116953513453</v>
          </cell>
          <cell r="T175">
            <v>0.20639464126312218</v>
          </cell>
          <cell r="U175">
            <v>0</v>
          </cell>
          <cell r="V175">
            <v>0</v>
          </cell>
          <cell r="W175">
            <v>0</v>
          </cell>
          <cell r="X175" t="str">
            <v>Not Modelled</v>
          </cell>
          <cell r="Y175" t="str">
            <v>N/A</v>
          </cell>
          <cell r="Z175">
            <v>0</v>
          </cell>
          <cell r="AA175">
            <v>0</v>
          </cell>
          <cell r="AB175">
            <v>0</v>
          </cell>
          <cell r="AC175">
            <v>0</v>
          </cell>
          <cell r="AD175">
            <v>0</v>
          </cell>
          <cell r="AE175">
            <v>0</v>
          </cell>
          <cell r="AF175">
            <v>0</v>
          </cell>
          <cell r="AG175">
            <v>0</v>
          </cell>
          <cell r="AH175">
            <v>9.9030805001000005E-2</v>
          </cell>
          <cell r="AI175">
            <v>0</v>
          </cell>
          <cell r="AJ175">
            <v>0</v>
          </cell>
        </row>
        <row r="176">
          <cell r="A176" t="str">
            <v>HL/1981/00</v>
          </cell>
          <cell r="B176" t="str">
            <v>Works opposite 101 Mather Road, Bury</v>
          </cell>
          <cell r="C176" t="str">
            <v>Residential</v>
          </cell>
          <cell r="D176" t="str">
            <v>Land Supply 2018</v>
          </cell>
          <cell r="E176">
            <v>0.32567800000000002</v>
          </cell>
          <cell r="F176">
            <v>0</v>
          </cell>
          <cell r="G176">
            <v>0</v>
          </cell>
          <cell r="H176">
            <v>0.15126614175</v>
          </cell>
          <cell r="I176">
            <v>0.17441185825000002</v>
          </cell>
          <cell r="J176">
            <v>0</v>
          </cell>
          <cell r="K176">
            <v>0</v>
          </cell>
          <cell r="L176">
            <v>46.44653361602564</v>
          </cell>
          <cell r="M176">
            <v>53.55346638397436</v>
          </cell>
          <cell r="O176">
            <v>0.2264988297936</v>
          </cell>
          <cell r="Q176">
            <v>0.22613212779360001</v>
          </cell>
          <cell r="R176">
            <v>0.21391582201600001</v>
          </cell>
          <cell r="S176">
            <v>69.546862174786142</v>
          </cell>
          <cell r="T176">
            <v>69.434265683773546</v>
          </cell>
          <cell r="U176">
            <v>65.683227610093411</v>
          </cell>
          <cell r="V176">
            <v>0.188680802845</v>
          </cell>
          <cell r="W176">
            <v>57.934770799685573</v>
          </cell>
          <cell r="X176">
            <v>0.30304744869900002</v>
          </cell>
          <cell r="Y176">
            <v>93.051249608201971</v>
          </cell>
          <cell r="Z176">
            <v>6.0810870987300002E-2</v>
          </cell>
          <cell r="AA176">
            <v>0</v>
          </cell>
          <cell r="AB176">
            <v>0</v>
          </cell>
          <cell r="AC176">
            <v>0</v>
          </cell>
          <cell r="AD176">
            <v>0</v>
          </cell>
          <cell r="AE176">
            <v>0</v>
          </cell>
          <cell r="AF176">
            <v>0</v>
          </cell>
          <cell r="AG176">
            <v>0</v>
          </cell>
          <cell r="AH176">
            <v>0.32567797499899998</v>
          </cell>
          <cell r="AI176">
            <v>0</v>
          </cell>
          <cell r="AJ176">
            <v>0</v>
          </cell>
        </row>
        <row r="177">
          <cell r="A177" t="str">
            <v>HL/2004/00</v>
          </cell>
          <cell r="B177" t="str">
            <v>Adj 13 Bury Road, Radcliffe</v>
          </cell>
          <cell r="C177" t="str">
            <v>Residential</v>
          </cell>
          <cell r="D177" t="str">
            <v>Land Supply 2018</v>
          </cell>
          <cell r="E177">
            <v>0.26240000000000002</v>
          </cell>
          <cell r="F177">
            <v>0</v>
          </cell>
          <cell r="G177">
            <v>0</v>
          </cell>
          <cell r="H177">
            <v>4.6991144281E-2</v>
          </cell>
          <cell r="I177">
            <v>0.21540885571900004</v>
          </cell>
          <cell r="J177">
            <v>0</v>
          </cell>
          <cell r="K177">
            <v>0</v>
          </cell>
          <cell r="L177">
            <v>17.90821047294207</v>
          </cell>
          <cell r="M177">
            <v>82.091789527057941</v>
          </cell>
          <cell r="O177">
            <v>0</v>
          </cell>
          <cell r="Q177">
            <v>0</v>
          </cell>
          <cell r="R177">
            <v>0</v>
          </cell>
          <cell r="S177">
            <v>0</v>
          </cell>
          <cell r="T177">
            <v>0</v>
          </cell>
          <cell r="U177">
            <v>0</v>
          </cell>
          <cell r="V177">
            <v>0</v>
          </cell>
          <cell r="W177">
            <v>0</v>
          </cell>
          <cell r="X177" t="str">
            <v>Not Modelled</v>
          </cell>
          <cell r="Y177" t="str">
            <v>N/A</v>
          </cell>
          <cell r="Z177">
            <v>0</v>
          </cell>
          <cell r="AA177">
            <v>0</v>
          </cell>
          <cell r="AB177">
            <v>0</v>
          </cell>
          <cell r="AC177">
            <v>0</v>
          </cell>
          <cell r="AD177">
            <v>0</v>
          </cell>
          <cell r="AE177">
            <v>0</v>
          </cell>
          <cell r="AF177">
            <v>0</v>
          </cell>
          <cell r="AG177">
            <v>0</v>
          </cell>
          <cell r="AH177">
            <v>0.262399809998</v>
          </cell>
          <cell r="AI177">
            <v>0</v>
          </cell>
          <cell r="AJ177">
            <v>0</v>
          </cell>
        </row>
        <row r="178">
          <cell r="A178" t="str">
            <v>HL/2057/00</v>
          </cell>
          <cell r="B178" t="str">
            <v>Fairfield Service Station, Rochdale Old Road, Bury</v>
          </cell>
          <cell r="C178" t="str">
            <v>Residential</v>
          </cell>
          <cell r="D178" t="str">
            <v>Land Supply 2018</v>
          </cell>
          <cell r="E178">
            <v>0.103711</v>
          </cell>
          <cell r="F178">
            <v>0</v>
          </cell>
          <cell r="G178">
            <v>0</v>
          </cell>
          <cell r="H178">
            <v>0</v>
          </cell>
          <cell r="I178">
            <v>0.103711</v>
          </cell>
          <cell r="J178">
            <v>0</v>
          </cell>
          <cell r="K178">
            <v>0</v>
          </cell>
          <cell r="L178">
            <v>0</v>
          </cell>
          <cell r="M178">
            <v>100</v>
          </cell>
          <cell r="O178">
            <v>6.4774122499790003E-3</v>
          </cell>
          <cell r="Q178">
            <v>1.87492249979E-4</v>
          </cell>
          <cell r="R178">
            <v>0</v>
          </cell>
          <cell r="S178">
            <v>6.2456366730423971</v>
          </cell>
          <cell r="T178">
            <v>0.18078337879202785</v>
          </cell>
          <cell r="U178">
            <v>0</v>
          </cell>
          <cell r="V178">
            <v>0</v>
          </cell>
          <cell r="W178">
            <v>0</v>
          </cell>
          <cell r="X178" t="str">
            <v>Not Modelled</v>
          </cell>
          <cell r="Y178" t="str">
            <v>N/A</v>
          </cell>
          <cell r="Z178">
            <v>0</v>
          </cell>
          <cell r="AA178">
            <v>0</v>
          </cell>
          <cell r="AB178">
            <v>0</v>
          </cell>
          <cell r="AC178">
            <v>0</v>
          </cell>
          <cell r="AD178">
            <v>0</v>
          </cell>
          <cell r="AE178">
            <v>0</v>
          </cell>
          <cell r="AF178">
            <v>0</v>
          </cell>
          <cell r="AG178">
            <v>0</v>
          </cell>
          <cell r="AH178">
            <v>0.103711029999</v>
          </cell>
          <cell r="AI178">
            <v>0</v>
          </cell>
          <cell r="AJ178">
            <v>0</v>
          </cell>
        </row>
        <row r="179">
          <cell r="A179" t="str">
            <v>HL/2125/00</v>
          </cell>
          <cell r="B179" t="str">
            <v>Barn at Meadowcroft Fold Farm, Off Whittle Lane, Pilsworth, Bury, OL10 2RE</v>
          </cell>
          <cell r="C179" t="str">
            <v>Residential</v>
          </cell>
          <cell r="D179" t="str">
            <v>Land Supply 2018</v>
          </cell>
          <cell r="E179">
            <v>0.60890299999999997</v>
          </cell>
          <cell r="F179">
            <v>0</v>
          </cell>
          <cell r="G179">
            <v>0</v>
          </cell>
          <cell r="H179">
            <v>0</v>
          </cell>
          <cell r="I179">
            <v>0.60890299999999997</v>
          </cell>
          <cell r="J179">
            <v>0</v>
          </cell>
          <cell r="K179">
            <v>0</v>
          </cell>
          <cell r="L179">
            <v>0</v>
          </cell>
          <cell r="M179">
            <v>100</v>
          </cell>
          <cell r="O179">
            <v>5.5942165614200005E-2</v>
          </cell>
          <cell r="Q179">
            <v>1.2058765614200001E-2</v>
          </cell>
          <cell r="R179">
            <v>0</v>
          </cell>
          <cell r="S179">
            <v>9.1873690249842763</v>
          </cell>
          <cell r="T179">
            <v>1.9804083103876973</v>
          </cell>
          <cell r="U179">
            <v>0</v>
          </cell>
          <cell r="V179">
            <v>0</v>
          </cell>
          <cell r="W179">
            <v>0</v>
          </cell>
          <cell r="X179" t="str">
            <v>Not Modelled</v>
          </cell>
          <cell r="Y179" t="str">
            <v>N/A</v>
          </cell>
          <cell r="Z179">
            <v>0</v>
          </cell>
          <cell r="AA179">
            <v>0</v>
          </cell>
          <cell r="AB179">
            <v>0</v>
          </cell>
          <cell r="AC179">
            <v>0</v>
          </cell>
          <cell r="AD179">
            <v>0</v>
          </cell>
          <cell r="AE179">
            <v>0.359020271379</v>
          </cell>
          <cell r="AF179">
            <v>4.8189594847800003E-3</v>
          </cell>
          <cell r="AG179">
            <v>2.6414961210400001E-4</v>
          </cell>
          <cell r="AH179">
            <v>0.32650480970399998</v>
          </cell>
          <cell r="AI179">
            <v>0</v>
          </cell>
          <cell r="AJ179">
            <v>0</v>
          </cell>
        </row>
        <row r="180">
          <cell r="A180" t="str">
            <v>HL/2127/00</v>
          </cell>
          <cell r="B180" t="str">
            <v>Wellington Garage, Deardens Street, Bury</v>
          </cell>
          <cell r="C180" t="str">
            <v>Residential</v>
          </cell>
          <cell r="D180" t="str">
            <v>Land Supply 2018</v>
          </cell>
          <cell r="E180">
            <v>6.9350300000000004E-2</v>
          </cell>
          <cell r="F180">
            <v>0</v>
          </cell>
          <cell r="G180">
            <v>0</v>
          </cell>
          <cell r="H180">
            <v>0</v>
          </cell>
          <cell r="I180">
            <v>6.9350300000000004E-2</v>
          </cell>
          <cell r="J180">
            <v>0</v>
          </cell>
          <cell r="K180">
            <v>0</v>
          </cell>
          <cell r="L180">
            <v>0</v>
          </cell>
          <cell r="M180">
            <v>100</v>
          </cell>
          <cell r="O180">
            <v>2.3521440181200003E-3</v>
          </cell>
          <cell r="Q180">
            <v>1.9821400181200001E-3</v>
          </cell>
          <cell r="R180">
            <v>0</v>
          </cell>
          <cell r="S180">
            <v>3.3916854261913794</v>
          </cell>
          <cell r="T180">
            <v>2.8581563715225458</v>
          </cell>
          <cell r="U180">
            <v>0</v>
          </cell>
          <cell r="V180">
            <v>0</v>
          </cell>
          <cell r="W180">
            <v>0</v>
          </cell>
          <cell r="X180" t="str">
            <v>Not Modelled</v>
          </cell>
          <cell r="Y180" t="str">
            <v>N/A</v>
          </cell>
          <cell r="Z180">
            <v>0</v>
          </cell>
          <cell r="AA180">
            <v>1.9821400181200001E-3</v>
          </cell>
          <cell r="AB180">
            <v>0</v>
          </cell>
          <cell r="AC180">
            <v>0</v>
          </cell>
          <cell r="AD180">
            <v>0</v>
          </cell>
          <cell r="AE180">
            <v>0</v>
          </cell>
          <cell r="AF180">
            <v>0</v>
          </cell>
          <cell r="AG180">
            <v>0</v>
          </cell>
          <cell r="AH180">
            <v>6.9350315003699994E-2</v>
          </cell>
          <cell r="AI180">
            <v>0</v>
          </cell>
          <cell r="AJ180">
            <v>0</v>
          </cell>
        </row>
        <row r="181">
          <cell r="A181" t="str">
            <v>HL/2134/00</v>
          </cell>
          <cell r="B181" t="str">
            <v>Land off Glenvale Close, Radcliffe</v>
          </cell>
          <cell r="C181" t="str">
            <v>Residential</v>
          </cell>
          <cell r="D181" t="str">
            <v>Land Supply 2018</v>
          </cell>
          <cell r="E181">
            <v>3.3232600000000001E-2</v>
          </cell>
          <cell r="F181">
            <v>0</v>
          </cell>
          <cell r="G181">
            <v>0</v>
          </cell>
          <cell r="H181">
            <v>3.3232570001400001E-2</v>
          </cell>
          <cell r="I181">
            <v>2.9998599999914166E-8</v>
          </cell>
          <cell r="J181">
            <v>0</v>
          </cell>
          <cell r="K181">
            <v>0</v>
          </cell>
          <cell r="L181">
            <v>99.999909731408323</v>
          </cell>
          <cell r="M181">
            <v>9.0268591683810979E-5</v>
          </cell>
          <cell r="O181">
            <v>8.8006101846060004E-4</v>
          </cell>
          <cell r="Q181">
            <v>8.8006101846060004E-4</v>
          </cell>
          <cell r="R181">
            <v>1.5956762513599998E-5</v>
          </cell>
          <cell r="S181">
            <v>2.648185873090279</v>
          </cell>
          <cell r="T181">
            <v>2.648185873090279</v>
          </cell>
          <cell r="U181">
            <v>4.8015390049529677E-2</v>
          </cell>
          <cell r="V181">
            <v>3.3232570001400001E-2</v>
          </cell>
          <cell r="W181">
            <v>99.999909731408323</v>
          </cell>
          <cell r="X181">
            <v>3.3232570001400001E-2</v>
          </cell>
          <cell r="Y181">
            <v>99.999909731408323</v>
          </cell>
          <cell r="Z181">
            <v>0</v>
          </cell>
          <cell r="AA181">
            <v>0</v>
          </cell>
          <cell r="AB181">
            <v>0</v>
          </cell>
          <cell r="AC181">
            <v>0</v>
          </cell>
          <cell r="AD181">
            <v>0</v>
          </cell>
          <cell r="AE181">
            <v>0</v>
          </cell>
          <cell r="AF181">
            <v>0</v>
          </cell>
          <cell r="AG181">
            <v>0</v>
          </cell>
          <cell r="AH181">
            <v>3.3232570001400001E-2</v>
          </cell>
          <cell r="AI181">
            <v>0</v>
          </cell>
          <cell r="AJ181">
            <v>0</v>
          </cell>
        </row>
        <row r="182">
          <cell r="A182" t="str">
            <v>HL/2144/00</v>
          </cell>
          <cell r="B182" t="str">
            <v>Bridgefield Drive, Bury</v>
          </cell>
          <cell r="C182" t="str">
            <v>Residential</v>
          </cell>
          <cell r="D182" t="str">
            <v>Land Supply 2018</v>
          </cell>
          <cell r="E182">
            <v>3.32246E-2</v>
          </cell>
          <cell r="F182">
            <v>0</v>
          </cell>
          <cell r="G182">
            <v>0</v>
          </cell>
          <cell r="H182">
            <v>0</v>
          </cell>
          <cell r="I182">
            <v>3.32246E-2</v>
          </cell>
          <cell r="J182">
            <v>0</v>
          </cell>
          <cell r="K182">
            <v>0</v>
          </cell>
          <cell r="L182">
            <v>0</v>
          </cell>
          <cell r="M182">
            <v>100</v>
          </cell>
          <cell r="O182">
            <v>7.2810414204399999E-3</v>
          </cell>
          <cell r="Q182">
            <v>7.2810414204399999E-3</v>
          </cell>
          <cell r="R182">
            <v>1.37375590041E-3</v>
          </cell>
          <cell r="S182">
            <v>21.914609718220838</v>
          </cell>
          <cell r="T182">
            <v>21.914609718220838</v>
          </cell>
          <cell r="U182">
            <v>4.134755272930299</v>
          </cell>
          <cell r="V182">
            <v>3.3224560001399998E-2</v>
          </cell>
          <cell r="W182">
            <v>99.999879611492688</v>
          </cell>
          <cell r="X182" t="str">
            <v>Not Modelled</v>
          </cell>
          <cell r="Y182" t="str">
            <v>N/A</v>
          </cell>
          <cell r="Z182">
            <v>0</v>
          </cell>
          <cell r="AA182">
            <v>0</v>
          </cell>
          <cell r="AB182">
            <v>0</v>
          </cell>
          <cell r="AC182">
            <v>0</v>
          </cell>
          <cell r="AD182">
            <v>0</v>
          </cell>
          <cell r="AE182">
            <v>3.10792277926E-2</v>
          </cell>
          <cell r="AF182">
            <v>1.68066997398E-3</v>
          </cell>
          <cell r="AG182">
            <v>0</v>
          </cell>
          <cell r="AH182">
            <v>3.3224560001399998E-2</v>
          </cell>
          <cell r="AI182">
            <v>0</v>
          </cell>
          <cell r="AJ182">
            <v>0</v>
          </cell>
        </row>
        <row r="183">
          <cell r="A183" t="str">
            <v>HL/2146/00</v>
          </cell>
          <cell r="B183" t="str">
            <v>East Lancs Paper Mill Site, Rectory Lane, Radcliffe</v>
          </cell>
          <cell r="C183" t="str">
            <v>Residential</v>
          </cell>
          <cell r="D183" t="str">
            <v>Land Supply 2018</v>
          </cell>
          <cell r="E183">
            <v>19.724900000000002</v>
          </cell>
          <cell r="F183">
            <v>4.4753151879399997</v>
          </cell>
          <cell r="G183">
            <v>2.6421611071900002</v>
          </cell>
          <cell r="H183">
            <v>6.4180309025</v>
          </cell>
          <cell r="I183">
            <v>6.1893928023700013</v>
          </cell>
          <cell r="J183">
            <v>22.688658436493974</v>
          </cell>
          <cell r="K183">
            <v>13.395054510745302</v>
          </cell>
          <cell r="L183">
            <v>32.53771072350176</v>
          </cell>
          <cell r="M183">
            <v>31.378576329258962</v>
          </cell>
          <cell r="O183">
            <v>3.12471318405</v>
          </cell>
          <cell r="Q183">
            <v>1.4755631840499999</v>
          </cell>
          <cell r="R183">
            <v>0.73287946312999996</v>
          </cell>
          <cell r="S183">
            <v>15.841465275109123</v>
          </cell>
          <cell r="T183">
            <v>7.4807131293441271</v>
          </cell>
          <cell r="U183">
            <v>3.7155040741904899</v>
          </cell>
          <cell r="V183">
            <v>19.1495656538</v>
          </cell>
          <cell r="W183">
            <v>97.08320779218144</v>
          </cell>
          <cell r="X183">
            <v>5.7826146742900004</v>
          </cell>
          <cell r="Y183">
            <v>29.316319344027093</v>
          </cell>
          <cell r="Z183">
            <v>0</v>
          </cell>
          <cell r="AA183">
            <v>0</v>
          </cell>
          <cell r="AB183">
            <v>0</v>
          </cell>
          <cell r="AC183">
            <v>0</v>
          </cell>
          <cell r="AD183">
            <v>0</v>
          </cell>
          <cell r="AE183">
            <v>0</v>
          </cell>
          <cell r="AF183">
            <v>1.9599999999999999E-2</v>
          </cell>
          <cell r="AG183">
            <v>0</v>
          </cell>
          <cell r="AH183">
            <v>19.3202390081</v>
          </cell>
          <cell r="AI183">
            <v>0</v>
          </cell>
          <cell r="AJ183">
            <v>0</v>
          </cell>
        </row>
        <row r="184">
          <cell r="A184" t="str">
            <v>HL/2148/00</v>
          </cell>
          <cell r="B184" t="str">
            <v>Radcliffe High School, Abden Street, Radcliffe</v>
          </cell>
          <cell r="C184" t="str">
            <v>Residential</v>
          </cell>
          <cell r="D184" t="str">
            <v>Land Supply 2018</v>
          </cell>
          <cell r="E184">
            <v>2.3069199999999999</v>
          </cell>
          <cell r="F184">
            <v>0</v>
          </cell>
          <cell r="G184">
            <v>0</v>
          </cell>
          <cell r="H184">
            <v>0</v>
          </cell>
          <cell r="I184">
            <v>2.3069199999999999</v>
          </cell>
          <cell r="J184">
            <v>0</v>
          </cell>
          <cell r="K184">
            <v>0</v>
          </cell>
          <cell r="L184">
            <v>0</v>
          </cell>
          <cell r="M184">
            <v>100</v>
          </cell>
          <cell r="O184">
            <v>0.10002125754480999</v>
          </cell>
          <cell r="Q184">
            <v>2.239015754481E-2</v>
          </cell>
          <cell r="R184">
            <v>1.4934269999999999E-2</v>
          </cell>
          <cell r="S184">
            <v>4.3357055097190189</v>
          </cell>
          <cell r="T184">
            <v>0.97056497602040825</v>
          </cell>
          <cell r="U184">
            <v>0.64736835260867309</v>
          </cell>
          <cell r="V184">
            <v>0</v>
          </cell>
          <cell r="W184">
            <v>0</v>
          </cell>
          <cell r="X184" t="str">
            <v>Not Modelled</v>
          </cell>
          <cell r="Y184" t="str">
            <v>N/A</v>
          </cell>
          <cell r="Z184">
            <v>0</v>
          </cell>
          <cell r="AA184">
            <v>0</v>
          </cell>
          <cell r="AB184">
            <v>0</v>
          </cell>
          <cell r="AC184">
            <v>0</v>
          </cell>
          <cell r="AD184">
            <v>0</v>
          </cell>
          <cell r="AE184">
            <v>0</v>
          </cell>
          <cell r="AF184">
            <v>0</v>
          </cell>
          <cell r="AG184">
            <v>0</v>
          </cell>
          <cell r="AH184">
            <v>2.30691879925</v>
          </cell>
          <cell r="AI184">
            <v>0</v>
          </cell>
          <cell r="AJ184">
            <v>0</v>
          </cell>
        </row>
        <row r="185">
          <cell r="A185" t="str">
            <v>HL/2149/00</v>
          </cell>
          <cell r="B185" t="str">
            <v>44-48 Stand Lane &amp; 4-6 New Street, Radcliffe</v>
          </cell>
          <cell r="C185" t="str">
            <v>Residential</v>
          </cell>
          <cell r="D185" t="str">
            <v>Land Supply 2018</v>
          </cell>
          <cell r="E185">
            <v>8.6619199999999993E-2</v>
          </cell>
          <cell r="F185">
            <v>0</v>
          </cell>
          <cell r="G185">
            <v>0</v>
          </cell>
          <cell r="H185">
            <v>8.0688769798599999E-2</v>
          </cell>
          <cell r="I185">
            <v>5.9304302013999943E-3</v>
          </cell>
          <cell r="J185">
            <v>0</v>
          </cell>
          <cell r="K185">
            <v>0</v>
          </cell>
          <cell r="L185">
            <v>93.153446116565391</v>
          </cell>
          <cell r="M185">
            <v>6.8465538834346145</v>
          </cell>
          <cell r="O185">
            <v>2.759291778685E-2</v>
          </cell>
          <cell r="Q185">
            <v>2.759291778685E-2</v>
          </cell>
          <cell r="R185">
            <v>1.91750302569E-2</v>
          </cell>
          <cell r="S185">
            <v>31.855429035190813</v>
          </cell>
          <cell r="T185">
            <v>31.855429035190813</v>
          </cell>
          <cell r="U185">
            <v>22.137159263650556</v>
          </cell>
          <cell r="V185">
            <v>8.6619154998400005E-2</v>
          </cell>
          <cell r="W185">
            <v>99.999948046622464</v>
          </cell>
          <cell r="X185">
            <v>0</v>
          </cell>
          <cell r="Y185">
            <v>0</v>
          </cell>
          <cell r="Z185">
            <v>0</v>
          </cell>
          <cell r="AA185">
            <v>0</v>
          </cell>
          <cell r="AB185">
            <v>0</v>
          </cell>
          <cell r="AC185">
            <v>0</v>
          </cell>
          <cell r="AD185">
            <v>0</v>
          </cell>
          <cell r="AE185">
            <v>0</v>
          </cell>
          <cell r="AF185">
            <v>0</v>
          </cell>
          <cell r="AG185">
            <v>0</v>
          </cell>
          <cell r="AH185">
            <v>8.6619154998400005E-2</v>
          </cell>
          <cell r="AI185">
            <v>0</v>
          </cell>
          <cell r="AJ185">
            <v>0</v>
          </cell>
        </row>
        <row r="186">
          <cell r="A186" t="str">
            <v>HL/2157/00</v>
          </cell>
          <cell r="B186" t="str">
            <v>Hutchinson Way/Hindle Street, Radcliffe</v>
          </cell>
          <cell r="C186" t="str">
            <v>Residential</v>
          </cell>
          <cell r="D186" t="str">
            <v>Land Supply 2018</v>
          </cell>
          <cell r="E186">
            <v>0.72185200000000005</v>
          </cell>
          <cell r="F186">
            <v>0</v>
          </cell>
          <cell r="G186">
            <v>0</v>
          </cell>
          <cell r="H186">
            <v>0</v>
          </cell>
          <cell r="I186">
            <v>0.72185200000000005</v>
          </cell>
          <cell r="J186">
            <v>0</v>
          </cell>
          <cell r="K186">
            <v>0</v>
          </cell>
          <cell r="L186">
            <v>0</v>
          </cell>
          <cell r="M186">
            <v>100</v>
          </cell>
          <cell r="O186">
            <v>0.133599</v>
          </cell>
          <cell r="Q186">
            <v>1.12E-2</v>
          </cell>
          <cell r="R186">
            <v>0</v>
          </cell>
          <cell r="S186">
            <v>18.507810465303134</v>
          </cell>
          <cell r="T186">
            <v>1.5515645866465702</v>
          </cell>
          <cell r="U186">
            <v>0</v>
          </cell>
          <cell r="V186">
            <v>0</v>
          </cell>
          <cell r="W186">
            <v>0</v>
          </cell>
          <cell r="X186" t="str">
            <v>Not Modelled</v>
          </cell>
          <cell r="Y186" t="str">
            <v>N/A</v>
          </cell>
          <cell r="Z186">
            <v>0</v>
          </cell>
          <cell r="AA186">
            <v>0</v>
          </cell>
          <cell r="AB186">
            <v>0</v>
          </cell>
          <cell r="AC186">
            <v>0</v>
          </cell>
          <cell r="AD186">
            <v>0</v>
          </cell>
          <cell r="AE186">
            <v>0</v>
          </cell>
          <cell r="AF186">
            <v>0</v>
          </cell>
          <cell r="AG186">
            <v>0</v>
          </cell>
          <cell r="AH186">
            <v>0.72185185500100002</v>
          </cell>
          <cell r="AI186">
            <v>0</v>
          </cell>
          <cell r="AJ186">
            <v>0</v>
          </cell>
        </row>
        <row r="187">
          <cell r="A187" t="str">
            <v>HL/2161/00</v>
          </cell>
          <cell r="B187" t="str">
            <v>Land off Mill Lane, Bury</v>
          </cell>
          <cell r="C187" t="str">
            <v>Residential</v>
          </cell>
          <cell r="D187" t="str">
            <v>Land Supply 2018</v>
          </cell>
          <cell r="E187">
            <v>0.30034499999999997</v>
          </cell>
          <cell r="F187">
            <v>0</v>
          </cell>
          <cell r="G187">
            <v>0</v>
          </cell>
          <cell r="H187">
            <v>0</v>
          </cell>
          <cell r="I187">
            <v>0.30034499999999997</v>
          </cell>
          <cell r="J187">
            <v>0</v>
          </cell>
          <cell r="K187">
            <v>0</v>
          </cell>
          <cell r="L187">
            <v>0</v>
          </cell>
          <cell r="M187">
            <v>100</v>
          </cell>
          <cell r="O187">
            <v>2.59966836484E-4</v>
          </cell>
          <cell r="Q187">
            <v>2.59966836484E-4</v>
          </cell>
          <cell r="R187">
            <v>0</v>
          </cell>
          <cell r="S187">
            <v>8.655607267775392E-2</v>
          </cell>
          <cell r="T187">
            <v>8.655607267775392E-2</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0.300345024924</v>
          </cell>
          <cell r="AI187">
            <v>0</v>
          </cell>
          <cell r="AJ187">
            <v>0</v>
          </cell>
        </row>
        <row r="188">
          <cell r="A188" t="str">
            <v>HL/2163/00</v>
          </cell>
          <cell r="B188" t="str">
            <v>Land off Walshaw Rd/Elton Community Centre, Walshaw Road, Bury</v>
          </cell>
          <cell r="C188" t="str">
            <v>Residential</v>
          </cell>
          <cell r="D188" t="str">
            <v>Land Supply 2018</v>
          </cell>
          <cell r="E188">
            <v>0.108013</v>
          </cell>
          <cell r="F188">
            <v>0</v>
          </cell>
          <cell r="G188">
            <v>0</v>
          </cell>
          <cell r="H188">
            <v>0</v>
          </cell>
          <cell r="I188">
            <v>0.108013</v>
          </cell>
          <cell r="J188">
            <v>0</v>
          </cell>
          <cell r="K188">
            <v>0</v>
          </cell>
          <cell r="L188">
            <v>0</v>
          </cell>
          <cell r="M188">
            <v>100</v>
          </cell>
          <cell r="O188">
            <v>3.805161758534E-4</v>
          </cell>
          <cell r="Q188">
            <v>3.805161758534E-4</v>
          </cell>
          <cell r="R188">
            <v>4.3377285953399999E-5</v>
          </cell>
          <cell r="S188">
            <v>0.35228738749354244</v>
          </cell>
          <cell r="T188">
            <v>0.35228738749354244</v>
          </cell>
          <cell r="U188">
            <v>4.0159319668373251E-2</v>
          </cell>
          <cell r="V188">
            <v>0</v>
          </cell>
          <cell r="W188">
            <v>0</v>
          </cell>
          <cell r="X188" t="str">
            <v>Not Modelled</v>
          </cell>
          <cell r="Y188" t="str">
            <v>N/A</v>
          </cell>
          <cell r="Z188">
            <v>0</v>
          </cell>
          <cell r="AA188">
            <v>0</v>
          </cell>
          <cell r="AB188">
            <v>0</v>
          </cell>
          <cell r="AC188">
            <v>0</v>
          </cell>
          <cell r="AD188">
            <v>0</v>
          </cell>
          <cell r="AE188">
            <v>0</v>
          </cell>
          <cell r="AF188">
            <v>0</v>
          </cell>
          <cell r="AG188">
            <v>0</v>
          </cell>
          <cell r="AH188">
            <v>0.108012599998</v>
          </cell>
          <cell r="AI188">
            <v>0</v>
          </cell>
          <cell r="AJ188">
            <v>0</v>
          </cell>
        </row>
        <row r="189">
          <cell r="A189" t="str">
            <v>HL/2164/00</v>
          </cell>
          <cell r="B189" t="str">
            <v>Hardmans Fold, Hardman Street, Radcliffe</v>
          </cell>
          <cell r="C189" t="str">
            <v>Residential</v>
          </cell>
          <cell r="D189" t="str">
            <v>Land Supply 2018</v>
          </cell>
          <cell r="E189">
            <v>0.42683399999999999</v>
          </cell>
          <cell r="F189">
            <v>0</v>
          </cell>
          <cell r="G189">
            <v>0</v>
          </cell>
          <cell r="H189">
            <v>0</v>
          </cell>
          <cell r="I189">
            <v>0.42683399999999999</v>
          </cell>
          <cell r="J189">
            <v>0</v>
          </cell>
          <cell r="K189">
            <v>0</v>
          </cell>
          <cell r="L189">
            <v>0</v>
          </cell>
          <cell r="M189">
            <v>100</v>
          </cell>
          <cell r="O189">
            <v>2.6469973619630001E-2</v>
          </cell>
          <cell r="Q189">
            <v>2.6469973619630001E-2</v>
          </cell>
          <cell r="R189">
            <v>2.4065275299600002E-2</v>
          </cell>
          <cell r="S189">
            <v>6.2014679288974177</v>
          </cell>
          <cell r="T189">
            <v>6.2014679288974177</v>
          </cell>
          <cell r="U189">
            <v>5.6380877108196632</v>
          </cell>
          <cell r="V189">
            <v>0</v>
          </cell>
          <cell r="W189">
            <v>0</v>
          </cell>
          <cell r="X189" t="str">
            <v>Not Modelled</v>
          </cell>
          <cell r="Y189" t="str">
            <v>N/A</v>
          </cell>
          <cell r="Z189">
            <v>0</v>
          </cell>
          <cell r="AA189">
            <v>0</v>
          </cell>
          <cell r="AB189">
            <v>0</v>
          </cell>
          <cell r="AC189">
            <v>0</v>
          </cell>
          <cell r="AD189">
            <v>0</v>
          </cell>
          <cell r="AE189">
            <v>0</v>
          </cell>
          <cell r="AF189">
            <v>0</v>
          </cell>
          <cell r="AG189">
            <v>0</v>
          </cell>
          <cell r="AH189">
            <v>0.42683387500100001</v>
          </cell>
          <cell r="AI189">
            <v>0</v>
          </cell>
          <cell r="AJ189">
            <v>0</v>
          </cell>
        </row>
        <row r="190">
          <cell r="A190" t="str">
            <v>HL/2169/00</v>
          </cell>
          <cell r="B190" t="str">
            <v>Rear of Unsworth Methodist Church, Hollins Lane, Bury</v>
          </cell>
          <cell r="C190" t="str">
            <v>Residential</v>
          </cell>
          <cell r="D190" t="str">
            <v>Land Supply 2018</v>
          </cell>
          <cell r="E190">
            <v>0.26523000000000002</v>
          </cell>
          <cell r="F190">
            <v>0</v>
          </cell>
          <cell r="G190">
            <v>0</v>
          </cell>
          <cell r="H190">
            <v>0</v>
          </cell>
          <cell r="I190">
            <v>0.26523000000000002</v>
          </cell>
          <cell r="J190">
            <v>0</v>
          </cell>
          <cell r="K190">
            <v>0</v>
          </cell>
          <cell r="L190">
            <v>0</v>
          </cell>
          <cell r="M190">
            <v>100</v>
          </cell>
          <cell r="O190">
            <v>5.9975399999999998E-2</v>
          </cell>
          <cell r="Q190">
            <v>2.0799999999999999E-2</v>
          </cell>
          <cell r="R190">
            <v>1.32E-2</v>
          </cell>
          <cell r="S190">
            <v>22.612600384571881</v>
          </cell>
          <cell r="T190">
            <v>7.842250122535158</v>
          </cell>
          <cell r="U190">
            <v>4.9768125777626961</v>
          </cell>
          <cell r="V190">
            <v>0</v>
          </cell>
          <cell r="W190">
            <v>0</v>
          </cell>
          <cell r="X190" t="str">
            <v>Not Modelled</v>
          </cell>
          <cell r="Y190" t="str">
            <v>N/A</v>
          </cell>
          <cell r="Z190">
            <v>0</v>
          </cell>
          <cell r="AA190">
            <v>2.0799999999999999E-2</v>
          </cell>
          <cell r="AB190">
            <v>1.32E-2</v>
          </cell>
          <cell r="AC190">
            <v>0</v>
          </cell>
          <cell r="AD190">
            <v>0</v>
          </cell>
          <cell r="AE190">
            <v>0</v>
          </cell>
          <cell r="AF190">
            <v>0</v>
          </cell>
          <cell r="AG190">
            <v>0</v>
          </cell>
          <cell r="AH190">
            <v>0.26522963150200002</v>
          </cell>
          <cell r="AI190">
            <v>0</v>
          </cell>
          <cell r="AJ190">
            <v>0</v>
          </cell>
        </row>
        <row r="191">
          <cell r="A191" t="str">
            <v>HL/2170/00</v>
          </cell>
          <cell r="B191" t="str">
            <v>Land adjacent 75 Hollins Lane, Bury</v>
          </cell>
          <cell r="C191" t="str">
            <v>Residential</v>
          </cell>
          <cell r="D191" t="str">
            <v>Land Supply 2018</v>
          </cell>
          <cell r="E191">
            <v>0.12772600000000001</v>
          </cell>
          <cell r="F191">
            <v>0</v>
          </cell>
          <cell r="G191">
            <v>0</v>
          </cell>
          <cell r="H191">
            <v>0</v>
          </cell>
          <cell r="I191">
            <v>0.12772600000000001</v>
          </cell>
          <cell r="J191">
            <v>0</v>
          </cell>
          <cell r="K191">
            <v>0</v>
          </cell>
          <cell r="L191">
            <v>0</v>
          </cell>
          <cell r="M191">
            <v>100</v>
          </cell>
          <cell r="O191">
            <v>0</v>
          </cell>
          <cell r="Q191">
            <v>0</v>
          </cell>
          <cell r="R191">
            <v>0</v>
          </cell>
          <cell r="S191">
            <v>0</v>
          </cell>
          <cell r="T191">
            <v>0</v>
          </cell>
          <cell r="U191">
            <v>0</v>
          </cell>
          <cell r="V191">
            <v>0</v>
          </cell>
          <cell r="W191">
            <v>0</v>
          </cell>
          <cell r="X191" t="str">
            <v>Not Modelled</v>
          </cell>
          <cell r="Y191" t="str">
            <v>N/A</v>
          </cell>
          <cell r="Z191">
            <v>0</v>
          </cell>
          <cell r="AA191">
            <v>0</v>
          </cell>
          <cell r="AB191">
            <v>0</v>
          </cell>
          <cell r="AC191">
            <v>0</v>
          </cell>
          <cell r="AD191">
            <v>0</v>
          </cell>
          <cell r="AE191">
            <v>0</v>
          </cell>
          <cell r="AF191">
            <v>0</v>
          </cell>
          <cell r="AG191">
            <v>0</v>
          </cell>
          <cell r="AH191">
            <v>0.12772573500199999</v>
          </cell>
          <cell r="AI191">
            <v>0</v>
          </cell>
          <cell r="AJ191">
            <v>0</v>
          </cell>
        </row>
        <row r="192">
          <cell r="A192" t="str">
            <v>HL/2175/00</v>
          </cell>
          <cell r="B192" t="str">
            <v>The Heathlands Village, Heathlands Drive, Prestwich</v>
          </cell>
          <cell r="C192" t="str">
            <v>Residential</v>
          </cell>
          <cell r="D192" t="str">
            <v>Land Supply 2018</v>
          </cell>
          <cell r="E192">
            <v>0.16747400000000001</v>
          </cell>
          <cell r="F192">
            <v>0</v>
          </cell>
          <cell r="G192">
            <v>0</v>
          </cell>
          <cell r="H192">
            <v>0</v>
          </cell>
          <cell r="I192">
            <v>0.16747400000000001</v>
          </cell>
          <cell r="J192">
            <v>0</v>
          </cell>
          <cell r="K192">
            <v>0</v>
          </cell>
          <cell r="L192">
            <v>0</v>
          </cell>
          <cell r="M192">
            <v>100</v>
          </cell>
          <cell r="O192">
            <v>0</v>
          </cell>
          <cell r="Q192">
            <v>0</v>
          </cell>
          <cell r="R192">
            <v>0</v>
          </cell>
          <cell r="S192">
            <v>0</v>
          </cell>
          <cell r="T192">
            <v>0</v>
          </cell>
          <cell r="U192">
            <v>0</v>
          </cell>
          <cell r="V192">
            <v>0</v>
          </cell>
          <cell r="W192">
            <v>0</v>
          </cell>
          <cell r="X192" t="str">
            <v>Not Modelled</v>
          </cell>
          <cell r="Y192" t="str">
            <v>N/A</v>
          </cell>
          <cell r="Z192">
            <v>0</v>
          </cell>
          <cell r="AA192">
            <v>0</v>
          </cell>
          <cell r="AB192">
            <v>0</v>
          </cell>
          <cell r="AC192">
            <v>0</v>
          </cell>
          <cell r="AD192">
            <v>0</v>
          </cell>
          <cell r="AE192">
            <v>0</v>
          </cell>
          <cell r="AF192">
            <v>0</v>
          </cell>
          <cell r="AG192">
            <v>0</v>
          </cell>
          <cell r="AH192">
            <v>0.16747428500100001</v>
          </cell>
          <cell r="AI192">
            <v>0</v>
          </cell>
          <cell r="AJ192">
            <v>0</v>
          </cell>
        </row>
        <row r="193">
          <cell r="A193" t="str">
            <v>HL/2178/00</v>
          </cell>
          <cell r="B193" t="str">
            <v>Land adjacent to 41 Station Close, Radcliffe, Manchester, M26 4GW</v>
          </cell>
          <cell r="C193" t="str">
            <v>Residential</v>
          </cell>
          <cell r="D193" t="str">
            <v>Land Supply 2018</v>
          </cell>
          <cell r="E193">
            <v>0.43422100000000002</v>
          </cell>
          <cell r="F193">
            <v>0</v>
          </cell>
          <cell r="G193">
            <v>0</v>
          </cell>
          <cell r="H193">
            <v>0</v>
          </cell>
          <cell r="I193">
            <v>0.43422100000000002</v>
          </cell>
          <cell r="J193">
            <v>0</v>
          </cell>
          <cell r="K193">
            <v>0</v>
          </cell>
          <cell r="L193">
            <v>0</v>
          </cell>
          <cell r="M193">
            <v>100</v>
          </cell>
          <cell r="O193">
            <v>0.11481062000029998</v>
          </cell>
          <cell r="Q193">
            <v>7.8933620000299992E-2</v>
          </cell>
          <cell r="R193">
            <v>6.6933620000299995E-2</v>
          </cell>
          <cell r="S193">
            <v>26.44059591781604</v>
          </cell>
          <cell r="T193">
            <v>18.178213398315602</v>
          </cell>
          <cell r="U193">
            <v>15.414643695330257</v>
          </cell>
          <cell r="V193">
            <v>0</v>
          </cell>
          <cell r="W193">
            <v>0</v>
          </cell>
          <cell r="X193" t="str">
            <v>Not Modelled</v>
          </cell>
          <cell r="Y193" t="str">
            <v>N/A</v>
          </cell>
          <cell r="Z193">
            <v>0</v>
          </cell>
          <cell r="AA193">
            <v>0</v>
          </cell>
          <cell r="AB193">
            <v>0</v>
          </cell>
          <cell r="AC193">
            <v>0</v>
          </cell>
          <cell r="AD193">
            <v>0</v>
          </cell>
          <cell r="AE193">
            <v>0</v>
          </cell>
          <cell r="AF193">
            <v>0</v>
          </cell>
          <cell r="AG193">
            <v>0</v>
          </cell>
          <cell r="AH193">
            <v>0.43422087999999998</v>
          </cell>
          <cell r="AI193">
            <v>0</v>
          </cell>
          <cell r="AJ193">
            <v>0</v>
          </cell>
        </row>
        <row r="194">
          <cell r="A194" t="str">
            <v>HL/2182/00</v>
          </cell>
          <cell r="B194" t="str">
            <v>Land At Mode Hill Lane, Whitefield, M45 8JF</v>
          </cell>
          <cell r="C194" t="str">
            <v>Residential</v>
          </cell>
          <cell r="D194" t="str">
            <v>Land Supply 2018</v>
          </cell>
          <cell r="E194">
            <v>0.24892900000000001</v>
          </cell>
          <cell r="F194">
            <v>0</v>
          </cell>
          <cell r="G194">
            <v>0</v>
          </cell>
          <cell r="H194">
            <v>0</v>
          </cell>
          <cell r="I194">
            <v>0.24892900000000001</v>
          </cell>
          <cell r="J194">
            <v>0</v>
          </cell>
          <cell r="K194">
            <v>0</v>
          </cell>
          <cell r="L194">
            <v>0</v>
          </cell>
          <cell r="M194">
            <v>100</v>
          </cell>
          <cell r="O194">
            <v>0.1087399584646</v>
          </cell>
          <cell r="Q194">
            <v>7.4452058464599999E-2</v>
          </cell>
          <cell r="R194">
            <v>4.9484668464700003E-2</v>
          </cell>
          <cell r="S194">
            <v>43.683121879973804</v>
          </cell>
          <cell r="T194">
            <v>29.908953341956941</v>
          </cell>
          <cell r="U194">
            <v>19.879029146744653</v>
          </cell>
          <cell r="V194">
            <v>0.21183660630100001</v>
          </cell>
          <cell r="W194">
            <v>85.099207525438985</v>
          </cell>
          <cell r="X194" t="str">
            <v>Not Modelled</v>
          </cell>
          <cell r="Y194" t="str">
            <v>N/A</v>
          </cell>
          <cell r="Z194">
            <v>0</v>
          </cell>
          <cell r="AA194">
            <v>0</v>
          </cell>
          <cell r="AB194">
            <v>0</v>
          </cell>
          <cell r="AC194">
            <v>0</v>
          </cell>
          <cell r="AD194">
            <v>0</v>
          </cell>
          <cell r="AE194">
            <v>0</v>
          </cell>
          <cell r="AF194">
            <v>0</v>
          </cell>
          <cell r="AG194">
            <v>0</v>
          </cell>
          <cell r="AH194">
            <v>0.248928954998</v>
          </cell>
          <cell r="AI194">
            <v>0</v>
          </cell>
          <cell r="AJ194">
            <v>0</v>
          </cell>
        </row>
        <row r="195">
          <cell r="A195" t="str">
            <v>HL/2183/00</v>
          </cell>
          <cell r="B195" t="str">
            <v>Park Hotel - Off Lowther Road, Prestwich</v>
          </cell>
          <cell r="C195" t="str">
            <v>Residential</v>
          </cell>
          <cell r="D195" t="str">
            <v>Land Supply 2018</v>
          </cell>
          <cell r="E195">
            <v>0.313666</v>
          </cell>
          <cell r="F195">
            <v>0</v>
          </cell>
          <cell r="G195">
            <v>0</v>
          </cell>
          <cell r="H195">
            <v>0</v>
          </cell>
          <cell r="I195">
            <v>0.313666</v>
          </cell>
          <cell r="J195">
            <v>0</v>
          </cell>
          <cell r="K195">
            <v>0</v>
          </cell>
          <cell r="L195">
            <v>0</v>
          </cell>
          <cell r="M195">
            <v>100</v>
          </cell>
          <cell r="O195">
            <v>0</v>
          </cell>
          <cell r="Q195">
            <v>0</v>
          </cell>
          <cell r="R195">
            <v>0</v>
          </cell>
          <cell r="S195">
            <v>0</v>
          </cell>
          <cell r="T195">
            <v>0</v>
          </cell>
          <cell r="U195">
            <v>0</v>
          </cell>
          <cell r="V195">
            <v>0</v>
          </cell>
          <cell r="W195">
            <v>0</v>
          </cell>
          <cell r="X195" t="str">
            <v>Not Modelled</v>
          </cell>
          <cell r="Y195" t="str">
            <v>N/A</v>
          </cell>
          <cell r="Z195">
            <v>0</v>
          </cell>
          <cell r="AA195">
            <v>0</v>
          </cell>
          <cell r="AB195">
            <v>0</v>
          </cell>
          <cell r="AC195">
            <v>0</v>
          </cell>
          <cell r="AD195">
            <v>0</v>
          </cell>
          <cell r="AE195">
            <v>0</v>
          </cell>
          <cell r="AF195">
            <v>0</v>
          </cell>
          <cell r="AG195">
            <v>0</v>
          </cell>
          <cell r="AH195">
            <v>0.313665974997</v>
          </cell>
          <cell r="AI195">
            <v>0</v>
          </cell>
          <cell r="AJ195">
            <v>0</v>
          </cell>
        </row>
        <row r="196">
          <cell r="A196" t="str">
            <v>HL/2188/00</v>
          </cell>
          <cell r="B196" t="str">
            <v>Land off Holt Street West, Ramsbottom</v>
          </cell>
          <cell r="C196" t="str">
            <v>Residential</v>
          </cell>
          <cell r="D196" t="str">
            <v>Land Supply 2018</v>
          </cell>
          <cell r="E196">
            <v>0.45713700000000002</v>
          </cell>
          <cell r="F196">
            <v>0</v>
          </cell>
          <cell r="G196">
            <v>0</v>
          </cell>
          <cell r="H196">
            <v>0</v>
          </cell>
          <cell r="I196">
            <v>0.45713700000000002</v>
          </cell>
          <cell r="J196">
            <v>0</v>
          </cell>
          <cell r="K196">
            <v>0</v>
          </cell>
          <cell r="L196">
            <v>0</v>
          </cell>
          <cell r="M196">
            <v>100</v>
          </cell>
          <cell r="O196">
            <v>1.3236899999999999E-2</v>
          </cell>
          <cell r="Q196">
            <v>0</v>
          </cell>
          <cell r="R196">
            <v>0</v>
          </cell>
          <cell r="S196">
            <v>2.8956089749899916</v>
          </cell>
          <cell r="T196">
            <v>0</v>
          </cell>
          <cell r="U196">
            <v>0</v>
          </cell>
          <cell r="V196">
            <v>0</v>
          </cell>
          <cell r="W196">
            <v>0</v>
          </cell>
          <cell r="X196" t="str">
            <v>Not Modelled</v>
          </cell>
          <cell r="Y196" t="str">
            <v>N/A</v>
          </cell>
          <cell r="Z196">
            <v>0</v>
          </cell>
          <cell r="AA196">
            <v>0</v>
          </cell>
          <cell r="AB196">
            <v>0</v>
          </cell>
          <cell r="AC196">
            <v>0</v>
          </cell>
          <cell r="AD196">
            <v>6.0705615024900002E-5</v>
          </cell>
          <cell r="AE196">
            <v>6.0748319952300001E-5</v>
          </cell>
          <cell r="AF196">
            <v>0</v>
          </cell>
          <cell r="AG196">
            <v>0</v>
          </cell>
          <cell r="AH196">
            <v>0.45713716000100002</v>
          </cell>
          <cell r="AI196">
            <v>0</v>
          </cell>
          <cell r="AJ196">
            <v>0</v>
          </cell>
        </row>
        <row r="197">
          <cell r="A197" t="str">
            <v>HL/2206/00</v>
          </cell>
          <cell r="B197" t="str">
            <v>Site of Hartshead Works, Deal Street, Bury, BL9 7PU</v>
          </cell>
          <cell r="C197" t="str">
            <v>Residential</v>
          </cell>
          <cell r="D197" t="str">
            <v>Land Supply 2018</v>
          </cell>
          <cell r="E197">
            <v>0.496533</v>
          </cell>
          <cell r="F197">
            <v>0</v>
          </cell>
          <cell r="G197">
            <v>0</v>
          </cell>
          <cell r="H197">
            <v>0</v>
          </cell>
          <cell r="I197">
            <v>0.496533</v>
          </cell>
          <cell r="J197">
            <v>0</v>
          </cell>
          <cell r="K197">
            <v>0</v>
          </cell>
          <cell r="L197">
            <v>0</v>
          </cell>
          <cell r="M197">
            <v>100</v>
          </cell>
          <cell r="O197">
            <v>0</v>
          </cell>
          <cell r="Q197">
            <v>0</v>
          </cell>
          <cell r="R197">
            <v>0</v>
          </cell>
          <cell r="S197">
            <v>0</v>
          </cell>
          <cell r="T197">
            <v>0</v>
          </cell>
          <cell r="U197">
            <v>0</v>
          </cell>
          <cell r="V197">
            <v>0</v>
          </cell>
          <cell r="W197">
            <v>0</v>
          </cell>
          <cell r="X197" t="str">
            <v>Not Modelled</v>
          </cell>
          <cell r="Y197" t="str">
            <v>N/A</v>
          </cell>
          <cell r="Z197">
            <v>0</v>
          </cell>
          <cell r="AA197">
            <v>0</v>
          </cell>
          <cell r="AB197">
            <v>0</v>
          </cell>
          <cell r="AC197">
            <v>0</v>
          </cell>
          <cell r="AD197">
            <v>0</v>
          </cell>
          <cell r="AE197">
            <v>0</v>
          </cell>
          <cell r="AF197">
            <v>0</v>
          </cell>
          <cell r="AG197">
            <v>0</v>
          </cell>
          <cell r="AH197">
            <v>0.49653269999799998</v>
          </cell>
          <cell r="AI197">
            <v>0</v>
          </cell>
          <cell r="AJ197">
            <v>0</v>
          </cell>
        </row>
        <row r="198">
          <cell r="A198" t="str">
            <v>HL/2219/00</v>
          </cell>
          <cell r="B198" t="str">
            <v>Yard, North of Birch Street, Bury</v>
          </cell>
          <cell r="C198" t="str">
            <v>Residential</v>
          </cell>
          <cell r="D198" t="str">
            <v>Land Supply 2018</v>
          </cell>
          <cell r="E198">
            <v>0.164634</v>
          </cell>
          <cell r="F198">
            <v>0</v>
          </cell>
          <cell r="G198">
            <v>0</v>
          </cell>
          <cell r="H198">
            <v>0</v>
          </cell>
          <cell r="I198">
            <v>0.164634</v>
          </cell>
          <cell r="J198">
            <v>0</v>
          </cell>
          <cell r="K198">
            <v>0</v>
          </cell>
          <cell r="L198">
            <v>0</v>
          </cell>
          <cell r="M198">
            <v>100</v>
          </cell>
          <cell r="O198">
            <v>0</v>
          </cell>
          <cell r="Q198">
            <v>0</v>
          </cell>
          <cell r="R198">
            <v>0</v>
          </cell>
          <cell r="S198">
            <v>0</v>
          </cell>
          <cell r="T198">
            <v>0</v>
          </cell>
          <cell r="U198">
            <v>0</v>
          </cell>
          <cell r="V198">
            <v>0</v>
          </cell>
          <cell r="W198">
            <v>0</v>
          </cell>
          <cell r="X198" t="str">
            <v>Not Modelled</v>
          </cell>
          <cell r="Y198" t="str">
            <v>N/A</v>
          </cell>
          <cell r="Z198">
            <v>0</v>
          </cell>
          <cell r="AA198">
            <v>0</v>
          </cell>
          <cell r="AB198">
            <v>0</v>
          </cell>
          <cell r="AC198">
            <v>0</v>
          </cell>
          <cell r="AD198">
            <v>0</v>
          </cell>
          <cell r="AE198">
            <v>0</v>
          </cell>
          <cell r="AF198">
            <v>0</v>
          </cell>
          <cell r="AG198">
            <v>0</v>
          </cell>
          <cell r="AH198">
            <v>0.164633950004</v>
          </cell>
          <cell r="AI198">
            <v>0</v>
          </cell>
          <cell r="AJ198">
            <v>0</v>
          </cell>
        </row>
        <row r="199">
          <cell r="A199" t="str">
            <v>HL/2227/00</v>
          </cell>
          <cell r="B199" t="str">
            <v>Corner Walmersley Road/Moorgate, Bury</v>
          </cell>
          <cell r="C199" t="str">
            <v>Residential</v>
          </cell>
          <cell r="D199" t="str">
            <v>Land Supply 2018</v>
          </cell>
          <cell r="E199">
            <v>0.41440399999999999</v>
          </cell>
          <cell r="F199">
            <v>0</v>
          </cell>
          <cell r="G199">
            <v>0</v>
          </cell>
          <cell r="H199">
            <v>0</v>
          </cell>
          <cell r="I199">
            <v>0.41440399999999999</v>
          </cell>
          <cell r="J199">
            <v>0</v>
          </cell>
          <cell r="K199">
            <v>0</v>
          </cell>
          <cell r="L199">
            <v>0</v>
          </cell>
          <cell r="M199">
            <v>100</v>
          </cell>
          <cell r="O199">
            <v>0</v>
          </cell>
          <cell r="Q199">
            <v>0</v>
          </cell>
          <cell r="R199">
            <v>0</v>
          </cell>
          <cell r="S199">
            <v>0</v>
          </cell>
          <cell r="T199">
            <v>0</v>
          </cell>
          <cell r="U199">
            <v>0</v>
          </cell>
          <cell r="V199">
            <v>0.28656434249899998</v>
          </cell>
          <cell r="W199">
            <v>69.150959570612244</v>
          </cell>
          <cell r="X199">
            <v>0</v>
          </cell>
          <cell r="Y199">
            <v>0</v>
          </cell>
          <cell r="Z199">
            <v>0</v>
          </cell>
          <cell r="AA199">
            <v>0</v>
          </cell>
          <cell r="AB199">
            <v>0</v>
          </cell>
          <cell r="AC199">
            <v>0</v>
          </cell>
          <cell r="AD199">
            <v>0</v>
          </cell>
          <cell r="AE199">
            <v>0</v>
          </cell>
          <cell r="AF199">
            <v>0</v>
          </cell>
          <cell r="AG199">
            <v>0</v>
          </cell>
          <cell r="AH199">
            <v>0.414403727602</v>
          </cell>
          <cell r="AI199">
            <v>0</v>
          </cell>
          <cell r="AJ199">
            <v>0</v>
          </cell>
        </row>
        <row r="200">
          <cell r="A200" t="str">
            <v>HL/2230/00</v>
          </cell>
          <cell r="B200" t="str">
            <v>Land off Knowsley Street, Bury</v>
          </cell>
          <cell r="C200" t="str">
            <v>Residential</v>
          </cell>
          <cell r="D200" t="str">
            <v>Land Supply 2018</v>
          </cell>
          <cell r="E200">
            <v>0.37292700000000001</v>
          </cell>
          <cell r="F200">
            <v>0</v>
          </cell>
          <cell r="G200">
            <v>0</v>
          </cell>
          <cell r="H200">
            <v>0</v>
          </cell>
          <cell r="I200">
            <v>0.37292700000000001</v>
          </cell>
          <cell r="J200">
            <v>0</v>
          </cell>
          <cell r="K200">
            <v>0</v>
          </cell>
          <cell r="L200">
            <v>0</v>
          </cell>
          <cell r="M200">
            <v>100</v>
          </cell>
          <cell r="O200">
            <v>3.1069806804057999E-3</v>
          </cell>
          <cell r="Q200">
            <v>4.6170068040580001E-4</v>
          </cell>
          <cell r="R200">
            <v>8.2808180391800006E-5</v>
          </cell>
          <cell r="S200">
            <v>0.83313374478270541</v>
          </cell>
          <cell r="T200">
            <v>0.12380457312176378</v>
          </cell>
          <cell r="U200">
            <v>2.2204930292470108E-2</v>
          </cell>
          <cell r="V200">
            <v>0</v>
          </cell>
          <cell r="W200">
            <v>0</v>
          </cell>
          <cell r="X200" t="str">
            <v>Not Modelled</v>
          </cell>
          <cell r="Y200" t="str">
            <v>N/A</v>
          </cell>
          <cell r="Z200">
            <v>0</v>
          </cell>
          <cell r="AA200">
            <v>0</v>
          </cell>
          <cell r="AB200">
            <v>0</v>
          </cell>
          <cell r="AC200">
            <v>0</v>
          </cell>
          <cell r="AD200">
            <v>0</v>
          </cell>
          <cell r="AE200">
            <v>0</v>
          </cell>
          <cell r="AF200">
            <v>0</v>
          </cell>
          <cell r="AG200">
            <v>0</v>
          </cell>
          <cell r="AH200">
            <v>0.37292742000200002</v>
          </cell>
          <cell r="AI200">
            <v>0</v>
          </cell>
          <cell r="AJ200">
            <v>0</v>
          </cell>
        </row>
        <row r="201">
          <cell r="A201" t="str">
            <v>HL/2236/00</v>
          </cell>
          <cell r="B201" t="str">
            <v>Angouleme Way/Haymarket Street, Bury</v>
          </cell>
          <cell r="C201" t="str">
            <v>Residential</v>
          </cell>
          <cell r="D201" t="str">
            <v>Land Supply 2018</v>
          </cell>
          <cell r="E201">
            <v>0.62437200000000004</v>
          </cell>
          <cell r="F201">
            <v>0</v>
          </cell>
          <cell r="G201">
            <v>0</v>
          </cell>
          <cell r="H201">
            <v>0</v>
          </cell>
          <cell r="I201">
            <v>0.62437200000000004</v>
          </cell>
          <cell r="J201">
            <v>0</v>
          </cell>
          <cell r="K201">
            <v>0</v>
          </cell>
          <cell r="L201">
            <v>0</v>
          </cell>
          <cell r="M201">
            <v>100</v>
          </cell>
          <cell r="O201">
            <v>0.11693812500029999</v>
          </cell>
          <cell r="Q201">
            <v>5.2861125000299998E-2</v>
          </cell>
          <cell r="R201">
            <v>1.24E-2</v>
          </cell>
          <cell r="S201">
            <v>18.728918817675996</v>
          </cell>
          <cell r="T201">
            <v>8.4662869251503903</v>
          </cell>
          <cell r="U201">
            <v>1.9859955283068425</v>
          </cell>
          <cell r="V201">
            <v>0</v>
          </cell>
          <cell r="W201">
            <v>0</v>
          </cell>
          <cell r="X201" t="str">
            <v>Not Modelled</v>
          </cell>
          <cell r="Y201" t="str">
            <v>N/A</v>
          </cell>
          <cell r="Z201">
            <v>0</v>
          </cell>
          <cell r="AA201">
            <v>0</v>
          </cell>
          <cell r="AB201">
            <v>0</v>
          </cell>
          <cell r="AC201">
            <v>0</v>
          </cell>
          <cell r="AD201">
            <v>0</v>
          </cell>
          <cell r="AE201">
            <v>0</v>
          </cell>
          <cell r="AF201">
            <v>0</v>
          </cell>
          <cell r="AG201">
            <v>0</v>
          </cell>
          <cell r="AH201">
            <v>0.62437199999899995</v>
          </cell>
          <cell r="AI201">
            <v>0</v>
          </cell>
          <cell r="AJ201">
            <v>0</v>
          </cell>
        </row>
        <row r="202">
          <cell r="A202" t="str">
            <v>HL/2237/00</v>
          </cell>
          <cell r="B202" t="str">
            <v>Rear of The Rowans, 120 Tottington Road, Bury</v>
          </cell>
          <cell r="C202" t="str">
            <v>Residential</v>
          </cell>
          <cell r="D202" t="str">
            <v>Land Supply 2018</v>
          </cell>
          <cell r="E202">
            <v>0.17547699999999999</v>
          </cell>
          <cell r="F202">
            <v>0</v>
          </cell>
          <cell r="G202">
            <v>0</v>
          </cell>
          <cell r="H202">
            <v>0</v>
          </cell>
          <cell r="I202">
            <v>0.17547699999999999</v>
          </cell>
          <cell r="J202">
            <v>0</v>
          </cell>
          <cell r="K202">
            <v>0</v>
          </cell>
          <cell r="L202">
            <v>0</v>
          </cell>
          <cell r="M202">
            <v>100</v>
          </cell>
          <cell r="O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2.1301467058600001E-3</v>
          </cell>
          <cell r="AF202">
            <v>0</v>
          </cell>
          <cell r="AG202">
            <v>0</v>
          </cell>
          <cell r="AH202">
            <v>0.17547692500299999</v>
          </cell>
          <cell r="AI202">
            <v>0</v>
          </cell>
          <cell r="AJ202">
            <v>0</v>
          </cell>
        </row>
        <row r="203">
          <cell r="A203" t="str">
            <v>HL/2241/00</v>
          </cell>
          <cell r="B203" t="str">
            <v>Former Police Station, Irwell Street, Bury</v>
          </cell>
          <cell r="C203" t="str">
            <v>Residential</v>
          </cell>
          <cell r="D203" t="str">
            <v>Land Supply 2018</v>
          </cell>
          <cell r="E203">
            <v>0.69972400000000001</v>
          </cell>
          <cell r="F203">
            <v>0</v>
          </cell>
          <cell r="G203">
            <v>0</v>
          </cell>
          <cell r="H203">
            <v>0</v>
          </cell>
          <cell r="I203">
            <v>0.69972400000000001</v>
          </cell>
          <cell r="J203">
            <v>0</v>
          </cell>
          <cell r="K203">
            <v>0</v>
          </cell>
          <cell r="L203">
            <v>0</v>
          </cell>
          <cell r="M203">
            <v>100</v>
          </cell>
          <cell r="O203">
            <v>0</v>
          </cell>
          <cell r="Q203">
            <v>0</v>
          </cell>
          <cell r="R203">
            <v>0</v>
          </cell>
          <cell r="S203">
            <v>0</v>
          </cell>
          <cell r="T203">
            <v>0</v>
          </cell>
          <cell r="U203">
            <v>0</v>
          </cell>
          <cell r="V203">
            <v>0</v>
          </cell>
          <cell r="W203">
            <v>0</v>
          </cell>
          <cell r="X203" t="str">
            <v>Not Modelled</v>
          </cell>
          <cell r="Y203" t="str">
            <v>N/A</v>
          </cell>
          <cell r="Z203">
            <v>0</v>
          </cell>
          <cell r="AA203">
            <v>0</v>
          </cell>
          <cell r="AB203">
            <v>0</v>
          </cell>
          <cell r="AC203">
            <v>0</v>
          </cell>
          <cell r="AD203">
            <v>0</v>
          </cell>
          <cell r="AE203">
            <v>0</v>
          </cell>
          <cell r="AF203">
            <v>0</v>
          </cell>
          <cell r="AG203">
            <v>0</v>
          </cell>
          <cell r="AH203">
            <v>0.699723624998</v>
          </cell>
          <cell r="AI203">
            <v>0</v>
          </cell>
          <cell r="AJ203">
            <v>0</v>
          </cell>
        </row>
        <row r="204">
          <cell r="A204" t="str">
            <v>HL/2249/00</v>
          </cell>
          <cell r="B204" t="str">
            <v>Land Adjacent to 1 Ribchester Drive, Bury</v>
          </cell>
          <cell r="C204" t="str">
            <v>Residential</v>
          </cell>
          <cell r="D204" t="str">
            <v>Land Supply 2018</v>
          </cell>
          <cell r="E204">
            <v>0.104876</v>
          </cell>
          <cell r="F204">
            <v>0</v>
          </cell>
          <cell r="G204">
            <v>5.8259222464099997E-4</v>
          </cell>
          <cell r="H204">
            <v>0.104292910025</v>
          </cell>
          <cell r="I204">
            <v>4.9775035899923825E-7</v>
          </cell>
          <cell r="J204">
            <v>0</v>
          </cell>
          <cell r="K204">
            <v>0.55550576360749837</v>
          </cell>
          <cell r="L204">
            <v>99.444019627941572</v>
          </cell>
          <cell r="M204">
            <v>4.7460845093180351E-4</v>
          </cell>
          <cell r="O204">
            <v>2.51921938977E-4</v>
          </cell>
          <cell r="Q204">
            <v>2.51921938977E-4</v>
          </cell>
          <cell r="R204">
            <v>0</v>
          </cell>
          <cell r="S204">
            <v>0.24020933195106603</v>
          </cell>
          <cell r="T204">
            <v>0.24020933195106603</v>
          </cell>
          <cell r="U204">
            <v>0</v>
          </cell>
          <cell r="V204">
            <v>9.5451620700400003E-2</v>
          </cell>
          <cell r="W204">
            <v>91.013788379038104</v>
          </cell>
          <cell r="X204">
            <v>2.41838439036E-2</v>
          </cell>
          <cell r="Y204">
            <v>23.059464418551435</v>
          </cell>
          <cell r="Z204">
            <v>0</v>
          </cell>
          <cell r="AA204">
            <v>0</v>
          </cell>
          <cell r="AB204">
            <v>0</v>
          </cell>
          <cell r="AC204">
            <v>0</v>
          </cell>
          <cell r="AD204">
            <v>0</v>
          </cell>
          <cell r="AE204">
            <v>0</v>
          </cell>
          <cell r="AF204">
            <v>0</v>
          </cell>
          <cell r="AG204">
            <v>0</v>
          </cell>
          <cell r="AH204">
            <v>0.10487551000000001</v>
          </cell>
          <cell r="AI204">
            <v>0</v>
          </cell>
          <cell r="AJ204">
            <v>0</v>
          </cell>
        </row>
        <row r="205">
          <cell r="A205" t="str">
            <v>HL/2252/00</v>
          </cell>
          <cell r="B205" t="str">
            <v>Royal British Legion Club, off  Water Street, Radcliffe</v>
          </cell>
          <cell r="C205" t="str">
            <v>Residential</v>
          </cell>
          <cell r="D205" t="str">
            <v>Land Supply 2018</v>
          </cell>
          <cell r="E205">
            <v>0.109366</v>
          </cell>
          <cell r="F205">
            <v>0</v>
          </cell>
          <cell r="G205">
            <v>0</v>
          </cell>
          <cell r="H205">
            <v>0</v>
          </cell>
          <cell r="I205">
            <v>0.109366</v>
          </cell>
          <cell r="J205">
            <v>0</v>
          </cell>
          <cell r="K205">
            <v>0</v>
          </cell>
          <cell r="L205">
            <v>0</v>
          </cell>
          <cell r="M205">
            <v>100</v>
          </cell>
          <cell r="O205">
            <v>0</v>
          </cell>
          <cell r="Q205">
            <v>0</v>
          </cell>
          <cell r="R205">
            <v>0</v>
          </cell>
          <cell r="S205">
            <v>0</v>
          </cell>
          <cell r="T205">
            <v>0</v>
          </cell>
          <cell r="U205">
            <v>0</v>
          </cell>
          <cell r="V205">
            <v>0</v>
          </cell>
          <cell r="W205">
            <v>0</v>
          </cell>
          <cell r="X205" t="str">
            <v>Not Modelled</v>
          </cell>
          <cell r="Y205" t="str">
            <v>N/A</v>
          </cell>
          <cell r="Z205">
            <v>0</v>
          </cell>
          <cell r="AA205">
            <v>0</v>
          </cell>
          <cell r="AB205">
            <v>0</v>
          </cell>
          <cell r="AC205">
            <v>0</v>
          </cell>
          <cell r="AD205">
            <v>0</v>
          </cell>
          <cell r="AE205">
            <v>0</v>
          </cell>
          <cell r="AF205">
            <v>0</v>
          </cell>
          <cell r="AG205">
            <v>0</v>
          </cell>
          <cell r="AH205">
            <v>0.109365764499</v>
          </cell>
          <cell r="AI205">
            <v>0</v>
          </cell>
          <cell r="AJ205">
            <v>0</v>
          </cell>
        </row>
        <row r="206">
          <cell r="A206" t="str">
            <v>HL/2253/00</v>
          </cell>
          <cell r="B206" t="str">
            <v>Land opposite 9 to 21 Unsworth Street, Radcliffe</v>
          </cell>
          <cell r="C206" t="str">
            <v>Residential</v>
          </cell>
          <cell r="D206" t="str">
            <v>Land Supply 2018</v>
          </cell>
          <cell r="E206">
            <v>0.33521899999999999</v>
          </cell>
          <cell r="F206">
            <v>0</v>
          </cell>
          <cell r="G206">
            <v>0</v>
          </cell>
          <cell r="H206">
            <v>0</v>
          </cell>
          <cell r="I206">
            <v>0.33521899999999999</v>
          </cell>
          <cell r="J206">
            <v>0</v>
          </cell>
          <cell r="K206">
            <v>0</v>
          </cell>
          <cell r="L206">
            <v>0</v>
          </cell>
          <cell r="M206">
            <v>100</v>
          </cell>
          <cell r="O206">
            <v>0</v>
          </cell>
          <cell r="Q206">
            <v>0</v>
          </cell>
          <cell r="R206">
            <v>0</v>
          </cell>
          <cell r="S206">
            <v>0</v>
          </cell>
          <cell r="T206">
            <v>0</v>
          </cell>
          <cell r="U206">
            <v>0</v>
          </cell>
          <cell r="V206">
            <v>0</v>
          </cell>
          <cell r="W206">
            <v>0</v>
          </cell>
          <cell r="X206" t="str">
            <v>Not Modelled</v>
          </cell>
          <cell r="Y206" t="str">
            <v>N/A</v>
          </cell>
          <cell r="Z206">
            <v>0</v>
          </cell>
          <cell r="AA206">
            <v>0</v>
          </cell>
          <cell r="AB206">
            <v>0</v>
          </cell>
          <cell r="AC206">
            <v>0</v>
          </cell>
          <cell r="AD206">
            <v>0</v>
          </cell>
          <cell r="AE206">
            <v>0</v>
          </cell>
          <cell r="AF206">
            <v>0</v>
          </cell>
          <cell r="AG206">
            <v>0</v>
          </cell>
          <cell r="AH206">
            <v>0.335219375002</v>
          </cell>
          <cell r="AI206">
            <v>0</v>
          </cell>
          <cell r="AJ206">
            <v>0</v>
          </cell>
        </row>
        <row r="207">
          <cell r="A207" t="str">
            <v>HL/2255/00</v>
          </cell>
          <cell r="B207" t="str">
            <v>Mill, Water Street/Bolton Street, Radcliffe</v>
          </cell>
          <cell r="C207" t="str">
            <v>Residential</v>
          </cell>
          <cell r="D207" t="str">
            <v>Land Supply 2018</v>
          </cell>
          <cell r="E207">
            <v>0.14063600000000001</v>
          </cell>
          <cell r="F207">
            <v>0</v>
          </cell>
          <cell r="G207">
            <v>0</v>
          </cell>
          <cell r="H207">
            <v>0</v>
          </cell>
          <cell r="I207">
            <v>0.14063600000000001</v>
          </cell>
          <cell r="J207">
            <v>0</v>
          </cell>
          <cell r="K207">
            <v>0</v>
          </cell>
          <cell r="L207">
            <v>0</v>
          </cell>
          <cell r="M207">
            <v>100</v>
          </cell>
          <cell r="O207">
            <v>0</v>
          </cell>
          <cell r="Q207">
            <v>0</v>
          </cell>
          <cell r="R207">
            <v>0</v>
          </cell>
          <cell r="S207">
            <v>0</v>
          </cell>
          <cell r="T207">
            <v>0</v>
          </cell>
          <cell r="U207">
            <v>0</v>
          </cell>
          <cell r="V207">
            <v>0</v>
          </cell>
          <cell r="W207">
            <v>0</v>
          </cell>
          <cell r="X207" t="str">
            <v>Not Modelled</v>
          </cell>
          <cell r="Y207" t="str">
            <v>N/A</v>
          </cell>
          <cell r="Z207">
            <v>0</v>
          </cell>
          <cell r="AA207">
            <v>0</v>
          </cell>
          <cell r="AB207">
            <v>0</v>
          </cell>
          <cell r="AC207">
            <v>0</v>
          </cell>
          <cell r="AD207">
            <v>0</v>
          </cell>
          <cell r="AE207">
            <v>0</v>
          </cell>
          <cell r="AF207">
            <v>0</v>
          </cell>
          <cell r="AG207">
            <v>0</v>
          </cell>
          <cell r="AH207">
            <v>0.14063570000100001</v>
          </cell>
          <cell r="AI207">
            <v>0</v>
          </cell>
          <cell r="AJ207">
            <v>0</v>
          </cell>
        </row>
        <row r="208">
          <cell r="A208" t="str">
            <v>HL/2257/00</v>
          </cell>
          <cell r="B208" t="str">
            <v>Seddon Street, Radcliffe</v>
          </cell>
          <cell r="C208" t="str">
            <v>Residential</v>
          </cell>
          <cell r="D208" t="str">
            <v>Land Supply 2018</v>
          </cell>
          <cell r="E208">
            <v>3.2970100000000002E-2</v>
          </cell>
          <cell r="F208">
            <v>0</v>
          </cell>
          <cell r="G208">
            <v>0</v>
          </cell>
          <cell r="H208">
            <v>0</v>
          </cell>
          <cell r="I208">
            <v>3.2970100000000002E-2</v>
          </cell>
          <cell r="J208">
            <v>0</v>
          </cell>
          <cell r="K208">
            <v>0</v>
          </cell>
          <cell r="L208">
            <v>0</v>
          </cell>
          <cell r="M208">
            <v>100</v>
          </cell>
          <cell r="O208">
            <v>0</v>
          </cell>
          <cell r="Q208">
            <v>0</v>
          </cell>
          <cell r="R208">
            <v>0</v>
          </cell>
          <cell r="S208">
            <v>0</v>
          </cell>
          <cell r="T208">
            <v>0</v>
          </cell>
          <cell r="U208">
            <v>0</v>
          </cell>
          <cell r="V208">
            <v>0</v>
          </cell>
          <cell r="W208">
            <v>0</v>
          </cell>
          <cell r="X208" t="str">
            <v>Not Modelled</v>
          </cell>
          <cell r="Y208" t="str">
            <v>N/A</v>
          </cell>
          <cell r="Z208">
            <v>0</v>
          </cell>
          <cell r="AA208">
            <v>0</v>
          </cell>
          <cell r="AB208">
            <v>0</v>
          </cell>
          <cell r="AC208">
            <v>0</v>
          </cell>
          <cell r="AD208">
            <v>0</v>
          </cell>
          <cell r="AE208">
            <v>0</v>
          </cell>
          <cell r="AF208">
            <v>0</v>
          </cell>
          <cell r="AG208">
            <v>0</v>
          </cell>
          <cell r="AH208">
            <v>3.2970100000200002E-2</v>
          </cell>
          <cell r="AI208">
            <v>0</v>
          </cell>
          <cell r="AJ208">
            <v>0</v>
          </cell>
        </row>
        <row r="209">
          <cell r="A209" t="str">
            <v>HL/2260/00</v>
          </cell>
          <cell r="B209" t="str">
            <v>Land at and to the rear of 77 Bury Road, Radcliffe</v>
          </cell>
          <cell r="C209" t="str">
            <v>Residential</v>
          </cell>
          <cell r="D209" t="str">
            <v>Land Supply 2018</v>
          </cell>
          <cell r="E209">
            <v>0.24018600000000001</v>
          </cell>
          <cell r="F209">
            <v>0</v>
          </cell>
          <cell r="G209">
            <v>0</v>
          </cell>
          <cell r="H209">
            <v>4.0216139714200003E-2</v>
          </cell>
          <cell r="I209">
            <v>0.19996986028579999</v>
          </cell>
          <cell r="J209">
            <v>0</v>
          </cell>
          <cell r="K209">
            <v>0</v>
          </cell>
          <cell r="L209">
            <v>16.743748475847887</v>
          </cell>
          <cell r="M209">
            <v>83.25625152415212</v>
          </cell>
          <cell r="O209">
            <v>0</v>
          </cell>
          <cell r="Q209">
            <v>0</v>
          </cell>
          <cell r="R209">
            <v>0</v>
          </cell>
          <cell r="S209">
            <v>0</v>
          </cell>
          <cell r="T209">
            <v>0</v>
          </cell>
          <cell r="U209">
            <v>0</v>
          </cell>
          <cell r="V209">
            <v>0.101166631964</v>
          </cell>
          <cell r="W209">
            <v>42.120120225158828</v>
          </cell>
          <cell r="X209" t="str">
            <v>Not Modelled</v>
          </cell>
          <cell r="Y209" t="str">
            <v>N/A</v>
          </cell>
          <cell r="Z209">
            <v>0</v>
          </cell>
          <cell r="AA209">
            <v>0</v>
          </cell>
          <cell r="AB209">
            <v>0</v>
          </cell>
          <cell r="AC209">
            <v>0</v>
          </cell>
          <cell r="AD209">
            <v>0</v>
          </cell>
          <cell r="AE209">
            <v>0</v>
          </cell>
          <cell r="AF209">
            <v>0</v>
          </cell>
          <cell r="AG209">
            <v>0</v>
          </cell>
          <cell r="AH209">
            <v>0.24018562000099999</v>
          </cell>
          <cell r="AI209">
            <v>0</v>
          </cell>
          <cell r="AJ209">
            <v>0</v>
          </cell>
        </row>
        <row r="210">
          <cell r="A210" t="str">
            <v>HL/2285/00</v>
          </cell>
          <cell r="B210" t="str">
            <v>Bury New Rd/Rectory Lane, Prestwich</v>
          </cell>
          <cell r="C210" t="str">
            <v>Residential</v>
          </cell>
          <cell r="D210" t="str">
            <v>Land Supply 2018</v>
          </cell>
          <cell r="E210">
            <v>0.109584</v>
          </cell>
          <cell r="F210">
            <v>0</v>
          </cell>
          <cell r="G210">
            <v>0</v>
          </cell>
          <cell r="H210">
            <v>0</v>
          </cell>
          <cell r="I210">
            <v>0.109584</v>
          </cell>
          <cell r="J210">
            <v>0</v>
          </cell>
          <cell r="K210">
            <v>0</v>
          </cell>
          <cell r="L210">
            <v>0</v>
          </cell>
          <cell r="M210">
            <v>100</v>
          </cell>
          <cell r="O210">
            <v>0</v>
          </cell>
          <cell r="Q210">
            <v>0</v>
          </cell>
          <cell r="R210">
            <v>0</v>
          </cell>
          <cell r="S210">
            <v>0</v>
          </cell>
          <cell r="T210">
            <v>0</v>
          </cell>
          <cell r="U210">
            <v>0</v>
          </cell>
          <cell r="V210">
            <v>0</v>
          </cell>
          <cell r="W210">
            <v>0</v>
          </cell>
          <cell r="X210" t="str">
            <v>Not Modelled</v>
          </cell>
          <cell r="Y210" t="str">
            <v>N/A</v>
          </cell>
          <cell r="Z210">
            <v>0</v>
          </cell>
          <cell r="AA210">
            <v>0</v>
          </cell>
          <cell r="AB210">
            <v>0</v>
          </cell>
          <cell r="AC210">
            <v>0</v>
          </cell>
          <cell r="AD210">
            <v>0</v>
          </cell>
          <cell r="AE210">
            <v>0</v>
          </cell>
          <cell r="AF210">
            <v>0</v>
          </cell>
          <cell r="AG210">
            <v>0</v>
          </cell>
          <cell r="AH210">
            <v>0.109584099997</v>
          </cell>
          <cell r="AI210">
            <v>0</v>
          </cell>
          <cell r="AJ210">
            <v>0</v>
          </cell>
        </row>
        <row r="211">
          <cell r="A211" t="str">
            <v>HL/2286/00</v>
          </cell>
          <cell r="B211" t="str">
            <v>Land adjacent Metro, Heys Road, Prestwich</v>
          </cell>
          <cell r="C211" t="str">
            <v>Residential</v>
          </cell>
          <cell r="D211" t="str">
            <v>Land Supply 2018</v>
          </cell>
          <cell r="E211">
            <v>0.25181799999999999</v>
          </cell>
          <cell r="F211">
            <v>0</v>
          </cell>
          <cell r="G211">
            <v>0</v>
          </cell>
          <cell r="H211">
            <v>0</v>
          </cell>
          <cell r="I211">
            <v>0.25181799999999999</v>
          </cell>
          <cell r="J211">
            <v>0</v>
          </cell>
          <cell r="K211">
            <v>0</v>
          </cell>
          <cell r="L211">
            <v>0</v>
          </cell>
          <cell r="M211">
            <v>100</v>
          </cell>
          <cell r="O211">
            <v>2.58011000001E-2</v>
          </cell>
          <cell r="Q211">
            <v>1.33620000001E-2</v>
          </cell>
          <cell r="R211">
            <v>0</v>
          </cell>
          <cell r="S211">
            <v>10.245931585549881</v>
          </cell>
          <cell r="T211">
            <v>5.3062132175221794</v>
          </cell>
          <cell r="U211">
            <v>0</v>
          </cell>
          <cell r="V211">
            <v>0</v>
          </cell>
          <cell r="W211">
            <v>0</v>
          </cell>
          <cell r="X211" t="str">
            <v>Not Modelled</v>
          </cell>
          <cell r="Y211" t="str">
            <v>N/A</v>
          </cell>
          <cell r="Z211">
            <v>0</v>
          </cell>
          <cell r="AA211">
            <v>0</v>
          </cell>
          <cell r="AB211">
            <v>0</v>
          </cell>
          <cell r="AC211">
            <v>0</v>
          </cell>
          <cell r="AD211">
            <v>0</v>
          </cell>
          <cell r="AE211">
            <v>0</v>
          </cell>
          <cell r="AF211">
            <v>0</v>
          </cell>
          <cell r="AG211">
            <v>0</v>
          </cell>
          <cell r="AH211">
            <v>0.25181758499599999</v>
          </cell>
          <cell r="AI211">
            <v>0</v>
          </cell>
          <cell r="AJ211">
            <v>0</v>
          </cell>
        </row>
        <row r="212">
          <cell r="A212" t="str">
            <v>HL/2287/01</v>
          </cell>
          <cell r="B212" t="str">
            <v>Land adjacent to19A New Road, Radcliffe, Manchester, M26 1LS</v>
          </cell>
          <cell r="C212" t="str">
            <v>Residential</v>
          </cell>
          <cell r="D212" t="str">
            <v>Land Supply 2018</v>
          </cell>
          <cell r="E212">
            <v>1.1597200000000001</v>
          </cell>
          <cell r="F212">
            <v>0</v>
          </cell>
          <cell r="G212">
            <v>0</v>
          </cell>
          <cell r="H212">
            <v>0</v>
          </cell>
          <cell r="I212">
            <v>1.1597200000000001</v>
          </cell>
          <cell r="J212">
            <v>0</v>
          </cell>
          <cell r="K212">
            <v>0</v>
          </cell>
          <cell r="L212">
            <v>0</v>
          </cell>
          <cell r="M212">
            <v>100</v>
          </cell>
          <cell r="O212">
            <v>1.691137683776E-4</v>
          </cell>
          <cell r="Q212">
            <v>1.691137683776E-4</v>
          </cell>
          <cell r="R212">
            <v>4.1653768458599999E-5</v>
          </cell>
          <cell r="S212">
            <v>1.4582292999827542E-2</v>
          </cell>
          <cell r="T212">
            <v>1.4582292999827542E-2</v>
          </cell>
          <cell r="U212">
            <v>3.5917090727589419E-3</v>
          </cell>
          <cell r="V212">
            <v>0</v>
          </cell>
          <cell r="W212">
            <v>0</v>
          </cell>
          <cell r="X212">
            <v>0</v>
          </cell>
          <cell r="Y212">
            <v>0</v>
          </cell>
          <cell r="Z212">
            <v>0</v>
          </cell>
          <cell r="AA212">
            <v>0</v>
          </cell>
          <cell r="AB212">
            <v>0</v>
          </cell>
          <cell r="AC212">
            <v>0</v>
          </cell>
          <cell r="AD212">
            <v>0</v>
          </cell>
          <cell r="AE212">
            <v>0</v>
          </cell>
          <cell r="AF212">
            <v>0</v>
          </cell>
          <cell r="AG212">
            <v>0</v>
          </cell>
          <cell r="AH212">
            <v>1.1597235100100001</v>
          </cell>
          <cell r="AI212">
            <v>0</v>
          </cell>
          <cell r="AJ212">
            <v>0</v>
          </cell>
        </row>
        <row r="213">
          <cell r="A213" t="str">
            <v>HL/2288/00</v>
          </cell>
          <cell r="B213" t="str">
            <v>Dil Se Indian Restaurant (former Jolly Carters Pub), 207 Bury &amp; Bolton Road, Radcliffe</v>
          </cell>
          <cell r="C213" t="str">
            <v>Residential</v>
          </cell>
          <cell r="D213" t="str">
            <v>Land Supply 2018</v>
          </cell>
          <cell r="E213">
            <v>0.35146500000000003</v>
          </cell>
          <cell r="F213">
            <v>0</v>
          </cell>
          <cell r="G213">
            <v>0</v>
          </cell>
          <cell r="H213">
            <v>0</v>
          </cell>
          <cell r="I213">
            <v>0.35146500000000003</v>
          </cell>
          <cell r="J213">
            <v>0</v>
          </cell>
          <cell r="K213">
            <v>0</v>
          </cell>
          <cell r="L213">
            <v>0</v>
          </cell>
          <cell r="M213">
            <v>100</v>
          </cell>
          <cell r="O213">
            <v>3.40529475E-2</v>
          </cell>
          <cell r="Q213">
            <v>3.40529475E-2</v>
          </cell>
          <cell r="R213">
            <v>1.2800000000000001E-2</v>
          </cell>
          <cell r="S213">
            <v>9.6888587768341079</v>
          </cell>
          <cell r="T213">
            <v>9.6888587768341079</v>
          </cell>
          <cell r="U213">
            <v>3.6418989088529439</v>
          </cell>
          <cell r="V213">
            <v>0</v>
          </cell>
          <cell r="W213">
            <v>0</v>
          </cell>
          <cell r="X213" t="str">
            <v>Not Modelled</v>
          </cell>
          <cell r="Y213" t="str">
            <v>N/A</v>
          </cell>
          <cell r="Z213">
            <v>0</v>
          </cell>
          <cell r="AA213">
            <v>0</v>
          </cell>
          <cell r="AB213">
            <v>0</v>
          </cell>
          <cell r="AC213">
            <v>0</v>
          </cell>
          <cell r="AD213">
            <v>0</v>
          </cell>
          <cell r="AE213">
            <v>0</v>
          </cell>
          <cell r="AF213">
            <v>0</v>
          </cell>
          <cell r="AG213">
            <v>0</v>
          </cell>
          <cell r="AH213">
            <v>0.35146499999899999</v>
          </cell>
          <cell r="AI213">
            <v>0</v>
          </cell>
          <cell r="AJ213">
            <v>0</v>
          </cell>
        </row>
        <row r="214">
          <cell r="A214" t="str">
            <v>HL/2297/00</v>
          </cell>
          <cell r="B214" t="str">
            <v>Christchurch Playing Fields, School Lane, Walmersley, Bury</v>
          </cell>
          <cell r="C214" t="str">
            <v>Residential</v>
          </cell>
          <cell r="D214" t="str">
            <v>Land Supply 2018</v>
          </cell>
          <cell r="E214">
            <v>1.3796999999999999</v>
          </cell>
          <cell r="F214">
            <v>0</v>
          </cell>
          <cell r="G214">
            <v>0</v>
          </cell>
          <cell r="H214">
            <v>0</v>
          </cell>
          <cell r="I214">
            <v>1.3796999999999999</v>
          </cell>
          <cell r="J214">
            <v>0</v>
          </cell>
          <cell r="K214">
            <v>0</v>
          </cell>
          <cell r="L214">
            <v>0</v>
          </cell>
          <cell r="M214">
            <v>100</v>
          </cell>
          <cell r="O214">
            <v>0.22579295433090002</v>
          </cell>
          <cell r="Q214">
            <v>0.22579295433090002</v>
          </cell>
          <cell r="R214">
            <v>0.166221574999</v>
          </cell>
          <cell r="S214">
            <v>16.36536597310285</v>
          </cell>
          <cell r="T214">
            <v>16.36536597310285</v>
          </cell>
          <cell r="U214">
            <v>12.047660723273177</v>
          </cell>
          <cell r="V214">
            <v>0.78613781945299999</v>
          </cell>
          <cell r="W214">
            <v>56.978895372399798</v>
          </cell>
          <cell r="X214" t="str">
            <v>Not Modelled</v>
          </cell>
          <cell r="Y214" t="str">
            <v>N/A</v>
          </cell>
          <cell r="Z214">
            <v>0</v>
          </cell>
          <cell r="AA214">
            <v>0</v>
          </cell>
          <cell r="AB214">
            <v>0</v>
          </cell>
          <cell r="AC214">
            <v>0</v>
          </cell>
          <cell r="AD214">
            <v>0</v>
          </cell>
          <cell r="AE214">
            <v>0</v>
          </cell>
          <cell r="AF214">
            <v>0</v>
          </cell>
          <cell r="AG214">
            <v>0</v>
          </cell>
          <cell r="AH214">
            <v>1.3796999649899999</v>
          </cell>
          <cell r="AI214">
            <v>0</v>
          </cell>
          <cell r="AJ214">
            <v>0</v>
          </cell>
        </row>
        <row r="215">
          <cell r="A215" t="str">
            <v>HL/2303/00</v>
          </cell>
          <cell r="B215" t="str">
            <v>Tetrosyl Site, Bevis Green Works, Walmersley Old Road, Bury</v>
          </cell>
          <cell r="C215" t="str">
            <v>Residential</v>
          </cell>
          <cell r="D215" t="str">
            <v>Land Supply 2018</v>
          </cell>
          <cell r="E215">
            <v>8.5462900000000008</v>
          </cell>
          <cell r="F215">
            <v>0</v>
          </cell>
          <cell r="G215">
            <v>0</v>
          </cell>
          <cell r="H215">
            <v>0</v>
          </cell>
          <cell r="I215">
            <v>8.5462900000000008</v>
          </cell>
          <cell r="J215">
            <v>0</v>
          </cell>
          <cell r="K215">
            <v>0</v>
          </cell>
          <cell r="L215">
            <v>0</v>
          </cell>
          <cell r="M215">
            <v>100</v>
          </cell>
          <cell r="O215">
            <v>1.7263078136109999</v>
          </cell>
          <cell r="Q215">
            <v>1.5149668136109999</v>
          </cell>
          <cell r="R215">
            <v>1.30683549366</v>
          </cell>
          <cell r="S215">
            <v>20.199499591179329</v>
          </cell>
          <cell r="T215">
            <v>17.72660199467839</v>
          </cell>
          <cell r="U215">
            <v>15.291260812118473</v>
          </cell>
          <cell r="V215">
            <v>7.9499658422900001</v>
          </cell>
          <cell r="W215">
            <v>93.022420749705432</v>
          </cell>
          <cell r="X215" t="str">
            <v>Not Modelled</v>
          </cell>
          <cell r="Y215" t="str">
            <v>N/A</v>
          </cell>
          <cell r="Z215">
            <v>0</v>
          </cell>
          <cell r="AA215">
            <v>0</v>
          </cell>
          <cell r="AB215">
            <v>1.4800000000000001E-2</v>
          </cell>
          <cell r="AC215">
            <v>0</v>
          </cell>
          <cell r="AD215">
            <v>7.8395595228000006E-2</v>
          </cell>
          <cell r="AE215">
            <v>0.22050186994099999</v>
          </cell>
          <cell r="AF215">
            <v>0</v>
          </cell>
          <cell r="AG215">
            <v>0.15424709315400001</v>
          </cell>
          <cell r="AH215">
            <v>7.6258356575099997</v>
          </cell>
          <cell r="AI215">
            <v>0</v>
          </cell>
          <cell r="AJ215">
            <v>0</v>
          </cell>
        </row>
        <row r="216">
          <cell r="A216" t="str">
            <v>HL/2310/00</v>
          </cell>
          <cell r="B216" t="str">
            <v>Buildings at Park Lane Farm, Philips Park, Whitefield</v>
          </cell>
          <cell r="C216" t="str">
            <v>Residential</v>
          </cell>
          <cell r="D216" t="str">
            <v>Land Supply 2018</v>
          </cell>
          <cell r="E216">
            <v>0.41938700000000001</v>
          </cell>
          <cell r="F216">
            <v>0</v>
          </cell>
          <cell r="G216">
            <v>0</v>
          </cell>
          <cell r="H216">
            <v>0</v>
          </cell>
          <cell r="I216">
            <v>0.41938700000000001</v>
          </cell>
          <cell r="J216">
            <v>0</v>
          </cell>
          <cell r="K216">
            <v>0</v>
          </cell>
          <cell r="L216">
            <v>0</v>
          </cell>
          <cell r="M216">
            <v>100</v>
          </cell>
          <cell r="O216">
            <v>3.4405400000000003E-2</v>
          </cell>
          <cell r="Q216">
            <v>0</v>
          </cell>
          <cell r="R216">
            <v>0</v>
          </cell>
          <cell r="S216">
            <v>8.2037354519811068</v>
          </cell>
          <cell r="T216">
            <v>0</v>
          </cell>
          <cell r="U216">
            <v>0</v>
          </cell>
          <cell r="V216">
            <v>0</v>
          </cell>
          <cell r="W216">
            <v>0</v>
          </cell>
          <cell r="X216" t="str">
            <v>Not Modelled</v>
          </cell>
          <cell r="Y216" t="str">
            <v>N/A</v>
          </cell>
          <cell r="Z216">
            <v>0</v>
          </cell>
          <cell r="AA216">
            <v>0</v>
          </cell>
          <cell r="AB216">
            <v>0</v>
          </cell>
          <cell r="AC216">
            <v>0</v>
          </cell>
          <cell r="AD216">
            <v>0</v>
          </cell>
          <cell r="AE216">
            <v>0</v>
          </cell>
          <cell r="AF216">
            <v>0</v>
          </cell>
          <cell r="AG216">
            <v>0</v>
          </cell>
          <cell r="AH216">
            <v>0.41938665999800001</v>
          </cell>
          <cell r="AI216">
            <v>0</v>
          </cell>
          <cell r="AJ216">
            <v>0</v>
          </cell>
        </row>
        <row r="217">
          <cell r="A217" t="str">
            <v>HL/2311/00</v>
          </cell>
          <cell r="B217" t="str">
            <v>Windacre Works, Mather Road, Bury, BL9 6RB</v>
          </cell>
          <cell r="C217" t="str">
            <v>Residential</v>
          </cell>
          <cell r="D217" t="str">
            <v>Land Supply 2018</v>
          </cell>
          <cell r="E217">
            <v>0.16490199999999999</v>
          </cell>
          <cell r="F217">
            <v>0</v>
          </cell>
          <cell r="G217">
            <v>8.2172115024700004E-4</v>
          </cell>
          <cell r="H217">
            <v>2.4236355187499999E-2</v>
          </cell>
          <cell r="I217">
            <v>0.13984392366225298</v>
          </cell>
          <cell r="J217">
            <v>0</v>
          </cell>
          <cell r="K217">
            <v>0.49830878354841063</v>
          </cell>
          <cell r="L217">
            <v>14.697429496003686</v>
          </cell>
          <cell r="M217">
            <v>84.804261720447897</v>
          </cell>
          <cell r="O217">
            <v>1.6600263785382999E-3</v>
          </cell>
          <cell r="Q217">
            <v>1.3832183785383E-3</v>
          </cell>
          <cell r="R217">
            <v>1.3324182966099999E-3</v>
          </cell>
          <cell r="S217">
            <v>1.0066744966939758</v>
          </cell>
          <cell r="T217">
            <v>0.83881237252325624</v>
          </cell>
          <cell r="U217">
            <v>0.80800614705097573</v>
          </cell>
          <cell r="V217">
            <v>9.9056919338499999E-2</v>
          </cell>
          <cell r="W217">
            <v>60.070174611890707</v>
          </cell>
          <cell r="X217">
            <v>3.0267291750000001E-2</v>
          </cell>
          <cell r="Y217">
            <v>18.354714769984597</v>
          </cell>
          <cell r="Z217">
            <v>0</v>
          </cell>
          <cell r="AA217">
            <v>0</v>
          </cell>
          <cell r="AB217">
            <v>0</v>
          </cell>
          <cell r="AC217">
            <v>0</v>
          </cell>
          <cell r="AD217">
            <v>0</v>
          </cell>
          <cell r="AE217">
            <v>0</v>
          </cell>
          <cell r="AF217">
            <v>0</v>
          </cell>
          <cell r="AG217">
            <v>0</v>
          </cell>
          <cell r="AH217">
            <v>0.16490199999899999</v>
          </cell>
          <cell r="AI217">
            <v>0</v>
          </cell>
          <cell r="AJ217">
            <v>0</v>
          </cell>
        </row>
        <row r="218">
          <cell r="A218" t="str">
            <v>HL/2312/00</v>
          </cell>
          <cell r="B218" t="str">
            <v>Garside Garage including Scrap Yard &amp; Stables, Garside Hey Road, Tottington</v>
          </cell>
          <cell r="C218" t="str">
            <v>Residential</v>
          </cell>
          <cell r="D218" t="str">
            <v>Land Supply 2018</v>
          </cell>
          <cell r="E218">
            <v>0.33416299999999999</v>
          </cell>
          <cell r="F218">
            <v>0</v>
          </cell>
          <cell r="G218">
            <v>0</v>
          </cell>
          <cell r="H218">
            <v>0</v>
          </cell>
          <cell r="I218">
            <v>0.33416299999999999</v>
          </cell>
          <cell r="J218">
            <v>0</v>
          </cell>
          <cell r="K218">
            <v>0</v>
          </cell>
          <cell r="L218">
            <v>0</v>
          </cell>
          <cell r="M218">
            <v>100</v>
          </cell>
          <cell r="O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0.33180236892100001</v>
          </cell>
          <cell r="AF218">
            <v>0</v>
          </cell>
          <cell r="AG218">
            <v>5.4354300014200002E-5</v>
          </cell>
          <cell r="AH218">
            <v>0.334108473101</v>
          </cell>
          <cell r="AI218">
            <v>0</v>
          </cell>
          <cell r="AJ218">
            <v>0</v>
          </cell>
        </row>
        <row r="219">
          <cell r="A219" t="str">
            <v>HL/2326/00</v>
          </cell>
          <cell r="B219" t="str">
            <v>Land east of Warwick Road and Coventry Road including the south of Brookbottom Farm, St Andrew's Road, Radcliffe</v>
          </cell>
          <cell r="C219" t="str">
            <v>Residential</v>
          </cell>
          <cell r="D219" t="str">
            <v>Land Supply 2018</v>
          </cell>
          <cell r="E219">
            <v>2.7419500000000001</v>
          </cell>
          <cell r="F219">
            <v>0</v>
          </cell>
          <cell r="G219">
            <v>0</v>
          </cell>
          <cell r="H219">
            <v>0</v>
          </cell>
          <cell r="I219">
            <v>2.7419500000000001</v>
          </cell>
          <cell r="J219">
            <v>0</v>
          </cell>
          <cell r="K219">
            <v>0</v>
          </cell>
          <cell r="L219">
            <v>0</v>
          </cell>
          <cell r="M219">
            <v>100</v>
          </cell>
          <cell r="O219">
            <v>0.30100783897799999</v>
          </cell>
          <cell r="Q219">
            <v>0.24438673897800001</v>
          </cell>
          <cell r="R219">
            <v>0.14051939951199999</v>
          </cell>
          <cell r="S219">
            <v>10.977874832801472</v>
          </cell>
          <cell r="T219">
            <v>8.9128809415926611</v>
          </cell>
          <cell r="U219">
            <v>5.1247980273892662</v>
          </cell>
          <cell r="V219">
            <v>0</v>
          </cell>
          <cell r="W219">
            <v>0</v>
          </cell>
          <cell r="X219" t="str">
            <v>Not Modelled</v>
          </cell>
          <cell r="Y219" t="str">
            <v>N/A</v>
          </cell>
          <cell r="Z219">
            <v>0</v>
          </cell>
          <cell r="AA219">
            <v>1.7483745989200002E-2</v>
          </cell>
          <cell r="AB219">
            <v>9.6642852121700002E-3</v>
          </cell>
          <cell r="AC219">
            <v>0</v>
          </cell>
          <cell r="AD219">
            <v>0.94300691040899998</v>
          </cell>
          <cell r="AE219">
            <v>2.1021737128</v>
          </cell>
          <cell r="AF219">
            <v>1.82425317887E-3</v>
          </cell>
          <cell r="AG219">
            <v>0.80266421193299997</v>
          </cell>
          <cell r="AH219">
            <v>1.8083016215000001</v>
          </cell>
          <cell r="AI219">
            <v>0</v>
          </cell>
          <cell r="AJ219">
            <v>0</v>
          </cell>
        </row>
        <row r="220">
          <cell r="A220" t="str">
            <v>HL/2338/00</v>
          </cell>
          <cell r="B220" t="str">
            <v>Land at Bury Road/York Street, Radcliffe, Manchester, M26 2WH</v>
          </cell>
          <cell r="C220" t="str">
            <v>Residential</v>
          </cell>
          <cell r="D220" t="str">
            <v>Land Supply 2018</v>
          </cell>
          <cell r="E220">
            <v>6.2086800000000002</v>
          </cell>
          <cell r="F220">
            <v>2.2757406896500001</v>
          </cell>
          <cell r="G220">
            <v>3.8789646475900001</v>
          </cell>
          <cell r="H220">
            <v>5.39752228237E-2</v>
          </cell>
          <cell r="I220">
            <v>-5.6006370004191286E-7</v>
          </cell>
          <cell r="J220">
            <v>36.654179143553861</v>
          </cell>
          <cell r="K220">
            <v>62.476478858469108</v>
          </cell>
          <cell r="L220">
            <v>0.86935101863359032</v>
          </cell>
          <cell r="M220">
            <v>-9.0206565653554842E-6</v>
          </cell>
          <cell r="O220">
            <v>0.68338736025669999</v>
          </cell>
          <cell r="Q220">
            <v>0.15921336025669999</v>
          </cell>
          <cell r="R220">
            <v>5.1861215690699999E-2</v>
          </cell>
          <cell r="S220">
            <v>11.006967024499572</v>
          </cell>
          <cell r="T220">
            <v>2.5643673092621939</v>
          </cell>
          <cell r="U220">
            <v>0.83530179830012175</v>
          </cell>
          <cell r="V220">
            <v>6.1840558075700001</v>
          </cell>
          <cell r="W220">
            <v>99.603390858765479</v>
          </cell>
          <cell r="X220">
            <v>6.1107026385900003</v>
          </cell>
          <cell r="Y220">
            <v>98.421929276271285</v>
          </cell>
          <cell r="Z220">
            <v>0</v>
          </cell>
          <cell r="AA220">
            <v>0</v>
          </cell>
          <cell r="AB220">
            <v>0</v>
          </cell>
          <cell r="AC220">
            <v>1.8572555572</v>
          </cell>
          <cell r="AD220">
            <v>0</v>
          </cell>
          <cell r="AE220">
            <v>0</v>
          </cell>
          <cell r="AF220">
            <v>2.2800000000000001E-2</v>
          </cell>
          <cell r="AG220">
            <v>8.4840573999799995E-2</v>
          </cell>
          <cell r="AH220">
            <v>6.1238403113900004</v>
          </cell>
          <cell r="AI220">
            <v>0</v>
          </cell>
          <cell r="AJ220">
            <v>3.3991718847399999</v>
          </cell>
        </row>
        <row r="221">
          <cell r="A221" t="str">
            <v>HL/2340/00</v>
          </cell>
          <cell r="B221" t="str">
            <v>Redisher Works, Holcombe Old Road, Holcombe Brook, Ramsbottom</v>
          </cell>
          <cell r="C221" t="str">
            <v>Residential</v>
          </cell>
          <cell r="D221" t="str">
            <v>Land Supply 2018</v>
          </cell>
          <cell r="E221">
            <v>2.3841100000000002</v>
          </cell>
          <cell r="F221">
            <v>1.53338551077E-2</v>
          </cell>
          <cell r="G221">
            <v>8.3418842097899995E-4</v>
          </cell>
          <cell r="H221">
            <v>6.9569191781500002E-4</v>
          </cell>
          <cell r="I221">
            <v>2.3672462645535064</v>
          </cell>
          <cell r="J221">
            <v>0.64316894387003953</v>
          </cell>
          <cell r="K221">
            <v>3.4989510592170661E-2</v>
          </cell>
          <cell r="L221">
            <v>2.9180361552738756E-2</v>
          </cell>
          <cell r="M221">
            <v>99.292661183985061</v>
          </cell>
          <cell r="O221">
            <v>0.76058312966700004</v>
          </cell>
          <cell r="Q221">
            <v>0.76058312966700004</v>
          </cell>
          <cell r="R221">
            <v>0.63982999983400002</v>
          </cell>
          <cell r="S221">
            <v>31.902182771222805</v>
          </cell>
          <cell r="T221">
            <v>31.902182771222805</v>
          </cell>
          <cell r="U221">
            <v>26.837268407665754</v>
          </cell>
          <cell r="V221">
            <v>0</v>
          </cell>
          <cell r="W221">
            <v>0</v>
          </cell>
          <cell r="X221">
            <v>4.2882633872499999E-3</v>
          </cell>
          <cell r="Y221">
            <v>0.17986852063243725</v>
          </cell>
          <cell r="Z221">
            <v>0</v>
          </cell>
          <cell r="AA221">
            <v>1.26123849087E-2</v>
          </cell>
          <cell r="AB221">
            <v>8.8619947600300005E-3</v>
          </cell>
          <cell r="AC221">
            <v>0</v>
          </cell>
          <cell r="AD221">
            <v>1.2234935757100001</v>
          </cell>
          <cell r="AE221">
            <v>0.55277138432399997</v>
          </cell>
          <cell r="AF221">
            <v>2.3220000043499998E-5</v>
          </cell>
          <cell r="AG221">
            <v>9.7994577979400005E-2</v>
          </cell>
          <cell r="AH221">
            <v>1.37339272495</v>
          </cell>
          <cell r="AI221">
            <v>2.6990479826099999E-2</v>
          </cell>
          <cell r="AJ221">
            <v>0</v>
          </cell>
        </row>
        <row r="222">
          <cell r="A222" t="str">
            <v>HL/2353/00</v>
          </cell>
          <cell r="B222" t="str">
            <v>Land to N &amp; S Old Engine Lane, Manchester Road, Ramsbottom</v>
          </cell>
          <cell r="C222" t="str">
            <v>Residential</v>
          </cell>
          <cell r="D222" t="str">
            <v>Land Supply 2018</v>
          </cell>
          <cell r="E222">
            <v>2.4812799999999999</v>
          </cell>
          <cell r="F222">
            <v>0</v>
          </cell>
          <cell r="G222">
            <v>0</v>
          </cell>
          <cell r="H222">
            <v>0</v>
          </cell>
          <cell r="I222">
            <v>2.4812799999999999</v>
          </cell>
          <cell r="J222">
            <v>0</v>
          </cell>
          <cell r="K222">
            <v>0</v>
          </cell>
          <cell r="L222">
            <v>0</v>
          </cell>
          <cell r="M222">
            <v>100</v>
          </cell>
          <cell r="O222">
            <v>5.41798E-2</v>
          </cell>
          <cell r="Q222">
            <v>0</v>
          </cell>
          <cell r="R222">
            <v>0</v>
          </cell>
          <cell r="S222">
            <v>2.1835423652308488</v>
          </cell>
          <cell r="T222">
            <v>0</v>
          </cell>
          <cell r="U222">
            <v>0</v>
          </cell>
          <cell r="V222">
            <v>0</v>
          </cell>
          <cell r="W222">
            <v>0</v>
          </cell>
          <cell r="X222" t="str">
            <v>Not Modelled</v>
          </cell>
          <cell r="Y222" t="str">
            <v>N/A</v>
          </cell>
          <cell r="Z222">
            <v>0</v>
          </cell>
          <cell r="AA222">
            <v>0</v>
          </cell>
          <cell r="AB222">
            <v>0</v>
          </cell>
          <cell r="AC222">
            <v>0</v>
          </cell>
          <cell r="AD222">
            <v>0</v>
          </cell>
          <cell r="AE222">
            <v>0</v>
          </cell>
          <cell r="AF222">
            <v>0</v>
          </cell>
          <cell r="AG222">
            <v>0</v>
          </cell>
          <cell r="AH222">
            <v>2.4812808400000002</v>
          </cell>
          <cell r="AI222">
            <v>0</v>
          </cell>
          <cell r="AJ222">
            <v>0</v>
          </cell>
        </row>
        <row r="223">
          <cell r="A223" t="str">
            <v>HL/2374/00</v>
          </cell>
          <cell r="B223" t="str">
            <v>York Street Industrial Area (Area Search), Bury</v>
          </cell>
          <cell r="C223" t="str">
            <v>Residential</v>
          </cell>
          <cell r="D223" t="str">
            <v>Land Supply 2018</v>
          </cell>
          <cell r="E223">
            <v>8.3521199999999993</v>
          </cell>
          <cell r="F223">
            <v>0</v>
          </cell>
          <cell r="G223">
            <v>3.7689985305700002E-4</v>
          </cell>
          <cell r="H223">
            <v>5.1604936188399996E-4</v>
          </cell>
          <cell r="I223">
            <v>8.3512270507850577</v>
          </cell>
          <cell r="J223">
            <v>0</v>
          </cell>
          <cell r="K223">
            <v>4.5126249749404945E-3</v>
          </cell>
          <cell r="L223">
            <v>6.178663164370244E-3</v>
          </cell>
          <cell r="M223">
            <v>99.989308711860687</v>
          </cell>
          <cell r="O223">
            <v>0.56726006557429998</v>
          </cell>
          <cell r="Q223">
            <v>0.4977959655743</v>
          </cell>
          <cell r="R223">
            <v>5.9834446979300002E-2</v>
          </cell>
          <cell r="S223">
            <v>6.7918093319336892</v>
          </cell>
          <cell r="T223">
            <v>5.9601151034024902</v>
          </cell>
          <cell r="U223">
            <v>0.71639831538938625</v>
          </cell>
          <cell r="V223">
            <v>1.2610980949999999</v>
          </cell>
          <cell r="W223">
            <v>15.099137644095151</v>
          </cell>
          <cell r="X223">
            <v>8.9388289969499996E-4</v>
          </cell>
          <cell r="Y223">
            <v>1.0702467154387149E-2</v>
          </cell>
          <cell r="Z223">
            <v>0</v>
          </cell>
          <cell r="AA223">
            <v>0</v>
          </cell>
          <cell r="AB223">
            <v>0</v>
          </cell>
          <cell r="AC223">
            <v>0</v>
          </cell>
          <cell r="AD223">
            <v>0</v>
          </cell>
          <cell r="AE223">
            <v>0</v>
          </cell>
          <cell r="AF223">
            <v>0</v>
          </cell>
          <cell r="AG223">
            <v>0</v>
          </cell>
          <cell r="AH223">
            <v>8.3521165750000002</v>
          </cell>
          <cell r="AI223">
            <v>0</v>
          </cell>
          <cell r="AJ223">
            <v>0</v>
          </cell>
        </row>
        <row r="224">
          <cell r="A224" t="str">
            <v>HL/2374/01</v>
          </cell>
          <cell r="B224" t="str">
            <v>Acorn Business Centre, Fountain Street North, Bury, BL9 7AN</v>
          </cell>
          <cell r="C224" t="str">
            <v>Residential</v>
          </cell>
          <cell r="D224" t="str">
            <v>Land Supply 2018</v>
          </cell>
          <cell r="E224">
            <v>0.105215</v>
          </cell>
          <cell r="F224">
            <v>0</v>
          </cell>
          <cell r="G224">
            <v>0</v>
          </cell>
          <cell r="H224">
            <v>0</v>
          </cell>
          <cell r="I224">
            <v>0.105215</v>
          </cell>
          <cell r="J224">
            <v>0</v>
          </cell>
          <cell r="K224">
            <v>0</v>
          </cell>
          <cell r="L224">
            <v>0</v>
          </cell>
          <cell r="M224">
            <v>100</v>
          </cell>
          <cell r="O224">
            <v>1.214959600018E-2</v>
          </cell>
          <cell r="Q224">
            <v>1.204858000018E-2</v>
          </cell>
          <cell r="R224">
            <v>9.6485800001800005E-3</v>
          </cell>
          <cell r="S224">
            <v>11.547399135275388</v>
          </cell>
          <cell r="T224">
            <v>11.451390011101079</v>
          </cell>
          <cell r="U224">
            <v>9.1703464336644025</v>
          </cell>
          <cell r="V224">
            <v>0</v>
          </cell>
          <cell r="W224">
            <v>0</v>
          </cell>
          <cell r="X224" t="str">
            <v>Not Modelled</v>
          </cell>
          <cell r="Y224" t="str">
            <v>N/A</v>
          </cell>
          <cell r="Z224">
            <v>0</v>
          </cell>
          <cell r="AA224">
            <v>0</v>
          </cell>
          <cell r="AB224">
            <v>0</v>
          </cell>
          <cell r="AC224">
            <v>0</v>
          </cell>
          <cell r="AD224">
            <v>0</v>
          </cell>
          <cell r="AE224">
            <v>0</v>
          </cell>
          <cell r="AF224">
            <v>0</v>
          </cell>
          <cell r="AG224">
            <v>0</v>
          </cell>
          <cell r="AH224">
            <v>0.105214800001</v>
          </cell>
          <cell r="AI224">
            <v>0</v>
          </cell>
          <cell r="AJ224">
            <v>0</v>
          </cell>
        </row>
        <row r="225">
          <cell r="A225" t="str">
            <v>HL/2381/00</v>
          </cell>
          <cell r="B225" t="str">
            <v>Land off Mile Lane, Bury</v>
          </cell>
          <cell r="C225" t="str">
            <v>Residential</v>
          </cell>
          <cell r="D225" t="str">
            <v>Land Supply 2018</v>
          </cell>
          <cell r="E225">
            <v>0.13528100000000001</v>
          </cell>
          <cell r="F225">
            <v>0</v>
          </cell>
          <cell r="G225">
            <v>0</v>
          </cell>
          <cell r="H225">
            <v>0</v>
          </cell>
          <cell r="I225">
            <v>0.13528100000000001</v>
          </cell>
          <cell r="J225">
            <v>0</v>
          </cell>
          <cell r="K225">
            <v>0</v>
          </cell>
          <cell r="L225">
            <v>0</v>
          </cell>
          <cell r="M225">
            <v>100</v>
          </cell>
          <cell r="O225">
            <v>2.5198500000000001E-3</v>
          </cell>
          <cell r="Q225">
            <v>0</v>
          </cell>
          <cell r="R225">
            <v>0</v>
          </cell>
          <cell r="S225">
            <v>1.8626784249081541</v>
          </cell>
          <cell r="T225">
            <v>0</v>
          </cell>
          <cell r="U225">
            <v>0</v>
          </cell>
          <cell r="V225">
            <v>0</v>
          </cell>
          <cell r="W225">
            <v>0</v>
          </cell>
          <cell r="X225" t="str">
            <v>Not Modelled</v>
          </cell>
          <cell r="Y225" t="str">
            <v>N/A</v>
          </cell>
          <cell r="Z225">
            <v>0</v>
          </cell>
          <cell r="AA225">
            <v>0</v>
          </cell>
          <cell r="AB225">
            <v>0</v>
          </cell>
          <cell r="AC225">
            <v>0</v>
          </cell>
          <cell r="AD225">
            <v>0</v>
          </cell>
          <cell r="AE225">
            <v>0</v>
          </cell>
          <cell r="AF225">
            <v>0</v>
          </cell>
          <cell r="AG225">
            <v>0</v>
          </cell>
          <cell r="AH225">
            <v>0.13528099999599999</v>
          </cell>
          <cell r="AI225">
            <v>0</v>
          </cell>
          <cell r="AJ225">
            <v>0</v>
          </cell>
        </row>
        <row r="226">
          <cell r="A226" t="str">
            <v>HL/2383/00</v>
          </cell>
          <cell r="B226" t="str">
            <v>Works off East Street, Radcliffe</v>
          </cell>
          <cell r="C226" t="str">
            <v>Residential</v>
          </cell>
          <cell r="D226" t="str">
            <v>Land Supply 2018</v>
          </cell>
          <cell r="E226">
            <v>0.15177299999999999</v>
          </cell>
          <cell r="F226">
            <v>0</v>
          </cell>
          <cell r="G226">
            <v>0</v>
          </cell>
          <cell r="H226">
            <v>0.14904195114999999</v>
          </cell>
          <cell r="I226">
            <v>2.7310488500000007E-3</v>
          </cell>
          <cell r="J226">
            <v>0</v>
          </cell>
          <cell r="K226">
            <v>0</v>
          </cell>
          <cell r="L226">
            <v>98.200570028924773</v>
          </cell>
          <cell r="M226">
            <v>1.7994299710752246</v>
          </cell>
          <cell r="O226">
            <v>1.36449E-2</v>
          </cell>
          <cell r="Q226">
            <v>0</v>
          </cell>
          <cell r="R226">
            <v>0</v>
          </cell>
          <cell r="S226">
            <v>8.9903342491747544</v>
          </cell>
          <cell r="T226">
            <v>0</v>
          </cell>
          <cell r="U226">
            <v>0</v>
          </cell>
          <cell r="V226">
            <v>0.15177270000199999</v>
          </cell>
          <cell r="W226">
            <v>99.999802337701709</v>
          </cell>
          <cell r="X226">
            <v>5.0222899649099997E-2</v>
          </cell>
          <cell r="Y226">
            <v>33.090799845229391</v>
          </cell>
          <cell r="Z226">
            <v>0</v>
          </cell>
          <cell r="AA226">
            <v>0</v>
          </cell>
          <cell r="AB226">
            <v>0</v>
          </cell>
          <cell r="AC226">
            <v>0</v>
          </cell>
          <cell r="AD226">
            <v>0</v>
          </cell>
          <cell r="AE226">
            <v>0</v>
          </cell>
          <cell r="AF226">
            <v>0</v>
          </cell>
          <cell r="AG226">
            <v>0</v>
          </cell>
          <cell r="AH226">
            <v>0.15177270000199999</v>
          </cell>
          <cell r="AI226">
            <v>0</v>
          </cell>
          <cell r="AJ226">
            <v>0</v>
          </cell>
        </row>
        <row r="227">
          <cell r="A227" t="str">
            <v>HL/2390/00</v>
          </cell>
          <cell r="B227" t="str">
            <v>Area of land and buildings north of The Rock, Bury</v>
          </cell>
          <cell r="C227" t="str">
            <v>Residential</v>
          </cell>
          <cell r="D227" t="str">
            <v>Land Supply 2018</v>
          </cell>
          <cell r="E227">
            <v>2.6625999999999999</v>
          </cell>
          <cell r="F227">
            <v>0</v>
          </cell>
          <cell r="G227">
            <v>0</v>
          </cell>
          <cell r="H227">
            <v>0</v>
          </cell>
          <cell r="I227">
            <v>2.6625999999999999</v>
          </cell>
          <cell r="J227">
            <v>0</v>
          </cell>
          <cell r="K227">
            <v>0</v>
          </cell>
          <cell r="L227">
            <v>0</v>
          </cell>
          <cell r="M227">
            <v>100</v>
          </cell>
          <cell r="O227">
            <v>0.2895375850161</v>
          </cell>
          <cell r="Q227">
            <v>1.20825850161E-2</v>
          </cell>
          <cell r="R227">
            <v>0</v>
          </cell>
          <cell r="S227">
            <v>10.87424265815744</v>
          </cell>
          <cell r="T227">
            <v>0.45378896627732296</v>
          </cell>
          <cell r="U227">
            <v>0</v>
          </cell>
          <cell r="V227">
            <v>2.20513078341</v>
          </cell>
          <cell r="W227">
            <v>82.818702899797188</v>
          </cell>
          <cell r="X227" t="str">
            <v>Not Modelled</v>
          </cell>
          <cell r="Y227" t="str">
            <v>N/A</v>
          </cell>
          <cell r="Z227">
            <v>0</v>
          </cell>
          <cell r="AA227">
            <v>0</v>
          </cell>
          <cell r="AB227">
            <v>0</v>
          </cell>
          <cell r="AC227">
            <v>0</v>
          </cell>
          <cell r="AD227">
            <v>0</v>
          </cell>
          <cell r="AE227">
            <v>0</v>
          </cell>
          <cell r="AF227">
            <v>0</v>
          </cell>
          <cell r="AG227">
            <v>0</v>
          </cell>
          <cell r="AH227">
            <v>2.662598655</v>
          </cell>
          <cell r="AI227">
            <v>0</v>
          </cell>
          <cell r="AJ227">
            <v>0</v>
          </cell>
        </row>
        <row r="228">
          <cell r="A228" t="str">
            <v>HL/2394/00</v>
          </cell>
          <cell r="B228" t="str">
            <v>Site of former Cussons Sons &amp; Co Ltd, Kersal Vale Road, Prestwich, M7 0GL</v>
          </cell>
          <cell r="C228" t="str">
            <v>Residential</v>
          </cell>
          <cell r="D228" t="str">
            <v>Land Supply 2018</v>
          </cell>
          <cell r="E228">
            <v>3.6597200000000001</v>
          </cell>
          <cell r="F228">
            <v>0</v>
          </cell>
          <cell r="G228">
            <v>9.3108019511400006E-2</v>
          </cell>
          <cell r="H228">
            <v>0.27858376802099999</v>
          </cell>
          <cell r="I228">
            <v>3.2880282124676001</v>
          </cell>
          <cell r="J228">
            <v>0</v>
          </cell>
          <cell r="K228">
            <v>2.5441295921928453</v>
          </cell>
          <cell r="L228">
            <v>7.6121607123222539</v>
          </cell>
          <cell r="M228">
            <v>89.843709695484904</v>
          </cell>
          <cell r="O228">
            <v>0.23481082356979999</v>
          </cell>
          <cell r="Q228">
            <v>0.1119078235698</v>
          </cell>
          <cell r="R228">
            <v>3.3629146889800003E-2</v>
          </cell>
          <cell r="S228">
            <v>6.4160871205939243</v>
          </cell>
          <cell r="T228">
            <v>3.0578247398653451</v>
          </cell>
          <cell r="U228">
            <v>0.91889944831298576</v>
          </cell>
          <cell r="V228">
            <v>0.95445727652500001</v>
          </cell>
          <cell r="W228">
            <v>26.080062860683327</v>
          </cell>
          <cell r="X228">
            <v>0.23587766547899999</v>
          </cell>
          <cell r="Y228">
            <v>6.4452380367623752</v>
          </cell>
          <cell r="Z228">
            <v>1.1265156400599999E-2</v>
          </cell>
          <cell r="AA228">
            <v>0</v>
          </cell>
          <cell r="AB228">
            <v>0</v>
          </cell>
          <cell r="AC228">
            <v>0.13937833811799999</v>
          </cell>
          <cell r="AD228">
            <v>0.499192581084</v>
          </cell>
          <cell r="AE228">
            <v>0</v>
          </cell>
          <cell r="AF228">
            <v>0</v>
          </cell>
          <cell r="AG228">
            <v>0</v>
          </cell>
          <cell r="AH228">
            <v>3.6597199699999998</v>
          </cell>
          <cell r="AI228">
            <v>0</v>
          </cell>
          <cell r="AJ228">
            <v>0.369567555592</v>
          </cell>
        </row>
        <row r="229">
          <cell r="A229" t="str">
            <v>HL/2441/00</v>
          </cell>
          <cell r="B229" t="str">
            <v>Bealey Industrial Estate, Hallam Street, Off Dumers Lane, Radcliffe</v>
          </cell>
          <cell r="C229" t="str">
            <v>Residential</v>
          </cell>
          <cell r="D229" t="str">
            <v>Land Supply 2018</v>
          </cell>
          <cell r="E229">
            <v>5.1549699999999996</v>
          </cell>
          <cell r="F229">
            <v>4.1105734571600001E-2</v>
          </cell>
          <cell r="G229">
            <v>0.98576776659900001</v>
          </cell>
          <cell r="H229">
            <v>0.124374295525</v>
          </cell>
          <cell r="I229">
            <v>4.0037222033043998</v>
          </cell>
          <cell r="J229">
            <v>0.79740007355231945</v>
          </cell>
          <cell r="K229">
            <v>19.122667379228204</v>
          </cell>
          <cell r="L229">
            <v>2.4127064856827491</v>
          </cell>
          <cell r="M229">
            <v>77.667226061536738</v>
          </cell>
          <cell r="O229">
            <v>0.27889462623290001</v>
          </cell>
          <cell r="Q229">
            <v>7.0944626232900002E-2</v>
          </cell>
          <cell r="R229">
            <v>2.4983949707400002E-2</v>
          </cell>
          <cell r="S229">
            <v>5.4102085217353357</v>
          </cell>
          <cell r="T229">
            <v>1.376237422000516</v>
          </cell>
          <cell r="U229">
            <v>0.48465751900399034</v>
          </cell>
          <cell r="V229">
            <v>3.1954133498299999</v>
          </cell>
          <cell r="W229">
            <v>61.987040658432548</v>
          </cell>
          <cell r="X229">
            <v>0.98653559018199999</v>
          </cell>
          <cell r="Y229">
            <v>19.137562200788754</v>
          </cell>
          <cell r="Z229">
            <v>0</v>
          </cell>
          <cell r="AA229">
            <v>0</v>
          </cell>
          <cell r="AB229">
            <v>0</v>
          </cell>
          <cell r="AC229">
            <v>0</v>
          </cell>
          <cell r="AD229">
            <v>3.5480929356699999E-3</v>
          </cell>
          <cell r="AE229">
            <v>0</v>
          </cell>
          <cell r="AF229">
            <v>8.8191165876100005E-4</v>
          </cell>
          <cell r="AG229">
            <v>0</v>
          </cell>
          <cell r="AH229">
            <v>5.15497225918</v>
          </cell>
          <cell r="AI229">
            <v>0</v>
          </cell>
          <cell r="AJ229">
            <v>0.98818905957100001</v>
          </cell>
        </row>
        <row r="230">
          <cell r="A230" t="str">
            <v>HL/2453/00</v>
          </cell>
          <cell r="B230" t="str">
            <v>Land Adj Siddall Street, Radcliffe</v>
          </cell>
          <cell r="C230" t="str">
            <v>Residential</v>
          </cell>
          <cell r="D230" t="str">
            <v>Land Supply 2018</v>
          </cell>
          <cell r="E230">
            <v>6.1709100000000003E-2</v>
          </cell>
          <cell r="F230">
            <v>0</v>
          </cell>
          <cell r="G230">
            <v>0</v>
          </cell>
          <cell r="H230">
            <v>0</v>
          </cell>
          <cell r="I230">
            <v>6.1709100000000003E-2</v>
          </cell>
          <cell r="J230">
            <v>0</v>
          </cell>
          <cell r="K230">
            <v>0</v>
          </cell>
          <cell r="L230">
            <v>0</v>
          </cell>
          <cell r="M230">
            <v>100</v>
          </cell>
          <cell r="O230">
            <v>5.9010334069500001E-5</v>
          </cell>
          <cell r="Q230">
            <v>5.9010334069500001E-5</v>
          </cell>
          <cell r="R230">
            <v>0</v>
          </cell>
          <cell r="S230">
            <v>9.5626632165272216E-2</v>
          </cell>
          <cell r="T230">
            <v>9.5626632165272216E-2</v>
          </cell>
          <cell r="U230">
            <v>0</v>
          </cell>
          <cell r="V230">
            <v>0</v>
          </cell>
          <cell r="W230">
            <v>0</v>
          </cell>
          <cell r="X230" t="str">
            <v>Not Modelled</v>
          </cell>
          <cell r="Y230" t="str">
            <v>N/A</v>
          </cell>
          <cell r="Z230">
            <v>0</v>
          </cell>
          <cell r="AA230">
            <v>0</v>
          </cell>
          <cell r="AB230">
            <v>0</v>
          </cell>
          <cell r="AC230">
            <v>0</v>
          </cell>
          <cell r="AD230">
            <v>0</v>
          </cell>
          <cell r="AE230">
            <v>0</v>
          </cell>
          <cell r="AF230">
            <v>0</v>
          </cell>
          <cell r="AG230">
            <v>0</v>
          </cell>
          <cell r="AH230">
            <v>6.1709125000800003E-2</v>
          </cell>
          <cell r="AI230">
            <v>0</v>
          </cell>
          <cell r="AJ230">
            <v>0</v>
          </cell>
        </row>
        <row r="231">
          <cell r="A231" t="str">
            <v>HL/2470/00</v>
          </cell>
          <cell r="B231" t="str">
            <v>Land Adjacent to 62 Springside Road, Walmersley, Bury</v>
          </cell>
          <cell r="C231" t="str">
            <v>Residential</v>
          </cell>
          <cell r="D231" t="str">
            <v>Land Supply 2018</v>
          </cell>
          <cell r="E231">
            <v>0.55973899999999999</v>
          </cell>
          <cell r="F231">
            <v>0</v>
          </cell>
          <cell r="G231">
            <v>0</v>
          </cell>
          <cell r="H231">
            <v>0</v>
          </cell>
          <cell r="I231">
            <v>0.55973899999999999</v>
          </cell>
          <cell r="J231">
            <v>0</v>
          </cell>
          <cell r="K231">
            <v>0</v>
          </cell>
          <cell r="L231">
            <v>0</v>
          </cell>
          <cell r="M231">
            <v>100</v>
          </cell>
          <cell r="O231">
            <v>7.4806570003699995E-4</v>
          </cell>
          <cell r="Q231">
            <v>7.4806570003699995E-4</v>
          </cell>
          <cell r="R231">
            <v>3.5342890505200001E-4</v>
          </cell>
          <cell r="S231">
            <v>0.13364544904625192</v>
          </cell>
          <cell r="T231">
            <v>0.13364544904625192</v>
          </cell>
          <cell r="U231">
            <v>6.3141733031287797E-2</v>
          </cell>
          <cell r="V231">
            <v>6.4406550001400002E-4</v>
          </cell>
          <cell r="W231">
            <v>0.11506532509151589</v>
          </cell>
          <cell r="X231" t="str">
            <v>Not Modelled</v>
          </cell>
          <cell r="Y231" t="str">
            <v>N/A</v>
          </cell>
          <cell r="Z231">
            <v>0</v>
          </cell>
          <cell r="AA231">
            <v>0</v>
          </cell>
          <cell r="AB231">
            <v>0</v>
          </cell>
          <cell r="AC231">
            <v>0</v>
          </cell>
          <cell r="AD231">
            <v>0</v>
          </cell>
          <cell r="AE231">
            <v>0.15992567236899999</v>
          </cell>
          <cell r="AF231">
            <v>0</v>
          </cell>
          <cell r="AG231">
            <v>0</v>
          </cell>
          <cell r="AH231">
            <v>0.559739305001</v>
          </cell>
          <cell r="AI231">
            <v>0</v>
          </cell>
          <cell r="AJ231">
            <v>0</v>
          </cell>
        </row>
        <row r="232">
          <cell r="A232" t="str">
            <v>HL/2477/00</v>
          </cell>
          <cell r="B232" t="str">
            <v>Land Adjacent to 122 Stopes Road, Radcliffe</v>
          </cell>
          <cell r="C232" t="str">
            <v>Residential</v>
          </cell>
          <cell r="D232" t="str">
            <v>Land Supply 2018</v>
          </cell>
          <cell r="E232">
            <v>4.4907500000000003E-2</v>
          </cell>
          <cell r="F232">
            <v>0</v>
          </cell>
          <cell r="G232">
            <v>0</v>
          </cell>
          <cell r="H232">
            <v>0</v>
          </cell>
          <cell r="I232">
            <v>4.4907500000000003E-2</v>
          </cell>
          <cell r="J232">
            <v>0</v>
          </cell>
          <cell r="K232">
            <v>0</v>
          </cell>
          <cell r="L232">
            <v>0</v>
          </cell>
          <cell r="M232">
            <v>100</v>
          </cell>
          <cell r="O232">
            <v>0</v>
          </cell>
          <cell r="Q232">
            <v>0</v>
          </cell>
          <cell r="R232">
            <v>0</v>
          </cell>
          <cell r="S232">
            <v>0</v>
          </cell>
          <cell r="T232">
            <v>0</v>
          </cell>
          <cell r="U232">
            <v>0</v>
          </cell>
          <cell r="V232">
            <v>0</v>
          </cell>
          <cell r="W232">
            <v>0</v>
          </cell>
          <cell r="X232" t="str">
            <v>Not Modelled</v>
          </cell>
          <cell r="Y232" t="str">
            <v>N/A</v>
          </cell>
          <cell r="Z232">
            <v>0</v>
          </cell>
          <cell r="AA232">
            <v>0</v>
          </cell>
          <cell r="AB232">
            <v>0</v>
          </cell>
          <cell r="AC232">
            <v>0</v>
          </cell>
          <cell r="AD232">
            <v>0</v>
          </cell>
          <cell r="AE232">
            <v>3.2875273059800002E-2</v>
          </cell>
          <cell r="AF232">
            <v>0</v>
          </cell>
          <cell r="AG232">
            <v>0</v>
          </cell>
          <cell r="AH232">
            <v>4.4907520001399998E-2</v>
          </cell>
          <cell r="AI232">
            <v>0</v>
          </cell>
          <cell r="AJ232">
            <v>0</v>
          </cell>
        </row>
        <row r="233">
          <cell r="A233" t="str">
            <v>HL/2492/00</v>
          </cell>
          <cell r="B233" t="str">
            <v>Longfield Suite, Prestwich</v>
          </cell>
          <cell r="C233" t="str">
            <v>Residential</v>
          </cell>
          <cell r="D233" t="str">
            <v>Land Supply 2018</v>
          </cell>
          <cell r="E233">
            <v>1.8870899999999999</v>
          </cell>
          <cell r="F233">
            <v>0</v>
          </cell>
          <cell r="G233">
            <v>0</v>
          </cell>
          <cell r="H233">
            <v>0</v>
          </cell>
          <cell r="I233">
            <v>1.8870899999999999</v>
          </cell>
          <cell r="J233">
            <v>0</v>
          </cell>
          <cell r="K233">
            <v>0</v>
          </cell>
          <cell r="L233">
            <v>0</v>
          </cell>
          <cell r="M233">
            <v>100</v>
          </cell>
          <cell r="O233">
            <v>0.27282942045319997</v>
          </cell>
          <cell r="Q233">
            <v>3.8048420453199998E-2</v>
          </cell>
          <cell r="R233">
            <v>0</v>
          </cell>
          <cell r="S233">
            <v>14.457679307992729</v>
          </cell>
          <cell r="T233">
            <v>2.0162483216592744</v>
          </cell>
          <cell r="U233">
            <v>0</v>
          </cell>
          <cell r="V233">
            <v>0</v>
          </cell>
          <cell r="W233">
            <v>0</v>
          </cell>
          <cell r="X233" t="str">
            <v>Not Modelled</v>
          </cell>
          <cell r="Y233" t="str">
            <v>N/A</v>
          </cell>
          <cell r="Z233">
            <v>0</v>
          </cell>
          <cell r="AA233">
            <v>0</v>
          </cell>
          <cell r="AB233">
            <v>0</v>
          </cell>
          <cell r="AC233">
            <v>0</v>
          </cell>
          <cell r="AD233">
            <v>0</v>
          </cell>
          <cell r="AE233">
            <v>0</v>
          </cell>
          <cell r="AF233">
            <v>0</v>
          </cell>
          <cell r="AG233">
            <v>0</v>
          </cell>
          <cell r="AH233">
            <v>1.88709218001</v>
          </cell>
          <cell r="AI233">
            <v>0</v>
          </cell>
          <cell r="AJ233">
            <v>0</v>
          </cell>
        </row>
        <row r="234">
          <cell r="A234" t="str">
            <v>HL/2518/00</v>
          </cell>
          <cell r="B234" t="str">
            <v>Draft GMSF Site Allocation OA5 - Seedfield</v>
          </cell>
          <cell r="C234" t="str">
            <v>Residential</v>
          </cell>
          <cell r="D234" t="str">
            <v>Land Supply 2018</v>
          </cell>
          <cell r="E234">
            <v>6.6404100000000001</v>
          </cell>
          <cell r="F234">
            <v>0</v>
          </cell>
          <cell r="G234">
            <v>0</v>
          </cell>
          <cell r="H234">
            <v>0</v>
          </cell>
          <cell r="I234">
            <v>6.6404100000000001</v>
          </cell>
          <cell r="J234">
            <v>0</v>
          </cell>
          <cell r="K234">
            <v>0</v>
          </cell>
          <cell r="L234">
            <v>0</v>
          </cell>
          <cell r="M234">
            <v>100</v>
          </cell>
          <cell r="O234">
            <v>0.50837852658500005</v>
          </cell>
          <cell r="Q234">
            <v>0.23917552658499999</v>
          </cell>
          <cell r="R234">
            <v>0.101027156541</v>
          </cell>
          <cell r="S234">
            <v>7.6558303867532276</v>
          </cell>
          <cell r="T234">
            <v>3.6018186615736072</v>
          </cell>
          <cell r="U234">
            <v>1.5213993795714422</v>
          </cell>
          <cell r="V234">
            <v>0</v>
          </cell>
          <cell r="W234">
            <v>0</v>
          </cell>
          <cell r="X234">
            <v>0</v>
          </cell>
          <cell r="Y234">
            <v>0</v>
          </cell>
          <cell r="Z234">
            <v>0</v>
          </cell>
          <cell r="AA234">
            <v>0</v>
          </cell>
          <cell r="AB234">
            <v>0</v>
          </cell>
          <cell r="AC234">
            <v>0</v>
          </cell>
          <cell r="AD234">
            <v>4.10727419166E-2</v>
          </cell>
          <cell r="AE234">
            <v>0.44607621310200002</v>
          </cell>
          <cell r="AF234">
            <v>6.5288946460899999E-2</v>
          </cell>
          <cell r="AG234">
            <v>0</v>
          </cell>
          <cell r="AH234">
            <v>6.64040505</v>
          </cell>
          <cell r="AI234">
            <v>0</v>
          </cell>
          <cell r="AJ234">
            <v>0</v>
          </cell>
        </row>
        <row r="235">
          <cell r="A235" t="str">
            <v>HL/2519/00</v>
          </cell>
          <cell r="B235" t="str">
            <v>Mondi Paper Mill, Holcombe Mill, Peel Bridge, Ramsbottom, BL0 0BS</v>
          </cell>
          <cell r="C235" t="str">
            <v>Residential</v>
          </cell>
          <cell r="D235" t="str">
            <v>Land Supply 2018</v>
          </cell>
          <cell r="E235">
            <v>2.2303500000000001</v>
          </cell>
          <cell r="F235">
            <v>0</v>
          </cell>
          <cell r="G235">
            <v>1.2630852293999999</v>
          </cell>
          <cell r="H235">
            <v>0.68514955717399995</v>
          </cell>
          <cell r="I235">
            <v>0.28211521342600021</v>
          </cell>
          <cell r="J235">
            <v>0</v>
          </cell>
          <cell r="K235">
            <v>56.631704862465526</v>
          </cell>
          <cell r="L235">
            <v>30.719373962561924</v>
          </cell>
          <cell r="M235">
            <v>12.648921174972546</v>
          </cell>
          <cell r="O235">
            <v>0.37571853974895997</v>
          </cell>
          <cell r="Q235">
            <v>0.33131853974895997</v>
          </cell>
          <cell r="R235">
            <v>0.323890498749</v>
          </cell>
          <cell r="S235">
            <v>16.845721063911938</v>
          </cell>
          <cell r="T235">
            <v>14.85500211845495</v>
          </cell>
          <cell r="U235">
            <v>14.521958380926762</v>
          </cell>
          <cell r="V235">
            <v>2.1177691692499998</v>
          </cell>
          <cell r="W235">
            <v>94.952324489429898</v>
          </cell>
          <cell r="X235">
            <v>2.1559432590899998</v>
          </cell>
          <cell r="Y235">
            <v>96.663898450467414</v>
          </cell>
          <cell r="Z235">
            <v>0</v>
          </cell>
          <cell r="AA235">
            <v>1.9199999999999998E-2</v>
          </cell>
          <cell r="AB235">
            <v>1.52E-2</v>
          </cell>
          <cell r="AC235">
            <v>5.0323432127899997E-2</v>
          </cell>
          <cell r="AD235">
            <v>4.8141912523799998E-2</v>
          </cell>
          <cell r="AE235">
            <v>9.2253775239200001E-4</v>
          </cell>
          <cell r="AF235">
            <v>0</v>
          </cell>
          <cell r="AG235">
            <v>0</v>
          </cell>
          <cell r="AH235">
            <v>2.2303541849999999</v>
          </cell>
          <cell r="AI235">
            <v>0</v>
          </cell>
          <cell r="AJ235">
            <v>1.1113960650000001</v>
          </cell>
        </row>
        <row r="236">
          <cell r="A236" t="str">
            <v>HL/2520/00</v>
          </cell>
          <cell r="B236" t="str">
            <v>Millwood School, Fletcher Fold Road, Bury, BL9 9RX</v>
          </cell>
          <cell r="C236" t="str">
            <v>Residential</v>
          </cell>
          <cell r="D236" t="str">
            <v>Land Supply 2018</v>
          </cell>
          <cell r="E236">
            <v>0.90422199999999997</v>
          </cell>
          <cell r="F236">
            <v>0</v>
          </cell>
          <cell r="G236">
            <v>0</v>
          </cell>
          <cell r="H236">
            <v>0</v>
          </cell>
          <cell r="I236">
            <v>0.90422199999999997</v>
          </cell>
          <cell r="J236">
            <v>0</v>
          </cell>
          <cell r="K236">
            <v>0</v>
          </cell>
          <cell r="L236">
            <v>0</v>
          </cell>
          <cell r="M236">
            <v>100</v>
          </cell>
          <cell r="O236">
            <v>0.12761392230016819</v>
          </cell>
          <cell r="Q236">
            <v>7.2192230016817998E-4</v>
          </cell>
          <cell r="R236">
            <v>3.4830000151800001E-6</v>
          </cell>
          <cell r="S236">
            <v>14.113118493043544</v>
          </cell>
          <cell r="T236">
            <v>7.9839055029426398E-2</v>
          </cell>
          <cell r="U236">
            <v>3.8519301843794999E-4</v>
          </cell>
          <cell r="V236">
            <v>9.7223271620600002E-2</v>
          </cell>
          <cell r="W236">
            <v>10.752146223007182</v>
          </cell>
          <cell r="X236">
            <v>0</v>
          </cell>
          <cell r="Y236">
            <v>0</v>
          </cell>
          <cell r="Z236">
            <v>0</v>
          </cell>
          <cell r="AA236">
            <v>0</v>
          </cell>
          <cell r="AB236">
            <v>0</v>
          </cell>
          <cell r="AC236">
            <v>0</v>
          </cell>
          <cell r="AD236">
            <v>0</v>
          </cell>
          <cell r="AE236">
            <v>0</v>
          </cell>
          <cell r="AF236">
            <v>0</v>
          </cell>
          <cell r="AG236">
            <v>0</v>
          </cell>
          <cell r="AH236">
            <v>0.90422171499899995</v>
          </cell>
          <cell r="AI236">
            <v>0</v>
          </cell>
          <cell r="AJ236">
            <v>0</v>
          </cell>
        </row>
        <row r="237">
          <cell r="A237" t="str">
            <v>HL/2526/01</v>
          </cell>
          <cell r="B237" t="str">
            <v>William Kemp Heaton Day Centre (Site B), St.Peters Road, Bury, BL9 9RP</v>
          </cell>
          <cell r="C237" t="str">
            <v>Residential</v>
          </cell>
          <cell r="D237" t="str">
            <v>Land Supply 2018</v>
          </cell>
          <cell r="E237">
            <v>1.34263</v>
          </cell>
          <cell r="F237">
            <v>0</v>
          </cell>
          <cell r="G237">
            <v>0</v>
          </cell>
          <cell r="H237">
            <v>0</v>
          </cell>
          <cell r="I237">
            <v>1.34263</v>
          </cell>
          <cell r="J237">
            <v>0</v>
          </cell>
          <cell r="K237">
            <v>0</v>
          </cell>
          <cell r="L237">
            <v>0</v>
          </cell>
          <cell r="M237">
            <v>100</v>
          </cell>
          <cell r="O237">
            <v>0.12445063020040001</v>
          </cell>
          <cell r="Q237">
            <v>6.5647730200400004E-2</v>
          </cell>
          <cell r="R237">
            <v>1.5599999999999999E-2</v>
          </cell>
          <cell r="S237">
            <v>9.2691679912112797</v>
          </cell>
          <cell r="T237">
            <v>4.8894878112659486</v>
          </cell>
          <cell r="U237">
            <v>1.1618986615821187</v>
          </cell>
          <cell r="V237">
            <v>0.39149130035000002</v>
          </cell>
          <cell r="W237">
            <v>29.15853960882745</v>
          </cell>
          <cell r="X237">
            <v>0</v>
          </cell>
          <cell r="Y237">
            <v>0</v>
          </cell>
          <cell r="Z237">
            <v>0</v>
          </cell>
          <cell r="AA237">
            <v>0</v>
          </cell>
          <cell r="AB237">
            <v>0</v>
          </cell>
          <cell r="AC237">
            <v>0</v>
          </cell>
          <cell r="AD237">
            <v>4.17158601467E-2</v>
          </cell>
          <cell r="AE237">
            <v>0</v>
          </cell>
          <cell r="AF237">
            <v>0</v>
          </cell>
          <cell r="AG237">
            <v>0.30705454788800002</v>
          </cell>
          <cell r="AH237">
            <v>0.96066423025000003</v>
          </cell>
          <cell r="AI237">
            <v>0</v>
          </cell>
          <cell r="AJ237">
            <v>0</v>
          </cell>
        </row>
        <row r="238">
          <cell r="A238" t="str">
            <v>HL/2531/00</v>
          </cell>
          <cell r="B238" t="str">
            <v>Land rear of Swan &amp; Cemetery Public House, 406 Manchester Road, Bury</v>
          </cell>
          <cell r="C238" t="str">
            <v>Residential</v>
          </cell>
          <cell r="D238" t="str">
            <v>Land Supply 2018</v>
          </cell>
          <cell r="E238">
            <v>0.23344699999999999</v>
          </cell>
          <cell r="F238">
            <v>0</v>
          </cell>
          <cell r="G238">
            <v>0</v>
          </cell>
          <cell r="H238">
            <v>0</v>
          </cell>
          <cell r="I238">
            <v>0.23344699999999999</v>
          </cell>
          <cell r="J238">
            <v>0</v>
          </cell>
          <cell r="K238">
            <v>0</v>
          </cell>
          <cell r="L238">
            <v>0</v>
          </cell>
          <cell r="M238">
            <v>100</v>
          </cell>
          <cell r="O238">
            <v>4.554049549993E-2</v>
          </cell>
          <cell r="Q238">
            <v>2.7766795499929997E-2</v>
          </cell>
          <cell r="R238">
            <v>9.8470255001300005E-3</v>
          </cell>
          <cell r="S238">
            <v>19.507852103445323</v>
          </cell>
          <cell r="T238">
            <v>11.894261009963717</v>
          </cell>
          <cell r="U238">
            <v>4.2180989689865367</v>
          </cell>
          <cell r="V238">
            <v>0</v>
          </cell>
          <cell r="W238">
            <v>0</v>
          </cell>
          <cell r="X238" t="str">
            <v>Not Modelled</v>
          </cell>
          <cell r="Y238" t="str">
            <v>N/A</v>
          </cell>
          <cell r="Z238">
            <v>0</v>
          </cell>
          <cell r="AA238">
            <v>0</v>
          </cell>
          <cell r="AB238">
            <v>0</v>
          </cell>
          <cell r="AC238">
            <v>0</v>
          </cell>
          <cell r="AD238">
            <v>0</v>
          </cell>
          <cell r="AE238">
            <v>0</v>
          </cell>
          <cell r="AF238">
            <v>0</v>
          </cell>
          <cell r="AG238">
            <v>0</v>
          </cell>
          <cell r="AH238">
            <v>0.23344723000100001</v>
          </cell>
          <cell r="AI238">
            <v>0</v>
          </cell>
          <cell r="AJ238">
            <v>0</v>
          </cell>
        </row>
        <row r="239">
          <cell r="A239" t="str">
            <v>HL/2532/00</v>
          </cell>
          <cell r="B239" t="str">
            <v>Fold Mill, Bradley Lane, Bradley Lane, Radcliffe, BL2 6RR</v>
          </cell>
          <cell r="C239" t="str">
            <v>Residential</v>
          </cell>
          <cell r="D239" t="str">
            <v>Land Supply 2018</v>
          </cell>
          <cell r="E239">
            <v>3.8414700000000002</v>
          </cell>
          <cell r="F239">
            <v>0</v>
          </cell>
          <cell r="G239">
            <v>0</v>
          </cell>
          <cell r="H239">
            <v>0</v>
          </cell>
          <cell r="I239">
            <v>3.8414700000000002</v>
          </cell>
          <cell r="J239">
            <v>0</v>
          </cell>
          <cell r="K239">
            <v>0</v>
          </cell>
          <cell r="L239">
            <v>0</v>
          </cell>
          <cell r="M239">
            <v>100</v>
          </cell>
          <cell r="O239">
            <v>0.33081602164500001</v>
          </cell>
          <cell r="Q239">
            <v>0.30401222164500002</v>
          </cell>
          <cell r="R239">
            <v>0.24028124441900001</v>
          </cell>
          <cell r="S239">
            <v>8.6117038957742746</v>
          </cell>
          <cell r="T239">
            <v>7.9139553776288771</v>
          </cell>
          <cell r="U239">
            <v>6.2549296081708299</v>
          </cell>
          <cell r="V239">
            <v>3.1572939782599998</v>
          </cell>
          <cell r="W239">
            <v>82.189734092938366</v>
          </cell>
          <cell r="X239" t="str">
            <v>Not Modelled</v>
          </cell>
          <cell r="Y239" t="str">
            <v>N/A</v>
          </cell>
          <cell r="Z239">
            <v>0</v>
          </cell>
          <cell r="AA239">
            <v>0</v>
          </cell>
          <cell r="AB239">
            <v>0</v>
          </cell>
          <cell r="AC239">
            <v>0</v>
          </cell>
          <cell r="AD239">
            <v>0</v>
          </cell>
          <cell r="AE239">
            <v>0</v>
          </cell>
          <cell r="AF239">
            <v>0</v>
          </cell>
          <cell r="AG239">
            <v>0</v>
          </cell>
          <cell r="AH239">
            <v>3.84146740001</v>
          </cell>
          <cell r="AI239">
            <v>0</v>
          </cell>
          <cell r="AJ239">
            <v>0</v>
          </cell>
        </row>
        <row r="240">
          <cell r="A240" t="str">
            <v>HL/2537/00</v>
          </cell>
          <cell r="B240" t="str">
            <v>109 Rochdale Road, Bury</v>
          </cell>
          <cell r="C240" t="str">
            <v>Residential</v>
          </cell>
          <cell r="D240" t="str">
            <v>Land Supply 2018</v>
          </cell>
          <cell r="E240">
            <v>6.84871E-3</v>
          </cell>
          <cell r="F240">
            <v>0</v>
          </cell>
          <cell r="G240">
            <v>0</v>
          </cell>
          <cell r="H240">
            <v>0</v>
          </cell>
          <cell r="I240">
            <v>6.84871E-3</v>
          </cell>
          <cell r="J240">
            <v>0</v>
          </cell>
          <cell r="K240">
            <v>0</v>
          </cell>
          <cell r="L240">
            <v>0</v>
          </cell>
          <cell r="M240">
            <v>100</v>
          </cell>
          <cell r="O240">
            <v>0</v>
          </cell>
          <cell r="Q240">
            <v>0</v>
          </cell>
          <cell r="R240">
            <v>0</v>
          </cell>
          <cell r="S240">
            <v>0</v>
          </cell>
          <cell r="T240">
            <v>0</v>
          </cell>
          <cell r="U240">
            <v>0</v>
          </cell>
          <cell r="V240">
            <v>0</v>
          </cell>
          <cell r="W240">
            <v>0</v>
          </cell>
          <cell r="X240" t="str">
            <v>Not Modelled</v>
          </cell>
          <cell r="Y240" t="str">
            <v>N/A</v>
          </cell>
          <cell r="Z240">
            <v>0</v>
          </cell>
          <cell r="AA240">
            <v>0</v>
          </cell>
          <cell r="AB240">
            <v>0</v>
          </cell>
          <cell r="AC240">
            <v>0</v>
          </cell>
          <cell r="AD240">
            <v>0</v>
          </cell>
          <cell r="AE240">
            <v>0</v>
          </cell>
          <cell r="AF240">
            <v>0</v>
          </cell>
          <cell r="AG240">
            <v>0</v>
          </cell>
          <cell r="AH240">
            <v>6.8487049998299998E-3</v>
          </cell>
          <cell r="AI240">
            <v>0</v>
          </cell>
          <cell r="AJ240">
            <v>0</v>
          </cell>
        </row>
        <row r="241">
          <cell r="A241" t="str">
            <v>HL/2575/00</v>
          </cell>
          <cell r="B241" t="str">
            <v>Land north of Parrenthorn Road adjacent to St Margarets Primary School, Prestwich</v>
          </cell>
          <cell r="C241" t="str">
            <v>Residential</v>
          </cell>
          <cell r="D241" t="str">
            <v>Land Supply 2018</v>
          </cell>
          <cell r="E241">
            <v>2.46089</v>
          </cell>
          <cell r="F241">
            <v>0</v>
          </cell>
          <cell r="G241">
            <v>0</v>
          </cell>
          <cell r="H241">
            <v>0</v>
          </cell>
          <cell r="I241">
            <v>2.46089</v>
          </cell>
          <cell r="J241">
            <v>0</v>
          </cell>
          <cell r="K241">
            <v>0</v>
          </cell>
          <cell r="L241">
            <v>0</v>
          </cell>
          <cell r="M241">
            <v>100</v>
          </cell>
          <cell r="O241">
            <v>0.40149864276009994</v>
          </cell>
          <cell r="Q241">
            <v>0.22324864276009998</v>
          </cell>
          <cell r="R241">
            <v>0.153342130932</v>
          </cell>
          <cell r="S241">
            <v>16.315180392463699</v>
          </cell>
          <cell r="T241">
            <v>9.0718659818236489</v>
          </cell>
          <cell r="U241">
            <v>6.2311655917980895</v>
          </cell>
          <cell r="V241">
            <v>2.43451770775</v>
          </cell>
          <cell r="W241">
            <v>98.928343312785202</v>
          </cell>
          <cell r="X241" t="str">
            <v>Not Modelled</v>
          </cell>
          <cell r="Y241" t="str">
            <v>N/A</v>
          </cell>
          <cell r="Z241">
            <v>0</v>
          </cell>
          <cell r="AA241">
            <v>0.11184797143399999</v>
          </cell>
          <cell r="AB241">
            <v>0.153342130932</v>
          </cell>
          <cell r="AC241">
            <v>0</v>
          </cell>
          <cell r="AD241">
            <v>0.59066459574100005</v>
          </cell>
          <cell r="AE241">
            <v>1.6424954415799999</v>
          </cell>
          <cell r="AF241">
            <v>5.8716974244900001E-2</v>
          </cell>
          <cell r="AG241">
            <v>0</v>
          </cell>
          <cell r="AH241">
            <v>2.4608903350000002</v>
          </cell>
          <cell r="AI241">
            <v>0</v>
          </cell>
          <cell r="AJ241">
            <v>0</v>
          </cell>
        </row>
        <row r="242">
          <cell r="A242" t="str">
            <v>HL/2578/00</v>
          </cell>
          <cell r="B242" t="str">
            <v>Land west of Woodhill Farm, Bank Lane, Ramsbottom</v>
          </cell>
          <cell r="C242" t="str">
            <v>Residential</v>
          </cell>
          <cell r="D242" t="str">
            <v>Land Supply 2018</v>
          </cell>
          <cell r="E242">
            <v>0.45195200000000002</v>
          </cell>
          <cell r="F242">
            <v>0</v>
          </cell>
          <cell r="G242">
            <v>0</v>
          </cell>
          <cell r="H242">
            <v>0</v>
          </cell>
          <cell r="I242">
            <v>0.45195200000000002</v>
          </cell>
          <cell r="J242">
            <v>0</v>
          </cell>
          <cell r="K242">
            <v>0</v>
          </cell>
          <cell r="L242">
            <v>0</v>
          </cell>
          <cell r="M242">
            <v>100</v>
          </cell>
          <cell r="O242">
            <v>0</v>
          </cell>
          <cell r="Q242">
            <v>0</v>
          </cell>
          <cell r="R242">
            <v>0</v>
          </cell>
          <cell r="S242">
            <v>0</v>
          </cell>
          <cell r="T242">
            <v>0</v>
          </cell>
          <cell r="U242">
            <v>0</v>
          </cell>
          <cell r="V242">
            <v>0</v>
          </cell>
          <cell r="W242">
            <v>0</v>
          </cell>
          <cell r="X242" t="str">
            <v>Not Modelled</v>
          </cell>
          <cell r="Y242" t="str">
            <v>N/A</v>
          </cell>
          <cell r="Z242">
            <v>0</v>
          </cell>
          <cell r="AA242">
            <v>0</v>
          </cell>
          <cell r="AB242">
            <v>0</v>
          </cell>
          <cell r="AC242">
            <v>0</v>
          </cell>
          <cell r="AD242">
            <v>0</v>
          </cell>
          <cell r="AE242">
            <v>0.36944677607699999</v>
          </cell>
          <cell r="AF242">
            <v>0</v>
          </cell>
          <cell r="AG242">
            <v>0</v>
          </cell>
          <cell r="AH242">
            <v>0.45195197499700002</v>
          </cell>
          <cell r="AI242">
            <v>0</v>
          </cell>
          <cell r="AJ242">
            <v>0</v>
          </cell>
        </row>
        <row r="243">
          <cell r="A243" t="str">
            <v>HL/2584/00</v>
          </cell>
          <cell r="B243" t="str">
            <v>Land at Carr Street and Carr Fold, Ramsbottom, Bury, BL0 9EG</v>
          </cell>
          <cell r="C243" t="str">
            <v>Residential</v>
          </cell>
          <cell r="D243" t="str">
            <v>Land Supply 2018</v>
          </cell>
          <cell r="E243">
            <v>5.6498600000000003E-2</v>
          </cell>
          <cell r="F243">
            <v>0</v>
          </cell>
          <cell r="G243">
            <v>0</v>
          </cell>
          <cell r="H243">
            <v>0</v>
          </cell>
          <cell r="I243">
            <v>5.6498600000000003E-2</v>
          </cell>
          <cell r="J243">
            <v>0</v>
          </cell>
          <cell r="K243">
            <v>0</v>
          </cell>
          <cell r="L243">
            <v>0</v>
          </cell>
          <cell r="M243">
            <v>100</v>
          </cell>
          <cell r="O243">
            <v>3.6788962997819996E-4</v>
          </cell>
          <cell r="Q243">
            <v>3.6788962997819996E-4</v>
          </cell>
          <cell r="R243">
            <v>7.8002730055199999E-5</v>
          </cell>
          <cell r="S243">
            <v>0.65114822310322718</v>
          </cell>
          <cell r="T243">
            <v>0.65114822310322718</v>
          </cell>
          <cell r="U243">
            <v>0.13806135029044966</v>
          </cell>
          <cell r="V243">
            <v>0</v>
          </cell>
          <cell r="W243">
            <v>0</v>
          </cell>
          <cell r="X243" t="str">
            <v>Not Modelled</v>
          </cell>
          <cell r="Y243" t="str">
            <v>N/A</v>
          </cell>
          <cell r="Z243">
            <v>0</v>
          </cell>
          <cell r="AA243">
            <v>0</v>
          </cell>
          <cell r="AB243">
            <v>0</v>
          </cell>
          <cell r="AC243">
            <v>0</v>
          </cell>
          <cell r="AD243">
            <v>0</v>
          </cell>
          <cell r="AE243">
            <v>0</v>
          </cell>
          <cell r="AF243">
            <v>0</v>
          </cell>
          <cell r="AG243">
            <v>0</v>
          </cell>
          <cell r="AH243">
            <v>5.6498639999399997E-2</v>
          </cell>
          <cell r="AI243">
            <v>0</v>
          </cell>
          <cell r="AJ243">
            <v>0</v>
          </cell>
        </row>
        <row r="244">
          <cell r="A244" t="str">
            <v>HL/2586/00</v>
          </cell>
          <cell r="B244" t="str">
            <v>46-48 Bury Old Road, Prestwich</v>
          </cell>
          <cell r="C244" t="str">
            <v>Residential</v>
          </cell>
          <cell r="D244" t="str">
            <v>Land Supply 2018</v>
          </cell>
          <cell r="E244">
            <v>0.20996000000000001</v>
          </cell>
          <cell r="F244">
            <v>0</v>
          </cell>
          <cell r="G244">
            <v>0</v>
          </cell>
          <cell r="H244">
            <v>0</v>
          </cell>
          <cell r="I244">
            <v>0.20996000000000001</v>
          </cell>
          <cell r="J244">
            <v>0</v>
          </cell>
          <cell r="K244">
            <v>0</v>
          </cell>
          <cell r="L244">
            <v>0</v>
          </cell>
          <cell r="M244">
            <v>100</v>
          </cell>
          <cell r="O244">
            <v>0</v>
          </cell>
          <cell r="Q244">
            <v>0</v>
          </cell>
          <cell r="R244">
            <v>0</v>
          </cell>
          <cell r="S244">
            <v>0</v>
          </cell>
          <cell r="T244">
            <v>0</v>
          </cell>
          <cell r="U244">
            <v>0</v>
          </cell>
          <cell r="V244">
            <v>0</v>
          </cell>
          <cell r="W244">
            <v>0</v>
          </cell>
          <cell r="X244" t="str">
            <v>Not Modelled</v>
          </cell>
          <cell r="Y244" t="str">
            <v>N/A</v>
          </cell>
          <cell r="Z244">
            <v>0</v>
          </cell>
          <cell r="AA244">
            <v>0</v>
          </cell>
          <cell r="AB244">
            <v>0</v>
          </cell>
          <cell r="AC244">
            <v>0</v>
          </cell>
          <cell r="AD244">
            <v>0</v>
          </cell>
          <cell r="AE244">
            <v>0</v>
          </cell>
          <cell r="AF244">
            <v>0</v>
          </cell>
          <cell r="AG244">
            <v>0</v>
          </cell>
          <cell r="AH244">
            <v>0.20996018999900001</v>
          </cell>
          <cell r="AI244">
            <v>0</v>
          </cell>
          <cell r="AJ244">
            <v>0</v>
          </cell>
        </row>
        <row r="245">
          <cell r="A245" t="str">
            <v>HL/2592/00</v>
          </cell>
          <cell r="B245" t="str">
            <v>2A-4 Crompton Street and 10 The Rock</v>
          </cell>
          <cell r="C245" t="str">
            <v>Residential</v>
          </cell>
          <cell r="D245" t="str">
            <v>Land Supply 2018</v>
          </cell>
          <cell r="E245">
            <v>3.7457900000000002E-2</v>
          </cell>
          <cell r="F245">
            <v>0</v>
          </cell>
          <cell r="G245">
            <v>0</v>
          </cell>
          <cell r="H245">
            <v>0</v>
          </cell>
          <cell r="I245">
            <v>3.7457900000000002E-2</v>
          </cell>
          <cell r="J245">
            <v>0</v>
          </cell>
          <cell r="K245">
            <v>0</v>
          </cell>
          <cell r="L245">
            <v>0</v>
          </cell>
          <cell r="M245">
            <v>100</v>
          </cell>
          <cell r="O245">
            <v>0</v>
          </cell>
          <cell r="Q245">
            <v>0</v>
          </cell>
          <cell r="R245">
            <v>0</v>
          </cell>
          <cell r="S245">
            <v>0</v>
          </cell>
          <cell r="T245">
            <v>0</v>
          </cell>
          <cell r="U245">
            <v>0</v>
          </cell>
          <cell r="V245">
            <v>0</v>
          </cell>
          <cell r="W245">
            <v>0</v>
          </cell>
          <cell r="X245" t="str">
            <v>Not Modelled</v>
          </cell>
          <cell r="Y245" t="str">
            <v>N/A</v>
          </cell>
          <cell r="Z245">
            <v>0</v>
          </cell>
          <cell r="AA245">
            <v>0</v>
          </cell>
          <cell r="AB245">
            <v>0</v>
          </cell>
          <cell r="AC245">
            <v>0</v>
          </cell>
          <cell r="AD245">
            <v>0</v>
          </cell>
          <cell r="AE245">
            <v>0</v>
          </cell>
          <cell r="AF245">
            <v>0</v>
          </cell>
          <cell r="AG245">
            <v>0</v>
          </cell>
          <cell r="AH245">
            <v>3.7457854999399999E-2</v>
          </cell>
          <cell r="AI245">
            <v>0</v>
          </cell>
          <cell r="AJ245">
            <v>0</v>
          </cell>
        </row>
        <row r="246">
          <cell r="A246" t="str">
            <v>HL/2599/00</v>
          </cell>
          <cell r="B246" t="str">
            <v>Spring Steet Sawmills, Spring Street, Ramsbottom</v>
          </cell>
          <cell r="C246" t="str">
            <v>Residential</v>
          </cell>
          <cell r="D246" t="str">
            <v>Land Supply 2018</v>
          </cell>
          <cell r="E246">
            <v>0.124017</v>
          </cell>
          <cell r="F246">
            <v>0</v>
          </cell>
          <cell r="G246">
            <v>0</v>
          </cell>
          <cell r="H246">
            <v>0</v>
          </cell>
          <cell r="I246">
            <v>0.124017</v>
          </cell>
          <cell r="J246">
            <v>0</v>
          </cell>
          <cell r="K246">
            <v>0</v>
          </cell>
          <cell r="L246">
            <v>0</v>
          </cell>
          <cell r="M246">
            <v>100</v>
          </cell>
          <cell r="O246">
            <v>1.8620347772609999E-2</v>
          </cell>
          <cell r="Q246">
            <v>1.8620347772609999E-2</v>
          </cell>
          <cell r="R246">
            <v>7.2595804001099997E-3</v>
          </cell>
          <cell r="S246">
            <v>15.014351074941338</v>
          </cell>
          <cell r="T246">
            <v>15.014351074941338</v>
          </cell>
          <cell r="U246">
            <v>5.8536977995839274</v>
          </cell>
          <cell r="V246">
            <v>0</v>
          </cell>
          <cell r="W246">
            <v>0</v>
          </cell>
          <cell r="X246" t="str">
            <v>Not Modelled</v>
          </cell>
          <cell r="Y246" t="str">
            <v>N/A</v>
          </cell>
          <cell r="Z246">
            <v>0</v>
          </cell>
          <cell r="AA246">
            <v>0</v>
          </cell>
          <cell r="AB246">
            <v>0</v>
          </cell>
          <cell r="AC246">
            <v>0</v>
          </cell>
          <cell r="AD246">
            <v>0</v>
          </cell>
          <cell r="AE246">
            <v>0</v>
          </cell>
          <cell r="AF246">
            <v>0</v>
          </cell>
          <cell r="AG246">
            <v>0</v>
          </cell>
          <cell r="AH246">
            <v>0.124017314997</v>
          </cell>
          <cell r="AI246">
            <v>0</v>
          </cell>
          <cell r="AJ246">
            <v>0</v>
          </cell>
        </row>
        <row r="247">
          <cell r="A247" t="str">
            <v>HL/2614/00</v>
          </cell>
          <cell r="B247" t="str">
            <v>Unit 1-2 Halter Inn Works, 11 Redisher Croft, Ramsbottom, Bury, BL0 9SA</v>
          </cell>
          <cell r="C247" t="str">
            <v>Residential</v>
          </cell>
          <cell r="D247" t="str">
            <v>Land Supply 2018</v>
          </cell>
          <cell r="E247">
            <v>0.10361099999999999</v>
          </cell>
          <cell r="F247">
            <v>0</v>
          </cell>
          <cell r="G247">
            <v>0</v>
          </cell>
          <cell r="H247">
            <v>0</v>
          </cell>
          <cell r="I247">
            <v>0.10361099999999999</v>
          </cell>
          <cell r="J247">
            <v>0</v>
          </cell>
          <cell r="K247">
            <v>0</v>
          </cell>
          <cell r="L247">
            <v>0</v>
          </cell>
          <cell r="M247">
            <v>100</v>
          </cell>
          <cell r="O247">
            <v>5.9551557447699993E-2</v>
          </cell>
          <cell r="Q247">
            <v>5.9551557447699993E-2</v>
          </cell>
          <cell r="R247">
            <v>3.5379576297199997E-2</v>
          </cell>
          <cell r="S247">
            <v>57.476095634343835</v>
          </cell>
          <cell r="T247">
            <v>57.476095634343835</v>
          </cell>
          <cell r="U247">
            <v>34.146544572680504</v>
          </cell>
          <cell r="V247">
            <v>0</v>
          </cell>
          <cell r="W247">
            <v>0</v>
          </cell>
          <cell r="X247">
            <v>0</v>
          </cell>
          <cell r="Y247">
            <v>0</v>
          </cell>
          <cell r="Z247">
            <v>0</v>
          </cell>
          <cell r="AA247">
            <v>0</v>
          </cell>
          <cell r="AB247">
            <v>0</v>
          </cell>
          <cell r="AC247">
            <v>0</v>
          </cell>
          <cell r="AD247">
            <v>0</v>
          </cell>
          <cell r="AE247">
            <v>0</v>
          </cell>
          <cell r="AF247">
            <v>0</v>
          </cell>
          <cell r="AG247">
            <v>0</v>
          </cell>
          <cell r="AH247">
            <v>0.103610974999</v>
          </cell>
          <cell r="AI247">
            <v>0</v>
          </cell>
          <cell r="AJ247">
            <v>0</v>
          </cell>
        </row>
        <row r="248">
          <cell r="A248" t="str">
            <v>HL/2621/00</v>
          </cell>
          <cell r="B248" t="str">
            <v>118 Rectory Lane, Prestwich, Manchester, M25 1GB</v>
          </cell>
          <cell r="C248" t="str">
            <v>Residential</v>
          </cell>
          <cell r="D248" t="str">
            <v>Land Supply 2018</v>
          </cell>
          <cell r="E248">
            <v>6.2253000000000003E-2</v>
          </cell>
          <cell r="F248">
            <v>0</v>
          </cell>
          <cell r="G248">
            <v>0</v>
          </cell>
          <cell r="H248">
            <v>0</v>
          </cell>
          <cell r="I248">
            <v>6.2253000000000003E-2</v>
          </cell>
          <cell r="J248">
            <v>0</v>
          </cell>
          <cell r="K248">
            <v>0</v>
          </cell>
          <cell r="L248">
            <v>0</v>
          </cell>
          <cell r="M248">
            <v>100</v>
          </cell>
          <cell r="O248">
            <v>3.1290975725577E-3</v>
          </cell>
          <cell r="Q248">
            <v>1.6457572557700001E-5</v>
          </cell>
          <cell r="R248">
            <v>0</v>
          </cell>
          <cell r="S248">
            <v>5.0264205300269866</v>
          </cell>
          <cell r="T248">
            <v>2.6436593509871011E-2</v>
          </cell>
          <cell r="U248">
            <v>0</v>
          </cell>
          <cell r="V248">
            <v>6.2252985001499998E-2</v>
          </cell>
          <cell r="W248">
            <v>99.999975907185188</v>
          </cell>
          <cell r="X248" t="str">
            <v>Not Modelled</v>
          </cell>
          <cell r="Y248" t="str">
            <v>N/A</v>
          </cell>
          <cell r="Z248">
            <v>0</v>
          </cell>
          <cell r="AA248">
            <v>0</v>
          </cell>
          <cell r="AB248">
            <v>0</v>
          </cell>
          <cell r="AC248">
            <v>0</v>
          </cell>
          <cell r="AD248">
            <v>0</v>
          </cell>
          <cell r="AE248">
            <v>0</v>
          </cell>
          <cell r="AF248">
            <v>0</v>
          </cell>
          <cell r="AG248">
            <v>0</v>
          </cell>
          <cell r="AH248">
            <v>6.2252985001499998E-2</v>
          </cell>
          <cell r="AI248">
            <v>0</v>
          </cell>
          <cell r="AJ248">
            <v>0</v>
          </cell>
        </row>
        <row r="249">
          <cell r="A249" t="str">
            <v>HL/2631/00</v>
          </cell>
          <cell r="B249" t="str">
            <v>194 Hornby Street, Bury, BL9 5BA</v>
          </cell>
          <cell r="C249" t="str">
            <v>Residential</v>
          </cell>
          <cell r="D249" t="str">
            <v>Land Supply 2018</v>
          </cell>
          <cell r="E249">
            <v>8.13906E-3</v>
          </cell>
          <cell r="F249">
            <v>0</v>
          </cell>
          <cell r="G249">
            <v>0</v>
          </cell>
          <cell r="H249">
            <v>0</v>
          </cell>
          <cell r="I249">
            <v>8.13906E-3</v>
          </cell>
          <cell r="J249">
            <v>0</v>
          </cell>
          <cell r="K249">
            <v>0</v>
          </cell>
          <cell r="L249">
            <v>0</v>
          </cell>
          <cell r="M249">
            <v>100</v>
          </cell>
          <cell r="O249">
            <v>0</v>
          </cell>
          <cell r="Q249">
            <v>0</v>
          </cell>
          <cell r="R249">
            <v>0</v>
          </cell>
          <cell r="S249">
            <v>0</v>
          </cell>
          <cell r="T249">
            <v>0</v>
          </cell>
          <cell r="U249">
            <v>0</v>
          </cell>
          <cell r="V249">
            <v>0</v>
          </cell>
          <cell r="W249">
            <v>0</v>
          </cell>
          <cell r="X249" t="str">
            <v>Not Modelled</v>
          </cell>
          <cell r="Y249" t="str">
            <v>N/A</v>
          </cell>
          <cell r="Z249">
            <v>0</v>
          </cell>
          <cell r="AA249">
            <v>0</v>
          </cell>
          <cell r="AB249">
            <v>0</v>
          </cell>
          <cell r="AC249">
            <v>0</v>
          </cell>
          <cell r="AD249">
            <v>0</v>
          </cell>
          <cell r="AE249">
            <v>0</v>
          </cell>
          <cell r="AF249">
            <v>0</v>
          </cell>
          <cell r="AG249">
            <v>0</v>
          </cell>
          <cell r="AH249">
            <v>8.1390649990099994E-3</v>
          </cell>
          <cell r="AI249">
            <v>0</v>
          </cell>
          <cell r="AJ249">
            <v>0</v>
          </cell>
        </row>
        <row r="250">
          <cell r="A250" t="str">
            <v>HL/2641/00</v>
          </cell>
          <cell r="B250" t="str">
            <v>216 Ainsworth Road, Bury, BL8 2SB</v>
          </cell>
          <cell r="C250" t="str">
            <v>Residential</v>
          </cell>
          <cell r="D250" t="str">
            <v>Land Supply 2018</v>
          </cell>
          <cell r="E250">
            <v>0.17432600000000001</v>
          </cell>
          <cell r="F250">
            <v>0</v>
          </cell>
          <cell r="G250">
            <v>0</v>
          </cell>
          <cell r="H250">
            <v>0</v>
          </cell>
          <cell r="I250">
            <v>0.17432600000000001</v>
          </cell>
          <cell r="J250">
            <v>0</v>
          </cell>
          <cell r="K250">
            <v>0</v>
          </cell>
          <cell r="L250">
            <v>0</v>
          </cell>
          <cell r="M250">
            <v>100</v>
          </cell>
          <cell r="O250">
            <v>2.2797799999999999E-4</v>
          </cell>
          <cell r="Q250">
            <v>0</v>
          </cell>
          <cell r="R250">
            <v>0</v>
          </cell>
          <cell r="S250">
            <v>0.13077682043986552</v>
          </cell>
          <cell r="T250">
            <v>0</v>
          </cell>
          <cell r="U250">
            <v>0</v>
          </cell>
          <cell r="V250">
            <v>0</v>
          </cell>
          <cell r="W250">
            <v>0</v>
          </cell>
          <cell r="X250" t="str">
            <v>Not Modelled</v>
          </cell>
          <cell r="Y250" t="str">
            <v>N/A</v>
          </cell>
          <cell r="Z250">
            <v>0</v>
          </cell>
          <cell r="AA250">
            <v>0</v>
          </cell>
          <cell r="AB250">
            <v>0</v>
          </cell>
          <cell r="AC250">
            <v>0</v>
          </cell>
          <cell r="AD250">
            <v>0</v>
          </cell>
          <cell r="AE250">
            <v>0</v>
          </cell>
          <cell r="AF250">
            <v>0</v>
          </cell>
          <cell r="AG250">
            <v>0</v>
          </cell>
          <cell r="AH250">
            <v>0.17432647999799999</v>
          </cell>
          <cell r="AI250">
            <v>0</v>
          </cell>
          <cell r="AJ250">
            <v>0</v>
          </cell>
        </row>
        <row r="251">
          <cell r="A251" t="str">
            <v>HL/2642/00</v>
          </cell>
          <cell r="B251" t="str">
            <v>Thurston Fold Farm, Castle Road, Bury, BL9 8QS</v>
          </cell>
          <cell r="C251" t="str">
            <v>Residential</v>
          </cell>
          <cell r="D251" t="str">
            <v>Land Supply 2018</v>
          </cell>
          <cell r="E251">
            <v>0.41755599999999998</v>
          </cell>
          <cell r="F251">
            <v>0</v>
          </cell>
          <cell r="G251">
            <v>0</v>
          </cell>
          <cell r="H251">
            <v>0</v>
          </cell>
          <cell r="I251">
            <v>0.41755599999999998</v>
          </cell>
          <cell r="J251">
            <v>0</v>
          </cell>
          <cell r="K251">
            <v>0</v>
          </cell>
          <cell r="L251">
            <v>0</v>
          </cell>
          <cell r="M251">
            <v>100</v>
          </cell>
          <cell r="O251">
            <v>3.7109163978559997E-4</v>
          </cell>
          <cell r="Q251">
            <v>3.7109163978559997E-4</v>
          </cell>
          <cell r="R251">
            <v>3.0533765995599999E-5</v>
          </cell>
          <cell r="S251">
            <v>8.8872304501815325E-2</v>
          </cell>
          <cell r="T251">
            <v>8.8872304501815325E-2</v>
          </cell>
          <cell r="U251">
            <v>7.312496047380471E-3</v>
          </cell>
          <cell r="V251">
            <v>0</v>
          </cell>
          <cell r="W251">
            <v>0</v>
          </cell>
          <cell r="X251" t="str">
            <v>Not Modelled</v>
          </cell>
          <cell r="Y251" t="str">
            <v>N/A</v>
          </cell>
          <cell r="Z251">
            <v>0</v>
          </cell>
          <cell r="AA251">
            <v>3.7109163978499998E-4</v>
          </cell>
          <cell r="AB251">
            <v>3.0533765995599999E-5</v>
          </cell>
          <cell r="AC251">
            <v>0</v>
          </cell>
          <cell r="AD251">
            <v>0</v>
          </cell>
          <cell r="AE251">
            <v>0.25918827864999999</v>
          </cell>
          <cell r="AF251">
            <v>3.7108654779400001E-4</v>
          </cell>
          <cell r="AG251">
            <v>0.35567441694800001</v>
          </cell>
          <cell r="AH251">
            <v>6.1881861402399999E-2</v>
          </cell>
          <cell r="AI251">
            <v>0</v>
          </cell>
          <cell r="AJ251">
            <v>0</v>
          </cell>
        </row>
        <row r="252">
          <cell r="A252" t="str">
            <v>HL/2647/00</v>
          </cell>
          <cell r="B252" t="str">
            <v>Masons Arms, 241 Walmersley Old Road, Bury, BL9 6RU</v>
          </cell>
          <cell r="C252" t="str">
            <v>Residential</v>
          </cell>
          <cell r="D252" t="str">
            <v>Land Supply 2018</v>
          </cell>
          <cell r="E252">
            <v>0.13411400000000001</v>
          </cell>
          <cell r="F252">
            <v>0</v>
          </cell>
          <cell r="G252">
            <v>0</v>
          </cell>
          <cell r="H252">
            <v>0</v>
          </cell>
          <cell r="I252">
            <v>0.13411400000000001</v>
          </cell>
          <cell r="J252">
            <v>0</v>
          </cell>
          <cell r="K252">
            <v>0</v>
          </cell>
          <cell r="L252">
            <v>0</v>
          </cell>
          <cell r="M252">
            <v>100</v>
          </cell>
          <cell r="O252">
            <v>2.5933600000000001E-2</v>
          </cell>
          <cell r="Q252">
            <v>0</v>
          </cell>
          <cell r="R252">
            <v>0</v>
          </cell>
          <cell r="S252">
            <v>19.336981970562356</v>
          </cell>
          <cell r="T252">
            <v>0</v>
          </cell>
          <cell r="U252">
            <v>0</v>
          </cell>
          <cell r="V252">
            <v>0</v>
          </cell>
          <cell r="W252">
            <v>0</v>
          </cell>
          <cell r="X252" t="str">
            <v>Not Modelled</v>
          </cell>
          <cell r="Y252" t="str">
            <v>N/A</v>
          </cell>
          <cell r="Z252">
            <v>0</v>
          </cell>
          <cell r="AA252">
            <v>0</v>
          </cell>
          <cell r="AB252">
            <v>0</v>
          </cell>
          <cell r="AC252">
            <v>0</v>
          </cell>
          <cell r="AD252">
            <v>0</v>
          </cell>
          <cell r="AE252">
            <v>0</v>
          </cell>
          <cell r="AF252">
            <v>0</v>
          </cell>
          <cell r="AG252">
            <v>0</v>
          </cell>
          <cell r="AH252">
            <v>0.134114135</v>
          </cell>
          <cell r="AI252">
            <v>0</v>
          </cell>
          <cell r="AJ252">
            <v>0</v>
          </cell>
        </row>
        <row r="253">
          <cell r="A253" t="str">
            <v>HL/2647/01</v>
          </cell>
          <cell r="B253" t="str">
            <v>Masons Arms car park south, 241 Walmersley Old Road, Bury, BL9 6RU</v>
          </cell>
          <cell r="C253" t="str">
            <v>Residential</v>
          </cell>
          <cell r="D253" t="str">
            <v>Land Supply 2018</v>
          </cell>
          <cell r="E253">
            <v>7.4792899999999995E-2</v>
          </cell>
          <cell r="F253">
            <v>0</v>
          </cell>
          <cell r="G253">
            <v>0</v>
          </cell>
          <cell r="H253">
            <v>0</v>
          </cell>
          <cell r="I253">
            <v>7.4792899999999995E-2</v>
          </cell>
          <cell r="J253">
            <v>0</v>
          </cell>
          <cell r="K253">
            <v>0</v>
          </cell>
          <cell r="L253">
            <v>0</v>
          </cell>
          <cell r="M253">
            <v>100</v>
          </cell>
          <cell r="O253">
            <v>8.2121599999999996E-3</v>
          </cell>
          <cell r="Q253">
            <v>0</v>
          </cell>
          <cell r="R253">
            <v>0</v>
          </cell>
          <cell r="S253">
            <v>10.979865735918784</v>
          </cell>
          <cell r="T253">
            <v>0</v>
          </cell>
          <cell r="U253">
            <v>0</v>
          </cell>
          <cell r="V253">
            <v>0</v>
          </cell>
          <cell r="W253">
            <v>0</v>
          </cell>
          <cell r="X253" t="str">
            <v>Not Modelled</v>
          </cell>
          <cell r="Y253" t="str">
            <v>N/A</v>
          </cell>
          <cell r="Z253">
            <v>0</v>
          </cell>
          <cell r="AA253">
            <v>0</v>
          </cell>
          <cell r="AB253">
            <v>0</v>
          </cell>
          <cell r="AC253">
            <v>0</v>
          </cell>
          <cell r="AD253">
            <v>0</v>
          </cell>
          <cell r="AE253">
            <v>0</v>
          </cell>
          <cell r="AF253">
            <v>0</v>
          </cell>
          <cell r="AG253">
            <v>0</v>
          </cell>
          <cell r="AH253">
            <v>7.47929000018E-2</v>
          </cell>
          <cell r="AI253">
            <v>0</v>
          </cell>
          <cell r="AJ253">
            <v>0</v>
          </cell>
        </row>
        <row r="254">
          <cell r="A254" t="str">
            <v>HL/2648/00</v>
          </cell>
          <cell r="B254" t="str">
            <v>Land adjacent to SE of 11 Morris Street, Radcliffe, Manchester, M26 2HF</v>
          </cell>
          <cell r="C254" t="str">
            <v>Residential</v>
          </cell>
          <cell r="D254" t="str">
            <v>Land Supply 2018</v>
          </cell>
          <cell r="E254">
            <v>0.44516499999999998</v>
          </cell>
          <cell r="F254">
            <v>1.5825125330800001E-2</v>
          </cell>
          <cell r="G254">
            <v>0.42933961027599998</v>
          </cell>
          <cell r="H254">
            <v>0</v>
          </cell>
          <cell r="I254">
            <v>2.6439320000015698E-7</v>
          </cell>
          <cell r="J254">
            <v>3.5548898342861639</v>
          </cell>
          <cell r="K254">
            <v>96.44505077353341</v>
          </cell>
          <cell r="L254">
            <v>0</v>
          </cell>
          <cell r="M254">
            <v>5.9392180427517216E-5</v>
          </cell>
          <cell r="O254">
            <v>0.1611123629915</v>
          </cell>
          <cell r="Q254">
            <v>7.3404662991500003E-2</v>
          </cell>
          <cell r="R254">
            <v>1.7600000000000001E-2</v>
          </cell>
          <cell r="S254">
            <v>36.191606031808433</v>
          </cell>
          <cell r="T254">
            <v>16.489315869733694</v>
          </cell>
          <cell r="U254">
            <v>3.9535902418204492</v>
          </cell>
          <cell r="V254">
            <v>0.445164715007</v>
          </cell>
          <cell r="W254">
            <v>99.999935980366843</v>
          </cell>
          <cell r="X254">
            <v>0.445164715007</v>
          </cell>
          <cell r="Y254">
            <v>99.999935980366843</v>
          </cell>
          <cell r="Z254">
            <v>0</v>
          </cell>
          <cell r="AA254">
            <v>0</v>
          </cell>
          <cell r="AB254">
            <v>0</v>
          </cell>
          <cell r="AC254">
            <v>0</v>
          </cell>
          <cell r="AD254">
            <v>0</v>
          </cell>
          <cell r="AE254">
            <v>0</v>
          </cell>
          <cell r="AF254">
            <v>0</v>
          </cell>
          <cell r="AG254">
            <v>0</v>
          </cell>
          <cell r="AH254">
            <v>0.445164715007</v>
          </cell>
          <cell r="AI254">
            <v>0</v>
          </cell>
          <cell r="AJ254">
            <v>5.70868713513E-2</v>
          </cell>
        </row>
        <row r="255">
          <cell r="A255" t="str">
            <v>HL/2650/00</v>
          </cell>
          <cell r="B255" t="str">
            <v>136 Stand Lane, Radcliffe, Manchester, M26 1GS</v>
          </cell>
          <cell r="C255" t="str">
            <v>Residential</v>
          </cell>
          <cell r="D255" t="str">
            <v>Land Supply 2018</v>
          </cell>
          <cell r="E255">
            <v>5.8720399999999999E-2</v>
          </cell>
          <cell r="F255">
            <v>0</v>
          </cell>
          <cell r="G255">
            <v>0</v>
          </cell>
          <cell r="H255">
            <v>0</v>
          </cell>
          <cell r="I255">
            <v>5.8720399999999999E-2</v>
          </cell>
          <cell r="J255">
            <v>0</v>
          </cell>
          <cell r="K255">
            <v>0</v>
          </cell>
          <cell r="L255">
            <v>0</v>
          </cell>
          <cell r="M255">
            <v>100</v>
          </cell>
          <cell r="O255">
            <v>1.61228006006E-4</v>
          </cell>
          <cell r="Q255">
            <v>1.61228006006E-4</v>
          </cell>
          <cell r="R255">
            <v>0</v>
          </cell>
          <cell r="S255">
            <v>0.27456898455391993</v>
          </cell>
          <cell r="T255">
            <v>0.27456898455391993</v>
          </cell>
          <cell r="U255">
            <v>0</v>
          </cell>
          <cell r="V255">
            <v>0</v>
          </cell>
          <cell r="W255">
            <v>0</v>
          </cell>
          <cell r="X255" t="str">
            <v>Not Modelled</v>
          </cell>
          <cell r="Y255" t="str">
            <v>N/A</v>
          </cell>
          <cell r="Z255">
            <v>0</v>
          </cell>
          <cell r="AA255">
            <v>0</v>
          </cell>
          <cell r="AB255">
            <v>0</v>
          </cell>
          <cell r="AC255">
            <v>0</v>
          </cell>
          <cell r="AD255">
            <v>0</v>
          </cell>
          <cell r="AE255">
            <v>0</v>
          </cell>
          <cell r="AF255">
            <v>0</v>
          </cell>
          <cell r="AG255">
            <v>0</v>
          </cell>
          <cell r="AH255">
            <v>5.8720354997700001E-2</v>
          </cell>
          <cell r="AI255">
            <v>0</v>
          </cell>
          <cell r="AJ255">
            <v>0</v>
          </cell>
        </row>
        <row r="256">
          <cell r="A256" t="str">
            <v>HL/2652/00</v>
          </cell>
          <cell r="B256" t="str">
            <v>Mountheath Industrial Estate, George Street, Prestwich</v>
          </cell>
          <cell r="C256" t="str">
            <v>Residential</v>
          </cell>
          <cell r="D256" t="str">
            <v>Land Supply 2018</v>
          </cell>
          <cell r="E256">
            <v>4.89114</v>
          </cell>
          <cell r="F256">
            <v>0</v>
          </cell>
          <cell r="G256">
            <v>0</v>
          </cell>
          <cell r="H256">
            <v>0</v>
          </cell>
          <cell r="I256">
            <v>4.89114</v>
          </cell>
          <cell r="J256">
            <v>0</v>
          </cell>
          <cell r="K256">
            <v>0</v>
          </cell>
          <cell r="L256">
            <v>0</v>
          </cell>
          <cell r="M256">
            <v>100</v>
          </cell>
          <cell r="O256">
            <v>1.3135612995300001</v>
          </cell>
          <cell r="Q256">
            <v>1.28238109953</v>
          </cell>
          <cell r="R256">
            <v>0.82706724951300004</v>
          </cell>
          <cell r="S256">
            <v>26.855933371974633</v>
          </cell>
          <cell r="T256">
            <v>26.218450085869556</v>
          </cell>
          <cell r="U256">
            <v>16.909498593640748</v>
          </cell>
          <cell r="V256">
            <v>0</v>
          </cell>
          <cell r="W256">
            <v>0</v>
          </cell>
          <cell r="X256" t="str">
            <v>Not Modelled</v>
          </cell>
          <cell r="Y256" t="str">
            <v>N/A</v>
          </cell>
          <cell r="Z256">
            <v>0</v>
          </cell>
          <cell r="AA256">
            <v>0</v>
          </cell>
          <cell r="AB256">
            <v>0</v>
          </cell>
          <cell r="AC256">
            <v>0</v>
          </cell>
          <cell r="AD256">
            <v>0</v>
          </cell>
          <cell r="AE256">
            <v>0</v>
          </cell>
          <cell r="AF256">
            <v>0</v>
          </cell>
          <cell r="AG256">
            <v>0</v>
          </cell>
          <cell r="AH256">
            <v>4.89113679</v>
          </cell>
          <cell r="AI256">
            <v>0</v>
          </cell>
          <cell r="AJ256">
            <v>0</v>
          </cell>
        </row>
        <row r="257">
          <cell r="A257" t="str">
            <v>HL/2654/00</v>
          </cell>
          <cell r="B257" t="str">
            <v>Land adjacent St.Mary's Social Club, Pine Street, Radcliffe, M26 2WQ</v>
          </cell>
          <cell r="C257" t="str">
            <v>Residential</v>
          </cell>
          <cell r="D257" t="str">
            <v>Land Supply 2018</v>
          </cell>
          <cell r="E257">
            <v>0.119189</v>
          </cell>
          <cell r="F257">
            <v>0</v>
          </cell>
          <cell r="G257">
            <v>2.9261049993500001E-5</v>
          </cell>
          <cell r="H257">
            <v>0.10128040345</v>
          </cell>
          <cell r="I257">
            <v>1.7879335500006505E-2</v>
          </cell>
          <cell r="J257">
            <v>0</v>
          </cell>
          <cell r="K257">
            <v>2.4550126264588173E-2</v>
          </cell>
          <cell r="L257">
            <v>84.974623035682811</v>
          </cell>
          <cell r="M257">
            <v>15.000826838052591</v>
          </cell>
          <cell r="O257">
            <v>0</v>
          </cell>
          <cell r="Q257">
            <v>0</v>
          </cell>
          <cell r="R257">
            <v>0</v>
          </cell>
          <cell r="S257">
            <v>0</v>
          </cell>
          <cell r="T257">
            <v>0</v>
          </cell>
          <cell r="U257">
            <v>0</v>
          </cell>
          <cell r="V257">
            <v>0.117537390999</v>
          </cell>
          <cell r="W257">
            <v>98.614294103482706</v>
          </cell>
          <cell r="X257">
            <v>0</v>
          </cell>
          <cell r="Y257">
            <v>0</v>
          </cell>
          <cell r="Z257">
            <v>0</v>
          </cell>
          <cell r="AA257">
            <v>0</v>
          </cell>
          <cell r="AB257">
            <v>0</v>
          </cell>
          <cell r="AC257">
            <v>0</v>
          </cell>
          <cell r="AD257">
            <v>0</v>
          </cell>
          <cell r="AE257">
            <v>0</v>
          </cell>
          <cell r="AF257">
            <v>0</v>
          </cell>
          <cell r="AG257">
            <v>0</v>
          </cell>
          <cell r="AH257">
            <v>0.119188624998</v>
          </cell>
          <cell r="AI257">
            <v>0</v>
          </cell>
          <cell r="AJ257">
            <v>0</v>
          </cell>
        </row>
        <row r="258">
          <cell r="A258" t="str">
            <v>HL/2666/00</v>
          </cell>
          <cell r="B258" t="str">
            <v>Land at 2 Kestrel Close, Whitefield, Manchester, M45 6SB</v>
          </cell>
          <cell r="C258" t="str">
            <v>Residential</v>
          </cell>
          <cell r="D258" t="str">
            <v>Land Supply 2018</v>
          </cell>
          <cell r="E258">
            <v>2.33317E-2</v>
          </cell>
          <cell r="F258">
            <v>0</v>
          </cell>
          <cell r="G258">
            <v>0</v>
          </cell>
          <cell r="H258">
            <v>0</v>
          </cell>
          <cell r="I258">
            <v>2.33317E-2</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Z258">
            <v>0</v>
          </cell>
          <cell r="AA258">
            <v>0</v>
          </cell>
          <cell r="AB258">
            <v>0</v>
          </cell>
          <cell r="AC258">
            <v>0</v>
          </cell>
          <cell r="AD258">
            <v>0</v>
          </cell>
          <cell r="AE258">
            <v>0</v>
          </cell>
          <cell r="AF258">
            <v>0</v>
          </cell>
          <cell r="AG258">
            <v>0</v>
          </cell>
          <cell r="AH258">
            <v>2.3331695001200001E-2</v>
          </cell>
          <cell r="AI258">
            <v>0</v>
          </cell>
          <cell r="AJ258">
            <v>0</v>
          </cell>
        </row>
        <row r="259">
          <cell r="A259" t="str">
            <v>HL/2672/00</v>
          </cell>
          <cell r="B259" t="str">
            <v>Land adjacent to Outwood Gate Farm, Ringley Road West, Radcliffe, Manchester, M26 1DL</v>
          </cell>
          <cell r="C259" t="str">
            <v>Residential</v>
          </cell>
          <cell r="D259" t="str">
            <v>Land Supply 2018</v>
          </cell>
          <cell r="E259">
            <v>0.19853799999999999</v>
          </cell>
          <cell r="F259">
            <v>0</v>
          </cell>
          <cell r="G259">
            <v>0</v>
          </cell>
          <cell r="H259">
            <v>0</v>
          </cell>
          <cell r="I259">
            <v>0.19853799999999999</v>
          </cell>
          <cell r="J259">
            <v>0</v>
          </cell>
          <cell r="K259">
            <v>0</v>
          </cell>
          <cell r="L259">
            <v>0</v>
          </cell>
          <cell r="M259">
            <v>100</v>
          </cell>
          <cell r="O259">
            <v>0</v>
          </cell>
          <cell r="Q259">
            <v>0</v>
          </cell>
          <cell r="R259">
            <v>0</v>
          </cell>
          <cell r="S259">
            <v>0</v>
          </cell>
          <cell r="T259">
            <v>0</v>
          </cell>
          <cell r="U259">
            <v>0</v>
          </cell>
          <cell r="V259">
            <v>0</v>
          </cell>
          <cell r="W259">
            <v>0</v>
          </cell>
          <cell r="X259" t="str">
            <v>Not Modelled</v>
          </cell>
          <cell r="Y259" t="str">
            <v>N/A</v>
          </cell>
          <cell r="Z259">
            <v>0</v>
          </cell>
          <cell r="AA259">
            <v>0</v>
          </cell>
          <cell r="AB259">
            <v>0</v>
          </cell>
          <cell r="AC259">
            <v>0</v>
          </cell>
          <cell r="AD259">
            <v>0</v>
          </cell>
          <cell r="AE259">
            <v>0</v>
          </cell>
          <cell r="AF259">
            <v>0</v>
          </cell>
          <cell r="AG259">
            <v>0</v>
          </cell>
          <cell r="AH259">
            <v>0.19853798999799999</v>
          </cell>
          <cell r="AI259">
            <v>0</v>
          </cell>
          <cell r="AJ259">
            <v>0</v>
          </cell>
        </row>
        <row r="260">
          <cell r="A260" t="str">
            <v>HL/2675/00</v>
          </cell>
          <cell r="B260" t="str">
            <v>Former Radcliffe Times Building, 44 Church Street West, Radcliffe</v>
          </cell>
          <cell r="C260" t="str">
            <v>Residential</v>
          </cell>
          <cell r="D260" t="str">
            <v>Land Supply 2018</v>
          </cell>
          <cell r="E260">
            <v>7.9244700000000001E-2</v>
          </cell>
          <cell r="F260">
            <v>3.1697699952299999E-2</v>
          </cell>
          <cell r="G260">
            <v>4.7313049361699996E-3</v>
          </cell>
          <cell r="H260">
            <v>4.2487571002399999E-2</v>
          </cell>
          <cell r="I260">
            <v>3.2812410913000273E-4</v>
          </cell>
          <cell r="J260">
            <v>39.999772795278417</v>
          </cell>
          <cell r="K260">
            <v>5.9705001547989953</v>
          </cell>
          <cell r="L260">
            <v>53.615662627784566</v>
          </cell>
          <cell r="M260">
            <v>0.41406442213801398</v>
          </cell>
          <cell r="O260">
            <v>0</v>
          </cell>
          <cell r="Q260">
            <v>0</v>
          </cell>
          <cell r="R260">
            <v>0</v>
          </cell>
          <cell r="S260">
            <v>0</v>
          </cell>
          <cell r="T260">
            <v>0</v>
          </cell>
          <cell r="U260">
            <v>0</v>
          </cell>
          <cell r="V260">
            <v>7.9244674997200004E-2</v>
          </cell>
          <cell r="W260">
            <v>99.999968448615491</v>
          </cell>
          <cell r="X260">
            <v>3.7262243533500002E-2</v>
          </cell>
          <cell r="Y260">
            <v>47.02174849989968</v>
          </cell>
          <cell r="Z260">
            <v>0</v>
          </cell>
          <cell r="AA260">
            <v>0</v>
          </cell>
          <cell r="AB260">
            <v>0</v>
          </cell>
          <cell r="AC260">
            <v>0</v>
          </cell>
          <cell r="AD260">
            <v>0</v>
          </cell>
          <cell r="AE260">
            <v>0</v>
          </cell>
          <cell r="AF260">
            <v>0</v>
          </cell>
          <cell r="AG260">
            <v>0</v>
          </cell>
          <cell r="AH260">
            <v>7.9244674997200004E-2</v>
          </cell>
          <cell r="AI260">
            <v>0</v>
          </cell>
          <cell r="AJ260">
            <v>0</v>
          </cell>
        </row>
        <row r="261">
          <cell r="A261" t="str">
            <v>HL/2676/00</v>
          </cell>
          <cell r="B261" t="str">
            <v>Land adjacent to Eton Business Park, Bury Road, Radcliffe, Manchester, M26 2XF</v>
          </cell>
          <cell r="C261" t="str">
            <v>Residential</v>
          </cell>
          <cell r="D261" t="str">
            <v>Land Supply 2018</v>
          </cell>
          <cell r="E261">
            <v>0.58030400000000004</v>
          </cell>
          <cell r="F261">
            <v>0</v>
          </cell>
          <cell r="G261">
            <v>0</v>
          </cell>
          <cell r="H261">
            <v>0</v>
          </cell>
          <cell r="I261">
            <v>0.58030400000000004</v>
          </cell>
          <cell r="J261">
            <v>0</v>
          </cell>
          <cell r="K261">
            <v>0</v>
          </cell>
          <cell r="L261">
            <v>0</v>
          </cell>
          <cell r="M261">
            <v>100</v>
          </cell>
          <cell r="O261">
            <v>5.4428200000000001E-3</v>
          </cell>
          <cell r="Q261">
            <v>0</v>
          </cell>
          <cell r="R261">
            <v>0</v>
          </cell>
          <cell r="S261">
            <v>0.93792563897543357</v>
          </cell>
          <cell r="T261">
            <v>0</v>
          </cell>
          <cell r="U261">
            <v>0</v>
          </cell>
          <cell r="V261">
            <v>0.42796415452499997</v>
          </cell>
          <cell r="W261">
            <v>73.748268928871752</v>
          </cell>
          <cell r="X261" t="str">
            <v>Not Modelled</v>
          </cell>
          <cell r="Y261" t="str">
            <v>N/A</v>
          </cell>
          <cell r="Z261">
            <v>0</v>
          </cell>
          <cell r="AA261">
            <v>0</v>
          </cell>
          <cell r="AB261">
            <v>0</v>
          </cell>
          <cell r="AC261">
            <v>0</v>
          </cell>
          <cell r="AD261">
            <v>0.26199873568499998</v>
          </cell>
          <cell r="AE261">
            <v>0</v>
          </cell>
          <cell r="AF261">
            <v>0</v>
          </cell>
          <cell r="AG261">
            <v>5.5836925248199998E-2</v>
          </cell>
          <cell r="AH261">
            <v>0.52446677000499997</v>
          </cell>
          <cell r="AI261">
            <v>0</v>
          </cell>
          <cell r="AJ261">
            <v>0</v>
          </cell>
        </row>
        <row r="262">
          <cell r="A262" t="str">
            <v>HL/2687/00</v>
          </cell>
          <cell r="B262" t="str">
            <v>Autocephalic Chapel Church, Chapel Road, Prestwich, Manchester, M25 9SS</v>
          </cell>
          <cell r="C262" t="str">
            <v>Residential</v>
          </cell>
          <cell r="D262" t="str">
            <v>Land Supply 2018</v>
          </cell>
          <cell r="E262">
            <v>2.3769800000000001E-2</v>
          </cell>
          <cell r="F262">
            <v>0</v>
          </cell>
          <cell r="G262">
            <v>0</v>
          </cell>
          <cell r="H262">
            <v>0</v>
          </cell>
          <cell r="I262">
            <v>2.3769800000000001E-2</v>
          </cell>
          <cell r="J262">
            <v>0</v>
          </cell>
          <cell r="K262">
            <v>0</v>
          </cell>
          <cell r="L262">
            <v>0</v>
          </cell>
          <cell r="M262">
            <v>100</v>
          </cell>
          <cell r="O262">
            <v>0</v>
          </cell>
          <cell r="Q262">
            <v>0</v>
          </cell>
          <cell r="R262">
            <v>0</v>
          </cell>
          <cell r="S262">
            <v>0</v>
          </cell>
          <cell r="T262">
            <v>0</v>
          </cell>
          <cell r="U262">
            <v>0</v>
          </cell>
          <cell r="V262">
            <v>0</v>
          </cell>
          <cell r="W262">
            <v>0</v>
          </cell>
          <cell r="X262" t="str">
            <v>Not Modelled</v>
          </cell>
          <cell r="Y262" t="str">
            <v>N/A</v>
          </cell>
          <cell r="Z262">
            <v>0</v>
          </cell>
          <cell r="AA262">
            <v>0</v>
          </cell>
          <cell r="AB262">
            <v>0</v>
          </cell>
          <cell r="AC262">
            <v>0</v>
          </cell>
          <cell r="AD262">
            <v>0</v>
          </cell>
          <cell r="AE262">
            <v>0</v>
          </cell>
          <cell r="AF262">
            <v>0</v>
          </cell>
          <cell r="AG262">
            <v>0</v>
          </cell>
          <cell r="AH262">
            <v>2.3769799999900001E-2</v>
          </cell>
          <cell r="AI262">
            <v>0</v>
          </cell>
          <cell r="AJ262">
            <v>0</v>
          </cell>
        </row>
        <row r="263">
          <cell r="A263" t="str">
            <v>HL/2702/00</v>
          </cell>
          <cell r="B263" t="str">
            <v>Former Bank Lane Friendly Burial Society building, Spring Street, Shuttleworth, Ramsbottom, BL0 0DS</v>
          </cell>
          <cell r="C263" t="str">
            <v>Residential</v>
          </cell>
          <cell r="D263" t="str">
            <v>Land Supply 2018</v>
          </cell>
          <cell r="E263">
            <v>4.9611200000000001E-2</v>
          </cell>
          <cell r="F263">
            <v>0</v>
          </cell>
          <cell r="G263">
            <v>0</v>
          </cell>
          <cell r="H263">
            <v>0</v>
          </cell>
          <cell r="I263">
            <v>4.9611200000000001E-2</v>
          </cell>
          <cell r="J263">
            <v>0</v>
          </cell>
          <cell r="K263">
            <v>0</v>
          </cell>
          <cell r="L263">
            <v>0</v>
          </cell>
          <cell r="M263">
            <v>100</v>
          </cell>
          <cell r="O263">
            <v>5.890143999899E-3</v>
          </cell>
          <cell r="Q263">
            <v>4.6734399989900002E-4</v>
          </cell>
          <cell r="R263">
            <v>4.6734399989900002E-4</v>
          </cell>
          <cell r="S263">
            <v>11.872609410574627</v>
          </cell>
          <cell r="T263">
            <v>0.94201309361394203</v>
          </cell>
          <cell r="U263">
            <v>0.94201309361394203</v>
          </cell>
          <cell r="V263">
            <v>0</v>
          </cell>
          <cell r="W263">
            <v>0</v>
          </cell>
          <cell r="X263" t="str">
            <v>Not Modelled</v>
          </cell>
          <cell r="Y263" t="str">
            <v>N/A</v>
          </cell>
          <cell r="Z263">
            <v>0</v>
          </cell>
          <cell r="AA263">
            <v>0</v>
          </cell>
          <cell r="AB263">
            <v>0</v>
          </cell>
          <cell r="AC263">
            <v>0</v>
          </cell>
          <cell r="AD263">
            <v>0</v>
          </cell>
          <cell r="AE263">
            <v>1.10651205326E-2</v>
          </cell>
          <cell r="AF263">
            <v>0</v>
          </cell>
          <cell r="AG263">
            <v>0</v>
          </cell>
          <cell r="AH263">
            <v>4.9611230000900002E-2</v>
          </cell>
          <cell r="AI263">
            <v>0</v>
          </cell>
          <cell r="AJ263">
            <v>0</v>
          </cell>
        </row>
        <row r="264">
          <cell r="A264" t="str">
            <v>HL/2715/00</v>
          </cell>
          <cell r="B264" t="str">
            <v>6-8 Market Place, Ramsbottom, Bury, BL0 9HT</v>
          </cell>
          <cell r="C264" t="str">
            <v>Residential</v>
          </cell>
          <cell r="D264" t="str">
            <v>Land Supply 2018</v>
          </cell>
          <cell r="E264">
            <v>1.12736E-2</v>
          </cell>
          <cell r="F264">
            <v>0</v>
          </cell>
          <cell r="G264">
            <v>0</v>
          </cell>
          <cell r="H264">
            <v>0</v>
          </cell>
          <cell r="I264">
            <v>1.12736E-2</v>
          </cell>
          <cell r="J264">
            <v>0</v>
          </cell>
          <cell r="K264">
            <v>0</v>
          </cell>
          <cell r="L264">
            <v>0</v>
          </cell>
          <cell r="M264">
            <v>100</v>
          </cell>
          <cell r="O264">
            <v>0</v>
          </cell>
          <cell r="Q264">
            <v>0</v>
          </cell>
          <cell r="R264">
            <v>0</v>
          </cell>
          <cell r="S264">
            <v>0</v>
          </cell>
          <cell r="T264">
            <v>0</v>
          </cell>
          <cell r="U264">
            <v>0</v>
          </cell>
          <cell r="V264">
            <v>0</v>
          </cell>
          <cell r="W264">
            <v>0</v>
          </cell>
          <cell r="X264" t="str">
            <v>Not Modelled</v>
          </cell>
          <cell r="Y264" t="str">
            <v>N/A</v>
          </cell>
          <cell r="Z264">
            <v>0</v>
          </cell>
          <cell r="AA264">
            <v>0</v>
          </cell>
          <cell r="AB264">
            <v>0</v>
          </cell>
          <cell r="AC264">
            <v>0</v>
          </cell>
          <cell r="AD264">
            <v>0</v>
          </cell>
          <cell r="AE264">
            <v>0</v>
          </cell>
          <cell r="AF264">
            <v>0</v>
          </cell>
          <cell r="AG264">
            <v>0</v>
          </cell>
          <cell r="AH264">
            <v>1.12735750009E-2</v>
          </cell>
          <cell r="AI264">
            <v>0</v>
          </cell>
          <cell r="AJ264">
            <v>0</v>
          </cell>
        </row>
        <row r="265">
          <cell r="A265" t="str">
            <v>HL/2717/00</v>
          </cell>
          <cell r="B265" t="str">
            <v>20 Blackburn Street, Radcliffe, Manchester, M26 1NQ</v>
          </cell>
          <cell r="C265" t="str">
            <v>Residential</v>
          </cell>
          <cell r="D265" t="str">
            <v>Land Supply 2018</v>
          </cell>
          <cell r="E265">
            <v>4.5516999999999997E-3</v>
          </cell>
          <cell r="F265">
            <v>0</v>
          </cell>
          <cell r="G265">
            <v>0</v>
          </cell>
          <cell r="H265">
            <v>0</v>
          </cell>
          <cell r="I265">
            <v>4.5516999999999997E-3</v>
          </cell>
          <cell r="J265">
            <v>0</v>
          </cell>
          <cell r="K265">
            <v>0</v>
          </cell>
          <cell r="L265">
            <v>0</v>
          </cell>
          <cell r="M265">
            <v>100</v>
          </cell>
          <cell r="O265">
            <v>0</v>
          </cell>
          <cell r="Q265">
            <v>0</v>
          </cell>
          <cell r="R265">
            <v>0</v>
          </cell>
          <cell r="S265">
            <v>0</v>
          </cell>
          <cell r="T265">
            <v>0</v>
          </cell>
          <cell r="U265">
            <v>0</v>
          </cell>
          <cell r="V265">
            <v>4.5517050005200003E-3</v>
          </cell>
          <cell r="W265">
            <v>100.0001098604917</v>
          </cell>
          <cell r="X265">
            <v>0</v>
          </cell>
          <cell r="Y265">
            <v>0</v>
          </cell>
          <cell r="Z265">
            <v>0</v>
          </cell>
          <cell r="AA265">
            <v>0</v>
          </cell>
          <cell r="AB265">
            <v>0</v>
          </cell>
          <cell r="AC265">
            <v>0</v>
          </cell>
          <cell r="AD265">
            <v>0</v>
          </cell>
          <cell r="AE265">
            <v>0</v>
          </cell>
          <cell r="AF265">
            <v>0</v>
          </cell>
          <cell r="AG265">
            <v>0</v>
          </cell>
          <cell r="AH265">
            <v>4.5517050005200003E-3</v>
          </cell>
          <cell r="AI265">
            <v>0</v>
          </cell>
          <cell r="AJ265">
            <v>0</v>
          </cell>
        </row>
        <row r="266">
          <cell r="A266" t="str">
            <v>HL/2719/00</v>
          </cell>
          <cell r="B266" t="str">
            <v>Land at rear of 87-99 Belbeck Street, Bury, BL8 2PX</v>
          </cell>
          <cell r="C266" t="str">
            <v>Residential</v>
          </cell>
          <cell r="D266" t="str">
            <v>Land Supply 2018</v>
          </cell>
          <cell r="E266">
            <v>4.3369699999999997E-2</v>
          </cell>
          <cell r="F266">
            <v>0</v>
          </cell>
          <cell r="G266">
            <v>0</v>
          </cell>
          <cell r="H266">
            <v>0</v>
          </cell>
          <cell r="I266">
            <v>4.3369699999999997E-2</v>
          </cell>
          <cell r="J266">
            <v>0</v>
          </cell>
          <cell r="K266">
            <v>0</v>
          </cell>
          <cell r="L266">
            <v>0</v>
          </cell>
          <cell r="M266">
            <v>100</v>
          </cell>
          <cell r="O266">
            <v>5.9882180050799994E-6</v>
          </cell>
          <cell r="Q266">
            <v>5.9882180050799994E-6</v>
          </cell>
          <cell r="R266">
            <v>3.9929605012899998E-6</v>
          </cell>
          <cell r="S266">
            <v>1.3807377051443749E-2</v>
          </cell>
          <cell r="T266">
            <v>1.3807377051443749E-2</v>
          </cell>
          <cell r="U266">
            <v>9.2067976059091953E-3</v>
          </cell>
          <cell r="V266">
            <v>4.3369690000099999E-2</v>
          </cell>
          <cell r="W266">
            <v>99.999976942658137</v>
          </cell>
          <cell r="X266" t="str">
            <v>Not Modelled</v>
          </cell>
          <cell r="Y266" t="str">
            <v>N/A</v>
          </cell>
          <cell r="Z266">
            <v>0</v>
          </cell>
          <cell r="AA266">
            <v>0</v>
          </cell>
          <cell r="AB266">
            <v>0</v>
          </cell>
          <cell r="AC266">
            <v>0</v>
          </cell>
          <cell r="AD266">
            <v>0</v>
          </cell>
          <cell r="AE266">
            <v>0</v>
          </cell>
          <cell r="AF266">
            <v>0</v>
          </cell>
          <cell r="AG266">
            <v>0</v>
          </cell>
          <cell r="AH266">
            <v>4.3369690000099999E-2</v>
          </cell>
          <cell r="AI266">
            <v>0</v>
          </cell>
          <cell r="AJ266">
            <v>0</v>
          </cell>
        </row>
        <row r="267">
          <cell r="A267" t="str">
            <v>HL/2722/00</v>
          </cell>
          <cell r="B267" t="str">
            <v>Riddings Farm, Woodgate Hill Road, Bury, BL9 6UG</v>
          </cell>
          <cell r="C267" t="str">
            <v>Residential</v>
          </cell>
          <cell r="D267" t="str">
            <v>Land Supply 2018</v>
          </cell>
          <cell r="E267">
            <v>0.38781900000000002</v>
          </cell>
          <cell r="F267">
            <v>0</v>
          </cell>
          <cell r="G267">
            <v>0</v>
          </cell>
          <cell r="H267">
            <v>0</v>
          </cell>
          <cell r="I267">
            <v>0.38781900000000002</v>
          </cell>
          <cell r="J267">
            <v>0</v>
          </cell>
          <cell r="K267">
            <v>0</v>
          </cell>
          <cell r="L267">
            <v>0</v>
          </cell>
          <cell r="M267">
            <v>100</v>
          </cell>
          <cell r="O267">
            <v>1.421586241662E-2</v>
          </cell>
          <cell r="Q267">
            <v>7.4852724166200001E-3</v>
          </cell>
          <cell r="R267">
            <v>4.8884492791700001E-3</v>
          </cell>
          <cell r="S267">
            <v>3.6655920459337987</v>
          </cell>
          <cell r="T267">
            <v>1.9300943008516858</v>
          </cell>
          <cell r="U267">
            <v>1.2604976236775403</v>
          </cell>
          <cell r="V267">
            <v>0.214772453748</v>
          </cell>
          <cell r="W267">
            <v>55.379559471815455</v>
          </cell>
          <cell r="X267" t="str">
            <v>Not Modelled</v>
          </cell>
          <cell r="Y267" t="str">
            <v>N/A</v>
          </cell>
          <cell r="Z267">
            <v>0</v>
          </cell>
          <cell r="AA267">
            <v>0</v>
          </cell>
          <cell r="AB267">
            <v>0</v>
          </cell>
          <cell r="AC267">
            <v>0</v>
          </cell>
          <cell r="AD267">
            <v>1.1303009340100001E-3</v>
          </cell>
          <cell r="AE267">
            <v>1.13491892052E-2</v>
          </cell>
          <cell r="AF267">
            <v>0</v>
          </cell>
          <cell r="AG267">
            <v>0</v>
          </cell>
          <cell r="AH267">
            <v>0.26610201019700003</v>
          </cell>
          <cell r="AI267">
            <v>0</v>
          </cell>
          <cell r="AJ267">
            <v>0</v>
          </cell>
        </row>
        <row r="268">
          <cell r="A268" t="str">
            <v>HL/2724/00</v>
          </cell>
          <cell r="B268" t="str">
            <v>Garage Colony at junction of Fern Street and Quarry Street, Peel Brow, Ramsbottom</v>
          </cell>
          <cell r="C268" t="str">
            <v>Residential</v>
          </cell>
          <cell r="D268" t="str">
            <v>Land Supply 2018</v>
          </cell>
          <cell r="E268">
            <v>0.12447</v>
          </cell>
          <cell r="F268">
            <v>0</v>
          </cell>
          <cell r="G268">
            <v>0</v>
          </cell>
          <cell r="H268">
            <v>0</v>
          </cell>
          <cell r="I268">
            <v>0.12447</v>
          </cell>
          <cell r="J268">
            <v>0</v>
          </cell>
          <cell r="K268">
            <v>0</v>
          </cell>
          <cell r="L268">
            <v>0</v>
          </cell>
          <cell r="M268">
            <v>100</v>
          </cell>
          <cell r="O268">
            <v>1.7608224979699999E-4</v>
          </cell>
          <cell r="Q268">
            <v>1.7608224979699999E-4</v>
          </cell>
          <cell r="R268">
            <v>1.7608224979699999E-4</v>
          </cell>
          <cell r="S268">
            <v>0.14146561404113439</v>
          </cell>
          <cell r="T268">
            <v>0.14146561404113439</v>
          </cell>
          <cell r="U268">
            <v>0.14146561404113439</v>
          </cell>
          <cell r="V268">
            <v>0</v>
          </cell>
          <cell r="W268">
            <v>0</v>
          </cell>
          <cell r="X268">
            <v>0</v>
          </cell>
          <cell r="Y268">
            <v>0</v>
          </cell>
          <cell r="Z268">
            <v>0</v>
          </cell>
          <cell r="AA268">
            <v>0</v>
          </cell>
          <cell r="AB268">
            <v>0</v>
          </cell>
          <cell r="AC268">
            <v>0</v>
          </cell>
          <cell r="AD268">
            <v>0</v>
          </cell>
          <cell r="AE268">
            <v>0</v>
          </cell>
          <cell r="AF268">
            <v>0</v>
          </cell>
          <cell r="AG268">
            <v>0</v>
          </cell>
          <cell r="AH268">
            <v>0.124469614997</v>
          </cell>
          <cell r="AI268">
            <v>0</v>
          </cell>
          <cell r="AJ268">
            <v>0</v>
          </cell>
        </row>
        <row r="269">
          <cell r="A269" t="str">
            <v>HL/2744/00</v>
          </cell>
          <cell r="B269" t="str">
            <v>Land off Flashfields, Prestwich, Manchester, M25 9ST</v>
          </cell>
          <cell r="C269" t="str">
            <v>Residential</v>
          </cell>
          <cell r="D269" t="str">
            <v>Land Supply 2018</v>
          </cell>
          <cell r="E269">
            <v>3.8404599999999997E-2</v>
          </cell>
          <cell r="F269">
            <v>0</v>
          </cell>
          <cell r="G269">
            <v>0</v>
          </cell>
          <cell r="H269">
            <v>0</v>
          </cell>
          <cell r="I269">
            <v>3.8404599999999997E-2</v>
          </cell>
          <cell r="J269">
            <v>0</v>
          </cell>
          <cell r="K269">
            <v>0</v>
          </cell>
          <cell r="L269">
            <v>0</v>
          </cell>
          <cell r="M269">
            <v>100</v>
          </cell>
          <cell r="O269">
            <v>0</v>
          </cell>
          <cell r="Q269">
            <v>0</v>
          </cell>
          <cell r="R269">
            <v>0</v>
          </cell>
          <cell r="S269">
            <v>0</v>
          </cell>
          <cell r="T269">
            <v>0</v>
          </cell>
          <cell r="U269">
            <v>0</v>
          </cell>
          <cell r="V269">
            <v>0</v>
          </cell>
          <cell r="W269">
            <v>0</v>
          </cell>
          <cell r="X269" t="str">
            <v>Not Modelled</v>
          </cell>
          <cell r="Y269" t="str">
            <v>N/A</v>
          </cell>
          <cell r="Z269">
            <v>0</v>
          </cell>
          <cell r="AA269">
            <v>0</v>
          </cell>
          <cell r="AB269">
            <v>0</v>
          </cell>
          <cell r="AC269">
            <v>0</v>
          </cell>
          <cell r="AD269">
            <v>0</v>
          </cell>
          <cell r="AE269">
            <v>0</v>
          </cell>
          <cell r="AF269">
            <v>0</v>
          </cell>
          <cell r="AG269">
            <v>0</v>
          </cell>
          <cell r="AH269">
            <v>3.8404569999500003E-2</v>
          </cell>
          <cell r="AI269">
            <v>0</v>
          </cell>
          <cell r="AJ269">
            <v>0</v>
          </cell>
        </row>
        <row r="270">
          <cell r="A270" t="str">
            <v>HL/2746/01</v>
          </cell>
          <cell r="B270" t="str">
            <v>Jackson Fold Farm, Pilsworth Road, Bury, BL9 8QZ</v>
          </cell>
          <cell r="C270" t="str">
            <v>Residential</v>
          </cell>
          <cell r="D270" t="str">
            <v>Land Supply 2018</v>
          </cell>
          <cell r="E270">
            <v>0.189192</v>
          </cell>
          <cell r="F270">
            <v>0</v>
          </cell>
          <cell r="G270">
            <v>0</v>
          </cell>
          <cell r="H270">
            <v>0</v>
          </cell>
          <cell r="I270">
            <v>0.189192</v>
          </cell>
          <cell r="J270">
            <v>0</v>
          </cell>
          <cell r="K270">
            <v>0</v>
          </cell>
          <cell r="L270">
            <v>0</v>
          </cell>
          <cell r="M270">
            <v>100</v>
          </cell>
          <cell r="O270">
            <v>0</v>
          </cell>
          <cell r="Q270">
            <v>0</v>
          </cell>
          <cell r="R270">
            <v>0</v>
          </cell>
          <cell r="S270">
            <v>0</v>
          </cell>
          <cell r="T270">
            <v>0</v>
          </cell>
          <cell r="U270">
            <v>0</v>
          </cell>
          <cell r="V270">
            <v>0</v>
          </cell>
          <cell r="W270">
            <v>0</v>
          </cell>
          <cell r="X270" t="str">
            <v>Not Modelled</v>
          </cell>
          <cell r="Y270" t="str">
            <v>N/A</v>
          </cell>
          <cell r="Z270">
            <v>0</v>
          </cell>
          <cell r="AA270">
            <v>0</v>
          </cell>
          <cell r="AB270">
            <v>0</v>
          </cell>
          <cell r="AC270">
            <v>0</v>
          </cell>
          <cell r="AD270">
            <v>0</v>
          </cell>
          <cell r="AE270">
            <v>0.12766373599799999</v>
          </cell>
          <cell r="AF270">
            <v>0</v>
          </cell>
          <cell r="AG270">
            <v>0</v>
          </cell>
          <cell r="AH270">
            <v>0.18919235500100001</v>
          </cell>
          <cell r="AI270">
            <v>0</v>
          </cell>
          <cell r="AJ270">
            <v>0</v>
          </cell>
        </row>
        <row r="271">
          <cell r="A271" t="str">
            <v>HL/2746/02</v>
          </cell>
          <cell r="B271" t="str">
            <v>Jackson Fold Farm, Pilsworth Road, Bury, BL9 8QZ</v>
          </cell>
          <cell r="C271" t="str">
            <v>Residential</v>
          </cell>
          <cell r="D271" t="str">
            <v>Land Supply 2018</v>
          </cell>
          <cell r="E271">
            <v>0.250392</v>
          </cell>
          <cell r="F271">
            <v>0</v>
          </cell>
          <cell r="G271">
            <v>0</v>
          </cell>
          <cell r="H271">
            <v>0</v>
          </cell>
          <cell r="I271">
            <v>0.250392</v>
          </cell>
          <cell r="J271">
            <v>0</v>
          </cell>
          <cell r="K271">
            <v>0</v>
          </cell>
          <cell r="L271">
            <v>0</v>
          </cell>
          <cell r="M271">
            <v>100</v>
          </cell>
          <cell r="O271">
            <v>1.34211E-2</v>
          </cell>
          <cell r="Q271">
            <v>0</v>
          </cell>
          <cell r="R271">
            <v>0</v>
          </cell>
          <cell r="S271">
            <v>5.3600354643918342</v>
          </cell>
          <cell r="T271">
            <v>0</v>
          </cell>
          <cell r="U271">
            <v>0</v>
          </cell>
          <cell r="V271">
            <v>0</v>
          </cell>
          <cell r="W271">
            <v>0</v>
          </cell>
          <cell r="X271" t="str">
            <v>Not Modelled</v>
          </cell>
          <cell r="Y271" t="str">
            <v>N/A</v>
          </cell>
          <cell r="Z271">
            <v>0</v>
          </cell>
          <cell r="AA271">
            <v>0</v>
          </cell>
          <cell r="AB271">
            <v>0</v>
          </cell>
          <cell r="AC271">
            <v>0</v>
          </cell>
          <cell r="AD271">
            <v>0</v>
          </cell>
          <cell r="AE271">
            <v>0.20351364713799999</v>
          </cell>
          <cell r="AF271">
            <v>0</v>
          </cell>
          <cell r="AG271">
            <v>0</v>
          </cell>
          <cell r="AH271">
            <v>0.25039247499599998</v>
          </cell>
          <cell r="AI271">
            <v>0</v>
          </cell>
          <cell r="AJ271">
            <v>0</v>
          </cell>
        </row>
        <row r="272">
          <cell r="A272" t="str">
            <v>HL/2750/00</v>
          </cell>
          <cell r="B272" t="str">
            <v>Brook Farm, Simister Lane, Prestwich, Manchester, M25 2SB</v>
          </cell>
          <cell r="C272" t="str">
            <v>Residential</v>
          </cell>
          <cell r="D272" t="str">
            <v>Land Supply 2018</v>
          </cell>
          <cell r="E272">
            <v>0.59413000000000005</v>
          </cell>
          <cell r="F272">
            <v>0</v>
          </cell>
          <cell r="G272">
            <v>0</v>
          </cell>
          <cell r="H272">
            <v>0</v>
          </cell>
          <cell r="I272">
            <v>0.59413000000000005</v>
          </cell>
          <cell r="J272">
            <v>0</v>
          </cell>
          <cell r="K272">
            <v>0</v>
          </cell>
          <cell r="L272">
            <v>0</v>
          </cell>
          <cell r="M272">
            <v>100</v>
          </cell>
          <cell r="O272">
            <v>0</v>
          </cell>
          <cell r="Q272">
            <v>0</v>
          </cell>
          <cell r="R272">
            <v>0</v>
          </cell>
          <cell r="S272">
            <v>0</v>
          </cell>
          <cell r="T272">
            <v>0</v>
          </cell>
          <cell r="U272">
            <v>0</v>
          </cell>
          <cell r="V272">
            <v>0</v>
          </cell>
          <cell r="W272">
            <v>0</v>
          </cell>
          <cell r="X272" t="str">
            <v>Not Modelled</v>
          </cell>
          <cell r="Y272" t="str">
            <v>N/A</v>
          </cell>
          <cell r="Z272">
            <v>0</v>
          </cell>
          <cell r="AA272">
            <v>0</v>
          </cell>
          <cell r="AB272">
            <v>0</v>
          </cell>
          <cell r="AC272">
            <v>0</v>
          </cell>
          <cell r="AD272">
            <v>0</v>
          </cell>
          <cell r="AE272">
            <v>0</v>
          </cell>
          <cell r="AF272">
            <v>0</v>
          </cell>
          <cell r="AG272">
            <v>0</v>
          </cell>
          <cell r="AH272">
            <v>0.59412971909599999</v>
          </cell>
          <cell r="AI272">
            <v>0</v>
          </cell>
          <cell r="AJ272">
            <v>0</v>
          </cell>
        </row>
        <row r="273">
          <cell r="A273" t="str">
            <v>HL/2753/00</v>
          </cell>
          <cell r="B273" t="str">
            <v>Land adjacent to 5 West Avenue, Whitefield, Manchester, M45 7SA</v>
          </cell>
          <cell r="C273" t="str">
            <v>Residential</v>
          </cell>
          <cell r="D273" t="str">
            <v>Land Supply 2018</v>
          </cell>
          <cell r="E273">
            <v>9.2077599999999996E-2</v>
          </cell>
          <cell r="F273">
            <v>0</v>
          </cell>
          <cell r="G273">
            <v>0</v>
          </cell>
          <cell r="H273">
            <v>0</v>
          </cell>
          <cell r="I273">
            <v>9.2077599999999996E-2</v>
          </cell>
          <cell r="J273">
            <v>0</v>
          </cell>
          <cell r="K273">
            <v>0</v>
          </cell>
          <cell r="L273">
            <v>0</v>
          </cell>
          <cell r="M273">
            <v>100</v>
          </cell>
          <cell r="O273">
            <v>0</v>
          </cell>
          <cell r="Q273">
            <v>0</v>
          </cell>
          <cell r="R273">
            <v>0</v>
          </cell>
          <cell r="S273">
            <v>0</v>
          </cell>
          <cell r="T273">
            <v>0</v>
          </cell>
          <cell r="U273">
            <v>0</v>
          </cell>
          <cell r="V273">
            <v>0</v>
          </cell>
          <cell r="W273">
            <v>0</v>
          </cell>
          <cell r="X273" t="str">
            <v>Not Modelled</v>
          </cell>
          <cell r="Y273" t="str">
            <v>N/A</v>
          </cell>
          <cell r="Z273">
            <v>0</v>
          </cell>
          <cell r="AA273">
            <v>0</v>
          </cell>
          <cell r="AB273">
            <v>0</v>
          </cell>
          <cell r="AC273">
            <v>0</v>
          </cell>
          <cell r="AD273">
            <v>0</v>
          </cell>
          <cell r="AE273">
            <v>0</v>
          </cell>
          <cell r="AF273">
            <v>0</v>
          </cell>
          <cell r="AG273">
            <v>0</v>
          </cell>
          <cell r="AH273">
            <v>9.2077600000799995E-2</v>
          </cell>
          <cell r="AI273">
            <v>0</v>
          </cell>
          <cell r="AJ273">
            <v>0</v>
          </cell>
        </row>
        <row r="274">
          <cell r="A274" t="str">
            <v>HL/2757/00</v>
          </cell>
          <cell r="B274" t="str">
            <v>Land at rear of Victoria Street/Claybank Drive, Tottington, Bury, BL8 4AG</v>
          </cell>
          <cell r="C274" t="str">
            <v>Residential</v>
          </cell>
          <cell r="D274" t="str">
            <v>Land Supply 2018</v>
          </cell>
          <cell r="E274">
            <v>0.282557</v>
          </cell>
          <cell r="F274">
            <v>0</v>
          </cell>
          <cell r="G274">
            <v>0</v>
          </cell>
          <cell r="H274">
            <v>0</v>
          </cell>
          <cell r="I274">
            <v>0.282557</v>
          </cell>
          <cell r="J274">
            <v>0</v>
          </cell>
          <cell r="K274">
            <v>0</v>
          </cell>
          <cell r="L274">
            <v>0</v>
          </cell>
          <cell r="M274">
            <v>100</v>
          </cell>
          <cell r="O274">
            <v>4.17074E-3</v>
          </cell>
          <cell r="Q274">
            <v>0</v>
          </cell>
          <cell r="R274">
            <v>0</v>
          </cell>
          <cell r="S274">
            <v>1.4760703150160852</v>
          </cell>
          <cell r="T274">
            <v>0</v>
          </cell>
          <cell r="U274">
            <v>0</v>
          </cell>
          <cell r="V274">
            <v>0</v>
          </cell>
          <cell r="W274">
            <v>0</v>
          </cell>
          <cell r="X274" t="str">
            <v>Not Modelled</v>
          </cell>
          <cell r="Y274" t="str">
            <v>N/A</v>
          </cell>
          <cell r="Z274">
            <v>0</v>
          </cell>
          <cell r="AA274">
            <v>0</v>
          </cell>
          <cell r="AB274">
            <v>0</v>
          </cell>
          <cell r="AC274">
            <v>0</v>
          </cell>
          <cell r="AD274">
            <v>0</v>
          </cell>
          <cell r="AE274">
            <v>0</v>
          </cell>
          <cell r="AF274">
            <v>0</v>
          </cell>
          <cell r="AG274">
            <v>0</v>
          </cell>
          <cell r="AH274">
            <v>0.282557205004</v>
          </cell>
          <cell r="AI274">
            <v>0</v>
          </cell>
          <cell r="AJ274">
            <v>0</v>
          </cell>
        </row>
        <row r="275">
          <cell r="A275" t="str">
            <v>HL/2758/00</v>
          </cell>
          <cell r="B275" t="str">
            <v>Site of former garage colony off Mosley Street/Hampson Fold, Radcliffe, Manchester, M26 4PF</v>
          </cell>
          <cell r="C275" t="str">
            <v>Residential</v>
          </cell>
          <cell r="D275" t="str">
            <v>Land Supply 2018</v>
          </cell>
          <cell r="E275">
            <v>6.27302E-2</v>
          </cell>
          <cell r="F275">
            <v>0</v>
          </cell>
          <cell r="G275">
            <v>0</v>
          </cell>
          <cell r="H275">
            <v>0</v>
          </cell>
          <cell r="I275">
            <v>6.27302E-2</v>
          </cell>
          <cell r="J275">
            <v>0</v>
          </cell>
          <cell r="K275">
            <v>0</v>
          </cell>
          <cell r="L275">
            <v>0</v>
          </cell>
          <cell r="M275">
            <v>100</v>
          </cell>
          <cell r="O275">
            <v>0</v>
          </cell>
          <cell r="Q275">
            <v>0</v>
          </cell>
          <cell r="R275">
            <v>0</v>
          </cell>
          <cell r="S275">
            <v>0</v>
          </cell>
          <cell r="T275">
            <v>0</v>
          </cell>
          <cell r="U275">
            <v>0</v>
          </cell>
          <cell r="V275">
            <v>0</v>
          </cell>
          <cell r="W275">
            <v>0</v>
          </cell>
          <cell r="X275" t="str">
            <v>Not Modelled</v>
          </cell>
          <cell r="Y275" t="str">
            <v>N/A</v>
          </cell>
          <cell r="Z275">
            <v>0</v>
          </cell>
          <cell r="AA275">
            <v>0</v>
          </cell>
          <cell r="AB275">
            <v>0</v>
          </cell>
          <cell r="AC275">
            <v>0</v>
          </cell>
          <cell r="AD275">
            <v>0</v>
          </cell>
          <cell r="AE275">
            <v>0</v>
          </cell>
          <cell r="AF275">
            <v>0</v>
          </cell>
          <cell r="AG275">
            <v>0</v>
          </cell>
          <cell r="AH275">
            <v>6.2730199998900005E-2</v>
          </cell>
          <cell r="AI275">
            <v>0</v>
          </cell>
          <cell r="AJ275">
            <v>0</v>
          </cell>
        </row>
        <row r="276">
          <cell r="A276" t="str">
            <v>HL/2760/00</v>
          </cell>
          <cell r="B276" t="str">
            <v>First floor, 57 Bury Old Road, Prestwich, Manchester, M25 0FG</v>
          </cell>
          <cell r="C276" t="str">
            <v>Residential</v>
          </cell>
          <cell r="D276" t="str">
            <v>Land Supply 2018</v>
          </cell>
          <cell r="E276">
            <v>1.3247500000000001E-2</v>
          </cell>
          <cell r="F276">
            <v>0</v>
          </cell>
          <cell r="G276">
            <v>0</v>
          </cell>
          <cell r="H276">
            <v>0</v>
          </cell>
          <cell r="I276">
            <v>1.3247500000000001E-2</v>
          </cell>
          <cell r="J276">
            <v>0</v>
          </cell>
          <cell r="K276">
            <v>0</v>
          </cell>
          <cell r="L276">
            <v>0</v>
          </cell>
          <cell r="M276">
            <v>100</v>
          </cell>
          <cell r="O276">
            <v>0</v>
          </cell>
          <cell r="Q276">
            <v>0</v>
          </cell>
          <cell r="R276">
            <v>0</v>
          </cell>
          <cell r="S276">
            <v>0</v>
          </cell>
          <cell r="T276">
            <v>0</v>
          </cell>
          <cell r="U276">
            <v>0</v>
          </cell>
          <cell r="V276">
            <v>0</v>
          </cell>
          <cell r="W276">
            <v>0</v>
          </cell>
          <cell r="X276" t="str">
            <v>Not Modelled</v>
          </cell>
          <cell r="Y276" t="str">
            <v>N/A</v>
          </cell>
          <cell r="Z276">
            <v>0</v>
          </cell>
          <cell r="AA276">
            <v>0</v>
          </cell>
          <cell r="AB276">
            <v>0</v>
          </cell>
          <cell r="AC276">
            <v>0</v>
          </cell>
          <cell r="AD276">
            <v>0</v>
          </cell>
          <cell r="AE276">
            <v>0</v>
          </cell>
          <cell r="AF276">
            <v>0</v>
          </cell>
          <cell r="AG276">
            <v>0</v>
          </cell>
          <cell r="AH276">
            <v>1.3247499998500001E-2</v>
          </cell>
          <cell r="AI276">
            <v>0</v>
          </cell>
          <cell r="AJ276">
            <v>0</v>
          </cell>
        </row>
        <row r="277">
          <cell r="A277" t="str">
            <v>HL/2761/00</v>
          </cell>
          <cell r="B277" t="str">
            <v>1 Middle Spen Moor, Bury &amp; Bolton Road, Radcliffe, Manchester, M26 4JZ</v>
          </cell>
          <cell r="C277" t="str">
            <v>Residential</v>
          </cell>
          <cell r="D277" t="str">
            <v>Land Supply 2018</v>
          </cell>
          <cell r="E277">
            <v>3.5025599999999997E-2</v>
          </cell>
          <cell r="F277">
            <v>0</v>
          </cell>
          <cell r="G277">
            <v>0</v>
          </cell>
          <cell r="H277">
            <v>0</v>
          </cell>
          <cell r="I277">
            <v>3.5025599999999997E-2</v>
          </cell>
          <cell r="J277">
            <v>0</v>
          </cell>
          <cell r="K277">
            <v>0</v>
          </cell>
          <cell r="L277">
            <v>0</v>
          </cell>
          <cell r="M277">
            <v>100</v>
          </cell>
          <cell r="O277">
            <v>0</v>
          </cell>
          <cell r="Q277">
            <v>0</v>
          </cell>
          <cell r="R277">
            <v>0</v>
          </cell>
          <cell r="S277">
            <v>0</v>
          </cell>
          <cell r="T277">
            <v>0</v>
          </cell>
          <cell r="U277">
            <v>0</v>
          </cell>
          <cell r="V277">
            <v>0</v>
          </cell>
          <cell r="W277">
            <v>0</v>
          </cell>
          <cell r="X277" t="str">
            <v>Not Modelled</v>
          </cell>
          <cell r="Y277" t="str">
            <v>N/A</v>
          </cell>
          <cell r="Z277">
            <v>0</v>
          </cell>
          <cell r="AA277">
            <v>0</v>
          </cell>
          <cell r="AB277">
            <v>0</v>
          </cell>
          <cell r="AC277">
            <v>0</v>
          </cell>
          <cell r="AD277">
            <v>0</v>
          </cell>
          <cell r="AE277">
            <v>1.5529772145000001E-2</v>
          </cell>
          <cell r="AF277">
            <v>0</v>
          </cell>
          <cell r="AG277">
            <v>3.5025640000899999E-2</v>
          </cell>
          <cell r="AH277">
            <v>0</v>
          </cell>
          <cell r="AI277">
            <v>0</v>
          </cell>
          <cell r="AJ277">
            <v>0</v>
          </cell>
        </row>
        <row r="278">
          <cell r="A278" t="str">
            <v>HL/2762/00</v>
          </cell>
          <cell r="B278" t="str">
            <v>Sunny Bank, Arthur Lane, Ainsworth, Bolton, BL2 5PN</v>
          </cell>
          <cell r="C278" t="str">
            <v>Residential</v>
          </cell>
          <cell r="D278" t="str">
            <v>Land Supply 2018</v>
          </cell>
          <cell r="E278">
            <v>3.4555299999999997E-2</v>
          </cell>
          <cell r="F278">
            <v>0</v>
          </cell>
          <cell r="G278">
            <v>0</v>
          </cell>
          <cell r="H278">
            <v>0</v>
          </cell>
          <cell r="I278">
            <v>3.4555299999999997E-2</v>
          </cell>
          <cell r="J278">
            <v>0</v>
          </cell>
          <cell r="K278">
            <v>0</v>
          </cell>
          <cell r="L278">
            <v>0</v>
          </cell>
          <cell r="M278">
            <v>100</v>
          </cell>
          <cell r="O278">
            <v>0</v>
          </cell>
          <cell r="Q278">
            <v>0</v>
          </cell>
          <cell r="R278">
            <v>0</v>
          </cell>
          <cell r="S278">
            <v>0</v>
          </cell>
          <cell r="T278">
            <v>0</v>
          </cell>
          <cell r="U278">
            <v>0</v>
          </cell>
          <cell r="V278">
            <v>0</v>
          </cell>
          <cell r="W278">
            <v>0</v>
          </cell>
          <cell r="X278" t="str">
            <v>Not Modelled</v>
          </cell>
          <cell r="Y278" t="str">
            <v>N/A</v>
          </cell>
          <cell r="Z278">
            <v>0</v>
          </cell>
          <cell r="AA278">
            <v>0</v>
          </cell>
          <cell r="AB278">
            <v>0</v>
          </cell>
          <cell r="AC278">
            <v>0</v>
          </cell>
          <cell r="AD278">
            <v>3.2805453331600003E-2</v>
          </cell>
          <cell r="AE278">
            <v>3.28039056949E-2</v>
          </cell>
          <cell r="AF278">
            <v>0</v>
          </cell>
          <cell r="AG278">
            <v>0</v>
          </cell>
          <cell r="AH278">
            <v>3.45553400003E-2</v>
          </cell>
          <cell r="AI278">
            <v>0</v>
          </cell>
          <cell r="AJ278">
            <v>0</v>
          </cell>
        </row>
        <row r="279">
          <cell r="A279" t="str">
            <v>HL/2765/00</v>
          </cell>
          <cell r="B279" t="str">
            <v>1 The Rock, Bury, BL9 0JP</v>
          </cell>
          <cell r="C279" t="str">
            <v>Residential</v>
          </cell>
          <cell r="D279" t="str">
            <v>Land Supply 2018</v>
          </cell>
          <cell r="E279">
            <v>1.6962999999999999E-2</v>
          </cell>
          <cell r="F279">
            <v>0</v>
          </cell>
          <cell r="G279">
            <v>0</v>
          </cell>
          <cell r="H279">
            <v>0</v>
          </cell>
          <cell r="I279">
            <v>1.6962999999999999E-2</v>
          </cell>
          <cell r="J279">
            <v>0</v>
          </cell>
          <cell r="K279">
            <v>0</v>
          </cell>
          <cell r="L279">
            <v>0</v>
          </cell>
          <cell r="M279">
            <v>100</v>
          </cell>
          <cell r="O279">
            <v>1.8333500000000001E-3</v>
          </cell>
          <cell r="Q279">
            <v>0</v>
          </cell>
          <cell r="R279">
            <v>0</v>
          </cell>
          <cell r="S279">
            <v>10.807934917172672</v>
          </cell>
          <cell r="T279">
            <v>0</v>
          </cell>
          <cell r="U279">
            <v>0</v>
          </cell>
          <cell r="V279">
            <v>0</v>
          </cell>
          <cell r="W279">
            <v>0</v>
          </cell>
          <cell r="X279" t="str">
            <v>Not Modelled</v>
          </cell>
          <cell r="Y279" t="str">
            <v>N/A</v>
          </cell>
          <cell r="Z279">
            <v>0</v>
          </cell>
          <cell r="AA279">
            <v>0</v>
          </cell>
          <cell r="AB279">
            <v>0</v>
          </cell>
          <cell r="AC279">
            <v>0</v>
          </cell>
          <cell r="AD279">
            <v>0</v>
          </cell>
          <cell r="AE279">
            <v>0</v>
          </cell>
          <cell r="AF279">
            <v>0</v>
          </cell>
          <cell r="AG279">
            <v>0</v>
          </cell>
          <cell r="AH279">
            <v>1.69629999993E-2</v>
          </cell>
          <cell r="AI279">
            <v>0</v>
          </cell>
          <cell r="AJ279">
            <v>0</v>
          </cell>
        </row>
        <row r="280">
          <cell r="A280" t="str">
            <v>HL/2766/00</v>
          </cell>
          <cell r="B280" t="str">
            <v>Land between 13 &amp; 14 Scholes Walk, Prestwich, Manchester, M25 0AZ</v>
          </cell>
          <cell r="C280" t="str">
            <v>Residential</v>
          </cell>
          <cell r="D280" t="str">
            <v>Land Supply 2018</v>
          </cell>
          <cell r="E280">
            <v>4.5144999999999998E-2</v>
          </cell>
          <cell r="F280">
            <v>0</v>
          </cell>
          <cell r="G280">
            <v>0</v>
          </cell>
          <cell r="H280">
            <v>0</v>
          </cell>
          <cell r="I280">
            <v>4.5144999999999998E-2</v>
          </cell>
          <cell r="J280">
            <v>0</v>
          </cell>
          <cell r="K280">
            <v>0</v>
          </cell>
          <cell r="L280">
            <v>0</v>
          </cell>
          <cell r="M280">
            <v>100</v>
          </cell>
          <cell r="O280">
            <v>0</v>
          </cell>
          <cell r="Q280">
            <v>0</v>
          </cell>
          <cell r="R280">
            <v>0</v>
          </cell>
          <cell r="S280">
            <v>0</v>
          </cell>
          <cell r="T280">
            <v>0</v>
          </cell>
          <cell r="U280">
            <v>0</v>
          </cell>
          <cell r="V280">
            <v>0</v>
          </cell>
          <cell r="W280">
            <v>0</v>
          </cell>
          <cell r="X280" t="str">
            <v>Not Modelled</v>
          </cell>
          <cell r="Y280" t="str">
            <v>N/A</v>
          </cell>
          <cell r="Z280">
            <v>0</v>
          </cell>
          <cell r="AA280">
            <v>0</v>
          </cell>
          <cell r="AB280">
            <v>0</v>
          </cell>
          <cell r="AC280">
            <v>0</v>
          </cell>
          <cell r="AD280">
            <v>0</v>
          </cell>
          <cell r="AE280">
            <v>0</v>
          </cell>
          <cell r="AF280">
            <v>0</v>
          </cell>
          <cell r="AG280">
            <v>0</v>
          </cell>
          <cell r="AH280">
            <v>4.5145010000100003E-2</v>
          </cell>
          <cell r="AI280">
            <v>0</v>
          </cell>
          <cell r="AJ280">
            <v>0</v>
          </cell>
        </row>
        <row r="281">
          <cell r="A281" t="str">
            <v>HL/2791/00</v>
          </cell>
          <cell r="B281" t="str">
            <v>Land at rear of 7-11 Carisbrook Avenue, Whitefield, Manchester, M45 6UP</v>
          </cell>
          <cell r="C281" t="str">
            <v>Residential</v>
          </cell>
          <cell r="D281" t="str">
            <v>Land Supply 2018</v>
          </cell>
          <cell r="E281">
            <v>9.0909000000000004E-2</v>
          </cell>
          <cell r="F281">
            <v>0</v>
          </cell>
          <cell r="G281">
            <v>0</v>
          </cell>
          <cell r="H281">
            <v>0</v>
          </cell>
          <cell r="I281">
            <v>9.0909000000000004E-2</v>
          </cell>
          <cell r="J281">
            <v>0</v>
          </cell>
          <cell r="K281">
            <v>0</v>
          </cell>
          <cell r="L281">
            <v>0</v>
          </cell>
          <cell r="M281">
            <v>100</v>
          </cell>
          <cell r="O281">
            <v>0</v>
          </cell>
          <cell r="Q281">
            <v>0</v>
          </cell>
          <cell r="R281">
            <v>0</v>
          </cell>
          <cell r="S281">
            <v>0</v>
          </cell>
          <cell r="T281">
            <v>0</v>
          </cell>
          <cell r="U281">
            <v>0</v>
          </cell>
          <cell r="V281">
            <v>0</v>
          </cell>
          <cell r="W281">
            <v>0</v>
          </cell>
          <cell r="X281" t="str">
            <v>Not Modelled</v>
          </cell>
          <cell r="Y281" t="str">
            <v>N/A</v>
          </cell>
          <cell r="Z281">
            <v>0</v>
          </cell>
          <cell r="AA281">
            <v>0</v>
          </cell>
          <cell r="AB281">
            <v>0</v>
          </cell>
          <cell r="AC281">
            <v>0</v>
          </cell>
          <cell r="AD281">
            <v>0</v>
          </cell>
          <cell r="AE281">
            <v>0</v>
          </cell>
          <cell r="AF281">
            <v>0</v>
          </cell>
          <cell r="AG281">
            <v>0</v>
          </cell>
          <cell r="AH281">
            <v>9.0909000001799994E-2</v>
          </cell>
          <cell r="AI281">
            <v>0</v>
          </cell>
          <cell r="AJ281">
            <v>0</v>
          </cell>
        </row>
        <row r="282">
          <cell r="A282" t="str">
            <v>HL/2792/00</v>
          </cell>
          <cell r="B282" t="str">
            <v>Garage site adjacent to 28 Cherry Avenue, Bury, BL9 7NA</v>
          </cell>
          <cell r="C282" t="str">
            <v>Residential</v>
          </cell>
          <cell r="D282" t="str">
            <v>Land Supply 2018</v>
          </cell>
          <cell r="E282">
            <v>5.2555400000000002E-2</v>
          </cell>
          <cell r="F282">
            <v>0</v>
          </cell>
          <cell r="G282">
            <v>0</v>
          </cell>
          <cell r="H282">
            <v>0</v>
          </cell>
          <cell r="I282">
            <v>5.2555400000000002E-2</v>
          </cell>
          <cell r="J282">
            <v>0</v>
          </cell>
          <cell r="K282">
            <v>0</v>
          </cell>
          <cell r="L282">
            <v>0</v>
          </cell>
          <cell r="M282">
            <v>100</v>
          </cell>
          <cell r="O282">
            <v>3.6141900000000002E-3</v>
          </cell>
          <cell r="Q282">
            <v>0</v>
          </cell>
          <cell r="R282">
            <v>0</v>
          </cell>
          <cell r="S282">
            <v>6.8769146462589958</v>
          </cell>
          <cell r="T282">
            <v>0</v>
          </cell>
          <cell r="U282">
            <v>0</v>
          </cell>
          <cell r="V282">
            <v>3.40924022504E-2</v>
          </cell>
          <cell r="W282">
            <v>64.86945632684747</v>
          </cell>
          <cell r="X282" t="str">
            <v>Not Modelled</v>
          </cell>
          <cell r="Y282" t="str">
            <v>N/A</v>
          </cell>
          <cell r="Z282">
            <v>0</v>
          </cell>
          <cell r="AA282">
            <v>0</v>
          </cell>
          <cell r="AB282">
            <v>0</v>
          </cell>
          <cell r="AC282">
            <v>0</v>
          </cell>
          <cell r="AD282">
            <v>0</v>
          </cell>
          <cell r="AE282">
            <v>1.6106454984600001E-2</v>
          </cell>
          <cell r="AF282">
            <v>0</v>
          </cell>
          <cell r="AG282">
            <v>0</v>
          </cell>
          <cell r="AH282">
            <v>5.25553850022E-2</v>
          </cell>
          <cell r="AI282">
            <v>0</v>
          </cell>
          <cell r="AJ282">
            <v>0</v>
          </cell>
        </row>
        <row r="283">
          <cell r="A283" t="str">
            <v>HL/2794/00</v>
          </cell>
          <cell r="B283" t="str">
            <v>5-11 George Street, Prestwich, Manchester, M25 9WS</v>
          </cell>
          <cell r="C283" t="str">
            <v>Residential</v>
          </cell>
          <cell r="D283" t="str">
            <v>Land Supply 2018</v>
          </cell>
          <cell r="E283">
            <v>8.4833900000000004E-2</v>
          </cell>
          <cell r="F283">
            <v>0</v>
          </cell>
          <cell r="G283">
            <v>0</v>
          </cell>
          <cell r="H283">
            <v>0</v>
          </cell>
          <cell r="I283">
            <v>8.4833900000000004E-2</v>
          </cell>
          <cell r="J283">
            <v>0</v>
          </cell>
          <cell r="K283">
            <v>0</v>
          </cell>
          <cell r="L283">
            <v>0</v>
          </cell>
          <cell r="M283">
            <v>100</v>
          </cell>
          <cell r="O283">
            <v>1.1999999999999999E-3</v>
          </cell>
          <cell r="Q283">
            <v>0</v>
          </cell>
          <cell r="R283">
            <v>0</v>
          </cell>
          <cell r="S283">
            <v>1.4145288616932614</v>
          </cell>
          <cell r="T283">
            <v>0</v>
          </cell>
          <cell r="U283">
            <v>0</v>
          </cell>
          <cell r="V283">
            <v>0</v>
          </cell>
          <cell r="W283">
            <v>0</v>
          </cell>
          <cell r="X283" t="str">
            <v>Not Modelled</v>
          </cell>
          <cell r="Y283" t="str">
            <v>N/A</v>
          </cell>
          <cell r="Z283">
            <v>0</v>
          </cell>
          <cell r="AA283">
            <v>0</v>
          </cell>
          <cell r="AB283">
            <v>0</v>
          </cell>
          <cell r="AC283">
            <v>0</v>
          </cell>
          <cell r="AD283">
            <v>0</v>
          </cell>
          <cell r="AE283">
            <v>0</v>
          </cell>
          <cell r="AF283">
            <v>0</v>
          </cell>
          <cell r="AG283">
            <v>0</v>
          </cell>
          <cell r="AH283">
            <v>8.4833939999400004E-2</v>
          </cell>
          <cell r="AI283">
            <v>0</v>
          </cell>
          <cell r="AJ283">
            <v>0</v>
          </cell>
        </row>
        <row r="284">
          <cell r="A284" t="str">
            <v>HL/2795/00</v>
          </cell>
          <cell r="B284" t="str">
            <v>The Loelands, Redisher Lane, Ramsbottom, Bury, BL8 4HX</v>
          </cell>
          <cell r="C284" t="str">
            <v>Residential</v>
          </cell>
          <cell r="D284" t="str">
            <v>Land Supply 2018</v>
          </cell>
          <cell r="E284">
            <v>6.02368E-2</v>
          </cell>
          <cell r="F284">
            <v>0</v>
          </cell>
          <cell r="G284">
            <v>0</v>
          </cell>
          <cell r="H284">
            <v>0</v>
          </cell>
          <cell r="I284">
            <v>6.02368E-2</v>
          </cell>
          <cell r="J284">
            <v>0</v>
          </cell>
          <cell r="K284">
            <v>0</v>
          </cell>
          <cell r="L284">
            <v>0</v>
          </cell>
          <cell r="M284">
            <v>100</v>
          </cell>
          <cell r="O284">
            <v>0</v>
          </cell>
          <cell r="Q284">
            <v>0</v>
          </cell>
          <cell r="R284">
            <v>0</v>
          </cell>
          <cell r="S284">
            <v>0</v>
          </cell>
          <cell r="T284">
            <v>0</v>
          </cell>
          <cell r="U284">
            <v>0</v>
          </cell>
          <cell r="V284">
            <v>0</v>
          </cell>
          <cell r="W284">
            <v>0</v>
          </cell>
          <cell r="X284" t="str">
            <v>Not Modelled</v>
          </cell>
          <cell r="Y284" t="str">
            <v>N/A</v>
          </cell>
          <cell r="Z284">
            <v>0</v>
          </cell>
          <cell r="AA284">
            <v>0</v>
          </cell>
          <cell r="AB284">
            <v>0</v>
          </cell>
          <cell r="AC284">
            <v>0</v>
          </cell>
          <cell r="AD284">
            <v>0</v>
          </cell>
          <cell r="AE284">
            <v>6.0236779999100001E-2</v>
          </cell>
          <cell r="AF284">
            <v>0</v>
          </cell>
          <cell r="AG284">
            <v>5.9508923057900003E-2</v>
          </cell>
          <cell r="AH284">
            <v>0</v>
          </cell>
          <cell r="AI284">
            <v>6.0236779999100001E-2</v>
          </cell>
          <cell r="AJ284">
            <v>0</v>
          </cell>
        </row>
        <row r="285">
          <cell r="A285" t="str">
            <v>HL/2797/00</v>
          </cell>
          <cell r="B285" t="str">
            <v>51 Rainsough Brow, Prestwich, Manchester, M25 9XW</v>
          </cell>
          <cell r="C285" t="str">
            <v>Residential</v>
          </cell>
          <cell r="D285" t="str">
            <v>Land Supply 2018</v>
          </cell>
          <cell r="E285">
            <v>6.8430000000000005E-2</v>
          </cell>
          <cell r="F285">
            <v>0</v>
          </cell>
          <cell r="G285">
            <v>0</v>
          </cell>
          <cell r="H285">
            <v>0</v>
          </cell>
          <cell r="I285">
            <v>6.8430000000000005E-2</v>
          </cell>
          <cell r="J285">
            <v>0</v>
          </cell>
          <cell r="K285">
            <v>0</v>
          </cell>
          <cell r="L285">
            <v>0</v>
          </cell>
          <cell r="M285">
            <v>100</v>
          </cell>
          <cell r="O285">
            <v>1.2627307300199999E-2</v>
          </cell>
          <cell r="Q285">
            <v>1.2627307300199999E-2</v>
          </cell>
          <cell r="R285">
            <v>0</v>
          </cell>
          <cell r="S285">
            <v>18.452882215694867</v>
          </cell>
          <cell r="T285">
            <v>18.452882215694867</v>
          </cell>
          <cell r="U285">
            <v>0</v>
          </cell>
          <cell r="V285">
            <v>0</v>
          </cell>
          <cell r="W285">
            <v>0</v>
          </cell>
          <cell r="X285" t="str">
            <v>Not Modelled</v>
          </cell>
          <cell r="Y285" t="str">
            <v>N/A</v>
          </cell>
          <cell r="Z285">
            <v>0</v>
          </cell>
          <cell r="AA285">
            <v>0</v>
          </cell>
          <cell r="AB285">
            <v>0</v>
          </cell>
          <cell r="AC285">
            <v>0</v>
          </cell>
          <cell r="AD285">
            <v>0</v>
          </cell>
          <cell r="AE285">
            <v>0</v>
          </cell>
          <cell r="AF285">
            <v>0</v>
          </cell>
          <cell r="AG285">
            <v>0</v>
          </cell>
          <cell r="AH285">
            <v>6.8429969999900003E-2</v>
          </cell>
          <cell r="AI285">
            <v>0</v>
          </cell>
          <cell r="AJ285">
            <v>0</v>
          </cell>
        </row>
        <row r="286">
          <cell r="A286" t="str">
            <v>HL/2798/00</v>
          </cell>
          <cell r="B286" t="str">
            <v>142 Hollins Lane, Bury, BL9 8AW</v>
          </cell>
          <cell r="C286" t="str">
            <v>Residential</v>
          </cell>
          <cell r="D286" t="str">
            <v>Land Supply 2018</v>
          </cell>
          <cell r="E286">
            <v>7.9744099999999998E-2</v>
          </cell>
          <cell r="F286">
            <v>0</v>
          </cell>
          <cell r="G286">
            <v>0</v>
          </cell>
          <cell r="H286">
            <v>0</v>
          </cell>
          <cell r="I286">
            <v>7.9744099999999998E-2</v>
          </cell>
          <cell r="J286">
            <v>0</v>
          </cell>
          <cell r="K286">
            <v>0</v>
          </cell>
          <cell r="L286">
            <v>0</v>
          </cell>
          <cell r="M286">
            <v>100</v>
          </cell>
          <cell r="O286">
            <v>0</v>
          </cell>
          <cell r="Q286">
            <v>0</v>
          </cell>
          <cell r="R286">
            <v>0</v>
          </cell>
          <cell r="S286">
            <v>0</v>
          </cell>
          <cell r="T286">
            <v>0</v>
          </cell>
          <cell r="U286">
            <v>0</v>
          </cell>
          <cell r="V286">
            <v>0</v>
          </cell>
          <cell r="W286">
            <v>0</v>
          </cell>
          <cell r="X286" t="str">
            <v>Not Modelled</v>
          </cell>
          <cell r="Y286" t="str">
            <v>N/A</v>
          </cell>
          <cell r="Z286">
            <v>0</v>
          </cell>
          <cell r="AA286">
            <v>0</v>
          </cell>
          <cell r="AB286">
            <v>0</v>
          </cell>
          <cell r="AC286">
            <v>0</v>
          </cell>
          <cell r="AD286">
            <v>0</v>
          </cell>
          <cell r="AE286">
            <v>0</v>
          </cell>
          <cell r="AF286">
            <v>0</v>
          </cell>
          <cell r="AG286">
            <v>0</v>
          </cell>
          <cell r="AH286">
            <v>7.97440583028E-2</v>
          </cell>
          <cell r="AI286">
            <v>0</v>
          </cell>
          <cell r="AJ286">
            <v>0</v>
          </cell>
        </row>
        <row r="287">
          <cell r="A287" t="str">
            <v>HL/2799/00</v>
          </cell>
          <cell r="B287" t="str">
            <v>Land between Butterstile Close and Hilton Lane, Prestwich, Manchester, M25 9RS</v>
          </cell>
          <cell r="C287" t="str">
            <v>Residential</v>
          </cell>
          <cell r="D287" t="str">
            <v>Land Supply 2018</v>
          </cell>
          <cell r="E287">
            <v>0.13618</v>
          </cell>
          <cell r="F287">
            <v>0</v>
          </cell>
          <cell r="G287">
            <v>0</v>
          </cell>
          <cell r="H287">
            <v>0</v>
          </cell>
          <cell r="I287">
            <v>0.13618</v>
          </cell>
          <cell r="J287">
            <v>0</v>
          </cell>
          <cell r="K287">
            <v>0</v>
          </cell>
          <cell r="L287">
            <v>0</v>
          </cell>
          <cell r="M287">
            <v>100</v>
          </cell>
          <cell r="O287">
            <v>0</v>
          </cell>
          <cell r="Q287">
            <v>0</v>
          </cell>
          <cell r="R287">
            <v>0</v>
          </cell>
          <cell r="S287">
            <v>0</v>
          </cell>
          <cell r="T287">
            <v>0</v>
          </cell>
          <cell r="U287">
            <v>0</v>
          </cell>
          <cell r="V287">
            <v>0</v>
          </cell>
          <cell r="W287">
            <v>0</v>
          </cell>
          <cell r="X287" t="str">
            <v>Not Modelled</v>
          </cell>
          <cell r="Y287" t="str">
            <v>N/A</v>
          </cell>
          <cell r="Z287">
            <v>0</v>
          </cell>
          <cell r="AA287">
            <v>0</v>
          </cell>
          <cell r="AB287">
            <v>0</v>
          </cell>
          <cell r="AC287">
            <v>0</v>
          </cell>
          <cell r="AD287">
            <v>0</v>
          </cell>
          <cell r="AE287">
            <v>0</v>
          </cell>
          <cell r="AF287">
            <v>0</v>
          </cell>
          <cell r="AG287">
            <v>0</v>
          </cell>
          <cell r="AH287">
            <v>0.136180294999</v>
          </cell>
          <cell r="AI287">
            <v>0</v>
          </cell>
          <cell r="AJ287">
            <v>0</v>
          </cell>
        </row>
        <row r="288">
          <cell r="A288" t="str">
            <v>HL/2800/00</v>
          </cell>
          <cell r="B288" t="str">
            <v>112-114 Water Street, Radcliffe, Manchester, M26 4BE</v>
          </cell>
          <cell r="C288" t="str">
            <v>Residential</v>
          </cell>
          <cell r="D288" t="str">
            <v>Land Supply 2018</v>
          </cell>
          <cell r="E288">
            <v>1.45308E-2</v>
          </cell>
          <cell r="F288">
            <v>0</v>
          </cell>
          <cell r="G288">
            <v>0</v>
          </cell>
          <cell r="H288">
            <v>0</v>
          </cell>
          <cell r="I288">
            <v>1.45308E-2</v>
          </cell>
          <cell r="J288">
            <v>0</v>
          </cell>
          <cell r="K288">
            <v>0</v>
          </cell>
          <cell r="L288">
            <v>0</v>
          </cell>
          <cell r="M288">
            <v>100</v>
          </cell>
          <cell r="O288">
            <v>1.6083905474900001E-3</v>
          </cell>
          <cell r="Q288">
            <v>1.6083905474900001E-3</v>
          </cell>
          <cell r="R288">
            <v>0</v>
          </cell>
          <cell r="S288">
            <v>11.06883686713739</v>
          </cell>
          <cell r="T288">
            <v>11.06883686713739</v>
          </cell>
          <cell r="U288">
            <v>0</v>
          </cell>
          <cell r="V288">
            <v>0</v>
          </cell>
          <cell r="W288">
            <v>0</v>
          </cell>
          <cell r="X288" t="str">
            <v>Not Modelled</v>
          </cell>
          <cell r="Y288" t="str">
            <v>N/A</v>
          </cell>
          <cell r="Z288">
            <v>0</v>
          </cell>
          <cell r="AA288">
            <v>0</v>
          </cell>
          <cell r="AB288">
            <v>0</v>
          </cell>
          <cell r="AC288">
            <v>0</v>
          </cell>
          <cell r="AD288">
            <v>0</v>
          </cell>
          <cell r="AE288">
            <v>0</v>
          </cell>
          <cell r="AF288">
            <v>0</v>
          </cell>
          <cell r="AG288">
            <v>0</v>
          </cell>
          <cell r="AH288">
            <v>1.45308249993E-2</v>
          </cell>
          <cell r="AI288">
            <v>0</v>
          </cell>
          <cell r="AJ288">
            <v>0</v>
          </cell>
        </row>
        <row r="289">
          <cell r="A289" t="str">
            <v>HL/2802/00</v>
          </cell>
          <cell r="B289" t="str">
            <v>Higher Ash Barn, Hawkshaw Lane, Tottington, Bury, BL8 4LD</v>
          </cell>
          <cell r="C289" t="str">
            <v>Residential</v>
          </cell>
          <cell r="D289" t="str">
            <v>Land Supply 2018</v>
          </cell>
          <cell r="E289">
            <v>0.119986</v>
          </cell>
          <cell r="F289">
            <v>0</v>
          </cell>
          <cell r="G289">
            <v>0</v>
          </cell>
          <cell r="H289">
            <v>0</v>
          </cell>
          <cell r="I289">
            <v>0.119986</v>
          </cell>
          <cell r="J289">
            <v>0</v>
          </cell>
          <cell r="K289">
            <v>0</v>
          </cell>
          <cell r="L289">
            <v>0</v>
          </cell>
          <cell r="M289">
            <v>100</v>
          </cell>
          <cell r="O289">
            <v>0</v>
          </cell>
          <cell r="Q289">
            <v>0</v>
          </cell>
          <cell r="R289">
            <v>0</v>
          </cell>
          <cell r="S289">
            <v>0</v>
          </cell>
          <cell r="T289">
            <v>0</v>
          </cell>
          <cell r="U289">
            <v>0</v>
          </cell>
          <cell r="V289">
            <v>0</v>
          </cell>
          <cell r="W289">
            <v>0</v>
          </cell>
          <cell r="X289" t="str">
            <v>Not Modelled</v>
          </cell>
          <cell r="Y289" t="str">
            <v>N/A</v>
          </cell>
          <cell r="Z289">
            <v>0</v>
          </cell>
          <cell r="AA289">
            <v>0</v>
          </cell>
          <cell r="AB289">
            <v>0</v>
          </cell>
          <cell r="AC289">
            <v>0</v>
          </cell>
          <cell r="AD289">
            <v>0</v>
          </cell>
          <cell r="AE289">
            <v>8.5256911169399999E-2</v>
          </cell>
          <cell r="AF289">
            <v>0</v>
          </cell>
          <cell r="AG289">
            <v>8.5566591573599998E-2</v>
          </cell>
          <cell r="AH289">
            <v>0</v>
          </cell>
          <cell r="AI289">
            <v>0.119985985002</v>
          </cell>
          <cell r="AJ289">
            <v>0</v>
          </cell>
        </row>
        <row r="290">
          <cell r="A290" t="str">
            <v>HL/2803/00</v>
          </cell>
          <cell r="B290" t="str">
            <v>27 Bury New Road, Prestwich, Manchester, M25 9JY</v>
          </cell>
          <cell r="C290" t="str">
            <v>Residential</v>
          </cell>
          <cell r="D290" t="str">
            <v>Land Supply 2018</v>
          </cell>
          <cell r="E290">
            <v>3.5136399999999998E-2</v>
          </cell>
          <cell r="F290">
            <v>0</v>
          </cell>
          <cell r="G290">
            <v>0</v>
          </cell>
          <cell r="H290">
            <v>0</v>
          </cell>
          <cell r="I290">
            <v>3.5136399999999998E-2</v>
          </cell>
          <cell r="J290">
            <v>0</v>
          </cell>
          <cell r="K290">
            <v>0</v>
          </cell>
          <cell r="L290">
            <v>0</v>
          </cell>
          <cell r="M290">
            <v>100</v>
          </cell>
          <cell r="O290">
            <v>0</v>
          </cell>
          <cell r="Q290">
            <v>0</v>
          </cell>
          <cell r="R290">
            <v>0</v>
          </cell>
          <cell r="S290">
            <v>0</v>
          </cell>
          <cell r="T290">
            <v>0</v>
          </cell>
          <cell r="U290">
            <v>0</v>
          </cell>
          <cell r="V290">
            <v>0</v>
          </cell>
          <cell r="W290">
            <v>0</v>
          </cell>
          <cell r="X290" t="str">
            <v>Not Modelled</v>
          </cell>
          <cell r="Y290" t="str">
            <v>N/A</v>
          </cell>
          <cell r="Z290">
            <v>0</v>
          </cell>
          <cell r="AA290">
            <v>0</v>
          </cell>
          <cell r="AB290">
            <v>0</v>
          </cell>
          <cell r="AC290">
            <v>0</v>
          </cell>
          <cell r="AD290">
            <v>0</v>
          </cell>
          <cell r="AE290">
            <v>0</v>
          </cell>
          <cell r="AF290">
            <v>0</v>
          </cell>
          <cell r="AG290">
            <v>0</v>
          </cell>
          <cell r="AH290">
            <v>3.51363750005E-2</v>
          </cell>
          <cell r="AI290">
            <v>0</v>
          </cell>
          <cell r="AJ290">
            <v>0</v>
          </cell>
        </row>
        <row r="291">
          <cell r="A291" t="str">
            <v>HL/2807/00</v>
          </cell>
          <cell r="B291" t="str">
            <v>Garage site off Hewart Drive, Bury, BL9 7NF</v>
          </cell>
          <cell r="C291" t="str">
            <v>Residential</v>
          </cell>
          <cell r="D291" t="str">
            <v>Land Supply 2018</v>
          </cell>
          <cell r="E291">
            <v>7.9547699999999999E-2</v>
          </cell>
          <cell r="F291">
            <v>0</v>
          </cell>
          <cell r="G291">
            <v>0</v>
          </cell>
          <cell r="H291">
            <v>0</v>
          </cell>
          <cell r="I291">
            <v>7.9547699999999999E-2</v>
          </cell>
          <cell r="J291">
            <v>0</v>
          </cell>
          <cell r="K291">
            <v>0</v>
          </cell>
          <cell r="L291">
            <v>0</v>
          </cell>
          <cell r="M291">
            <v>100</v>
          </cell>
          <cell r="O291">
            <v>0</v>
          </cell>
          <cell r="Q291">
            <v>0</v>
          </cell>
          <cell r="R291">
            <v>0</v>
          </cell>
          <cell r="S291">
            <v>0</v>
          </cell>
          <cell r="T291">
            <v>0</v>
          </cell>
          <cell r="U291">
            <v>0</v>
          </cell>
          <cell r="V291">
            <v>7.9547749998800002E-2</v>
          </cell>
          <cell r="W291">
            <v>100.00006285386</v>
          </cell>
          <cell r="X291" t="str">
            <v>Not Modelled</v>
          </cell>
          <cell r="Y291" t="str">
            <v>N/A</v>
          </cell>
          <cell r="Z291">
            <v>0</v>
          </cell>
          <cell r="AA291">
            <v>0</v>
          </cell>
          <cell r="AB291">
            <v>0</v>
          </cell>
          <cell r="AC291">
            <v>0</v>
          </cell>
          <cell r="AD291">
            <v>0</v>
          </cell>
          <cell r="AE291">
            <v>2.1996084526099999E-3</v>
          </cell>
          <cell r="AF291">
            <v>0</v>
          </cell>
          <cell r="AG291">
            <v>0</v>
          </cell>
          <cell r="AH291">
            <v>7.9547749998800002E-2</v>
          </cell>
          <cell r="AI291">
            <v>0</v>
          </cell>
          <cell r="AJ291">
            <v>0</v>
          </cell>
        </row>
        <row r="292">
          <cell r="A292" t="str">
            <v>HL/2811/00</v>
          </cell>
          <cell r="B292" t="str">
            <v>Garage site at land between18 &amp; 24 Bradley Fold Road, Ainsworth, Bolton, BL2 5QD</v>
          </cell>
          <cell r="C292" t="str">
            <v>Residential</v>
          </cell>
          <cell r="D292" t="str">
            <v>Land Supply 2018</v>
          </cell>
          <cell r="E292">
            <v>1.25583E-2</v>
          </cell>
          <cell r="F292">
            <v>0</v>
          </cell>
          <cell r="G292">
            <v>0</v>
          </cell>
          <cell r="H292">
            <v>0</v>
          </cell>
          <cell r="I292">
            <v>1.25583E-2</v>
          </cell>
          <cell r="J292">
            <v>0</v>
          </cell>
          <cell r="K292">
            <v>0</v>
          </cell>
          <cell r="L292">
            <v>0</v>
          </cell>
          <cell r="M292">
            <v>100</v>
          </cell>
          <cell r="O292">
            <v>0</v>
          </cell>
          <cell r="Q292">
            <v>0</v>
          </cell>
          <cell r="R292">
            <v>0</v>
          </cell>
          <cell r="S292">
            <v>0</v>
          </cell>
          <cell r="T292">
            <v>0</v>
          </cell>
          <cell r="U292">
            <v>0</v>
          </cell>
          <cell r="V292">
            <v>0</v>
          </cell>
          <cell r="W292">
            <v>0</v>
          </cell>
          <cell r="X292" t="str">
            <v>Not Modelled</v>
          </cell>
          <cell r="Y292" t="str">
            <v>N/A</v>
          </cell>
          <cell r="Z292">
            <v>0</v>
          </cell>
          <cell r="AA292">
            <v>0</v>
          </cell>
          <cell r="AB292">
            <v>0</v>
          </cell>
          <cell r="AC292">
            <v>0</v>
          </cell>
          <cell r="AD292">
            <v>0</v>
          </cell>
          <cell r="AE292">
            <v>0</v>
          </cell>
          <cell r="AF292">
            <v>0</v>
          </cell>
          <cell r="AG292">
            <v>0</v>
          </cell>
          <cell r="AH292">
            <v>1.2558315001200001E-2</v>
          </cell>
          <cell r="AI292">
            <v>0</v>
          </cell>
          <cell r="AJ292">
            <v>0</v>
          </cell>
        </row>
        <row r="293">
          <cell r="A293" t="str">
            <v>HL/2812/00</v>
          </cell>
          <cell r="B293" t="str">
            <v>Land at side of 122 Venwood Road and 16 River View Close, Prestwich, Manchester, M25 9TE</v>
          </cell>
          <cell r="C293" t="str">
            <v>Residential</v>
          </cell>
          <cell r="D293" t="str">
            <v>Land Supply 2018</v>
          </cell>
          <cell r="E293">
            <v>3.4061000000000001E-2</v>
          </cell>
          <cell r="F293">
            <v>0</v>
          </cell>
          <cell r="G293">
            <v>0</v>
          </cell>
          <cell r="H293">
            <v>0</v>
          </cell>
          <cell r="I293">
            <v>3.4061000000000001E-2</v>
          </cell>
          <cell r="J293">
            <v>0</v>
          </cell>
          <cell r="K293">
            <v>0</v>
          </cell>
          <cell r="L293">
            <v>0</v>
          </cell>
          <cell r="M293">
            <v>100</v>
          </cell>
          <cell r="O293">
            <v>0</v>
          </cell>
          <cell r="Q293">
            <v>0</v>
          </cell>
          <cell r="R293">
            <v>0</v>
          </cell>
          <cell r="S293">
            <v>0</v>
          </cell>
          <cell r="T293">
            <v>0</v>
          </cell>
          <cell r="U293">
            <v>0</v>
          </cell>
          <cell r="V293">
            <v>0</v>
          </cell>
          <cell r="W293">
            <v>0</v>
          </cell>
          <cell r="X293" t="str">
            <v>Not Modelled</v>
          </cell>
          <cell r="Y293" t="str">
            <v>N/A</v>
          </cell>
          <cell r="Z293">
            <v>0</v>
          </cell>
          <cell r="AA293">
            <v>0</v>
          </cell>
          <cell r="AB293">
            <v>0</v>
          </cell>
          <cell r="AC293">
            <v>0</v>
          </cell>
          <cell r="AD293">
            <v>0</v>
          </cell>
          <cell r="AE293">
            <v>0</v>
          </cell>
          <cell r="AF293">
            <v>0</v>
          </cell>
          <cell r="AG293">
            <v>0</v>
          </cell>
          <cell r="AH293">
            <v>3.4060949998899998E-2</v>
          </cell>
          <cell r="AI293">
            <v>0</v>
          </cell>
          <cell r="AJ293">
            <v>0</v>
          </cell>
        </row>
        <row r="294">
          <cell r="A294" t="str">
            <v>HL/2814/00</v>
          </cell>
          <cell r="B294" t="str">
            <v>Land at side of 35 Rainsough Brow /Flashfields, Prestwich, Manchester, M25 9XW</v>
          </cell>
          <cell r="C294" t="str">
            <v>Residential</v>
          </cell>
          <cell r="D294" t="str">
            <v>Land Supply 2018</v>
          </cell>
          <cell r="E294">
            <v>9.2599000000000001E-2</v>
          </cell>
          <cell r="F294">
            <v>0</v>
          </cell>
          <cell r="G294">
            <v>0</v>
          </cell>
          <cell r="H294">
            <v>0</v>
          </cell>
          <cell r="I294">
            <v>9.2599000000000001E-2</v>
          </cell>
          <cell r="J294">
            <v>0</v>
          </cell>
          <cell r="K294">
            <v>0</v>
          </cell>
          <cell r="L294">
            <v>0</v>
          </cell>
          <cell r="M294">
            <v>100</v>
          </cell>
          <cell r="O294">
            <v>1.1999999999999999E-3</v>
          </cell>
          <cell r="Q294">
            <v>0</v>
          </cell>
          <cell r="R294">
            <v>0</v>
          </cell>
          <cell r="S294">
            <v>1.2959103230056479</v>
          </cell>
          <cell r="T294">
            <v>0</v>
          </cell>
          <cell r="U294">
            <v>0</v>
          </cell>
          <cell r="V294">
            <v>0</v>
          </cell>
          <cell r="W294">
            <v>0</v>
          </cell>
          <cell r="X294" t="str">
            <v>Not Modelled</v>
          </cell>
          <cell r="Y294" t="str">
            <v>N/A</v>
          </cell>
          <cell r="Z294">
            <v>0</v>
          </cell>
          <cell r="AA294">
            <v>0</v>
          </cell>
          <cell r="AB294">
            <v>0</v>
          </cell>
          <cell r="AC294">
            <v>0</v>
          </cell>
          <cell r="AD294">
            <v>0</v>
          </cell>
          <cell r="AE294">
            <v>0</v>
          </cell>
          <cell r="AF294">
            <v>0</v>
          </cell>
          <cell r="AG294">
            <v>0</v>
          </cell>
          <cell r="AH294">
            <v>9.2598989998499998E-2</v>
          </cell>
          <cell r="AI294">
            <v>0</v>
          </cell>
          <cell r="AJ294">
            <v>0</v>
          </cell>
        </row>
        <row r="295">
          <cell r="A295" t="str">
            <v>HL/2819/00</v>
          </cell>
          <cell r="B295" t="str">
            <v>215 Walmersley Road, Bury, BL9 5DF</v>
          </cell>
          <cell r="C295" t="str">
            <v>Residential</v>
          </cell>
          <cell r="D295" t="str">
            <v>Land Supply 2018</v>
          </cell>
          <cell r="E295">
            <v>2.2391999999999999E-2</v>
          </cell>
          <cell r="F295">
            <v>0</v>
          </cell>
          <cell r="G295">
            <v>0</v>
          </cell>
          <cell r="H295">
            <v>0</v>
          </cell>
          <cell r="I295">
            <v>2.2391999999999999E-2</v>
          </cell>
          <cell r="J295">
            <v>0</v>
          </cell>
          <cell r="K295">
            <v>0</v>
          </cell>
          <cell r="L295">
            <v>0</v>
          </cell>
          <cell r="M295">
            <v>100</v>
          </cell>
          <cell r="O295">
            <v>0</v>
          </cell>
          <cell r="Q295">
            <v>0</v>
          </cell>
          <cell r="R295">
            <v>0</v>
          </cell>
          <cell r="S295">
            <v>0</v>
          </cell>
          <cell r="T295">
            <v>0</v>
          </cell>
          <cell r="U295">
            <v>0</v>
          </cell>
          <cell r="V295">
            <v>0</v>
          </cell>
          <cell r="W295">
            <v>0</v>
          </cell>
          <cell r="X295" t="str">
            <v>Not Modelled</v>
          </cell>
          <cell r="Y295" t="str">
            <v>N/A</v>
          </cell>
          <cell r="Z295">
            <v>0</v>
          </cell>
          <cell r="AA295">
            <v>0</v>
          </cell>
          <cell r="AB295">
            <v>0</v>
          </cell>
          <cell r="AC295">
            <v>0</v>
          </cell>
          <cell r="AD295">
            <v>0</v>
          </cell>
          <cell r="AE295">
            <v>0</v>
          </cell>
          <cell r="AF295">
            <v>0</v>
          </cell>
          <cell r="AG295">
            <v>0</v>
          </cell>
          <cell r="AH295">
            <v>2.2392000000600001E-2</v>
          </cell>
          <cell r="AI295">
            <v>0</v>
          </cell>
          <cell r="AJ295">
            <v>0</v>
          </cell>
        </row>
        <row r="296">
          <cell r="A296" t="str">
            <v>HL/2821/00</v>
          </cell>
          <cell r="B296" t="str">
            <v>6 School Street &amp; 99 Blackburn Street, Radcliffe, Manchester, M26 0AP</v>
          </cell>
          <cell r="C296" t="str">
            <v>Residential</v>
          </cell>
          <cell r="D296" t="str">
            <v>Land Supply 2018</v>
          </cell>
          <cell r="E296">
            <v>2.7868899999999999E-2</v>
          </cell>
          <cell r="F296">
            <v>0</v>
          </cell>
          <cell r="G296">
            <v>0</v>
          </cell>
          <cell r="H296">
            <v>0</v>
          </cell>
          <cell r="I296">
            <v>2.7868899999999999E-2</v>
          </cell>
          <cell r="J296">
            <v>0</v>
          </cell>
          <cell r="K296">
            <v>0</v>
          </cell>
          <cell r="L296">
            <v>0</v>
          </cell>
          <cell r="M296">
            <v>100</v>
          </cell>
          <cell r="O296">
            <v>0</v>
          </cell>
          <cell r="Q296">
            <v>0</v>
          </cell>
          <cell r="R296">
            <v>0</v>
          </cell>
          <cell r="S296">
            <v>0</v>
          </cell>
          <cell r="T296">
            <v>0</v>
          </cell>
          <cell r="U296">
            <v>0</v>
          </cell>
          <cell r="V296">
            <v>0</v>
          </cell>
          <cell r="W296">
            <v>0</v>
          </cell>
          <cell r="X296" t="str">
            <v>Not Modelled</v>
          </cell>
          <cell r="Y296" t="str">
            <v>N/A</v>
          </cell>
          <cell r="Z296">
            <v>0</v>
          </cell>
          <cell r="AA296">
            <v>0</v>
          </cell>
          <cell r="AB296">
            <v>0</v>
          </cell>
          <cell r="AC296">
            <v>0</v>
          </cell>
          <cell r="AD296">
            <v>0</v>
          </cell>
          <cell r="AE296">
            <v>0</v>
          </cell>
          <cell r="AF296">
            <v>0</v>
          </cell>
          <cell r="AG296">
            <v>0</v>
          </cell>
          <cell r="AH296">
            <v>2.7868874999499998E-2</v>
          </cell>
          <cell r="AI296">
            <v>0</v>
          </cell>
          <cell r="AJ296">
            <v>0</v>
          </cell>
        </row>
        <row r="297">
          <cell r="A297" t="str">
            <v>HL/2824/00</v>
          </cell>
          <cell r="B297" t="str">
            <v>Side of 64 Polefield Hall Road, Prestwich, Manchester, M25 2WW</v>
          </cell>
          <cell r="C297" t="str">
            <v>Residential</v>
          </cell>
          <cell r="D297" t="str">
            <v>Land Supply 2018</v>
          </cell>
          <cell r="E297">
            <v>3.6347299999999999E-2</v>
          </cell>
          <cell r="F297">
            <v>0</v>
          </cell>
          <cell r="G297">
            <v>0</v>
          </cell>
          <cell r="H297">
            <v>0</v>
          </cell>
          <cell r="I297">
            <v>3.6347299999999999E-2</v>
          </cell>
          <cell r="J297">
            <v>0</v>
          </cell>
          <cell r="K297">
            <v>0</v>
          </cell>
          <cell r="L297">
            <v>0</v>
          </cell>
          <cell r="M297">
            <v>100</v>
          </cell>
          <cell r="O297">
            <v>0</v>
          </cell>
          <cell r="Q297">
            <v>0</v>
          </cell>
          <cell r="R297">
            <v>0</v>
          </cell>
          <cell r="S297">
            <v>0</v>
          </cell>
          <cell r="T297">
            <v>0</v>
          </cell>
          <cell r="U297">
            <v>0</v>
          </cell>
          <cell r="V297">
            <v>0</v>
          </cell>
          <cell r="W297">
            <v>0</v>
          </cell>
          <cell r="X297" t="str">
            <v>Not Modelled</v>
          </cell>
          <cell r="Y297" t="str">
            <v>N/A</v>
          </cell>
          <cell r="Z297">
            <v>0</v>
          </cell>
          <cell r="AA297">
            <v>0</v>
          </cell>
          <cell r="AB297">
            <v>0</v>
          </cell>
          <cell r="AC297">
            <v>0</v>
          </cell>
          <cell r="AD297">
            <v>0</v>
          </cell>
          <cell r="AE297">
            <v>0</v>
          </cell>
          <cell r="AF297">
            <v>0</v>
          </cell>
          <cell r="AG297">
            <v>0</v>
          </cell>
          <cell r="AH297">
            <v>3.6347250000300001E-2</v>
          </cell>
          <cell r="AI297">
            <v>0</v>
          </cell>
          <cell r="AJ297">
            <v>0</v>
          </cell>
        </row>
        <row r="298">
          <cell r="A298" t="str">
            <v>HL/2825/00</v>
          </cell>
          <cell r="B298" t="str">
            <v>Hollymount Farm, Hollymount Lane, Tottington, Bury, BL8 4HP</v>
          </cell>
          <cell r="C298" t="str">
            <v>Residential</v>
          </cell>
          <cell r="D298" t="str">
            <v>Land Supply 2018</v>
          </cell>
          <cell r="E298">
            <v>0.56061099999999997</v>
          </cell>
          <cell r="F298">
            <v>0</v>
          </cell>
          <cell r="G298">
            <v>0</v>
          </cell>
          <cell r="H298">
            <v>5.2943004488600004E-3</v>
          </cell>
          <cell r="I298">
            <v>0.55531669955113994</v>
          </cell>
          <cell r="J298">
            <v>0</v>
          </cell>
          <cell r="K298">
            <v>0</v>
          </cell>
          <cell r="L298">
            <v>0.94438040795845979</v>
          </cell>
          <cell r="M298">
            <v>99.055619592041538</v>
          </cell>
          <cell r="O298">
            <v>0.1157091378112</v>
          </cell>
          <cell r="Q298">
            <v>8.6856437811200005E-2</v>
          </cell>
          <cell r="R298">
            <v>7.27422869143E-2</v>
          </cell>
          <cell r="S298">
            <v>20.639826512715594</v>
          </cell>
          <cell r="T298">
            <v>15.493174021059167</v>
          </cell>
          <cell r="U298">
            <v>12.975536854307176</v>
          </cell>
          <cell r="V298">
            <v>0</v>
          </cell>
          <cell r="W298">
            <v>0</v>
          </cell>
          <cell r="X298" t="str">
            <v>Not Modelled</v>
          </cell>
          <cell r="Y298" t="str">
            <v>N/A</v>
          </cell>
          <cell r="Z298">
            <v>6.6428688683599999E-3</v>
          </cell>
          <cell r="AA298">
            <v>0</v>
          </cell>
          <cell r="AB298">
            <v>0</v>
          </cell>
          <cell r="AC298">
            <v>0</v>
          </cell>
          <cell r="AD298">
            <v>0</v>
          </cell>
          <cell r="AE298">
            <v>0</v>
          </cell>
          <cell r="AF298">
            <v>1.8775868999700001E-2</v>
          </cell>
          <cell r="AG298">
            <v>0</v>
          </cell>
          <cell r="AH298">
            <v>0.56061078498899997</v>
          </cell>
          <cell r="AI298">
            <v>0</v>
          </cell>
          <cell r="AJ298">
            <v>5.76616462465E-3</v>
          </cell>
        </row>
        <row r="299">
          <cell r="A299" t="str">
            <v>HL/2826/00</v>
          </cell>
          <cell r="B299" t="str">
            <v>Lake Hill, Walshaw Road, Bury, BL8 1PT</v>
          </cell>
          <cell r="C299" t="str">
            <v>Residential</v>
          </cell>
          <cell r="D299" t="str">
            <v>Land Supply 2018</v>
          </cell>
          <cell r="E299">
            <v>0.99297299999999999</v>
          </cell>
          <cell r="F299">
            <v>0</v>
          </cell>
          <cell r="G299">
            <v>0</v>
          </cell>
          <cell r="H299">
            <v>0</v>
          </cell>
          <cell r="I299">
            <v>0.99297299999999999</v>
          </cell>
          <cell r="J299">
            <v>0</v>
          </cell>
          <cell r="K299">
            <v>0</v>
          </cell>
          <cell r="L299">
            <v>0</v>
          </cell>
          <cell r="M299">
            <v>100</v>
          </cell>
          <cell r="O299">
            <v>8.8525527863799996E-2</v>
          </cell>
          <cell r="Q299">
            <v>7.5956127863800002E-2</v>
          </cell>
          <cell r="R299">
            <v>3.2688707747000001E-2</v>
          </cell>
          <cell r="S299">
            <v>8.9151998960495398</v>
          </cell>
          <cell r="T299">
            <v>7.6493648733449948</v>
          </cell>
          <cell r="U299">
            <v>3.2920036845916254</v>
          </cell>
          <cell r="V299">
            <v>0</v>
          </cell>
          <cell r="W299">
            <v>0</v>
          </cell>
          <cell r="X299" t="str">
            <v>Not Modelled</v>
          </cell>
          <cell r="Y299" t="str">
            <v>N/A</v>
          </cell>
          <cell r="Z299">
            <v>0</v>
          </cell>
          <cell r="AA299">
            <v>0</v>
          </cell>
          <cell r="AB299">
            <v>0</v>
          </cell>
          <cell r="AC299">
            <v>0</v>
          </cell>
          <cell r="AD299">
            <v>1.09811729065E-3</v>
          </cell>
          <cell r="AE299">
            <v>0.48519724915700002</v>
          </cell>
          <cell r="AF299">
            <v>0</v>
          </cell>
          <cell r="AG299">
            <v>0</v>
          </cell>
          <cell r="AH299">
            <v>5.1422817699799998E-2</v>
          </cell>
          <cell r="AI299">
            <v>0</v>
          </cell>
          <cell r="AJ299">
            <v>0</v>
          </cell>
        </row>
        <row r="300">
          <cell r="A300" t="str">
            <v>HL/2827/00</v>
          </cell>
          <cell r="B300" t="str">
            <v>Harper Fold Farm, Lavender Street, Radcliffe, Manchester, M26 3TJ</v>
          </cell>
          <cell r="C300" t="str">
            <v>Residential</v>
          </cell>
          <cell r="D300" t="str">
            <v>Land Supply 2018</v>
          </cell>
          <cell r="E300">
            <v>0.30013800000000002</v>
          </cell>
          <cell r="F300">
            <v>0</v>
          </cell>
          <cell r="G300">
            <v>0</v>
          </cell>
          <cell r="H300">
            <v>0</v>
          </cell>
          <cell r="I300">
            <v>0.30013800000000002</v>
          </cell>
          <cell r="J300">
            <v>0</v>
          </cell>
          <cell r="K300">
            <v>0</v>
          </cell>
          <cell r="L300">
            <v>0</v>
          </cell>
          <cell r="M300">
            <v>100</v>
          </cell>
          <cell r="O300">
            <v>2.16390771580263E-2</v>
          </cell>
          <cell r="Q300">
            <v>2.8777158026300002E-5</v>
          </cell>
          <cell r="R300">
            <v>0</v>
          </cell>
          <cell r="S300">
            <v>7.2097092530856806</v>
          </cell>
          <cell r="T300">
            <v>9.5879755400182579E-3</v>
          </cell>
          <cell r="U300">
            <v>0</v>
          </cell>
          <cell r="V300">
            <v>0</v>
          </cell>
          <cell r="W300">
            <v>0</v>
          </cell>
          <cell r="X300" t="str">
            <v>Not Modelled</v>
          </cell>
          <cell r="Y300" t="str">
            <v>N/A</v>
          </cell>
          <cell r="Z300">
            <v>0</v>
          </cell>
          <cell r="AA300">
            <v>0</v>
          </cell>
          <cell r="AB300">
            <v>0</v>
          </cell>
          <cell r="AC300">
            <v>0</v>
          </cell>
          <cell r="AD300">
            <v>1.3884171488899999E-2</v>
          </cell>
          <cell r="AE300">
            <v>0.142949411729</v>
          </cell>
          <cell r="AF300">
            <v>0</v>
          </cell>
          <cell r="AG300">
            <v>0</v>
          </cell>
          <cell r="AH300">
            <v>0.300138244996</v>
          </cell>
          <cell r="AI300">
            <v>0</v>
          </cell>
          <cell r="AJ300">
            <v>0</v>
          </cell>
        </row>
        <row r="301">
          <cell r="A301" t="str">
            <v>HL/2828/00</v>
          </cell>
          <cell r="B301" t="str">
            <v>Kenyons Farm, 300 Bolton Road, Tottington, Bury, BL8 4JN</v>
          </cell>
          <cell r="C301" t="str">
            <v>Residential</v>
          </cell>
          <cell r="D301" t="str">
            <v>Land Supply 2018</v>
          </cell>
          <cell r="E301">
            <v>3.0242499999999999E-2</v>
          </cell>
          <cell r="F301">
            <v>0</v>
          </cell>
          <cell r="G301">
            <v>0</v>
          </cell>
          <cell r="H301">
            <v>0</v>
          </cell>
          <cell r="I301">
            <v>3.0242499999999999E-2</v>
          </cell>
          <cell r="J301">
            <v>0</v>
          </cell>
          <cell r="K301">
            <v>0</v>
          </cell>
          <cell r="L301">
            <v>0</v>
          </cell>
          <cell r="M301">
            <v>100</v>
          </cell>
          <cell r="O301">
            <v>0</v>
          </cell>
          <cell r="Q301">
            <v>0</v>
          </cell>
          <cell r="R301">
            <v>0</v>
          </cell>
          <cell r="S301">
            <v>0</v>
          </cell>
          <cell r="T301">
            <v>0</v>
          </cell>
          <cell r="U301">
            <v>0</v>
          </cell>
          <cell r="V301">
            <v>0</v>
          </cell>
          <cell r="W301">
            <v>0</v>
          </cell>
          <cell r="X301" t="str">
            <v>Not Modelled</v>
          </cell>
          <cell r="Y301" t="str">
            <v>N/A</v>
          </cell>
          <cell r="Z301">
            <v>0</v>
          </cell>
          <cell r="AA301">
            <v>0</v>
          </cell>
          <cell r="AB301">
            <v>0</v>
          </cell>
          <cell r="AC301">
            <v>0</v>
          </cell>
          <cell r="AD301">
            <v>0</v>
          </cell>
          <cell r="AE301">
            <v>3.0242469998699999E-2</v>
          </cell>
          <cell r="AF301">
            <v>0</v>
          </cell>
          <cell r="AG301">
            <v>0</v>
          </cell>
          <cell r="AH301">
            <v>3.0242469998699999E-2</v>
          </cell>
          <cell r="AI301">
            <v>0</v>
          </cell>
          <cell r="AJ301">
            <v>0</v>
          </cell>
        </row>
        <row r="302">
          <cell r="A302" t="str">
            <v>HL/2829/00</v>
          </cell>
          <cell r="B302" t="str">
            <v>Land at side of 13 Starling Road, Radcliffe, Manchester, M26 4LW</v>
          </cell>
          <cell r="C302" t="str">
            <v>Residential</v>
          </cell>
          <cell r="D302" t="str">
            <v>Land Supply 2018</v>
          </cell>
          <cell r="E302">
            <v>3.1977999999999999E-2</v>
          </cell>
          <cell r="F302">
            <v>0</v>
          </cell>
          <cell r="G302">
            <v>0</v>
          </cell>
          <cell r="H302">
            <v>0</v>
          </cell>
          <cell r="I302">
            <v>3.1977999999999999E-2</v>
          </cell>
          <cell r="J302">
            <v>0</v>
          </cell>
          <cell r="K302">
            <v>0</v>
          </cell>
          <cell r="L302">
            <v>0</v>
          </cell>
          <cell r="M302">
            <v>100</v>
          </cell>
          <cell r="O302">
            <v>0</v>
          </cell>
          <cell r="Q302">
            <v>0</v>
          </cell>
          <cell r="R302">
            <v>0</v>
          </cell>
          <cell r="S302">
            <v>0</v>
          </cell>
          <cell r="T302">
            <v>0</v>
          </cell>
          <cell r="U302">
            <v>0</v>
          </cell>
          <cell r="V302">
            <v>0</v>
          </cell>
          <cell r="W302">
            <v>0</v>
          </cell>
          <cell r="X302" t="str">
            <v>Not Modelled</v>
          </cell>
          <cell r="Y302" t="str">
            <v>N/A</v>
          </cell>
          <cell r="Z302">
            <v>0</v>
          </cell>
          <cell r="AA302">
            <v>0</v>
          </cell>
          <cell r="AB302">
            <v>0</v>
          </cell>
          <cell r="AC302">
            <v>0</v>
          </cell>
          <cell r="AD302">
            <v>0</v>
          </cell>
          <cell r="AE302">
            <v>0</v>
          </cell>
          <cell r="AF302">
            <v>0</v>
          </cell>
          <cell r="AG302">
            <v>0</v>
          </cell>
          <cell r="AH302">
            <v>3.1977979998900001E-2</v>
          </cell>
          <cell r="AI302">
            <v>0</v>
          </cell>
          <cell r="AJ302">
            <v>0</v>
          </cell>
        </row>
        <row r="303">
          <cell r="A303" t="str">
            <v>HL/2830/00</v>
          </cell>
          <cell r="B303" t="str">
            <v>2 Wallwork Street, Radcliffe, Manchester, M26 4AN</v>
          </cell>
          <cell r="C303" t="str">
            <v>Residential</v>
          </cell>
          <cell r="D303" t="str">
            <v>Land Supply 2018</v>
          </cell>
          <cell r="E303">
            <v>6.7745000000000001E-3</v>
          </cell>
          <cell r="F303">
            <v>0</v>
          </cell>
          <cell r="G303">
            <v>0</v>
          </cell>
          <cell r="H303">
            <v>0</v>
          </cell>
          <cell r="I303">
            <v>6.7745000000000001E-3</v>
          </cell>
          <cell r="J303">
            <v>0</v>
          </cell>
          <cell r="K303">
            <v>0</v>
          </cell>
          <cell r="L303">
            <v>0</v>
          </cell>
          <cell r="M303">
            <v>100</v>
          </cell>
          <cell r="O303">
            <v>0</v>
          </cell>
          <cell r="Q303">
            <v>0</v>
          </cell>
          <cell r="R303">
            <v>0</v>
          </cell>
          <cell r="S303">
            <v>0</v>
          </cell>
          <cell r="T303">
            <v>0</v>
          </cell>
          <cell r="U303">
            <v>0</v>
          </cell>
          <cell r="V303">
            <v>0</v>
          </cell>
          <cell r="W303">
            <v>0</v>
          </cell>
          <cell r="X303" t="str">
            <v>Not Modelled</v>
          </cell>
          <cell r="Y303" t="str">
            <v>N/A</v>
          </cell>
          <cell r="Z303">
            <v>0</v>
          </cell>
          <cell r="AA303">
            <v>0</v>
          </cell>
          <cell r="AB303">
            <v>0</v>
          </cell>
          <cell r="AC303">
            <v>0</v>
          </cell>
          <cell r="AD303">
            <v>0</v>
          </cell>
          <cell r="AE303">
            <v>0</v>
          </cell>
          <cell r="AF303">
            <v>0</v>
          </cell>
          <cell r="AG303">
            <v>0</v>
          </cell>
          <cell r="AH303">
            <v>6.7745000003700002E-3</v>
          </cell>
          <cell r="AI303">
            <v>0</v>
          </cell>
          <cell r="AJ303">
            <v>0</v>
          </cell>
        </row>
        <row r="304">
          <cell r="A304" t="str">
            <v>HL/2833/00</v>
          </cell>
          <cell r="B304" t="str">
            <v>258 Whalley Road and Adjacent Land, Shuttleworth, Ramsbottom, Bury, BL0 0EF</v>
          </cell>
          <cell r="C304" t="str">
            <v>Residential</v>
          </cell>
          <cell r="D304" t="str">
            <v>Land Supply 2018</v>
          </cell>
          <cell r="E304">
            <v>2.10067E-2</v>
          </cell>
          <cell r="F304">
            <v>0</v>
          </cell>
          <cell r="G304">
            <v>0</v>
          </cell>
          <cell r="H304">
            <v>0</v>
          </cell>
          <cell r="I304">
            <v>2.10067E-2</v>
          </cell>
          <cell r="J304">
            <v>0</v>
          </cell>
          <cell r="K304">
            <v>0</v>
          </cell>
          <cell r="L304">
            <v>0</v>
          </cell>
          <cell r="M304">
            <v>100</v>
          </cell>
          <cell r="O304">
            <v>6.7768400000000001E-4</v>
          </cell>
          <cell r="Q304">
            <v>0</v>
          </cell>
          <cell r="R304">
            <v>0</v>
          </cell>
          <cell r="S304">
            <v>3.2260374071129685</v>
          </cell>
          <cell r="T304">
            <v>0</v>
          </cell>
          <cell r="U304">
            <v>0</v>
          </cell>
          <cell r="V304">
            <v>0</v>
          </cell>
          <cell r="W304">
            <v>0</v>
          </cell>
          <cell r="X304" t="str">
            <v>Not Modelled</v>
          </cell>
          <cell r="Y304" t="str">
            <v>N/A</v>
          </cell>
          <cell r="Z304">
            <v>0</v>
          </cell>
          <cell r="AA304">
            <v>0</v>
          </cell>
          <cell r="AB304">
            <v>0</v>
          </cell>
          <cell r="AC304">
            <v>0</v>
          </cell>
          <cell r="AD304">
            <v>0</v>
          </cell>
          <cell r="AE304">
            <v>2.1006699999200001E-2</v>
          </cell>
          <cell r="AF304">
            <v>0</v>
          </cell>
          <cell r="AG304">
            <v>0</v>
          </cell>
          <cell r="AH304">
            <v>2.1006699999200001E-2</v>
          </cell>
          <cell r="AI304">
            <v>0</v>
          </cell>
          <cell r="AJ304">
            <v>0</v>
          </cell>
        </row>
        <row r="305">
          <cell r="A305" t="str">
            <v>HL/2834/00</v>
          </cell>
          <cell r="B305" t="str">
            <v>Top Height Farm, 90a Watling Street, Tottington, Bury, BL8 3QW</v>
          </cell>
          <cell r="C305" t="str">
            <v>Residential</v>
          </cell>
          <cell r="D305" t="str">
            <v>Land Supply 2018</v>
          </cell>
          <cell r="E305">
            <v>0.10577</v>
          </cell>
          <cell r="F305">
            <v>0</v>
          </cell>
          <cell r="G305">
            <v>0</v>
          </cell>
          <cell r="H305">
            <v>0</v>
          </cell>
          <cell r="I305">
            <v>0.10577</v>
          </cell>
          <cell r="J305">
            <v>0</v>
          </cell>
          <cell r="K305">
            <v>0</v>
          </cell>
          <cell r="L305">
            <v>0</v>
          </cell>
          <cell r="M305">
            <v>100</v>
          </cell>
          <cell r="O305">
            <v>0</v>
          </cell>
          <cell r="Q305">
            <v>0</v>
          </cell>
          <cell r="R305">
            <v>0</v>
          </cell>
          <cell r="S305">
            <v>0</v>
          </cell>
          <cell r="T305">
            <v>0</v>
          </cell>
          <cell r="U305">
            <v>0</v>
          </cell>
          <cell r="V305">
            <v>0</v>
          </cell>
          <cell r="W305">
            <v>0</v>
          </cell>
          <cell r="X305" t="str">
            <v>Not Modelled</v>
          </cell>
          <cell r="Y305" t="str">
            <v>N/A</v>
          </cell>
          <cell r="Z305">
            <v>0</v>
          </cell>
          <cell r="AA305">
            <v>0</v>
          </cell>
          <cell r="AB305">
            <v>0</v>
          </cell>
          <cell r="AC305">
            <v>0</v>
          </cell>
          <cell r="AD305">
            <v>0</v>
          </cell>
          <cell r="AE305">
            <v>0</v>
          </cell>
          <cell r="AF305">
            <v>0</v>
          </cell>
          <cell r="AG305">
            <v>0</v>
          </cell>
          <cell r="AH305">
            <v>0.10577010999899999</v>
          </cell>
          <cell r="AI305">
            <v>0</v>
          </cell>
          <cell r="AJ305">
            <v>0</v>
          </cell>
        </row>
        <row r="306">
          <cell r="A306" t="str">
            <v>HL/2836/00</v>
          </cell>
          <cell r="B306" t="str">
            <v>2 Cook Street, Bury, BL9 0RP</v>
          </cell>
          <cell r="C306" t="str">
            <v>Residential</v>
          </cell>
          <cell r="D306" t="str">
            <v>Land Supply 2018</v>
          </cell>
          <cell r="E306">
            <v>0.16298499999999999</v>
          </cell>
          <cell r="F306">
            <v>0</v>
          </cell>
          <cell r="G306">
            <v>0</v>
          </cell>
          <cell r="H306">
            <v>0</v>
          </cell>
          <cell r="I306">
            <v>0.16298499999999999</v>
          </cell>
          <cell r="J306">
            <v>0</v>
          </cell>
          <cell r="K306">
            <v>0</v>
          </cell>
          <cell r="L306">
            <v>0</v>
          </cell>
          <cell r="M306">
            <v>100</v>
          </cell>
          <cell r="O306">
            <v>0</v>
          </cell>
          <cell r="Q306">
            <v>0</v>
          </cell>
          <cell r="R306">
            <v>0</v>
          </cell>
          <cell r="S306">
            <v>0</v>
          </cell>
          <cell r="T306">
            <v>0</v>
          </cell>
          <cell r="U306">
            <v>0</v>
          </cell>
          <cell r="V306">
            <v>0</v>
          </cell>
          <cell r="W306">
            <v>0</v>
          </cell>
          <cell r="X306" t="str">
            <v>Not Modelled</v>
          </cell>
          <cell r="Y306" t="str">
            <v>N/A</v>
          </cell>
          <cell r="Z306">
            <v>0</v>
          </cell>
          <cell r="AA306">
            <v>0</v>
          </cell>
          <cell r="AB306">
            <v>0</v>
          </cell>
          <cell r="AC306">
            <v>0</v>
          </cell>
          <cell r="AD306">
            <v>0</v>
          </cell>
          <cell r="AE306">
            <v>0</v>
          </cell>
          <cell r="AF306">
            <v>0</v>
          </cell>
          <cell r="AG306">
            <v>0</v>
          </cell>
          <cell r="AH306">
            <v>0.162985275002</v>
          </cell>
          <cell r="AI306">
            <v>0</v>
          </cell>
          <cell r="AJ306">
            <v>0</v>
          </cell>
        </row>
        <row r="307">
          <cell r="A307" t="str">
            <v>HL/2839/00</v>
          </cell>
          <cell r="B307" t="str">
            <v>Former Ramsbottom Police Station, Bridge Street, Ramsbottom, Bury, BL0 9AB</v>
          </cell>
          <cell r="C307" t="str">
            <v>Residential</v>
          </cell>
          <cell r="D307" t="str">
            <v>Land Supply 2018</v>
          </cell>
          <cell r="E307">
            <v>6.6244499999999998E-2</v>
          </cell>
          <cell r="F307">
            <v>0</v>
          </cell>
          <cell r="G307">
            <v>0</v>
          </cell>
          <cell r="H307">
            <v>8.7642799933099997E-5</v>
          </cell>
          <cell r="I307">
            <v>6.6156857200066893E-2</v>
          </cell>
          <cell r="J307">
            <v>0</v>
          </cell>
          <cell r="K307">
            <v>0</v>
          </cell>
          <cell r="L307">
            <v>0.13230200232940093</v>
          </cell>
          <cell r="M307">
            <v>99.867697997670589</v>
          </cell>
          <cell r="O307">
            <v>5.576022499514E-4</v>
          </cell>
          <cell r="Q307">
            <v>5.576022499514E-4</v>
          </cell>
          <cell r="R307">
            <v>4.8502499990800001E-4</v>
          </cell>
          <cell r="S307">
            <v>0.84173365328653704</v>
          </cell>
          <cell r="T307">
            <v>0.84173365328653704</v>
          </cell>
          <cell r="U307">
            <v>0.73217399166421371</v>
          </cell>
          <cell r="V307">
            <v>1.26804994985E-2</v>
          </cell>
          <cell r="W307">
            <v>19.141965745835503</v>
          </cell>
          <cell r="X307">
            <v>0</v>
          </cell>
          <cell r="Y307">
            <v>0</v>
          </cell>
          <cell r="Z307">
            <v>0</v>
          </cell>
          <cell r="AA307">
            <v>0</v>
          </cell>
          <cell r="AB307">
            <v>0</v>
          </cell>
          <cell r="AC307">
            <v>0</v>
          </cell>
          <cell r="AD307">
            <v>0</v>
          </cell>
          <cell r="AE307">
            <v>0</v>
          </cell>
          <cell r="AF307">
            <v>0</v>
          </cell>
          <cell r="AG307">
            <v>0</v>
          </cell>
          <cell r="AH307">
            <v>6.6244499998199993E-2</v>
          </cell>
          <cell r="AI307">
            <v>0</v>
          </cell>
          <cell r="AJ307">
            <v>0</v>
          </cell>
        </row>
        <row r="308">
          <cell r="A308" t="str">
            <v>HL/2840/00</v>
          </cell>
          <cell r="B308" t="str">
            <v>Land Between Geoffrey Street, Taylor Street &amp; Brook Street, Bury, BL9 6DN</v>
          </cell>
          <cell r="C308" t="str">
            <v>Residential</v>
          </cell>
          <cell r="D308" t="str">
            <v>Land Supply 2018</v>
          </cell>
          <cell r="E308">
            <v>0.38766899999999999</v>
          </cell>
          <cell r="F308">
            <v>0</v>
          </cell>
          <cell r="G308">
            <v>0</v>
          </cell>
          <cell r="H308">
            <v>0</v>
          </cell>
          <cell r="I308">
            <v>0.38766899999999999</v>
          </cell>
          <cell r="J308">
            <v>0</v>
          </cell>
          <cell r="K308">
            <v>0</v>
          </cell>
          <cell r="L308">
            <v>0</v>
          </cell>
          <cell r="M308">
            <v>100</v>
          </cell>
          <cell r="O308">
            <v>0</v>
          </cell>
          <cell r="Q308">
            <v>0</v>
          </cell>
          <cell r="R308">
            <v>0</v>
          </cell>
          <cell r="S308">
            <v>0</v>
          </cell>
          <cell r="T308">
            <v>0</v>
          </cell>
          <cell r="U308">
            <v>0</v>
          </cell>
          <cell r="V308">
            <v>0</v>
          </cell>
          <cell r="W308">
            <v>0</v>
          </cell>
          <cell r="X308" t="str">
            <v>Not Modelled</v>
          </cell>
          <cell r="Y308" t="str">
            <v>N/A</v>
          </cell>
          <cell r="Z308">
            <v>0</v>
          </cell>
          <cell r="AA308">
            <v>0</v>
          </cell>
          <cell r="AB308">
            <v>0</v>
          </cell>
          <cell r="AC308">
            <v>0</v>
          </cell>
          <cell r="AD308">
            <v>0</v>
          </cell>
          <cell r="AE308">
            <v>0</v>
          </cell>
          <cell r="AF308">
            <v>0</v>
          </cell>
          <cell r="AG308">
            <v>0</v>
          </cell>
          <cell r="AH308">
            <v>0.38766906000500001</v>
          </cell>
          <cell r="AI308">
            <v>0</v>
          </cell>
          <cell r="AJ308">
            <v>0</v>
          </cell>
        </row>
        <row r="309">
          <cell r="A309" t="str">
            <v>HL/2841/00</v>
          </cell>
          <cell r="B309" t="str">
            <v>Victoria Mill, High Street, Walshaw, Bury, BL8 3FS</v>
          </cell>
          <cell r="C309" t="str">
            <v>Residential</v>
          </cell>
          <cell r="D309" t="str">
            <v>Land Supply 2018</v>
          </cell>
          <cell r="E309">
            <v>5.7141499999999998E-2</v>
          </cell>
          <cell r="F309">
            <v>0</v>
          </cell>
          <cell r="G309">
            <v>0</v>
          </cell>
          <cell r="H309">
            <v>0</v>
          </cell>
          <cell r="I309">
            <v>5.7141499999999998E-2</v>
          </cell>
          <cell r="J309">
            <v>0</v>
          </cell>
          <cell r="K309">
            <v>0</v>
          </cell>
          <cell r="L309">
            <v>0</v>
          </cell>
          <cell r="M309">
            <v>100</v>
          </cell>
          <cell r="O309">
            <v>3.1539898076699997E-2</v>
          </cell>
          <cell r="Q309">
            <v>3.1539898076699997E-2</v>
          </cell>
          <cell r="R309">
            <v>1.4398327550300001E-2</v>
          </cell>
          <cell r="S309">
            <v>55.196132542372879</v>
          </cell>
          <cell r="T309">
            <v>55.196132542372879</v>
          </cell>
          <cell r="U309">
            <v>25.197671657726872</v>
          </cell>
          <cell r="V309">
            <v>0</v>
          </cell>
          <cell r="W309">
            <v>0</v>
          </cell>
          <cell r="X309" t="str">
            <v>Not Modelled</v>
          </cell>
          <cell r="Y309" t="str">
            <v>N/A</v>
          </cell>
          <cell r="Z309">
            <v>0</v>
          </cell>
          <cell r="AA309">
            <v>0</v>
          </cell>
          <cell r="AB309">
            <v>0</v>
          </cell>
          <cell r="AC309">
            <v>0</v>
          </cell>
          <cell r="AD309">
            <v>0</v>
          </cell>
          <cell r="AE309">
            <v>0</v>
          </cell>
          <cell r="AF309">
            <v>0</v>
          </cell>
          <cell r="AG309">
            <v>0</v>
          </cell>
          <cell r="AH309">
            <v>5.7141550000199999E-2</v>
          </cell>
          <cell r="AI309">
            <v>0</v>
          </cell>
          <cell r="AJ309">
            <v>0</v>
          </cell>
        </row>
        <row r="310">
          <cell r="A310" t="str">
            <v>HL/2842/00</v>
          </cell>
          <cell r="B310" t="str">
            <v>Land off Rochdale Road, Bury, BL9 7AX</v>
          </cell>
          <cell r="C310" t="str">
            <v>Residential</v>
          </cell>
          <cell r="D310" t="str">
            <v>Land Supply 2018</v>
          </cell>
          <cell r="E310">
            <v>0.101537</v>
          </cell>
          <cell r="F310">
            <v>0</v>
          </cell>
          <cell r="G310">
            <v>0</v>
          </cell>
          <cell r="H310">
            <v>0</v>
          </cell>
          <cell r="I310">
            <v>0.101537</v>
          </cell>
          <cell r="J310">
            <v>0</v>
          </cell>
          <cell r="K310">
            <v>0</v>
          </cell>
          <cell r="L310">
            <v>0</v>
          </cell>
          <cell r="M310">
            <v>100</v>
          </cell>
          <cell r="O310">
            <v>7.1418181519200003E-3</v>
          </cell>
          <cell r="Q310">
            <v>7.1418181519200003E-3</v>
          </cell>
          <cell r="R310">
            <v>1.6650991209299999E-3</v>
          </cell>
          <cell r="S310">
            <v>7.033710028777687</v>
          </cell>
          <cell r="T310">
            <v>7.033710028777687</v>
          </cell>
          <cell r="U310">
            <v>1.6398939509045962</v>
          </cell>
          <cell r="V310">
            <v>0</v>
          </cell>
          <cell r="W310">
            <v>0</v>
          </cell>
          <cell r="X310" t="str">
            <v>Not Modelled</v>
          </cell>
          <cell r="Y310" t="str">
            <v>N/A</v>
          </cell>
          <cell r="Z310">
            <v>0</v>
          </cell>
          <cell r="AA310">
            <v>0</v>
          </cell>
          <cell r="AB310">
            <v>0</v>
          </cell>
          <cell r="AC310">
            <v>0</v>
          </cell>
          <cell r="AD310">
            <v>0</v>
          </cell>
          <cell r="AE310">
            <v>0</v>
          </cell>
          <cell r="AF310">
            <v>0</v>
          </cell>
          <cell r="AG310">
            <v>0</v>
          </cell>
          <cell r="AH310">
            <v>0.10153722000199999</v>
          </cell>
          <cell r="AI310">
            <v>0</v>
          </cell>
          <cell r="AJ310">
            <v>0</v>
          </cell>
        </row>
        <row r="311">
          <cell r="A311" t="str">
            <v>HL/2843/00</v>
          </cell>
          <cell r="B311" t="str">
            <v>Bast House Farm Barns, Manchester Road, Ramsbottom, Bury, BL9 5LZ</v>
          </cell>
          <cell r="C311" t="str">
            <v>Residential</v>
          </cell>
          <cell r="D311" t="str">
            <v>Land Supply 2018</v>
          </cell>
          <cell r="E311">
            <v>1.41238</v>
          </cell>
          <cell r="F311">
            <v>0</v>
          </cell>
          <cell r="G311">
            <v>0</v>
          </cell>
          <cell r="H311">
            <v>0</v>
          </cell>
          <cell r="I311">
            <v>1.41238</v>
          </cell>
          <cell r="J311">
            <v>0</v>
          </cell>
          <cell r="K311">
            <v>0</v>
          </cell>
          <cell r="L311">
            <v>0</v>
          </cell>
          <cell r="M311">
            <v>100</v>
          </cell>
          <cell r="O311">
            <v>9.6359112581400008E-2</v>
          </cell>
          <cell r="Q311">
            <v>4.6152512581400004E-2</v>
          </cell>
          <cell r="R311">
            <v>3.5446916576900002E-2</v>
          </cell>
          <cell r="S311">
            <v>6.822463684093516</v>
          </cell>
          <cell r="T311">
            <v>3.2677121299791847</v>
          </cell>
          <cell r="U311">
            <v>2.5097294337855254</v>
          </cell>
          <cell r="V311">
            <v>0</v>
          </cell>
          <cell r="W311">
            <v>0</v>
          </cell>
          <cell r="X311" t="str">
            <v>Not Modelled</v>
          </cell>
          <cell r="Y311" t="str">
            <v>N/A</v>
          </cell>
          <cell r="Z311">
            <v>0</v>
          </cell>
          <cell r="AA311">
            <v>1.6400000000000001E-2</v>
          </cell>
          <cell r="AB311">
            <v>1.44E-2</v>
          </cell>
          <cell r="AC311">
            <v>0</v>
          </cell>
          <cell r="AD311">
            <v>2.2733939882700002E-2</v>
          </cell>
          <cell r="AE311">
            <v>1.06911767475</v>
          </cell>
          <cell r="AF311">
            <v>1.7999999999999999E-2</v>
          </cell>
          <cell r="AG311">
            <v>0</v>
          </cell>
          <cell r="AH311">
            <v>1.4123831199900001</v>
          </cell>
          <cell r="AI311">
            <v>0</v>
          </cell>
          <cell r="AJ311">
            <v>0</v>
          </cell>
        </row>
        <row r="312">
          <cell r="A312" t="str">
            <v>HL/2844/00</v>
          </cell>
          <cell r="B312" t="str">
            <v>54 Ringley Road, Whitefield, Manchester, M45 7LL</v>
          </cell>
          <cell r="C312" t="str">
            <v>Residential</v>
          </cell>
          <cell r="D312" t="str">
            <v>Land Supply 2018</v>
          </cell>
          <cell r="E312">
            <v>0.16883200000000001</v>
          </cell>
          <cell r="F312">
            <v>0</v>
          </cell>
          <cell r="G312">
            <v>0</v>
          </cell>
          <cell r="H312">
            <v>0</v>
          </cell>
          <cell r="I312">
            <v>0.16883200000000001</v>
          </cell>
          <cell r="J312">
            <v>0</v>
          </cell>
          <cell r="K312">
            <v>0</v>
          </cell>
          <cell r="L312">
            <v>0</v>
          </cell>
          <cell r="M312">
            <v>100</v>
          </cell>
          <cell r="O312">
            <v>0</v>
          </cell>
          <cell r="Q312">
            <v>0</v>
          </cell>
          <cell r="R312">
            <v>0</v>
          </cell>
          <cell r="S312">
            <v>0</v>
          </cell>
          <cell r="T312">
            <v>0</v>
          </cell>
          <cell r="U312">
            <v>0</v>
          </cell>
          <cell r="V312">
            <v>0</v>
          </cell>
          <cell r="W312">
            <v>0</v>
          </cell>
          <cell r="X312" t="str">
            <v>Not Modelled</v>
          </cell>
          <cell r="Y312" t="str">
            <v>N/A</v>
          </cell>
          <cell r="Z312">
            <v>0</v>
          </cell>
          <cell r="AA312">
            <v>0</v>
          </cell>
          <cell r="AB312">
            <v>0</v>
          </cell>
          <cell r="AC312">
            <v>0</v>
          </cell>
          <cell r="AD312">
            <v>0</v>
          </cell>
          <cell r="AE312">
            <v>0</v>
          </cell>
          <cell r="AF312">
            <v>0</v>
          </cell>
          <cell r="AG312">
            <v>0</v>
          </cell>
          <cell r="AH312">
            <v>0.16883157499900001</v>
          </cell>
          <cell r="AI312">
            <v>0</v>
          </cell>
          <cell r="AJ312">
            <v>0</v>
          </cell>
        </row>
        <row r="313">
          <cell r="A313" t="str">
            <v>HL/2859/01</v>
          </cell>
          <cell r="B313" t="str">
            <v>41 Bury Old Road, Ainsworth, Bolton, BL2 5PF</v>
          </cell>
          <cell r="C313" t="str">
            <v>Residential</v>
          </cell>
          <cell r="D313" t="str">
            <v>Land Supply 2018</v>
          </cell>
          <cell r="E313">
            <v>0.14048099999999999</v>
          </cell>
          <cell r="F313">
            <v>0</v>
          </cell>
          <cell r="G313">
            <v>0</v>
          </cell>
          <cell r="H313">
            <v>0</v>
          </cell>
          <cell r="I313">
            <v>0.14048099999999999</v>
          </cell>
          <cell r="J313">
            <v>0</v>
          </cell>
          <cell r="K313">
            <v>0</v>
          </cell>
          <cell r="L313">
            <v>0</v>
          </cell>
          <cell r="M313">
            <v>100</v>
          </cell>
          <cell r="O313">
            <v>6.8595060000110009E-2</v>
          </cell>
          <cell r="Q313">
            <v>8.5678600001100006E-3</v>
          </cell>
          <cell r="R313">
            <v>0</v>
          </cell>
          <cell r="S313">
            <v>48.828709932382324</v>
          </cell>
          <cell r="T313">
            <v>6.0989457649860128</v>
          </cell>
          <cell r="U313">
            <v>0</v>
          </cell>
          <cell r="V313">
            <v>0</v>
          </cell>
          <cell r="W313">
            <v>0</v>
          </cell>
          <cell r="X313" t="str">
            <v>Not Modelled</v>
          </cell>
          <cell r="Y313" t="str">
            <v>N/A</v>
          </cell>
          <cell r="Z313">
            <v>0</v>
          </cell>
          <cell r="AA313">
            <v>0</v>
          </cell>
          <cell r="AB313">
            <v>0</v>
          </cell>
          <cell r="AC313">
            <v>0</v>
          </cell>
          <cell r="AD313">
            <v>4.7041769206300002E-2</v>
          </cell>
          <cell r="AE313">
            <v>0.14048136</v>
          </cell>
          <cell r="AF313">
            <v>0</v>
          </cell>
          <cell r="AG313">
            <v>0</v>
          </cell>
          <cell r="AH313">
            <v>0.14048136</v>
          </cell>
          <cell r="AI313">
            <v>0</v>
          </cell>
          <cell r="AJ313">
            <v>0</v>
          </cell>
        </row>
        <row r="314">
          <cell r="A314" t="str">
            <v>HL/2859/02</v>
          </cell>
          <cell r="B314" t="str">
            <v>41 Bury Old Road, Ainsworth, Bolton, BL2 5PF</v>
          </cell>
          <cell r="C314" t="str">
            <v>Residential</v>
          </cell>
          <cell r="D314" t="str">
            <v>Land Supply 2018</v>
          </cell>
          <cell r="E314">
            <v>6.2716599999999997E-2</v>
          </cell>
          <cell r="F314">
            <v>0</v>
          </cell>
          <cell r="G314">
            <v>0</v>
          </cell>
          <cell r="H314">
            <v>0</v>
          </cell>
          <cell r="I314">
            <v>6.2716599999999997E-2</v>
          </cell>
          <cell r="J314">
            <v>0</v>
          </cell>
          <cell r="K314">
            <v>0</v>
          </cell>
          <cell r="L314">
            <v>0</v>
          </cell>
          <cell r="M314">
            <v>100</v>
          </cell>
          <cell r="O314">
            <v>0</v>
          </cell>
          <cell r="Q314">
            <v>0</v>
          </cell>
          <cell r="R314">
            <v>0</v>
          </cell>
          <cell r="S314">
            <v>0</v>
          </cell>
          <cell r="T314">
            <v>0</v>
          </cell>
          <cell r="U314">
            <v>0</v>
          </cell>
          <cell r="V314">
            <v>0</v>
          </cell>
          <cell r="W314">
            <v>0</v>
          </cell>
          <cell r="X314" t="str">
            <v>Not Modelled</v>
          </cell>
          <cell r="Y314" t="str">
            <v>N/A</v>
          </cell>
          <cell r="Z314">
            <v>0</v>
          </cell>
          <cell r="AA314">
            <v>0</v>
          </cell>
          <cell r="AB314">
            <v>0</v>
          </cell>
          <cell r="AC314">
            <v>0</v>
          </cell>
          <cell r="AD314">
            <v>0</v>
          </cell>
          <cell r="AE314">
            <v>6.2687638971099996E-2</v>
          </cell>
          <cell r="AF314">
            <v>0</v>
          </cell>
          <cell r="AG314">
            <v>0</v>
          </cell>
          <cell r="AH314">
            <v>6.2716625001599996E-2</v>
          </cell>
          <cell r="AI314">
            <v>0</v>
          </cell>
          <cell r="AJ314">
            <v>0</v>
          </cell>
        </row>
        <row r="315">
          <cell r="A315" t="str">
            <v>HL/2872/00</v>
          </cell>
          <cell r="B315" t="str">
            <v>Land at side of 46 Merton Road, Prestwich, Manchester, M25 1PL</v>
          </cell>
          <cell r="C315" t="str">
            <v>Residential</v>
          </cell>
          <cell r="D315" t="str">
            <v>Land Supply 2018</v>
          </cell>
          <cell r="E315">
            <v>3.6629500000000002E-2</v>
          </cell>
          <cell r="F315">
            <v>0</v>
          </cell>
          <cell r="G315">
            <v>0</v>
          </cell>
          <cell r="H315">
            <v>0</v>
          </cell>
          <cell r="I315">
            <v>3.6629500000000002E-2</v>
          </cell>
          <cell r="J315">
            <v>0</v>
          </cell>
          <cell r="K315">
            <v>0</v>
          </cell>
          <cell r="L315">
            <v>0</v>
          </cell>
          <cell r="M315">
            <v>100</v>
          </cell>
          <cell r="O315">
            <v>0</v>
          </cell>
          <cell r="Q315">
            <v>0</v>
          </cell>
          <cell r="R315">
            <v>0</v>
          </cell>
          <cell r="S315">
            <v>0</v>
          </cell>
          <cell r="T315">
            <v>0</v>
          </cell>
          <cell r="U315">
            <v>0</v>
          </cell>
          <cell r="V315">
            <v>3.6629499999800003E-2</v>
          </cell>
          <cell r="W315">
            <v>99.999999999453991</v>
          </cell>
          <cell r="X315" t="str">
            <v>Not Modelled</v>
          </cell>
          <cell r="Y315" t="str">
            <v>N/A</v>
          </cell>
          <cell r="Z315">
            <v>0</v>
          </cell>
          <cell r="AA315">
            <v>0</v>
          </cell>
          <cell r="AB315">
            <v>0</v>
          </cell>
          <cell r="AC315">
            <v>0</v>
          </cell>
          <cell r="AD315">
            <v>0</v>
          </cell>
          <cell r="AE315">
            <v>0</v>
          </cell>
          <cell r="AF315">
            <v>0</v>
          </cell>
          <cell r="AG315">
            <v>0</v>
          </cell>
          <cell r="AH315">
            <v>3.6629499999800003E-2</v>
          </cell>
          <cell r="AI315">
            <v>0</v>
          </cell>
          <cell r="AJ315">
            <v>0</v>
          </cell>
        </row>
        <row r="316">
          <cell r="A316" t="str">
            <v>HL/2874/00</v>
          </cell>
          <cell r="B316" t="str">
            <v>Birchen Bower Farm, 1 Castle Hill Road, Bury, BL9 6UN</v>
          </cell>
          <cell r="C316" t="str">
            <v>Residential</v>
          </cell>
          <cell r="D316" t="str">
            <v>Land Supply 2018</v>
          </cell>
          <cell r="E316">
            <v>0.35807499999999998</v>
          </cell>
          <cell r="F316">
            <v>0</v>
          </cell>
          <cell r="G316">
            <v>0</v>
          </cell>
          <cell r="H316">
            <v>0</v>
          </cell>
          <cell r="I316">
            <v>0.35807499999999998</v>
          </cell>
          <cell r="J316">
            <v>0</v>
          </cell>
          <cell r="K316">
            <v>0</v>
          </cell>
          <cell r="L316">
            <v>0</v>
          </cell>
          <cell r="M316">
            <v>100</v>
          </cell>
          <cell r="O316">
            <v>1.24E-2</v>
          </cell>
          <cell r="Q316">
            <v>0.01</v>
          </cell>
          <cell r="R316">
            <v>0</v>
          </cell>
          <cell r="S316">
            <v>3.4629616700411923</v>
          </cell>
          <cell r="T316">
            <v>2.7927110242267683</v>
          </cell>
          <cell r="U316">
            <v>0</v>
          </cell>
          <cell r="V316">
            <v>0</v>
          </cell>
          <cell r="W316">
            <v>0</v>
          </cell>
          <cell r="X316" t="str">
            <v>Not Modelled</v>
          </cell>
          <cell r="Y316" t="str">
            <v>N/A</v>
          </cell>
          <cell r="Z316">
            <v>0</v>
          </cell>
          <cell r="AA316">
            <v>0</v>
          </cell>
          <cell r="AB316">
            <v>0</v>
          </cell>
          <cell r="AC316">
            <v>0</v>
          </cell>
          <cell r="AD316">
            <v>1.1156749377400001E-2</v>
          </cell>
          <cell r="AE316">
            <v>0.33882278047100001</v>
          </cell>
          <cell r="AF316">
            <v>0</v>
          </cell>
          <cell r="AG316">
            <v>0</v>
          </cell>
          <cell r="AH316">
            <v>0.35807475</v>
          </cell>
          <cell r="AI316">
            <v>0.34322254829999999</v>
          </cell>
          <cell r="AJ316">
            <v>1.4852153250399999E-2</v>
          </cell>
        </row>
        <row r="317">
          <cell r="A317" t="str">
            <v>HL/2877/00</v>
          </cell>
          <cell r="B317" t="str">
            <v>Land To The Rear Of Sandy Lane, Prestwich, Manchester, M25 9PS</v>
          </cell>
          <cell r="C317" t="str">
            <v>Residential</v>
          </cell>
          <cell r="D317" t="str">
            <v>Land Supply 2018</v>
          </cell>
          <cell r="E317">
            <v>0.18509</v>
          </cell>
          <cell r="F317">
            <v>0</v>
          </cell>
          <cell r="G317">
            <v>0</v>
          </cell>
          <cell r="H317">
            <v>0</v>
          </cell>
          <cell r="I317">
            <v>0.18509</v>
          </cell>
          <cell r="J317">
            <v>0</v>
          </cell>
          <cell r="K317">
            <v>0</v>
          </cell>
          <cell r="L317">
            <v>0</v>
          </cell>
          <cell r="M317">
            <v>100</v>
          </cell>
          <cell r="O317">
            <v>0.1093580054827</v>
          </cell>
          <cell r="Q317">
            <v>7.5554205482700004E-2</v>
          </cell>
          <cell r="R317">
            <v>4.4120361913900001E-2</v>
          </cell>
          <cell r="S317">
            <v>59.083691978334862</v>
          </cell>
          <cell r="T317">
            <v>40.820252570479227</v>
          </cell>
          <cell r="U317">
            <v>23.837247778864338</v>
          </cell>
          <cell r="V317">
            <v>0</v>
          </cell>
          <cell r="W317">
            <v>0</v>
          </cell>
          <cell r="X317" t="str">
            <v>Not Modelled</v>
          </cell>
          <cell r="Y317" t="str">
            <v>N/A</v>
          </cell>
          <cell r="Z317">
            <v>0</v>
          </cell>
          <cell r="AA317">
            <v>0</v>
          </cell>
          <cell r="AB317">
            <v>0</v>
          </cell>
          <cell r="AC317">
            <v>0</v>
          </cell>
          <cell r="AD317">
            <v>0</v>
          </cell>
          <cell r="AE317">
            <v>0</v>
          </cell>
          <cell r="AF317">
            <v>0</v>
          </cell>
          <cell r="AG317">
            <v>0</v>
          </cell>
          <cell r="AH317">
            <v>0.18509034000300001</v>
          </cell>
          <cell r="AI317">
            <v>0</v>
          </cell>
          <cell r="AJ317">
            <v>0</v>
          </cell>
        </row>
        <row r="318">
          <cell r="A318" t="str">
            <v>HL/2879/00</v>
          </cell>
          <cell r="B318" t="str">
            <v>Land at Shaw Street/Gladstone Street, Bury, BL9 7QD</v>
          </cell>
          <cell r="C318" t="str">
            <v>Residential</v>
          </cell>
          <cell r="D318" t="str">
            <v>Land Supply 2018</v>
          </cell>
          <cell r="E318">
            <v>3.2650899999999997E-2</v>
          </cell>
          <cell r="F318">
            <v>0</v>
          </cell>
          <cell r="G318">
            <v>0</v>
          </cell>
          <cell r="H318">
            <v>0</v>
          </cell>
          <cell r="I318">
            <v>3.2650899999999997E-2</v>
          </cell>
          <cell r="J318">
            <v>0</v>
          </cell>
          <cell r="K318">
            <v>0</v>
          </cell>
          <cell r="L318">
            <v>0</v>
          </cell>
          <cell r="M318">
            <v>100</v>
          </cell>
          <cell r="O318">
            <v>0</v>
          </cell>
          <cell r="Q318">
            <v>0</v>
          </cell>
          <cell r="R318">
            <v>0</v>
          </cell>
          <cell r="S318">
            <v>0</v>
          </cell>
          <cell r="T318">
            <v>0</v>
          </cell>
          <cell r="U318">
            <v>0</v>
          </cell>
          <cell r="V318">
            <v>0</v>
          </cell>
          <cell r="W318">
            <v>0</v>
          </cell>
          <cell r="X318" t="str">
            <v>Not Modelled</v>
          </cell>
          <cell r="Y318" t="str">
            <v>N/A</v>
          </cell>
          <cell r="Z318">
            <v>0</v>
          </cell>
          <cell r="AA318">
            <v>0</v>
          </cell>
          <cell r="AB318">
            <v>0</v>
          </cell>
          <cell r="AC318">
            <v>0</v>
          </cell>
          <cell r="AD318">
            <v>0</v>
          </cell>
          <cell r="AE318">
            <v>0</v>
          </cell>
          <cell r="AF318">
            <v>0</v>
          </cell>
          <cell r="AG318">
            <v>0</v>
          </cell>
          <cell r="AH318">
            <v>3.2650874998199998E-2</v>
          </cell>
          <cell r="AI318">
            <v>0</v>
          </cell>
          <cell r="AJ318">
            <v>0</v>
          </cell>
        </row>
        <row r="319">
          <cell r="A319" t="str">
            <v>HL/2880/00</v>
          </cell>
          <cell r="B319" t="str">
            <v>Former Viridor Waste Transfer Site, off Buckley Lane, Prestwich, Manchester, M25 3HR</v>
          </cell>
          <cell r="C319" t="str">
            <v>Residential</v>
          </cell>
          <cell r="D319" t="str">
            <v>Land Supply 2018</v>
          </cell>
          <cell r="E319">
            <v>0.60948800000000003</v>
          </cell>
          <cell r="F319">
            <v>0</v>
          </cell>
          <cell r="G319">
            <v>0.13657807760400001</v>
          </cell>
          <cell r="H319">
            <v>0</v>
          </cell>
          <cell r="I319">
            <v>0.47290992239600005</v>
          </cell>
          <cell r="J319">
            <v>0</v>
          </cell>
          <cell r="K319">
            <v>22.408657365526473</v>
          </cell>
          <cell r="L319">
            <v>0</v>
          </cell>
          <cell r="M319">
            <v>77.59134263447352</v>
          </cell>
          <cell r="O319">
            <v>0.10973774706198999</v>
          </cell>
          <cell r="Q319">
            <v>0.10880021506198999</v>
          </cell>
          <cell r="R319">
            <v>1.24857999999E-3</v>
          </cell>
          <cell r="S319">
            <v>18.004906915639026</v>
          </cell>
          <cell r="T319">
            <v>17.851084034794777</v>
          </cell>
          <cell r="U319">
            <v>0.20485719160836638</v>
          </cell>
          <cell r="V319">
            <v>0.59265842100300004</v>
          </cell>
          <cell r="W319">
            <v>97.238734971484263</v>
          </cell>
          <cell r="X319" t="str">
            <v>Not Modelled</v>
          </cell>
          <cell r="Y319" t="str">
            <v>N/A</v>
          </cell>
          <cell r="Z319">
            <v>0</v>
          </cell>
          <cell r="AA319">
            <v>0</v>
          </cell>
          <cell r="AB319">
            <v>0</v>
          </cell>
          <cell r="AC319">
            <v>4.8540900151600001E-2</v>
          </cell>
          <cell r="AD319">
            <v>0.22021116418700001</v>
          </cell>
          <cell r="AE319">
            <v>0</v>
          </cell>
          <cell r="AF319">
            <v>0</v>
          </cell>
          <cell r="AG319">
            <v>0</v>
          </cell>
          <cell r="AH319">
            <v>2.3865555051199999E-2</v>
          </cell>
          <cell r="AI319">
            <v>0</v>
          </cell>
          <cell r="AJ319">
            <v>0.114037968856</v>
          </cell>
        </row>
        <row r="320">
          <cell r="A320" t="str">
            <v>HL/2881/00</v>
          </cell>
          <cell r="B320" t="str">
            <v>The Oddfellows House, 94 Manchester Road, Bury, BL9 0TH</v>
          </cell>
          <cell r="C320" t="str">
            <v>Residential</v>
          </cell>
          <cell r="D320" t="str">
            <v>Land Supply 2018</v>
          </cell>
          <cell r="E320">
            <v>0.136073</v>
          </cell>
          <cell r="F320">
            <v>0</v>
          </cell>
          <cell r="G320">
            <v>0</v>
          </cell>
          <cell r="H320">
            <v>0</v>
          </cell>
          <cell r="I320">
            <v>0.136073</v>
          </cell>
          <cell r="J320">
            <v>0</v>
          </cell>
          <cell r="K320">
            <v>0</v>
          </cell>
          <cell r="L320">
            <v>0</v>
          </cell>
          <cell r="M320">
            <v>100</v>
          </cell>
          <cell r="O320">
            <v>0</v>
          </cell>
          <cell r="Q320">
            <v>0</v>
          </cell>
          <cell r="R320">
            <v>0</v>
          </cell>
          <cell r="S320">
            <v>0</v>
          </cell>
          <cell r="T320">
            <v>0</v>
          </cell>
          <cell r="U320">
            <v>0</v>
          </cell>
          <cell r="V320">
            <v>0</v>
          </cell>
          <cell r="W320">
            <v>0</v>
          </cell>
          <cell r="X320" t="str">
            <v>Not Modelled</v>
          </cell>
          <cell r="Y320" t="str">
            <v>N/A</v>
          </cell>
          <cell r="Z320">
            <v>0</v>
          </cell>
          <cell r="AA320">
            <v>0</v>
          </cell>
          <cell r="AB320">
            <v>0</v>
          </cell>
          <cell r="AC320">
            <v>0</v>
          </cell>
          <cell r="AD320">
            <v>0</v>
          </cell>
          <cell r="AE320">
            <v>0</v>
          </cell>
          <cell r="AF320">
            <v>0</v>
          </cell>
          <cell r="AG320">
            <v>0</v>
          </cell>
          <cell r="AH320">
            <v>0.13607316999999999</v>
          </cell>
          <cell r="AI320">
            <v>0</v>
          </cell>
          <cell r="AJ320">
            <v>0</v>
          </cell>
        </row>
        <row r="321">
          <cell r="A321" t="str">
            <v>HL/2886/00</v>
          </cell>
          <cell r="B321" t="str">
            <v>Land between 8 &amp; 9 Radelan Grove, Radcliffe, Manchester, M26 3NG</v>
          </cell>
          <cell r="C321" t="str">
            <v>Residential</v>
          </cell>
          <cell r="D321" t="str">
            <v>Land Supply 2018</v>
          </cell>
          <cell r="E321">
            <v>4.8935100000000002E-2</v>
          </cell>
          <cell r="F321">
            <v>0</v>
          </cell>
          <cell r="G321">
            <v>0</v>
          </cell>
          <cell r="H321">
            <v>0</v>
          </cell>
          <cell r="I321">
            <v>4.8935100000000002E-2</v>
          </cell>
          <cell r="J321">
            <v>0</v>
          </cell>
          <cell r="K321">
            <v>0</v>
          </cell>
          <cell r="L321">
            <v>0</v>
          </cell>
          <cell r="M321">
            <v>100</v>
          </cell>
          <cell r="O321">
            <v>0</v>
          </cell>
          <cell r="Q321">
            <v>0</v>
          </cell>
          <cell r="R321">
            <v>0</v>
          </cell>
          <cell r="S321">
            <v>0</v>
          </cell>
          <cell r="T321">
            <v>0</v>
          </cell>
          <cell r="U321">
            <v>0</v>
          </cell>
          <cell r="V321">
            <v>0</v>
          </cell>
          <cell r="W321">
            <v>0</v>
          </cell>
          <cell r="X321" t="str">
            <v>Not Modelled</v>
          </cell>
          <cell r="Y321" t="str">
            <v>N/A</v>
          </cell>
          <cell r="Z321">
            <v>0</v>
          </cell>
          <cell r="AA321">
            <v>0</v>
          </cell>
          <cell r="AB321">
            <v>0</v>
          </cell>
          <cell r="AC321">
            <v>0</v>
          </cell>
          <cell r="AD321">
            <v>0</v>
          </cell>
          <cell r="AE321">
            <v>0</v>
          </cell>
          <cell r="AF321">
            <v>0</v>
          </cell>
          <cell r="AG321">
            <v>0</v>
          </cell>
          <cell r="AH321">
            <v>4.8935085001800001E-2</v>
          </cell>
          <cell r="AI321">
            <v>0</v>
          </cell>
          <cell r="AJ321">
            <v>0</v>
          </cell>
        </row>
        <row r="322">
          <cell r="A322" t="str">
            <v>HL/2887/00</v>
          </cell>
          <cell r="B322" t="str">
            <v>Land between 4 &amp; 5 Radelan Grove, Radcliffe, Manchester, M26 3NG</v>
          </cell>
          <cell r="C322" t="str">
            <v>Residential</v>
          </cell>
          <cell r="D322" t="str">
            <v>Land Supply 2018</v>
          </cell>
          <cell r="E322">
            <v>4.7646899999999999E-2</v>
          </cell>
          <cell r="F322">
            <v>0</v>
          </cell>
          <cell r="G322">
            <v>0</v>
          </cell>
          <cell r="H322">
            <v>0</v>
          </cell>
          <cell r="I322">
            <v>4.7646899999999999E-2</v>
          </cell>
          <cell r="J322">
            <v>0</v>
          </cell>
          <cell r="K322">
            <v>0</v>
          </cell>
          <cell r="L322">
            <v>0</v>
          </cell>
          <cell r="M322">
            <v>100</v>
          </cell>
          <cell r="O322">
            <v>0</v>
          </cell>
          <cell r="Q322">
            <v>0</v>
          </cell>
          <cell r="R322">
            <v>0</v>
          </cell>
          <cell r="S322">
            <v>0</v>
          </cell>
          <cell r="T322">
            <v>0</v>
          </cell>
          <cell r="U322">
            <v>0</v>
          </cell>
          <cell r="V322">
            <v>0</v>
          </cell>
          <cell r="W322">
            <v>0</v>
          </cell>
          <cell r="X322" t="str">
            <v>Not Modelled</v>
          </cell>
          <cell r="Y322" t="str">
            <v>N/A</v>
          </cell>
          <cell r="Z322">
            <v>0</v>
          </cell>
          <cell r="AA322">
            <v>0</v>
          </cell>
          <cell r="AB322">
            <v>0</v>
          </cell>
          <cell r="AC322">
            <v>0</v>
          </cell>
          <cell r="AD322">
            <v>0</v>
          </cell>
          <cell r="AE322">
            <v>0</v>
          </cell>
          <cell r="AF322">
            <v>0</v>
          </cell>
          <cell r="AG322">
            <v>0</v>
          </cell>
          <cell r="AH322">
            <v>4.7646890000800003E-2</v>
          </cell>
          <cell r="AI322">
            <v>0</v>
          </cell>
          <cell r="AJ322">
            <v>0</v>
          </cell>
        </row>
        <row r="323">
          <cell r="A323" t="str">
            <v>HL/2889/00</v>
          </cell>
          <cell r="B323" t="str">
            <v>Car Park To The North Of 129 Croft Lane, Bury, BL9 8QH</v>
          </cell>
          <cell r="C323" t="str">
            <v>Residential</v>
          </cell>
          <cell r="D323" t="str">
            <v>Land Supply 2018</v>
          </cell>
          <cell r="E323">
            <v>0.183141</v>
          </cell>
          <cell r="F323">
            <v>0</v>
          </cell>
          <cell r="G323">
            <v>0</v>
          </cell>
          <cell r="H323">
            <v>0</v>
          </cell>
          <cell r="I323">
            <v>0.183141</v>
          </cell>
          <cell r="J323">
            <v>0</v>
          </cell>
          <cell r="K323">
            <v>0</v>
          </cell>
          <cell r="L323">
            <v>0</v>
          </cell>
          <cell r="M323">
            <v>100</v>
          </cell>
          <cell r="O323">
            <v>2.0339300000000001E-4</v>
          </cell>
          <cell r="Q323">
            <v>0</v>
          </cell>
          <cell r="R323">
            <v>0</v>
          </cell>
          <cell r="S323">
            <v>0.11105814645546329</v>
          </cell>
          <cell r="T323">
            <v>0</v>
          </cell>
          <cell r="U323">
            <v>0</v>
          </cell>
          <cell r="V323">
            <v>0</v>
          </cell>
          <cell r="W323">
            <v>0</v>
          </cell>
          <cell r="X323">
            <v>0</v>
          </cell>
          <cell r="Y323">
            <v>0</v>
          </cell>
          <cell r="Z323">
            <v>0</v>
          </cell>
          <cell r="AA323">
            <v>0</v>
          </cell>
          <cell r="AB323">
            <v>0</v>
          </cell>
          <cell r="AC323">
            <v>0</v>
          </cell>
          <cell r="AD323">
            <v>0</v>
          </cell>
          <cell r="AE323">
            <v>5.67063513017E-4</v>
          </cell>
          <cell r="AF323">
            <v>0</v>
          </cell>
          <cell r="AG323">
            <v>0</v>
          </cell>
          <cell r="AH323">
            <v>0.14175185819700001</v>
          </cell>
          <cell r="AI323">
            <v>0</v>
          </cell>
          <cell r="AJ323">
            <v>0</v>
          </cell>
        </row>
        <row r="324">
          <cell r="A324" t="str">
            <v>HL/2890/00</v>
          </cell>
          <cell r="B324" t="str">
            <v>72 Park Road, Prestwich, Manchester, M25 0FA</v>
          </cell>
          <cell r="C324" t="str">
            <v>Residential</v>
          </cell>
          <cell r="D324" t="str">
            <v>Land Supply 2018</v>
          </cell>
          <cell r="E324">
            <v>0.15254999999999999</v>
          </cell>
          <cell r="F324">
            <v>0</v>
          </cell>
          <cell r="G324">
            <v>0</v>
          </cell>
          <cell r="H324">
            <v>0</v>
          </cell>
          <cell r="I324">
            <v>0.15254999999999999</v>
          </cell>
          <cell r="J324">
            <v>0</v>
          </cell>
          <cell r="K324">
            <v>0</v>
          </cell>
          <cell r="L324">
            <v>0</v>
          </cell>
          <cell r="M324">
            <v>100</v>
          </cell>
          <cell r="O324">
            <v>0</v>
          </cell>
          <cell r="Q324">
            <v>0</v>
          </cell>
          <cell r="R324">
            <v>0</v>
          </cell>
          <cell r="S324">
            <v>0</v>
          </cell>
          <cell r="T324">
            <v>0</v>
          </cell>
          <cell r="U324">
            <v>0</v>
          </cell>
          <cell r="V324">
            <v>0</v>
          </cell>
          <cell r="W324">
            <v>0</v>
          </cell>
          <cell r="X324" t="str">
            <v>Not Modelled</v>
          </cell>
          <cell r="Y324" t="str">
            <v>N/A</v>
          </cell>
          <cell r="Z324">
            <v>0</v>
          </cell>
          <cell r="AA324">
            <v>0</v>
          </cell>
          <cell r="AB324">
            <v>0</v>
          </cell>
          <cell r="AC324">
            <v>0</v>
          </cell>
          <cell r="AD324">
            <v>0</v>
          </cell>
          <cell r="AE324">
            <v>0</v>
          </cell>
          <cell r="AF324">
            <v>0</v>
          </cell>
          <cell r="AG324">
            <v>0</v>
          </cell>
          <cell r="AH324">
            <v>0.15255024999799999</v>
          </cell>
          <cell r="AI324">
            <v>0</v>
          </cell>
          <cell r="AJ324">
            <v>0</v>
          </cell>
        </row>
        <row r="325">
          <cell r="A325" t="str">
            <v>HL/2893/00</v>
          </cell>
          <cell r="B325" t="str">
            <v>Bury Magistrates Court, Tenters Street, Bury, BL9 0HX</v>
          </cell>
          <cell r="C325" t="str">
            <v>Residential</v>
          </cell>
          <cell r="D325" t="str">
            <v>Land Supply 2018</v>
          </cell>
          <cell r="E325">
            <v>0.78005899999999995</v>
          </cell>
          <cell r="F325">
            <v>0</v>
          </cell>
          <cell r="G325">
            <v>0</v>
          </cell>
          <cell r="H325">
            <v>0</v>
          </cell>
          <cell r="I325">
            <v>0.78005899999999995</v>
          </cell>
          <cell r="J325">
            <v>0</v>
          </cell>
          <cell r="K325">
            <v>0</v>
          </cell>
          <cell r="L325">
            <v>0</v>
          </cell>
          <cell r="M325">
            <v>100</v>
          </cell>
          <cell r="O325">
            <v>5.9055300000000005E-2</v>
          </cell>
          <cell r="Q325">
            <v>1.44E-2</v>
          </cell>
          <cell r="R325">
            <v>0</v>
          </cell>
          <cell r="S325">
            <v>7.5706196582566205</v>
          </cell>
          <cell r="T325">
            <v>1.8460142117455218</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0.78005879999799999</v>
          </cell>
          <cell r="AI325">
            <v>0</v>
          </cell>
          <cell r="AJ325">
            <v>0</v>
          </cell>
        </row>
        <row r="326">
          <cell r="A326" t="str">
            <v>HL/2907/00</v>
          </cell>
          <cell r="B326" t="str">
            <v>Land at Garden Street, Ramsbottom, Bury, BL0 9BN</v>
          </cell>
          <cell r="C326" t="str">
            <v>Residential</v>
          </cell>
          <cell r="D326" t="str">
            <v>Land Supply 2018</v>
          </cell>
          <cell r="E326">
            <v>0.121711</v>
          </cell>
          <cell r="F326">
            <v>0</v>
          </cell>
          <cell r="G326">
            <v>0.10157070000100001</v>
          </cell>
          <cell r="H326">
            <v>1.6388697132600001E-2</v>
          </cell>
          <cell r="I326">
            <v>3.7516028663999931E-3</v>
          </cell>
          <cell r="J326">
            <v>0</v>
          </cell>
          <cell r="K326">
            <v>83.452358456507639</v>
          </cell>
          <cell r="L326">
            <v>13.465255509033696</v>
          </cell>
          <cell r="M326">
            <v>3.0823860344586711</v>
          </cell>
          <cell r="O326">
            <v>6.4817453866029995E-2</v>
          </cell>
          <cell r="Q326">
            <v>6.4817453866029995E-2</v>
          </cell>
          <cell r="R326">
            <v>5.9893953865899997E-2</v>
          </cell>
          <cell r="S326">
            <v>53.255214291255513</v>
          </cell>
          <cell r="T326">
            <v>53.255214291255513</v>
          </cell>
          <cell r="U326">
            <v>49.209975980724828</v>
          </cell>
          <cell r="V326">
            <v>0.12171113999700001</v>
          </cell>
          <cell r="W326">
            <v>100.00011502411451</v>
          </cell>
          <cell r="X326">
            <v>0.101561988494</v>
          </cell>
          <cell r="Y326">
            <v>83.445200921855871</v>
          </cell>
          <cell r="Z326">
            <v>0</v>
          </cell>
          <cell r="AA326">
            <v>0</v>
          </cell>
          <cell r="AB326">
            <v>0</v>
          </cell>
          <cell r="AC326">
            <v>0</v>
          </cell>
          <cell r="AD326">
            <v>0</v>
          </cell>
          <cell r="AE326">
            <v>0</v>
          </cell>
          <cell r="AF326">
            <v>0</v>
          </cell>
          <cell r="AG326">
            <v>0</v>
          </cell>
          <cell r="AH326">
            <v>0.12171113999700001</v>
          </cell>
          <cell r="AI326">
            <v>0</v>
          </cell>
          <cell r="AJ326">
            <v>0</v>
          </cell>
        </row>
        <row r="327">
          <cell r="A327" t="str">
            <v>HL/2909/00</v>
          </cell>
          <cell r="B327" t="str">
            <v>The Old College, 141 Stubbins Lane, Ramsbottom, Bury, BL0 0PR</v>
          </cell>
          <cell r="C327" t="str">
            <v>Residential</v>
          </cell>
          <cell r="D327" t="str">
            <v>Land Supply 2018</v>
          </cell>
          <cell r="E327">
            <v>7.54301E-2</v>
          </cell>
          <cell r="F327">
            <v>0</v>
          </cell>
          <cell r="G327">
            <v>0</v>
          </cell>
          <cell r="H327">
            <v>9.6510808992000003E-3</v>
          </cell>
          <cell r="I327">
            <v>6.5779019100800001E-2</v>
          </cell>
          <cell r="J327">
            <v>0</v>
          </cell>
          <cell r="K327">
            <v>0</v>
          </cell>
          <cell r="L327">
            <v>12.794734329133862</v>
          </cell>
          <cell r="M327">
            <v>87.20526567086614</v>
          </cell>
          <cell r="O327">
            <v>1.125773789954E-2</v>
          </cell>
          <cell r="Q327">
            <v>1.125773789954E-2</v>
          </cell>
          <cell r="R327">
            <v>8.3287778995600002E-3</v>
          </cell>
          <cell r="S327">
            <v>14.924728854316779</v>
          </cell>
          <cell r="T327">
            <v>14.924728854316779</v>
          </cell>
          <cell r="U327">
            <v>11.041716635083343</v>
          </cell>
          <cell r="V327">
            <v>0</v>
          </cell>
          <cell r="W327">
            <v>0</v>
          </cell>
          <cell r="X327">
            <v>1.69527185094E-2</v>
          </cell>
          <cell r="Y327">
            <v>22.474739539520694</v>
          </cell>
          <cell r="Z327">
            <v>0</v>
          </cell>
          <cell r="AA327">
            <v>0</v>
          </cell>
          <cell r="AB327">
            <v>0</v>
          </cell>
          <cell r="AC327">
            <v>0</v>
          </cell>
          <cell r="AD327">
            <v>0</v>
          </cell>
          <cell r="AE327">
            <v>0</v>
          </cell>
          <cell r="AF327">
            <v>0</v>
          </cell>
          <cell r="AG327">
            <v>0</v>
          </cell>
          <cell r="AH327">
            <v>7.5430149998999996E-2</v>
          </cell>
          <cell r="AI327">
            <v>0</v>
          </cell>
          <cell r="AJ327">
            <v>1.01441289717E-2</v>
          </cell>
        </row>
        <row r="328">
          <cell r="A328" t="str">
            <v>HL/2910/00</v>
          </cell>
          <cell r="B328" t="str">
            <v>Land adjacent to 23 Meadway, Bury, BL9 9TY</v>
          </cell>
          <cell r="C328" t="str">
            <v>Residential</v>
          </cell>
          <cell r="D328" t="str">
            <v>Land Supply 2018</v>
          </cell>
          <cell r="E328">
            <v>0.14935200000000001</v>
          </cell>
          <cell r="F328">
            <v>0</v>
          </cell>
          <cell r="G328">
            <v>0</v>
          </cell>
          <cell r="H328">
            <v>5.5776297121400004E-3</v>
          </cell>
          <cell r="I328">
            <v>0.14377437028786</v>
          </cell>
          <cell r="J328">
            <v>0</v>
          </cell>
          <cell r="K328">
            <v>0</v>
          </cell>
          <cell r="L328">
            <v>3.7345530773876479</v>
          </cell>
          <cell r="M328">
            <v>96.265446922612341</v>
          </cell>
          <cell r="O328">
            <v>1.1344473000133E-2</v>
          </cell>
          <cell r="Q328">
            <v>1.434113000133E-3</v>
          </cell>
          <cell r="R328">
            <v>3.0838800010300001E-4</v>
          </cell>
          <cell r="S328">
            <v>7.5957958381092983</v>
          </cell>
          <cell r="T328">
            <v>0.96022349893740955</v>
          </cell>
          <cell r="U328">
            <v>0.20648401099617014</v>
          </cell>
          <cell r="V328">
            <v>0.14935214999999999</v>
          </cell>
          <cell r="W328">
            <v>100.00010043387432</v>
          </cell>
          <cell r="X328">
            <v>2.2829078262500001E-3</v>
          </cell>
          <cell r="Y328">
            <v>1.5285418516323852</v>
          </cell>
          <cell r="Z328">
            <v>0</v>
          </cell>
          <cell r="AA328">
            <v>0</v>
          </cell>
          <cell r="AB328">
            <v>0</v>
          </cell>
          <cell r="AC328">
            <v>0</v>
          </cell>
          <cell r="AD328">
            <v>0</v>
          </cell>
          <cell r="AE328">
            <v>0</v>
          </cell>
          <cell r="AF328">
            <v>0</v>
          </cell>
          <cell r="AG328">
            <v>0</v>
          </cell>
          <cell r="AH328">
            <v>3.6075932499999998E-2</v>
          </cell>
          <cell r="AI328">
            <v>0</v>
          </cell>
          <cell r="AJ328">
            <v>0</v>
          </cell>
        </row>
        <row r="329">
          <cell r="A329" t="str">
            <v>HL/2911/00</v>
          </cell>
          <cell r="B329" t="str">
            <v>Land adjacent to 7 Lower Bank Street, Bury, BL9 0HD</v>
          </cell>
          <cell r="C329" t="str">
            <v>Residential</v>
          </cell>
          <cell r="D329" t="str">
            <v>Land Supply 2018</v>
          </cell>
          <cell r="E329">
            <v>1.0174900000000001E-2</v>
          </cell>
          <cell r="F329">
            <v>0</v>
          </cell>
          <cell r="G329">
            <v>0</v>
          </cell>
          <cell r="H329">
            <v>0</v>
          </cell>
          <cell r="I329">
            <v>1.0174900000000001E-2</v>
          </cell>
          <cell r="J329">
            <v>0</v>
          </cell>
          <cell r="K329">
            <v>0</v>
          </cell>
          <cell r="L329">
            <v>0</v>
          </cell>
          <cell r="M329">
            <v>100</v>
          </cell>
          <cell r="O329">
            <v>0</v>
          </cell>
          <cell r="Q329">
            <v>0</v>
          </cell>
          <cell r="R329">
            <v>0</v>
          </cell>
          <cell r="S329">
            <v>0</v>
          </cell>
          <cell r="T329">
            <v>0</v>
          </cell>
          <cell r="U329">
            <v>0</v>
          </cell>
          <cell r="V329">
            <v>0</v>
          </cell>
          <cell r="W329">
            <v>0</v>
          </cell>
          <cell r="X329" t="str">
            <v>Not Modelled</v>
          </cell>
          <cell r="Y329" t="str">
            <v>N/A</v>
          </cell>
          <cell r="Z329">
            <v>0</v>
          </cell>
          <cell r="AA329">
            <v>0</v>
          </cell>
          <cell r="AB329">
            <v>0</v>
          </cell>
          <cell r="AC329">
            <v>0</v>
          </cell>
          <cell r="AD329">
            <v>0</v>
          </cell>
          <cell r="AE329">
            <v>0</v>
          </cell>
          <cell r="AF329">
            <v>0</v>
          </cell>
          <cell r="AG329">
            <v>0</v>
          </cell>
          <cell r="AH329">
            <v>1.0174850000200001E-2</v>
          </cell>
          <cell r="AI329">
            <v>0</v>
          </cell>
          <cell r="AJ329">
            <v>0</v>
          </cell>
        </row>
        <row r="330">
          <cell r="A330" t="str">
            <v>HL/2912/00</v>
          </cell>
          <cell r="B330" t="str">
            <v>Davises Farm, Mather Road, Bury, BL9 6TJ</v>
          </cell>
          <cell r="C330" t="str">
            <v>Residential</v>
          </cell>
          <cell r="D330" t="str">
            <v>Land Supply 2018</v>
          </cell>
          <cell r="E330">
            <v>9.8498500000000003E-2</v>
          </cell>
          <cell r="F330">
            <v>0</v>
          </cell>
          <cell r="G330">
            <v>0</v>
          </cell>
          <cell r="H330">
            <v>0</v>
          </cell>
          <cell r="I330">
            <v>9.8498500000000003E-2</v>
          </cell>
          <cell r="J330">
            <v>0</v>
          </cell>
          <cell r="K330">
            <v>0</v>
          </cell>
          <cell r="L330">
            <v>0</v>
          </cell>
          <cell r="M330">
            <v>100</v>
          </cell>
          <cell r="O330">
            <v>0</v>
          </cell>
          <cell r="Q330">
            <v>0</v>
          </cell>
          <cell r="R330">
            <v>0</v>
          </cell>
          <cell r="S330">
            <v>0</v>
          </cell>
          <cell r="T330">
            <v>0</v>
          </cell>
          <cell r="U330">
            <v>0</v>
          </cell>
          <cell r="V330">
            <v>0</v>
          </cell>
          <cell r="W330">
            <v>0</v>
          </cell>
          <cell r="X330" t="str">
            <v>Not Modelled</v>
          </cell>
          <cell r="Y330" t="str">
            <v>N/A</v>
          </cell>
          <cell r="Z330">
            <v>0</v>
          </cell>
          <cell r="AA330">
            <v>0</v>
          </cell>
          <cell r="AB330">
            <v>0</v>
          </cell>
          <cell r="AC330">
            <v>0</v>
          </cell>
          <cell r="AD330">
            <v>0</v>
          </cell>
          <cell r="AE330">
            <v>0</v>
          </cell>
          <cell r="AF330">
            <v>0</v>
          </cell>
          <cell r="AG330">
            <v>0</v>
          </cell>
          <cell r="AH330">
            <v>9.8498455000500001E-2</v>
          </cell>
          <cell r="AI330">
            <v>0</v>
          </cell>
          <cell r="AJ330">
            <v>0</v>
          </cell>
        </row>
        <row r="331">
          <cell r="A331" t="str">
            <v>HL/2913/00</v>
          </cell>
          <cell r="B331" t="str">
            <v>Naseby Court, Hampden Road, Prestwich, Manchester, M25 1LG</v>
          </cell>
          <cell r="C331" t="str">
            <v>Residential</v>
          </cell>
          <cell r="D331" t="str">
            <v>Land Supply 2018</v>
          </cell>
          <cell r="E331">
            <v>0.151089</v>
          </cell>
          <cell r="F331">
            <v>0</v>
          </cell>
          <cell r="G331">
            <v>0</v>
          </cell>
          <cell r="H331">
            <v>0</v>
          </cell>
          <cell r="I331">
            <v>0.151089</v>
          </cell>
          <cell r="J331">
            <v>0</v>
          </cell>
          <cell r="K331">
            <v>0</v>
          </cell>
          <cell r="L331">
            <v>0</v>
          </cell>
          <cell r="M331">
            <v>100</v>
          </cell>
          <cell r="O331">
            <v>2.5922400000000002E-2</v>
          </cell>
          <cell r="Q331">
            <v>0</v>
          </cell>
          <cell r="R331">
            <v>0</v>
          </cell>
          <cell r="S331">
            <v>17.15703989039573</v>
          </cell>
          <cell r="T331">
            <v>0</v>
          </cell>
          <cell r="U331">
            <v>0</v>
          </cell>
          <cell r="V331">
            <v>0.138822974328</v>
          </cell>
          <cell r="W331">
            <v>91.881589214304142</v>
          </cell>
          <cell r="X331" t="str">
            <v>Not Modelled</v>
          </cell>
          <cell r="Y331" t="str">
            <v>N/A</v>
          </cell>
          <cell r="Z331">
            <v>0</v>
          </cell>
          <cell r="AA331">
            <v>0</v>
          </cell>
          <cell r="AB331">
            <v>0</v>
          </cell>
          <cell r="AC331">
            <v>0</v>
          </cell>
          <cell r="AD331">
            <v>0</v>
          </cell>
          <cell r="AE331">
            <v>0</v>
          </cell>
          <cell r="AF331">
            <v>0</v>
          </cell>
          <cell r="AG331">
            <v>0</v>
          </cell>
          <cell r="AH331">
            <v>0.151088875003</v>
          </cell>
          <cell r="AI331">
            <v>0</v>
          </cell>
          <cell r="AJ331">
            <v>0</v>
          </cell>
        </row>
        <row r="332">
          <cell r="A332" t="str">
            <v>HL/2914/00</v>
          </cell>
          <cell r="B332" t="str">
            <v>Glenshiel, 232 Hilton Lane, Prestwich, Manchester, M25 9FX</v>
          </cell>
          <cell r="C332" t="str">
            <v>Residential</v>
          </cell>
          <cell r="D332" t="str">
            <v>Land Supply 2018</v>
          </cell>
          <cell r="E332">
            <v>6.52364E-2</v>
          </cell>
          <cell r="F332">
            <v>0</v>
          </cell>
          <cell r="G332">
            <v>0</v>
          </cell>
          <cell r="H332">
            <v>0</v>
          </cell>
          <cell r="I332">
            <v>6.52364E-2</v>
          </cell>
          <cell r="J332">
            <v>0</v>
          </cell>
          <cell r="K332">
            <v>0</v>
          </cell>
          <cell r="L332">
            <v>0</v>
          </cell>
          <cell r="M332">
            <v>100</v>
          </cell>
          <cell r="O332">
            <v>0</v>
          </cell>
          <cell r="Q332">
            <v>0</v>
          </cell>
          <cell r="R332">
            <v>0</v>
          </cell>
          <cell r="S332">
            <v>0</v>
          </cell>
          <cell r="T332">
            <v>0</v>
          </cell>
          <cell r="U332">
            <v>0</v>
          </cell>
          <cell r="V332">
            <v>0</v>
          </cell>
          <cell r="W332">
            <v>0</v>
          </cell>
          <cell r="X332" t="str">
            <v>Not Modelled</v>
          </cell>
          <cell r="Y332" t="str">
            <v>N/A</v>
          </cell>
          <cell r="Z332">
            <v>0</v>
          </cell>
          <cell r="AA332">
            <v>0</v>
          </cell>
          <cell r="AB332">
            <v>0</v>
          </cell>
          <cell r="AC332">
            <v>0</v>
          </cell>
          <cell r="AD332">
            <v>0</v>
          </cell>
          <cell r="AE332">
            <v>0</v>
          </cell>
          <cell r="AF332">
            <v>0</v>
          </cell>
          <cell r="AG332">
            <v>0</v>
          </cell>
          <cell r="AH332">
            <v>6.5236354998699994E-2</v>
          </cell>
          <cell r="AI332">
            <v>0</v>
          </cell>
          <cell r="AJ332">
            <v>0</v>
          </cell>
        </row>
        <row r="333">
          <cell r="A333" t="str">
            <v>HL/2917/00</v>
          </cell>
          <cell r="B333" t="str">
            <v>Garage Colony at Lilac Grove, Prestwich, M25 3DT</v>
          </cell>
          <cell r="C333" t="str">
            <v>Residential</v>
          </cell>
          <cell r="D333" t="str">
            <v>Land Supply 2018</v>
          </cell>
          <cell r="E333">
            <v>8.6636199999999997E-2</v>
          </cell>
          <cell r="F333">
            <v>0</v>
          </cell>
          <cell r="G333">
            <v>0</v>
          </cell>
          <cell r="H333">
            <v>0</v>
          </cell>
          <cell r="I333">
            <v>8.6636199999999997E-2</v>
          </cell>
          <cell r="J333">
            <v>0</v>
          </cell>
          <cell r="K333">
            <v>0</v>
          </cell>
          <cell r="L333">
            <v>0</v>
          </cell>
          <cell r="M333">
            <v>100</v>
          </cell>
          <cell r="O333">
            <v>0</v>
          </cell>
          <cell r="Q333">
            <v>0</v>
          </cell>
          <cell r="R333">
            <v>0</v>
          </cell>
          <cell r="S333">
            <v>0</v>
          </cell>
          <cell r="T333">
            <v>0</v>
          </cell>
          <cell r="U333">
            <v>0</v>
          </cell>
          <cell r="V333">
            <v>0</v>
          </cell>
          <cell r="W333">
            <v>0</v>
          </cell>
          <cell r="X333" t="str">
            <v>Not Modelled</v>
          </cell>
          <cell r="Y333" t="str">
            <v>N/A</v>
          </cell>
          <cell r="Z333">
            <v>0</v>
          </cell>
          <cell r="AA333">
            <v>0</v>
          </cell>
          <cell r="AB333">
            <v>0</v>
          </cell>
          <cell r="AC333">
            <v>0</v>
          </cell>
          <cell r="AD333">
            <v>0</v>
          </cell>
          <cell r="AE333">
            <v>0</v>
          </cell>
          <cell r="AF333">
            <v>0</v>
          </cell>
          <cell r="AG333">
            <v>0</v>
          </cell>
          <cell r="AH333">
            <v>8.6636229997599998E-2</v>
          </cell>
          <cell r="AI333">
            <v>0</v>
          </cell>
          <cell r="AJ333">
            <v>0</v>
          </cell>
        </row>
        <row r="334">
          <cell r="A334" t="str">
            <v>HL/2919/00</v>
          </cell>
          <cell r="B334" t="str">
            <v>Lower Dickfield Farm, Lower Dickfield, Holcombe Road, Ramsbottom, Bury, BL8 4PD</v>
          </cell>
          <cell r="C334" t="str">
            <v>Residential</v>
          </cell>
          <cell r="D334" t="str">
            <v>Land Supply 2018</v>
          </cell>
          <cell r="E334">
            <v>8.6368599999999997E-3</v>
          </cell>
          <cell r="F334">
            <v>0</v>
          </cell>
          <cell r="G334">
            <v>0</v>
          </cell>
          <cell r="H334">
            <v>0</v>
          </cell>
          <cell r="I334">
            <v>8.6368599999999997E-3</v>
          </cell>
          <cell r="J334">
            <v>0</v>
          </cell>
          <cell r="K334">
            <v>0</v>
          </cell>
          <cell r="L334">
            <v>0</v>
          </cell>
          <cell r="M334">
            <v>100</v>
          </cell>
          <cell r="O334">
            <v>0</v>
          </cell>
          <cell r="Q334">
            <v>0</v>
          </cell>
          <cell r="R334">
            <v>0</v>
          </cell>
          <cell r="S334">
            <v>0</v>
          </cell>
          <cell r="T334">
            <v>0</v>
          </cell>
          <cell r="U334">
            <v>0</v>
          </cell>
          <cell r="V334">
            <v>0</v>
          </cell>
          <cell r="W334">
            <v>0</v>
          </cell>
          <cell r="X334" t="str">
            <v>Not Modelled</v>
          </cell>
          <cell r="Y334" t="str">
            <v>N/A</v>
          </cell>
          <cell r="Z334">
            <v>0</v>
          </cell>
          <cell r="AA334">
            <v>0</v>
          </cell>
          <cell r="AB334">
            <v>0</v>
          </cell>
          <cell r="AC334">
            <v>0</v>
          </cell>
          <cell r="AD334">
            <v>0</v>
          </cell>
          <cell r="AE334">
            <v>8.6368600008399996E-3</v>
          </cell>
          <cell r="AF334">
            <v>0</v>
          </cell>
          <cell r="AG334">
            <v>8.6368600008399996E-3</v>
          </cell>
          <cell r="AH334">
            <v>0</v>
          </cell>
          <cell r="AI334">
            <v>0</v>
          </cell>
          <cell r="AJ334">
            <v>0</v>
          </cell>
        </row>
        <row r="335">
          <cell r="A335" t="str">
            <v>HL/2920/00</v>
          </cell>
          <cell r="B335" t="str">
            <v>325 Tottington Road, Bury, BL8 1SZ</v>
          </cell>
          <cell r="C335" t="str">
            <v>Residential</v>
          </cell>
          <cell r="D335" t="str">
            <v>Land Supply 2018</v>
          </cell>
          <cell r="E335">
            <v>1.8939500000000001E-2</v>
          </cell>
          <cell r="F335">
            <v>0</v>
          </cell>
          <cell r="G335">
            <v>0</v>
          </cell>
          <cell r="H335">
            <v>0</v>
          </cell>
          <cell r="I335">
            <v>1.8939500000000001E-2</v>
          </cell>
          <cell r="J335">
            <v>0</v>
          </cell>
          <cell r="K335">
            <v>0</v>
          </cell>
          <cell r="L335">
            <v>0</v>
          </cell>
          <cell r="M335">
            <v>100</v>
          </cell>
          <cell r="O335">
            <v>0</v>
          </cell>
          <cell r="Q335">
            <v>0</v>
          </cell>
          <cell r="R335">
            <v>0</v>
          </cell>
          <cell r="S335">
            <v>0</v>
          </cell>
          <cell r="T335">
            <v>0</v>
          </cell>
          <cell r="U335">
            <v>0</v>
          </cell>
          <cell r="V335">
            <v>0</v>
          </cell>
          <cell r="W335">
            <v>0</v>
          </cell>
          <cell r="X335" t="str">
            <v>Not Modelled</v>
          </cell>
          <cell r="Y335" t="str">
            <v>N/A</v>
          </cell>
          <cell r="Z335">
            <v>0</v>
          </cell>
          <cell r="AA335">
            <v>0</v>
          </cell>
          <cell r="AB335">
            <v>0</v>
          </cell>
          <cell r="AC335">
            <v>0</v>
          </cell>
          <cell r="AD335">
            <v>0</v>
          </cell>
          <cell r="AE335">
            <v>0</v>
          </cell>
          <cell r="AF335">
            <v>0</v>
          </cell>
          <cell r="AG335">
            <v>0</v>
          </cell>
          <cell r="AH335">
            <v>1.8939499999900002E-2</v>
          </cell>
          <cell r="AI335">
            <v>0</v>
          </cell>
          <cell r="AJ335">
            <v>0</v>
          </cell>
        </row>
        <row r="336">
          <cell r="A336" t="str">
            <v>HL/2929/00</v>
          </cell>
          <cell r="B336" t="str">
            <v>Land adjacent to 51 Humber Drive, Bury, BL9 6SJ</v>
          </cell>
          <cell r="C336" t="str">
            <v>Residential</v>
          </cell>
          <cell r="D336" t="str">
            <v>Land Supply 2018</v>
          </cell>
          <cell r="E336">
            <v>6.3913200000000003E-2</v>
          </cell>
          <cell r="F336">
            <v>0</v>
          </cell>
          <cell r="G336">
            <v>0</v>
          </cell>
          <cell r="H336">
            <v>0</v>
          </cell>
          <cell r="I336">
            <v>6.3913200000000003E-2</v>
          </cell>
          <cell r="J336">
            <v>0</v>
          </cell>
          <cell r="K336">
            <v>0</v>
          </cell>
          <cell r="L336">
            <v>0</v>
          </cell>
          <cell r="M336">
            <v>100</v>
          </cell>
          <cell r="O336">
            <v>0</v>
          </cell>
          <cell r="Q336">
            <v>0</v>
          </cell>
          <cell r="R336">
            <v>0</v>
          </cell>
          <cell r="S336">
            <v>0</v>
          </cell>
          <cell r="T336">
            <v>0</v>
          </cell>
          <cell r="U336">
            <v>0</v>
          </cell>
          <cell r="V336">
            <v>5.5751800001000003E-2</v>
          </cell>
          <cell r="W336">
            <v>87.23049385885858</v>
          </cell>
          <cell r="X336">
            <v>0</v>
          </cell>
          <cell r="Y336">
            <v>0</v>
          </cell>
          <cell r="Z336">
            <v>0</v>
          </cell>
          <cell r="AA336">
            <v>0</v>
          </cell>
          <cell r="AB336">
            <v>0</v>
          </cell>
          <cell r="AC336">
            <v>0</v>
          </cell>
          <cell r="AD336">
            <v>0</v>
          </cell>
          <cell r="AE336">
            <v>0</v>
          </cell>
          <cell r="AF336">
            <v>0</v>
          </cell>
          <cell r="AG336">
            <v>0</v>
          </cell>
          <cell r="AH336">
            <v>6.39131500012E-2</v>
          </cell>
          <cell r="AI336">
            <v>0</v>
          </cell>
          <cell r="AJ336">
            <v>0</v>
          </cell>
        </row>
        <row r="337">
          <cell r="A337" t="str">
            <v>HL/2930/00</v>
          </cell>
          <cell r="B337" t="str">
            <v>Land adjoining 31 Poppythorn Lane, Prestwich, Manchester, M25 3BX</v>
          </cell>
          <cell r="C337" t="str">
            <v>Residential</v>
          </cell>
          <cell r="D337" t="str">
            <v>Land Supply 2018</v>
          </cell>
          <cell r="E337">
            <v>2.49202E-2</v>
          </cell>
          <cell r="F337">
            <v>0</v>
          </cell>
          <cell r="G337">
            <v>0</v>
          </cell>
          <cell r="H337">
            <v>0</v>
          </cell>
          <cell r="I337">
            <v>2.49202E-2</v>
          </cell>
          <cell r="J337">
            <v>0</v>
          </cell>
          <cell r="K337">
            <v>0</v>
          </cell>
          <cell r="L337">
            <v>0</v>
          </cell>
          <cell r="M337">
            <v>100</v>
          </cell>
          <cell r="O337">
            <v>1.8981641382860001E-2</v>
          </cell>
          <cell r="Q337">
            <v>9.1980113828599996E-3</v>
          </cell>
          <cell r="R337">
            <v>0</v>
          </cell>
          <cell r="S337">
            <v>76.169699211322552</v>
          </cell>
          <cell r="T337">
            <v>36.909861810338604</v>
          </cell>
          <cell r="U337">
            <v>0</v>
          </cell>
          <cell r="V337">
            <v>0</v>
          </cell>
          <cell r="W337">
            <v>0</v>
          </cell>
          <cell r="X337" t="str">
            <v>Not Modelled</v>
          </cell>
          <cell r="Y337" t="str">
            <v>N/A</v>
          </cell>
          <cell r="Z337">
            <v>0</v>
          </cell>
          <cell r="AA337">
            <v>0</v>
          </cell>
          <cell r="AB337">
            <v>0</v>
          </cell>
          <cell r="AC337">
            <v>0</v>
          </cell>
          <cell r="AD337">
            <v>0</v>
          </cell>
          <cell r="AE337">
            <v>0</v>
          </cell>
          <cell r="AF337">
            <v>0</v>
          </cell>
          <cell r="AG337">
            <v>0</v>
          </cell>
          <cell r="AH337">
            <v>2.4920189999099999E-2</v>
          </cell>
          <cell r="AI337">
            <v>0</v>
          </cell>
          <cell r="AJ337">
            <v>0</v>
          </cell>
        </row>
        <row r="338">
          <cell r="A338" t="str">
            <v>HL/2934/00</v>
          </cell>
          <cell r="B338" t="str">
            <v>Land at rear of 51-61 Ainsworth Road, Radcliffe, Manchester, M26 4FA</v>
          </cell>
          <cell r="C338" t="str">
            <v>Residential</v>
          </cell>
          <cell r="D338" t="str">
            <v>Land Supply 2018</v>
          </cell>
          <cell r="E338">
            <v>3.3629300000000001E-2</v>
          </cell>
          <cell r="F338">
            <v>0</v>
          </cell>
          <cell r="G338">
            <v>0</v>
          </cell>
          <cell r="H338">
            <v>0</v>
          </cell>
          <cell r="I338">
            <v>3.3629300000000001E-2</v>
          </cell>
          <cell r="J338">
            <v>0</v>
          </cell>
          <cell r="K338">
            <v>0</v>
          </cell>
          <cell r="L338">
            <v>0</v>
          </cell>
          <cell r="M338">
            <v>100</v>
          </cell>
          <cell r="O338">
            <v>1.5712414643200001E-2</v>
          </cell>
          <cell r="Q338">
            <v>1.5712414643200001E-2</v>
          </cell>
          <cell r="R338">
            <v>1.3248412550000001E-3</v>
          </cell>
          <cell r="S338">
            <v>46.722395777491656</v>
          </cell>
          <cell r="T338">
            <v>46.722395777491656</v>
          </cell>
          <cell r="U338">
            <v>3.9395445489498742</v>
          </cell>
          <cell r="V338">
            <v>0</v>
          </cell>
          <cell r="W338">
            <v>0</v>
          </cell>
          <cell r="X338" t="str">
            <v>Not Modelled</v>
          </cell>
          <cell r="Y338" t="str">
            <v>N/A</v>
          </cell>
          <cell r="Z338">
            <v>0</v>
          </cell>
          <cell r="AA338">
            <v>0</v>
          </cell>
          <cell r="AB338">
            <v>0</v>
          </cell>
          <cell r="AC338">
            <v>0</v>
          </cell>
          <cell r="AD338">
            <v>0</v>
          </cell>
          <cell r="AE338">
            <v>0</v>
          </cell>
          <cell r="AF338">
            <v>0</v>
          </cell>
          <cell r="AG338">
            <v>0</v>
          </cell>
          <cell r="AH338">
            <v>3.3629314999000001E-2</v>
          </cell>
          <cell r="AI338">
            <v>0</v>
          </cell>
          <cell r="AJ338">
            <v>0</v>
          </cell>
        </row>
        <row r="339">
          <cell r="A339" t="str">
            <v>HL/2936/00</v>
          </cell>
          <cell r="B339" t="str">
            <v>Land at 12 Holthouse Road, Tottington, Bury, BL8 3JP</v>
          </cell>
          <cell r="C339" t="str">
            <v>Residential</v>
          </cell>
          <cell r="D339" t="str">
            <v>Land Supply 2018</v>
          </cell>
          <cell r="E339">
            <v>4.2593699999999998E-2</v>
          </cell>
          <cell r="F339">
            <v>0</v>
          </cell>
          <cell r="G339">
            <v>0</v>
          </cell>
          <cell r="H339">
            <v>0</v>
          </cell>
          <cell r="I339">
            <v>4.2593699999999998E-2</v>
          </cell>
          <cell r="J339">
            <v>0</v>
          </cell>
          <cell r="K339">
            <v>0</v>
          </cell>
          <cell r="L339">
            <v>0</v>
          </cell>
          <cell r="M339">
            <v>100</v>
          </cell>
          <cell r="O339">
            <v>1.8306550007499999E-4</v>
          </cell>
          <cell r="Q339">
            <v>1.8306550007499999E-4</v>
          </cell>
          <cell r="R339">
            <v>1.8306550007499999E-4</v>
          </cell>
          <cell r="S339">
            <v>0.42979478203349319</v>
          </cell>
          <cell r="T339">
            <v>0.42979478203349319</v>
          </cell>
          <cell r="U339">
            <v>0.42979478203349319</v>
          </cell>
          <cell r="V339">
            <v>0</v>
          </cell>
          <cell r="W339">
            <v>0</v>
          </cell>
          <cell r="X339" t="str">
            <v>Not Modelled</v>
          </cell>
          <cell r="Y339" t="str">
            <v>N/A</v>
          </cell>
          <cell r="Z339">
            <v>0</v>
          </cell>
          <cell r="AA339">
            <v>0</v>
          </cell>
          <cell r="AB339">
            <v>0</v>
          </cell>
          <cell r="AC339">
            <v>0</v>
          </cell>
          <cell r="AD339">
            <v>0</v>
          </cell>
          <cell r="AE339">
            <v>0</v>
          </cell>
          <cell r="AF339">
            <v>0</v>
          </cell>
          <cell r="AG339">
            <v>0</v>
          </cell>
          <cell r="AH339">
            <v>4.2593700002499998E-2</v>
          </cell>
          <cell r="AI339">
            <v>0</v>
          </cell>
          <cell r="AJ339">
            <v>0</v>
          </cell>
        </row>
        <row r="340">
          <cell r="A340" t="str">
            <v>HL/2937/00</v>
          </cell>
          <cell r="B340" t="str">
            <v>391A Bury Old Road, Prestwich, Manchester, M25 1PS</v>
          </cell>
          <cell r="C340" t="str">
            <v>Residential</v>
          </cell>
          <cell r="D340" t="str">
            <v>Land Supply 2018</v>
          </cell>
          <cell r="E340">
            <v>3.3134999999999998E-2</v>
          </cell>
          <cell r="F340">
            <v>0</v>
          </cell>
          <cell r="G340">
            <v>0</v>
          </cell>
          <cell r="H340">
            <v>0</v>
          </cell>
          <cell r="I340">
            <v>3.3134999999999998E-2</v>
          </cell>
          <cell r="J340">
            <v>0</v>
          </cell>
          <cell r="K340">
            <v>0</v>
          </cell>
          <cell r="L340">
            <v>0</v>
          </cell>
          <cell r="M340">
            <v>100</v>
          </cell>
          <cell r="O340">
            <v>0</v>
          </cell>
          <cell r="Q340">
            <v>0</v>
          </cell>
          <cell r="R340">
            <v>0</v>
          </cell>
          <cell r="S340">
            <v>0</v>
          </cell>
          <cell r="T340">
            <v>0</v>
          </cell>
          <cell r="U340">
            <v>0</v>
          </cell>
          <cell r="V340">
            <v>3.3135025000900001E-2</v>
          </cell>
          <cell r="W340">
            <v>100.00007545163724</v>
          </cell>
          <cell r="X340" t="str">
            <v>Not Modelled</v>
          </cell>
          <cell r="Y340" t="str">
            <v>N/A</v>
          </cell>
          <cell r="Z340">
            <v>0</v>
          </cell>
          <cell r="AA340">
            <v>0</v>
          </cell>
          <cell r="AB340">
            <v>0</v>
          </cell>
          <cell r="AC340">
            <v>0</v>
          </cell>
          <cell r="AD340">
            <v>0</v>
          </cell>
          <cell r="AE340">
            <v>0</v>
          </cell>
          <cell r="AF340">
            <v>0</v>
          </cell>
          <cell r="AG340">
            <v>0</v>
          </cell>
          <cell r="AH340">
            <v>3.3135025000900001E-2</v>
          </cell>
          <cell r="AI340">
            <v>0</v>
          </cell>
          <cell r="AJ340">
            <v>0</v>
          </cell>
        </row>
        <row r="341">
          <cell r="A341" t="str">
            <v>HL/2941/00</v>
          </cell>
          <cell r="B341" t="str">
            <v>227-229 Bury Old Road, Prestwich, Manchester, M25 1JE</v>
          </cell>
          <cell r="C341" t="str">
            <v>Residential</v>
          </cell>
          <cell r="D341" t="str">
            <v>Land Supply 2018</v>
          </cell>
          <cell r="E341">
            <v>2.4937399999999998E-2</v>
          </cell>
          <cell r="F341">
            <v>0</v>
          </cell>
          <cell r="G341">
            <v>0</v>
          </cell>
          <cell r="H341">
            <v>0</v>
          </cell>
          <cell r="I341">
            <v>2.4937399999999998E-2</v>
          </cell>
          <cell r="J341">
            <v>0</v>
          </cell>
          <cell r="K341">
            <v>0</v>
          </cell>
          <cell r="L341">
            <v>0</v>
          </cell>
          <cell r="M341">
            <v>100</v>
          </cell>
          <cell r="O341">
            <v>0</v>
          </cell>
          <cell r="Q341">
            <v>0</v>
          </cell>
          <cell r="R341">
            <v>0</v>
          </cell>
          <cell r="S341">
            <v>0</v>
          </cell>
          <cell r="T341">
            <v>0</v>
          </cell>
          <cell r="U341">
            <v>0</v>
          </cell>
          <cell r="V341">
            <v>0</v>
          </cell>
          <cell r="W341">
            <v>0</v>
          </cell>
          <cell r="X341" t="str">
            <v>Not Modelled</v>
          </cell>
          <cell r="Y341" t="str">
            <v>N/A</v>
          </cell>
          <cell r="Z341">
            <v>0</v>
          </cell>
          <cell r="AA341">
            <v>0</v>
          </cell>
          <cell r="AB341">
            <v>0</v>
          </cell>
          <cell r="AC341">
            <v>0</v>
          </cell>
          <cell r="AD341">
            <v>0</v>
          </cell>
          <cell r="AE341">
            <v>0</v>
          </cell>
          <cell r="AF341">
            <v>0</v>
          </cell>
          <cell r="AG341">
            <v>0</v>
          </cell>
          <cell r="AH341">
            <v>2.4937404998700001E-2</v>
          </cell>
          <cell r="AI341">
            <v>0</v>
          </cell>
          <cell r="AJ341">
            <v>0</v>
          </cell>
        </row>
        <row r="342">
          <cell r="A342" t="str">
            <v>HL/2942/00</v>
          </cell>
          <cell r="B342" t="str">
            <v>Land at western end of Watkins Drive, Prestwich, Manchester, M25 0DS</v>
          </cell>
          <cell r="C342" t="str">
            <v>Residential</v>
          </cell>
          <cell r="D342" t="str">
            <v>Land Supply 2018</v>
          </cell>
          <cell r="E342">
            <v>9.5985299999999996E-2</v>
          </cell>
          <cell r="F342">
            <v>0</v>
          </cell>
          <cell r="G342">
            <v>0</v>
          </cell>
          <cell r="H342">
            <v>0</v>
          </cell>
          <cell r="I342">
            <v>9.5985299999999996E-2</v>
          </cell>
          <cell r="J342">
            <v>0</v>
          </cell>
          <cell r="K342">
            <v>0</v>
          </cell>
          <cell r="L342">
            <v>0</v>
          </cell>
          <cell r="M342">
            <v>100</v>
          </cell>
          <cell r="O342">
            <v>0</v>
          </cell>
          <cell r="Q342">
            <v>0</v>
          </cell>
          <cell r="R342">
            <v>0</v>
          </cell>
          <cell r="S342">
            <v>0</v>
          </cell>
          <cell r="T342">
            <v>0</v>
          </cell>
          <cell r="U342">
            <v>0</v>
          </cell>
          <cell r="V342">
            <v>0</v>
          </cell>
          <cell r="W342">
            <v>0</v>
          </cell>
          <cell r="X342" t="str">
            <v>Not Modelled</v>
          </cell>
          <cell r="Y342" t="str">
            <v>N/A</v>
          </cell>
          <cell r="Z342">
            <v>0</v>
          </cell>
          <cell r="AA342">
            <v>0</v>
          </cell>
          <cell r="AB342">
            <v>0</v>
          </cell>
          <cell r="AC342">
            <v>0</v>
          </cell>
          <cell r="AD342">
            <v>0</v>
          </cell>
          <cell r="AE342">
            <v>0</v>
          </cell>
          <cell r="AF342">
            <v>0</v>
          </cell>
          <cell r="AG342">
            <v>0</v>
          </cell>
          <cell r="AH342">
            <v>9.5985334996799995E-2</v>
          </cell>
          <cell r="AI342">
            <v>0</v>
          </cell>
          <cell r="AJ342">
            <v>0</v>
          </cell>
        </row>
        <row r="343">
          <cell r="A343" t="str">
            <v>HL/2943/00</v>
          </cell>
          <cell r="B343" t="str">
            <v>131A Walmersley Road, Bury, BL9 5AY</v>
          </cell>
          <cell r="C343" t="str">
            <v>Residential</v>
          </cell>
          <cell r="D343" t="str">
            <v>Land Supply 2018</v>
          </cell>
          <cell r="E343">
            <v>3.6928999999999997E-2</v>
          </cell>
          <cell r="F343">
            <v>0</v>
          </cell>
          <cell r="G343">
            <v>0</v>
          </cell>
          <cell r="H343">
            <v>0</v>
          </cell>
          <cell r="I343">
            <v>3.6928999999999997E-2</v>
          </cell>
          <cell r="J343">
            <v>0</v>
          </cell>
          <cell r="K343">
            <v>0</v>
          </cell>
          <cell r="L343">
            <v>0</v>
          </cell>
          <cell r="M343">
            <v>100</v>
          </cell>
          <cell r="O343">
            <v>0</v>
          </cell>
          <cell r="Q343">
            <v>0</v>
          </cell>
          <cell r="R343">
            <v>0</v>
          </cell>
          <cell r="S343">
            <v>0</v>
          </cell>
          <cell r="T343">
            <v>0</v>
          </cell>
          <cell r="U343">
            <v>0</v>
          </cell>
          <cell r="V343">
            <v>0</v>
          </cell>
          <cell r="W343">
            <v>0</v>
          </cell>
          <cell r="X343" t="str">
            <v>Not Modelled</v>
          </cell>
          <cell r="Y343" t="str">
            <v>N/A</v>
          </cell>
          <cell r="Z343">
            <v>0</v>
          </cell>
          <cell r="AA343">
            <v>0</v>
          </cell>
          <cell r="AB343">
            <v>0</v>
          </cell>
          <cell r="AC343">
            <v>0</v>
          </cell>
          <cell r="AD343">
            <v>0</v>
          </cell>
          <cell r="AE343">
            <v>0</v>
          </cell>
          <cell r="AF343">
            <v>0</v>
          </cell>
          <cell r="AG343">
            <v>0</v>
          </cell>
          <cell r="AH343">
            <v>3.6928999997700003E-2</v>
          </cell>
          <cell r="AI343">
            <v>0</v>
          </cell>
          <cell r="AJ343">
            <v>0</v>
          </cell>
        </row>
        <row r="344">
          <cell r="A344" t="str">
            <v>HL/2945/00</v>
          </cell>
          <cell r="B344" t="str">
            <v>Prestwich Golf Club, Land Opposite 7 Heathlands Drive, Prestwich, M25 9XT</v>
          </cell>
          <cell r="C344" t="str">
            <v>Residential</v>
          </cell>
          <cell r="D344" t="str">
            <v>Land Supply 2018</v>
          </cell>
          <cell r="E344">
            <v>0.96332700000000004</v>
          </cell>
          <cell r="F344">
            <v>0</v>
          </cell>
          <cell r="G344">
            <v>0</v>
          </cell>
          <cell r="H344">
            <v>0</v>
          </cell>
          <cell r="I344">
            <v>0.96332700000000004</v>
          </cell>
          <cell r="J344">
            <v>0</v>
          </cell>
          <cell r="K344">
            <v>0</v>
          </cell>
          <cell r="L344">
            <v>0</v>
          </cell>
          <cell r="M344">
            <v>100</v>
          </cell>
          <cell r="O344">
            <v>2.5947989073986752E-2</v>
          </cell>
          <cell r="Q344">
            <v>1.0808689073986751E-2</v>
          </cell>
          <cell r="R344">
            <v>8.6890739867499992E-6</v>
          </cell>
          <cell r="S344">
            <v>2.6935805883139112</v>
          </cell>
          <cell r="T344">
            <v>1.1220166230144852</v>
          </cell>
          <cell r="U344">
            <v>9.0198592863586287E-4</v>
          </cell>
          <cell r="V344">
            <v>0</v>
          </cell>
          <cell r="W344">
            <v>0</v>
          </cell>
          <cell r="X344" t="str">
            <v>Not Modelled</v>
          </cell>
          <cell r="Y344" t="str">
            <v>N/A</v>
          </cell>
          <cell r="Z344">
            <v>0</v>
          </cell>
          <cell r="AA344">
            <v>0</v>
          </cell>
          <cell r="AB344">
            <v>0</v>
          </cell>
          <cell r="AC344">
            <v>0</v>
          </cell>
          <cell r="AD344">
            <v>0</v>
          </cell>
          <cell r="AE344">
            <v>0</v>
          </cell>
          <cell r="AF344">
            <v>8.6890739867499992E-6</v>
          </cell>
          <cell r="AG344">
            <v>0</v>
          </cell>
          <cell r="AH344">
            <v>0.96332675999999995</v>
          </cell>
          <cell r="AI344">
            <v>0</v>
          </cell>
          <cell r="AJ344">
            <v>0</v>
          </cell>
        </row>
        <row r="345">
          <cell r="A345" t="str">
            <v>HL/2946/00</v>
          </cell>
          <cell r="B345" t="str">
            <v>44 Rectory Lane, Prestwich, Manchester, M25 1BL</v>
          </cell>
          <cell r="C345" t="str">
            <v>Residential</v>
          </cell>
          <cell r="D345" t="str">
            <v>Land Supply 2018</v>
          </cell>
          <cell r="E345">
            <v>0.14599400000000001</v>
          </cell>
          <cell r="F345">
            <v>0</v>
          </cell>
          <cell r="G345">
            <v>0</v>
          </cell>
          <cell r="H345">
            <v>0</v>
          </cell>
          <cell r="I345">
            <v>0.14599400000000001</v>
          </cell>
          <cell r="J345">
            <v>0</v>
          </cell>
          <cell r="K345">
            <v>0</v>
          </cell>
          <cell r="L345">
            <v>0</v>
          </cell>
          <cell r="M345">
            <v>100</v>
          </cell>
          <cell r="O345">
            <v>0</v>
          </cell>
          <cell r="Q345">
            <v>0</v>
          </cell>
          <cell r="R345">
            <v>0</v>
          </cell>
          <cell r="S345">
            <v>0</v>
          </cell>
          <cell r="T345">
            <v>0</v>
          </cell>
          <cell r="U345">
            <v>0</v>
          </cell>
          <cell r="V345">
            <v>0</v>
          </cell>
          <cell r="W345">
            <v>0</v>
          </cell>
          <cell r="X345" t="str">
            <v>Not Modelled</v>
          </cell>
          <cell r="Y345" t="str">
            <v>N/A</v>
          </cell>
          <cell r="Z345">
            <v>0</v>
          </cell>
          <cell r="AA345">
            <v>0</v>
          </cell>
          <cell r="AB345">
            <v>0</v>
          </cell>
          <cell r="AC345">
            <v>0</v>
          </cell>
          <cell r="AD345">
            <v>0</v>
          </cell>
          <cell r="AE345">
            <v>0</v>
          </cell>
          <cell r="AF345">
            <v>0</v>
          </cell>
          <cell r="AG345">
            <v>0</v>
          </cell>
          <cell r="AH345">
            <v>0.14599367999900001</v>
          </cell>
          <cell r="AI345">
            <v>0</v>
          </cell>
          <cell r="AJ345">
            <v>0</v>
          </cell>
        </row>
        <row r="346">
          <cell r="A346" t="str">
            <v>HL/2947/00</v>
          </cell>
          <cell r="B346" t="str">
            <v>Land adjacent to 85 Newbold Street, Bury, BL8 2RR</v>
          </cell>
          <cell r="C346" t="str">
            <v>Residential</v>
          </cell>
          <cell r="D346" t="str">
            <v>Land Supply 2018</v>
          </cell>
          <cell r="E346">
            <v>1.6728099999999999E-2</v>
          </cell>
          <cell r="F346">
            <v>0</v>
          </cell>
          <cell r="G346">
            <v>0</v>
          </cell>
          <cell r="H346">
            <v>0</v>
          </cell>
          <cell r="I346">
            <v>1.6728099999999999E-2</v>
          </cell>
          <cell r="J346">
            <v>0</v>
          </cell>
          <cell r="K346">
            <v>0</v>
          </cell>
          <cell r="L346">
            <v>0</v>
          </cell>
          <cell r="M346">
            <v>100</v>
          </cell>
          <cell r="O346">
            <v>7.2631600000000004E-5</v>
          </cell>
          <cell r="Q346">
            <v>0</v>
          </cell>
          <cell r="R346">
            <v>0</v>
          </cell>
          <cell r="S346">
            <v>0.4341891786873584</v>
          </cell>
          <cell r="T346">
            <v>0</v>
          </cell>
          <cell r="U346">
            <v>0</v>
          </cell>
          <cell r="V346">
            <v>1.6728100001500001E-2</v>
          </cell>
          <cell r="W346">
            <v>100.00000000896696</v>
          </cell>
          <cell r="X346" t="str">
            <v>Not Modelled</v>
          </cell>
          <cell r="Y346" t="str">
            <v>N/A</v>
          </cell>
          <cell r="Z346">
            <v>0</v>
          </cell>
          <cell r="AA346">
            <v>0</v>
          </cell>
          <cell r="AB346">
            <v>0</v>
          </cell>
          <cell r="AC346">
            <v>0</v>
          </cell>
          <cell r="AD346">
            <v>0</v>
          </cell>
          <cell r="AE346">
            <v>0</v>
          </cell>
          <cell r="AF346">
            <v>0</v>
          </cell>
          <cell r="AG346">
            <v>0</v>
          </cell>
          <cell r="AH346">
            <v>1.6728100001500001E-2</v>
          </cell>
          <cell r="AI346">
            <v>0</v>
          </cell>
          <cell r="AJ346">
            <v>0</v>
          </cell>
        </row>
        <row r="347">
          <cell r="A347" t="str">
            <v>HL/2952/00</v>
          </cell>
          <cell r="B347" t="str">
            <v>Barnbrook Building, Barnbrook Street, Bury, BL9 7DT</v>
          </cell>
          <cell r="C347" t="str">
            <v>Residential</v>
          </cell>
          <cell r="D347" t="str">
            <v>Land Supply 2018</v>
          </cell>
          <cell r="E347">
            <v>5.1321100000000001E-2</v>
          </cell>
          <cell r="F347">
            <v>0</v>
          </cell>
          <cell r="G347">
            <v>0</v>
          </cell>
          <cell r="H347">
            <v>0</v>
          </cell>
          <cell r="I347">
            <v>5.1321100000000001E-2</v>
          </cell>
          <cell r="J347">
            <v>0</v>
          </cell>
          <cell r="K347">
            <v>0</v>
          </cell>
          <cell r="L347">
            <v>0</v>
          </cell>
          <cell r="M347">
            <v>100</v>
          </cell>
          <cell r="O347">
            <v>3.8160236849162001E-3</v>
          </cell>
          <cell r="Q347">
            <v>3.8160236849162001E-3</v>
          </cell>
          <cell r="R347">
            <v>1.4913084986200001E-5</v>
          </cell>
          <cell r="S347">
            <v>7.4355843598757634</v>
          </cell>
          <cell r="T347">
            <v>7.4355843598757634</v>
          </cell>
          <cell r="U347">
            <v>2.9058389212624047E-2</v>
          </cell>
          <cell r="V347">
            <v>0</v>
          </cell>
          <cell r="W347">
            <v>0</v>
          </cell>
          <cell r="X347">
            <v>0</v>
          </cell>
          <cell r="Y347">
            <v>0</v>
          </cell>
          <cell r="Z347">
            <v>0</v>
          </cell>
          <cell r="AA347">
            <v>0</v>
          </cell>
          <cell r="AB347">
            <v>0</v>
          </cell>
          <cell r="AC347">
            <v>0</v>
          </cell>
          <cell r="AD347">
            <v>0</v>
          </cell>
          <cell r="AE347">
            <v>0</v>
          </cell>
          <cell r="AF347">
            <v>0</v>
          </cell>
          <cell r="AG347">
            <v>0</v>
          </cell>
          <cell r="AH347">
            <v>5.1321150000099999E-2</v>
          </cell>
          <cell r="AI347">
            <v>0</v>
          </cell>
          <cell r="AJ347">
            <v>0</v>
          </cell>
        </row>
        <row r="348">
          <cell r="A348" t="str">
            <v>HL/2953/00</v>
          </cell>
          <cell r="B348" t="str">
            <v>Hawthorn Hotel, 137-143 Stand Lane, Radcliffe, Manchester, M26 1JR</v>
          </cell>
          <cell r="C348" t="str">
            <v>Residential</v>
          </cell>
          <cell r="D348" t="str">
            <v>Land Supply 2018</v>
          </cell>
          <cell r="E348">
            <v>7.5205599999999997E-2</v>
          </cell>
          <cell r="F348">
            <v>0</v>
          </cell>
          <cell r="G348">
            <v>0</v>
          </cell>
          <cell r="H348">
            <v>0</v>
          </cell>
          <cell r="I348">
            <v>7.5205599999999997E-2</v>
          </cell>
          <cell r="J348">
            <v>0</v>
          </cell>
          <cell r="K348">
            <v>0</v>
          </cell>
          <cell r="L348">
            <v>0</v>
          </cell>
          <cell r="M348">
            <v>100</v>
          </cell>
          <cell r="O348">
            <v>0</v>
          </cell>
          <cell r="Q348">
            <v>0</v>
          </cell>
          <cell r="R348">
            <v>0</v>
          </cell>
          <cell r="S348">
            <v>0</v>
          </cell>
          <cell r="T348">
            <v>0</v>
          </cell>
          <cell r="U348">
            <v>0</v>
          </cell>
          <cell r="V348">
            <v>0</v>
          </cell>
          <cell r="W348">
            <v>0</v>
          </cell>
          <cell r="X348" t="str">
            <v>Not Modelled</v>
          </cell>
          <cell r="Y348" t="str">
            <v>N/A</v>
          </cell>
          <cell r="Z348">
            <v>0</v>
          </cell>
          <cell r="AA348">
            <v>0</v>
          </cell>
          <cell r="AB348">
            <v>0</v>
          </cell>
          <cell r="AC348">
            <v>0</v>
          </cell>
          <cell r="AD348">
            <v>0</v>
          </cell>
          <cell r="AE348">
            <v>0</v>
          </cell>
          <cell r="AF348">
            <v>0</v>
          </cell>
          <cell r="AG348">
            <v>0</v>
          </cell>
          <cell r="AH348">
            <v>7.5205599999499995E-2</v>
          </cell>
          <cell r="AI348">
            <v>0</v>
          </cell>
          <cell r="AJ348">
            <v>0</v>
          </cell>
        </row>
        <row r="349">
          <cell r="A349" t="str">
            <v>HL/2956/00</v>
          </cell>
          <cell r="B349" t="str">
            <v>Wheatfield Centre, Victoria Avenue, Whitefield</v>
          </cell>
          <cell r="C349" t="str">
            <v>Residential</v>
          </cell>
          <cell r="D349" t="str">
            <v>Land Supply 2018</v>
          </cell>
          <cell r="E349">
            <v>1.11768</v>
          </cell>
          <cell r="F349">
            <v>0</v>
          </cell>
          <cell r="G349">
            <v>0</v>
          </cell>
          <cell r="H349">
            <v>0</v>
          </cell>
          <cell r="I349">
            <v>1.11768</v>
          </cell>
          <cell r="J349">
            <v>0</v>
          </cell>
          <cell r="K349">
            <v>0</v>
          </cell>
          <cell r="L349">
            <v>0</v>
          </cell>
          <cell r="M349">
            <v>100</v>
          </cell>
          <cell r="O349">
            <v>0.26907951730899998</v>
          </cell>
          <cell r="Q349">
            <v>5.6072517309000001E-2</v>
          </cell>
          <cell r="R349">
            <v>0.01</v>
          </cell>
          <cell r="S349">
            <v>24.0748261854019</v>
          </cell>
          <cell r="T349">
            <v>5.0168668410457373</v>
          </cell>
          <cell r="U349">
            <v>0.89471047169136075</v>
          </cell>
          <cell r="V349">
            <v>0</v>
          </cell>
          <cell r="W349">
            <v>0</v>
          </cell>
          <cell r="X349" t="str">
            <v>Not Modelled</v>
          </cell>
          <cell r="Y349" t="str">
            <v>N/A</v>
          </cell>
          <cell r="Z349">
            <v>0</v>
          </cell>
          <cell r="AA349">
            <v>0</v>
          </cell>
          <cell r="AB349">
            <v>0</v>
          </cell>
          <cell r="AC349">
            <v>0</v>
          </cell>
          <cell r="AD349">
            <v>0</v>
          </cell>
          <cell r="AE349">
            <v>0</v>
          </cell>
          <cell r="AF349">
            <v>0</v>
          </cell>
          <cell r="AG349">
            <v>0</v>
          </cell>
          <cell r="AH349">
            <v>1.1176762</v>
          </cell>
          <cell r="AI349">
            <v>0</v>
          </cell>
          <cell r="AJ349">
            <v>0</v>
          </cell>
        </row>
        <row r="350">
          <cell r="A350" t="str">
            <v>HL/2957/00</v>
          </cell>
          <cell r="B350" t="str">
            <v>Former Whitefield Library and Adult Learning Centre, Pinfold Lane, Whitefield, M45 7NY</v>
          </cell>
          <cell r="C350" t="str">
            <v>Residential</v>
          </cell>
          <cell r="D350" t="str">
            <v>Land Supply 2018</v>
          </cell>
          <cell r="E350">
            <v>0.213391</v>
          </cell>
          <cell r="F350">
            <v>0</v>
          </cell>
          <cell r="G350">
            <v>0</v>
          </cell>
          <cell r="H350">
            <v>0</v>
          </cell>
          <cell r="I350">
            <v>0.213391</v>
          </cell>
          <cell r="J350">
            <v>0</v>
          </cell>
          <cell r="K350">
            <v>0</v>
          </cell>
          <cell r="L350">
            <v>0</v>
          </cell>
          <cell r="M350">
            <v>100</v>
          </cell>
          <cell r="O350">
            <v>2.7225699999999999E-2</v>
          </cell>
          <cell r="Q350">
            <v>0</v>
          </cell>
          <cell r="R350">
            <v>0</v>
          </cell>
          <cell r="S350">
            <v>12.758598066460159</v>
          </cell>
          <cell r="T350">
            <v>0</v>
          </cell>
          <cell r="U350">
            <v>0</v>
          </cell>
          <cell r="V350">
            <v>0</v>
          </cell>
          <cell r="W350">
            <v>0</v>
          </cell>
          <cell r="X350" t="str">
            <v>Not Modelled</v>
          </cell>
          <cell r="Y350" t="str">
            <v>N/A</v>
          </cell>
          <cell r="Z350">
            <v>0</v>
          </cell>
          <cell r="AA350">
            <v>0</v>
          </cell>
          <cell r="AB350">
            <v>0</v>
          </cell>
          <cell r="AC350">
            <v>0</v>
          </cell>
          <cell r="AD350">
            <v>0</v>
          </cell>
          <cell r="AE350">
            <v>0</v>
          </cell>
          <cell r="AF350">
            <v>0</v>
          </cell>
          <cell r="AG350">
            <v>0</v>
          </cell>
          <cell r="AH350">
            <v>0.21339107999699999</v>
          </cell>
          <cell r="AI350">
            <v>0</v>
          </cell>
          <cell r="AJ350">
            <v>0</v>
          </cell>
        </row>
        <row r="351">
          <cell r="A351" t="str">
            <v>NL/0036/00</v>
          </cell>
          <cell r="B351" t="str">
            <v>Ramsons Restaurant, 16  Market Place, Ramsbottom, Bury, BL0 9HT</v>
          </cell>
          <cell r="C351" t="str">
            <v>Residential</v>
          </cell>
          <cell r="D351" t="str">
            <v>Land Supply 2018</v>
          </cell>
          <cell r="E351">
            <v>1.2578199999999999E-2</v>
          </cell>
          <cell r="F351">
            <v>0</v>
          </cell>
          <cell r="G351">
            <v>0</v>
          </cell>
          <cell r="H351">
            <v>0</v>
          </cell>
          <cell r="I351">
            <v>1.2578199999999999E-2</v>
          </cell>
          <cell r="J351">
            <v>0</v>
          </cell>
          <cell r="K351">
            <v>0</v>
          </cell>
          <cell r="L351">
            <v>0</v>
          </cell>
          <cell r="M351">
            <v>100</v>
          </cell>
          <cell r="O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1.2578155000899999E-2</v>
          </cell>
          <cell r="AI351">
            <v>0</v>
          </cell>
          <cell r="AJ351">
            <v>0</v>
          </cell>
        </row>
        <row r="352">
          <cell r="A352" t="str">
            <v>NL/0045/00</v>
          </cell>
          <cell r="B352" t="str">
            <v>Pimhole Pharmacy, 185 Rochdale Road, Pimhole, Bury, BL9 7BB</v>
          </cell>
          <cell r="C352" t="str">
            <v>Residential</v>
          </cell>
          <cell r="D352" t="str">
            <v>Land Supply 2018</v>
          </cell>
          <cell r="E352">
            <v>6.9147499999999999E-3</v>
          </cell>
          <cell r="F352">
            <v>0</v>
          </cell>
          <cell r="G352">
            <v>0</v>
          </cell>
          <cell r="H352">
            <v>0</v>
          </cell>
          <cell r="I352">
            <v>6.9147499999999999E-3</v>
          </cell>
          <cell r="J352">
            <v>0</v>
          </cell>
          <cell r="K352">
            <v>0</v>
          </cell>
          <cell r="L352">
            <v>0</v>
          </cell>
          <cell r="M352">
            <v>100</v>
          </cell>
          <cell r="O352">
            <v>0</v>
          </cell>
          <cell r="Q352">
            <v>0</v>
          </cell>
          <cell r="R352">
            <v>0</v>
          </cell>
          <cell r="S352">
            <v>0</v>
          </cell>
          <cell r="T352">
            <v>0</v>
          </cell>
          <cell r="U352">
            <v>0</v>
          </cell>
          <cell r="V352">
            <v>0</v>
          </cell>
          <cell r="W352">
            <v>0</v>
          </cell>
          <cell r="X352" t="str">
            <v>Not Modelled</v>
          </cell>
          <cell r="Y352" t="str">
            <v>N/A</v>
          </cell>
          <cell r="Z352">
            <v>0</v>
          </cell>
          <cell r="AA352">
            <v>0</v>
          </cell>
          <cell r="AB352">
            <v>0</v>
          </cell>
          <cell r="AC352">
            <v>0</v>
          </cell>
          <cell r="AD352">
            <v>0</v>
          </cell>
          <cell r="AE352">
            <v>0</v>
          </cell>
          <cell r="AF352">
            <v>0</v>
          </cell>
          <cell r="AG352">
            <v>0</v>
          </cell>
          <cell r="AH352">
            <v>6.91474999981E-3</v>
          </cell>
          <cell r="AI352">
            <v>0</v>
          </cell>
          <cell r="AJ352">
            <v>0</v>
          </cell>
        </row>
        <row r="353">
          <cell r="A353" t="str">
            <v>NL/0050/00</v>
          </cell>
          <cell r="B353" t="str">
            <v>St Andrews House, Mersey Drive, Whitefield, Manchester, M45 8LA</v>
          </cell>
          <cell r="C353" t="str">
            <v>Residential</v>
          </cell>
          <cell r="D353" t="str">
            <v>Land Supply 2018</v>
          </cell>
          <cell r="E353">
            <v>0.10288700000000001</v>
          </cell>
          <cell r="F353">
            <v>0</v>
          </cell>
          <cell r="G353">
            <v>0</v>
          </cell>
          <cell r="H353">
            <v>0</v>
          </cell>
          <cell r="I353">
            <v>0.10288700000000001</v>
          </cell>
          <cell r="J353">
            <v>0</v>
          </cell>
          <cell r="K353">
            <v>0</v>
          </cell>
          <cell r="L353">
            <v>0</v>
          </cell>
          <cell r="M353">
            <v>100</v>
          </cell>
          <cell r="O353">
            <v>0</v>
          </cell>
          <cell r="Q353">
            <v>0</v>
          </cell>
          <cell r="R353">
            <v>0</v>
          </cell>
          <cell r="S353">
            <v>0</v>
          </cell>
          <cell r="T353">
            <v>0</v>
          </cell>
          <cell r="U353">
            <v>0</v>
          </cell>
          <cell r="V353">
            <v>0</v>
          </cell>
          <cell r="W353">
            <v>0</v>
          </cell>
          <cell r="X353" t="str">
            <v>Not Modelled</v>
          </cell>
          <cell r="Y353" t="str">
            <v>N/A</v>
          </cell>
          <cell r="Z353">
            <v>0</v>
          </cell>
          <cell r="AA353">
            <v>0</v>
          </cell>
          <cell r="AB353">
            <v>0</v>
          </cell>
          <cell r="AC353">
            <v>0</v>
          </cell>
          <cell r="AD353">
            <v>0</v>
          </cell>
          <cell r="AE353">
            <v>0</v>
          </cell>
          <cell r="AF353">
            <v>0</v>
          </cell>
          <cell r="AG353">
            <v>0</v>
          </cell>
          <cell r="AH353">
            <v>0.102886974999</v>
          </cell>
          <cell r="AI353">
            <v>0</v>
          </cell>
          <cell r="AJ35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t="str">
            <v>1447668712534</v>
          </cell>
          <cell r="B2" t="str">
            <v>Snell Street</v>
          </cell>
          <cell r="C2" t="str">
            <v>Residential</v>
          </cell>
          <cell r="D2" t="str">
            <v>Call for Sites 2018</v>
          </cell>
          <cell r="E2">
            <v>0.121095370747</v>
          </cell>
          <cell r="F2">
            <v>0</v>
          </cell>
          <cell r="G2">
            <v>0</v>
          </cell>
          <cell r="H2">
            <v>0</v>
          </cell>
          <cell r="I2">
            <v>0.121095370747</v>
          </cell>
          <cell r="J2">
            <v>0</v>
          </cell>
          <cell r="K2">
            <v>0</v>
          </cell>
          <cell r="L2">
            <v>0</v>
          </cell>
          <cell r="M2">
            <v>100</v>
          </cell>
          <cell r="O2">
            <v>0</v>
          </cell>
          <cell r="Q2">
            <v>0</v>
          </cell>
          <cell r="R2">
            <v>0</v>
          </cell>
          <cell r="S2">
            <v>0</v>
          </cell>
          <cell r="T2">
            <v>0</v>
          </cell>
          <cell r="U2">
            <v>0</v>
          </cell>
          <cell r="V2">
            <v>0</v>
          </cell>
          <cell r="W2">
            <v>0</v>
          </cell>
          <cell r="X2" t="str">
            <v>Not Modelled</v>
          </cell>
          <cell r="Y2" t="str">
            <v>N/A</v>
          </cell>
          <cell r="AA2">
            <v>0</v>
          </cell>
          <cell r="AB2">
            <v>0</v>
          </cell>
          <cell r="AC2">
            <v>0</v>
          </cell>
          <cell r="AD2">
            <v>0</v>
          </cell>
          <cell r="AE2">
            <v>0</v>
          </cell>
          <cell r="AF2">
            <v>0</v>
          </cell>
          <cell r="AG2">
            <v>0</v>
          </cell>
          <cell r="AH2">
            <v>0</v>
          </cell>
          <cell r="AI2">
            <v>0.121095370747</v>
          </cell>
          <cell r="AJ2">
            <v>0</v>
          </cell>
          <cell r="AK2">
            <v>0</v>
          </cell>
          <cell r="AM2">
            <v>0</v>
          </cell>
          <cell r="AN2">
            <v>0</v>
          </cell>
          <cell r="AO2">
            <v>0</v>
          </cell>
          <cell r="AP2">
            <v>0</v>
          </cell>
          <cell r="AQ2">
            <v>0</v>
          </cell>
          <cell r="AR2">
            <v>0</v>
          </cell>
          <cell r="AS2">
            <v>0</v>
          </cell>
          <cell r="AT2">
            <v>0</v>
          </cell>
          <cell r="AU2">
            <v>100</v>
          </cell>
          <cell r="AV2">
            <v>0</v>
          </cell>
          <cell r="AW2">
            <v>0</v>
          </cell>
        </row>
        <row r="3">
          <cell r="A3" t="str">
            <v>1448581001073</v>
          </cell>
          <cell r="B3" t="str">
            <v>Hyde / Stockport / Devonshire</v>
          </cell>
          <cell r="C3" t="str">
            <v>Residential</v>
          </cell>
          <cell r="D3" t="str">
            <v>Call for Sites 2018</v>
          </cell>
          <cell r="E3">
            <v>7.1344059158000004</v>
          </cell>
          <cell r="F3">
            <v>0</v>
          </cell>
          <cell r="G3">
            <v>0</v>
          </cell>
          <cell r="H3">
            <v>0</v>
          </cell>
          <cell r="I3">
            <v>7.1344059158000004</v>
          </cell>
          <cell r="J3">
            <v>0</v>
          </cell>
          <cell r="K3">
            <v>0</v>
          </cell>
          <cell r="L3">
            <v>0</v>
          </cell>
          <cell r="M3">
            <v>100</v>
          </cell>
          <cell r="O3">
            <v>0</v>
          </cell>
          <cell r="Q3">
            <v>0</v>
          </cell>
          <cell r="R3">
            <v>0</v>
          </cell>
          <cell r="S3">
            <v>0</v>
          </cell>
          <cell r="T3">
            <v>0</v>
          </cell>
          <cell r="U3">
            <v>0</v>
          </cell>
          <cell r="V3">
            <v>5.9966968777299998</v>
          </cell>
          <cell r="W3">
            <v>84.053205669859537</v>
          </cell>
          <cell r="X3" t="str">
            <v>Not Modelled</v>
          </cell>
          <cell r="Y3" t="str">
            <v>N/A</v>
          </cell>
          <cell r="AA3">
            <v>0</v>
          </cell>
          <cell r="AB3">
            <v>0</v>
          </cell>
          <cell r="AC3">
            <v>0</v>
          </cell>
          <cell r="AD3">
            <v>0</v>
          </cell>
          <cell r="AE3">
            <v>0</v>
          </cell>
          <cell r="AF3">
            <v>0</v>
          </cell>
          <cell r="AG3">
            <v>0</v>
          </cell>
          <cell r="AH3">
            <v>0</v>
          </cell>
          <cell r="AI3">
            <v>0</v>
          </cell>
          <cell r="AJ3">
            <v>0</v>
          </cell>
          <cell r="AK3">
            <v>0</v>
          </cell>
          <cell r="AM3">
            <v>0</v>
          </cell>
          <cell r="AN3">
            <v>0</v>
          </cell>
          <cell r="AO3">
            <v>0</v>
          </cell>
          <cell r="AP3">
            <v>0</v>
          </cell>
          <cell r="AQ3">
            <v>0</v>
          </cell>
          <cell r="AR3">
            <v>0</v>
          </cell>
          <cell r="AS3">
            <v>0</v>
          </cell>
          <cell r="AT3">
            <v>0</v>
          </cell>
          <cell r="AU3">
            <v>0</v>
          </cell>
          <cell r="AV3">
            <v>0</v>
          </cell>
          <cell r="AW3">
            <v>0</v>
          </cell>
        </row>
        <row r="4">
          <cell r="A4" t="str">
            <v>1449832399639</v>
          </cell>
          <cell r="B4" t="str">
            <v>NAVAL ST</v>
          </cell>
          <cell r="C4" t="str">
            <v>Residential / Offices</v>
          </cell>
          <cell r="D4" t="str">
            <v>Call for Sites 2018</v>
          </cell>
          <cell r="E4">
            <v>0.14259153876299999</v>
          </cell>
          <cell r="F4">
            <v>0</v>
          </cell>
          <cell r="G4">
            <v>0</v>
          </cell>
          <cell r="H4">
            <v>0</v>
          </cell>
          <cell r="I4">
            <v>0.14259153876299999</v>
          </cell>
          <cell r="J4">
            <v>0</v>
          </cell>
          <cell r="K4">
            <v>0</v>
          </cell>
          <cell r="L4">
            <v>0</v>
          </cell>
          <cell r="M4">
            <v>100</v>
          </cell>
          <cell r="O4">
            <v>0</v>
          </cell>
          <cell r="Q4">
            <v>0</v>
          </cell>
          <cell r="R4">
            <v>0</v>
          </cell>
          <cell r="S4">
            <v>0</v>
          </cell>
          <cell r="T4">
            <v>0</v>
          </cell>
          <cell r="U4">
            <v>0</v>
          </cell>
          <cell r="V4">
            <v>0</v>
          </cell>
          <cell r="W4">
            <v>0</v>
          </cell>
          <cell r="X4" t="str">
            <v>Not Modelled</v>
          </cell>
          <cell r="Y4" t="str">
            <v>N/A</v>
          </cell>
          <cell r="AA4">
            <v>0</v>
          </cell>
          <cell r="AB4">
            <v>0</v>
          </cell>
          <cell r="AC4">
            <v>0</v>
          </cell>
          <cell r="AD4">
            <v>0</v>
          </cell>
          <cell r="AE4">
            <v>0</v>
          </cell>
          <cell r="AF4">
            <v>0</v>
          </cell>
          <cell r="AG4">
            <v>0</v>
          </cell>
          <cell r="AH4">
            <v>0</v>
          </cell>
          <cell r="AI4">
            <v>0.14259153876299999</v>
          </cell>
          <cell r="AJ4">
            <v>0</v>
          </cell>
          <cell r="AK4">
            <v>0</v>
          </cell>
          <cell r="AM4">
            <v>0</v>
          </cell>
          <cell r="AN4">
            <v>0</v>
          </cell>
          <cell r="AO4">
            <v>0</v>
          </cell>
          <cell r="AP4">
            <v>0</v>
          </cell>
          <cell r="AQ4">
            <v>0</v>
          </cell>
          <cell r="AR4">
            <v>0</v>
          </cell>
          <cell r="AS4">
            <v>0</v>
          </cell>
          <cell r="AT4">
            <v>0</v>
          </cell>
          <cell r="AU4">
            <v>100</v>
          </cell>
          <cell r="AV4">
            <v>0</v>
          </cell>
          <cell r="AW4">
            <v>0</v>
          </cell>
        </row>
        <row r="5">
          <cell r="A5" t="str">
            <v>1450886104013</v>
          </cell>
          <cell r="B5" t="str">
            <v>Rochdale Road</v>
          </cell>
          <cell r="C5" t="str">
            <v>Residential</v>
          </cell>
          <cell r="D5" t="str">
            <v>Call for Sites 2018</v>
          </cell>
          <cell r="E5">
            <v>6.5951263127000004E-2</v>
          </cell>
          <cell r="F5">
            <v>0</v>
          </cell>
          <cell r="G5">
            <v>0</v>
          </cell>
          <cell r="H5">
            <v>0</v>
          </cell>
          <cell r="I5">
            <v>6.5951263127000004E-2</v>
          </cell>
          <cell r="J5">
            <v>0</v>
          </cell>
          <cell r="K5">
            <v>0</v>
          </cell>
          <cell r="L5">
            <v>0</v>
          </cell>
          <cell r="M5">
            <v>100</v>
          </cell>
          <cell r="O5">
            <v>0</v>
          </cell>
          <cell r="Q5">
            <v>0</v>
          </cell>
          <cell r="R5">
            <v>0</v>
          </cell>
          <cell r="S5">
            <v>0</v>
          </cell>
          <cell r="T5">
            <v>0</v>
          </cell>
          <cell r="U5">
            <v>0</v>
          </cell>
          <cell r="V5">
            <v>0</v>
          </cell>
          <cell r="W5">
            <v>0</v>
          </cell>
          <cell r="X5" t="str">
            <v>Not Modelled</v>
          </cell>
          <cell r="Y5" t="str">
            <v>N/A</v>
          </cell>
          <cell r="AA5">
            <v>0</v>
          </cell>
          <cell r="AB5">
            <v>0</v>
          </cell>
          <cell r="AC5">
            <v>0</v>
          </cell>
          <cell r="AD5">
            <v>0</v>
          </cell>
          <cell r="AE5">
            <v>0</v>
          </cell>
          <cell r="AF5">
            <v>0</v>
          </cell>
          <cell r="AG5">
            <v>0</v>
          </cell>
          <cell r="AH5">
            <v>0</v>
          </cell>
          <cell r="AI5">
            <v>6.5951263127000004E-2</v>
          </cell>
          <cell r="AJ5">
            <v>0</v>
          </cell>
          <cell r="AK5">
            <v>0</v>
          </cell>
          <cell r="AM5">
            <v>0</v>
          </cell>
          <cell r="AN5">
            <v>0</v>
          </cell>
          <cell r="AO5">
            <v>0</v>
          </cell>
          <cell r="AP5">
            <v>0</v>
          </cell>
          <cell r="AQ5">
            <v>0</v>
          </cell>
          <cell r="AR5">
            <v>0</v>
          </cell>
          <cell r="AS5">
            <v>0</v>
          </cell>
          <cell r="AT5">
            <v>0</v>
          </cell>
          <cell r="AU5">
            <v>100</v>
          </cell>
          <cell r="AV5">
            <v>0</v>
          </cell>
          <cell r="AW5">
            <v>0</v>
          </cell>
        </row>
        <row r="6">
          <cell r="A6" t="str">
            <v>1450888073111</v>
          </cell>
          <cell r="B6" t="str">
            <v>York Street</v>
          </cell>
          <cell r="C6" t="str">
            <v>Residential</v>
          </cell>
          <cell r="D6" t="str">
            <v>Call for Sites 2018</v>
          </cell>
          <cell r="E6">
            <v>0.55980647616699997</v>
          </cell>
          <cell r="F6">
            <v>5.2953265885700004E-3</v>
          </cell>
          <cell r="G6">
            <v>0.55451115340900003</v>
          </cell>
          <cell r="H6">
            <v>0</v>
          </cell>
          <cell r="I6">
            <v>-3.8305700833518586E-9</v>
          </cell>
          <cell r="J6">
            <v>0.94592092339251754</v>
          </cell>
          <cell r="K6">
            <v>99.054079760874316</v>
          </cell>
          <cell r="L6">
            <v>0</v>
          </cell>
          <cell r="M6">
            <v>-6.8426683978002655E-7</v>
          </cell>
          <cell r="O6">
            <v>0</v>
          </cell>
          <cell r="Q6">
            <v>0</v>
          </cell>
          <cell r="R6">
            <v>0</v>
          </cell>
          <cell r="S6">
            <v>0</v>
          </cell>
          <cell r="T6">
            <v>0</v>
          </cell>
          <cell r="U6">
            <v>0</v>
          </cell>
          <cell r="V6">
            <v>0.55980647616699997</v>
          </cell>
          <cell r="W6">
            <v>100</v>
          </cell>
          <cell r="X6" t="str">
            <v>Not Modelled</v>
          </cell>
          <cell r="Y6" t="str">
            <v>N/A</v>
          </cell>
          <cell r="AA6">
            <v>3.3236943147500003E-2</v>
          </cell>
          <cell r="AB6">
            <v>0</v>
          </cell>
          <cell r="AC6">
            <v>0</v>
          </cell>
          <cell r="AD6">
            <v>0</v>
          </cell>
          <cell r="AE6">
            <v>0</v>
          </cell>
          <cell r="AF6">
            <v>0</v>
          </cell>
          <cell r="AG6">
            <v>0</v>
          </cell>
          <cell r="AH6">
            <v>0</v>
          </cell>
          <cell r="AI6">
            <v>0.55980647616699997</v>
          </cell>
          <cell r="AJ6">
            <v>0</v>
          </cell>
          <cell r="AK6">
            <v>0</v>
          </cell>
          <cell r="AM6">
            <v>5.9372201934985913</v>
          </cell>
          <cell r="AN6">
            <v>0</v>
          </cell>
          <cell r="AO6">
            <v>0</v>
          </cell>
          <cell r="AP6">
            <v>0</v>
          </cell>
          <cell r="AQ6">
            <v>0</v>
          </cell>
          <cell r="AR6">
            <v>0</v>
          </cell>
          <cell r="AS6">
            <v>0</v>
          </cell>
          <cell r="AT6">
            <v>0</v>
          </cell>
          <cell r="AU6">
            <v>100</v>
          </cell>
          <cell r="AV6">
            <v>0</v>
          </cell>
          <cell r="AW6">
            <v>0</v>
          </cell>
        </row>
        <row r="7">
          <cell r="A7" t="str">
            <v>1452044624471</v>
          </cell>
          <cell r="B7" t="str">
            <v>Land off Station Rd, Reddish</v>
          </cell>
          <cell r="C7" t="str">
            <v>Residential</v>
          </cell>
          <cell r="D7" t="str">
            <v>Call for Sites 2018</v>
          </cell>
          <cell r="E7">
            <v>11.247674869900001</v>
          </cell>
          <cell r="F7">
            <v>0</v>
          </cell>
          <cell r="G7">
            <v>0</v>
          </cell>
          <cell r="H7">
            <v>0</v>
          </cell>
          <cell r="I7">
            <v>11.247674869900001</v>
          </cell>
          <cell r="J7">
            <v>0</v>
          </cell>
          <cell r="K7">
            <v>0</v>
          </cell>
          <cell r="L7">
            <v>0</v>
          </cell>
          <cell r="M7">
            <v>100</v>
          </cell>
          <cell r="O7">
            <v>0</v>
          </cell>
          <cell r="Q7">
            <v>0</v>
          </cell>
          <cell r="R7">
            <v>0</v>
          </cell>
          <cell r="S7">
            <v>0</v>
          </cell>
          <cell r="T7">
            <v>0</v>
          </cell>
          <cell r="U7">
            <v>0</v>
          </cell>
          <cell r="V7">
            <v>0.474219937541</v>
          </cell>
          <cell r="W7">
            <v>4.2161597221312297</v>
          </cell>
          <cell r="X7" t="str">
            <v>Not Modelled</v>
          </cell>
          <cell r="Y7" t="str">
            <v>N/A</v>
          </cell>
          <cell r="AA7">
            <v>0</v>
          </cell>
          <cell r="AB7">
            <v>0</v>
          </cell>
          <cell r="AC7">
            <v>0</v>
          </cell>
          <cell r="AD7">
            <v>0</v>
          </cell>
          <cell r="AE7">
            <v>0</v>
          </cell>
          <cell r="AF7">
            <v>0</v>
          </cell>
          <cell r="AG7">
            <v>0</v>
          </cell>
          <cell r="AH7">
            <v>0</v>
          </cell>
          <cell r="AI7">
            <v>0</v>
          </cell>
          <cell r="AJ7">
            <v>0</v>
          </cell>
          <cell r="AK7">
            <v>0</v>
          </cell>
          <cell r="AM7">
            <v>0</v>
          </cell>
          <cell r="AN7">
            <v>0</v>
          </cell>
          <cell r="AO7">
            <v>0</v>
          </cell>
          <cell r="AP7">
            <v>0</v>
          </cell>
          <cell r="AQ7">
            <v>0</v>
          </cell>
          <cell r="AR7">
            <v>0</v>
          </cell>
          <cell r="AS7">
            <v>0</v>
          </cell>
          <cell r="AT7">
            <v>0</v>
          </cell>
          <cell r="AU7">
            <v>0</v>
          </cell>
          <cell r="AV7">
            <v>0</v>
          </cell>
          <cell r="AW7">
            <v>0</v>
          </cell>
        </row>
        <row r="8">
          <cell r="A8" t="str">
            <v>1452077283570</v>
          </cell>
          <cell r="B8" t="str">
            <v>Land at Rondin Road</v>
          </cell>
          <cell r="C8" t="str">
            <v>Unknown</v>
          </cell>
          <cell r="D8" t="str">
            <v>Call for Sites 2018</v>
          </cell>
          <cell r="E8">
            <v>6.10310008106</v>
          </cell>
          <cell r="F8">
            <v>0</v>
          </cell>
          <cell r="G8">
            <v>0</v>
          </cell>
          <cell r="H8">
            <v>0</v>
          </cell>
          <cell r="I8">
            <v>6.10310008106</v>
          </cell>
          <cell r="J8">
            <v>0</v>
          </cell>
          <cell r="K8">
            <v>0</v>
          </cell>
          <cell r="L8">
            <v>0</v>
          </cell>
          <cell r="M8">
            <v>100</v>
          </cell>
          <cell r="O8">
            <v>0</v>
          </cell>
          <cell r="Q8">
            <v>0</v>
          </cell>
          <cell r="R8">
            <v>0</v>
          </cell>
          <cell r="S8">
            <v>0</v>
          </cell>
          <cell r="T8">
            <v>0</v>
          </cell>
          <cell r="U8">
            <v>0</v>
          </cell>
          <cell r="V8">
            <v>0</v>
          </cell>
          <cell r="W8">
            <v>0</v>
          </cell>
          <cell r="X8" t="str">
            <v>Not Modelled</v>
          </cell>
          <cell r="Y8" t="str">
            <v>N/A</v>
          </cell>
          <cell r="AA8">
            <v>0</v>
          </cell>
          <cell r="AB8">
            <v>0</v>
          </cell>
          <cell r="AC8">
            <v>0</v>
          </cell>
          <cell r="AD8">
            <v>0</v>
          </cell>
          <cell r="AE8">
            <v>0</v>
          </cell>
          <cell r="AF8">
            <v>0</v>
          </cell>
          <cell r="AG8">
            <v>0</v>
          </cell>
          <cell r="AH8">
            <v>0</v>
          </cell>
          <cell r="AI8">
            <v>0</v>
          </cell>
          <cell r="AJ8">
            <v>0</v>
          </cell>
          <cell r="AK8">
            <v>0</v>
          </cell>
          <cell r="AM8">
            <v>0</v>
          </cell>
          <cell r="AN8">
            <v>0</v>
          </cell>
          <cell r="AO8">
            <v>0</v>
          </cell>
          <cell r="AP8">
            <v>0</v>
          </cell>
          <cell r="AQ8">
            <v>0</v>
          </cell>
          <cell r="AR8">
            <v>0</v>
          </cell>
          <cell r="AS8">
            <v>0</v>
          </cell>
          <cell r="AT8">
            <v>0</v>
          </cell>
          <cell r="AU8">
            <v>0</v>
          </cell>
          <cell r="AV8">
            <v>0</v>
          </cell>
          <cell r="AW8">
            <v>0</v>
          </cell>
        </row>
        <row r="9">
          <cell r="A9" t="str">
            <v>1452091874877</v>
          </cell>
          <cell r="B9" t="str">
            <v>Land &amp; buildings fronting Manchester Deansgate Station</v>
          </cell>
          <cell r="C9" t="str">
            <v>Residential</v>
          </cell>
          <cell r="D9" t="str">
            <v>Call for Sites 2018</v>
          </cell>
          <cell r="E9">
            <v>0.26087583591300001</v>
          </cell>
          <cell r="F9">
            <v>0</v>
          </cell>
          <cell r="G9">
            <v>0</v>
          </cell>
          <cell r="H9">
            <v>0</v>
          </cell>
          <cell r="I9">
            <v>0.26087583591300001</v>
          </cell>
          <cell r="J9">
            <v>0</v>
          </cell>
          <cell r="K9">
            <v>0</v>
          </cell>
          <cell r="L9">
            <v>0</v>
          </cell>
          <cell r="M9">
            <v>100</v>
          </cell>
          <cell r="O9">
            <v>0</v>
          </cell>
          <cell r="Q9">
            <v>0</v>
          </cell>
          <cell r="R9">
            <v>0</v>
          </cell>
          <cell r="S9">
            <v>0</v>
          </cell>
          <cell r="T9">
            <v>0</v>
          </cell>
          <cell r="U9">
            <v>0</v>
          </cell>
          <cell r="V9">
            <v>0</v>
          </cell>
          <cell r="W9">
            <v>0</v>
          </cell>
          <cell r="X9" t="str">
            <v>Not Modelled</v>
          </cell>
          <cell r="Y9" t="str">
            <v>N/A</v>
          </cell>
          <cell r="AA9">
            <v>0</v>
          </cell>
          <cell r="AB9">
            <v>0</v>
          </cell>
          <cell r="AC9">
            <v>0</v>
          </cell>
          <cell r="AD9">
            <v>0</v>
          </cell>
          <cell r="AE9">
            <v>0</v>
          </cell>
          <cell r="AF9">
            <v>0</v>
          </cell>
          <cell r="AG9">
            <v>0</v>
          </cell>
          <cell r="AH9">
            <v>0</v>
          </cell>
          <cell r="AI9">
            <v>0.26087583591300001</v>
          </cell>
          <cell r="AJ9">
            <v>0</v>
          </cell>
          <cell r="AK9">
            <v>0</v>
          </cell>
          <cell r="AM9">
            <v>0</v>
          </cell>
          <cell r="AN9">
            <v>0</v>
          </cell>
          <cell r="AO9">
            <v>0</v>
          </cell>
          <cell r="AP9">
            <v>0</v>
          </cell>
          <cell r="AQ9">
            <v>0</v>
          </cell>
          <cell r="AR9">
            <v>0</v>
          </cell>
          <cell r="AS9">
            <v>0</v>
          </cell>
          <cell r="AT9">
            <v>0</v>
          </cell>
          <cell r="AU9">
            <v>100</v>
          </cell>
          <cell r="AV9">
            <v>0</v>
          </cell>
          <cell r="AW9">
            <v>0</v>
          </cell>
        </row>
        <row r="10">
          <cell r="A10" t="str">
            <v>1452092698878</v>
          </cell>
          <cell r="B10" t="str">
            <v>Land and Arches off Mirabel Street, Manchester</v>
          </cell>
          <cell r="C10" t="str">
            <v>Residential</v>
          </cell>
          <cell r="D10" t="str">
            <v>Call for Sites 2018</v>
          </cell>
          <cell r="E10">
            <v>0.141979733202</v>
          </cell>
          <cell r="F10">
            <v>0</v>
          </cell>
          <cell r="G10">
            <v>0</v>
          </cell>
          <cell r="H10">
            <v>0.141979733202</v>
          </cell>
          <cell r="I10">
            <v>0</v>
          </cell>
          <cell r="J10">
            <v>0</v>
          </cell>
          <cell r="K10">
            <v>0</v>
          </cell>
          <cell r="L10">
            <v>100</v>
          </cell>
          <cell r="M10">
            <v>0</v>
          </cell>
          <cell r="O10">
            <v>0</v>
          </cell>
          <cell r="Q10">
            <v>0</v>
          </cell>
          <cell r="R10">
            <v>0</v>
          </cell>
          <cell r="S10">
            <v>0</v>
          </cell>
          <cell r="T10">
            <v>0</v>
          </cell>
          <cell r="U10">
            <v>0</v>
          </cell>
          <cell r="V10">
            <v>0.141979733202</v>
          </cell>
          <cell r="W10">
            <v>100</v>
          </cell>
          <cell r="X10">
            <v>0.13391800000000001</v>
          </cell>
          <cell r="Y10">
            <v>94.321912698250927</v>
          </cell>
          <cell r="AA10">
            <v>0</v>
          </cell>
          <cell r="AB10">
            <v>0</v>
          </cell>
          <cell r="AC10">
            <v>0</v>
          </cell>
          <cell r="AD10">
            <v>0</v>
          </cell>
          <cell r="AE10">
            <v>0</v>
          </cell>
          <cell r="AF10">
            <v>0</v>
          </cell>
          <cell r="AG10">
            <v>0</v>
          </cell>
          <cell r="AH10">
            <v>0</v>
          </cell>
          <cell r="AI10">
            <v>0.141979733202</v>
          </cell>
          <cell r="AJ10">
            <v>0</v>
          </cell>
          <cell r="AK10">
            <v>0</v>
          </cell>
          <cell r="AM10">
            <v>0</v>
          </cell>
          <cell r="AN10">
            <v>0</v>
          </cell>
          <cell r="AO10">
            <v>0</v>
          </cell>
          <cell r="AP10">
            <v>0</v>
          </cell>
          <cell r="AQ10">
            <v>0</v>
          </cell>
          <cell r="AR10">
            <v>0</v>
          </cell>
          <cell r="AS10">
            <v>0</v>
          </cell>
          <cell r="AT10">
            <v>0</v>
          </cell>
          <cell r="AU10">
            <v>100</v>
          </cell>
          <cell r="AV10">
            <v>0</v>
          </cell>
          <cell r="AW10">
            <v>0</v>
          </cell>
        </row>
        <row r="11">
          <cell r="A11" t="str">
            <v>1452094572326</v>
          </cell>
          <cell r="B11" t="str">
            <v>Land at and adjacent to Manchester Oxford Road Station</v>
          </cell>
          <cell r="C11" t="str">
            <v>Residential/ Offices / Other Use</v>
          </cell>
          <cell r="D11" t="str">
            <v>Call for Sites 2018</v>
          </cell>
          <cell r="E11">
            <v>0.56757555799600001</v>
          </cell>
          <cell r="F11">
            <v>0</v>
          </cell>
          <cell r="G11">
            <v>0</v>
          </cell>
          <cell r="H11">
            <v>0.13197038261300001</v>
          </cell>
          <cell r="I11">
            <v>0.43560517538300003</v>
          </cell>
          <cell r="J11">
            <v>0</v>
          </cell>
          <cell r="K11">
            <v>0</v>
          </cell>
          <cell r="L11">
            <v>23.251597210944393</v>
          </cell>
          <cell r="M11">
            <v>76.748402789055618</v>
          </cell>
          <cell r="O11">
            <v>0</v>
          </cell>
          <cell r="Q11">
            <v>0</v>
          </cell>
          <cell r="R11">
            <v>0</v>
          </cell>
          <cell r="S11">
            <v>0</v>
          </cell>
          <cell r="T11">
            <v>0</v>
          </cell>
          <cell r="U11">
            <v>0</v>
          </cell>
          <cell r="V11">
            <v>0</v>
          </cell>
          <cell r="W11">
            <v>0</v>
          </cell>
          <cell r="X11" t="str">
            <v>Not Modelled</v>
          </cell>
          <cell r="Y11" t="str">
            <v>N/A</v>
          </cell>
          <cell r="AA11">
            <v>0</v>
          </cell>
          <cell r="AB11">
            <v>0</v>
          </cell>
          <cell r="AC11">
            <v>0</v>
          </cell>
          <cell r="AD11">
            <v>0</v>
          </cell>
          <cell r="AE11">
            <v>0</v>
          </cell>
          <cell r="AF11">
            <v>0</v>
          </cell>
          <cell r="AG11">
            <v>0</v>
          </cell>
          <cell r="AH11">
            <v>0</v>
          </cell>
          <cell r="AI11">
            <v>0.56757555799600001</v>
          </cell>
          <cell r="AJ11">
            <v>0</v>
          </cell>
          <cell r="AK11">
            <v>0</v>
          </cell>
          <cell r="AM11">
            <v>0</v>
          </cell>
          <cell r="AN11">
            <v>0</v>
          </cell>
          <cell r="AO11">
            <v>0</v>
          </cell>
          <cell r="AP11">
            <v>0</v>
          </cell>
          <cell r="AQ11">
            <v>0</v>
          </cell>
          <cell r="AR11">
            <v>0</v>
          </cell>
          <cell r="AS11">
            <v>0</v>
          </cell>
          <cell r="AT11">
            <v>0</v>
          </cell>
          <cell r="AU11">
            <v>100</v>
          </cell>
          <cell r="AV11">
            <v>0</v>
          </cell>
          <cell r="AW11">
            <v>0</v>
          </cell>
        </row>
        <row r="12">
          <cell r="A12" t="str">
            <v>1452100568662</v>
          </cell>
          <cell r="B12" t="str">
            <v>Land to the South of Simister Lane</v>
          </cell>
          <cell r="C12" t="str">
            <v>Residential</v>
          </cell>
          <cell r="D12" t="str">
            <v>Call for Sites 2018</v>
          </cell>
          <cell r="E12">
            <v>15.072691534600001</v>
          </cell>
          <cell r="F12">
            <v>0</v>
          </cell>
          <cell r="G12">
            <v>0</v>
          </cell>
          <cell r="H12">
            <v>0</v>
          </cell>
          <cell r="I12">
            <v>15.072691534600001</v>
          </cell>
          <cell r="J12">
            <v>0</v>
          </cell>
          <cell r="K12">
            <v>0</v>
          </cell>
          <cell r="L12">
            <v>0</v>
          </cell>
          <cell r="M12">
            <v>100</v>
          </cell>
          <cell r="O12">
            <v>0.99946899999999994</v>
          </cell>
          <cell r="Q12">
            <v>0.46162199999999998</v>
          </cell>
          <cell r="R12">
            <v>0.29575400000000002</v>
          </cell>
          <cell r="S12">
            <v>6.6309922000704162</v>
          </cell>
          <cell r="T12">
            <v>3.062638142234432</v>
          </cell>
          <cell r="U12">
            <v>1.9621843870491491</v>
          </cell>
          <cell r="V12">
            <v>3.0570709560300002E-4</v>
          </cell>
          <cell r="W12">
            <v>2.0282183503937332E-3</v>
          </cell>
          <cell r="X12" t="str">
            <v>Not Modelled</v>
          </cell>
          <cell r="Y12" t="str">
            <v>N/A</v>
          </cell>
          <cell r="AA12">
            <v>0</v>
          </cell>
          <cell r="AB12">
            <v>0.23280000000000001</v>
          </cell>
          <cell r="AC12">
            <v>0.1056</v>
          </cell>
          <cell r="AD12">
            <v>0</v>
          </cell>
          <cell r="AE12">
            <v>0.82356005674099997</v>
          </cell>
          <cell r="AF12">
            <v>0.82356005674099997</v>
          </cell>
          <cell r="AG12">
            <v>0.26519999999999999</v>
          </cell>
          <cell r="AH12">
            <v>2.51289303197</v>
          </cell>
          <cell r="AI12">
            <v>9.4486925466000002</v>
          </cell>
          <cell r="AJ12">
            <v>0</v>
          </cell>
          <cell r="AK12">
            <v>0</v>
          </cell>
          <cell r="AM12">
            <v>0</v>
          </cell>
          <cell r="AN12">
            <v>1.5445151217060189</v>
          </cell>
          <cell r="AO12">
            <v>0.70060479747489512</v>
          </cell>
          <cell r="AP12">
            <v>0</v>
          </cell>
          <cell r="AQ12">
            <v>5.4639216549378924</v>
          </cell>
          <cell r="AR12">
            <v>5.4639216549378924</v>
          </cell>
          <cell r="AS12">
            <v>1.7594734118403617</v>
          </cell>
          <cell r="AT12">
            <v>16.671826834653572</v>
          </cell>
          <cell r="AU12">
            <v>62.687493636489059</v>
          </cell>
          <cell r="AV12">
            <v>0</v>
          </cell>
          <cell r="AW12">
            <v>0</v>
          </cell>
        </row>
        <row r="13">
          <cell r="A13" t="str">
            <v>1452248427405</v>
          </cell>
          <cell r="B13" t="str">
            <v>Miller Street</v>
          </cell>
          <cell r="C13" t="str">
            <v>Residential</v>
          </cell>
          <cell r="D13" t="str">
            <v>Call for Sites 2018</v>
          </cell>
          <cell r="E13">
            <v>0.13790168579600001</v>
          </cell>
          <cell r="F13">
            <v>0</v>
          </cell>
          <cell r="G13">
            <v>0</v>
          </cell>
          <cell r="H13">
            <v>0</v>
          </cell>
          <cell r="I13">
            <v>0.13790168579600001</v>
          </cell>
          <cell r="J13">
            <v>0</v>
          </cell>
          <cell r="K13">
            <v>0</v>
          </cell>
          <cell r="L13">
            <v>0</v>
          </cell>
          <cell r="M13">
            <v>100</v>
          </cell>
          <cell r="O13">
            <v>0</v>
          </cell>
          <cell r="Q13">
            <v>0</v>
          </cell>
          <cell r="R13">
            <v>0</v>
          </cell>
          <cell r="S13">
            <v>0</v>
          </cell>
          <cell r="T13">
            <v>0</v>
          </cell>
          <cell r="U13">
            <v>0</v>
          </cell>
          <cell r="V13">
            <v>0</v>
          </cell>
          <cell r="W13">
            <v>0</v>
          </cell>
          <cell r="X13" t="str">
            <v>Not Modelled</v>
          </cell>
          <cell r="Y13" t="str">
            <v>N/A</v>
          </cell>
          <cell r="AA13">
            <v>0</v>
          </cell>
          <cell r="AB13">
            <v>0</v>
          </cell>
          <cell r="AC13">
            <v>0</v>
          </cell>
          <cell r="AD13">
            <v>0</v>
          </cell>
          <cell r="AE13">
            <v>0</v>
          </cell>
          <cell r="AF13">
            <v>0</v>
          </cell>
          <cell r="AG13">
            <v>0</v>
          </cell>
          <cell r="AH13">
            <v>0</v>
          </cell>
          <cell r="AI13">
            <v>0.13790168579600001</v>
          </cell>
          <cell r="AJ13">
            <v>0</v>
          </cell>
          <cell r="AK13">
            <v>0</v>
          </cell>
          <cell r="AM13">
            <v>0</v>
          </cell>
          <cell r="AN13">
            <v>0</v>
          </cell>
          <cell r="AO13">
            <v>0</v>
          </cell>
          <cell r="AP13">
            <v>0</v>
          </cell>
          <cell r="AQ13">
            <v>0</v>
          </cell>
          <cell r="AR13">
            <v>0</v>
          </cell>
          <cell r="AS13">
            <v>0</v>
          </cell>
          <cell r="AT13">
            <v>0</v>
          </cell>
          <cell r="AU13">
            <v>100</v>
          </cell>
          <cell r="AV13">
            <v>0</v>
          </cell>
          <cell r="AW13">
            <v>0</v>
          </cell>
        </row>
        <row r="14">
          <cell r="A14" t="str">
            <v>1452254513210</v>
          </cell>
          <cell r="B14" t="str">
            <v>Aytoun Street</v>
          </cell>
          <cell r="C14" t="str">
            <v>Residential</v>
          </cell>
          <cell r="D14" t="str">
            <v>Call for Sites 2018</v>
          </cell>
          <cell r="E14">
            <v>0.15674823383100001</v>
          </cell>
          <cell r="F14">
            <v>0</v>
          </cell>
          <cell r="G14">
            <v>0</v>
          </cell>
          <cell r="H14">
            <v>0</v>
          </cell>
          <cell r="I14">
            <v>0.15674823383100001</v>
          </cell>
          <cell r="J14">
            <v>0</v>
          </cell>
          <cell r="K14">
            <v>0</v>
          </cell>
          <cell r="L14">
            <v>0</v>
          </cell>
          <cell r="M14">
            <v>100</v>
          </cell>
          <cell r="O14">
            <v>0</v>
          </cell>
          <cell r="Q14">
            <v>0</v>
          </cell>
          <cell r="R14">
            <v>0</v>
          </cell>
          <cell r="S14">
            <v>0</v>
          </cell>
          <cell r="T14">
            <v>0</v>
          </cell>
          <cell r="U14">
            <v>0</v>
          </cell>
          <cell r="V14">
            <v>0</v>
          </cell>
          <cell r="W14">
            <v>0</v>
          </cell>
          <cell r="X14" t="str">
            <v>Not Modelled</v>
          </cell>
          <cell r="Y14" t="str">
            <v>N/A</v>
          </cell>
          <cell r="AA14">
            <v>0</v>
          </cell>
          <cell r="AB14">
            <v>0</v>
          </cell>
          <cell r="AC14">
            <v>0</v>
          </cell>
          <cell r="AD14">
            <v>0</v>
          </cell>
          <cell r="AE14">
            <v>0</v>
          </cell>
          <cell r="AF14">
            <v>0</v>
          </cell>
          <cell r="AG14">
            <v>0</v>
          </cell>
          <cell r="AH14">
            <v>0</v>
          </cell>
          <cell r="AI14">
            <v>0.15674823383100001</v>
          </cell>
          <cell r="AJ14">
            <v>0</v>
          </cell>
          <cell r="AK14">
            <v>0</v>
          </cell>
          <cell r="AM14">
            <v>0</v>
          </cell>
          <cell r="AN14">
            <v>0</v>
          </cell>
          <cell r="AO14">
            <v>0</v>
          </cell>
          <cell r="AP14">
            <v>0</v>
          </cell>
          <cell r="AQ14">
            <v>0</v>
          </cell>
          <cell r="AR14">
            <v>0</v>
          </cell>
          <cell r="AS14">
            <v>0</v>
          </cell>
          <cell r="AT14">
            <v>0</v>
          </cell>
          <cell r="AU14">
            <v>100</v>
          </cell>
          <cell r="AV14">
            <v>0</v>
          </cell>
          <cell r="AW14">
            <v>0</v>
          </cell>
        </row>
        <row r="15">
          <cell r="A15" t="str">
            <v>1452523864404</v>
          </cell>
          <cell r="B15" t="str">
            <v>Melland Road Playing Fields</v>
          </cell>
          <cell r="C15" t="str">
            <v>Residential</v>
          </cell>
          <cell r="D15" t="str">
            <v>Call for Sites 2018</v>
          </cell>
          <cell r="E15">
            <v>12.300894427599999</v>
          </cell>
          <cell r="F15">
            <v>0</v>
          </cell>
          <cell r="G15">
            <v>0</v>
          </cell>
          <cell r="H15">
            <v>0</v>
          </cell>
          <cell r="I15">
            <v>12.300894427599999</v>
          </cell>
          <cell r="J15">
            <v>0</v>
          </cell>
          <cell r="K15">
            <v>0</v>
          </cell>
          <cell r="L15">
            <v>0</v>
          </cell>
          <cell r="M15">
            <v>100</v>
          </cell>
          <cell r="O15">
            <v>0</v>
          </cell>
          <cell r="Q15">
            <v>0</v>
          </cell>
          <cell r="R15">
            <v>0</v>
          </cell>
          <cell r="S15">
            <v>0</v>
          </cell>
          <cell r="T15">
            <v>0</v>
          </cell>
          <cell r="U15">
            <v>0</v>
          </cell>
          <cell r="V15">
            <v>11.6912028752</v>
          </cell>
          <cell r="W15">
            <v>95.04351853445705</v>
          </cell>
          <cell r="X15" t="str">
            <v>Not Modelled</v>
          </cell>
          <cell r="Y15" t="str">
            <v>N/A</v>
          </cell>
          <cell r="AA15">
            <v>0</v>
          </cell>
          <cell r="AB15">
            <v>0</v>
          </cell>
          <cell r="AC15">
            <v>0</v>
          </cell>
          <cell r="AD15">
            <v>0</v>
          </cell>
          <cell r="AE15">
            <v>1.70347896315</v>
          </cell>
          <cell r="AF15">
            <v>1.70347896315</v>
          </cell>
          <cell r="AG15">
            <v>0</v>
          </cell>
          <cell r="AH15">
            <v>0</v>
          </cell>
          <cell r="AI15">
            <v>0</v>
          </cell>
          <cell r="AJ15">
            <v>0</v>
          </cell>
          <cell r="AK15">
            <v>0</v>
          </cell>
          <cell r="AM15">
            <v>0</v>
          </cell>
          <cell r="AN15">
            <v>0</v>
          </cell>
          <cell r="AO15">
            <v>0</v>
          </cell>
          <cell r="AP15">
            <v>0</v>
          </cell>
          <cell r="AQ15">
            <v>13.848415439838565</v>
          </cell>
          <cell r="AR15">
            <v>13.848415439838565</v>
          </cell>
          <cell r="AS15">
            <v>0</v>
          </cell>
          <cell r="AT15">
            <v>0</v>
          </cell>
          <cell r="AU15">
            <v>0</v>
          </cell>
          <cell r="AV15">
            <v>0</v>
          </cell>
          <cell r="AW15">
            <v>0</v>
          </cell>
        </row>
        <row r="16">
          <cell r="A16" t="str">
            <v>1452530179596</v>
          </cell>
          <cell r="B16" t="str">
            <v>Tatton Arms</v>
          </cell>
          <cell r="C16" t="str">
            <v>Residential</v>
          </cell>
          <cell r="D16" t="str">
            <v>Call for Sites 2018</v>
          </cell>
          <cell r="E16">
            <v>0.70028062969600002</v>
          </cell>
          <cell r="F16">
            <v>3.9704743651699999E-4</v>
          </cell>
          <cell r="G16">
            <v>7.7430587470800002E-4</v>
          </cell>
          <cell r="H16">
            <v>0.55312955209400005</v>
          </cell>
          <cell r="I16">
            <v>0.14597972429077499</v>
          </cell>
          <cell r="J16">
            <v>5.6698332022886724E-2</v>
          </cell>
          <cell r="K16">
            <v>0.11057079717371808</v>
          </cell>
          <cell r="L16">
            <v>78.986841651484781</v>
          </cell>
          <cell r="M16">
            <v>20.845889219318618</v>
          </cell>
          <cell r="O16">
            <v>0</v>
          </cell>
          <cell r="Q16">
            <v>0</v>
          </cell>
          <cell r="R16">
            <v>0</v>
          </cell>
          <cell r="S16">
            <v>0</v>
          </cell>
          <cell r="T16">
            <v>0</v>
          </cell>
          <cell r="U16">
            <v>0</v>
          </cell>
          <cell r="V16">
            <v>0.57956187329700004</v>
          </cell>
          <cell r="W16">
            <v>82.761374329116393</v>
          </cell>
          <cell r="X16" t="str">
            <v>Not Modelled</v>
          </cell>
          <cell r="Y16" t="str">
            <v>N/A</v>
          </cell>
          <cell r="AA16">
            <v>0</v>
          </cell>
          <cell r="AB16">
            <v>0</v>
          </cell>
          <cell r="AC16">
            <v>0</v>
          </cell>
          <cell r="AD16">
            <v>0</v>
          </cell>
          <cell r="AE16">
            <v>0</v>
          </cell>
          <cell r="AF16">
            <v>0</v>
          </cell>
          <cell r="AG16">
            <v>0</v>
          </cell>
          <cell r="AH16">
            <v>0</v>
          </cell>
          <cell r="AI16">
            <v>0</v>
          </cell>
          <cell r="AJ16">
            <v>0</v>
          </cell>
          <cell r="AK16">
            <v>0</v>
          </cell>
          <cell r="AM16">
            <v>0</v>
          </cell>
          <cell r="AN16">
            <v>0</v>
          </cell>
          <cell r="AO16">
            <v>0</v>
          </cell>
          <cell r="AP16">
            <v>0</v>
          </cell>
          <cell r="AQ16">
            <v>0</v>
          </cell>
          <cell r="AR16">
            <v>0</v>
          </cell>
          <cell r="AS16">
            <v>0</v>
          </cell>
          <cell r="AT16">
            <v>0</v>
          </cell>
          <cell r="AU16">
            <v>0</v>
          </cell>
          <cell r="AV16">
            <v>0</v>
          </cell>
          <cell r="AW16">
            <v>0</v>
          </cell>
        </row>
        <row r="17">
          <cell r="A17" t="str">
            <v>1452597302956</v>
          </cell>
          <cell r="B17" t="str">
            <v>Land adjoining the M56, Hale Barns, Trafford</v>
          </cell>
          <cell r="C17" t="str">
            <v>Residential</v>
          </cell>
          <cell r="D17" t="str">
            <v>Call for Sites 2018</v>
          </cell>
          <cell r="E17">
            <v>9.5503019723300007</v>
          </cell>
          <cell r="F17">
            <v>0</v>
          </cell>
          <cell r="G17">
            <v>0</v>
          </cell>
          <cell r="H17">
            <v>0</v>
          </cell>
          <cell r="I17">
            <v>9.5503019723300007</v>
          </cell>
          <cell r="J17">
            <v>0</v>
          </cell>
          <cell r="K17">
            <v>0</v>
          </cell>
          <cell r="L17">
            <v>0</v>
          </cell>
          <cell r="M17">
            <v>100</v>
          </cell>
          <cell r="O17">
            <v>0</v>
          </cell>
          <cell r="Q17">
            <v>0</v>
          </cell>
          <cell r="R17">
            <v>0</v>
          </cell>
          <cell r="S17">
            <v>0</v>
          </cell>
          <cell r="T17">
            <v>0</v>
          </cell>
          <cell r="U17">
            <v>0</v>
          </cell>
          <cell r="V17">
            <v>0</v>
          </cell>
          <cell r="W17">
            <v>0</v>
          </cell>
          <cell r="X17" t="str">
            <v>Not Modelled</v>
          </cell>
          <cell r="Y17" t="str">
            <v>N/A</v>
          </cell>
          <cell r="AA17">
            <v>0</v>
          </cell>
          <cell r="AB17">
            <v>0.238169373992</v>
          </cell>
          <cell r="AC17">
            <v>0.186616070001</v>
          </cell>
          <cell r="AD17">
            <v>0</v>
          </cell>
          <cell r="AE17">
            <v>0</v>
          </cell>
          <cell r="AF17">
            <v>0</v>
          </cell>
          <cell r="AG17">
            <v>0</v>
          </cell>
          <cell r="AH17">
            <v>0</v>
          </cell>
          <cell r="AI17">
            <v>0</v>
          </cell>
          <cell r="AJ17">
            <v>0</v>
          </cell>
          <cell r="AK17">
            <v>0</v>
          </cell>
          <cell r="AM17">
            <v>0</v>
          </cell>
          <cell r="AN17">
            <v>2.4938412909041605</v>
          </cell>
          <cell r="AO17">
            <v>1.9540331870309544</v>
          </cell>
          <cell r="AP17">
            <v>0</v>
          </cell>
          <cell r="AQ17">
            <v>0</v>
          </cell>
          <cell r="AR17">
            <v>0</v>
          </cell>
          <cell r="AS17">
            <v>0</v>
          </cell>
          <cell r="AT17">
            <v>0</v>
          </cell>
          <cell r="AU17">
            <v>0</v>
          </cell>
          <cell r="AV17">
            <v>0</v>
          </cell>
          <cell r="AW17">
            <v>0</v>
          </cell>
        </row>
        <row r="18">
          <cell r="A18" t="str">
            <v>1452600731539</v>
          </cell>
          <cell r="B18" t="str">
            <v>Hotspur House</v>
          </cell>
          <cell r="C18" t="str">
            <v>Residential / Offices</v>
          </cell>
          <cell r="D18" t="str">
            <v>Call for Sites 2018</v>
          </cell>
          <cell r="E18">
            <v>0.22243865078899999</v>
          </cell>
          <cell r="F18">
            <v>9.2044220565699997E-5</v>
          </cell>
          <cell r="G18">
            <v>3.40328002994E-3</v>
          </cell>
          <cell r="H18">
            <v>1.0802415971800001E-2</v>
          </cell>
          <cell r="I18">
            <v>0.20814091056669429</v>
          </cell>
          <cell r="J18">
            <v>4.1379598482194961E-2</v>
          </cell>
          <cell r="K18">
            <v>1.5299859165070508</v>
          </cell>
          <cell r="L18">
            <v>4.8563574421456615</v>
          </cell>
          <cell r="M18">
            <v>93.572277042865096</v>
          </cell>
          <cell r="O18">
            <v>0</v>
          </cell>
          <cell r="Q18">
            <v>0</v>
          </cell>
          <cell r="R18">
            <v>0</v>
          </cell>
          <cell r="S18">
            <v>0</v>
          </cell>
          <cell r="T18">
            <v>0</v>
          </cell>
          <cell r="U18">
            <v>0</v>
          </cell>
          <cell r="V18">
            <v>0</v>
          </cell>
          <cell r="W18">
            <v>0</v>
          </cell>
          <cell r="X18" t="str">
            <v>Not Modelled</v>
          </cell>
          <cell r="Y18" t="str">
            <v>N/A</v>
          </cell>
          <cell r="AA18">
            <v>3.70043849169E-4</v>
          </cell>
          <cell r="AB18">
            <v>0</v>
          </cell>
          <cell r="AC18">
            <v>0</v>
          </cell>
          <cell r="AD18">
            <v>0</v>
          </cell>
          <cell r="AE18">
            <v>0</v>
          </cell>
          <cell r="AF18">
            <v>0</v>
          </cell>
          <cell r="AG18">
            <v>0</v>
          </cell>
          <cell r="AH18">
            <v>0</v>
          </cell>
          <cell r="AI18">
            <v>0.22243865078899999</v>
          </cell>
          <cell r="AJ18">
            <v>0</v>
          </cell>
          <cell r="AK18">
            <v>0</v>
          </cell>
          <cell r="AM18">
            <v>0.16635771160112581</v>
          </cell>
          <cell r="AN18">
            <v>0</v>
          </cell>
          <cell r="AO18">
            <v>0</v>
          </cell>
          <cell r="AP18">
            <v>0</v>
          </cell>
          <cell r="AQ18">
            <v>0</v>
          </cell>
          <cell r="AR18">
            <v>0</v>
          </cell>
          <cell r="AS18">
            <v>0</v>
          </cell>
          <cell r="AT18">
            <v>0</v>
          </cell>
          <cell r="AU18">
            <v>100</v>
          </cell>
          <cell r="AV18">
            <v>0</v>
          </cell>
          <cell r="AW18">
            <v>0</v>
          </cell>
        </row>
        <row r="19">
          <cell r="A19" t="str">
            <v>1452604438760</v>
          </cell>
          <cell r="B19" t="str">
            <v>Piccadilly Trading Estate</v>
          </cell>
          <cell r="C19" t="str">
            <v>Residential / Other use</v>
          </cell>
          <cell r="D19" t="str">
            <v>Call for Sites 2018</v>
          </cell>
          <cell r="E19">
            <v>4.2837955441100002</v>
          </cell>
          <cell r="F19">
            <v>0</v>
          </cell>
          <cell r="G19">
            <v>0</v>
          </cell>
          <cell r="H19">
            <v>2.9873174578000001E-2</v>
          </cell>
          <cell r="I19">
            <v>4.2539223695319999</v>
          </cell>
          <cell r="J19">
            <v>0</v>
          </cell>
          <cell r="K19">
            <v>0</v>
          </cell>
          <cell r="L19">
            <v>0.69735294951399096</v>
          </cell>
          <cell r="M19">
            <v>99.302647050486001</v>
          </cell>
          <cell r="O19">
            <v>0</v>
          </cell>
          <cell r="Q19">
            <v>0</v>
          </cell>
          <cell r="R19">
            <v>0</v>
          </cell>
          <cell r="S19">
            <v>0</v>
          </cell>
          <cell r="T19">
            <v>0</v>
          </cell>
          <cell r="U19">
            <v>0</v>
          </cell>
          <cell r="V19">
            <v>0</v>
          </cell>
          <cell r="W19">
            <v>0</v>
          </cell>
          <cell r="X19" t="str">
            <v>Not Modelled</v>
          </cell>
          <cell r="Y19" t="str">
            <v>N/A</v>
          </cell>
          <cell r="AA19">
            <v>0</v>
          </cell>
          <cell r="AB19">
            <v>0</v>
          </cell>
          <cell r="AC19">
            <v>0</v>
          </cell>
          <cell r="AD19">
            <v>0</v>
          </cell>
          <cell r="AE19">
            <v>0</v>
          </cell>
          <cell r="AF19">
            <v>0</v>
          </cell>
          <cell r="AG19">
            <v>0</v>
          </cell>
          <cell r="AH19">
            <v>0</v>
          </cell>
          <cell r="AI19">
            <v>4.2837955441100002</v>
          </cell>
          <cell r="AJ19">
            <v>0</v>
          </cell>
          <cell r="AK19">
            <v>0</v>
          </cell>
          <cell r="AM19">
            <v>0</v>
          </cell>
          <cell r="AN19">
            <v>0</v>
          </cell>
          <cell r="AO19">
            <v>0</v>
          </cell>
          <cell r="AP19">
            <v>0</v>
          </cell>
          <cell r="AQ19">
            <v>0</v>
          </cell>
          <cell r="AR19">
            <v>0</v>
          </cell>
          <cell r="AS19">
            <v>0</v>
          </cell>
          <cell r="AT19">
            <v>0</v>
          </cell>
          <cell r="AU19">
            <v>100</v>
          </cell>
          <cell r="AV19">
            <v>0</v>
          </cell>
          <cell r="AW19">
            <v>0</v>
          </cell>
        </row>
        <row r="20">
          <cell r="A20" t="str">
            <v>1452610464734</v>
          </cell>
          <cell r="B20" t="str">
            <v>Manchester Industrial Estate</v>
          </cell>
          <cell r="C20" t="str">
            <v>Residential / Offices / Industry and warehousing / Other Use</v>
          </cell>
          <cell r="D20" t="str">
            <v>Call for Sites 2018</v>
          </cell>
          <cell r="E20">
            <v>1.9078556416200001</v>
          </cell>
          <cell r="F20">
            <v>4.6462648552E-3</v>
          </cell>
          <cell r="G20">
            <v>0</v>
          </cell>
          <cell r="H20">
            <v>0.27232604027399998</v>
          </cell>
          <cell r="I20">
            <v>1.6308833364908002</v>
          </cell>
          <cell r="J20">
            <v>0.24353335513659513</v>
          </cell>
          <cell r="K20">
            <v>0</v>
          </cell>
          <cell r="L20">
            <v>14.273933222891133</v>
          </cell>
          <cell r="M20">
            <v>85.482533421972278</v>
          </cell>
          <cell r="O20">
            <v>0</v>
          </cell>
          <cell r="Q20">
            <v>0</v>
          </cell>
          <cell r="R20">
            <v>0</v>
          </cell>
          <cell r="S20">
            <v>0</v>
          </cell>
          <cell r="T20">
            <v>0</v>
          </cell>
          <cell r="U20">
            <v>0</v>
          </cell>
          <cell r="V20">
            <v>1.8556130316999999</v>
          </cell>
          <cell r="W20">
            <v>97.261710541388766</v>
          </cell>
          <cell r="X20" t="str">
            <v>Not Modelled</v>
          </cell>
          <cell r="Y20" t="str">
            <v>N/A</v>
          </cell>
          <cell r="AA20">
            <v>0</v>
          </cell>
          <cell r="AB20">
            <v>0</v>
          </cell>
          <cell r="AC20">
            <v>0</v>
          </cell>
          <cell r="AD20">
            <v>0</v>
          </cell>
          <cell r="AE20">
            <v>0</v>
          </cell>
          <cell r="AF20">
            <v>0</v>
          </cell>
          <cell r="AG20">
            <v>0</v>
          </cell>
          <cell r="AH20">
            <v>0</v>
          </cell>
          <cell r="AI20">
            <v>1.8587408331099999</v>
          </cell>
          <cell r="AJ20">
            <v>0</v>
          </cell>
          <cell r="AK20">
            <v>0</v>
          </cell>
          <cell r="AM20">
            <v>0</v>
          </cell>
          <cell r="AN20">
            <v>0</v>
          </cell>
          <cell r="AO20">
            <v>0</v>
          </cell>
          <cell r="AP20">
            <v>0</v>
          </cell>
          <cell r="AQ20">
            <v>0</v>
          </cell>
          <cell r="AR20">
            <v>0</v>
          </cell>
          <cell r="AS20">
            <v>0</v>
          </cell>
          <cell r="AT20">
            <v>0</v>
          </cell>
          <cell r="AU20">
            <v>97.425653836770593</v>
          </cell>
          <cell r="AV20">
            <v>0</v>
          </cell>
          <cell r="AW20">
            <v>0</v>
          </cell>
        </row>
        <row r="21">
          <cell r="A21" t="str">
            <v>1452777905761</v>
          </cell>
          <cell r="B21" t="str">
            <v>Chapel Street, Levenshulme</v>
          </cell>
          <cell r="C21" t="str">
            <v>Residential</v>
          </cell>
          <cell r="D21" t="str">
            <v>Call for Sites 2018</v>
          </cell>
          <cell r="E21">
            <v>0.73356208471200002</v>
          </cell>
          <cell r="F21">
            <v>0</v>
          </cell>
          <cell r="G21">
            <v>0</v>
          </cell>
          <cell r="H21">
            <v>0</v>
          </cell>
          <cell r="I21">
            <v>0.73356208471200002</v>
          </cell>
          <cell r="J21">
            <v>0</v>
          </cell>
          <cell r="K21">
            <v>0</v>
          </cell>
          <cell r="L21">
            <v>0</v>
          </cell>
          <cell r="M21">
            <v>100</v>
          </cell>
          <cell r="O21">
            <v>0</v>
          </cell>
          <cell r="Q21">
            <v>0</v>
          </cell>
          <cell r="R21">
            <v>0</v>
          </cell>
          <cell r="S21">
            <v>0</v>
          </cell>
          <cell r="T21">
            <v>0</v>
          </cell>
          <cell r="U21">
            <v>0</v>
          </cell>
          <cell r="V21">
            <v>0</v>
          </cell>
          <cell r="W21">
            <v>0</v>
          </cell>
          <cell r="X21" t="str">
            <v>Not Modelled</v>
          </cell>
          <cell r="Y21" t="str">
            <v>N/A</v>
          </cell>
          <cell r="AA21">
            <v>0</v>
          </cell>
          <cell r="AB21">
            <v>0</v>
          </cell>
          <cell r="AC21">
            <v>0</v>
          </cell>
          <cell r="AD21">
            <v>0</v>
          </cell>
          <cell r="AE21">
            <v>0</v>
          </cell>
          <cell r="AF21">
            <v>0</v>
          </cell>
          <cell r="AG21">
            <v>0</v>
          </cell>
          <cell r="AH21">
            <v>0</v>
          </cell>
          <cell r="AI21">
            <v>0</v>
          </cell>
          <cell r="AJ21">
            <v>0</v>
          </cell>
          <cell r="AK21">
            <v>0</v>
          </cell>
          <cell r="AM21">
            <v>0</v>
          </cell>
          <cell r="AN21">
            <v>0</v>
          </cell>
          <cell r="AO21">
            <v>0</v>
          </cell>
          <cell r="AP21">
            <v>0</v>
          </cell>
          <cell r="AQ21">
            <v>0</v>
          </cell>
          <cell r="AR21">
            <v>0</v>
          </cell>
          <cell r="AS21">
            <v>0</v>
          </cell>
          <cell r="AT21">
            <v>0</v>
          </cell>
          <cell r="AU21">
            <v>0</v>
          </cell>
          <cell r="AV21">
            <v>0</v>
          </cell>
          <cell r="AW21">
            <v>0</v>
          </cell>
        </row>
        <row r="22">
          <cell r="A22" t="str">
            <v>1453203254781</v>
          </cell>
          <cell r="B22" t="str">
            <v>Land at Hardman Fold</v>
          </cell>
          <cell r="C22" t="str">
            <v>Residential</v>
          </cell>
          <cell r="D22" t="str">
            <v>Call for Sites 2018</v>
          </cell>
          <cell r="E22">
            <v>10.3700639177</v>
          </cell>
          <cell r="F22">
            <v>1.2329447991199999E-2</v>
          </cell>
          <cell r="G22">
            <v>0.160977286361</v>
          </cell>
          <cell r="H22">
            <v>9.8303500608100003E-2</v>
          </cell>
          <cell r="I22">
            <v>10.098453682739699</v>
          </cell>
          <cell r="J22">
            <v>0.1188946190597307</v>
          </cell>
          <cell r="K22">
            <v>1.5523268481136183</v>
          </cell>
          <cell r="L22">
            <v>0.94795462581780277</v>
          </cell>
          <cell r="M22">
            <v>97.380823907008846</v>
          </cell>
          <cell r="O22">
            <v>0</v>
          </cell>
          <cell r="Q22">
            <v>0</v>
          </cell>
          <cell r="R22">
            <v>0</v>
          </cell>
          <cell r="S22">
            <v>0</v>
          </cell>
          <cell r="T22">
            <v>0</v>
          </cell>
          <cell r="U22">
            <v>0</v>
          </cell>
          <cell r="V22">
            <v>0</v>
          </cell>
          <cell r="W22">
            <v>0</v>
          </cell>
          <cell r="X22" t="str">
            <v>Not Modelled</v>
          </cell>
          <cell r="Y22" t="str">
            <v>N/A</v>
          </cell>
          <cell r="AA22">
            <v>0</v>
          </cell>
          <cell r="AB22">
            <v>0</v>
          </cell>
          <cell r="AC22">
            <v>0</v>
          </cell>
          <cell r="AD22">
            <v>0</v>
          </cell>
          <cell r="AE22">
            <v>0</v>
          </cell>
          <cell r="AF22">
            <v>0</v>
          </cell>
          <cell r="AG22">
            <v>0.15919651454200001</v>
          </cell>
          <cell r="AH22">
            <v>0</v>
          </cell>
          <cell r="AI22">
            <v>10.3700639177</v>
          </cell>
          <cell r="AJ22">
            <v>0</v>
          </cell>
          <cell r="AK22">
            <v>0</v>
          </cell>
          <cell r="AM22">
            <v>0</v>
          </cell>
          <cell r="AN22">
            <v>0</v>
          </cell>
          <cell r="AO22">
            <v>0</v>
          </cell>
          <cell r="AP22">
            <v>0</v>
          </cell>
          <cell r="AQ22">
            <v>0</v>
          </cell>
          <cell r="AR22">
            <v>0</v>
          </cell>
          <cell r="AS22">
            <v>1.5351546124057891</v>
          </cell>
          <cell r="AT22">
            <v>0</v>
          </cell>
          <cell r="AU22">
            <v>100</v>
          </cell>
          <cell r="AV22">
            <v>0</v>
          </cell>
          <cell r="AW22">
            <v>0</v>
          </cell>
        </row>
        <row r="23">
          <cell r="A23" t="str">
            <v>1453717234226</v>
          </cell>
          <cell r="B23" t="str">
            <v>Land at St. Georges Island, Manchester</v>
          </cell>
          <cell r="C23" t="str">
            <v>Other use</v>
          </cell>
          <cell r="D23" t="str">
            <v>Call for Sites 2018</v>
          </cell>
          <cell r="E23">
            <v>1.19989951215</v>
          </cell>
          <cell r="F23">
            <v>1.24260589456E-2</v>
          </cell>
          <cell r="G23">
            <v>7.5722800191100004E-2</v>
          </cell>
          <cell r="H23">
            <v>8.2265469868299995E-2</v>
          </cell>
          <cell r="I23">
            <v>1.029485183145</v>
          </cell>
          <cell r="J23">
            <v>1.0355916324471854</v>
          </cell>
          <cell r="K23">
            <v>6.3107618116635971</v>
          </cell>
          <cell r="L23">
            <v>6.8560299454489604</v>
          </cell>
          <cell r="M23">
            <v>85.797616610440258</v>
          </cell>
          <cell r="O23">
            <v>0</v>
          </cell>
          <cell r="Q23">
            <v>0</v>
          </cell>
          <cell r="R23">
            <v>0</v>
          </cell>
          <cell r="S23">
            <v>0</v>
          </cell>
          <cell r="T23">
            <v>0</v>
          </cell>
          <cell r="U23">
            <v>0</v>
          </cell>
          <cell r="V23">
            <v>0.16976744948799999</v>
          </cell>
          <cell r="W23">
            <v>14.148472248630872</v>
          </cell>
          <cell r="X23" t="str">
            <v>Not Modelled</v>
          </cell>
          <cell r="Y23" t="str">
            <v>N/A</v>
          </cell>
          <cell r="AA23">
            <v>0</v>
          </cell>
          <cell r="AB23">
            <v>0</v>
          </cell>
          <cell r="AC23">
            <v>0</v>
          </cell>
          <cell r="AD23">
            <v>0</v>
          </cell>
          <cell r="AE23">
            <v>0</v>
          </cell>
          <cell r="AF23">
            <v>0</v>
          </cell>
          <cell r="AG23">
            <v>0</v>
          </cell>
          <cell r="AH23">
            <v>0</v>
          </cell>
          <cell r="AI23">
            <v>0.70439348757499998</v>
          </cell>
          <cell r="AJ23">
            <v>0</v>
          </cell>
          <cell r="AK23">
            <v>0</v>
          </cell>
          <cell r="AM23">
            <v>0</v>
          </cell>
          <cell r="AN23">
            <v>0</v>
          </cell>
          <cell r="AO23">
            <v>0</v>
          </cell>
          <cell r="AP23">
            <v>0</v>
          </cell>
          <cell r="AQ23">
            <v>0</v>
          </cell>
          <cell r="AR23">
            <v>0</v>
          </cell>
          <cell r="AS23">
            <v>0</v>
          </cell>
          <cell r="AT23">
            <v>0</v>
          </cell>
          <cell r="AU23">
            <v>58.704373194789952</v>
          </cell>
          <cell r="AV23">
            <v>0</v>
          </cell>
          <cell r="AW23">
            <v>0</v>
          </cell>
        </row>
        <row r="24">
          <cell r="A24" t="str">
            <v>1453802985617</v>
          </cell>
          <cell r="B24" t="str">
            <v>Stables and Horse Paddocks at Cringle Road, Levenshulme, Manchester</v>
          </cell>
          <cell r="C24" t="str">
            <v>Residential</v>
          </cell>
          <cell r="D24" t="str">
            <v>Call for Sites 2018</v>
          </cell>
          <cell r="E24">
            <v>1.6555620474299999</v>
          </cell>
          <cell r="F24">
            <v>0</v>
          </cell>
          <cell r="G24">
            <v>0</v>
          </cell>
          <cell r="H24">
            <v>0</v>
          </cell>
          <cell r="I24">
            <v>1.6555620474299999</v>
          </cell>
          <cell r="J24">
            <v>0</v>
          </cell>
          <cell r="K24">
            <v>0</v>
          </cell>
          <cell r="L24">
            <v>0</v>
          </cell>
          <cell r="M24">
            <v>100</v>
          </cell>
          <cell r="O24">
            <v>0</v>
          </cell>
          <cell r="Q24">
            <v>0</v>
          </cell>
          <cell r="R24">
            <v>0</v>
          </cell>
          <cell r="S24">
            <v>0</v>
          </cell>
          <cell r="T24">
            <v>0</v>
          </cell>
          <cell r="U24">
            <v>0</v>
          </cell>
          <cell r="V24">
            <v>0</v>
          </cell>
          <cell r="W24">
            <v>0</v>
          </cell>
          <cell r="X24" t="str">
            <v>Not Modelled</v>
          </cell>
          <cell r="Y24" t="str">
            <v>N/A</v>
          </cell>
          <cell r="AA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cell r="AR24">
            <v>0</v>
          </cell>
          <cell r="AS24">
            <v>0</v>
          </cell>
          <cell r="AT24">
            <v>0</v>
          </cell>
          <cell r="AU24">
            <v>0</v>
          </cell>
          <cell r="AV24">
            <v>0</v>
          </cell>
          <cell r="AW24">
            <v>0</v>
          </cell>
        </row>
        <row r="25">
          <cell r="A25" t="str">
            <v>1453806086284</v>
          </cell>
          <cell r="B25" t="str">
            <v>Waterside Hotel</v>
          </cell>
          <cell r="C25" t="str">
            <v>Residential</v>
          </cell>
          <cell r="D25" t="str">
            <v>Call for Sites 2018</v>
          </cell>
          <cell r="E25">
            <v>3.50626120525</v>
          </cell>
          <cell r="F25">
            <v>0.92001861936399998</v>
          </cell>
          <cell r="G25">
            <v>0.40574359791800002</v>
          </cell>
          <cell r="H25">
            <v>1.4078190660200001</v>
          </cell>
          <cell r="I25">
            <v>0.77267992194799984</v>
          </cell>
          <cell r="J25">
            <v>26.239306358192493</v>
          </cell>
          <cell r="K25">
            <v>11.571972941162269</v>
          </cell>
          <cell r="L25">
            <v>40.151574101554175</v>
          </cell>
          <cell r="M25">
            <v>22.037146599091066</v>
          </cell>
          <cell r="O25">
            <v>0</v>
          </cell>
          <cell r="Q25">
            <v>0</v>
          </cell>
          <cell r="R25">
            <v>0</v>
          </cell>
          <cell r="S25">
            <v>0</v>
          </cell>
          <cell r="T25">
            <v>0</v>
          </cell>
          <cell r="U25">
            <v>0</v>
          </cell>
          <cell r="V25">
            <v>3.50626120525</v>
          </cell>
          <cell r="W25">
            <v>100</v>
          </cell>
          <cell r="X25" t="str">
            <v>Not Modelled</v>
          </cell>
          <cell r="Y25" t="str">
            <v>N/A</v>
          </cell>
          <cell r="AA25">
            <v>9.1618727960400007E-2</v>
          </cell>
          <cell r="AB25">
            <v>0</v>
          </cell>
          <cell r="AC25">
            <v>0</v>
          </cell>
          <cell r="AD25">
            <v>0.71897428875900005</v>
          </cell>
          <cell r="AE25">
            <v>0.82920714780899996</v>
          </cell>
          <cell r="AF25">
            <v>0.82920714780899996</v>
          </cell>
          <cell r="AG25">
            <v>0</v>
          </cell>
          <cell r="AH25">
            <v>0</v>
          </cell>
          <cell r="AI25">
            <v>0</v>
          </cell>
          <cell r="AJ25">
            <v>0</v>
          </cell>
          <cell r="AK25">
            <v>0</v>
          </cell>
          <cell r="AM25">
            <v>2.6130034985190869</v>
          </cell>
          <cell r="AN25">
            <v>0</v>
          </cell>
          <cell r="AO25">
            <v>0</v>
          </cell>
          <cell r="AP25">
            <v>20.505440030607659</v>
          </cell>
          <cell r="AQ25">
            <v>23.649326141686487</v>
          </cell>
          <cell r="AR25">
            <v>23.649326141686487</v>
          </cell>
          <cell r="AS25">
            <v>0</v>
          </cell>
          <cell r="AT25">
            <v>0</v>
          </cell>
          <cell r="AU25">
            <v>0</v>
          </cell>
          <cell r="AV25">
            <v>0</v>
          </cell>
          <cell r="AW25">
            <v>0</v>
          </cell>
        </row>
        <row r="26">
          <cell r="A26" t="str">
            <v>1453806944801</v>
          </cell>
          <cell r="B26" t="str">
            <v>Land adjacent to Clarkesville Farm, Crescent Road, Crumpsall</v>
          </cell>
          <cell r="C26" t="str">
            <v>Residential</v>
          </cell>
          <cell r="D26" t="str">
            <v>Call for Sites 2018</v>
          </cell>
          <cell r="E26">
            <v>2.15548823491</v>
          </cell>
          <cell r="F26">
            <v>0</v>
          </cell>
          <cell r="G26">
            <v>0</v>
          </cell>
          <cell r="H26">
            <v>0</v>
          </cell>
          <cell r="I26">
            <v>2.15548823491</v>
          </cell>
          <cell r="J26">
            <v>0</v>
          </cell>
          <cell r="K26">
            <v>0</v>
          </cell>
          <cell r="L26">
            <v>0</v>
          </cell>
          <cell r="M26">
            <v>100</v>
          </cell>
          <cell r="O26">
            <v>0</v>
          </cell>
          <cell r="Q26">
            <v>0</v>
          </cell>
          <cell r="R26">
            <v>0</v>
          </cell>
          <cell r="S26">
            <v>0</v>
          </cell>
          <cell r="T26">
            <v>0</v>
          </cell>
          <cell r="U26">
            <v>0</v>
          </cell>
          <cell r="V26">
            <v>0</v>
          </cell>
          <cell r="W26">
            <v>0</v>
          </cell>
          <cell r="X26" t="str">
            <v>Not Modelled</v>
          </cell>
          <cell r="Y26" t="str">
            <v>N/A</v>
          </cell>
          <cell r="AA26">
            <v>0</v>
          </cell>
          <cell r="AB26">
            <v>0</v>
          </cell>
          <cell r="AC26">
            <v>0</v>
          </cell>
          <cell r="AD26">
            <v>0</v>
          </cell>
          <cell r="AE26">
            <v>0</v>
          </cell>
          <cell r="AF26">
            <v>0</v>
          </cell>
          <cell r="AG26">
            <v>2.8400000000000002E-2</v>
          </cell>
          <cell r="AH26">
            <v>0</v>
          </cell>
          <cell r="AI26">
            <v>2.15548823491</v>
          </cell>
          <cell r="AJ26">
            <v>0</v>
          </cell>
          <cell r="AK26">
            <v>0</v>
          </cell>
          <cell r="AM26">
            <v>0</v>
          </cell>
          <cell r="AN26">
            <v>0</v>
          </cell>
          <cell r="AO26">
            <v>0</v>
          </cell>
          <cell r="AP26">
            <v>0</v>
          </cell>
          <cell r="AQ26">
            <v>0</v>
          </cell>
          <cell r="AR26">
            <v>0</v>
          </cell>
          <cell r="AS26">
            <v>1.3175669224279394</v>
          </cell>
          <cell r="AT26">
            <v>0</v>
          </cell>
          <cell r="AU26">
            <v>100</v>
          </cell>
          <cell r="AV26">
            <v>0</v>
          </cell>
          <cell r="AW26">
            <v>0</v>
          </cell>
        </row>
        <row r="27">
          <cell r="A27" t="str">
            <v>1453808488709</v>
          </cell>
          <cell r="B27" t="str">
            <v>Whitworth Street West, Manchester, M1 5WZ</v>
          </cell>
          <cell r="C27" t="str">
            <v>Residential / Other Use</v>
          </cell>
          <cell r="D27" t="str">
            <v>Call for Sites 2018</v>
          </cell>
          <cell r="E27">
            <v>0.113148376799</v>
          </cell>
          <cell r="F27">
            <v>0</v>
          </cell>
          <cell r="G27">
            <v>0</v>
          </cell>
          <cell r="H27">
            <v>0</v>
          </cell>
          <cell r="I27">
            <v>0.113148376799</v>
          </cell>
          <cell r="J27">
            <v>0</v>
          </cell>
          <cell r="K27">
            <v>0</v>
          </cell>
          <cell r="L27">
            <v>0</v>
          </cell>
          <cell r="M27">
            <v>100</v>
          </cell>
          <cell r="O27">
            <v>0</v>
          </cell>
          <cell r="Q27">
            <v>0</v>
          </cell>
          <cell r="R27">
            <v>0</v>
          </cell>
          <cell r="S27">
            <v>0</v>
          </cell>
          <cell r="T27">
            <v>0</v>
          </cell>
          <cell r="U27">
            <v>0</v>
          </cell>
          <cell r="V27">
            <v>0</v>
          </cell>
          <cell r="W27">
            <v>0</v>
          </cell>
          <cell r="X27" t="str">
            <v>Not Modelled</v>
          </cell>
          <cell r="Y27" t="str">
            <v>N/A</v>
          </cell>
          <cell r="AA27">
            <v>0</v>
          </cell>
          <cell r="AB27">
            <v>0</v>
          </cell>
          <cell r="AC27">
            <v>0</v>
          </cell>
          <cell r="AD27">
            <v>0</v>
          </cell>
          <cell r="AE27">
            <v>0</v>
          </cell>
          <cell r="AF27">
            <v>0</v>
          </cell>
          <cell r="AG27">
            <v>0</v>
          </cell>
          <cell r="AH27">
            <v>0</v>
          </cell>
          <cell r="AI27">
            <v>0.113148376799</v>
          </cell>
          <cell r="AJ27">
            <v>0</v>
          </cell>
          <cell r="AK27">
            <v>0</v>
          </cell>
          <cell r="AM27">
            <v>0</v>
          </cell>
          <cell r="AN27">
            <v>0</v>
          </cell>
          <cell r="AO27">
            <v>0</v>
          </cell>
          <cell r="AP27">
            <v>0</v>
          </cell>
          <cell r="AQ27">
            <v>0</v>
          </cell>
          <cell r="AR27">
            <v>0</v>
          </cell>
          <cell r="AS27">
            <v>0</v>
          </cell>
          <cell r="AT27">
            <v>0</v>
          </cell>
          <cell r="AU27">
            <v>100</v>
          </cell>
          <cell r="AV27">
            <v>0</v>
          </cell>
          <cell r="AW27">
            <v>0</v>
          </cell>
        </row>
        <row r="28">
          <cell r="A28" t="str">
            <v>1453809727909</v>
          </cell>
          <cell r="B28" t="str">
            <v>Belle Vue Greyhound Stadium</v>
          </cell>
          <cell r="C28" t="str">
            <v>Residential</v>
          </cell>
          <cell r="D28" t="str">
            <v>Call for Sites 2018</v>
          </cell>
          <cell r="E28">
            <v>4.7976517778499996</v>
          </cell>
          <cell r="F28">
            <v>0</v>
          </cell>
          <cell r="G28">
            <v>0</v>
          </cell>
          <cell r="H28">
            <v>0</v>
          </cell>
          <cell r="I28">
            <v>4.7976517778499996</v>
          </cell>
          <cell r="J28">
            <v>0</v>
          </cell>
          <cell r="K28">
            <v>0</v>
          </cell>
          <cell r="L28">
            <v>0</v>
          </cell>
          <cell r="M28">
            <v>100</v>
          </cell>
          <cell r="O28">
            <v>0</v>
          </cell>
          <cell r="Q28">
            <v>0</v>
          </cell>
          <cell r="R28">
            <v>0</v>
          </cell>
          <cell r="S28">
            <v>0</v>
          </cell>
          <cell r="T28">
            <v>0</v>
          </cell>
          <cell r="U28">
            <v>0</v>
          </cell>
          <cell r="V28">
            <v>1.5495013015400001</v>
          </cell>
          <cell r="W28">
            <v>32.29707726379398</v>
          </cell>
          <cell r="X28" t="str">
            <v>Not Modelled</v>
          </cell>
          <cell r="Y28" t="str">
            <v>N/A</v>
          </cell>
          <cell r="AA28">
            <v>0</v>
          </cell>
          <cell r="AB28">
            <v>0</v>
          </cell>
          <cell r="AC28">
            <v>0</v>
          </cell>
          <cell r="AD28">
            <v>0</v>
          </cell>
          <cell r="AE28">
            <v>0</v>
          </cell>
          <cell r="AF28">
            <v>0</v>
          </cell>
          <cell r="AG28">
            <v>0</v>
          </cell>
          <cell r="AH28">
            <v>0</v>
          </cell>
          <cell r="AI28">
            <v>0</v>
          </cell>
          <cell r="AJ28">
            <v>0</v>
          </cell>
          <cell r="AK28">
            <v>0</v>
          </cell>
          <cell r="AM28">
            <v>0</v>
          </cell>
          <cell r="AN28">
            <v>0</v>
          </cell>
          <cell r="AO28">
            <v>0</v>
          </cell>
          <cell r="AP28">
            <v>0</v>
          </cell>
          <cell r="AQ28">
            <v>0</v>
          </cell>
          <cell r="AR28">
            <v>0</v>
          </cell>
          <cell r="AS28">
            <v>0</v>
          </cell>
          <cell r="AT28">
            <v>0</v>
          </cell>
          <cell r="AU28">
            <v>0</v>
          </cell>
          <cell r="AV28">
            <v>0</v>
          </cell>
          <cell r="AW28">
            <v>0</v>
          </cell>
        </row>
        <row r="29">
          <cell r="A29" t="str">
            <v>1453810149290</v>
          </cell>
          <cell r="B29" t="str">
            <v>Land at Levenshulme Road, Gorton</v>
          </cell>
          <cell r="C29" t="str">
            <v>Residential / Offices / Industry and warehousing / Other Use</v>
          </cell>
          <cell r="D29" t="str">
            <v>Call for Sites 2018</v>
          </cell>
          <cell r="E29">
            <v>0.48898678249600003</v>
          </cell>
          <cell r="F29">
            <v>0</v>
          </cell>
          <cell r="G29">
            <v>0</v>
          </cell>
          <cell r="H29">
            <v>0</v>
          </cell>
          <cell r="I29">
            <v>0.48898678249600003</v>
          </cell>
          <cell r="J29">
            <v>0</v>
          </cell>
          <cell r="K29">
            <v>0</v>
          </cell>
          <cell r="L29">
            <v>0</v>
          </cell>
          <cell r="M29">
            <v>100</v>
          </cell>
          <cell r="O29">
            <v>0</v>
          </cell>
          <cell r="Q29">
            <v>0</v>
          </cell>
          <cell r="R29">
            <v>0</v>
          </cell>
          <cell r="S29">
            <v>0</v>
          </cell>
          <cell r="T29">
            <v>0</v>
          </cell>
          <cell r="U29">
            <v>0</v>
          </cell>
          <cell r="V29">
            <v>0</v>
          </cell>
          <cell r="W29">
            <v>0</v>
          </cell>
          <cell r="X29" t="str">
            <v>Not Modelled</v>
          </cell>
          <cell r="Y29" t="str">
            <v>N/A</v>
          </cell>
          <cell r="AA29">
            <v>0</v>
          </cell>
          <cell r="AB29">
            <v>0</v>
          </cell>
          <cell r="AC29">
            <v>0</v>
          </cell>
          <cell r="AD29">
            <v>0</v>
          </cell>
          <cell r="AE29">
            <v>0</v>
          </cell>
          <cell r="AF29">
            <v>0</v>
          </cell>
          <cell r="AG29">
            <v>0</v>
          </cell>
          <cell r="AH29">
            <v>0</v>
          </cell>
          <cell r="AI29">
            <v>0</v>
          </cell>
          <cell r="AJ29">
            <v>0</v>
          </cell>
          <cell r="AK29">
            <v>0</v>
          </cell>
          <cell r="AM29">
            <v>0</v>
          </cell>
          <cell r="AN29">
            <v>0</v>
          </cell>
          <cell r="AO29">
            <v>0</v>
          </cell>
          <cell r="AP29">
            <v>0</v>
          </cell>
          <cell r="AQ29">
            <v>0</v>
          </cell>
          <cell r="AR29">
            <v>0</v>
          </cell>
          <cell r="AS29">
            <v>0</v>
          </cell>
          <cell r="AT29">
            <v>0</v>
          </cell>
          <cell r="AU29">
            <v>0</v>
          </cell>
          <cell r="AV29">
            <v>0</v>
          </cell>
          <cell r="AW29">
            <v>0</v>
          </cell>
        </row>
        <row r="30">
          <cell r="A30" t="str">
            <v>1454064838757</v>
          </cell>
          <cell r="B30" t="str">
            <v>Land at and adjacent to Manchester Oxford Road Station</v>
          </cell>
          <cell r="C30" t="str">
            <v>Residential</v>
          </cell>
          <cell r="D30" t="str">
            <v>Call for Sites 2018</v>
          </cell>
          <cell r="E30">
            <v>6.4504866292100001E-3</v>
          </cell>
          <cell r="F30">
            <v>0</v>
          </cell>
          <cell r="G30">
            <v>0</v>
          </cell>
          <cell r="H30">
            <v>5.1467848363000003E-3</v>
          </cell>
          <cell r="I30">
            <v>1.3037017929099998E-3</v>
          </cell>
          <cell r="J30">
            <v>0</v>
          </cell>
          <cell r="K30">
            <v>0</v>
          </cell>
          <cell r="L30">
            <v>79.789093942054009</v>
          </cell>
          <cell r="M30">
            <v>20.210906057945987</v>
          </cell>
          <cell r="O30">
            <v>0</v>
          </cell>
          <cell r="Q30">
            <v>0</v>
          </cell>
          <cell r="R30">
            <v>0</v>
          </cell>
          <cell r="S30">
            <v>0</v>
          </cell>
          <cell r="T30">
            <v>0</v>
          </cell>
          <cell r="U30">
            <v>0</v>
          </cell>
          <cell r="V30">
            <v>0</v>
          </cell>
          <cell r="W30">
            <v>0</v>
          </cell>
          <cell r="X30" t="str">
            <v>Not Modelled</v>
          </cell>
          <cell r="Y30" t="str">
            <v>N/A</v>
          </cell>
          <cell r="AA30">
            <v>0</v>
          </cell>
          <cell r="AB30">
            <v>0</v>
          </cell>
          <cell r="AC30">
            <v>0</v>
          </cell>
          <cell r="AD30">
            <v>0</v>
          </cell>
          <cell r="AE30">
            <v>0</v>
          </cell>
          <cell r="AF30">
            <v>0</v>
          </cell>
          <cell r="AG30">
            <v>0</v>
          </cell>
          <cell r="AH30">
            <v>0</v>
          </cell>
          <cell r="AI30">
            <v>6.4504866292100001E-3</v>
          </cell>
          <cell r="AJ30">
            <v>0</v>
          </cell>
          <cell r="AK30">
            <v>0</v>
          </cell>
          <cell r="AM30">
            <v>0</v>
          </cell>
          <cell r="AN30">
            <v>0</v>
          </cell>
          <cell r="AO30">
            <v>0</v>
          </cell>
          <cell r="AP30">
            <v>0</v>
          </cell>
          <cell r="AQ30">
            <v>0</v>
          </cell>
          <cell r="AR30">
            <v>0</v>
          </cell>
          <cell r="AS30">
            <v>0</v>
          </cell>
          <cell r="AT30">
            <v>0</v>
          </cell>
          <cell r="AU30">
            <v>100</v>
          </cell>
          <cell r="AV30">
            <v>0</v>
          </cell>
          <cell r="AW30">
            <v>0</v>
          </cell>
        </row>
        <row r="31">
          <cell r="A31" t="str">
            <v>1454072125111</v>
          </cell>
          <cell r="B31" t="str">
            <v>Redbank Former Carriage Sidings, Manchester Collyhurst</v>
          </cell>
          <cell r="C31" t="str">
            <v>Residential</v>
          </cell>
          <cell r="D31" t="str">
            <v>Call for Sites 2018</v>
          </cell>
          <cell r="E31">
            <v>9.1326520730199992</v>
          </cell>
          <cell r="F31">
            <v>0.152180652236</v>
          </cell>
          <cell r="G31">
            <v>0.21853457897</v>
          </cell>
          <cell r="H31">
            <v>1.0261298703999999</v>
          </cell>
          <cell r="I31">
            <v>7.7358069714139983</v>
          </cell>
          <cell r="J31">
            <v>1.6663358137290418</v>
          </cell>
          <cell r="K31">
            <v>2.3928928554674993</v>
          </cell>
          <cell r="L31">
            <v>11.23583666820538</v>
          </cell>
          <cell r="M31">
            <v>84.704934662598063</v>
          </cell>
          <cell r="O31">
            <v>0</v>
          </cell>
          <cell r="Q31">
            <v>0</v>
          </cell>
          <cell r="R31">
            <v>0</v>
          </cell>
          <cell r="S31">
            <v>0</v>
          </cell>
          <cell r="T31">
            <v>0</v>
          </cell>
          <cell r="U31">
            <v>0</v>
          </cell>
          <cell r="V31">
            <v>2.0640954972899999</v>
          </cell>
          <cell r="W31">
            <v>22.60127157792229</v>
          </cell>
          <cell r="X31" t="str">
            <v>Not Modelled</v>
          </cell>
          <cell r="Y31" t="str">
            <v>N/A</v>
          </cell>
          <cell r="AA31">
            <v>3.9193970284900001E-2</v>
          </cell>
          <cell r="AB31">
            <v>0</v>
          </cell>
          <cell r="AC31">
            <v>0</v>
          </cell>
          <cell r="AD31">
            <v>0</v>
          </cell>
          <cell r="AE31">
            <v>0</v>
          </cell>
          <cell r="AF31">
            <v>0</v>
          </cell>
          <cell r="AG31">
            <v>3.3202684497E-2</v>
          </cell>
          <cell r="AH31">
            <v>0</v>
          </cell>
          <cell r="AI31">
            <v>9.1326520730199992</v>
          </cell>
          <cell r="AJ31">
            <v>0</v>
          </cell>
          <cell r="AK31">
            <v>0</v>
          </cell>
          <cell r="AM31">
            <v>0.42916307302112389</v>
          </cell>
          <cell r="AN31">
            <v>0</v>
          </cell>
          <cell r="AO31">
            <v>0</v>
          </cell>
          <cell r="AP31">
            <v>0</v>
          </cell>
          <cell r="AQ31">
            <v>0</v>
          </cell>
          <cell r="AR31">
            <v>0</v>
          </cell>
          <cell r="AS31">
            <v>0.36356016008853043</v>
          </cell>
          <cell r="AT31">
            <v>0</v>
          </cell>
          <cell r="AU31">
            <v>100</v>
          </cell>
          <cell r="AV31">
            <v>0</v>
          </cell>
          <cell r="AW31">
            <v>0</v>
          </cell>
        </row>
        <row r="32">
          <cell r="A32" t="str">
            <v>1454673931467</v>
          </cell>
          <cell r="B32" t="str">
            <v>Davenport Green</v>
          </cell>
          <cell r="C32" t="str">
            <v>Residential/ Offices / Other Use</v>
          </cell>
          <cell r="D32" t="str">
            <v>Call for Sites 2018</v>
          </cell>
          <cell r="E32">
            <v>136.83466744</v>
          </cell>
          <cell r="F32">
            <v>1.9441422017099998E-2</v>
          </cell>
          <cell r="G32">
            <v>5.7439256740899998</v>
          </cell>
          <cell r="H32">
            <v>3.9275784341300003E-3</v>
          </cell>
          <cell r="I32">
            <v>131.06737276545874</v>
          </cell>
          <cell r="J32">
            <v>1.4207965262622337E-2</v>
          </cell>
          <cell r="K32">
            <v>4.19771230606354</v>
          </cell>
          <cell r="L32">
            <v>2.8703094819536035E-3</v>
          </cell>
          <cell r="M32">
            <v>95.785209419191858</v>
          </cell>
          <cell r="O32">
            <v>0</v>
          </cell>
          <cell r="Q32">
            <v>0</v>
          </cell>
          <cell r="R32">
            <v>0</v>
          </cell>
          <cell r="S32">
            <v>0</v>
          </cell>
          <cell r="T32">
            <v>0</v>
          </cell>
          <cell r="U32">
            <v>0</v>
          </cell>
          <cell r="V32">
            <v>0</v>
          </cell>
          <cell r="W32">
            <v>0</v>
          </cell>
          <cell r="X32" t="str">
            <v>Not Modelled</v>
          </cell>
          <cell r="Y32" t="str">
            <v>N/A</v>
          </cell>
          <cell r="AA32">
            <v>1.05081659122</v>
          </cell>
          <cell r="AB32">
            <v>2.8449209201499999</v>
          </cell>
          <cell r="AC32">
            <v>1.9936031697000001</v>
          </cell>
          <cell r="AD32">
            <v>5.4523593125299996</v>
          </cell>
          <cell r="AE32">
            <v>26.9431760244</v>
          </cell>
          <cell r="AF32">
            <v>26.9431760244</v>
          </cell>
          <cell r="AG32">
            <v>0</v>
          </cell>
          <cell r="AH32">
            <v>0</v>
          </cell>
          <cell r="AI32">
            <v>0</v>
          </cell>
          <cell r="AJ32">
            <v>0</v>
          </cell>
          <cell r="AK32">
            <v>0</v>
          </cell>
          <cell r="AM32">
            <v>0.76794617247180263</v>
          </cell>
          <cell r="AN32">
            <v>2.0790936780676987</v>
          </cell>
          <cell r="AO32">
            <v>1.4569430444767704</v>
          </cell>
          <cell r="AP32">
            <v>3.9846329987397233</v>
          </cell>
          <cell r="AQ32">
            <v>19.690314251842786</v>
          </cell>
          <cell r="AR32">
            <v>19.690314251842786</v>
          </cell>
          <cell r="AS32">
            <v>0</v>
          </cell>
          <cell r="AT32">
            <v>0</v>
          </cell>
          <cell r="AU32">
            <v>0</v>
          </cell>
          <cell r="AV32">
            <v>0</v>
          </cell>
          <cell r="AW32">
            <v>0</v>
          </cell>
        </row>
        <row r="33">
          <cell r="A33" t="str">
            <v>1454681592957</v>
          </cell>
          <cell r="B33" t="str">
            <v>Route of the Stockport Branch of the Ashton Canal</v>
          </cell>
          <cell r="C33" t="str">
            <v>Other use</v>
          </cell>
          <cell r="D33" t="str">
            <v>Call for Sites 2018</v>
          </cell>
          <cell r="E33">
            <v>14.2503031664</v>
          </cell>
          <cell r="F33">
            <v>0.98617164111099997</v>
          </cell>
          <cell r="G33">
            <v>0</v>
          </cell>
          <cell r="H33">
            <v>0</v>
          </cell>
          <cell r="I33">
            <v>13.264131525289001</v>
          </cell>
          <cell r="J33">
            <v>6.9203555152162615</v>
          </cell>
          <cell r="K33">
            <v>0</v>
          </cell>
          <cell r="L33">
            <v>0</v>
          </cell>
          <cell r="M33">
            <v>93.079644484783742</v>
          </cell>
          <cell r="O33">
            <v>0</v>
          </cell>
          <cell r="Q33">
            <v>0</v>
          </cell>
          <cell r="R33">
            <v>0</v>
          </cell>
          <cell r="S33">
            <v>0</v>
          </cell>
          <cell r="T33">
            <v>0</v>
          </cell>
          <cell r="U33">
            <v>0</v>
          </cell>
          <cell r="V33">
            <v>2.8628329159999999</v>
          </cell>
          <cell r="W33">
            <v>20.089628147351384</v>
          </cell>
          <cell r="X33" t="str">
            <v>Not Modelled</v>
          </cell>
          <cell r="Y33" t="str">
            <v>N/A</v>
          </cell>
          <cell r="AA33">
            <v>0</v>
          </cell>
          <cell r="AB33">
            <v>0</v>
          </cell>
          <cell r="AC33">
            <v>0</v>
          </cell>
          <cell r="AD33">
            <v>0</v>
          </cell>
          <cell r="AE33">
            <v>0</v>
          </cell>
          <cell r="AF33">
            <v>0</v>
          </cell>
          <cell r="AG33">
            <v>4.8421037515099997E-5</v>
          </cell>
          <cell r="AH33">
            <v>0</v>
          </cell>
          <cell r="AI33">
            <v>0.18106262713400001</v>
          </cell>
          <cell r="AJ33">
            <v>0</v>
          </cell>
          <cell r="AK33">
            <v>0</v>
          </cell>
          <cell r="AM33">
            <v>0</v>
          </cell>
          <cell r="AN33">
            <v>0</v>
          </cell>
          <cell r="AO33">
            <v>0</v>
          </cell>
          <cell r="AP33">
            <v>0</v>
          </cell>
          <cell r="AQ33">
            <v>0</v>
          </cell>
          <cell r="AR33">
            <v>0</v>
          </cell>
          <cell r="AS33">
            <v>3.3978952552580973E-4</v>
          </cell>
          <cell r="AT33">
            <v>0</v>
          </cell>
          <cell r="AU33">
            <v>1.2705878957081946</v>
          </cell>
          <cell r="AV33">
            <v>0</v>
          </cell>
          <cell r="AW33">
            <v>0</v>
          </cell>
        </row>
        <row r="34">
          <cell r="A34" t="str">
            <v>1454683946424</v>
          </cell>
          <cell r="B34" t="str">
            <v>Station Road Industrial Estate</v>
          </cell>
          <cell r="C34" t="str">
            <v>Industry and warehousing</v>
          </cell>
          <cell r="D34" t="str">
            <v>Call for Sites 2018</v>
          </cell>
          <cell r="E34">
            <v>8.7219300430400004</v>
          </cell>
          <cell r="F34">
            <v>0</v>
          </cell>
          <cell r="G34">
            <v>0</v>
          </cell>
          <cell r="H34">
            <v>0</v>
          </cell>
          <cell r="I34">
            <v>8.7219300430400004</v>
          </cell>
          <cell r="J34">
            <v>0</v>
          </cell>
          <cell r="K34">
            <v>0</v>
          </cell>
          <cell r="L34">
            <v>0</v>
          </cell>
          <cell r="M34">
            <v>100</v>
          </cell>
          <cell r="O34">
            <v>0</v>
          </cell>
          <cell r="Q34">
            <v>0</v>
          </cell>
          <cell r="R34">
            <v>0</v>
          </cell>
          <cell r="S34">
            <v>0</v>
          </cell>
          <cell r="T34">
            <v>0</v>
          </cell>
          <cell r="U34">
            <v>0</v>
          </cell>
          <cell r="V34">
            <v>4.25011448075E-4</v>
          </cell>
          <cell r="W34">
            <v>4.8729059506061297E-3</v>
          </cell>
          <cell r="X34" t="str">
            <v>Not Modelled</v>
          </cell>
          <cell r="Y34" t="str">
            <v>N/A</v>
          </cell>
          <cell r="AA34">
            <v>0</v>
          </cell>
          <cell r="AB34">
            <v>0</v>
          </cell>
          <cell r="AC34">
            <v>0</v>
          </cell>
          <cell r="AD34">
            <v>0</v>
          </cell>
          <cell r="AE34">
            <v>0</v>
          </cell>
          <cell r="AF34">
            <v>0</v>
          </cell>
          <cell r="AG34">
            <v>0</v>
          </cell>
          <cell r="AH34">
            <v>0</v>
          </cell>
          <cell r="AI34">
            <v>0</v>
          </cell>
          <cell r="AJ34">
            <v>0</v>
          </cell>
          <cell r="AK34">
            <v>0</v>
          </cell>
          <cell r="AM34">
            <v>0</v>
          </cell>
          <cell r="AN34">
            <v>0</v>
          </cell>
          <cell r="AO34">
            <v>0</v>
          </cell>
          <cell r="AP34">
            <v>0</v>
          </cell>
          <cell r="AQ34">
            <v>0</v>
          </cell>
          <cell r="AR34">
            <v>0</v>
          </cell>
          <cell r="AS34">
            <v>0</v>
          </cell>
          <cell r="AT34">
            <v>0</v>
          </cell>
          <cell r="AU34">
            <v>0</v>
          </cell>
          <cell r="AV34">
            <v>0</v>
          </cell>
          <cell r="AW34">
            <v>0</v>
          </cell>
        </row>
        <row r="35">
          <cell r="A35" t="str">
            <v>1454684390963</v>
          </cell>
          <cell r="B35" t="str">
            <v>Proposed marina, Lower Gorton Reservoir</v>
          </cell>
          <cell r="C35" t="str">
            <v>Other use</v>
          </cell>
          <cell r="D35" t="str">
            <v>Call for Sites 2018</v>
          </cell>
          <cell r="E35">
            <v>1.56863324215</v>
          </cell>
          <cell r="F35">
            <v>1.1681215415899999</v>
          </cell>
          <cell r="G35">
            <v>1.4999999664700001E-5</v>
          </cell>
          <cell r="H35">
            <v>0</v>
          </cell>
          <cell r="I35">
            <v>0.40049670056033537</v>
          </cell>
          <cell r="J35">
            <v>74.467473352085108</v>
          </cell>
          <cell r="K35">
            <v>9.5624644828645234E-4</v>
          </cell>
          <cell r="L35">
            <v>0</v>
          </cell>
          <cell r="M35">
            <v>25.531570401466603</v>
          </cell>
          <cell r="O35">
            <v>0</v>
          </cell>
          <cell r="Q35">
            <v>0</v>
          </cell>
          <cell r="R35">
            <v>0</v>
          </cell>
          <cell r="S35">
            <v>0</v>
          </cell>
          <cell r="T35">
            <v>0</v>
          </cell>
          <cell r="U35">
            <v>0</v>
          </cell>
          <cell r="V35">
            <v>1.56863324215</v>
          </cell>
          <cell r="W35">
            <v>100</v>
          </cell>
          <cell r="X35" t="str">
            <v>Not Modelled</v>
          </cell>
          <cell r="Y35" t="str">
            <v>N/A</v>
          </cell>
          <cell r="AA35">
            <v>0</v>
          </cell>
          <cell r="AB35">
            <v>0</v>
          </cell>
          <cell r="AC35">
            <v>0</v>
          </cell>
          <cell r="AD35">
            <v>0</v>
          </cell>
          <cell r="AE35">
            <v>0</v>
          </cell>
          <cell r="AF35">
            <v>0</v>
          </cell>
          <cell r="AG35">
            <v>0</v>
          </cell>
          <cell r="AH35">
            <v>0</v>
          </cell>
          <cell r="AI35">
            <v>0</v>
          </cell>
          <cell r="AJ35">
            <v>0</v>
          </cell>
          <cell r="AK35">
            <v>0</v>
          </cell>
          <cell r="AM35">
            <v>0</v>
          </cell>
          <cell r="AN35">
            <v>0</v>
          </cell>
          <cell r="AO35">
            <v>0</v>
          </cell>
          <cell r="AP35">
            <v>0</v>
          </cell>
          <cell r="AQ35">
            <v>0</v>
          </cell>
          <cell r="AR35">
            <v>0</v>
          </cell>
          <cell r="AS35">
            <v>0</v>
          </cell>
          <cell r="AT35">
            <v>0</v>
          </cell>
          <cell r="AU35">
            <v>0</v>
          </cell>
          <cell r="AV35">
            <v>0</v>
          </cell>
          <cell r="AW35">
            <v>0</v>
          </cell>
        </row>
        <row r="36">
          <cell r="A36" t="str">
            <v>1454687746437</v>
          </cell>
          <cell r="B36" t="str">
            <v>Former Varna Street school</v>
          </cell>
          <cell r="C36" t="str">
            <v>Residential</v>
          </cell>
          <cell r="D36" t="str">
            <v>Call for Sites 2018</v>
          </cell>
          <cell r="E36">
            <v>0.63520349960199995</v>
          </cell>
          <cell r="F36">
            <v>0</v>
          </cell>
          <cell r="G36">
            <v>0</v>
          </cell>
          <cell r="H36">
            <v>0</v>
          </cell>
          <cell r="I36">
            <v>0.63520349960199995</v>
          </cell>
          <cell r="J36">
            <v>0</v>
          </cell>
          <cell r="K36">
            <v>0</v>
          </cell>
          <cell r="L36">
            <v>0</v>
          </cell>
          <cell r="M36">
            <v>100</v>
          </cell>
          <cell r="O36">
            <v>0</v>
          </cell>
          <cell r="Q36">
            <v>0</v>
          </cell>
          <cell r="R36">
            <v>0</v>
          </cell>
          <cell r="S36">
            <v>0</v>
          </cell>
          <cell r="T36">
            <v>0</v>
          </cell>
          <cell r="U36">
            <v>0</v>
          </cell>
          <cell r="V36">
            <v>6.2805716343500002E-4</v>
          </cell>
          <cell r="W36">
            <v>9.8874953275371172E-2</v>
          </cell>
          <cell r="X36" t="str">
            <v>Not Modelled</v>
          </cell>
          <cell r="Y36" t="str">
            <v>N/A</v>
          </cell>
          <cell r="AA36">
            <v>0</v>
          </cell>
          <cell r="AB36">
            <v>0</v>
          </cell>
          <cell r="AC36">
            <v>0</v>
          </cell>
          <cell r="AD36">
            <v>0</v>
          </cell>
          <cell r="AE36">
            <v>0</v>
          </cell>
          <cell r="AF36">
            <v>0</v>
          </cell>
          <cell r="AG36">
            <v>0</v>
          </cell>
          <cell r="AH36">
            <v>0</v>
          </cell>
          <cell r="AI36">
            <v>0</v>
          </cell>
          <cell r="AJ36">
            <v>0</v>
          </cell>
          <cell r="AK36">
            <v>0</v>
          </cell>
          <cell r="AM36">
            <v>0</v>
          </cell>
          <cell r="AN36">
            <v>0</v>
          </cell>
          <cell r="AO36">
            <v>0</v>
          </cell>
          <cell r="AP36">
            <v>0</v>
          </cell>
          <cell r="AQ36">
            <v>0</v>
          </cell>
          <cell r="AR36">
            <v>0</v>
          </cell>
          <cell r="AS36">
            <v>0</v>
          </cell>
          <cell r="AT36">
            <v>0</v>
          </cell>
          <cell r="AU36">
            <v>0</v>
          </cell>
          <cell r="AV36">
            <v>0</v>
          </cell>
          <cell r="AW36">
            <v>0</v>
          </cell>
        </row>
        <row r="37">
          <cell r="A37" t="str">
            <v>1455557453618</v>
          </cell>
          <cell r="B37" t="str">
            <v>Lane at Junction 5 of the M60</v>
          </cell>
          <cell r="C37" t="str">
            <v>Residential</v>
          </cell>
          <cell r="D37" t="str">
            <v>Call for Sites 2018</v>
          </cell>
          <cell r="E37">
            <v>3.7816681225600002</v>
          </cell>
          <cell r="F37">
            <v>0.26385363602099998</v>
          </cell>
          <cell r="G37">
            <v>3.02662424731</v>
          </cell>
          <cell r="H37">
            <v>1.33507835632E-2</v>
          </cell>
          <cell r="I37">
            <v>0.47783945566580016</v>
          </cell>
          <cell r="J37">
            <v>6.9771758776754913</v>
          </cell>
          <cell r="K37">
            <v>80.034105300100393</v>
          </cell>
          <cell r="L37">
            <v>0.35303953521342291</v>
          </cell>
          <cell r="M37">
            <v>12.635679287010696</v>
          </cell>
          <cell r="O37">
            <v>0</v>
          </cell>
          <cell r="Q37">
            <v>0</v>
          </cell>
          <cell r="R37">
            <v>0</v>
          </cell>
          <cell r="S37">
            <v>0</v>
          </cell>
          <cell r="T37">
            <v>0</v>
          </cell>
          <cell r="U37">
            <v>0</v>
          </cell>
          <cell r="V37">
            <v>0.34785130166400002</v>
          </cell>
          <cell r="W37">
            <v>9.1983561325450758</v>
          </cell>
          <cell r="X37" t="str">
            <v>Not Modelled</v>
          </cell>
          <cell r="Y37" t="str">
            <v>N/A</v>
          </cell>
          <cell r="AA37">
            <v>6.3306852864899999E-4</v>
          </cell>
          <cell r="AB37">
            <v>0</v>
          </cell>
          <cell r="AC37">
            <v>0</v>
          </cell>
          <cell r="AD37">
            <v>3.2703667556</v>
          </cell>
          <cell r="AE37">
            <v>2.4905555935799999</v>
          </cell>
          <cell r="AF37">
            <v>2.4905555935799999</v>
          </cell>
          <cell r="AG37">
            <v>0</v>
          </cell>
          <cell r="AH37">
            <v>0</v>
          </cell>
          <cell r="AI37">
            <v>0</v>
          </cell>
          <cell r="AJ37">
            <v>0</v>
          </cell>
          <cell r="AK37">
            <v>0</v>
          </cell>
          <cell r="AM37">
            <v>1.6740457071638647E-2</v>
          </cell>
          <cell r="AN37">
            <v>0</v>
          </cell>
          <cell r="AO37">
            <v>0</v>
          </cell>
          <cell r="AP37">
            <v>86.479475448684411</v>
          </cell>
          <cell r="AQ37">
            <v>65.85865054424761</v>
          </cell>
          <cell r="AR37">
            <v>65.85865054424761</v>
          </cell>
          <cell r="AS37">
            <v>0</v>
          </cell>
          <cell r="AT37">
            <v>0</v>
          </cell>
          <cell r="AU37">
            <v>0</v>
          </cell>
          <cell r="AV37">
            <v>0</v>
          </cell>
          <cell r="AW37">
            <v>0</v>
          </cell>
        </row>
        <row r="38">
          <cell r="A38" t="str">
            <v>1456327868918</v>
          </cell>
          <cell r="B38" t="str">
            <v>Land at Findel PLC Distribution Facility, Greengate, Chadderton, M24 1SA.</v>
          </cell>
          <cell r="C38" t="str">
            <v>Industry and warehousing  / Other use</v>
          </cell>
          <cell r="D38" t="str">
            <v>Call for Sites 2018</v>
          </cell>
          <cell r="E38">
            <v>6.1973916489700001</v>
          </cell>
          <cell r="F38">
            <v>0</v>
          </cell>
          <cell r="G38">
            <v>0</v>
          </cell>
          <cell r="H38">
            <v>0</v>
          </cell>
          <cell r="I38">
            <v>6.1973916489700001</v>
          </cell>
          <cell r="J38">
            <v>0</v>
          </cell>
          <cell r="K38">
            <v>0</v>
          </cell>
          <cell r="L38">
            <v>0</v>
          </cell>
          <cell r="M38">
            <v>100</v>
          </cell>
          <cell r="O38">
            <v>0</v>
          </cell>
          <cell r="Q38">
            <v>0</v>
          </cell>
          <cell r="R38">
            <v>0</v>
          </cell>
          <cell r="S38">
            <v>0</v>
          </cell>
          <cell r="T38">
            <v>0</v>
          </cell>
          <cell r="U38">
            <v>0</v>
          </cell>
          <cell r="V38">
            <v>0</v>
          </cell>
          <cell r="W38">
            <v>0</v>
          </cell>
          <cell r="X38" t="str">
            <v>Not Modelled</v>
          </cell>
          <cell r="Y38" t="str">
            <v>N/A</v>
          </cell>
          <cell r="AA38">
            <v>0</v>
          </cell>
          <cell r="AB38">
            <v>0</v>
          </cell>
          <cell r="AC38">
            <v>0</v>
          </cell>
          <cell r="AD38">
            <v>0</v>
          </cell>
          <cell r="AE38">
            <v>0</v>
          </cell>
          <cell r="AF38">
            <v>0</v>
          </cell>
          <cell r="AG38">
            <v>0</v>
          </cell>
          <cell r="AH38">
            <v>0</v>
          </cell>
          <cell r="AI38">
            <v>6.1973916636700004</v>
          </cell>
          <cell r="AJ38">
            <v>0</v>
          </cell>
          <cell r="AK38">
            <v>0</v>
          </cell>
          <cell r="AM38">
            <v>0</v>
          </cell>
          <cell r="AN38">
            <v>0</v>
          </cell>
          <cell r="AO38">
            <v>0</v>
          </cell>
          <cell r="AP38">
            <v>0</v>
          </cell>
          <cell r="AQ38">
            <v>0</v>
          </cell>
          <cell r="AR38">
            <v>0</v>
          </cell>
          <cell r="AS38">
            <v>0</v>
          </cell>
          <cell r="AT38">
            <v>0</v>
          </cell>
          <cell r="AU38">
            <v>100.00000023719657</v>
          </cell>
          <cell r="AV38">
            <v>0</v>
          </cell>
          <cell r="AW38">
            <v>0</v>
          </cell>
        </row>
        <row r="39">
          <cell r="A39" t="str">
            <v>1456329368911</v>
          </cell>
          <cell r="B39" t="str">
            <v>Land at Greengate West, Chadderton, M24 1FD.</v>
          </cell>
          <cell r="C39" t="str">
            <v>Industry and warehousing  / Other use</v>
          </cell>
          <cell r="D39" t="str">
            <v>Call for Sites 2018</v>
          </cell>
          <cell r="E39">
            <v>3.1624521753999999</v>
          </cell>
          <cell r="F39">
            <v>0</v>
          </cell>
          <cell r="G39">
            <v>0</v>
          </cell>
          <cell r="H39">
            <v>0</v>
          </cell>
          <cell r="I39">
            <v>3.1624521753999999</v>
          </cell>
          <cell r="J39">
            <v>0</v>
          </cell>
          <cell r="K39">
            <v>0</v>
          </cell>
          <cell r="L39">
            <v>0</v>
          </cell>
          <cell r="M39">
            <v>100</v>
          </cell>
          <cell r="O39">
            <v>0</v>
          </cell>
          <cell r="Q39">
            <v>0</v>
          </cell>
          <cell r="R39">
            <v>0</v>
          </cell>
          <cell r="S39">
            <v>0</v>
          </cell>
          <cell r="T39">
            <v>0</v>
          </cell>
          <cell r="U39">
            <v>0</v>
          </cell>
          <cell r="V39">
            <v>0</v>
          </cell>
          <cell r="W39">
            <v>0</v>
          </cell>
          <cell r="X39" t="str">
            <v>Not Modelled</v>
          </cell>
          <cell r="Y39" t="str">
            <v>N/A</v>
          </cell>
          <cell r="AA39">
            <v>0</v>
          </cell>
          <cell r="AB39">
            <v>0</v>
          </cell>
          <cell r="AC39">
            <v>0</v>
          </cell>
          <cell r="AD39">
            <v>0</v>
          </cell>
          <cell r="AE39">
            <v>0</v>
          </cell>
          <cell r="AF39">
            <v>0</v>
          </cell>
          <cell r="AG39">
            <v>0</v>
          </cell>
          <cell r="AH39">
            <v>0</v>
          </cell>
          <cell r="AI39">
            <v>3.16245219792</v>
          </cell>
          <cell r="AJ39">
            <v>0</v>
          </cell>
          <cell r="AK39">
            <v>0</v>
          </cell>
          <cell r="AM39">
            <v>0</v>
          </cell>
          <cell r="AN39">
            <v>0</v>
          </cell>
          <cell r="AO39">
            <v>0</v>
          </cell>
          <cell r="AP39">
            <v>0</v>
          </cell>
          <cell r="AQ39">
            <v>0</v>
          </cell>
          <cell r="AR39">
            <v>0</v>
          </cell>
          <cell r="AS39">
            <v>0</v>
          </cell>
          <cell r="AT39">
            <v>0</v>
          </cell>
          <cell r="AU39">
            <v>100.00000071210565</v>
          </cell>
          <cell r="AV39">
            <v>0</v>
          </cell>
          <cell r="AW39">
            <v>0</v>
          </cell>
        </row>
        <row r="40">
          <cell r="A40" t="str">
            <v>1458063366264</v>
          </cell>
          <cell r="B40" t="str">
            <v>Playing Fields</v>
          </cell>
          <cell r="C40" t="str">
            <v>Residential</v>
          </cell>
          <cell r="D40" t="str">
            <v>Call for Sites 2018</v>
          </cell>
          <cell r="E40">
            <v>2.7432643463400002</v>
          </cell>
          <cell r="F40">
            <v>0</v>
          </cell>
          <cell r="G40">
            <v>0</v>
          </cell>
          <cell r="H40">
            <v>0</v>
          </cell>
          <cell r="I40">
            <v>2.7432643463400002</v>
          </cell>
          <cell r="J40">
            <v>0</v>
          </cell>
          <cell r="K40">
            <v>0</v>
          </cell>
          <cell r="L40">
            <v>0</v>
          </cell>
          <cell r="M40">
            <v>100</v>
          </cell>
          <cell r="O40">
            <v>0</v>
          </cell>
          <cell r="Q40">
            <v>0</v>
          </cell>
          <cell r="R40">
            <v>0</v>
          </cell>
          <cell r="S40">
            <v>0</v>
          </cell>
          <cell r="T40">
            <v>0</v>
          </cell>
          <cell r="U40">
            <v>0</v>
          </cell>
          <cell r="V40">
            <v>0</v>
          </cell>
          <cell r="W40">
            <v>0</v>
          </cell>
          <cell r="X40" t="str">
            <v>Not Modelled</v>
          </cell>
          <cell r="Y40" t="str">
            <v>N/A</v>
          </cell>
          <cell r="AA40">
            <v>0</v>
          </cell>
          <cell r="AB40">
            <v>0</v>
          </cell>
          <cell r="AC40">
            <v>0</v>
          </cell>
          <cell r="AD40">
            <v>0</v>
          </cell>
          <cell r="AE40">
            <v>0</v>
          </cell>
          <cell r="AF40">
            <v>0</v>
          </cell>
          <cell r="AG40">
            <v>0</v>
          </cell>
          <cell r="AH40">
            <v>0</v>
          </cell>
          <cell r="AI40">
            <v>0</v>
          </cell>
          <cell r="AJ40">
            <v>0</v>
          </cell>
          <cell r="AK40">
            <v>0</v>
          </cell>
          <cell r="AM40">
            <v>0</v>
          </cell>
          <cell r="AN40">
            <v>0</v>
          </cell>
          <cell r="AO40">
            <v>0</v>
          </cell>
          <cell r="AP40">
            <v>0</v>
          </cell>
          <cell r="AQ40">
            <v>0</v>
          </cell>
          <cell r="AR40">
            <v>0</v>
          </cell>
          <cell r="AS40">
            <v>0</v>
          </cell>
          <cell r="AT40">
            <v>0</v>
          </cell>
          <cell r="AU40">
            <v>0</v>
          </cell>
          <cell r="AV40">
            <v>0</v>
          </cell>
          <cell r="AW40">
            <v>0</v>
          </cell>
        </row>
        <row r="41">
          <cell r="A41" t="str">
            <v>1458648161218</v>
          </cell>
          <cell r="B41" t="str">
            <v>Harry Dalton Field</v>
          </cell>
          <cell r="C41" t="str">
            <v>Residential</v>
          </cell>
          <cell r="D41" t="str">
            <v>Call for Sites 2018</v>
          </cell>
          <cell r="E41">
            <v>1.9409595309000001</v>
          </cell>
          <cell r="F41">
            <v>0</v>
          </cell>
          <cell r="G41">
            <v>0</v>
          </cell>
          <cell r="H41">
            <v>0</v>
          </cell>
          <cell r="I41">
            <v>1.9409595309000001</v>
          </cell>
          <cell r="J41">
            <v>0</v>
          </cell>
          <cell r="K41">
            <v>0</v>
          </cell>
          <cell r="L41">
            <v>0</v>
          </cell>
          <cell r="M41">
            <v>100</v>
          </cell>
          <cell r="O41">
            <v>0</v>
          </cell>
          <cell r="Q41">
            <v>0</v>
          </cell>
          <cell r="R41">
            <v>0</v>
          </cell>
          <cell r="S41">
            <v>0</v>
          </cell>
          <cell r="T41">
            <v>0</v>
          </cell>
          <cell r="U41">
            <v>0</v>
          </cell>
          <cell r="V41">
            <v>1.8462628460899999</v>
          </cell>
          <cell r="W41">
            <v>95.121140688281614</v>
          </cell>
          <cell r="X41" t="str">
            <v>Not Modelled</v>
          </cell>
          <cell r="Y41" t="str">
            <v>N/A</v>
          </cell>
          <cell r="AA41">
            <v>0</v>
          </cell>
          <cell r="AB41">
            <v>0</v>
          </cell>
          <cell r="AC41">
            <v>0</v>
          </cell>
          <cell r="AD41">
            <v>0</v>
          </cell>
          <cell r="AE41">
            <v>0</v>
          </cell>
          <cell r="AF41">
            <v>0</v>
          </cell>
          <cell r="AG41">
            <v>0</v>
          </cell>
          <cell r="AH41">
            <v>0</v>
          </cell>
          <cell r="AI41">
            <v>0</v>
          </cell>
          <cell r="AJ41">
            <v>0</v>
          </cell>
          <cell r="AK41">
            <v>0</v>
          </cell>
          <cell r="AM41">
            <v>0</v>
          </cell>
          <cell r="AN41">
            <v>0</v>
          </cell>
          <cell r="AO41">
            <v>0</v>
          </cell>
          <cell r="AP41">
            <v>0</v>
          </cell>
          <cell r="AQ41">
            <v>0</v>
          </cell>
          <cell r="AR41">
            <v>0</v>
          </cell>
          <cell r="AS41">
            <v>0</v>
          </cell>
          <cell r="AT41">
            <v>0</v>
          </cell>
          <cell r="AU41">
            <v>0</v>
          </cell>
          <cell r="AV41">
            <v>0</v>
          </cell>
          <cell r="AW41">
            <v>0</v>
          </cell>
        </row>
        <row r="42">
          <cell r="A42" t="str">
            <v>1458744453139</v>
          </cell>
          <cell r="B42" t="str">
            <v>Aeroworks, 5 Adair Street</v>
          </cell>
          <cell r="C42" t="str">
            <v>Residential / Other Use</v>
          </cell>
          <cell r="D42" t="str">
            <v>Call for Sites 2018</v>
          </cell>
          <cell r="E42">
            <v>0.30598718370299999</v>
          </cell>
          <cell r="F42">
            <v>0</v>
          </cell>
          <cell r="G42">
            <v>0</v>
          </cell>
          <cell r="H42">
            <v>0</v>
          </cell>
          <cell r="I42">
            <v>0.30598718370299999</v>
          </cell>
          <cell r="J42">
            <v>0</v>
          </cell>
          <cell r="K42">
            <v>0</v>
          </cell>
          <cell r="L42">
            <v>0</v>
          </cell>
          <cell r="M42">
            <v>100</v>
          </cell>
          <cell r="O42">
            <v>0</v>
          </cell>
          <cell r="Q42">
            <v>0</v>
          </cell>
          <cell r="R42">
            <v>0</v>
          </cell>
          <cell r="S42">
            <v>0</v>
          </cell>
          <cell r="T42">
            <v>0</v>
          </cell>
          <cell r="U42">
            <v>0</v>
          </cell>
          <cell r="V42">
            <v>0</v>
          </cell>
          <cell r="W42">
            <v>0</v>
          </cell>
          <cell r="X42" t="str">
            <v>Not Modelled</v>
          </cell>
          <cell r="Y42" t="str">
            <v>N/A</v>
          </cell>
          <cell r="AA42">
            <v>0</v>
          </cell>
          <cell r="AB42">
            <v>0</v>
          </cell>
          <cell r="AC42">
            <v>0</v>
          </cell>
          <cell r="AD42">
            <v>0</v>
          </cell>
          <cell r="AE42">
            <v>0</v>
          </cell>
          <cell r="AF42">
            <v>0</v>
          </cell>
          <cell r="AG42">
            <v>0</v>
          </cell>
          <cell r="AH42">
            <v>0</v>
          </cell>
          <cell r="AI42">
            <v>0.30598718370299999</v>
          </cell>
          <cell r="AJ42">
            <v>0</v>
          </cell>
          <cell r="AK42">
            <v>0</v>
          </cell>
          <cell r="AM42">
            <v>0</v>
          </cell>
          <cell r="AN42">
            <v>0</v>
          </cell>
          <cell r="AO42">
            <v>0</v>
          </cell>
          <cell r="AP42">
            <v>0</v>
          </cell>
          <cell r="AQ42">
            <v>0</v>
          </cell>
          <cell r="AR42">
            <v>0</v>
          </cell>
          <cell r="AS42">
            <v>0</v>
          </cell>
          <cell r="AT42">
            <v>0</v>
          </cell>
          <cell r="AU42">
            <v>100</v>
          </cell>
          <cell r="AV42">
            <v>0</v>
          </cell>
          <cell r="AW42">
            <v>0</v>
          </cell>
        </row>
        <row r="43">
          <cell r="A43" t="str">
            <v>1459409917793</v>
          </cell>
          <cell r="B43" t="str">
            <v>Old Crossley Motors site</v>
          </cell>
          <cell r="C43" t="str">
            <v>Other use</v>
          </cell>
          <cell r="D43" t="str">
            <v>Call for Sites 2018</v>
          </cell>
          <cell r="E43">
            <v>3.1340072344999998</v>
          </cell>
          <cell r="F43">
            <v>0</v>
          </cell>
          <cell r="G43">
            <v>0</v>
          </cell>
          <cell r="H43">
            <v>0</v>
          </cell>
          <cell r="I43">
            <v>3.1340072344999998</v>
          </cell>
          <cell r="J43">
            <v>0</v>
          </cell>
          <cell r="K43">
            <v>0</v>
          </cell>
          <cell r="L43">
            <v>0</v>
          </cell>
          <cell r="M43">
            <v>100</v>
          </cell>
          <cell r="O43">
            <v>0</v>
          </cell>
          <cell r="Q43">
            <v>0</v>
          </cell>
          <cell r="R43">
            <v>0</v>
          </cell>
          <cell r="S43">
            <v>0</v>
          </cell>
          <cell r="T43">
            <v>0</v>
          </cell>
          <cell r="U43">
            <v>0</v>
          </cell>
          <cell r="V43">
            <v>2.7117039109899999</v>
          </cell>
          <cell r="W43">
            <v>86.525132461049523</v>
          </cell>
          <cell r="X43" t="str">
            <v>Not Modelled</v>
          </cell>
          <cell r="Y43" t="str">
            <v>N/A</v>
          </cell>
          <cell r="AA43">
            <v>0</v>
          </cell>
          <cell r="AB43">
            <v>0</v>
          </cell>
          <cell r="AC43">
            <v>0</v>
          </cell>
          <cell r="AD43">
            <v>0</v>
          </cell>
          <cell r="AE43">
            <v>0</v>
          </cell>
          <cell r="AF43">
            <v>0</v>
          </cell>
          <cell r="AG43">
            <v>0</v>
          </cell>
          <cell r="AH43">
            <v>0</v>
          </cell>
          <cell r="AI43">
            <v>0</v>
          </cell>
          <cell r="AJ43">
            <v>0</v>
          </cell>
          <cell r="AK43">
            <v>0</v>
          </cell>
          <cell r="AM43">
            <v>0</v>
          </cell>
          <cell r="AN43">
            <v>0</v>
          </cell>
          <cell r="AO43">
            <v>0</v>
          </cell>
          <cell r="AP43">
            <v>0</v>
          </cell>
          <cell r="AQ43">
            <v>0</v>
          </cell>
          <cell r="AR43">
            <v>0</v>
          </cell>
          <cell r="AS43">
            <v>0</v>
          </cell>
          <cell r="AT43">
            <v>0</v>
          </cell>
          <cell r="AU43">
            <v>0</v>
          </cell>
          <cell r="AV43">
            <v>0</v>
          </cell>
          <cell r="AW43">
            <v>0</v>
          </cell>
        </row>
        <row r="44">
          <cell r="A44" t="str">
            <v>1461570000025</v>
          </cell>
          <cell r="B44" t="str">
            <v>Land East of Parrenthorn High School</v>
          </cell>
          <cell r="C44" t="str">
            <v>Unknown</v>
          </cell>
          <cell r="D44" t="str">
            <v>Call for Sites 2018</v>
          </cell>
          <cell r="E44">
            <v>29.478381760400001</v>
          </cell>
          <cell r="F44">
            <v>0</v>
          </cell>
          <cell r="G44">
            <v>0</v>
          </cell>
          <cell r="H44">
            <v>0</v>
          </cell>
          <cell r="I44">
            <v>29.478381760400001</v>
          </cell>
          <cell r="J44">
            <v>0</v>
          </cell>
          <cell r="K44">
            <v>0</v>
          </cell>
          <cell r="L44">
            <v>0</v>
          </cell>
          <cell r="M44">
            <v>100</v>
          </cell>
          <cell r="O44">
            <v>1.9111570000000002</v>
          </cell>
          <cell r="Q44">
            <v>0.87969500000000012</v>
          </cell>
          <cell r="R44">
            <v>0.57759000000000005</v>
          </cell>
          <cell r="S44">
            <v>6.4832493707892969</v>
          </cell>
          <cell r="T44">
            <v>2.9842038384269274</v>
          </cell>
          <cell r="U44">
            <v>1.9593680707938648</v>
          </cell>
          <cell r="V44">
            <v>9.9273718275199995E-3</v>
          </cell>
          <cell r="W44">
            <v>3.3676786969547991E-2</v>
          </cell>
          <cell r="X44" t="str">
            <v>Not Modelled</v>
          </cell>
          <cell r="Y44" t="str">
            <v>N/A</v>
          </cell>
          <cell r="AA44">
            <v>0</v>
          </cell>
          <cell r="AB44">
            <v>0.61839999999999995</v>
          </cell>
          <cell r="AC44">
            <v>0.36599999999999999</v>
          </cell>
          <cell r="AD44">
            <v>0</v>
          </cell>
          <cell r="AE44">
            <v>0.97799831625199996</v>
          </cell>
          <cell r="AF44">
            <v>0.97799831625199996</v>
          </cell>
          <cell r="AG44">
            <v>0.68078947388</v>
          </cell>
          <cell r="AH44">
            <v>2.7817087587599998</v>
          </cell>
          <cell r="AI44">
            <v>22.164493612299999</v>
          </cell>
          <cell r="AJ44">
            <v>0</v>
          </cell>
          <cell r="AK44">
            <v>0</v>
          </cell>
          <cell r="AM44">
            <v>0</v>
          </cell>
          <cell r="AN44">
            <v>2.0978085059972051</v>
          </cell>
          <cell r="AO44">
            <v>1.2415878285817872</v>
          </cell>
          <cell r="AP44">
            <v>0</v>
          </cell>
          <cell r="AQ44">
            <v>3.3176797973550949</v>
          </cell>
          <cell r="AR44">
            <v>3.3176797973550949</v>
          </cell>
          <cell r="AS44">
            <v>2.3094533458907285</v>
          </cell>
          <cell r="AT44">
            <v>9.4364364413545534</v>
          </cell>
          <cell r="AU44">
            <v>75.188976764236202</v>
          </cell>
          <cell r="AV44">
            <v>0</v>
          </cell>
          <cell r="AW44">
            <v>0</v>
          </cell>
        </row>
        <row r="45">
          <cell r="A45" t="str">
            <v>1468540800000</v>
          </cell>
          <cell r="B45" t="str">
            <v>Simister</v>
          </cell>
          <cell r="C45" t="str">
            <v>Residential</v>
          </cell>
          <cell r="D45" t="str">
            <v>Call for Sites 2018</v>
          </cell>
          <cell r="E45">
            <v>212.29686193500001</v>
          </cell>
          <cell r="F45">
            <v>0</v>
          </cell>
          <cell r="G45">
            <v>1.40449571379</v>
          </cell>
          <cell r="H45">
            <v>0.30700584764900002</v>
          </cell>
          <cell r="I45">
            <v>210.585360373561</v>
          </cell>
          <cell r="J45">
            <v>0</v>
          </cell>
          <cell r="K45">
            <v>0.66157158470859612</v>
          </cell>
          <cell r="L45">
            <v>0.14461158061912263</v>
          </cell>
          <cell r="M45">
            <v>99.193816834672276</v>
          </cell>
          <cell r="O45">
            <v>20.747152</v>
          </cell>
          <cell r="Q45">
            <v>9.0789150000000003</v>
          </cell>
          <cell r="R45">
            <v>5.9047609999999997</v>
          </cell>
          <cell r="S45">
            <v>9.7727078068409039</v>
          </cell>
          <cell r="T45">
            <v>4.276518699923006</v>
          </cell>
          <cell r="U45">
            <v>2.7813698922256749</v>
          </cell>
          <cell r="V45">
            <v>1.1261227516599999E-5</v>
          </cell>
          <cell r="W45">
            <v>5.3044719615534903E-6</v>
          </cell>
          <cell r="X45" t="str">
            <v>Not Modelled</v>
          </cell>
          <cell r="Y45" t="str">
            <v>N/A</v>
          </cell>
          <cell r="AA45">
            <v>0.25410204587500002</v>
          </cell>
          <cell r="AB45">
            <v>4.6014709433999998</v>
          </cell>
          <cell r="AC45">
            <v>4.1015351346099997</v>
          </cell>
          <cell r="AD45">
            <v>1.4136147355099999</v>
          </cell>
          <cell r="AE45">
            <v>22.858148785800001</v>
          </cell>
          <cell r="AF45">
            <v>22.858148785800001</v>
          </cell>
          <cell r="AG45">
            <v>3.4173528688100001</v>
          </cell>
          <cell r="AH45">
            <v>46.279699922699997</v>
          </cell>
          <cell r="AI45">
            <v>126.256349585</v>
          </cell>
          <cell r="AJ45">
            <v>0</v>
          </cell>
          <cell r="AK45">
            <v>1.74208039035</v>
          </cell>
          <cell r="AM45">
            <v>0.11969185204103473</v>
          </cell>
          <cell r="AN45">
            <v>2.1674700706640002</v>
          </cell>
          <cell r="AO45">
            <v>1.9319810463641178</v>
          </cell>
          <cell r="AP45">
            <v>0.6658669952186167</v>
          </cell>
          <cell r="AQ45">
            <v>10.767068612063891</v>
          </cell>
          <cell r="AR45">
            <v>10.767068612063891</v>
          </cell>
          <cell r="AS45">
            <v>1.6097048433322148</v>
          </cell>
          <cell r="AT45">
            <v>21.799521434692558</v>
          </cell>
          <cell r="AU45">
            <v>59.471604259349121</v>
          </cell>
          <cell r="AV45">
            <v>0</v>
          </cell>
          <cell r="AW45">
            <v>0.82058697169220596</v>
          </cell>
        </row>
        <row r="46">
          <cell r="A46" t="str">
            <v>1475867016447</v>
          </cell>
          <cell r="B46" t="str">
            <v>Bankside, Warburton Green</v>
          </cell>
          <cell r="C46" t="str">
            <v>Residential</v>
          </cell>
          <cell r="D46" t="str">
            <v>Call for Sites 2018</v>
          </cell>
          <cell r="E46">
            <v>4.3818282030400004</v>
          </cell>
          <cell r="F46">
            <v>0</v>
          </cell>
          <cell r="G46">
            <v>0</v>
          </cell>
          <cell r="H46">
            <v>0</v>
          </cell>
          <cell r="I46">
            <v>4.3818282030400004</v>
          </cell>
          <cell r="J46">
            <v>0</v>
          </cell>
          <cell r="K46">
            <v>0</v>
          </cell>
          <cell r="L46">
            <v>0</v>
          </cell>
          <cell r="M46">
            <v>100</v>
          </cell>
          <cell r="O46">
            <v>0</v>
          </cell>
          <cell r="Q46">
            <v>0</v>
          </cell>
          <cell r="R46">
            <v>0</v>
          </cell>
          <cell r="S46">
            <v>0</v>
          </cell>
          <cell r="T46">
            <v>0</v>
          </cell>
          <cell r="U46">
            <v>0</v>
          </cell>
          <cell r="V46">
            <v>0</v>
          </cell>
          <cell r="W46">
            <v>0</v>
          </cell>
          <cell r="X46" t="str">
            <v>Not Modelled</v>
          </cell>
          <cell r="Y46" t="str">
            <v>N/A</v>
          </cell>
          <cell r="AA46">
            <v>0</v>
          </cell>
          <cell r="AB46">
            <v>0.120619521955</v>
          </cell>
          <cell r="AC46">
            <v>0.112828036806</v>
          </cell>
          <cell r="AD46">
            <v>0</v>
          </cell>
          <cell r="AE46">
            <v>1.9395414788200001</v>
          </cell>
          <cell r="AF46">
            <v>1.9395414788200001</v>
          </cell>
          <cell r="AG46">
            <v>0</v>
          </cell>
          <cell r="AH46">
            <v>0</v>
          </cell>
          <cell r="AI46">
            <v>0</v>
          </cell>
          <cell r="AJ46">
            <v>0</v>
          </cell>
          <cell r="AK46">
            <v>0</v>
          </cell>
          <cell r="AM46">
            <v>0</v>
          </cell>
          <cell r="AN46">
            <v>2.7527213839948645</v>
          </cell>
          <cell r="AO46">
            <v>2.5749078142251856</v>
          </cell>
          <cell r="AP46">
            <v>0</v>
          </cell>
          <cell r="AQ46">
            <v>44.263293514665769</v>
          </cell>
          <cell r="AR46">
            <v>44.263293514665769</v>
          </cell>
          <cell r="AS46">
            <v>0</v>
          </cell>
          <cell r="AT46">
            <v>0</v>
          </cell>
          <cell r="AU46">
            <v>0</v>
          </cell>
          <cell r="AV46">
            <v>0</v>
          </cell>
          <cell r="AW46">
            <v>0</v>
          </cell>
        </row>
        <row r="47">
          <cell r="A47" t="str">
            <v>1485259020841</v>
          </cell>
          <cell r="B47" t="str">
            <v>Northenden Riverside Caravan Park and Highfield Nurseries</v>
          </cell>
          <cell r="C47" t="str">
            <v>Residential/ Offices / Other Use</v>
          </cell>
          <cell r="D47" t="str">
            <v>Call for Sites 2018</v>
          </cell>
          <cell r="E47">
            <v>0.69071899696500005</v>
          </cell>
          <cell r="F47">
            <v>0</v>
          </cell>
          <cell r="G47">
            <v>6.0173849599000004E-3</v>
          </cell>
          <cell r="H47">
            <v>0.42330743297000001</v>
          </cell>
          <cell r="I47">
            <v>0.26139417903510004</v>
          </cell>
          <cell r="J47">
            <v>0</v>
          </cell>
          <cell r="K47">
            <v>0.87117698895501949</v>
          </cell>
          <cell r="L47">
            <v>61.285042807567336</v>
          </cell>
          <cell r="M47">
            <v>37.843780203477642</v>
          </cell>
          <cell r="O47">
            <v>0</v>
          </cell>
          <cell r="Q47">
            <v>0</v>
          </cell>
          <cell r="R47">
            <v>0</v>
          </cell>
          <cell r="S47">
            <v>0</v>
          </cell>
          <cell r="T47">
            <v>0</v>
          </cell>
          <cell r="U47">
            <v>0</v>
          </cell>
          <cell r="V47">
            <v>0.42054803543500002</v>
          </cell>
          <cell r="W47">
            <v>60.885546406407862</v>
          </cell>
          <cell r="X47" t="str">
            <v>Not Modelled</v>
          </cell>
          <cell r="Y47" t="str">
            <v>N/A</v>
          </cell>
          <cell r="AA47">
            <v>0</v>
          </cell>
          <cell r="AB47">
            <v>0</v>
          </cell>
          <cell r="AC47">
            <v>0</v>
          </cell>
          <cell r="AD47">
            <v>0</v>
          </cell>
          <cell r="AE47">
            <v>0</v>
          </cell>
          <cell r="AF47">
            <v>0</v>
          </cell>
          <cell r="AG47">
            <v>0</v>
          </cell>
          <cell r="AH47">
            <v>0</v>
          </cell>
          <cell r="AI47">
            <v>0</v>
          </cell>
          <cell r="AJ47">
            <v>0</v>
          </cell>
          <cell r="AK47">
            <v>0</v>
          </cell>
          <cell r="AM47">
            <v>0</v>
          </cell>
          <cell r="AN47">
            <v>0</v>
          </cell>
          <cell r="AO47">
            <v>0</v>
          </cell>
          <cell r="AP47">
            <v>0</v>
          </cell>
          <cell r="AQ47">
            <v>0</v>
          </cell>
          <cell r="AR47">
            <v>0</v>
          </cell>
          <cell r="AS47">
            <v>0</v>
          </cell>
          <cell r="AT47">
            <v>0</v>
          </cell>
          <cell r="AU47">
            <v>0</v>
          </cell>
          <cell r="AV47">
            <v>0</v>
          </cell>
          <cell r="AW47">
            <v>0</v>
          </cell>
        </row>
        <row r="48">
          <cell r="A48" t="str">
            <v>1492612373422</v>
          </cell>
          <cell r="B48" t="str">
            <v>Land fronting Longley Lane. Sharston, Manchester</v>
          </cell>
          <cell r="C48" t="str">
            <v>Residential</v>
          </cell>
          <cell r="D48" t="str">
            <v>Call for Sites 2018</v>
          </cell>
          <cell r="E48">
            <v>0.81794604439700003</v>
          </cell>
          <cell r="F48">
            <v>0</v>
          </cell>
          <cell r="G48">
            <v>0</v>
          </cell>
          <cell r="H48">
            <v>0.43047740700699999</v>
          </cell>
          <cell r="I48">
            <v>0.38746863739000004</v>
          </cell>
          <cell r="J48">
            <v>0</v>
          </cell>
          <cell r="K48">
            <v>0</v>
          </cell>
          <cell r="L48">
            <v>52.629071312931565</v>
          </cell>
          <cell r="M48">
            <v>47.370928687068435</v>
          </cell>
          <cell r="O48">
            <v>0</v>
          </cell>
          <cell r="Q48">
            <v>0</v>
          </cell>
          <cell r="R48">
            <v>0</v>
          </cell>
          <cell r="S48">
            <v>0</v>
          </cell>
          <cell r="T48">
            <v>0</v>
          </cell>
          <cell r="U48">
            <v>0</v>
          </cell>
          <cell r="V48">
            <v>0</v>
          </cell>
          <cell r="W48">
            <v>0</v>
          </cell>
          <cell r="X48" t="str">
            <v>Not Modelled</v>
          </cell>
          <cell r="Y48" t="str">
            <v>N/A</v>
          </cell>
          <cell r="AA48">
            <v>0</v>
          </cell>
          <cell r="AB48">
            <v>0</v>
          </cell>
          <cell r="AC48">
            <v>0</v>
          </cell>
          <cell r="AD48">
            <v>0</v>
          </cell>
          <cell r="AE48">
            <v>0</v>
          </cell>
          <cell r="AF48">
            <v>0</v>
          </cell>
          <cell r="AG48">
            <v>0</v>
          </cell>
          <cell r="AH48">
            <v>0</v>
          </cell>
          <cell r="AI48">
            <v>0</v>
          </cell>
          <cell r="AJ48">
            <v>0</v>
          </cell>
          <cell r="AK48">
            <v>0</v>
          </cell>
          <cell r="AM48">
            <v>0</v>
          </cell>
          <cell r="AN48">
            <v>0</v>
          </cell>
          <cell r="AO48">
            <v>0</v>
          </cell>
          <cell r="AP48">
            <v>0</v>
          </cell>
          <cell r="AQ48">
            <v>0</v>
          </cell>
          <cell r="AR48">
            <v>0</v>
          </cell>
          <cell r="AS48">
            <v>0</v>
          </cell>
          <cell r="AT48">
            <v>0</v>
          </cell>
          <cell r="AU48">
            <v>0</v>
          </cell>
          <cell r="AV48">
            <v>0</v>
          </cell>
          <cell r="AW48">
            <v>0</v>
          </cell>
        </row>
        <row r="49">
          <cell r="A49" t="str">
            <v>AG1</v>
          </cell>
          <cell r="B49" t="str">
            <v>Airport City South Extension</v>
          </cell>
          <cell r="C49" t="str">
            <v>Industry and warehousing</v>
          </cell>
          <cell r="D49" t="str">
            <v>Call for Sites 2018</v>
          </cell>
          <cell r="E49">
            <v>19.981256714000001</v>
          </cell>
          <cell r="F49">
            <v>0</v>
          </cell>
          <cell r="G49">
            <v>0</v>
          </cell>
          <cell r="H49">
            <v>0</v>
          </cell>
          <cell r="I49">
            <v>19.981256714000001</v>
          </cell>
          <cell r="J49">
            <v>0</v>
          </cell>
          <cell r="K49">
            <v>0</v>
          </cell>
          <cell r="L49">
            <v>0</v>
          </cell>
          <cell r="M49">
            <v>100</v>
          </cell>
          <cell r="O49">
            <v>0.53552977858100004</v>
          </cell>
          <cell r="Q49">
            <v>0.25696407558099998</v>
          </cell>
          <cell r="R49">
            <v>0.15051037212999999</v>
          </cell>
          <cell r="S49">
            <v>2.6801606437786143</v>
          </cell>
          <cell r="T49">
            <v>1.2860255951816904</v>
          </cell>
          <cell r="U49">
            <v>0.75325778695663259</v>
          </cell>
          <cell r="V49">
            <v>0</v>
          </cell>
          <cell r="W49">
            <v>0</v>
          </cell>
          <cell r="X49" t="str">
            <v>Not Modelled</v>
          </cell>
          <cell r="Y49" t="str">
            <v>N/A</v>
          </cell>
          <cell r="AA49">
            <v>0</v>
          </cell>
          <cell r="AB49">
            <v>0.25313811237299999</v>
          </cell>
          <cell r="AC49">
            <v>0.15051115083300001</v>
          </cell>
          <cell r="AD49">
            <v>0</v>
          </cell>
          <cell r="AE49">
            <v>4.1773015859199996</v>
          </cell>
          <cell r="AF49">
            <v>4.1773015859199996</v>
          </cell>
          <cell r="AG49">
            <v>0</v>
          </cell>
          <cell r="AH49">
            <v>0</v>
          </cell>
          <cell r="AI49">
            <v>0</v>
          </cell>
          <cell r="AJ49">
            <v>0</v>
          </cell>
          <cell r="AK49">
            <v>0</v>
          </cell>
          <cell r="AM49">
            <v>0</v>
          </cell>
          <cell r="AN49">
            <v>1.2668778345439957</v>
          </cell>
          <cell r="AO49">
            <v>0.75326168412391881</v>
          </cell>
          <cell r="AP49">
            <v>0</v>
          </cell>
          <cell r="AQ49">
            <v>20.906100380528844</v>
          </cell>
          <cell r="AR49">
            <v>20.906100380528844</v>
          </cell>
          <cell r="AS49">
            <v>0</v>
          </cell>
          <cell r="AT49">
            <v>0</v>
          </cell>
          <cell r="AU49">
            <v>0</v>
          </cell>
          <cell r="AV49">
            <v>0</v>
          </cell>
          <cell r="AW49">
            <v>0</v>
          </cell>
        </row>
        <row r="50">
          <cell r="A50" t="str">
            <v>AG2</v>
          </cell>
          <cell r="B50" t="str">
            <v>Roundthorn Medipark Extension</v>
          </cell>
          <cell r="C50" t="str">
            <v>Offices</v>
          </cell>
          <cell r="D50" t="str">
            <v>Call for Sites 2018</v>
          </cell>
          <cell r="E50">
            <v>21.464990644699999</v>
          </cell>
          <cell r="F50">
            <v>3.8991811823699998E-2</v>
          </cell>
          <cell r="G50">
            <v>0.72358427507599998</v>
          </cell>
          <cell r="H50">
            <v>5.4642052424700002E-4</v>
          </cell>
          <cell r="I50">
            <v>20.701868137276051</v>
          </cell>
          <cell r="J50">
            <v>0.18165305761886094</v>
          </cell>
          <cell r="K50">
            <v>3.3709973931652417</v>
          </cell>
          <cell r="L50">
            <v>2.5456359767010604E-3</v>
          </cell>
          <cell r="M50">
            <v>96.444803913239198</v>
          </cell>
          <cell r="O50">
            <v>1.4081742709080001</v>
          </cell>
          <cell r="Q50">
            <v>0.62534926490800002</v>
          </cell>
          <cell r="R50">
            <v>0.43650046871800002</v>
          </cell>
          <cell r="S50">
            <v>6.560330233620193</v>
          </cell>
          <cell r="T50">
            <v>2.9133451547178164</v>
          </cell>
          <cell r="U50">
            <v>2.0335460468778632</v>
          </cell>
          <cell r="V50">
            <v>0</v>
          </cell>
          <cell r="W50">
            <v>0</v>
          </cell>
          <cell r="X50" t="str">
            <v>Not Modelled</v>
          </cell>
          <cell r="Y50" t="str">
            <v>N/A</v>
          </cell>
          <cell r="AA50">
            <v>0.26705496387400002</v>
          </cell>
          <cell r="AB50">
            <v>0.31566229904999998</v>
          </cell>
          <cell r="AC50">
            <v>0.25744976725500002</v>
          </cell>
          <cell r="AD50">
            <v>0.73203968823700005</v>
          </cell>
          <cell r="AE50">
            <v>1.98033803785</v>
          </cell>
          <cell r="AF50">
            <v>1.98033803785</v>
          </cell>
          <cell r="AG50">
            <v>0</v>
          </cell>
          <cell r="AH50">
            <v>0</v>
          </cell>
          <cell r="AI50">
            <v>0</v>
          </cell>
          <cell r="AJ50">
            <v>0</v>
          </cell>
          <cell r="AK50">
            <v>0</v>
          </cell>
          <cell r="AM50">
            <v>1.2441419998472703</v>
          </cell>
          <cell r="AN50">
            <v>1.4705913656102214</v>
          </cell>
          <cell r="AO50">
            <v>1.1993938013598338</v>
          </cell>
          <cell r="AP50">
            <v>3.4103890393157505</v>
          </cell>
          <cell r="AQ50">
            <v>9.2258975120446767</v>
          </cell>
          <cell r="AR50">
            <v>9.2258975120446767</v>
          </cell>
          <cell r="AS50">
            <v>0</v>
          </cell>
          <cell r="AT50">
            <v>0</v>
          </cell>
          <cell r="AU50">
            <v>0</v>
          </cell>
          <cell r="AV50">
            <v>0</v>
          </cell>
          <cell r="AW50">
            <v>0</v>
          </cell>
        </row>
        <row r="51">
          <cell r="A51" t="str">
            <v>AG3</v>
          </cell>
          <cell r="B51" t="str">
            <v>Land at Timperley Wedge</v>
          </cell>
          <cell r="C51" t="str">
            <v>Residential / Offices</v>
          </cell>
          <cell r="D51" t="str">
            <v>Call for Sites 2018</v>
          </cell>
          <cell r="E51">
            <v>161.33081625899999</v>
          </cell>
          <cell r="F51">
            <v>1.70160401193E-3</v>
          </cell>
          <cell r="G51">
            <v>6.0793834811999998</v>
          </cell>
          <cell r="H51">
            <v>0.47455675056300001</v>
          </cell>
          <cell r="I51">
            <v>154.77517442322502</v>
          </cell>
          <cell r="J51">
            <v>1.0547296861117038E-3</v>
          </cell>
          <cell r="K51">
            <v>3.7682716930162785</v>
          </cell>
          <cell r="L51">
            <v>0.29415133547774786</v>
          </cell>
          <cell r="M51">
            <v>95.936522241819844</v>
          </cell>
          <cell r="O51">
            <v>15.396438127970001</v>
          </cell>
          <cell r="Q51">
            <v>6.8531408269699998</v>
          </cell>
          <cell r="R51">
            <v>4.4558781498500002</v>
          </cell>
          <cell r="S51">
            <v>9.5433956667352415</v>
          </cell>
          <cell r="T51">
            <v>4.2478808363356872</v>
          </cell>
          <cell r="U51">
            <v>2.7619510352545089</v>
          </cell>
          <cell r="V51">
            <v>0</v>
          </cell>
          <cell r="W51">
            <v>0</v>
          </cell>
          <cell r="X51" t="str">
            <v>Not Modelled</v>
          </cell>
          <cell r="Y51" t="str">
            <v>N/A</v>
          </cell>
          <cell r="AA51">
            <v>0.59548237716999997</v>
          </cell>
          <cell r="AB51">
            <v>1.9136916877300001</v>
          </cell>
          <cell r="AC51">
            <v>1.6471187730700001</v>
          </cell>
          <cell r="AD51">
            <v>4.9314092559200002</v>
          </cell>
          <cell r="AE51">
            <v>15.157476369199999</v>
          </cell>
          <cell r="AF51">
            <v>15.157476369199999</v>
          </cell>
          <cell r="AG51">
            <v>0</v>
          </cell>
          <cell r="AH51">
            <v>0</v>
          </cell>
          <cell r="AI51">
            <v>0</v>
          </cell>
          <cell r="AJ51">
            <v>0</v>
          </cell>
          <cell r="AK51">
            <v>0</v>
          </cell>
          <cell r="AM51">
            <v>0.36910640569376063</v>
          </cell>
          <cell r="AN51">
            <v>1.1861910403141862</v>
          </cell>
          <cell r="AO51">
            <v>1.0209573169367225</v>
          </cell>
          <cell r="AP51">
            <v>3.0567063195187281</v>
          </cell>
          <cell r="AQ51">
            <v>9.3952765631993298</v>
          </cell>
          <cell r="AR51">
            <v>9.3952765631993298</v>
          </cell>
          <cell r="AS51">
            <v>0</v>
          </cell>
          <cell r="AT51">
            <v>0</v>
          </cell>
          <cell r="AU51">
            <v>0</v>
          </cell>
          <cell r="AV51">
            <v>0</v>
          </cell>
          <cell r="AW51">
            <v>0</v>
          </cell>
        </row>
        <row r="52">
          <cell r="A52" t="str">
            <v>NG1b - A</v>
          </cell>
          <cell r="B52" t="str">
            <v>South of M62 (Northern Gateway NG1 b - A)</v>
          </cell>
          <cell r="C52" t="str">
            <v>Residential / Industry and warehousing</v>
          </cell>
          <cell r="D52" t="str">
            <v>Call for Sites 2018</v>
          </cell>
          <cell r="E52">
            <v>256.29344800500002</v>
          </cell>
          <cell r="F52">
            <v>0</v>
          </cell>
          <cell r="G52">
            <v>1.4524489547599999</v>
          </cell>
          <cell r="H52">
            <v>0.30718143492400002</v>
          </cell>
          <cell r="I52">
            <v>254.53381761531602</v>
          </cell>
          <cell r="J52">
            <v>0</v>
          </cell>
          <cell r="K52">
            <v>0.56671326015781098</v>
          </cell>
          <cell r="L52">
            <v>0.11985536006289448</v>
          </cell>
          <cell r="M52">
            <v>99.313431379779288</v>
          </cell>
          <cell r="O52">
            <v>24.550230730830002</v>
          </cell>
          <cell r="Q52">
            <v>10.92212835083</v>
          </cell>
          <cell r="R52">
            <v>7.1581128891699999</v>
          </cell>
          <cell r="S52">
            <v>9.578953704017847</v>
          </cell>
          <cell r="T52">
            <v>4.2615714275368139</v>
          </cell>
          <cell r="U52">
            <v>2.7929363566993537</v>
          </cell>
          <cell r="V52">
            <v>1.7483481076799999E-3</v>
          </cell>
          <cell r="W52">
            <v>6.8216652485236047E-4</v>
          </cell>
          <cell r="X52" t="str">
            <v>Not Modelled</v>
          </cell>
          <cell r="Y52" t="str">
            <v>N/A</v>
          </cell>
          <cell r="AA52">
            <v>0.25417068814799998</v>
          </cell>
          <cell r="AB52">
            <v>5.6049131452200003</v>
          </cell>
          <cell r="AC52">
            <v>5.0433590153400001</v>
          </cell>
          <cell r="AD52">
            <v>1.4272549703399999</v>
          </cell>
          <cell r="AE52">
            <v>25.132604547100001</v>
          </cell>
          <cell r="AF52">
            <v>25.132604547100001</v>
          </cell>
          <cell r="AG52">
            <v>4.25871181633</v>
          </cell>
          <cell r="AH52">
            <v>49.108486439399996</v>
          </cell>
          <cell r="AI52">
            <v>162.900512561</v>
          </cell>
          <cell r="AJ52">
            <v>0</v>
          </cell>
          <cell r="AK52">
            <v>1.79044107838</v>
          </cell>
          <cell r="AM52">
            <v>9.9171746342513356E-2</v>
          </cell>
          <cell r="AN52">
            <v>2.1869123806515156</v>
          </cell>
          <cell r="AO52">
            <v>1.9678064556849733</v>
          </cell>
          <cell r="AP52">
            <v>0.55688312809001483</v>
          </cell>
          <cell r="AQ52">
            <v>9.8061830073040692</v>
          </cell>
          <cell r="AR52">
            <v>9.8061830073040692</v>
          </cell>
          <cell r="AS52">
            <v>1.6616545797327278</v>
          </cell>
          <cell r="AT52">
            <v>19.161038575766458</v>
          </cell>
          <cell r="AU52">
            <v>63.560154904085564</v>
          </cell>
          <cell r="AV52">
            <v>0</v>
          </cell>
          <cell r="AW52">
            <v>0.69859026530599033</v>
          </cell>
        </row>
        <row r="53">
          <cell r="A53" t="str">
            <v>OA7</v>
          </cell>
          <cell r="B53" t="str">
            <v>Southwick Park, Brooklands</v>
          </cell>
          <cell r="C53" t="str">
            <v>Residential</v>
          </cell>
          <cell r="D53" t="str">
            <v>Call for Sites 2018</v>
          </cell>
          <cell r="E53">
            <v>0.97426284181900003</v>
          </cell>
          <cell r="F53">
            <v>0</v>
          </cell>
          <cell r="G53">
            <v>0</v>
          </cell>
          <cell r="H53">
            <v>0</v>
          </cell>
          <cell r="I53">
            <v>0.97426284181900003</v>
          </cell>
          <cell r="J53">
            <v>0</v>
          </cell>
          <cell r="K53">
            <v>0</v>
          </cell>
          <cell r="L53">
            <v>0</v>
          </cell>
          <cell r="M53">
            <v>100</v>
          </cell>
          <cell r="O53">
            <v>0.1716922667338</v>
          </cell>
          <cell r="Q53">
            <v>3.3188837733799999E-2</v>
          </cell>
          <cell r="R53">
            <v>0</v>
          </cell>
          <cell r="S53">
            <v>17.622787133423</v>
          </cell>
          <cell r="T53">
            <v>3.4065589191346648</v>
          </cell>
          <cell r="U53">
            <v>0</v>
          </cell>
          <cell r="V53">
            <v>0</v>
          </cell>
          <cell r="W53">
            <v>0</v>
          </cell>
          <cell r="X53" t="str">
            <v>Not Modelled</v>
          </cell>
          <cell r="Y53" t="str">
            <v>N/A</v>
          </cell>
          <cell r="AA53">
            <v>0</v>
          </cell>
          <cell r="AB53">
            <v>3.3188468129400003E-2</v>
          </cell>
          <cell r="AC53">
            <v>0</v>
          </cell>
          <cell r="AD53">
            <v>0</v>
          </cell>
          <cell r="AE53">
            <v>0</v>
          </cell>
          <cell r="AF53">
            <v>0</v>
          </cell>
          <cell r="AG53">
            <v>0</v>
          </cell>
          <cell r="AH53">
            <v>0</v>
          </cell>
          <cell r="AI53">
            <v>0</v>
          </cell>
          <cell r="AJ53">
            <v>0</v>
          </cell>
          <cell r="AK53">
            <v>0</v>
          </cell>
          <cell r="AM53">
            <v>0</v>
          </cell>
          <cell r="AN53">
            <v>3.4065209823085718</v>
          </cell>
          <cell r="AO53">
            <v>0</v>
          </cell>
          <cell r="AP53">
            <v>0</v>
          </cell>
          <cell r="AQ53">
            <v>0</v>
          </cell>
          <cell r="AR53">
            <v>0</v>
          </cell>
          <cell r="AS53">
            <v>0</v>
          </cell>
          <cell r="AT53">
            <v>0</v>
          </cell>
          <cell r="AU53">
            <v>0</v>
          </cell>
          <cell r="AV53">
            <v>0</v>
          </cell>
          <cell r="AW53">
            <v>0</v>
          </cell>
        </row>
        <row r="54">
          <cell r="A54" t="str">
            <v>GM Allocation 10</v>
          </cell>
          <cell r="B54" t="str">
            <v>Airport City South</v>
          </cell>
          <cell r="C54" t="str">
            <v>Industry and warehousing</v>
          </cell>
          <cell r="D54" t="str">
            <v>GMSF allocation 2019</v>
          </cell>
          <cell r="E54">
            <v>19.982099999999999</v>
          </cell>
          <cell r="F54">
            <v>0</v>
          </cell>
          <cell r="G54">
            <v>0</v>
          </cell>
          <cell r="H54">
            <v>0</v>
          </cell>
          <cell r="I54">
            <v>19.982099999999999</v>
          </cell>
          <cell r="J54">
            <v>0</v>
          </cell>
          <cell r="K54">
            <v>0</v>
          </cell>
          <cell r="L54">
            <v>0</v>
          </cell>
          <cell r="M54">
            <v>100</v>
          </cell>
          <cell r="O54">
            <v>0.52729887536599995</v>
          </cell>
          <cell r="Q54">
            <v>0.249893875366</v>
          </cell>
          <cell r="R54">
            <v>0.14448565258500001</v>
          </cell>
          <cell r="S54">
            <v>2.6388561530870125</v>
          </cell>
          <cell r="T54">
            <v>1.2505886536750392</v>
          </cell>
          <cell r="U54">
            <v>0.72307541542180265</v>
          </cell>
          <cell r="V54">
            <v>0</v>
          </cell>
          <cell r="W54">
            <v>0</v>
          </cell>
          <cell r="X54" t="str">
            <v>Not Modelled</v>
          </cell>
          <cell r="Y54" t="str">
            <v>N/A</v>
          </cell>
          <cell r="AA54">
            <v>0</v>
          </cell>
          <cell r="AB54">
            <v>0.24598227405500001</v>
          </cell>
          <cell r="AC54">
            <v>0.14448565258500001</v>
          </cell>
          <cell r="AD54">
            <v>0</v>
          </cell>
          <cell r="AE54">
            <v>4.1521667116699996</v>
          </cell>
          <cell r="AF54">
            <v>4.1521667116699996</v>
          </cell>
          <cell r="AG54">
            <v>0</v>
          </cell>
          <cell r="AH54">
            <v>0</v>
          </cell>
          <cell r="AI54">
            <v>0</v>
          </cell>
          <cell r="AJ54">
            <v>0</v>
          </cell>
          <cell r="AK54">
            <v>0</v>
          </cell>
          <cell r="AM54">
            <v>0</v>
          </cell>
          <cell r="AN54">
            <v>1.2310131270236861</v>
          </cell>
          <cell r="AO54">
            <v>0.72307541542180265</v>
          </cell>
          <cell r="AP54">
            <v>0</v>
          </cell>
          <cell r="AQ54">
            <v>20.779431149228557</v>
          </cell>
          <cell r="AR54">
            <v>20.779431149228557</v>
          </cell>
          <cell r="AS54">
            <v>0</v>
          </cell>
          <cell r="AT54">
            <v>0</v>
          </cell>
          <cell r="AU54">
            <v>0</v>
          </cell>
          <cell r="AV54">
            <v>0</v>
          </cell>
          <cell r="AW54">
            <v>0</v>
          </cell>
        </row>
        <row r="55">
          <cell r="A55" t="str">
            <v>GM Allocation 11</v>
          </cell>
          <cell r="B55" t="str">
            <v>Roundthorn Medipark Extension</v>
          </cell>
          <cell r="C55" t="str">
            <v>Mixed use</v>
          </cell>
          <cell r="D55" t="str">
            <v>GMSF allocation 2019</v>
          </cell>
          <cell r="E55">
            <v>21.465900000000001</v>
          </cell>
          <cell r="F55">
            <v>7.6660947276899996E-2</v>
          </cell>
          <cell r="G55">
            <v>0.74970352459699996</v>
          </cell>
          <cell r="H55">
            <v>5.6483471358699999E-4</v>
          </cell>
          <cell r="I55">
            <v>20.638970693412517</v>
          </cell>
          <cell r="J55">
            <v>0.35712896862884846</v>
          </cell>
          <cell r="K55">
            <v>3.4925324565799705</v>
          </cell>
          <cell r="L55">
            <v>2.6313115852910894E-3</v>
          </cell>
          <cell r="M55">
            <v>96.147707263205902</v>
          </cell>
          <cell r="O55">
            <v>1.468182987387</v>
          </cell>
          <cell r="Q55">
            <v>0.67688998738700001</v>
          </cell>
          <cell r="R55">
            <v>0.48348193884399998</v>
          </cell>
          <cell r="S55">
            <v>6.8396060141293864</v>
          </cell>
          <cell r="T55">
            <v>3.1533268457739947</v>
          </cell>
          <cell r="U55">
            <v>2.2523254969230266</v>
          </cell>
          <cell r="V55">
            <v>0</v>
          </cell>
          <cell r="W55">
            <v>0</v>
          </cell>
          <cell r="X55" t="str">
            <v>Not Modelled</v>
          </cell>
          <cell r="Y55" t="str">
            <v>N/A</v>
          </cell>
          <cell r="AA55">
            <v>0.26679877056899998</v>
          </cell>
          <cell r="AB55">
            <v>0.31528829928800001</v>
          </cell>
          <cell r="AC55">
            <v>0.25721413807999999</v>
          </cell>
          <cell r="AD55">
            <v>0.78117800879900001</v>
          </cell>
          <cell r="AE55">
            <v>1.98033803785</v>
          </cell>
          <cell r="AF55">
            <v>1.98033803785</v>
          </cell>
          <cell r="AG55">
            <v>0</v>
          </cell>
          <cell r="AH55">
            <v>0</v>
          </cell>
          <cell r="AI55">
            <v>0</v>
          </cell>
          <cell r="AJ55">
            <v>0</v>
          </cell>
          <cell r="AK55">
            <v>0</v>
          </cell>
          <cell r="AM55">
            <v>1.2428958048299859</v>
          </cell>
          <cell r="AN55">
            <v>1.4687867701237776</v>
          </cell>
          <cell r="AO55">
            <v>1.1982453010588887</v>
          </cell>
          <cell r="AP55">
            <v>3.6391579612268758</v>
          </cell>
          <cell r="AQ55">
            <v>9.2255066773347494</v>
          </cell>
          <cell r="AR55">
            <v>9.2255066773347494</v>
          </cell>
          <cell r="AS55">
            <v>0</v>
          </cell>
          <cell r="AT55">
            <v>0</v>
          </cell>
          <cell r="AU55">
            <v>0</v>
          </cell>
          <cell r="AV55">
            <v>0</v>
          </cell>
          <cell r="AW55">
            <v>0</v>
          </cell>
        </row>
        <row r="56">
          <cell r="A56" t="str">
            <v>GM Allocation 12</v>
          </cell>
          <cell r="B56" t="str">
            <v>Southwick Park</v>
          </cell>
          <cell r="C56" t="str">
            <v>Residential</v>
          </cell>
          <cell r="D56" t="str">
            <v>GMSF allocation 2019</v>
          </cell>
          <cell r="E56">
            <v>0.97426299999999999</v>
          </cell>
          <cell r="F56">
            <v>0</v>
          </cell>
          <cell r="G56">
            <v>0</v>
          </cell>
          <cell r="H56">
            <v>0</v>
          </cell>
          <cell r="I56">
            <v>0.97426299999999999</v>
          </cell>
          <cell r="J56">
            <v>0</v>
          </cell>
          <cell r="K56">
            <v>0</v>
          </cell>
          <cell r="L56">
            <v>0</v>
          </cell>
          <cell r="M56">
            <v>100</v>
          </cell>
          <cell r="O56">
            <v>0.1716936177807</v>
          </cell>
          <cell r="Q56">
            <v>3.3189617780700002E-2</v>
          </cell>
          <cell r="R56">
            <v>0</v>
          </cell>
          <cell r="S56">
            <v>17.622922945929385</v>
          </cell>
          <cell r="T56">
            <v>3.406638431378386</v>
          </cell>
          <cell r="U56">
            <v>0</v>
          </cell>
          <cell r="V56">
            <v>0</v>
          </cell>
          <cell r="W56">
            <v>0</v>
          </cell>
          <cell r="X56" t="str">
            <v>Not Modelled</v>
          </cell>
          <cell r="Y56" t="str">
            <v>N/A</v>
          </cell>
          <cell r="AA56">
            <v>0</v>
          </cell>
          <cell r="AB56">
            <v>3.3189617780700002E-2</v>
          </cell>
          <cell r="AC56">
            <v>0</v>
          </cell>
          <cell r="AD56">
            <v>0</v>
          </cell>
          <cell r="AE56">
            <v>0</v>
          </cell>
          <cell r="AF56">
            <v>0</v>
          </cell>
          <cell r="AG56">
            <v>0</v>
          </cell>
          <cell r="AH56">
            <v>0</v>
          </cell>
          <cell r="AI56">
            <v>0</v>
          </cell>
          <cell r="AJ56">
            <v>0</v>
          </cell>
          <cell r="AK56">
            <v>0</v>
          </cell>
          <cell r="AM56">
            <v>0</v>
          </cell>
          <cell r="AN56">
            <v>3.406638431378386</v>
          </cell>
          <cell r="AO56">
            <v>0</v>
          </cell>
          <cell r="AP56">
            <v>0</v>
          </cell>
          <cell r="AQ56">
            <v>0</v>
          </cell>
          <cell r="AR56">
            <v>0</v>
          </cell>
          <cell r="AS56">
            <v>0</v>
          </cell>
          <cell r="AT56">
            <v>0</v>
          </cell>
          <cell r="AU56">
            <v>0</v>
          </cell>
          <cell r="AV56">
            <v>0</v>
          </cell>
          <cell r="AW56">
            <v>0</v>
          </cell>
        </row>
        <row r="57">
          <cell r="A57" t="str">
            <v>092264/FO/2010/N1</v>
          </cell>
          <cell r="B57" t="str">
            <v>27 Middleton Road</v>
          </cell>
          <cell r="C57" t="str">
            <v>Residential</v>
          </cell>
          <cell r="D57" t="str">
            <v>Land Supply 2018</v>
          </cell>
          <cell r="E57">
            <v>0.46121600000000001</v>
          </cell>
          <cell r="F57">
            <v>0</v>
          </cell>
          <cell r="G57">
            <v>0</v>
          </cell>
          <cell r="H57">
            <v>0</v>
          </cell>
          <cell r="I57">
            <v>0.46121600000000001</v>
          </cell>
          <cell r="J57">
            <v>0</v>
          </cell>
          <cell r="K57">
            <v>0</v>
          </cell>
          <cell r="L57">
            <v>0</v>
          </cell>
          <cell r="M57">
            <v>100</v>
          </cell>
          <cell r="O57">
            <v>2.9837312502900001E-2</v>
          </cell>
          <cell r="Q57">
            <v>2.9837312502900001E-2</v>
          </cell>
          <cell r="R57">
            <v>0</v>
          </cell>
          <cell r="S57">
            <v>6.4692709062348221</v>
          </cell>
          <cell r="T57">
            <v>6.4692709062348221</v>
          </cell>
          <cell r="U57">
            <v>0</v>
          </cell>
          <cell r="V57">
            <v>0</v>
          </cell>
          <cell r="W57">
            <v>0</v>
          </cell>
          <cell r="X57">
            <v>0</v>
          </cell>
          <cell r="Y57">
            <v>0</v>
          </cell>
          <cell r="AA57">
            <v>0</v>
          </cell>
          <cell r="AB57">
            <v>0</v>
          </cell>
          <cell r="AC57">
            <v>0</v>
          </cell>
          <cell r="AD57">
            <v>0</v>
          </cell>
          <cell r="AE57">
            <v>0</v>
          </cell>
          <cell r="AF57">
            <v>0</v>
          </cell>
          <cell r="AG57">
            <v>0</v>
          </cell>
          <cell r="AH57">
            <v>0</v>
          </cell>
          <cell r="AI57">
            <v>0.46121623999599998</v>
          </cell>
          <cell r="AJ57">
            <v>0</v>
          </cell>
          <cell r="AK57">
            <v>0</v>
          </cell>
          <cell r="AM57">
            <v>0</v>
          </cell>
          <cell r="AN57">
            <v>0</v>
          </cell>
          <cell r="AO57">
            <v>0</v>
          </cell>
          <cell r="AP57">
            <v>0</v>
          </cell>
          <cell r="AQ57">
            <v>0</v>
          </cell>
          <cell r="AR57">
            <v>0</v>
          </cell>
          <cell r="AS57">
            <v>0</v>
          </cell>
          <cell r="AT57">
            <v>0</v>
          </cell>
          <cell r="AU57">
            <v>100.00005203548878</v>
          </cell>
          <cell r="AV57">
            <v>0</v>
          </cell>
          <cell r="AW57">
            <v>0</v>
          </cell>
        </row>
        <row r="58">
          <cell r="A58" t="str">
            <v>099663/REP/2012/S2</v>
          </cell>
          <cell r="B58" t="str">
            <v>Manchester Business Park, Aviator Way, M22 5TG</v>
          </cell>
          <cell r="C58" t="str">
            <v>Offices</v>
          </cell>
          <cell r="D58" t="str">
            <v>Land Supply 2018</v>
          </cell>
          <cell r="E58">
            <v>3.1681599999999999</v>
          </cell>
          <cell r="F58">
            <v>0</v>
          </cell>
          <cell r="G58">
            <v>0</v>
          </cell>
          <cell r="H58">
            <v>0</v>
          </cell>
          <cell r="I58">
            <v>3.1681599999999999</v>
          </cell>
          <cell r="J58">
            <v>0</v>
          </cell>
          <cell r="K58">
            <v>0</v>
          </cell>
          <cell r="L58">
            <v>0</v>
          </cell>
          <cell r="M58">
            <v>100</v>
          </cell>
          <cell r="O58">
            <v>0.19677600000000001</v>
          </cell>
          <cell r="Q58">
            <v>0</v>
          </cell>
          <cell r="R58">
            <v>0</v>
          </cell>
          <cell r="S58">
            <v>6.2110499469723761</v>
          </cell>
          <cell r="T58">
            <v>0</v>
          </cell>
          <cell r="U58">
            <v>0</v>
          </cell>
          <cell r="V58">
            <v>0</v>
          </cell>
          <cell r="W58">
            <v>0</v>
          </cell>
          <cell r="X58" t="str">
            <v>Not Modelled</v>
          </cell>
          <cell r="Y58" t="str">
            <v>N/A</v>
          </cell>
          <cell r="AA58">
            <v>0</v>
          </cell>
          <cell r="AB58">
            <v>0</v>
          </cell>
          <cell r="AC58">
            <v>0</v>
          </cell>
          <cell r="AD58">
            <v>0</v>
          </cell>
          <cell r="AE58">
            <v>1.30148046187</v>
          </cell>
          <cell r="AF58">
            <v>1.30148046187</v>
          </cell>
          <cell r="AG58">
            <v>0</v>
          </cell>
          <cell r="AH58">
            <v>0</v>
          </cell>
          <cell r="AI58">
            <v>0</v>
          </cell>
          <cell r="AJ58">
            <v>0</v>
          </cell>
          <cell r="AK58">
            <v>0</v>
          </cell>
          <cell r="AM58">
            <v>0</v>
          </cell>
          <cell r="AN58">
            <v>0</v>
          </cell>
          <cell r="AO58">
            <v>0</v>
          </cell>
          <cell r="AP58">
            <v>0</v>
          </cell>
          <cell r="AQ58">
            <v>41.080010538293521</v>
          </cell>
          <cell r="AR58">
            <v>41.080010538293521</v>
          </cell>
          <cell r="AS58">
            <v>0</v>
          </cell>
          <cell r="AT58">
            <v>0</v>
          </cell>
          <cell r="AU58">
            <v>0</v>
          </cell>
          <cell r="AV58">
            <v>0</v>
          </cell>
          <cell r="AW58">
            <v>0</v>
          </cell>
        </row>
        <row r="59">
          <cell r="A59" t="str">
            <v>100263/OO/2012</v>
          </cell>
          <cell r="B59" t="str">
            <v>Land bound by M56 and A538 to the South West of The World Freight Terminal, Manchester, WA15 8XL</v>
          </cell>
          <cell r="C59" t="str">
            <v>Industry and warehousing</v>
          </cell>
          <cell r="D59" t="str">
            <v>Land Supply 2018</v>
          </cell>
          <cell r="E59">
            <v>52.388500000000001</v>
          </cell>
          <cell r="F59">
            <v>0</v>
          </cell>
          <cell r="G59">
            <v>0</v>
          </cell>
          <cell r="H59">
            <v>0</v>
          </cell>
          <cell r="I59">
            <v>52.388500000000001</v>
          </cell>
          <cell r="J59">
            <v>0</v>
          </cell>
          <cell r="K59">
            <v>0</v>
          </cell>
          <cell r="L59">
            <v>0</v>
          </cell>
          <cell r="M59">
            <v>100</v>
          </cell>
          <cell r="O59">
            <v>1.86636702848</v>
          </cell>
          <cell r="Q59">
            <v>1.07411302848</v>
          </cell>
          <cell r="R59">
            <v>1.07411302848</v>
          </cell>
          <cell r="S59">
            <v>3.5625509958865016</v>
          </cell>
          <cell r="T59">
            <v>2.0502839907231549</v>
          </cell>
          <cell r="U59">
            <v>2.0502839907231549</v>
          </cell>
          <cell r="V59">
            <v>0</v>
          </cell>
          <cell r="W59">
            <v>0</v>
          </cell>
          <cell r="X59" t="str">
            <v>Not Modelled</v>
          </cell>
          <cell r="Y59" t="str">
            <v>N/A</v>
          </cell>
          <cell r="AA59">
            <v>0</v>
          </cell>
          <cell r="AB59">
            <v>1.02760824077</v>
          </cell>
          <cell r="AC59">
            <v>0.76615472115500005</v>
          </cell>
          <cell r="AD59">
            <v>0</v>
          </cell>
          <cell r="AE59">
            <v>8.6977014421999996</v>
          </cell>
          <cell r="AF59">
            <v>8.6977014421999996</v>
          </cell>
          <cell r="AG59">
            <v>0</v>
          </cell>
          <cell r="AH59">
            <v>0</v>
          </cell>
          <cell r="AI59">
            <v>0</v>
          </cell>
          <cell r="AJ59">
            <v>0</v>
          </cell>
          <cell r="AK59">
            <v>0</v>
          </cell>
          <cell r="AM59">
            <v>0</v>
          </cell>
          <cell r="AN59">
            <v>1.961514914093742</v>
          </cell>
          <cell r="AO59">
            <v>1.4624482876108307</v>
          </cell>
          <cell r="AP59">
            <v>0</v>
          </cell>
          <cell r="AQ59">
            <v>16.602310511276329</v>
          </cell>
          <cell r="AR59">
            <v>16.602310511276329</v>
          </cell>
          <cell r="AS59">
            <v>0</v>
          </cell>
          <cell r="AT59">
            <v>0</v>
          </cell>
          <cell r="AU59">
            <v>0</v>
          </cell>
          <cell r="AV59">
            <v>0</v>
          </cell>
          <cell r="AW59">
            <v>0</v>
          </cell>
        </row>
        <row r="60">
          <cell r="A60" t="str">
            <v>100785/FU/2012/C2</v>
          </cell>
          <cell r="B60" t="str">
            <v>Asia House 82 Princess Street</v>
          </cell>
          <cell r="C60" t="str">
            <v>Residential</v>
          </cell>
          <cell r="D60" t="str">
            <v>Land Supply 2018</v>
          </cell>
          <cell r="E60">
            <v>0.154143</v>
          </cell>
          <cell r="F60">
            <v>0</v>
          </cell>
          <cell r="G60">
            <v>0</v>
          </cell>
          <cell r="H60">
            <v>2.3285156099099999E-3</v>
          </cell>
          <cell r="I60">
            <v>0.15181448439009002</v>
          </cell>
          <cell r="J60">
            <v>0</v>
          </cell>
          <cell r="K60">
            <v>0</v>
          </cell>
          <cell r="L60">
            <v>1.5106204043712654</v>
          </cell>
          <cell r="M60">
            <v>98.489379595628748</v>
          </cell>
          <cell r="O60">
            <v>3.2046462096800002E-3</v>
          </cell>
          <cell r="Q60">
            <v>2.2876012096800001E-3</v>
          </cell>
          <cell r="R60">
            <v>0</v>
          </cell>
          <cell r="S60">
            <v>2.0790085892191019</v>
          </cell>
          <cell r="T60">
            <v>1.4840772592203344</v>
          </cell>
          <cell r="U60">
            <v>0</v>
          </cell>
          <cell r="V60">
            <v>0</v>
          </cell>
          <cell r="W60">
            <v>0</v>
          </cell>
          <cell r="X60" t="str">
            <v>Not Modelled</v>
          </cell>
          <cell r="Y60" t="str">
            <v>N/A</v>
          </cell>
          <cell r="AA60">
            <v>0</v>
          </cell>
          <cell r="AB60">
            <v>0</v>
          </cell>
          <cell r="AC60">
            <v>0</v>
          </cell>
          <cell r="AD60">
            <v>0</v>
          </cell>
          <cell r="AE60">
            <v>0</v>
          </cell>
          <cell r="AF60">
            <v>0</v>
          </cell>
          <cell r="AG60">
            <v>0</v>
          </cell>
          <cell r="AH60">
            <v>0</v>
          </cell>
          <cell r="AI60">
            <v>0.15414294500199999</v>
          </cell>
          <cell r="AJ60">
            <v>0</v>
          </cell>
          <cell r="AK60">
            <v>0</v>
          </cell>
          <cell r="AM60">
            <v>0</v>
          </cell>
          <cell r="AN60">
            <v>0</v>
          </cell>
          <cell r="AO60">
            <v>0</v>
          </cell>
          <cell r="AP60">
            <v>0</v>
          </cell>
          <cell r="AQ60">
            <v>0</v>
          </cell>
          <cell r="AR60">
            <v>0</v>
          </cell>
          <cell r="AS60">
            <v>0</v>
          </cell>
          <cell r="AT60">
            <v>0</v>
          </cell>
          <cell r="AU60">
            <v>99.999964320144272</v>
          </cell>
          <cell r="AV60">
            <v>0</v>
          </cell>
          <cell r="AW60">
            <v>0</v>
          </cell>
        </row>
        <row r="61">
          <cell r="A61" t="str">
            <v>102721/P3JPA/2013/S2</v>
          </cell>
          <cell r="B61" t="str">
            <v>179 - 199A Fog Lane Burnage</v>
          </cell>
          <cell r="C61" t="str">
            <v>Residential</v>
          </cell>
          <cell r="D61" t="str">
            <v>Land Supply 2018</v>
          </cell>
          <cell r="E61">
            <v>0.220886</v>
          </cell>
          <cell r="F61">
            <v>0</v>
          </cell>
          <cell r="G61">
            <v>0</v>
          </cell>
          <cell r="H61">
            <v>0</v>
          </cell>
          <cell r="I61">
            <v>0.220886</v>
          </cell>
          <cell r="J61">
            <v>0</v>
          </cell>
          <cell r="K61">
            <v>0</v>
          </cell>
          <cell r="L61">
            <v>0</v>
          </cell>
          <cell r="M61">
            <v>100</v>
          </cell>
          <cell r="O61">
            <v>1.0800000000000001E-2</v>
          </cell>
          <cell r="Q61">
            <v>1.0800000000000001E-2</v>
          </cell>
          <cell r="R61">
            <v>0</v>
          </cell>
          <cell r="S61">
            <v>4.8893999619713338</v>
          </cell>
          <cell r="T61">
            <v>4.8893999619713338</v>
          </cell>
          <cell r="U61">
            <v>0</v>
          </cell>
          <cell r="V61">
            <v>0</v>
          </cell>
          <cell r="W61">
            <v>0</v>
          </cell>
          <cell r="X61" t="str">
            <v>Not Modelled</v>
          </cell>
          <cell r="Y61" t="str">
            <v>N/A</v>
          </cell>
          <cell r="AA61">
            <v>0</v>
          </cell>
          <cell r="AB61">
            <v>0</v>
          </cell>
          <cell r="AC61">
            <v>0</v>
          </cell>
          <cell r="AD61">
            <v>0</v>
          </cell>
          <cell r="AE61">
            <v>0</v>
          </cell>
          <cell r="AF61">
            <v>0</v>
          </cell>
          <cell r="AG61">
            <v>0</v>
          </cell>
          <cell r="AH61">
            <v>0</v>
          </cell>
          <cell r="AI61">
            <v>0</v>
          </cell>
          <cell r="AJ61">
            <v>0</v>
          </cell>
          <cell r="AK61">
            <v>0</v>
          </cell>
          <cell r="AM61">
            <v>0</v>
          </cell>
          <cell r="AN61">
            <v>0</v>
          </cell>
          <cell r="AO61">
            <v>0</v>
          </cell>
          <cell r="AP61">
            <v>0</v>
          </cell>
          <cell r="AQ61">
            <v>0</v>
          </cell>
          <cell r="AR61">
            <v>0</v>
          </cell>
          <cell r="AS61">
            <v>0</v>
          </cell>
          <cell r="AT61">
            <v>0</v>
          </cell>
          <cell r="AU61">
            <v>0</v>
          </cell>
          <cell r="AV61">
            <v>0</v>
          </cell>
          <cell r="AW61">
            <v>0</v>
          </cell>
        </row>
        <row r="62">
          <cell r="A62" t="str">
            <v>105523/FO/2014/N2</v>
          </cell>
          <cell r="B62" t="str">
            <v>275A Upper Brook Street Ardwick</v>
          </cell>
          <cell r="C62" t="str">
            <v>Offices</v>
          </cell>
          <cell r="D62" t="str">
            <v>Land Supply 2018</v>
          </cell>
          <cell r="E62">
            <v>0.120614</v>
          </cell>
          <cell r="F62">
            <v>0</v>
          </cell>
          <cell r="G62">
            <v>0</v>
          </cell>
          <cell r="H62">
            <v>0</v>
          </cell>
          <cell r="I62">
            <v>0.120614</v>
          </cell>
          <cell r="J62">
            <v>0</v>
          </cell>
          <cell r="K62">
            <v>0</v>
          </cell>
          <cell r="L62">
            <v>0</v>
          </cell>
          <cell r="M62">
            <v>100</v>
          </cell>
          <cell r="O62">
            <v>0</v>
          </cell>
          <cell r="Q62">
            <v>0</v>
          </cell>
          <cell r="R62">
            <v>0</v>
          </cell>
          <cell r="S62">
            <v>0</v>
          </cell>
          <cell r="T62">
            <v>0</v>
          </cell>
          <cell r="U62">
            <v>0</v>
          </cell>
          <cell r="V62">
            <v>0</v>
          </cell>
          <cell r="W62">
            <v>0</v>
          </cell>
          <cell r="X62" t="str">
            <v>Not Modelled</v>
          </cell>
          <cell r="Y62" t="str">
            <v>N/A</v>
          </cell>
          <cell r="AA62">
            <v>0</v>
          </cell>
          <cell r="AB62">
            <v>0</v>
          </cell>
          <cell r="AC62">
            <v>0</v>
          </cell>
          <cell r="AD62">
            <v>0</v>
          </cell>
          <cell r="AE62">
            <v>0</v>
          </cell>
          <cell r="AF62">
            <v>0</v>
          </cell>
          <cell r="AG62">
            <v>0</v>
          </cell>
          <cell r="AH62">
            <v>0</v>
          </cell>
          <cell r="AI62">
            <v>0</v>
          </cell>
          <cell r="AJ62">
            <v>0</v>
          </cell>
          <cell r="AK62">
            <v>0</v>
          </cell>
          <cell r="AM62">
            <v>0</v>
          </cell>
          <cell r="AN62">
            <v>0</v>
          </cell>
          <cell r="AO62">
            <v>0</v>
          </cell>
          <cell r="AP62">
            <v>0</v>
          </cell>
          <cell r="AQ62">
            <v>0</v>
          </cell>
          <cell r="AR62">
            <v>0</v>
          </cell>
          <cell r="AS62">
            <v>0</v>
          </cell>
          <cell r="AT62">
            <v>0</v>
          </cell>
          <cell r="AU62">
            <v>0</v>
          </cell>
          <cell r="AV62">
            <v>0</v>
          </cell>
          <cell r="AW62">
            <v>0</v>
          </cell>
        </row>
        <row r="63">
          <cell r="A63" t="str">
            <v>105776/PIAPA/2014/N2</v>
          </cell>
          <cell r="B63" t="str">
            <v>140 Chapman Street_x000D_Gorton_x000D_Manchester_x000D_M18 8LZ</v>
          </cell>
          <cell r="C63" t="str">
            <v>Residential</v>
          </cell>
          <cell r="D63" t="str">
            <v>Land Supply 2018</v>
          </cell>
          <cell r="E63">
            <v>9.2883099999999993E-3</v>
          </cell>
          <cell r="F63">
            <v>0</v>
          </cell>
          <cell r="G63">
            <v>0</v>
          </cell>
          <cell r="H63">
            <v>0</v>
          </cell>
          <cell r="I63">
            <v>9.2883099999999993E-3</v>
          </cell>
          <cell r="J63">
            <v>0</v>
          </cell>
          <cell r="K63">
            <v>0</v>
          </cell>
          <cell r="L63">
            <v>0</v>
          </cell>
          <cell r="M63">
            <v>100</v>
          </cell>
          <cell r="O63">
            <v>0</v>
          </cell>
          <cell r="Q63">
            <v>0</v>
          </cell>
          <cell r="R63">
            <v>0</v>
          </cell>
          <cell r="S63">
            <v>0</v>
          </cell>
          <cell r="T63">
            <v>0</v>
          </cell>
          <cell r="U63">
            <v>0</v>
          </cell>
          <cell r="V63">
            <v>0</v>
          </cell>
          <cell r="W63">
            <v>0</v>
          </cell>
          <cell r="X63" t="str">
            <v>Not Modelled</v>
          </cell>
          <cell r="Y63" t="str">
            <v>N/A</v>
          </cell>
          <cell r="AA63">
            <v>0</v>
          </cell>
          <cell r="AB63">
            <v>0</v>
          </cell>
          <cell r="AC63">
            <v>0</v>
          </cell>
          <cell r="AD63">
            <v>0</v>
          </cell>
          <cell r="AE63">
            <v>0</v>
          </cell>
          <cell r="AF63">
            <v>0</v>
          </cell>
          <cell r="AG63">
            <v>0</v>
          </cell>
          <cell r="AH63">
            <v>0</v>
          </cell>
          <cell r="AI63">
            <v>0</v>
          </cell>
          <cell r="AJ63">
            <v>0</v>
          </cell>
          <cell r="AK63">
            <v>0</v>
          </cell>
          <cell r="AM63">
            <v>0</v>
          </cell>
          <cell r="AN63">
            <v>0</v>
          </cell>
          <cell r="AO63">
            <v>0</v>
          </cell>
          <cell r="AP63">
            <v>0</v>
          </cell>
          <cell r="AQ63">
            <v>0</v>
          </cell>
          <cell r="AR63">
            <v>0</v>
          </cell>
          <cell r="AS63">
            <v>0</v>
          </cell>
          <cell r="AT63">
            <v>0</v>
          </cell>
          <cell r="AU63">
            <v>0</v>
          </cell>
          <cell r="AV63">
            <v>0</v>
          </cell>
          <cell r="AW63">
            <v>0</v>
          </cell>
        </row>
        <row r="64">
          <cell r="A64" t="str">
            <v>106117/FO/2014/N1</v>
          </cell>
          <cell r="B64" t="str">
            <v>Briscoe News 129 Briscoe Lane Newton Heath</v>
          </cell>
          <cell r="C64" t="str">
            <v>Residential</v>
          </cell>
          <cell r="D64" t="str">
            <v>Land Supply 2018</v>
          </cell>
          <cell r="E64">
            <v>1.9636799999999999E-2</v>
          </cell>
          <cell r="F64">
            <v>0</v>
          </cell>
          <cell r="G64">
            <v>0</v>
          </cell>
          <cell r="H64">
            <v>0</v>
          </cell>
          <cell r="I64">
            <v>1.9636799999999999E-2</v>
          </cell>
          <cell r="J64">
            <v>0</v>
          </cell>
          <cell r="K64">
            <v>0</v>
          </cell>
          <cell r="L64">
            <v>0</v>
          </cell>
          <cell r="M64">
            <v>100</v>
          </cell>
          <cell r="O64">
            <v>0</v>
          </cell>
          <cell r="Q64">
            <v>0</v>
          </cell>
          <cell r="R64">
            <v>0</v>
          </cell>
          <cell r="S64">
            <v>0</v>
          </cell>
          <cell r="T64">
            <v>0</v>
          </cell>
          <cell r="U64">
            <v>0</v>
          </cell>
          <cell r="V64">
            <v>0</v>
          </cell>
          <cell r="W64">
            <v>0</v>
          </cell>
          <cell r="X64" t="str">
            <v>Not Modelled</v>
          </cell>
          <cell r="Y64" t="str">
            <v>N/A</v>
          </cell>
          <cell r="AA64">
            <v>0</v>
          </cell>
          <cell r="AB64">
            <v>0</v>
          </cell>
          <cell r="AC64">
            <v>0</v>
          </cell>
          <cell r="AD64">
            <v>0</v>
          </cell>
          <cell r="AE64">
            <v>0</v>
          </cell>
          <cell r="AF64">
            <v>0</v>
          </cell>
          <cell r="AG64">
            <v>0</v>
          </cell>
          <cell r="AH64">
            <v>0</v>
          </cell>
          <cell r="AI64">
            <v>1.9636790000200001E-2</v>
          </cell>
          <cell r="AJ64">
            <v>0</v>
          </cell>
          <cell r="AK64">
            <v>0</v>
          </cell>
          <cell r="AM64">
            <v>0</v>
          </cell>
          <cell r="AN64">
            <v>0</v>
          </cell>
          <cell r="AO64">
            <v>0</v>
          </cell>
          <cell r="AP64">
            <v>0</v>
          </cell>
          <cell r="AQ64">
            <v>0</v>
          </cell>
          <cell r="AR64">
            <v>0</v>
          </cell>
          <cell r="AS64">
            <v>0</v>
          </cell>
          <cell r="AT64">
            <v>0</v>
          </cell>
          <cell r="AU64">
            <v>99.99994907622424</v>
          </cell>
          <cell r="AV64">
            <v>0</v>
          </cell>
          <cell r="AW64">
            <v>0</v>
          </cell>
        </row>
        <row r="65">
          <cell r="A65" t="str">
            <v>106463/FU/2014/N1</v>
          </cell>
          <cell r="B65" t="str">
            <v>375 Victoria Avenue Blackley APPEAL DECISION</v>
          </cell>
          <cell r="C65" t="str">
            <v>Residential</v>
          </cell>
          <cell r="D65" t="str">
            <v>Land Supply 2018</v>
          </cell>
          <cell r="E65">
            <v>3.8179999999999999E-2</v>
          </cell>
          <cell r="F65">
            <v>0</v>
          </cell>
          <cell r="G65">
            <v>0</v>
          </cell>
          <cell r="H65">
            <v>0</v>
          </cell>
          <cell r="I65">
            <v>3.8179999999999999E-2</v>
          </cell>
          <cell r="J65">
            <v>0</v>
          </cell>
          <cell r="K65">
            <v>0</v>
          </cell>
          <cell r="L65">
            <v>0</v>
          </cell>
          <cell r="M65">
            <v>100</v>
          </cell>
          <cell r="O65">
            <v>0</v>
          </cell>
          <cell r="Q65">
            <v>0</v>
          </cell>
          <cell r="R65">
            <v>0</v>
          </cell>
          <cell r="S65">
            <v>0</v>
          </cell>
          <cell r="T65">
            <v>0</v>
          </cell>
          <cell r="U65">
            <v>0</v>
          </cell>
          <cell r="V65">
            <v>0</v>
          </cell>
          <cell r="W65">
            <v>0</v>
          </cell>
          <cell r="X65" t="str">
            <v>Not Modelled</v>
          </cell>
          <cell r="Y65" t="str">
            <v>N/A</v>
          </cell>
          <cell r="AA65">
            <v>0</v>
          </cell>
          <cell r="AB65">
            <v>0</v>
          </cell>
          <cell r="AC65">
            <v>0</v>
          </cell>
          <cell r="AD65">
            <v>0</v>
          </cell>
          <cell r="AE65">
            <v>0</v>
          </cell>
          <cell r="AF65">
            <v>0</v>
          </cell>
          <cell r="AG65">
            <v>0</v>
          </cell>
          <cell r="AH65">
            <v>0</v>
          </cell>
          <cell r="AI65">
            <v>3.8180024999000001E-2</v>
          </cell>
          <cell r="AJ65">
            <v>0</v>
          </cell>
          <cell r="AK65">
            <v>0</v>
          </cell>
          <cell r="AM65">
            <v>0</v>
          </cell>
          <cell r="AN65">
            <v>0</v>
          </cell>
          <cell r="AO65">
            <v>0</v>
          </cell>
          <cell r="AP65">
            <v>0</v>
          </cell>
          <cell r="AQ65">
            <v>0</v>
          </cell>
          <cell r="AR65">
            <v>0</v>
          </cell>
          <cell r="AS65">
            <v>0</v>
          </cell>
          <cell r="AT65">
            <v>0</v>
          </cell>
          <cell r="AU65">
            <v>100.00006547668939</v>
          </cell>
          <cell r="AV65">
            <v>0</v>
          </cell>
          <cell r="AW65">
            <v>0</v>
          </cell>
        </row>
        <row r="66">
          <cell r="A66" t="str">
            <v>106592/OO/2014/N1</v>
          </cell>
          <cell r="B66" t="str">
            <v>Riverpark Trading Estate (Abattoir site)</v>
          </cell>
          <cell r="C66" t="str">
            <v>Residential</v>
          </cell>
          <cell r="D66" t="str">
            <v>Land Supply 2018</v>
          </cell>
          <cell r="E66">
            <v>8.2429799999999993</v>
          </cell>
          <cell r="F66">
            <v>0</v>
          </cell>
          <cell r="G66">
            <v>0</v>
          </cell>
          <cell r="H66">
            <v>0</v>
          </cell>
          <cell r="I66">
            <v>8.2429799999999993</v>
          </cell>
          <cell r="J66">
            <v>0</v>
          </cell>
          <cell r="K66">
            <v>0</v>
          </cell>
          <cell r="L66">
            <v>0</v>
          </cell>
          <cell r="M66">
            <v>100</v>
          </cell>
          <cell r="O66">
            <v>0.84826122821700001</v>
          </cell>
          <cell r="Q66">
            <v>0.79226122821699996</v>
          </cell>
          <cell r="R66">
            <v>0.08</v>
          </cell>
          <cell r="S66">
            <v>10.290710740739394</v>
          </cell>
          <cell r="T66">
            <v>9.6113447832822594</v>
          </cell>
          <cell r="U66">
            <v>0.9705227963673333</v>
          </cell>
          <cell r="V66">
            <v>0</v>
          </cell>
          <cell r="W66">
            <v>0</v>
          </cell>
          <cell r="X66" t="str">
            <v>Not Modelled</v>
          </cell>
          <cell r="Y66" t="str">
            <v>N/A</v>
          </cell>
          <cell r="AA66">
            <v>0</v>
          </cell>
          <cell r="AB66">
            <v>0</v>
          </cell>
          <cell r="AC66">
            <v>0</v>
          </cell>
          <cell r="AD66">
            <v>0</v>
          </cell>
          <cell r="AE66">
            <v>0</v>
          </cell>
          <cell r="AF66">
            <v>0</v>
          </cell>
          <cell r="AG66">
            <v>0</v>
          </cell>
          <cell r="AH66">
            <v>0</v>
          </cell>
          <cell r="AI66">
            <v>8.2429763200000004</v>
          </cell>
          <cell r="AJ66">
            <v>0</v>
          </cell>
          <cell r="AK66">
            <v>0</v>
          </cell>
          <cell r="AM66">
            <v>0</v>
          </cell>
          <cell r="AN66">
            <v>0</v>
          </cell>
          <cell r="AO66">
            <v>0</v>
          </cell>
          <cell r="AP66">
            <v>0</v>
          </cell>
          <cell r="AQ66">
            <v>0</v>
          </cell>
          <cell r="AR66">
            <v>0</v>
          </cell>
          <cell r="AS66">
            <v>0</v>
          </cell>
          <cell r="AT66">
            <v>0</v>
          </cell>
          <cell r="AU66">
            <v>99.999955355951371</v>
          </cell>
          <cell r="AV66">
            <v>0</v>
          </cell>
          <cell r="AW66">
            <v>0</v>
          </cell>
        </row>
        <row r="67">
          <cell r="A67" t="str">
            <v>106890/FO/2014/S1</v>
          </cell>
          <cell r="B67" t="str">
            <v>170 Burton Road Didsbury</v>
          </cell>
          <cell r="C67" t="str">
            <v>Residential</v>
          </cell>
          <cell r="D67" t="str">
            <v>Land Supply 2018</v>
          </cell>
          <cell r="E67">
            <v>1.0659399999999999E-2</v>
          </cell>
          <cell r="F67">
            <v>0</v>
          </cell>
          <cell r="G67">
            <v>0</v>
          </cell>
          <cell r="H67">
            <v>0</v>
          </cell>
          <cell r="I67">
            <v>1.0659399999999999E-2</v>
          </cell>
          <cell r="J67">
            <v>0</v>
          </cell>
          <cell r="K67">
            <v>0</v>
          </cell>
          <cell r="L67">
            <v>0</v>
          </cell>
          <cell r="M67">
            <v>100</v>
          </cell>
          <cell r="O67">
            <v>0</v>
          </cell>
          <cell r="Q67">
            <v>0</v>
          </cell>
          <cell r="R67">
            <v>0</v>
          </cell>
          <cell r="S67">
            <v>0</v>
          </cell>
          <cell r="T67">
            <v>0</v>
          </cell>
          <cell r="U67">
            <v>0</v>
          </cell>
          <cell r="V67">
            <v>0</v>
          </cell>
          <cell r="W67">
            <v>0</v>
          </cell>
          <cell r="X67" t="str">
            <v>Not Modelled</v>
          </cell>
          <cell r="Y67" t="str">
            <v>N/A</v>
          </cell>
          <cell r="AA67">
            <v>0</v>
          </cell>
          <cell r="AB67">
            <v>0</v>
          </cell>
          <cell r="AC67">
            <v>0</v>
          </cell>
          <cell r="AD67">
            <v>0</v>
          </cell>
          <cell r="AE67">
            <v>0</v>
          </cell>
          <cell r="AF67">
            <v>0</v>
          </cell>
          <cell r="AG67">
            <v>0</v>
          </cell>
          <cell r="AH67">
            <v>0</v>
          </cell>
          <cell r="AI67">
            <v>0</v>
          </cell>
          <cell r="AJ67">
            <v>0</v>
          </cell>
          <cell r="AK67">
            <v>0</v>
          </cell>
          <cell r="AM67">
            <v>0</v>
          </cell>
          <cell r="AN67">
            <v>0</v>
          </cell>
          <cell r="AO67">
            <v>0</v>
          </cell>
          <cell r="AP67">
            <v>0</v>
          </cell>
          <cell r="AQ67">
            <v>0</v>
          </cell>
          <cell r="AR67">
            <v>0</v>
          </cell>
          <cell r="AS67">
            <v>0</v>
          </cell>
          <cell r="AT67">
            <v>0</v>
          </cell>
          <cell r="AU67">
            <v>0</v>
          </cell>
          <cell r="AV67">
            <v>0</v>
          </cell>
          <cell r="AW67">
            <v>0</v>
          </cell>
        </row>
        <row r="68">
          <cell r="A68" t="str">
            <v>107025/P3JPA/2014/C1</v>
          </cell>
          <cell r="B68" t="str">
            <v>16 - 18 King Street_x000D_Manchester_x000D_M2 6AG</v>
          </cell>
          <cell r="C68" t="str">
            <v>Residential</v>
          </cell>
          <cell r="D68" t="str">
            <v>Land Supply 2018</v>
          </cell>
          <cell r="E68">
            <v>2.4705999999999999E-2</v>
          </cell>
          <cell r="F68">
            <v>0</v>
          </cell>
          <cell r="G68">
            <v>0</v>
          </cell>
          <cell r="H68">
            <v>0</v>
          </cell>
          <cell r="I68">
            <v>2.4705999999999999E-2</v>
          </cell>
          <cell r="J68">
            <v>0</v>
          </cell>
          <cell r="K68">
            <v>0</v>
          </cell>
          <cell r="L68">
            <v>0</v>
          </cell>
          <cell r="M68">
            <v>100</v>
          </cell>
          <cell r="O68">
            <v>4.5012734963000001E-5</v>
          </cell>
          <cell r="Q68">
            <v>4.5012734963000001E-5</v>
          </cell>
          <cell r="R68">
            <v>0</v>
          </cell>
          <cell r="S68">
            <v>0.18219353583340081</v>
          </cell>
          <cell r="T68">
            <v>0.18219353583340081</v>
          </cell>
          <cell r="U68">
            <v>0</v>
          </cell>
          <cell r="V68">
            <v>0</v>
          </cell>
          <cell r="W68">
            <v>0</v>
          </cell>
          <cell r="X68" t="str">
            <v>Not Modelled</v>
          </cell>
          <cell r="Y68" t="str">
            <v>N/A</v>
          </cell>
          <cell r="AA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cell r="AR68">
            <v>0</v>
          </cell>
          <cell r="AS68">
            <v>0</v>
          </cell>
          <cell r="AT68">
            <v>0</v>
          </cell>
          <cell r="AU68">
            <v>0</v>
          </cell>
          <cell r="AV68">
            <v>0</v>
          </cell>
          <cell r="AW68">
            <v>0</v>
          </cell>
        </row>
        <row r="69">
          <cell r="A69" t="str">
            <v>107054/OO/2014/N1 / 110464</v>
          </cell>
          <cell r="B69" t="str">
            <v>Kingsbridge Road / Camelia Road</v>
          </cell>
          <cell r="C69" t="str">
            <v>Residential</v>
          </cell>
          <cell r="D69" t="str">
            <v>Land Supply 2018</v>
          </cell>
          <cell r="E69">
            <v>0.25585000000000002</v>
          </cell>
          <cell r="F69">
            <v>0</v>
          </cell>
          <cell r="G69">
            <v>0</v>
          </cell>
          <cell r="H69">
            <v>0</v>
          </cell>
          <cell r="I69">
            <v>0.25585000000000002</v>
          </cell>
          <cell r="J69">
            <v>0</v>
          </cell>
          <cell r="K69">
            <v>0</v>
          </cell>
          <cell r="L69">
            <v>0</v>
          </cell>
          <cell r="M69">
            <v>100</v>
          </cell>
          <cell r="O69">
            <v>0</v>
          </cell>
          <cell r="Q69">
            <v>0</v>
          </cell>
          <cell r="R69">
            <v>0</v>
          </cell>
          <cell r="S69">
            <v>0</v>
          </cell>
          <cell r="T69">
            <v>0</v>
          </cell>
          <cell r="U69">
            <v>0</v>
          </cell>
          <cell r="V69">
            <v>0</v>
          </cell>
          <cell r="W69">
            <v>0</v>
          </cell>
          <cell r="X69" t="str">
            <v>Not Modelled</v>
          </cell>
          <cell r="Y69" t="str">
            <v>N/A</v>
          </cell>
          <cell r="AA69">
            <v>0</v>
          </cell>
          <cell r="AB69">
            <v>0</v>
          </cell>
          <cell r="AC69">
            <v>0</v>
          </cell>
          <cell r="AD69">
            <v>0</v>
          </cell>
          <cell r="AE69">
            <v>0</v>
          </cell>
          <cell r="AF69">
            <v>0</v>
          </cell>
          <cell r="AG69">
            <v>0</v>
          </cell>
          <cell r="AH69">
            <v>0</v>
          </cell>
          <cell r="AI69">
            <v>0.25584951499800002</v>
          </cell>
          <cell r="AJ69">
            <v>0</v>
          </cell>
          <cell r="AK69">
            <v>0</v>
          </cell>
          <cell r="AM69">
            <v>0</v>
          </cell>
          <cell r="AN69">
            <v>0</v>
          </cell>
          <cell r="AO69">
            <v>0</v>
          </cell>
          <cell r="AP69">
            <v>0</v>
          </cell>
          <cell r="AQ69">
            <v>0</v>
          </cell>
          <cell r="AR69">
            <v>0</v>
          </cell>
          <cell r="AS69">
            <v>0</v>
          </cell>
          <cell r="AT69">
            <v>0</v>
          </cell>
          <cell r="AU69">
            <v>99.999810435020521</v>
          </cell>
          <cell r="AV69">
            <v>0</v>
          </cell>
          <cell r="AW69">
            <v>0</v>
          </cell>
        </row>
        <row r="70">
          <cell r="A70" t="str">
            <v>107099/OO/2014/N2</v>
          </cell>
          <cell r="B70" t="str">
            <v>Land At Wellington Street/Cross Lane Gorton</v>
          </cell>
          <cell r="C70" t="str">
            <v>Residential</v>
          </cell>
          <cell r="D70" t="str">
            <v>Land Supply 2018</v>
          </cell>
          <cell r="E70">
            <v>9.4960100000000006E-2</v>
          </cell>
          <cell r="F70">
            <v>0</v>
          </cell>
          <cell r="G70">
            <v>0</v>
          </cell>
          <cell r="H70">
            <v>0</v>
          </cell>
          <cell r="I70">
            <v>9.4960100000000006E-2</v>
          </cell>
          <cell r="J70">
            <v>0</v>
          </cell>
          <cell r="K70">
            <v>0</v>
          </cell>
          <cell r="L70">
            <v>0</v>
          </cell>
          <cell r="M70">
            <v>100</v>
          </cell>
          <cell r="O70">
            <v>0</v>
          </cell>
          <cell r="Q70">
            <v>0</v>
          </cell>
          <cell r="R70">
            <v>0</v>
          </cell>
          <cell r="S70">
            <v>0</v>
          </cell>
          <cell r="T70">
            <v>0</v>
          </cell>
          <cell r="U70">
            <v>0</v>
          </cell>
          <cell r="V70">
            <v>0</v>
          </cell>
          <cell r="W70">
            <v>0</v>
          </cell>
          <cell r="X70" t="str">
            <v>Not Modelled</v>
          </cell>
          <cell r="Y70" t="str">
            <v>N/A</v>
          </cell>
          <cell r="AA70">
            <v>0</v>
          </cell>
          <cell r="AB70">
            <v>0</v>
          </cell>
          <cell r="AC70">
            <v>0</v>
          </cell>
          <cell r="AD70">
            <v>0</v>
          </cell>
          <cell r="AE70">
            <v>0</v>
          </cell>
          <cell r="AF70">
            <v>0</v>
          </cell>
          <cell r="AG70">
            <v>0</v>
          </cell>
          <cell r="AH70">
            <v>0</v>
          </cell>
          <cell r="AI70">
            <v>0</v>
          </cell>
          <cell r="AJ70">
            <v>0</v>
          </cell>
          <cell r="AK70">
            <v>0</v>
          </cell>
          <cell r="AM70">
            <v>0</v>
          </cell>
          <cell r="AN70">
            <v>0</v>
          </cell>
          <cell r="AO70">
            <v>0</v>
          </cell>
          <cell r="AP70">
            <v>0</v>
          </cell>
          <cell r="AQ70">
            <v>0</v>
          </cell>
          <cell r="AR70">
            <v>0</v>
          </cell>
          <cell r="AS70">
            <v>0</v>
          </cell>
          <cell r="AT70">
            <v>0</v>
          </cell>
          <cell r="AU70">
            <v>0</v>
          </cell>
          <cell r="AV70">
            <v>0</v>
          </cell>
          <cell r="AW70">
            <v>0</v>
          </cell>
        </row>
        <row r="71">
          <cell r="A71" t="str">
            <v>107139/P3JPA/2014/C1</v>
          </cell>
          <cell r="B71" t="str">
            <v>1 - 2 North Parade_x000D_Manchester_x000D_M3 2NH</v>
          </cell>
          <cell r="C71" t="str">
            <v>Residential</v>
          </cell>
          <cell r="D71" t="str">
            <v>Land Supply 2018</v>
          </cell>
          <cell r="E71">
            <v>6.1908299999999999E-2</v>
          </cell>
          <cell r="F71">
            <v>0</v>
          </cell>
          <cell r="G71">
            <v>0</v>
          </cell>
          <cell r="H71">
            <v>0</v>
          </cell>
          <cell r="I71">
            <v>6.1908299999999999E-2</v>
          </cell>
          <cell r="J71">
            <v>0</v>
          </cell>
          <cell r="K71">
            <v>0</v>
          </cell>
          <cell r="L71">
            <v>0</v>
          </cell>
          <cell r="M71">
            <v>100</v>
          </cell>
          <cell r="O71">
            <v>2.3855400000000001E-4</v>
          </cell>
          <cell r="Q71">
            <v>0</v>
          </cell>
          <cell r="R71">
            <v>0</v>
          </cell>
          <cell r="S71">
            <v>0.3853344381932633</v>
          </cell>
          <cell r="T71">
            <v>0</v>
          </cell>
          <cell r="U71">
            <v>0</v>
          </cell>
          <cell r="V71">
            <v>0</v>
          </cell>
          <cell r="W71">
            <v>0</v>
          </cell>
          <cell r="X71" t="str">
            <v>Not Modelled</v>
          </cell>
          <cell r="Y71" t="str">
            <v>N/A</v>
          </cell>
          <cell r="AA71">
            <v>0</v>
          </cell>
          <cell r="AB71">
            <v>0</v>
          </cell>
          <cell r="AC71">
            <v>0</v>
          </cell>
          <cell r="AD71">
            <v>0</v>
          </cell>
          <cell r="AE71">
            <v>0</v>
          </cell>
          <cell r="AF71">
            <v>0</v>
          </cell>
          <cell r="AG71">
            <v>0</v>
          </cell>
          <cell r="AH71">
            <v>0</v>
          </cell>
          <cell r="AI71">
            <v>0</v>
          </cell>
          <cell r="AJ71">
            <v>0</v>
          </cell>
          <cell r="AK71">
            <v>0</v>
          </cell>
          <cell r="AM71">
            <v>0</v>
          </cell>
          <cell r="AN71">
            <v>0</v>
          </cell>
          <cell r="AO71">
            <v>0</v>
          </cell>
          <cell r="AP71">
            <v>0</v>
          </cell>
          <cell r="AQ71">
            <v>0</v>
          </cell>
          <cell r="AR71">
            <v>0</v>
          </cell>
          <cell r="AS71">
            <v>0</v>
          </cell>
          <cell r="AT71">
            <v>0</v>
          </cell>
          <cell r="AU71">
            <v>0</v>
          </cell>
          <cell r="AV71">
            <v>0</v>
          </cell>
          <cell r="AW71">
            <v>0</v>
          </cell>
        </row>
        <row r="72">
          <cell r="A72" t="str">
            <v>107190/PIAPA/2014/S1</v>
          </cell>
          <cell r="B72" t="str">
            <v>Ground Floor _x000D_299 Chester Road_x000D_Hulme_x000D_Manchester_x000D_M15 4EY</v>
          </cell>
          <cell r="C72" t="str">
            <v>Residential</v>
          </cell>
          <cell r="D72" t="str">
            <v>Land Supply 2018</v>
          </cell>
          <cell r="E72">
            <v>5.0342499999999997E-3</v>
          </cell>
          <cell r="F72">
            <v>0</v>
          </cell>
          <cell r="G72">
            <v>0</v>
          </cell>
          <cell r="H72">
            <v>0</v>
          </cell>
          <cell r="I72">
            <v>5.0342499999999997E-3</v>
          </cell>
          <cell r="J72">
            <v>0</v>
          </cell>
          <cell r="K72">
            <v>0</v>
          </cell>
          <cell r="L72">
            <v>0</v>
          </cell>
          <cell r="M72">
            <v>100</v>
          </cell>
          <cell r="O72">
            <v>0</v>
          </cell>
          <cell r="Q72">
            <v>0</v>
          </cell>
          <cell r="R72">
            <v>0</v>
          </cell>
          <cell r="S72">
            <v>0</v>
          </cell>
          <cell r="T72">
            <v>0</v>
          </cell>
          <cell r="U72">
            <v>0</v>
          </cell>
          <cell r="V72">
            <v>0</v>
          </cell>
          <cell r="W72">
            <v>0</v>
          </cell>
          <cell r="X72" t="str">
            <v>Not Modelled</v>
          </cell>
          <cell r="Y72" t="str">
            <v>N/A</v>
          </cell>
          <cell r="AA72">
            <v>0</v>
          </cell>
          <cell r="AB72">
            <v>0</v>
          </cell>
          <cell r="AC72">
            <v>0</v>
          </cell>
          <cell r="AD72">
            <v>0</v>
          </cell>
          <cell r="AE72">
            <v>0</v>
          </cell>
          <cell r="AF72">
            <v>0</v>
          </cell>
          <cell r="AG72">
            <v>0</v>
          </cell>
          <cell r="AH72">
            <v>0</v>
          </cell>
          <cell r="AI72">
            <v>0</v>
          </cell>
          <cell r="AJ72">
            <v>0</v>
          </cell>
          <cell r="AK72">
            <v>0</v>
          </cell>
          <cell r="AM72">
            <v>0</v>
          </cell>
          <cell r="AN72">
            <v>0</v>
          </cell>
          <cell r="AO72">
            <v>0</v>
          </cell>
          <cell r="AP72">
            <v>0</v>
          </cell>
          <cell r="AQ72">
            <v>0</v>
          </cell>
          <cell r="AR72">
            <v>0</v>
          </cell>
          <cell r="AS72">
            <v>0</v>
          </cell>
          <cell r="AT72">
            <v>0</v>
          </cell>
          <cell r="AU72">
            <v>0</v>
          </cell>
          <cell r="AV72">
            <v>0</v>
          </cell>
          <cell r="AW72">
            <v>0</v>
          </cell>
        </row>
        <row r="73">
          <cell r="A73" t="str">
            <v>107200/P3JPA/2014/C1</v>
          </cell>
          <cell r="B73" t="str">
            <v>17 Shudehill_x000D_Manchester_x000D_M4 2AF</v>
          </cell>
          <cell r="C73" t="str">
            <v>Residential</v>
          </cell>
          <cell r="D73" t="str">
            <v>Land Supply 2018</v>
          </cell>
          <cell r="E73">
            <v>9.6364599999999995E-3</v>
          </cell>
          <cell r="F73">
            <v>0</v>
          </cell>
          <cell r="G73">
            <v>0</v>
          </cell>
          <cell r="H73">
            <v>0</v>
          </cell>
          <cell r="I73">
            <v>9.6364599999999995E-3</v>
          </cell>
          <cell r="J73">
            <v>0</v>
          </cell>
          <cell r="K73">
            <v>0</v>
          </cell>
          <cell r="L73">
            <v>0</v>
          </cell>
          <cell r="M73">
            <v>100</v>
          </cell>
          <cell r="O73">
            <v>0</v>
          </cell>
          <cell r="Q73">
            <v>0</v>
          </cell>
          <cell r="R73">
            <v>0</v>
          </cell>
          <cell r="S73">
            <v>0</v>
          </cell>
          <cell r="T73">
            <v>0</v>
          </cell>
          <cell r="U73">
            <v>0</v>
          </cell>
          <cell r="V73">
            <v>0</v>
          </cell>
          <cell r="W73">
            <v>0</v>
          </cell>
          <cell r="X73" t="str">
            <v>Not Modelled</v>
          </cell>
          <cell r="Y73" t="str">
            <v>N/A</v>
          </cell>
          <cell r="AA73">
            <v>0</v>
          </cell>
          <cell r="AB73">
            <v>0</v>
          </cell>
          <cell r="AC73">
            <v>0</v>
          </cell>
          <cell r="AD73">
            <v>0</v>
          </cell>
          <cell r="AE73">
            <v>0</v>
          </cell>
          <cell r="AF73">
            <v>0</v>
          </cell>
          <cell r="AG73">
            <v>0</v>
          </cell>
          <cell r="AH73">
            <v>0</v>
          </cell>
          <cell r="AI73">
            <v>0</v>
          </cell>
          <cell r="AJ73">
            <v>0</v>
          </cell>
          <cell r="AK73">
            <v>0</v>
          </cell>
          <cell r="AM73">
            <v>0</v>
          </cell>
          <cell r="AN73">
            <v>0</v>
          </cell>
          <cell r="AO73">
            <v>0</v>
          </cell>
          <cell r="AP73">
            <v>0</v>
          </cell>
          <cell r="AQ73">
            <v>0</v>
          </cell>
          <cell r="AR73">
            <v>0</v>
          </cell>
          <cell r="AS73">
            <v>0</v>
          </cell>
          <cell r="AT73">
            <v>0</v>
          </cell>
          <cell r="AU73">
            <v>0</v>
          </cell>
          <cell r="AV73">
            <v>0</v>
          </cell>
          <cell r="AW73">
            <v>0</v>
          </cell>
        </row>
        <row r="74">
          <cell r="A74" t="str">
            <v>107245/FO/2014/C2</v>
          </cell>
          <cell r="B74" t="str">
            <v>Store Street opp Wharf Close</v>
          </cell>
          <cell r="C74" t="str">
            <v>Residential</v>
          </cell>
          <cell r="D74" t="str">
            <v>Land Supply 2018</v>
          </cell>
          <cell r="E74">
            <v>5.8340099999999999E-2</v>
          </cell>
          <cell r="F74">
            <v>0</v>
          </cell>
          <cell r="G74">
            <v>0</v>
          </cell>
          <cell r="H74">
            <v>0</v>
          </cell>
          <cell r="I74">
            <v>5.8340099999999999E-2</v>
          </cell>
          <cell r="J74">
            <v>0</v>
          </cell>
          <cell r="K74">
            <v>0</v>
          </cell>
          <cell r="L74">
            <v>0</v>
          </cell>
          <cell r="M74">
            <v>100</v>
          </cell>
          <cell r="O74">
            <v>4.3158935355600003E-4</v>
          </cell>
          <cell r="Q74">
            <v>4.3158935355600003E-4</v>
          </cell>
          <cell r="R74">
            <v>2.4384711659100001E-4</v>
          </cell>
          <cell r="S74">
            <v>0.7397816485676233</v>
          </cell>
          <cell r="T74">
            <v>0.7397816485676233</v>
          </cell>
          <cell r="U74">
            <v>0.41797514332508862</v>
          </cell>
          <cell r="V74">
            <v>0</v>
          </cell>
          <cell r="W74">
            <v>0</v>
          </cell>
          <cell r="X74" t="str">
            <v>Not Modelled</v>
          </cell>
          <cell r="Y74" t="str">
            <v>N/A</v>
          </cell>
          <cell r="AA74">
            <v>0</v>
          </cell>
          <cell r="AB74">
            <v>0</v>
          </cell>
          <cell r="AC74">
            <v>0</v>
          </cell>
          <cell r="AD74">
            <v>0</v>
          </cell>
          <cell r="AE74">
            <v>0</v>
          </cell>
          <cell r="AF74">
            <v>0</v>
          </cell>
          <cell r="AG74">
            <v>0</v>
          </cell>
          <cell r="AH74">
            <v>0</v>
          </cell>
          <cell r="AI74">
            <v>5.8340124998200002E-2</v>
          </cell>
          <cell r="AJ74">
            <v>0</v>
          </cell>
          <cell r="AK74">
            <v>0</v>
          </cell>
          <cell r="AM74">
            <v>0</v>
          </cell>
          <cell r="AN74">
            <v>0</v>
          </cell>
          <cell r="AO74">
            <v>0</v>
          </cell>
          <cell r="AP74">
            <v>0</v>
          </cell>
          <cell r="AQ74">
            <v>0</v>
          </cell>
          <cell r="AR74">
            <v>0</v>
          </cell>
          <cell r="AS74">
            <v>0</v>
          </cell>
          <cell r="AT74">
            <v>0</v>
          </cell>
          <cell r="AU74">
            <v>100.00004284908665</v>
          </cell>
          <cell r="AV74">
            <v>0</v>
          </cell>
          <cell r="AW74">
            <v>0</v>
          </cell>
        </row>
        <row r="75">
          <cell r="A75" t="str">
            <v>107281/FO/2014/C1</v>
          </cell>
          <cell r="B75" t="str">
            <v>Astley House &amp; Byrom House - 16 Storey</v>
          </cell>
          <cell r="C75" t="str">
            <v>Offices</v>
          </cell>
          <cell r="D75" t="str">
            <v>Land Supply 2018</v>
          </cell>
          <cell r="E75">
            <v>0.39894200000000002</v>
          </cell>
          <cell r="F75">
            <v>0</v>
          </cell>
          <cell r="G75">
            <v>0</v>
          </cell>
          <cell r="H75">
            <v>0</v>
          </cell>
          <cell r="I75">
            <v>0.39894200000000002</v>
          </cell>
          <cell r="J75">
            <v>0</v>
          </cell>
          <cell r="K75">
            <v>0</v>
          </cell>
          <cell r="L75">
            <v>0</v>
          </cell>
          <cell r="M75">
            <v>100</v>
          </cell>
          <cell r="O75">
            <v>4.00835705439E-3</v>
          </cell>
          <cell r="Q75">
            <v>4.00835705439E-3</v>
          </cell>
          <cell r="R75">
            <v>1.0541088543000001E-3</v>
          </cell>
          <cell r="S75">
            <v>1.0047468189335793</v>
          </cell>
          <cell r="T75">
            <v>1.0047468189335793</v>
          </cell>
          <cell r="U75">
            <v>0.2642260915872483</v>
          </cell>
          <cell r="V75">
            <v>0</v>
          </cell>
          <cell r="W75">
            <v>0</v>
          </cell>
          <cell r="X75" t="str">
            <v>Not Modelled</v>
          </cell>
          <cell r="Y75" t="str">
            <v>N/A</v>
          </cell>
          <cell r="AA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cell r="AR75">
            <v>0</v>
          </cell>
          <cell r="AS75">
            <v>0</v>
          </cell>
          <cell r="AT75">
            <v>0</v>
          </cell>
          <cell r="AU75">
            <v>0</v>
          </cell>
          <cell r="AV75">
            <v>0</v>
          </cell>
          <cell r="AW75">
            <v>0</v>
          </cell>
        </row>
        <row r="76">
          <cell r="A76" t="str">
            <v>107316/FU/2014/C1</v>
          </cell>
          <cell r="B76" t="str">
            <v>Worsley Mill 10 Blantyre Street</v>
          </cell>
          <cell r="C76" t="str">
            <v>Offices</v>
          </cell>
          <cell r="D76" t="str">
            <v>Land Supply 2018</v>
          </cell>
          <cell r="E76">
            <v>0.13505</v>
          </cell>
          <cell r="F76">
            <v>0</v>
          </cell>
          <cell r="G76">
            <v>0</v>
          </cell>
          <cell r="H76">
            <v>1.78249477168E-3</v>
          </cell>
          <cell r="I76">
            <v>0.13326750522832001</v>
          </cell>
          <cell r="J76">
            <v>0</v>
          </cell>
          <cell r="K76">
            <v>0</v>
          </cell>
          <cell r="L76">
            <v>1.319877653965198</v>
          </cell>
          <cell r="M76">
            <v>98.680122346034807</v>
          </cell>
          <cell r="O76">
            <v>1.1390499999999999E-6</v>
          </cell>
          <cell r="Q76">
            <v>0</v>
          </cell>
          <cell r="R76">
            <v>0</v>
          </cell>
          <cell r="S76">
            <v>8.4342835986671598E-4</v>
          </cell>
          <cell r="T76">
            <v>0</v>
          </cell>
          <cell r="U76">
            <v>0</v>
          </cell>
          <cell r="V76">
            <v>0</v>
          </cell>
          <cell r="W76">
            <v>0</v>
          </cell>
          <cell r="X76" t="str">
            <v>Not Modelled</v>
          </cell>
          <cell r="Y76" t="str">
            <v>N/A</v>
          </cell>
          <cell r="AA76">
            <v>0</v>
          </cell>
          <cell r="AB76">
            <v>0</v>
          </cell>
          <cell r="AC76">
            <v>0</v>
          </cell>
          <cell r="AD76">
            <v>0</v>
          </cell>
          <cell r="AE76">
            <v>0</v>
          </cell>
          <cell r="AF76">
            <v>0</v>
          </cell>
          <cell r="AG76">
            <v>0</v>
          </cell>
          <cell r="AH76">
            <v>0</v>
          </cell>
          <cell r="AI76">
            <v>0.13505016499700001</v>
          </cell>
          <cell r="AJ76">
            <v>0</v>
          </cell>
          <cell r="AK76">
            <v>0</v>
          </cell>
          <cell r="AM76">
            <v>0</v>
          </cell>
          <cell r="AN76">
            <v>0</v>
          </cell>
          <cell r="AO76">
            <v>0</v>
          </cell>
          <cell r="AP76">
            <v>0</v>
          </cell>
          <cell r="AQ76">
            <v>0</v>
          </cell>
          <cell r="AR76">
            <v>0</v>
          </cell>
          <cell r="AS76">
            <v>0</v>
          </cell>
          <cell r="AT76">
            <v>0</v>
          </cell>
          <cell r="AU76">
            <v>100.00012217475009</v>
          </cell>
          <cell r="AV76">
            <v>0</v>
          </cell>
          <cell r="AW76">
            <v>0</v>
          </cell>
        </row>
        <row r="77">
          <cell r="A77" t="str">
            <v>107351/FO/2014/N1</v>
          </cell>
          <cell r="B77" t="str">
            <v>34 Mason Street Ancoats</v>
          </cell>
          <cell r="C77" t="str">
            <v>Residential</v>
          </cell>
          <cell r="D77" t="str">
            <v>Land Supply 2018</v>
          </cell>
          <cell r="E77">
            <v>1.52988E-2</v>
          </cell>
          <cell r="F77">
            <v>0</v>
          </cell>
          <cell r="G77">
            <v>0</v>
          </cell>
          <cell r="H77">
            <v>0</v>
          </cell>
          <cell r="I77">
            <v>1.52988E-2</v>
          </cell>
          <cell r="J77">
            <v>0</v>
          </cell>
          <cell r="K77">
            <v>0</v>
          </cell>
          <cell r="L77">
            <v>0</v>
          </cell>
          <cell r="M77">
            <v>100</v>
          </cell>
          <cell r="O77">
            <v>0</v>
          </cell>
          <cell r="Q77">
            <v>0</v>
          </cell>
          <cell r="R77">
            <v>0</v>
          </cell>
          <cell r="S77">
            <v>0</v>
          </cell>
          <cell r="T77">
            <v>0</v>
          </cell>
          <cell r="U77">
            <v>0</v>
          </cell>
          <cell r="V77">
            <v>0</v>
          </cell>
          <cell r="W77">
            <v>0</v>
          </cell>
          <cell r="X77" t="str">
            <v>Not Modelled</v>
          </cell>
          <cell r="Y77" t="str">
            <v>N/A</v>
          </cell>
          <cell r="AA77">
            <v>0</v>
          </cell>
          <cell r="AB77">
            <v>0</v>
          </cell>
          <cell r="AC77">
            <v>0</v>
          </cell>
          <cell r="AD77">
            <v>0</v>
          </cell>
          <cell r="AE77">
            <v>0</v>
          </cell>
          <cell r="AF77">
            <v>0</v>
          </cell>
          <cell r="AG77">
            <v>0</v>
          </cell>
          <cell r="AH77">
            <v>0</v>
          </cell>
          <cell r="AI77">
            <v>0</v>
          </cell>
          <cell r="AJ77">
            <v>0</v>
          </cell>
          <cell r="AK77">
            <v>0</v>
          </cell>
          <cell r="AM77">
            <v>0</v>
          </cell>
          <cell r="AN77">
            <v>0</v>
          </cell>
          <cell r="AO77">
            <v>0</v>
          </cell>
          <cell r="AP77">
            <v>0</v>
          </cell>
          <cell r="AQ77">
            <v>0</v>
          </cell>
          <cell r="AR77">
            <v>0</v>
          </cell>
          <cell r="AS77">
            <v>0</v>
          </cell>
          <cell r="AT77">
            <v>0</v>
          </cell>
          <cell r="AU77">
            <v>0</v>
          </cell>
          <cell r="AV77">
            <v>0</v>
          </cell>
          <cell r="AW77">
            <v>0</v>
          </cell>
        </row>
        <row r="78">
          <cell r="A78" t="str">
            <v>107481/FO/2014/N2</v>
          </cell>
          <cell r="B78" t="str">
            <v>41 Grange Avenue Levenshulme</v>
          </cell>
          <cell r="C78" t="str">
            <v>Residential</v>
          </cell>
          <cell r="D78" t="str">
            <v>Land Supply 2018</v>
          </cell>
          <cell r="E78">
            <v>6.7740400000000006E-2</v>
          </cell>
          <cell r="F78">
            <v>0</v>
          </cell>
          <cell r="G78">
            <v>0</v>
          </cell>
          <cell r="H78">
            <v>0</v>
          </cell>
          <cell r="I78">
            <v>6.7740400000000006E-2</v>
          </cell>
          <cell r="J78">
            <v>0</v>
          </cell>
          <cell r="K78">
            <v>0</v>
          </cell>
          <cell r="L78">
            <v>0</v>
          </cell>
          <cell r="M78">
            <v>100</v>
          </cell>
          <cell r="O78">
            <v>1.07765E-2</v>
          </cell>
          <cell r="Q78">
            <v>0</v>
          </cell>
          <cell r="R78">
            <v>0</v>
          </cell>
          <cell r="S78">
            <v>15.908527259951224</v>
          </cell>
          <cell r="T78">
            <v>0</v>
          </cell>
          <cell r="U78">
            <v>0</v>
          </cell>
          <cell r="V78">
            <v>0</v>
          </cell>
          <cell r="W78">
            <v>0</v>
          </cell>
          <cell r="X78" t="str">
            <v>Not Modelled</v>
          </cell>
          <cell r="Y78" t="str">
            <v>N/A</v>
          </cell>
          <cell r="AA78">
            <v>0</v>
          </cell>
          <cell r="AB78">
            <v>0</v>
          </cell>
          <cell r="AC78">
            <v>0</v>
          </cell>
          <cell r="AD78">
            <v>0</v>
          </cell>
          <cell r="AE78">
            <v>0</v>
          </cell>
          <cell r="AF78">
            <v>0</v>
          </cell>
          <cell r="AG78">
            <v>0</v>
          </cell>
          <cell r="AH78">
            <v>0</v>
          </cell>
          <cell r="AI78">
            <v>0</v>
          </cell>
          <cell r="AJ78">
            <v>0</v>
          </cell>
          <cell r="AK78">
            <v>0</v>
          </cell>
          <cell r="AM78">
            <v>0</v>
          </cell>
          <cell r="AN78">
            <v>0</v>
          </cell>
          <cell r="AO78">
            <v>0</v>
          </cell>
          <cell r="AP78">
            <v>0</v>
          </cell>
          <cell r="AQ78">
            <v>0</v>
          </cell>
          <cell r="AR78">
            <v>0</v>
          </cell>
          <cell r="AS78">
            <v>0</v>
          </cell>
          <cell r="AT78">
            <v>0</v>
          </cell>
          <cell r="AU78">
            <v>0</v>
          </cell>
          <cell r="AV78">
            <v>0</v>
          </cell>
          <cell r="AW78">
            <v>0</v>
          </cell>
        </row>
        <row r="79">
          <cell r="A79" t="str">
            <v>107731/P3JPA/2014/C1</v>
          </cell>
          <cell r="B79" t="str">
            <v>Old Half Moon Chambers_x000D_5 - 7 Chapel Walks_x000D_Manchester_x000D_M2 1HN</v>
          </cell>
          <cell r="C79" t="str">
            <v>Residential</v>
          </cell>
          <cell r="D79" t="str">
            <v>Land Supply 2018</v>
          </cell>
          <cell r="E79">
            <v>1.8685E-2</v>
          </cell>
          <cell r="F79">
            <v>0</v>
          </cell>
          <cell r="G79">
            <v>0</v>
          </cell>
          <cell r="H79">
            <v>0</v>
          </cell>
          <cell r="I79">
            <v>1.8685E-2</v>
          </cell>
          <cell r="J79">
            <v>0</v>
          </cell>
          <cell r="K79">
            <v>0</v>
          </cell>
          <cell r="L79">
            <v>0</v>
          </cell>
          <cell r="M79">
            <v>100</v>
          </cell>
          <cell r="O79">
            <v>0</v>
          </cell>
          <cell r="Q79">
            <v>0</v>
          </cell>
          <cell r="R79">
            <v>0</v>
          </cell>
          <cell r="S79">
            <v>0</v>
          </cell>
          <cell r="T79">
            <v>0</v>
          </cell>
          <cell r="U79">
            <v>0</v>
          </cell>
          <cell r="V79">
            <v>0</v>
          </cell>
          <cell r="W79">
            <v>0</v>
          </cell>
          <cell r="X79" t="str">
            <v>Not Modelled</v>
          </cell>
          <cell r="Y79" t="str">
            <v>N/A</v>
          </cell>
          <cell r="AA79">
            <v>0</v>
          </cell>
          <cell r="AB79">
            <v>0</v>
          </cell>
          <cell r="AC79">
            <v>0</v>
          </cell>
          <cell r="AD79">
            <v>0</v>
          </cell>
          <cell r="AE79">
            <v>0</v>
          </cell>
          <cell r="AF79">
            <v>0</v>
          </cell>
          <cell r="AG79">
            <v>0</v>
          </cell>
          <cell r="AH79">
            <v>0</v>
          </cell>
          <cell r="AI79">
            <v>0</v>
          </cell>
          <cell r="AJ79">
            <v>0</v>
          </cell>
          <cell r="AK79">
            <v>0</v>
          </cell>
          <cell r="AM79">
            <v>0</v>
          </cell>
          <cell r="AN79">
            <v>0</v>
          </cell>
          <cell r="AO79">
            <v>0</v>
          </cell>
          <cell r="AP79">
            <v>0</v>
          </cell>
          <cell r="AQ79">
            <v>0</v>
          </cell>
          <cell r="AR79">
            <v>0</v>
          </cell>
          <cell r="AS79">
            <v>0</v>
          </cell>
          <cell r="AT79">
            <v>0</v>
          </cell>
          <cell r="AU79">
            <v>0</v>
          </cell>
          <cell r="AV79">
            <v>0</v>
          </cell>
          <cell r="AW79">
            <v>0</v>
          </cell>
        </row>
        <row r="80">
          <cell r="A80" t="str">
            <v>107754/FO/2014/N1</v>
          </cell>
          <cell r="B80" t="str">
            <v>Back Cable Street Ancoats</v>
          </cell>
          <cell r="C80" t="str">
            <v>Residential</v>
          </cell>
          <cell r="D80" t="str">
            <v>Land Supply 2018</v>
          </cell>
          <cell r="E80">
            <v>2.4420000000000002E-3</v>
          </cell>
          <cell r="F80">
            <v>0</v>
          </cell>
          <cell r="G80">
            <v>0</v>
          </cell>
          <cell r="H80">
            <v>0</v>
          </cell>
          <cell r="I80">
            <v>2.4420000000000002E-3</v>
          </cell>
          <cell r="J80">
            <v>0</v>
          </cell>
          <cell r="K80">
            <v>0</v>
          </cell>
          <cell r="L80">
            <v>0</v>
          </cell>
          <cell r="M80">
            <v>100</v>
          </cell>
          <cell r="O80">
            <v>0</v>
          </cell>
          <cell r="Q80">
            <v>0</v>
          </cell>
          <cell r="R80">
            <v>0</v>
          </cell>
          <cell r="S80">
            <v>0</v>
          </cell>
          <cell r="T80">
            <v>0</v>
          </cell>
          <cell r="U80">
            <v>0</v>
          </cell>
          <cell r="V80">
            <v>0</v>
          </cell>
          <cell r="W80">
            <v>0</v>
          </cell>
          <cell r="X80" t="str">
            <v>Not Modelled</v>
          </cell>
          <cell r="Y80" t="str">
            <v>N/A</v>
          </cell>
          <cell r="AA80">
            <v>0</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cell r="AR80">
            <v>0</v>
          </cell>
          <cell r="AS80">
            <v>0</v>
          </cell>
          <cell r="AT80">
            <v>0</v>
          </cell>
          <cell r="AU80">
            <v>0</v>
          </cell>
          <cell r="AV80">
            <v>0</v>
          </cell>
          <cell r="AW80">
            <v>0</v>
          </cell>
        </row>
        <row r="81">
          <cell r="A81" t="str">
            <v>107804/FO/2015/N1</v>
          </cell>
          <cell r="B81" t="str">
            <v>67 Hillier Street And Land Adjacent To 1 Kingcombe Walk Harpurhey</v>
          </cell>
          <cell r="C81" t="str">
            <v>Residential</v>
          </cell>
          <cell r="D81" t="str">
            <v>Land Supply 2018</v>
          </cell>
          <cell r="E81">
            <v>0.102275</v>
          </cell>
          <cell r="F81">
            <v>0</v>
          </cell>
          <cell r="G81">
            <v>0</v>
          </cell>
          <cell r="H81">
            <v>0</v>
          </cell>
          <cell r="I81">
            <v>0.102275</v>
          </cell>
          <cell r="J81">
            <v>0</v>
          </cell>
          <cell r="K81">
            <v>0</v>
          </cell>
          <cell r="L81">
            <v>0</v>
          </cell>
          <cell r="M81">
            <v>100</v>
          </cell>
          <cell r="O81">
            <v>7.0339871560900005E-2</v>
          </cell>
          <cell r="Q81">
            <v>5.7817571560900005E-2</v>
          </cell>
          <cell r="R81">
            <v>4.3543466955300002E-2</v>
          </cell>
          <cell r="S81">
            <v>68.775234965436326</v>
          </cell>
          <cell r="T81">
            <v>56.531480382204848</v>
          </cell>
          <cell r="U81">
            <v>42.574888247665612</v>
          </cell>
          <cell r="V81">
            <v>0</v>
          </cell>
          <cell r="W81">
            <v>0</v>
          </cell>
          <cell r="X81" t="str">
            <v>Not Modelled</v>
          </cell>
          <cell r="Y81" t="str">
            <v>N/A</v>
          </cell>
          <cell r="AA81">
            <v>0</v>
          </cell>
          <cell r="AB81">
            <v>0</v>
          </cell>
          <cell r="AC81">
            <v>0</v>
          </cell>
          <cell r="AD81">
            <v>0</v>
          </cell>
          <cell r="AE81">
            <v>0</v>
          </cell>
          <cell r="AF81">
            <v>0</v>
          </cell>
          <cell r="AG81">
            <v>0</v>
          </cell>
          <cell r="AH81">
            <v>0</v>
          </cell>
          <cell r="AI81">
            <v>0.10227503</v>
          </cell>
          <cell r="AJ81">
            <v>0</v>
          </cell>
          <cell r="AK81">
            <v>0</v>
          </cell>
          <cell r="AM81">
            <v>0</v>
          </cell>
          <cell r="AN81">
            <v>0</v>
          </cell>
          <cell r="AO81">
            <v>0</v>
          </cell>
          <cell r="AP81">
            <v>0</v>
          </cell>
          <cell r="AQ81">
            <v>0</v>
          </cell>
          <cell r="AR81">
            <v>0</v>
          </cell>
          <cell r="AS81">
            <v>0</v>
          </cell>
          <cell r="AT81">
            <v>0</v>
          </cell>
          <cell r="AU81">
            <v>100.00002933268148</v>
          </cell>
          <cell r="AV81">
            <v>0</v>
          </cell>
          <cell r="AW81">
            <v>0</v>
          </cell>
        </row>
        <row r="82">
          <cell r="A82" t="str">
            <v>107863/P3JPA/2015/C2</v>
          </cell>
          <cell r="B82" t="str">
            <v>31 Back Piccadilly</v>
          </cell>
          <cell r="C82" t="str">
            <v>Residential</v>
          </cell>
          <cell r="D82" t="str">
            <v>Land Supply 2018</v>
          </cell>
          <cell r="E82">
            <v>1.0120000000000001E-2</v>
          </cell>
          <cell r="F82">
            <v>0</v>
          </cell>
          <cell r="G82">
            <v>0</v>
          </cell>
          <cell r="H82">
            <v>0</v>
          </cell>
          <cell r="I82">
            <v>1.0120000000000001E-2</v>
          </cell>
          <cell r="J82">
            <v>0</v>
          </cell>
          <cell r="K82">
            <v>0</v>
          </cell>
          <cell r="L82">
            <v>0</v>
          </cell>
          <cell r="M82">
            <v>100</v>
          </cell>
          <cell r="O82">
            <v>0</v>
          </cell>
          <cell r="Q82">
            <v>0</v>
          </cell>
          <cell r="R82">
            <v>0</v>
          </cell>
          <cell r="S82">
            <v>0</v>
          </cell>
          <cell r="T82">
            <v>0</v>
          </cell>
          <cell r="U82">
            <v>0</v>
          </cell>
          <cell r="V82">
            <v>0</v>
          </cell>
          <cell r="W82">
            <v>0</v>
          </cell>
          <cell r="X82" t="str">
            <v>Not Modelled</v>
          </cell>
          <cell r="Y82" t="str">
            <v>N/A</v>
          </cell>
          <cell r="AA82">
            <v>0</v>
          </cell>
          <cell r="AB82">
            <v>0</v>
          </cell>
          <cell r="AC82">
            <v>0</v>
          </cell>
          <cell r="AD82">
            <v>0</v>
          </cell>
          <cell r="AE82">
            <v>0</v>
          </cell>
          <cell r="AF82">
            <v>0</v>
          </cell>
          <cell r="AG82">
            <v>0</v>
          </cell>
          <cell r="AH82">
            <v>0</v>
          </cell>
          <cell r="AI82">
            <v>0</v>
          </cell>
          <cell r="AJ82">
            <v>0</v>
          </cell>
          <cell r="AK82">
            <v>0</v>
          </cell>
          <cell r="AM82">
            <v>0</v>
          </cell>
          <cell r="AN82">
            <v>0</v>
          </cell>
          <cell r="AO82">
            <v>0</v>
          </cell>
          <cell r="AP82">
            <v>0</v>
          </cell>
          <cell r="AQ82">
            <v>0</v>
          </cell>
          <cell r="AR82">
            <v>0</v>
          </cell>
          <cell r="AS82">
            <v>0</v>
          </cell>
          <cell r="AT82">
            <v>0</v>
          </cell>
          <cell r="AU82">
            <v>0</v>
          </cell>
          <cell r="AV82">
            <v>0</v>
          </cell>
          <cell r="AW82">
            <v>0</v>
          </cell>
        </row>
        <row r="83">
          <cell r="A83" t="str">
            <v>107906/OO/2015/S2</v>
          </cell>
          <cell r="B83" t="str">
            <v>Existing surface car park between World Way, Chicago Avenue, Outwood Lane &amp; The Ground Transport Interchange</v>
          </cell>
          <cell r="C83" t="str">
            <v>Offices</v>
          </cell>
          <cell r="D83" t="str">
            <v>Land Supply 2018</v>
          </cell>
          <cell r="E83">
            <v>1.0955900000000001</v>
          </cell>
          <cell r="F83">
            <v>0</v>
          </cell>
          <cell r="G83">
            <v>0</v>
          </cell>
          <cell r="H83">
            <v>0</v>
          </cell>
          <cell r="I83">
            <v>1.0955900000000001</v>
          </cell>
          <cell r="J83">
            <v>0</v>
          </cell>
          <cell r="K83">
            <v>0</v>
          </cell>
          <cell r="L83">
            <v>0</v>
          </cell>
          <cell r="M83">
            <v>100</v>
          </cell>
          <cell r="O83">
            <v>0.16400200000000001</v>
          </cell>
          <cell r="Q83">
            <v>0</v>
          </cell>
          <cell r="R83">
            <v>0</v>
          </cell>
          <cell r="S83">
            <v>14.969285955512554</v>
          </cell>
          <cell r="T83">
            <v>0</v>
          </cell>
          <cell r="U83">
            <v>0</v>
          </cell>
          <cell r="V83">
            <v>0</v>
          </cell>
          <cell r="W83">
            <v>0</v>
          </cell>
          <cell r="X83" t="str">
            <v>Not Modelled</v>
          </cell>
          <cell r="Y83" t="str">
            <v>N/A</v>
          </cell>
          <cell r="AA83">
            <v>0</v>
          </cell>
          <cell r="AB83">
            <v>0</v>
          </cell>
          <cell r="AC83">
            <v>0</v>
          </cell>
          <cell r="AD83">
            <v>0</v>
          </cell>
          <cell r="AE83">
            <v>0</v>
          </cell>
          <cell r="AF83">
            <v>0</v>
          </cell>
          <cell r="AG83">
            <v>0</v>
          </cell>
          <cell r="AH83">
            <v>0</v>
          </cell>
          <cell r="AI83">
            <v>0</v>
          </cell>
          <cell r="AJ83">
            <v>0</v>
          </cell>
          <cell r="AK83">
            <v>0</v>
          </cell>
          <cell r="AM83">
            <v>0</v>
          </cell>
          <cell r="AN83">
            <v>0</v>
          </cell>
          <cell r="AO83">
            <v>0</v>
          </cell>
          <cell r="AP83">
            <v>0</v>
          </cell>
          <cell r="AQ83">
            <v>0</v>
          </cell>
          <cell r="AR83">
            <v>0</v>
          </cell>
          <cell r="AS83">
            <v>0</v>
          </cell>
          <cell r="AT83">
            <v>0</v>
          </cell>
          <cell r="AU83">
            <v>0</v>
          </cell>
          <cell r="AV83">
            <v>0</v>
          </cell>
          <cell r="AW83">
            <v>0</v>
          </cell>
        </row>
        <row r="84">
          <cell r="A84" t="str">
            <v>108021/FO/2015/N1</v>
          </cell>
          <cell r="B84" t="str">
            <v>8 Polygon Road Crumpsall</v>
          </cell>
          <cell r="C84" t="str">
            <v>Residential</v>
          </cell>
          <cell r="D84" t="str">
            <v>Land Supply 2018</v>
          </cell>
          <cell r="E84">
            <v>0.167104</v>
          </cell>
          <cell r="F84">
            <v>0</v>
          </cell>
          <cell r="G84">
            <v>0</v>
          </cell>
          <cell r="H84">
            <v>0</v>
          </cell>
          <cell r="I84">
            <v>0.167104</v>
          </cell>
          <cell r="J84">
            <v>0</v>
          </cell>
          <cell r="K84">
            <v>0</v>
          </cell>
          <cell r="L84">
            <v>0</v>
          </cell>
          <cell r="M84">
            <v>100</v>
          </cell>
          <cell r="O84">
            <v>0</v>
          </cell>
          <cell r="Q84">
            <v>0</v>
          </cell>
          <cell r="R84">
            <v>0</v>
          </cell>
          <cell r="S84">
            <v>0</v>
          </cell>
          <cell r="T84">
            <v>0</v>
          </cell>
          <cell r="U84">
            <v>0</v>
          </cell>
          <cell r="V84">
            <v>0</v>
          </cell>
          <cell r="W84">
            <v>0</v>
          </cell>
          <cell r="X84" t="str">
            <v>Not Modelled</v>
          </cell>
          <cell r="Y84" t="str">
            <v>N/A</v>
          </cell>
          <cell r="AA84">
            <v>0</v>
          </cell>
          <cell r="AB84">
            <v>0</v>
          </cell>
          <cell r="AC84">
            <v>0</v>
          </cell>
          <cell r="AD84">
            <v>0</v>
          </cell>
          <cell r="AE84">
            <v>0</v>
          </cell>
          <cell r="AF84">
            <v>0</v>
          </cell>
          <cell r="AG84">
            <v>0</v>
          </cell>
          <cell r="AH84">
            <v>0</v>
          </cell>
          <cell r="AI84">
            <v>0.16710445500000001</v>
          </cell>
          <cell r="AJ84">
            <v>0</v>
          </cell>
          <cell r="AK84">
            <v>0</v>
          </cell>
          <cell r="AM84">
            <v>0</v>
          </cell>
          <cell r="AN84">
            <v>0</v>
          </cell>
          <cell r="AO84">
            <v>0</v>
          </cell>
          <cell r="AP84">
            <v>0</v>
          </cell>
          <cell r="AQ84">
            <v>0</v>
          </cell>
          <cell r="AR84">
            <v>0</v>
          </cell>
          <cell r="AS84">
            <v>0</v>
          </cell>
          <cell r="AT84">
            <v>0</v>
          </cell>
          <cell r="AU84">
            <v>100.0002722855228</v>
          </cell>
          <cell r="AV84">
            <v>0</v>
          </cell>
          <cell r="AW84">
            <v>0</v>
          </cell>
        </row>
        <row r="85">
          <cell r="A85" t="str">
            <v>108274/FO/2015/N2</v>
          </cell>
          <cell r="B85" t="str">
            <v>Vacant Land At The Junction Of Clitheroe Road And Beresford Road Longsight</v>
          </cell>
          <cell r="C85" t="str">
            <v>Residential</v>
          </cell>
          <cell r="D85" t="str">
            <v>Land Supply 2018</v>
          </cell>
          <cell r="E85">
            <v>5.6670100000000001E-2</v>
          </cell>
          <cell r="F85">
            <v>0</v>
          </cell>
          <cell r="G85">
            <v>0</v>
          </cell>
          <cell r="H85">
            <v>0</v>
          </cell>
          <cell r="I85">
            <v>5.6670100000000001E-2</v>
          </cell>
          <cell r="J85">
            <v>0</v>
          </cell>
          <cell r="K85">
            <v>0</v>
          </cell>
          <cell r="L85">
            <v>0</v>
          </cell>
          <cell r="M85">
            <v>100</v>
          </cell>
          <cell r="O85">
            <v>0</v>
          </cell>
          <cell r="Q85">
            <v>0</v>
          </cell>
          <cell r="R85">
            <v>0</v>
          </cell>
          <cell r="S85">
            <v>0</v>
          </cell>
          <cell r="T85">
            <v>0</v>
          </cell>
          <cell r="U85">
            <v>0</v>
          </cell>
          <cell r="V85">
            <v>5.6670090001399998E-2</v>
          </cell>
          <cell r="W85">
            <v>99.999982356480743</v>
          </cell>
          <cell r="X85" t="str">
            <v>Not Modelled</v>
          </cell>
          <cell r="Y85" t="str">
            <v>N/A</v>
          </cell>
          <cell r="AA85">
            <v>0</v>
          </cell>
          <cell r="AB85">
            <v>0</v>
          </cell>
          <cell r="AC85">
            <v>0</v>
          </cell>
          <cell r="AD85">
            <v>0</v>
          </cell>
          <cell r="AE85">
            <v>0</v>
          </cell>
          <cell r="AF85">
            <v>0</v>
          </cell>
          <cell r="AG85">
            <v>0</v>
          </cell>
          <cell r="AH85">
            <v>0</v>
          </cell>
          <cell r="AI85">
            <v>0</v>
          </cell>
          <cell r="AJ85">
            <v>0</v>
          </cell>
          <cell r="AK85">
            <v>0</v>
          </cell>
          <cell r="AM85">
            <v>0</v>
          </cell>
          <cell r="AN85">
            <v>0</v>
          </cell>
          <cell r="AO85">
            <v>0</v>
          </cell>
          <cell r="AP85">
            <v>0</v>
          </cell>
          <cell r="AQ85">
            <v>0</v>
          </cell>
          <cell r="AR85">
            <v>0</v>
          </cell>
          <cell r="AS85">
            <v>0</v>
          </cell>
          <cell r="AT85">
            <v>0</v>
          </cell>
          <cell r="AU85">
            <v>0</v>
          </cell>
          <cell r="AV85">
            <v>0</v>
          </cell>
          <cell r="AW85">
            <v>0</v>
          </cell>
        </row>
        <row r="86">
          <cell r="A86" t="str">
            <v>108341/FO/2015/C1</v>
          </cell>
          <cell r="B86" t="str">
            <v>62 King Street Manchester</v>
          </cell>
          <cell r="C86" t="str">
            <v>Residential</v>
          </cell>
          <cell r="D86" t="str">
            <v>Land Supply 2018</v>
          </cell>
          <cell r="E86">
            <v>2.4598700000000001E-2</v>
          </cell>
          <cell r="F86">
            <v>0</v>
          </cell>
          <cell r="G86">
            <v>0</v>
          </cell>
          <cell r="H86">
            <v>0</v>
          </cell>
          <cell r="I86">
            <v>2.4598700000000001E-2</v>
          </cell>
          <cell r="J86">
            <v>0</v>
          </cell>
          <cell r="K86">
            <v>0</v>
          </cell>
          <cell r="L86">
            <v>0</v>
          </cell>
          <cell r="M86">
            <v>100</v>
          </cell>
          <cell r="O86">
            <v>0</v>
          </cell>
          <cell r="Q86">
            <v>0</v>
          </cell>
          <cell r="R86">
            <v>0</v>
          </cell>
          <cell r="S86">
            <v>0</v>
          </cell>
          <cell r="T86">
            <v>0</v>
          </cell>
          <cell r="U86">
            <v>0</v>
          </cell>
          <cell r="V86">
            <v>0</v>
          </cell>
          <cell r="W86">
            <v>0</v>
          </cell>
          <cell r="X86" t="str">
            <v>Not Modelled</v>
          </cell>
          <cell r="Y86" t="str">
            <v>N/A</v>
          </cell>
          <cell r="AA86">
            <v>0</v>
          </cell>
          <cell r="AB86">
            <v>0</v>
          </cell>
          <cell r="AC86">
            <v>0</v>
          </cell>
          <cell r="AD86">
            <v>0</v>
          </cell>
          <cell r="AE86">
            <v>0</v>
          </cell>
          <cell r="AF86">
            <v>0</v>
          </cell>
          <cell r="AG86">
            <v>0</v>
          </cell>
          <cell r="AH86">
            <v>0</v>
          </cell>
          <cell r="AI86">
            <v>0</v>
          </cell>
          <cell r="AJ86">
            <v>0</v>
          </cell>
          <cell r="AK86">
            <v>0</v>
          </cell>
          <cell r="AM86">
            <v>0</v>
          </cell>
          <cell r="AN86">
            <v>0</v>
          </cell>
          <cell r="AO86">
            <v>0</v>
          </cell>
          <cell r="AP86">
            <v>0</v>
          </cell>
          <cell r="AQ86">
            <v>0</v>
          </cell>
          <cell r="AR86">
            <v>0</v>
          </cell>
          <cell r="AS86">
            <v>0</v>
          </cell>
          <cell r="AT86">
            <v>0</v>
          </cell>
          <cell r="AU86">
            <v>0</v>
          </cell>
          <cell r="AV86">
            <v>0</v>
          </cell>
          <cell r="AW86">
            <v>0</v>
          </cell>
        </row>
        <row r="87">
          <cell r="A87" t="str">
            <v>108350/P3JPA/2015/C1</v>
          </cell>
          <cell r="B87" t="str">
            <v>58 - 60 King Street</v>
          </cell>
          <cell r="C87" t="str">
            <v>Residential</v>
          </cell>
          <cell r="D87" t="str">
            <v>Land Supply 2018</v>
          </cell>
          <cell r="E87">
            <v>2.28317E-2</v>
          </cell>
          <cell r="F87">
            <v>0</v>
          </cell>
          <cell r="G87">
            <v>0</v>
          </cell>
          <cell r="H87">
            <v>0</v>
          </cell>
          <cell r="I87">
            <v>2.28317E-2</v>
          </cell>
          <cell r="J87">
            <v>0</v>
          </cell>
          <cell r="K87">
            <v>0</v>
          </cell>
          <cell r="L87">
            <v>0</v>
          </cell>
          <cell r="M87">
            <v>100</v>
          </cell>
          <cell r="O87">
            <v>0</v>
          </cell>
          <cell r="Q87">
            <v>0</v>
          </cell>
          <cell r="R87">
            <v>0</v>
          </cell>
          <cell r="S87">
            <v>0</v>
          </cell>
          <cell r="T87">
            <v>0</v>
          </cell>
          <cell r="U87">
            <v>0</v>
          </cell>
          <cell r="V87">
            <v>0</v>
          </cell>
          <cell r="W87">
            <v>0</v>
          </cell>
          <cell r="X87" t="str">
            <v>Not Modelled</v>
          </cell>
          <cell r="Y87" t="str">
            <v>N/A</v>
          </cell>
          <cell r="AA87">
            <v>0</v>
          </cell>
          <cell r="AB87">
            <v>0</v>
          </cell>
          <cell r="AC87">
            <v>0</v>
          </cell>
          <cell r="AD87">
            <v>0</v>
          </cell>
          <cell r="AE87">
            <v>0</v>
          </cell>
          <cell r="AF87">
            <v>0</v>
          </cell>
          <cell r="AG87">
            <v>0</v>
          </cell>
          <cell r="AH87">
            <v>0</v>
          </cell>
          <cell r="AI87">
            <v>0</v>
          </cell>
          <cell r="AJ87">
            <v>0</v>
          </cell>
          <cell r="AK87">
            <v>0</v>
          </cell>
          <cell r="AM87">
            <v>0</v>
          </cell>
          <cell r="AN87">
            <v>0</v>
          </cell>
          <cell r="AO87">
            <v>0</v>
          </cell>
          <cell r="AP87">
            <v>0</v>
          </cell>
          <cell r="AQ87">
            <v>0</v>
          </cell>
          <cell r="AR87">
            <v>0</v>
          </cell>
          <cell r="AS87">
            <v>0</v>
          </cell>
          <cell r="AT87">
            <v>0</v>
          </cell>
          <cell r="AU87">
            <v>0</v>
          </cell>
          <cell r="AV87">
            <v>0</v>
          </cell>
          <cell r="AW87">
            <v>0</v>
          </cell>
        </row>
        <row r="88">
          <cell r="A88" t="str">
            <v>108351/P3JPA/2015/C1</v>
          </cell>
          <cell r="B88" t="str">
            <v>64 - 66 King Street</v>
          </cell>
          <cell r="C88" t="str">
            <v>Residential</v>
          </cell>
          <cell r="D88" t="str">
            <v>Land Supply 2018</v>
          </cell>
          <cell r="E88">
            <v>2.0976399999999999E-2</v>
          </cell>
          <cell r="F88">
            <v>0</v>
          </cell>
          <cell r="G88">
            <v>0</v>
          </cell>
          <cell r="H88">
            <v>0</v>
          </cell>
          <cell r="I88">
            <v>2.0976399999999999E-2</v>
          </cell>
          <cell r="J88">
            <v>0</v>
          </cell>
          <cell r="K88">
            <v>0</v>
          </cell>
          <cell r="L88">
            <v>0</v>
          </cell>
          <cell r="M88">
            <v>100</v>
          </cell>
          <cell r="O88">
            <v>0</v>
          </cell>
          <cell r="Q88">
            <v>0</v>
          </cell>
          <cell r="R88">
            <v>0</v>
          </cell>
          <cell r="S88">
            <v>0</v>
          </cell>
          <cell r="T88">
            <v>0</v>
          </cell>
          <cell r="U88">
            <v>0</v>
          </cell>
          <cell r="V88">
            <v>0</v>
          </cell>
          <cell r="W88">
            <v>0</v>
          </cell>
          <cell r="X88" t="str">
            <v>Not Modelled</v>
          </cell>
          <cell r="Y88" t="str">
            <v>N/A</v>
          </cell>
          <cell r="AA88">
            <v>0</v>
          </cell>
          <cell r="AB88">
            <v>0</v>
          </cell>
          <cell r="AC88">
            <v>0</v>
          </cell>
          <cell r="AD88">
            <v>0</v>
          </cell>
          <cell r="AE88">
            <v>0</v>
          </cell>
          <cell r="AF88">
            <v>0</v>
          </cell>
          <cell r="AG88">
            <v>0</v>
          </cell>
          <cell r="AH88">
            <v>0</v>
          </cell>
          <cell r="AI88">
            <v>0</v>
          </cell>
          <cell r="AJ88">
            <v>0</v>
          </cell>
          <cell r="AK88">
            <v>0</v>
          </cell>
          <cell r="AM88">
            <v>0</v>
          </cell>
          <cell r="AN88">
            <v>0</v>
          </cell>
          <cell r="AO88">
            <v>0</v>
          </cell>
          <cell r="AP88">
            <v>0</v>
          </cell>
          <cell r="AQ88">
            <v>0</v>
          </cell>
          <cell r="AR88">
            <v>0</v>
          </cell>
          <cell r="AS88">
            <v>0</v>
          </cell>
          <cell r="AT88">
            <v>0</v>
          </cell>
          <cell r="AU88">
            <v>0</v>
          </cell>
          <cell r="AV88">
            <v>0</v>
          </cell>
          <cell r="AW88">
            <v>0</v>
          </cell>
        </row>
        <row r="89">
          <cell r="A89" t="str">
            <v>108356/FO/2015/N2</v>
          </cell>
          <cell r="B89" t="str">
            <v>1468 Ashton Old Road</v>
          </cell>
          <cell r="C89" t="str">
            <v>Residential</v>
          </cell>
          <cell r="D89" t="str">
            <v>Land Supply 2018</v>
          </cell>
          <cell r="E89">
            <v>1.87587E-2</v>
          </cell>
          <cell r="F89">
            <v>0</v>
          </cell>
          <cell r="G89">
            <v>0</v>
          </cell>
          <cell r="H89">
            <v>0</v>
          </cell>
          <cell r="I89">
            <v>1.87587E-2</v>
          </cell>
          <cell r="J89">
            <v>0</v>
          </cell>
          <cell r="K89">
            <v>0</v>
          </cell>
          <cell r="L89">
            <v>0</v>
          </cell>
          <cell r="M89">
            <v>100</v>
          </cell>
          <cell r="O89">
            <v>0</v>
          </cell>
          <cell r="Q89">
            <v>0</v>
          </cell>
          <cell r="R89">
            <v>0</v>
          </cell>
          <cell r="S89">
            <v>0</v>
          </cell>
          <cell r="T89">
            <v>0</v>
          </cell>
          <cell r="U89">
            <v>0</v>
          </cell>
          <cell r="V89">
            <v>0</v>
          </cell>
          <cell r="W89">
            <v>0</v>
          </cell>
          <cell r="X89" t="str">
            <v>Not Modelled</v>
          </cell>
          <cell r="Y89" t="str">
            <v>N/A</v>
          </cell>
          <cell r="AA89">
            <v>0</v>
          </cell>
          <cell r="AB89">
            <v>0</v>
          </cell>
          <cell r="AC89">
            <v>0</v>
          </cell>
          <cell r="AD89">
            <v>0</v>
          </cell>
          <cell r="AE89">
            <v>0</v>
          </cell>
          <cell r="AF89">
            <v>0</v>
          </cell>
          <cell r="AG89">
            <v>0</v>
          </cell>
          <cell r="AH89">
            <v>0</v>
          </cell>
          <cell r="AI89">
            <v>0</v>
          </cell>
          <cell r="AJ89">
            <v>0</v>
          </cell>
          <cell r="AK89">
            <v>0</v>
          </cell>
          <cell r="AM89">
            <v>0</v>
          </cell>
          <cell r="AN89">
            <v>0</v>
          </cell>
          <cell r="AO89">
            <v>0</v>
          </cell>
          <cell r="AP89">
            <v>0</v>
          </cell>
          <cell r="AQ89">
            <v>0</v>
          </cell>
          <cell r="AR89">
            <v>0</v>
          </cell>
          <cell r="AS89">
            <v>0</v>
          </cell>
          <cell r="AT89">
            <v>0</v>
          </cell>
          <cell r="AU89">
            <v>0</v>
          </cell>
          <cell r="AV89">
            <v>0</v>
          </cell>
          <cell r="AW89">
            <v>0</v>
          </cell>
        </row>
        <row r="90">
          <cell r="A90" t="str">
            <v>108469/FO/2015/N1</v>
          </cell>
          <cell r="B90" t="str">
            <v>6 Loom Street Ancoats</v>
          </cell>
          <cell r="C90" t="str">
            <v>Residential</v>
          </cell>
          <cell r="D90" t="str">
            <v>Land Supply 2018</v>
          </cell>
          <cell r="E90">
            <v>5.5797499999999996E-3</v>
          </cell>
          <cell r="F90">
            <v>0</v>
          </cell>
          <cell r="G90">
            <v>0</v>
          </cell>
          <cell r="H90">
            <v>0</v>
          </cell>
          <cell r="I90">
            <v>5.5797499999999996E-3</v>
          </cell>
          <cell r="J90">
            <v>0</v>
          </cell>
          <cell r="K90">
            <v>0</v>
          </cell>
          <cell r="L90">
            <v>0</v>
          </cell>
          <cell r="M90">
            <v>100</v>
          </cell>
          <cell r="O90">
            <v>0</v>
          </cell>
          <cell r="Q90">
            <v>0</v>
          </cell>
          <cell r="R90">
            <v>0</v>
          </cell>
          <cell r="S90">
            <v>0</v>
          </cell>
          <cell r="T90">
            <v>0</v>
          </cell>
          <cell r="U90">
            <v>0</v>
          </cell>
          <cell r="V90">
            <v>0</v>
          </cell>
          <cell r="W90">
            <v>0</v>
          </cell>
          <cell r="X90" t="str">
            <v>Not Modelled</v>
          </cell>
          <cell r="Y90" t="str">
            <v>N/A</v>
          </cell>
          <cell r="AA90">
            <v>0</v>
          </cell>
          <cell r="AB90">
            <v>0</v>
          </cell>
          <cell r="AC90">
            <v>0</v>
          </cell>
          <cell r="AD90">
            <v>0</v>
          </cell>
          <cell r="AE90">
            <v>0</v>
          </cell>
          <cell r="AF90">
            <v>0</v>
          </cell>
          <cell r="AG90">
            <v>0</v>
          </cell>
          <cell r="AH90">
            <v>0</v>
          </cell>
          <cell r="AI90">
            <v>0</v>
          </cell>
          <cell r="AJ90">
            <v>0</v>
          </cell>
          <cell r="AK90">
            <v>0</v>
          </cell>
          <cell r="AM90">
            <v>0</v>
          </cell>
          <cell r="AN90">
            <v>0</v>
          </cell>
          <cell r="AO90">
            <v>0</v>
          </cell>
          <cell r="AP90">
            <v>0</v>
          </cell>
          <cell r="AQ90">
            <v>0</v>
          </cell>
          <cell r="AR90">
            <v>0</v>
          </cell>
          <cell r="AS90">
            <v>0</v>
          </cell>
          <cell r="AT90">
            <v>0</v>
          </cell>
          <cell r="AU90">
            <v>0</v>
          </cell>
          <cell r="AV90">
            <v>0</v>
          </cell>
          <cell r="AW90">
            <v>0</v>
          </cell>
        </row>
        <row r="91">
          <cell r="A91" t="str">
            <v>108482/FO/2015/N1</v>
          </cell>
          <cell r="B91" t="str">
            <v>Land At The Site Of The Former St Lukes School Sawley Road Miles Platting</v>
          </cell>
          <cell r="C91" t="str">
            <v>Residential</v>
          </cell>
          <cell r="D91" t="str">
            <v>Land Supply 2018</v>
          </cell>
          <cell r="E91">
            <v>0.33268399999999998</v>
          </cell>
          <cell r="F91">
            <v>0</v>
          </cell>
          <cell r="G91">
            <v>0</v>
          </cell>
          <cell r="H91">
            <v>0</v>
          </cell>
          <cell r="I91">
            <v>0.33268399999999998</v>
          </cell>
          <cell r="J91">
            <v>0</v>
          </cell>
          <cell r="K91">
            <v>0</v>
          </cell>
          <cell r="L91">
            <v>0</v>
          </cell>
          <cell r="M91">
            <v>100</v>
          </cell>
          <cell r="O91">
            <v>2.5230300000000001E-2</v>
          </cell>
          <cell r="Q91">
            <v>0</v>
          </cell>
          <cell r="R91">
            <v>0</v>
          </cell>
          <cell r="S91">
            <v>7.5838633658366499</v>
          </cell>
          <cell r="T91">
            <v>0</v>
          </cell>
          <cell r="U91">
            <v>0</v>
          </cell>
          <cell r="V91">
            <v>0</v>
          </cell>
          <cell r="W91">
            <v>0</v>
          </cell>
          <cell r="X91" t="str">
            <v>Not Modelled</v>
          </cell>
          <cell r="Y91" t="str">
            <v>N/A</v>
          </cell>
          <cell r="AA91">
            <v>0</v>
          </cell>
          <cell r="AB91">
            <v>0</v>
          </cell>
          <cell r="AC91">
            <v>0</v>
          </cell>
          <cell r="AD91">
            <v>0</v>
          </cell>
          <cell r="AE91">
            <v>0</v>
          </cell>
          <cell r="AF91">
            <v>0</v>
          </cell>
          <cell r="AG91">
            <v>0</v>
          </cell>
          <cell r="AH91">
            <v>0</v>
          </cell>
          <cell r="AI91">
            <v>0.33268382000199997</v>
          </cell>
          <cell r="AJ91">
            <v>0</v>
          </cell>
          <cell r="AK91">
            <v>0</v>
          </cell>
          <cell r="AM91">
            <v>0</v>
          </cell>
          <cell r="AN91">
            <v>0</v>
          </cell>
          <cell r="AO91">
            <v>0</v>
          </cell>
          <cell r="AP91">
            <v>0</v>
          </cell>
          <cell r="AQ91">
            <v>0</v>
          </cell>
          <cell r="AR91">
            <v>0</v>
          </cell>
          <cell r="AS91">
            <v>0</v>
          </cell>
          <cell r="AT91">
            <v>0</v>
          </cell>
          <cell r="AU91">
            <v>99.999945895203851</v>
          </cell>
          <cell r="AV91">
            <v>0</v>
          </cell>
          <cell r="AW91">
            <v>0</v>
          </cell>
        </row>
        <row r="92">
          <cell r="A92" t="str">
            <v>108614/FO/2015/N1</v>
          </cell>
          <cell r="B92" t="str">
            <v>New Islington Road Ancoats</v>
          </cell>
          <cell r="C92" t="str">
            <v>Residential</v>
          </cell>
          <cell r="D92" t="str">
            <v>Land Supply 2018</v>
          </cell>
          <cell r="E92">
            <v>3.5557600000000002E-2</v>
          </cell>
          <cell r="F92">
            <v>0</v>
          </cell>
          <cell r="G92">
            <v>0</v>
          </cell>
          <cell r="H92">
            <v>0</v>
          </cell>
          <cell r="I92">
            <v>3.5557600000000002E-2</v>
          </cell>
          <cell r="J92">
            <v>0</v>
          </cell>
          <cell r="K92">
            <v>0</v>
          </cell>
          <cell r="L92">
            <v>0</v>
          </cell>
          <cell r="M92">
            <v>100</v>
          </cell>
          <cell r="O92">
            <v>0</v>
          </cell>
          <cell r="Q92">
            <v>0</v>
          </cell>
          <cell r="R92">
            <v>0</v>
          </cell>
          <cell r="S92">
            <v>0</v>
          </cell>
          <cell r="T92">
            <v>0</v>
          </cell>
          <cell r="U92">
            <v>0</v>
          </cell>
          <cell r="V92">
            <v>0</v>
          </cell>
          <cell r="W92">
            <v>0</v>
          </cell>
          <cell r="X92" t="str">
            <v>Not Modelled</v>
          </cell>
          <cell r="Y92" t="str">
            <v>N/A</v>
          </cell>
          <cell r="AA92">
            <v>0</v>
          </cell>
          <cell r="AB92">
            <v>0</v>
          </cell>
          <cell r="AC92">
            <v>0</v>
          </cell>
          <cell r="AD92">
            <v>0</v>
          </cell>
          <cell r="AE92">
            <v>0</v>
          </cell>
          <cell r="AF92">
            <v>0</v>
          </cell>
          <cell r="AG92">
            <v>0</v>
          </cell>
          <cell r="AH92">
            <v>0</v>
          </cell>
          <cell r="AI92">
            <v>3.5557589998000003E-2</v>
          </cell>
          <cell r="AJ92">
            <v>0</v>
          </cell>
          <cell r="AK92">
            <v>0</v>
          </cell>
          <cell r="AM92">
            <v>0</v>
          </cell>
          <cell r="AN92">
            <v>0</v>
          </cell>
          <cell r="AO92">
            <v>0</v>
          </cell>
          <cell r="AP92">
            <v>0</v>
          </cell>
          <cell r="AQ92">
            <v>0</v>
          </cell>
          <cell r="AR92">
            <v>0</v>
          </cell>
          <cell r="AS92">
            <v>0</v>
          </cell>
          <cell r="AT92">
            <v>0</v>
          </cell>
          <cell r="AU92">
            <v>99.999971870992425</v>
          </cell>
          <cell r="AV92">
            <v>0</v>
          </cell>
          <cell r="AW92">
            <v>0</v>
          </cell>
        </row>
        <row r="93">
          <cell r="A93" t="str">
            <v>108824/P3JPA/2015/C1</v>
          </cell>
          <cell r="B93" t="str">
            <v>8-14 St Anns Square Manchester</v>
          </cell>
          <cell r="C93" t="str">
            <v>Residential</v>
          </cell>
          <cell r="D93" t="str">
            <v>Land Supply 2018</v>
          </cell>
          <cell r="E93">
            <v>8.3527400000000002E-2</v>
          </cell>
          <cell r="F93">
            <v>0</v>
          </cell>
          <cell r="G93">
            <v>0</v>
          </cell>
          <cell r="H93">
            <v>0</v>
          </cell>
          <cell r="I93">
            <v>8.3527400000000002E-2</v>
          </cell>
          <cell r="J93">
            <v>0</v>
          </cell>
          <cell r="K93">
            <v>0</v>
          </cell>
          <cell r="L93">
            <v>0</v>
          </cell>
          <cell r="M93">
            <v>100</v>
          </cell>
          <cell r="O93">
            <v>2.6608082886399999E-6</v>
          </cell>
          <cell r="Q93">
            <v>2.6608082886399999E-6</v>
          </cell>
          <cell r="R93">
            <v>0</v>
          </cell>
          <cell r="S93">
            <v>3.1855514341880631E-3</v>
          </cell>
          <cell r="T93">
            <v>3.1855514341880631E-3</v>
          </cell>
          <cell r="U93">
            <v>0</v>
          </cell>
          <cell r="V93">
            <v>0</v>
          </cell>
          <cell r="W93">
            <v>0</v>
          </cell>
          <cell r="X93" t="str">
            <v>Not Modelled</v>
          </cell>
          <cell r="Y93" t="str">
            <v>N/A</v>
          </cell>
          <cell r="AA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cell r="AR93">
            <v>0</v>
          </cell>
          <cell r="AS93">
            <v>0</v>
          </cell>
          <cell r="AT93">
            <v>0</v>
          </cell>
          <cell r="AU93">
            <v>0</v>
          </cell>
          <cell r="AV93">
            <v>0</v>
          </cell>
          <cell r="AW93">
            <v>0</v>
          </cell>
        </row>
        <row r="94">
          <cell r="A94" t="str">
            <v>108835/FO/2015/S1</v>
          </cell>
          <cell r="B94" t="str">
            <v>1 Rippingham Road Withington</v>
          </cell>
          <cell r="C94" t="str">
            <v>Residential</v>
          </cell>
          <cell r="D94" t="str">
            <v>Land Supply 2018</v>
          </cell>
          <cell r="E94">
            <v>6.4936500000000001E-3</v>
          </cell>
          <cell r="F94">
            <v>0</v>
          </cell>
          <cell r="G94">
            <v>3.8601900006899999E-5</v>
          </cell>
          <cell r="H94">
            <v>0</v>
          </cell>
          <cell r="I94">
            <v>6.4550480999931003E-3</v>
          </cell>
          <cell r="J94">
            <v>0</v>
          </cell>
          <cell r="K94">
            <v>0.59445612262594993</v>
          </cell>
          <cell r="L94">
            <v>0</v>
          </cell>
          <cell r="M94">
            <v>99.405543877374043</v>
          </cell>
          <cell r="O94">
            <v>2.5375400000000002E-4</v>
          </cell>
          <cell r="Q94">
            <v>0</v>
          </cell>
          <cell r="R94">
            <v>0</v>
          </cell>
          <cell r="S94">
            <v>3.9077252392722124</v>
          </cell>
          <cell r="T94">
            <v>0</v>
          </cell>
          <cell r="U94">
            <v>0</v>
          </cell>
          <cell r="V94">
            <v>0</v>
          </cell>
          <cell r="W94">
            <v>0</v>
          </cell>
          <cell r="X94" t="str">
            <v>Not Modelled</v>
          </cell>
          <cell r="Y94" t="str">
            <v>N/A</v>
          </cell>
          <cell r="AA94">
            <v>0</v>
          </cell>
          <cell r="AB94">
            <v>0</v>
          </cell>
          <cell r="AC94">
            <v>0</v>
          </cell>
          <cell r="AD94">
            <v>0</v>
          </cell>
          <cell r="AE94">
            <v>0</v>
          </cell>
          <cell r="AF94">
            <v>0</v>
          </cell>
          <cell r="AG94">
            <v>0</v>
          </cell>
          <cell r="AH94">
            <v>0</v>
          </cell>
          <cell r="AI94">
            <v>0</v>
          </cell>
          <cell r="AJ94">
            <v>0</v>
          </cell>
          <cell r="AK94">
            <v>0</v>
          </cell>
          <cell r="AM94">
            <v>0</v>
          </cell>
          <cell r="AN94">
            <v>0</v>
          </cell>
          <cell r="AO94">
            <v>0</v>
          </cell>
          <cell r="AP94">
            <v>0</v>
          </cell>
          <cell r="AQ94">
            <v>0</v>
          </cell>
          <cell r="AR94">
            <v>0</v>
          </cell>
          <cell r="AS94">
            <v>0</v>
          </cell>
          <cell r="AT94">
            <v>0</v>
          </cell>
          <cell r="AU94">
            <v>0</v>
          </cell>
          <cell r="AV94">
            <v>0</v>
          </cell>
          <cell r="AW94">
            <v>0</v>
          </cell>
        </row>
        <row r="95">
          <cell r="A95" t="str">
            <v>108836 / 106074</v>
          </cell>
          <cell r="B95" t="str">
            <v>Land adj to Garibaldi Inn, Lees Street, Gorton</v>
          </cell>
          <cell r="C95" t="str">
            <v>Residential</v>
          </cell>
          <cell r="D95" t="str">
            <v>Land Supply 2018</v>
          </cell>
          <cell r="E95">
            <v>5.0002999999999999E-2</v>
          </cell>
          <cell r="F95">
            <v>0</v>
          </cell>
          <cell r="G95">
            <v>0</v>
          </cell>
          <cell r="H95">
            <v>0</v>
          </cell>
          <cell r="I95">
            <v>5.0002999999999999E-2</v>
          </cell>
          <cell r="J95">
            <v>0</v>
          </cell>
          <cell r="K95">
            <v>0</v>
          </cell>
          <cell r="L95">
            <v>0</v>
          </cell>
          <cell r="M95">
            <v>100</v>
          </cell>
          <cell r="O95">
            <v>0</v>
          </cell>
          <cell r="Q95">
            <v>0</v>
          </cell>
          <cell r="R95">
            <v>0</v>
          </cell>
          <cell r="S95">
            <v>0</v>
          </cell>
          <cell r="T95">
            <v>0</v>
          </cell>
          <cell r="U95">
            <v>0</v>
          </cell>
          <cell r="V95">
            <v>0</v>
          </cell>
          <cell r="W95">
            <v>0</v>
          </cell>
          <cell r="X95" t="str">
            <v>Not Modelled</v>
          </cell>
          <cell r="Y95" t="str">
            <v>N/A</v>
          </cell>
          <cell r="AA95">
            <v>0</v>
          </cell>
          <cell r="AB95">
            <v>0</v>
          </cell>
          <cell r="AC95">
            <v>0</v>
          </cell>
          <cell r="AD95">
            <v>0</v>
          </cell>
          <cell r="AE95">
            <v>0</v>
          </cell>
          <cell r="AF95">
            <v>0</v>
          </cell>
          <cell r="AG95">
            <v>0</v>
          </cell>
          <cell r="AH95">
            <v>0</v>
          </cell>
          <cell r="AI95">
            <v>0</v>
          </cell>
          <cell r="AJ95">
            <v>0</v>
          </cell>
          <cell r="AK95">
            <v>0</v>
          </cell>
          <cell r="AM95">
            <v>0</v>
          </cell>
          <cell r="AN95">
            <v>0</v>
          </cell>
          <cell r="AO95">
            <v>0</v>
          </cell>
          <cell r="AP95">
            <v>0</v>
          </cell>
          <cell r="AQ95">
            <v>0</v>
          </cell>
          <cell r="AR95">
            <v>0</v>
          </cell>
          <cell r="AS95">
            <v>0</v>
          </cell>
          <cell r="AT95">
            <v>0</v>
          </cell>
          <cell r="AU95">
            <v>0</v>
          </cell>
          <cell r="AV95">
            <v>0</v>
          </cell>
          <cell r="AW95">
            <v>0</v>
          </cell>
        </row>
        <row r="96">
          <cell r="A96" t="str">
            <v>108903/OO/2015/N2 / 095102</v>
          </cell>
          <cell r="B96" t="str">
            <v>Edge La Business Ctr, Fairfield Rd, Hr Openshw</v>
          </cell>
          <cell r="C96" t="str">
            <v>Residential</v>
          </cell>
          <cell r="D96" t="str">
            <v>Land Supply 2018</v>
          </cell>
          <cell r="E96">
            <v>4.4248000000000003</v>
          </cell>
          <cell r="F96">
            <v>0</v>
          </cell>
          <cell r="G96">
            <v>0</v>
          </cell>
          <cell r="H96">
            <v>0</v>
          </cell>
          <cell r="I96">
            <v>4.4248000000000003</v>
          </cell>
          <cell r="J96">
            <v>0</v>
          </cell>
          <cell r="K96">
            <v>0</v>
          </cell>
          <cell r="L96">
            <v>0</v>
          </cell>
          <cell r="M96">
            <v>100</v>
          </cell>
          <cell r="O96">
            <v>2.3599999999999999E-2</v>
          </cell>
          <cell r="Q96">
            <v>2.3599999999999999E-2</v>
          </cell>
          <cell r="R96">
            <v>0</v>
          </cell>
          <cell r="S96">
            <v>0.53335743988428852</v>
          </cell>
          <cell r="T96">
            <v>0.53335743988428852</v>
          </cell>
          <cell r="U96">
            <v>0</v>
          </cell>
          <cell r="V96">
            <v>0</v>
          </cell>
          <cell r="W96">
            <v>0</v>
          </cell>
          <cell r="X96" t="str">
            <v>Not Modelled</v>
          </cell>
          <cell r="Y96" t="str">
            <v>N/A</v>
          </cell>
          <cell r="AA96">
            <v>0</v>
          </cell>
          <cell r="AB96">
            <v>0</v>
          </cell>
          <cell r="AC96">
            <v>0</v>
          </cell>
          <cell r="AD96">
            <v>0</v>
          </cell>
          <cell r="AE96">
            <v>0</v>
          </cell>
          <cell r="AF96">
            <v>0</v>
          </cell>
          <cell r="AG96">
            <v>0</v>
          </cell>
          <cell r="AH96">
            <v>0</v>
          </cell>
          <cell r="AI96">
            <v>0.51216032415099999</v>
          </cell>
          <cell r="AJ96">
            <v>0</v>
          </cell>
          <cell r="AK96">
            <v>0</v>
          </cell>
          <cell r="AM96">
            <v>0</v>
          </cell>
          <cell r="AN96">
            <v>0</v>
          </cell>
          <cell r="AO96">
            <v>0</v>
          </cell>
          <cell r="AP96">
            <v>0</v>
          </cell>
          <cell r="AQ96">
            <v>0</v>
          </cell>
          <cell r="AR96">
            <v>0</v>
          </cell>
          <cell r="AS96">
            <v>0</v>
          </cell>
          <cell r="AT96">
            <v>0</v>
          </cell>
          <cell r="AU96">
            <v>11.574767766927318</v>
          </cell>
          <cell r="AV96">
            <v>0</v>
          </cell>
          <cell r="AW96">
            <v>0</v>
          </cell>
        </row>
        <row r="97">
          <cell r="A97" t="str">
            <v>108981/FO/2015/C1</v>
          </cell>
          <cell r="B97" t="str">
            <v>9 Chapel Walks</v>
          </cell>
          <cell r="C97" t="str">
            <v>Residential</v>
          </cell>
          <cell r="D97" t="str">
            <v>Land Supply 2018</v>
          </cell>
          <cell r="E97">
            <v>1.24999E-2</v>
          </cell>
          <cell r="F97">
            <v>0</v>
          </cell>
          <cell r="G97">
            <v>0</v>
          </cell>
          <cell r="H97">
            <v>0</v>
          </cell>
          <cell r="I97">
            <v>1.24999E-2</v>
          </cell>
          <cell r="J97">
            <v>0</v>
          </cell>
          <cell r="K97">
            <v>0</v>
          </cell>
          <cell r="L97">
            <v>0</v>
          </cell>
          <cell r="M97">
            <v>100</v>
          </cell>
          <cell r="O97">
            <v>0</v>
          </cell>
          <cell r="Q97">
            <v>0</v>
          </cell>
          <cell r="R97">
            <v>0</v>
          </cell>
          <cell r="S97">
            <v>0</v>
          </cell>
          <cell r="T97">
            <v>0</v>
          </cell>
          <cell r="U97">
            <v>0</v>
          </cell>
          <cell r="V97">
            <v>0</v>
          </cell>
          <cell r="W97">
            <v>0</v>
          </cell>
          <cell r="X97" t="str">
            <v>Not Modelled</v>
          </cell>
          <cell r="Y97" t="str">
            <v>N/A</v>
          </cell>
          <cell r="AA97">
            <v>0</v>
          </cell>
          <cell r="AB97">
            <v>0</v>
          </cell>
          <cell r="AC97">
            <v>0</v>
          </cell>
          <cell r="AD97">
            <v>0</v>
          </cell>
          <cell r="AE97">
            <v>0</v>
          </cell>
          <cell r="AF97">
            <v>0</v>
          </cell>
          <cell r="AG97">
            <v>0</v>
          </cell>
          <cell r="AH97">
            <v>0</v>
          </cell>
          <cell r="AI97">
            <v>0</v>
          </cell>
          <cell r="AJ97">
            <v>0</v>
          </cell>
          <cell r="AK97">
            <v>0</v>
          </cell>
          <cell r="AM97">
            <v>0</v>
          </cell>
          <cell r="AN97">
            <v>0</v>
          </cell>
          <cell r="AO97">
            <v>0</v>
          </cell>
          <cell r="AP97">
            <v>0</v>
          </cell>
          <cell r="AQ97">
            <v>0</v>
          </cell>
          <cell r="AR97">
            <v>0</v>
          </cell>
          <cell r="AS97">
            <v>0</v>
          </cell>
          <cell r="AT97">
            <v>0</v>
          </cell>
          <cell r="AU97">
            <v>0</v>
          </cell>
          <cell r="AV97">
            <v>0</v>
          </cell>
          <cell r="AW97">
            <v>0</v>
          </cell>
        </row>
        <row r="98">
          <cell r="A98" t="str">
            <v>108982/FO/2015/C1</v>
          </cell>
          <cell r="B98" t="str">
            <v>Tudor House 15 Chapel Walks</v>
          </cell>
          <cell r="C98" t="str">
            <v>Residential</v>
          </cell>
          <cell r="D98" t="str">
            <v>Land Supply 2018</v>
          </cell>
          <cell r="E98">
            <v>1.39236E-2</v>
          </cell>
          <cell r="F98">
            <v>0</v>
          </cell>
          <cell r="G98">
            <v>0</v>
          </cell>
          <cell r="H98">
            <v>0</v>
          </cell>
          <cell r="I98">
            <v>1.39236E-2</v>
          </cell>
          <cell r="J98">
            <v>0</v>
          </cell>
          <cell r="K98">
            <v>0</v>
          </cell>
          <cell r="L98">
            <v>0</v>
          </cell>
          <cell r="M98">
            <v>100</v>
          </cell>
          <cell r="O98">
            <v>0</v>
          </cell>
          <cell r="Q98">
            <v>0</v>
          </cell>
          <cell r="R98">
            <v>0</v>
          </cell>
          <cell r="S98">
            <v>0</v>
          </cell>
          <cell r="T98">
            <v>0</v>
          </cell>
          <cell r="U98">
            <v>0</v>
          </cell>
          <cell r="V98">
            <v>0</v>
          </cell>
          <cell r="W98">
            <v>0</v>
          </cell>
          <cell r="X98" t="str">
            <v>Not Modelled</v>
          </cell>
          <cell r="Y98" t="str">
            <v>N/A</v>
          </cell>
          <cell r="AA98">
            <v>0</v>
          </cell>
          <cell r="AB98">
            <v>0</v>
          </cell>
          <cell r="AC98">
            <v>0</v>
          </cell>
          <cell r="AD98">
            <v>0</v>
          </cell>
          <cell r="AE98">
            <v>0</v>
          </cell>
          <cell r="AF98">
            <v>0</v>
          </cell>
          <cell r="AG98">
            <v>0</v>
          </cell>
          <cell r="AH98">
            <v>0</v>
          </cell>
          <cell r="AI98">
            <v>0</v>
          </cell>
          <cell r="AJ98">
            <v>0</v>
          </cell>
          <cell r="AK98">
            <v>0</v>
          </cell>
          <cell r="AM98">
            <v>0</v>
          </cell>
          <cell r="AN98">
            <v>0</v>
          </cell>
          <cell r="AO98">
            <v>0</v>
          </cell>
          <cell r="AP98">
            <v>0</v>
          </cell>
          <cell r="AQ98">
            <v>0</v>
          </cell>
          <cell r="AR98">
            <v>0</v>
          </cell>
          <cell r="AS98">
            <v>0</v>
          </cell>
          <cell r="AT98">
            <v>0</v>
          </cell>
          <cell r="AU98">
            <v>0</v>
          </cell>
          <cell r="AV98">
            <v>0</v>
          </cell>
          <cell r="AW98">
            <v>0</v>
          </cell>
        </row>
        <row r="99">
          <cell r="A99" t="str">
            <v>109016/FU/2015/S2</v>
          </cell>
          <cell r="B99" t="str">
            <v>42 Atwood Road Didsbury</v>
          </cell>
          <cell r="C99" t="str">
            <v>Residential</v>
          </cell>
          <cell r="D99" t="str">
            <v>Land Supply 2018</v>
          </cell>
          <cell r="E99">
            <v>2.8960699999999999E-2</v>
          </cell>
          <cell r="F99">
            <v>0</v>
          </cell>
          <cell r="G99">
            <v>0</v>
          </cell>
          <cell r="H99">
            <v>0</v>
          </cell>
          <cell r="I99">
            <v>2.8960699999999999E-2</v>
          </cell>
          <cell r="J99">
            <v>0</v>
          </cell>
          <cell r="K99">
            <v>0</v>
          </cell>
          <cell r="L99">
            <v>0</v>
          </cell>
          <cell r="M99">
            <v>100</v>
          </cell>
          <cell r="O99">
            <v>0</v>
          </cell>
          <cell r="Q99">
            <v>0</v>
          </cell>
          <cell r="R99">
            <v>0</v>
          </cell>
          <cell r="S99">
            <v>0</v>
          </cell>
          <cell r="T99">
            <v>0</v>
          </cell>
          <cell r="U99">
            <v>0</v>
          </cell>
          <cell r="V99">
            <v>0</v>
          </cell>
          <cell r="W99">
            <v>0</v>
          </cell>
          <cell r="X99" t="str">
            <v>Not Modelled</v>
          </cell>
          <cell r="Y99" t="str">
            <v>N/A</v>
          </cell>
          <cell r="AA99">
            <v>0</v>
          </cell>
          <cell r="AB99">
            <v>0</v>
          </cell>
          <cell r="AC99">
            <v>0</v>
          </cell>
          <cell r="AD99">
            <v>0</v>
          </cell>
          <cell r="AE99">
            <v>0</v>
          </cell>
          <cell r="AF99">
            <v>0</v>
          </cell>
          <cell r="AG99">
            <v>0</v>
          </cell>
          <cell r="AH99">
            <v>0</v>
          </cell>
          <cell r="AI99">
            <v>0</v>
          </cell>
          <cell r="AJ99">
            <v>0</v>
          </cell>
          <cell r="AK99">
            <v>0</v>
          </cell>
          <cell r="AM99">
            <v>0</v>
          </cell>
          <cell r="AN99">
            <v>0</v>
          </cell>
          <cell r="AO99">
            <v>0</v>
          </cell>
          <cell r="AP99">
            <v>0</v>
          </cell>
          <cell r="AQ99">
            <v>0</v>
          </cell>
          <cell r="AR99">
            <v>0</v>
          </cell>
          <cell r="AS99">
            <v>0</v>
          </cell>
          <cell r="AT99">
            <v>0</v>
          </cell>
          <cell r="AU99">
            <v>0</v>
          </cell>
          <cell r="AV99">
            <v>0</v>
          </cell>
          <cell r="AW99">
            <v>0</v>
          </cell>
        </row>
        <row r="100">
          <cell r="A100" t="str">
            <v>109018/FO/2015/N2</v>
          </cell>
          <cell r="B100" t="str">
            <v>6 Northmoor Road Longsight</v>
          </cell>
          <cell r="C100" t="str">
            <v>Residential</v>
          </cell>
          <cell r="D100" t="str">
            <v>Land Supply 2018</v>
          </cell>
          <cell r="E100">
            <v>1.6949499999999999E-2</v>
          </cell>
          <cell r="F100">
            <v>0</v>
          </cell>
          <cell r="G100">
            <v>0</v>
          </cell>
          <cell r="H100">
            <v>0</v>
          </cell>
          <cell r="I100">
            <v>1.6949499999999999E-2</v>
          </cell>
          <cell r="J100">
            <v>0</v>
          </cell>
          <cell r="K100">
            <v>0</v>
          </cell>
          <cell r="L100">
            <v>0</v>
          </cell>
          <cell r="M100">
            <v>100</v>
          </cell>
          <cell r="O100">
            <v>0</v>
          </cell>
          <cell r="Q100">
            <v>0</v>
          </cell>
          <cell r="R100">
            <v>0</v>
          </cell>
          <cell r="S100">
            <v>0</v>
          </cell>
          <cell r="T100">
            <v>0</v>
          </cell>
          <cell r="U100">
            <v>0</v>
          </cell>
          <cell r="V100">
            <v>0</v>
          </cell>
          <cell r="W100">
            <v>0</v>
          </cell>
          <cell r="X100" t="str">
            <v>Not Modelled</v>
          </cell>
          <cell r="Y100" t="str">
            <v>N/A</v>
          </cell>
          <cell r="AA100">
            <v>0</v>
          </cell>
          <cell r="AB100">
            <v>0</v>
          </cell>
          <cell r="AC100">
            <v>0</v>
          </cell>
          <cell r="AD100">
            <v>0</v>
          </cell>
          <cell r="AE100">
            <v>0</v>
          </cell>
          <cell r="AF100">
            <v>0</v>
          </cell>
          <cell r="AG100">
            <v>0</v>
          </cell>
          <cell r="AH100">
            <v>0</v>
          </cell>
          <cell r="AI100">
            <v>0</v>
          </cell>
          <cell r="AJ100">
            <v>0</v>
          </cell>
          <cell r="AK100">
            <v>0</v>
          </cell>
          <cell r="AM100">
            <v>0</v>
          </cell>
          <cell r="AN100">
            <v>0</v>
          </cell>
          <cell r="AO100">
            <v>0</v>
          </cell>
          <cell r="AP100">
            <v>0</v>
          </cell>
          <cell r="AQ100">
            <v>0</v>
          </cell>
          <cell r="AR100">
            <v>0</v>
          </cell>
          <cell r="AS100">
            <v>0</v>
          </cell>
          <cell r="AT100">
            <v>0</v>
          </cell>
          <cell r="AU100">
            <v>0</v>
          </cell>
          <cell r="AV100">
            <v>0</v>
          </cell>
          <cell r="AW100">
            <v>0</v>
          </cell>
        </row>
        <row r="101">
          <cell r="A101" t="str">
            <v>109106/PIAPA/2015/S2</v>
          </cell>
          <cell r="B101" t="str">
            <v>206 Mauldeth Road Burnage</v>
          </cell>
          <cell r="C101" t="str">
            <v>Residential</v>
          </cell>
          <cell r="D101" t="str">
            <v>Land Supply 2018</v>
          </cell>
          <cell r="E101">
            <v>9.6271099999999995E-3</v>
          </cell>
          <cell r="F101">
            <v>0</v>
          </cell>
          <cell r="G101">
            <v>0</v>
          </cell>
          <cell r="H101">
            <v>0</v>
          </cell>
          <cell r="I101">
            <v>9.6271099999999995E-3</v>
          </cell>
          <cell r="J101">
            <v>0</v>
          </cell>
          <cell r="K101">
            <v>0</v>
          </cell>
          <cell r="L101">
            <v>0</v>
          </cell>
          <cell r="M101">
            <v>100</v>
          </cell>
          <cell r="O101">
            <v>0</v>
          </cell>
          <cell r="Q101">
            <v>0</v>
          </cell>
          <cell r="R101">
            <v>0</v>
          </cell>
          <cell r="S101">
            <v>0</v>
          </cell>
          <cell r="T101">
            <v>0</v>
          </cell>
          <cell r="U101">
            <v>0</v>
          </cell>
          <cell r="V101">
            <v>0</v>
          </cell>
          <cell r="W101">
            <v>0</v>
          </cell>
          <cell r="X101" t="str">
            <v>Not Modelled</v>
          </cell>
          <cell r="Y101" t="str">
            <v>N/A</v>
          </cell>
          <cell r="AA101">
            <v>0</v>
          </cell>
          <cell r="AB101">
            <v>0</v>
          </cell>
          <cell r="AC101">
            <v>0</v>
          </cell>
          <cell r="AD101">
            <v>0</v>
          </cell>
          <cell r="AE101">
            <v>0</v>
          </cell>
          <cell r="AF101">
            <v>0</v>
          </cell>
          <cell r="AG101">
            <v>0</v>
          </cell>
          <cell r="AH101">
            <v>0</v>
          </cell>
          <cell r="AI101">
            <v>0</v>
          </cell>
          <cell r="AJ101">
            <v>0</v>
          </cell>
          <cell r="AK101">
            <v>0</v>
          </cell>
          <cell r="AM101">
            <v>0</v>
          </cell>
          <cell r="AN101">
            <v>0</v>
          </cell>
          <cell r="AO101">
            <v>0</v>
          </cell>
          <cell r="AP101">
            <v>0</v>
          </cell>
          <cell r="AQ101">
            <v>0</v>
          </cell>
          <cell r="AR101">
            <v>0</v>
          </cell>
          <cell r="AS101">
            <v>0</v>
          </cell>
          <cell r="AT101">
            <v>0</v>
          </cell>
          <cell r="AU101">
            <v>0</v>
          </cell>
          <cell r="AV101">
            <v>0</v>
          </cell>
          <cell r="AW101">
            <v>0</v>
          </cell>
        </row>
        <row r="102">
          <cell r="A102" t="str">
            <v>109161/FO/2015/C1</v>
          </cell>
          <cell r="B102" t="str">
            <v>11 York Street Manchester</v>
          </cell>
          <cell r="C102" t="str">
            <v>Offices</v>
          </cell>
          <cell r="D102" t="str">
            <v>Land Supply 2018</v>
          </cell>
          <cell r="E102">
            <v>0.18280299999999999</v>
          </cell>
          <cell r="F102">
            <v>0</v>
          </cell>
          <cell r="G102">
            <v>0</v>
          </cell>
          <cell r="H102">
            <v>0</v>
          </cell>
          <cell r="I102">
            <v>0.18280299999999999</v>
          </cell>
          <cell r="J102">
            <v>0</v>
          </cell>
          <cell r="K102">
            <v>0</v>
          </cell>
          <cell r="L102">
            <v>0</v>
          </cell>
          <cell r="M102">
            <v>100</v>
          </cell>
          <cell r="O102">
            <v>5.6981700000000002E-4</v>
          </cell>
          <cell r="Q102">
            <v>0</v>
          </cell>
          <cell r="R102">
            <v>0</v>
          </cell>
          <cell r="S102">
            <v>0.31171096754429634</v>
          </cell>
          <cell r="T102">
            <v>0</v>
          </cell>
          <cell r="U102">
            <v>0</v>
          </cell>
          <cell r="V102">
            <v>0</v>
          </cell>
          <cell r="W102">
            <v>0</v>
          </cell>
          <cell r="X102" t="str">
            <v>Not Modelled</v>
          </cell>
          <cell r="Y102" t="str">
            <v>N/A</v>
          </cell>
          <cell r="AA102">
            <v>0</v>
          </cell>
          <cell r="AB102">
            <v>0</v>
          </cell>
          <cell r="AC102">
            <v>0</v>
          </cell>
          <cell r="AD102">
            <v>0</v>
          </cell>
          <cell r="AE102">
            <v>0</v>
          </cell>
          <cell r="AF102">
            <v>0</v>
          </cell>
          <cell r="AG102">
            <v>0</v>
          </cell>
          <cell r="AH102">
            <v>0</v>
          </cell>
          <cell r="AI102">
            <v>0</v>
          </cell>
          <cell r="AJ102">
            <v>0</v>
          </cell>
          <cell r="AK102">
            <v>0</v>
          </cell>
          <cell r="AM102">
            <v>0</v>
          </cell>
          <cell r="AN102">
            <v>0</v>
          </cell>
          <cell r="AO102">
            <v>0</v>
          </cell>
          <cell r="AP102">
            <v>0</v>
          </cell>
          <cell r="AQ102">
            <v>0</v>
          </cell>
          <cell r="AR102">
            <v>0</v>
          </cell>
          <cell r="AS102">
            <v>0</v>
          </cell>
          <cell r="AT102">
            <v>0</v>
          </cell>
          <cell r="AU102">
            <v>0</v>
          </cell>
          <cell r="AV102">
            <v>0</v>
          </cell>
          <cell r="AW102">
            <v>0</v>
          </cell>
        </row>
        <row r="103">
          <cell r="A103" t="str">
            <v>109234/FO/2015/C1</v>
          </cell>
          <cell r="B103" t="str">
            <v>31 Liverpool Road</v>
          </cell>
          <cell r="C103" t="str">
            <v>Residential</v>
          </cell>
          <cell r="D103" t="str">
            <v>Land Supply 2018</v>
          </cell>
          <cell r="E103">
            <v>4.0256700000000003E-3</v>
          </cell>
          <cell r="F103">
            <v>0</v>
          </cell>
          <cell r="G103">
            <v>0</v>
          </cell>
          <cell r="H103">
            <v>0</v>
          </cell>
          <cell r="I103">
            <v>4.0256700000000003E-3</v>
          </cell>
          <cell r="J103">
            <v>0</v>
          </cell>
          <cell r="K103">
            <v>0</v>
          </cell>
          <cell r="L103">
            <v>0</v>
          </cell>
          <cell r="M103">
            <v>100</v>
          </cell>
          <cell r="O103">
            <v>0</v>
          </cell>
          <cell r="Q103">
            <v>0</v>
          </cell>
          <cell r="R103">
            <v>0</v>
          </cell>
          <cell r="S103">
            <v>0</v>
          </cell>
          <cell r="T103">
            <v>0</v>
          </cell>
          <cell r="U103">
            <v>0</v>
          </cell>
          <cell r="V103">
            <v>0</v>
          </cell>
          <cell r="W103">
            <v>0</v>
          </cell>
          <cell r="X103" t="str">
            <v>Not Modelled</v>
          </cell>
          <cell r="Y103" t="str">
            <v>N/A</v>
          </cell>
          <cell r="AA103">
            <v>0</v>
          </cell>
          <cell r="AB103">
            <v>0</v>
          </cell>
          <cell r="AC103">
            <v>0</v>
          </cell>
          <cell r="AD103">
            <v>0</v>
          </cell>
          <cell r="AE103">
            <v>0</v>
          </cell>
          <cell r="AF103">
            <v>0</v>
          </cell>
          <cell r="AG103">
            <v>0</v>
          </cell>
          <cell r="AH103">
            <v>0</v>
          </cell>
          <cell r="AI103">
            <v>4.0256700000299997E-3</v>
          </cell>
          <cell r="AJ103">
            <v>0</v>
          </cell>
          <cell r="AK103">
            <v>0</v>
          </cell>
          <cell r="AM103">
            <v>0</v>
          </cell>
          <cell r="AN103">
            <v>0</v>
          </cell>
          <cell r="AO103">
            <v>0</v>
          </cell>
          <cell r="AP103">
            <v>0</v>
          </cell>
          <cell r="AQ103">
            <v>0</v>
          </cell>
          <cell r="AR103">
            <v>0</v>
          </cell>
          <cell r="AS103">
            <v>0</v>
          </cell>
          <cell r="AT103">
            <v>0</v>
          </cell>
          <cell r="AU103">
            <v>100.0000000007452</v>
          </cell>
          <cell r="AV103">
            <v>0</v>
          </cell>
          <cell r="AW103">
            <v>0</v>
          </cell>
        </row>
        <row r="104">
          <cell r="A104" t="str">
            <v>109241/FO/2015/C1</v>
          </cell>
          <cell r="B104" t="str">
            <v>Bonded Warehouse Grape Street</v>
          </cell>
          <cell r="C104" t="str">
            <v>Offices</v>
          </cell>
          <cell r="D104" t="str">
            <v>Land Supply 2018</v>
          </cell>
          <cell r="E104">
            <v>0.72255899999999995</v>
          </cell>
          <cell r="F104">
            <v>0</v>
          </cell>
          <cell r="G104">
            <v>0</v>
          </cell>
          <cell r="H104">
            <v>7.8620548323800003E-3</v>
          </cell>
          <cell r="I104">
            <v>0.71469694516761995</v>
          </cell>
          <cell r="J104">
            <v>0</v>
          </cell>
          <cell r="K104">
            <v>0</v>
          </cell>
          <cell r="L104">
            <v>1.0880848252364168</v>
          </cell>
          <cell r="M104">
            <v>98.911915174763593</v>
          </cell>
          <cell r="O104">
            <v>3.5191500000279999E-2</v>
          </cell>
          <cell r="Q104">
            <v>8.1608000002799993E-3</v>
          </cell>
          <cell r="R104">
            <v>0</v>
          </cell>
          <cell r="S104">
            <v>4.8703981266969203</v>
          </cell>
          <cell r="T104">
            <v>1.1294302610970177</v>
          </cell>
          <cell r="U104">
            <v>0</v>
          </cell>
          <cell r="V104">
            <v>0.12580080504999999</v>
          </cell>
          <cell r="W104">
            <v>17.410454378119987</v>
          </cell>
          <cell r="X104" t="str">
            <v>Not Modelled</v>
          </cell>
          <cell r="Y104" t="str">
            <v>N/A</v>
          </cell>
          <cell r="AA104">
            <v>0</v>
          </cell>
          <cell r="AB104">
            <v>0</v>
          </cell>
          <cell r="AC104">
            <v>0</v>
          </cell>
          <cell r="AD104">
            <v>0</v>
          </cell>
          <cell r="AE104">
            <v>0</v>
          </cell>
          <cell r="AF104">
            <v>0</v>
          </cell>
          <cell r="AG104">
            <v>0</v>
          </cell>
          <cell r="AH104">
            <v>0</v>
          </cell>
          <cell r="AI104">
            <v>4.9324720583299999E-3</v>
          </cell>
          <cell r="AJ104">
            <v>0</v>
          </cell>
          <cell r="AK104">
            <v>0</v>
          </cell>
          <cell r="AM104">
            <v>0</v>
          </cell>
          <cell r="AN104">
            <v>0</v>
          </cell>
          <cell r="AO104">
            <v>0</v>
          </cell>
          <cell r="AP104">
            <v>0</v>
          </cell>
          <cell r="AQ104">
            <v>0</v>
          </cell>
          <cell r="AR104">
            <v>0</v>
          </cell>
          <cell r="AS104">
            <v>0</v>
          </cell>
          <cell r="AT104">
            <v>0</v>
          </cell>
          <cell r="AU104">
            <v>0.6826393496351163</v>
          </cell>
          <cell r="AV104">
            <v>0</v>
          </cell>
          <cell r="AW104">
            <v>0</v>
          </cell>
        </row>
        <row r="105">
          <cell r="A105" t="str">
            <v>109246/FO/2015/C1</v>
          </cell>
          <cell r="B105" t="str">
            <v>Granada House Atherton Street Manchester</v>
          </cell>
          <cell r="C105" t="str">
            <v>Offices</v>
          </cell>
          <cell r="D105" t="str">
            <v>Land Supply 2018</v>
          </cell>
          <cell r="E105">
            <v>2.3360300000000001</v>
          </cell>
          <cell r="F105">
            <v>0</v>
          </cell>
          <cell r="G105">
            <v>0</v>
          </cell>
          <cell r="H105">
            <v>0.71771068359599999</v>
          </cell>
          <cell r="I105">
            <v>1.618319316404</v>
          </cell>
          <cell r="J105">
            <v>0</v>
          </cell>
          <cell r="K105">
            <v>0</v>
          </cell>
          <cell r="L105">
            <v>30.723521684053711</v>
          </cell>
          <cell r="M105">
            <v>69.276478315946278</v>
          </cell>
          <cell r="O105">
            <v>0.14270793142914001</v>
          </cell>
          <cell r="Q105">
            <v>2.070793142914E-2</v>
          </cell>
          <cell r="R105">
            <v>5.44872676584E-3</v>
          </cell>
          <cell r="S105">
            <v>6.1089939525237265</v>
          </cell>
          <cell r="T105">
            <v>0.88645828303318031</v>
          </cell>
          <cell r="U105">
            <v>0.23324729416317425</v>
          </cell>
          <cell r="V105">
            <v>1.5132064899</v>
          </cell>
          <cell r="W105">
            <v>64.776843186945371</v>
          </cell>
          <cell r="X105" t="str">
            <v>Not Modelled</v>
          </cell>
          <cell r="Y105" t="str">
            <v>N/A</v>
          </cell>
          <cell r="AA105">
            <v>0</v>
          </cell>
          <cell r="AB105">
            <v>0</v>
          </cell>
          <cell r="AC105">
            <v>0</v>
          </cell>
          <cell r="AD105">
            <v>0</v>
          </cell>
          <cell r="AE105">
            <v>0</v>
          </cell>
          <cell r="AF105">
            <v>0</v>
          </cell>
          <cell r="AG105">
            <v>0</v>
          </cell>
          <cell r="AH105">
            <v>0</v>
          </cell>
          <cell r="AI105">
            <v>0</v>
          </cell>
          <cell r="AJ105">
            <v>0</v>
          </cell>
          <cell r="AK105">
            <v>0</v>
          </cell>
          <cell r="AM105">
            <v>0</v>
          </cell>
          <cell r="AN105">
            <v>0</v>
          </cell>
          <cell r="AO105">
            <v>0</v>
          </cell>
          <cell r="AP105">
            <v>0</v>
          </cell>
          <cell r="AQ105">
            <v>0</v>
          </cell>
          <cell r="AR105">
            <v>0</v>
          </cell>
          <cell r="AS105">
            <v>0</v>
          </cell>
          <cell r="AT105">
            <v>0</v>
          </cell>
          <cell r="AU105">
            <v>0</v>
          </cell>
          <cell r="AV105">
            <v>0</v>
          </cell>
          <cell r="AW105">
            <v>0</v>
          </cell>
        </row>
        <row r="106">
          <cell r="A106" t="str">
            <v>109304/FO/2015/S2</v>
          </cell>
          <cell r="B106" t="str">
            <v>Former Green End Pub, Mauldeth Road</v>
          </cell>
          <cell r="C106" t="str">
            <v>Residential</v>
          </cell>
          <cell r="D106" t="str">
            <v>Land Supply 2018</v>
          </cell>
          <cell r="E106">
            <v>0.37135600000000002</v>
          </cell>
          <cell r="F106">
            <v>0</v>
          </cell>
          <cell r="G106">
            <v>0</v>
          </cell>
          <cell r="H106">
            <v>0</v>
          </cell>
          <cell r="I106">
            <v>0.37135600000000002</v>
          </cell>
          <cell r="J106">
            <v>0</v>
          </cell>
          <cell r="K106">
            <v>0</v>
          </cell>
          <cell r="L106">
            <v>0</v>
          </cell>
          <cell r="M106">
            <v>100</v>
          </cell>
          <cell r="O106">
            <v>0</v>
          </cell>
          <cell r="Q106">
            <v>0</v>
          </cell>
          <cell r="R106">
            <v>0</v>
          </cell>
          <cell r="S106">
            <v>0</v>
          </cell>
          <cell r="T106">
            <v>0</v>
          </cell>
          <cell r="U106">
            <v>0</v>
          </cell>
          <cell r="V106">
            <v>0</v>
          </cell>
          <cell r="W106">
            <v>0</v>
          </cell>
          <cell r="X106" t="str">
            <v>Not Modelled</v>
          </cell>
          <cell r="Y106" t="str">
            <v>N/A</v>
          </cell>
          <cell r="AA106">
            <v>0</v>
          </cell>
          <cell r="AB106">
            <v>0</v>
          </cell>
          <cell r="AC106">
            <v>0</v>
          </cell>
          <cell r="AD106">
            <v>0</v>
          </cell>
          <cell r="AE106">
            <v>0</v>
          </cell>
          <cell r="AF106">
            <v>0</v>
          </cell>
          <cell r="AG106">
            <v>0</v>
          </cell>
          <cell r="AH106">
            <v>0</v>
          </cell>
          <cell r="AI106">
            <v>0</v>
          </cell>
          <cell r="AJ106">
            <v>0</v>
          </cell>
          <cell r="AK106">
            <v>0</v>
          </cell>
          <cell r="AM106">
            <v>0</v>
          </cell>
          <cell r="AN106">
            <v>0</v>
          </cell>
          <cell r="AO106">
            <v>0</v>
          </cell>
          <cell r="AP106">
            <v>0</v>
          </cell>
          <cell r="AQ106">
            <v>0</v>
          </cell>
          <cell r="AR106">
            <v>0</v>
          </cell>
          <cell r="AS106">
            <v>0</v>
          </cell>
          <cell r="AT106">
            <v>0</v>
          </cell>
          <cell r="AU106">
            <v>0</v>
          </cell>
          <cell r="AV106">
            <v>0</v>
          </cell>
          <cell r="AW106">
            <v>0</v>
          </cell>
        </row>
        <row r="107">
          <cell r="A107" t="str">
            <v>109361/FO/2015/N2</v>
          </cell>
          <cell r="B107" t="str">
            <v>Land off Lawton Street, New Smithfield Market, Bradford</v>
          </cell>
          <cell r="C107" t="str">
            <v>Industry and warehousing</v>
          </cell>
          <cell r="D107" t="str">
            <v>Land Supply 2018</v>
          </cell>
          <cell r="E107">
            <v>0.90823200000000004</v>
          </cell>
          <cell r="F107">
            <v>0</v>
          </cell>
          <cell r="G107">
            <v>0</v>
          </cell>
          <cell r="H107">
            <v>0</v>
          </cell>
          <cell r="I107">
            <v>0.90823200000000004</v>
          </cell>
          <cell r="J107">
            <v>0</v>
          </cell>
          <cell r="K107">
            <v>0</v>
          </cell>
          <cell r="L107">
            <v>0</v>
          </cell>
          <cell r="M107">
            <v>100</v>
          </cell>
          <cell r="O107">
            <v>1.8800000000000001E-2</v>
          </cell>
          <cell r="Q107">
            <v>1.8800000000000001E-2</v>
          </cell>
          <cell r="R107">
            <v>0</v>
          </cell>
          <cell r="S107">
            <v>2.0699556941398236</v>
          </cell>
          <cell r="T107">
            <v>2.0699556941398236</v>
          </cell>
          <cell r="U107">
            <v>0</v>
          </cell>
          <cell r="V107">
            <v>0.50424689499899999</v>
          </cell>
          <cell r="W107">
            <v>55.519613380612</v>
          </cell>
          <cell r="X107" t="str">
            <v>Not Modelled</v>
          </cell>
          <cell r="Y107" t="str">
            <v>N/A</v>
          </cell>
          <cell r="AA107">
            <v>0</v>
          </cell>
          <cell r="AB107">
            <v>0</v>
          </cell>
          <cell r="AC107">
            <v>0</v>
          </cell>
          <cell r="AD107">
            <v>0</v>
          </cell>
          <cell r="AE107">
            <v>0</v>
          </cell>
          <cell r="AF107">
            <v>0</v>
          </cell>
          <cell r="AG107">
            <v>0</v>
          </cell>
          <cell r="AH107">
            <v>0</v>
          </cell>
          <cell r="AI107">
            <v>0</v>
          </cell>
          <cell r="AJ107">
            <v>0</v>
          </cell>
          <cell r="AK107">
            <v>0</v>
          </cell>
          <cell r="AM107">
            <v>0</v>
          </cell>
          <cell r="AN107">
            <v>0</v>
          </cell>
          <cell r="AO107">
            <v>0</v>
          </cell>
          <cell r="AP107">
            <v>0</v>
          </cell>
          <cell r="AQ107">
            <v>0</v>
          </cell>
          <cell r="AR107">
            <v>0</v>
          </cell>
          <cell r="AS107">
            <v>0</v>
          </cell>
          <cell r="AT107">
            <v>0</v>
          </cell>
          <cell r="AU107">
            <v>0</v>
          </cell>
          <cell r="AV107">
            <v>0</v>
          </cell>
          <cell r="AW107">
            <v>0</v>
          </cell>
        </row>
        <row r="108">
          <cell r="A108" t="str">
            <v>109373</v>
          </cell>
          <cell r="B108" t="str">
            <v>9-11 Old Market Street_x000D_Blackley_x000D_M9 8DT</v>
          </cell>
          <cell r="C108" t="str">
            <v>Residential</v>
          </cell>
          <cell r="D108" t="str">
            <v>Land Supply 2018</v>
          </cell>
          <cell r="E108">
            <v>0.249449</v>
          </cell>
          <cell r="F108">
            <v>0</v>
          </cell>
          <cell r="G108">
            <v>0</v>
          </cell>
          <cell r="H108">
            <v>0</v>
          </cell>
          <cell r="I108">
            <v>0.249449</v>
          </cell>
          <cell r="J108">
            <v>0</v>
          </cell>
          <cell r="K108">
            <v>0</v>
          </cell>
          <cell r="L108">
            <v>0</v>
          </cell>
          <cell r="M108">
            <v>100</v>
          </cell>
          <cell r="O108">
            <v>5.8389371268300003E-2</v>
          </cell>
          <cell r="Q108">
            <v>5.8389371268300003E-2</v>
          </cell>
          <cell r="R108">
            <v>3.7409383497099997E-2</v>
          </cell>
          <cell r="S108">
            <v>23.407338280891086</v>
          </cell>
          <cell r="T108">
            <v>23.407338280891086</v>
          </cell>
          <cell r="U108">
            <v>14.996806360057565</v>
          </cell>
          <cell r="V108">
            <v>0</v>
          </cell>
          <cell r="W108">
            <v>0</v>
          </cell>
          <cell r="X108" t="str">
            <v>Not Modelled</v>
          </cell>
          <cell r="Y108" t="str">
            <v>N/A</v>
          </cell>
          <cell r="AA108">
            <v>0</v>
          </cell>
          <cell r="AB108">
            <v>0</v>
          </cell>
          <cell r="AC108">
            <v>0</v>
          </cell>
          <cell r="AD108">
            <v>0</v>
          </cell>
          <cell r="AE108">
            <v>0</v>
          </cell>
          <cell r="AF108">
            <v>0</v>
          </cell>
          <cell r="AG108">
            <v>0</v>
          </cell>
          <cell r="AH108">
            <v>0</v>
          </cell>
          <cell r="AI108">
            <v>0.24944875500300001</v>
          </cell>
          <cell r="AJ108">
            <v>0</v>
          </cell>
          <cell r="AK108">
            <v>0</v>
          </cell>
          <cell r="AM108">
            <v>0</v>
          </cell>
          <cell r="AN108">
            <v>0</v>
          </cell>
          <cell r="AO108">
            <v>0</v>
          </cell>
          <cell r="AP108">
            <v>0</v>
          </cell>
          <cell r="AQ108">
            <v>0</v>
          </cell>
          <cell r="AR108">
            <v>0</v>
          </cell>
          <cell r="AS108">
            <v>0</v>
          </cell>
          <cell r="AT108">
            <v>0</v>
          </cell>
          <cell r="AU108">
            <v>99.999901784733552</v>
          </cell>
          <cell r="AV108">
            <v>0</v>
          </cell>
          <cell r="AW108">
            <v>0</v>
          </cell>
        </row>
        <row r="109">
          <cell r="A109" t="str">
            <v>109389/FO/2015/N1</v>
          </cell>
          <cell r="B109" t="str">
            <v>186 Church Lane Harpurhey</v>
          </cell>
          <cell r="C109" t="str">
            <v>Residential</v>
          </cell>
          <cell r="D109" t="str">
            <v>Land Supply 2018</v>
          </cell>
          <cell r="E109">
            <v>9.7254999999999998E-3</v>
          </cell>
          <cell r="F109">
            <v>0</v>
          </cell>
          <cell r="G109">
            <v>0</v>
          </cell>
          <cell r="H109">
            <v>0</v>
          </cell>
          <cell r="I109">
            <v>9.7254999999999998E-3</v>
          </cell>
          <cell r="J109">
            <v>0</v>
          </cell>
          <cell r="K109">
            <v>0</v>
          </cell>
          <cell r="L109">
            <v>0</v>
          </cell>
          <cell r="M109">
            <v>100</v>
          </cell>
          <cell r="O109">
            <v>2.1656400000000002E-5</v>
          </cell>
          <cell r="Q109">
            <v>0</v>
          </cell>
          <cell r="R109">
            <v>0</v>
          </cell>
          <cell r="S109">
            <v>0.22267646907614008</v>
          </cell>
          <cell r="T109">
            <v>0</v>
          </cell>
          <cell r="U109">
            <v>0</v>
          </cell>
          <cell r="V109">
            <v>0</v>
          </cell>
          <cell r="W109">
            <v>0</v>
          </cell>
          <cell r="X109" t="str">
            <v>Not Modelled</v>
          </cell>
          <cell r="Y109" t="str">
            <v>N/A</v>
          </cell>
          <cell r="AA109">
            <v>0</v>
          </cell>
          <cell r="AB109">
            <v>0</v>
          </cell>
          <cell r="AC109">
            <v>0</v>
          </cell>
          <cell r="AD109">
            <v>0</v>
          </cell>
          <cell r="AE109">
            <v>0</v>
          </cell>
          <cell r="AF109">
            <v>0</v>
          </cell>
          <cell r="AG109">
            <v>0</v>
          </cell>
          <cell r="AH109">
            <v>0</v>
          </cell>
          <cell r="AI109">
            <v>9.7255000005599997E-3</v>
          </cell>
          <cell r="AJ109">
            <v>0</v>
          </cell>
          <cell r="AK109">
            <v>0</v>
          </cell>
          <cell r="AM109">
            <v>0</v>
          </cell>
          <cell r="AN109">
            <v>0</v>
          </cell>
          <cell r="AO109">
            <v>0</v>
          </cell>
          <cell r="AP109">
            <v>0</v>
          </cell>
          <cell r="AQ109">
            <v>0</v>
          </cell>
          <cell r="AR109">
            <v>0</v>
          </cell>
          <cell r="AS109">
            <v>0</v>
          </cell>
          <cell r="AT109">
            <v>0</v>
          </cell>
          <cell r="AU109">
            <v>100.00000000575807</v>
          </cell>
          <cell r="AV109">
            <v>0</v>
          </cell>
          <cell r="AW109">
            <v>0</v>
          </cell>
        </row>
        <row r="110">
          <cell r="A110" t="str">
            <v>109420/FO/2015/N2</v>
          </cell>
          <cell r="B110" t="str">
            <v>First Floor 320 - 320A Moseley Road Levenshulme</v>
          </cell>
          <cell r="C110" t="str">
            <v>Residential</v>
          </cell>
          <cell r="D110" t="str">
            <v>Land Supply 2018</v>
          </cell>
          <cell r="E110">
            <v>1.94275E-2</v>
          </cell>
          <cell r="F110">
            <v>0</v>
          </cell>
          <cell r="G110">
            <v>0</v>
          </cell>
          <cell r="H110">
            <v>0</v>
          </cell>
          <cell r="I110">
            <v>1.94275E-2</v>
          </cell>
          <cell r="J110">
            <v>0</v>
          </cell>
          <cell r="K110">
            <v>0</v>
          </cell>
          <cell r="L110">
            <v>0</v>
          </cell>
          <cell r="M110">
            <v>100</v>
          </cell>
          <cell r="O110">
            <v>0</v>
          </cell>
          <cell r="Q110">
            <v>0</v>
          </cell>
          <cell r="R110">
            <v>0</v>
          </cell>
          <cell r="S110">
            <v>0</v>
          </cell>
          <cell r="T110">
            <v>0</v>
          </cell>
          <cell r="U110">
            <v>0</v>
          </cell>
          <cell r="V110">
            <v>0</v>
          </cell>
          <cell r="W110">
            <v>0</v>
          </cell>
          <cell r="X110" t="str">
            <v>Not Modelled</v>
          </cell>
          <cell r="Y110" t="str">
            <v>N/A</v>
          </cell>
          <cell r="AA110">
            <v>0</v>
          </cell>
          <cell r="AB110">
            <v>0</v>
          </cell>
          <cell r="AC110">
            <v>0</v>
          </cell>
          <cell r="AD110">
            <v>0</v>
          </cell>
          <cell r="AE110">
            <v>0</v>
          </cell>
          <cell r="AF110">
            <v>0</v>
          </cell>
          <cell r="AG110">
            <v>0</v>
          </cell>
          <cell r="AH110">
            <v>0</v>
          </cell>
          <cell r="AI110">
            <v>0</v>
          </cell>
          <cell r="AJ110">
            <v>0</v>
          </cell>
          <cell r="AK110">
            <v>0</v>
          </cell>
          <cell r="AM110">
            <v>0</v>
          </cell>
          <cell r="AN110">
            <v>0</v>
          </cell>
          <cell r="AO110">
            <v>0</v>
          </cell>
          <cell r="AP110">
            <v>0</v>
          </cell>
          <cell r="AQ110">
            <v>0</v>
          </cell>
          <cell r="AR110">
            <v>0</v>
          </cell>
          <cell r="AS110">
            <v>0</v>
          </cell>
          <cell r="AT110">
            <v>0</v>
          </cell>
          <cell r="AU110">
            <v>0</v>
          </cell>
          <cell r="AV110">
            <v>0</v>
          </cell>
          <cell r="AW110">
            <v>0</v>
          </cell>
        </row>
        <row r="111">
          <cell r="A111" t="str">
            <v>109466/FO/2015/C1</v>
          </cell>
          <cell r="B111" t="str">
            <v>Former Studio Space On Land Bounded By Grape Street To The North, Lower Byrom Street To The East, MOSI To The South</v>
          </cell>
          <cell r="C111" t="str">
            <v>Offices</v>
          </cell>
          <cell r="D111" t="str">
            <v>Land Supply 2018</v>
          </cell>
          <cell r="E111">
            <v>0.94040699999999999</v>
          </cell>
          <cell r="F111">
            <v>0</v>
          </cell>
          <cell r="G111">
            <v>0</v>
          </cell>
          <cell r="H111">
            <v>0</v>
          </cell>
          <cell r="I111">
            <v>0.94040699999999999</v>
          </cell>
          <cell r="J111">
            <v>0</v>
          </cell>
          <cell r="K111">
            <v>0</v>
          </cell>
          <cell r="L111">
            <v>0</v>
          </cell>
          <cell r="M111">
            <v>100</v>
          </cell>
          <cell r="O111">
            <v>3.0206199999999999E-2</v>
          </cell>
          <cell r="Q111">
            <v>0</v>
          </cell>
          <cell r="R111">
            <v>0</v>
          </cell>
          <cell r="S111">
            <v>3.2120347891923391</v>
          </cell>
          <cell r="T111">
            <v>0</v>
          </cell>
          <cell r="U111">
            <v>0</v>
          </cell>
          <cell r="V111">
            <v>0</v>
          </cell>
          <cell r="W111">
            <v>0</v>
          </cell>
          <cell r="X111" t="str">
            <v>Not Modelled</v>
          </cell>
          <cell r="Y111" t="str">
            <v>N/A</v>
          </cell>
          <cell r="AA111">
            <v>0</v>
          </cell>
          <cell r="AB111">
            <v>0</v>
          </cell>
          <cell r="AC111">
            <v>0</v>
          </cell>
          <cell r="AD111">
            <v>0</v>
          </cell>
          <cell r="AE111">
            <v>0</v>
          </cell>
          <cell r="AF111">
            <v>0</v>
          </cell>
          <cell r="AG111">
            <v>0</v>
          </cell>
          <cell r="AH111">
            <v>0</v>
          </cell>
          <cell r="AI111">
            <v>7.45481090758E-3</v>
          </cell>
          <cell r="AJ111">
            <v>0</v>
          </cell>
          <cell r="AK111">
            <v>0</v>
          </cell>
          <cell r="AM111">
            <v>0</v>
          </cell>
          <cell r="AN111">
            <v>0</v>
          </cell>
          <cell r="AO111">
            <v>0</v>
          </cell>
          <cell r="AP111">
            <v>0</v>
          </cell>
          <cell r="AQ111">
            <v>0</v>
          </cell>
          <cell r="AR111">
            <v>0</v>
          </cell>
          <cell r="AS111">
            <v>0</v>
          </cell>
          <cell r="AT111">
            <v>0</v>
          </cell>
          <cell r="AU111">
            <v>0.79272175851306947</v>
          </cell>
          <cell r="AV111">
            <v>0</v>
          </cell>
          <cell r="AW111">
            <v>0</v>
          </cell>
        </row>
        <row r="112">
          <cell r="A112" t="str">
            <v>109466/FO/2015/C1</v>
          </cell>
          <cell r="B112" t="str">
            <v>South Village (The Village Phase 1)</v>
          </cell>
          <cell r="C112" t="str">
            <v>Residential</v>
          </cell>
          <cell r="D112" t="str">
            <v>Land Supply 2018</v>
          </cell>
          <cell r="E112">
            <v>0.91000800000000004</v>
          </cell>
          <cell r="F112">
            <v>0</v>
          </cell>
          <cell r="G112">
            <v>0</v>
          </cell>
          <cell r="H112">
            <v>0</v>
          </cell>
          <cell r="I112">
            <v>0.91000800000000004</v>
          </cell>
          <cell r="J112">
            <v>0</v>
          </cell>
          <cell r="K112">
            <v>0</v>
          </cell>
          <cell r="L112">
            <v>0</v>
          </cell>
          <cell r="M112">
            <v>100</v>
          </cell>
          <cell r="O112">
            <v>3.0206199999999999E-2</v>
          </cell>
          <cell r="Q112">
            <v>0</v>
          </cell>
          <cell r="R112">
            <v>0</v>
          </cell>
          <cell r="S112">
            <v>3.3193334564091743</v>
          </cell>
          <cell r="T112">
            <v>0</v>
          </cell>
          <cell r="U112">
            <v>0</v>
          </cell>
          <cell r="V112">
            <v>0</v>
          </cell>
          <cell r="W112">
            <v>0</v>
          </cell>
          <cell r="X112" t="str">
            <v>Not Modelled</v>
          </cell>
          <cell r="Y112" t="str">
            <v>N/A</v>
          </cell>
          <cell r="AA112">
            <v>0</v>
          </cell>
          <cell r="AB112">
            <v>0</v>
          </cell>
          <cell r="AC112">
            <v>0</v>
          </cell>
          <cell r="AD112">
            <v>0</v>
          </cell>
          <cell r="AE112">
            <v>0</v>
          </cell>
          <cell r="AF112">
            <v>0</v>
          </cell>
          <cell r="AG112">
            <v>0</v>
          </cell>
          <cell r="AH112">
            <v>0</v>
          </cell>
          <cell r="AI112">
            <v>9.0602844673400001E-3</v>
          </cell>
          <cell r="AJ112">
            <v>0</v>
          </cell>
          <cell r="AK112">
            <v>0</v>
          </cell>
          <cell r="AM112">
            <v>0</v>
          </cell>
          <cell r="AN112">
            <v>0</v>
          </cell>
          <cell r="AO112">
            <v>0</v>
          </cell>
          <cell r="AP112">
            <v>0</v>
          </cell>
          <cell r="AQ112">
            <v>0</v>
          </cell>
          <cell r="AR112">
            <v>0</v>
          </cell>
          <cell r="AS112">
            <v>0</v>
          </cell>
          <cell r="AT112">
            <v>0</v>
          </cell>
          <cell r="AU112">
            <v>0.9956269029876661</v>
          </cell>
          <cell r="AV112">
            <v>0</v>
          </cell>
          <cell r="AW112">
            <v>0</v>
          </cell>
        </row>
        <row r="113">
          <cell r="A113" t="str">
            <v>109550/FU/2015/S2</v>
          </cell>
          <cell r="B113" t="str">
            <v>3 Claremont Grove Didsbury</v>
          </cell>
          <cell r="C113" t="str">
            <v>Residential</v>
          </cell>
          <cell r="D113" t="str">
            <v>Land Supply 2018</v>
          </cell>
          <cell r="E113">
            <v>3.0062100000000001E-2</v>
          </cell>
          <cell r="F113">
            <v>0</v>
          </cell>
          <cell r="G113">
            <v>0</v>
          </cell>
          <cell r="H113">
            <v>0</v>
          </cell>
          <cell r="I113">
            <v>3.0062100000000001E-2</v>
          </cell>
          <cell r="J113">
            <v>0</v>
          </cell>
          <cell r="K113">
            <v>0</v>
          </cell>
          <cell r="L113">
            <v>0</v>
          </cell>
          <cell r="M113">
            <v>100</v>
          </cell>
          <cell r="O113">
            <v>0</v>
          </cell>
          <cell r="Q113">
            <v>0</v>
          </cell>
          <cell r="R113">
            <v>0</v>
          </cell>
          <cell r="S113">
            <v>0</v>
          </cell>
          <cell r="T113">
            <v>0</v>
          </cell>
          <cell r="U113">
            <v>0</v>
          </cell>
          <cell r="V113">
            <v>0</v>
          </cell>
          <cell r="W113">
            <v>0</v>
          </cell>
          <cell r="X113" t="str">
            <v>Not Modelled</v>
          </cell>
          <cell r="Y113" t="str">
            <v>N/A</v>
          </cell>
          <cell r="AA113">
            <v>0</v>
          </cell>
          <cell r="AB113">
            <v>0</v>
          </cell>
          <cell r="AC113">
            <v>0</v>
          </cell>
          <cell r="AD113">
            <v>0</v>
          </cell>
          <cell r="AE113">
            <v>0</v>
          </cell>
          <cell r="AF113">
            <v>0</v>
          </cell>
          <cell r="AG113">
            <v>0</v>
          </cell>
          <cell r="AH113">
            <v>0</v>
          </cell>
          <cell r="AI113">
            <v>0</v>
          </cell>
          <cell r="AJ113">
            <v>0</v>
          </cell>
          <cell r="AK113">
            <v>0</v>
          </cell>
          <cell r="AM113">
            <v>0</v>
          </cell>
          <cell r="AN113">
            <v>0</v>
          </cell>
          <cell r="AO113">
            <v>0</v>
          </cell>
          <cell r="AP113">
            <v>0</v>
          </cell>
          <cell r="AQ113">
            <v>0</v>
          </cell>
          <cell r="AR113">
            <v>0</v>
          </cell>
          <cell r="AS113">
            <v>0</v>
          </cell>
          <cell r="AT113">
            <v>0</v>
          </cell>
          <cell r="AU113">
            <v>0</v>
          </cell>
          <cell r="AV113">
            <v>0</v>
          </cell>
          <cell r="AW113">
            <v>0</v>
          </cell>
        </row>
        <row r="114">
          <cell r="A114" t="str">
            <v>109613/FO/2015/N1</v>
          </cell>
          <cell r="B114" t="str">
            <v>29 Chelsea Road And Flat 5 Crown Point Avenue Newton Heath</v>
          </cell>
          <cell r="C114" t="str">
            <v>Residential</v>
          </cell>
          <cell r="D114" t="str">
            <v>Land Supply 2018</v>
          </cell>
          <cell r="E114">
            <v>2.7942999999999999E-2</v>
          </cell>
          <cell r="F114">
            <v>0</v>
          </cell>
          <cell r="G114">
            <v>0</v>
          </cell>
          <cell r="H114">
            <v>0</v>
          </cell>
          <cell r="I114">
            <v>2.7942999999999999E-2</v>
          </cell>
          <cell r="J114">
            <v>0</v>
          </cell>
          <cell r="K114">
            <v>0</v>
          </cell>
          <cell r="L114">
            <v>0</v>
          </cell>
          <cell r="M114">
            <v>100</v>
          </cell>
          <cell r="O114">
            <v>0</v>
          </cell>
          <cell r="Q114">
            <v>0</v>
          </cell>
          <cell r="R114">
            <v>0</v>
          </cell>
          <cell r="S114">
            <v>0</v>
          </cell>
          <cell r="T114">
            <v>0</v>
          </cell>
          <cell r="U114">
            <v>0</v>
          </cell>
          <cell r="V114">
            <v>0</v>
          </cell>
          <cell r="W114">
            <v>0</v>
          </cell>
          <cell r="X114" t="str">
            <v>Not Modelled</v>
          </cell>
          <cell r="Y114" t="str">
            <v>N/A</v>
          </cell>
          <cell r="AA114">
            <v>0</v>
          </cell>
          <cell r="AB114">
            <v>0</v>
          </cell>
          <cell r="AC114">
            <v>0</v>
          </cell>
          <cell r="AD114">
            <v>0</v>
          </cell>
          <cell r="AE114">
            <v>0</v>
          </cell>
          <cell r="AF114">
            <v>0</v>
          </cell>
          <cell r="AG114">
            <v>0</v>
          </cell>
          <cell r="AH114">
            <v>0</v>
          </cell>
          <cell r="AI114">
            <v>2.7943025000999999E-2</v>
          </cell>
          <cell r="AJ114">
            <v>0</v>
          </cell>
          <cell r="AK114">
            <v>0</v>
          </cell>
          <cell r="AM114">
            <v>0</v>
          </cell>
          <cell r="AN114">
            <v>0</v>
          </cell>
          <cell r="AO114">
            <v>0</v>
          </cell>
          <cell r="AP114">
            <v>0</v>
          </cell>
          <cell r="AQ114">
            <v>0</v>
          </cell>
          <cell r="AR114">
            <v>0</v>
          </cell>
          <cell r="AS114">
            <v>0</v>
          </cell>
          <cell r="AT114">
            <v>0</v>
          </cell>
          <cell r="AU114">
            <v>100.00008947142396</v>
          </cell>
          <cell r="AV114">
            <v>0</v>
          </cell>
          <cell r="AW114">
            <v>0</v>
          </cell>
        </row>
        <row r="115">
          <cell r="A115" t="str">
            <v>109660/FO/2015/C1</v>
          </cell>
          <cell r="B115" t="str">
            <v>St John's Place Tower (Globe &amp; Simpson site)</v>
          </cell>
          <cell r="C115" t="str">
            <v>Residential</v>
          </cell>
          <cell r="D115" t="str">
            <v>Land Supply 2018</v>
          </cell>
          <cell r="E115">
            <v>0.93691400000000002</v>
          </cell>
          <cell r="F115">
            <v>4.8388305051899998E-2</v>
          </cell>
          <cell r="G115">
            <v>9.8487380569299999E-3</v>
          </cell>
          <cell r="H115">
            <v>0.28988219662699999</v>
          </cell>
          <cell r="I115">
            <v>0.5887947602641701</v>
          </cell>
          <cell r="J115">
            <v>5.1646474545048955</v>
          </cell>
          <cell r="K115">
            <v>1.0511891226868206</v>
          </cell>
          <cell r="L115">
            <v>30.940107269930856</v>
          </cell>
          <cell r="M115">
            <v>62.844056152877435</v>
          </cell>
          <cell r="O115">
            <v>0.12818292660280001</v>
          </cell>
          <cell r="Q115">
            <v>0.12784707060280001</v>
          </cell>
          <cell r="R115">
            <v>3.2379092371399999E-2</v>
          </cell>
          <cell r="S115">
            <v>13.68139728969788</v>
          </cell>
          <cell r="T115">
            <v>13.64555024290383</v>
          </cell>
          <cell r="U115">
            <v>3.4559300396194317</v>
          </cell>
          <cell r="V115">
            <v>0.91880657754999995</v>
          </cell>
          <cell r="W115">
            <v>98.06733355996387</v>
          </cell>
          <cell r="X115" t="str">
            <v>Not Modelled</v>
          </cell>
          <cell r="Y115" t="str">
            <v>N/A</v>
          </cell>
          <cell r="AA115">
            <v>0</v>
          </cell>
          <cell r="AB115">
            <v>0</v>
          </cell>
          <cell r="AC115">
            <v>0</v>
          </cell>
          <cell r="AD115">
            <v>0</v>
          </cell>
          <cell r="AE115">
            <v>0</v>
          </cell>
          <cell r="AF115">
            <v>0</v>
          </cell>
          <cell r="AG115">
            <v>0</v>
          </cell>
          <cell r="AH115">
            <v>0</v>
          </cell>
          <cell r="AI115">
            <v>0</v>
          </cell>
          <cell r="AJ115">
            <v>0</v>
          </cell>
          <cell r="AK115">
            <v>0</v>
          </cell>
          <cell r="AM115">
            <v>0</v>
          </cell>
          <cell r="AN115">
            <v>0</v>
          </cell>
          <cell r="AO115">
            <v>0</v>
          </cell>
          <cell r="AP115">
            <v>0</v>
          </cell>
          <cell r="AQ115">
            <v>0</v>
          </cell>
          <cell r="AR115">
            <v>0</v>
          </cell>
          <cell r="AS115">
            <v>0</v>
          </cell>
          <cell r="AT115">
            <v>0</v>
          </cell>
          <cell r="AU115">
            <v>0</v>
          </cell>
          <cell r="AV115">
            <v>0</v>
          </cell>
          <cell r="AW115">
            <v>0</v>
          </cell>
        </row>
        <row r="116">
          <cell r="A116" t="str">
            <v>109675/FO/2015/S1</v>
          </cell>
          <cell r="B116" t="str">
            <v>316 Wilmslow Road Withington</v>
          </cell>
          <cell r="C116" t="str">
            <v>Residential</v>
          </cell>
          <cell r="D116" t="str">
            <v>Land Supply 2018</v>
          </cell>
          <cell r="E116">
            <v>1.1178E-2</v>
          </cell>
          <cell r="F116">
            <v>0</v>
          </cell>
          <cell r="G116">
            <v>0</v>
          </cell>
          <cell r="H116">
            <v>0</v>
          </cell>
          <cell r="I116">
            <v>1.1178E-2</v>
          </cell>
          <cell r="J116">
            <v>0</v>
          </cell>
          <cell r="K116">
            <v>0</v>
          </cell>
          <cell r="L116">
            <v>0</v>
          </cell>
          <cell r="M116">
            <v>100</v>
          </cell>
          <cell r="O116">
            <v>0</v>
          </cell>
          <cell r="Q116">
            <v>0</v>
          </cell>
          <cell r="R116">
            <v>0</v>
          </cell>
          <cell r="S116">
            <v>0</v>
          </cell>
          <cell r="T116">
            <v>0</v>
          </cell>
          <cell r="U116">
            <v>0</v>
          </cell>
          <cell r="V116">
            <v>0</v>
          </cell>
          <cell r="W116">
            <v>0</v>
          </cell>
          <cell r="X116" t="str">
            <v>Not Modelled</v>
          </cell>
          <cell r="Y116" t="str">
            <v>N/A</v>
          </cell>
          <cell r="AA116">
            <v>0</v>
          </cell>
          <cell r="AB116">
            <v>0</v>
          </cell>
          <cell r="AC116">
            <v>0</v>
          </cell>
          <cell r="AD116">
            <v>0</v>
          </cell>
          <cell r="AE116">
            <v>0</v>
          </cell>
          <cell r="AF116">
            <v>0</v>
          </cell>
          <cell r="AG116">
            <v>0</v>
          </cell>
          <cell r="AH116">
            <v>0</v>
          </cell>
          <cell r="AI116">
            <v>0</v>
          </cell>
          <cell r="AJ116">
            <v>0</v>
          </cell>
          <cell r="AK116">
            <v>0</v>
          </cell>
          <cell r="AM116">
            <v>0</v>
          </cell>
          <cell r="AN116">
            <v>0</v>
          </cell>
          <cell r="AO116">
            <v>0</v>
          </cell>
          <cell r="AP116">
            <v>0</v>
          </cell>
          <cell r="AQ116">
            <v>0</v>
          </cell>
          <cell r="AR116">
            <v>0</v>
          </cell>
          <cell r="AS116">
            <v>0</v>
          </cell>
          <cell r="AT116">
            <v>0</v>
          </cell>
          <cell r="AU116">
            <v>0</v>
          </cell>
          <cell r="AV116">
            <v>0</v>
          </cell>
          <cell r="AW116">
            <v>0</v>
          </cell>
        </row>
        <row r="117">
          <cell r="A117" t="str">
            <v>109721/FO/2015/N1</v>
          </cell>
          <cell r="B117" t="str">
            <v>322-330 Moston Lane, Moston</v>
          </cell>
          <cell r="C117" t="str">
            <v>Residential</v>
          </cell>
          <cell r="D117" t="str">
            <v>Land Supply 2018</v>
          </cell>
          <cell r="E117">
            <v>3.9604100000000003E-2</v>
          </cell>
          <cell r="F117">
            <v>0</v>
          </cell>
          <cell r="G117">
            <v>0</v>
          </cell>
          <cell r="H117">
            <v>0</v>
          </cell>
          <cell r="I117">
            <v>3.9604100000000003E-2</v>
          </cell>
          <cell r="J117">
            <v>0</v>
          </cell>
          <cell r="K117">
            <v>0</v>
          </cell>
          <cell r="L117">
            <v>0</v>
          </cell>
          <cell r="M117">
            <v>100</v>
          </cell>
          <cell r="O117">
            <v>0</v>
          </cell>
          <cell r="Q117">
            <v>0</v>
          </cell>
          <cell r="R117">
            <v>0</v>
          </cell>
          <cell r="S117">
            <v>0</v>
          </cell>
          <cell r="T117">
            <v>0</v>
          </cell>
          <cell r="U117">
            <v>0</v>
          </cell>
          <cell r="V117">
            <v>0</v>
          </cell>
          <cell r="W117">
            <v>0</v>
          </cell>
          <cell r="X117" t="str">
            <v>Not Modelled</v>
          </cell>
          <cell r="Y117" t="str">
            <v>N/A</v>
          </cell>
          <cell r="AA117">
            <v>0</v>
          </cell>
          <cell r="AB117">
            <v>0</v>
          </cell>
          <cell r="AC117">
            <v>0</v>
          </cell>
          <cell r="AD117">
            <v>0</v>
          </cell>
          <cell r="AE117">
            <v>0</v>
          </cell>
          <cell r="AF117">
            <v>0</v>
          </cell>
          <cell r="AG117">
            <v>0</v>
          </cell>
          <cell r="AH117">
            <v>0</v>
          </cell>
          <cell r="AI117">
            <v>3.9604139998799998E-2</v>
          </cell>
          <cell r="AJ117">
            <v>0</v>
          </cell>
          <cell r="AK117">
            <v>0</v>
          </cell>
          <cell r="AM117">
            <v>0</v>
          </cell>
          <cell r="AN117">
            <v>0</v>
          </cell>
          <cell r="AO117">
            <v>0</v>
          </cell>
          <cell r="AP117">
            <v>0</v>
          </cell>
          <cell r="AQ117">
            <v>0</v>
          </cell>
          <cell r="AR117">
            <v>0</v>
          </cell>
          <cell r="AS117">
            <v>0</v>
          </cell>
          <cell r="AT117">
            <v>0</v>
          </cell>
          <cell r="AU117">
            <v>100.00010099661398</v>
          </cell>
          <cell r="AV117">
            <v>0</v>
          </cell>
          <cell r="AW117">
            <v>0</v>
          </cell>
        </row>
        <row r="118">
          <cell r="A118" t="str">
            <v>109759/FO/2015/S2</v>
          </cell>
          <cell r="B118" t="str">
            <v>394 Palatine Road Northenden</v>
          </cell>
          <cell r="C118" t="str">
            <v>Residential</v>
          </cell>
          <cell r="D118" t="str">
            <v>Land Supply 2018</v>
          </cell>
          <cell r="E118">
            <v>3.5174400000000001E-2</v>
          </cell>
          <cell r="F118">
            <v>0</v>
          </cell>
          <cell r="G118">
            <v>0</v>
          </cell>
          <cell r="H118">
            <v>3.5174355001600002E-2</v>
          </cell>
          <cell r="I118">
            <v>4.499839999921873E-8</v>
          </cell>
          <cell r="J118">
            <v>0</v>
          </cell>
          <cell r="K118">
            <v>0</v>
          </cell>
          <cell r="L118">
            <v>99.999872070596794</v>
          </cell>
          <cell r="M118">
            <v>1.2792940320010781E-4</v>
          </cell>
          <cell r="O118">
            <v>1.4489400000000001E-4</v>
          </cell>
          <cell r="Q118">
            <v>0</v>
          </cell>
          <cell r="R118">
            <v>0</v>
          </cell>
          <cell r="S118">
            <v>0.41193026746724887</v>
          </cell>
          <cell r="T118">
            <v>0</v>
          </cell>
          <cell r="U118">
            <v>0</v>
          </cell>
          <cell r="V118">
            <v>0</v>
          </cell>
          <cell r="W118">
            <v>0</v>
          </cell>
          <cell r="X118" t="str">
            <v>Not Modelled</v>
          </cell>
          <cell r="Y118" t="str">
            <v>N/A</v>
          </cell>
          <cell r="AA118">
            <v>0</v>
          </cell>
          <cell r="AB118">
            <v>0</v>
          </cell>
          <cell r="AC118">
            <v>0</v>
          </cell>
          <cell r="AD118">
            <v>0</v>
          </cell>
          <cell r="AE118">
            <v>0</v>
          </cell>
          <cell r="AF118">
            <v>0</v>
          </cell>
          <cell r="AG118">
            <v>0</v>
          </cell>
          <cell r="AH118">
            <v>0</v>
          </cell>
          <cell r="AI118">
            <v>0</v>
          </cell>
          <cell r="AJ118">
            <v>0</v>
          </cell>
          <cell r="AK118">
            <v>0</v>
          </cell>
          <cell r="AM118">
            <v>0</v>
          </cell>
          <cell r="AN118">
            <v>0</v>
          </cell>
          <cell r="AO118">
            <v>0</v>
          </cell>
          <cell r="AP118">
            <v>0</v>
          </cell>
          <cell r="AQ118">
            <v>0</v>
          </cell>
          <cell r="AR118">
            <v>0</v>
          </cell>
          <cell r="AS118">
            <v>0</v>
          </cell>
          <cell r="AT118">
            <v>0</v>
          </cell>
          <cell r="AU118">
            <v>0</v>
          </cell>
          <cell r="AV118">
            <v>0</v>
          </cell>
          <cell r="AW118">
            <v>0</v>
          </cell>
        </row>
        <row r="119">
          <cell r="A119" t="str">
            <v>109762/FO/2015/N1</v>
          </cell>
          <cell r="B119" t="str">
            <v>Thompson Street/Bower Street</v>
          </cell>
          <cell r="C119" t="str">
            <v>Residential</v>
          </cell>
          <cell r="D119" t="str">
            <v>Land Supply 2018</v>
          </cell>
          <cell r="E119">
            <v>7.2357299999999999E-2</v>
          </cell>
          <cell r="F119">
            <v>0</v>
          </cell>
          <cell r="G119">
            <v>0</v>
          </cell>
          <cell r="H119">
            <v>0</v>
          </cell>
          <cell r="I119">
            <v>7.2357299999999999E-2</v>
          </cell>
          <cell r="J119">
            <v>0</v>
          </cell>
          <cell r="K119">
            <v>0</v>
          </cell>
          <cell r="L119">
            <v>0</v>
          </cell>
          <cell r="M119">
            <v>100</v>
          </cell>
          <cell r="O119">
            <v>0</v>
          </cell>
          <cell r="Q119">
            <v>0</v>
          </cell>
          <cell r="R119">
            <v>0</v>
          </cell>
          <cell r="S119">
            <v>0</v>
          </cell>
          <cell r="T119">
            <v>0</v>
          </cell>
          <cell r="U119">
            <v>0</v>
          </cell>
          <cell r="V119">
            <v>0</v>
          </cell>
          <cell r="W119">
            <v>0</v>
          </cell>
          <cell r="X119" t="str">
            <v>Not Modelled</v>
          </cell>
          <cell r="Y119" t="str">
            <v>N/A</v>
          </cell>
          <cell r="AA119">
            <v>0</v>
          </cell>
          <cell r="AB119">
            <v>0</v>
          </cell>
          <cell r="AC119">
            <v>0</v>
          </cell>
          <cell r="AD119">
            <v>0</v>
          </cell>
          <cell r="AE119">
            <v>0</v>
          </cell>
          <cell r="AF119">
            <v>0</v>
          </cell>
          <cell r="AG119">
            <v>0</v>
          </cell>
          <cell r="AH119">
            <v>0</v>
          </cell>
          <cell r="AI119">
            <v>7.23572499988E-2</v>
          </cell>
          <cell r="AJ119">
            <v>0</v>
          </cell>
          <cell r="AK119">
            <v>0</v>
          </cell>
          <cell r="AM119">
            <v>0</v>
          </cell>
          <cell r="AN119">
            <v>0</v>
          </cell>
          <cell r="AO119">
            <v>0</v>
          </cell>
          <cell r="AP119">
            <v>0</v>
          </cell>
          <cell r="AQ119">
            <v>0</v>
          </cell>
          <cell r="AR119">
            <v>0</v>
          </cell>
          <cell r="AS119">
            <v>0</v>
          </cell>
          <cell r="AT119">
            <v>0</v>
          </cell>
          <cell r="AU119">
            <v>99.999930896813453</v>
          </cell>
          <cell r="AV119">
            <v>0</v>
          </cell>
          <cell r="AW119">
            <v>0</v>
          </cell>
        </row>
        <row r="120">
          <cell r="A120" t="str">
            <v>109771 / 107177</v>
          </cell>
          <cell r="B120" t="str">
            <v>The Robin Hood_x000D_591 Cheetham Hill Road_x000D_Cheetham_x000D_Manchester_x000D_M8 9JE</v>
          </cell>
          <cell r="C120" t="str">
            <v>Residential</v>
          </cell>
          <cell r="D120" t="str">
            <v>Land Supply 2018</v>
          </cell>
          <cell r="E120">
            <v>4.4412800000000002E-2</v>
          </cell>
          <cell r="F120">
            <v>0</v>
          </cell>
          <cell r="G120">
            <v>0</v>
          </cell>
          <cell r="H120">
            <v>0</v>
          </cell>
          <cell r="I120">
            <v>4.4412800000000002E-2</v>
          </cell>
          <cell r="J120">
            <v>0</v>
          </cell>
          <cell r="K120">
            <v>0</v>
          </cell>
          <cell r="L120">
            <v>0</v>
          </cell>
          <cell r="M120">
            <v>100</v>
          </cell>
          <cell r="O120">
            <v>0</v>
          </cell>
          <cell r="Q120">
            <v>0</v>
          </cell>
          <cell r="R120">
            <v>0</v>
          </cell>
          <cell r="S120">
            <v>0</v>
          </cell>
          <cell r="T120">
            <v>0</v>
          </cell>
          <cell r="U120">
            <v>0</v>
          </cell>
          <cell r="V120">
            <v>0</v>
          </cell>
          <cell r="W120">
            <v>0</v>
          </cell>
          <cell r="X120" t="str">
            <v>Not Modelled</v>
          </cell>
          <cell r="Y120" t="str">
            <v>N/A</v>
          </cell>
          <cell r="AA120">
            <v>0</v>
          </cell>
          <cell r="AB120">
            <v>0</v>
          </cell>
          <cell r="AC120">
            <v>0</v>
          </cell>
          <cell r="AD120">
            <v>0</v>
          </cell>
          <cell r="AE120">
            <v>0</v>
          </cell>
          <cell r="AF120">
            <v>0</v>
          </cell>
          <cell r="AG120">
            <v>0</v>
          </cell>
          <cell r="AH120">
            <v>0</v>
          </cell>
          <cell r="AI120">
            <v>4.4412834999300002E-2</v>
          </cell>
          <cell r="AJ120">
            <v>0</v>
          </cell>
          <cell r="AK120">
            <v>0</v>
          </cell>
          <cell r="AM120">
            <v>0</v>
          </cell>
          <cell r="AN120">
            <v>0</v>
          </cell>
          <cell r="AO120">
            <v>0</v>
          </cell>
          <cell r="AP120">
            <v>0</v>
          </cell>
          <cell r="AQ120">
            <v>0</v>
          </cell>
          <cell r="AR120">
            <v>0</v>
          </cell>
          <cell r="AS120">
            <v>0</v>
          </cell>
          <cell r="AT120">
            <v>0</v>
          </cell>
          <cell r="AU120">
            <v>100.00007880453383</v>
          </cell>
          <cell r="AV120">
            <v>0</v>
          </cell>
          <cell r="AW120">
            <v>0</v>
          </cell>
        </row>
        <row r="121">
          <cell r="A121" t="str">
            <v>109800/FO/2015/N2</v>
          </cell>
          <cell r="B121" t="str">
            <v>565 Hyde Road Gorton Manchester</v>
          </cell>
          <cell r="C121" t="str">
            <v>Industry and warehousing</v>
          </cell>
          <cell r="D121" t="str">
            <v>Land Supply 2018</v>
          </cell>
          <cell r="E121">
            <v>0.25429200000000002</v>
          </cell>
          <cell r="F121">
            <v>0</v>
          </cell>
          <cell r="G121">
            <v>0</v>
          </cell>
          <cell r="H121">
            <v>0</v>
          </cell>
          <cell r="I121">
            <v>0.25429200000000002</v>
          </cell>
          <cell r="J121">
            <v>0</v>
          </cell>
          <cell r="K121">
            <v>0</v>
          </cell>
          <cell r="L121">
            <v>0</v>
          </cell>
          <cell r="M121">
            <v>100</v>
          </cell>
          <cell r="O121">
            <v>0</v>
          </cell>
          <cell r="Q121">
            <v>0</v>
          </cell>
          <cell r="R121">
            <v>0</v>
          </cell>
          <cell r="S121">
            <v>0</v>
          </cell>
          <cell r="T121">
            <v>0</v>
          </cell>
          <cell r="U121">
            <v>0</v>
          </cell>
          <cell r="V121">
            <v>0</v>
          </cell>
          <cell r="W121">
            <v>0</v>
          </cell>
          <cell r="X121" t="str">
            <v>Not Modelled</v>
          </cell>
          <cell r="Y121" t="str">
            <v>N/A</v>
          </cell>
          <cell r="AA121">
            <v>0</v>
          </cell>
          <cell r="AB121">
            <v>0</v>
          </cell>
          <cell r="AC121">
            <v>0</v>
          </cell>
          <cell r="AD121">
            <v>0</v>
          </cell>
          <cell r="AE121">
            <v>0</v>
          </cell>
          <cell r="AF121">
            <v>0</v>
          </cell>
          <cell r="AG121">
            <v>0</v>
          </cell>
          <cell r="AH121">
            <v>0</v>
          </cell>
          <cell r="AI121">
            <v>0</v>
          </cell>
          <cell r="AJ121">
            <v>0</v>
          </cell>
          <cell r="AK121">
            <v>0</v>
          </cell>
          <cell r="AM121">
            <v>0</v>
          </cell>
          <cell r="AN121">
            <v>0</v>
          </cell>
          <cell r="AO121">
            <v>0</v>
          </cell>
          <cell r="AP121">
            <v>0</v>
          </cell>
          <cell r="AQ121">
            <v>0</v>
          </cell>
          <cell r="AR121">
            <v>0</v>
          </cell>
          <cell r="AS121">
            <v>0</v>
          </cell>
          <cell r="AT121">
            <v>0</v>
          </cell>
          <cell r="AU121">
            <v>0</v>
          </cell>
          <cell r="AV121">
            <v>0</v>
          </cell>
          <cell r="AW121">
            <v>0</v>
          </cell>
        </row>
        <row r="122">
          <cell r="A122" t="str">
            <v>109840/FO/2015/N1</v>
          </cell>
          <cell r="B122" t="str">
            <v>40 Swan Street</v>
          </cell>
          <cell r="C122" t="str">
            <v>Residential</v>
          </cell>
          <cell r="D122" t="str">
            <v>Land Supply 2018</v>
          </cell>
          <cell r="E122">
            <v>0.13254299999999999</v>
          </cell>
          <cell r="F122">
            <v>0</v>
          </cell>
          <cell r="G122">
            <v>0</v>
          </cell>
          <cell r="H122">
            <v>0</v>
          </cell>
          <cell r="I122">
            <v>0.13254299999999999</v>
          </cell>
          <cell r="J122">
            <v>0</v>
          </cell>
          <cell r="K122">
            <v>0</v>
          </cell>
          <cell r="L122">
            <v>0</v>
          </cell>
          <cell r="M122">
            <v>100</v>
          </cell>
          <cell r="O122">
            <v>0</v>
          </cell>
          <cell r="Q122">
            <v>0</v>
          </cell>
          <cell r="R122">
            <v>0</v>
          </cell>
          <cell r="S122">
            <v>0</v>
          </cell>
          <cell r="T122">
            <v>0</v>
          </cell>
          <cell r="U122">
            <v>0</v>
          </cell>
          <cell r="V122">
            <v>0</v>
          </cell>
          <cell r="W122">
            <v>0</v>
          </cell>
          <cell r="X122" t="str">
            <v>Not Modelled</v>
          </cell>
          <cell r="Y122" t="str">
            <v>N/A</v>
          </cell>
          <cell r="AA122">
            <v>0</v>
          </cell>
          <cell r="AB122">
            <v>0</v>
          </cell>
          <cell r="AC122">
            <v>0</v>
          </cell>
          <cell r="AD122">
            <v>0</v>
          </cell>
          <cell r="AE122">
            <v>0</v>
          </cell>
          <cell r="AF122">
            <v>0</v>
          </cell>
          <cell r="AG122">
            <v>0</v>
          </cell>
          <cell r="AH122">
            <v>0</v>
          </cell>
          <cell r="AI122">
            <v>0</v>
          </cell>
          <cell r="AJ122">
            <v>0</v>
          </cell>
          <cell r="AK122">
            <v>0</v>
          </cell>
          <cell r="AM122">
            <v>0</v>
          </cell>
          <cell r="AN122">
            <v>0</v>
          </cell>
          <cell r="AO122">
            <v>0</v>
          </cell>
          <cell r="AP122">
            <v>0</v>
          </cell>
          <cell r="AQ122">
            <v>0</v>
          </cell>
          <cell r="AR122">
            <v>0</v>
          </cell>
          <cell r="AS122">
            <v>0</v>
          </cell>
          <cell r="AT122">
            <v>0</v>
          </cell>
          <cell r="AU122">
            <v>0</v>
          </cell>
          <cell r="AV122">
            <v>0</v>
          </cell>
          <cell r="AW122">
            <v>0</v>
          </cell>
        </row>
        <row r="123">
          <cell r="A123" t="str">
            <v>109865/FO/2015/N1</v>
          </cell>
          <cell r="B123" t="str">
            <v>Nos 2 And 3 Angel Square Ancoats</v>
          </cell>
          <cell r="C123" t="str">
            <v>Offices</v>
          </cell>
          <cell r="D123" t="str">
            <v>Land Supply 2018</v>
          </cell>
          <cell r="E123">
            <v>0.81857999999999997</v>
          </cell>
          <cell r="F123">
            <v>0</v>
          </cell>
          <cell r="G123">
            <v>0</v>
          </cell>
          <cell r="H123">
            <v>0</v>
          </cell>
          <cell r="I123">
            <v>0.81857999999999997</v>
          </cell>
          <cell r="J123">
            <v>0</v>
          </cell>
          <cell r="K123">
            <v>0</v>
          </cell>
          <cell r="L123">
            <v>0</v>
          </cell>
          <cell r="M123">
            <v>100</v>
          </cell>
          <cell r="O123">
            <v>3.3000170229699997E-2</v>
          </cell>
          <cell r="Q123">
            <v>3.3000170229699997E-2</v>
          </cell>
          <cell r="R123">
            <v>0</v>
          </cell>
          <cell r="S123">
            <v>4.0313921949839964</v>
          </cell>
          <cell r="T123">
            <v>4.0313921949839964</v>
          </cell>
          <cell r="U123">
            <v>0</v>
          </cell>
          <cell r="V123">
            <v>0</v>
          </cell>
          <cell r="W123">
            <v>0</v>
          </cell>
          <cell r="X123" t="str">
            <v>Not Modelled</v>
          </cell>
          <cell r="Y123" t="str">
            <v>N/A</v>
          </cell>
          <cell r="AA123">
            <v>0</v>
          </cell>
          <cell r="AB123">
            <v>0</v>
          </cell>
          <cell r="AC123">
            <v>0</v>
          </cell>
          <cell r="AD123">
            <v>0</v>
          </cell>
          <cell r="AE123">
            <v>0</v>
          </cell>
          <cell r="AF123">
            <v>0</v>
          </cell>
          <cell r="AG123">
            <v>0</v>
          </cell>
          <cell r="AH123">
            <v>0</v>
          </cell>
          <cell r="AI123">
            <v>0.81857994499700004</v>
          </cell>
          <cell r="AJ123">
            <v>0</v>
          </cell>
          <cell r="AK123">
            <v>0</v>
          </cell>
          <cell r="AM123">
            <v>0</v>
          </cell>
          <cell r="AN123">
            <v>0</v>
          </cell>
          <cell r="AO123">
            <v>0</v>
          </cell>
          <cell r="AP123">
            <v>0</v>
          </cell>
          <cell r="AQ123">
            <v>0</v>
          </cell>
          <cell r="AR123">
            <v>0</v>
          </cell>
          <cell r="AS123">
            <v>0</v>
          </cell>
          <cell r="AT123">
            <v>0</v>
          </cell>
          <cell r="AU123">
            <v>99.999993280681181</v>
          </cell>
          <cell r="AV123">
            <v>0</v>
          </cell>
          <cell r="AW123">
            <v>0</v>
          </cell>
        </row>
        <row r="124">
          <cell r="A124" t="str">
            <v>110014/NMC/2015/C1</v>
          </cell>
          <cell r="B124" t="str">
            <v>Land at River St Manchester</v>
          </cell>
          <cell r="C124" t="str">
            <v>Offices</v>
          </cell>
          <cell r="D124" t="str">
            <v>Land Supply 2018</v>
          </cell>
          <cell r="E124">
            <v>0.38297399999999998</v>
          </cell>
          <cell r="F124">
            <v>0</v>
          </cell>
          <cell r="G124">
            <v>0</v>
          </cell>
          <cell r="H124">
            <v>0</v>
          </cell>
          <cell r="I124">
            <v>0.38297399999999998</v>
          </cell>
          <cell r="J124">
            <v>0</v>
          </cell>
          <cell r="K124">
            <v>0</v>
          </cell>
          <cell r="L124">
            <v>0</v>
          </cell>
          <cell r="M124">
            <v>100</v>
          </cell>
          <cell r="O124">
            <v>0</v>
          </cell>
          <cell r="Q124">
            <v>0</v>
          </cell>
          <cell r="R124">
            <v>0</v>
          </cell>
          <cell r="S124">
            <v>0</v>
          </cell>
          <cell r="T124">
            <v>0</v>
          </cell>
          <cell r="U124">
            <v>0</v>
          </cell>
          <cell r="V124">
            <v>0</v>
          </cell>
          <cell r="W124">
            <v>0</v>
          </cell>
          <cell r="X124" t="str">
            <v>Not Modelled</v>
          </cell>
          <cell r="Y124" t="str">
            <v>N/A</v>
          </cell>
          <cell r="AA124">
            <v>0</v>
          </cell>
          <cell r="AB124">
            <v>0</v>
          </cell>
          <cell r="AC124">
            <v>0</v>
          </cell>
          <cell r="AD124">
            <v>0</v>
          </cell>
          <cell r="AE124">
            <v>0</v>
          </cell>
          <cell r="AF124">
            <v>0</v>
          </cell>
          <cell r="AG124">
            <v>0</v>
          </cell>
          <cell r="AH124">
            <v>0</v>
          </cell>
          <cell r="AI124">
            <v>0.38297391000100001</v>
          </cell>
          <cell r="AJ124">
            <v>0</v>
          </cell>
          <cell r="AK124">
            <v>0</v>
          </cell>
          <cell r="AM124">
            <v>0</v>
          </cell>
          <cell r="AN124">
            <v>0</v>
          </cell>
          <cell r="AO124">
            <v>0</v>
          </cell>
          <cell r="AP124">
            <v>0</v>
          </cell>
          <cell r="AQ124">
            <v>0</v>
          </cell>
          <cell r="AR124">
            <v>0</v>
          </cell>
          <cell r="AS124">
            <v>0</v>
          </cell>
          <cell r="AT124">
            <v>0</v>
          </cell>
          <cell r="AU124">
            <v>99.999976499971282</v>
          </cell>
          <cell r="AV124">
            <v>0</v>
          </cell>
          <cell r="AW124">
            <v>0</v>
          </cell>
        </row>
        <row r="125">
          <cell r="A125" t="str">
            <v>110060/FO/2015/N2</v>
          </cell>
          <cell r="B125" t="str">
            <v>1 Forber Crescent Gorton</v>
          </cell>
          <cell r="C125" t="str">
            <v>Residential</v>
          </cell>
          <cell r="D125" t="str">
            <v>Land Supply 2018</v>
          </cell>
          <cell r="E125">
            <v>0.100769</v>
          </cell>
          <cell r="F125">
            <v>0</v>
          </cell>
          <cell r="G125">
            <v>0</v>
          </cell>
          <cell r="H125">
            <v>0</v>
          </cell>
          <cell r="I125">
            <v>0.100769</v>
          </cell>
          <cell r="J125">
            <v>0</v>
          </cell>
          <cell r="K125">
            <v>0</v>
          </cell>
          <cell r="L125">
            <v>0</v>
          </cell>
          <cell r="M125">
            <v>100</v>
          </cell>
          <cell r="O125">
            <v>2.9501315003200001E-4</v>
          </cell>
          <cell r="Q125">
            <v>2.9501315003200001E-4</v>
          </cell>
          <cell r="R125">
            <v>0</v>
          </cell>
          <cell r="S125">
            <v>0.29276181170002685</v>
          </cell>
          <cell r="T125">
            <v>0.29276181170002685</v>
          </cell>
          <cell r="U125">
            <v>0</v>
          </cell>
          <cell r="V125">
            <v>7.3117138070000004E-2</v>
          </cell>
          <cell r="W125">
            <v>72.559158143873617</v>
          </cell>
          <cell r="X125" t="str">
            <v>Not Modelled</v>
          </cell>
          <cell r="Y125" t="str">
            <v>N/A</v>
          </cell>
          <cell r="AA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cell r="AR125">
            <v>0</v>
          </cell>
          <cell r="AS125">
            <v>0</v>
          </cell>
          <cell r="AT125">
            <v>0</v>
          </cell>
          <cell r="AU125">
            <v>0</v>
          </cell>
          <cell r="AV125">
            <v>0</v>
          </cell>
          <cell r="AW125">
            <v>0</v>
          </cell>
        </row>
        <row r="126">
          <cell r="A126" t="str">
            <v>110074/FO/2015/C2</v>
          </cell>
          <cell r="B126" t="str">
            <v>Land At 76 - 82 Oldham Street And Land Bounded By Spear Street, Warwick Street And Houldsworth Stree</v>
          </cell>
          <cell r="C126" t="str">
            <v>Offices</v>
          </cell>
          <cell r="D126" t="str">
            <v>Land Supply 2018</v>
          </cell>
          <cell r="E126">
            <v>0.21981100000000001</v>
          </cell>
          <cell r="F126">
            <v>0</v>
          </cell>
          <cell r="G126">
            <v>0</v>
          </cell>
          <cell r="H126">
            <v>0</v>
          </cell>
          <cell r="I126">
            <v>0.21981100000000001</v>
          </cell>
          <cell r="J126">
            <v>0</v>
          </cell>
          <cell r="K126">
            <v>0</v>
          </cell>
          <cell r="L126">
            <v>0</v>
          </cell>
          <cell r="M126">
            <v>100</v>
          </cell>
          <cell r="O126">
            <v>1.514137780503E-4</v>
          </cell>
          <cell r="Q126">
            <v>8.2871778050299996E-5</v>
          </cell>
          <cell r="R126">
            <v>0</v>
          </cell>
          <cell r="S126">
            <v>6.8883621861644775E-2</v>
          </cell>
          <cell r="T126">
            <v>3.7701378934766681E-2</v>
          </cell>
          <cell r="U126">
            <v>0</v>
          </cell>
          <cell r="V126">
            <v>0</v>
          </cell>
          <cell r="W126">
            <v>0</v>
          </cell>
          <cell r="X126" t="str">
            <v>Not Modelled</v>
          </cell>
          <cell r="Y126" t="str">
            <v>N/A</v>
          </cell>
          <cell r="AA126">
            <v>0</v>
          </cell>
          <cell r="AB126">
            <v>0</v>
          </cell>
          <cell r="AC126">
            <v>0</v>
          </cell>
          <cell r="AD126">
            <v>0</v>
          </cell>
          <cell r="AE126">
            <v>0</v>
          </cell>
          <cell r="AF126">
            <v>0</v>
          </cell>
          <cell r="AG126">
            <v>0</v>
          </cell>
          <cell r="AH126">
            <v>0</v>
          </cell>
          <cell r="AI126">
            <v>0</v>
          </cell>
          <cell r="AJ126">
            <v>0</v>
          </cell>
          <cell r="AK126">
            <v>0</v>
          </cell>
          <cell r="AM126">
            <v>0</v>
          </cell>
          <cell r="AN126">
            <v>0</v>
          </cell>
          <cell r="AO126">
            <v>0</v>
          </cell>
          <cell r="AP126">
            <v>0</v>
          </cell>
          <cell r="AQ126">
            <v>0</v>
          </cell>
          <cell r="AR126">
            <v>0</v>
          </cell>
          <cell r="AS126">
            <v>0</v>
          </cell>
          <cell r="AT126">
            <v>0</v>
          </cell>
          <cell r="AU126">
            <v>0</v>
          </cell>
          <cell r="AV126">
            <v>0</v>
          </cell>
          <cell r="AW126">
            <v>0</v>
          </cell>
        </row>
        <row r="127">
          <cell r="A127" t="str">
            <v>110074/FO/2015/C2</v>
          </cell>
          <cell r="B127" t="str">
            <v>76 - 82 Oldham Street (Car park)</v>
          </cell>
          <cell r="C127" t="str">
            <v>Residential</v>
          </cell>
          <cell r="D127" t="str">
            <v>Land Supply 2018</v>
          </cell>
          <cell r="E127">
            <v>0.24374999999999999</v>
          </cell>
          <cell r="F127">
            <v>0</v>
          </cell>
          <cell r="G127">
            <v>0</v>
          </cell>
          <cell r="H127">
            <v>0</v>
          </cell>
          <cell r="I127">
            <v>0.24374999999999999</v>
          </cell>
          <cell r="J127">
            <v>0</v>
          </cell>
          <cell r="K127">
            <v>0</v>
          </cell>
          <cell r="L127">
            <v>0</v>
          </cell>
          <cell r="M127">
            <v>100</v>
          </cell>
          <cell r="O127">
            <v>7.8887872015199999E-3</v>
          </cell>
          <cell r="Q127">
            <v>7.8202452015200003E-3</v>
          </cell>
          <cell r="R127">
            <v>0</v>
          </cell>
          <cell r="S127">
            <v>3.2364255185723079</v>
          </cell>
          <cell r="T127">
            <v>3.208305723700513</v>
          </cell>
          <cell r="U127">
            <v>0</v>
          </cell>
          <cell r="V127">
            <v>0</v>
          </cell>
          <cell r="W127">
            <v>0</v>
          </cell>
          <cell r="X127" t="str">
            <v>Not Modelled</v>
          </cell>
          <cell r="Y127" t="str">
            <v>N/A</v>
          </cell>
          <cell r="AA127">
            <v>0</v>
          </cell>
          <cell r="AB127">
            <v>0</v>
          </cell>
          <cell r="AC127">
            <v>0</v>
          </cell>
          <cell r="AD127">
            <v>0</v>
          </cell>
          <cell r="AE127">
            <v>0</v>
          </cell>
          <cell r="AF127">
            <v>0</v>
          </cell>
          <cell r="AG127">
            <v>0</v>
          </cell>
          <cell r="AH127">
            <v>0</v>
          </cell>
          <cell r="AI127">
            <v>0</v>
          </cell>
          <cell r="AJ127">
            <v>0</v>
          </cell>
          <cell r="AK127">
            <v>0</v>
          </cell>
          <cell r="AM127">
            <v>0</v>
          </cell>
          <cell r="AN127">
            <v>0</v>
          </cell>
          <cell r="AO127">
            <v>0</v>
          </cell>
          <cell r="AP127">
            <v>0</v>
          </cell>
          <cell r="AQ127">
            <v>0</v>
          </cell>
          <cell r="AR127">
            <v>0</v>
          </cell>
          <cell r="AS127">
            <v>0</v>
          </cell>
          <cell r="AT127">
            <v>0</v>
          </cell>
          <cell r="AU127">
            <v>0</v>
          </cell>
          <cell r="AV127">
            <v>0</v>
          </cell>
          <cell r="AW127">
            <v>0</v>
          </cell>
        </row>
        <row r="128">
          <cell r="A128" t="str">
            <v>110093/FO/2015/N1</v>
          </cell>
          <cell r="B128" t="str">
            <v>Land Adjacent To Pond House Nutbank Lane Blackley</v>
          </cell>
          <cell r="C128" t="str">
            <v>Residential</v>
          </cell>
          <cell r="D128" t="str">
            <v>Land Supply 2018</v>
          </cell>
          <cell r="E128">
            <v>0.46250000000000002</v>
          </cell>
          <cell r="F128">
            <v>0</v>
          </cell>
          <cell r="G128">
            <v>0</v>
          </cell>
          <cell r="H128">
            <v>0</v>
          </cell>
          <cell r="I128">
            <v>0.46250000000000002</v>
          </cell>
          <cell r="J128">
            <v>0</v>
          </cell>
          <cell r="K128">
            <v>0</v>
          </cell>
          <cell r="L128">
            <v>0</v>
          </cell>
          <cell r="M128">
            <v>100</v>
          </cell>
          <cell r="O128">
            <v>1.5170400000000001E-3</v>
          </cell>
          <cell r="Q128">
            <v>0</v>
          </cell>
          <cell r="R128">
            <v>0</v>
          </cell>
          <cell r="S128">
            <v>0.32800864864864865</v>
          </cell>
          <cell r="T128">
            <v>0</v>
          </cell>
          <cell r="U128">
            <v>0</v>
          </cell>
          <cell r="V128">
            <v>0</v>
          </cell>
          <cell r="W128">
            <v>0</v>
          </cell>
          <cell r="X128" t="str">
            <v>Not Modelled</v>
          </cell>
          <cell r="Y128" t="str">
            <v>N/A</v>
          </cell>
          <cell r="AA128">
            <v>0</v>
          </cell>
          <cell r="AB128">
            <v>0</v>
          </cell>
          <cell r="AC128">
            <v>0</v>
          </cell>
          <cell r="AD128">
            <v>0</v>
          </cell>
          <cell r="AE128">
            <v>0</v>
          </cell>
          <cell r="AF128">
            <v>0</v>
          </cell>
          <cell r="AG128">
            <v>0</v>
          </cell>
          <cell r="AH128">
            <v>0</v>
          </cell>
          <cell r="AI128">
            <v>0.462500440003</v>
          </cell>
          <cell r="AJ128">
            <v>0</v>
          </cell>
          <cell r="AK128">
            <v>0</v>
          </cell>
          <cell r="AM128">
            <v>0</v>
          </cell>
          <cell r="AN128">
            <v>0</v>
          </cell>
          <cell r="AO128">
            <v>0</v>
          </cell>
          <cell r="AP128">
            <v>0</v>
          </cell>
          <cell r="AQ128">
            <v>0</v>
          </cell>
          <cell r="AR128">
            <v>0</v>
          </cell>
          <cell r="AS128">
            <v>0</v>
          </cell>
          <cell r="AT128">
            <v>0</v>
          </cell>
          <cell r="AU128">
            <v>100.00009513578378</v>
          </cell>
          <cell r="AV128">
            <v>0</v>
          </cell>
          <cell r="AW128">
            <v>0</v>
          </cell>
        </row>
        <row r="129">
          <cell r="A129" t="str">
            <v>110099/FO/2015/N2</v>
          </cell>
          <cell r="B129" t="str">
            <v>Beulah Hall Beulah Street Bradford</v>
          </cell>
          <cell r="C129" t="str">
            <v>Residential</v>
          </cell>
          <cell r="D129" t="str">
            <v>Land Supply 2018</v>
          </cell>
          <cell r="E129">
            <v>9.2598699999999999E-3</v>
          </cell>
          <cell r="F129">
            <v>0</v>
          </cell>
          <cell r="G129">
            <v>0</v>
          </cell>
          <cell r="H129">
            <v>0</v>
          </cell>
          <cell r="I129">
            <v>9.2598699999999999E-3</v>
          </cell>
          <cell r="J129">
            <v>0</v>
          </cell>
          <cell r="K129">
            <v>0</v>
          </cell>
          <cell r="L129">
            <v>0</v>
          </cell>
          <cell r="M129">
            <v>100</v>
          </cell>
          <cell r="O129">
            <v>0</v>
          </cell>
          <cell r="Q129">
            <v>0</v>
          </cell>
          <cell r="R129">
            <v>0</v>
          </cell>
          <cell r="S129">
            <v>0</v>
          </cell>
          <cell r="T129">
            <v>0</v>
          </cell>
          <cell r="U129">
            <v>0</v>
          </cell>
          <cell r="V129">
            <v>0</v>
          </cell>
          <cell r="W129">
            <v>0</v>
          </cell>
          <cell r="X129" t="str">
            <v>Not Modelled</v>
          </cell>
          <cell r="Y129" t="str">
            <v>N/A</v>
          </cell>
          <cell r="AA129">
            <v>0</v>
          </cell>
          <cell r="AB129">
            <v>0</v>
          </cell>
          <cell r="AC129">
            <v>0</v>
          </cell>
          <cell r="AD129">
            <v>0</v>
          </cell>
          <cell r="AE129">
            <v>0</v>
          </cell>
          <cell r="AF129">
            <v>0</v>
          </cell>
          <cell r="AG129">
            <v>0</v>
          </cell>
          <cell r="AH129">
            <v>0</v>
          </cell>
          <cell r="AI129">
            <v>0</v>
          </cell>
          <cell r="AJ129">
            <v>0</v>
          </cell>
          <cell r="AK129">
            <v>0</v>
          </cell>
          <cell r="AM129">
            <v>0</v>
          </cell>
          <cell r="AN129">
            <v>0</v>
          </cell>
          <cell r="AO129">
            <v>0</v>
          </cell>
          <cell r="AP129">
            <v>0</v>
          </cell>
          <cell r="AQ129">
            <v>0</v>
          </cell>
          <cell r="AR129">
            <v>0</v>
          </cell>
          <cell r="AS129">
            <v>0</v>
          </cell>
          <cell r="AT129">
            <v>0</v>
          </cell>
          <cell r="AU129">
            <v>0</v>
          </cell>
          <cell r="AV129">
            <v>0</v>
          </cell>
          <cell r="AW129">
            <v>0</v>
          </cell>
        </row>
        <row r="130">
          <cell r="A130" t="str">
            <v>110105 / 093793</v>
          </cell>
          <cell r="B130" t="str">
            <v>Greenwood Road/Gladeside Road</v>
          </cell>
          <cell r="C130" t="str">
            <v>Residential</v>
          </cell>
          <cell r="D130" t="str">
            <v>Land Supply 2018</v>
          </cell>
          <cell r="E130">
            <v>0.24022299999999999</v>
          </cell>
          <cell r="F130">
            <v>0</v>
          </cell>
          <cell r="G130">
            <v>0</v>
          </cell>
          <cell r="H130">
            <v>0</v>
          </cell>
          <cell r="I130">
            <v>0.24022299999999999</v>
          </cell>
          <cell r="J130">
            <v>0</v>
          </cell>
          <cell r="K130">
            <v>0</v>
          </cell>
          <cell r="L130">
            <v>0</v>
          </cell>
          <cell r="M130">
            <v>100</v>
          </cell>
          <cell r="O130">
            <v>0.24022288231219999</v>
          </cell>
          <cell r="Q130">
            <v>0.19589708231219999</v>
          </cell>
          <cell r="R130">
            <v>0.119872258562</v>
          </cell>
          <cell r="S130">
            <v>99.999951008937529</v>
          </cell>
          <cell r="T130">
            <v>81.548012601707569</v>
          </cell>
          <cell r="U130">
            <v>49.900408604504982</v>
          </cell>
          <cell r="V130">
            <v>0</v>
          </cell>
          <cell r="W130">
            <v>0</v>
          </cell>
          <cell r="X130" t="str">
            <v>Not Modelled</v>
          </cell>
          <cell r="Y130" t="str">
            <v>N/A</v>
          </cell>
          <cell r="AA130">
            <v>0</v>
          </cell>
          <cell r="AB130">
            <v>0</v>
          </cell>
          <cell r="AC130">
            <v>0</v>
          </cell>
          <cell r="AD130">
            <v>0</v>
          </cell>
          <cell r="AE130">
            <v>0</v>
          </cell>
          <cell r="AF130">
            <v>0</v>
          </cell>
          <cell r="AG130">
            <v>0</v>
          </cell>
          <cell r="AH130">
            <v>0</v>
          </cell>
          <cell r="AI130">
            <v>0</v>
          </cell>
          <cell r="AJ130">
            <v>0</v>
          </cell>
          <cell r="AK130">
            <v>0</v>
          </cell>
          <cell r="AM130">
            <v>0</v>
          </cell>
          <cell r="AN130">
            <v>0</v>
          </cell>
          <cell r="AO130">
            <v>0</v>
          </cell>
          <cell r="AP130">
            <v>0</v>
          </cell>
          <cell r="AQ130">
            <v>0</v>
          </cell>
          <cell r="AR130">
            <v>0</v>
          </cell>
          <cell r="AS130">
            <v>0</v>
          </cell>
          <cell r="AT130">
            <v>0</v>
          </cell>
          <cell r="AU130">
            <v>0</v>
          </cell>
          <cell r="AV130">
            <v>0</v>
          </cell>
          <cell r="AW130">
            <v>0</v>
          </cell>
        </row>
        <row r="131">
          <cell r="A131" t="str">
            <v>110147/FO/2015/N1</v>
          </cell>
          <cell r="B131" t="str">
            <v>108 Woodward Street Miles Platting</v>
          </cell>
          <cell r="C131" t="str">
            <v>Residential</v>
          </cell>
          <cell r="D131" t="str">
            <v>Land Supply 2018</v>
          </cell>
          <cell r="E131">
            <v>6.7636199999999994E-2</v>
          </cell>
          <cell r="F131">
            <v>0</v>
          </cell>
          <cell r="G131">
            <v>0</v>
          </cell>
          <cell r="H131">
            <v>0</v>
          </cell>
          <cell r="I131">
            <v>6.7636199999999994E-2</v>
          </cell>
          <cell r="J131">
            <v>0</v>
          </cell>
          <cell r="K131">
            <v>0</v>
          </cell>
          <cell r="L131">
            <v>0</v>
          </cell>
          <cell r="M131">
            <v>100</v>
          </cell>
          <cell r="O131">
            <v>0</v>
          </cell>
          <cell r="Q131">
            <v>0</v>
          </cell>
          <cell r="R131">
            <v>0</v>
          </cell>
          <cell r="S131">
            <v>0</v>
          </cell>
          <cell r="T131">
            <v>0</v>
          </cell>
          <cell r="U131">
            <v>0</v>
          </cell>
          <cell r="V131">
            <v>0</v>
          </cell>
          <cell r="W131">
            <v>0</v>
          </cell>
          <cell r="X131" t="str">
            <v>Not Modelled</v>
          </cell>
          <cell r="Y131" t="str">
            <v>N/A</v>
          </cell>
          <cell r="AA131">
            <v>0</v>
          </cell>
          <cell r="AB131">
            <v>0</v>
          </cell>
          <cell r="AC131">
            <v>0</v>
          </cell>
          <cell r="AD131">
            <v>0</v>
          </cell>
          <cell r="AE131">
            <v>0</v>
          </cell>
          <cell r="AF131">
            <v>0</v>
          </cell>
          <cell r="AG131">
            <v>0</v>
          </cell>
          <cell r="AH131">
            <v>0</v>
          </cell>
          <cell r="AI131">
            <v>6.7636164997099998E-2</v>
          </cell>
          <cell r="AJ131">
            <v>0</v>
          </cell>
          <cell r="AK131">
            <v>0</v>
          </cell>
          <cell r="AM131">
            <v>0</v>
          </cell>
          <cell r="AN131">
            <v>0</v>
          </cell>
          <cell r="AO131">
            <v>0</v>
          </cell>
          <cell r="AP131">
            <v>0</v>
          </cell>
          <cell r="AQ131">
            <v>0</v>
          </cell>
          <cell r="AR131">
            <v>0</v>
          </cell>
          <cell r="AS131">
            <v>0</v>
          </cell>
          <cell r="AT131">
            <v>0</v>
          </cell>
          <cell r="AU131">
            <v>99.999948248275345</v>
          </cell>
          <cell r="AV131">
            <v>0</v>
          </cell>
          <cell r="AW131">
            <v>0</v>
          </cell>
        </row>
        <row r="132">
          <cell r="A132" t="str">
            <v>110190/FO/2015/C2</v>
          </cell>
          <cell r="B132" t="str">
            <v>Charlotte House 10 Charlotte Street</v>
          </cell>
          <cell r="C132" t="str">
            <v>Residential</v>
          </cell>
          <cell r="D132" t="str">
            <v>Land Supply 2018</v>
          </cell>
          <cell r="E132">
            <v>3.2158800000000001E-2</v>
          </cell>
          <cell r="F132">
            <v>0</v>
          </cell>
          <cell r="G132">
            <v>0</v>
          </cell>
          <cell r="H132">
            <v>0</v>
          </cell>
          <cell r="I132">
            <v>3.2158800000000001E-2</v>
          </cell>
          <cell r="J132">
            <v>0</v>
          </cell>
          <cell r="K132">
            <v>0</v>
          </cell>
          <cell r="L132">
            <v>0</v>
          </cell>
          <cell r="M132">
            <v>100</v>
          </cell>
          <cell r="O132">
            <v>7.2735400000000002E-5</v>
          </cell>
          <cell r="Q132">
            <v>0</v>
          </cell>
          <cell r="R132">
            <v>0</v>
          </cell>
          <cell r="S132">
            <v>0.22617572795004789</v>
          </cell>
          <cell r="T132">
            <v>0</v>
          </cell>
          <cell r="U132">
            <v>0</v>
          </cell>
          <cell r="V132">
            <v>0</v>
          </cell>
          <cell r="W132">
            <v>0</v>
          </cell>
          <cell r="X132" t="str">
            <v>Not Modelled</v>
          </cell>
          <cell r="Y132" t="str">
            <v>N/A</v>
          </cell>
          <cell r="AA132">
            <v>0</v>
          </cell>
          <cell r="AB132">
            <v>0</v>
          </cell>
          <cell r="AC132">
            <v>0</v>
          </cell>
          <cell r="AD132">
            <v>0</v>
          </cell>
          <cell r="AE132">
            <v>0</v>
          </cell>
          <cell r="AF132">
            <v>0</v>
          </cell>
          <cell r="AG132">
            <v>0</v>
          </cell>
          <cell r="AH132">
            <v>0</v>
          </cell>
          <cell r="AI132">
            <v>3.2158750002199997E-2</v>
          </cell>
          <cell r="AJ132">
            <v>0</v>
          </cell>
          <cell r="AK132">
            <v>0</v>
          </cell>
          <cell r="AM132">
            <v>0</v>
          </cell>
          <cell r="AN132">
            <v>0</v>
          </cell>
          <cell r="AO132">
            <v>0</v>
          </cell>
          <cell r="AP132">
            <v>0</v>
          </cell>
          <cell r="AQ132">
            <v>0</v>
          </cell>
          <cell r="AR132">
            <v>0</v>
          </cell>
          <cell r="AS132">
            <v>0</v>
          </cell>
          <cell r="AT132">
            <v>0</v>
          </cell>
          <cell r="AU132">
            <v>99.999844528402789</v>
          </cell>
          <cell r="AV132">
            <v>0</v>
          </cell>
          <cell r="AW132">
            <v>0</v>
          </cell>
        </row>
        <row r="133">
          <cell r="A133" t="str">
            <v>110300/FO/2015/C2</v>
          </cell>
          <cell r="B133" t="str">
            <v>First &amp; second floors, 50 - 52 Back Turner Street</v>
          </cell>
          <cell r="C133" t="str">
            <v>Residential</v>
          </cell>
          <cell r="D133" t="str">
            <v>Land Supply 2018</v>
          </cell>
          <cell r="E133">
            <v>8.8726599999999992E-3</v>
          </cell>
          <cell r="F133">
            <v>0</v>
          </cell>
          <cell r="G133">
            <v>0</v>
          </cell>
          <cell r="H133">
            <v>0</v>
          </cell>
          <cell r="I133">
            <v>8.8726599999999992E-3</v>
          </cell>
          <cell r="J133">
            <v>0</v>
          </cell>
          <cell r="K133">
            <v>0</v>
          </cell>
          <cell r="L133">
            <v>0</v>
          </cell>
          <cell r="M133">
            <v>100</v>
          </cell>
          <cell r="O133">
            <v>0</v>
          </cell>
          <cell r="Q133">
            <v>0</v>
          </cell>
          <cell r="R133">
            <v>0</v>
          </cell>
          <cell r="S133">
            <v>0</v>
          </cell>
          <cell r="T133">
            <v>0</v>
          </cell>
          <cell r="U133">
            <v>0</v>
          </cell>
          <cell r="V133">
            <v>0</v>
          </cell>
          <cell r="W133">
            <v>0</v>
          </cell>
          <cell r="X133" t="str">
            <v>Not Modelled</v>
          </cell>
          <cell r="Y133" t="str">
            <v>N/A</v>
          </cell>
          <cell r="AA133">
            <v>0</v>
          </cell>
          <cell r="AB133">
            <v>0</v>
          </cell>
          <cell r="AC133">
            <v>0</v>
          </cell>
          <cell r="AD133">
            <v>0</v>
          </cell>
          <cell r="AE133">
            <v>0</v>
          </cell>
          <cell r="AF133">
            <v>0</v>
          </cell>
          <cell r="AG133">
            <v>0</v>
          </cell>
          <cell r="AH133">
            <v>0</v>
          </cell>
          <cell r="AI133">
            <v>0</v>
          </cell>
          <cell r="AJ133">
            <v>0</v>
          </cell>
          <cell r="AK133">
            <v>0</v>
          </cell>
          <cell r="AM133">
            <v>0</v>
          </cell>
          <cell r="AN133">
            <v>0</v>
          </cell>
          <cell r="AO133">
            <v>0</v>
          </cell>
          <cell r="AP133">
            <v>0</v>
          </cell>
          <cell r="AQ133">
            <v>0</v>
          </cell>
          <cell r="AR133">
            <v>0</v>
          </cell>
          <cell r="AS133">
            <v>0</v>
          </cell>
          <cell r="AT133">
            <v>0</v>
          </cell>
          <cell r="AU133">
            <v>0</v>
          </cell>
          <cell r="AV133">
            <v>0</v>
          </cell>
          <cell r="AW133">
            <v>0</v>
          </cell>
        </row>
        <row r="134">
          <cell r="A134" t="str">
            <v>110492/FO/2015/S1</v>
          </cell>
          <cell r="B134" t="str">
            <v>496A Wilbraham Road Chorlton</v>
          </cell>
          <cell r="C134" t="str">
            <v>Residential</v>
          </cell>
          <cell r="D134" t="str">
            <v>Land Supply 2018</v>
          </cell>
          <cell r="E134">
            <v>5.6280699999999998E-3</v>
          </cell>
          <cell r="F134">
            <v>0</v>
          </cell>
          <cell r="G134">
            <v>0</v>
          </cell>
          <cell r="H134">
            <v>0</v>
          </cell>
          <cell r="I134">
            <v>5.6280699999999998E-3</v>
          </cell>
          <cell r="J134">
            <v>0</v>
          </cell>
          <cell r="K134">
            <v>0</v>
          </cell>
          <cell r="L134">
            <v>0</v>
          </cell>
          <cell r="M134">
            <v>100</v>
          </cell>
          <cell r="O134">
            <v>0</v>
          </cell>
          <cell r="Q134">
            <v>0</v>
          </cell>
          <cell r="R134">
            <v>0</v>
          </cell>
          <cell r="S134">
            <v>0</v>
          </cell>
          <cell r="T134">
            <v>0</v>
          </cell>
          <cell r="U134">
            <v>0</v>
          </cell>
          <cell r="V134">
            <v>0</v>
          </cell>
          <cell r="W134">
            <v>0</v>
          </cell>
          <cell r="X134" t="str">
            <v>Not Modelled</v>
          </cell>
          <cell r="Y134" t="str">
            <v>N/A</v>
          </cell>
          <cell r="AA134">
            <v>0</v>
          </cell>
          <cell r="AB134">
            <v>0</v>
          </cell>
          <cell r="AC134">
            <v>0</v>
          </cell>
          <cell r="AD134">
            <v>0</v>
          </cell>
          <cell r="AE134">
            <v>0</v>
          </cell>
          <cell r="AF134">
            <v>0</v>
          </cell>
          <cell r="AG134">
            <v>0</v>
          </cell>
          <cell r="AH134">
            <v>0</v>
          </cell>
          <cell r="AI134">
            <v>0</v>
          </cell>
          <cell r="AJ134">
            <v>0</v>
          </cell>
          <cell r="AK134">
            <v>0</v>
          </cell>
          <cell r="AM134">
            <v>0</v>
          </cell>
          <cell r="AN134">
            <v>0</v>
          </cell>
          <cell r="AO134">
            <v>0</v>
          </cell>
          <cell r="AP134">
            <v>0</v>
          </cell>
          <cell r="AQ134">
            <v>0</v>
          </cell>
          <cell r="AR134">
            <v>0</v>
          </cell>
          <cell r="AS134">
            <v>0</v>
          </cell>
          <cell r="AT134">
            <v>0</v>
          </cell>
          <cell r="AU134">
            <v>0</v>
          </cell>
          <cell r="AV134">
            <v>0</v>
          </cell>
          <cell r="AW134">
            <v>0</v>
          </cell>
        </row>
        <row r="135">
          <cell r="A135" t="str">
            <v>110496/FO/2015/S2</v>
          </cell>
          <cell r="B135" t="str">
            <v>Former Laundry, Burnage Lane</v>
          </cell>
          <cell r="C135" t="str">
            <v>Residential</v>
          </cell>
          <cell r="D135" t="str">
            <v>Land Supply 2018</v>
          </cell>
          <cell r="E135">
            <v>0.50936599999999999</v>
          </cell>
          <cell r="F135">
            <v>0</v>
          </cell>
          <cell r="G135">
            <v>0</v>
          </cell>
          <cell r="H135">
            <v>0</v>
          </cell>
          <cell r="I135">
            <v>0.50936599999999999</v>
          </cell>
          <cell r="J135">
            <v>0</v>
          </cell>
          <cell r="K135">
            <v>0</v>
          </cell>
          <cell r="L135">
            <v>0</v>
          </cell>
          <cell r="M135">
            <v>100</v>
          </cell>
          <cell r="O135">
            <v>6.2799999999999995E-2</v>
          </cell>
          <cell r="Q135">
            <v>0</v>
          </cell>
          <cell r="R135">
            <v>0</v>
          </cell>
          <cell r="S135">
            <v>12.329052194296439</v>
          </cell>
          <cell r="T135">
            <v>0</v>
          </cell>
          <cell r="U135">
            <v>0</v>
          </cell>
          <cell r="V135">
            <v>0</v>
          </cell>
          <cell r="W135">
            <v>0</v>
          </cell>
          <cell r="X135" t="str">
            <v>Not Modelled</v>
          </cell>
          <cell r="Y135" t="str">
            <v>N/A</v>
          </cell>
          <cell r="AA135">
            <v>0</v>
          </cell>
          <cell r="AB135">
            <v>0</v>
          </cell>
          <cell r="AC135">
            <v>0</v>
          </cell>
          <cell r="AD135">
            <v>0</v>
          </cell>
          <cell r="AE135">
            <v>0</v>
          </cell>
          <cell r="AF135">
            <v>0</v>
          </cell>
          <cell r="AG135">
            <v>0</v>
          </cell>
          <cell r="AH135">
            <v>0</v>
          </cell>
          <cell r="AI135">
            <v>0</v>
          </cell>
          <cell r="AJ135">
            <v>0</v>
          </cell>
          <cell r="AK135">
            <v>0</v>
          </cell>
          <cell r="AM135">
            <v>0</v>
          </cell>
          <cell r="AN135">
            <v>0</v>
          </cell>
          <cell r="AO135">
            <v>0</v>
          </cell>
          <cell r="AP135">
            <v>0</v>
          </cell>
          <cell r="AQ135">
            <v>0</v>
          </cell>
          <cell r="AR135">
            <v>0</v>
          </cell>
          <cell r="AS135">
            <v>0</v>
          </cell>
          <cell r="AT135">
            <v>0</v>
          </cell>
          <cell r="AU135">
            <v>0</v>
          </cell>
          <cell r="AV135">
            <v>0</v>
          </cell>
          <cell r="AW135">
            <v>0</v>
          </cell>
        </row>
        <row r="136">
          <cell r="A136" t="str">
            <v>110506/FO/2015/S1</v>
          </cell>
          <cell r="B136" t="str">
            <v>25 Finchley Road Withington</v>
          </cell>
          <cell r="C136" t="str">
            <v>Residential</v>
          </cell>
          <cell r="D136" t="str">
            <v>Land Supply 2018</v>
          </cell>
          <cell r="E136">
            <v>2.9418900000000001E-2</v>
          </cell>
          <cell r="F136">
            <v>0</v>
          </cell>
          <cell r="G136">
            <v>0</v>
          </cell>
          <cell r="H136">
            <v>0</v>
          </cell>
          <cell r="I136">
            <v>2.9418900000000001E-2</v>
          </cell>
          <cell r="J136">
            <v>0</v>
          </cell>
          <cell r="K136">
            <v>0</v>
          </cell>
          <cell r="L136">
            <v>0</v>
          </cell>
          <cell r="M136">
            <v>100</v>
          </cell>
          <cell r="O136">
            <v>0</v>
          </cell>
          <cell r="Q136">
            <v>0</v>
          </cell>
          <cell r="R136">
            <v>0</v>
          </cell>
          <cell r="S136">
            <v>0</v>
          </cell>
          <cell r="T136">
            <v>0</v>
          </cell>
          <cell r="U136">
            <v>0</v>
          </cell>
          <cell r="V136">
            <v>0</v>
          </cell>
          <cell r="W136">
            <v>0</v>
          </cell>
          <cell r="X136" t="str">
            <v>Not Modelled</v>
          </cell>
          <cell r="Y136" t="str">
            <v>N/A</v>
          </cell>
          <cell r="AA136">
            <v>0</v>
          </cell>
          <cell r="AB136">
            <v>0</v>
          </cell>
          <cell r="AC136">
            <v>0</v>
          </cell>
          <cell r="AD136">
            <v>0</v>
          </cell>
          <cell r="AE136">
            <v>0</v>
          </cell>
          <cell r="AF136">
            <v>0</v>
          </cell>
          <cell r="AG136">
            <v>0</v>
          </cell>
          <cell r="AH136">
            <v>0</v>
          </cell>
          <cell r="AI136">
            <v>0</v>
          </cell>
          <cell r="AJ136">
            <v>0</v>
          </cell>
          <cell r="AK136">
            <v>0</v>
          </cell>
          <cell r="AM136">
            <v>0</v>
          </cell>
          <cell r="AN136">
            <v>0</v>
          </cell>
          <cell r="AO136">
            <v>0</v>
          </cell>
          <cell r="AP136">
            <v>0</v>
          </cell>
          <cell r="AQ136">
            <v>0</v>
          </cell>
          <cell r="AR136">
            <v>0</v>
          </cell>
          <cell r="AS136">
            <v>0</v>
          </cell>
          <cell r="AT136">
            <v>0</v>
          </cell>
          <cell r="AU136">
            <v>0</v>
          </cell>
          <cell r="AV136">
            <v>0</v>
          </cell>
          <cell r="AW136">
            <v>0</v>
          </cell>
        </row>
        <row r="137">
          <cell r="A137" t="str">
            <v>110540/FO/2015/S1</v>
          </cell>
          <cell r="B137" t="str">
            <v>26 Demesne Road Whalley Range</v>
          </cell>
          <cell r="C137" t="str">
            <v>Residential</v>
          </cell>
          <cell r="D137" t="str">
            <v>Land Supply 2018</v>
          </cell>
          <cell r="E137">
            <v>7.8481499999999996E-2</v>
          </cell>
          <cell r="F137">
            <v>0</v>
          </cell>
          <cell r="G137">
            <v>0</v>
          </cell>
          <cell r="H137">
            <v>4.56438472508E-2</v>
          </cell>
          <cell r="I137">
            <v>3.2837652749199996E-2</v>
          </cell>
          <cell r="J137">
            <v>0</v>
          </cell>
          <cell r="K137">
            <v>0</v>
          </cell>
          <cell r="L137">
            <v>58.158734543554857</v>
          </cell>
          <cell r="M137">
            <v>41.84126545644515</v>
          </cell>
          <cell r="O137">
            <v>1.3602244000199999E-2</v>
          </cell>
          <cell r="Q137">
            <v>1.3602244000199999E-2</v>
          </cell>
          <cell r="R137">
            <v>0</v>
          </cell>
          <cell r="S137">
            <v>17.331783923854665</v>
          </cell>
          <cell r="T137">
            <v>17.331783923854665</v>
          </cell>
          <cell r="U137">
            <v>0</v>
          </cell>
          <cell r="V137">
            <v>7.8481480000499995E-2</v>
          </cell>
          <cell r="W137">
            <v>99.999974516924368</v>
          </cell>
          <cell r="X137" t="str">
            <v>Not Modelled</v>
          </cell>
          <cell r="Y137" t="str">
            <v>N/A</v>
          </cell>
          <cell r="AA137">
            <v>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cell r="AR137">
            <v>0</v>
          </cell>
          <cell r="AS137">
            <v>0</v>
          </cell>
          <cell r="AT137">
            <v>0</v>
          </cell>
          <cell r="AU137">
            <v>0</v>
          </cell>
          <cell r="AV137">
            <v>0</v>
          </cell>
          <cell r="AW137">
            <v>0</v>
          </cell>
        </row>
        <row r="138">
          <cell r="A138" t="str">
            <v>110551/FO/2015/S1</v>
          </cell>
          <cell r="B138" t="str">
            <v>113 Beech Road Chorlton</v>
          </cell>
          <cell r="C138" t="str">
            <v>Residential</v>
          </cell>
          <cell r="D138" t="str">
            <v>Land Supply 2018</v>
          </cell>
          <cell r="E138">
            <v>1.28142E-2</v>
          </cell>
          <cell r="F138">
            <v>0</v>
          </cell>
          <cell r="G138">
            <v>0</v>
          </cell>
          <cell r="H138">
            <v>0</v>
          </cell>
          <cell r="I138">
            <v>1.28142E-2</v>
          </cell>
          <cell r="J138">
            <v>0</v>
          </cell>
          <cell r="K138">
            <v>0</v>
          </cell>
          <cell r="L138">
            <v>0</v>
          </cell>
          <cell r="M138">
            <v>100</v>
          </cell>
          <cell r="O138">
            <v>0</v>
          </cell>
          <cell r="Q138">
            <v>0</v>
          </cell>
          <cell r="R138">
            <v>0</v>
          </cell>
          <cell r="S138">
            <v>0</v>
          </cell>
          <cell r="T138">
            <v>0</v>
          </cell>
          <cell r="U138">
            <v>0</v>
          </cell>
          <cell r="V138">
            <v>0</v>
          </cell>
          <cell r="W138">
            <v>0</v>
          </cell>
          <cell r="X138" t="str">
            <v>Not Modelled</v>
          </cell>
          <cell r="Y138" t="str">
            <v>N/A</v>
          </cell>
          <cell r="AA138">
            <v>0</v>
          </cell>
          <cell r="AB138">
            <v>0</v>
          </cell>
          <cell r="AC138">
            <v>0</v>
          </cell>
          <cell r="AD138">
            <v>0</v>
          </cell>
          <cell r="AE138">
            <v>0</v>
          </cell>
          <cell r="AF138">
            <v>0</v>
          </cell>
          <cell r="AG138">
            <v>0</v>
          </cell>
          <cell r="AH138">
            <v>0</v>
          </cell>
          <cell r="AI138">
            <v>0</v>
          </cell>
          <cell r="AJ138">
            <v>0</v>
          </cell>
          <cell r="AK138">
            <v>0</v>
          </cell>
          <cell r="AM138">
            <v>0</v>
          </cell>
          <cell r="AN138">
            <v>0</v>
          </cell>
          <cell r="AO138">
            <v>0</v>
          </cell>
          <cell r="AP138">
            <v>0</v>
          </cell>
          <cell r="AQ138">
            <v>0</v>
          </cell>
          <cell r="AR138">
            <v>0</v>
          </cell>
          <cell r="AS138">
            <v>0</v>
          </cell>
          <cell r="AT138">
            <v>0</v>
          </cell>
          <cell r="AU138">
            <v>0</v>
          </cell>
          <cell r="AV138">
            <v>0</v>
          </cell>
          <cell r="AW138">
            <v>0</v>
          </cell>
        </row>
        <row r="139">
          <cell r="A139" t="str">
            <v>110552/FO/2015</v>
          </cell>
          <cell r="B139" t="str">
            <v>Tarbiyah Day Nursery 3 Smedley Lane</v>
          </cell>
          <cell r="C139" t="str">
            <v>Residential</v>
          </cell>
          <cell r="D139" t="str">
            <v>Land Supply 2018</v>
          </cell>
          <cell r="E139">
            <v>6.3706700000000005E-2</v>
          </cell>
          <cell r="F139">
            <v>0</v>
          </cell>
          <cell r="G139">
            <v>0</v>
          </cell>
          <cell r="H139">
            <v>0</v>
          </cell>
          <cell r="I139">
            <v>6.3706700000000005E-2</v>
          </cell>
          <cell r="J139">
            <v>0</v>
          </cell>
          <cell r="K139">
            <v>0</v>
          </cell>
          <cell r="L139">
            <v>0</v>
          </cell>
          <cell r="M139">
            <v>100</v>
          </cell>
          <cell r="O139">
            <v>0</v>
          </cell>
          <cell r="Q139">
            <v>0</v>
          </cell>
          <cell r="R139">
            <v>0</v>
          </cell>
          <cell r="S139">
            <v>0</v>
          </cell>
          <cell r="T139">
            <v>0</v>
          </cell>
          <cell r="U139">
            <v>0</v>
          </cell>
          <cell r="V139">
            <v>0</v>
          </cell>
          <cell r="W139">
            <v>0</v>
          </cell>
          <cell r="X139" t="str">
            <v>Not Modelled</v>
          </cell>
          <cell r="Y139" t="str">
            <v>N/A</v>
          </cell>
          <cell r="AA139">
            <v>0</v>
          </cell>
          <cell r="AB139">
            <v>0</v>
          </cell>
          <cell r="AC139">
            <v>0</v>
          </cell>
          <cell r="AD139">
            <v>0</v>
          </cell>
          <cell r="AE139">
            <v>0</v>
          </cell>
          <cell r="AF139">
            <v>0</v>
          </cell>
          <cell r="AG139">
            <v>0</v>
          </cell>
          <cell r="AH139">
            <v>0</v>
          </cell>
          <cell r="AI139">
            <v>6.3706680000599994E-2</v>
          </cell>
          <cell r="AJ139">
            <v>0</v>
          </cell>
          <cell r="AK139">
            <v>0</v>
          </cell>
          <cell r="AM139">
            <v>0</v>
          </cell>
          <cell r="AN139">
            <v>0</v>
          </cell>
          <cell r="AO139">
            <v>0</v>
          </cell>
          <cell r="AP139">
            <v>0</v>
          </cell>
          <cell r="AQ139">
            <v>0</v>
          </cell>
          <cell r="AR139">
            <v>0</v>
          </cell>
          <cell r="AS139">
            <v>0</v>
          </cell>
          <cell r="AT139">
            <v>0</v>
          </cell>
          <cell r="AU139">
            <v>99.999968607069562</v>
          </cell>
          <cell r="AV139">
            <v>0</v>
          </cell>
          <cell r="AW139">
            <v>0</v>
          </cell>
        </row>
        <row r="140">
          <cell r="A140" t="str">
            <v>110570/P3OPA/2015/N1</v>
          </cell>
          <cell r="B140" t="str">
            <v>13 To 15 Welwyn Walk Ancoats</v>
          </cell>
          <cell r="C140" t="str">
            <v>Residential</v>
          </cell>
          <cell r="D140" t="str">
            <v>Land Supply 2018</v>
          </cell>
          <cell r="E140">
            <v>2.48887E-2</v>
          </cell>
          <cell r="F140">
            <v>0</v>
          </cell>
          <cell r="G140">
            <v>0</v>
          </cell>
          <cell r="H140">
            <v>0</v>
          </cell>
          <cell r="I140">
            <v>2.48887E-2</v>
          </cell>
          <cell r="J140">
            <v>0</v>
          </cell>
          <cell r="K140">
            <v>0</v>
          </cell>
          <cell r="L140">
            <v>0</v>
          </cell>
          <cell r="M140">
            <v>100</v>
          </cell>
          <cell r="O140">
            <v>5.0337558159000003E-3</v>
          </cell>
          <cell r="Q140">
            <v>5.0337558159000003E-3</v>
          </cell>
          <cell r="R140">
            <v>0</v>
          </cell>
          <cell r="S140">
            <v>20.225065254111303</v>
          </cell>
          <cell r="T140">
            <v>20.225065254111303</v>
          </cell>
          <cell r="U140">
            <v>0</v>
          </cell>
          <cell r="V140">
            <v>0</v>
          </cell>
          <cell r="W140">
            <v>0</v>
          </cell>
          <cell r="X140" t="str">
            <v>Not Modelled</v>
          </cell>
          <cell r="Y140" t="str">
            <v>N/A</v>
          </cell>
          <cell r="AA140">
            <v>0</v>
          </cell>
          <cell r="AB140">
            <v>0</v>
          </cell>
          <cell r="AC140">
            <v>0</v>
          </cell>
          <cell r="AD140">
            <v>0</v>
          </cell>
          <cell r="AE140">
            <v>0</v>
          </cell>
          <cell r="AF140">
            <v>0</v>
          </cell>
          <cell r="AG140">
            <v>0</v>
          </cell>
          <cell r="AH140">
            <v>0</v>
          </cell>
          <cell r="AI140">
            <v>2.4888715000600001E-2</v>
          </cell>
          <cell r="AJ140">
            <v>0</v>
          </cell>
          <cell r="AK140">
            <v>0</v>
          </cell>
          <cell r="AM140">
            <v>0</v>
          </cell>
          <cell r="AN140">
            <v>0</v>
          </cell>
          <cell r="AO140">
            <v>0</v>
          </cell>
          <cell r="AP140">
            <v>0</v>
          </cell>
          <cell r="AQ140">
            <v>0</v>
          </cell>
          <cell r="AR140">
            <v>0</v>
          </cell>
          <cell r="AS140">
            <v>0</v>
          </cell>
          <cell r="AT140">
            <v>0</v>
          </cell>
          <cell r="AU140">
            <v>100.00006027072527</v>
          </cell>
          <cell r="AV140">
            <v>0</v>
          </cell>
          <cell r="AW140">
            <v>0</v>
          </cell>
        </row>
        <row r="141">
          <cell r="A141" t="str">
            <v>110678/FO/2015/S1</v>
          </cell>
          <cell r="B141" t="str">
            <v>Behind Platt Lane Methodist Church, Platt Lane</v>
          </cell>
          <cell r="C141" t="str">
            <v>Residential</v>
          </cell>
          <cell r="D141" t="str">
            <v>Land Supply 2018</v>
          </cell>
          <cell r="E141">
            <v>8.6108199999999996E-2</v>
          </cell>
          <cell r="F141">
            <v>0</v>
          </cell>
          <cell r="G141">
            <v>0</v>
          </cell>
          <cell r="H141">
            <v>1.6048511226000001E-3</v>
          </cell>
          <cell r="I141">
            <v>8.4503348877399992E-2</v>
          </cell>
          <cell r="J141">
            <v>0</v>
          </cell>
          <cell r="K141">
            <v>0</v>
          </cell>
          <cell r="L141">
            <v>1.863761085007003</v>
          </cell>
          <cell r="M141">
            <v>98.136238914992987</v>
          </cell>
          <cell r="O141">
            <v>0</v>
          </cell>
          <cell r="Q141">
            <v>0</v>
          </cell>
          <cell r="R141">
            <v>0</v>
          </cell>
          <cell r="S141">
            <v>0</v>
          </cell>
          <cell r="T141">
            <v>0</v>
          </cell>
          <cell r="U141">
            <v>0</v>
          </cell>
          <cell r="V141">
            <v>8.6108240003099995E-2</v>
          </cell>
          <cell r="W141">
            <v>100.00004645678344</v>
          </cell>
          <cell r="X141" t="str">
            <v>Not Modelled</v>
          </cell>
          <cell r="Y141" t="str">
            <v>N/A</v>
          </cell>
          <cell r="AA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cell r="AR141">
            <v>0</v>
          </cell>
          <cell r="AS141">
            <v>0</v>
          </cell>
          <cell r="AT141">
            <v>0</v>
          </cell>
          <cell r="AU141">
            <v>0</v>
          </cell>
          <cell r="AV141">
            <v>0</v>
          </cell>
          <cell r="AW141">
            <v>0</v>
          </cell>
        </row>
        <row r="142">
          <cell r="A142" t="str">
            <v>110757/FO/2015/C1</v>
          </cell>
          <cell r="B142" t="str">
            <v>Second and third floors, 6-12 Fountain Street</v>
          </cell>
          <cell r="C142" t="str">
            <v>Residential</v>
          </cell>
          <cell r="D142" t="str">
            <v>Land Supply 2018</v>
          </cell>
          <cell r="E142">
            <v>1.6740399999999999E-2</v>
          </cell>
          <cell r="F142">
            <v>0</v>
          </cell>
          <cell r="G142">
            <v>0</v>
          </cell>
          <cell r="H142">
            <v>0</v>
          </cell>
          <cell r="I142">
            <v>1.6740399999999999E-2</v>
          </cell>
          <cell r="J142">
            <v>0</v>
          </cell>
          <cell r="K142">
            <v>0</v>
          </cell>
          <cell r="L142">
            <v>0</v>
          </cell>
          <cell r="M142">
            <v>100</v>
          </cell>
          <cell r="O142">
            <v>0</v>
          </cell>
          <cell r="Q142">
            <v>0</v>
          </cell>
          <cell r="R142">
            <v>0</v>
          </cell>
          <cell r="S142">
            <v>0</v>
          </cell>
          <cell r="T142">
            <v>0</v>
          </cell>
          <cell r="U142">
            <v>0</v>
          </cell>
          <cell r="V142">
            <v>0</v>
          </cell>
          <cell r="W142">
            <v>0</v>
          </cell>
          <cell r="X142" t="str">
            <v>Not Modelled</v>
          </cell>
          <cell r="Y142" t="str">
            <v>N/A</v>
          </cell>
          <cell r="AA142">
            <v>0</v>
          </cell>
          <cell r="AB142">
            <v>0</v>
          </cell>
          <cell r="AC142">
            <v>0</v>
          </cell>
          <cell r="AD142">
            <v>0</v>
          </cell>
          <cell r="AE142">
            <v>0</v>
          </cell>
          <cell r="AF142">
            <v>0</v>
          </cell>
          <cell r="AG142">
            <v>0</v>
          </cell>
          <cell r="AH142">
            <v>0</v>
          </cell>
          <cell r="AI142">
            <v>0</v>
          </cell>
          <cell r="AJ142">
            <v>0</v>
          </cell>
          <cell r="AK142">
            <v>0</v>
          </cell>
          <cell r="AM142">
            <v>0</v>
          </cell>
          <cell r="AN142">
            <v>0</v>
          </cell>
          <cell r="AO142">
            <v>0</v>
          </cell>
          <cell r="AP142">
            <v>0</v>
          </cell>
          <cell r="AQ142">
            <v>0</v>
          </cell>
          <cell r="AR142">
            <v>0</v>
          </cell>
          <cell r="AS142">
            <v>0</v>
          </cell>
          <cell r="AT142">
            <v>0</v>
          </cell>
          <cell r="AU142">
            <v>0</v>
          </cell>
          <cell r="AV142">
            <v>0</v>
          </cell>
          <cell r="AW142">
            <v>0</v>
          </cell>
        </row>
        <row r="143">
          <cell r="A143" t="str">
            <v>110782/P3OPA/2015/N2</v>
          </cell>
          <cell r="B143" t="str">
            <v>Graphic House 308 Moseley Road Levenshulme</v>
          </cell>
          <cell r="C143" t="str">
            <v>Residential</v>
          </cell>
          <cell r="D143" t="str">
            <v>Land Supply 2018</v>
          </cell>
          <cell r="E143">
            <v>8.5379399999999994E-2</v>
          </cell>
          <cell r="F143">
            <v>0</v>
          </cell>
          <cell r="G143">
            <v>0</v>
          </cell>
          <cell r="H143">
            <v>0</v>
          </cell>
          <cell r="I143">
            <v>8.5379399999999994E-2</v>
          </cell>
          <cell r="J143">
            <v>0</v>
          </cell>
          <cell r="K143">
            <v>0</v>
          </cell>
          <cell r="L143">
            <v>0</v>
          </cell>
          <cell r="M143">
            <v>100</v>
          </cell>
          <cell r="O143">
            <v>1.1999999999999999E-3</v>
          </cell>
          <cell r="Q143">
            <v>0</v>
          </cell>
          <cell r="R143">
            <v>0</v>
          </cell>
          <cell r="S143">
            <v>1.4054912543306699</v>
          </cell>
          <cell r="T143">
            <v>0</v>
          </cell>
          <cell r="U143">
            <v>0</v>
          </cell>
          <cell r="V143">
            <v>0</v>
          </cell>
          <cell r="W143">
            <v>0</v>
          </cell>
          <cell r="X143" t="str">
            <v>Not Modelled</v>
          </cell>
          <cell r="Y143" t="str">
            <v>N/A</v>
          </cell>
          <cell r="AA143">
            <v>0</v>
          </cell>
          <cell r="AB143">
            <v>0</v>
          </cell>
          <cell r="AC143">
            <v>0</v>
          </cell>
          <cell r="AD143">
            <v>0</v>
          </cell>
          <cell r="AE143">
            <v>0</v>
          </cell>
          <cell r="AF143">
            <v>0</v>
          </cell>
          <cell r="AG143">
            <v>0</v>
          </cell>
          <cell r="AH143">
            <v>0</v>
          </cell>
          <cell r="AI143">
            <v>0</v>
          </cell>
          <cell r="AJ143">
            <v>0</v>
          </cell>
          <cell r="AK143">
            <v>0</v>
          </cell>
          <cell r="AM143">
            <v>0</v>
          </cell>
          <cell r="AN143">
            <v>0</v>
          </cell>
          <cell r="AO143">
            <v>0</v>
          </cell>
          <cell r="AP143">
            <v>0</v>
          </cell>
          <cell r="AQ143">
            <v>0</v>
          </cell>
          <cell r="AR143">
            <v>0</v>
          </cell>
          <cell r="AS143">
            <v>0</v>
          </cell>
          <cell r="AT143">
            <v>0</v>
          </cell>
          <cell r="AU143">
            <v>0</v>
          </cell>
          <cell r="AV143">
            <v>0</v>
          </cell>
          <cell r="AW143">
            <v>0</v>
          </cell>
        </row>
        <row r="144">
          <cell r="A144" t="str">
            <v>110785/FO/2015/C2</v>
          </cell>
          <cell r="B144" t="str">
            <v>34 Charlotte Street (Lindencourt House)</v>
          </cell>
          <cell r="C144" t="str">
            <v>Residential</v>
          </cell>
          <cell r="D144" t="str">
            <v>Land Supply 2018</v>
          </cell>
          <cell r="E144">
            <v>2.86486E-2</v>
          </cell>
          <cell r="F144">
            <v>0</v>
          </cell>
          <cell r="G144">
            <v>0</v>
          </cell>
          <cell r="H144">
            <v>0</v>
          </cell>
          <cell r="I144">
            <v>2.86486E-2</v>
          </cell>
          <cell r="J144">
            <v>0</v>
          </cell>
          <cell r="K144">
            <v>0</v>
          </cell>
          <cell r="L144">
            <v>0</v>
          </cell>
          <cell r="M144">
            <v>100</v>
          </cell>
          <cell r="O144">
            <v>1.1042299999999999E-5</v>
          </cell>
          <cell r="Q144">
            <v>0</v>
          </cell>
          <cell r="R144">
            <v>0</v>
          </cell>
          <cell r="S144">
            <v>3.8543942810468926E-2</v>
          </cell>
          <cell r="T144">
            <v>0</v>
          </cell>
          <cell r="U144">
            <v>0</v>
          </cell>
          <cell r="V144">
            <v>0</v>
          </cell>
          <cell r="W144">
            <v>0</v>
          </cell>
          <cell r="X144" t="str">
            <v>Not Modelled</v>
          </cell>
          <cell r="Y144" t="str">
            <v>N/A</v>
          </cell>
          <cell r="AA144">
            <v>0</v>
          </cell>
          <cell r="AB144">
            <v>0</v>
          </cell>
          <cell r="AC144">
            <v>0</v>
          </cell>
          <cell r="AD144">
            <v>0</v>
          </cell>
          <cell r="AE144">
            <v>0</v>
          </cell>
          <cell r="AF144">
            <v>0</v>
          </cell>
          <cell r="AG144">
            <v>0</v>
          </cell>
          <cell r="AH144">
            <v>0</v>
          </cell>
          <cell r="AI144">
            <v>2.8648624998699999E-2</v>
          </cell>
          <cell r="AJ144">
            <v>0</v>
          </cell>
          <cell r="AK144">
            <v>0</v>
          </cell>
          <cell r="AM144">
            <v>0</v>
          </cell>
          <cell r="AN144">
            <v>0</v>
          </cell>
          <cell r="AO144">
            <v>0</v>
          </cell>
          <cell r="AP144">
            <v>0</v>
          </cell>
          <cell r="AQ144">
            <v>0</v>
          </cell>
          <cell r="AR144">
            <v>0</v>
          </cell>
          <cell r="AS144">
            <v>0</v>
          </cell>
          <cell r="AT144">
            <v>0</v>
          </cell>
          <cell r="AU144">
            <v>100.00008725976137</v>
          </cell>
          <cell r="AV144">
            <v>0</v>
          </cell>
          <cell r="AW144">
            <v>0</v>
          </cell>
        </row>
        <row r="145">
          <cell r="A145" t="str">
            <v>110822/FO/2015/S1</v>
          </cell>
          <cell r="B145" t="str">
            <v>36-38 Mayfield Road Whalley Range</v>
          </cell>
          <cell r="C145" t="str">
            <v>Residential</v>
          </cell>
          <cell r="D145" t="str">
            <v>Land Supply 2018</v>
          </cell>
          <cell r="E145">
            <v>9.7626900000000003E-2</v>
          </cell>
          <cell r="F145">
            <v>0</v>
          </cell>
          <cell r="G145">
            <v>0</v>
          </cell>
          <cell r="H145">
            <v>0</v>
          </cell>
          <cell r="I145">
            <v>9.7626900000000003E-2</v>
          </cell>
          <cell r="J145">
            <v>0</v>
          </cell>
          <cell r="K145">
            <v>0</v>
          </cell>
          <cell r="L145">
            <v>0</v>
          </cell>
          <cell r="M145">
            <v>100</v>
          </cell>
          <cell r="O145">
            <v>0</v>
          </cell>
          <cell r="Q145">
            <v>0</v>
          </cell>
          <cell r="R145">
            <v>0</v>
          </cell>
          <cell r="S145">
            <v>0</v>
          </cell>
          <cell r="T145">
            <v>0</v>
          </cell>
          <cell r="U145">
            <v>0</v>
          </cell>
          <cell r="V145">
            <v>9.7626919999299996E-2</v>
          </cell>
          <cell r="W145">
            <v>100.00002048543996</v>
          </cell>
          <cell r="X145" t="str">
            <v>Not Modelled</v>
          </cell>
          <cell r="Y145" t="str">
            <v>N/A</v>
          </cell>
          <cell r="AA145">
            <v>0</v>
          </cell>
          <cell r="AB145">
            <v>0</v>
          </cell>
          <cell r="AC145">
            <v>0</v>
          </cell>
          <cell r="AD145">
            <v>0</v>
          </cell>
          <cell r="AE145">
            <v>0</v>
          </cell>
          <cell r="AF145">
            <v>0</v>
          </cell>
          <cell r="AG145">
            <v>0</v>
          </cell>
          <cell r="AH145">
            <v>0</v>
          </cell>
          <cell r="AI145">
            <v>0</v>
          </cell>
          <cell r="AJ145">
            <v>0</v>
          </cell>
          <cell r="AK145">
            <v>0</v>
          </cell>
          <cell r="AM145">
            <v>0</v>
          </cell>
          <cell r="AN145">
            <v>0</v>
          </cell>
          <cell r="AO145">
            <v>0</v>
          </cell>
          <cell r="AP145">
            <v>0</v>
          </cell>
          <cell r="AQ145">
            <v>0</v>
          </cell>
          <cell r="AR145">
            <v>0</v>
          </cell>
          <cell r="AS145">
            <v>0</v>
          </cell>
          <cell r="AT145">
            <v>0</v>
          </cell>
          <cell r="AU145">
            <v>0</v>
          </cell>
          <cell r="AV145">
            <v>0</v>
          </cell>
          <cell r="AW145">
            <v>0</v>
          </cell>
        </row>
        <row r="146">
          <cell r="A146" t="str">
            <v>110827/MO/2015/S2</v>
          </cell>
          <cell r="B146" t="str">
            <v>Plot 2500 Manchester Business Park, Aviator Way</v>
          </cell>
          <cell r="C146" t="str">
            <v>Offices</v>
          </cell>
          <cell r="D146" t="str">
            <v>Land Supply 2018</v>
          </cell>
          <cell r="E146">
            <v>1.8371200000000001</v>
          </cell>
          <cell r="F146">
            <v>0</v>
          </cell>
          <cell r="G146">
            <v>0</v>
          </cell>
          <cell r="H146">
            <v>0</v>
          </cell>
          <cell r="I146">
            <v>1.8371200000000001</v>
          </cell>
          <cell r="J146">
            <v>0</v>
          </cell>
          <cell r="K146">
            <v>0</v>
          </cell>
          <cell r="L146">
            <v>0</v>
          </cell>
          <cell r="M146">
            <v>100</v>
          </cell>
          <cell r="O146">
            <v>0.14743100000000001</v>
          </cell>
          <cell r="Q146">
            <v>0</v>
          </cell>
          <cell r="R146">
            <v>0</v>
          </cell>
          <cell r="S146">
            <v>8.0251153980142842</v>
          </cell>
          <cell r="T146">
            <v>0</v>
          </cell>
          <cell r="U146">
            <v>0</v>
          </cell>
          <cell r="V146">
            <v>0</v>
          </cell>
          <cell r="W146">
            <v>0</v>
          </cell>
          <cell r="X146" t="str">
            <v>Not Modelled</v>
          </cell>
          <cell r="Y146" t="str">
            <v>N/A</v>
          </cell>
          <cell r="AA146">
            <v>0</v>
          </cell>
          <cell r="AB146">
            <v>0</v>
          </cell>
          <cell r="AC146">
            <v>0</v>
          </cell>
          <cell r="AD146">
            <v>0</v>
          </cell>
          <cell r="AE146">
            <v>0.45985910192599999</v>
          </cell>
          <cell r="AF146">
            <v>0.45985910192599999</v>
          </cell>
          <cell r="AG146">
            <v>0</v>
          </cell>
          <cell r="AH146">
            <v>0</v>
          </cell>
          <cell r="AI146">
            <v>0</v>
          </cell>
          <cell r="AJ146">
            <v>0</v>
          </cell>
          <cell r="AK146">
            <v>0</v>
          </cell>
          <cell r="AM146">
            <v>0</v>
          </cell>
          <cell r="AN146">
            <v>0</v>
          </cell>
          <cell r="AO146">
            <v>0</v>
          </cell>
          <cell r="AP146">
            <v>0</v>
          </cell>
          <cell r="AQ146">
            <v>25.031522269966032</v>
          </cell>
          <cell r="AR146">
            <v>25.031522269966032</v>
          </cell>
          <cell r="AS146">
            <v>0</v>
          </cell>
          <cell r="AT146">
            <v>0</v>
          </cell>
          <cell r="AU146">
            <v>0</v>
          </cell>
          <cell r="AV146">
            <v>0</v>
          </cell>
          <cell r="AW146">
            <v>0</v>
          </cell>
        </row>
        <row r="147">
          <cell r="A147" t="str">
            <v>110890/FO/2015/C2</v>
          </cell>
          <cell r="B147" t="str">
            <v>60 Oldham Street</v>
          </cell>
          <cell r="C147" t="str">
            <v>Residential</v>
          </cell>
          <cell r="D147" t="str">
            <v>Land Supply 2018</v>
          </cell>
          <cell r="E147">
            <v>1.5726299999999999E-2</v>
          </cell>
          <cell r="F147">
            <v>0</v>
          </cell>
          <cell r="G147">
            <v>0</v>
          </cell>
          <cell r="H147">
            <v>0</v>
          </cell>
          <cell r="I147">
            <v>1.5726299999999999E-2</v>
          </cell>
          <cell r="J147">
            <v>0</v>
          </cell>
          <cell r="K147">
            <v>0</v>
          </cell>
          <cell r="L147">
            <v>0</v>
          </cell>
          <cell r="M147">
            <v>100</v>
          </cell>
          <cell r="O147">
            <v>0</v>
          </cell>
          <cell r="Q147">
            <v>0</v>
          </cell>
          <cell r="R147">
            <v>0</v>
          </cell>
          <cell r="S147">
            <v>0</v>
          </cell>
          <cell r="T147">
            <v>0</v>
          </cell>
          <cell r="U147">
            <v>0</v>
          </cell>
          <cell r="V147">
            <v>0</v>
          </cell>
          <cell r="W147">
            <v>0</v>
          </cell>
          <cell r="X147" t="str">
            <v>Not Modelled</v>
          </cell>
          <cell r="Y147" t="str">
            <v>N/A</v>
          </cell>
          <cell r="AA147">
            <v>0</v>
          </cell>
          <cell r="AB147">
            <v>0</v>
          </cell>
          <cell r="AC147">
            <v>0</v>
          </cell>
          <cell r="AD147">
            <v>0</v>
          </cell>
          <cell r="AE147">
            <v>0</v>
          </cell>
          <cell r="AF147">
            <v>0</v>
          </cell>
          <cell r="AG147">
            <v>0</v>
          </cell>
          <cell r="AH147">
            <v>0</v>
          </cell>
          <cell r="AI147">
            <v>0</v>
          </cell>
          <cell r="AJ147">
            <v>0</v>
          </cell>
          <cell r="AK147">
            <v>0</v>
          </cell>
          <cell r="AM147">
            <v>0</v>
          </cell>
          <cell r="AN147">
            <v>0</v>
          </cell>
          <cell r="AO147">
            <v>0</v>
          </cell>
          <cell r="AP147">
            <v>0</v>
          </cell>
          <cell r="AQ147">
            <v>0</v>
          </cell>
          <cell r="AR147">
            <v>0</v>
          </cell>
          <cell r="AS147">
            <v>0</v>
          </cell>
          <cell r="AT147">
            <v>0</v>
          </cell>
          <cell r="AU147">
            <v>0</v>
          </cell>
          <cell r="AV147">
            <v>0</v>
          </cell>
          <cell r="AW147">
            <v>0</v>
          </cell>
        </row>
        <row r="148">
          <cell r="A148" t="str">
            <v>110893/FO/2015/S2</v>
          </cell>
          <cell r="B148" t="str">
            <v>Underbank House Millgate Lane Didsbury</v>
          </cell>
          <cell r="C148" t="str">
            <v>Residential</v>
          </cell>
          <cell r="D148" t="str">
            <v>Land Supply 2018</v>
          </cell>
          <cell r="E148">
            <v>0.29860900000000001</v>
          </cell>
          <cell r="F148">
            <v>0</v>
          </cell>
          <cell r="G148">
            <v>0.29860862500300001</v>
          </cell>
          <cell r="H148">
            <v>0</v>
          </cell>
          <cell r="I148">
            <v>3.749970000077596E-7</v>
          </cell>
          <cell r="J148">
            <v>0</v>
          </cell>
          <cell r="K148">
            <v>99.999874418721475</v>
          </cell>
          <cell r="L148">
            <v>0</v>
          </cell>
          <cell r="M148">
            <v>1.2558127853070722E-4</v>
          </cell>
          <cell r="O148">
            <v>1.5914999999999999E-5</v>
          </cell>
          <cell r="Q148">
            <v>0</v>
          </cell>
          <cell r="R148">
            <v>0</v>
          </cell>
          <cell r="S148">
            <v>5.3297120984297187E-3</v>
          </cell>
          <cell r="T148">
            <v>0</v>
          </cell>
          <cell r="U148">
            <v>0</v>
          </cell>
          <cell r="V148">
            <v>0.29860862500300001</v>
          </cell>
          <cell r="W148">
            <v>99.999874418721475</v>
          </cell>
          <cell r="X148" t="str">
            <v>Not Modelled</v>
          </cell>
          <cell r="Y148" t="str">
            <v>N/A</v>
          </cell>
          <cell r="AA148">
            <v>0</v>
          </cell>
          <cell r="AB148">
            <v>0</v>
          </cell>
          <cell r="AC148">
            <v>0</v>
          </cell>
          <cell r="AD148">
            <v>0.21912400486799999</v>
          </cell>
          <cell r="AE148">
            <v>0</v>
          </cell>
          <cell r="AF148">
            <v>0</v>
          </cell>
          <cell r="AG148">
            <v>0</v>
          </cell>
          <cell r="AH148">
            <v>0</v>
          </cell>
          <cell r="AI148">
            <v>0</v>
          </cell>
          <cell r="AJ148">
            <v>0</v>
          </cell>
          <cell r="AK148">
            <v>0</v>
          </cell>
          <cell r="AM148">
            <v>0</v>
          </cell>
          <cell r="AN148">
            <v>0</v>
          </cell>
          <cell r="AO148">
            <v>0</v>
          </cell>
          <cell r="AP148">
            <v>73.381580886041604</v>
          </cell>
          <cell r="AQ148">
            <v>0</v>
          </cell>
          <cell r="AR148">
            <v>0</v>
          </cell>
          <cell r="AS148">
            <v>0</v>
          </cell>
          <cell r="AT148">
            <v>0</v>
          </cell>
          <cell r="AU148">
            <v>0</v>
          </cell>
          <cell r="AV148">
            <v>0</v>
          </cell>
          <cell r="AW148">
            <v>0</v>
          </cell>
        </row>
        <row r="149">
          <cell r="A149" t="str">
            <v>110912/FO/2015/S2</v>
          </cell>
          <cell r="B149" t="str">
            <v>Xenon House 10 School Lane Didsbury</v>
          </cell>
          <cell r="C149" t="str">
            <v>Offices</v>
          </cell>
          <cell r="D149" t="str">
            <v>Land Supply 2018</v>
          </cell>
          <cell r="E149">
            <v>5.1851300000000003E-2</v>
          </cell>
          <cell r="F149">
            <v>0</v>
          </cell>
          <cell r="G149">
            <v>0</v>
          </cell>
          <cell r="H149">
            <v>0</v>
          </cell>
          <cell r="I149">
            <v>5.1851300000000003E-2</v>
          </cell>
          <cell r="J149">
            <v>0</v>
          </cell>
          <cell r="K149">
            <v>0</v>
          </cell>
          <cell r="L149">
            <v>0</v>
          </cell>
          <cell r="M149">
            <v>100</v>
          </cell>
          <cell r="O149">
            <v>8.8872500000000007E-5</v>
          </cell>
          <cell r="Q149">
            <v>0</v>
          </cell>
          <cell r="R149">
            <v>0</v>
          </cell>
          <cell r="S149">
            <v>0.17139878845853432</v>
          </cell>
          <cell r="T149">
            <v>0</v>
          </cell>
          <cell r="U149">
            <v>0</v>
          </cell>
          <cell r="V149">
            <v>0</v>
          </cell>
          <cell r="W149">
            <v>0</v>
          </cell>
          <cell r="X149" t="str">
            <v>Not Modelled</v>
          </cell>
          <cell r="Y149" t="str">
            <v>N/A</v>
          </cell>
          <cell r="AA149">
            <v>0</v>
          </cell>
          <cell r="AB149">
            <v>0</v>
          </cell>
          <cell r="AC149">
            <v>0</v>
          </cell>
          <cell r="AD149">
            <v>0</v>
          </cell>
          <cell r="AE149">
            <v>0</v>
          </cell>
          <cell r="AF149">
            <v>0</v>
          </cell>
          <cell r="AG149">
            <v>0</v>
          </cell>
          <cell r="AH149">
            <v>0</v>
          </cell>
          <cell r="AI149">
            <v>0</v>
          </cell>
          <cell r="AJ149">
            <v>0</v>
          </cell>
          <cell r="AK149">
            <v>0</v>
          </cell>
          <cell r="AM149">
            <v>0</v>
          </cell>
          <cell r="AN149">
            <v>0</v>
          </cell>
          <cell r="AO149">
            <v>0</v>
          </cell>
          <cell r="AP149">
            <v>0</v>
          </cell>
          <cell r="AQ149">
            <v>0</v>
          </cell>
          <cell r="AR149">
            <v>0</v>
          </cell>
          <cell r="AS149">
            <v>0</v>
          </cell>
          <cell r="AT149">
            <v>0</v>
          </cell>
          <cell r="AU149">
            <v>0</v>
          </cell>
          <cell r="AV149">
            <v>0</v>
          </cell>
          <cell r="AW149">
            <v>0</v>
          </cell>
        </row>
        <row r="150">
          <cell r="A150" t="str">
            <v>111003 / 108705</v>
          </cell>
          <cell r="B150" t="str">
            <v>10-12 Whitworth St West</v>
          </cell>
          <cell r="C150" t="str">
            <v>Residential</v>
          </cell>
          <cell r="D150" t="str">
            <v>Land Supply 2018</v>
          </cell>
          <cell r="E150">
            <v>8.0563200000000001E-2</v>
          </cell>
          <cell r="F150">
            <v>0</v>
          </cell>
          <cell r="G150">
            <v>0</v>
          </cell>
          <cell r="H150">
            <v>0</v>
          </cell>
          <cell r="I150">
            <v>8.0563200000000001E-2</v>
          </cell>
          <cell r="J150">
            <v>0</v>
          </cell>
          <cell r="K150">
            <v>0</v>
          </cell>
          <cell r="L150">
            <v>0</v>
          </cell>
          <cell r="M150">
            <v>100</v>
          </cell>
          <cell r="O150">
            <v>0</v>
          </cell>
          <cell r="Q150">
            <v>0</v>
          </cell>
          <cell r="R150">
            <v>0</v>
          </cell>
          <cell r="S150">
            <v>0</v>
          </cell>
          <cell r="T150">
            <v>0</v>
          </cell>
          <cell r="U150">
            <v>0</v>
          </cell>
          <cell r="V150">
            <v>0</v>
          </cell>
          <cell r="W150">
            <v>0</v>
          </cell>
          <cell r="X150" t="str">
            <v>Not Modelled</v>
          </cell>
          <cell r="Y150" t="str">
            <v>N/A</v>
          </cell>
          <cell r="AA150">
            <v>0</v>
          </cell>
          <cell r="AB150">
            <v>0</v>
          </cell>
          <cell r="AC150">
            <v>0</v>
          </cell>
          <cell r="AD150">
            <v>0</v>
          </cell>
          <cell r="AE150">
            <v>0</v>
          </cell>
          <cell r="AF150">
            <v>0</v>
          </cell>
          <cell r="AG150">
            <v>0</v>
          </cell>
          <cell r="AH150">
            <v>0</v>
          </cell>
          <cell r="AI150">
            <v>8.0563149995799999E-2</v>
          </cell>
          <cell r="AJ150">
            <v>0</v>
          </cell>
          <cell r="AK150">
            <v>0</v>
          </cell>
          <cell r="AM150">
            <v>0</v>
          </cell>
          <cell r="AN150">
            <v>0</v>
          </cell>
          <cell r="AO150">
            <v>0</v>
          </cell>
          <cell r="AP150">
            <v>0</v>
          </cell>
          <cell r="AQ150">
            <v>0</v>
          </cell>
          <cell r="AR150">
            <v>0</v>
          </cell>
          <cell r="AS150">
            <v>0</v>
          </cell>
          <cell r="AT150">
            <v>0</v>
          </cell>
          <cell r="AU150">
            <v>99.999937931710747</v>
          </cell>
          <cell r="AV150">
            <v>0</v>
          </cell>
          <cell r="AW150">
            <v>0</v>
          </cell>
        </row>
        <row r="151">
          <cell r="A151" t="str">
            <v>111027/FO/2016/C1</v>
          </cell>
          <cell r="B151" t="str">
            <v>Circle Square Blocks 7 &amp; 8</v>
          </cell>
          <cell r="C151" t="str">
            <v>Residential</v>
          </cell>
          <cell r="D151" t="str">
            <v>Land Supply 2018</v>
          </cell>
          <cell r="E151">
            <v>0.17621300000000001</v>
          </cell>
          <cell r="F151">
            <v>0</v>
          </cell>
          <cell r="G151">
            <v>0</v>
          </cell>
          <cell r="H151">
            <v>0</v>
          </cell>
          <cell r="I151">
            <v>0.17621300000000001</v>
          </cell>
          <cell r="J151">
            <v>0</v>
          </cell>
          <cell r="K151">
            <v>0</v>
          </cell>
          <cell r="L151">
            <v>0</v>
          </cell>
          <cell r="M151">
            <v>100</v>
          </cell>
          <cell r="O151">
            <v>3.1468839999929998E-2</v>
          </cell>
          <cell r="Q151">
            <v>6.4500399999300002E-3</v>
          </cell>
          <cell r="R151">
            <v>0</v>
          </cell>
          <cell r="S151">
            <v>17.858409992412589</v>
          </cell>
          <cell r="T151">
            <v>3.6603655802523081</v>
          </cell>
          <cell r="U151">
            <v>0</v>
          </cell>
          <cell r="V151">
            <v>0.116232677549</v>
          </cell>
          <cell r="W151">
            <v>65.961465697196004</v>
          </cell>
          <cell r="X151" t="str">
            <v>Not Modelled</v>
          </cell>
          <cell r="Y151" t="str">
            <v>N/A</v>
          </cell>
          <cell r="AA151">
            <v>0</v>
          </cell>
          <cell r="AB151">
            <v>0</v>
          </cell>
          <cell r="AC151">
            <v>0</v>
          </cell>
          <cell r="AD151">
            <v>0</v>
          </cell>
          <cell r="AE151">
            <v>0</v>
          </cell>
          <cell r="AF151">
            <v>0</v>
          </cell>
          <cell r="AG151">
            <v>0</v>
          </cell>
          <cell r="AH151">
            <v>0</v>
          </cell>
          <cell r="AI151">
            <v>0.176212805005</v>
          </cell>
          <cell r="AJ151">
            <v>0</v>
          </cell>
          <cell r="AK151">
            <v>0</v>
          </cell>
          <cell r="AM151">
            <v>0</v>
          </cell>
          <cell r="AN151">
            <v>0</v>
          </cell>
          <cell r="AO151">
            <v>0</v>
          </cell>
          <cell r="AP151">
            <v>0</v>
          </cell>
          <cell r="AQ151">
            <v>0</v>
          </cell>
          <cell r="AR151">
            <v>0</v>
          </cell>
          <cell r="AS151">
            <v>0</v>
          </cell>
          <cell r="AT151">
            <v>0</v>
          </cell>
          <cell r="AU151">
            <v>99.999889341308517</v>
          </cell>
          <cell r="AV151">
            <v>0</v>
          </cell>
          <cell r="AW151">
            <v>0</v>
          </cell>
        </row>
        <row r="152">
          <cell r="A152" t="str">
            <v>111091/FO/2016/S2</v>
          </cell>
          <cell r="B152" t="str">
            <v>58 Kingston Road Didsbury</v>
          </cell>
          <cell r="C152" t="str">
            <v>Residential</v>
          </cell>
          <cell r="D152" t="str">
            <v>Land Supply 2018</v>
          </cell>
          <cell r="E152">
            <v>9.2504100000000006E-2</v>
          </cell>
          <cell r="F152">
            <v>0</v>
          </cell>
          <cell r="G152">
            <v>0</v>
          </cell>
          <cell r="H152">
            <v>0</v>
          </cell>
          <cell r="I152">
            <v>9.2504100000000006E-2</v>
          </cell>
          <cell r="J152">
            <v>0</v>
          </cell>
          <cell r="K152">
            <v>0</v>
          </cell>
          <cell r="L152">
            <v>0</v>
          </cell>
          <cell r="M152">
            <v>100</v>
          </cell>
          <cell r="O152">
            <v>0</v>
          </cell>
          <cell r="Q152">
            <v>0</v>
          </cell>
          <cell r="R152">
            <v>0</v>
          </cell>
          <cell r="S152">
            <v>0</v>
          </cell>
          <cell r="T152">
            <v>0</v>
          </cell>
          <cell r="U152">
            <v>0</v>
          </cell>
          <cell r="V152">
            <v>9.2504095001100003E-2</v>
          </cell>
          <cell r="W152">
            <v>99.999994596023313</v>
          </cell>
          <cell r="X152" t="str">
            <v>Not Modelled</v>
          </cell>
          <cell r="Y152" t="str">
            <v>N/A</v>
          </cell>
          <cell r="AA152">
            <v>0</v>
          </cell>
          <cell r="AB152">
            <v>0</v>
          </cell>
          <cell r="AC152">
            <v>0</v>
          </cell>
          <cell r="AD152">
            <v>0</v>
          </cell>
          <cell r="AE152">
            <v>0</v>
          </cell>
          <cell r="AF152">
            <v>0</v>
          </cell>
          <cell r="AG152">
            <v>0</v>
          </cell>
          <cell r="AH152">
            <v>0</v>
          </cell>
          <cell r="AI152">
            <v>0</v>
          </cell>
          <cell r="AJ152">
            <v>0</v>
          </cell>
          <cell r="AK152">
            <v>0</v>
          </cell>
          <cell r="AM152">
            <v>0</v>
          </cell>
          <cell r="AN152">
            <v>0</v>
          </cell>
          <cell r="AO152">
            <v>0</v>
          </cell>
          <cell r="AP152">
            <v>0</v>
          </cell>
          <cell r="AQ152">
            <v>0</v>
          </cell>
          <cell r="AR152">
            <v>0</v>
          </cell>
          <cell r="AS152">
            <v>0</v>
          </cell>
          <cell r="AT152">
            <v>0</v>
          </cell>
          <cell r="AU152">
            <v>0</v>
          </cell>
          <cell r="AV152">
            <v>0</v>
          </cell>
          <cell r="AW152">
            <v>0</v>
          </cell>
        </row>
        <row r="153">
          <cell r="A153" t="str">
            <v>111134/FO/2016/N1</v>
          </cell>
          <cell r="B153" t="str">
            <v>Land Between 81 And 85 Cleveland Road Crumpsall</v>
          </cell>
          <cell r="C153" t="str">
            <v>Residential</v>
          </cell>
          <cell r="D153" t="str">
            <v>Land Supply 2018</v>
          </cell>
          <cell r="E153">
            <v>6.6799899999999995E-2</v>
          </cell>
          <cell r="F153">
            <v>0</v>
          </cell>
          <cell r="G153">
            <v>0</v>
          </cell>
          <cell r="H153">
            <v>0</v>
          </cell>
          <cell r="I153">
            <v>6.6799899999999995E-2</v>
          </cell>
          <cell r="J153">
            <v>0</v>
          </cell>
          <cell r="K153">
            <v>0</v>
          </cell>
          <cell r="L153">
            <v>0</v>
          </cell>
          <cell r="M153">
            <v>100</v>
          </cell>
          <cell r="O153">
            <v>0</v>
          </cell>
          <cell r="Q153">
            <v>0</v>
          </cell>
          <cell r="R153">
            <v>0</v>
          </cell>
          <cell r="S153">
            <v>0</v>
          </cell>
          <cell r="T153">
            <v>0</v>
          </cell>
          <cell r="U153">
            <v>0</v>
          </cell>
          <cell r="V153">
            <v>0</v>
          </cell>
          <cell r="W153">
            <v>0</v>
          </cell>
          <cell r="X153" t="str">
            <v>Not Modelled</v>
          </cell>
          <cell r="Y153" t="str">
            <v>N/A</v>
          </cell>
          <cell r="AA153">
            <v>0</v>
          </cell>
          <cell r="AB153">
            <v>0</v>
          </cell>
          <cell r="AC153">
            <v>0</v>
          </cell>
          <cell r="AD153">
            <v>0</v>
          </cell>
          <cell r="AE153">
            <v>0</v>
          </cell>
          <cell r="AF153">
            <v>0</v>
          </cell>
          <cell r="AG153">
            <v>0</v>
          </cell>
          <cell r="AH153">
            <v>0</v>
          </cell>
          <cell r="AI153">
            <v>6.6799874999199996E-2</v>
          </cell>
          <cell r="AJ153">
            <v>0</v>
          </cell>
          <cell r="AK153">
            <v>0</v>
          </cell>
          <cell r="AM153">
            <v>0</v>
          </cell>
          <cell r="AN153">
            <v>0</v>
          </cell>
          <cell r="AO153">
            <v>0</v>
          </cell>
          <cell r="AP153">
            <v>0</v>
          </cell>
          <cell r="AQ153">
            <v>0</v>
          </cell>
          <cell r="AR153">
            <v>0</v>
          </cell>
          <cell r="AS153">
            <v>0</v>
          </cell>
          <cell r="AT153">
            <v>0</v>
          </cell>
          <cell r="AU153">
            <v>99.999962573596662</v>
          </cell>
          <cell r="AV153">
            <v>0</v>
          </cell>
          <cell r="AW153">
            <v>0</v>
          </cell>
        </row>
        <row r="154">
          <cell r="A154" t="str">
            <v>111141/FO/2016/N1</v>
          </cell>
          <cell r="B154" t="str">
            <v>20-26 Middleton Old Road Blackley</v>
          </cell>
          <cell r="C154" t="str">
            <v>Residential</v>
          </cell>
          <cell r="D154" t="str">
            <v>Land Supply 2018</v>
          </cell>
          <cell r="E154">
            <v>3.1175499999999998E-2</v>
          </cell>
          <cell r="F154">
            <v>0</v>
          </cell>
          <cell r="G154">
            <v>0</v>
          </cell>
          <cell r="H154">
            <v>0</v>
          </cell>
          <cell r="I154">
            <v>3.1175499999999998E-2</v>
          </cell>
          <cell r="J154">
            <v>0</v>
          </cell>
          <cell r="K154">
            <v>0</v>
          </cell>
          <cell r="L154">
            <v>0</v>
          </cell>
          <cell r="M154">
            <v>100</v>
          </cell>
          <cell r="O154">
            <v>7.3524958594900006E-3</v>
          </cell>
          <cell r="Q154">
            <v>6.9524958594900004E-3</v>
          </cell>
          <cell r="R154">
            <v>0</v>
          </cell>
          <cell r="S154">
            <v>23.584211510609297</v>
          </cell>
          <cell r="T154">
            <v>22.30115269840099</v>
          </cell>
          <cell r="U154">
            <v>0</v>
          </cell>
          <cell r="V154">
            <v>0</v>
          </cell>
          <cell r="W154">
            <v>0</v>
          </cell>
          <cell r="X154" t="str">
            <v>Not Modelled</v>
          </cell>
          <cell r="Y154" t="str">
            <v>N/A</v>
          </cell>
          <cell r="AA154">
            <v>0</v>
          </cell>
          <cell r="AB154">
            <v>0</v>
          </cell>
          <cell r="AC154">
            <v>0</v>
          </cell>
          <cell r="AD154">
            <v>0</v>
          </cell>
          <cell r="AE154">
            <v>0</v>
          </cell>
          <cell r="AF154">
            <v>0</v>
          </cell>
          <cell r="AG154">
            <v>0</v>
          </cell>
          <cell r="AH154">
            <v>0</v>
          </cell>
          <cell r="AI154">
            <v>3.11755049993E-2</v>
          </cell>
          <cell r="AJ154">
            <v>0</v>
          </cell>
          <cell r="AK154">
            <v>0</v>
          </cell>
          <cell r="AM154">
            <v>0</v>
          </cell>
          <cell r="AN154">
            <v>0</v>
          </cell>
          <cell r="AO154">
            <v>0</v>
          </cell>
          <cell r="AP154">
            <v>0</v>
          </cell>
          <cell r="AQ154">
            <v>0</v>
          </cell>
          <cell r="AR154">
            <v>0</v>
          </cell>
          <cell r="AS154">
            <v>0</v>
          </cell>
          <cell r="AT154">
            <v>0</v>
          </cell>
          <cell r="AU154">
            <v>100.0000160359898</v>
          </cell>
          <cell r="AV154">
            <v>0</v>
          </cell>
          <cell r="AW154">
            <v>0</v>
          </cell>
        </row>
        <row r="155">
          <cell r="A155" t="str">
            <v>111155/P3OPA/2016/S1</v>
          </cell>
          <cell r="B155" t="str">
            <v>Flat 4 537 - 539 Wilbraham Road Chorlton</v>
          </cell>
          <cell r="C155" t="str">
            <v>Residential</v>
          </cell>
          <cell r="D155" t="str">
            <v>Land Supply 2018</v>
          </cell>
          <cell r="E155">
            <v>2.4236500000000001E-2</v>
          </cell>
          <cell r="F155">
            <v>0</v>
          </cell>
          <cell r="G155">
            <v>0</v>
          </cell>
          <cell r="H155">
            <v>0</v>
          </cell>
          <cell r="I155">
            <v>2.4236500000000001E-2</v>
          </cell>
          <cell r="J155">
            <v>0</v>
          </cell>
          <cell r="K155">
            <v>0</v>
          </cell>
          <cell r="L155">
            <v>0</v>
          </cell>
          <cell r="M155">
            <v>100</v>
          </cell>
          <cell r="O155">
            <v>0</v>
          </cell>
          <cell r="Q155">
            <v>0</v>
          </cell>
          <cell r="R155">
            <v>0</v>
          </cell>
          <cell r="S155">
            <v>0</v>
          </cell>
          <cell r="T155">
            <v>0</v>
          </cell>
          <cell r="U155">
            <v>0</v>
          </cell>
          <cell r="V155">
            <v>0</v>
          </cell>
          <cell r="W155">
            <v>0</v>
          </cell>
          <cell r="X155" t="str">
            <v>Not Modelled</v>
          </cell>
          <cell r="Y155" t="str">
            <v>N/A</v>
          </cell>
          <cell r="AA155">
            <v>0</v>
          </cell>
          <cell r="AB155">
            <v>0</v>
          </cell>
          <cell r="AC155">
            <v>0</v>
          </cell>
          <cell r="AD155">
            <v>0</v>
          </cell>
          <cell r="AE155">
            <v>0</v>
          </cell>
          <cell r="AF155">
            <v>0</v>
          </cell>
          <cell r="AG155">
            <v>0</v>
          </cell>
          <cell r="AH155">
            <v>0</v>
          </cell>
          <cell r="AI155">
            <v>0</v>
          </cell>
          <cell r="AJ155">
            <v>0</v>
          </cell>
          <cell r="AK155">
            <v>0</v>
          </cell>
          <cell r="AM155">
            <v>0</v>
          </cell>
          <cell r="AN155">
            <v>0</v>
          </cell>
          <cell r="AO155">
            <v>0</v>
          </cell>
          <cell r="AP155">
            <v>0</v>
          </cell>
          <cell r="AQ155">
            <v>0</v>
          </cell>
          <cell r="AR155">
            <v>0</v>
          </cell>
          <cell r="AS155">
            <v>0</v>
          </cell>
          <cell r="AT155">
            <v>0</v>
          </cell>
          <cell r="AU155">
            <v>0</v>
          </cell>
          <cell r="AV155">
            <v>0</v>
          </cell>
          <cell r="AW155">
            <v>0</v>
          </cell>
        </row>
        <row r="156">
          <cell r="A156" t="str">
            <v>111170/FO/2016/C1 / 115206</v>
          </cell>
          <cell r="B156" t="str">
            <v>First Steet South (Plot 8)</v>
          </cell>
          <cell r="C156" t="str">
            <v>Residential</v>
          </cell>
          <cell r="D156" t="str">
            <v>Land Supply 2018</v>
          </cell>
          <cell r="E156">
            <v>1.6071500000000001</v>
          </cell>
          <cell r="F156">
            <v>0</v>
          </cell>
          <cell r="G156">
            <v>0</v>
          </cell>
          <cell r="H156">
            <v>0</v>
          </cell>
          <cell r="I156">
            <v>1.6071500000000001</v>
          </cell>
          <cell r="J156">
            <v>0</v>
          </cell>
          <cell r="K156">
            <v>0</v>
          </cell>
          <cell r="L156">
            <v>0</v>
          </cell>
          <cell r="M156">
            <v>100</v>
          </cell>
          <cell r="O156">
            <v>2.0923499999999998E-2</v>
          </cell>
          <cell r="Q156">
            <v>1.04E-2</v>
          </cell>
          <cell r="R156">
            <v>0</v>
          </cell>
          <cell r="S156">
            <v>1.3019008804405312</v>
          </cell>
          <cell r="T156">
            <v>0.64710823507451065</v>
          </cell>
          <cell r="U156">
            <v>0</v>
          </cell>
          <cell r="V156">
            <v>0</v>
          </cell>
          <cell r="W156">
            <v>0</v>
          </cell>
          <cell r="X156" t="str">
            <v>Not Modelled</v>
          </cell>
          <cell r="Y156" t="str">
            <v>N/A</v>
          </cell>
          <cell r="AA156">
            <v>0</v>
          </cell>
          <cell r="AB156">
            <v>0</v>
          </cell>
          <cell r="AC156">
            <v>0</v>
          </cell>
          <cell r="AD156">
            <v>0</v>
          </cell>
          <cell r="AE156">
            <v>0</v>
          </cell>
          <cell r="AF156">
            <v>0</v>
          </cell>
          <cell r="AG156">
            <v>0</v>
          </cell>
          <cell r="AH156">
            <v>0</v>
          </cell>
          <cell r="AI156">
            <v>1.6071544149999999</v>
          </cell>
          <cell r="AJ156">
            <v>0</v>
          </cell>
          <cell r="AK156">
            <v>0</v>
          </cell>
          <cell r="AM156">
            <v>0</v>
          </cell>
          <cell r="AN156">
            <v>0</v>
          </cell>
          <cell r="AO156">
            <v>0</v>
          </cell>
          <cell r="AP156">
            <v>0</v>
          </cell>
          <cell r="AQ156">
            <v>0</v>
          </cell>
          <cell r="AR156">
            <v>0</v>
          </cell>
          <cell r="AS156">
            <v>0</v>
          </cell>
          <cell r="AT156">
            <v>0</v>
          </cell>
          <cell r="AU156">
            <v>100.00027470989016</v>
          </cell>
          <cell r="AV156">
            <v>0</v>
          </cell>
          <cell r="AW156">
            <v>0</v>
          </cell>
        </row>
        <row r="157">
          <cell r="A157" t="str">
            <v>111219 / 104435</v>
          </cell>
          <cell r="B157" t="str">
            <v>Land To The West Of Former Bowker Bank Industrial Estate Off Bowker Bank Avenue Crumpsall</v>
          </cell>
          <cell r="C157" t="str">
            <v>Residential</v>
          </cell>
          <cell r="D157" t="str">
            <v>Land Supply 2018</v>
          </cell>
          <cell r="E157">
            <v>1.3929199999999999</v>
          </cell>
          <cell r="F157">
            <v>0</v>
          </cell>
          <cell r="G157">
            <v>0</v>
          </cell>
          <cell r="H157">
            <v>0</v>
          </cell>
          <cell r="I157">
            <v>1.3929199999999999</v>
          </cell>
          <cell r="J157">
            <v>0</v>
          </cell>
          <cell r="K157">
            <v>0</v>
          </cell>
          <cell r="L157">
            <v>0</v>
          </cell>
          <cell r="M157">
            <v>100</v>
          </cell>
          <cell r="O157">
            <v>0.26193500000000003</v>
          </cell>
          <cell r="Q157">
            <v>4.2800000000000005E-2</v>
          </cell>
          <cell r="R157">
            <v>2.64E-2</v>
          </cell>
          <cell r="S157">
            <v>18.80474111937513</v>
          </cell>
          <cell r="T157">
            <v>3.0726818482037741</v>
          </cell>
          <cell r="U157">
            <v>1.895299083938776</v>
          </cell>
          <cell r="V157">
            <v>0.83043313705199995</v>
          </cell>
          <cell r="W157">
            <v>59.618150148752257</v>
          </cell>
          <cell r="X157" t="str">
            <v>Not Modelled</v>
          </cell>
          <cell r="Y157" t="str">
            <v>N/A</v>
          </cell>
          <cell r="AA157">
            <v>0</v>
          </cell>
          <cell r="AB157">
            <v>0</v>
          </cell>
          <cell r="AC157">
            <v>0</v>
          </cell>
          <cell r="AD157">
            <v>0</v>
          </cell>
          <cell r="AE157">
            <v>5.8848175339199999E-3</v>
          </cell>
          <cell r="AF157">
            <v>5.8848175339199999E-3</v>
          </cell>
          <cell r="AG157">
            <v>0.2276</v>
          </cell>
          <cell r="AH157">
            <v>0</v>
          </cell>
          <cell r="AI157">
            <v>1.3929192749999999</v>
          </cell>
          <cell r="AJ157">
            <v>0</v>
          </cell>
          <cell r="AK157">
            <v>0</v>
          </cell>
          <cell r="AM157">
            <v>0</v>
          </cell>
          <cell r="AN157">
            <v>0</v>
          </cell>
          <cell r="AO157">
            <v>0</v>
          </cell>
          <cell r="AP157">
            <v>0</v>
          </cell>
          <cell r="AQ157">
            <v>0.422480654590357</v>
          </cell>
          <cell r="AR157">
            <v>0.422480654590357</v>
          </cell>
          <cell r="AS157">
            <v>16.339775435775206</v>
          </cell>
          <cell r="AT157">
            <v>0</v>
          </cell>
          <cell r="AU157">
            <v>99.999947951066829</v>
          </cell>
          <cell r="AV157">
            <v>0</v>
          </cell>
          <cell r="AW157">
            <v>0</v>
          </cell>
        </row>
        <row r="158">
          <cell r="A158" t="str">
            <v>111258/FO/2016/S2</v>
          </cell>
          <cell r="B158" t="str">
            <v>Garden To The Side Of 1 Pine Road Didsbury</v>
          </cell>
          <cell r="C158" t="str">
            <v>Residential</v>
          </cell>
          <cell r="D158" t="str">
            <v>Land Supply 2018</v>
          </cell>
          <cell r="E158">
            <v>3.9777199999999999E-2</v>
          </cell>
          <cell r="F158">
            <v>0</v>
          </cell>
          <cell r="G158">
            <v>0</v>
          </cell>
          <cell r="H158">
            <v>0</v>
          </cell>
          <cell r="I158">
            <v>3.9777199999999999E-2</v>
          </cell>
          <cell r="J158">
            <v>0</v>
          </cell>
          <cell r="K158">
            <v>0</v>
          </cell>
          <cell r="L158">
            <v>0</v>
          </cell>
          <cell r="M158">
            <v>100</v>
          </cell>
          <cell r="O158">
            <v>0</v>
          </cell>
          <cell r="Q158">
            <v>0</v>
          </cell>
          <cell r="R158">
            <v>0</v>
          </cell>
          <cell r="S158">
            <v>0</v>
          </cell>
          <cell r="T158">
            <v>0</v>
          </cell>
          <cell r="U158">
            <v>0</v>
          </cell>
          <cell r="V158">
            <v>0</v>
          </cell>
          <cell r="W158">
            <v>0</v>
          </cell>
          <cell r="X158" t="str">
            <v>Not Modelled</v>
          </cell>
          <cell r="Y158" t="str">
            <v>N/A</v>
          </cell>
          <cell r="AA158">
            <v>0</v>
          </cell>
          <cell r="AB158">
            <v>0</v>
          </cell>
          <cell r="AC158">
            <v>0</v>
          </cell>
          <cell r="AD158">
            <v>0</v>
          </cell>
          <cell r="AE158">
            <v>0</v>
          </cell>
          <cell r="AF158">
            <v>0</v>
          </cell>
          <cell r="AG158">
            <v>0</v>
          </cell>
          <cell r="AH158">
            <v>0</v>
          </cell>
          <cell r="AI158">
            <v>0</v>
          </cell>
          <cell r="AJ158">
            <v>0</v>
          </cell>
          <cell r="AK158">
            <v>0</v>
          </cell>
          <cell r="AM158">
            <v>0</v>
          </cell>
          <cell r="AN158">
            <v>0</v>
          </cell>
          <cell r="AO158">
            <v>0</v>
          </cell>
          <cell r="AP158">
            <v>0</v>
          </cell>
          <cell r="AQ158">
            <v>0</v>
          </cell>
          <cell r="AR158">
            <v>0</v>
          </cell>
          <cell r="AS158">
            <v>0</v>
          </cell>
          <cell r="AT158">
            <v>0</v>
          </cell>
          <cell r="AU158">
            <v>0</v>
          </cell>
          <cell r="AV158">
            <v>0</v>
          </cell>
          <cell r="AW158">
            <v>0</v>
          </cell>
        </row>
        <row r="159">
          <cell r="A159" t="str">
            <v>111282</v>
          </cell>
          <cell r="B159" t="str">
            <v>Toast Rack building, Wilmslow Road</v>
          </cell>
          <cell r="C159" t="str">
            <v>Residential</v>
          </cell>
          <cell r="D159" t="str">
            <v>Land Supply 2018</v>
          </cell>
          <cell r="E159">
            <v>1.2192499999999999</v>
          </cell>
          <cell r="F159">
            <v>0</v>
          </cell>
          <cell r="G159">
            <v>0</v>
          </cell>
          <cell r="H159">
            <v>0</v>
          </cell>
          <cell r="I159">
            <v>1.2192499999999999</v>
          </cell>
          <cell r="J159">
            <v>0</v>
          </cell>
          <cell r="K159">
            <v>0</v>
          </cell>
          <cell r="L159">
            <v>0</v>
          </cell>
          <cell r="M159">
            <v>100</v>
          </cell>
          <cell r="O159">
            <v>7.2366200000000006E-2</v>
          </cell>
          <cell r="Q159">
            <v>0</v>
          </cell>
          <cell r="R159">
            <v>0</v>
          </cell>
          <cell r="S159">
            <v>5.9353044904654508</v>
          </cell>
          <cell r="T159">
            <v>0</v>
          </cell>
          <cell r="U159">
            <v>0</v>
          </cell>
          <cell r="V159">
            <v>0</v>
          </cell>
          <cell r="W159">
            <v>0</v>
          </cell>
          <cell r="X159" t="str">
            <v>Not Modelled</v>
          </cell>
          <cell r="Y159" t="str">
            <v>N/A</v>
          </cell>
          <cell r="AA159">
            <v>0</v>
          </cell>
          <cell r="AB159">
            <v>0</v>
          </cell>
          <cell r="AC159">
            <v>0</v>
          </cell>
          <cell r="AD159">
            <v>0</v>
          </cell>
          <cell r="AE159">
            <v>0</v>
          </cell>
          <cell r="AF159">
            <v>0</v>
          </cell>
          <cell r="AG159">
            <v>0</v>
          </cell>
          <cell r="AH159">
            <v>0</v>
          </cell>
          <cell r="AI159">
            <v>0</v>
          </cell>
          <cell r="AJ159">
            <v>0</v>
          </cell>
          <cell r="AK159">
            <v>0</v>
          </cell>
          <cell r="AM159">
            <v>0</v>
          </cell>
          <cell r="AN159">
            <v>0</v>
          </cell>
          <cell r="AO159">
            <v>0</v>
          </cell>
          <cell r="AP159">
            <v>0</v>
          </cell>
          <cell r="AQ159">
            <v>0</v>
          </cell>
          <cell r="AR159">
            <v>0</v>
          </cell>
          <cell r="AS159">
            <v>0</v>
          </cell>
          <cell r="AT159">
            <v>0</v>
          </cell>
          <cell r="AU159">
            <v>0</v>
          </cell>
          <cell r="AV159">
            <v>0</v>
          </cell>
          <cell r="AW159">
            <v>0</v>
          </cell>
        </row>
        <row r="160">
          <cell r="A160" t="str">
            <v>111302/FO/2016/C1</v>
          </cell>
          <cell r="B160" t="str">
            <v>Invicta House 2 Atkinson Street Manchester</v>
          </cell>
          <cell r="C160" t="str">
            <v>Offices</v>
          </cell>
          <cell r="D160" t="str">
            <v>Land Supply 2018</v>
          </cell>
          <cell r="E160">
            <v>8.05839E-2</v>
          </cell>
          <cell r="F160">
            <v>0</v>
          </cell>
          <cell r="G160">
            <v>0</v>
          </cell>
          <cell r="H160">
            <v>0</v>
          </cell>
          <cell r="I160">
            <v>8.05839E-2</v>
          </cell>
          <cell r="J160">
            <v>0</v>
          </cell>
          <cell r="K160">
            <v>0</v>
          </cell>
          <cell r="L160">
            <v>0</v>
          </cell>
          <cell r="M160">
            <v>100</v>
          </cell>
          <cell r="O160">
            <v>0</v>
          </cell>
          <cell r="Q160">
            <v>0</v>
          </cell>
          <cell r="R160">
            <v>0</v>
          </cell>
          <cell r="S160">
            <v>0</v>
          </cell>
          <cell r="T160">
            <v>0</v>
          </cell>
          <cell r="U160">
            <v>0</v>
          </cell>
          <cell r="V160">
            <v>0</v>
          </cell>
          <cell r="W160">
            <v>0</v>
          </cell>
          <cell r="X160" t="str">
            <v>Not Modelled</v>
          </cell>
          <cell r="Y160" t="str">
            <v>N/A</v>
          </cell>
          <cell r="AA160">
            <v>0</v>
          </cell>
          <cell r="AB160">
            <v>0</v>
          </cell>
          <cell r="AC160">
            <v>0</v>
          </cell>
          <cell r="AD160">
            <v>0</v>
          </cell>
          <cell r="AE160">
            <v>0</v>
          </cell>
          <cell r="AF160">
            <v>0</v>
          </cell>
          <cell r="AG160">
            <v>0</v>
          </cell>
          <cell r="AH160">
            <v>0</v>
          </cell>
          <cell r="AI160">
            <v>0</v>
          </cell>
          <cell r="AJ160">
            <v>0</v>
          </cell>
          <cell r="AK160">
            <v>0</v>
          </cell>
          <cell r="AM160">
            <v>0</v>
          </cell>
          <cell r="AN160">
            <v>0</v>
          </cell>
          <cell r="AO160">
            <v>0</v>
          </cell>
          <cell r="AP160">
            <v>0</v>
          </cell>
          <cell r="AQ160">
            <v>0</v>
          </cell>
          <cell r="AR160">
            <v>0</v>
          </cell>
          <cell r="AS160">
            <v>0</v>
          </cell>
          <cell r="AT160">
            <v>0</v>
          </cell>
          <cell r="AU160">
            <v>0</v>
          </cell>
          <cell r="AV160">
            <v>0</v>
          </cell>
          <cell r="AW160">
            <v>0</v>
          </cell>
        </row>
        <row r="161">
          <cell r="A161" t="str">
            <v>111312/FO/2016/N1</v>
          </cell>
          <cell r="B161" t="str">
            <v>Land Bounded By Culcheth Lane And Tandlewood Mews Newton Heath</v>
          </cell>
          <cell r="C161" t="str">
            <v>Residential</v>
          </cell>
          <cell r="D161" t="str">
            <v>Land Supply 2018</v>
          </cell>
          <cell r="E161">
            <v>8.3356600000000003E-2</v>
          </cell>
          <cell r="F161">
            <v>0</v>
          </cell>
          <cell r="G161">
            <v>0</v>
          </cell>
          <cell r="H161">
            <v>0</v>
          </cell>
          <cell r="I161">
            <v>8.3356600000000003E-2</v>
          </cell>
          <cell r="J161">
            <v>0</v>
          </cell>
          <cell r="K161">
            <v>0</v>
          </cell>
          <cell r="L161">
            <v>0</v>
          </cell>
          <cell r="M161">
            <v>100</v>
          </cell>
          <cell r="O161">
            <v>4.0738790901270001E-4</v>
          </cell>
          <cell r="Q161">
            <v>5.6921909012699998E-5</v>
          </cell>
          <cell r="R161">
            <v>0</v>
          </cell>
          <cell r="S161">
            <v>0.48872903766792308</v>
          </cell>
          <cell r="T161">
            <v>6.8287225022013856E-2</v>
          </cell>
          <cell r="U161">
            <v>0</v>
          </cell>
          <cell r="V161">
            <v>0</v>
          </cell>
          <cell r="W161">
            <v>0</v>
          </cell>
          <cell r="X161" t="str">
            <v>Not Modelled</v>
          </cell>
          <cell r="Y161" t="str">
            <v>N/A</v>
          </cell>
          <cell r="AA161">
            <v>0</v>
          </cell>
          <cell r="AB161">
            <v>0</v>
          </cell>
          <cell r="AC161">
            <v>0</v>
          </cell>
          <cell r="AD161">
            <v>0</v>
          </cell>
          <cell r="AE161">
            <v>0</v>
          </cell>
          <cell r="AF161">
            <v>0</v>
          </cell>
          <cell r="AG161">
            <v>0</v>
          </cell>
          <cell r="AH161">
            <v>0</v>
          </cell>
          <cell r="AI161">
            <v>8.3356599997299996E-2</v>
          </cell>
          <cell r="AJ161">
            <v>0</v>
          </cell>
          <cell r="AK161">
            <v>0</v>
          </cell>
          <cell r="AM161">
            <v>0</v>
          </cell>
          <cell r="AN161">
            <v>0</v>
          </cell>
          <cell r="AO161">
            <v>0</v>
          </cell>
          <cell r="AP161">
            <v>0</v>
          </cell>
          <cell r="AQ161">
            <v>0</v>
          </cell>
          <cell r="AR161">
            <v>0</v>
          </cell>
          <cell r="AS161">
            <v>0</v>
          </cell>
          <cell r="AT161">
            <v>0</v>
          </cell>
          <cell r="AU161">
            <v>99.999999996760891</v>
          </cell>
          <cell r="AV161">
            <v>0</v>
          </cell>
          <cell r="AW161">
            <v>0</v>
          </cell>
        </row>
        <row r="162">
          <cell r="A162" t="str">
            <v>111324/FO/2016/S1</v>
          </cell>
          <cell r="B162" t="str">
            <v>114 Mauldeth Road Withington</v>
          </cell>
          <cell r="C162" t="str">
            <v>Residential</v>
          </cell>
          <cell r="D162" t="str">
            <v>Land Supply 2018</v>
          </cell>
          <cell r="E162">
            <v>1.17841E-2</v>
          </cell>
          <cell r="F162">
            <v>0</v>
          </cell>
          <cell r="G162">
            <v>0</v>
          </cell>
          <cell r="H162">
            <v>0</v>
          </cell>
          <cell r="I162">
            <v>1.17841E-2</v>
          </cell>
          <cell r="J162">
            <v>0</v>
          </cell>
          <cell r="K162">
            <v>0</v>
          </cell>
          <cell r="L162">
            <v>0</v>
          </cell>
          <cell r="M162">
            <v>100</v>
          </cell>
          <cell r="O162">
            <v>0</v>
          </cell>
          <cell r="Q162">
            <v>0</v>
          </cell>
          <cell r="R162">
            <v>0</v>
          </cell>
          <cell r="S162">
            <v>0</v>
          </cell>
          <cell r="T162">
            <v>0</v>
          </cell>
          <cell r="U162">
            <v>0</v>
          </cell>
          <cell r="V162">
            <v>0</v>
          </cell>
          <cell r="W162">
            <v>0</v>
          </cell>
          <cell r="X162" t="str">
            <v>Not Modelled</v>
          </cell>
          <cell r="Y162" t="str">
            <v>N/A</v>
          </cell>
          <cell r="AA162">
            <v>0</v>
          </cell>
          <cell r="AB162">
            <v>0</v>
          </cell>
          <cell r="AC162">
            <v>0</v>
          </cell>
          <cell r="AD162">
            <v>0</v>
          </cell>
          <cell r="AE162">
            <v>0</v>
          </cell>
          <cell r="AF162">
            <v>0</v>
          </cell>
          <cell r="AG162">
            <v>0</v>
          </cell>
          <cell r="AH162">
            <v>0</v>
          </cell>
          <cell r="AI162">
            <v>0</v>
          </cell>
          <cell r="AJ162">
            <v>0</v>
          </cell>
          <cell r="AK162">
            <v>0</v>
          </cell>
          <cell r="AM162">
            <v>0</v>
          </cell>
          <cell r="AN162">
            <v>0</v>
          </cell>
          <cell r="AO162">
            <v>0</v>
          </cell>
          <cell r="AP162">
            <v>0</v>
          </cell>
          <cell r="AQ162">
            <v>0</v>
          </cell>
          <cell r="AR162">
            <v>0</v>
          </cell>
          <cell r="AS162">
            <v>0</v>
          </cell>
          <cell r="AT162">
            <v>0</v>
          </cell>
          <cell r="AU162">
            <v>0</v>
          </cell>
          <cell r="AV162">
            <v>0</v>
          </cell>
          <cell r="AW162">
            <v>0</v>
          </cell>
        </row>
        <row r="163">
          <cell r="A163" t="str">
            <v>111338/FO/2016/N1</v>
          </cell>
          <cell r="B163" t="str">
            <v>438 Cheetham Hill Road Cheetham</v>
          </cell>
          <cell r="C163" t="str">
            <v>Residential</v>
          </cell>
          <cell r="D163" t="str">
            <v>Land Supply 2018</v>
          </cell>
          <cell r="E163">
            <v>3.7701199999999997E-2</v>
          </cell>
          <cell r="F163">
            <v>0</v>
          </cell>
          <cell r="G163">
            <v>0</v>
          </cell>
          <cell r="H163">
            <v>0</v>
          </cell>
          <cell r="I163">
            <v>3.7701199999999997E-2</v>
          </cell>
          <cell r="J163">
            <v>0</v>
          </cell>
          <cell r="K163">
            <v>0</v>
          </cell>
          <cell r="L163">
            <v>0</v>
          </cell>
          <cell r="M163">
            <v>100</v>
          </cell>
          <cell r="O163">
            <v>0</v>
          </cell>
          <cell r="Q163">
            <v>0</v>
          </cell>
          <cell r="R163">
            <v>0</v>
          </cell>
          <cell r="S163">
            <v>0</v>
          </cell>
          <cell r="T163">
            <v>0</v>
          </cell>
          <cell r="U163">
            <v>0</v>
          </cell>
          <cell r="V163">
            <v>0</v>
          </cell>
          <cell r="W163">
            <v>0</v>
          </cell>
          <cell r="X163" t="str">
            <v>Not Modelled</v>
          </cell>
          <cell r="Y163" t="str">
            <v>N/A</v>
          </cell>
          <cell r="AA163">
            <v>0</v>
          </cell>
          <cell r="AB163">
            <v>0</v>
          </cell>
          <cell r="AC163">
            <v>0</v>
          </cell>
          <cell r="AD163">
            <v>0</v>
          </cell>
          <cell r="AE163">
            <v>0</v>
          </cell>
          <cell r="AF163">
            <v>0</v>
          </cell>
          <cell r="AG163">
            <v>0</v>
          </cell>
          <cell r="AH163">
            <v>0</v>
          </cell>
          <cell r="AI163">
            <v>3.7701225000999997E-2</v>
          </cell>
          <cell r="AJ163">
            <v>0</v>
          </cell>
          <cell r="AK163">
            <v>0</v>
          </cell>
          <cell r="AM163">
            <v>0</v>
          </cell>
          <cell r="AN163">
            <v>0</v>
          </cell>
          <cell r="AO163">
            <v>0</v>
          </cell>
          <cell r="AP163">
            <v>0</v>
          </cell>
          <cell r="AQ163">
            <v>0</v>
          </cell>
          <cell r="AR163">
            <v>0</v>
          </cell>
          <cell r="AS163">
            <v>0</v>
          </cell>
          <cell r="AT163">
            <v>0</v>
          </cell>
          <cell r="AU163">
            <v>100.00006631353908</v>
          </cell>
          <cell r="AV163">
            <v>0</v>
          </cell>
          <cell r="AW163">
            <v>0</v>
          </cell>
        </row>
        <row r="164">
          <cell r="A164" t="str">
            <v>111383/FO/2016</v>
          </cell>
          <cell r="B164" t="str">
            <v>Longsight Business Park Hamilton Road Longsight Manchester M13 0PD</v>
          </cell>
          <cell r="C164" t="str">
            <v>Offices</v>
          </cell>
          <cell r="D164" t="str">
            <v>Land Supply 2018</v>
          </cell>
          <cell r="E164">
            <v>1.1013999999999999</v>
          </cell>
          <cell r="F164">
            <v>0</v>
          </cell>
          <cell r="G164">
            <v>0</v>
          </cell>
          <cell r="H164">
            <v>0</v>
          </cell>
          <cell r="I164">
            <v>1.1013999999999999</v>
          </cell>
          <cell r="J164">
            <v>0</v>
          </cell>
          <cell r="K164">
            <v>0</v>
          </cell>
          <cell r="L164">
            <v>0</v>
          </cell>
          <cell r="M164">
            <v>100</v>
          </cell>
          <cell r="O164">
            <v>0.21639848549909999</v>
          </cell>
          <cell r="Q164">
            <v>0.21639848549909999</v>
          </cell>
          <cell r="R164">
            <v>0.15938666952899999</v>
          </cell>
          <cell r="S164">
            <v>19.647583575367715</v>
          </cell>
          <cell r="T164">
            <v>19.647583575367715</v>
          </cell>
          <cell r="U164">
            <v>14.471279238151444</v>
          </cell>
          <cell r="V164">
            <v>1.01140362499</v>
          </cell>
          <cell r="W164">
            <v>91.828910930633739</v>
          </cell>
          <cell r="X164" t="str">
            <v>Not Modelled</v>
          </cell>
          <cell r="Y164" t="str">
            <v>N/A</v>
          </cell>
          <cell r="AA164">
            <v>0</v>
          </cell>
          <cell r="AB164">
            <v>0</v>
          </cell>
          <cell r="AC164">
            <v>0</v>
          </cell>
          <cell r="AD164">
            <v>0</v>
          </cell>
          <cell r="AE164">
            <v>0</v>
          </cell>
          <cell r="AF164">
            <v>0</v>
          </cell>
          <cell r="AG164">
            <v>0</v>
          </cell>
          <cell r="AH164">
            <v>0</v>
          </cell>
          <cell r="AI164">
            <v>0</v>
          </cell>
          <cell r="AJ164">
            <v>0</v>
          </cell>
          <cell r="AK164">
            <v>0</v>
          </cell>
          <cell r="AM164">
            <v>0</v>
          </cell>
          <cell r="AN164">
            <v>0</v>
          </cell>
          <cell r="AO164">
            <v>0</v>
          </cell>
          <cell r="AP164">
            <v>0</v>
          </cell>
          <cell r="AQ164">
            <v>0</v>
          </cell>
          <cell r="AR164">
            <v>0</v>
          </cell>
          <cell r="AS164">
            <v>0</v>
          </cell>
          <cell r="AT164">
            <v>0</v>
          </cell>
          <cell r="AU164">
            <v>0</v>
          </cell>
          <cell r="AV164">
            <v>0</v>
          </cell>
          <cell r="AW164">
            <v>0</v>
          </cell>
        </row>
        <row r="165">
          <cell r="A165" t="str">
            <v>111422/FO/2016/S2</v>
          </cell>
          <cell r="B165" t="str">
            <v>Happy Man Pub, Portway</v>
          </cell>
          <cell r="C165" t="str">
            <v>Residential</v>
          </cell>
          <cell r="D165" t="str">
            <v>Land Supply 2018</v>
          </cell>
          <cell r="E165">
            <v>0.27279500000000001</v>
          </cell>
          <cell r="F165">
            <v>0</v>
          </cell>
          <cell r="G165">
            <v>0</v>
          </cell>
          <cell r="H165">
            <v>0</v>
          </cell>
          <cell r="I165">
            <v>0.27279500000000001</v>
          </cell>
          <cell r="J165">
            <v>0</v>
          </cell>
          <cell r="K165">
            <v>0</v>
          </cell>
          <cell r="L165">
            <v>0</v>
          </cell>
          <cell r="M165">
            <v>100</v>
          </cell>
          <cell r="O165">
            <v>2.0716200000000001E-2</v>
          </cell>
          <cell r="Q165">
            <v>0</v>
          </cell>
          <cell r="R165">
            <v>0</v>
          </cell>
          <cell r="S165">
            <v>7.5940541432211006</v>
          </cell>
          <cell r="T165">
            <v>0</v>
          </cell>
          <cell r="U165">
            <v>0</v>
          </cell>
          <cell r="V165">
            <v>0</v>
          </cell>
          <cell r="W165">
            <v>0</v>
          </cell>
          <cell r="X165" t="str">
            <v>Not Modelled</v>
          </cell>
          <cell r="Y165" t="str">
            <v>N/A</v>
          </cell>
          <cell r="AA165">
            <v>0</v>
          </cell>
          <cell r="AB165">
            <v>0</v>
          </cell>
          <cell r="AC165">
            <v>0</v>
          </cell>
          <cell r="AD165">
            <v>0</v>
          </cell>
          <cell r="AE165">
            <v>0</v>
          </cell>
          <cell r="AF165">
            <v>0</v>
          </cell>
          <cell r="AG165">
            <v>0</v>
          </cell>
          <cell r="AH165">
            <v>0</v>
          </cell>
          <cell r="AI165">
            <v>0</v>
          </cell>
          <cell r="AJ165">
            <v>0</v>
          </cell>
          <cell r="AK165">
            <v>0</v>
          </cell>
          <cell r="AM165">
            <v>0</v>
          </cell>
          <cell r="AN165">
            <v>0</v>
          </cell>
          <cell r="AO165">
            <v>0</v>
          </cell>
          <cell r="AP165">
            <v>0</v>
          </cell>
          <cell r="AQ165">
            <v>0</v>
          </cell>
          <cell r="AR165">
            <v>0</v>
          </cell>
          <cell r="AS165">
            <v>0</v>
          </cell>
          <cell r="AT165">
            <v>0</v>
          </cell>
          <cell r="AU165">
            <v>0</v>
          </cell>
          <cell r="AV165">
            <v>0</v>
          </cell>
          <cell r="AW165">
            <v>0</v>
          </cell>
        </row>
        <row r="166">
          <cell r="A166" t="str">
            <v>111424/FO/2016/C1</v>
          </cell>
          <cell r="B166" t="str">
            <v>Former Manchester Regiment PH, 6 Hulme Hall Road</v>
          </cell>
          <cell r="C166" t="str">
            <v>Residential</v>
          </cell>
          <cell r="D166" t="str">
            <v>Land Supply 2018</v>
          </cell>
          <cell r="E166">
            <v>4.5264499999999999E-2</v>
          </cell>
          <cell r="F166">
            <v>0</v>
          </cell>
          <cell r="G166">
            <v>0</v>
          </cell>
          <cell r="H166">
            <v>0</v>
          </cell>
          <cell r="I166">
            <v>4.5264499999999999E-2</v>
          </cell>
          <cell r="J166">
            <v>0</v>
          </cell>
          <cell r="K166">
            <v>0</v>
          </cell>
          <cell r="L166">
            <v>0</v>
          </cell>
          <cell r="M166">
            <v>100</v>
          </cell>
          <cell r="O166">
            <v>0</v>
          </cell>
          <cell r="Q166">
            <v>0</v>
          </cell>
          <cell r="R166">
            <v>0</v>
          </cell>
          <cell r="S166">
            <v>0</v>
          </cell>
          <cell r="T166">
            <v>0</v>
          </cell>
          <cell r="U166">
            <v>0</v>
          </cell>
          <cell r="V166">
            <v>0</v>
          </cell>
          <cell r="W166">
            <v>0</v>
          </cell>
          <cell r="X166" t="str">
            <v>Not Modelled</v>
          </cell>
          <cell r="Y166" t="str">
            <v>N/A</v>
          </cell>
          <cell r="AA166">
            <v>0</v>
          </cell>
          <cell r="AB166">
            <v>0</v>
          </cell>
          <cell r="AC166">
            <v>0</v>
          </cell>
          <cell r="AD166">
            <v>0</v>
          </cell>
          <cell r="AE166">
            <v>0</v>
          </cell>
          <cell r="AF166">
            <v>0</v>
          </cell>
          <cell r="AG166">
            <v>0</v>
          </cell>
          <cell r="AH166">
            <v>0</v>
          </cell>
          <cell r="AI166">
            <v>2.5949775749400002E-2</v>
          </cell>
          <cell r="AJ166">
            <v>0</v>
          </cell>
          <cell r="AK166">
            <v>0</v>
          </cell>
          <cell r="AM166">
            <v>0</v>
          </cell>
          <cell r="AN166">
            <v>0</v>
          </cell>
          <cell r="AO166">
            <v>0</v>
          </cell>
          <cell r="AP166">
            <v>0</v>
          </cell>
          <cell r="AQ166">
            <v>0</v>
          </cell>
          <cell r="AR166">
            <v>0</v>
          </cell>
          <cell r="AS166">
            <v>0</v>
          </cell>
          <cell r="AT166">
            <v>0</v>
          </cell>
          <cell r="AU166">
            <v>57.329200034022257</v>
          </cell>
          <cell r="AV166">
            <v>0</v>
          </cell>
          <cell r="AW166">
            <v>0</v>
          </cell>
        </row>
        <row r="167">
          <cell r="A167" t="str">
            <v>111461 / 101322</v>
          </cell>
          <cell r="B167" t="str">
            <v>11 Slaithwaite Drive_x000D_Clayton_x000D_M11 4BA</v>
          </cell>
          <cell r="C167" t="str">
            <v>Residential</v>
          </cell>
          <cell r="D167" t="str">
            <v>Land Supply 2018</v>
          </cell>
          <cell r="E167">
            <v>1.7279800000000001E-2</v>
          </cell>
          <cell r="F167">
            <v>0</v>
          </cell>
          <cell r="G167">
            <v>0</v>
          </cell>
          <cell r="H167">
            <v>0</v>
          </cell>
          <cell r="I167">
            <v>1.7279800000000001E-2</v>
          </cell>
          <cell r="J167">
            <v>0</v>
          </cell>
          <cell r="K167">
            <v>0</v>
          </cell>
          <cell r="L167">
            <v>0</v>
          </cell>
          <cell r="M167">
            <v>100</v>
          </cell>
          <cell r="O167">
            <v>0</v>
          </cell>
          <cell r="Q167">
            <v>0</v>
          </cell>
          <cell r="R167">
            <v>0</v>
          </cell>
          <cell r="S167">
            <v>0</v>
          </cell>
          <cell r="T167">
            <v>0</v>
          </cell>
          <cell r="U167">
            <v>0</v>
          </cell>
          <cell r="V167">
            <v>0</v>
          </cell>
          <cell r="W167">
            <v>0</v>
          </cell>
          <cell r="X167" t="str">
            <v>Not Modelled</v>
          </cell>
          <cell r="Y167" t="str">
            <v>N/A</v>
          </cell>
          <cell r="AA167">
            <v>0</v>
          </cell>
          <cell r="AB167">
            <v>0</v>
          </cell>
          <cell r="AC167">
            <v>0</v>
          </cell>
          <cell r="AD167">
            <v>0</v>
          </cell>
          <cell r="AE167">
            <v>0</v>
          </cell>
          <cell r="AF167">
            <v>0</v>
          </cell>
          <cell r="AG167">
            <v>0</v>
          </cell>
          <cell r="AH167">
            <v>0</v>
          </cell>
          <cell r="AI167">
            <v>1.7279759999699999E-2</v>
          </cell>
          <cell r="AJ167">
            <v>0</v>
          </cell>
          <cell r="AK167">
            <v>0</v>
          </cell>
          <cell r="AM167">
            <v>0</v>
          </cell>
          <cell r="AN167">
            <v>0</v>
          </cell>
          <cell r="AO167">
            <v>0</v>
          </cell>
          <cell r="AP167">
            <v>0</v>
          </cell>
          <cell r="AQ167">
            <v>0</v>
          </cell>
          <cell r="AR167">
            <v>0</v>
          </cell>
          <cell r="AS167">
            <v>0</v>
          </cell>
          <cell r="AT167">
            <v>0</v>
          </cell>
          <cell r="AU167">
            <v>99.999768514103167</v>
          </cell>
          <cell r="AV167">
            <v>0</v>
          </cell>
          <cell r="AW167">
            <v>0</v>
          </cell>
        </row>
        <row r="168">
          <cell r="A168" t="str">
            <v>111499/FO/2016/N1</v>
          </cell>
          <cell r="B168" t="str">
            <v>15-19 Windsor Road Newton Heath</v>
          </cell>
          <cell r="C168" t="str">
            <v>Residential</v>
          </cell>
          <cell r="D168" t="str">
            <v>Land Supply 2018</v>
          </cell>
          <cell r="E168">
            <v>0.32112000000000002</v>
          </cell>
          <cell r="F168">
            <v>0</v>
          </cell>
          <cell r="G168">
            <v>0</v>
          </cell>
          <cell r="H168">
            <v>0</v>
          </cell>
          <cell r="I168">
            <v>0.32112000000000002</v>
          </cell>
          <cell r="J168">
            <v>0</v>
          </cell>
          <cell r="K168">
            <v>0</v>
          </cell>
          <cell r="L168">
            <v>0</v>
          </cell>
          <cell r="M168">
            <v>100</v>
          </cell>
          <cell r="O168">
            <v>0</v>
          </cell>
          <cell r="Q168">
            <v>0</v>
          </cell>
          <cell r="R168">
            <v>0</v>
          </cell>
          <cell r="S168">
            <v>0</v>
          </cell>
          <cell r="T168">
            <v>0</v>
          </cell>
          <cell r="U168">
            <v>0</v>
          </cell>
          <cell r="V168">
            <v>0</v>
          </cell>
          <cell r="W168">
            <v>0</v>
          </cell>
          <cell r="X168" t="str">
            <v>Not Modelled</v>
          </cell>
          <cell r="Y168" t="str">
            <v>N/A</v>
          </cell>
          <cell r="AA168">
            <v>0</v>
          </cell>
          <cell r="AB168">
            <v>0</v>
          </cell>
          <cell r="AC168">
            <v>0</v>
          </cell>
          <cell r="AD168">
            <v>0</v>
          </cell>
          <cell r="AE168">
            <v>0</v>
          </cell>
          <cell r="AF168">
            <v>0</v>
          </cell>
          <cell r="AG168">
            <v>0</v>
          </cell>
          <cell r="AH168">
            <v>0</v>
          </cell>
          <cell r="AI168">
            <v>0.321120014999</v>
          </cell>
          <cell r="AJ168">
            <v>0</v>
          </cell>
          <cell r="AK168">
            <v>0</v>
          </cell>
          <cell r="AM168">
            <v>0</v>
          </cell>
          <cell r="AN168">
            <v>0</v>
          </cell>
          <cell r="AO168">
            <v>0</v>
          </cell>
          <cell r="AP168">
            <v>0</v>
          </cell>
          <cell r="AQ168">
            <v>0</v>
          </cell>
          <cell r="AR168">
            <v>0</v>
          </cell>
          <cell r="AS168">
            <v>0</v>
          </cell>
          <cell r="AT168">
            <v>0</v>
          </cell>
          <cell r="AU168">
            <v>100.00000467083956</v>
          </cell>
          <cell r="AV168">
            <v>0</v>
          </cell>
          <cell r="AW168">
            <v>0</v>
          </cell>
        </row>
        <row r="169">
          <cell r="A169" t="str">
            <v>111587/FO/2016/N1</v>
          </cell>
          <cell r="B169" t="str">
            <v>HOUSE Phase 2 (New Islington MDA)</v>
          </cell>
          <cell r="C169" t="str">
            <v>Residential</v>
          </cell>
          <cell r="D169" t="str">
            <v>Land Supply 2018</v>
          </cell>
          <cell r="E169">
            <v>0.74918600000000002</v>
          </cell>
          <cell r="F169">
            <v>0</v>
          </cell>
          <cell r="G169">
            <v>0</v>
          </cell>
          <cell r="H169">
            <v>0</v>
          </cell>
          <cell r="I169">
            <v>0.74918600000000002</v>
          </cell>
          <cell r="J169">
            <v>0</v>
          </cell>
          <cell r="K169">
            <v>0</v>
          </cell>
          <cell r="L169">
            <v>0</v>
          </cell>
          <cell r="M169">
            <v>100</v>
          </cell>
          <cell r="O169">
            <v>7.6074779336500004E-2</v>
          </cell>
          <cell r="Q169">
            <v>7.6074779336500004E-2</v>
          </cell>
          <cell r="R169">
            <v>4.0705140400300002E-2</v>
          </cell>
          <cell r="S169">
            <v>10.154324738649681</v>
          </cell>
          <cell r="T169">
            <v>10.154324738649681</v>
          </cell>
          <cell r="U169">
            <v>5.4332489395557317</v>
          </cell>
          <cell r="V169">
            <v>0</v>
          </cell>
          <cell r="W169">
            <v>0</v>
          </cell>
          <cell r="X169" t="str">
            <v>Not Modelled</v>
          </cell>
          <cell r="Y169" t="str">
            <v>N/A</v>
          </cell>
          <cell r="AA169">
            <v>0</v>
          </cell>
          <cell r="AB169">
            <v>0</v>
          </cell>
          <cell r="AC169">
            <v>0</v>
          </cell>
          <cell r="AD169">
            <v>0</v>
          </cell>
          <cell r="AE169">
            <v>0</v>
          </cell>
          <cell r="AF169">
            <v>0</v>
          </cell>
          <cell r="AG169">
            <v>0</v>
          </cell>
          <cell r="AH169">
            <v>0</v>
          </cell>
          <cell r="AI169">
            <v>0.74918569499700005</v>
          </cell>
          <cell r="AJ169">
            <v>0</v>
          </cell>
          <cell r="AK169">
            <v>0</v>
          </cell>
          <cell r="AM169">
            <v>0</v>
          </cell>
          <cell r="AN169">
            <v>0</v>
          </cell>
          <cell r="AO169">
            <v>0</v>
          </cell>
          <cell r="AP169">
            <v>0</v>
          </cell>
          <cell r="AQ169">
            <v>0</v>
          </cell>
          <cell r="AR169">
            <v>0</v>
          </cell>
          <cell r="AS169">
            <v>0</v>
          </cell>
          <cell r="AT169">
            <v>0</v>
          </cell>
          <cell r="AU169">
            <v>99.999959288748059</v>
          </cell>
          <cell r="AV169">
            <v>0</v>
          </cell>
          <cell r="AW169">
            <v>0</v>
          </cell>
        </row>
        <row r="170">
          <cell r="A170" t="str">
            <v>111593 / 105558</v>
          </cell>
          <cell r="B170" t="str">
            <v>94-102  St Marys Road_x000D_Newton Heath_x000D_Manchester_x000D_M40 0AG</v>
          </cell>
          <cell r="C170" t="str">
            <v>Residential</v>
          </cell>
          <cell r="D170" t="str">
            <v>Land Supply 2018</v>
          </cell>
          <cell r="E170">
            <v>9.5616900000000005E-2</v>
          </cell>
          <cell r="F170">
            <v>0</v>
          </cell>
          <cell r="G170">
            <v>0</v>
          </cell>
          <cell r="H170">
            <v>0</v>
          </cell>
          <cell r="I170">
            <v>9.5616900000000005E-2</v>
          </cell>
          <cell r="J170">
            <v>0</v>
          </cell>
          <cell r="K170">
            <v>0</v>
          </cell>
          <cell r="L170">
            <v>0</v>
          </cell>
          <cell r="M170">
            <v>100</v>
          </cell>
          <cell r="O170">
            <v>0</v>
          </cell>
          <cell r="Q170">
            <v>0</v>
          </cell>
          <cell r="R170">
            <v>0</v>
          </cell>
          <cell r="S170">
            <v>0</v>
          </cell>
          <cell r="T170">
            <v>0</v>
          </cell>
          <cell r="U170">
            <v>0</v>
          </cell>
          <cell r="V170">
            <v>0</v>
          </cell>
          <cell r="W170">
            <v>0</v>
          </cell>
          <cell r="X170" t="str">
            <v>Not Modelled</v>
          </cell>
          <cell r="Y170" t="str">
            <v>N/A</v>
          </cell>
          <cell r="AA170">
            <v>0</v>
          </cell>
          <cell r="AB170">
            <v>0</v>
          </cell>
          <cell r="AC170">
            <v>0</v>
          </cell>
          <cell r="AD170">
            <v>0</v>
          </cell>
          <cell r="AE170">
            <v>0</v>
          </cell>
          <cell r="AF170">
            <v>0</v>
          </cell>
          <cell r="AG170">
            <v>0</v>
          </cell>
          <cell r="AH170">
            <v>0</v>
          </cell>
          <cell r="AI170">
            <v>9.5616880000699997E-2</v>
          </cell>
          <cell r="AJ170">
            <v>0</v>
          </cell>
          <cell r="AK170">
            <v>0</v>
          </cell>
          <cell r="AM170">
            <v>0</v>
          </cell>
          <cell r="AN170">
            <v>0</v>
          </cell>
          <cell r="AO170">
            <v>0</v>
          </cell>
          <cell r="AP170">
            <v>0</v>
          </cell>
          <cell r="AQ170">
            <v>0</v>
          </cell>
          <cell r="AR170">
            <v>0</v>
          </cell>
          <cell r="AS170">
            <v>0</v>
          </cell>
          <cell r="AT170">
            <v>0</v>
          </cell>
          <cell r="AU170">
            <v>99.999979083927627</v>
          </cell>
          <cell r="AV170">
            <v>0</v>
          </cell>
          <cell r="AW170">
            <v>0</v>
          </cell>
        </row>
        <row r="171">
          <cell r="A171" t="str">
            <v>111605/FO/2016/N2</v>
          </cell>
          <cell r="B171" t="str">
            <v>Old Mill Street / Upper Kirby Street</v>
          </cell>
          <cell r="C171" t="str">
            <v>Residential</v>
          </cell>
          <cell r="D171" t="str">
            <v>Land Supply 2018</v>
          </cell>
          <cell r="E171">
            <v>6.3202800000000003E-2</v>
          </cell>
          <cell r="F171">
            <v>0</v>
          </cell>
          <cell r="G171">
            <v>0</v>
          </cell>
          <cell r="H171">
            <v>0</v>
          </cell>
          <cell r="I171">
            <v>6.3202800000000003E-2</v>
          </cell>
          <cell r="J171">
            <v>0</v>
          </cell>
          <cell r="K171">
            <v>0</v>
          </cell>
          <cell r="L171">
            <v>0</v>
          </cell>
          <cell r="M171">
            <v>100</v>
          </cell>
          <cell r="O171">
            <v>0</v>
          </cell>
          <cell r="Q171">
            <v>0</v>
          </cell>
          <cell r="R171">
            <v>0</v>
          </cell>
          <cell r="S171">
            <v>0</v>
          </cell>
          <cell r="T171">
            <v>0</v>
          </cell>
          <cell r="U171">
            <v>0</v>
          </cell>
          <cell r="V171">
            <v>0</v>
          </cell>
          <cell r="W171">
            <v>0</v>
          </cell>
          <cell r="X171" t="str">
            <v>Not Modelled</v>
          </cell>
          <cell r="Y171" t="str">
            <v>N/A</v>
          </cell>
          <cell r="AA171">
            <v>0</v>
          </cell>
          <cell r="AB171">
            <v>0</v>
          </cell>
          <cell r="AC171">
            <v>0</v>
          </cell>
          <cell r="AD171">
            <v>0</v>
          </cell>
          <cell r="AE171">
            <v>0</v>
          </cell>
          <cell r="AF171">
            <v>0</v>
          </cell>
          <cell r="AG171">
            <v>0</v>
          </cell>
          <cell r="AH171">
            <v>0</v>
          </cell>
          <cell r="AI171">
            <v>6.3202794998700004E-2</v>
          </cell>
          <cell r="AJ171">
            <v>0</v>
          </cell>
          <cell r="AK171">
            <v>0</v>
          </cell>
          <cell r="AM171">
            <v>0</v>
          </cell>
          <cell r="AN171">
            <v>0</v>
          </cell>
          <cell r="AO171">
            <v>0</v>
          </cell>
          <cell r="AP171">
            <v>0</v>
          </cell>
          <cell r="AQ171">
            <v>0</v>
          </cell>
          <cell r="AR171">
            <v>0</v>
          </cell>
          <cell r="AS171">
            <v>0</v>
          </cell>
          <cell r="AT171">
            <v>0</v>
          </cell>
          <cell r="AU171">
            <v>99.999992086901216</v>
          </cell>
          <cell r="AV171">
            <v>0</v>
          </cell>
          <cell r="AW171">
            <v>0</v>
          </cell>
        </row>
        <row r="172">
          <cell r="A172" t="str">
            <v>111612/OO/2016/N2</v>
          </cell>
          <cell r="B172" t="str">
            <v>23 Cronshaw Street Levenshulme</v>
          </cell>
          <cell r="C172" t="str">
            <v>Residential</v>
          </cell>
          <cell r="D172" t="str">
            <v>Land Supply 2018</v>
          </cell>
          <cell r="E172">
            <v>1.63115E-2</v>
          </cell>
          <cell r="F172">
            <v>0</v>
          </cell>
          <cell r="G172">
            <v>0</v>
          </cell>
          <cell r="H172">
            <v>0</v>
          </cell>
          <cell r="I172">
            <v>1.63115E-2</v>
          </cell>
          <cell r="J172">
            <v>0</v>
          </cell>
          <cell r="K172">
            <v>0</v>
          </cell>
          <cell r="L172">
            <v>0</v>
          </cell>
          <cell r="M172">
            <v>100</v>
          </cell>
          <cell r="O172">
            <v>0</v>
          </cell>
          <cell r="Q172">
            <v>0</v>
          </cell>
          <cell r="R172">
            <v>0</v>
          </cell>
          <cell r="S172">
            <v>0</v>
          </cell>
          <cell r="T172">
            <v>0</v>
          </cell>
          <cell r="U172">
            <v>0</v>
          </cell>
          <cell r="V172">
            <v>0</v>
          </cell>
          <cell r="W172">
            <v>0</v>
          </cell>
          <cell r="X172" t="str">
            <v>Not Modelled</v>
          </cell>
          <cell r="Y172" t="str">
            <v>N/A</v>
          </cell>
          <cell r="AA172">
            <v>0</v>
          </cell>
          <cell r="AB172">
            <v>0</v>
          </cell>
          <cell r="AC172">
            <v>0</v>
          </cell>
          <cell r="AD172">
            <v>0</v>
          </cell>
          <cell r="AE172">
            <v>0</v>
          </cell>
          <cell r="AF172">
            <v>0</v>
          </cell>
          <cell r="AG172">
            <v>0</v>
          </cell>
          <cell r="AH172">
            <v>0</v>
          </cell>
          <cell r="AI172">
            <v>0</v>
          </cell>
          <cell r="AJ172">
            <v>0</v>
          </cell>
          <cell r="AK172">
            <v>0</v>
          </cell>
          <cell r="AM172">
            <v>0</v>
          </cell>
          <cell r="AN172">
            <v>0</v>
          </cell>
          <cell r="AO172">
            <v>0</v>
          </cell>
          <cell r="AP172">
            <v>0</v>
          </cell>
          <cell r="AQ172">
            <v>0</v>
          </cell>
          <cell r="AR172">
            <v>0</v>
          </cell>
          <cell r="AS172">
            <v>0</v>
          </cell>
          <cell r="AT172">
            <v>0</v>
          </cell>
          <cell r="AU172">
            <v>0</v>
          </cell>
          <cell r="AV172">
            <v>0</v>
          </cell>
          <cell r="AW172">
            <v>0</v>
          </cell>
        </row>
        <row r="173">
          <cell r="A173" t="str">
            <v>111631/P3OPA/2016 / 107712</v>
          </cell>
          <cell r="B173" t="str">
            <v>86 - 88 Market Street_x000D_Manchester_x000D_M1 1PD</v>
          </cell>
          <cell r="C173" t="str">
            <v>Residential</v>
          </cell>
          <cell r="D173" t="str">
            <v>Land Supply 2018</v>
          </cell>
          <cell r="E173">
            <v>4.3177E-2</v>
          </cell>
          <cell r="F173">
            <v>0</v>
          </cell>
          <cell r="G173">
            <v>0</v>
          </cell>
          <cell r="H173">
            <v>0</v>
          </cell>
          <cell r="I173">
            <v>4.3177E-2</v>
          </cell>
          <cell r="J173">
            <v>0</v>
          </cell>
          <cell r="K173">
            <v>0</v>
          </cell>
          <cell r="L173">
            <v>0</v>
          </cell>
          <cell r="M173">
            <v>100</v>
          </cell>
          <cell r="O173">
            <v>3.9713822055299997E-4</v>
          </cell>
          <cell r="Q173">
            <v>2.7318222055299998E-4</v>
          </cell>
          <cell r="R173">
            <v>0</v>
          </cell>
          <cell r="S173">
            <v>0.91979114008152485</v>
          </cell>
          <cell r="T173">
            <v>0.63270310710100275</v>
          </cell>
          <cell r="U173">
            <v>0</v>
          </cell>
          <cell r="V173">
            <v>0</v>
          </cell>
          <cell r="W173">
            <v>0</v>
          </cell>
          <cell r="X173" t="str">
            <v>Not Modelled</v>
          </cell>
          <cell r="Y173" t="str">
            <v>N/A</v>
          </cell>
          <cell r="AA173">
            <v>0</v>
          </cell>
          <cell r="AB173">
            <v>0</v>
          </cell>
          <cell r="AC173">
            <v>0</v>
          </cell>
          <cell r="AD173">
            <v>0</v>
          </cell>
          <cell r="AE173">
            <v>0</v>
          </cell>
          <cell r="AF173">
            <v>0</v>
          </cell>
          <cell r="AG173">
            <v>0</v>
          </cell>
          <cell r="AH173">
            <v>0</v>
          </cell>
          <cell r="AI173">
            <v>0</v>
          </cell>
          <cell r="AJ173">
            <v>0</v>
          </cell>
          <cell r="AK173">
            <v>0</v>
          </cell>
          <cell r="AM173">
            <v>0</v>
          </cell>
          <cell r="AN173">
            <v>0</v>
          </cell>
          <cell r="AO173">
            <v>0</v>
          </cell>
          <cell r="AP173">
            <v>0</v>
          </cell>
          <cell r="AQ173">
            <v>0</v>
          </cell>
          <cell r="AR173">
            <v>0</v>
          </cell>
          <cell r="AS173">
            <v>0</v>
          </cell>
          <cell r="AT173">
            <v>0</v>
          </cell>
          <cell r="AU173">
            <v>0</v>
          </cell>
          <cell r="AV173">
            <v>0</v>
          </cell>
          <cell r="AW173">
            <v>0</v>
          </cell>
        </row>
        <row r="174">
          <cell r="A174" t="str">
            <v>111641/FO/2016/S1</v>
          </cell>
          <cell r="B174" t="str">
            <v>52 Mersey Bank Avenue Chorlton</v>
          </cell>
          <cell r="C174" t="str">
            <v>Residential</v>
          </cell>
          <cell r="D174" t="str">
            <v>Land Supply 2018</v>
          </cell>
          <cell r="E174">
            <v>8.3111299999999999E-3</v>
          </cell>
          <cell r="F174">
            <v>0</v>
          </cell>
          <cell r="G174">
            <v>0</v>
          </cell>
          <cell r="H174">
            <v>0</v>
          </cell>
          <cell r="I174">
            <v>8.3111299999999999E-3</v>
          </cell>
          <cell r="J174">
            <v>0</v>
          </cell>
          <cell r="K174">
            <v>0</v>
          </cell>
          <cell r="L174">
            <v>0</v>
          </cell>
          <cell r="M174">
            <v>100</v>
          </cell>
          <cell r="O174">
            <v>0</v>
          </cell>
          <cell r="Q174">
            <v>0</v>
          </cell>
          <cell r="R174">
            <v>0</v>
          </cell>
          <cell r="S174">
            <v>0</v>
          </cell>
          <cell r="T174">
            <v>0</v>
          </cell>
          <cell r="U174">
            <v>0</v>
          </cell>
          <cell r="V174">
            <v>0</v>
          </cell>
          <cell r="W174">
            <v>0</v>
          </cell>
          <cell r="X174" t="str">
            <v>Not Modelled</v>
          </cell>
          <cell r="Y174" t="str">
            <v>N/A</v>
          </cell>
          <cell r="AA174">
            <v>0</v>
          </cell>
          <cell r="AB174">
            <v>0</v>
          </cell>
          <cell r="AC174">
            <v>0</v>
          </cell>
          <cell r="AD174">
            <v>0</v>
          </cell>
          <cell r="AE174">
            <v>0</v>
          </cell>
          <cell r="AF174">
            <v>0</v>
          </cell>
          <cell r="AG174">
            <v>0</v>
          </cell>
          <cell r="AH174">
            <v>0</v>
          </cell>
          <cell r="AI174">
            <v>0</v>
          </cell>
          <cell r="AJ174">
            <v>0</v>
          </cell>
          <cell r="AK174">
            <v>0</v>
          </cell>
          <cell r="AM174">
            <v>0</v>
          </cell>
          <cell r="AN174">
            <v>0</v>
          </cell>
          <cell r="AO174">
            <v>0</v>
          </cell>
          <cell r="AP174">
            <v>0</v>
          </cell>
          <cell r="AQ174">
            <v>0</v>
          </cell>
          <cell r="AR174">
            <v>0</v>
          </cell>
          <cell r="AS174">
            <v>0</v>
          </cell>
          <cell r="AT174">
            <v>0</v>
          </cell>
          <cell r="AU174">
            <v>0</v>
          </cell>
          <cell r="AV174">
            <v>0</v>
          </cell>
          <cell r="AW174">
            <v>0</v>
          </cell>
        </row>
        <row r="175">
          <cell r="A175" t="str">
            <v>111667/FO/2016/S2</v>
          </cell>
          <cell r="B175" t="str">
            <v>2 Crossacres Road Sharston</v>
          </cell>
          <cell r="C175" t="str">
            <v>Residential</v>
          </cell>
          <cell r="D175" t="str">
            <v>Land Supply 2018</v>
          </cell>
          <cell r="E175">
            <v>7.9654900000000001E-2</v>
          </cell>
          <cell r="F175">
            <v>0</v>
          </cell>
          <cell r="G175">
            <v>0</v>
          </cell>
          <cell r="H175">
            <v>0</v>
          </cell>
          <cell r="I175">
            <v>7.9654900000000001E-2</v>
          </cell>
          <cell r="J175">
            <v>0</v>
          </cell>
          <cell r="K175">
            <v>0</v>
          </cell>
          <cell r="L175">
            <v>0</v>
          </cell>
          <cell r="M175">
            <v>100</v>
          </cell>
          <cell r="O175">
            <v>5.9558299999999996E-3</v>
          </cell>
          <cell r="Q175">
            <v>0</v>
          </cell>
          <cell r="R175">
            <v>0</v>
          </cell>
          <cell r="S175">
            <v>7.477041588150886</v>
          </cell>
          <cell r="T175">
            <v>0</v>
          </cell>
          <cell r="U175">
            <v>0</v>
          </cell>
          <cell r="V175">
            <v>0</v>
          </cell>
          <cell r="W175">
            <v>0</v>
          </cell>
          <cell r="X175" t="str">
            <v>Not Modelled</v>
          </cell>
          <cell r="Y175" t="str">
            <v>N/A</v>
          </cell>
          <cell r="AA175">
            <v>0</v>
          </cell>
          <cell r="AB175">
            <v>0</v>
          </cell>
          <cell r="AC175">
            <v>0</v>
          </cell>
          <cell r="AD175">
            <v>0</v>
          </cell>
          <cell r="AE175">
            <v>0</v>
          </cell>
          <cell r="AF175">
            <v>0</v>
          </cell>
          <cell r="AG175">
            <v>0</v>
          </cell>
          <cell r="AH175">
            <v>0</v>
          </cell>
          <cell r="AI175">
            <v>0</v>
          </cell>
          <cell r="AJ175">
            <v>0</v>
          </cell>
          <cell r="AK175">
            <v>0</v>
          </cell>
          <cell r="AM175">
            <v>0</v>
          </cell>
          <cell r="AN175">
            <v>0</v>
          </cell>
          <cell r="AO175">
            <v>0</v>
          </cell>
          <cell r="AP175">
            <v>0</v>
          </cell>
          <cell r="AQ175">
            <v>0</v>
          </cell>
          <cell r="AR175">
            <v>0</v>
          </cell>
          <cell r="AS175">
            <v>0</v>
          </cell>
          <cell r="AT175">
            <v>0</v>
          </cell>
          <cell r="AU175">
            <v>0</v>
          </cell>
          <cell r="AV175">
            <v>0</v>
          </cell>
          <cell r="AW175">
            <v>0</v>
          </cell>
        </row>
        <row r="176">
          <cell r="A176" t="str">
            <v>111668/FU/2016/C1 / 112624</v>
          </cell>
          <cell r="B176" t="str">
            <v>15 St John Street Manchester</v>
          </cell>
          <cell r="C176" t="str">
            <v>Residential</v>
          </cell>
          <cell r="D176" t="str">
            <v>Land Supply 2018</v>
          </cell>
          <cell r="E176">
            <v>1.26293E-2</v>
          </cell>
          <cell r="F176">
            <v>0</v>
          </cell>
          <cell r="G176">
            <v>0</v>
          </cell>
          <cell r="H176">
            <v>0</v>
          </cell>
          <cell r="I176">
            <v>1.26293E-2</v>
          </cell>
          <cell r="J176">
            <v>0</v>
          </cell>
          <cell r="K176">
            <v>0</v>
          </cell>
          <cell r="L176">
            <v>0</v>
          </cell>
          <cell r="M176">
            <v>100</v>
          </cell>
          <cell r="O176">
            <v>0</v>
          </cell>
          <cell r="Q176">
            <v>0</v>
          </cell>
          <cell r="R176">
            <v>0</v>
          </cell>
          <cell r="S176">
            <v>0</v>
          </cell>
          <cell r="T176">
            <v>0</v>
          </cell>
          <cell r="U176">
            <v>0</v>
          </cell>
          <cell r="V176">
            <v>0</v>
          </cell>
          <cell r="W176">
            <v>0</v>
          </cell>
          <cell r="X176" t="str">
            <v>Not Modelled</v>
          </cell>
          <cell r="Y176" t="str">
            <v>N/A</v>
          </cell>
          <cell r="AA176">
            <v>0</v>
          </cell>
          <cell r="AB176">
            <v>0</v>
          </cell>
          <cell r="AC176">
            <v>0</v>
          </cell>
          <cell r="AD176">
            <v>0</v>
          </cell>
          <cell r="AE176">
            <v>0</v>
          </cell>
          <cell r="AF176">
            <v>0</v>
          </cell>
          <cell r="AG176">
            <v>0</v>
          </cell>
          <cell r="AH176">
            <v>0</v>
          </cell>
          <cell r="AI176">
            <v>0</v>
          </cell>
          <cell r="AJ176">
            <v>0</v>
          </cell>
          <cell r="AK176">
            <v>0</v>
          </cell>
          <cell r="AM176">
            <v>0</v>
          </cell>
          <cell r="AN176">
            <v>0</v>
          </cell>
          <cell r="AO176">
            <v>0</v>
          </cell>
          <cell r="AP176">
            <v>0</v>
          </cell>
          <cell r="AQ176">
            <v>0</v>
          </cell>
          <cell r="AR176">
            <v>0</v>
          </cell>
          <cell r="AS176">
            <v>0</v>
          </cell>
          <cell r="AT176">
            <v>0</v>
          </cell>
          <cell r="AU176">
            <v>0</v>
          </cell>
          <cell r="AV176">
            <v>0</v>
          </cell>
          <cell r="AW176">
            <v>0</v>
          </cell>
        </row>
        <row r="177">
          <cell r="A177" t="str">
            <v>111674 / 106943/FO/2014/S2</v>
          </cell>
          <cell r="B177" t="str">
            <v>Land At 30 Trenchard Drive_x000D_Woodhouse Park_x000D_Wythenshawe_x000D_Manchester_x000D_M22 5NA</v>
          </cell>
          <cell r="C177" t="str">
            <v>Residential</v>
          </cell>
          <cell r="D177" t="str">
            <v>Land Supply 2018</v>
          </cell>
          <cell r="E177">
            <v>0.30873499999999998</v>
          </cell>
          <cell r="F177">
            <v>0</v>
          </cell>
          <cell r="G177">
            <v>0</v>
          </cell>
          <cell r="H177">
            <v>0</v>
          </cell>
          <cell r="I177">
            <v>0.30873499999999998</v>
          </cell>
          <cell r="J177">
            <v>0</v>
          </cell>
          <cell r="K177">
            <v>0</v>
          </cell>
          <cell r="L177">
            <v>0</v>
          </cell>
          <cell r="M177">
            <v>100</v>
          </cell>
          <cell r="O177">
            <v>0</v>
          </cell>
          <cell r="Q177">
            <v>0</v>
          </cell>
          <cell r="R177">
            <v>0</v>
          </cell>
          <cell r="S177">
            <v>0</v>
          </cell>
          <cell r="T177">
            <v>0</v>
          </cell>
          <cell r="U177">
            <v>0</v>
          </cell>
          <cell r="V177">
            <v>0</v>
          </cell>
          <cell r="W177">
            <v>0</v>
          </cell>
          <cell r="X177" t="str">
            <v>Not Modelled</v>
          </cell>
          <cell r="Y177" t="str">
            <v>N/A</v>
          </cell>
          <cell r="AA177">
            <v>0</v>
          </cell>
          <cell r="AB177">
            <v>0</v>
          </cell>
          <cell r="AC177">
            <v>0</v>
          </cell>
          <cell r="AD177">
            <v>0</v>
          </cell>
          <cell r="AE177">
            <v>0</v>
          </cell>
          <cell r="AF177">
            <v>0</v>
          </cell>
          <cell r="AG177">
            <v>0</v>
          </cell>
          <cell r="AH177">
            <v>0</v>
          </cell>
          <cell r="AI177">
            <v>0</v>
          </cell>
          <cell r="AJ177">
            <v>0</v>
          </cell>
          <cell r="AK177">
            <v>0</v>
          </cell>
          <cell r="AM177">
            <v>0</v>
          </cell>
          <cell r="AN177">
            <v>0</v>
          </cell>
          <cell r="AO177">
            <v>0</v>
          </cell>
          <cell r="AP177">
            <v>0</v>
          </cell>
          <cell r="AQ177">
            <v>0</v>
          </cell>
          <cell r="AR177">
            <v>0</v>
          </cell>
          <cell r="AS177">
            <v>0</v>
          </cell>
          <cell r="AT177">
            <v>0</v>
          </cell>
          <cell r="AU177">
            <v>0</v>
          </cell>
          <cell r="AV177">
            <v>0</v>
          </cell>
          <cell r="AW177">
            <v>0</v>
          </cell>
        </row>
        <row r="178">
          <cell r="A178" t="str">
            <v>111712/FO/2016/S2</v>
          </cell>
          <cell r="B178" t="str">
            <v>497 Palatine Road Northenden</v>
          </cell>
          <cell r="C178" t="str">
            <v>Residential</v>
          </cell>
          <cell r="D178" t="str">
            <v>Land Supply 2018</v>
          </cell>
          <cell r="E178">
            <v>0.114065</v>
          </cell>
          <cell r="F178">
            <v>0</v>
          </cell>
          <cell r="G178">
            <v>0</v>
          </cell>
          <cell r="H178">
            <v>0</v>
          </cell>
          <cell r="I178">
            <v>0.114065</v>
          </cell>
          <cell r="J178">
            <v>0</v>
          </cell>
          <cell r="K178">
            <v>0</v>
          </cell>
          <cell r="L178">
            <v>0</v>
          </cell>
          <cell r="M178">
            <v>100</v>
          </cell>
          <cell r="O178">
            <v>3.8978934638031405E-2</v>
          </cell>
          <cell r="Q178">
            <v>1.6257346380314001E-3</v>
          </cell>
          <cell r="R178">
            <v>8.9016542971399995E-5</v>
          </cell>
          <cell r="S178">
            <v>34.172563571675276</v>
          </cell>
          <cell r="T178">
            <v>1.4252703616634377</v>
          </cell>
          <cell r="U178">
            <v>7.8040190217332217E-2</v>
          </cell>
          <cell r="V178">
            <v>0</v>
          </cell>
          <cell r="W178">
            <v>0</v>
          </cell>
          <cell r="X178" t="str">
            <v>Not Modelled</v>
          </cell>
          <cell r="Y178" t="str">
            <v>N/A</v>
          </cell>
          <cell r="AA178">
            <v>0</v>
          </cell>
          <cell r="AB178">
            <v>0</v>
          </cell>
          <cell r="AC178">
            <v>0</v>
          </cell>
          <cell r="AD178">
            <v>0</v>
          </cell>
          <cell r="AE178">
            <v>0</v>
          </cell>
          <cell r="AF178">
            <v>0</v>
          </cell>
          <cell r="AG178">
            <v>0</v>
          </cell>
          <cell r="AH178">
            <v>0</v>
          </cell>
          <cell r="AI178">
            <v>0</v>
          </cell>
          <cell r="AJ178">
            <v>0</v>
          </cell>
          <cell r="AK178">
            <v>0</v>
          </cell>
          <cell r="AM178">
            <v>0</v>
          </cell>
          <cell r="AN178">
            <v>0</v>
          </cell>
          <cell r="AO178">
            <v>0</v>
          </cell>
          <cell r="AP178">
            <v>0</v>
          </cell>
          <cell r="AQ178">
            <v>0</v>
          </cell>
          <cell r="AR178">
            <v>0</v>
          </cell>
          <cell r="AS178">
            <v>0</v>
          </cell>
          <cell r="AT178">
            <v>0</v>
          </cell>
          <cell r="AU178">
            <v>0</v>
          </cell>
          <cell r="AV178">
            <v>0</v>
          </cell>
          <cell r="AW178">
            <v>0</v>
          </cell>
        </row>
        <row r="179">
          <cell r="A179" t="str">
            <v>111756/FO/2016/S2</v>
          </cell>
          <cell r="B179" t="str">
            <v>50 Lingard Road Northenden</v>
          </cell>
          <cell r="C179" t="str">
            <v>Residential</v>
          </cell>
          <cell r="D179" t="str">
            <v>Land Supply 2018</v>
          </cell>
          <cell r="E179">
            <v>3.0561399999999999E-2</v>
          </cell>
          <cell r="F179">
            <v>0</v>
          </cell>
          <cell r="G179">
            <v>0</v>
          </cell>
          <cell r="H179">
            <v>3.0561445000299999E-2</v>
          </cell>
          <cell r="I179">
            <v>-4.5000300000208604E-8</v>
          </cell>
          <cell r="J179">
            <v>0</v>
          </cell>
          <cell r="K179">
            <v>0</v>
          </cell>
          <cell r="L179">
            <v>100.00014724554502</v>
          </cell>
          <cell r="M179">
            <v>-1.4724554503461426E-4</v>
          </cell>
          <cell r="O179">
            <v>0</v>
          </cell>
          <cell r="Q179">
            <v>0</v>
          </cell>
          <cell r="R179">
            <v>0</v>
          </cell>
          <cell r="S179">
            <v>0</v>
          </cell>
          <cell r="T179">
            <v>0</v>
          </cell>
          <cell r="U179">
            <v>0</v>
          </cell>
          <cell r="V179">
            <v>3.0561445000299999E-2</v>
          </cell>
          <cell r="W179">
            <v>100.00014724554502</v>
          </cell>
          <cell r="X179" t="str">
            <v>Not Modelled</v>
          </cell>
          <cell r="Y179" t="str">
            <v>N/A</v>
          </cell>
          <cell r="AA179">
            <v>0</v>
          </cell>
          <cell r="AB179">
            <v>0</v>
          </cell>
          <cell r="AC179">
            <v>0</v>
          </cell>
          <cell r="AD179">
            <v>0</v>
          </cell>
          <cell r="AE179">
            <v>0</v>
          </cell>
          <cell r="AF179">
            <v>0</v>
          </cell>
          <cell r="AG179">
            <v>0</v>
          </cell>
          <cell r="AH179">
            <v>0</v>
          </cell>
          <cell r="AI179">
            <v>0</v>
          </cell>
          <cell r="AJ179">
            <v>0</v>
          </cell>
          <cell r="AK179">
            <v>0</v>
          </cell>
          <cell r="AM179">
            <v>0</v>
          </cell>
          <cell r="AN179">
            <v>0</v>
          </cell>
          <cell r="AO179">
            <v>0</v>
          </cell>
          <cell r="AP179">
            <v>0</v>
          </cell>
          <cell r="AQ179">
            <v>0</v>
          </cell>
          <cell r="AR179">
            <v>0</v>
          </cell>
          <cell r="AS179">
            <v>0</v>
          </cell>
          <cell r="AT179">
            <v>0</v>
          </cell>
          <cell r="AU179">
            <v>0</v>
          </cell>
          <cell r="AV179">
            <v>0</v>
          </cell>
          <cell r="AW179">
            <v>0</v>
          </cell>
        </row>
        <row r="180">
          <cell r="A180" t="str">
            <v>111777/FO/2016/C1</v>
          </cell>
          <cell r="B180" t="str">
            <v>New Victoria Land At Corporation Street_x000D_
Manchester</v>
          </cell>
          <cell r="C180" t="str">
            <v>Offices</v>
          </cell>
          <cell r="D180" t="str">
            <v>Land Supply 2018</v>
          </cell>
          <cell r="E180">
            <v>1.12104</v>
          </cell>
          <cell r="F180">
            <v>0</v>
          </cell>
          <cell r="G180">
            <v>0</v>
          </cell>
          <cell r="H180">
            <v>0</v>
          </cell>
          <cell r="I180">
            <v>1.12104</v>
          </cell>
          <cell r="J180">
            <v>0</v>
          </cell>
          <cell r="K180">
            <v>0</v>
          </cell>
          <cell r="L180">
            <v>0</v>
          </cell>
          <cell r="M180">
            <v>100</v>
          </cell>
          <cell r="O180">
            <v>0.11714497656950001</v>
          </cell>
          <cell r="Q180">
            <v>0.11034497656950001</v>
          </cell>
          <cell r="R180">
            <v>3.7863293042500003E-2</v>
          </cell>
          <cell r="S180">
            <v>10.449669643322274</v>
          </cell>
          <cell r="T180">
            <v>9.8430900386694518</v>
          </cell>
          <cell r="U180">
            <v>3.3775149006725904</v>
          </cell>
          <cell r="V180">
            <v>0.87066115123300003</v>
          </cell>
          <cell r="W180">
            <v>77.66548483845358</v>
          </cell>
          <cell r="X180" t="str">
            <v>Not Modelled</v>
          </cell>
          <cell r="Y180" t="str">
            <v>N/A</v>
          </cell>
          <cell r="AA180">
            <v>0</v>
          </cell>
          <cell r="AB180">
            <v>0</v>
          </cell>
          <cell r="AC180">
            <v>0</v>
          </cell>
          <cell r="AD180">
            <v>0</v>
          </cell>
          <cell r="AE180">
            <v>0</v>
          </cell>
          <cell r="AF180">
            <v>0</v>
          </cell>
          <cell r="AG180">
            <v>0</v>
          </cell>
          <cell r="AH180">
            <v>0</v>
          </cell>
          <cell r="AI180">
            <v>1.121043185</v>
          </cell>
          <cell r="AJ180">
            <v>0</v>
          </cell>
          <cell r="AK180">
            <v>0</v>
          </cell>
          <cell r="AM180">
            <v>0</v>
          </cell>
          <cell r="AN180">
            <v>0</v>
          </cell>
          <cell r="AO180">
            <v>0</v>
          </cell>
          <cell r="AP180">
            <v>0</v>
          </cell>
          <cell r="AQ180">
            <v>0</v>
          </cell>
          <cell r="AR180">
            <v>0</v>
          </cell>
          <cell r="AS180">
            <v>0</v>
          </cell>
          <cell r="AT180">
            <v>0</v>
          </cell>
          <cell r="AU180">
            <v>100.00028411118247</v>
          </cell>
          <cell r="AV180">
            <v>0</v>
          </cell>
          <cell r="AW180">
            <v>0</v>
          </cell>
        </row>
        <row r="181">
          <cell r="A181" t="str">
            <v>111777/FO/2016/C1</v>
          </cell>
          <cell r="B181" t="str">
            <v>New Victoria Land at Corporation Street</v>
          </cell>
          <cell r="C181" t="str">
            <v>Residential</v>
          </cell>
          <cell r="D181" t="str">
            <v>Land Supply 2018</v>
          </cell>
          <cell r="E181">
            <v>0.91994200000000004</v>
          </cell>
          <cell r="F181">
            <v>0</v>
          </cell>
          <cell r="G181">
            <v>0</v>
          </cell>
          <cell r="H181">
            <v>0</v>
          </cell>
          <cell r="I181">
            <v>0.91994200000000004</v>
          </cell>
          <cell r="J181">
            <v>0</v>
          </cell>
          <cell r="K181">
            <v>0</v>
          </cell>
          <cell r="L181">
            <v>0</v>
          </cell>
          <cell r="M181">
            <v>100</v>
          </cell>
          <cell r="O181">
            <v>0.10887174249090001</v>
          </cell>
          <cell r="Q181">
            <v>0.10207174249090001</v>
          </cell>
          <cell r="R181">
            <v>3.1779298190900002E-2</v>
          </cell>
          <cell r="S181">
            <v>11.834631149670306</v>
          </cell>
          <cell r="T181">
            <v>11.095454114596356</v>
          </cell>
          <cell r="U181">
            <v>3.4544893255118261</v>
          </cell>
          <cell r="V181">
            <v>0.81199153989899997</v>
          </cell>
          <cell r="W181">
            <v>88.265514554069696</v>
          </cell>
          <cell r="X181" t="str">
            <v>Not Modelled</v>
          </cell>
          <cell r="Y181" t="str">
            <v>N/A</v>
          </cell>
          <cell r="AA181">
            <v>0</v>
          </cell>
          <cell r="AB181">
            <v>0</v>
          </cell>
          <cell r="AC181">
            <v>0</v>
          </cell>
          <cell r="AD181">
            <v>0</v>
          </cell>
          <cell r="AE181">
            <v>0</v>
          </cell>
          <cell r="AF181">
            <v>0</v>
          </cell>
          <cell r="AG181">
            <v>0</v>
          </cell>
          <cell r="AH181">
            <v>0</v>
          </cell>
          <cell r="AI181">
            <v>0.919942200002</v>
          </cell>
          <cell r="AJ181">
            <v>0</v>
          </cell>
          <cell r="AK181">
            <v>0</v>
          </cell>
          <cell r="AM181">
            <v>0</v>
          </cell>
          <cell r="AN181">
            <v>0</v>
          </cell>
          <cell r="AO181">
            <v>0</v>
          </cell>
          <cell r="AP181">
            <v>0</v>
          </cell>
          <cell r="AQ181">
            <v>0</v>
          </cell>
          <cell r="AR181">
            <v>0</v>
          </cell>
          <cell r="AS181">
            <v>0</v>
          </cell>
          <cell r="AT181">
            <v>0</v>
          </cell>
          <cell r="AU181">
            <v>100.00002174071842</v>
          </cell>
          <cell r="AV181">
            <v>0</v>
          </cell>
          <cell r="AW181">
            <v>0</v>
          </cell>
        </row>
        <row r="182">
          <cell r="A182" t="str">
            <v>111842/FO/2016/C1</v>
          </cell>
          <cell r="B182" t="str">
            <v>2 Fountain Street (2nd, 3rd and 4th floors)</v>
          </cell>
          <cell r="C182" t="str">
            <v>Residential</v>
          </cell>
          <cell r="D182" t="str">
            <v>Land Supply 2018</v>
          </cell>
          <cell r="E182">
            <v>2.31962E-2</v>
          </cell>
          <cell r="F182">
            <v>0</v>
          </cell>
          <cell r="G182">
            <v>0</v>
          </cell>
          <cell r="H182">
            <v>0</v>
          </cell>
          <cell r="I182">
            <v>2.31962E-2</v>
          </cell>
          <cell r="J182">
            <v>0</v>
          </cell>
          <cell r="K182">
            <v>0</v>
          </cell>
          <cell r="L182">
            <v>0</v>
          </cell>
          <cell r="M182">
            <v>100</v>
          </cell>
          <cell r="O182">
            <v>4.4177545001000001E-4</v>
          </cell>
          <cell r="Q182">
            <v>4.4177545001000001E-4</v>
          </cell>
          <cell r="R182">
            <v>0</v>
          </cell>
          <cell r="S182">
            <v>1.9045164725687829</v>
          </cell>
          <cell r="T182">
            <v>1.9045164725687829</v>
          </cell>
          <cell r="U182">
            <v>0</v>
          </cell>
          <cell r="V182">
            <v>0</v>
          </cell>
          <cell r="W182">
            <v>0</v>
          </cell>
          <cell r="X182" t="str">
            <v>Not Modelled</v>
          </cell>
          <cell r="Y182" t="str">
            <v>N/A</v>
          </cell>
          <cell r="AA182">
            <v>0</v>
          </cell>
          <cell r="AB182">
            <v>0</v>
          </cell>
          <cell r="AC182">
            <v>0</v>
          </cell>
          <cell r="AD182">
            <v>0</v>
          </cell>
          <cell r="AE182">
            <v>0</v>
          </cell>
          <cell r="AF182">
            <v>0</v>
          </cell>
          <cell r="AG182">
            <v>0</v>
          </cell>
          <cell r="AH182">
            <v>0</v>
          </cell>
          <cell r="AI182">
            <v>0</v>
          </cell>
          <cell r="AJ182">
            <v>0</v>
          </cell>
          <cell r="AK182">
            <v>0</v>
          </cell>
          <cell r="AM182">
            <v>0</v>
          </cell>
          <cell r="AN182">
            <v>0</v>
          </cell>
          <cell r="AO182">
            <v>0</v>
          </cell>
          <cell r="AP182">
            <v>0</v>
          </cell>
          <cell r="AQ182">
            <v>0</v>
          </cell>
          <cell r="AR182">
            <v>0</v>
          </cell>
          <cell r="AS182">
            <v>0</v>
          </cell>
          <cell r="AT182">
            <v>0</v>
          </cell>
          <cell r="AU182">
            <v>0</v>
          </cell>
          <cell r="AV182">
            <v>0</v>
          </cell>
          <cell r="AW182">
            <v>0</v>
          </cell>
        </row>
        <row r="183">
          <cell r="A183" t="str">
            <v>111916/FO/2016/S2</v>
          </cell>
          <cell r="B183" t="str">
            <v>133 Nesfield Road Brooklands</v>
          </cell>
          <cell r="C183" t="str">
            <v>Residential</v>
          </cell>
          <cell r="D183" t="str">
            <v>Land Supply 2018</v>
          </cell>
          <cell r="E183">
            <v>1.5035700000000001E-2</v>
          </cell>
          <cell r="F183">
            <v>0</v>
          </cell>
          <cell r="G183">
            <v>0</v>
          </cell>
          <cell r="H183">
            <v>0</v>
          </cell>
          <cell r="I183">
            <v>1.5035700000000001E-2</v>
          </cell>
          <cell r="J183">
            <v>0</v>
          </cell>
          <cell r="K183">
            <v>0</v>
          </cell>
          <cell r="L183">
            <v>0</v>
          </cell>
          <cell r="M183">
            <v>100</v>
          </cell>
          <cell r="O183">
            <v>0</v>
          </cell>
          <cell r="Q183">
            <v>0</v>
          </cell>
          <cell r="R183">
            <v>0</v>
          </cell>
          <cell r="S183">
            <v>0</v>
          </cell>
          <cell r="T183">
            <v>0</v>
          </cell>
          <cell r="U183">
            <v>0</v>
          </cell>
          <cell r="V183">
            <v>0</v>
          </cell>
          <cell r="W183">
            <v>0</v>
          </cell>
          <cell r="X183" t="str">
            <v>Not Modelled</v>
          </cell>
          <cell r="Y183" t="str">
            <v>N/A</v>
          </cell>
          <cell r="AA183">
            <v>0</v>
          </cell>
          <cell r="AB183">
            <v>0</v>
          </cell>
          <cell r="AC183">
            <v>0</v>
          </cell>
          <cell r="AD183">
            <v>0</v>
          </cell>
          <cell r="AE183">
            <v>0</v>
          </cell>
          <cell r="AF183">
            <v>0</v>
          </cell>
          <cell r="AG183">
            <v>0</v>
          </cell>
          <cell r="AH183">
            <v>0</v>
          </cell>
          <cell r="AI183">
            <v>0</v>
          </cell>
          <cell r="AJ183">
            <v>0</v>
          </cell>
          <cell r="AK183">
            <v>0</v>
          </cell>
          <cell r="AM183">
            <v>0</v>
          </cell>
          <cell r="AN183">
            <v>0</v>
          </cell>
          <cell r="AO183">
            <v>0</v>
          </cell>
          <cell r="AP183">
            <v>0</v>
          </cell>
          <cell r="AQ183">
            <v>0</v>
          </cell>
          <cell r="AR183">
            <v>0</v>
          </cell>
          <cell r="AS183">
            <v>0</v>
          </cell>
          <cell r="AT183">
            <v>0</v>
          </cell>
          <cell r="AU183">
            <v>0</v>
          </cell>
          <cell r="AV183">
            <v>0</v>
          </cell>
          <cell r="AW183">
            <v>0</v>
          </cell>
        </row>
        <row r="184">
          <cell r="A184" t="str">
            <v>111932/FO/2016</v>
          </cell>
          <cell r="B184" t="str">
            <v>Waldorf House, Cooper Street</v>
          </cell>
          <cell r="C184" t="str">
            <v>Residential</v>
          </cell>
          <cell r="D184" t="str">
            <v>Land Supply 2018</v>
          </cell>
          <cell r="E184">
            <v>3.6693200000000002E-2</v>
          </cell>
          <cell r="F184">
            <v>0</v>
          </cell>
          <cell r="G184">
            <v>0</v>
          </cell>
          <cell r="H184">
            <v>0</v>
          </cell>
          <cell r="I184">
            <v>3.6693200000000002E-2</v>
          </cell>
          <cell r="J184">
            <v>0</v>
          </cell>
          <cell r="K184">
            <v>0</v>
          </cell>
          <cell r="L184">
            <v>0</v>
          </cell>
          <cell r="M184">
            <v>100</v>
          </cell>
          <cell r="O184">
            <v>5.7255300000000001E-5</v>
          </cell>
          <cell r="Q184">
            <v>0</v>
          </cell>
          <cell r="R184">
            <v>0</v>
          </cell>
          <cell r="S184">
            <v>0.15603790348075391</v>
          </cell>
          <cell r="T184">
            <v>0</v>
          </cell>
          <cell r="U184">
            <v>0</v>
          </cell>
          <cell r="V184">
            <v>0</v>
          </cell>
          <cell r="W184">
            <v>0</v>
          </cell>
          <cell r="X184" t="str">
            <v>Not Modelled</v>
          </cell>
          <cell r="Y184" t="str">
            <v>N/A</v>
          </cell>
          <cell r="AA184">
            <v>0</v>
          </cell>
          <cell r="AB184">
            <v>0</v>
          </cell>
          <cell r="AC184">
            <v>0</v>
          </cell>
          <cell r="AD184">
            <v>0</v>
          </cell>
          <cell r="AE184">
            <v>0</v>
          </cell>
          <cell r="AF184">
            <v>0</v>
          </cell>
          <cell r="AG184">
            <v>0</v>
          </cell>
          <cell r="AH184">
            <v>0</v>
          </cell>
          <cell r="AI184">
            <v>0</v>
          </cell>
          <cell r="AJ184">
            <v>0</v>
          </cell>
          <cell r="AK184">
            <v>0</v>
          </cell>
          <cell r="AM184">
            <v>0</v>
          </cell>
          <cell r="AN184">
            <v>0</v>
          </cell>
          <cell r="AO184">
            <v>0</v>
          </cell>
          <cell r="AP184">
            <v>0</v>
          </cell>
          <cell r="AQ184">
            <v>0</v>
          </cell>
          <cell r="AR184">
            <v>0</v>
          </cell>
          <cell r="AS184">
            <v>0</v>
          </cell>
          <cell r="AT184">
            <v>0</v>
          </cell>
          <cell r="AU184">
            <v>0</v>
          </cell>
          <cell r="AV184">
            <v>0</v>
          </cell>
          <cell r="AW184">
            <v>0</v>
          </cell>
        </row>
        <row r="185">
          <cell r="A185" t="str">
            <v>111946/FO/2016/N1</v>
          </cell>
          <cell r="B185" t="str">
            <v>Land At Walker Road, Higher Blackley</v>
          </cell>
          <cell r="C185" t="str">
            <v>Residential</v>
          </cell>
          <cell r="D185" t="str">
            <v>Land Supply 2018</v>
          </cell>
          <cell r="E185">
            <v>4.7889800000000003E-2</v>
          </cell>
          <cell r="F185">
            <v>0</v>
          </cell>
          <cell r="G185">
            <v>0</v>
          </cell>
          <cell r="H185">
            <v>0</v>
          </cell>
          <cell r="I185">
            <v>4.7889800000000003E-2</v>
          </cell>
          <cell r="J185">
            <v>0</v>
          </cell>
          <cell r="K185">
            <v>0</v>
          </cell>
          <cell r="L185">
            <v>0</v>
          </cell>
          <cell r="M185">
            <v>100</v>
          </cell>
          <cell r="O185">
            <v>0</v>
          </cell>
          <cell r="Q185">
            <v>0</v>
          </cell>
          <cell r="R185">
            <v>0</v>
          </cell>
          <cell r="S185">
            <v>0</v>
          </cell>
          <cell r="T185">
            <v>0</v>
          </cell>
          <cell r="U185">
            <v>0</v>
          </cell>
          <cell r="V185">
            <v>0</v>
          </cell>
          <cell r="W185">
            <v>0</v>
          </cell>
          <cell r="X185" t="str">
            <v>Not Modelled</v>
          </cell>
          <cell r="Y185" t="str">
            <v>N/A</v>
          </cell>
          <cell r="AA185">
            <v>0</v>
          </cell>
          <cell r="AB185">
            <v>0</v>
          </cell>
          <cell r="AC185">
            <v>0</v>
          </cell>
          <cell r="AD185">
            <v>0</v>
          </cell>
          <cell r="AE185">
            <v>0</v>
          </cell>
          <cell r="AF185">
            <v>0</v>
          </cell>
          <cell r="AG185">
            <v>0</v>
          </cell>
          <cell r="AH185">
            <v>0</v>
          </cell>
          <cell r="AI185">
            <v>4.7889825002400001E-2</v>
          </cell>
          <cell r="AJ185">
            <v>0</v>
          </cell>
          <cell r="AK185">
            <v>0</v>
          </cell>
          <cell r="AM185">
            <v>0</v>
          </cell>
          <cell r="AN185">
            <v>0</v>
          </cell>
          <cell r="AO185">
            <v>0</v>
          </cell>
          <cell r="AP185">
            <v>0</v>
          </cell>
          <cell r="AQ185">
            <v>0</v>
          </cell>
          <cell r="AR185">
            <v>0</v>
          </cell>
          <cell r="AS185">
            <v>0</v>
          </cell>
          <cell r="AT185">
            <v>0</v>
          </cell>
          <cell r="AU185">
            <v>100.00005220819463</v>
          </cell>
          <cell r="AV185">
            <v>0</v>
          </cell>
          <cell r="AW185">
            <v>0</v>
          </cell>
        </row>
        <row r="186">
          <cell r="A186" t="str">
            <v>111957/LP/2016/N1</v>
          </cell>
          <cell r="B186" t="str">
            <v>8 Knowsley Street Cheeham</v>
          </cell>
          <cell r="C186" t="str">
            <v>Offices</v>
          </cell>
          <cell r="D186" t="str">
            <v>Land Supply 2018</v>
          </cell>
          <cell r="E186">
            <v>2.5887899999999998E-2</v>
          </cell>
          <cell r="F186">
            <v>0</v>
          </cell>
          <cell r="G186">
            <v>0</v>
          </cell>
          <cell r="H186">
            <v>0</v>
          </cell>
          <cell r="I186">
            <v>2.5887899999999998E-2</v>
          </cell>
          <cell r="J186">
            <v>0</v>
          </cell>
          <cell r="K186">
            <v>0</v>
          </cell>
          <cell r="L186">
            <v>0</v>
          </cell>
          <cell r="M186">
            <v>100</v>
          </cell>
          <cell r="O186">
            <v>0</v>
          </cell>
          <cell r="Q186">
            <v>0</v>
          </cell>
          <cell r="R186">
            <v>0</v>
          </cell>
          <cell r="S186">
            <v>0</v>
          </cell>
          <cell r="T186">
            <v>0</v>
          </cell>
          <cell r="U186">
            <v>0</v>
          </cell>
          <cell r="V186">
            <v>0</v>
          </cell>
          <cell r="W186">
            <v>0</v>
          </cell>
          <cell r="X186" t="str">
            <v>Not Modelled</v>
          </cell>
          <cell r="Y186" t="str">
            <v>N/A</v>
          </cell>
          <cell r="AA186">
            <v>0</v>
          </cell>
          <cell r="AB186">
            <v>0</v>
          </cell>
          <cell r="AC186">
            <v>0</v>
          </cell>
          <cell r="AD186">
            <v>0</v>
          </cell>
          <cell r="AE186">
            <v>0</v>
          </cell>
          <cell r="AF186">
            <v>0</v>
          </cell>
          <cell r="AG186">
            <v>0</v>
          </cell>
          <cell r="AH186">
            <v>0</v>
          </cell>
          <cell r="AI186">
            <v>2.5887950001500001E-2</v>
          </cell>
          <cell r="AJ186">
            <v>0</v>
          </cell>
          <cell r="AK186">
            <v>0</v>
          </cell>
          <cell r="AM186">
            <v>0</v>
          </cell>
          <cell r="AN186">
            <v>0</v>
          </cell>
          <cell r="AO186">
            <v>0</v>
          </cell>
          <cell r="AP186">
            <v>0</v>
          </cell>
          <cell r="AQ186">
            <v>0</v>
          </cell>
          <cell r="AR186">
            <v>0</v>
          </cell>
          <cell r="AS186">
            <v>0</v>
          </cell>
          <cell r="AT186">
            <v>0</v>
          </cell>
          <cell r="AU186">
            <v>100.0001931462189</v>
          </cell>
          <cell r="AV186">
            <v>0</v>
          </cell>
          <cell r="AW186">
            <v>0</v>
          </cell>
        </row>
        <row r="187">
          <cell r="A187" t="str">
            <v>111979/FO/2016/C2</v>
          </cell>
          <cell r="B187" t="str">
            <v>26 Lever Street Manchester</v>
          </cell>
          <cell r="C187" t="str">
            <v>Offices</v>
          </cell>
          <cell r="D187" t="str">
            <v>Land Supply 2018</v>
          </cell>
          <cell r="E187">
            <v>0.117324</v>
          </cell>
          <cell r="F187">
            <v>0</v>
          </cell>
          <cell r="G187">
            <v>0</v>
          </cell>
          <cell r="H187">
            <v>0</v>
          </cell>
          <cell r="I187">
            <v>0.117324</v>
          </cell>
          <cell r="J187">
            <v>0</v>
          </cell>
          <cell r="K187">
            <v>0</v>
          </cell>
          <cell r="L187">
            <v>0</v>
          </cell>
          <cell r="M187">
            <v>100</v>
          </cell>
          <cell r="O187">
            <v>5.7077200000000003E-5</v>
          </cell>
          <cell r="Q187">
            <v>0</v>
          </cell>
          <cell r="R187">
            <v>0</v>
          </cell>
          <cell r="S187">
            <v>4.8649210732671921E-2</v>
          </cell>
          <cell r="T187">
            <v>0</v>
          </cell>
          <cell r="U187">
            <v>0</v>
          </cell>
          <cell r="V187">
            <v>0</v>
          </cell>
          <cell r="W187">
            <v>0</v>
          </cell>
          <cell r="X187" t="str">
            <v>Not Modelled</v>
          </cell>
          <cell r="Y187" t="str">
            <v>N/A</v>
          </cell>
          <cell r="AA187">
            <v>0</v>
          </cell>
          <cell r="AB187">
            <v>0</v>
          </cell>
          <cell r="AC187">
            <v>0</v>
          </cell>
          <cell r="AD187">
            <v>0</v>
          </cell>
          <cell r="AE187">
            <v>0</v>
          </cell>
          <cell r="AF187">
            <v>0</v>
          </cell>
          <cell r="AG187">
            <v>0</v>
          </cell>
          <cell r="AH187">
            <v>0</v>
          </cell>
          <cell r="AI187">
            <v>0</v>
          </cell>
          <cell r="AJ187">
            <v>0</v>
          </cell>
          <cell r="AK187">
            <v>0</v>
          </cell>
          <cell r="AM187">
            <v>0</v>
          </cell>
          <cell r="AN187">
            <v>0</v>
          </cell>
          <cell r="AO187">
            <v>0</v>
          </cell>
          <cell r="AP187">
            <v>0</v>
          </cell>
          <cell r="AQ187">
            <v>0</v>
          </cell>
          <cell r="AR187">
            <v>0</v>
          </cell>
          <cell r="AS187">
            <v>0</v>
          </cell>
          <cell r="AT187">
            <v>0</v>
          </cell>
          <cell r="AU187">
            <v>0</v>
          </cell>
          <cell r="AV187">
            <v>0</v>
          </cell>
          <cell r="AW187">
            <v>0</v>
          </cell>
        </row>
        <row r="188">
          <cell r="A188" t="str">
            <v>111998/FO/2016</v>
          </cell>
          <cell r="B188" t="str">
            <v>Cheetwood House, Newton Street</v>
          </cell>
          <cell r="C188" t="str">
            <v>Residential</v>
          </cell>
          <cell r="D188" t="str">
            <v>Land Supply 2018</v>
          </cell>
          <cell r="E188">
            <v>3.2054100000000002E-2</v>
          </cell>
          <cell r="F188">
            <v>0</v>
          </cell>
          <cell r="G188">
            <v>0</v>
          </cell>
          <cell r="H188">
            <v>0</v>
          </cell>
          <cell r="I188">
            <v>3.2054100000000002E-2</v>
          </cell>
          <cell r="J188">
            <v>0</v>
          </cell>
          <cell r="K188">
            <v>0</v>
          </cell>
          <cell r="L188">
            <v>0</v>
          </cell>
          <cell r="M188">
            <v>100</v>
          </cell>
          <cell r="O188">
            <v>1.6134732697999999E-4</v>
          </cell>
          <cell r="Q188">
            <v>1.6134732697999999E-4</v>
          </cell>
          <cell r="R188">
            <v>0</v>
          </cell>
          <cell r="S188">
            <v>0.50335940481872832</v>
          </cell>
          <cell r="T188">
            <v>0.50335940481872832</v>
          </cell>
          <cell r="U188">
            <v>0</v>
          </cell>
          <cell r="V188">
            <v>0</v>
          </cell>
          <cell r="W188">
            <v>0</v>
          </cell>
          <cell r="X188" t="str">
            <v>Not Modelled</v>
          </cell>
          <cell r="Y188" t="str">
            <v>N/A</v>
          </cell>
          <cell r="AA188">
            <v>0</v>
          </cell>
          <cell r="AB188">
            <v>0</v>
          </cell>
          <cell r="AC188">
            <v>0</v>
          </cell>
          <cell r="AD188">
            <v>0</v>
          </cell>
          <cell r="AE188">
            <v>0</v>
          </cell>
          <cell r="AF188">
            <v>0</v>
          </cell>
          <cell r="AG188">
            <v>0</v>
          </cell>
          <cell r="AH188">
            <v>0</v>
          </cell>
          <cell r="AI188">
            <v>0</v>
          </cell>
          <cell r="AJ188">
            <v>0</v>
          </cell>
          <cell r="AK188">
            <v>0</v>
          </cell>
          <cell r="AM188">
            <v>0</v>
          </cell>
          <cell r="AN188">
            <v>0</v>
          </cell>
          <cell r="AO188">
            <v>0</v>
          </cell>
          <cell r="AP188">
            <v>0</v>
          </cell>
          <cell r="AQ188">
            <v>0</v>
          </cell>
          <cell r="AR188">
            <v>0</v>
          </cell>
          <cell r="AS188">
            <v>0</v>
          </cell>
          <cell r="AT188">
            <v>0</v>
          </cell>
          <cell r="AU188">
            <v>0</v>
          </cell>
          <cell r="AV188">
            <v>0</v>
          </cell>
          <cell r="AW188">
            <v>0</v>
          </cell>
        </row>
        <row r="189">
          <cell r="A189" t="str">
            <v>112015/FO/2016/N1</v>
          </cell>
          <cell r="B189" t="str">
            <v>Oldham Road Sites New Cross Zone A</v>
          </cell>
          <cell r="C189" t="str">
            <v>Residential</v>
          </cell>
          <cell r="D189" t="str">
            <v>Land Supply 2018</v>
          </cell>
          <cell r="E189">
            <v>0.55316100000000001</v>
          </cell>
          <cell r="F189">
            <v>0</v>
          </cell>
          <cell r="G189">
            <v>0</v>
          </cell>
          <cell r="H189">
            <v>0</v>
          </cell>
          <cell r="I189">
            <v>0.55316100000000001</v>
          </cell>
          <cell r="J189">
            <v>0</v>
          </cell>
          <cell r="K189">
            <v>0</v>
          </cell>
          <cell r="L189">
            <v>0</v>
          </cell>
          <cell r="M189">
            <v>100</v>
          </cell>
          <cell r="O189">
            <v>1.1244959512620001E-2</v>
          </cell>
          <cell r="Q189">
            <v>7.8817795126200005E-3</v>
          </cell>
          <cell r="R189">
            <v>0</v>
          </cell>
          <cell r="S189">
            <v>2.0328547226973703</v>
          </cell>
          <cell r="T189">
            <v>1.4248617513924517</v>
          </cell>
          <cell r="U189">
            <v>0</v>
          </cell>
          <cell r="V189">
            <v>0</v>
          </cell>
          <cell r="W189">
            <v>0</v>
          </cell>
          <cell r="X189" t="str">
            <v>Not Modelled</v>
          </cell>
          <cell r="Y189" t="str">
            <v>N/A</v>
          </cell>
          <cell r="AA189">
            <v>0</v>
          </cell>
          <cell r="AB189">
            <v>0</v>
          </cell>
          <cell r="AC189">
            <v>0</v>
          </cell>
          <cell r="AD189">
            <v>0</v>
          </cell>
          <cell r="AE189">
            <v>0</v>
          </cell>
          <cell r="AF189">
            <v>0</v>
          </cell>
          <cell r="AG189">
            <v>0</v>
          </cell>
          <cell r="AH189">
            <v>0</v>
          </cell>
          <cell r="AI189">
            <v>0</v>
          </cell>
          <cell r="AJ189">
            <v>0</v>
          </cell>
          <cell r="AK189">
            <v>0</v>
          </cell>
          <cell r="AM189">
            <v>0</v>
          </cell>
          <cell r="AN189">
            <v>0</v>
          </cell>
          <cell r="AO189">
            <v>0</v>
          </cell>
          <cell r="AP189">
            <v>0</v>
          </cell>
          <cell r="AQ189">
            <v>0</v>
          </cell>
          <cell r="AR189">
            <v>0</v>
          </cell>
          <cell r="AS189">
            <v>0</v>
          </cell>
          <cell r="AT189">
            <v>0</v>
          </cell>
          <cell r="AU189">
            <v>0</v>
          </cell>
          <cell r="AV189">
            <v>0</v>
          </cell>
          <cell r="AW189">
            <v>0</v>
          </cell>
        </row>
        <row r="190">
          <cell r="A190" t="str">
            <v>112059/FO/2016</v>
          </cell>
          <cell r="B190" t="str">
            <v>Daisy Bank Mill Terence Street Newton Heath</v>
          </cell>
          <cell r="C190" t="str">
            <v>Residential</v>
          </cell>
          <cell r="D190" t="str">
            <v>Land Supply 2018</v>
          </cell>
          <cell r="E190">
            <v>0.31528400000000001</v>
          </cell>
          <cell r="F190">
            <v>0</v>
          </cell>
          <cell r="G190">
            <v>0</v>
          </cell>
          <cell r="H190">
            <v>0</v>
          </cell>
          <cell r="I190">
            <v>0.31528400000000001</v>
          </cell>
          <cell r="J190">
            <v>0</v>
          </cell>
          <cell r="K190">
            <v>0</v>
          </cell>
          <cell r="L190">
            <v>0</v>
          </cell>
          <cell r="M190">
            <v>100</v>
          </cell>
          <cell r="O190">
            <v>0</v>
          </cell>
          <cell r="Q190">
            <v>0</v>
          </cell>
          <cell r="R190">
            <v>0</v>
          </cell>
          <cell r="S190">
            <v>0</v>
          </cell>
          <cell r="T190">
            <v>0</v>
          </cell>
          <cell r="U190">
            <v>0</v>
          </cell>
          <cell r="V190">
            <v>0</v>
          </cell>
          <cell r="W190">
            <v>0</v>
          </cell>
          <cell r="X190" t="str">
            <v>Not Modelled</v>
          </cell>
          <cell r="Y190" t="str">
            <v>N/A</v>
          </cell>
          <cell r="AA190">
            <v>0</v>
          </cell>
          <cell r="AB190">
            <v>0</v>
          </cell>
          <cell r="AC190">
            <v>0</v>
          </cell>
          <cell r="AD190">
            <v>0</v>
          </cell>
          <cell r="AE190">
            <v>0</v>
          </cell>
          <cell r="AF190">
            <v>0</v>
          </cell>
          <cell r="AG190">
            <v>0</v>
          </cell>
          <cell r="AH190">
            <v>0</v>
          </cell>
          <cell r="AI190">
            <v>0.31528399000099999</v>
          </cell>
          <cell r="AJ190">
            <v>0</v>
          </cell>
          <cell r="AK190">
            <v>0</v>
          </cell>
          <cell r="AM190">
            <v>0</v>
          </cell>
          <cell r="AN190">
            <v>0</v>
          </cell>
          <cell r="AO190">
            <v>0</v>
          </cell>
          <cell r="AP190">
            <v>0</v>
          </cell>
          <cell r="AQ190">
            <v>0</v>
          </cell>
          <cell r="AR190">
            <v>0</v>
          </cell>
          <cell r="AS190">
            <v>0</v>
          </cell>
          <cell r="AT190">
            <v>0</v>
          </cell>
          <cell r="AU190">
            <v>99.9999968285736</v>
          </cell>
          <cell r="AV190">
            <v>0</v>
          </cell>
          <cell r="AW190">
            <v>0</v>
          </cell>
        </row>
        <row r="191">
          <cell r="A191" t="str">
            <v>112114/FO/2016/S1</v>
          </cell>
          <cell r="B191" t="str">
            <v>506 Claremont Road Rusholme</v>
          </cell>
          <cell r="C191" t="str">
            <v>Residential</v>
          </cell>
          <cell r="D191" t="str">
            <v>Land Supply 2018</v>
          </cell>
          <cell r="E191">
            <v>2.6037100000000001E-2</v>
          </cell>
          <cell r="F191">
            <v>0</v>
          </cell>
          <cell r="G191">
            <v>0</v>
          </cell>
          <cell r="H191">
            <v>0</v>
          </cell>
          <cell r="I191">
            <v>2.6037100000000001E-2</v>
          </cell>
          <cell r="J191">
            <v>0</v>
          </cell>
          <cell r="K191">
            <v>0</v>
          </cell>
          <cell r="L191">
            <v>0</v>
          </cell>
          <cell r="M191">
            <v>100</v>
          </cell>
          <cell r="O191">
            <v>0</v>
          </cell>
          <cell r="Q191">
            <v>0</v>
          </cell>
          <cell r="R191">
            <v>0</v>
          </cell>
          <cell r="S191">
            <v>0</v>
          </cell>
          <cell r="T191">
            <v>0</v>
          </cell>
          <cell r="U191">
            <v>0</v>
          </cell>
          <cell r="V191">
            <v>0</v>
          </cell>
          <cell r="W191">
            <v>0</v>
          </cell>
          <cell r="X191" t="str">
            <v>Not Modelled</v>
          </cell>
          <cell r="Y191" t="str">
            <v>N/A</v>
          </cell>
          <cell r="AA191">
            <v>0</v>
          </cell>
          <cell r="AB191">
            <v>0</v>
          </cell>
          <cell r="AC191">
            <v>0</v>
          </cell>
          <cell r="AD191">
            <v>0</v>
          </cell>
          <cell r="AE191">
            <v>0</v>
          </cell>
          <cell r="AF191">
            <v>0</v>
          </cell>
          <cell r="AG191">
            <v>0</v>
          </cell>
          <cell r="AH191">
            <v>0</v>
          </cell>
          <cell r="AI191">
            <v>0</v>
          </cell>
          <cell r="AJ191">
            <v>0</v>
          </cell>
          <cell r="AK191">
            <v>0</v>
          </cell>
          <cell r="AM191">
            <v>0</v>
          </cell>
          <cell r="AN191">
            <v>0</v>
          </cell>
          <cell r="AO191">
            <v>0</v>
          </cell>
          <cell r="AP191">
            <v>0</v>
          </cell>
          <cell r="AQ191">
            <v>0</v>
          </cell>
          <cell r="AR191">
            <v>0</v>
          </cell>
          <cell r="AS191">
            <v>0</v>
          </cell>
          <cell r="AT191">
            <v>0</v>
          </cell>
          <cell r="AU191">
            <v>0</v>
          </cell>
          <cell r="AV191">
            <v>0</v>
          </cell>
          <cell r="AW191">
            <v>0</v>
          </cell>
        </row>
        <row r="192">
          <cell r="A192" t="str">
            <v>112116/FO/2016/S2</v>
          </cell>
          <cell r="B192" t="str">
            <v>Garden Area Between 154 And 160 Burnage Lane Burnage</v>
          </cell>
          <cell r="C192" t="str">
            <v>Residential</v>
          </cell>
          <cell r="D192" t="str">
            <v>Land Supply 2018</v>
          </cell>
          <cell r="E192">
            <v>3.8121799999999997E-2</v>
          </cell>
          <cell r="F192">
            <v>0</v>
          </cell>
          <cell r="G192">
            <v>0</v>
          </cell>
          <cell r="H192">
            <v>0</v>
          </cell>
          <cell r="I192">
            <v>3.8121799999999997E-2</v>
          </cell>
          <cell r="J192">
            <v>0</v>
          </cell>
          <cell r="K192">
            <v>0</v>
          </cell>
          <cell r="L192">
            <v>0</v>
          </cell>
          <cell r="M192">
            <v>100</v>
          </cell>
          <cell r="O192">
            <v>2.608916469961E-2</v>
          </cell>
          <cell r="Q192">
            <v>2.608916469961E-2</v>
          </cell>
          <cell r="R192">
            <v>1.6793240000000001E-2</v>
          </cell>
          <cell r="S192">
            <v>68.436340098342683</v>
          </cell>
          <cell r="T192">
            <v>68.436340098342683</v>
          </cell>
          <cell r="U192">
            <v>44.051540063690595</v>
          </cell>
          <cell r="V192">
            <v>0</v>
          </cell>
          <cell r="W192">
            <v>0</v>
          </cell>
          <cell r="X192" t="str">
            <v>Not Modelled</v>
          </cell>
          <cell r="Y192" t="str">
            <v>N/A</v>
          </cell>
          <cell r="AA192">
            <v>0</v>
          </cell>
          <cell r="AB192">
            <v>0</v>
          </cell>
          <cell r="AC192">
            <v>0</v>
          </cell>
          <cell r="AD192">
            <v>0</v>
          </cell>
          <cell r="AE192">
            <v>0</v>
          </cell>
          <cell r="AF192">
            <v>0</v>
          </cell>
          <cell r="AG192">
            <v>0</v>
          </cell>
          <cell r="AH192">
            <v>0</v>
          </cell>
          <cell r="AI192">
            <v>0</v>
          </cell>
          <cell r="AJ192">
            <v>0</v>
          </cell>
          <cell r="AK192">
            <v>0</v>
          </cell>
          <cell r="AM192">
            <v>0</v>
          </cell>
          <cell r="AN192">
            <v>0</v>
          </cell>
          <cell r="AO192">
            <v>0</v>
          </cell>
          <cell r="AP192">
            <v>0</v>
          </cell>
          <cell r="AQ192">
            <v>0</v>
          </cell>
          <cell r="AR192">
            <v>0</v>
          </cell>
          <cell r="AS192">
            <v>0</v>
          </cell>
          <cell r="AT192">
            <v>0</v>
          </cell>
          <cell r="AU192">
            <v>0</v>
          </cell>
          <cell r="AV192">
            <v>0</v>
          </cell>
          <cell r="AW192">
            <v>0</v>
          </cell>
        </row>
        <row r="193">
          <cell r="A193" t="str">
            <v>112127/FO/2016</v>
          </cell>
          <cell r="B193" t="str">
            <v>46-48 Osborne Road Levenshulme</v>
          </cell>
          <cell r="C193" t="str">
            <v>Residential</v>
          </cell>
          <cell r="D193" t="str">
            <v>Land Supply 2018</v>
          </cell>
          <cell r="E193">
            <v>0.10552</v>
          </cell>
          <cell r="F193">
            <v>0</v>
          </cell>
          <cell r="G193">
            <v>0</v>
          </cell>
          <cell r="H193">
            <v>0</v>
          </cell>
          <cell r="I193">
            <v>0.10552</v>
          </cell>
          <cell r="J193">
            <v>0</v>
          </cell>
          <cell r="K193">
            <v>0</v>
          </cell>
          <cell r="L193">
            <v>0</v>
          </cell>
          <cell r="M193">
            <v>100</v>
          </cell>
          <cell r="O193">
            <v>0</v>
          </cell>
          <cell r="Q193">
            <v>0</v>
          </cell>
          <cell r="R193">
            <v>0</v>
          </cell>
          <cell r="S193">
            <v>0</v>
          </cell>
          <cell r="T193">
            <v>0</v>
          </cell>
          <cell r="U193">
            <v>0</v>
          </cell>
          <cell r="V193">
            <v>0</v>
          </cell>
          <cell r="W193">
            <v>0</v>
          </cell>
          <cell r="X193" t="str">
            <v>Not Modelled</v>
          </cell>
          <cell r="Y193" t="str">
            <v>N/A</v>
          </cell>
          <cell r="AA193">
            <v>0</v>
          </cell>
          <cell r="AB193">
            <v>0</v>
          </cell>
          <cell r="AC193">
            <v>0</v>
          </cell>
          <cell r="AD193">
            <v>0</v>
          </cell>
          <cell r="AE193">
            <v>0</v>
          </cell>
          <cell r="AF193">
            <v>0</v>
          </cell>
          <cell r="AG193">
            <v>0</v>
          </cell>
          <cell r="AH193">
            <v>0</v>
          </cell>
          <cell r="AI193">
            <v>0</v>
          </cell>
          <cell r="AJ193">
            <v>0</v>
          </cell>
          <cell r="AK193">
            <v>0</v>
          </cell>
          <cell r="AM193">
            <v>0</v>
          </cell>
          <cell r="AN193">
            <v>0</v>
          </cell>
          <cell r="AO193">
            <v>0</v>
          </cell>
          <cell r="AP193">
            <v>0</v>
          </cell>
          <cell r="AQ193">
            <v>0</v>
          </cell>
          <cell r="AR193">
            <v>0</v>
          </cell>
          <cell r="AS193">
            <v>0</v>
          </cell>
          <cell r="AT193">
            <v>0</v>
          </cell>
          <cell r="AU193">
            <v>0</v>
          </cell>
          <cell r="AV193">
            <v>0</v>
          </cell>
          <cell r="AW193">
            <v>0</v>
          </cell>
        </row>
        <row r="194">
          <cell r="A194" t="str">
            <v>112130/FO/2016/S2</v>
          </cell>
          <cell r="B194" t="str">
            <v>Habitat UK Ltd Southmoor Road Brooklands</v>
          </cell>
          <cell r="C194" t="str">
            <v>Industry and warehousing</v>
          </cell>
          <cell r="D194" t="str">
            <v>Land Supply 2018</v>
          </cell>
          <cell r="E194">
            <v>0.990533</v>
          </cell>
          <cell r="F194">
            <v>0</v>
          </cell>
          <cell r="G194">
            <v>0</v>
          </cell>
          <cell r="H194">
            <v>0</v>
          </cell>
          <cell r="I194">
            <v>0.990533</v>
          </cell>
          <cell r="J194">
            <v>0</v>
          </cell>
          <cell r="K194">
            <v>0</v>
          </cell>
          <cell r="L194">
            <v>0</v>
          </cell>
          <cell r="M194">
            <v>100</v>
          </cell>
          <cell r="O194">
            <v>0.114719832019</v>
          </cell>
          <cell r="Q194">
            <v>0.11431983201900001</v>
          </cell>
          <cell r="R194">
            <v>0</v>
          </cell>
          <cell r="S194">
            <v>11.581626459592966</v>
          </cell>
          <cell r="T194">
            <v>11.541244160366187</v>
          </cell>
          <cell r="U194">
            <v>0</v>
          </cell>
          <cell r="V194">
            <v>0</v>
          </cell>
          <cell r="W194">
            <v>0</v>
          </cell>
          <cell r="X194" t="str">
            <v>Not Modelled</v>
          </cell>
          <cell r="Y194" t="str">
            <v>N/A</v>
          </cell>
          <cell r="AA194">
            <v>0</v>
          </cell>
          <cell r="AB194">
            <v>0</v>
          </cell>
          <cell r="AC194">
            <v>0</v>
          </cell>
          <cell r="AD194">
            <v>0</v>
          </cell>
          <cell r="AE194">
            <v>0</v>
          </cell>
          <cell r="AF194">
            <v>0</v>
          </cell>
          <cell r="AG194">
            <v>0</v>
          </cell>
          <cell r="AH194">
            <v>0</v>
          </cell>
          <cell r="AI194">
            <v>0</v>
          </cell>
          <cell r="AJ194">
            <v>0</v>
          </cell>
          <cell r="AK194">
            <v>0</v>
          </cell>
          <cell r="AM194">
            <v>0</v>
          </cell>
          <cell r="AN194">
            <v>0</v>
          </cell>
          <cell r="AO194">
            <v>0</v>
          </cell>
          <cell r="AP194">
            <v>0</v>
          </cell>
          <cell r="AQ194">
            <v>0</v>
          </cell>
          <cell r="AR194">
            <v>0</v>
          </cell>
          <cell r="AS194">
            <v>0</v>
          </cell>
          <cell r="AT194">
            <v>0</v>
          </cell>
          <cell r="AU194">
            <v>0</v>
          </cell>
          <cell r="AV194">
            <v>0</v>
          </cell>
          <cell r="AW194">
            <v>0</v>
          </cell>
        </row>
        <row r="195">
          <cell r="A195" t="str">
            <v>112172/FO/2016/S1</v>
          </cell>
          <cell r="B195" t="str">
            <v>545 Barlow Moor Road Chorlton-cum-Hardy</v>
          </cell>
          <cell r="C195" t="str">
            <v>Residential</v>
          </cell>
          <cell r="D195" t="str">
            <v>Land Supply 2018</v>
          </cell>
          <cell r="E195">
            <v>3.14341E-2</v>
          </cell>
          <cell r="F195">
            <v>0</v>
          </cell>
          <cell r="G195">
            <v>0</v>
          </cell>
          <cell r="H195">
            <v>0</v>
          </cell>
          <cell r="I195">
            <v>3.14341E-2</v>
          </cell>
          <cell r="J195">
            <v>0</v>
          </cell>
          <cell r="K195">
            <v>0</v>
          </cell>
          <cell r="L195">
            <v>0</v>
          </cell>
          <cell r="M195">
            <v>100</v>
          </cell>
          <cell r="O195">
            <v>0</v>
          </cell>
          <cell r="Q195">
            <v>0</v>
          </cell>
          <cell r="R195">
            <v>0</v>
          </cell>
          <cell r="S195">
            <v>0</v>
          </cell>
          <cell r="T195">
            <v>0</v>
          </cell>
          <cell r="U195">
            <v>0</v>
          </cell>
          <cell r="V195">
            <v>3.1434095000600001E-2</v>
          </cell>
          <cell r="W195">
            <v>99.999984095615915</v>
          </cell>
          <cell r="X195" t="str">
            <v>Not Modelled</v>
          </cell>
          <cell r="Y195" t="str">
            <v>N/A</v>
          </cell>
          <cell r="AA195">
            <v>0</v>
          </cell>
          <cell r="AB195">
            <v>0</v>
          </cell>
          <cell r="AC195">
            <v>0</v>
          </cell>
          <cell r="AD195">
            <v>0</v>
          </cell>
          <cell r="AE195">
            <v>0</v>
          </cell>
          <cell r="AF195">
            <v>0</v>
          </cell>
          <cell r="AG195">
            <v>0</v>
          </cell>
          <cell r="AH195">
            <v>0</v>
          </cell>
          <cell r="AI195">
            <v>0</v>
          </cell>
          <cell r="AJ195">
            <v>0</v>
          </cell>
          <cell r="AK195">
            <v>0</v>
          </cell>
          <cell r="AM195">
            <v>0</v>
          </cell>
          <cell r="AN195">
            <v>0</v>
          </cell>
          <cell r="AO195">
            <v>0</v>
          </cell>
          <cell r="AP195">
            <v>0</v>
          </cell>
          <cell r="AQ195">
            <v>0</v>
          </cell>
          <cell r="AR195">
            <v>0</v>
          </cell>
          <cell r="AS195">
            <v>0</v>
          </cell>
          <cell r="AT195">
            <v>0</v>
          </cell>
          <cell r="AU195">
            <v>0</v>
          </cell>
          <cell r="AV195">
            <v>0</v>
          </cell>
          <cell r="AW195">
            <v>0</v>
          </cell>
        </row>
        <row r="196">
          <cell r="A196" t="str">
            <v>112200/FO/2016/N2</v>
          </cell>
          <cell r="B196" t="str">
            <v>Behind Clayton Post Office 627 Ashton New Road</v>
          </cell>
          <cell r="C196" t="str">
            <v>Residential</v>
          </cell>
          <cell r="D196" t="str">
            <v>Land Supply 2018</v>
          </cell>
          <cell r="E196">
            <v>3.4187200000000001E-2</v>
          </cell>
          <cell r="F196">
            <v>0</v>
          </cell>
          <cell r="G196">
            <v>0</v>
          </cell>
          <cell r="H196">
            <v>0</v>
          </cell>
          <cell r="I196">
            <v>3.4187200000000001E-2</v>
          </cell>
          <cell r="J196">
            <v>0</v>
          </cell>
          <cell r="K196">
            <v>0</v>
          </cell>
          <cell r="L196">
            <v>0</v>
          </cell>
          <cell r="M196">
            <v>100</v>
          </cell>
          <cell r="O196">
            <v>0</v>
          </cell>
          <cell r="Q196">
            <v>0</v>
          </cell>
          <cell r="R196">
            <v>0</v>
          </cell>
          <cell r="S196">
            <v>0</v>
          </cell>
          <cell r="T196">
            <v>0</v>
          </cell>
          <cell r="U196">
            <v>0</v>
          </cell>
          <cell r="V196">
            <v>0</v>
          </cell>
          <cell r="W196">
            <v>0</v>
          </cell>
          <cell r="X196" t="str">
            <v>Not Modelled</v>
          </cell>
          <cell r="Y196" t="str">
            <v>N/A</v>
          </cell>
          <cell r="AA196">
            <v>0</v>
          </cell>
          <cell r="AB196">
            <v>0</v>
          </cell>
          <cell r="AC196">
            <v>0</v>
          </cell>
          <cell r="AD196">
            <v>0</v>
          </cell>
          <cell r="AE196">
            <v>0</v>
          </cell>
          <cell r="AF196">
            <v>0</v>
          </cell>
          <cell r="AG196">
            <v>0</v>
          </cell>
          <cell r="AH196">
            <v>0</v>
          </cell>
          <cell r="AI196">
            <v>3.4187229998499997E-2</v>
          </cell>
          <cell r="AJ196">
            <v>0</v>
          </cell>
          <cell r="AK196">
            <v>0</v>
          </cell>
          <cell r="AM196">
            <v>0</v>
          </cell>
          <cell r="AN196">
            <v>0</v>
          </cell>
          <cell r="AO196">
            <v>0</v>
          </cell>
          <cell r="AP196">
            <v>0</v>
          </cell>
          <cell r="AQ196">
            <v>0</v>
          </cell>
          <cell r="AR196">
            <v>0</v>
          </cell>
          <cell r="AS196">
            <v>0</v>
          </cell>
          <cell r="AT196">
            <v>0</v>
          </cell>
          <cell r="AU196">
            <v>100.00008774775353</v>
          </cell>
          <cell r="AV196">
            <v>0</v>
          </cell>
          <cell r="AW196">
            <v>0</v>
          </cell>
        </row>
        <row r="197">
          <cell r="A197" t="str">
            <v>112205/FO/2016</v>
          </cell>
          <cell r="B197" t="str">
            <v>27 Moxley Road Crumpsall</v>
          </cell>
          <cell r="C197" t="str">
            <v>Residential</v>
          </cell>
          <cell r="D197" t="str">
            <v>Land Supply 2018</v>
          </cell>
          <cell r="E197">
            <v>1.43997E-2</v>
          </cell>
          <cell r="F197">
            <v>0</v>
          </cell>
          <cell r="G197">
            <v>0</v>
          </cell>
          <cell r="H197">
            <v>0</v>
          </cell>
          <cell r="I197">
            <v>1.43997E-2</v>
          </cell>
          <cell r="J197">
            <v>0</v>
          </cell>
          <cell r="K197">
            <v>0</v>
          </cell>
          <cell r="L197">
            <v>0</v>
          </cell>
          <cell r="M197">
            <v>100</v>
          </cell>
          <cell r="O197">
            <v>8.8450900000000004E-5</v>
          </cell>
          <cell r="Q197">
            <v>0</v>
          </cell>
          <cell r="R197">
            <v>0</v>
          </cell>
          <cell r="S197">
            <v>0.61425515809357145</v>
          </cell>
          <cell r="T197">
            <v>0</v>
          </cell>
          <cell r="U197">
            <v>0</v>
          </cell>
          <cell r="V197">
            <v>0</v>
          </cell>
          <cell r="W197">
            <v>0</v>
          </cell>
          <cell r="X197" t="str">
            <v>Not Modelled</v>
          </cell>
          <cell r="Y197" t="str">
            <v>N/A</v>
          </cell>
          <cell r="AA197">
            <v>0</v>
          </cell>
          <cell r="AB197">
            <v>0</v>
          </cell>
          <cell r="AC197">
            <v>0</v>
          </cell>
          <cell r="AD197">
            <v>0</v>
          </cell>
          <cell r="AE197">
            <v>0</v>
          </cell>
          <cell r="AF197">
            <v>0</v>
          </cell>
          <cell r="AG197">
            <v>0</v>
          </cell>
          <cell r="AH197">
            <v>0</v>
          </cell>
          <cell r="AI197">
            <v>1.4399680001E-2</v>
          </cell>
          <cell r="AJ197">
            <v>0</v>
          </cell>
          <cell r="AK197">
            <v>0</v>
          </cell>
          <cell r="AM197">
            <v>0</v>
          </cell>
          <cell r="AN197">
            <v>0</v>
          </cell>
          <cell r="AO197">
            <v>0</v>
          </cell>
          <cell r="AP197">
            <v>0</v>
          </cell>
          <cell r="AQ197">
            <v>0</v>
          </cell>
          <cell r="AR197">
            <v>0</v>
          </cell>
          <cell r="AS197">
            <v>0</v>
          </cell>
          <cell r="AT197">
            <v>0</v>
          </cell>
          <cell r="AU197">
            <v>99.999861115162119</v>
          </cell>
          <cell r="AV197">
            <v>0</v>
          </cell>
          <cell r="AW197">
            <v>0</v>
          </cell>
        </row>
        <row r="198">
          <cell r="A198" t="str">
            <v>112209/FO/2016/S2</v>
          </cell>
          <cell r="B198" t="str">
            <v>10 Bamford Grove Didsbury</v>
          </cell>
          <cell r="C198" t="str">
            <v>Residential</v>
          </cell>
          <cell r="D198" t="str">
            <v>Land Supply 2018</v>
          </cell>
          <cell r="E198">
            <v>0.11182499999999999</v>
          </cell>
          <cell r="F198">
            <v>0</v>
          </cell>
          <cell r="G198">
            <v>0</v>
          </cell>
          <cell r="H198">
            <v>0</v>
          </cell>
          <cell r="I198">
            <v>0.11182499999999999</v>
          </cell>
          <cell r="J198">
            <v>0</v>
          </cell>
          <cell r="K198">
            <v>0</v>
          </cell>
          <cell r="L198">
            <v>0</v>
          </cell>
          <cell r="M198">
            <v>100</v>
          </cell>
          <cell r="O198">
            <v>2.9096439500002402E-2</v>
          </cell>
          <cell r="Q198">
            <v>3.3939500002399999E-5</v>
          </cell>
          <cell r="R198">
            <v>0</v>
          </cell>
          <cell r="S198">
            <v>26.019619494748405</v>
          </cell>
          <cell r="T198">
            <v>3.035054773297563E-2</v>
          </cell>
          <cell r="U198">
            <v>0</v>
          </cell>
          <cell r="V198">
            <v>0</v>
          </cell>
          <cell r="W198">
            <v>0</v>
          </cell>
          <cell r="X198" t="str">
            <v>Not Modelled</v>
          </cell>
          <cell r="Y198" t="str">
            <v>N/A</v>
          </cell>
          <cell r="AA198">
            <v>0</v>
          </cell>
          <cell r="AB198">
            <v>0</v>
          </cell>
          <cell r="AC198">
            <v>0</v>
          </cell>
          <cell r="AD198">
            <v>0</v>
          </cell>
          <cell r="AE198">
            <v>0</v>
          </cell>
          <cell r="AF198">
            <v>0</v>
          </cell>
          <cell r="AG198">
            <v>0</v>
          </cell>
          <cell r="AH198">
            <v>0</v>
          </cell>
          <cell r="AI198">
            <v>0</v>
          </cell>
          <cell r="AJ198">
            <v>0</v>
          </cell>
          <cell r="AK198">
            <v>0</v>
          </cell>
          <cell r="AM198">
            <v>0</v>
          </cell>
          <cell r="AN198">
            <v>0</v>
          </cell>
          <cell r="AO198">
            <v>0</v>
          </cell>
          <cell r="AP198">
            <v>0</v>
          </cell>
          <cell r="AQ198">
            <v>0</v>
          </cell>
          <cell r="AR198">
            <v>0</v>
          </cell>
          <cell r="AS198">
            <v>0</v>
          </cell>
          <cell r="AT198">
            <v>0</v>
          </cell>
          <cell r="AU198">
            <v>0</v>
          </cell>
          <cell r="AV198">
            <v>0</v>
          </cell>
          <cell r="AW198">
            <v>0</v>
          </cell>
        </row>
        <row r="199">
          <cell r="A199" t="str">
            <v>112282/FO/2016/N1</v>
          </cell>
          <cell r="B199" t="str">
            <v>303 Cheetham Hill Road Cheetham</v>
          </cell>
          <cell r="C199" t="str">
            <v>Residential</v>
          </cell>
          <cell r="D199" t="str">
            <v>Land Supply 2018</v>
          </cell>
          <cell r="E199">
            <v>9.3460999999999995E-3</v>
          </cell>
          <cell r="F199">
            <v>0</v>
          </cell>
          <cell r="G199">
            <v>0</v>
          </cell>
          <cell r="H199">
            <v>0</v>
          </cell>
          <cell r="I199">
            <v>9.3460999999999995E-3</v>
          </cell>
          <cell r="J199">
            <v>0</v>
          </cell>
          <cell r="K199">
            <v>0</v>
          </cell>
          <cell r="L199">
            <v>0</v>
          </cell>
          <cell r="M199">
            <v>100</v>
          </cell>
          <cell r="O199">
            <v>0</v>
          </cell>
          <cell r="Q199">
            <v>0</v>
          </cell>
          <cell r="R199">
            <v>0</v>
          </cell>
          <cell r="S199">
            <v>0</v>
          </cell>
          <cell r="T199">
            <v>0</v>
          </cell>
          <cell r="U199">
            <v>0</v>
          </cell>
          <cell r="V199">
            <v>0</v>
          </cell>
          <cell r="W199">
            <v>0</v>
          </cell>
          <cell r="X199" t="str">
            <v>Not Modelled</v>
          </cell>
          <cell r="Y199" t="str">
            <v>N/A</v>
          </cell>
          <cell r="AA199">
            <v>0</v>
          </cell>
          <cell r="AB199">
            <v>0</v>
          </cell>
          <cell r="AC199">
            <v>0</v>
          </cell>
          <cell r="AD199">
            <v>0</v>
          </cell>
          <cell r="AE199">
            <v>0</v>
          </cell>
          <cell r="AF199">
            <v>0</v>
          </cell>
          <cell r="AG199">
            <v>0</v>
          </cell>
          <cell r="AH199">
            <v>0</v>
          </cell>
          <cell r="AI199">
            <v>9.3460999996100007E-3</v>
          </cell>
          <cell r="AJ199">
            <v>0</v>
          </cell>
          <cell r="AK199">
            <v>0</v>
          </cell>
          <cell r="AM199">
            <v>0</v>
          </cell>
          <cell r="AN199">
            <v>0</v>
          </cell>
          <cell r="AO199">
            <v>0</v>
          </cell>
          <cell r="AP199">
            <v>0</v>
          </cell>
          <cell r="AQ199">
            <v>0</v>
          </cell>
          <cell r="AR199">
            <v>0</v>
          </cell>
          <cell r="AS199">
            <v>0</v>
          </cell>
          <cell r="AT199">
            <v>0</v>
          </cell>
          <cell r="AU199">
            <v>99.999999995827153</v>
          </cell>
          <cell r="AV199">
            <v>0</v>
          </cell>
          <cell r="AW199">
            <v>0</v>
          </cell>
        </row>
        <row r="200">
          <cell r="A200" t="str">
            <v>112288/FO/2016/S1</v>
          </cell>
          <cell r="B200" t="str">
            <v>6 &amp; 8 Zetland Road Chorlton</v>
          </cell>
          <cell r="C200" t="str">
            <v>Residential</v>
          </cell>
          <cell r="D200" t="str">
            <v>Land Supply 2018</v>
          </cell>
          <cell r="E200">
            <v>4.4304099999999999E-2</v>
          </cell>
          <cell r="F200">
            <v>0</v>
          </cell>
          <cell r="G200">
            <v>0</v>
          </cell>
          <cell r="H200">
            <v>0</v>
          </cell>
          <cell r="I200">
            <v>4.4304099999999999E-2</v>
          </cell>
          <cell r="J200">
            <v>0</v>
          </cell>
          <cell r="K200">
            <v>0</v>
          </cell>
          <cell r="L200">
            <v>0</v>
          </cell>
          <cell r="M200">
            <v>100</v>
          </cell>
          <cell r="O200">
            <v>0</v>
          </cell>
          <cell r="Q200">
            <v>0</v>
          </cell>
          <cell r="R200">
            <v>0</v>
          </cell>
          <cell r="S200">
            <v>0</v>
          </cell>
          <cell r="T200">
            <v>0</v>
          </cell>
          <cell r="U200">
            <v>0</v>
          </cell>
          <cell r="V200">
            <v>3.7044440550299998E-2</v>
          </cell>
          <cell r="W200">
            <v>83.614023420631497</v>
          </cell>
          <cell r="X200" t="str">
            <v>Not Modelled</v>
          </cell>
          <cell r="Y200" t="str">
            <v>N/A</v>
          </cell>
          <cell r="AA200">
            <v>0</v>
          </cell>
          <cell r="AB200">
            <v>0</v>
          </cell>
          <cell r="AC200">
            <v>0</v>
          </cell>
          <cell r="AD200">
            <v>0</v>
          </cell>
          <cell r="AE200">
            <v>0</v>
          </cell>
          <cell r="AF200">
            <v>0</v>
          </cell>
          <cell r="AG200">
            <v>0</v>
          </cell>
          <cell r="AH200">
            <v>0</v>
          </cell>
          <cell r="AI200">
            <v>0</v>
          </cell>
          <cell r="AJ200">
            <v>0</v>
          </cell>
          <cell r="AK200">
            <v>0</v>
          </cell>
          <cell r="AM200">
            <v>0</v>
          </cell>
          <cell r="AN200">
            <v>0</v>
          </cell>
          <cell r="AO200">
            <v>0</v>
          </cell>
          <cell r="AP200">
            <v>0</v>
          </cell>
          <cell r="AQ200">
            <v>0</v>
          </cell>
          <cell r="AR200">
            <v>0</v>
          </cell>
          <cell r="AS200">
            <v>0</v>
          </cell>
          <cell r="AT200">
            <v>0</v>
          </cell>
          <cell r="AU200">
            <v>0</v>
          </cell>
          <cell r="AV200">
            <v>0</v>
          </cell>
          <cell r="AW200">
            <v>0</v>
          </cell>
        </row>
        <row r="201">
          <cell r="A201" t="str">
            <v>112289/P3OPA/2016</v>
          </cell>
          <cell r="B201" t="str">
            <v>Cedar House, 3 Cobourg St</v>
          </cell>
          <cell r="C201" t="str">
            <v>Residential</v>
          </cell>
          <cell r="D201" t="str">
            <v>Land Supply 2018</v>
          </cell>
          <cell r="E201">
            <v>4.8266900000000001E-2</v>
          </cell>
          <cell r="F201">
            <v>0</v>
          </cell>
          <cell r="G201">
            <v>0</v>
          </cell>
          <cell r="H201">
            <v>0</v>
          </cell>
          <cell r="I201">
            <v>4.8266900000000001E-2</v>
          </cell>
          <cell r="J201">
            <v>0</v>
          </cell>
          <cell r="K201">
            <v>0</v>
          </cell>
          <cell r="L201">
            <v>0</v>
          </cell>
          <cell r="M201">
            <v>100</v>
          </cell>
          <cell r="O201">
            <v>0</v>
          </cell>
          <cell r="Q201">
            <v>0</v>
          </cell>
          <cell r="R201">
            <v>0</v>
          </cell>
          <cell r="S201">
            <v>0</v>
          </cell>
          <cell r="T201">
            <v>0</v>
          </cell>
          <cell r="U201">
            <v>0</v>
          </cell>
          <cell r="V201">
            <v>0</v>
          </cell>
          <cell r="W201">
            <v>0</v>
          </cell>
          <cell r="X201" t="str">
            <v>Not Modelled</v>
          </cell>
          <cell r="Y201" t="str">
            <v>N/A</v>
          </cell>
          <cell r="AA201">
            <v>0</v>
          </cell>
          <cell r="AB201">
            <v>0</v>
          </cell>
          <cell r="AC201">
            <v>0</v>
          </cell>
          <cell r="AD201">
            <v>0</v>
          </cell>
          <cell r="AE201">
            <v>0</v>
          </cell>
          <cell r="AF201">
            <v>0</v>
          </cell>
          <cell r="AG201">
            <v>0</v>
          </cell>
          <cell r="AH201">
            <v>0</v>
          </cell>
          <cell r="AI201">
            <v>4.8266874999699998E-2</v>
          </cell>
          <cell r="AJ201">
            <v>0</v>
          </cell>
          <cell r="AK201">
            <v>0</v>
          </cell>
          <cell r="AM201">
            <v>0</v>
          </cell>
          <cell r="AN201">
            <v>0</v>
          </cell>
          <cell r="AO201">
            <v>0</v>
          </cell>
          <cell r="AP201">
            <v>0</v>
          </cell>
          <cell r="AQ201">
            <v>0</v>
          </cell>
          <cell r="AR201">
            <v>0</v>
          </cell>
          <cell r="AS201">
            <v>0</v>
          </cell>
          <cell r="AT201">
            <v>0</v>
          </cell>
          <cell r="AU201">
            <v>99.999948204048721</v>
          </cell>
          <cell r="AV201">
            <v>0</v>
          </cell>
          <cell r="AW201">
            <v>0</v>
          </cell>
        </row>
        <row r="202">
          <cell r="A202" t="str">
            <v>112319/FO/2016/S2</v>
          </cell>
          <cell r="B202" t="str">
            <v>Land Off Cornishway Wythenshawe</v>
          </cell>
          <cell r="C202" t="str">
            <v>Residential</v>
          </cell>
          <cell r="D202" t="str">
            <v>Land Supply 2018</v>
          </cell>
          <cell r="E202">
            <v>0.16848299999999999</v>
          </cell>
          <cell r="F202">
            <v>0</v>
          </cell>
          <cell r="G202">
            <v>0</v>
          </cell>
          <cell r="H202">
            <v>0</v>
          </cell>
          <cell r="I202">
            <v>0.16848299999999999</v>
          </cell>
          <cell r="J202">
            <v>0</v>
          </cell>
          <cell r="K202">
            <v>0</v>
          </cell>
          <cell r="L202">
            <v>0</v>
          </cell>
          <cell r="M202">
            <v>100</v>
          </cell>
          <cell r="O202">
            <v>0</v>
          </cell>
          <cell r="Q202">
            <v>0</v>
          </cell>
          <cell r="R202">
            <v>0</v>
          </cell>
          <cell r="S202">
            <v>0</v>
          </cell>
          <cell r="T202">
            <v>0</v>
          </cell>
          <cell r="U202">
            <v>0</v>
          </cell>
          <cell r="V202">
            <v>0</v>
          </cell>
          <cell r="W202">
            <v>0</v>
          </cell>
          <cell r="X202" t="str">
            <v>Not Modelled</v>
          </cell>
          <cell r="Y202" t="str">
            <v>N/A</v>
          </cell>
          <cell r="AA202">
            <v>0</v>
          </cell>
          <cell r="AB202">
            <v>0</v>
          </cell>
          <cell r="AC202">
            <v>0</v>
          </cell>
          <cell r="AD202">
            <v>0</v>
          </cell>
          <cell r="AE202">
            <v>0</v>
          </cell>
          <cell r="AF202">
            <v>0</v>
          </cell>
          <cell r="AG202">
            <v>0</v>
          </cell>
          <cell r="AH202">
            <v>0</v>
          </cell>
          <cell r="AI202">
            <v>0</v>
          </cell>
          <cell r="AJ202">
            <v>0</v>
          </cell>
          <cell r="AK202">
            <v>0</v>
          </cell>
          <cell r="AM202">
            <v>0</v>
          </cell>
          <cell r="AN202">
            <v>0</v>
          </cell>
          <cell r="AO202">
            <v>0</v>
          </cell>
          <cell r="AP202">
            <v>0</v>
          </cell>
          <cell r="AQ202">
            <v>0</v>
          </cell>
          <cell r="AR202">
            <v>0</v>
          </cell>
          <cell r="AS202">
            <v>0</v>
          </cell>
          <cell r="AT202">
            <v>0</v>
          </cell>
          <cell r="AU202">
            <v>0</v>
          </cell>
          <cell r="AV202">
            <v>0</v>
          </cell>
          <cell r="AW202">
            <v>0</v>
          </cell>
        </row>
        <row r="203">
          <cell r="A203" t="str">
            <v>112331/FO/2016/N2</v>
          </cell>
          <cell r="B203" t="str">
            <v>52 Albert Road Levenshulme</v>
          </cell>
          <cell r="C203" t="str">
            <v>Residential</v>
          </cell>
          <cell r="D203" t="str">
            <v>Land Supply 2018</v>
          </cell>
          <cell r="E203">
            <v>2.5767200000000001E-2</v>
          </cell>
          <cell r="F203">
            <v>0</v>
          </cell>
          <cell r="G203">
            <v>0</v>
          </cell>
          <cell r="H203">
            <v>0</v>
          </cell>
          <cell r="I203">
            <v>2.5767200000000001E-2</v>
          </cell>
          <cell r="J203">
            <v>0</v>
          </cell>
          <cell r="K203">
            <v>0</v>
          </cell>
          <cell r="L203">
            <v>0</v>
          </cell>
          <cell r="M203">
            <v>100</v>
          </cell>
          <cell r="O203">
            <v>1.18821315996E-2</v>
          </cell>
          <cell r="Q203">
            <v>1.18821315996E-2</v>
          </cell>
          <cell r="R203">
            <v>0</v>
          </cell>
          <cell r="S203">
            <v>46.113398427458165</v>
          </cell>
          <cell r="T203">
            <v>46.113398427458165</v>
          </cell>
          <cell r="U203">
            <v>0</v>
          </cell>
          <cell r="V203">
            <v>0</v>
          </cell>
          <cell r="W203">
            <v>0</v>
          </cell>
          <cell r="X203" t="str">
            <v>Not Modelled</v>
          </cell>
          <cell r="Y203" t="str">
            <v>N/A</v>
          </cell>
          <cell r="AA203">
            <v>0</v>
          </cell>
          <cell r="AB203">
            <v>0</v>
          </cell>
          <cell r="AC203">
            <v>0</v>
          </cell>
          <cell r="AD203">
            <v>0</v>
          </cell>
          <cell r="AE203">
            <v>0</v>
          </cell>
          <cell r="AF203">
            <v>0</v>
          </cell>
          <cell r="AG203">
            <v>0</v>
          </cell>
          <cell r="AH203">
            <v>0</v>
          </cell>
          <cell r="AI203">
            <v>0</v>
          </cell>
          <cell r="AJ203">
            <v>0</v>
          </cell>
          <cell r="AK203">
            <v>0</v>
          </cell>
          <cell r="AM203">
            <v>0</v>
          </cell>
          <cell r="AN203">
            <v>0</v>
          </cell>
          <cell r="AO203">
            <v>0</v>
          </cell>
          <cell r="AP203">
            <v>0</v>
          </cell>
          <cell r="AQ203">
            <v>0</v>
          </cell>
          <cell r="AR203">
            <v>0</v>
          </cell>
          <cell r="AS203">
            <v>0</v>
          </cell>
          <cell r="AT203">
            <v>0</v>
          </cell>
          <cell r="AU203">
            <v>0</v>
          </cell>
          <cell r="AV203">
            <v>0</v>
          </cell>
          <cell r="AW203">
            <v>0</v>
          </cell>
        </row>
        <row r="204">
          <cell r="A204" t="str">
            <v>112354/P3MPA/2016/N2</v>
          </cell>
          <cell r="B204" t="str">
            <v>50-52 Birch Street Gorton</v>
          </cell>
          <cell r="C204" t="str">
            <v>Residential</v>
          </cell>
          <cell r="D204" t="str">
            <v>Land Supply 2018</v>
          </cell>
          <cell r="E204">
            <v>7.3310600000000004E-3</v>
          </cell>
          <cell r="F204">
            <v>0</v>
          </cell>
          <cell r="G204">
            <v>0</v>
          </cell>
          <cell r="H204">
            <v>0</v>
          </cell>
          <cell r="I204">
            <v>7.3310600000000004E-3</v>
          </cell>
          <cell r="J204">
            <v>0</v>
          </cell>
          <cell r="K204">
            <v>0</v>
          </cell>
          <cell r="L204">
            <v>0</v>
          </cell>
          <cell r="M204">
            <v>100</v>
          </cell>
          <cell r="O204">
            <v>0</v>
          </cell>
          <cell r="Q204">
            <v>0</v>
          </cell>
          <cell r="R204">
            <v>0</v>
          </cell>
          <cell r="S204">
            <v>0</v>
          </cell>
          <cell r="T204">
            <v>0</v>
          </cell>
          <cell r="U204">
            <v>0</v>
          </cell>
          <cell r="V204">
            <v>7.3310550006399997E-3</v>
          </cell>
          <cell r="W204">
            <v>99.999931805768867</v>
          </cell>
          <cell r="X204" t="str">
            <v>Not Modelled</v>
          </cell>
          <cell r="Y204" t="str">
            <v>N/A</v>
          </cell>
          <cell r="AA204">
            <v>0</v>
          </cell>
          <cell r="AB204">
            <v>0</v>
          </cell>
          <cell r="AC204">
            <v>0</v>
          </cell>
          <cell r="AD204">
            <v>0</v>
          </cell>
          <cell r="AE204">
            <v>0</v>
          </cell>
          <cell r="AF204">
            <v>0</v>
          </cell>
          <cell r="AG204">
            <v>0</v>
          </cell>
          <cell r="AH204">
            <v>0</v>
          </cell>
          <cell r="AI204">
            <v>0</v>
          </cell>
          <cell r="AJ204">
            <v>0</v>
          </cell>
          <cell r="AK204">
            <v>0</v>
          </cell>
          <cell r="AM204">
            <v>0</v>
          </cell>
          <cell r="AN204">
            <v>0</v>
          </cell>
          <cell r="AO204">
            <v>0</v>
          </cell>
          <cell r="AP204">
            <v>0</v>
          </cell>
          <cell r="AQ204">
            <v>0</v>
          </cell>
          <cell r="AR204">
            <v>0</v>
          </cell>
          <cell r="AS204">
            <v>0</v>
          </cell>
          <cell r="AT204">
            <v>0</v>
          </cell>
          <cell r="AU204">
            <v>0</v>
          </cell>
          <cell r="AV204">
            <v>0</v>
          </cell>
          <cell r="AW204">
            <v>0</v>
          </cell>
        </row>
        <row r="205">
          <cell r="A205" t="str">
            <v>112367/FO/2016/S1</v>
          </cell>
          <cell r="B205" t="str">
            <v>Land At The Side Of 49 Burton Road West Didsbury</v>
          </cell>
          <cell r="C205" t="str">
            <v>Residential</v>
          </cell>
          <cell r="D205" t="str">
            <v>Land Supply 2018</v>
          </cell>
          <cell r="E205">
            <v>3.9544299999999998E-2</v>
          </cell>
          <cell r="F205">
            <v>0</v>
          </cell>
          <cell r="G205">
            <v>0</v>
          </cell>
          <cell r="H205">
            <v>0</v>
          </cell>
          <cell r="I205">
            <v>3.9544299999999998E-2</v>
          </cell>
          <cell r="J205">
            <v>0</v>
          </cell>
          <cell r="K205">
            <v>0</v>
          </cell>
          <cell r="L205">
            <v>0</v>
          </cell>
          <cell r="M205">
            <v>100</v>
          </cell>
          <cell r="O205">
            <v>7.3471699999999997E-4</v>
          </cell>
          <cell r="Q205">
            <v>0</v>
          </cell>
          <cell r="R205">
            <v>0</v>
          </cell>
          <cell r="S205">
            <v>1.857959301340522</v>
          </cell>
          <cell r="T205">
            <v>0</v>
          </cell>
          <cell r="U205">
            <v>0</v>
          </cell>
          <cell r="V205">
            <v>0</v>
          </cell>
          <cell r="W205">
            <v>0</v>
          </cell>
          <cell r="X205" t="str">
            <v>Not Modelled</v>
          </cell>
          <cell r="Y205" t="str">
            <v>N/A</v>
          </cell>
          <cell r="AA205">
            <v>0</v>
          </cell>
          <cell r="AB205">
            <v>0</v>
          </cell>
          <cell r="AC205">
            <v>0</v>
          </cell>
          <cell r="AD205">
            <v>0</v>
          </cell>
          <cell r="AE205">
            <v>0</v>
          </cell>
          <cell r="AF205">
            <v>0</v>
          </cell>
          <cell r="AG205">
            <v>0</v>
          </cell>
          <cell r="AH205">
            <v>0</v>
          </cell>
          <cell r="AI205">
            <v>0</v>
          </cell>
          <cell r="AJ205">
            <v>0</v>
          </cell>
          <cell r="AK205">
            <v>0</v>
          </cell>
          <cell r="AM205">
            <v>0</v>
          </cell>
          <cell r="AN205">
            <v>0</v>
          </cell>
          <cell r="AO205">
            <v>0</v>
          </cell>
          <cell r="AP205">
            <v>0</v>
          </cell>
          <cell r="AQ205">
            <v>0</v>
          </cell>
          <cell r="AR205">
            <v>0</v>
          </cell>
          <cell r="AS205">
            <v>0</v>
          </cell>
          <cell r="AT205">
            <v>0</v>
          </cell>
          <cell r="AU205">
            <v>0</v>
          </cell>
          <cell r="AV205">
            <v>0</v>
          </cell>
          <cell r="AW205">
            <v>0</v>
          </cell>
        </row>
        <row r="206">
          <cell r="A206" t="str">
            <v>112399/P3OPA/2016</v>
          </cell>
          <cell r="B206" t="str">
            <v>65 Whitworth Street</v>
          </cell>
          <cell r="C206" t="str">
            <v>Residential</v>
          </cell>
          <cell r="D206" t="str">
            <v>Land Supply 2018</v>
          </cell>
          <cell r="E206">
            <v>1.42985E-2</v>
          </cell>
          <cell r="F206">
            <v>0</v>
          </cell>
          <cell r="G206">
            <v>0</v>
          </cell>
          <cell r="H206">
            <v>0</v>
          </cell>
          <cell r="I206">
            <v>1.42985E-2</v>
          </cell>
          <cell r="J206">
            <v>0</v>
          </cell>
          <cell r="K206">
            <v>0</v>
          </cell>
          <cell r="L206">
            <v>0</v>
          </cell>
          <cell r="M206">
            <v>100</v>
          </cell>
          <cell r="O206">
            <v>0</v>
          </cell>
          <cell r="Q206">
            <v>0</v>
          </cell>
          <cell r="R206">
            <v>0</v>
          </cell>
          <cell r="S206">
            <v>0</v>
          </cell>
          <cell r="T206">
            <v>0</v>
          </cell>
          <cell r="U206">
            <v>0</v>
          </cell>
          <cell r="V206">
            <v>0</v>
          </cell>
          <cell r="W206">
            <v>0</v>
          </cell>
          <cell r="X206" t="str">
            <v>Not Modelled</v>
          </cell>
          <cell r="Y206" t="str">
            <v>N/A</v>
          </cell>
          <cell r="AA206">
            <v>0</v>
          </cell>
          <cell r="AB206">
            <v>0</v>
          </cell>
          <cell r="AC206">
            <v>0</v>
          </cell>
          <cell r="AD206">
            <v>0</v>
          </cell>
          <cell r="AE206">
            <v>0</v>
          </cell>
          <cell r="AF206">
            <v>0</v>
          </cell>
          <cell r="AG206">
            <v>0</v>
          </cell>
          <cell r="AH206">
            <v>0</v>
          </cell>
          <cell r="AI206">
            <v>1.4298505000099999E-2</v>
          </cell>
          <cell r="AJ206">
            <v>0</v>
          </cell>
          <cell r="AK206">
            <v>0</v>
          </cell>
          <cell r="AM206">
            <v>0</v>
          </cell>
          <cell r="AN206">
            <v>0</v>
          </cell>
          <cell r="AO206">
            <v>0</v>
          </cell>
          <cell r="AP206">
            <v>0</v>
          </cell>
          <cell r="AQ206">
            <v>0</v>
          </cell>
          <cell r="AR206">
            <v>0</v>
          </cell>
          <cell r="AS206">
            <v>0</v>
          </cell>
          <cell r="AT206">
            <v>0</v>
          </cell>
          <cell r="AU206">
            <v>100.00003496940238</v>
          </cell>
          <cell r="AV206">
            <v>0</v>
          </cell>
          <cell r="AW206">
            <v>0</v>
          </cell>
        </row>
        <row r="207">
          <cell r="A207" t="str">
            <v>112404/FO/2016</v>
          </cell>
          <cell r="B207" t="str">
            <v>21-23 Clyde Road</v>
          </cell>
          <cell r="C207" t="str">
            <v>Residential</v>
          </cell>
          <cell r="D207" t="str">
            <v>Land Supply 2018</v>
          </cell>
          <cell r="E207">
            <v>7.8862299999999996E-2</v>
          </cell>
          <cell r="F207">
            <v>0</v>
          </cell>
          <cell r="G207">
            <v>0</v>
          </cell>
          <cell r="H207">
            <v>0</v>
          </cell>
          <cell r="I207">
            <v>7.8862299999999996E-2</v>
          </cell>
          <cell r="J207">
            <v>0</v>
          </cell>
          <cell r="K207">
            <v>0</v>
          </cell>
          <cell r="L207">
            <v>0</v>
          </cell>
          <cell r="M207">
            <v>100</v>
          </cell>
          <cell r="O207">
            <v>1.05714E-3</v>
          </cell>
          <cell r="Q207">
            <v>0</v>
          </cell>
          <cell r="R207">
            <v>0</v>
          </cell>
          <cell r="S207">
            <v>1.340488420956528</v>
          </cell>
          <cell r="T207">
            <v>0</v>
          </cell>
          <cell r="U207">
            <v>0</v>
          </cell>
          <cell r="V207">
            <v>0</v>
          </cell>
          <cell r="W207">
            <v>0</v>
          </cell>
          <cell r="X207" t="str">
            <v>Not Modelled</v>
          </cell>
          <cell r="Y207" t="str">
            <v>N/A</v>
          </cell>
          <cell r="AA207">
            <v>0</v>
          </cell>
          <cell r="AB207">
            <v>0</v>
          </cell>
          <cell r="AC207">
            <v>0</v>
          </cell>
          <cell r="AD207">
            <v>0</v>
          </cell>
          <cell r="AE207">
            <v>0</v>
          </cell>
          <cell r="AF207">
            <v>0</v>
          </cell>
          <cell r="AG207">
            <v>0</v>
          </cell>
          <cell r="AH207">
            <v>0</v>
          </cell>
          <cell r="AI207">
            <v>0</v>
          </cell>
          <cell r="AJ207">
            <v>0</v>
          </cell>
          <cell r="AK207">
            <v>0</v>
          </cell>
          <cell r="AM207">
            <v>0</v>
          </cell>
          <cell r="AN207">
            <v>0</v>
          </cell>
          <cell r="AO207">
            <v>0</v>
          </cell>
          <cell r="AP207">
            <v>0</v>
          </cell>
          <cell r="AQ207">
            <v>0</v>
          </cell>
          <cell r="AR207">
            <v>0</v>
          </cell>
          <cell r="AS207">
            <v>0</v>
          </cell>
          <cell r="AT207">
            <v>0</v>
          </cell>
          <cell r="AU207">
            <v>0</v>
          </cell>
          <cell r="AV207">
            <v>0</v>
          </cell>
          <cell r="AW207">
            <v>0</v>
          </cell>
        </row>
        <row r="208">
          <cell r="A208" t="str">
            <v>112487/FO/2016</v>
          </cell>
          <cell r="B208" t="str">
            <v>Church Of St Jerome Rylance Street, Bradford</v>
          </cell>
          <cell r="C208" t="str">
            <v>Residential</v>
          </cell>
          <cell r="D208" t="str">
            <v>Land Supply 2018</v>
          </cell>
          <cell r="E208">
            <v>0.582291</v>
          </cell>
          <cell r="F208">
            <v>0</v>
          </cell>
          <cell r="G208">
            <v>0</v>
          </cell>
          <cell r="H208">
            <v>0</v>
          </cell>
          <cell r="I208">
            <v>0.582291</v>
          </cell>
          <cell r="J208">
            <v>0</v>
          </cell>
          <cell r="K208">
            <v>0</v>
          </cell>
          <cell r="L208">
            <v>0</v>
          </cell>
          <cell r="M208">
            <v>100</v>
          </cell>
          <cell r="O208">
            <v>2.147427528089E-2</v>
          </cell>
          <cell r="Q208">
            <v>2.147427528089E-2</v>
          </cell>
          <cell r="R208">
            <v>2.8891499999899998E-3</v>
          </cell>
          <cell r="S208">
            <v>3.68789407373461</v>
          </cell>
          <cell r="T208">
            <v>3.68789407373461</v>
          </cell>
          <cell r="U208">
            <v>0.49616944105095212</v>
          </cell>
          <cell r="V208">
            <v>0</v>
          </cell>
          <cell r="W208">
            <v>0</v>
          </cell>
          <cell r="X208" t="str">
            <v>Not Modelled</v>
          </cell>
          <cell r="Y208" t="str">
            <v>N/A</v>
          </cell>
          <cell r="AA208">
            <v>0</v>
          </cell>
          <cell r="AB208">
            <v>0</v>
          </cell>
          <cell r="AC208">
            <v>0</v>
          </cell>
          <cell r="AD208">
            <v>0</v>
          </cell>
          <cell r="AE208">
            <v>0</v>
          </cell>
          <cell r="AF208">
            <v>0</v>
          </cell>
          <cell r="AG208">
            <v>0</v>
          </cell>
          <cell r="AH208">
            <v>0</v>
          </cell>
          <cell r="AI208">
            <v>0</v>
          </cell>
          <cell r="AJ208">
            <v>0</v>
          </cell>
          <cell r="AK208">
            <v>0</v>
          </cell>
          <cell r="AM208">
            <v>0</v>
          </cell>
          <cell r="AN208">
            <v>0</v>
          </cell>
          <cell r="AO208">
            <v>0</v>
          </cell>
          <cell r="AP208">
            <v>0</v>
          </cell>
          <cell r="AQ208">
            <v>0</v>
          </cell>
          <cell r="AR208">
            <v>0</v>
          </cell>
          <cell r="AS208">
            <v>0</v>
          </cell>
          <cell r="AT208">
            <v>0</v>
          </cell>
          <cell r="AU208">
            <v>0</v>
          </cell>
          <cell r="AV208">
            <v>0</v>
          </cell>
          <cell r="AW208">
            <v>0</v>
          </cell>
        </row>
        <row r="209">
          <cell r="A209" t="str">
            <v>112501/FO/2016/S1</v>
          </cell>
          <cell r="B209" t="str">
            <v>Vacant Land Adjoining 119 Clarendon Road Whalley Range</v>
          </cell>
          <cell r="C209" t="str">
            <v>Residential</v>
          </cell>
          <cell r="D209" t="str">
            <v>Land Supply 2018</v>
          </cell>
          <cell r="E209">
            <v>1.63745E-2</v>
          </cell>
          <cell r="F209">
            <v>0</v>
          </cell>
          <cell r="G209">
            <v>0</v>
          </cell>
          <cell r="H209">
            <v>0</v>
          </cell>
          <cell r="I209">
            <v>1.63745E-2</v>
          </cell>
          <cell r="J209">
            <v>0</v>
          </cell>
          <cell r="K209">
            <v>0</v>
          </cell>
          <cell r="L209">
            <v>0</v>
          </cell>
          <cell r="M209">
            <v>100</v>
          </cell>
          <cell r="O209">
            <v>0</v>
          </cell>
          <cell r="Q209">
            <v>0</v>
          </cell>
          <cell r="R209">
            <v>0</v>
          </cell>
          <cell r="S209">
            <v>0</v>
          </cell>
          <cell r="T209">
            <v>0</v>
          </cell>
          <cell r="U209">
            <v>0</v>
          </cell>
          <cell r="V209">
            <v>1.63745E-2</v>
          </cell>
          <cell r="W209">
            <v>100</v>
          </cell>
          <cell r="X209" t="str">
            <v>Not Modelled</v>
          </cell>
          <cell r="Y209" t="str">
            <v>N/A</v>
          </cell>
          <cell r="AA209">
            <v>0</v>
          </cell>
          <cell r="AB209">
            <v>0</v>
          </cell>
          <cell r="AC209">
            <v>0</v>
          </cell>
          <cell r="AD209">
            <v>0</v>
          </cell>
          <cell r="AE209">
            <v>0</v>
          </cell>
          <cell r="AF209">
            <v>0</v>
          </cell>
          <cell r="AG209">
            <v>0</v>
          </cell>
          <cell r="AH209">
            <v>0</v>
          </cell>
          <cell r="AI209">
            <v>0</v>
          </cell>
          <cell r="AJ209">
            <v>0</v>
          </cell>
          <cell r="AK209">
            <v>0</v>
          </cell>
          <cell r="AM209">
            <v>0</v>
          </cell>
          <cell r="AN209">
            <v>0</v>
          </cell>
          <cell r="AO209">
            <v>0</v>
          </cell>
          <cell r="AP209">
            <v>0</v>
          </cell>
          <cell r="AQ209">
            <v>0</v>
          </cell>
          <cell r="AR209">
            <v>0</v>
          </cell>
          <cell r="AS209">
            <v>0</v>
          </cell>
          <cell r="AT209">
            <v>0</v>
          </cell>
          <cell r="AU209">
            <v>0</v>
          </cell>
          <cell r="AV209">
            <v>0</v>
          </cell>
          <cell r="AW209">
            <v>0</v>
          </cell>
        </row>
        <row r="210">
          <cell r="A210" t="str">
            <v>112528/FO/2016/N2</v>
          </cell>
          <cell r="B210" t="str">
            <v>863-871 Stockport Road Levenshulme</v>
          </cell>
          <cell r="C210" t="str">
            <v>Residential</v>
          </cell>
          <cell r="D210" t="str">
            <v>Land Supply 2018</v>
          </cell>
          <cell r="E210">
            <v>4.5176800000000003E-2</v>
          </cell>
          <cell r="F210">
            <v>0</v>
          </cell>
          <cell r="G210">
            <v>0</v>
          </cell>
          <cell r="H210">
            <v>0</v>
          </cell>
          <cell r="I210">
            <v>4.5176800000000003E-2</v>
          </cell>
          <cell r="J210">
            <v>0</v>
          </cell>
          <cell r="K210">
            <v>0</v>
          </cell>
          <cell r="L210">
            <v>0</v>
          </cell>
          <cell r="M210">
            <v>100</v>
          </cell>
          <cell r="O210">
            <v>0</v>
          </cell>
          <cell r="Q210">
            <v>0</v>
          </cell>
          <cell r="R210">
            <v>0</v>
          </cell>
          <cell r="S210">
            <v>0</v>
          </cell>
          <cell r="T210">
            <v>0</v>
          </cell>
          <cell r="U210">
            <v>0</v>
          </cell>
          <cell r="V210">
            <v>0</v>
          </cell>
          <cell r="W210">
            <v>0</v>
          </cell>
          <cell r="X210" t="str">
            <v>Not Modelled</v>
          </cell>
          <cell r="Y210" t="str">
            <v>N/A</v>
          </cell>
          <cell r="AA210">
            <v>0</v>
          </cell>
          <cell r="AB210">
            <v>0</v>
          </cell>
          <cell r="AC210">
            <v>0</v>
          </cell>
          <cell r="AD210">
            <v>0</v>
          </cell>
          <cell r="AE210">
            <v>0</v>
          </cell>
          <cell r="AF210">
            <v>0</v>
          </cell>
          <cell r="AG210">
            <v>0</v>
          </cell>
          <cell r="AH210">
            <v>0</v>
          </cell>
          <cell r="AI210">
            <v>0</v>
          </cell>
          <cell r="AJ210">
            <v>0</v>
          </cell>
          <cell r="AK210">
            <v>0</v>
          </cell>
          <cell r="AM210">
            <v>0</v>
          </cell>
          <cell r="AN210">
            <v>0</v>
          </cell>
          <cell r="AO210">
            <v>0</v>
          </cell>
          <cell r="AP210">
            <v>0</v>
          </cell>
          <cell r="AQ210">
            <v>0</v>
          </cell>
          <cell r="AR210">
            <v>0</v>
          </cell>
          <cell r="AS210">
            <v>0</v>
          </cell>
          <cell r="AT210">
            <v>0</v>
          </cell>
          <cell r="AU210">
            <v>0</v>
          </cell>
          <cell r="AV210">
            <v>0</v>
          </cell>
          <cell r="AW210">
            <v>0</v>
          </cell>
        </row>
        <row r="211">
          <cell r="A211" t="str">
            <v>112543/FO/2016</v>
          </cell>
          <cell r="B211" t="str">
            <v>157 Queens Road Manchester</v>
          </cell>
          <cell r="C211" t="str">
            <v>Residential</v>
          </cell>
          <cell r="D211" t="str">
            <v>Land Supply 2018</v>
          </cell>
          <cell r="E211">
            <v>1.2638099999999999E-2</v>
          </cell>
          <cell r="F211">
            <v>0</v>
          </cell>
          <cell r="G211">
            <v>0</v>
          </cell>
          <cell r="H211">
            <v>0</v>
          </cell>
          <cell r="I211">
            <v>1.2638099999999999E-2</v>
          </cell>
          <cell r="J211">
            <v>0</v>
          </cell>
          <cell r="K211">
            <v>0</v>
          </cell>
          <cell r="L211">
            <v>0</v>
          </cell>
          <cell r="M211">
            <v>100</v>
          </cell>
          <cell r="O211">
            <v>2.8261499999999999E-3</v>
          </cell>
          <cell r="Q211">
            <v>0</v>
          </cell>
          <cell r="R211">
            <v>0</v>
          </cell>
          <cell r="S211">
            <v>22.362143043653717</v>
          </cell>
          <cell r="T211">
            <v>0</v>
          </cell>
          <cell r="U211">
            <v>0</v>
          </cell>
          <cell r="V211">
            <v>0</v>
          </cell>
          <cell r="W211">
            <v>0</v>
          </cell>
          <cell r="X211" t="str">
            <v>Not Modelled</v>
          </cell>
          <cell r="Y211" t="str">
            <v>N/A</v>
          </cell>
          <cell r="AA211">
            <v>0</v>
          </cell>
          <cell r="AB211">
            <v>0</v>
          </cell>
          <cell r="AC211">
            <v>0</v>
          </cell>
          <cell r="AD211">
            <v>0</v>
          </cell>
          <cell r="AE211">
            <v>0</v>
          </cell>
          <cell r="AF211">
            <v>0</v>
          </cell>
          <cell r="AG211">
            <v>0</v>
          </cell>
          <cell r="AH211">
            <v>0</v>
          </cell>
          <cell r="AI211">
            <v>1.2638099999899999E-2</v>
          </cell>
          <cell r="AJ211">
            <v>0</v>
          </cell>
          <cell r="AK211">
            <v>0</v>
          </cell>
          <cell r="AM211">
            <v>0</v>
          </cell>
          <cell r="AN211">
            <v>0</v>
          </cell>
          <cell r="AO211">
            <v>0</v>
          </cell>
          <cell r="AP211">
            <v>0</v>
          </cell>
          <cell r="AQ211">
            <v>0</v>
          </cell>
          <cell r="AR211">
            <v>0</v>
          </cell>
          <cell r="AS211">
            <v>0</v>
          </cell>
          <cell r="AT211">
            <v>0</v>
          </cell>
          <cell r="AU211">
            <v>99.99999999920874</v>
          </cell>
          <cell r="AV211">
            <v>0</v>
          </cell>
          <cell r="AW211">
            <v>0</v>
          </cell>
        </row>
        <row r="212">
          <cell r="A212" t="str">
            <v>112565/FO/2016</v>
          </cell>
          <cell r="B212" t="str">
            <v>First floor, 103 Portland Street</v>
          </cell>
          <cell r="C212" t="str">
            <v>Residential</v>
          </cell>
          <cell r="D212" t="str">
            <v>Land Supply 2018</v>
          </cell>
          <cell r="E212">
            <v>4.1376400000000001E-2</v>
          </cell>
          <cell r="F212">
            <v>0</v>
          </cell>
          <cell r="G212">
            <v>0</v>
          </cell>
          <cell r="H212">
            <v>0</v>
          </cell>
          <cell r="I212">
            <v>4.1376400000000001E-2</v>
          </cell>
          <cell r="J212">
            <v>0</v>
          </cell>
          <cell r="K212">
            <v>0</v>
          </cell>
          <cell r="L212">
            <v>0</v>
          </cell>
          <cell r="M212">
            <v>100</v>
          </cell>
          <cell r="O212">
            <v>0</v>
          </cell>
          <cell r="Q212">
            <v>0</v>
          </cell>
          <cell r="R212">
            <v>0</v>
          </cell>
          <cell r="S212">
            <v>0</v>
          </cell>
          <cell r="T212">
            <v>0</v>
          </cell>
          <cell r="U212">
            <v>0</v>
          </cell>
          <cell r="V212">
            <v>0</v>
          </cell>
          <cell r="W212">
            <v>0</v>
          </cell>
          <cell r="X212" t="str">
            <v>Not Modelled</v>
          </cell>
          <cell r="Y212" t="str">
            <v>N/A</v>
          </cell>
          <cell r="AA212">
            <v>0</v>
          </cell>
          <cell r="AB212">
            <v>0</v>
          </cell>
          <cell r="AC212">
            <v>0</v>
          </cell>
          <cell r="AD212">
            <v>0</v>
          </cell>
          <cell r="AE212">
            <v>0</v>
          </cell>
          <cell r="AF212">
            <v>0</v>
          </cell>
          <cell r="AG212">
            <v>0</v>
          </cell>
          <cell r="AH212">
            <v>0</v>
          </cell>
          <cell r="AI212">
            <v>4.1376375001300002E-2</v>
          </cell>
          <cell r="AJ212">
            <v>0</v>
          </cell>
          <cell r="AK212">
            <v>0</v>
          </cell>
          <cell r="AM212">
            <v>0</v>
          </cell>
          <cell r="AN212">
            <v>0</v>
          </cell>
          <cell r="AO212">
            <v>0</v>
          </cell>
          <cell r="AP212">
            <v>0</v>
          </cell>
          <cell r="AQ212">
            <v>0</v>
          </cell>
          <cell r="AR212">
            <v>0</v>
          </cell>
          <cell r="AS212">
            <v>0</v>
          </cell>
          <cell r="AT212">
            <v>0</v>
          </cell>
          <cell r="AU212">
            <v>99.999939582225622</v>
          </cell>
          <cell r="AV212">
            <v>0</v>
          </cell>
          <cell r="AW212">
            <v>0</v>
          </cell>
        </row>
        <row r="213">
          <cell r="A213" t="str">
            <v>112589/FO/2016/S1</v>
          </cell>
          <cell r="B213" t="str">
            <v>306-310 Great Western Street Moss Side</v>
          </cell>
          <cell r="C213" t="str">
            <v>Residential</v>
          </cell>
          <cell r="D213" t="str">
            <v>Land Supply 2018</v>
          </cell>
          <cell r="E213">
            <v>2.6766700000000001E-2</v>
          </cell>
          <cell r="F213">
            <v>0</v>
          </cell>
          <cell r="G213">
            <v>0</v>
          </cell>
          <cell r="H213">
            <v>0</v>
          </cell>
          <cell r="I213">
            <v>2.6766700000000001E-2</v>
          </cell>
          <cell r="J213">
            <v>0</v>
          </cell>
          <cell r="K213">
            <v>0</v>
          </cell>
          <cell r="L213">
            <v>0</v>
          </cell>
          <cell r="M213">
            <v>100</v>
          </cell>
          <cell r="O213">
            <v>0</v>
          </cell>
          <cell r="Q213">
            <v>0</v>
          </cell>
          <cell r="R213">
            <v>0</v>
          </cell>
          <cell r="S213">
            <v>0</v>
          </cell>
          <cell r="T213">
            <v>0</v>
          </cell>
          <cell r="U213">
            <v>0</v>
          </cell>
          <cell r="V213">
            <v>2.0830381750800001E-2</v>
          </cell>
          <cell r="W213">
            <v>77.822001781317823</v>
          </cell>
          <cell r="X213" t="str">
            <v>Not Modelled</v>
          </cell>
          <cell r="Y213" t="str">
            <v>N/A</v>
          </cell>
          <cell r="AA213">
            <v>0</v>
          </cell>
          <cell r="AB213">
            <v>0</v>
          </cell>
          <cell r="AC213">
            <v>0</v>
          </cell>
          <cell r="AD213">
            <v>0</v>
          </cell>
          <cell r="AE213">
            <v>0</v>
          </cell>
          <cell r="AF213">
            <v>0</v>
          </cell>
          <cell r="AG213">
            <v>0</v>
          </cell>
          <cell r="AH213">
            <v>0</v>
          </cell>
          <cell r="AI213">
            <v>0</v>
          </cell>
          <cell r="AJ213">
            <v>0</v>
          </cell>
          <cell r="AK213">
            <v>0</v>
          </cell>
          <cell r="AM213">
            <v>0</v>
          </cell>
          <cell r="AN213">
            <v>0</v>
          </cell>
          <cell r="AO213">
            <v>0</v>
          </cell>
          <cell r="AP213">
            <v>0</v>
          </cell>
          <cell r="AQ213">
            <v>0</v>
          </cell>
          <cell r="AR213">
            <v>0</v>
          </cell>
          <cell r="AS213">
            <v>0</v>
          </cell>
          <cell r="AT213">
            <v>0</v>
          </cell>
          <cell r="AU213">
            <v>0</v>
          </cell>
          <cell r="AV213">
            <v>0</v>
          </cell>
          <cell r="AW213">
            <v>0</v>
          </cell>
        </row>
        <row r="214">
          <cell r="A214" t="str">
            <v>112641/OO/2016 / 104026</v>
          </cell>
          <cell r="B214" t="str">
            <v>Junction of Bamford St / Bank St</v>
          </cell>
          <cell r="C214" t="str">
            <v>Residential</v>
          </cell>
          <cell r="D214" t="str">
            <v>Land Supply 2018</v>
          </cell>
          <cell r="E214">
            <v>0.26361400000000001</v>
          </cell>
          <cell r="F214">
            <v>0</v>
          </cell>
          <cell r="G214">
            <v>0</v>
          </cell>
          <cell r="H214">
            <v>0</v>
          </cell>
          <cell r="I214">
            <v>0.26361400000000001</v>
          </cell>
          <cell r="J214">
            <v>0</v>
          </cell>
          <cell r="K214">
            <v>0</v>
          </cell>
          <cell r="L214">
            <v>0</v>
          </cell>
          <cell r="M214">
            <v>100</v>
          </cell>
          <cell r="O214">
            <v>0</v>
          </cell>
          <cell r="Q214">
            <v>0</v>
          </cell>
          <cell r="R214">
            <v>0</v>
          </cell>
          <cell r="S214">
            <v>0</v>
          </cell>
          <cell r="T214">
            <v>0</v>
          </cell>
          <cell r="U214">
            <v>0</v>
          </cell>
          <cell r="V214">
            <v>0</v>
          </cell>
          <cell r="W214">
            <v>0</v>
          </cell>
          <cell r="X214" t="str">
            <v>Not Modelled</v>
          </cell>
          <cell r="Y214" t="str">
            <v>N/A</v>
          </cell>
          <cell r="AA214">
            <v>0</v>
          </cell>
          <cell r="AB214">
            <v>0</v>
          </cell>
          <cell r="AC214">
            <v>0</v>
          </cell>
          <cell r="AD214">
            <v>0</v>
          </cell>
          <cell r="AE214">
            <v>0</v>
          </cell>
          <cell r="AF214">
            <v>0</v>
          </cell>
          <cell r="AG214">
            <v>0</v>
          </cell>
          <cell r="AH214">
            <v>0</v>
          </cell>
          <cell r="AI214">
            <v>0.26361379499600002</v>
          </cell>
          <cell r="AJ214">
            <v>0</v>
          </cell>
          <cell r="AK214">
            <v>0</v>
          </cell>
          <cell r="AM214">
            <v>0</v>
          </cell>
          <cell r="AN214">
            <v>0</v>
          </cell>
          <cell r="AO214">
            <v>0</v>
          </cell>
          <cell r="AP214">
            <v>0</v>
          </cell>
          <cell r="AQ214">
            <v>0</v>
          </cell>
          <cell r="AR214">
            <v>0</v>
          </cell>
          <cell r="AS214">
            <v>0</v>
          </cell>
          <cell r="AT214">
            <v>0</v>
          </cell>
          <cell r="AU214">
            <v>99.999922233265309</v>
          </cell>
          <cell r="AV214">
            <v>0</v>
          </cell>
          <cell r="AW214">
            <v>0</v>
          </cell>
        </row>
        <row r="215">
          <cell r="A215" t="str">
            <v>112669/FO/2016</v>
          </cell>
          <cell r="B215" t="str">
            <v>60 Brantingham Road</v>
          </cell>
          <cell r="C215" t="str">
            <v>Residential</v>
          </cell>
          <cell r="D215" t="str">
            <v>Land Supply 2018</v>
          </cell>
          <cell r="E215">
            <v>6.1437499999999999E-2</v>
          </cell>
          <cell r="F215">
            <v>0</v>
          </cell>
          <cell r="G215">
            <v>0</v>
          </cell>
          <cell r="H215">
            <v>0</v>
          </cell>
          <cell r="I215">
            <v>6.1437499999999999E-2</v>
          </cell>
          <cell r="J215">
            <v>0</v>
          </cell>
          <cell r="K215">
            <v>0</v>
          </cell>
          <cell r="L215">
            <v>0</v>
          </cell>
          <cell r="M215">
            <v>100</v>
          </cell>
          <cell r="O215">
            <v>0</v>
          </cell>
          <cell r="Q215">
            <v>0</v>
          </cell>
          <cell r="R215">
            <v>0</v>
          </cell>
          <cell r="S215">
            <v>0</v>
          </cell>
          <cell r="T215">
            <v>0</v>
          </cell>
          <cell r="U215">
            <v>0</v>
          </cell>
          <cell r="V215">
            <v>6.1437514999500002E-2</v>
          </cell>
          <cell r="W215">
            <v>100.00002441424212</v>
          </cell>
          <cell r="X215" t="str">
            <v>Not Modelled</v>
          </cell>
          <cell r="Y215" t="str">
            <v>N/A</v>
          </cell>
          <cell r="AA215">
            <v>0</v>
          </cell>
          <cell r="AB215">
            <v>0</v>
          </cell>
          <cell r="AC215">
            <v>0</v>
          </cell>
          <cell r="AD215">
            <v>0</v>
          </cell>
          <cell r="AE215">
            <v>0</v>
          </cell>
          <cell r="AF215">
            <v>0</v>
          </cell>
          <cell r="AG215">
            <v>0</v>
          </cell>
          <cell r="AH215">
            <v>0</v>
          </cell>
          <cell r="AI215">
            <v>0</v>
          </cell>
          <cell r="AJ215">
            <v>0</v>
          </cell>
          <cell r="AK215">
            <v>0</v>
          </cell>
          <cell r="AM215">
            <v>0</v>
          </cell>
          <cell r="AN215">
            <v>0</v>
          </cell>
          <cell r="AO215">
            <v>0</v>
          </cell>
          <cell r="AP215">
            <v>0</v>
          </cell>
          <cell r="AQ215">
            <v>0</v>
          </cell>
          <cell r="AR215">
            <v>0</v>
          </cell>
          <cell r="AS215">
            <v>0</v>
          </cell>
          <cell r="AT215">
            <v>0</v>
          </cell>
          <cell r="AU215">
            <v>0</v>
          </cell>
          <cell r="AV215">
            <v>0</v>
          </cell>
          <cell r="AW215">
            <v>0</v>
          </cell>
        </row>
        <row r="216">
          <cell r="A216" t="str">
            <v>112704 / 101700/OO/2013/N1</v>
          </cell>
          <cell r="B216" t="str">
            <v>103 Queens Road Cheetham</v>
          </cell>
          <cell r="C216" t="str">
            <v>Residential</v>
          </cell>
          <cell r="D216" t="str">
            <v>Land Supply 2018</v>
          </cell>
          <cell r="E216">
            <v>7.5923500000000005E-2</v>
          </cell>
          <cell r="F216">
            <v>0</v>
          </cell>
          <cell r="G216">
            <v>0</v>
          </cell>
          <cell r="H216">
            <v>0</v>
          </cell>
          <cell r="I216">
            <v>7.5923500000000005E-2</v>
          </cell>
          <cell r="J216">
            <v>0</v>
          </cell>
          <cell r="K216">
            <v>0</v>
          </cell>
          <cell r="L216">
            <v>0</v>
          </cell>
          <cell r="M216">
            <v>100</v>
          </cell>
          <cell r="O216">
            <v>0</v>
          </cell>
          <cell r="Q216">
            <v>0</v>
          </cell>
          <cell r="R216">
            <v>0</v>
          </cell>
          <cell r="S216">
            <v>0</v>
          </cell>
          <cell r="T216">
            <v>0</v>
          </cell>
          <cell r="U216">
            <v>0</v>
          </cell>
          <cell r="V216">
            <v>0</v>
          </cell>
          <cell r="W216">
            <v>0</v>
          </cell>
          <cell r="X216" t="str">
            <v>Not Modelled</v>
          </cell>
          <cell r="Y216" t="str">
            <v>N/A</v>
          </cell>
          <cell r="AA216">
            <v>0</v>
          </cell>
          <cell r="AB216">
            <v>0</v>
          </cell>
          <cell r="AC216">
            <v>0</v>
          </cell>
          <cell r="AD216">
            <v>0</v>
          </cell>
          <cell r="AE216">
            <v>0</v>
          </cell>
          <cell r="AF216">
            <v>0</v>
          </cell>
          <cell r="AG216">
            <v>0</v>
          </cell>
          <cell r="AH216">
            <v>0</v>
          </cell>
          <cell r="AI216">
            <v>7.5923475002199994E-2</v>
          </cell>
          <cell r="AJ216">
            <v>0</v>
          </cell>
          <cell r="AK216">
            <v>0</v>
          </cell>
          <cell r="AM216">
            <v>0</v>
          </cell>
          <cell r="AN216">
            <v>0</v>
          </cell>
          <cell r="AO216">
            <v>0</v>
          </cell>
          <cell r="AP216">
            <v>0</v>
          </cell>
          <cell r="AQ216">
            <v>0</v>
          </cell>
          <cell r="AR216">
            <v>0</v>
          </cell>
          <cell r="AS216">
            <v>0</v>
          </cell>
          <cell r="AT216">
            <v>0</v>
          </cell>
          <cell r="AU216">
            <v>99.999967075016286</v>
          </cell>
          <cell r="AV216">
            <v>0</v>
          </cell>
          <cell r="AW216">
            <v>0</v>
          </cell>
        </row>
        <row r="217">
          <cell r="A217" t="str">
            <v>112727/FO/2016</v>
          </cell>
          <cell r="B217" t="str">
            <v>80 Grey Mare Lane</v>
          </cell>
          <cell r="C217" t="str">
            <v>Residential</v>
          </cell>
          <cell r="D217" t="str">
            <v>Land Supply 2018</v>
          </cell>
          <cell r="E217">
            <v>9.5327999999999996E-2</v>
          </cell>
          <cell r="F217">
            <v>0</v>
          </cell>
          <cell r="G217">
            <v>0</v>
          </cell>
          <cell r="H217">
            <v>0</v>
          </cell>
          <cell r="I217">
            <v>9.5327999999999996E-2</v>
          </cell>
          <cell r="J217">
            <v>0</v>
          </cell>
          <cell r="K217">
            <v>0</v>
          </cell>
          <cell r="L217">
            <v>0</v>
          </cell>
          <cell r="M217">
            <v>100</v>
          </cell>
          <cell r="O217">
            <v>0</v>
          </cell>
          <cell r="Q217">
            <v>0</v>
          </cell>
          <cell r="R217">
            <v>0</v>
          </cell>
          <cell r="S217">
            <v>0</v>
          </cell>
          <cell r="T217">
            <v>0</v>
          </cell>
          <cell r="U217">
            <v>0</v>
          </cell>
          <cell r="V217">
            <v>0</v>
          </cell>
          <cell r="W217">
            <v>0</v>
          </cell>
          <cell r="X217" t="str">
            <v>Not Modelled</v>
          </cell>
          <cell r="Y217" t="str">
            <v>N/A</v>
          </cell>
          <cell r="AA217">
            <v>0</v>
          </cell>
          <cell r="AB217">
            <v>0</v>
          </cell>
          <cell r="AC217">
            <v>0</v>
          </cell>
          <cell r="AD217">
            <v>0</v>
          </cell>
          <cell r="AE217">
            <v>0</v>
          </cell>
          <cell r="AF217">
            <v>0</v>
          </cell>
          <cell r="AG217">
            <v>0</v>
          </cell>
          <cell r="AH217">
            <v>0</v>
          </cell>
          <cell r="AI217">
            <v>0</v>
          </cell>
          <cell r="AJ217">
            <v>0</v>
          </cell>
          <cell r="AK217">
            <v>0</v>
          </cell>
          <cell r="AM217">
            <v>0</v>
          </cell>
          <cell r="AN217">
            <v>0</v>
          </cell>
          <cell r="AO217">
            <v>0</v>
          </cell>
          <cell r="AP217">
            <v>0</v>
          </cell>
          <cell r="AQ217">
            <v>0</v>
          </cell>
          <cell r="AR217">
            <v>0</v>
          </cell>
          <cell r="AS217">
            <v>0</v>
          </cell>
          <cell r="AT217">
            <v>0</v>
          </cell>
          <cell r="AU217">
            <v>0</v>
          </cell>
          <cell r="AV217">
            <v>0</v>
          </cell>
          <cell r="AW217">
            <v>0</v>
          </cell>
        </row>
        <row r="218">
          <cell r="A218" t="str">
            <v>113247/FU/2016</v>
          </cell>
          <cell r="B218" t="str">
            <v>Holy Trinity CE Primary School Capstan Street</v>
          </cell>
          <cell r="C218" t="str">
            <v>Residential</v>
          </cell>
          <cell r="D218" t="str">
            <v>Land Supply 2018</v>
          </cell>
          <cell r="E218">
            <v>4.3147600000000001E-2</v>
          </cell>
          <cell r="F218">
            <v>0</v>
          </cell>
          <cell r="G218">
            <v>0</v>
          </cell>
          <cell r="H218">
            <v>0</v>
          </cell>
          <cell r="I218">
            <v>4.3147600000000001E-2</v>
          </cell>
          <cell r="J218">
            <v>0</v>
          </cell>
          <cell r="K218">
            <v>0</v>
          </cell>
          <cell r="L218">
            <v>0</v>
          </cell>
          <cell r="M218">
            <v>100</v>
          </cell>
          <cell r="O218">
            <v>0</v>
          </cell>
          <cell r="Q218">
            <v>0</v>
          </cell>
          <cell r="R218">
            <v>0</v>
          </cell>
          <cell r="S218">
            <v>0</v>
          </cell>
          <cell r="T218">
            <v>0</v>
          </cell>
          <cell r="U218">
            <v>0</v>
          </cell>
          <cell r="V218">
            <v>0</v>
          </cell>
          <cell r="W218">
            <v>0</v>
          </cell>
          <cell r="X218" t="str">
            <v>Not Modelled</v>
          </cell>
          <cell r="Y218" t="str">
            <v>N/A</v>
          </cell>
          <cell r="AA218">
            <v>0</v>
          </cell>
          <cell r="AB218">
            <v>0</v>
          </cell>
          <cell r="AC218">
            <v>0</v>
          </cell>
          <cell r="AD218">
            <v>0</v>
          </cell>
          <cell r="AE218">
            <v>0</v>
          </cell>
          <cell r="AF218">
            <v>0</v>
          </cell>
          <cell r="AG218">
            <v>0</v>
          </cell>
          <cell r="AH218">
            <v>0</v>
          </cell>
          <cell r="AI218">
            <v>4.3147559999000003E-2</v>
          </cell>
          <cell r="AJ218">
            <v>0</v>
          </cell>
          <cell r="AK218">
            <v>0</v>
          </cell>
          <cell r="AM218">
            <v>0</v>
          </cell>
          <cell r="AN218">
            <v>0</v>
          </cell>
          <cell r="AO218">
            <v>0</v>
          </cell>
          <cell r="AP218">
            <v>0</v>
          </cell>
          <cell r="AQ218">
            <v>0</v>
          </cell>
          <cell r="AR218">
            <v>0</v>
          </cell>
          <cell r="AS218">
            <v>0</v>
          </cell>
          <cell r="AT218">
            <v>0</v>
          </cell>
          <cell r="AU218">
            <v>99.999907292642007</v>
          </cell>
          <cell r="AV218">
            <v>0</v>
          </cell>
          <cell r="AW218">
            <v>0</v>
          </cell>
        </row>
        <row r="219">
          <cell r="A219" t="str">
            <v>113265/FO/2016</v>
          </cell>
          <cell r="B219" t="str">
            <v>1 Grizebeck Close</v>
          </cell>
          <cell r="C219" t="str">
            <v>Residential</v>
          </cell>
          <cell r="D219" t="str">
            <v>Land Supply 2018</v>
          </cell>
          <cell r="E219">
            <v>2.7017699999999999E-2</v>
          </cell>
          <cell r="F219">
            <v>0</v>
          </cell>
          <cell r="G219">
            <v>0</v>
          </cell>
          <cell r="H219">
            <v>0</v>
          </cell>
          <cell r="I219">
            <v>2.7017699999999999E-2</v>
          </cell>
          <cell r="J219">
            <v>0</v>
          </cell>
          <cell r="K219">
            <v>0</v>
          </cell>
          <cell r="L219">
            <v>0</v>
          </cell>
          <cell r="M219">
            <v>100</v>
          </cell>
          <cell r="O219">
            <v>0</v>
          </cell>
          <cell r="Q219">
            <v>0</v>
          </cell>
          <cell r="R219">
            <v>0</v>
          </cell>
          <cell r="S219">
            <v>0</v>
          </cell>
          <cell r="T219">
            <v>0</v>
          </cell>
          <cell r="U219">
            <v>0</v>
          </cell>
          <cell r="V219">
            <v>0</v>
          </cell>
          <cell r="W219">
            <v>0</v>
          </cell>
          <cell r="X219" t="str">
            <v>Not Modelled</v>
          </cell>
          <cell r="Y219" t="str">
            <v>N/A</v>
          </cell>
          <cell r="AA219">
            <v>0</v>
          </cell>
          <cell r="AB219">
            <v>0</v>
          </cell>
          <cell r="AC219">
            <v>0</v>
          </cell>
          <cell r="AD219">
            <v>0</v>
          </cell>
          <cell r="AE219">
            <v>0</v>
          </cell>
          <cell r="AF219">
            <v>0</v>
          </cell>
          <cell r="AG219">
            <v>0</v>
          </cell>
          <cell r="AH219">
            <v>0</v>
          </cell>
          <cell r="AI219">
            <v>0</v>
          </cell>
          <cell r="AJ219">
            <v>0</v>
          </cell>
          <cell r="AK219">
            <v>0</v>
          </cell>
          <cell r="AM219">
            <v>0</v>
          </cell>
          <cell r="AN219">
            <v>0</v>
          </cell>
          <cell r="AO219">
            <v>0</v>
          </cell>
          <cell r="AP219">
            <v>0</v>
          </cell>
          <cell r="AQ219">
            <v>0</v>
          </cell>
          <cell r="AR219">
            <v>0</v>
          </cell>
          <cell r="AS219">
            <v>0</v>
          </cell>
          <cell r="AT219">
            <v>0</v>
          </cell>
          <cell r="AU219">
            <v>0</v>
          </cell>
          <cell r="AV219">
            <v>0</v>
          </cell>
          <cell r="AW219">
            <v>0</v>
          </cell>
        </row>
        <row r="220">
          <cell r="A220" t="str">
            <v>113345/FO/2016</v>
          </cell>
          <cell r="B220" t="str">
            <v>13 Kearsley Road, Crumpsall</v>
          </cell>
          <cell r="C220" t="str">
            <v>Residential</v>
          </cell>
          <cell r="D220" t="str">
            <v>Land Supply 2018</v>
          </cell>
          <cell r="E220">
            <v>5.8780399999999997E-2</v>
          </cell>
          <cell r="F220">
            <v>0</v>
          </cell>
          <cell r="G220">
            <v>0</v>
          </cell>
          <cell r="H220">
            <v>0</v>
          </cell>
          <cell r="I220">
            <v>5.8780399999999997E-2</v>
          </cell>
          <cell r="J220">
            <v>0</v>
          </cell>
          <cell r="K220">
            <v>0</v>
          </cell>
          <cell r="L220">
            <v>0</v>
          </cell>
          <cell r="M220">
            <v>100</v>
          </cell>
          <cell r="O220">
            <v>1.54506178573E-4</v>
          </cell>
          <cell r="Q220">
            <v>1.54506178573E-4</v>
          </cell>
          <cell r="R220">
            <v>0</v>
          </cell>
          <cell r="S220">
            <v>0.26285322756054741</v>
          </cell>
          <cell r="T220">
            <v>0.26285322756054741</v>
          </cell>
          <cell r="U220">
            <v>0</v>
          </cell>
          <cell r="V220">
            <v>0</v>
          </cell>
          <cell r="W220">
            <v>0</v>
          </cell>
          <cell r="X220" t="str">
            <v>Not Modelled</v>
          </cell>
          <cell r="Y220" t="str">
            <v>N/A</v>
          </cell>
          <cell r="AA220">
            <v>0</v>
          </cell>
          <cell r="AB220">
            <v>0</v>
          </cell>
          <cell r="AC220">
            <v>0</v>
          </cell>
          <cell r="AD220">
            <v>0</v>
          </cell>
          <cell r="AE220">
            <v>0</v>
          </cell>
          <cell r="AF220">
            <v>0</v>
          </cell>
          <cell r="AG220">
            <v>0</v>
          </cell>
          <cell r="AH220">
            <v>0</v>
          </cell>
          <cell r="AI220">
            <v>5.8780420000500003E-2</v>
          </cell>
          <cell r="AJ220">
            <v>0</v>
          </cell>
          <cell r="AK220">
            <v>0</v>
          </cell>
          <cell r="AM220">
            <v>0</v>
          </cell>
          <cell r="AN220">
            <v>0</v>
          </cell>
          <cell r="AO220">
            <v>0</v>
          </cell>
          <cell r="AP220">
            <v>0</v>
          </cell>
          <cell r="AQ220">
            <v>0</v>
          </cell>
          <cell r="AR220">
            <v>0</v>
          </cell>
          <cell r="AS220">
            <v>0</v>
          </cell>
          <cell r="AT220">
            <v>0</v>
          </cell>
          <cell r="AU220">
            <v>100.00003402579773</v>
          </cell>
          <cell r="AV220">
            <v>0</v>
          </cell>
          <cell r="AW220">
            <v>0</v>
          </cell>
        </row>
        <row r="221">
          <cell r="A221" t="str">
            <v>113422/OO/2016</v>
          </cell>
          <cell r="B221" t="str">
            <v>Land Between 91 &amp; 121 Factory Lane To The Rear Of 154-174 Waterloo Street</v>
          </cell>
          <cell r="C221" t="str">
            <v>Residential</v>
          </cell>
          <cell r="D221" t="str">
            <v>Land Supply 2018</v>
          </cell>
          <cell r="E221">
            <v>0.17271500000000001</v>
          </cell>
          <cell r="F221">
            <v>0</v>
          </cell>
          <cell r="G221">
            <v>0</v>
          </cell>
          <cell r="H221">
            <v>0</v>
          </cell>
          <cell r="I221">
            <v>0.17271500000000001</v>
          </cell>
          <cell r="J221">
            <v>0</v>
          </cell>
          <cell r="K221">
            <v>0</v>
          </cell>
          <cell r="L221">
            <v>0</v>
          </cell>
          <cell r="M221">
            <v>100</v>
          </cell>
          <cell r="O221">
            <v>1.35222E-4</v>
          </cell>
          <cell r="Q221">
            <v>0</v>
          </cell>
          <cell r="R221">
            <v>0</v>
          </cell>
          <cell r="S221">
            <v>7.8291983904119497E-2</v>
          </cell>
          <cell r="T221">
            <v>0</v>
          </cell>
          <cell r="U221">
            <v>0</v>
          </cell>
          <cell r="V221">
            <v>0.159367126799</v>
          </cell>
          <cell r="W221">
            <v>92.271734822684763</v>
          </cell>
          <cell r="X221" t="str">
            <v>Not Modelled</v>
          </cell>
          <cell r="Y221" t="str">
            <v>N/A</v>
          </cell>
          <cell r="AA221">
            <v>0</v>
          </cell>
          <cell r="AB221">
            <v>0</v>
          </cell>
          <cell r="AC221">
            <v>0</v>
          </cell>
          <cell r="AD221">
            <v>0</v>
          </cell>
          <cell r="AE221">
            <v>0</v>
          </cell>
          <cell r="AF221">
            <v>0</v>
          </cell>
          <cell r="AG221">
            <v>0</v>
          </cell>
          <cell r="AH221">
            <v>0</v>
          </cell>
          <cell r="AI221">
            <v>0.17271501999700001</v>
          </cell>
          <cell r="AJ221">
            <v>0</v>
          </cell>
          <cell r="AK221">
            <v>0</v>
          </cell>
          <cell r="AM221">
            <v>0</v>
          </cell>
          <cell r="AN221">
            <v>0</v>
          </cell>
          <cell r="AO221">
            <v>0</v>
          </cell>
          <cell r="AP221">
            <v>0</v>
          </cell>
          <cell r="AQ221">
            <v>0</v>
          </cell>
          <cell r="AR221">
            <v>0</v>
          </cell>
          <cell r="AS221">
            <v>0</v>
          </cell>
          <cell r="AT221">
            <v>0</v>
          </cell>
          <cell r="AU221">
            <v>100.00001157803318</v>
          </cell>
          <cell r="AV221">
            <v>0</v>
          </cell>
          <cell r="AW221">
            <v>0</v>
          </cell>
        </row>
        <row r="222">
          <cell r="A222" t="str">
            <v>113475/FO/2016</v>
          </cell>
          <cell r="B222" t="str">
            <v>Warp &amp; Weft (42-50 Thomas Street And 7 Kelvin Street)</v>
          </cell>
          <cell r="C222" t="str">
            <v>Residential</v>
          </cell>
          <cell r="D222" t="str">
            <v>Land Supply 2018</v>
          </cell>
          <cell r="E222">
            <v>4.9912499999999999E-2</v>
          </cell>
          <cell r="F222">
            <v>0</v>
          </cell>
          <cell r="G222">
            <v>0</v>
          </cell>
          <cell r="H222">
            <v>0</v>
          </cell>
          <cell r="I222">
            <v>4.9912499999999999E-2</v>
          </cell>
          <cell r="J222">
            <v>0</v>
          </cell>
          <cell r="K222">
            <v>0</v>
          </cell>
          <cell r="L222">
            <v>0</v>
          </cell>
          <cell r="M222">
            <v>100</v>
          </cell>
          <cell r="O222">
            <v>0</v>
          </cell>
          <cell r="Q222">
            <v>0</v>
          </cell>
          <cell r="R222">
            <v>0</v>
          </cell>
          <cell r="S222">
            <v>0</v>
          </cell>
          <cell r="T222">
            <v>0</v>
          </cell>
          <cell r="U222">
            <v>0</v>
          </cell>
          <cell r="V222">
            <v>0</v>
          </cell>
          <cell r="W222">
            <v>0</v>
          </cell>
          <cell r="X222" t="str">
            <v>Not Modelled</v>
          </cell>
          <cell r="Y222" t="str">
            <v>N/A</v>
          </cell>
          <cell r="AA222">
            <v>0</v>
          </cell>
          <cell r="AB222">
            <v>0</v>
          </cell>
          <cell r="AC222">
            <v>0</v>
          </cell>
          <cell r="AD222">
            <v>0</v>
          </cell>
          <cell r="AE222">
            <v>0</v>
          </cell>
          <cell r="AF222">
            <v>0</v>
          </cell>
          <cell r="AG222">
            <v>0</v>
          </cell>
          <cell r="AH222">
            <v>0</v>
          </cell>
          <cell r="AI222">
            <v>0</v>
          </cell>
          <cell r="AJ222">
            <v>0</v>
          </cell>
          <cell r="AK222">
            <v>0</v>
          </cell>
          <cell r="AM222">
            <v>0</v>
          </cell>
          <cell r="AN222">
            <v>0</v>
          </cell>
          <cell r="AO222">
            <v>0</v>
          </cell>
          <cell r="AP222">
            <v>0</v>
          </cell>
          <cell r="AQ222">
            <v>0</v>
          </cell>
          <cell r="AR222">
            <v>0</v>
          </cell>
          <cell r="AS222">
            <v>0</v>
          </cell>
          <cell r="AT222">
            <v>0</v>
          </cell>
          <cell r="AU222">
            <v>0</v>
          </cell>
          <cell r="AV222">
            <v>0</v>
          </cell>
          <cell r="AW222">
            <v>0</v>
          </cell>
        </row>
        <row r="223">
          <cell r="A223" t="str">
            <v>113511/P3OPA/2016</v>
          </cell>
          <cell r="B223" t="str">
            <v>First and second floors, 567 Barlow Moor Road, Chorlton</v>
          </cell>
          <cell r="C223" t="str">
            <v>Residential</v>
          </cell>
          <cell r="D223" t="str">
            <v>Land Supply 2018</v>
          </cell>
          <cell r="E223">
            <v>1.6893700000000001E-2</v>
          </cell>
          <cell r="F223">
            <v>0</v>
          </cell>
          <cell r="G223">
            <v>0</v>
          </cell>
          <cell r="H223">
            <v>0</v>
          </cell>
          <cell r="I223">
            <v>1.6893700000000001E-2</v>
          </cell>
          <cell r="J223">
            <v>0</v>
          </cell>
          <cell r="K223">
            <v>0</v>
          </cell>
          <cell r="L223">
            <v>0</v>
          </cell>
          <cell r="M223">
            <v>100</v>
          </cell>
          <cell r="O223">
            <v>4.7762400000000002E-3</v>
          </cell>
          <cell r="Q223">
            <v>0</v>
          </cell>
          <cell r="R223">
            <v>0</v>
          </cell>
          <cell r="S223">
            <v>28.272314531452551</v>
          </cell>
          <cell r="T223">
            <v>0</v>
          </cell>
          <cell r="U223">
            <v>0</v>
          </cell>
          <cell r="V223">
            <v>1.68937199981E-2</v>
          </cell>
          <cell r="W223">
            <v>100.00011837608102</v>
          </cell>
          <cell r="X223" t="str">
            <v>Not Modelled</v>
          </cell>
          <cell r="Y223" t="str">
            <v>N/A</v>
          </cell>
          <cell r="AA223">
            <v>0</v>
          </cell>
          <cell r="AB223">
            <v>0</v>
          </cell>
          <cell r="AC223">
            <v>0</v>
          </cell>
          <cell r="AD223">
            <v>0</v>
          </cell>
          <cell r="AE223">
            <v>0</v>
          </cell>
          <cell r="AF223">
            <v>0</v>
          </cell>
          <cell r="AG223">
            <v>0</v>
          </cell>
          <cell r="AH223">
            <v>0</v>
          </cell>
          <cell r="AI223">
            <v>0</v>
          </cell>
          <cell r="AJ223">
            <v>0</v>
          </cell>
          <cell r="AK223">
            <v>0</v>
          </cell>
          <cell r="AM223">
            <v>0</v>
          </cell>
          <cell r="AN223">
            <v>0</v>
          </cell>
          <cell r="AO223">
            <v>0</v>
          </cell>
          <cell r="AP223">
            <v>0</v>
          </cell>
          <cell r="AQ223">
            <v>0</v>
          </cell>
          <cell r="AR223">
            <v>0</v>
          </cell>
          <cell r="AS223">
            <v>0</v>
          </cell>
          <cell r="AT223">
            <v>0</v>
          </cell>
          <cell r="AU223">
            <v>0</v>
          </cell>
          <cell r="AV223">
            <v>0</v>
          </cell>
          <cell r="AW223">
            <v>0</v>
          </cell>
        </row>
        <row r="224">
          <cell r="A224" t="str">
            <v>113558/FO/2016</v>
          </cell>
          <cell r="B224" t="str">
            <v>Side Gaden Of 2 Meadow Croft Off Sharrington Drive, Brooklands</v>
          </cell>
          <cell r="C224" t="str">
            <v>Residential</v>
          </cell>
          <cell r="D224" t="str">
            <v>Land Supply 2018</v>
          </cell>
          <cell r="E224">
            <v>2.42115E-2</v>
          </cell>
          <cell r="F224">
            <v>0</v>
          </cell>
          <cell r="G224">
            <v>0</v>
          </cell>
          <cell r="H224">
            <v>0</v>
          </cell>
          <cell r="I224">
            <v>2.42115E-2</v>
          </cell>
          <cell r="J224">
            <v>0</v>
          </cell>
          <cell r="K224">
            <v>0</v>
          </cell>
          <cell r="L224">
            <v>0</v>
          </cell>
          <cell r="M224">
            <v>100</v>
          </cell>
          <cell r="O224">
            <v>0</v>
          </cell>
          <cell r="Q224">
            <v>0</v>
          </cell>
          <cell r="R224">
            <v>0</v>
          </cell>
          <cell r="S224">
            <v>0</v>
          </cell>
          <cell r="T224">
            <v>0</v>
          </cell>
          <cell r="U224">
            <v>0</v>
          </cell>
          <cell r="V224">
            <v>0</v>
          </cell>
          <cell r="W224">
            <v>0</v>
          </cell>
          <cell r="X224" t="str">
            <v>Not Modelled</v>
          </cell>
          <cell r="Y224" t="str">
            <v>N/A</v>
          </cell>
          <cell r="AA224">
            <v>0</v>
          </cell>
          <cell r="AB224">
            <v>0</v>
          </cell>
          <cell r="AC224">
            <v>0</v>
          </cell>
          <cell r="AD224">
            <v>0</v>
          </cell>
          <cell r="AE224">
            <v>0</v>
          </cell>
          <cell r="AF224">
            <v>0</v>
          </cell>
          <cell r="AG224">
            <v>0</v>
          </cell>
          <cell r="AH224">
            <v>0</v>
          </cell>
          <cell r="AI224">
            <v>0</v>
          </cell>
          <cell r="AJ224">
            <v>0</v>
          </cell>
          <cell r="AK224">
            <v>0</v>
          </cell>
          <cell r="AM224">
            <v>0</v>
          </cell>
          <cell r="AN224">
            <v>0</v>
          </cell>
          <cell r="AO224">
            <v>0</v>
          </cell>
          <cell r="AP224">
            <v>0</v>
          </cell>
          <cell r="AQ224">
            <v>0</v>
          </cell>
          <cell r="AR224">
            <v>0</v>
          </cell>
          <cell r="AS224">
            <v>0</v>
          </cell>
          <cell r="AT224">
            <v>0</v>
          </cell>
          <cell r="AU224">
            <v>0</v>
          </cell>
          <cell r="AV224">
            <v>0</v>
          </cell>
          <cell r="AW224">
            <v>0</v>
          </cell>
        </row>
        <row r="225">
          <cell r="A225" t="str">
            <v>113561/FU/2016</v>
          </cell>
          <cell r="B225" t="str">
            <v>Lily Lane Primary School Kenyon Lane</v>
          </cell>
          <cell r="C225" t="str">
            <v>Residential</v>
          </cell>
          <cell r="D225" t="str">
            <v>Land Supply 2018</v>
          </cell>
          <cell r="E225">
            <v>1.71971E-2</v>
          </cell>
          <cell r="F225">
            <v>0</v>
          </cell>
          <cell r="G225">
            <v>0</v>
          </cell>
          <cell r="H225">
            <v>0</v>
          </cell>
          <cell r="I225">
            <v>1.71971E-2</v>
          </cell>
          <cell r="J225">
            <v>0</v>
          </cell>
          <cell r="K225">
            <v>0</v>
          </cell>
          <cell r="L225">
            <v>0</v>
          </cell>
          <cell r="M225">
            <v>100</v>
          </cell>
          <cell r="O225">
            <v>0</v>
          </cell>
          <cell r="Q225">
            <v>0</v>
          </cell>
          <cell r="R225">
            <v>0</v>
          </cell>
          <cell r="S225">
            <v>0</v>
          </cell>
          <cell r="T225">
            <v>0</v>
          </cell>
          <cell r="U225">
            <v>0</v>
          </cell>
          <cell r="V225">
            <v>0</v>
          </cell>
          <cell r="W225">
            <v>0</v>
          </cell>
          <cell r="X225" t="str">
            <v>Not Modelled</v>
          </cell>
          <cell r="Y225" t="str">
            <v>N/A</v>
          </cell>
          <cell r="AA225">
            <v>0</v>
          </cell>
          <cell r="AB225">
            <v>0</v>
          </cell>
          <cell r="AC225">
            <v>0</v>
          </cell>
          <cell r="AD225">
            <v>0</v>
          </cell>
          <cell r="AE225">
            <v>0</v>
          </cell>
          <cell r="AF225">
            <v>0</v>
          </cell>
          <cell r="AG225">
            <v>0</v>
          </cell>
          <cell r="AH225">
            <v>0</v>
          </cell>
          <cell r="AI225">
            <v>1.71971199997E-2</v>
          </cell>
          <cell r="AJ225">
            <v>0</v>
          </cell>
          <cell r="AK225">
            <v>0</v>
          </cell>
          <cell r="AM225">
            <v>0</v>
          </cell>
          <cell r="AN225">
            <v>0</v>
          </cell>
          <cell r="AO225">
            <v>0</v>
          </cell>
          <cell r="AP225">
            <v>0</v>
          </cell>
          <cell r="AQ225">
            <v>0</v>
          </cell>
          <cell r="AR225">
            <v>0</v>
          </cell>
          <cell r="AS225">
            <v>0</v>
          </cell>
          <cell r="AT225">
            <v>0</v>
          </cell>
          <cell r="AU225">
            <v>100.0001162969338</v>
          </cell>
          <cell r="AV225">
            <v>0</v>
          </cell>
          <cell r="AW225">
            <v>0</v>
          </cell>
        </row>
        <row r="226">
          <cell r="A226" t="str">
            <v>113589/FO/2016</v>
          </cell>
          <cell r="B226" t="str">
            <v>38-46 King Street And 23, 25 And 35 South King Street</v>
          </cell>
          <cell r="C226" t="str">
            <v>Residential</v>
          </cell>
          <cell r="D226" t="str">
            <v>Land Supply 2018</v>
          </cell>
          <cell r="E226">
            <v>5.1886399999999999E-2</v>
          </cell>
          <cell r="F226">
            <v>0</v>
          </cell>
          <cell r="G226">
            <v>0</v>
          </cell>
          <cell r="H226">
            <v>0</v>
          </cell>
          <cell r="I226">
            <v>5.1886399999999999E-2</v>
          </cell>
          <cell r="J226">
            <v>0</v>
          </cell>
          <cell r="K226">
            <v>0</v>
          </cell>
          <cell r="L226">
            <v>0</v>
          </cell>
          <cell r="M226">
            <v>100</v>
          </cell>
          <cell r="O226">
            <v>0</v>
          </cell>
          <cell r="Q226">
            <v>0</v>
          </cell>
          <cell r="R226">
            <v>0</v>
          </cell>
          <cell r="S226">
            <v>0</v>
          </cell>
          <cell r="T226">
            <v>0</v>
          </cell>
          <cell r="U226">
            <v>0</v>
          </cell>
          <cell r="V226">
            <v>0</v>
          </cell>
          <cell r="W226">
            <v>0</v>
          </cell>
          <cell r="X226" t="str">
            <v>Not Modelled</v>
          </cell>
          <cell r="Y226" t="str">
            <v>N/A</v>
          </cell>
          <cell r="AA226">
            <v>0</v>
          </cell>
          <cell r="AB226">
            <v>0</v>
          </cell>
          <cell r="AC226">
            <v>0</v>
          </cell>
          <cell r="AD226">
            <v>0</v>
          </cell>
          <cell r="AE226">
            <v>0</v>
          </cell>
          <cell r="AF226">
            <v>0</v>
          </cell>
          <cell r="AG226">
            <v>0</v>
          </cell>
          <cell r="AH226">
            <v>0</v>
          </cell>
          <cell r="AI226">
            <v>0</v>
          </cell>
          <cell r="AJ226">
            <v>0</v>
          </cell>
          <cell r="AK226">
            <v>0</v>
          </cell>
          <cell r="AM226">
            <v>0</v>
          </cell>
          <cell r="AN226">
            <v>0</v>
          </cell>
          <cell r="AO226">
            <v>0</v>
          </cell>
          <cell r="AP226">
            <v>0</v>
          </cell>
          <cell r="AQ226">
            <v>0</v>
          </cell>
          <cell r="AR226">
            <v>0</v>
          </cell>
          <cell r="AS226">
            <v>0</v>
          </cell>
          <cell r="AT226">
            <v>0</v>
          </cell>
          <cell r="AU226">
            <v>0</v>
          </cell>
          <cell r="AV226">
            <v>0</v>
          </cell>
          <cell r="AW226">
            <v>0</v>
          </cell>
        </row>
        <row r="227">
          <cell r="A227" t="str">
            <v>113669/FO/2016</v>
          </cell>
          <cell r="B227" t="str">
            <v>Land To The Side Of 27 Willaston Close, Chorlton</v>
          </cell>
          <cell r="C227" t="str">
            <v>Residential</v>
          </cell>
          <cell r="D227" t="str">
            <v>Land Supply 2018</v>
          </cell>
          <cell r="E227">
            <v>4.1827400000000001E-2</v>
          </cell>
          <cell r="F227">
            <v>4.2441544039699998E-3</v>
          </cell>
          <cell r="G227">
            <v>6.8455789075900003E-3</v>
          </cell>
          <cell r="H227">
            <v>0</v>
          </cell>
          <cell r="I227">
            <v>3.0737666688440003E-2</v>
          </cell>
          <cell r="J227">
            <v>10.146828165197931</v>
          </cell>
          <cell r="K227">
            <v>16.366254913262598</v>
          </cell>
          <cell r="L227">
            <v>0</v>
          </cell>
          <cell r="M227">
            <v>73.486916921539475</v>
          </cell>
          <cell r="O227">
            <v>4.9852422001300002E-3</v>
          </cell>
          <cell r="Q227">
            <v>3.77817220013E-3</v>
          </cell>
          <cell r="R227">
            <v>0</v>
          </cell>
          <cell r="S227">
            <v>11.918604073239074</v>
          </cell>
          <cell r="T227">
            <v>9.0327684726518971</v>
          </cell>
          <cell r="U227">
            <v>0</v>
          </cell>
          <cell r="V227">
            <v>0</v>
          </cell>
          <cell r="W227">
            <v>0</v>
          </cell>
          <cell r="X227" t="str">
            <v>Not Modelled</v>
          </cell>
          <cell r="Y227" t="str">
            <v>N/A</v>
          </cell>
          <cell r="AA227">
            <v>0</v>
          </cell>
          <cell r="AB227">
            <v>0</v>
          </cell>
          <cell r="AC227">
            <v>0</v>
          </cell>
          <cell r="AD227">
            <v>0</v>
          </cell>
          <cell r="AE227">
            <v>0</v>
          </cell>
          <cell r="AF227">
            <v>0</v>
          </cell>
          <cell r="AG227">
            <v>0</v>
          </cell>
          <cell r="AH227">
            <v>0</v>
          </cell>
          <cell r="AI227">
            <v>0</v>
          </cell>
          <cell r="AJ227">
            <v>0</v>
          </cell>
          <cell r="AK227">
            <v>0</v>
          </cell>
          <cell r="AM227">
            <v>0</v>
          </cell>
          <cell r="AN227">
            <v>0</v>
          </cell>
          <cell r="AO227">
            <v>0</v>
          </cell>
          <cell r="AP227">
            <v>0</v>
          </cell>
          <cell r="AQ227">
            <v>0</v>
          </cell>
          <cell r="AR227">
            <v>0</v>
          </cell>
          <cell r="AS227">
            <v>0</v>
          </cell>
          <cell r="AT227">
            <v>0</v>
          </cell>
          <cell r="AU227">
            <v>0</v>
          </cell>
          <cell r="AV227">
            <v>0</v>
          </cell>
          <cell r="AW227">
            <v>0</v>
          </cell>
        </row>
        <row r="228">
          <cell r="A228" t="str">
            <v>113670/FO/2016</v>
          </cell>
          <cell r="B228" t="str">
            <v>19 St John Street</v>
          </cell>
          <cell r="C228" t="str">
            <v>Residential</v>
          </cell>
          <cell r="D228" t="str">
            <v>Land Supply 2018</v>
          </cell>
          <cell r="E228">
            <v>2.4592599999999999E-2</v>
          </cell>
          <cell r="F228">
            <v>0</v>
          </cell>
          <cell r="G228">
            <v>0</v>
          </cell>
          <cell r="H228">
            <v>0</v>
          </cell>
          <cell r="I228">
            <v>2.4592599999999999E-2</v>
          </cell>
          <cell r="J228">
            <v>0</v>
          </cell>
          <cell r="K228">
            <v>0</v>
          </cell>
          <cell r="L228">
            <v>0</v>
          </cell>
          <cell r="M228">
            <v>100</v>
          </cell>
          <cell r="O228">
            <v>6.9286899999999996E-5</v>
          </cell>
          <cell r="Q228">
            <v>0</v>
          </cell>
          <cell r="R228">
            <v>0</v>
          </cell>
          <cell r="S228">
            <v>0.28173881574132054</v>
          </cell>
          <cell r="T228">
            <v>0</v>
          </cell>
          <cell r="U228">
            <v>0</v>
          </cell>
          <cell r="V228">
            <v>0</v>
          </cell>
          <cell r="W228">
            <v>0</v>
          </cell>
          <cell r="X228" t="str">
            <v>Not Modelled</v>
          </cell>
          <cell r="Y228" t="str">
            <v>N/A</v>
          </cell>
          <cell r="AA228">
            <v>0</v>
          </cell>
          <cell r="AB228">
            <v>0</v>
          </cell>
          <cell r="AC228">
            <v>0</v>
          </cell>
          <cell r="AD228">
            <v>0</v>
          </cell>
          <cell r="AE228">
            <v>0</v>
          </cell>
          <cell r="AF228">
            <v>0</v>
          </cell>
          <cell r="AG228">
            <v>0</v>
          </cell>
          <cell r="AH228">
            <v>0</v>
          </cell>
          <cell r="AI228">
            <v>0</v>
          </cell>
          <cell r="AJ228">
            <v>0</v>
          </cell>
          <cell r="AK228">
            <v>0</v>
          </cell>
          <cell r="AM228">
            <v>0</v>
          </cell>
          <cell r="AN228">
            <v>0</v>
          </cell>
          <cell r="AO228">
            <v>0</v>
          </cell>
          <cell r="AP228">
            <v>0</v>
          </cell>
          <cell r="AQ228">
            <v>0</v>
          </cell>
          <cell r="AR228">
            <v>0</v>
          </cell>
          <cell r="AS228">
            <v>0</v>
          </cell>
          <cell r="AT228">
            <v>0</v>
          </cell>
          <cell r="AU228">
            <v>0</v>
          </cell>
          <cell r="AV228">
            <v>0</v>
          </cell>
          <cell r="AW228">
            <v>0</v>
          </cell>
        </row>
        <row r="229">
          <cell r="A229" t="str">
            <v>113713/FO/2016</v>
          </cell>
          <cell r="B229" t="str">
            <v>Red Lion Street / 2 Union Street Manchester M4 1PT</v>
          </cell>
          <cell r="C229" t="str">
            <v>Offices</v>
          </cell>
          <cell r="D229" t="str">
            <v>Land Supply 2018</v>
          </cell>
          <cell r="E229">
            <v>5.79946E-2</v>
          </cell>
          <cell r="F229">
            <v>0</v>
          </cell>
          <cell r="G229">
            <v>0</v>
          </cell>
          <cell r="H229">
            <v>0</v>
          </cell>
          <cell r="I229">
            <v>5.79946E-2</v>
          </cell>
          <cell r="J229">
            <v>0</v>
          </cell>
          <cell r="K229">
            <v>0</v>
          </cell>
          <cell r="L229">
            <v>0</v>
          </cell>
          <cell r="M229">
            <v>100</v>
          </cell>
          <cell r="O229">
            <v>0</v>
          </cell>
          <cell r="Q229">
            <v>0</v>
          </cell>
          <cell r="R229">
            <v>0</v>
          </cell>
          <cell r="S229">
            <v>0</v>
          </cell>
          <cell r="T229">
            <v>0</v>
          </cell>
          <cell r="U229">
            <v>0</v>
          </cell>
          <cell r="V229">
            <v>0</v>
          </cell>
          <cell r="W229">
            <v>0</v>
          </cell>
          <cell r="X229" t="str">
            <v>Not Modelled</v>
          </cell>
          <cell r="Y229" t="str">
            <v>N/A</v>
          </cell>
          <cell r="AA229">
            <v>0</v>
          </cell>
          <cell r="AB229">
            <v>0</v>
          </cell>
          <cell r="AC229">
            <v>0</v>
          </cell>
          <cell r="AD229">
            <v>0</v>
          </cell>
          <cell r="AE229">
            <v>0</v>
          </cell>
          <cell r="AF229">
            <v>0</v>
          </cell>
          <cell r="AG229">
            <v>0</v>
          </cell>
          <cell r="AH229">
            <v>0</v>
          </cell>
          <cell r="AI229">
            <v>0</v>
          </cell>
          <cell r="AJ229">
            <v>0</v>
          </cell>
          <cell r="AK229">
            <v>0</v>
          </cell>
          <cell r="AM229">
            <v>0</v>
          </cell>
          <cell r="AN229">
            <v>0</v>
          </cell>
          <cell r="AO229">
            <v>0</v>
          </cell>
          <cell r="AP229">
            <v>0</v>
          </cell>
          <cell r="AQ229">
            <v>0</v>
          </cell>
          <cell r="AR229">
            <v>0</v>
          </cell>
          <cell r="AS229">
            <v>0</v>
          </cell>
          <cell r="AT229">
            <v>0</v>
          </cell>
          <cell r="AU229">
            <v>0</v>
          </cell>
          <cell r="AV229">
            <v>0</v>
          </cell>
          <cell r="AW229">
            <v>0</v>
          </cell>
        </row>
        <row r="230">
          <cell r="A230" t="str">
            <v>113836/FO/2016</v>
          </cell>
          <cell r="B230" t="str">
            <v>Land Bounded By Amberley Drive, Boncarn Drive, Wastdale Road And Frensham Walk</v>
          </cell>
          <cell r="C230" t="str">
            <v>Residential</v>
          </cell>
          <cell r="D230" t="str">
            <v>Land Supply 2018</v>
          </cell>
          <cell r="E230">
            <v>0.90683800000000003</v>
          </cell>
          <cell r="F230">
            <v>0</v>
          </cell>
          <cell r="G230">
            <v>0</v>
          </cell>
          <cell r="H230">
            <v>0</v>
          </cell>
          <cell r="I230">
            <v>0.90683800000000003</v>
          </cell>
          <cell r="J230">
            <v>0</v>
          </cell>
          <cell r="K230">
            <v>0</v>
          </cell>
          <cell r="L230">
            <v>0</v>
          </cell>
          <cell r="M230">
            <v>100</v>
          </cell>
          <cell r="O230">
            <v>3.1600000000000003E-2</v>
          </cell>
          <cell r="Q230">
            <v>0</v>
          </cell>
          <cell r="R230">
            <v>0</v>
          </cell>
          <cell r="S230">
            <v>3.4846356240034058</v>
          </cell>
          <cell r="T230">
            <v>0</v>
          </cell>
          <cell r="U230">
            <v>0</v>
          </cell>
          <cell r="V230">
            <v>0</v>
          </cell>
          <cell r="W230">
            <v>0</v>
          </cell>
          <cell r="X230" t="str">
            <v>Not Modelled</v>
          </cell>
          <cell r="Y230" t="str">
            <v>N/A</v>
          </cell>
          <cell r="AA230">
            <v>0</v>
          </cell>
          <cell r="AB230">
            <v>0</v>
          </cell>
          <cell r="AC230">
            <v>0</v>
          </cell>
          <cell r="AD230">
            <v>0</v>
          </cell>
          <cell r="AE230">
            <v>0</v>
          </cell>
          <cell r="AF230">
            <v>0</v>
          </cell>
          <cell r="AG230">
            <v>0</v>
          </cell>
          <cell r="AH230">
            <v>0</v>
          </cell>
          <cell r="AI230">
            <v>0</v>
          </cell>
          <cell r="AJ230">
            <v>0</v>
          </cell>
          <cell r="AK230">
            <v>0</v>
          </cell>
          <cell r="AM230">
            <v>0</v>
          </cell>
          <cell r="AN230">
            <v>0</v>
          </cell>
          <cell r="AO230">
            <v>0</v>
          </cell>
          <cell r="AP230">
            <v>0</v>
          </cell>
          <cell r="AQ230">
            <v>0</v>
          </cell>
          <cell r="AR230">
            <v>0</v>
          </cell>
          <cell r="AS230">
            <v>0</v>
          </cell>
          <cell r="AT230">
            <v>0</v>
          </cell>
          <cell r="AU230">
            <v>0</v>
          </cell>
          <cell r="AV230">
            <v>0</v>
          </cell>
          <cell r="AW230">
            <v>0</v>
          </cell>
        </row>
        <row r="231">
          <cell r="A231" t="str">
            <v>113858/FO/2016</v>
          </cell>
          <cell r="B231" t="str">
            <v>120 - 122 Grosvenor Street</v>
          </cell>
          <cell r="C231" t="str">
            <v>Residential</v>
          </cell>
          <cell r="D231" t="str">
            <v>Land Supply 2018</v>
          </cell>
          <cell r="E231">
            <v>4.6912500000000003E-2</v>
          </cell>
          <cell r="F231">
            <v>0</v>
          </cell>
          <cell r="G231">
            <v>0</v>
          </cell>
          <cell r="H231">
            <v>4.69124549988E-2</v>
          </cell>
          <cell r="I231">
            <v>4.5001200002503516E-8</v>
          </cell>
          <cell r="J231">
            <v>0</v>
          </cell>
          <cell r="K231">
            <v>0</v>
          </cell>
          <cell r="L231">
            <v>99.999904074180648</v>
          </cell>
          <cell r="M231">
            <v>9.5925819349860949E-5</v>
          </cell>
          <cell r="O231">
            <v>2.8127699999999998E-5</v>
          </cell>
          <cell r="Q231">
            <v>0</v>
          </cell>
          <cell r="R231">
            <v>0</v>
          </cell>
          <cell r="S231">
            <v>5.9957793764988006E-2</v>
          </cell>
          <cell r="T231">
            <v>0</v>
          </cell>
          <cell r="U231">
            <v>0</v>
          </cell>
          <cell r="V231">
            <v>4.69124549988E-2</v>
          </cell>
          <cell r="W231">
            <v>99.999904074180648</v>
          </cell>
          <cell r="X231">
            <v>2.36836486204E-2</v>
          </cell>
          <cell r="Y231">
            <v>50.484729273434581</v>
          </cell>
          <cell r="AA231">
            <v>0</v>
          </cell>
          <cell r="AB231">
            <v>0</v>
          </cell>
          <cell r="AC231">
            <v>0</v>
          </cell>
          <cell r="AD231">
            <v>0</v>
          </cell>
          <cell r="AE231">
            <v>0</v>
          </cell>
          <cell r="AF231">
            <v>0</v>
          </cell>
          <cell r="AG231">
            <v>0</v>
          </cell>
          <cell r="AH231">
            <v>0</v>
          </cell>
          <cell r="AI231">
            <v>4.69124549988E-2</v>
          </cell>
          <cell r="AJ231">
            <v>0</v>
          </cell>
          <cell r="AK231">
            <v>0</v>
          </cell>
          <cell r="AM231">
            <v>0</v>
          </cell>
          <cell r="AN231">
            <v>0</v>
          </cell>
          <cell r="AO231">
            <v>0</v>
          </cell>
          <cell r="AP231">
            <v>0</v>
          </cell>
          <cell r="AQ231">
            <v>0</v>
          </cell>
          <cell r="AR231">
            <v>0</v>
          </cell>
          <cell r="AS231">
            <v>0</v>
          </cell>
          <cell r="AT231">
            <v>0</v>
          </cell>
          <cell r="AU231">
            <v>99.999904074180648</v>
          </cell>
          <cell r="AV231">
            <v>0</v>
          </cell>
          <cell r="AW231">
            <v>0</v>
          </cell>
        </row>
        <row r="232">
          <cell r="A232" t="str">
            <v>113894/P3OPA/2016</v>
          </cell>
          <cell r="B232" t="str">
            <v>1-5 Swan Street</v>
          </cell>
          <cell r="C232" t="str">
            <v>Residential</v>
          </cell>
          <cell r="D232" t="str">
            <v>Land Supply 2018</v>
          </cell>
          <cell r="E232">
            <v>1.9185799999999999E-2</v>
          </cell>
          <cell r="F232">
            <v>0</v>
          </cell>
          <cell r="G232">
            <v>0</v>
          </cell>
          <cell r="H232">
            <v>0</v>
          </cell>
          <cell r="I232">
            <v>1.9185799999999999E-2</v>
          </cell>
          <cell r="J232">
            <v>0</v>
          </cell>
          <cell r="K232">
            <v>0</v>
          </cell>
          <cell r="L232">
            <v>0</v>
          </cell>
          <cell r="M232">
            <v>100</v>
          </cell>
          <cell r="O232">
            <v>0</v>
          </cell>
          <cell r="Q232">
            <v>0</v>
          </cell>
          <cell r="R232">
            <v>0</v>
          </cell>
          <cell r="S232">
            <v>0</v>
          </cell>
          <cell r="T232">
            <v>0</v>
          </cell>
          <cell r="U232">
            <v>0</v>
          </cell>
          <cell r="V232">
            <v>0</v>
          </cell>
          <cell r="W232">
            <v>0</v>
          </cell>
          <cell r="X232" t="str">
            <v>Not Modelled</v>
          </cell>
          <cell r="Y232" t="str">
            <v>N/A</v>
          </cell>
          <cell r="AA232">
            <v>0</v>
          </cell>
          <cell r="AB232">
            <v>0</v>
          </cell>
          <cell r="AC232">
            <v>0</v>
          </cell>
          <cell r="AD232">
            <v>0</v>
          </cell>
          <cell r="AE232">
            <v>0</v>
          </cell>
          <cell r="AF232">
            <v>0</v>
          </cell>
          <cell r="AG232">
            <v>0</v>
          </cell>
          <cell r="AH232">
            <v>0</v>
          </cell>
          <cell r="AI232">
            <v>0</v>
          </cell>
          <cell r="AJ232">
            <v>0</v>
          </cell>
          <cell r="AK232">
            <v>0</v>
          </cell>
          <cell r="AM232">
            <v>0</v>
          </cell>
          <cell r="AN232">
            <v>0</v>
          </cell>
          <cell r="AO232">
            <v>0</v>
          </cell>
          <cell r="AP232">
            <v>0</v>
          </cell>
          <cell r="AQ232">
            <v>0</v>
          </cell>
          <cell r="AR232">
            <v>0</v>
          </cell>
          <cell r="AS232">
            <v>0</v>
          </cell>
          <cell r="AT232">
            <v>0</v>
          </cell>
          <cell r="AU232">
            <v>0</v>
          </cell>
          <cell r="AV232">
            <v>0</v>
          </cell>
          <cell r="AW232">
            <v>0</v>
          </cell>
        </row>
        <row r="233">
          <cell r="A233" t="str">
            <v>113906/P3OPA/2016</v>
          </cell>
          <cell r="B233" t="str">
            <v>Mauldeth House Nell Lane Chorlton</v>
          </cell>
          <cell r="C233" t="str">
            <v>Residential</v>
          </cell>
          <cell r="D233" t="str">
            <v>Land Supply 2018</v>
          </cell>
          <cell r="E233">
            <v>0.48702200000000001</v>
          </cell>
          <cell r="F233">
            <v>0</v>
          </cell>
          <cell r="G233">
            <v>0</v>
          </cell>
          <cell r="H233">
            <v>0</v>
          </cell>
          <cell r="I233">
            <v>0.48702200000000001</v>
          </cell>
          <cell r="J233">
            <v>0</v>
          </cell>
          <cell r="K233">
            <v>0</v>
          </cell>
          <cell r="L233">
            <v>0</v>
          </cell>
          <cell r="M233">
            <v>100</v>
          </cell>
          <cell r="O233">
            <v>3.0541390466008001E-2</v>
          </cell>
          <cell r="Q233">
            <v>3.0316904660080001E-3</v>
          </cell>
          <cell r="R233">
            <v>7.6663289204799998E-4</v>
          </cell>
          <cell r="S233">
            <v>6.2710494527984357</v>
          </cell>
          <cell r="T233">
            <v>0.62249558870194777</v>
          </cell>
          <cell r="U233">
            <v>0.15741237398885471</v>
          </cell>
          <cell r="V233">
            <v>0</v>
          </cell>
          <cell r="W233">
            <v>0</v>
          </cell>
          <cell r="X233" t="str">
            <v>Not Modelled</v>
          </cell>
          <cell r="Y233" t="str">
            <v>N/A</v>
          </cell>
          <cell r="AA233">
            <v>0</v>
          </cell>
          <cell r="AB233">
            <v>0</v>
          </cell>
          <cell r="AC233">
            <v>0</v>
          </cell>
          <cell r="AD233">
            <v>0</v>
          </cell>
          <cell r="AE233">
            <v>0</v>
          </cell>
          <cell r="AF233">
            <v>0</v>
          </cell>
          <cell r="AG233">
            <v>0</v>
          </cell>
          <cell r="AH233">
            <v>0</v>
          </cell>
          <cell r="AI233">
            <v>0</v>
          </cell>
          <cell r="AJ233">
            <v>0</v>
          </cell>
          <cell r="AK233">
            <v>0</v>
          </cell>
          <cell r="AM233">
            <v>0</v>
          </cell>
          <cell r="AN233">
            <v>0</v>
          </cell>
          <cell r="AO233">
            <v>0</v>
          </cell>
          <cell r="AP233">
            <v>0</v>
          </cell>
          <cell r="AQ233">
            <v>0</v>
          </cell>
          <cell r="AR233">
            <v>0</v>
          </cell>
          <cell r="AS233">
            <v>0</v>
          </cell>
          <cell r="AT233">
            <v>0</v>
          </cell>
          <cell r="AU233">
            <v>0</v>
          </cell>
          <cell r="AV233">
            <v>0</v>
          </cell>
          <cell r="AW233">
            <v>0</v>
          </cell>
        </row>
        <row r="234">
          <cell r="A234" t="str">
            <v>113914/FO/2016</v>
          </cell>
          <cell r="B234" t="str">
            <v>No 1 Lord Street (Block 10-Lord Street / Cheetham Hill Road)</v>
          </cell>
          <cell r="C234" t="str">
            <v>Residential</v>
          </cell>
          <cell r="D234" t="str">
            <v>Land Supply 2018</v>
          </cell>
          <cell r="E234">
            <v>0.17551900000000001</v>
          </cell>
          <cell r="F234">
            <v>0</v>
          </cell>
          <cell r="G234">
            <v>0</v>
          </cell>
          <cell r="H234">
            <v>0</v>
          </cell>
          <cell r="I234">
            <v>0.17551900000000001</v>
          </cell>
          <cell r="J234">
            <v>0</v>
          </cell>
          <cell r="K234">
            <v>0</v>
          </cell>
          <cell r="L234">
            <v>0</v>
          </cell>
          <cell r="M234">
            <v>100</v>
          </cell>
          <cell r="O234">
            <v>0</v>
          </cell>
          <cell r="Q234">
            <v>0</v>
          </cell>
          <cell r="R234">
            <v>0</v>
          </cell>
          <cell r="S234">
            <v>0</v>
          </cell>
          <cell r="T234">
            <v>0</v>
          </cell>
          <cell r="U234">
            <v>0</v>
          </cell>
          <cell r="V234">
            <v>0</v>
          </cell>
          <cell r="W234">
            <v>0</v>
          </cell>
          <cell r="X234" t="str">
            <v>Not Modelled</v>
          </cell>
          <cell r="Y234" t="str">
            <v>N/A</v>
          </cell>
          <cell r="AA234">
            <v>0</v>
          </cell>
          <cell r="AB234">
            <v>0</v>
          </cell>
          <cell r="AC234">
            <v>0</v>
          </cell>
          <cell r="AD234">
            <v>0</v>
          </cell>
          <cell r="AE234">
            <v>0</v>
          </cell>
          <cell r="AF234">
            <v>0</v>
          </cell>
          <cell r="AG234">
            <v>0</v>
          </cell>
          <cell r="AH234">
            <v>0</v>
          </cell>
          <cell r="AI234">
            <v>0.17551941000099999</v>
          </cell>
          <cell r="AJ234">
            <v>0</v>
          </cell>
          <cell r="AK234">
            <v>0</v>
          </cell>
          <cell r="AM234">
            <v>0</v>
          </cell>
          <cell r="AN234">
            <v>0</v>
          </cell>
          <cell r="AO234">
            <v>0</v>
          </cell>
          <cell r="AP234">
            <v>0</v>
          </cell>
          <cell r="AQ234">
            <v>0</v>
          </cell>
          <cell r="AR234">
            <v>0</v>
          </cell>
          <cell r="AS234">
            <v>0</v>
          </cell>
          <cell r="AT234">
            <v>0</v>
          </cell>
          <cell r="AU234">
            <v>100.00023359351408</v>
          </cell>
          <cell r="AV234">
            <v>0</v>
          </cell>
          <cell r="AW234">
            <v>0</v>
          </cell>
        </row>
        <row r="235">
          <cell r="A235" t="str">
            <v>113955/FO/2016</v>
          </cell>
          <cell r="B235" t="str">
            <v>All Souls Rectory Every Street</v>
          </cell>
          <cell r="C235" t="str">
            <v>Residential</v>
          </cell>
          <cell r="D235" t="str">
            <v>Land Supply 2018</v>
          </cell>
          <cell r="E235">
            <v>5.9058199999999998E-2</v>
          </cell>
          <cell r="F235">
            <v>0</v>
          </cell>
          <cell r="G235">
            <v>0</v>
          </cell>
          <cell r="H235">
            <v>0</v>
          </cell>
          <cell r="I235">
            <v>5.9058199999999998E-2</v>
          </cell>
          <cell r="J235">
            <v>0</v>
          </cell>
          <cell r="K235">
            <v>0</v>
          </cell>
          <cell r="L235">
            <v>0</v>
          </cell>
          <cell r="M235">
            <v>100</v>
          </cell>
          <cell r="O235">
            <v>0</v>
          </cell>
          <cell r="Q235">
            <v>0</v>
          </cell>
          <cell r="R235">
            <v>0</v>
          </cell>
          <cell r="S235">
            <v>0</v>
          </cell>
          <cell r="T235">
            <v>0</v>
          </cell>
          <cell r="U235">
            <v>0</v>
          </cell>
          <cell r="V235">
            <v>0</v>
          </cell>
          <cell r="W235">
            <v>0</v>
          </cell>
          <cell r="X235" t="str">
            <v>Not Modelled</v>
          </cell>
          <cell r="Y235" t="str">
            <v>N/A</v>
          </cell>
          <cell r="AA235">
            <v>0</v>
          </cell>
          <cell r="AB235">
            <v>0</v>
          </cell>
          <cell r="AC235">
            <v>0</v>
          </cell>
          <cell r="AD235">
            <v>0</v>
          </cell>
          <cell r="AE235">
            <v>0</v>
          </cell>
          <cell r="AF235">
            <v>0</v>
          </cell>
          <cell r="AG235">
            <v>0</v>
          </cell>
          <cell r="AH235">
            <v>0</v>
          </cell>
          <cell r="AI235">
            <v>5.9058234998800002E-2</v>
          </cell>
          <cell r="AJ235">
            <v>0</v>
          </cell>
          <cell r="AK235">
            <v>0</v>
          </cell>
          <cell r="AM235">
            <v>0</v>
          </cell>
          <cell r="AN235">
            <v>0</v>
          </cell>
          <cell r="AO235">
            <v>0</v>
          </cell>
          <cell r="AP235">
            <v>0</v>
          </cell>
          <cell r="AQ235">
            <v>0</v>
          </cell>
          <cell r="AR235">
            <v>0</v>
          </cell>
          <cell r="AS235">
            <v>0</v>
          </cell>
          <cell r="AT235">
            <v>0</v>
          </cell>
          <cell r="AU235">
            <v>100.00005926154201</v>
          </cell>
          <cell r="AV235">
            <v>0</v>
          </cell>
          <cell r="AW235">
            <v>0</v>
          </cell>
        </row>
        <row r="236">
          <cell r="A236" t="str">
            <v>113982/FO/2016</v>
          </cell>
          <cell r="B236" t="str">
            <v>Bus Depot Princess Road</v>
          </cell>
          <cell r="C236" t="str">
            <v>Residential</v>
          </cell>
          <cell r="D236" t="str">
            <v>Land Supply 2018</v>
          </cell>
          <cell r="E236">
            <v>2.4447199999999998</v>
          </cell>
          <cell r="F236">
            <v>0</v>
          </cell>
          <cell r="G236">
            <v>0</v>
          </cell>
          <cell r="H236">
            <v>0</v>
          </cell>
          <cell r="I236">
            <v>2.4447199999999998</v>
          </cell>
          <cell r="J236">
            <v>0</v>
          </cell>
          <cell r="K236">
            <v>0</v>
          </cell>
          <cell r="L236">
            <v>0</v>
          </cell>
          <cell r="M236">
            <v>100</v>
          </cell>
          <cell r="O236">
            <v>3.3403392999900002E-3</v>
          </cell>
          <cell r="Q236">
            <v>2.9565392999900001E-3</v>
          </cell>
          <cell r="R236">
            <v>1.9188000000999999E-4</v>
          </cell>
          <cell r="S236">
            <v>0.13663484161744496</v>
          </cell>
          <cell r="T236">
            <v>0.12093570224770119</v>
          </cell>
          <cell r="U236">
            <v>7.8487515956837586E-3</v>
          </cell>
          <cell r="V236">
            <v>1.64384135045</v>
          </cell>
          <cell r="W236">
            <v>67.240475410271941</v>
          </cell>
          <cell r="X236" t="str">
            <v>Not Modelled</v>
          </cell>
          <cell r="Y236" t="str">
            <v>N/A</v>
          </cell>
          <cell r="AA236">
            <v>0</v>
          </cell>
          <cell r="AB236">
            <v>0</v>
          </cell>
          <cell r="AC236">
            <v>0</v>
          </cell>
          <cell r="AD236">
            <v>0</v>
          </cell>
          <cell r="AE236">
            <v>0</v>
          </cell>
          <cell r="AF236">
            <v>0</v>
          </cell>
          <cell r="AG236">
            <v>0</v>
          </cell>
          <cell r="AH236">
            <v>0</v>
          </cell>
          <cell r="AI236">
            <v>0</v>
          </cell>
          <cell r="AJ236">
            <v>0</v>
          </cell>
          <cell r="AK236">
            <v>0</v>
          </cell>
          <cell r="AM236">
            <v>0</v>
          </cell>
          <cell r="AN236">
            <v>0</v>
          </cell>
          <cell r="AO236">
            <v>0</v>
          </cell>
          <cell r="AP236">
            <v>0</v>
          </cell>
          <cell r="AQ236">
            <v>0</v>
          </cell>
          <cell r="AR236">
            <v>0</v>
          </cell>
          <cell r="AS236">
            <v>0</v>
          </cell>
          <cell r="AT236">
            <v>0</v>
          </cell>
          <cell r="AU236">
            <v>0</v>
          </cell>
          <cell r="AV236">
            <v>0</v>
          </cell>
          <cell r="AW236">
            <v>0</v>
          </cell>
        </row>
        <row r="237">
          <cell r="A237" t="str">
            <v>113994/FO/2016</v>
          </cell>
          <cell r="B237" t="str">
            <v>Land Adjacent To 555 Princess Road</v>
          </cell>
          <cell r="C237" t="str">
            <v>Residential</v>
          </cell>
          <cell r="D237" t="str">
            <v>Land Supply 2018</v>
          </cell>
          <cell r="E237">
            <v>4.83899E-2</v>
          </cell>
          <cell r="F237">
            <v>0</v>
          </cell>
          <cell r="G237">
            <v>0</v>
          </cell>
          <cell r="H237">
            <v>0</v>
          </cell>
          <cell r="I237">
            <v>4.83899E-2</v>
          </cell>
          <cell r="J237">
            <v>0</v>
          </cell>
          <cell r="K237">
            <v>0</v>
          </cell>
          <cell r="L237">
            <v>0</v>
          </cell>
          <cell r="M237">
            <v>100</v>
          </cell>
          <cell r="O237">
            <v>0</v>
          </cell>
          <cell r="Q237">
            <v>0</v>
          </cell>
          <cell r="R237">
            <v>0</v>
          </cell>
          <cell r="S237">
            <v>0</v>
          </cell>
          <cell r="T237">
            <v>0</v>
          </cell>
          <cell r="U237">
            <v>0</v>
          </cell>
          <cell r="V237">
            <v>0</v>
          </cell>
          <cell r="W237">
            <v>0</v>
          </cell>
          <cell r="X237" t="str">
            <v>Not Modelled</v>
          </cell>
          <cell r="Y237" t="str">
            <v>N/A</v>
          </cell>
          <cell r="AA237">
            <v>0</v>
          </cell>
          <cell r="AB237">
            <v>0</v>
          </cell>
          <cell r="AC237">
            <v>0</v>
          </cell>
          <cell r="AD237">
            <v>0</v>
          </cell>
          <cell r="AE237">
            <v>0</v>
          </cell>
          <cell r="AF237">
            <v>0</v>
          </cell>
          <cell r="AG237">
            <v>0</v>
          </cell>
          <cell r="AH237">
            <v>0</v>
          </cell>
          <cell r="AI237">
            <v>0</v>
          </cell>
          <cell r="AJ237">
            <v>0</v>
          </cell>
          <cell r="AK237">
            <v>0</v>
          </cell>
          <cell r="AM237">
            <v>0</v>
          </cell>
          <cell r="AN237">
            <v>0</v>
          </cell>
          <cell r="AO237">
            <v>0</v>
          </cell>
          <cell r="AP237">
            <v>0</v>
          </cell>
          <cell r="AQ237">
            <v>0</v>
          </cell>
          <cell r="AR237">
            <v>0</v>
          </cell>
          <cell r="AS237">
            <v>0</v>
          </cell>
          <cell r="AT237">
            <v>0</v>
          </cell>
          <cell r="AU237">
            <v>0</v>
          </cell>
          <cell r="AV237">
            <v>0</v>
          </cell>
          <cell r="AW237">
            <v>0</v>
          </cell>
        </row>
        <row r="238">
          <cell r="A238" t="str">
            <v>114010/FO/2016</v>
          </cell>
          <cell r="B238" t="str">
            <v>2 Fraser Road, Crumpsall</v>
          </cell>
          <cell r="C238" t="str">
            <v>Residential</v>
          </cell>
          <cell r="D238" t="str">
            <v>Land Supply 2018</v>
          </cell>
          <cell r="E238">
            <v>3.3389099999999998E-2</v>
          </cell>
          <cell r="F238">
            <v>0</v>
          </cell>
          <cell r="G238">
            <v>0</v>
          </cell>
          <cell r="H238">
            <v>0</v>
          </cell>
          <cell r="I238">
            <v>3.3389099999999998E-2</v>
          </cell>
          <cell r="J238">
            <v>0</v>
          </cell>
          <cell r="K238">
            <v>0</v>
          </cell>
          <cell r="L238">
            <v>0</v>
          </cell>
          <cell r="M238">
            <v>100</v>
          </cell>
          <cell r="O238">
            <v>0</v>
          </cell>
          <cell r="Q238">
            <v>0</v>
          </cell>
          <cell r="R238">
            <v>0</v>
          </cell>
          <cell r="S238">
            <v>0</v>
          </cell>
          <cell r="T238">
            <v>0</v>
          </cell>
          <cell r="U238">
            <v>0</v>
          </cell>
          <cell r="V238">
            <v>0</v>
          </cell>
          <cell r="W238">
            <v>0</v>
          </cell>
          <cell r="X238" t="str">
            <v>Not Modelled</v>
          </cell>
          <cell r="Y238" t="str">
            <v>N/A</v>
          </cell>
          <cell r="AA238">
            <v>0</v>
          </cell>
          <cell r="AB238">
            <v>0</v>
          </cell>
          <cell r="AC238">
            <v>0</v>
          </cell>
          <cell r="AD238">
            <v>0</v>
          </cell>
          <cell r="AE238">
            <v>0</v>
          </cell>
          <cell r="AF238">
            <v>0</v>
          </cell>
          <cell r="AG238">
            <v>0</v>
          </cell>
          <cell r="AH238">
            <v>0</v>
          </cell>
          <cell r="AI238">
            <v>3.3389100000300001E-2</v>
          </cell>
          <cell r="AJ238">
            <v>0</v>
          </cell>
          <cell r="AK238">
            <v>0</v>
          </cell>
          <cell r="AM238">
            <v>0</v>
          </cell>
          <cell r="AN238">
            <v>0</v>
          </cell>
          <cell r="AO238">
            <v>0</v>
          </cell>
          <cell r="AP238">
            <v>0</v>
          </cell>
          <cell r="AQ238">
            <v>0</v>
          </cell>
          <cell r="AR238">
            <v>0</v>
          </cell>
          <cell r="AS238">
            <v>0</v>
          </cell>
          <cell r="AT238">
            <v>0</v>
          </cell>
          <cell r="AU238">
            <v>100.00000000089851</v>
          </cell>
          <cell r="AV238">
            <v>0</v>
          </cell>
          <cell r="AW238">
            <v>0</v>
          </cell>
        </row>
        <row r="239">
          <cell r="A239" t="str">
            <v>114017/FO/2016</v>
          </cell>
          <cell r="B239" t="str">
            <v>Rusholme Gardens 176 Wilmslow Road</v>
          </cell>
          <cell r="C239" t="str">
            <v>Residential</v>
          </cell>
          <cell r="D239" t="str">
            <v>Land Supply 2018</v>
          </cell>
          <cell r="E239">
            <v>0.213224</v>
          </cell>
          <cell r="F239">
            <v>0</v>
          </cell>
          <cell r="G239">
            <v>0</v>
          </cell>
          <cell r="H239">
            <v>0</v>
          </cell>
          <cell r="I239">
            <v>0.213224</v>
          </cell>
          <cell r="J239">
            <v>0</v>
          </cell>
          <cell r="K239">
            <v>0</v>
          </cell>
          <cell r="L239">
            <v>0</v>
          </cell>
          <cell r="M239">
            <v>100</v>
          </cell>
          <cell r="O239">
            <v>0</v>
          </cell>
          <cell r="Q239">
            <v>0</v>
          </cell>
          <cell r="R239">
            <v>0</v>
          </cell>
          <cell r="S239">
            <v>0</v>
          </cell>
          <cell r="T239">
            <v>0</v>
          </cell>
          <cell r="U239">
            <v>0</v>
          </cell>
          <cell r="V239">
            <v>9.7835083306300002E-2</v>
          </cell>
          <cell r="W239">
            <v>45.883710701562677</v>
          </cell>
          <cell r="X239" t="str">
            <v>Not Modelled</v>
          </cell>
          <cell r="Y239" t="str">
            <v>N/A</v>
          </cell>
          <cell r="AA239">
            <v>0</v>
          </cell>
          <cell r="AB239">
            <v>0</v>
          </cell>
          <cell r="AC239">
            <v>0</v>
          </cell>
          <cell r="AD239">
            <v>0</v>
          </cell>
          <cell r="AE239">
            <v>0</v>
          </cell>
          <cell r="AF239">
            <v>0</v>
          </cell>
          <cell r="AG239">
            <v>0</v>
          </cell>
          <cell r="AH239">
            <v>0</v>
          </cell>
          <cell r="AI239">
            <v>0</v>
          </cell>
          <cell r="AJ239">
            <v>0</v>
          </cell>
          <cell r="AK239">
            <v>0</v>
          </cell>
          <cell r="AM239">
            <v>0</v>
          </cell>
          <cell r="AN239">
            <v>0</v>
          </cell>
          <cell r="AO239">
            <v>0</v>
          </cell>
          <cell r="AP239">
            <v>0</v>
          </cell>
          <cell r="AQ239">
            <v>0</v>
          </cell>
          <cell r="AR239">
            <v>0</v>
          </cell>
          <cell r="AS239">
            <v>0</v>
          </cell>
          <cell r="AT239">
            <v>0</v>
          </cell>
          <cell r="AU239">
            <v>0</v>
          </cell>
          <cell r="AV239">
            <v>0</v>
          </cell>
          <cell r="AW239">
            <v>0</v>
          </cell>
        </row>
        <row r="240">
          <cell r="A240" t="str">
            <v>114114/FO/2016</v>
          </cell>
          <cell r="B240" t="str">
            <v>58-60 Higher Ardwick Manchester M12 6DA</v>
          </cell>
          <cell r="C240" t="str">
            <v>Industry and warehousing</v>
          </cell>
          <cell r="D240" t="str">
            <v>Land Supply 2018</v>
          </cell>
          <cell r="E240">
            <v>0.452629</v>
          </cell>
          <cell r="F240">
            <v>0</v>
          </cell>
          <cell r="G240">
            <v>0</v>
          </cell>
          <cell r="H240">
            <v>0</v>
          </cell>
          <cell r="I240">
            <v>0.452629</v>
          </cell>
          <cell r="J240">
            <v>0</v>
          </cell>
          <cell r="K240">
            <v>0</v>
          </cell>
          <cell r="L240">
            <v>0</v>
          </cell>
          <cell r="M240">
            <v>100</v>
          </cell>
          <cell r="O240">
            <v>1.14280400001E-2</v>
          </cell>
          <cell r="Q240">
            <v>1.14280400001E-2</v>
          </cell>
          <cell r="R240">
            <v>0</v>
          </cell>
          <cell r="S240">
            <v>2.5248139204735001</v>
          </cell>
          <cell r="T240">
            <v>2.5248139204735001</v>
          </cell>
          <cell r="U240">
            <v>0</v>
          </cell>
          <cell r="V240">
            <v>1.5620013135400001E-2</v>
          </cell>
          <cell r="W240">
            <v>3.4509527969705878</v>
          </cell>
          <cell r="X240" t="str">
            <v>Not Modelled</v>
          </cell>
          <cell r="Y240" t="str">
            <v>N/A</v>
          </cell>
          <cell r="AA240">
            <v>0</v>
          </cell>
          <cell r="AB240">
            <v>0</v>
          </cell>
          <cell r="AC240">
            <v>0</v>
          </cell>
          <cell r="AD240">
            <v>0</v>
          </cell>
          <cell r="AE240">
            <v>0</v>
          </cell>
          <cell r="AF240">
            <v>0</v>
          </cell>
          <cell r="AG240">
            <v>0</v>
          </cell>
          <cell r="AH240">
            <v>0</v>
          </cell>
          <cell r="AI240">
            <v>0</v>
          </cell>
          <cell r="AJ240">
            <v>0</v>
          </cell>
          <cell r="AK240">
            <v>0</v>
          </cell>
          <cell r="AM240">
            <v>0</v>
          </cell>
          <cell r="AN240">
            <v>0</v>
          </cell>
          <cell r="AO240">
            <v>0</v>
          </cell>
          <cell r="AP240">
            <v>0</v>
          </cell>
          <cell r="AQ240">
            <v>0</v>
          </cell>
          <cell r="AR240">
            <v>0</v>
          </cell>
          <cell r="AS240">
            <v>0</v>
          </cell>
          <cell r="AT240">
            <v>0</v>
          </cell>
          <cell r="AU240">
            <v>0</v>
          </cell>
          <cell r="AV240">
            <v>0</v>
          </cell>
          <cell r="AW240">
            <v>0</v>
          </cell>
        </row>
        <row r="241">
          <cell r="A241" t="str">
            <v>114127/P3OPA/2016</v>
          </cell>
          <cell r="B241" t="str">
            <v>First and second floors, Tresco House 149 Oxford Road</v>
          </cell>
          <cell r="C241" t="str">
            <v>Residential</v>
          </cell>
          <cell r="D241" t="str">
            <v>Land Supply 2018</v>
          </cell>
          <cell r="E241">
            <v>4.8207E-2</v>
          </cell>
          <cell r="F241">
            <v>0</v>
          </cell>
          <cell r="G241">
            <v>0</v>
          </cell>
          <cell r="H241">
            <v>2.0307767100099999E-2</v>
          </cell>
          <cell r="I241">
            <v>2.7899232899900001E-2</v>
          </cell>
          <cell r="J241">
            <v>0</v>
          </cell>
          <cell r="K241">
            <v>0</v>
          </cell>
          <cell r="L241">
            <v>42.126178978364138</v>
          </cell>
          <cell r="M241">
            <v>57.873821021635862</v>
          </cell>
          <cell r="O241">
            <v>1.327559513971E-2</v>
          </cell>
          <cell r="Q241">
            <v>2.55209513971E-3</v>
          </cell>
          <cell r="R241">
            <v>0</v>
          </cell>
          <cell r="S241">
            <v>27.53872910512996</v>
          </cell>
          <cell r="T241">
            <v>5.2940343512560419</v>
          </cell>
          <cell r="U241">
            <v>0</v>
          </cell>
          <cell r="V241">
            <v>4.8207024998000003E-2</v>
          </cell>
          <cell r="W241">
            <v>100.00005185553967</v>
          </cell>
          <cell r="X241">
            <v>0</v>
          </cell>
          <cell r="Y241">
            <v>0</v>
          </cell>
          <cell r="AA241">
            <v>0</v>
          </cell>
          <cell r="AB241">
            <v>0</v>
          </cell>
          <cell r="AC241">
            <v>0</v>
          </cell>
          <cell r="AD241">
            <v>0</v>
          </cell>
          <cell r="AE241">
            <v>0</v>
          </cell>
          <cell r="AF241">
            <v>0</v>
          </cell>
          <cell r="AG241">
            <v>0</v>
          </cell>
          <cell r="AH241">
            <v>0</v>
          </cell>
          <cell r="AI241">
            <v>4.7429248998200002E-2</v>
          </cell>
          <cell r="AJ241">
            <v>0</v>
          </cell>
          <cell r="AK241">
            <v>0</v>
          </cell>
          <cell r="AM241">
            <v>0</v>
          </cell>
          <cell r="AN241">
            <v>0</v>
          </cell>
          <cell r="AO241">
            <v>0</v>
          </cell>
          <cell r="AP241">
            <v>0</v>
          </cell>
          <cell r="AQ241">
            <v>0</v>
          </cell>
          <cell r="AR241">
            <v>0</v>
          </cell>
          <cell r="AS241">
            <v>0</v>
          </cell>
          <cell r="AT241">
            <v>0</v>
          </cell>
          <cell r="AU241">
            <v>98.386643014914853</v>
          </cell>
          <cell r="AV241">
            <v>0</v>
          </cell>
          <cell r="AW241">
            <v>0</v>
          </cell>
        </row>
        <row r="242">
          <cell r="A242" t="str">
            <v>114160/FO/2016</v>
          </cell>
          <cell r="B242" t="str">
            <v>39 Netherwood Road</v>
          </cell>
          <cell r="C242" t="str">
            <v>Residential</v>
          </cell>
          <cell r="D242" t="str">
            <v>Land Supply 2018</v>
          </cell>
          <cell r="E242">
            <v>3.9336700000000002E-2</v>
          </cell>
          <cell r="F242">
            <v>0</v>
          </cell>
          <cell r="G242">
            <v>0</v>
          </cell>
          <cell r="H242">
            <v>3.34678139007E-2</v>
          </cell>
          <cell r="I242">
            <v>5.8688860993000025E-3</v>
          </cell>
          <cell r="J242">
            <v>0</v>
          </cell>
          <cell r="K242">
            <v>0</v>
          </cell>
          <cell r="L242">
            <v>85.080380155681596</v>
          </cell>
          <cell r="M242">
            <v>14.919619844318415</v>
          </cell>
          <cell r="O242">
            <v>0</v>
          </cell>
          <cell r="Q242">
            <v>0</v>
          </cell>
          <cell r="R242">
            <v>0</v>
          </cell>
          <cell r="S242">
            <v>0</v>
          </cell>
          <cell r="T242">
            <v>0</v>
          </cell>
          <cell r="U242">
            <v>0</v>
          </cell>
          <cell r="V242">
            <v>0</v>
          </cell>
          <cell r="W242">
            <v>0</v>
          </cell>
          <cell r="X242" t="str">
            <v>Not Modelled</v>
          </cell>
          <cell r="Y242" t="str">
            <v>N/A</v>
          </cell>
          <cell r="AA242">
            <v>0</v>
          </cell>
          <cell r="AB242">
            <v>0</v>
          </cell>
          <cell r="AC242">
            <v>0</v>
          </cell>
          <cell r="AD242">
            <v>0</v>
          </cell>
          <cell r="AE242">
            <v>0</v>
          </cell>
          <cell r="AF242">
            <v>0</v>
          </cell>
          <cell r="AG242">
            <v>0</v>
          </cell>
          <cell r="AH242">
            <v>0</v>
          </cell>
          <cell r="AI242">
            <v>0</v>
          </cell>
          <cell r="AJ242">
            <v>0</v>
          </cell>
          <cell r="AK242">
            <v>0</v>
          </cell>
          <cell r="AM242">
            <v>0</v>
          </cell>
          <cell r="AN242">
            <v>0</v>
          </cell>
          <cell r="AO242">
            <v>0</v>
          </cell>
          <cell r="AP242">
            <v>0</v>
          </cell>
          <cell r="AQ242">
            <v>0</v>
          </cell>
          <cell r="AR242">
            <v>0</v>
          </cell>
          <cell r="AS242">
            <v>0</v>
          </cell>
          <cell r="AT242">
            <v>0</v>
          </cell>
          <cell r="AU242">
            <v>0</v>
          </cell>
          <cell r="AV242">
            <v>0</v>
          </cell>
          <cell r="AW242">
            <v>0</v>
          </cell>
        </row>
        <row r="243">
          <cell r="A243" t="str">
            <v>114187/FO/2016</v>
          </cell>
          <cell r="B243" t="str">
            <v>The Madina Hall 122 Withington Road</v>
          </cell>
          <cell r="C243" t="str">
            <v>Residential</v>
          </cell>
          <cell r="D243" t="str">
            <v>Land Supply 2018</v>
          </cell>
          <cell r="E243">
            <v>0.27431499999999998</v>
          </cell>
          <cell r="F243">
            <v>0</v>
          </cell>
          <cell r="G243">
            <v>0</v>
          </cell>
          <cell r="H243">
            <v>0</v>
          </cell>
          <cell r="I243">
            <v>0.27431499999999998</v>
          </cell>
          <cell r="J243">
            <v>0</v>
          </cell>
          <cell r="K243">
            <v>0</v>
          </cell>
          <cell r="L243">
            <v>0</v>
          </cell>
          <cell r="M243">
            <v>100</v>
          </cell>
          <cell r="O243">
            <v>0</v>
          </cell>
          <cell r="Q243">
            <v>0</v>
          </cell>
          <cell r="R243">
            <v>0</v>
          </cell>
          <cell r="S243">
            <v>0</v>
          </cell>
          <cell r="T243">
            <v>0</v>
          </cell>
          <cell r="U243">
            <v>0</v>
          </cell>
          <cell r="V243">
            <v>0.257883753966</v>
          </cell>
          <cell r="W243">
            <v>94.010081098736862</v>
          </cell>
          <cell r="X243" t="str">
            <v>Not Modelled</v>
          </cell>
          <cell r="Y243" t="str">
            <v>N/A</v>
          </cell>
          <cell r="AA243">
            <v>0</v>
          </cell>
          <cell r="AB243">
            <v>0</v>
          </cell>
          <cell r="AC243">
            <v>0</v>
          </cell>
          <cell r="AD243">
            <v>0</v>
          </cell>
          <cell r="AE243">
            <v>0</v>
          </cell>
          <cell r="AF243">
            <v>0</v>
          </cell>
          <cell r="AG243">
            <v>0</v>
          </cell>
          <cell r="AH243">
            <v>0</v>
          </cell>
          <cell r="AI243">
            <v>0</v>
          </cell>
          <cell r="AJ243">
            <v>0</v>
          </cell>
          <cell r="AK243">
            <v>0</v>
          </cell>
          <cell r="AM243">
            <v>0</v>
          </cell>
          <cell r="AN243">
            <v>0</v>
          </cell>
          <cell r="AO243">
            <v>0</v>
          </cell>
          <cell r="AP243">
            <v>0</v>
          </cell>
          <cell r="AQ243">
            <v>0</v>
          </cell>
          <cell r="AR243">
            <v>0</v>
          </cell>
          <cell r="AS243">
            <v>0</v>
          </cell>
          <cell r="AT243">
            <v>0</v>
          </cell>
          <cell r="AU243">
            <v>0</v>
          </cell>
          <cell r="AV243">
            <v>0</v>
          </cell>
          <cell r="AW243">
            <v>0</v>
          </cell>
        </row>
        <row r="244">
          <cell r="A244" t="str">
            <v>114229/FO/2016</v>
          </cell>
          <cell r="B244" t="str">
            <v>1A Lapwing Lane Manchester</v>
          </cell>
          <cell r="C244" t="str">
            <v>Offices</v>
          </cell>
          <cell r="D244" t="str">
            <v>Land Supply 2018</v>
          </cell>
          <cell r="E244">
            <v>7.2464199999999999E-3</v>
          </cell>
          <cell r="F244">
            <v>0</v>
          </cell>
          <cell r="G244">
            <v>0</v>
          </cell>
          <cell r="H244">
            <v>0</v>
          </cell>
          <cell r="I244">
            <v>7.2464199999999999E-3</v>
          </cell>
          <cell r="J244">
            <v>0</v>
          </cell>
          <cell r="K244">
            <v>0</v>
          </cell>
          <cell r="L244">
            <v>0</v>
          </cell>
          <cell r="M244">
            <v>100</v>
          </cell>
          <cell r="O244">
            <v>9.9059800000000003E-5</v>
          </cell>
          <cell r="Q244">
            <v>0</v>
          </cell>
          <cell r="R244">
            <v>0</v>
          </cell>
          <cell r="S244">
            <v>1.3670170925781282</v>
          </cell>
          <cell r="T244">
            <v>0</v>
          </cell>
          <cell r="U244">
            <v>0</v>
          </cell>
          <cell r="V244">
            <v>0</v>
          </cell>
          <cell r="W244">
            <v>0</v>
          </cell>
          <cell r="X244" t="str">
            <v>Not Modelled</v>
          </cell>
          <cell r="Y244" t="str">
            <v>N/A</v>
          </cell>
          <cell r="AA244">
            <v>0</v>
          </cell>
          <cell r="AB244">
            <v>0</v>
          </cell>
          <cell r="AC244">
            <v>0</v>
          </cell>
          <cell r="AD244">
            <v>0</v>
          </cell>
          <cell r="AE244">
            <v>0</v>
          </cell>
          <cell r="AF244">
            <v>0</v>
          </cell>
          <cell r="AG244">
            <v>0</v>
          </cell>
          <cell r="AH244">
            <v>0</v>
          </cell>
          <cell r="AI244">
            <v>0</v>
          </cell>
          <cell r="AJ244">
            <v>0</v>
          </cell>
          <cell r="AK244">
            <v>0</v>
          </cell>
          <cell r="AM244">
            <v>0</v>
          </cell>
          <cell r="AN244">
            <v>0</v>
          </cell>
          <cell r="AO244">
            <v>0</v>
          </cell>
          <cell r="AP244">
            <v>0</v>
          </cell>
          <cell r="AQ244">
            <v>0</v>
          </cell>
          <cell r="AR244">
            <v>0</v>
          </cell>
          <cell r="AS244">
            <v>0</v>
          </cell>
          <cell r="AT244">
            <v>0</v>
          </cell>
          <cell r="AU244">
            <v>0</v>
          </cell>
          <cell r="AV244">
            <v>0</v>
          </cell>
          <cell r="AW244">
            <v>0</v>
          </cell>
        </row>
        <row r="245">
          <cell r="A245" t="str">
            <v>114235/FO/2016</v>
          </cell>
          <cell r="B245" t="str">
            <v>Junction Of Clayton Lane South And Ambrose Street Manchester M12 5DD</v>
          </cell>
          <cell r="C245" t="str">
            <v>Offices</v>
          </cell>
          <cell r="D245" t="str">
            <v>Land Supply 2018</v>
          </cell>
          <cell r="E245">
            <v>0.349607</v>
          </cell>
          <cell r="F245">
            <v>0</v>
          </cell>
          <cell r="G245">
            <v>0</v>
          </cell>
          <cell r="H245">
            <v>0.27194049994899999</v>
          </cell>
          <cell r="I245">
            <v>7.7666500051000009E-2</v>
          </cell>
          <cell r="J245">
            <v>0</v>
          </cell>
          <cell r="K245">
            <v>0</v>
          </cell>
          <cell r="L245">
            <v>77.784626723435167</v>
          </cell>
          <cell r="M245">
            <v>22.215373276564833</v>
          </cell>
          <cell r="O245">
            <v>1.5500930453264099E-3</v>
          </cell>
          <cell r="Q245">
            <v>1.5500930453264099E-3</v>
          </cell>
          <cell r="R245">
            <v>3.9270000164100003E-6</v>
          </cell>
          <cell r="S245">
            <v>0.44338158141181666</v>
          </cell>
          <cell r="T245">
            <v>0.44338158141181666</v>
          </cell>
          <cell r="U245">
            <v>1.1232612666250963E-3</v>
          </cell>
          <cell r="V245">
            <v>0.27010371309999998</v>
          </cell>
          <cell r="W245">
            <v>77.259240547243039</v>
          </cell>
          <cell r="X245" t="str">
            <v>Not Modelled</v>
          </cell>
          <cell r="Y245" t="str">
            <v>N/A</v>
          </cell>
          <cell r="AA245">
            <v>0</v>
          </cell>
          <cell r="AB245">
            <v>0</v>
          </cell>
          <cell r="AC245">
            <v>0</v>
          </cell>
          <cell r="AD245">
            <v>0</v>
          </cell>
          <cell r="AE245">
            <v>0</v>
          </cell>
          <cell r="AF245">
            <v>0</v>
          </cell>
          <cell r="AG245">
            <v>0</v>
          </cell>
          <cell r="AH245">
            <v>0</v>
          </cell>
          <cell r="AI245">
            <v>0</v>
          </cell>
          <cell r="AJ245">
            <v>0</v>
          </cell>
          <cell r="AK245">
            <v>0</v>
          </cell>
          <cell r="AM245">
            <v>0</v>
          </cell>
          <cell r="AN245">
            <v>0</v>
          </cell>
          <cell r="AO245">
            <v>0</v>
          </cell>
          <cell r="AP245">
            <v>0</v>
          </cell>
          <cell r="AQ245">
            <v>0</v>
          </cell>
          <cell r="AR245">
            <v>0</v>
          </cell>
          <cell r="AS245">
            <v>0</v>
          </cell>
          <cell r="AT245">
            <v>0</v>
          </cell>
          <cell r="AU245">
            <v>0</v>
          </cell>
          <cell r="AV245">
            <v>0</v>
          </cell>
          <cell r="AW245">
            <v>0</v>
          </cell>
        </row>
        <row r="246">
          <cell r="A246" t="str">
            <v>114273/FO/2016</v>
          </cell>
          <cell r="B246" t="str">
            <v>326 Slade Lane</v>
          </cell>
          <cell r="C246" t="str">
            <v>Residential</v>
          </cell>
          <cell r="D246" t="str">
            <v>Land Supply 2018</v>
          </cell>
          <cell r="E246">
            <v>1.1582200000000001E-2</v>
          </cell>
          <cell r="F246">
            <v>0</v>
          </cell>
          <cell r="G246">
            <v>0</v>
          </cell>
          <cell r="H246">
            <v>0</v>
          </cell>
          <cell r="I246">
            <v>1.1582200000000001E-2</v>
          </cell>
          <cell r="J246">
            <v>0</v>
          </cell>
          <cell r="K246">
            <v>0</v>
          </cell>
          <cell r="L246">
            <v>0</v>
          </cell>
          <cell r="M246">
            <v>100</v>
          </cell>
          <cell r="O246">
            <v>0</v>
          </cell>
          <cell r="Q246">
            <v>0</v>
          </cell>
          <cell r="R246">
            <v>0</v>
          </cell>
          <cell r="S246">
            <v>0</v>
          </cell>
          <cell r="T246">
            <v>0</v>
          </cell>
          <cell r="U246">
            <v>0</v>
          </cell>
          <cell r="V246">
            <v>0</v>
          </cell>
          <cell r="W246">
            <v>0</v>
          </cell>
          <cell r="X246" t="str">
            <v>Not Modelled</v>
          </cell>
          <cell r="Y246" t="str">
            <v>N/A</v>
          </cell>
          <cell r="AA246">
            <v>0</v>
          </cell>
          <cell r="AB246">
            <v>0</v>
          </cell>
          <cell r="AC246">
            <v>0</v>
          </cell>
          <cell r="AD246">
            <v>0</v>
          </cell>
          <cell r="AE246">
            <v>0</v>
          </cell>
          <cell r="AF246">
            <v>0</v>
          </cell>
          <cell r="AG246">
            <v>0</v>
          </cell>
          <cell r="AH246">
            <v>0</v>
          </cell>
          <cell r="AI246">
            <v>0</v>
          </cell>
          <cell r="AJ246">
            <v>0</v>
          </cell>
          <cell r="AK246">
            <v>0</v>
          </cell>
          <cell r="AM246">
            <v>0</v>
          </cell>
          <cell r="AN246">
            <v>0</v>
          </cell>
          <cell r="AO246">
            <v>0</v>
          </cell>
          <cell r="AP246">
            <v>0</v>
          </cell>
          <cell r="AQ246">
            <v>0</v>
          </cell>
          <cell r="AR246">
            <v>0</v>
          </cell>
          <cell r="AS246">
            <v>0</v>
          </cell>
          <cell r="AT246">
            <v>0</v>
          </cell>
          <cell r="AU246">
            <v>0</v>
          </cell>
          <cell r="AV246">
            <v>0</v>
          </cell>
          <cell r="AW246">
            <v>0</v>
          </cell>
        </row>
        <row r="247">
          <cell r="A247" t="str">
            <v>114276/FO/2016</v>
          </cell>
          <cell r="B247" t="str">
            <v>38 Shudehill</v>
          </cell>
          <cell r="C247" t="str">
            <v>Residential</v>
          </cell>
          <cell r="D247" t="str">
            <v>Land Supply 2018</v>
          </cell>
          <cell r="E247">
            <v>6.1671399999999998E-3</v>
          </cell>
          <cell r="F247">
            <v>0</v>
          </cell>
          <cell r="G247">
            <v>0</v>
          </cell>
          <cell r="H247">
            <v>0</v>
          </cell>
          <cell r="I247">
            <v>6.1671399999999998E-3</v>
          </cell>
          <cell r="J247">
            <v>0</v>
          </cell>
          <cell r="K247">
            <v>0</v>
          </cell>
          <cell r="L247">
            <v>0</v>
          </cell>
          <cell r="M247">
            <v>100</v>
          </cell>
          <cell r="O247">
            <v>0</v>
          </cell>
          <cell r="Q247">
            <v>0</v>
          </cell>
          <cell r="R247">
            <v>0</v>
          </cell>
          <cell r="S247">
            <v>0</v>
          </cell>
          <cell r="T247">
            <v>0</v>
          </cell>
          <cell r="U247">
            <v>0</v>
          </cell>
          <cell r="V247">
            <v>0</v>
          </cell>
          <cell r="W247">
            <v>0</v>
          </cell>
          <cell r="X247" t="str">
            <v>Not Modelled</v>
          </cell>
          <cell r="Y247" t="str">
            <v>N/A</v>
          </cell>
          <cell r="AA247">
            <v>0</v>
          </cell>
          <cell r="AB247">
            <v>0</v>
          </cell>
          <cell r="AC247">
            <v>0</v>
          </cell>
          <cell r="AD247">
            <v>0</v>
          </cell>
          <cell r="AE247">
            <v>0</v>
          </cell>
          <cell r="AF247">
            <v>0</v>
          </cell>
          <cell r="AG247">
            <v>0</v>
          </cell>
          <cell r="AH247">
            <v>0</v>
          </cell>
          <cell r="AI247">
            <v>0</v>
          </cell>
          <cell r="AJ247">
            <v>0</v>
          </cell>
          <cell r="AK247">
            <v>0</v>
          </cell>
          <cell r="AM247">
            <v>0</v>
          </cell>
          <cell r="AN247">
            <v>0</v>
          </cell>
          <cell r="AO247">
            <v>0</v>
          </cell>
          <cell r="AP247">
            <v>0</v>
          </cell>
          <cell r="AQ247">
            <v>0</v>
          </cell>
          <cell r="AR247">
            <v>0</v>
          </cell>
          <cell r="AS247">
            <v>0</v>
          </cell>
          <cell r="AT247">
            <v>0</v>
          </cell>
          <cell r="AU247">
            <v>0</v>
          </cell>
          <cell r="AV247">
            <v>0</v>
          </cell>
          <cell r="AW247">
            <v>0</v>
          </cell>
        </row>
        <row r="248">
          <cell r="A248" t="str">
            <v>114280/FO/2016</v>
          </cell>
          <cell r="B248" t="str">
            <v>Land At 467 Kingsway Manchester M19 1NR</v>
          </cell>
          <cell r="C248" t="str">
            <v>Industry and warehousing</v>
          </cell>
          <cell r="D248" t="str">
            <v>Land Supply 2018</v>
          </cell>
          <cell r="E248">
            <v>6.4214099999999998E-3</v>
          </cell>
          <cell r="F248">
            <v>0</v>
          </cell>
          <cell r="G248">
            <v>0</v>
          </cell>
          <cell r="H248">
            <v>0</v>
          </cell>
          <cell r="I248">
            <v>6.4214099999999998E-3</v>
          </cell>
          <cell r="J248">
            <v>0</v>
          </cell>
          <cell r="K248">
            <v>0</v>
          </cell>
          <cell r="L248">
            <v>0</v>
          </cell>
          <cell r="M248">
            <v>100</v>
          </cell>
          <cell r="O248">
            <v>2.2066252294510001E-3</v>
          </cell>
          <cell r="Q248">
            <v>2.2066252294510001E-3</v>
          </cell>
          <cell r="R248">
            <v>9.7326332937100002E-4</v>
          </cell>
          <cell r="S248">
            <v>34.363562355479566</v>
          </cell>
          <cell r="T248">
            <v>34.363562355479566</v>
          </cell>
          <cell r="U248">
            <v>15.156536171510618</v>
          </cell>
          <cell r="V248">
            <v>0</v>
          </cell>
          <cell r="W248">
            <v>0</v>
          </cell>
          <cell r="X248" t="str">
            <v>Not Modelled</v>
          </cell>
          <cell r="Y248" t="str">
            <v>N/A</v>
          </cell>
          <cell r="AA248">
            <v>0</v>
          </cell>
          <cell r="AB248">
            <v>0</v>
          </cell>
          <cell r="AC248">
            <v>0</v>
          </cell>
          <cell r="AD248">
            <v>0</v>
          </cell>
          <cell r="AE248">
            <v>0</v>
          </cell>
          <cell r="AF248">
            <v>0</v>
          </cell>
          <cell r="AG248">
            <v>0</v>
          </cell>
          <cell r="AH248">
            <v>0</v>
          </cell>
          <cell r="AI248">
            <v>0</v>
          </cell>
          <cell r="AJ248">
            <v>0</v>
          </cell>
          <cell r="AK248">
            <v>0</v>
          </cell>
          <cell r="AM248">
            <v>0</v>
          </cell>
          <cell r="AN248">
            <v>0</v>
          </cell>
          <cell r="AO248">
            <v>0</v>
          </cell>
          <cell r="AP248">
            <v>0</v>
          </cell>
          <cell r="AQ248">
            <v>0</v>
          </cell>
          <cell r="AR248">
            <v>0</v>
          </cell>
          <cell r="AS248">
            <v>0</v>
          </cell>
          <cell r="AT248">
            <v>0</v>
          </cell>
          <cell r="AU248">
            <v>0</v>
          </cell>
          <cell r="AV248">
            <v>0</v>
          </cell>
          <cell r="AW248">
            <v>0</v>
          </cell>
        </row>
        <row r="249">
          <cell r="A249" t="str">
            <v>114294/VO/2016</v>
          </cell>
          <cell r="B249" t="str">
            <v>Starlight Theatre Water Street Manchester</v>
          </cell>
          <cell r="C249" t="str">
            <v>Offices</v>
          </cell>
          <cell r="D249" t="str">
            <v>Land Supply 2018</v>
          </cell>
          <cell r="E249">
            <v>1.74214</v>
          </cell>
          <cell r="F249">
            <v>0</v>
          </cell>
          <cell r="G249">
            <v>1.84215141384E-3</v>
          </cell>
          <cell r="H249">
            <v>0.94783780468000001</v>
          </cell>
          <cell r="I249">
            <v>0.79246004390615998</v>
          </cell>
          <cell r="J249">
            <v>0</v>
          </cell>
          <cell r="K249">
            <v>0.10574072197641979</v>
          </cell>
          <cell r="L249">
            <v>54.406523280562993</v>
          </cell>
          <cell r="M249">
            <v>45.487735997460597</v>
          </cell>
          <cell r="O249">
            <v>0.1665691248824</v>
          </cell>
          <cell r="Q249">
            <v>1.9608124882400001E-2</v>
          </cell>
          <cell r="R249">
            <v>0</v>
          </cell>
          <cell r="S249">
            <v>9.5611790603740232</v>
          </cell>
          <cell r="T249">
            <v>1.1255194692963826</v>
          </cell>
          <cell r="U249">
            <v>0</v>
          </cell>
          <cell r="V249">
            <v>1.33382457844</v>
          </cell>
          <cell r="W249">
            <v>76.562421989047962</v>
          </cell>
          <cell r="X249" t="str">
            <v>Not Modelled</v>
          </cell>
          <cell r="Y249" t="str">
            <v>N/A</v>
          </cell>
          <cell r="AA249">
            <v>0</v>
          </cell>
          <cell r="AB249">
            <v>0</v>
          </cell>
          <cell r="AC249">
            <v>0</v>
          </cell>
          <cell r="AD249">
            <v>0</v>
          </cell>
          <cell r="AE249">
            <v>0</v>
          </cell>
          <cell r="AF249">
            <v>0</v>
          </cell>
          <cell r="AG249">
            <v>0</v>
          </cell>
          <cell r="AH249">
            <v>0</v>
          </cell>
          <cell r="AI249">
            <v>6.3836134491999999E-3</v>
          </cell>
          <cell r="AJ249">
            <v>0</v>
          </cell>
          <cell r="AK249">
            <v>0</v>
          </cell>
          <cell r="AM249">
            <v>0</v>
          </cell>
          <cell r="AN249">
            <v>0</v>
          </cell>
          <cell r="AO249">
            <v>0</v>
          </cell>
          <cell r="AP249">
            <v>0</v>
          </cell>
          <cell r="AQ249">
            <v>0</v>
          </cell>
          <cell r="AR249">
            <v>0</v>
          </cell>
          <cell r="AS249">
            <v>0</v>
          </cell>
          <cell r="AT249">
            <v>0</v>
          </cell>
          <cell r="AU249">
            <v>0.36642367715568208</v>
          </cell>
          <cell r="AV249">
            <v>0</v>
          </cell>
          <cell r="AW249">
            <v>0</v>
          </cell>
        </row>
        <row r="250">
          <cell r="A250" t="str">
            <v>114294/VO/2016</v>
          </cell>
          <cell r="B250" t="str">
            <v>Starlight Theatre Water Street Manchester</v>
          </cell>
          <cell r="C250" t="str">
            <v>Industry and warehousing</v>
          </cell>
          <cell r="D250" t="str">
            <v>Land Supply 2018</v>
          </cell>
          <cell r="E250">
            <v>1.74214</v>
          </cell>
          <cell r="F250">
            <v>0</v>
          </cell>
          <cell r="G250">
            <v>1.84215141384E-3</v>
          </cell>
          <cell r="H250">
            <v>0.94783780468000001</v>
          </cell>
          <cell r="I250">
            <v>0.79246004390615998</v>
          </cell>
          <cell r="J250">
            <v>0</v>
          </cell>
          <cell r="K250">
            <v>0.10574072197641979</v>
          </cell>
          <cell r="L250">
            <v>54.406523280562993</v>
          </cell>
          <cell r="M250">
            <v>45.487735997460597</v>
          </cell>
          <cell r="O250">
            <v>0.1665691248824</v>
          </cell>
          <cell r="Q250">
            <v>1.9608124882400001E-2</v>
          </cell>
          <cell r="R250">
            <v>0</v>
          </cell>
          <cell r="S250">
            <v>9.5611790603740232</v>
          </cell>
          <cell r="T250">
            <v>1.1255194692963826</v>
          </cell>
          <cell r="U250">
            <v>0</v>
          </cell>
          <cell r="V250">
            <v>1.33382457844</v>
          </cell>
          <cell r="W250">
            <v>76.562421989047962</v>
          </cell>
          <cell r="X250" t="str">
            <v>Not Modelled</v>
          </cell>
          <cell r="Y250" t="str">
            <v>N/A</v>
          </cell>
          <cell r="AA250">
            <v>0</v>
          </cell>
          <cell r="AB250">
            <v>0</v>
          </cell>
          <cell r="AC250">
            <v>0</v>
          </cell>
          <cell r="AD250">
            <v>0</v>
          </cell>
          <cell r="AE250">
            <v>0</v>
          </cell>
          <cell r="AF250">
            <v>0</v>
          </cell>
          <cell r="AG250">
            <v>0</v>
          </cell>
          <cell r="AH250">
            <v>0</v>
          </cell>
          <cell r="AI250">
            <v>6.3836134491999999E-3</v>
          </cell>
          <cell r="AJ250">
            <v>0</v>
          </cell>
          <cell r="AK250">
            <v>0</v>
          </cell>
          <cell r="AM250">
            <v>0</v>
          </cell>
          <cell r="AN250">
            <v>0</v>
          </cell>
          <cell r="AO250">
            <v>0</v>
          </cell>
          <cell r="AP250">
            <v>0</v>
          </cell>
          <cell r="AQ250">
            <v>0</v>
          </cell>
          <cell r="AR250">
            <v>0</v>
          </cell>
          <cell r="AS250">
            <v>0</v>
          </cell>
          <cell r="AT250">
            <v>0</v>
          </cell>
          <cell r="AU250">
            <v>0.36642367715568208</v>
          </cell>
          <cell r="AV250">
            <v>0</v>
          </cell>
          <cell r="AW250">
            <v>0</v>
          </cell>
        </row>
        <row r="251">
          <cell r="A251" t="str">
            <v>114325/P3OPA/2016</v>
          </cell>
          <cell r="B251" t="str">
            <v>175 Mauldeth Road, Withington</v>
          </cell>
          <cell r="C251" t="str">
            <v>Residential</v>
          </cell>
          <cell r="D251" t="str">
            <v>Land Supply 2018</v>
          </cell>
          <cell r="E251">
            <v>3.0028099999999999E-2</v>
          </cell>
          <cell r="F251">
            <v>0</v>
          </cell>
          <cell r="G251">
            <v>0</v>
          </cell>
          <cell r="H251">
            <v>0</v>
          </cell>
          <cell r="I251">
            <v>3.0028099999999999E-2</v>
          </cell>
          <cell r="J251">
            <v>0</v>
          </cell>
          <cell r="K251">
            <v>0</v>
          </cell>
          <cell r="L251">
            <v>0</v>
          </cell>
          <cell r="M251">
            <v>100</v>
          </cell>
          <cell r="O251">
            <v>0</v>
          </cell>
          <cell r="Q251">
            <v>0</v>
          </cell>
          <cell r="R251">
            <v>0</v>
          </cell>
          <cell r="S251">
            <v>0</v>
          </cell>
          <cell r="T251">
            <v>0</v>
          </cell>
          <cell r="U251">
            <v>0</v>
          </cell>
          <cell r="V251">
            <v>0</v>
          </cell>
          <cell r="W251">
            <v>0</v>
          </cell>
          <cell r="X251" t="str">
            <v>Not Modelled</v>
          </cell>
          <cell r="Y251" t="str">
            <v>N/A</v>
          </cell>
          <cell r="AA251">
            <v>0</v>
          </cell>
          <cell r="AB251">
            <v>0</v>
          </cell>
          <cell r="AC251">
            <v>0</v>
          </cell>
          <cell r="AD251">
            <v>0</v>
          </cell>
          <cell r="AE251">
            <v>0</v>
          </cell>
          <cell r="AF251">
            <v>0</v>
          </cell>
          <cell r="AG251">
            <v>0</v>
          </cell>
          <cell r="AH251">
            <v>0</v>
          </cell>
          <cell r="AI251">
            <v>0</v>
          </cell>
          <cell r="AJ251">
            <v>0</v>
          </cell>
          <cell r="AK251">
            <v>0</v>
          </cell>
          <cell r="AM251">
            <v>0</v>
          </cell>
          <cell r="AN251">
            <v>0</v>
          </cell>
          <cell r="AO251">
            <v>0</v>
          </cell>
          <cell r="AP251">
            <v>0</v>
          </cell>
          <cell r="AQ251">
            <v>0</v>
          </cell>
          <cell r="AR251">
            <v>0</v>
          </cell>
          <cell r="AS251">
            <v>0</v>
          </cell>
          <cell r="AT251">
            <v>0</v>
          </cell>
          <cell r="AU251">
            <v>0</v>
          </cell>
          <cell r="AV251">
            <v>0</v>
          </cell>
          <cell r="AW251">
            <v>0</v>
          </cell>
        </row>
        <row r="252">
          <cell r="A252" t="str">
            <v>114385/FO/2016</v>
          </cell>
          <cell r="B252" t="str">
            <v>Land Bounded By Water Street And The V&amp;A Hotel To The West, The Bonded Warehouse And Railway Viaducts To The South, Atherton Street &amp; Granada House To The East And Quay Street &amp; The Globe &amp; Simpson Building To The North Manchester</v>
          </cell>
          <cell r="C252" t="str">
            <v>Offices</v>
          </cell>
          <cell r="D252" t="str">
            <v>Land Supply 2018</v>
          </cell>
          <cell r="E252">
            <v>1.4684900000000001</v>
          </cell>
          <cell r="F252">
            <v>0</v>
          </cell>
          <cell r="G252">
            <v>0</v>
          </cell>
          <cell r="H252">
            <v>0.79151708200799997</v>
          </cell>
          <cell r="I252">
            <v>0.6769729179920001</v>
          </cell>
          <cell r="J252">
            <v>0</v>
          </cell>
          <cell r="K252">
            <v>0</v>
          </cell>
          <cell r="L252">
            <v>53.900066190985299</v>
          </cell>
          <cell r="M252">
            <v>46.099933809014708</v>
          </cell>
          <cell r="O252">
            <v>0.14074357616312999</v>
          </cell>
          <cell r="Q252">
            <v>1.6462576163129999E-2</v>
          </cell>
          <cell r="R252">
            <v>6.4452292401300003E-3</v>
          </cell>
          <cell r="S252">
            <v>9.5842379698281892</v>
          </cell>
          <cell r="T252">
            <v>1.1210546999387123</v>
          </cell>
          <cell r="U252">
            <v>0.4389018134362509</v>
          </cell>
          <cell r="V252">
            <v>1.3295293191599999</v>
          </cell>
          <cell r="W252">
            <v>90.537172140089467</v>
          </cell>
          <cell r="X252" t="str">
            <v>Not Modelled</v>
          </cell>
          <cell r="Y252" t="str">
            <v>N/A</v>
          </cell>
          <cell r="AA252">
            <v>0</v>
          </cell>
          <cell r="AB252">
            <v>0</v>
          </cell>
          <cell r="AC252">
            <v>0</v>
          </cell>
          <cell r="AD252">
            <v>0</v>
          </cell>
          <cell r="AE252">
            <v>0</v>
          </cell>
          <cell r="AF252">
            <v>0</v>
          </cell>
          <cell r="AG252">
            <v>0</v>
          </cell>
          <cell r="AH252">
            <v>0</v>
          </cell>
          <cell r="AI252">
            <v>0</v>
          </cell>
          <cell r="AJ252">
            <v>0</v>
          </cell>
          <cell r="AK252">
            <v>0</v>
          </cell>
          <cell r="AM252">
            <v>0</v>
          </cell>
          <cell r="AN252">
            <v>0</v>
          </cell>
          <cell r="AO252">
            <v>0</v>
          </cell>
          <cell r="AP252">
            <v>0</v>
          </cell>
          <cell r="AQ252">
            <v>0</v>
          </cell>
          <cell r="AR252">
            <v>0</v>
          </cell>
          <cell r="AS252">
            <v>0</v>
          </cell>
          <cell r="AT252">
            <v>0</v>
          </cell>
          <cell r="AU252">
            <v>0</v>
          </cell>
          <cell r="AV252">
            <v>0</v>
          </cell>
          <cell r="AW252">
            <v>0</v>
          </cell>
        </row>
        <row r="253">
          <cell r="A253" t="str">
            <v>114385/FO/2016</v>
          </cell>
          <cell r="B253" t="str">
            <v>St John's Living - Nickel &amp; Dime East Tower and Manchester Goods Yard</v>
          </cell>
          <cell r="C253" t="str">
            <v>Residential</v>
          </cell>
          <cell r="D253" t="str">
            <v>Land Supply 2018</v>
          </cell>
          <cell r="E253">
            <v>1.0452999999999999</v>
          </cell>
          <cell r="F253">
            <v>0</v>
          </cell>
          <cell r="G253">
            <v>0</v>
          </cell>
          <cell r="H253">
            <v>0.55154610950299998</v>
          </cell>
          <cell r="I253">
            <v>0.49375389049699991</v>
          </cell>
          <cell r="J253">
            <v>0</v>
          </cell>
          <cell r="K253">
            <v>0</v>
          </cell>
          <cell r="L253">
            <v>52.764384339711093</v>
          </cell>
          <cell r="M253">
            <v>47.235615660288907</v>
          </cell>
          <cell r="O253">
            <v>0.124281</v>
          </cell>
          <cell r="Q253">
            <v>0</v>
          </cell>
          <cell r="R253">
            <v>0</v>
          </cell>
          <cell r="S253">
            <v>11.889505405146849</v>
          </cell>
          <cell r="T253">
            <v>0</v>
          </cell>
          <cell r="U253">
            <v>0</v>
          </cell>
          <cell r="V253">
            <v>0.980875141846</v>
          </cell>
          <cell r="W253">
            <v>93.836711168659718</v>
          </cell>
          <cell r="X253" t="str">
            <v>Not Modelled</v>
          </cell>
          <cell r="Y253" t="str">
            <v>N/A</v>
          </cell>
          <cell r="AA253">
            <v>0</v>
          </cell>
          <cell r="AB253">
            <v>0</v>
          </cell>
          <cell r="AC253">
            <v>0</v>
          </cell>
          <cell r="AD253">
            <v>0</v>
          </cell>
          <cell r="AE253">
            <v>0</v>
          </cell>
          <cell r="AF253">
            <v>0</v>
          </cell>
          <cell r="AG253">
            <v>0</v>
          </cell>
          <cell r="AH253">
            <v>0</v>
          </cell>
          <cell r="AI253">
            <v>0</v>
          </cell>
          <cell r="AJ253">
            <v>0</v>
          </cell>
          <cell r="AK253">
            <v>0</v>
          </cell>
          <cell r="AM253">
            <v>0</v>
          </cell>
          <cell r="AN253">
            <v>0</v>
          </cell>
          <cell r="AO253">
            <v>0</v>
          </cell>
          <cell r="AP253">
            <v>0</v>
          </cell>
          <cell r="AQ253">
            <v>0</v>
          </cell>
          <cell r="AR253">
            <v>0</v>
          </cell>
          <cell r="AS253">
            <v>0</v>
          </cell>
          <cell r="AT253">
            <v>0</v>
          </cell>
          <cell r="AU253">
            <v>0</v>
          </cell>
          <cell r="AV253">
            <v>0</v>
          </cell>
          <cell r="AW253">
            <v>0</v>
          </cell>
        </row>
        <row r="254">
          <cell r="A254" t="str">
            <v>114425/FO/2016</v>
          </cell>
          <cell r="B254" t="str">
            <v>Cotton Hill Manchester M20 4XR</v>
          </cell>
          <cell r="C254" t="str">
            <v>Residential</v>
          </cell>
          <cell r="D254" t="str">
            <v>Land Supply 2018</v>
          </cell>
          <cell r="E254">
            <v>0.193802</v>
          </cell>
          <cell r="F254">
            <v>0</v>
          </cell>
          <cell r="G254">
            <v>0</v>
          </cell>
          <cell r="H254">
            <v>0</v>
          </cell>
          <cell r="I254">
            <v>0.193802</v>
          </cell>
          <cell r="J254">
            <v>0</v>
          </cell>
          <cell r="K254">
            <v>0</v>
          </cell>
          <cell r="L254">
            <v>0</v>
          </cell>
          <cell r="M254">
            <v>100</v>
          </cell>
          <cell r="O254">
            <v>0</v>
          </cell>
          <cell r="Q254">
            <v>0</v>
          </cell>
          <cell r="R254">
            <v>0</v>
          </cell>
          <cell r="S254">
            <v>0</v>
          </cell>
          <cell r="T254">
            <v>0</v>
          </cell>
          <cell r="U254">
            <v>0</v>
          </cell>
          <cell r="V254">
            <v>0</v>
          </cell>
          <cell r="W254">
            <v>0</v>
          </cell>
          <cell r="X254" t="str">
            <v>Not Modelled</v>
          </cell>
          <cell r="Y254" t="str">
            <v>N/A</v>
          </cell>
          <cell r="AA254">
            <v>0</v>
          </cell>
          <cell r="AB254">
            <v>0</v>
          </cell>
          <cell r="AC254">
            <v>0</v>
          </cell>
          <cell r="AD254">
            <v>0</v>
          </cell>
          <cell r="AE254">
            <v>0</v>
          </cell>
          <cell r="AF254">
            <v>0</v>
          </cell>
          <cell r="AG254">
            <v>0</v>
          </cell>
          <cell r="AH254">
            <v>0</v>
          </cell>
          <cell r="AI254">
            <v>0</v>
          </cell>
          <cell r="AJ254">
            <v>0</v>
          </cell>
          <cell r="AK254">
            <v>0</v>
          </cell>
          <cell r="AM254">
            <v>0</v>
          </cell>
          <cell r="AN254">
            <v>0</v>
          </cell>
          <cell r="AO254">
            <v>0</v>
          </cell>
          <cell r="AP254">
            <v>0</v>
          </cell>
          <cell r="AQ254">
            <v>0</v>
          </cell>
          <cell r="AR254">
            <v>0</v>
          </cell>
          <cell r="AS254">
            <v>0</v>
          </cell>
          <cell r="AT254">
            <v>0</v>
          </cell>
          <cell r="AU254">
            <v>0</v>
          </cell>
          <cell r="AV254">
            <v>0</v>
          </cell>
          <cell r="AW254">
            <v>0</v>
          </cell>
        </row>
        <row r="255">
          <cell r="A255" t="str">
            <v>114462/FO/2016</v>
          </cell>
          <cell r="B255" t="str">
            <v>Land To The Rear Of 1-11 Greenlea Avenue And 14-24 Wayland Road South</v>
          </cell>
          <cell r="C255" t="str">
            <v>Residential</v>
          </cell>
          <cell r="D255" t="str">
            <v>Land Supply 2018</v>
          </cell>
          <cell r="E255">
            <v>0.224721</v>
          </cell>
          <cell r="F255">
            <v>0</v>
          </cell>
          <cell r="G255">
            <v>0</v>
          </cell>
          <cell r="H255">
            <v>0</v>
          </cell>
          <cell r="I255">
            <v>0.224721</v>
          </cell>
          <cell r="J255">
            <v>0</v>
          </cell>
          <cell r="K255">
            <v>0</v>
          </cell>
          <cell r="L255">
            <v>0</v>
          </cell>
          <cell r="M255">
            <v>100</v>
          </cell>
          <cell r="O255">
            <v>0</v>
          </cell>
          <cell r="Q255">
            <v>0</v>
          </cell>
          <cell r="R255">
            <v>0</v>
          </cell>
          <cell r="S255">
            <v>0</v>
          </cell>
          <cell r="T255">
            <v>0</v>
          </cell>
          <cell r="U255">
            <v>0</v>
          </cell>
          <cell r="V255">
            <v>0</v>
          </cell>
          <cell r="W255">
            <v>0</v>
          </cell>
          <cell r="X255" t="str">
            <v>Not Modelled</v>
          </cell>
          <cell r="Y255" t="str">
            <v>N/A</v>
          </cell>
          <cell r="AA255">
            <v>0</v>
          </cell>
          <cell r="AB255">
            <v>0</v>
          </cell>
          <cell r="AC255">
            <v>0</v>
          </cell>
          <cell r="AD255">
            <v>0</v>
          </cell>
          <cell r="AE255">
            <v>0</v>
          </cell>
          <cell r="AF255">
            <v>0</v>
          </cell>
          <cell r="AG255">
            <v>0</v>
          </cell>
          <cell r="AH255">
            <v>0</v>
          </cell>
          <cell r="AI255">
            <v>0</v>
          </cell>
          <cell r="AJ255">
            <v>0</v>
          </cell>
          <cell r="AK255">
            <v>0</v>
          </cell>
          <cell r="AM255">
            <v>0</v>
          </cell>
          <cell r="AN255">
            <v>0</v>
          </cell>
          <cell r="AO255">
            <v>0</v>
          </cell>
          <cell r="AP255">
            <v>0</v>
          </cell>
          <cell r="AQ255">
            <v>0</v>
          </cell>
          <cell r="AR255">
            <v>0</v>
          </cell>
          <cell r="AS255">
            <v>0</v>
          </cell>
          <cell r="AT255">
            <v>0</v>
          </cell>
          <cell r="AU255">
            <v>0</v>
          </cell>
          <cell r="AV255">
            <v>0</v>
          </cell>
          <cell r="AW255">
            <v>0</v>
          </cell>
        </row>
        <row r="256">
          <cell r="A256" t="str">
            <v>114474/FO/2016</v>
          </cell>
          <cell r="B256" t="str">
            <v>4 Oswald Road, Chorlton</v>
          </cell>
          <cell r="C256" t="str">
            <v>Residential</v>
          </cell>
          <cell r="D256" t="str">
            <v>Land Supply 2018</v>
          </cell>
          <cell r="E256">
            <v>4.9319000000000002E-2</v>
          </cell>
          <cell r="F256">
            <v>0</v>
          </cell>
          <cell r="G256">
            <v>0</v>
          </cell>
          <cell r="H256">
            <v>0</v>
          </cell>
          <cell r="I256">
            <v>4.9319000000000002E-2</v>
          </cell>
          <cell r="J256">
            <v>0</v>
          </cell>
          <cell r="K256">
            <v>0</v>
          </cell>
          <cell r="L256">
            <v>0</v>
          </cell>
          <cell r="M256">
            <v>100</v>
          </cell>
          <cell r="O256">
            <v>0</v>
          </cell>
          <cell r="Q256">
            <v>0</v>
          </cell>
          <cell r="R256">
            <v>0</v>
          </cell>
          <cell r="S256">
            <v>0</v>
          </cell>
          <cell r="T256">
            <v>0</v>
          </cell>
          <cell r="U256">
            <v>0</v>
          </cell>
          <cell r="V256">
            <v>0</v>
          </cell>
          <cell r="W256">
            <v>0</v>
          </cell>
          <cell r="X256" t="str">
            <v>Not Modelled</v>
          </cell>
          <cell r="Y256" t="str">
            <v>N/A</v>
          </cell>
          <cell r="AA256">
            <v>0</v>
          </cell>
          <cell r="AB256">
            <v>0</v>
          </cell>
          <cell r="AC256">
            <v>0</v>
          </cell>
          <cell r="AD256">
            <v>0</v>
          </cell>
          <cell r="AE256">
            <v>0</v>
          </cell>
          <cell r="AF256">
            <v>0</v>
          </cell>
          <cell r="AG256">
            <v>0</v>
          </cell>
          <cell r="AH256">
            <v>0</v>
          </cell>
          <cell r="AI256">
            <v>0</v>
          </cell>
          <cell r="AJ256">
            <v>0</v>
          </cell>
          <cell r="AK256">
            <v>0</v>
          </cell>
          <cell r="AM256">
            <v>0</v>
          </cell>
          <cell r="AN256">
            <v>0</v>
          </cell>
          <cell r="AO256">
            <v>0</v>
          </cell>
          <cell r="AP256">
            <v>0</v>
          </cell>
          <cell r="AQ256">
            <v>0</v>
          </cell>
          <cell r="AR256">
            <v>0</v>
          </cell>
          <cell r="AS256">
            <v>0</v>
          </cell>
          <cell r="AT256">
            <v>0</v>
          </cell>
          <cell r="AU256">
            <v>0</v>
          </cell>
          <cell r="AV256">
            <v>0</v>
          </cell>
          <cell r="AW256">
            <v>0</v>
          </cell>
        </row>
        <row r="257">
          <cell r="A257" t="str">
            <v>114493/FO/2016 / 105052</v>
          </cell>
          <cell r="B257" t="str">
            <v>Vacant Land Adjacent To 26 Haveley Circle And 1 Fancroft Road_x000D_Northenden_x000D_Manchester</v>
          </cell>
          <cell r="C257" t="str">
            <v>Residential</v>
          </cell>
          <cell r="D257" t="str">
            <v>Land Supply 2018</v>
          </cell>
          <cell r="E257">
            <v>0.12469</v>
          </cell>
          <cell r="F257">
            <v>0</v>
          </cell>
          <cell r="G257">
            <v>0</v>
          </cell>
          <cell r="H257">
            <v>0</v>
          </cell>
          <cell r="I257">
            <v>0.12469</v>
          </cell>
          <cell r="J257">
            <v>0</v>
          </cell>
          <cell r="K257">
            <v>0</v>
          </cell>
          <cell r="L257">
            <v>0</v>
          </cell>
          <cell r="M257">
            <v>100</v>
          </cell>
          <cell r="O257">
            <v>1.4800000000000001E-2</v>
          </cell>
          <cell r="Q257">
            <v>0</v>
          </cell>
          <cell r="R257">
            <v>0</v>
          </cell>
          <cell r="S257">
            <v>11.869436201780417</v>
          </cell>
          <cell r="T257">
            <v>0</v>
          </cell>
          <cell r="U257">
            <v>0</v>
          </cell>
          <cell r="V257">
            <v>0</v>
          </cell>
          <cell r="W257">
            <v>0</v>
          </cell>
          <cell r="X257" t="str">
            <v>Not Modelled</v>
          </cell>
          <cell r="Y257" t="str">
            <v>N/A</v>
          </cell>
          <cell r="AA257">
            <v>0</v>
          </cell>
          <cell r="AB257">
            <v>0</v>
          </cell>
          <cell r="AC257">
            <v>0</v>
          </cell>
          <cell r="AD257">
            <v>0</v>
          </cell>
          <cell r="AE257">
            <v>0</v>
          </cell>
          <cell r="AF257">
            <v>0</v>
          </cell>
          <cell r="AG257">
            <v>0</v>
          </cell>
          <cell r="AH257">
            <v>0</v>
          </cell>
          <cell r="AI257">
            <v>0</v>
          </cell>
          <cell r="AJ257">
            <v>0</v>
          </cell>
          <cell r="AK257">
            <v>0</v>
          </cell>
          <cell r="AM257">
            <v>0</v>
          </cell>
          <cell r="AN257">
            <v>0</v>
          </cell>
          <cell r="AO257">
            <v>0</v>
          </cell>
          <cell r="AP257">
            <v>0</v>
          </cell>
          <cell r="AQ257">
            <v>0</v>
          </cell>
          <cell r="AR257">
            <v>0</v>
          </cell>
          <cell r="AS257">
            <v>0</v>
          </cell>
          <cell r="AT257">
            <v>0</v>
          </cell>
          <cell r="AU257">
            <v>0</v>
          </cell>
          <cell r="AV257">
            <v>0</v>
          </cell>
          <cell r="AW257">
            <v>0</v>
          </cell>
        </row>
        <row r="258">
          <cell r="A258" t="str">
            <v>114508/P3OPA/2016</v>
          </cell>
          <cell r="B258" t="str">
            <v>First floor of 18-20 Derby Street</v>
          </cell>
          <cell r="C258" t="str">
            <v>Residential</v>
          </cell>
          <cell r="D258" t="str">
            <v>Land Supply 2018</v>
          </cell>
          <cell r="E258">
            <v>4.1995499999999998E-2</v>
          </cell>
          <cell r="F258">
            <v>0</v>
          </cell>
          <cell r="G258">
            <v>0</v>
          </cell>
          <cell r="H258">
            <v>0</v>
          </cell>
          <cell r="I258">
            <v>4.1995499999999998E-2</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AA258">
            <v>0</v>
          </cell>
          <cell r="AB258">
            <v>0</v>
          </cell>
          <cell r="AC258">
            <v>0</v>
          </cell>
          <cell r="AD258">
            <v>0</v>
          </cell>
          <cell r="AE258">
            <v>0</v>
          </cell>
          <cell r="AF258">
            <v>0</v>
          </cell>
          <cell r="AG258">
            <v>0</v>
          </cell>
          <cell r="AH258">
            <v>0</v>
          </cell>
          <cell r="AI258">
            <v>4.1995499999700002E-2</v>
          </cell>
          <cell r="AJ258">
            <v>0</v>
          </cell>
          <cell r="AK258">
            <v>0</v>
          </cell>
          <cell r="AM258">
            <v>0</v>
          </cell>
          <cell r="AN258">
            <v>0</v>
          </cell>
          <cell r="AO258">
            <v>0</v>
          </cell>
          <cell r="AP258">
            <v>0</v>
          </cell>
          <cell r="AQ258">
            <v>0</v>
          </cell>
          <cell r="AR258">
            <v>0</v>
          </cell>
          <cell r="AS258">
            <v>0</v>
          </cell>
          <cell r="AT258">
            <v>0</v>
          </cell>
          <cell r="AU258">
            <v>99.999999999285649</v>
          </cell>
          <cell r="AV258">
            <v>0</v>
          </cell>
          <cell r="AW258">
            <v>0</v>
          </cell>
        </row>
        <row r="259">
          <cell r="A259" t="str">
            <v>114548/FO/2016</v>
          </cell>
          <cell r="B259" t="str">
            <v>2 Albion Road</v>
          </cell>
          <cell r="C259" t="str">
            <v>Residential</v>
          </cell>
          <cell r="D259" t="str">
            <v>Land Supply 2018</v>
          </cell>
          <cell r="E259">
            <v>2.5498E-2</v>
          </cell>
          <cell r="F259">
            <v>0</v>
          </cell>
          <cell r="G259">
            <v>0</v>
          </cell>
          <cell r="H259">
            <v>0</v>
          </cell>
          <cell r="I259">
            <v>2.5498E-2</v>
          </cell>
          <cell r="J259">
            <v>0</v>
          </cell>
          <cell r="K259">
            <v>0</v>
          </cell>
          <cell r="L259">
            <v>0</v>
          </cell>
          <cell r="M259">
            <v>100</v>
          </cell>
          <cell r="O259">
            <v>0</v>
          </cell>
          <cell r="Q259">
            <v>0</v>
          </cell>
          <cell r="R259">
            <v>0</v>
          </cell>
          <cell r="S259">
            <v>0</v>
          </cell>
          <cell r="T259">
            <v>0</v>
          </cell>
          <cell r="U259">
            <v>0</v>
          </cell>
          <cell r="V259">
            <v>0</v>
          </cell>
          <cell r="W259">
            <v>0</v>
          </cell>
          <cell r="X259" t="str">
            <v>Not Modelled</v>
          </cell>
          <cell r="Y259" t="str">
            <v>N/A</v>
          </cell>
          <cell r="AA259">
            <v>0</v>
          </cell>
          <cell r="AB259">
            <v>0</v>
          </cell>
          <cell r="AC259">
            <v>0</v>
          </cell>
          <cell r="AD259">
            <v>0</v>
          </cell>
          <cell r="AE259">
            <v>0</v>
          </cell>
          <cell r="AF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row>
        <row r="260">
          <cell r="A260" t="str">
            <v>114552/FO/2016</v>
          </cell>
          <cell r="B260" t="str">
            <v>774-786 Stockport Road</v>
          </cell>
          <cell r="C260" t="str">
            <v>Residential</v>
          </cell>
          <cell r="D260" t="str">
            <v>Land Supply 2018</v>
          </cell>
          <cell r="E260">
            <v>7.7863399999999999E-2</v>
          </cell>
          <cell r="F260">
            <v>0</v>
          </cell>
          <cell r="G260">
            <v>0</v>
          </cell>
          <cell r="H260">
            <v>0</v>
          </cell>
          <cell r="I260">
            <v>7.7863399999999999E-2</v>
          </cell>
          <cell r="J260">
            <v>0</v>
          </cell>
          <cell r="K260">
            <v>0</v>
          </cell>
          <cell r="L260">
            <v>0</v>
          </cell>
          <cell r="M260">
            <v>100</v>
          </cell>
          <cell r="O260">
            <v>0</v>
          </cell>
          <cell r="Q260">
            <v>0</v>
          </cell>
          <cell r="R260">
            <v>0</v>
          </cell>
          <cell r="S260">
            <v>0</v>
          </cell>
          <cell r="T260">
            <v>0</v>
          </cell>
          <cell r="U260">
            <v>0</v>
          </cell>
          <cell r="V260">
            <v>0</v>
          </cell>
          <cell r="W260">
            <v>0</v>
          </cell>
          <cell r="X260" t="str">
            <v>Not Modelled</v>
          </cell>
          <cell r="Y260" t="str">
            <v>N/A</v>
          </cell>
          <cell r="AA260">
            <v>0</v>
          </cell>
          <cell r="AB260">
            <v>0</v>
          </cell>
          <cell r="AC260">
            <v>0</v>
          </cell>
          <cell r="AD260">
            <v>0</v>
          </cell>
          <cell r="AE260">
            <v>0</v>
          </cell>
          <cell r="AF260">
            <v>0</v>
          </cell>
          <cell r="AG260">
            <v>0</v>
          </cell>
          <cell r="AH260">
            <v>0</v>
          </cell>
          <cell r="AI260">
            <v>0</v>
          </cell>
          <cell r="AJ260">
            <v>0</v>
          </cell>
          <cell r="AK260">
            <v>0</v>
          </cell>
          <cell r="AM260">
            <v>0</v>
          </cell>
          <cell r="AN260">
            <v>0</v>
          </cell>
          <cell r="AO260">
            <v>0</v>
          </cell>
          <cell r="AP260">
            <v>0</v>
          </cell>
          <cell r="AQ260">
            <v>0</v>
          </cell>
          <cell r="AR260">
            <v>0</v>
          </cell>
          <cell r="AS260">
            <v>0</v>
          </cell>
          <cell r="AT260">
            <v>0</v>
          </cell>
          <cell r="AU260">
            <v>0</v>
          </cell>
          <cell r="AV260">
            <v>0</v>
          </cell>
          <cell r="AW260">
            <v>0</v>
          </cell>
        </row>
        <row r="261">
          <cell r="A261" t="str">
            <v>114580/FO/2016</v>
          </cell>
          <cell r="B261" t="str">
            <v>12-14 Palatine Road</v>
          </cell>
          <cell r="C261" t="str">
            <v>Residential</v>
          </cell>
          <cell r="D261" t="str">
            <v>Land Supply 2018</v>
          </cell>
          <cell r="E261">
            <v>0.12438100000000001</v>
          </cell>
          <cell r="F261">
            <v>0</v>
          </cell>
          <cell r="G261">
            <v>0</v>
          </cell>
          <cell r="H261">
            <v>0</v>
          </cell>
          <cell r="I261">
            <v>0.12438100000000001</v>
          </cell>
          <cell r="J261">
            <v>0</v>
          </cell>
          <cell r="K261">
            <v>0</v>
          </cell>
          <cell r="L261">
            <v>0</v>
          </cell>
          <cell r="M261">
            <v>100</v>
          </cell>
          <cell r="O261">
            <v>0</v>
          </cell>
          <cell r="Q261">
            <v>0</v>
          </cell>
          <cell r="R261">
            <v>0</v>
          </cell>
          <cell r="S261">
            <v>0</v>
          </cell>
          <cell r="T261">
            <v>0</v>
          </cell>
          <cell r="U261">
            <v>0</v>
          </cell>
          <cell r="V261">
            <v>0</v>
          </cell>
          <cell r="W261">
            <v>0</v>
          </cell>
          <cell r="X261" t="str">
            <v>Not Modelled</v>
          </cell>
          <cell r="Y261" t="str">
            <v>N/A</v>
          </cell>
          <cell r="AA261">
            <v>0</v>
          </cell>
          <cell r="AB261">
            <v>0</v>
          </cell>
          <cell r="AC261">
            <v>0</v>
          </cell>
          <cell r="AD261">
            <v>0</v>
          </cell>
          <cell r="AE261">
            <v>0</v>
          </cell>
          <cell r="AF261">
            <v>0</v>
          </cell>
          <cell r="AG261">
            <v>0</v>
          </cell>
          <cell r="AH261">
            <v>0</v>
          </cell>
          <cell r="AI261">
            <v>0</v>
          </cell>
          <cell r="AJ261">
            <v>0</v>
          </cell>
          <cell r="AK261">
            <v>0</v>
          </cell>
          <cell r="AM261">
            <v>0</v>
          </cell>
          <cell r="AN261">
            <v>0</v>
          </cell>
          <cell r="AO261">
            <v>0</v>
          </cell>
          <cell r="AP261">
            <v>0</v>
          </cell>
          <cell r="AQ261">
            <v>0</v>
          </cell>
          <cell r="AR261">
            <v>0</v>
          </cell>
          <cell r="AS261">
            <v>0</v>
          </cell>
          <cell r="AT261">
            <v>0</v>
          </cell>
          <cell r="AU261">
            <v>0</v>
          </cell>
          <cell r="AV261">
            <v>0</v>
          </cell>
          <cell r="AW261">
            <v>0</v>
          </cell>
        </row>
        <row r="262">
          <cell r="A262" t="str">
            <v>114582/FO/2016</v>
          </cell>
          <cell r="B262" t="str">
            <v>12 Woodlands Road Fallowfield</v>
          </cell>
          <cell r="C262" t="str">
            <v>Residential</v>
          </cell>
          <cell r="D262" t="str">
            <v>Land Supply 2018</v>
          </cell>
          <cell r="E262">
            <v>5.2459100000000002E-2</v>
          </cell>
          <cell r="F262">
            <v>0</v>
          </cell>
          <cell r="G262">
            <v>0</v>
          </cell>
          <cell r="H262">
            <v>0</v>
          </cell>
          <cell r="I262">
            <v>5.2459100000000002E-2</v>
          </cell>
          <cell r="J262">
            <v>0</v>
          </cell>
          <cell r="K262">
            <v>0</v>
          </cell>
          <cell r="L262">
            <v>0</v>
          </cell>
          <cell r="M262">
            <v>100</v>
          </cell>
          <cell r="O262">
            <v>1.5615E-4</v>
          </cell>
          <cell r="Q262">
            <v>0</v>
          </cell>
          <cell r="R262">
            <v>0</v>
          </cell>
          <cell r="S262">
            <v>0.29766046310363692</v>
          </cell>
          <cell r="T262">
            <v>0</v>
          </cell>
          <cell r="U262">
            <v>0</v>
          </cell>
          <cell r="V262">
            <v>0</v>
          </cell>
          <cell r="W262">
            <v>0</v>
          </cell>
          <cell r="X262" t="str">
            <v>Not Modelled</v>
          </cell>
          <cell r="Y262" t="str">
            <v>N/A</v>
          </cell>
          <cell r="AA262">
            <v>0</v>
          </cell>
          <cell r="AB262">
            <v>0</v>
          </cell>
          <cell r="AC262">
            <v>0</v>
          </cell>
          <cell r="AD262">
            <v>0</v>
          </cell>
          <cell r="AE262">
            <v>0</v>
          </cell>
          <cell r="AF262">
            <v>0</v>
          </cell>
          <cell r="AG262">
            <v>0</v>
          </cell>
          <cell r="AH262">
            <v>0</v>
          </cell>
          <cell r="AI262">
            <v>0</v>
          </cell>
          <cell r="AJ262">
            <v>0</v>
          </cell>
          <cell r="AK262">
            <v>0</v>
          </cell>
          <cell r="AM262">
            <v>0</v>
          </cell>
          <cell r="AN262">
            <v>0</v>
          </cell>
          <cell r="AO262">
            <v>0</v>
          </cell>
          <cell r="AP262">
            <v>0</v>
          </cell>
          <cell r="AQ262">
            <v>0</v>
          </cell>
          <cell r="AR262">
            <v>0</v>
          </cell>
          <cell r="AS262">
            <v>0</v>
          </cell>
          <cell r="AT262">
            <v>0</v>
          </cell>
          <cell r="AU262">
            <v>0</v>
          </cell>
          <cell r="AV262">
            <v>0</v>
          </cell>
          <cell r="AW262">
            <v>0</v>
          </cell>
        </row>
        <row r="263">
          <cell r="A263" t="str">
            <v>114600/FO/2016</v>
          </cell>
          <cell r="B263" t="str">
            <v>Victoria Mill 10 Lower Vickers Street</v>
          </cell>
          <cell r="C263" t="str">
            <v>Residential</v>
          </cell>
          <cell r="D263" t="str">
            <v>Land Supply 2018</v>
          </cell>
          <cell r="E263">
            <v>0.169796</v>
          </cell>
          <cell r="F263">
            <v>0</v>
          </cell>
          <cell r="G263">
            <v>0</v>
          </cell>
          <cell r="H263">
            <v>0</v>
          </cell>
          <cell r="I263">
            <v>0.169796</v>
          </cell>
          <cell r="J263">
            <v>0</v>
          </cell>
          <cell r="K263">
            <v>0</v>
          </cell>
          <cell r="L263">
            <v>0</v>
          </cell>
          <cell r="M263">
            <v>100</v>
          </cell>
          <cell r="O263">
            <v>7.7941100000000004E-4</v>
          </cell>
          <cell r="Q263">
            <v>0</v>
          </cell>
          <cell r="R263">
            <v>0</v>
          </cell>
          <cell r="S263">
            <v>0.45902789229428259</v>
          </cell>
          <cell r="T263">
            <v>0</v>
          </cell>
          <cell r="U263">
            <v>0</v>
          </cell>
          <cell r="V263">
            <v>0</v>
          </cell>
          <cell r="W263">
            <v>0</v>
          </cell>
          <cell r="X263" t="str">
            <v>Not Modelled</v>
          </cell>
          <cell r="Y263" t="str">
            <v>N/A</v>
          </cell>
          <cell r="AA263">
            <v>0</v>
          </cell>
          <cell r="AB263">
            <v>0</v>
          </cell>
          <cell r="AC263">
            <v>0</v>
          </cell>
          <cell r="AD263">
            <v>0</v>
          </cell>
          <cell r="AE263">
            <v>0</v>
          </cell>
          <cell r="AF263">
            <v>0</v>
          </cell>
          <cell r="AG263">
            <v>0</v>
          </cell>
          <cell r="AH263">
            <v>0</v>
          </cell>
          <cell r="AI263">
            <v>0.16979629999599999</v>
          </cell>
          <cell r="AJ263">
            <v>0</v>
          </cell>
          <cell r="AK263">
            <v>0</v>
          </cell>
          <cell r="AM263">
            <v>0</v>
          </cell>
          <cell r="AN263">
            <v>0</v>
          </cell>
          <cell r="AO263">
            <v>0</v>
          </cell>
          <cell r="AP263">
            <v>0</v>
          </cell>
          <cell r="AQ263">
            <v>0</v>
          </cell>
          <cell r="AR263">
            <v>0</v>
          </cell>
          <cell r="AS263">
            <v>0</v>
          </cell>
          <cell r="AT263">
            <v>0</v>
          </cell>
          <cell r="AU263">
            <v>100.00017668025158</v>
          </cell>
          <cell r="AV263">
            <v>0</v>
          </cell>
          <cell r="AW263">
            <v>0</v>
          </cell>
        </row>
        <row r="264">
          <cell r="A264" t="str">
            <v>114604/FO/2016</v>
          </cell>
          <cell r="B264" t="str">
            <v>Land Bounded By Oldham Road, Baltimore Street And The Gateway Manchester M40 5AU</v>
          </cell>
          <cell r="C264" t="str">
            <v>Offices</v>
          </cell>
          <cell r="D264" t="str">
            <v>Land Supply 2018</v>
          </cell>
          <cell r="E264">
            <v>1.4212100000000001</v>
          </cell>
          <cell r="F264">
            <v>0</v>
          </cell>
          <cell r="G264">
            <v>0</v>
          </cell>
          <cell r="H264">
            <v>0</v>
          </cell>
          <cell r="I264">
            <v>1.4212100000000001</v>
          </cell>
          <cell r="J264">
            <v>0</v>
          </cell>
          <cell r="K264">
            <v>0</v>
          </cell>
          <cell r="L264">
            <v>0</v>
          </cell>
          <cell r="M264">
            <v>100</v>
          </cell>
          <cell r="O264">
            <v>0.43281914244827002</v>
          </cell>
          <cell r="Q264">
            <v>6.9521424482699998E-3</v>
          </cell>
          <cell r="R264">
            <v>0</v>
          </cell>
          <cell r="S264">
            <v>30.454270828960535</v>
          </cell>
          <cell r="T264">
            <v>0.48917066783022911</v>
          </cell>
          <cell r="U264">
            <v>0</v>
          </cell>
          <cell r="V264">
            <v>0</v>
          </cell>
          <cell r="W264">
            <v>0</v>
          </cell>
          <cell r="X264" t="str">
            <v>Not Modelled</v>
          </cell>
          <cell r="Y264" t="str">
            <v>N/A</v>
          </cell>
          <cell r="AA264">
            <v>0</v>
          </cell>
          <cell r="AB264">
            <v>0</v>
          </cell>
          <cell r="AC264">
            <v>0</v>
          </cell>
          <cell r="AD264">
            <v>0</v>
          </cell>
          <cell r="AE264">
            <v>0</v>
          </cell>
          <cell r="AF264">
            <v>0</v>
          </cell>
          <cell r="AG264">
            <v>0</v>
          </cell>
          <cell r="AH264">
            <v>0</v>
          </cell>
          <cell r="AI264">
            <v>1.4212102500099999</v>
          </cell>
          <cell r="AJ264">
            <v>0</v>
          </cell>
          <cell r="AK264">
            <v>0</v>
          </cell>
          <cell r="AM264">
            <v>0</v>
          </cell>
          <cell r="AN264">
            <v>0</v>
          </cell>
          <cell r="AO264">
            <v>0</v>
          </cell>
          <cell r="AP264">
            <v>0</v>
          </cell>
          <cell r="AQ264">
            <v>0</v>
          </cell>
          <cell r="AR264">
            <v>0</v>
          </cell>
          <cell r="AS264">
            <v>0</v>
          </cell>
          <cell r="AT264">
            <v>0</v>
          </cell>
          <cell r="AU264">
            <v>100.0000175913482</v>
          </cell>
          <cell r="AV264">
            <v>0</v>
          </cell>
          <cell r="AW264">
            <v>0</v>
          </cell>
        </row>
        <row r="265">
          <cell r="A265" t="str">
            <v>114664/FO/2016</v>
          </cell>
          <cell r="B265" t="str">
            <v>Land Bounded By Jacksons Row, Bootle Street, Southmill Street &amp; 201 Deansgate Manchester M2 5GU</v>
          </cell>
          <cell r="C265" t="str">
            <v>Offices</v>
          </cell>
          <cell r="D265" t="str">
            <v>Land Supply 2018</v>
          </cell>
          <cell r="E265">
            <v>0.57206900000000005</v>
          </cell>
          <cell r="F265">
            <v>0</v>
          </cell>
          <cell r="G265">
            <v>0</v>
          </cell>
          <cell r="H265">
            <v>0</v>
          </cell>
          <cell r="I265">
            <v>0.57206900000000005</v>
          </cell>
          <cell r="J265">
            <v>0</v>
          </cell>
          <cell r="K265">
            <v>0</v>
          </cell>
          <cell r="L265">
            <v>0</v>
          </cell>
          <cell r="M265">
            <v>100</v>
          </cell>
          <cell r="O265">
            <v>0.03</v>
          </cell>
          <cell r="Q265">
            <v>0</v>
          </cell>
          <cell r="R265">
            <v>0</v>
          </cell>
          <cell r="S265">
            <v>5.2441226495405262</v>
          </cell>
          <cell r="T265">
            <v>0</v>
          </cell>
          <cell r="U265">
            <v>0</v>
          </cell>
          <cell r="V265">
            <v>0</v>
          </cell>
          <cell r="W265">
            <v>0</v>
          </cell>
          <cell r="X265" t="str">
            <v>Not Modelled</v>
          </cell>
          <cell r="Y265" t="str">
            <v>N/A</v>
          </cell>
          <cell r="AA265">
            <v>0</v>
          </cell>
          <cell r="AB265">
            <v>0</v>
          </cell>
          <cell r="AC265">
            <v>0</v>
          </cell>
          <cell r="AD265">
            <v>0</v>
          </cell>
          <cell r="AE265">
            <v>0</v>
          </cell>
          <cell r="AF265">
            <v>0</v>
          </cell>
          <cell r="AG265">
            <v>0</v>
          </cell>
          <cell r="AH265">
            <v>0</v>
          </cell>
          <cell r="AI265">
            <v>0</v>
          </cell>
          <cell r="AJ265">
            <v>0</v>
          </cell>
          <cell r="AK265">
            <v>0</v>
          </cell>
          <cell r="AM265">
            <v>0</v>
          </cell>
          <cell r="AN265">
            <v>0</v>
          </cell>
          <cell r="AO265">
            <v>0</v>
          </cell>
          <cell r="AP265">
            <v>0</v>
          </cell>
          <cell r="AQ265">
            <v>0</v>
          </cell>
          <cell r="AR265">
            <v>0</v>
          </cell>
          <cell r="AS265">
            <v>0</v>
          </cell>
          <cell r="AT265">
            <v>0</v>
          </cell>
          <cell r="AU265">
            <v>0</v>
          </cell>
          <cell r="AV265">
            <v>0</v>
          </cell>
          <cell r="AW265">
            <v>0</v>
          </cell>
        </row>
        <row r="266">
          <cell r="A266" t="str">
            <v>114683/FO/2016 / 108169</v>
          </cell>
          <cell r="B266" t="str">
            <v>Talbot Mill 44 Ellesmere Street Hulme</v>
          </cell>
          <cell r="C266" t="str">
            <v>Residential</v>
          </cell>
          <cell r="D266" t="str">
            <v>Land Supply 2018</v>
          </cell>
          <cell r="E266">
            <v>9.4492599999999993E-3</v>
          </cell>
          <cell r="F266">
            <v>1.9423501013300001E-8</v>
          </cell>
          <cell r="G266">
            <v>0</v>
          </cell>
          <cell r="H266">
            <v>8.0608499978400008E-6</v>
          </cell>
          <cell r="I266">
            <v>9.4411797265011466E-3</v>
          </cell>
          <cell r="J266">
            <v>2.0555578969464277E-4</v>
          </cell>
          <cell r="K266">
            <v>0</v>
          </cell>
          <cell r="L266">
            <v>8.5306680076958422E-2</v>
          </cell>
          <cell r="M266">
            <v>99.914487764133355</v>
          </cell>
          <cell r="O266">
            <v>1.2256000023600001E-5</v>
          </cell>
          <cell r="Q266">
            <v>1.2256000023600001E-5</v>
          </cell>
          <cell r="R266">
            <v>0</v>
          </cell>
          <cell r="S266">
            <v>0.12970327860171063</v>
          </cell>
          <cell r="T266">
            <v>0.12970327860171063</v>
          </cell>
          <cell r="U266">
            <v>0</v>
          </cell>
          <cell r="V266">
            <v>0</v>
          </cell>
          <cell r="W266">
            <v>0</v>
          </cell>
          <cell r="X266" t="str">
            <v>Not Modelled</v>
          </cell>
          <cell r="Y266" t="str">
            <v>N/A</v>
          </cell>
          <cell r="AA266">
            <v>0</v>
          </cell>
          <cell r="AB266">
            <v>0</v>
          </cell>
          <cell r="AC266">
            <v>0</v>
          </cell>
          <cell r="AD266">
            <v>0</v>
          </cell>
          <cell r="AE266">
            <v>0</v>
          </cell>
          <cell r="AF266">
            <v>0</v>
          </cell>
          <cell r="AG266">
            <v>0</v>
          </cell>
          <cell r="AH266">
            <v>0</v>
          </cell>
          <cell r="AI266">
            <v>9.4492599990899998E-3</v>
          </cell>
          <cell r="AJ266">
            <v>0</v>
          </cell>
          <cell r="AK266">
            <v>0</v>
          </cell>
          <cell r="AM266">
            <v>0</v>
          </cell>
          <cell r="AN266">
            <v>0</v>
          </cell>
          <cell r="AO266">
            <v>0</v>
          </cell>
          <cell r="AP266">
            <v>0</v>
          </cell>
          <cell r="AQ266">
            <v>0</v>
          </cell>
          <cell r="AR266">
            <v>0</v>
          </cell>
          <cell r="AS266">
            <v>0</v>
          </cell>
          <cell r="AT266">
            <v>0</v>
          </cell>
          <cell r="AU266">
            <v>99.999999990369631</v>
          </cell>
          <cell r="AV266">
            <v>0</v>
          </cell>
          <cell r="AW266">
            <v>0</v>
          </cell>
        </row>
        <row r="267">
          <cell r="A267" t="str">
            <v>114715/FO/2016</v>
          </cell>
          <cell r="B267" t="str">
            <v>Former Parkway Green Office 137 Bowland Road</v>
          </cell>
          <cell r="C267" t="str">
            <v>Residential</v>
          </cell>
          <cell r="D267" t="str">
            <v>Land Supply 2018</v>
          </cell>
          <cell r="E267">
            <v>0.140708</v>
          </cell>
          <cell r="F267">
            <v>0</v>
          </cell>
          <cell r="G267">
            <v>0</v>
          </cell>
          <cell r="H267">
            <v>0</v>
          </cell>
          <cell r="I267">
            <v>0.140708</v>
          </cell>
          <cell r="J267">
            <v>0</v>
          </cell>
          <cell r="K267">
            <v>0</v>
          </cell>
          <cell r="L267">
            <v>0</v>
          </cell>
          <cell r="M267">
            <v>100</v>
          </cell>
          <cell r="O267">
            <v>0</v>
          </cell>
          <cell r="Q267">
            <v>0</v>
          </cell>
          <cell r="R267">
            <v>0</v>
          </cell>
          <cell r="S267">
            <v>0</v>
          </cell>
          <cell r="T267">
            <v>0</v>
          </cell>
          <cell r="U267">
            <v>0</v>
          </cell>
          <cell r="V267">
            <v>0</v>
          </cell>
          <cell r="W267">
            <v>0</v>
          </cell>
          <cell r="X267" t="str">
            <v>Not Modelled</v>
          </cell>
          <cell r="Y267" t="str">
            <v>N/A</v>
          </cell>
          <cell r="AA267">
            <v>0</v>
          </cell>
          <cell r="AB267">
            <v>0</v>
          </cell>
          <cell r="AC267">
            <v>0</v>
          </cell>
          <cell r="AD267">
            <v>0</v>
          </cell>
          <cell r="AE267">
            <v>0</v>
          </cell>
          <cell r="AF267">
            <v>0</v>
          </cell>
          <cell r="AG267">
            <v>0</v>
          </cell>
          <cell r="AH267">
            <v>0</v>
          </cell>
          <cell r="AI267">
            <v>0</v>
          </cell>
          <cell r="AJ267">
            <v>0</v>
          </cell>
          <cell r="AK267">
            <v>0</v>
          </cell>
          <cell r="AM267">
            <v>0</v>
          </cell>
          <cell r="AN267">
            <v>0</v>
          </cell>
          <cell r="AO267">
            <v>0</v>
          </cell>
          <cell r="AP267">
            <v>0</v>
          </cell>
          <cell r="AQ267">
            <v>0</v>
          </cell>
          <cell r="AR267">
            <v>0</v>
          </cell>
          <cell r="AS267">
            <v>0</v>
          </cell>
          <cell r="AT267">
            <v>0</v>
          </cell>
          <cell r="AU267">
            <v>0</v>
          </cell>
          <cell r="AV267">
            <v>0</v>
          </cell>
          <cell r="AW267">
            <v>0</v>
          </cell>
        </row>
        <row r="268">
          <cell r="A268" t="str">
            <v>114723/FO/2016</v>
          </cell>
          <cell r="B268" t="str">
            <v>St John's Living - Nickle &amp; Dime West Tower</v>
          </cell>
          <cell r="C268" t="str">
            <v>Residential</v>
          </cell>
          <cell r="D268" t="str">
            <v>Land Supply 2018</v>
          </cell>
          <cell r="E268">
            <v>0.50536700000000001</v>
          </cell>
          <cell r="F268">
            <v>2.5837715107299999E-2</v>
          </cell>
          <cell r="G268">
            <v>4.5352521557200001E-2</v>
          </cell>
          <cell r="H268">
            <v>0.434177127504</v>
          </cell>
          <cell r="I268">
            <v>-3.6416849996667722E-7</v>
          </cell>
          <cell r="J268">
            <v>5.112663689417789</v>
          </cell>
          <cell r="K268">
            <v>8.9741755114995634</v>
          </cell>
          <cell r="L268">
            <v>85.913232859288399</v>
          </cell>
          <cell r="M268">
            <v>-7.2060205744870019E-5</v>
          </cell>
          <cell r="O268">
            <v>1.07619638715359E-2</v>
          </cell>
          <cell r="Q268">
            <v>6.0563871535899997E-5</v>
          </cell>
          <cell r="R268">
            <v>0</v>
          </cell>
          <cell r="S268">
            <v>2.1295343525667287</v>
          </cell>
          <cell r="T268">
            <v>1.1984136585075795E-2</v>
          </cell>
          <cell r="U268">
            <v>0</v>
          </cell>
          <cell r="V268">
            <v>0.50536670499500003</v>
          </cell>
          <cell r="W268">
            <v>99.999941625590921</v>
          </cell>
          <cell r="X268" t="str">
            <v>Not Modelled</v>
          </cell>
          <cell r="Y268" t="str">
            <v>N/A</v>
          </cell>
          <cell r="AA268">
            <v>0</v>
          </cell>
          <cell r="AB268">
            <v>0</v>
          </cell>
          <cell r="AC268">
            <v>0</v>
          </cell>
          <cell r="AD268">
            <v>0</v>
          </cell>
          <cell r="AE268">
            <v>0</v>
          </cell>
          <cell r="AF268">
            <v>0</v>
          </cell>
          <cell r="AG268">
            <v>0</v>
          </cell>
          <cell r="AH268">
            <v>0</v>
          </cell>
          <cell r="AI268">
            <v>0</v>
          </cell>
          <cell r="AJ268">
            <v>0</v>
          </cell>
          <cell r="AK268">
            <v>0</v>
          </cell>
          <cell r="AM268">
            <v>0</v>
          </cell>
          <cell r="AN268">
            <v>0</v>
          </cell>
          <cell r="AO268">
            <v>0</v>
          </cell>
          <cell r="AP268">
            <v>0</v>
          </cell>
          <cell r="AQ268">
            <v>0</v>
          </cell>
          <cell r="AR268">
            <v>0</v>
          </cell>
          <cell r="AS268">
            <v>0</v>
          </cell>
          <cell r="AT268">
            <v>0</v>
          </cell>
          <cell r="AU268">
            <v>0</v>
          </cell>
          <cell r="AV268">
            <v>0</v>
          </cell>
          <cell r="AW268">
            <v>0</v>
          </cell>
        </row>
        <row r="269">
          <cell r="A269" t="str">
            <v>114735/FO/2016</v>
          </cell>
          <cell r="B269" t="str">
            <v>Land At Nesfield Road / Hawkridge Drive</v>
          </cell>
          <cell r="C269" t="str">
            <v>Residential</v>
          </cell>
          <cell r="D269" t="str">
            <v>Land Supply 2018</v>
          </cell>
          <cell r="E269">
            <v>8.0417799999999998E-2</v>
          </cell>
          <cell r="F269">
            <v>0</v>
          </cell>
          <cell r="G269">
            <v>0</v>
          </cell>
          <cell r="H269">
            <v>0</v>
          </cell>
          <cell r="I269">
            <v>8.0417799999999998E-2</v>
          </cell>
          <cell r="J269">
            <v>0</v>
          </cell>
          <cell r="K269">
            <v>0</v>
          </cell>
          <cell r="L269">
            <v>0</v>
          </cell>
          <cell r="M269">
            <v>100</v>
          </cell>
          <cell r="O269">
            <v>3.00395E-3</v>
          </cell>
          <cell r="Q269">
            <v>0</v>
          </cell>
          <cell r="R269">
            <v>0</v>
          </cell>
          <cell r="S269">
            <v>3.7354292208938822</v>
          </cell>
          <cell r="T269">
            <v>0</v>
          </cell>
          <cell r="U269">
            <v>0</v>
          </cell>
          <cell r="V269">
            <v>0</v>
          </cell>
          <cell r="W269">
            <v>0</v>
          </cell>
          <cell r="X269" t="str">
            <v>Not Modelled</v>
          </cell>
          <cell r="Y269" t="str">
            <v>N/A</v>
          </cell>
          <cell r="AA269">
            <v>0</v>
          </cell>
          <cell r="AB269">
            <v>0</v>
          </cell>
          <cell r="AC269">
            <v>0</v>
          </cell>
          <cell r="AD269">
            <v>0</v>
          </cell>
          <cell r="AE269">
            <v>0</v>
          </cell>
          <cell r="AF269">
            <v>0</v>
          </cell>
          <cell r="AG269">
            <v>0</v>
          </cell>
          <cell r="AH269">
            <v>0</v>
          </cell>
          <cell r="AI269">
            <v>0</v>
          </cell>
          <cell r="AJ269">
            <v>0</v>
          </cell>
          <cell r="AK269">
            <v>0</v>
          </cell>
          <cell r="AM269">
            <v>0</v>
          </cell>
          <cell r="AN269">
            <v>0</v>
          </cell>
          <cell r="AO269">
            <v>0</v>
          </cell>
          <cell r="AP269">
            <v>0</v>
          </cell>
          <cell r="AQ269">
            <v>0</v>
          </cell>
          <cell r="AR269">
            <v>0</v>
          </cell>
          <cell r="AS269">
            <v>0</v>
          </cell>
          <cell r="AT269">
            <v>0</v>
          </cell>
          <cell r="AU269">
            <v>0</v>
          </cell>
          <cell r="AV269">
            <v>0</v>
          </cell>
          <cell r="AW269">
            <v>0</v>
          </cell>
        </row>
        <row r="270">
          <cell r="A270" t="str">
            <v>114744/FO/2016</v>
          </cell>
          <cell r="B270" t="str">
            <v>Lily Thomas Court site, 33 Botha Close</v>
          </cell>
          <cell r="C270" t="str">
            <v>Residential</v>
          </cell>
          <cell r="D270" t="str">
            <v>Land Supply 2018</v>
          </cell>
          <cell r="E270">
            <v>0.45697900000000002</v>
          </cell>
          <cell r="F270">
            <v>0</v>
          </cell>
          <cell r="G270">
            <v>0</v>
          </cell>
          <cell r="H270">
            <v>0</v>
          </cell>
          <cell r="I270">
            <v>0.45697900000000002</v>
          </cell>
          <cell r="J270">
            <v>0</v>
          </cell>
          <cell r="K270">
            <v>0</v>
          </cell>
          <cell r="L270">
            <v>0</v>
          </cell>
          <cell r="M270">
            <v>100</v>
          </cell>
          <cell r="O270">
            <v>2.0711120000099999E-2</v>
          </cell>
          <cell r="Q270">
            <v>2.0711120000099999E-2</v>
          </cell>
          <cell r="R270">
            <v>0</v>
          </cell>
          <cell r="S270">
            <v>4.5321820040089369</v>
          </cell>
          <cell r="T270">
            <v>4.5321820040089369</v>
          </cell>
          <cell r="U270">
            <v>0</v>
          </cell>
          <cell r="V270">
            <v>0</v>
          </cell>
          <cell r="W270">
            <v>0</v>
          </cell>
          <cell r="X270" t="str">
            <v>Not Modelled</v>
          </cell>
          <cell r="Y270" t="str">
            <v>N/A</v>
          </cell>
          <cell r="AA270">
            <v>0</v>
          </cell>
          <cell r="AB270">
            <v>0</v>
          </cell>
          <cell r="AC270">
            <v>0</v>
          </cell>
          <cell r="AD270">
            <v>0</v>
          </cell>
          <cell r="AE270">
            <v>0</v>
          </cell>
          <cell r="AF270">
            <v>0</v>
          </cell>
          <cell r="AG270">
            <v>0</v>
          </cell>
          <cell r="AH270">
            <v>0</v>
          </cell>
          <cell r="AI270">
            <v>0</v>
          </cell>
          <cell r="AJ270">
            <v>0</v>
          </cell>
          <cell r="AK270">
            <v>0</v>
          </cell>
          <cell r="AM270">
            <v>0</v>
          </cell>
          <cell r="AN270">
            <v>0</v>
          </cell>
          <cell r="AO270">
            <v>0</v>
          </cell>
          <cell r="AP270">
            <v>0</v>
          </cell>
          <cell r="AQ270">
            <v>0</v>
          </cell>
          <cell r="AR270">
            <v>0</v>
          </cell>
          <cell r="AS270">
            <v>0</v>
          </cell>
          <cell r="AT270">
            <v>0</v>
          </cell>
          <cell r="AU270">
            <v>0</v>
          </cell>
          <cell r="AV270">
            <v>0</v>
          </cell>
          <cell r="AW270">
            <v>0</v>
          </cell>
        </row>
        <row r="271">
          <cell r="A271" t="str">
            <v>114848 / 110554 / 100039</v>
          </cell>
          <cell r="B271" t="str">
            <v>Bowker Bank Industrial Estate_x000D_Off Bowker Bank Av</v>
          </cell>
          <cell r="C271" t="str">
            <v>Residential</v>
          </cell>
          <cell r="D271" t="str">
            <v>Land Supply 2018</v>
          </cell>
          <cell r="E271">
            <v>2.6774499999999999</v>
          </cell>
          <cell r="F271">
            <v>7.0336516284700001E-3</v>
          </cell>
          <cell r="G271">
            <v>0.54496838628599997</v>
          </cell>
          <cell r="H271">
            <v>4.1629371611700001E-2</v>
          </cell>
          <cell r="I271">
            <v>2.0838185904738298</v>
          </cell>
          <cell r="J271">
            <v>0.26269964438066074</v>
          </cell>
          <cell r="K271">
            <v>20.354007966012439</v>
          </cell>
          <cell r="L271">
            <v>1.5548141556966517</v>
          </cell>
          <cell r="M271">
            <v>77.828478233910246</v>
          </cell>
          <cell r="O271">
            <v>0.2820012307343</v>
          </cell>
          <cell r="Q271">
            <v>0.16539723073430002</v>
          </cell>
          <cell r="R271">
            <v>0.11786376030700001</v>
          </cell>
          <cell r="S271">
            <v>10.532455535464715</v>
          </cell>
          <cell r="T271">
            <v>6.1774162256736824</v>
          </cell>
          <cell r="U271">
            <v>4.4020900598330508</v>
          </cell>
          <cell r="V271">
            <v>1.8917117370400001</v>
          </cell>
          <cell r="W271">
            <v>70.653485108592136</v>
          </cell>
          <cell r="X271" t="str">
            <v>Not Modelled</v>
          </cell>
          <cell r="Y271" t="str">
            <v>N/A</v>
          </cell>
          <cell r="AA271">
            <v>0.105505681497</v>
          </cell>
          <cell r="AB271">
            <v>0</v>
          </cell>
          <cell r="AC271">
            <v>0</v>
          </cell>
          <cell r="AD271">
            <v>0.33513372622499998</v>
          </cell>
          <cell r="AE271">
            <v>0.41106607086500002</v>
          </cell>
          <cell r="AF271">
            <v>0.41106607086500002</v>
          </cell>
          <cell r="AG271">
            <v>0</v>
          </cell>
          <cell r="AH271">
            <v>0</v>
          </cell>
          <cell r="AI271">
            <v>2.6774484900000002</v>
          </cell>
          <cell r="AJ271">
            <v>0</v>
          </cell>
          <cell r="AK271">
            <v>0</v>
          </cell>
          <cell r="AM271">
            <v>3.9405285438383535</v>
          </cell>
          <cell r="AN271">
            <v>0</v>
          </cell>
          <cell r="AO271">
            <v>0</v>
          </cell>
          <cell r="AP271">
            <v>12.516899520999459</v>
          </cell>
          <cell r="AQ271">
            <v>15.352894390744925</v>
          </cell>
          <cell r="AR271">
            <v>15.352894390744925</v>
          </cell>
          <cell r="AS271">
            <v>0</v>
          </cell>
          <cell r="AT271">
            <v>0</v>
          </cell>
          <cell r="AU271">
            <v>99.999943603055158</v>
          </cell>
          <cell r="AV271">
            <v>0</v>
          </cell>
          <cell r="AW271">
            <v>0</v>
          </cell>
        </row>
        <row r="272">
          <cell r="A272" t="str">
            <v>114882/FO/2016</v>
          </cell>
          <cell r="B272" t="str">
            <v>Old Saint Marys Hospital Manchester Royal Infirmary Oxford Road Manchester M13 9WL</v>
          </cell>
          <cell r="C272" t="str">
            <v>Offices</v>
          </cell>
          <cell r="D272" t="str">
            <v>Land Supply 2018</v>
          </cell>
          <cell r="E272">
            <v>1.25183</v>
          </cell>
          <cell r="F272">
            <v>0</v>
          </cell>
          <cell r="G272">
            <v>0</v>
          </cell>
          <cell r="H272">
            <v>0</v>
          </cell>
          <cell r="I272">
            <v>1.25183</v>
          </cell>
          <cell r="J272">
            <v>0</v>
          </cell>
          <cell r="K272">
            <v>0</v>
          </cell>
          <cell r="L272">
            <v>0</v>
          </cell>
          <cell r="M272">
            <v>100</v>
          </cell>
          <cell r="O272">
            <v>0.10951263205018999</v>
          </cell>
          <cell r="Q272">
            <v>3.2076320501899999E-3</v>
          </cell>
          <cell r="R272">
            <v>0</v>
          </cell>
          <cell r="S272">
            <v>8.7482031945383945</v>
          </cell>
          <cell r="T272">
            <v>0.25623543533786536</v>
          </cell>
          <cell r="U272">
            <v>0</v>
          </cell>
          <cell r="V272">
            <v>0</v>
          </cell>
          <cell r="W272">
            <v>0</v>
          </cell>
          <cell r="X272" t="str">
            <v>Not Modelled</v>
          </cell>
          <cell r="Y272" t="str">
            <v>N/A</v>
          </cell>
          <cell r="AA272">
            <v>0</v>
          </cell>
          <cell r="AB272">
            <v>0</v>
          </cell>
          <cell r="AC272">
            <v>0</v>
          </cell>
          <cell r="AD272">
            <v>0</v>
          </cell>
          <cell r="AE272">
            <v>0</v>
          </cell>
          <cell r="AF272">
            <v>0</v>
          </cell>
          <cell r="AG272">
            <v>0</v>
          </cell>
          <cell r="AH272">
            <v>0</v>
          </cell>
          <cell r="AI272">
            <v>0</v>
          </cell>
          <cell r="AJ272">
            <v>0</v>
          </cell>
          <cell r="AK272">
            <v>0</v>
          </cell>
          <cell r="AM272">
            <v>0</v>
          </cell>
          <cell r="AN272">
            <v>0</v>
          </cell>
          <cell r="AO272">
            <v>0</v>
          </cell>
          <cell r="AP272">
            <v>0</v>
          </cell>
          <cell r="AQ272">
            <v>0</v>
          </cell>
          <cell r="AR272">
            <v>0</v>
          </cell>
          <cell r="AS272">
            <v>0</v>
          </cell>
          <cell r="AT272">
            <v>0</v>
          </cell>
          <cell r="AU272">
            <v>0</v>
          </cell>
          <cell r="AV272">
            <v>0</v>
          </cell>
          <cell r="AW272">
            <v>0</v>
          </cell>
        </row>
        <row r="273">
          <cell r="A273" t="str">
            <v>114896/FO/2016</v>
          </cell>
          <cell r="B273" t="str">
            <v>Land At The Junction Of Alness Road And Wellington Road</v>
          </cell>
          <cell r="C273" t="str">
            <v>Residential</v>
          </cell>
          <cell r="D273" t="str">
            <v>Land Supply 2018</v>
          </cell>
          <cell r="E273">
            <v>0.43434</v>
          </cell>
          <cell r="F273">
            <v>0</v>
          </cell>
          <cell r="G273">
            <v>0</v>
          </cell>
          <cell r="H273">
            <v>0</v>
          </cell>
          <cell r="I273">
            <v>0.43434</v>
          </cell>
          <cell r="J273">
            <v>0</v>
          </cell>
          <cell r="K273">
            <v>0</v>
          </cell>
          <cell r="L273">
            <v>0</v>
          </cell>
          <cell r="M273">
            <v>100</v>
          </cell>
          <cell r="O273">
            <v>0</v>
          </cell>
          <cell r="Q273">
            <v>0</v>
          </cell>
          <cell r="R273">
            <v>0</v>
          </cell>
          <cell r="S273">
            <v>0</v>
          </cell>
          <cell r="T273">
            <v>0</v>
          </cell>
          <cell r="U273">
            <v>0</v>
          </cell>
          <cell r="V273">
            <v>0.43434004500000001</v>
          </cell>
          <cell r="W273">
            <v>100.00001036054704</v>
          </cell>
          <cell r="X273" t="str">
            <v>Not Modelled</v>
          </cell>
          <cell r="Y273" t="str">
            <v>N/A</v>
          </cell>
          <cell r="AA273">
            <v>0</v>
          </cell>
          <cell r="AB273">
            <v>0</v>
          </cell>
          <cell r="AC273">
            <v>0</v>
          </cell>
          <cell r="AD273">
            <v>0</v>
          </cell>
          <cell r="AE273">
            <v>0</v>
          </cell>
          <cell r="AF273">
            <v>0</v>
          </cell>
          <cell r="AG273">
            <v>0</v>
          </cell>
          <cell r="AH273">
            <v>0</v>
          </cell>
          <cell r="AI273">
            <v>0</v>
          </cell>
          <cell r="AJ273">
            <v>0</v>
          </cell>
          <cell r="AK273">
            <v>0</v>
          </cell>
          <cell r="AM273">
            <v>0</v>
          </cell>
          <cell r="AN273">
            <v>0</v>
          </cell>
          <cell r="AO273">
            <v>0</v>
          </cell>
          <cell r="AP273">
            <v>0</v>
          </cell>
          <cell r="AQ273">
            <v>0</v>
          </cell>
          <cell r="AR273">
            <v>0</v>
          </cell>
          <cell r="AS273">
            <v>0</v>
          </cell>
          <cell r="AT273">
            <v>0</v>
          </cell>
          <cell r="AU273">
            <v>0</v>
          </cell>
          <cell r="AV273">
            <v>0</v>
          </cell>
          <cell r="AW273">
            <v>0</v>
          </cell>
        </row>
        <row r="274">
          <cell r="A274" t="str">
            <v>114898/FO/2016</v>
          </cell>
          <cell r="B274" t="str">
            <v>1 And 3 Abberton Road</v>
          </cell>
          <cell r="C274" t="str">
            <v>Residential</v>
          </cell>
          <cell r="D274" t="str">
            <v>Land Supply 2018</v>
          </cell>
          <cell r="E274">
            <v>6.1447500000000002E-2</v>
          </cell>
          <cell r="F274">
            <v>0</v>
          </cell>
          <cell r="G274">
            <v>0</v>
          </cell>
          <cell r="H274">
            <v>0</v>
          </cell>
          <cell r="I274">
            <v>6.1447500000000002E-2</v>
          </cell>
          <cell r="J274">
            <v>0</v>
          </cell>
          <cell r="K274">
            <v>0</v>
          </cell>
          <cell r="L274">
            <v>0</v>
          </cell>
          <cell r="M274">
            <v>100</v>
          </cell>
          <cell r="O274">
            <v>1.0803E-2</v>
          </cell>
          <cell r="Q274">
            <v>0</v>
          </cell>
          <cell r="R274">
            <v>0</v>
          </cell>
          <cell r="S274">
            <v>17.58086171121689</v>
          </cell>
          <cell r="T274">
            <v>0</v>
          </cell>
          <cell r="U274">
            <v>0</v>
          </cell>
          <cell r="V274">
            <v>0</v>
          </cell>
          <cell r="W274">
            <v>0</v>
          </cell>
          <cell r="X274" t="str">
            <v>Not Modelled</v>
          </cell>
          <cell r="Y274" t="str">
            <v>N/A</v>
          </cell>
          <cell r="AA274">
            <v>0</v>
          </cell>
          <cell r="AB274">
            <v>0</v>
          </cell>
          <cell r="AC274">
            <v>0</v>
          </cell>
          <cell r="AD274">
            <v>0</v>
          </cell>
          <cell r="AE274">
            <v>0</v>
          </cell>
          <cell r="AF274">
            <v>0</v>
          </cell>
          <cell r="AG274">
            <v>0</v>
          </cell>
          <cell r="AH274">
            <v>0</v>
          </cell>
          <cell r="AI274">
            <v>0</v>
          </cell>
          <cell r="AJ274">
            <v>0</v>
          </cell>
          <cell r="AK274">
            <v>0</v>
          </cell>
          <cell r="AM274">
            <v>0</v>
          </cell>
          <cell r="AN274">
            <v>0</v>
          </cell>
          <cell r="AO274">
            <v>0</v>
          </cell>
          <cell r="AP274">
            <v>0</v>
          </cell>
          <cell r="AQ274">
            <v>0</v>
          </cell>
          <cell r="AR274">
            <v>0</v>
          </cell>
          <cell r="AS274">
            <v>0</v>
          </cell>
          <cell r="AT274">
            <v>0</v>
          </cell>
          <cell r="AU274">
            <v>0</v>
          </cell>
          <cell r="AV274">
            <v>0</v>
          </cell>
          <cell r="AW274">
            <v>0</v>
          </cell>
        </row>
        <row r="275">
          <cell r="A275" t="str">
            <v>114908/FO/2016</v>
          </cell>
          <cell r="B275" t="str">
            <v>8 Cable Street (Umbrella Factory Site)</v>
          </cell>
          <cell r="C275" t="str">
            <v>Residential</v>
          </cell>
          <cell r="D275" t="str">
            <v>Land Supply 2018</v>
          </cell>
          <cell r="E275">
            <v>2.7276499999999999E-2</v>
          </cell>
          <cell r="F275">
            <v>0</v>
          </cell>
          <cell r="G275">
            <v>0</v>
          </cell>
          <cell r="H275">
            <v>0</v>
          </cell>
          <cell r="I275">
            <v>2.7276499999999999E-2</v>
          </cell>
          <cell r="J275">
            <v>0</v>
          </cell>
          <cell r="K275">
            <v>0</v>
          </cell>
          <cell r="L275">
            <v>0</v>
          </cell>
          <cell r="M275">
            <v>100</v>
          </cell>
          <cell r="O275">
            <v>0</v>
          </cell>
          <cell r="Q275">
            <v>0</v>
          </cell>
          <cell r="R275">
            <v>0</v>
          </cell>
          <cell r="S275">
            <v>0</v>
          </cell>
          <cell r="T275">
            <v>0</v>
          </cell>
          <cell r="U275">
            <v>0</v>
          </cell>
          <cell r="V275">
            <v>0</v>
          </cell>
          <cell r="W275">
            <v>0</v>
          </cell>
          <cell r="X275" t="str">
            <v>Not Modelled</v>
          </cell>
          <cell r="Y275" t="str">
            <v>N/A</v>
          </cell>
          <cell r="AA275">
            <v>0</v>
          </cell>
          <cell r="AB275">
            <v>0</v>
          </cell>
          <cell r="AC275">
            <v>0</v>
          </cell>
          <cell r="AD275">
            <v>0</v>
          </cell>
          <cell r="AE275">
            <v>0</v>
          </cell>
          <cell r="AF275">
            <v>0</v>
          </cell>
          <cell r="AG275">
            <v>0</v>
          </cell>
          <cell r="AH275">
            <v>0</v>
          </cell>
          <cell r="AI275">
            <v>0</v>
          </cell>
          <cell r="AJ275">
            <v>0</v>
          </cell>
          <cell r="AK275">
            <v>0</v>
          </cell>
          <cell r="AM275">
            <v>0</v>
          </cell>
          <cell r="AN275">
            <v>0</v>
          </cell>
          <cell r="AO275">
            <v>0</v>
          </cell>
          <cell r="AP275">
            <v>0</v>
          </cell>
          <cell r="AQ275">
            <v>0</v>
          </cell>
          <cell r="AR275">
            <v>0</v>
          </cell>
          <cell r="AS275">
            <v>0</v>
          </cell>
          <cell r="AT275">
            <v>0</v>
          </cell>
          <cell r="AU275">
            <v>0</v>
          </cell>
          <cell r="AV275">
            <v>0</v>
          </cell>
          <cell r="AW275">
            <v>0</v>
          </cell>
        </row>
        <row r="276">
          <cell r="A276" t="str">
            <v>114920/FO/2017</v>
          </cell>
          <cell r="B276" t="str">
            <v>23 New Mount Street</v>
          </cell>
          <cell r="C276" t="str">
            <v>Residential</v>
          </cell>
          <cell r="D276" t="str">
            <v>Land Supply 2018</v>
          </cell>
          <cell r="E276">
            <v>0.13969100000000001</v>
          </cell>
          <cell r="F276">
            <v>0</v>
          </cell>
          <cell r="G276">
            <v>0</v>
          </cell>
          <cell r="H276">
            <v>0</v>
          </cell>
          <cell r="I276">
            <v>0.13969100000000001</v>
          </cell>
          <cell r="J276">
            <v>0</v>
          </cell>
          <cell r="K276">
            <v>0</v>
          </cell>
          <cell r="L276">
            <v>0</v>
          </cell>
          <cell r="M276">
            <v>100</v>
          </cell>
          <cell r="O276">
            <v>0</v>
          </cell>
          <cell r="Q276">
            <v>0</v>
          </cell>
          <cell r="R276">
            <v>0</v>
          </cell>
          <cell r="S276">
            <v>0</v>
          </cell>
          <cell r="T276">
            <v>0</v>
          </cell>
          <cell r="U276">
            <v>0</v>
          </cell>
          <cell r="V276">
            <v>0</v>
          </cell>
          <cell r="W276">
            <v>0</v>
          </cell>
          <cell r="X276" t="str">
            <v>Not Modelled</v>
          </cell>
          <cell r="Y276" t="str">
            <v>N/A</v>
          </cell>
          <cell r="AA276">
            <v>0</v>
          </cell>
          <cell r="AB276">
            <v>0</v>
          </cell>
          <cell r="AC276">
            <v>0</v>
          </cell>
          <cell r="AD276">
            <v>0</v>
          </cell>
          <cell r="AE276">
            <v>0</v>
          </cell>
          <cell r="AF276">
            <v>0</v>
          </cell>
          <cell r="AG276">
            <v>0</v>
          </cell>
          <cell r="AH276">
            <v>0</v>
          </cell>
          <cell r="AI276">
            <v>0.139690649996</v>
          </cell>
          <cell r="AJ276">
            <v>0</v>
          </cell>
          <cell r="AK276">
            <v>0</v>
          </cell>
          <cell r="AM276">
            <v>0</v>
          </cell>
          <cell r="AN276">
            <v>0</v>
          </cell>
          <cell r="AO276">
            <v>0</v>
          </cell>
          <cell r="AP276">
            <v>0</v>
          </cell>
          <cell r="AQ276">
            <v>0</v>
          </cell>
          <cell r="AR276">
            <v>0</v>
          </cell>
          <cell r="AS276">
            <v>0</v>
          </cell>
          <cell r="AT276">
            <v>0</v>
          </cell>
          <cell r="AU276">
            <v>99.999749444130259</v>
          </cell>
          <cell r="AV276">
            <v>0</v>
          </cell>
          <cell r="AW276">
            <v>0</v>
          </cell>
        </row>
        <row r="277">
          <cell r="A277" t="str">
            <v>114962/FO/2017</v>
          </cell>
          <cell r="B277" t="str">
            <v>Victoria Point Block 5, 44 Hathersage Road</v>
          </cell>
          <cell r="C277" t="str">
            <v>Residential</v>
          </cell>
          <cell r="D277" t="str">
            <v>Land Supply 2018</v>
          </cell>
          <cell r="E277">
            <v>8.8958499999999996E-2</v>
          </cell>
          <cell r="F277">
            <v>0</v>
          </cell>
          <cell r="G277">
            <v>0</v>
          </cell>
          <cell r="H277">
            <v>0</v>
          </cell>
          <cell r="I277">
            <v>8.8958499999999996E-2</v>
          </cell>
          <cell r="J277">
            <v>0</v>
          </cell>
          <cell r="K277">
            <v>0</v>
          </cell>
          <cell r="L277">
            <v>0</v>
          </cell>
          <cell r="M277">
            <v>100</v>
          </cell>
          <cell r="O277">
            <v>0</v>
          </cell>
          <cell r="Q277">
            <v>0</v>
          </cell>
          <cell r="R277">
            <v>0</v>
          </cell>
          <cell r="S277">
            <v>0</v>
          </cell>
          <cell r="T277">
            <v>0</v>
          </cell>
          <cell r="U277">
            <v>0</v>
          </cell>
          <cell r="V277">
            <v>0</v>
          </cell>
          <cell r="W277">
            <v>0</v>
          </cell>
          <cell r="X277" t="str">
            <v>Not Modelled</v>
          </cell>
          <cell r="Y277" t="str">
            <v>N/A</v>
          </cell>
          <cell r="AA277">
            <v>0</v>
          </cell>
          <cell r="AB277">
            <v>0</v>
          </cell>
          <cell r="AC277">
            <v>0</v>
          </cell>
          <cell r="AD277">
            <v>0</v>
          </cell>
          <cell r="AE277">
            <v>0</v>
          </cell>
          <cell r="AF277">
            <v>0</v>
          </cell>
          <cell r="AG277">
            <v>0</v>
          </cell>
          <cell r="AH277">
            <v>0</v>
          </cell>
          <cell r="AI277">
            <v>0</v>
          </cell>
          <cell r="AJ277">
            <v>0</v>
          </cell>
          <cell r="AK277">
            <v>0</v>
          </cell>
          <cell r="AM277">
            <v>0</v>
          </cell>
          <cell r="AN277">
            <v>0</v>
          </cell>
          <cell r="AO277">
            <v>0</v>
          </cell>
          <cell r="AP277">
            <v>0</v>
          </cell>
          <cell r="AQ277">
            <v>0</v>
          </cell>
          <cell r="AR277">
            <v>0</v>
          </cell>
          <cell r="AS277">
            <v>0</v>
          </cell>
          <cell r="AT277">
            <v>0</v>
          </cell>
          <cell r="AU277">
            <v>0</v>
          </cell>
          <cell r="AV277">
            <v>0</v>
          </cell>
          <cell r="AW277">
            <v>0</v>
          </cell>
        </row>
        <row r="278">
          <cell r="A278" t="str">
            <v>114981/FO/2017</v>
          </cell>
          <cell r="B278" t="str">
            <v>2 Partington Street, Miles Platting</v>
          </cell>
          <cell r="C278" t="str">
            <v>Residential</v>
          </cell>
          <cell r="D278" t="str">
            <v>Land Supply 2018</v>
          </cell>
          <cell r="E278">
            <v>8.4252500000000004E-3</v>
          </cell>
          <cell r="F278">
            <v>0</v>
          </cell>
          <cell r="G278">
            <v>0</v>
          </cell>
          <cell r="H278">
            <v>0</v>
          </cell>
          <cell r="I278">
            <v>8.4252500000000004E-3</v>
          </cell>
          <cell r="J278">
            <v>0</v>
          </cell>
          <cell r="K278">
            <v>0</v>
          </cell>
          <cell r="L278">
            <v>0</v>
          </cell>
          <cell r="M278">
            <v>100</v>
          </cell>
          <cell r="O278">
            <v>0</v>
          </cell>
          <cell r="Q278">
            <v>0</v>
          </cell>
          <cell r="R278">
            <v>0</v>
          </cell>
          <cell r="S278">
            <v>0</v>
          </cell>
          <cell r="T278">
            <v>0</v>
          </cell>
          <cell r="U278">
            <v>0</v>
          </cell>
          <cell r="V278">
            <v>0</v>
          </cell>
          <cell r="W278">
            <v>0</v>
          </cell>
          <cell r="X278" t="str">
            <v>Not Modelled</v>
          </cell>
          <cell r="Y278" t="str">
            <v>N/A</v>
          </cell>
          <cell r="AA278">
            <v>0</v>
          </cell>
          <cell r="AB278">
            <v>0</v>
          </cell>
          <cell r="AC278">
            <v>0</v>
          </cell>
          <cell r="AD278">
            <v>0</v>
          </cell>
          <cell r="AE278">
            <v>0</v>
          </cell>
          <cell r="AF278">
            <v>0</v>
          </cell>
          <cell r="AG278">
            <v>0</v>
          </cell>
          <cell r="AH278">
            <v>0</v>
          </cell>
          <cell r="AI278">
            <v>8.4252499993699992E-3</v>
          </cell>
          <cell r="AJ278">
            <v>0</v>
          </cell>
          <cell r="AK278">
            <v>0</v>
          </cell>
          <cell r="AM278">
            <v>0</v>
          </cell>
          <cell r="AN278">
            <v>0</v>
          </cell>
          <cell r="AO278">
            <v>0</v>
          </cell>
          <cell r="AP278">
            <v>0</v>
          </cell>
          <cell r="AQ278">
            <v>0</v>
          </cell>
          <cell r="AR278">
            <v>0</v>
          </cell>
          <cell r="AS278">
            <v>0</v>
          </cell>
          <cell r="AT278">
            <v>0</v>
          </cell>
          <cell r="AU278">
            <v>99.999999992522461</v>
          </cell>
          <cell r="AV278">
            <v>0</v>
          </cell>
          <cell r="AW278">
            <v>0</v>
          </cell>
        </row>
        <row r="279">
          <cell r="A279" t="str">
            <v>114999/FO/2017 / 109335</v>
          </cell>
          <cell r="B279" t="str">
            <v>Potato Wharf Blocks 3 and 4</v>
          </cell>
          <cell r="C279" t="str">
            <v>Residential</v>
          </cell>
          <cell r="D279" t="str">
            <v>Land Supply 2018</v>
          </cell>
          <cell r="E279">
            <v>0.74318399999999996</v>
          </cell>
          <cell r="F279">
            <v>4.2535499517599999E-7</v>
          </cell>
          <cell r="G279">
            <v>9.9418901598600003E-3</v>
          </cell>
          <cell r="H279">
            <v>0.53173065032</v>
          </cell>
          <cell r="I279">
            <v>0.20151103416514471</v>
          </cell>
          <cell r="J279">
            <v>5.7234143250662019E-5</v>
          </cell>
          <cell r="K279">
            <v>1.3377427608586838</v>
          </cell>
          <cell r="L279">
            <v>71.547645040797434</v>
          </cell>
          <cell r="M279">
            <v>27.114554964200615</v>
          </cell>
          <cell r="O279">
            <v>3.7931399999999997E-2</v>
          </cell>
          <cell r="Q279">
            <v>0</v>
          </cell>
          <cell r="R279">
            <v>0</v>
          </cell>
          <cell r="S279">
            <v>5.1039042821158693</v>
          </cell>
          <cell r="T279">
            <v>0</v>
          </cell>
          <cell r="U279">
            <v>0</v>
          </cell>
          <cell r="V279">
            <v>0.68524866053300004</v>
          </cell>
          <cell r="W279">
            <v>92.204442040329198</v>
          </cell>
          <cell r="X279" t="str">
            <v>Not Modelled</v>
          </cell>
          <cell r="Y279" t="str">
            <v>N/A</v>
          </cell>
          <cell r="AA279">
            <v>0</v>
          </cell>
          <cell r="AB279">
            <v>0</v>
          </cell>
          <cell r="AC279">
            <v>0</v>
          </cell>
          <cell r="AD279">
            <v>0</v>
          </cell>
          <cell r="AE279">
            <v>0</v>
          </cell>
          <cell r="AF279">
            <v>0</v>
          </cell>
          <cell r="AG279">
            <v>0</v>
          </cell>
          <cell r="AH279">
            <v>0</v>
          </cell>
          <cell r="AI279">
            <v>0.74318444999599997</v>
          </cell>
          <cell r="AJ279">
            <v>0</v>
          </cell>
          <cell r="AK279">
            <v>0</v>
          </cell>
          <cell r="AM279">
            <v>0</v>
          </cell>
          <cell r="AN279">
            <v>0</v>
          </cell>
          <cell r="AO279">
            <v>0</v>
          </cell>
          <cell r="AP279">
            <v>0</v>
          </cell>
          <cell r="AQ279">
            <v>0</v>
          </cell>
          <cell r="AR279">
            <v>0</v>
          </cell>
          <cell r="AS279">
            <v>0</v>
          </cell>
          <cell r="AT279">
            <v>0</v>
          </cell>
          <cell r="AU279">
            <v>100.00006054974273</v>
          </cell>
          <cell r="AV279">
            <v>0</v>
          </cell>
          <cell r="AW279">
            <v>0</v>
          </cell>
        </row>
        <row r="280">
          <cell r="A280" t="str">
            <v>115014/FO/2017</v>
          </cell>
          <cell r="B280" t="str">
            <v>550B Wilbraham Road, Chorlton</v>
          </cell>
          <cell r="C280" t="str">
            <v>Residential</v>
          </cell>
          <cell r="D280" t="str">
            <v>Land Supply 2018</v>
          </cell>
          <cell r="E280">
            <v>5.96403E-2</v>
          </cell>
          <cell r="F280">
            <v>0</v>
          </cell>
          <cell r="G280">
            <v>0</v>
          </cell>
          <cell r="H280">
            <v>0</v>
          </cell>
          <cell r="I280">
            <v>5.96403E-2</v>
          </cell>
          <cell r="J280">
            <v>0</v>
          </cell>
          <cell r="K280">
            <v>0</v>
          </cell>
          <cell r="L280">
            <v>0</v>
          </cell>
          <cell r="M280">
            <v>100</v>
          </cell>
          <cell r="O280">
            <v>0</v>
          </cell>
          <cell r="Q280">
            <v>0</v>
          </cell>
          <cell r="R280">
            <v>0</v>
          </cell>
          <cell r="S280">
            <v>0</v>
          </cell>
          <cell r="T280">
            <v>0</v>
          </cell>
          <cell r="U280">
            <v>0</v>
          </cell>
          <cell r="V280">
            <v>0</v>
          </cell>
          <cell r="W280">
            <v>0</v>
          </cell>
          <cell r="X280" t="str">
            <v>Not Modelled</v>
          </cell>
          <cell r="Y280" t="str">
            <v>N/A</v>
          </cell>
          <cell r="AA280">
            <v>0</v>
          </cell>
          <cell r="AB280">
            <v>0</v>
          </cell>
          <cell r="AC280">
            <v>0</v>
          </cell>
          <cell r="AD280">
            <v>0</v>
          </cell>
          <cell r="AE280">
            <v>0</v>
          </cell>
          <cell r="AF280">
            <v>0</v>
          </cell>
          <cell r="AG280">
            <v>0</v>
          </cell>
          <cell r="AH280">
            <v>0</v>
          </cell>
          <cell r="AI280">
            <v>0</v>
          </cell>
          <cell r="AJ280">
            <v>0</v>
          </cell>
          <cell r="AK280">
            <v>0</v>
          </cell>
          <cell r="AM280">
            <v>0</v>
          </cell>
          <cell r="AN280">
            <v>0</v>
          </cell>
          <cell r="AO280">
            <v>0</v>
          </cell>
          <cell r="AP280">
            <v>0</v>
          </cell>
          <cell r="AQ280">
            <v>0</v>
          </cell>
          <cell r="AR280">
            <v>0</v>
          </cell>
          <cell r="AS280">
            <v>0</v>
          </cell>
          <cell r="AT280">
            <v>0</v>
          </cell>
          <cell r="AU280">
            <v>0</v>
          </cell>
          <cell r="AV280">
            <v>0</v>
          </cell>
          <cell r="AW280">
            <v>0</v>
          </cell>
        </row>
        <row r="281">
          <cell r="A281" t="str">
            <v>115017/P3MPA/2017</v>
          </cell>
          <cell r="B281" t="str">
            <v>53 Broom Lane</v>
          </cell>
          <cell r="C281" t="str">
            <v>Residential</v>
          </cell>
          <cell r="D281" t="str">
            <v>Land Supply 2018</v>
          </cell>
          <cell r="E281">
            <v>8.5426500000000006E-3</v>
          </cell>
          <cell r="F281">
            <v>0</v>
          </cell>
          <cell r="G281">
            <v>0</v>
          </cell>
          <cell r="H281">
            <v>0</v>
          </cell>
          <cell r="I281">
            <v>8.5426500000000006E-3</v>
          </cell>
          <cell r="J281">
            <v>0</v>
          </cell>
          <cell r="K281">
            <v>0</v>
          </cell>
          <cell r="L281">
            <v>0</v>
          </cell>
          <cell r="M281">
            <v>100</v>
          </cell>
          <cell r="O281">
            <v>0</v>
          </cell>
          <cell r="Q281">
            <v>0</v>
          </cell>
          <cell r="R281">
            <v>0</v>
          </cell>
          <cell r="S281">
            <v>0</v>
          </cell>
          <cell r="T281">
            <v>0</v>
          </cell>
          <cell r="U281">
            <v>0</v>
          </cell>
          <cell r="V281">
            <v>0</v>
          </cell>
          <cell r="W281">
            <v>0</v>
          </cell>
          <cell r="X281" t="str">
            <v>Not Modelled</v>
          </cell>
          <cell r="Y281" t="str">
            <v>N/A</v>
          </cell>
          <cell r="AA281">
            <v>0</v>
          </cell>
          <cell r="AB281">
            <v>0</v>
          </cell>
          <cell r="AC281">
            <v>0</v>
          </cell>
          <cell r="AD281">
            <v>0</v>
          </cell>
          <cell r="AE281">
            <v>0</v>
          </cell>
          <cell r="AF281">
            <v>0</v>
          </cell>
          <cell r="AG281">
            <v>0</v>
          </cell>
          <cell r="AH281">
            <v>0</v>
          </cell>
          <cell r="AI281">
            <v>0</v>
          </cell>
          <cell r="AJ281">
            <v>0</v>
          </cell>
          <cell r="AK281">
            <v>0</v>
          </cell>
          <cell r="AM281">
            <v>0</v>
          </cell>
          <cell r="AN281">
            <v>0</v>
          </cell>
          <cell r="AO281">
            <v>0</v>
          </cell>
          <cell r="AP281">
            <v>0</v>
          </cell>
          <cell r="AQ281">
            <v>0</v>
          </cell>
          <cell r="AR281">
            <v>0</v>
          </cell>
          <cell r="AS281">
            <v>0</v>
          </cell>
          <cell r="AT281">
            <v>0</v>
          </cell>
          <cell r="AU281">
            <v>0</v>
          </cell>
          <cell r="AV281">
            <v>0</v>
          </cell>
          <cell r="AW281">
            <v>0</v>
          </cell>
        </row>
        <row r="282">
          <cell r="A282" t="str">
            <v>115038/FO/2017</v>
          </cell>
          <cell r="B282" t="str">
            <v>60 Lloyd Street South</v>
          </cell>
          <cell r="C282" t="str">
            <v>Residential</v>
          </cell>
          <cell r="D282" t="str">
            <v>Land Supply 2018</v>
          </cell>
          <cell r="E282">
            <v>1.4983700000000001E-2</v>
          </cell>
          <cell r="F282">
            <v>0</v>
          </cell>
          <cell r="G282">
            <v>0</v>
          </cell>
          <cell r="H282">
            <v>0</v>
          </cell>
          <cell r="I282">
            <v>1.4983700000000001E-2</v>
          </cell>
          <cell r="J282">
            <v>0</v>
          </cell>
          <cell r="K282">
            <v>0</v>
          </cell>
          <cell r="L282">
            <v>0</v>
          </cell>
          <cell r="M282">
            <v>100</v>
          </cell>
          <cell r="O282">
            <v>0</v>
          </cell>
          <cell r="Q282">
            <v>0</v>
          </cell>
          <cell r="R282">
            <v>0</v>
          </cell>
          <cell r="S282">
            <v>0</v>
          </cell>
          <cell r="T282">
            <v>0</v>
          </cell>
          <cell r="U282">
            <v>0</v>
          </cell>
          <cell r="V282">
            <v>1.49836500011E-2</v>
          </cell>
          <cell r="W282">
            <v>99.999666311391707</v>
          </cell>
          <cell r="X282" t="str">
            <v>Not Modelled</v>
          </cell>
          <cell r="Y282" t="str">
            <v>N/A</v>
          </cell>
          <cell r="AA282">
            <v>0</v>
          </cell>
          <cell r="AB282">
            <v>0</v>
          </cell>
          <cell r="AC282">
            <v>0</v>
          </cell>
          <cell r="AD282">
            <v>0</v>
          </cell>
          <cell r="AE282">
            <v>0</v>
          </cell>
          <cell r="AF282">
            <v>0</v>
          </cell>
          <cell r="AG282">
            <v>0</v>
          </cell>
          <cell r="AH282">
            <v>0</v>
          </cell>
          <cell r="AI282">
            <v>0</v>
          </cell>
          <cell r="AJ282">
            <v>0</v>
          </cell>
          <cell r="AK282">
            <v>0</v>
          </cell>
          <cell r="AM282">
            <v>0</v>
          </cell>
          <cell r="AN282">
            <v>0</v>
          </cell>
          <cell r="AO282">
            <v>0</v>
          </cell>
          <cell r="AP282">
            <v>0</v>
          </cell>
          <cell r="AQ282">
            <v>0</v>
          </cell>
          <cell r="AR282">
            <v>0</v>
          </cell>
          <cell r="AS282">
            <v>0</v>
          </cell>
          <cell r="AT282">
            <v>0</v>
          </cell>
          <cell r="AU282">
            <v>0</v>
          </cell>
          <cell r="AV282">
            <v>0</v>
          </cell>
          <cell r="AW282">
            <v>0</v>
          </cell>
        </row>
        <row r="283">
          <cell r="A283" t="str">
            <v>115051/FO/2017</v>
          </cell>
          <cell r="B283" t="str">
            <v>38 Eastburn Avenue</v>
          </cell>
          <cell r="C283" t="str">
            <v>Residential</v>
          </cell>
          <cell r="D283" t="str">
            <v>Land Supply 2018</v>
          </cell>
          <cell r="E283">
            <v>2.1578799999999999E-2</v>
          </cell>
          <cell r="F283">
            <v>0</v>
          </cell>
          <cell r="G283">
            <v>0</v>
          </cell>
          <cell r="H283">
            <v>0</v>
          </cell>
          <cell r="I283">
            <v>2.1578799999999999E-2</v>
          </cell>
          <cell r="J283">
            <v>0</v>
          </cell>
          <cell r="K283">
            <v>0</v>
          </cell>
          <cell r="L283">
            <v>0</v>
          </cell>
          <cell r="M283">
            <v>100</v>
          </cell>
          <cell r="O283">
            <v>0</v>
          </cell>
          <cell r="Q283">
            <v>0</v>
          </cell>
          <cell r="R283">
            <v>0</v>
          </cell>
          <cell r="S283">
            <v>0</v>
          </cell>
          <cell r="T283">
            <v>0</v>
          </cell>
          <cell r="U283">
            <v>0</v>
          </cell>
          <cell r="V283">
            <v>0</v>
          </cell>
          <cell r="W283">
            <v>0</v>
          </cell>
          <cell r="X283" t="str">
            <v>Not Modelled</v>
          </cell>
          <cell r="Y283" t="str">
            <v>N/A</v>
          </cell>
          <cell r="AA283">
            <v>0</v>
          </cell>
          <cell r="AB283">
            <v>0</v>
          </cell>
          <cell r="AC283">
            <v>0</v>
          </cell>
          <cell r="AD283">
            <v>0</v>
          </cell>
          <cell r="AE283">
            <v>0</v>
          </cell>
          <cell r="AF283">
            <v>0</v>
          </cell>
          <cell r="AG283">
            <v>0</v>
          </cell>
          <cell r="AH283">
            <v>0</v>
          </cell>
          <cell r="AI283">
            <v>2.1578825001000002E-2</v>
          </cell>
          <cell r="AJ283">
            <v>0</v>
          </cell>
          <cell r="AK283">
            <v>0</v>
          </cell>
          <cell r="AM283">
            <v>0</v>
          </cell>
          <cell r="AN283">
            <v>0</v>
          </cell>
          <cell r="AO283">
            <v>0</v>
          </cell>
          <cell r="AP283">
            <v>0</v>
          </cell>
          <cell r="AQ283">
            <v>0</v>
          </cell>
          <cell r="AR283">
            <v>0</v>
          </cell>
          <cell r="AS283">
            <v>0</v>
          </cell>
          <cell r="AT283">
            <v>0</v>
          </cell>
          <cell r="AU283">
            <v>100.00011585908393</v>
          </cell>
          <cell r="AV283">
            <v>0</v>
          </cell>
          <cell r="AW283">
            <v>0</v>
          </cell>
        </row>
        <row r="284">
          <cell r="A284" t="str">
            <v>115087/FO/2017 / 111679</v>
          </cell>
          <cell r="B284" t="str">
            <v>Unit 6 Bentinck Street Industrial Estate Bentinck Street Hulme</v>
          </cell>
          <cell r="C284" t="str">
            <v>Residential</v>
          </cell>
          <cell r="D284" t="str">
            <v>Land Supply 2018</v>
          </cell>
          <cell r="E284">
            <v>8.2721000000000003E-2</v>
          </cell>
          <cell r="F284">
            <v>0</v>
          </cell>
          <cell r="G284">
            <v>0</v>
          </cell>
          <cell r="H284">
            <v>0</v>
          </cell>
          <cell r="I284">
            <v>8.2721000000000003E-2</v>
          </cell>
          <cell r="J284">
            <v>0</v>
          </cell>
          <cell r="K284">
            <v>0</v>
          </cell>
          <cell r="L284">
            <v>0</v>
          </cell>
          <cell r="M284">
            <v>100</v>
          </cell>
          <cell r="O284">
            <v>0</v>
          </cell>
          <cell r="Q284">
            <v>0</v>
          </cell>
          <cell r="R284">
            <v>0</v>
          </cell>
          <cell r="S284">
            <v>0</v>
          </cell>
          <cell r="T284">
            <v>0</v>
          </cell>
          <cell r="U284">
            <v>0</v>
          </cell>
          <cell r="V284">
            <v>0</v>
          </cell>
          <cell r="W284">
            <v>0</v>
          </cell>
          <cell r="X284" t="str">
            <v>Not Modelled</v>
          </cell>
          <cell r="Y284" t="str">
            <v>N/A</v>
          </cell>
          <cell r="AA284">
            <v>0</v>
          </cell>
          <cell r="AB284">
            <v>0</v>
          </cell>
          <cell r="AC284">
            <v>0</v>
          </cell>
          <cell r="AD284">
            <v>0</v>
          </cell>
          <cell r="AE284">
            <v>0</v>
          </cell>
          <cell r="AF284">
            <v>0</v>
          </cell>
          <cell r="AG284">
            <v>0</v>
          </cell>
          <cell r="AH284">
            <v>0</v>
          </cell>
          <cell r="AI284">
            <v>8.2720985001400002E-2</v>
          </cell>
          <cell r="AJ284">
            <v>0</v>
          </cell>
          <cell r="AK284">
            <v>0</v>
          </cell>
          <cell r="AM284">
            <v>0</v>
          </cell>
          <cell r="AN284">
            <v>0</v>
          </cell>
          <cell r="AO284">
            <v>0</v>
          </cell>
          <cell r="AP284">
            <v>0</v>
          </cell>
          <cell r="AQ284">
            <v>0</v>
          </cell>
          <cell r="AR284">
            <v>0</v>
          </cell>
          <cell r="AS284">
            <v>0</v>
          </cell>
          <cell r="AT284">
            <v>0</v>
          </cell>
          <cell r="AU284">
            <v>99.999981868449368</v>
          </cell>
          <cell r="AV284">
            <v>0</v>
          </cell>
          <cell r="AW284">
            <v>0</v>
          </cell>
        </row>
        <row r="285">
          <cell r="A285" t="str">
            <v>115090/FO/2017</v>
          </cell>
          <cell r="B285" t="str">
            <v>215-217 Moston Lane</v>
          </cell>
          <cell r="C285" t="str">
            <v>Residential</v>
          </cell>
          <cell r="D285" t="str">
            <v>Land Supply 2018</v>
          </cell>
          <cell r="E285">
            <v>3.4626200000000003E-2</v>
          </cell>
          <cell r="F285">
            <v>0</v>
          </cell>
          <cell r="G285">
            <v>0</v>
          </cell>
          <cell r="H285">
            <v>0</v>
          </cell>
          <cell r="I285">
            <v>3.4626200000000003E-2</v>
          </cell>
          <cell r="J285">
            <v>0</v>
          </cell>
          <cell r="K285">
            <v>0</v>
          </cell>
          <cell r="L285">
            <v>0</v>
          </cell>
          <cell r="M285">
            <v>100</v>
          </cell>
          <cell r="O285">
            <v>0</v>
          </cell>
          <cell r="Q285">
            <v>0</v>
          </cell>
          <cell r="R285">
            <v>0</v>
          </cell>
          <cell r="S285">
            <v>0</v>
          </cell>
          <cell r="T285">
            <v>0</v>
          </cell>
          <cell r="U285">
            <v>0</v>
          </cell>
          <cell r="V285">
            <v>0</v>
          </cell>
          <cell r="W285">
            <v>0</v>
          </cell>
          <cell r="X285" t="str">
            <v>Not Modelled</v>
          </cell>
          <cell r="Y285" t="str">
            <v>N/A</v>
          </cell>
          <cell r="AA285">
            <v>0</v>
          </cell>
          <cell r="AB285">
            <v>0</v>
          </cell>
          <cell r="AC285">
            <v>0</v>
          </cell>
          <cell r="AD285">
            <v>0</v>
          </cell>
          <cell r="AE285">
            <v>0</v>
          </cell>
          <cell r="AF285">
            <v>0</v>
          </cell>
          <cell r="AG285">
            <v>0</v>
          </cell>
          <cell r="AH285">
            <v>0</v>
          </cell>
          <cell r="AI285">
            <v>3.4626170001600003E-2</v>
          </cell>
          <cell r="AJ285">
            <v>0</v>
          </cell>
          <cell r="AK285">
            <v>0</v>
          </cell>
          <cell r="AM285">
            <v>0</v>
          </cell>
          <cell r="AN285">
            <v>0</v>
          </cell>
          <cell r="AO285">
            <v>0</v>
          </cell>
          <cell r="AP285">
            <v>0</v>
          </cell>
          <cell r="AQ285">
            <v>0</v>
          </cell>
          <cell r="AR285">
            <v>0</v>
          </cell>
          <cell r="AS285">
            <v>0</v>
          </cell>
          <cell r="AT285">
            <v>0</v>
          </cell>
          <cell r="AU285">
            <v>99.99991336502417</v>
          </cell>
          <cell r="AV285">
            <v>0</v>
          </cell>
          <cell r="AW285">
            <v>0</v>
          </cell>
        </row>
        <row r="286">
          <cell r="A286" t="str">
            <v>115139/FO/2017</v>
          </cell>
          <cell r="B286" t="str">
            <v>Clarkesville Farm</v>
          </cell>
          <cell r="C286" t="str">
            <v>Residential</v>
          </cell>
          <cell r="D286" t="str">
            <v>Land Supply 2018</v>
          </cell>
          <cell r="E286">
            <v>1.5235000000000001</v>
          </cell>
          <cell r="F286">
            <v>0</v>
          </cell>
          <cell r="G286">
            <v>0</v>
          </cell>
          <cell r="H286">
            <v>0</v>
          </cell>
          <cell r="I286">
            <v>1.5235000000000001</v>
          </cell>
          <cell r="J286">
            <v>0</v>
          </cell>
          <cell r="K286">
            <v>0</v>
          </cell>
          <cell r="L286">
            <v>0</v>
          </cell>
          <cell r="M286">
            <v>100</v>
          </cell>
          <cell r="O286">
            <v>1.4655722607E-2</v>
          </cell>
          <cell r="Q286">
            <v>1.2655722607E-2</v>
          </cell>
          <cell r="R286">
            <v>0</v>
          </cell>
          <cell r="S286">
            <v>0.96197719770265833</v>
          </cell>
          <cell r="T286">
            <v>0.83070053212996386</v>
          </cell>
          <cell r="U286">
            <v>0</v>
          </cell>
          <cell r="V286">
            <v>0</v>
          </cell>
          <cell r="W286">
            <v>0</v>
          </cell>
          <cell r="X286" t="str">
            <v>Not Modelled</v>
          </cell>
          <cell r="Y286" t="str">
            <v>N/A</v>
          </cell>
          <cell r="AA286">
            <v>0</v>
          </cell>
          <cell r="AB286">
            <v>0</v>
          </cell>
          <cell r="AC286">
            <v>0</v>
          </cell>
          <cell r="AD286">
            <v>0</v>
          </cell>
          <cell r="AE286">
            <v>0</v>
          </cell>
          <cell r="AF286">
            <v>0</v>
          </cell>
          <cell r="AG286">
            <v>2.8400000000000002E-2</v>
          </cell>
          <cell r="AH286">
            <v>0</v>
          </cell>
          <cell r="AI286">
            <v>1.5234952900000001</v>
          </cell>
          <cell r="AJ286">
            <v>0</v>
          </cell>
          <cell r="AK286">
            <v>0</v>
          </cell>
          <cell r="AM286">
            <v>0</v>
          </cell>
          <cell r="AN286">
            <v>0</v>
          </cell>
          <cell r="AO286">
            <v>0</v>
          </cell>
          <cell r="AP286">
            <v>0</v>
          </cell>
          <cell r="AQ286">
            <v>0</v>
          </cell>
          <cell r="AR286">
            <v>0</v>
          </cell>
          <cell r="AS286">
            <v>1.8641286511322612</v>
          </cell>
          <cell r="AT286">
            <v>0</v>
          </cell>
          <cell r="AU286">
            <v>99.999690843452569</v>
          </cell>
          <cell r="AV286">
            <v>0</v>
          </cell>
          <cell r="AW286">
            <v>0</v>
          </cell>
        </row>
        <row r="287">
          <cell r="A287" t="str">
            <v>115162/FO/2017</v>
          </cell>
          <cell r="B287" t="str">
            <v>286 Burton Road</v>
          </cell>
          <cell r="C287" t="str">
            <v>Residential</v>
          </cell>
          <cell r="D287" t="str">
            <v>Land Supply 2018</v>
          </cell>
          <cell r="E287">
            <v>4.29299E-2</v>
          </cell>
          <cell r="F287">
            <v>0</v>
          </cell>
          <cell r="G287">
            <v>0</v>
          </cell>
          <cell r="H287">
            <v>0</v>
          </cell>
          <cell r="I287">
            <v>4.29299E-2</v>
          </cell>
          <cell r="J287">
            <v>0</v>
          </cell>
          <cell r="K287">
            <v>0</v>
          </cell>
          <cell r="L287">
            <v>0</v>
          </cell>
          <cell r="M287">
            <v>100</v>
          </cell>
          <cell r="O287">
            <v>0</v>
          </cell>
          <cell r="Q287">
            <v>0</v>
          </cell>
          <cell r="R287">
            <v>0</v>
          </cell>
          <cell r="S287">
            <v>0</v>
          </cell>
          <cell r="T287">
            <v>0</v>
          </cell>
          <cell r="U287">
            <v>0</v>
          </cell>
          <cell r="V287">
            <v>0</v>
          </cell>
          <cell r="W287">
            <v>0</v>
          </cell>
          <cell r="X287" t="str">
            <v>Not Modelled</v>
          </cell>
          <cell r="Y287" t="str">
            <v>N/A</v>
          </cell>
          <cell r="AA287">
            <v>0</v>
          </cell>
          <cell r="AB287">
            <v>0</v>
          </cell>
          <cell r="AC287">
            <v>0</v>
          </cell>
          <cell r="AD287">
            <v>0</v>
          </cell>
          <cell r="AE287">
            <v>0</v>
          </cell>
          <cell r="AF287">
            <v>0</v>
          </cell>
          <cell r="AG287">
            <v>0</v>
          </cell>
          <cell r="AH287">
            <v>0</v>
          </cell>
          <cell r="AI287">
            <v>0</v>
          </cell>
          <cell r="AJ287">
            <v>0</v>
          </cell>
          <cell r="AK287">
            <v>0</v>
          </cell>
          <cell r="AM287">
            <v>0</v>
          </cell>
          <cell r="AN287">
            <v>0</v>
          </cell>
          <cell r="AO287">
            <v>0</v>
          </cell>
          <cell r="AP287">
            <v>0</v>
          </cell>
          <cell r="AQ287">
            <v>0</v>
          </cell>
          <cell r="AR287">
            <v>0</v>
          </cell>
          <cell r="AS287">
            <v>0</v>
          </cell>
          <cell r="AT287">
            <v>0</v>
          </cell>
          <cell r="AU287">
            <v>0</v>
          </cell>
          <cell r="AV287">
            <v>0</v>
          </cell>
          <cell r="AW287">
            <v>0</v>
          </cell>
        </row>
        <row r="288">
          <cell r="A288" t="str">
            <v>115166/FO/2017</v>
          </cell>
          <cell r="B288" t="str">
            <v>Renold Plc Trident 2 Styal Road Manchester M22 5XB</v>
          </cell>
          <cell r="C288" t="str">
            <v>Offices</v>
          </cell>
          <cell r="D288" t="str">
            <v>Land Supply 2018</v>
          </cell>
          <cell r="E288">
            <v>0.48159299999999999</v>
          </cell>
          <cell r="F288">
            <v>0</v>
          </cell>
          <cell r="G288">
            <v>0</v>
          </cell>
          <cell r="H288">
            <v>0</v>
          </cell>
          <cell r="I288">
            <v>0.48159299999999999</v>
          </cell>
          <cell r="J288">
            <v>0</v>
          </cell>
          <cell r="K288">
            <v>0</v>
          </cell>
          <cell r="L288">
            <v>0</v>
          </cell>
          <cell r="M288">
            <v>100</v>
          </cell>
          <cell r="O288">
            <v>5.6551400000000002E-2</v>
          </cell>
          <cell r="Q288">
            <v>0</v>
          </cell>
          <cell r="R288">
            <v>0</v>
          </cell>
          <cell r="S288">
            <v>11.742571009130117</v>
          </cell>
          <cell r="T288">
            <v>0</v>
          </cell>
          <cell r="U288">
            <v>0</v>
          </cell>
          <cell r="V288">
            <v>0</v>
          </cell>
          <cell r="W288">
            <v>0</v>
          </cell>
          <cell r="X288" t="str">
            <v>Not Modelled</v>
          </cell>
          <cell r="Y288" t="str">
            <v>N/A</v>
          </cell>
          <cell r="AA288">
            <v>0</v>
          </cell>
          <cell r="AB288">
            <v>0.01</v>
          </cell>
          <cell r="AC288">
            <v>0</v>
          </cell>
          <cell r="AD288">
            <v>0</v>
          </cell>
          <cell r="AE288">
            <v>0</v>
          </cell>
          <cell r="AF288">
            <v>0</v>
          </cell>
          <cell r="AG288">
            <v>0</v>
          </cell>
          <cell r="AH288">
            <v>0</v>
          </cell>
          <cell r="AI288">
            <v>0</v>
          </cell>
          <cell r="AJ288">
            <v>0</v>
          </cell>
          <cell r="AK288">
            <v>0</v>
          </cell>
          <cell r="AM288">
            <v>0</v>
          </cell>
          <cell r="AN288">
            <v>2.0764421409779628</v>
          </cell>
          <cell r="AO288">
            <v>0</v>
          </cell>
          <cell r="AP288">
            <v>0</v>
          </cell>
          <cell r="AQ288">
            <v>0</v>
          </cell>
          <cell r="AR288">
            <v>0</v>
          </cell>
          <cell r="AS288">
            <v>0</v>
          </cell>
          <cell r="AT288">
            <v>0</v>
          </cell>
          <cell r="AU288">
            <v>0</v>
          </cell>
          <cell r="AV288">
            <v>0</v>
          </cell>
          <cell r="AW288">
            <v>0</v>
          </cell>
        </row>
        <row r="289">
          <cell r="A289" t="str">
            <v>115178/FO/2017</v>
          </cell>
          <cell r="B289" t="str">
            <v>Eider House (Piccadilly Basin Framework)</v>
          </cell>
          <cell r="C289" t="str">
            <v>Residential</v>
          </cell>
          <cell r="D289" t="str">
            <v>Land Supply 2018</v>
          </cell>
          <cell r="E289">
            <v>0.21657399999999999</v>
          </cell>
          <cell r="F289">
            <v>0</v>
          </cell>
          <cell r="G289">
            <v>0</v>
          </cell>
          <cell r="H289">
            <v>0</v>
          </cell>
          <cell r="I289">
            <v>0.21657399999999999</v>
          </cell>
          <cell r="J289">
            <v>0</v>
          </cell>
          <cell r="K289">
            <v>0</v>
          </cell>
          <cell r="L289">
            <v>0</v>
          </cell>
          <cell r="M289">
            <v>100</v>
          </cell>
          <cell r="O289">
            <v>8.5724199999999995E-5</v>
          </cell>
          <cell r="Q289">
            <v>0</v>
          </cell>
          <cell r="R289">
            <v>0</v>
          </cell>
          <cell r="S289">
            <v>3.9581944277706463E-2</v>
          </cell>
          <cell r="T289">
            <v>0</v>
          </cell>
          <cell r="U289">
            <v>0</v>
          </cell>
          <cell r="V289">
            <v>0</v>
          </cell>
          <cell r="W289">
            <v>0</v>
          </cell>
          <cell r="X289" t="str">
            <v>Not Modelled</v>
          </cell>
          <cell r="Y289" t="str">
            <v>N/A</v>
          </cell>
          <cell r="AA289">
            <v>0</v>
          </cell>
          <cell r="AB289">
            <v>0</v>
          </cell>
          <cell r="AC289">
            <v>0</v>
          </cell>
          <cell r="AD289">
            <v>0</v>
          </cell>
          <cell r="AE289">
            <v>0</v>
          </cell>
          <cell r="AF289">
            <v>0</v>
          </cell>
          <cell r="AG289">
            <v>0</v>
          </cell>
          <cell r="AH289">
            <v>0</v>
          </cell>
          <cell r="AI289">
            <v>0.216573620001</v>
          </cell>
          <cell r="AJ289">
            <v>0</v>
          </cell>
          <cell r="AK289">
            <v>0</v>
          </cell>
          <cell r="AM289">
            <v>0</v>
          </cell>
          <cell r="AN289">
            <v>0</v>
          </cell>
          <cell r="AO289">
            <v>0</v>
          </cell>
          <cell r="AP289">
            <v>0</v>
          </cell>
          <cell r="AQ289">
            <v>0</v>
          </cell>
          <cell r="AR289">
            <v>0</v>
          </cell>
          <cell r="AS289">
            <v>0</v>
          </cell>
          <cell r="AT289">
            <v>0</v>
          </cell>
          <cell r="AU289">
            <v>99.999824540803601</v>
          </cell>
          <cell r="AV289">
            <v>0</v>
          </cell>
          <cell r="AW289">
            <v>0</v>
          </cell>
        </row>
        <row r="290">
          <cell r="A290" t="str">
            <v>115182/FO/2017</v>
          </cell>
          <cell r="B290" t="str">
            <v>623 Wilbraham Road</v>
          </cell>
          <cell r="C290" t="str">
            <v>Residential</v>
          </cell>
          <cell r="D290" t="str">
            <v>Land Supply 2018</v>
          </cell>
          <cell r="E290">
            <v>6.02462E-2</v>
          </cell>
          <cell r="F290">
            <v>0</v>
          </cell>
          <cell r="G290">
            <v>0</v>
          </cell>
          <cell r="H290">
            <v>0</v>
          </cell>
          <cell r="I290">
            <v>6.02462E-2</v>
          </cell>
          <cell r="J290">
            <v>0</v>
          </cell>
          <cell r="K290">
            <v>0</v>
          </cell>
          <cell r="L290">
            <v>0</v>
          </cell>
          <cell r="M290">
            <v>100</v>
          </cell>
          <cell r="O290">
            <v>0</v>
          </cell>
          <cell r="Q290">
            <v>0</v>
          </cell>
          <cell r="R290">
            <v>0</v>
          </cell>
          <cell r="S290">
            <v>0</v>
          </cell>
          <cell r="T290">
            <v>0</v>
          </cell>
          <cell r="U290">
            <v>0</v>
          </cell>
          <cell r="V290">
            <v>0</v>
          </cell>
          <cell r="W290">
            <v>0</v>
          </cell>
          <cell r="X290" t="str">
            <v>Not Modelled</v>
          </cell>
          <cell r="Y290" t="str">
            <v>N/A</v>
          </cell>
          <cell r="AA290">
            <v>0</v>
          </cell>
          <cell r="AB290">
            <v>0</v>
          </cell>
          <cell r="AC290">
            <v>0</v>
          </cell>
          <cell r="AD290">
            <v>0</v>
          </cell>
          <cell r="AE290">
            <v>0</v>
          </cell>
          <cell r="AF290">
            <v>0</v>
          </cell>
          <cell r="AG290">
            <v>0</v>
          </cell>
          <cell r="AH290">
            <v>0</v>
          </cell>
          <cell r="AI290">
            <v>0</v>
          </cell>
          <cell r="AJ290">
            <v>0</v>
          </cell>
          <cell r="AK290">
            <v>0</v>
          </cell>
          <cell r="AM290">
            <v>0</v>
          </cell>
          <cell r="AN290">
            <v>0</v>
          </cell>
          <cell r="AO290">
            <v>0</v>
          </cell>
          <cell r="AP290">
            <v>0</v>
          </cell>
          <cell r="AQ290">
            <v>0</v>
          </cell>
          <cell r="AR290">
            <v>0</v>
          </cell>
          <cell r="AS290">
            <v>0</v>
          </cell>
          <cell r="AT290">
            <v>0</v>
          </cell>
          <cell r="AU290">
            <v>0</v>
          </cell>
          <cell r="AV290">
            <v>0</v>
          </cell>
          <cell r="AW290">
            <v>0</v>
          </cell>
        </row>
        <row r="291">
          <cell r="A291" t="str">
            <v>115200/FO/2017</v>
          </cell>
          <cell r="B291" t="str">
            <v>Land Adjacent Manchester Hall 44 - 48 Bridge Street Manchester</v>
          </cell>
          <cell r="C291" t="str">
            <v>Offices</v>
          </cell>
          <cell r="D291" t="str">
            <v>Land Supply 2018</v>
          </cell>
          <cell r="E291">
            <v>7.0680999999999994E-2</v>
          </cell>
          <cell r="F291">
            <v>0</v>
          </cell>
          <cell r="G291">
            <v>0</v>
          </cell>
          <cell r="H291">
            <v>0</v>
          </cell>
          <cell r="I291">
            <v>7.0680999999999994E-2</v>
          </cell>
          <cell r="J291">
            <v>0</v>
          </cell>
          <cell r="K291">
            <v>0</v>
          </cell>
          <cell r="L291">
            <v>0</v>
          </cell>
          <cell r="M291">
            <v>100</v>
          </cell>
          <cell r="O291">
            <v>0</v>
          </cell>
          <cell r="Q291">
            <v>0</v>
          </cell>
          <cell r="R291">
            <v>0</v>
          </cell>
          <cell r="S291">
            <v>0</v>
          </cell>
          <cell r="T291">
            <v>0</v>
          </cell>
          <cell r="U291">
            <v>0</v>
          </cell>
          <cell r="V291">
            <v>0</v>
          </cell>
          <cell r="W291">
            <v>0</v>
          </cell>
          <cell r="X291" t="str">
            <v>Not Modelled</v>
          </cell>
          <cell r="Y291" t="str">
            <v>N/A</v>
          </cell>
          <cell r="AA291">
            <v>0</v>
          </cell>
          <cell r="AB291">
            <v>0</v>
          </cell>
          <cell r="AC291">
            <v>0</v>
          </cell>
          <cell r="AD291">
            <v>0</v>
          </cell>
          <cell r="AE291">
            <v>0</v>
          </cell>
          <cell r="AF291">
            <v>0</v>
          </cell>
          <cell r="AG291">
            <v>0</v>
          </cell>
          <cell r="AH291">
            <v>0</v>
          </cell>
          <cell r="AI291">
            <v>0</v>
          </cell>
          <cell r="AJ291">
            <v>0</v>
          </cell>
          <cell r="AK291">
            <v>0</v>
          </cell>
          <cell r="AM291">
            <v>0</v>
          </cell>
          <cell r="AN291">
            <v>0</v>
          </cell>
          <cell r="AO291">
            <v>0</v>
          </cell>
          <cell r="AP291">
            <v>0</v>
          </cell>
          <cell r="AQ291">
            <v>0</v>
          </cell>
          <cell r="AR291">
            <v>0</v>
          </cell>
          <cell r="AS291">
            <v>0</v>
          </cell>
          <cell r="AT291">
            <v>0</v>
          </cell>
          <cell r="AU291">
            <v>0</v>
          </cell>
          <cell r="AV291">
            <v>0</v>
          </cell>
          <cell r="AW291">
            <v>0</v>
          </cell>
        </row>
        <row r="292">
          <cell r="A292" t="str">
            <v>115207/FO/2017 / 111274</v>
          </cell>
          <cell r="B292" t="str">
            <v>Manhattan (Devonshire House), George Street</v>
          </cell>
          <cell r="C292" t="str">
            <v>Residential</v>
          </cell>
          <cell r="D292" t="str">
            <v>Land Supply 2018</v>
          </cell>
          <cell r="E292">
            <v>4.7171900000000003E-2</v>
          </cell>
          <cell r="F292">
            <v>0</v>
          </cell>
          <cell r="G292">
            <v>0</v>
          </cell>
          <cell r="H292">
            <v>0</v>
          </cell>
          <cell r="I292">
            <v>4.7171900000000003E-2</v>
          </cell>
          <cell r="J292">
            <v>0</v>
          </cell>
          <cell r="K292">
            <v>0</v>
          </cell>
          <cell r="L292">
            <v>0</v>
          </cell>
          <cell r="M292">
            <v>100</v>
          </cell>
          <cell r="O292">
            <v>2.8250699999999998E-4</v>
          </cell>
          <cell r="Q292">
            <v>0</v>
          </cell>
          <cell r="R292">
            <v>0</v>
          </cell>
          <cell r="S292">
            <v>0.59888832122513613</v>
          </cell>
          <cell r="T292">
            <v>0</v>
          </cell>
          <cell r="U292">
            <v>0</v>
          </cell>
          <cell r="V292">
            <v>0</v>
          </cell>
          <cell r="W292">
            <v>0</v>
          </cell>
          <cell r="X292" t="str">
            <v>Not Modelled</v>
          </cell>
          <cell r="Y292" t="str">
            <v>N/A</v>
          </cell>
          <cell r="AA292">
            <v>0</v>
          </cell>
          <cell r="AB292">
            <v>0</v>
          </cell>
          <cell r="AC292">
            <v>0</v>
          </cell>
          <cell r="AD292">
            <v>0</v>
          </cell>
          <cell r="AE292">
            <v>0</v>
          </cell>
          <cell r="AF292">
            <v>0</v>
          </cell>
          <cell r="AG292">
            <v>0</v>
          </cell>
          <cell r="AH292">
            <v>0</v>
          </cell>
          <cell r="AI292">
            <v>4.71718749985E-2</v>
          </cell>
          <cell r="AJ292">
            <v>0</v>
          </cell>
          <cell r="AK292">
            <v>0</v>
          </cell>
          <cell r="AM292">
            <v>0</v>
          </cell>
          <cell r="AN292">
            <v>0</v>
          </cell>
          <cell r="AO292">
            <v>0</v>
          </cell>
          <cell r="AP292">
            <v>0</v>
          </cell>
          <cell r="AQ292">
            <v>0</v>
          </cell>
          <cell r="AR292">
            <v>0</v>
          </cell>
          <cell r="AS292">
            <v>0</v>
          </cell>
          <cell r="AT292">
            <v>0</v>
          </cell>
          <cell r="AU292">
            <v>99.99994699916688</v>
          </cell>
          <cell r="AV292">
            <v>0</v>
          </cell>
          <cell r="AW292">
            <v>0</v>
          </cell>
        </row>
        <row r="293">
          <cell r="A293" t="str">
            <v>115216/FO/2017</v>
          </cell>
          <cell r="B293" t="str">
            <v>Vacant Site Between 717 &amp; 721 Stockport Road</v>
          </cell>
          <cell r="C293" t="str">
            <v>Residential</v>
          </cell>
          <cell r="D293" t="str">
            <v>Land Supply 2018</v>
          </cell>
          <cell r="E293">
            <v>5.2980400000000004E-3</v>
          </cell>
          <cell r="F293">
            <v>0</v>
          </cell>
          <cell r="G293">
            <v>0</v>
          </cell>
          <cell r="H293">
            <v>0</v>
          </cell>
          <cell r="I293">
            <v>5.2980400000000004E-3</v>
          </cell>
          <cell r="J293">
            <v>0</v>
          </cell>
          <cell r="K293">
            <v>0</v>
          </cell>
          <cell r="L293">
            <v>0</v>
          </cell>
          <cell r="M293">
            <v>100</v>
          </cell>
          <cell r="O293">
            <v>0</v>
          </cell>
          <cell r="Q293">
            <v>0</v>
          </cell>
          <cell r="R293">
            <v>0</v>
          </cell>
          <cell r="S293">
            <v>0</v>
          </cell>
          <cell r="T293">
            <v>0</v>
          </cell>
          <cell r="U293">
            <v>0</v>
          </cell>
          <cell r="V293">
            <v>0</v>
          </cell>
          <cell r="W293">
            <v>0</v>
          </cell>
          <cell r="X293" t="str">
            <v>Not Modelled</v>
          </cell>
          <cell r="Y293" t="str">
            <v>N/A</v>
          </cell>
          <cell r="AA293">
            <v>0</v>
          </cell>
          <cell r="AB293">
            <v>0</v>
          </cell>
          <cell r="AC293">
            <v>0</v>
          </cell>
          <cell r="AD293">
            <v>0</v>
          </cell>
          <cell r="AE293">
            <v>0</v>
          </cell>
          <cell r="AF293">
            <v>0</v>
          </cell>
          <cell r="AG293">
            <v>0</v>
          </cell>
          <cell r="AH293">
            <v>0</v>
          </cell>
          <cell r="AI293">
            <v>0</v>
          </cell>
          <cell r="AJ293">
            <v>0</v>
          </cell>
          <cell r="AK293">
            <v>0</v>
          </cell>
          <cell r="AM293">
            <v>0</v>
          </cell>
          <cell r="AN293">
            <v>0</v>
          </cell>
          <cell r="AO293">
            <v>0</v>
          </cell>
          <cell r="AP293">
            <v>0</v>
          </cell>
          <cell r="AQ293">
            <v>0</v>
          </cell>
          <cell r="AR293">
            <v>0</v>
          </cell>
          <cell r="AS293">
            <v>0</v>
          </cell>
          <cell r="AT293">
            <v>0</v>
          </cell>
          <cell r="AU293">
            <v>0</v>
          </cell>
          <cell r="AV293">
            <v>0</v>
          </cell>
          <cell r="AW293">
            <v>0</v>
          </cell>
        </row>
        <row r="294">
          <cell r="A294" t="str">
            <v>115233/FO/2017</v>
          </cell>
          <cell r="B294" t="str">
            <v>3 St John Street</v>
          </cell>
          <cell r="C294" t="str">
            <v>Residential</v>
          </cell>
          <cell r="D294" t="str">
            <v>Land Supply 2018</v>
          </cell>
          <cell r="E294">
            <v>3.1105799999999999E-2</v>
          </cell>
          <cell r="F294">
            <v>0</v>
          </cell>
          <cell r="G294">
            <v>0</v>
          </cell>
          <cell r="H294">
            <v>0</v>
          </cell>
          <cell r="I294">
            <v>3.1105799999999999E-2</v>
          </cell>
          <cell r="J294">
            <v>0</v>
          </cell>
          <cell r="K294">
            <v>0</v>
          </cell>
          <cell r="L294">
            <v>0</v>
          </cell>
          <cell r="M294">
            <v>100</v>
          </cell>
          <cell r="O294">
            <v>0</v>
          </cell>
          <cell r="Q294">
            <v>0</v>
          </cell>
          <cell r="R294">
            <v>0</v>
          </cell>
          <cell r="S294">
            <v>0</v>
          </cell>
          <cell r="T294">
            <v>0</v>
          </cell>
          <cell r="U294">
            <v>0</v>
          </cell>
          <cell r="V294">
            <v>0</v>
          </cell>
          <cell r="W294">
            <v>0</v>
          </cell>
          <cell r="X294" t="str">
            <v>Not Modelled</v>
          </cell>
          <cell r="Y294" t="str">
            <v>N/A</v>
          </cell>
          <cell r="AA294">
            <v>0</v>
          </cell>
          <cell r="AB294">
            <v>0</v>
          </cell>
          <cell r="AC294">
            <v>0</v>
          </cell>
          <cell r="AD294">
            <v>0</v>
          </cell>
          <cell r="AE294">
            <v>0</v>
          </cell>
          <cell r="AF294">
            <v>0</v>
          </cell>
          <cell r="AG294">
            <v>0</v>
          </cell>
          <cell r="AH294">
            <v>0</v>
          </cell>
          <cell r="AI294">
            <v>0</v>
          </cell>
          <cell r="AJ294">
            <v>0</v>
          </cell>
          <cell r="AK294">
            <v>0</v>
          </cell>
          <cell r="AM294">
            <v>0</v>
          </cell>
          <cell r="AN294">
            <v>0</v>
          </cell>
          <cell r="AO294">
            <v>0</v>
          </cell>
          <cell r="AP294">
            <v>0</v>
          </cell>
          <cell r="AQ294">
            <v>0</v>
          </cell>
          <cell r="AR294">
            <v>0</v>
          </cell>
          <cell r="AS294">
            <v>0</v>
          </cell>
          <cell r="AT294">
            <v>0</v>
          </cell>
          <cell r="AU294">
            <v>0</v>
          </cell>
          <cell r="AV294">
            <v>0</v>
          </cell>
          <cell r="AW294">
            <v>0</v>
          </cell>
        </row>
        <row r="295">
          <cell r="A295" t="str">
            <v>115289/FO/2017</v>
          </cell>
          <cell r="B295" t="str">
            <v>177-179 Mauldeth Road</v>
          </cell>
          <cell r="C295" t="str">
            <v>Residential</v>
          </cell>
          <cell r="D295" t="str">
            <v>Land Supply 2018</v>
          </cell>
          <cell r="E295">
            <v>0.109712</v>
          </cell>
          <cell r="F295">
            <v>0</v>
          </cell>
          <cell r="G295">
            <v>0</v>
          </cell>
          <cell r="H295">
            <v>0</v>
          </cell>
          <cell r="I295">
            <v>0.109712</v>
          </cell>
          <cell r="J295">
            <v>0</v>
          </cell>
          <cell r="K295">
            <v>0</v>
          </cell>
          <cell r="L295">
            <v>0</v>
          </cell>
          <cell r="M295">
            <v>100</v>
          </cell>
          <cell r="O295">
            <v>0</v>
          </cell>
          <cell r="Q295">
            <v>0</v>
          </cell>
          <cell r="R295">
            <v>0</v>
          </cell>
          <cell r="S295">
            <v>0</v>
          </cell>
          <cell r="T295">
            <v>0</v>
          </cell>
          <cell r="U295">
            <v>0</v>
          </cell>
          <cell r="V295">
            <v>0</v>
          </cell>
          <cell r="W295">
            <v>0</v>
          </cell>
          <cell r="X295" t="str">
            <v>Not Modelled</v>
          </cell>
          <cell r="Y295" t="str">
            <v>N/A</v>
          </cell>
          <cell r="AA295">
            <v>0</v>
          </cell>
          <cell r="AB295">
            <v>0</v>
          </cell>
          <cell r="AC295">
            <v>0</v>
          </cell>
          <cell r="AD295">
            <v>0</v>
          </cell>
          <cell r="AE295">
            <v>0</v>
          </cell>
          <cell r="AF295">
            <v>0</v>
          </cell>
          <cell r="AG295">
            <v>0</v>
          </cell>
          <cell r="AH295">
            <v>0</v>
          </cell>
          <cell r="AI295">
            <v>0</v>
          </cell>
          <cell r="AJ295">
            <v>0</v>
          </cell>
          <cell r="AK295">
            <v>0</v>
          </cell>
          <cell r="AM295">
            <v>0</v>
          </cell>
          <cell r="AN295">
            <v>0</v>
          </cell>
          <cell r="AO295">
            <v>0</v>
          </cell>
          <cell r="AP295">
            <v>0</v>
          </cell>
          <cell r="AQ295">
            <v>0</v>
          </cell>
          <cell r="AR295">
            <v>0</v>
          </cell>
          <cell r="AS295">
            <v>0</v>
          </cell>
          <cell r="AT295">
            <v>0</v>
          </cell>
          <cell r="AU295">
            <v>0</v>
          </cell>
          <cell r="AV295">
            <v>0</v>
          </cell>
          <cell r="AW295">
            <v>0</v>
          </cell>
        </row>
        <row r="296">
          <cell r="A296" t="str">
            <v>115299/FO/2017</v>
          </cell>
          <cell r="B296" t="str">
            <v>Land North Of Melland Road Sports Field (Former Running Track) South Of Melland Road</v>
          </cell>
          <cell r="C296" t="str">
            <v>Residential</v>
          </cell>
          <cell r="D296" t="str">
            <v>Land Supply 2018</v>
          </cell>
          <cell r="E296">
            <v>3.1543000000000001</v>
          </cell>
          <cell r="F296">
            <v>0</v>
          </cell>
          <cell r="G296">
            <v>0</v>
          </cell>
          <cell r="H296">
            <v>0</v>
          </cell>
          <cell r="I296">
            <v>3.1543000000000001</v>
          </cell>
          <cell r="J296">
            <v>0</v>
          </cell>
          <cell r="K296">
            <v>0</v>
          </cell>
          <cell r="L296">
            <v>0</v>
          </cell>
          <cell r="M296">
            <v>100</v>
          </cell>
          <cell r="O296">
            <v>0</v>
          </cell>
          <cell r="Q296">
            <v>0</v>
          </cell>
          <cell r="R296">
            <v>0</v>
          </cell>
          <cell r="S296">
            <v>0</v>
          </cell>
          <cell r="T296">
            <v>0</v>
          </cell>
          <cell r="U296">
            <v>0</v>
          </cell>
          <cell r="V296">
            <v>2.6868594735100002</v>
          </cell>
          <cell r="W296">
            <v>85.180847525917002</v>
          </cell>
          <cell r="X296" t="str">
            <v>Not Modelled</v>
          </cell>
          <cell r="Y296" t="str">
            <v>N/A</v>
          </cell>
          <cell r="AA296">
            <v>0</v>
          </cell>
          <cell r="AB296">
            <v>0</v>
          </cell>
          <cell r="AC296">
            <v>0</v>
          </cell>
          <cell r="AD296">
            <v>0</v>
          </cell>
          <cell r="AE296">
            <v>0</v>
          </cell>
          <cell r="AF296">
            <v>0</v>
          </cell>
          <cell r="AG296">
            <v>0</v>
          </cell>
          <cell r="AH296">
            <v>0</v>
          </cell>
          <cell r="AI296">
            <v>0</v>
          </cell>
          <cell r="AJ296">
            <v>0</v>
          </cell>
          <cell r="AK296">
            <v>0</v>
          </cell>
          <cell r="AM296">
            <v>0</v>
          </cell>
          <cell r="AN296">
            <v>0</v>
          </cell>
          <cell r="AO296">
            <v>0</v>
          </cell>
          <cell r="AP296">
            <v>0</v>
          </cell>
          <cell r="AQ296">
            <v>0</v>
          </cell>
          <cell r="AR296">
            <v>0</v>
          </cell>
          <cell r="AS296">
            <v>0</v>
          </cell>
          <cell r="AT296">
            <v>0</v>
          </cell>
          <cell r="AU296">
            <v>0</v>
          </cell>
          <cell r="AV296">
            <v>0</v>
          </cell>
          <cell r="AW296">
            <v>0</v>
          </cell>
        </row>
        <row r="297">
          <cell r="A297" t="str">
            <v>115345/FO/2017</v>
          </cell>
          <cell r="B297" t="str">
            <v>Land At Field Street Manchester M18 8GS</v>
          </cell>
          <cell r="C297" t="str">
            <v>Residential</v>
          </cell>
          <cell r="D297" t="str">
            <v>Land Supply 2018</v>
          </cell>
          <cell r="E297">
            <v>0.104287</v>
          </cell>
          <cell r="F297">
            <v>0</v>
          </cell>
          <cell r="G297">
            <v>0</v>
          </cell>
          <cell r="H297">
            <v>0</v>
          </cell>
          <cell r="I297">
            <v>0.104287</v>
          </cell>
          <cell r="J297">
            <v>0</v>
          </cell>
          <cell r="K297">
            <v>0</v>
          </cell>
          <cell r="L297">
            <v>0</v>
          </cell>
          <cell r="M297">
            <v>100</v>
          </cell>
          <cell r="O297">
            <v>0</v>
          </cell>
          <cell r="Q297">
            <v>0</v>
          </cell>
          <cell r="R297">
            <v>0</v>
          </cell>
          <cell r="S297">
            <v>0</v>
          </cell>
          <cell r="T297">
            <v>0</v>
          </cell>
          <cell r="U297">
            <v>0</v>
          </cell>
          <cell r="V297">
            <v>0</v>
          </cell>
          <cell r="W297">
            <v>0</v>
          </cell>
          <cell r="X297" t="str">
            <v>Not Modelled</v>
          </cell>
          <cell r="Y297" t="str">
            <v>N/A</v>
          </cell>
          <cell r="AA297">
            <v>0</v>
          </cell>
          <cell r="AB297">
            <v>0</v>
          </cell>
          <cell r="AC297">
            <v>0</v>
          </cell>
          <cell r="AD297">
            <v>0</v>
          </cell>
          <cell r="AE297">
            <v>0</v>
          </cell>
          <cell r="AF297">
            <v>0</v>
          </cell>
          <cell r="AG297">
            <v>0</v>
          </cell>
          <cell r="AH297">
            <v>0</v>
          </cell>
          <cell r="AI297">
            <v>0</v>
          </cell>
          <cell r="AJ297">
            <v>0</v>
          </cell>
          <cell r="AK297">
            <v>0</v>
          </cell>
          <cell r="AM297">
            <v>0</v>
          </cell>
          <cell r="AN297">
            <v>0</v>
          </cell>
          <cell r="AO297">
            <v>0</v>
          </cell>
          <cell r="AP297">
            <v>0</v>
          </cell>
          <cell r="AQ297">
            <v>0</v>
          </cell>
          <cell r="AR297">
            <v>0</v>
          </cell>
          <cell r="AS297">
            <v>0</v>
          </cell>
          <cell r="AT297">
            <v>0</v>
          </cell>
          <cell r="AU297">
            <v>0</v>
          </cell>
          <cell r="AV297">
            <v>0</v>
          </cell>
          <cell r="AW297">
            <v>0</v>
          </cell>
        </row>
        <row r="298">
          <cell r="A298" t="str">
            <v>115353/P3MPA/2017</v>
          </cell>
          <cell r="B298" t="str">
            <v>9 Mora Street Manchester M9 1NW</v>
          </cell>
          <cell r="C298" t="str">
            <v>Residential</v>
          </cell>
          <cell r="D298" t="str">
            <v>Land Supply 2018</v>
          </cell>
          <cell r="E298">
            <v>7.0203499999999999E-3</v>
          </cell>
          <cell r="F298">
            <v>0</v>
          </cell>
          <cell r="G298">
            <v>0</v>
          </cell>
          <cell r="H298">
            <v>0</v>
          </cell>
          <cell r="I298">
            <v>7.0203499999999999E-3</v>
          </cell>
          <cell r="J298">
            <v>0</v>
          </cell>
          <cell r="K298">
            <v>0</v>
          </cell>
          <cell r="L298">
            <v>0</v>
          </cell>
          <cell r="M298">
            <v>100</v>
          </cell>
          <cell r="O298">
            <v>0</v>
          </cell>
          <cell r="Q298">
            <v>0</v>
          </cell>
          <cell r="R298">
            <v>0</v>
          </cell>
          <cell r="S298">
            <v>0</v>
          </cell>
          <cell r="T298">
            <v>0</v>
          </cell>
          <cell r="U298">
            <v>0</v>
          </cell>
          <cell r="V298">
            <v>0</v>
          </cell>
          <cell r="W298">
            <v>0</v>
          </cell>
          <cell r="X298" t="str">
            <v>Not Modelled</v>
          </cell>
          <cell r="Y298" t="str">
            <v>N/A</v>
          </cell>
          <cell r="AA298">
            <v>0</v>
          </cell>
          <cell r="AB298">
            <v>0</v>
          </cell>
          <cell r="AC298">
            <v>0</v>
          </cell>
          <cell r="AD298">
            <v>0</v>
          </cell>
          <cell r="AE298">
            <v>0</v>
          </cell>
          <cell r="AF298">
            <v>0</v>
          </cell>
          <cell r="AG298">
            <v>0</v>
          </cell>
          <cell r="AH298">
            <v>0</v>
          </cell>
          <cell r="AI298">
            <v>7.0203499994399999E-3</v>
          </cell>
          <cell r="AJ298">
            <v>0</v>
          </cell>
          <cell r="AK298">
            <v>0</v>
          </cell>
          <cell r="AM298">
            <v>0</v>
          </cell>
          <cell r="AN298">
            <v>0</v>
          </cell>
          <cell r="AO298">
            <v>0</v>
          </cell>
          <cell r="AP298">
            <v>0</v>
          </cell>
          <cell r="AQ298">
            <v>0</v>
          </cell>
          <cell r="AR298">
            <v>0</v>
          </cell>
          <cell r="AS298">
            <v>0</v>
          </cell>
          <cell r="AT298">
            <v>0</v>
          </cell>
          <cell r="AU298">
            <v>99.999999992023191</v>
          </cell>
          <cell r="AV298">
            <v>0</v>
          </cell>
          <cell r="AW298">
            <v>0</v>
          </cell>
        </row>
        <row r="299">
          <cell r="A299" t="str">
            <v>115380/FO/2017</v>
          </cell>
          <cell r="B299" t="str">
            <v>Adj 303 Greenbrow Road</v>
          </cell>
          <cell r="C299" t="str">
            <v>Residential</v>
          </cell>
          <cell r="D299" t="str">
            <v>Land Supply 2018</v>
          </cell>
          <cell r="E299">
            <v>5.7515299999999998E-2</v>
          </cell>
          <cell r="F299">
            <v>0</v>
          </cell>
          <cell r="G299">
            <v>0</v>
          </cell>
          <cell r="H299">
            <v>0</v>
          </cell>
          <cell r="I299">
            <v>5.7515299999999998E-2</v>
          </cell>
          <cell r="J299">
            <v>0</v>
          </cell>
          <cell r="K299">
            <v>0</v>
          </cell>
          <cell r="L299">
            <v>0</v>
          </cell>
          <cell r="M299">
            <v>100</v>
          </cell>
          <cell r="O299">
            <v>0</v>
          </cell>
          <cell r="Q299">
            <v>0</v>
          </cell>
          <cell r="R299">
            <v>0</v>
          </cell>
          <cell r="S299">
            <v>0</v>
          </cell>
          <cell r="T299">
            <v>0</v>
          </cell>
          <cell r="U299">
            <v>0</v>
          </cell>
          <cell r="V299">
            <v>0</v>
          </cell>
          <cell r="W299">
            <v>0</v>
          </cell>
          <cell r="X299" t="str">
            <v>Not Modelled</v>
          </cell>
          <cell r="Y299" t="str">
            <v>N/A</v>
          </cell>
          <cell r="AA299">
            <v>0</v>
          </cell>
          <cell r="AB299">
            <v>0</v>
          </cell>
          <cell r="AC299">
            <v>0</v>
          </cell>
          <cell r="AD299">
            <v>0</v>
          </cell>
          <cell r="AE299">
            <v>0</v>
          </cell>
          <cell r="AF299">
            <v>0</v>
          </cell>
          <cell r="AG299">
            <v>0</v>
          </cell>
          <cell r="AH299">
            <v>0</v>
          </cell>
          <cell r="AI299">
            <v>0</v>
          </cell>
          <cell r="AJ299">
            <v>0</v>
          </cell>
          <cell r="AK299">
            <v>0</v>
          </cell>
          <cell r="AM299">
            <v>0</v>
          </cell>
          <cell r="AN299">
            <v>0</v>
          </cell>
          <cell r="AO299">
            <v>0</v>
          </cell>
          <cell r="AP299">
            <v>0</v>
          </cell>
          <cell r="AQ299">
            <v>0</v>
          </cell>
          <cell r="AR299">
            <v>0</v>
          </cell>
          <cell r="AS299">
            <v>0</v>
          </cell>
          <cell r="AT299">
            <v>0</v>
          </cell>
          <cell r="AU299">
            <v>0</v>
          </cell>
          <cell r="AV299">
            <v>0</v>
          </cell>
          <cell r="AW299">
            <v>0</v>
          </cell>
        </row>
        <row r="300">
          <cell r="A300" t="str">
            <v>115401/FO/2017</v>
          </cell>
          <cell r="B300" t="str">
            <v>Brownsfield Mill (Picc Basin Plot C)</v>
          </cell>
          <cell r="C300" t="str">
            <v>Residential</v>
          </cell>
          <cell r="D300" t="str">
            <v>Land Supply 2018</v>
          </cell>
          <cell r="E300">
            <v>0.14657100000000001</v>
          </cell>
          <cell r="F300">
            <v>0</v>
          </cell>
          <cell r="G300">
            <v>0</v>
          </cell>
          <cell r="H300">
            <v>0</v>
          </cell>
          <cell r="I300">
            <v>0.14657100000000001</v>
          </cell>
          <cell r="J300">
            <v>0</v>
          </cell>
          <cell r="K300">
            <v>0</v>
          </cell>
          <cell r="L300">
            <v>0</v>
          </cell>
          <cell r="M300">
            <v>100</v>
          </cell>
          <cell r="O300">
            <v>0</v>
          </cell>
          <cell r="Q300">
            <v>0</v>
          </cell>
          <cell r="R300">
            <v>0</v>
          </cell>
          <cell r="S300">
            <v>0</v>
          </cell>
          <cell r="T300">
            <v>0</v>
          </cell>
          <cell r="U300">
            <v>0</v>
          </cell>
          <cell r="V300">
            <v>0</v>
          </cell>
          <cell r="W300">
            <v>0</v>
          </cell>
          <cell r="X300" t="str">
            <v>Not Modelled</v>
          </cell>
          <cell r="Y300" t="str">
            <v>N/A</v>
          </cell>
          <cell r="AA300">
            <v>0</v>
          </cell>
          <cell r="AB300">
            <v>0</v>
          </cell>
          <cell r="AC300">
            <v>0</v>
          </cell>
          <cell r="AD300">
            <v>0</v>
          </cell>
          <cell r="AE300">
            <v>0</v>
          </cell>
          <cell r="AF300">
            <v>0</v>
          </cell>
          <cell r="AG300">
            <v>0</v>
          </cell>
          <cell r="AH300">
            <v>0</v>
          </cell>
          <cell r="AI300">
            <v>0.14657094000400001</v>
          </cell>
          <cell r="AJ300">
            <v>0</v>
          </cell>
          <cell r="AK300">
            <v>0</v>
          </cell>
          <cell r="AM300">
            <v>0</v>
          </cell>
          <cell r="AN300">
            <v>0</v>
          </cell>
          <cell r="AO300">
            <v>0</v>
          </cell>
          <cell r="AP300">
            <v>0</v>
          </cell>
          <cell r="AQ300">
            <v>0</v>
          </cell>
          <cell r="AR300">
            <v>0</v>
          </cell>
          <cell r="AS300">
            <v>0</v>
          </cell>
          <cell r="AT300">
            <v>0</v>
          </cell>
          <cell r="AU300">
            <v>99.999959066936839</v>
          </cell>
          <cell r="AV300">
            <v>0</v>
          </cell>
          <cell r="AW300">
            <v>0</v>
          </cell>
        </row>
        <row r="301">
          <cell r="A301" t="str">
            <v>115414/FO/2017</v>
          </cell>
          <cell r="B301" t="str">
            <v>10 Grenfell Road</v>
          </cell>
          <cell r="C301" t="str">
            <v>Residential</v>
          </cell>
          <cell r="D301" t="str">
            <v>Land Supply 2018</v>
          </cell>
          <cell r="E301">
            <v>1.6393100000000001E-2</v>
          </cell>
          <cell r="F301">
            <v>0</v>
          </cell>
          <cell r="G301">
            <v>0</v>
          </cell>
          <cell r="H301">
            <v>0</v>
          </cell>
          <cell r="I301">
            <v>1.6393100000000001E-2</v>
          </cell>
          <cell r="J301">
            <v>0</v>
          </cell>
          <cell r="K301">
            <v>0</v>
          </cell>
          <cell r="L301">
            <v>0</v>
          </cell>
          <cell r="M301">
            <v>100</v>
          </cell>
          <cell r="O301">
            <v>0</v>
          </cell>
          <cell r="Q301">
            <v>0</v>
          </cell>
          <cell r="R301">
            <v>0</v>
          </cell>
          <cell r="S301">
            <v>0</v>
          </cell>
          <cell r="T301">
            <v>0</v>
          </cell>
          <cell r="U301">
            <v>0</v>
          </cell>
          <cell r="V301">
            <v>0</v>
          </cell>
          <cell r="W301">
            <v>0</v>
          </cell>
          <cell r="X301" t="str">
            <v>Not Modelled</v>
          </cell>
          <cell r="Y301" t="str">
            <v>N/A</v>
          </cell>
          <cell r="AA301">
            <v>0</v>
          </cell>
          <cell r="AB301">
            <v>0</v>
          </cell>
          <cell r="AC301">
            <v>0</v>
          </cell>
          <cell r="AD301">
            <v>0</v>
          </cell>
          <cell r="AE301">
            <v>0</v>
          </cell>
          <cell r="AF301">
            <v>0</v>
          </cell>
          <cell r="AG301">
            <v>0</v>
          </cell>
          <cell r="AH301">
            <v>0</v>
          </cell>
          <cell r="AI301">
            <v>0</v>
          </cell>
          <cell r="AJ301">
            <v>0</v>
          </cell>
          <cell r="AK301">
            <v>0</v>
          </cell>
          <cell r="AM301">
            <v>0</v>
          </cell>
          <cell r="AN301">
            <v>0</v>
          </cell>
          <cell r="AO301">
            <v>0</v>
          </cell>
          <cell r="AP301">
            <v>0</v>
          </cell>
          <cell r="AQ301">
            <v>0</v>
          </cell>
          <cell r="AR301">
            <v>0</v>
          </cell>
          <cell r="AS301">
            <v>0</v>
          </cell>
          <cell r="AT301">
            <v>0</v>
          </cell>
          <cell r="AU301">
            <v>0</v>
          </cell>
          <cell r="AV301">
            <v>0</v>
          </cell>
          <cell r="AW301">
            <v>0</v>
          </cell>
        </row>
        <row r="302">
          <cell r="A302" t="str">
            <v>115430/FO/2017</v>
          </cell>
          <cell r="B302" t="str">
            <v>793 Rochdale Road</v>
          </cell>
          <cell r="C302" t="str">
            <v>Residential</v>
          </cell>
          <cell r="D302" t="str">
            <v>Land Supply 2018</v>
          </cell>
          <cell r="E302">
            <v>8.0627500000000005E-3</v>
          </cell>
          <cell r="F302">
            <v>0</v>
          </cell>
          <cell r="G302">
            <v>0</v>
          </cell>
          <cell r="H302">
            <v>0</v>
          </cell>
          <cell r="I302">
            <v>8.0627500000000005E-3</v>
          </cell>
          <cell r="J302">
            <v>0</v>
          </cell>
          <cell r="K302">
            <v>0</v>
          </cell>
          <cell r="L302">
            <v>0</v>
          </cell>
          <cell r="M302">
            <v>100</v>
          </cell>
          <cell r="O302">
            <v>0</v>
          </cell>
          <cell r="Q302">
            <v>0</v>
          </cell>
          <cell r="R302">
            <v>0</v>
          </cell>
          <cell r="S302">
            <v>0</v>
          </cell>
          <cell r="T302">
            <v>0</v>
          </cell>
          <cell r="U302">
            <v>0</v>
          </cell>
          <cell r="V302">
            <v>0</v>
          </cell>
          <cell r="W302">
            <v>0</v>
          </cell>
          <cell r="X302" t="str">
            <v>Not Modelled</v>
          </cell>
          <cell r="Y302" t="str">
            <v>N/A</v>
          </cell>
          <cell r="AA302">
            <v>0</v>
          </cell>
          <cell r="AB302">
            <v>0</v>
          </cell>
          <cell r="AC302">
            <v>0</v>
          </cell>
          <cell r="AD302">
            <v>0</v>
          </cell>
          <cell r="AE302">
            <v>0</v>
          </cell>
          <cell r="AF302">
            <v>0</v>
          </cell>
          <cell r="AG302">
            <v>0</v>
          </cell>
          <cell r="AH302">
            <v>0</v>
          </cell>
          <cell r="AI302">
            <v>8.0627500006999996E-3</v>
          </cell>
          <cell r="AJ302">
            <v>0</v>
          </cell>
          <cell r="AK302">
            <v>0</v>
          </cell>
          <cell r="AM302">
            <v>0</v>
          </cell>
          <cell r="AN302">
            <v>0</v>
          </cell>
          <cell r="AO302">
            <v>0</v>
          </cell>
          <cell r="AP302">
            <v>0</v>
          </cell>
          <cell r="AQ302">
            <v>0</v>
          </cell>
          <cell r="AR302">
            <v>0</v>
          </cell>
          <cell r="AS302">
            <v>0</v>
          </cell>
          <cell r="AT302">
            <v>0</v>
          </cell>
          <cell r="AU302">
            <v>100.00000000868189</v>
          </cell>
          <cell r="AV302">
            <v>0</v>
          </cell>
          <cell r="AW302">
            <v>0</v>
          </cell>
        </row>
        <row r="303">
          <cell r="A303" t="str">
            <v>115473/FO/2017</v>
          </cell>
          <cell r="B303" t="str">
            <v>Alloy Bodies Jubilee Works Clifton Street Manchester M40 8HN</v>
          </cell>
          <cell r="C303" t="str">
            <v>Industry and warehousing</v>
          </cell>
          <cell r="D303" t="str">
            <v>Land Supply 2018</v>
          </cell>
          <cell r="E303">
            <v>1.3693599999999999</v>
          </cell>
          <cell r="F303">
            <v>0</v>
          </cell>
          <cell r="G303">
            <v>0</v>
          </cell>
          <cell r="H303">
            <v>0</v>
          </cell>
          <cell r="I303">
            <v>1.3693599999999999</v>
          </cell>
          <cell r="J303">
            <v>0</v>
          </cell>
          <cell r="K303">
            <v>0</v>
          </cell>
          <cell r="L303">
            <v>0</v>
          </cell>
          <cell r="M303">
            <v>100</v>
          </cell>
          <cell r="O303">
            <v>7.1199999999999999E-2</v>
          </cell>
          <cell r="Q303">
            <v>0</v>
          </cell>
          <cell r="R303">
            <v>0</v>
          </cell>
          <cell r="S303">
            <v>5.1995092598001991</v>
          </cell>
          <cell r="T303">
            <v>0</v>
          </cell>
          <cell r="U303">
            <v>0</v>
          </cell>
          <cell r="V303">
            <v>0</v>
          </cell>
          <cell r="W303">
            <v>0</v>
          </cell>
          <cell r="X303" t="str">
            <v>Not Modelled</v>
          </cell>
          <cell r="Y303" t="str">
            <v>N/A</v>
          </cell>
          <cell r="AA303">
            <v>0</v>
          </cell>
          <cell r="AB303">
            <v>0</v>
          </cell>
          <cell r="AC303">
            <v>0</v>
          </cell>
          <cell r="AD303">
            <v>0</v>
          </cell>
          <cell r="AE303">
            <v>0</v>
          </cell>
          <cell r="AF303">
            <v>0</v>
          </cell>
          <cell r="AG303">
            <v>0</v>
          </cell>
          <cell r="AH303">
            <v>0</v>
          </cell>
          <cell r="AI303">
            <v>1.3693594899899999</v>
          </cell>
          <cell r="AJ303">
            <v>0</v>
          </cell>
          <cell r="AK303">
            <v>0</v>
          </cell>
          <cell r="AM303">
            <v>0</v>
          </cell>
          <cell r="AN303">
            <v>0</v>
          </cell>
          <cell r="AO303">
            <v>0</v>
          </cell>
          <cell r="AP303">
            <v>0</v>
          </cell>
          <cell r="AQ303">
            <v>0</v>
          </cell>
          <cell r="AR303">
            <v>0</v>
          </cell>
          <cell r="AS303">
            <v>0</v>
          </cell>
          <cell r="AT303">
            <v>0</v>
          </cell>
          <cell r="AU303">
            <v>99.999962755593856</v>
          </cell>
          <cell r="AV303">
            <v>0</v>
          </cell>
          <cell r="AW303">
            <v>0</v>
          </cell>
        </row>
        <row r="304">
          <cell r="A304" t="str">
            <v>115475/FO/2017</v>
          </cell>
          <cell r="B304" t="str">
            <v>Vacant Plot North East Of The Vallance Centre Brunswick Street</v>
          </cell>
          <cell r="C304" t="str">
            <v>Residential</v>
          </cell>
          <cell r="D304" t="str">
            <v>Land Supply 2018</v>
          </cell>
          <cell r="E304">
            <v>3.4897299999999999E-2</v>
          </cell>
          <cell r="F304">
            <v>0</v>
          </cell>
          <cell r="G304">
            <v>0</v>
          </cell>
          <cell r="H304">
            <v>0</v>
          </cell>
          <cell r="I304">
            <v>3.4897299999999999E-2</v>
          </cell>
          <cell r="J304">
            <v>0</v>
          </cell>
          <cell r="K304">
            <v>0</v>
          </cell>
          <cell r="L304">
            <v>0</v>
          </cell>
          <cell r="M304">
            <v>100</v>
          </cell>
          <cell r="O304">
            <v>0</v>
          </cell>
          <cell r="Q304">
            <v>0</v>
          </cell>
          <cell r="R304">
            <v>0</v>
          </cell>
          <cell r="S304">
            <v>0</v>
          </cell>
          <cell r="T304">
            <v>0</v>
          </cell>
          <cell r="U304">
            <v>0</v>
          </cell>
          <cell r="V304">
            <v>3.1058700149300001E-2</v>
          </cell>
          <cell r="W304">
            <v>89.000295579600717</v>
          </cell>
          <cell r="X304">
            <v>0</v>
          </cell>
          <cell r="Y304">
            <v>0</v>
          </cell>
          <cell r="AA304">
            <v>0</v>
          </cell>
          <cell r="AB304">
            <v>0</v>
          </cell>
          <cell r="AC304">
            <v>0</v>
          </cell>
          <cell r="AD304">
            <v>0</v>
          </cell>
          <cell r="AE304">
            <v>0</v>
          </cell>
          <cell r="AF304">
            <v>0</v>
          </cell>
          <cell r="AG304">
            <v>0</v>
          </cell>
          <cell r="AH304">
            <v>0</v>
          </cell>
          <cell r="AI304">
            <v>0</v>
          </cell>
          <cell r="AJ304">
            <v>0</v>
          </cell>
          <cell r="AK304">
            <v>0</v>
          </cell>
          <cell r="AM304">
            <v>0</v>
          </cell>
          <cell r="AN304">
            <v>0</v>
          </cell>
          <cell r="AO304">
            <v>0</v>
          </cell>
          <cell r="AP304">
            <v>0</v>
          </cell>
          <cell r="AQ304">
            <v>0</v>
          </cell>
          <cell r="AR304">
            <v>0</v>
          </cell>
          <cell r="AS304">
            <v>0</v>
          </cell>
          <cell r="AT304">
            <v>0</v>
          </cell>
          <cell r="AU304">
            <v>0</v>
          </cell>
          <cell r="AV304">
            <v>0</v>
          </cell>
          <cell r="AW304">
            <v>0</v>
          </cell>
        </row>
        <row r="305">
          <cell r="A305" t="str">
            <v>115529/FO/2017</v>
          </cell>
          <cell r="B305" t="str">
            <v>Land To Rear Of 56 Dale Street Mangle Street</v>
          </cell>
          <cell r="C305" t="str">
            <v>Residential</v>
          </cell>
          <cell r="D305" t="str">
            <v>Land Supply 2018</v>
          </cell>
          <cell r="E305">
            <v>1.8222499999999999E-2</v>
          </cell>
          <cell r="F305">
            <v>0</v>
          </cell>
          <cell r="G305">
            <v>0</v>
          </cell>
          <cell r="H305">
            <v>0</v>
          </cell>
          <cell r="I305">
            <v>1.8222499999999999E-2</v>
          </cell>
          <cell r="J305">
            <v>0</v>
          </cell>
          <cell r="K305">
            <v>0</v>
          </cell>
          <cell r="L305">
            <v>0</v>
          </cell>
          <cell r="M305">
            <v>100</v>
          </cell>
          <cell r="O305">
            <v>9.0249999999999998E-5</v>
          </cell>
          <cell r="Q305">
            <v>0</v>
          </cell>
          <cell r="R305">
            <v>0</v>
          </cell>
          <cell r="S305">
            <v>0.49526684044450542</v>
          </cell>
          <cell r="T305">
            <v>0</v>
          </cell>
          <cell r="U305">
            <v>0</v>
          </cell>
          <cell r="V305">
            <v>0</v>
          </cell>
          <cell r="W305">
            <v>0</v>
          </cell>
          <cell r="X305" t="str">
            <v>Not Modelled</v>
          </cell>
          <cell r="Y305" t="str">
            <v>N/A</v>
          </cell>
          <cell r="AA305">
            <v>0</v>
          </cell>
          <cell r="AB305">
            <v>0</v>
          </cell>
          <cell r="AC305">
            <v>0</v>
          </cell>
          <cell r="AD305">
            <v>0</v>
          </cell>
          <cell r="AE305">
            <v>0</v>
          </cell>
          <cell r="AF305">
            <v>0</v>
          </cell>
          <cell r="AG305">
            <v>0</v>
          </cell>
          <cell r="AH305">
            <v>0</v>
          </cell>
          <cell r="AI305">
            <v>1.82224999991E-2</v>
          </cell>
          <cell r="AJ305">
            <v>0</v>
          </cell>
          <cell r="AK305">
            <v>0</v>
          </cell>
          <cell r="AM305">
            <v>0</v>
          </cell>
          <cell r="AN305">
            <v>0</v>
          </cell>
          <cell r="AO305">
            <v>0</v>
          </cell>
          <cell r="AP305">
            <v>0</v>
          </cell>
          <cell r="AQ305">
            <v>0</v>
          </cell>
          <cell r="AR305">
            <v>0</v>
          </cell>
          <cell r="AS305">
            <v>0</v>
          </cell>
          <cell r="AT305">
            <v>0</v>
          </cell>
          <cell r="AU305">
            <v>99.99999999506106</v>
          </cell>
          <cell r="AV305">
            <v>0</v>
          </cell>
          <cell r="AW305">
            <v>0</v>
          </cell>
        </row>
        <row r="306">
          <cell r="A306" t="str">
            <v>115538/FO/2017</v>
          </cell>
          <cell r="B306" t="str">
            <v>93 Manchester Road Chorlton</v>
          </cell>
          <cell r="C306" t="str">
            <v>Residential</v>
          </cell>
          <cell r="D306" t="str">
            <v>Land Supply 2018</v>
          </cell>
          <cell r="E306">
            <v>8.6426300000000001E-3</v>
          </cell>
          <cell r="F306">
            <v>0</v>
          </cell>
          <cell r="G306">
            <v>0</v>
          </cell>
          <cell r="H306">
            <v>0</v>
          </cell>
          <cell r="I306">
            <v>8.6426300000000001E-3</v>
          </cell>
          <cell r="J306">
            <v>0</v>
          </cell>
          <cell r="K306">
            <v>0</v>
          </cell>
          <cell r="L306">
            <v>0</v>
          </cell>
          <cell r="M306">
            <v>100</v>
          </cell>
          <cell r="O306">
            <v>0</v>
          </cell>
          <cell r="Q306">
            <v>0</v>
          </cell>
          <cell r="R306">
            <v>0</v>
          </cell>
          <cell r="S306">
            <v>0</v>
          </cell>
          <cell r="T306">
            <v>0</v>
          </cell>
          <cell r="U306">
            <v>0</v>
          </cell>
          <cell r="V306">
            <v>8.6426250010400007E-3</v>
          </cell>
          <cell r="W306">
            <v>99.999942159273274</v>
          </cell>
          <cell r="X306" t="str">
            <v>Not Modelled</v>
          </cell>
          <cell r="Y306" t="str">
            <v>N/A</v>
          </cell>
          <cell r="AA306">
            <v>0</v>
          </cell>
          <cell r="AB306">
            <v>0</v>
          </cell>
          <cell r="AC306">
            <v>0</v>
          </cell>
          <cell r="AD306">
            <v>0</v>
          </cell>
          <cell r="AE306">
            <v>0</v>
          </cell>
          <cell r="AF306">
            <v>0</v>
          </cell>
          <cell r="AG306">
            <v>0</v>
          </cell>
          <cell r="AH306">
            <v>0</v>
          </cell>
          <cell r="AI306">
            <v>0</v>
          </cell>
          <cell r="AJ306">
            <v>0</v>
          </cell>
          <cell r="AK306">
            <v>0</v>
          </cell>
          <cell r="AM306">
            <v>0</v>
          </cell>
          <cell r="AN306">
            <v>0</v>
          </cell>
          <cell r="AO306">
            <v>0</v>
          </cell>
          <cell r="AP306">
            <v>0</v>
          </cell>
          <cell r="AQ306">
            <v>0</v>
          </cell>
          <cell r="AR306">
            <v>0</v>
          </cell>
          <cell r="AS306">
            <v>0</v>
          </cell>
          <cell r="AT306">
            <v>0</v>
          </cell>
          <cell r="AU306">
            <v>0</v>
          </cell>
          <cell r="AV306">
            <v>0</v>
          </cell>
          <cell r="AW306">
            <v>0</v>
          </cell>
        </row>
        <row r="307">
          <cell r="A307" t="str">
            <v>115556/FO/2017</v>
          </cell>
          <cell r="B307" t="str">
            <v>69 Shentonfield Road Sharston Industrial Area Manchester M22 4RW</v>
          </cell>
          <cell r="C307" t="str">
            <v>Offices</v>
          </cell>
          <cell r="D307" t="str">
            <v>Land Supply 2018</v>
          </cell>
          <cell r="E307">
            <v>0.27998899999999999</v>
          </cell>
          <cell r="F307">
            <v>0</v>
          </cell>
          <cell r="G307">
            <v>0</v>
          </cell>
          <cell r="H307">
            <v>8.8991439500499994E-2</v>
          </cell>
          <cell r="I307">
            <v>0.19099756049950001</v>
          </cell>
          <cell r="J307">
            <v>0</v>
          </cell>
          <cell r="K307">
            <v>0</v>
          </cell>
          <cell r="L307">
            <v>31.783905617899272</v>
          </cell>
          <cell r="M307">
            <v>68.216094382100735</v>
          </cell>
          <cell r="O307">
            <v>0</v>
          </cell>
          <cell r="Q307">
            <v>0</v>
          </cell>
          <cell r="R307">
            <v>0</v>
          </cell>
          <cell r="S307">
            <v>0</v>
          </cell>
          <cell r="T307">
            <v>0</v>
          </cell>
          <cell r="U307">
            <v>0</v>
          </cell>
          <cell r="V307">
            <v>0</v>
          </cell>
          <cell r="W307">
            <v>0</v>
          </cell>
          <cell r="X307" t="str">
            <v>Not Modelled</v>
          </cell>
          <cell r="Y307" t="str">
            <v>N/A</v>
          </cell>
          <cell r="AA307">
            <v>0</v>
          </cell>
          <cell r="AB307">
            <v>0</v>
          </cell>
          <cell r="AC307">
            <v>0</v>
          </cell>
          <cell r="AD307">
            <v>0</v>
          </cell>
          <cell r="AE307">
            <v>0</v>
          </cell>
          <cell r="AF307">
            <v>0</v>
          </cell>
          <cell r="AG307">
            <v>0</v>
          </cell>
          <cell r="AH307">
            <v>0</v>
          </cell>
          <cell r="AI307">
            <v>0</v>
          </cell>
          <cell r="AJ307">
            <v>0</v>
          </cell>
          <cell r="AK307">
            <v>0</v>
          </cell>
          <cell r="AM307">
            <v>0</v>
          </cell>
          <cell r="AN307">
            <v>0</v>
          </cell>
          <cell r="AO307">
            <v>0</v>
          </cell>
          <cell r="AP307">
            <v>0</v>
          </cell>
          <cell r="AQ307">
            <v>0</v>
          </cell>
          <cell r="AR307">
            <v>0</v>
          </cell>
          <cell r="AS307">
            <v>0</v>
          </cell>
          <cell r="AT307">
            <v>0</v>
          </cell>
          <cell r="AU307">
            <v>0</v>
          </cell>
          <cell r="AV307">
            <v>0</v>
          </cell>
          <cell r="AW307">
            <v>0</v>
          </cell>
        </row>
        <row r="308">
          <cell r="A308" t="str">
            <v>115556/FO/2017</v>
          </cell>
          <cell r="B308" t="str">
            <v>69 Shentonfield Road Sharston Industrial Area Manchester M22 4RW</v>
          </cell>
          <cell r="C308" t="str">
            <v>Industry and warehousing</v>
          </cell>
          <cell r="D308" t="str">
            <v>Land Supply 2018</v>
          </cell>
          <cell r="E308">
            <v>0.27998899999999999</v>
          </cell>
          <cell r="F308">
            <v>0</v>
          </cell>
          <cell r="G308">
            <v>0</v>
          </cell>
          <cell r="H308">
            <v>8.8991439500499994E-2</v>
          </cell>
          <cell r="I308">
            <v>0.19099756049950001</v>
          </cell>
          <cell r="J308">
            <v>0</v>
          </cell>
          <cell r="K308">
            <v>0</v>
          </cell>
          <cell r="L308">
            <v>31.783905617899272</v>
          </cell>
          <cell r="M308">
            <v>68.216094382100735</v>
          </cell>
          <cell r="O308">
            <v>0</v>
          </cell>
          <cell r="Q308">
            <v>0</v>
          </cell>
          <cell r="R308">
            <v>0</v>
          </cell>
          <cell r="S308">
            <v>0</v>
          </cell>
          <cell r="T308">
            <v>0</v>
          </cell>
          <cell r="U308">
            <v>0</v>
          </cell>
          <cell r="V308">
            <v>0</v>
          </cell>
          <cell r="W308">
            <v>0</v>
          </cell>
          <cell r="X308" t="str">
            <v>Not Modelled</v>
          </cell>
          <cell r="Y308" t="str">
            <v>N/A</v>
          </cell>
          <cell r="AA308">
            <v>0</v>
          </cell>
          <cell r="AB308">
            <v>0</v>
          </cell>
          <cell r="AC308">
            <v>0</v>
          </cell>
          <cell r="AD308">
            <v>0</v>
          </cell>
          <cell r="AE308">
            <v>0</v>
          </cell>
          <cell r="AF308">
            <v>0</v>
          </cell>
          <cell r="AG308">
            <v>0</v>
          </cell>
          <cell r="AH308">
            <v>0</v>
          </cell>
          <cell r="AI308">
            <v>0</v>
          </cell>
          <cell r="AJ308">
            <v>0</v>
          </cell>
          <cell r="AK308">
            <v>0</v>
          </cell>
          <cell r="AM308">
            <v>0</v>
          </cell>
          <cell r="AN308">
            <v>0</v>
          </cell>
          <cell r="AO308">
            <v>0</v>
          </cell>
          <cell r="AP308">
            <v>0</v>
          </cell>
          <cell r="AQ308">
            <v>0</v>
          </cell>
          <cell r="AR308">
            <v>0</v>
          </cell>
          <cell r="AS308">
            <v>0</v>
          </cell>
          <cell r="AT308">
            <v>0</v>
          </cell>
          <cell r="AU308">
            <v>0</v>
          </cell>
          <cell r="AV308">
            <v>0</v>
          </cell>
          <cell r="AW308">
            <v>0</v>
          </cell>
        </row>
        <row r="309">
          <cell r="A309" t="str">
            <v>115558/FO/2017</v>
          </cell>
          <cell r="B309" t="str">
            <v>2-4 Birch Polygon</v>
          </cell>
          <cell r="C309" t="str">
            <v>Residential</v>
          </cell>
          <cell r="D309" t="str">
            <v>Land Supply 2018</v>
          </cell>
          <cell r="E309">
            <v>0.102755</v>
          </cell>
          <cell r="F309">
            <v>0</v>
          </cell>
          <cell r="G309">
            <v>0</v>
          </cell>
          <cell r="H309">
            <v>0</v>
          </cell>
          <cell r="I309">
            <v>0.102755</v>
          </cell>
          <cell r="J309">
            <v>0</v>
          </cell>
          <cell r="K309">
            <v>0</v>
          </cell>
          <cell r="L309">
            <v>0</v>
          </cell>
          <cell r="M309">
            <v>100</v>
          </cell>
          <cell r="O309">
            <v>0</v>
          </cell>
          <cell r="Q309">
            <v>0</v>
          </cell>
          <cell r="R309">
            <v>0</v>
          </cell>
          <cell r="S309">
            <v>0</v>
          </cell>
          <cell r="T309">
            <v>0</v>
          </cell>
          <cell r="U309">
            <v>0</v>
          </cell>
          <cell r="V309">
            <v>0</v>
          </cell>
          <cell r="W309">
            <v>0</v>
          </cell>
          <cell r="X309" t="str">
            <v>Not Modelled</v>
          </cell>
          <cell r="Y309" t="str">
            <v>N/A</v>
          </cell>
          <cell r="AA309">
            <v>0</v>
          </cell>
          <cell r="AB309">
            <v>0</v>
          </cell>
          <cell r="AC309">
            <v>0</v>
          </cell>
          <cell r="AD309">
            <v>0</v>
          </cell>
          <cell r="AE309">
            <v>0</v>
          </cell>
          <cell r="AF309">
            <v>0</v>
          </cell>
          <cell r="AG309">
            <v>0</v>
          </cell>
          <cell r="AH309">
            <v>0</v>
          </cell>
          <cell r="AI309">
            <v>0</v>
          </cell>
          <cell r="AJ309">
            <v>0</v>
          </cell>
          <cell r="AK309">
            <v>0</v>
          </cell>
          <cell r="AM309">
            <v>0</v>
          </cell>
          <cell r="AN309">
            <v>0</v>
          </cell>
          <cell r="AO309">
            <v>0</v>
          </cell>
          <cell r="AP309">
            <v>0</v>
          </cell>
          <cell r="AQ309">
            <v>0</v>
          </cell>
          <cell r="AR309">
            <v>0</v>
          </cell>
          <cell r="AS309">
            <v>0</v>
          </cell>
          <cell r="AT309">
            <v>0</v>
          </cell>
          <cell r="AU309">
            <v>0</v>
          </cell>
          <cell r="AV309">
            <v>0</v>
          </cell>
          <cell r="AW309">
            <v>0</v>
          </cell>
        </row>
        <row r="310">
          <cell r="A310" t="str">
            <v>115570/FO/2017</v>
          </cell>
          <cell r="B310" t="str">
            <v>Minshull House And Minto &amp; Turner Building Former Manchester Metropolitan University Aytoun Street Campus Chorlton Street Manchester M1 3DT</v>
          </cell>
          <cell r="C310" t="str">
            <v>Offices</v>
          </cell>
          <cell r="D310" t="str">
            <v>Land Supply 2018</v>
          </cell>
          <cell r="E310">
            <v>0.30082999999999999</v>
          </cell>
          <cell r="F310">
            <v>5.0637608987600001E-3</v>
          </cell>
          <cell r="G310">
            <v>0</v>
          </cell>
          <cell r="H310">
            <v>0</v>
          </cell>
          <cell r="I310">
            <v>0.29576623910124</v>
          </cell>
          <cell r="J310">
            <v>1.6832632712030049</v>
          </cell>
          <cell r="K310">
            <v>0</v>
          </cell>
          <cell r="L310">
            <v>0</v>
          </cell>
          <cell r="M310">
            <v>98.316736728797011</v>
          </cell>
          <cell r="O310">
            <v>3.9140136900799996E-2</v>
          </cell>
          <cell r="Q310">
            <v>2.2327536900799999E-2</v>
          </cell>
          <cell r="R310">
            <v>0</v>
          </cell>
          <cell r="S310">
            <v>13.010715986038626</v>
          </cell>
          <cell r="T310">
            <v>7.4219781606887612</v>
          </cell>
          <cell r="U310">
            <v>0</v>
          </cell>
          <cell r="V310">
            <v>0</v>
          </cell>
          <cell r="W310">
            <v>0</v>
          </cell>
          <cell r="X310" t="str">
            <v>Not Modelled</v>
          </cell>
          <cell r="Y310" t="str">
            <v>N/A</v>
          </cell>
          <cell r="AA310">
            <v>0</v>
          </cell>
          <cell r="AB310">
            <v>0</v>
          </cell>
          <cell r="AC310">
            <v>0</v>
          </cell>
          <cell r="AD310">
            <v>0</v>
          </cell>
          <cell r="AE310">
            <v>0</v>
          </cell>
          <cell r="AF310">
            <v>0</v>
          </cell>
          <cell r="AG310">
            <v>0</v>
          </cell>
          <cell r="AH310">
            <v>0</v>
          </cell>
          <cell r="AI310">
            <v>0.300830194996</v>
          </cell>
          <cell r="AJ310">
            <v>0</v>
          </cell>
          <cell r="AK310">
            <v>0</v>
          </cell>
          <cell r="AM310">
            <v>0</v>
          </cell>
          <cell r="AN310">
            <v>0</v>
          </cell>
          <cell r="AO310">
            <v>0</v>
          </cell>
          <cell r="AP310">
            <v>0</v>
          </cell>
          <cell r="AQ310">
            <v>0</v>
          </cell>
          <cell r="AR310">
            <v>0</v>
          </cell>
          <cell r="AS310">
            <v>0</v>
          </cell>
          <cell r="AT310">
            <v>0</v>
          </cell>
          <cell r="AU310">
            <v>100.00006481933319</v>
          </cell>
          <cell r="AV310">
            <v>0</v>
          </cell>
          <cell r="AW310">
            <v>0</v>
          </cell>
        </row>
        <row r="311">
          <cell r="A311" t="str">
            <v>115570/FO/2017</v>
          </cell>
          <cell r="B311" t="str">
            <v>Kampus Phase 2 (Minto &amp; Turner and Minshull House)</v>
          </cell>
          <cell r="C311" t="str">
            <v>Residential</v>
          </cell>
          <cell r="D311" t="str">
            <v>Land Supply 2018</v>
          </cell>
          <cell r="E311">
            <v>0.24027399999999999</v>
          </cell>
          <cell r="F311">
            <v>0</v>
          </cell>
          <cell r="G311">
            <v>0</v>
          </cell>
          <cell r="H311">
            <v>0</v>
          </cell>
          <cell r="I311">
            <v>0.24027399999999999</v>
          </cell>
          <cell r="J311">
            <v>0</v>
          </cell>
          <cell r="K311">
            <v>0</v>
          </cell>
          <cell r="L311">
            <v>0</v>
          </cell>
          <cell r="M311">
            <v>100</v>
          </cell>
          <cell r="O311">
            <v>3.8466286681000002E-2</v>
          </cell>
          <cell r="Q311">
            <v>2.1653686681000001E-2</v>
          </cell>
          <cell r="R311">
            <v>0</v>
          </cell>
          <cell r="S311">
            <v>16.009342118165097</v>
          </cell>
          <cell r="T311">
            <v>9.0120806583317385</v>
          </cell>
          <cell r="U311">
            <v>0</v>
          </cell>
          <cell r="V311">
            <v>0</v>
          </cell>
          <cell r="W311">
            <v>0</v>
          </cell>
          <cell r="X311" t="str">
            <v>Not Modelled</v>
          </cell>
          <cell r="Y311" t="str">
            <v>N/A</v>
          </cell>
          <cell r="AA311">
            <v>0</v>
          </cell>
          <cell r="AB311">
            <v>0</v>
          </cell>
          <cell r="AC311">
            <v>0</v>
          </cell>
          <cell r="AD311">
            <v>0</v>
          </cell>
          <cell r="AE311">
            <v>0</v>
          </cell>
          <cell r="AF311">
            <v>0</v>
          </cell>
          <cell r="AG311">
            <v>0</v>
          </cell>
          <cell r="AH311">
            <v>0</v>
          </cell>
          <cell r="AI311">
            <v>0.24027397000600001</v>
          </cell>
          <cell r="AJ311">
            <v>0</v>
          </cell>
          <cell r="AK311">
            <v>0</v>
          </cell>
          <cell r="AM311">
            <v>0</v>
          </cell>
          <cell r="AN311">
            <v>0</v>
          </cell>
          <cell r="AO311">
            <v>0</v>
          </cell>
          <cell r="AP311">
            <v>0</v>
          </cell>
          <cell r="AQ311">
            <v>0</v>
          </cell>
          <cell r="AR311">
            <v>0</v>
          </cell>
          <cell r="AS311">
            <v>0</v>
          </cell>
          <cell r="AT311">
            <v>0</v>
          </cell>
          <cell r="AU311">
            <v>99.999987516751716</v>
          </cell>
          <cell r="AV311">
            <v>0</v>
          </cell>
          <cell r="AW311">
            <v>0</v>
          </cell>
        </row>
        <row r="312">
          <cell r="A312" t="str">
            <v>115583/FO/2017</v>
          </cell>
          <cell r="B312" t="str">
            <v>St James Tower 7 Charlotte Street Manchester M1 4DZ</v>
          </cell>
          <cell r="C312" t="str">
            <v>Offices</v>
          </cell>
          <cell r="D312" t="str">
            <v>Land Supply 2018</v>
          </cell>
          <cell r="E312">
            <v>0.16503300000000001</v>
          </cell>
          <cell r="F312">
            <v>0</v>
          </cell>
          <cell r="G312">
            <v>0</v>
          </cell>
          <cell r="H312">
            <v>0</v>
          </cell>
          <cell r="I312">
            <v>0.16503300000000001</v>
          </cell>
          <cell r="J312">
            <v>0</v>
          </cell>
          <cell r="K312">
            <v>0</v>
          </cell>
          <cell r="L312">
            <v>0</v>
          </cell>
          <cell r="M312">
            <v>100</v>
          </cell>
          <cell r="O312">
            <v>3.6513180018699998E-4</v>
          </cell>
          <cell r="Q312">
            <v>2.0755480018700001E-4</v>
          </cell>
          <cell r="R312">
            <v>0</v>
          </cell>
          <cell r="S312">
            <v>0.22124775056322066</v>
          </cell>
          <cell r="T312">
            <v>0.12576563486514819</v>
          </cell>
          <cell r="U312">
            <v>0</v>
          </cell>
          <cell r="V312">
            <v>0</v>
          </cell>
          <cell r="W312">
            <v>0</v>
          </cell>
          <cell r="X312" t="str">
            <v>Not Modelled</v>
          </cell>
          <cell r="Y312" t="str">
            <v>N/A</v>
          </cell>
          <cell r="AA312">
            <v>0</v>
          </cell>
          <cell r="AB312">
            <v>0</v>
          </cell>
          <cell r="AC312">
            <v>0</v>
          </cell>
          <cell r="AD312">
            <v>0</v>
          </cell>
          <cell r="AE312">
            <v>0</v>
          </cell>
          <cell r="AF312">
            <v>0</v>
          </cell>
          <cell r="AG312">
            <v>0</v>
          </cell>
          <cell r="AH312">
            <v>0</v>
          </cell>
          <cell r="AI312">
            <v>0.165033064998</v>
          </cell>
          <cell r="AJ312">
            <v>0</v>
          </cell>
          <cell r="AK312">
            <v>0</v>
          </cell>
          <cell r="AM312">
            <v>0</v>
          </cell>
          <cell r="AN312">
            <v>0</v>
          </cell>
          <cell r="AO312">
            <v>0</v>
          </cell>
          <cell r="AP312">
            <v>0</v>
          </cell>
          <cell r="AQ312">
            <v>0</v>
          </cell>
          <cell r="AR312">
            <v>0</v>
          </cell>
          <cell r="AS312">
            <v>0</v>
          </cell>
          <cell r="AT312">
            <v>0</v>
          </cell>
          <cell r="AU312">
            <v>100.0000393848503</v>
          </cell>
          <cell r="AV312">
            <v>0</v>
          </cell>
          <cell r="AW312">
            <v>0</v>
          </cell>
        </row>
        <row r="313">
          <cell r="A313" t="str">
            <v>115591/FO/2017 / 110730</v>
          </cell>
          <cell r="B313" t="str">
            <v>Deansgate South (Plot H - Great Jackson St MP)</v>
          </cell>
          <cell r="C313" t="str">
            <v>Residential</v>
          </cell>
          <cell r="D313" t="str">
            <v>Land Supply 2018</v>
          </cell>
          <cell r="E313">
            <v>6.3065700000000002E-2</v>
          </cell>
          <cell r="F313">
            <v>0</v>
          </cell>
          <cell r="G313">
            <v>0</v>
          </cell>
          <cell r="H313">
            <v>0</v>
          </cell>
          <cell r="I313">
            <v>6.3065700000000002E-2</v>
          </cell>
          <cell r="J313">
            <v>0</v>
          </cell>
          <cell r="K313">
            <v>0</v>
          </cell>
          <cell r="L313">
            <v>0</v>
          </cell>
          <cell r="M313">
            <v>100</v>
          </cell>
          <cell r="O313">
            <v>1.1539899999999999E-5</v>
          </cell>
          <cell r="Q313">
            <v>0</v>
          </cell>
          <cell r="R313">
            <v>0</v>
          </cell>
          <cell r="S313">
            <v>1.8298219158750316E-2</v>
          </cell>
          <cell r="T313">
            <v>0</v>
          </cell>
          <cell r="U313">
            <v>0</v>
          </cell>
          <cell r="V313">
            <v>0</v>
          </cell>
          <cell r="W313">
            <v>0</v>
          </cell>
          <cell r="X313" t="str">
            <v>Not Modelled</v>
          </cell>
          <cell r="Y313" t="str">
            <v>N/A</v>
          </cell>
          <cell r="AA313">
            <v>0</v>
          </cell>
          <cell r="AB313">
            <v>0</v>
          </cell>
          <cell r="AC313">
            <v>0</v>
          </cell>
          <cell r="AD313">
            <v>0</v>
          </cell>
          <cell r="AE313">
            <v>0</v>
          </cell>
          <cell r="AF313">
            <v>0</v>
          </cell>
          <cell r="AG313">
            <v>0</v>
          </cell>
          <cell r="AH313">
            <v>0</v>
          </cell>
          <cell r="AI313">
            <v>6.3065699998899993E-2</v>
          </cell>
          <cell r="AJ313">
            <v>0</v>
          </cell>
          <cell r="AK313">
            <v>0</v>
          </cell>
          <cell r="AM313">
            <v>0</v>
          </cell>
          <cell r="AN313">
            <v>0</v>
          </cell>
          <cell r="AO313">
            <v>0</v>
          </cell>
          <cell r="AP313">
            <v>0</v>
          </cell>
          <cell r="AQ313">
            <v>0</v>
          </cell>
          <cell r="AR313">
            <v>0</v>
          </cell>
          <cell r="AS313">
            <v>0</v>
          </cell>
          <cell r="AT313">
            <v>0</v>
          </cell>
          <cell r="AU313">
            <v>99.999999998255774</v>
          </cell>
          <cell r="AV313">
            <v>0</v>
          </cell>
          <cell r="AW313">
            <v>0</v>
          </cell>
        </row>
        <row r="314">
          <cell r="A314" t="str">
            <v>115596/FO/2017 / 114118</v>
          </cell>
          <cell r="B314" t="str">
            <v>Storage Building Underwood Mill Lane Woodhouse Park</v>
          </cell>
          <cell r="C314" t="str">
            <v>Residential</v>
          </cell>
          <cell r="D314" t="str">
            <v>Land Supply 2018</v>
          </cell>
          <cell r="E314">
            <v>0.195438</v>
          </cell>
          <cell r="F314">
            <v>0</v>
          </cell>
          <cell r="G314">
            <v>0</v>
          </cell>
          <cell r="H314">
            <v>2.7547727804399999E-2</v>
          </cell>
          <cell r="I314">
            <v>0.16789027219559999</v>
          </cell>
          <cell r="J314">
            <v>0</v>
          </cell>
          <cell r="K314">
            <v>0</v>
          </cell>
          <cell r="L314">
            <v>14.095379508795627</v>
          </cell>
          <cell r="M314">
            <v>85.904620491204369</v>
          </cell>
          <cell r="O314">
            <v>7.0395500000000002E-6</v>
          </cell>
          <cell r="Q314">
            <v>0</v>
          </cell>
          <cell r="R314">
            <v>0</v>
          </cell>
          <cell r="S314">
            <v>3.6019351405560843E-3</v>
          </cell>
          <cell r="T314">
            <v>0</v>
          </cell>
          <cell r="U314">
            <v>0</v>
          </cell>
          <cell r="V314">
            <v>0</v>
          </cell>
          <cell r="W314">
            <v>0</v>
          </cell>
          <cell r="X314" t="str">
            <v>Not Modelled</v>
          </cell>
          <cell r="Y314" t="str">
            <v>N/A</v>
          </cell>
          <cell r="AA314">
            <v>2.7544652562500001E-2</v>
          </cell>
          <cell r="AB314">
            <v>0</v>
          </cell>
          <cell r="AC314">
            <v>0</v>
          </cell>
          <cell r="AD314">
            <v>2.7077684941400001E-2</v>
          </cell>
          <cell r="AE314">
            <v>0.191720431724</v>
          </cell>
          <cell r="AF314">
            <v>0.191720431724</v>
          </cell>
          <cell r="AG314">
            <v>0</v>
          </cell>
          <cell r="AH314">
            <v>0</v>
          </cell>
          <cell r="AI314">
            <v>0</v>
          </cell>
          <cell r="AJ314">
            <v>0</v>
          </cell>
          <cell r="AK314">
            <v>0</v>
          </cell>
          <cell r="AM314">
            <v>14.093805996019199</v>
          </cell>
          <cell r="AN314">
            <v>0</v>
          </cell>
          <cell r="AO314">
            <v>0</v>
          </cell>
          <cell r="AP314">
            <v>13.854872103378055</v>
          </cell>
          <cell r="AQ314">
            <v>98.097827302776324</v>
          </cell>
          <cell r="AR314">
            <v>98.097827302776324</v>
          </cell>
          <cell r="AS314">
            <v>0</v>
          </cell>
          <cell r="AT314">
            <v>0</v>
          </cell>
          <cell r="AU314">
            <v>0</v>
          </cell>
          <cell r="AV314">
            <v>0</v>
          </cell>
          <cell r="AW314">
            <v>0</v>
          </cell>
        </row>
        <row r="315">
          <cell r="A315" t="str">
            <v>115621/FO/2017</v>
          </cell>
          <cell r="B315" t="str">
            <v>62 Bridge Street</v>
          </cell>
          <cell r="C315" t="str">
            <v>Residential</v>
          </cell>
          <cell r="D315" t="str">
            <v>Land Supply 2018</v>
          </cell>
          <cell r="E315">
            <v>3.2083899999999999E-2</v>
          </cell>
          <cell r="F315">
            <v>0</v>
          </cell>
          <cell r="G315">
            <v>0</v>
          </cell>
          <cell r="H315">
            <v>0</v>
          </cell>
          <cell r="I315">
            <v>3.2083899999999999E-2</v>
          </cell>
          <cell r="J315">
            <v>0</v>
          </cell>
          <cell r="K315">
            <v>0</v>
          </cell>
          <cell r="L315">
            <v>0</v>
          </cell>
          <cell r="M315">
            <v>100</v>
          </cell>
          <cell r="O315">
            <v>0</v>
          </cell>
          <cell r="Q315">
            <v>0</v>
          </cell>
          <cell r="R315">
            <v>0</v>
          </cell>
          <cell r="S315">
            <v>0</v>
          </cell>
          <cell r="T315">
            <v>0</v>
          </cell>
          <cell r="U315">
            <v>0</v>
          </cell>
          <cell r="V315">
            <v>0</v>
          </cell>
          <cell r="W315">
            <v>0</v>
          </cell>
          <cell r="X315" t="str">
            <v>Not Modelled</v>
          </cell>
          <cell r="Y315" t="str">
            <v>N/A</v>
          </cell>
          <cell r="AA315">
            <v>0</v>
          </cell>
          <cell r="AB315">
            <v>0</v>
          </cell>
          <cell r="AC315">
            <v>0</v>
          </cell>
          <cell r="AD315">
            <v>0</v>
          </cell>
          <cell r="AE315">
            <v>0</v>
          </cell>
          <cell r="AF315">
            <v>0</v>
          </cell>
          <cell r="AG315">
            <v>0</v>
          </cell>
          <cell r="AH315">
            <v>0</v>
          </cell>
          <cell r="AI315">
            <v>0</v>
          </cell>
          <cell r="AJ315">
            <v>0</v>
          </cell>
          <cell r="AK315">
            <v>0</v>
          </cell>
          <cell r="AM315">
            <v>0</v>
          </cell>
          <cell r="AN315">
            <v>0</v>
          </cell>
          <cell r="AO315">
            <v>0</v>
          </cell>
          <cell r="AP315">
            <v>0</v>
          </cell>
          <cell r="AQ315">
            <v>0</v>
          </cell>
          <cell r="AR315">
            <v>0</v>
          </cell>
          <cell r="AS315">
            <v>0</v>
          </cell>
          <cell r="AT315">
            <v>0</v>
          </cell>
          <cell r="AU315">
            <v>0</v>
          </cell>
          <cell r="AV315">
            <v>0</v>
          </cell>
          <cell r="AW315">
            <v>0</v>
          </cell>
        </row>
        <row r="316">
          <cell r="A316" t="str">
            <v>115658/OO/2017</v>
          </cell>
          <cell r="B316" t="str">
            <v>Vacant Land Between 51 And 57 Heathbank Road</v>
          </cell>
          <cell r="C316" t="str">
            <v>Residential</v>
          </cell>
          <cell r="D316" t="str">
            <v>Land Supply 2018</v>
          </cell>
          <cell r="E316">
            <v>7.1250999999999995E-2</v>
          </cell>
          <cell r="F316">
            <v>0</v>
          </cell>
          <cell r="G316">
            <v>0</v>
          </cell>
          <cell r="H316">
            <v>0</v>
          </cell>
          <cell r="I316">
            <v>7.1250999999999995E-2</v>
          </cell>
          <cell r="J316">
            <v>0</v>
          </cell>
          <cell r="K316">
            <v>0</v>
          </cell>
          <cell r="L316">
            <v>0</v>
          </cell>
          <cell r="M316">
            <v>100</v>
          </cell>
          <cell r="O316">
            <v>0</v>
          </cell>
          <cell r="Q316">
            <v>0</v>
          </cell>
          <cell r="R316">
            <v>0</v>
          </cell>
          <cell r="S316">
            <v>0</v>
          </cell>
          <cell r="T316">
            <v>0</v>
          </cell>
          <cell r="U316">
            <v>0</v>
          </cell>
          <cell r="V316">
            <v>0</v>
          </cell>
          <cell r="W316">
            <v>0</v>
          </cell>
          <cell r="X316" t="str">
            <v>Not Modelled</v>
          </cell>
          <cell r="Y316" t="str">
            <v>N/A</v>
          </cell>
          <cell r="AA316">
            <v>0</v>
          </cell>
          <cell r="AB316">
            <v>0</v>
          </cell>
          <cell r="AC316">
            <v>0</v>
          </cell>
          <cell r="AD316">
            <v>0</v>
          </cell>
          <cell r="AE316">
            <v>0</v>
          </cell>
          <cell r="AF316">
            <v>0</v>
          </cell>
          <cell r="AG316">
            <v>0</v>
          </cell>
          <cell r="AH316">
            <v>0</v>
          </cell>
          <cell r="AI316">
            <v>7.1251000000200002E-2</v>
          </cell>
          <cell r="AJ316">
            <v>0</v>
          </cell>
          <cell r="AK316">
            <v>0</v>
          </cell>
          <cell r="AM316">
            <v>0</v>
          </cell>
          <cell r="AN316">
            <v>0</v>
          </cell>
          <cell r="AO316">
            <v>0</v>
          </cell>
          <cell r="AP316">
            <v>0</v>
          </cell>
          <cell r="AQ316">
            <v>0</v>
          </cell>
          <cell r="AR316">
            <v>0</v>
          </cell>
          <cell r="AS316">
            <v>0</v>
          </cell>
          <cell r="AT316">
            <v>0</v>
          </cell>
          <cell r="AU316">
            <v>100.00000000028071</v>
          </cell>
          <cell r="AV316">
            <v>0</v>
          </cell>
          <cell r="AW316">
            <v>0</v>
          </cell>
        </row>
        <row r="317">
          <cell r="A317" t="str">
            <v>115676/FO/2017</v>
          </cell>
          <cell r="B317" t="str">
            <v>45 Harrop Street</v>
          </cell>
          <cell r="C317" t="str">
            <v>Residential</v>
          </cell>
          <cell r="D317" t="str">
            <v>Land Supply 2018</v>
          </cell>
          <cell r="E317">
            <v>3.7906200000000001E-2</v>
          </cell>
          <cell r="F317">
            <v>0</v>
          </cell>
          <cell r="G317">
            <v>0</v>
          </cell>
          <cell r="H317">
            <v>0</v>
          </cell>
          <cell r="I317">
            <v>3.7906200000000001E-2</v>
          </cell>
          <cell r="J317">
            <v>0</v>
          </cell>
          <cell r="K317">
            <v>0</v>
          </cell>
          <cell r="L317">
            <v>0</v>
          </cell>
          <cell r="M317">
            <v>100</v>
          </cell>
          <cell r="O317">
            <v>0</v>
          </cell>
          <cell r="Q317">
            <v>0</v>
          </cell>
          <cell r="R317">
            <v>0</v>
          </cell>
          <cell r="S317">
            <v>0</v>
          </cell>
          <cell r="T317">
            <v>0</v>
          </cell>
          <cell r="U317">
            <v>0</v>
          </cell>
          <cell r="V317">
            <v>0</v>
          </cell>
          <cell r="W317">
            <v>0</v>
          </cell>
          <cell r="X317" t="str">
            <v>Not Modelled</v>
          </cell>
          <cell r="Y317" t="str">
            <v>N/A</v>
          </cell>
          <cell r="AA317">
            <v>0</v>
          </cell>
          <cell r="AB317">
            <v>0</v>
          </cell>
          <cell r="AC317">
            <v>0</v>
          </cell>
          <cell r="AD317">
            <v>0</v>
          </cell>
          <cell r="AE317">
            <v>0</v>
          </cell>
          <cell r="AF317">
            <v>0</v>
          </cell>
          <cell r="AG317">
            <v>0</v>
          </cell>
          <cell r="AH317">
            <v>0</v>
          </cell>
          <cell r="AI317">
            <v>0</v>
          </cell>
          <cell r="AJ317">
            <v>0</v>
          </cell>
          <cell r="AK317">
            <v>0</v>
          </cell>
          <cell r="AM317">
            <v>0</v>
          </cell>
          <cell r="AN317">
            <v>0</v>
          </cell>
          <cell r="AO317">
            <v>0</v>
          </cell>
          <cell r="AP317">
            <v>0</v>
          </cell>
          <cell r="AQ317">
            <v>0</v>
          </cell>
          <cell r="AR317">
            <v>0</v>
          </cell>
          <cell r="AS317">
            <v>0</v>
          </cell>
          <cell r="AT317">
            <v>0</v>
          </cell>
          <cell r="AU317">
            <v>0</v>
          </cell>
          <cell r="AV317">
            <v>0</v>
          </cell>
          <cell r="AW317">
            <v>0</v>
          </cell>
        </row>
        <row r="318">
          <cell r="A318" t="str">
            <v>115695/FO/2017</v>
          </cell>
          <cell r="B318" t="str">
            <v>84 Demesne Road</v>
          </cell>
          <cell r="C318" t="str">
            <v>Residential</v>
          </cell>
          <cell r="D318" t="str">
            <v>Land Supply 2018</v>
          </cell>
          <cell r="E318">
            <v>3.61362E-2</v>
          </cell>
          <cell r="F318">
            <v>0</v>
          </cell>
          <cell r="G318">
            <v>0</v>
          </cell>
          <cell r="H318">
            <v>0</v>
          </cell>
          <cell r="I318">
            <v>3.61362E-2</v>
          </cell>
          <cell r="J318">
            <v>0</v>
          </cell>
          <cell r="K318">
            <v>0</v>
          </cell>
          <cell r="L318">
            <v>0</v>
          </cell>
          <cell r="M318">
            <v>100</v>
          </cell>
          <cell r="O318">
            <v>1.7922400000000001E-3</v>
          </cell>
          <cell r="Q318">
            <v>0</v>
          </cell>
          <cell r="R318">
            <v>0</v>
          </cell>
          <cell r="S318">
            <v>4.9596803205649733</v>
          </cell>
          <cell r="T318">
            <v>0</v>
          </cell>
          <cell r="U318">
            <v>0</v>
          </cell>
          <cell r="V318">
            <v>2.4106630698300002E-2</v>
          </cell>
          <cell r="W318">
            <v>66.71047508675511</v>
          </cell>
          <cell r="X318" t="str">
            <v>Not Modelled</v>
          </cell>
          <cell r="Y318" t="str">
            <v>N/A</v>
          </cell>
          <cell r="AA318">
            <v>0</v>
          </cell>
          <cell r="AB318">
            <v>0</v>
          </cell>
          <cell r="AC318">
            <v>0</v>
          </cell>
          <cell r="AD318">
            <v>0</v>
          </cell>
          <cell r="AE318">
            <v>0</v>
          </cell>
          <cell r="AF318">
            <v>0</v>
          </cell>
          <cell r="AG318">
            <v>0</v>
          </cell>
          <cell r="AH318">
            <v>0</v>
          </cell>
          <cell r="AI318">
            <v>0</v>
          </cell>
          <cell r="AJ318">
            <v>0</v>
          </cell>
          <cell r="AK318">
            <v>0</v>
          </cell>
          <cell r="AM318">
            <v>0</v>
          </cell>
          <cell r="AN318">
            <v>0</v>
          </cell>
          <cell r="AO318">
            <v>0</v>
          </cell>
          <cell r="AP318">
            <v>0</v>
          </cell>
          <cell r="AQ318">
            <v>0</v>
          </cell>
          <cell r="AR318">
            <v>0</v>
          </cell>
          <cell r="AS318">
            <v>0</v>
          </cell>
          <cell r="AT318">
            <v>0</v>
          </cell>
          <cell r="AU318">
            <v>0</v>
          </cell>
          <cell r="AV318">
            <v>0</v>
          </cell>
          <cell r="AW318">
            <v>0</v>
          </cell>
        </row>
        <row r="319">
          <cell r="A319" t="str">
            <v>115697/VO/2017</v>
          </cell>
          <cell r="B319" t="str">
            <v>Park Offices Boggart Hole Clough Charlestown Road Manchester M9 7DH</v>
          </cell>
          <cell r="C319" t="str">
            <v>Industry and warehousing</v>
          </cell>
          <cell r="D319" t="str">
            <v>Land Supply 2018</v>
          </cell>
          <cell r="E319">
            <v>0.111725</v>
          </cell>
          <cell r="F319">
            <v>0</v>
          </cell>
          <cell r="G319">
            <v>0</v>
          </cell>
          <cell r="H319">
            <v>0</v>
          </cell>
          <cell r="I319">
            <v>0.111725</v>
          </cell>
          <cell r="J319">
            <v>0</v>
          </cell>
          <cell r="K319">
            <v>0</v>
          </cell>
          <cell r="L319">
            <v>0</v>
          </cell>
          <cell r="M319">
            <v>100</v>
          </cell>
          <cell r="O319">
            <v>9.6253799999999998E-4</v>
          </cell>
          <cell r="Q319">
            <v>0</v>
          </cell>
          <cell r="R319">
            <v>0</v>
          </cell>
          <cell r="S319">
            <v>0.8615242783620497</v>
          </cell>
          <cell r="T319">
            <v>0</v>
          </cell>
          <cell r="U319">
            <v>0</v>
          </cell>
          <cell r="V319">
            <v>0</v>
          </cell>
          <cell r="W319">
            <v>0</v>
          </cell>
          <cell r="X319" t="str">
            <v>Not Modelled</v>
          </cell>
          <cell r="Y319" t="str">
            <v>N/A</v>
          </cell>
          <cell r="AA319">
            <v>0</v>
          </cell>
          <cell r="AB319">
            <v>0</v>
          </cell>
          <cell r="AC319">
            <v>0</v>
          </cell>
          <cell r="AD319">
            <v>0</v>
          </cell>
          <cell r="AE319">
            <v>0</v>
          </cell>
          <cell r="AF319">
            <v>0</v>
          </cell>
          <cell r="AG319">
            <v>0</v>
          </cell>
          <cell r="AH319">
            <v>0</v>
          </cell>
          <cell r="AI319">
            <v>0.11172537</v>
          </cell>
          <cell r="AJ319">
            <v>0</v>
          </cell>
          <cell r="AK319">
            <v>0</v>
          </cell>
          <cell r="AM319">
            <v>0</v>
          </cell>
          <cell r="AN319">
            <v>0</v>
          </cell>
          <cell r="AO319">
            <v>0</v>
          </cell>
          <cell r="AP319">
            <v>0</v>
          </cell>
          <cell r="AQ319">
            <v>0</v>
          </cell>
          <cell r="AR319">
            <v>0</v>
          </cell>
          <cell r="AS319">
            <v>0</v>
          </cell>
          <cell r="AT319">
            <v>0</v>
          </cell>
          <cell r="AU319">
            <v>100.00033117028417</v>
          </cell>
          <cell r="AV319">
            <v>0</v>
          </cell>
          <cell r="AW319">
            <v>0</v>
          </cell>
        </row>
        <row r="320">
          <cell r="A320" t="str">
            <v>115838/FO/2017</v>
          </cell>
          <cell r="B320" t="str">
            <v>100 Withington Road</v>
          </cell>
          <cell r="C320" t="str">
            <v>Residential</v>
          </cell>
          <cell r="D320" t="str">
            <v>Land Supply 2018</v>
          </cell>
          <cell r="E320">
            <v>1.3024600000000001E-2</v>
          </cell>
          <cell r="F320">
            <v>0</v>
          </cell>
          <cell r="G320">
            <v>0</v>
          </cell>
          <cell r="H320">
            <v>0</v>
          </cell>
          <cell r="I320">
            <v>1.3024600000000001E-2</v>
          </cell>
          <cell r="J320">
            <v>0</v>
          </cell>
          <cell r="K320">
            <v>0</v>
          </cell>
          <cell r="L320">
            <v>0</v>
          </cell>
          <cell r="M320">
            <v>100</v>
          </cell>
          <cell r="O320">
            <v>0</v>
          </cell>
          <cell r="Q320">
            <v>0</v>
          </cell>
          <cell r="R320">
            <v>0</v>
          </cell>
          <cell r="S320">
            <v>0</v>
          </cell>
          <cell r="T320">
            <v>0</v>
          </cell>
          <cell r="U320">
            <v>0</v>
          </cell>
          <cell r="V320">
            <v>1.3024594999199999E-2</v>
          </cell>
          <cell r="W320">
            <v>99.999961604962905</v>
          </cell>
          <cell r="X320" t="str">
            <v>Not Modelled</v>
          </cell>
          <cell r="Y320" t="str">
            <v>N/A</v>
          </cell>
          <cell r="AA320">
            <v>0</v>
          </cell>
          <cell r="AB320">
            <v>0</v>
          </cell>
          <cell r="AC320">
            <v>0</v>
          </cell>
          <cell r="AD320">
            <v>0</v>
          </cell>
          <cell r="AE320">
            <v>0</v>
          </cell>
          <cell r="AF320">
            <v>0</v>
          </cell>
          <cell r="AG320">
            <v>0</v>
          </cell>
          <cell r="AH320">
            <v>0</v>
          </cell>
          <cell r="AI320">
            <v>0</v>
          </cell>
          <cell r="AJ320">
            <v>0</v>
          </cell>
          <cell r="AK320">
            <v>0</v>
          </cell>
          <cell r="AM320">
            <v>0</v>
          </cell>
          <cell r="AN320">
            <v>0</v>
          </cell>
          <cell r="AO320">
            <v>0</v>
          </cell>
          <cell r="AP320">
            <v>0</v>
          </cell>
          <cell r="AQ320">
            <v>0</v>
          </cell>
          <cell r="AR320">
            <v>0</v>
          </cell>
          <cell r="AS320">
            <v>0</v>
          </cell>
          <cell r="AT320">
            <v>0</v>
          </cell>
          <cell r="AU320">
            <v>0</v>
          </cell>
          <cell r="AV320">
            <v>0</v>
          </cell>
          <cell r="AW320">
            <v>0</v>
          </cell>
        </row>
        <row r="321">
          <cell r="A321" t="str">
            <v>115843/FO/2017</v>
          </cell>
          <cell r="B321" t="str">
            <v>28 Oak Road</v>
          </cell>
          <cell r="C321" t="str">
            <v>Residential</v>
          </cell>
          <cell r="D321" t="str">
            <v>Land Supply 2018</v>
          </cell>
          <cell r="E321">
            <v>5.1324300000000003E-2</v>
          </cell>
          <cell r="F321">
            <v>0</v>
          </cell>
          <cell r="G321">
            <v>0</v>
          </cell>
          <cell r="H321">
            <v>0</v>
          </cell>
          <cell r="I321">
            <v>5.1324300000000003E-2</v>
          </cell>
          <cell r="J321">
            <v>0</v>
          </cell>
          <cell r="K321">
            <v>0</v>
          </cell>
          <cell r="L321">
            <v>0</v>
          </cell>
          <cell r="M321">
            <v>100</v>
          </cell>
          <cell r="O321">
            <v>0</v>
          </cell>
          <cell r="Q321">
            <v>0</v>
          </cell>
          <cell r="R321">
            <v>0</v>
          </cell>
          <cell r="S321">
            <v>0</v>
          </cell>
          <cell r="T321">
            <v>0</v>
          </cell>
          <cell r="U321">
            <v>0</v>
          </cell>
          <cell r="V321">
            <v>0</v>
          </cell>
          <cell r="W321">
            <v>0</v>
          </cell>
          <cell r="X321" t="str">
            <v>Not Modelled</v>
          </cell>
          <cell r="Y321" t="str">
            <v>N/A</v>
          </cell>
          <cell r="AA321">
            <v>0</v>
          </cell>
          <cell r="AB321">
            <v>0</v>
          </cell>
          <cell r="AC321">
            <v>0</v>
          </cell>
          <cell r="AD321">
            <v>0</v>
          </cell>
          <cell r="AE321">
            <v>0</v>
          </cell>
          <cell r="AF321">
            <v>0</v>
          </cell>
          <cell r="AG321">
            <v>0</v>
          </cell>
          <cell r="AH321">
            <v>0</v>
          </cell>
          <cell r="AI321">
            <v>0</v>
          </cell>
          <cell r="AJ321">
            <v>0</v>
          </cell>
          <cell r="AK321">
            <v>0</v>
          </cell>
          <cell r="AM321">
            <v>0</v>
          </cell>
          <cell r="AN321">
            <v>0</v>
          </cell>
          <cell r="AO321">
            <v>0</v>
          </cell>
          <cell r="AP321">
            <v>0</v>
          </cell>
          <cell r="AQ321">
            <v>0</v>
          </cell>
          <cell r="AR321">
            <v>0</v>
          </cell>
          <cell r="AS321">
            <v>0</v>
          </cell>
          <cell r="AT321">
            <v>0</v>
          </cell>
          <cell r="AU321">
            <v>0</v>
          </cell>
          <cell r="AV321">
            <v>0</v>
          </cell>
          <cell r="AW321">
            <v>0</v>
          </cell>
        </row>
        <row r="322">
          <cell r="A322" t="str">
            <v>115844/FO/2017</v>
          </cell>
          <cell r="B322" t="str">
            <v>32 Oak Road</v>
          </cell>
          <cell r="C322" t="str">
            <v>Residential</v>
          </cell>
          <cell r="D322" t="str">
            <v>Land Supply 2018</v>
          </cell>
          <cell r="E322">
            <v>6.0908999999999998E-2</v>
          </cell>
          <cell r="F322">
            <v>0</v>
          </cell>
          <cell r="G322">
            <v>0</v>
          </cell>
          <cell r="H322">
            <v>0</v>
          </cell>
          <cell r="I322">
            <v>6.0908999999999998E-2</v>
          </cell>
          <cell r="J322">
            <v>0</v>
          </cell>
          <cell r="K322">
            <v>0</v>
          </cell>
          <cell r="L322">
            <v>0</v>
          </cell>
          <cell r="M322">
            <v>100</v>
          </cell>
          <cell r="O322">
            <v>4.0000000000000002E-4</v>
          </cell>
          <cell r="Q322">
            <v>0</v>
          </cell>
          <cell r="R322">
            <v>0</v>
          </cell>
          <cell r="S322">
            <v>0.65671739808566887</v>
          </cell>
          <cell r="T322">
            <v>0</v>
          </cell>
          <cell r="U322">
            <v>0</v>
          </cell>
          <cell r="V322">
            <v>0</v>
          </cell>
          <cell r="W322">
            <v>0</v>
          </cell>
          <cell r="X322" t="str">
            <v>Not Modelled</v>
          </cell>
          <cell r="Y322" t="str">
            <v>N/A</v>
          </cell>
          <cell r="AA322">
            <v>0</v>
          </cell>
          <cell r="AB322">
            <v>0</v>
          </cell>
          <cell r="AC322">
            <v>0</v>
          </cell>
          <cell r="AD322">
            <v>0</v>
          </cell>
          <cell r="AE322">
            <v>0</v>
          </cell>
          <cell r="AF322">
            <v>0</v>
          </cell>
          <cell r="AG322">
            <v>0</v>
          </cell>
          <cell r="AH322">
            <v>0</v>
          </cell>
          <cell r="AI322">
            <v>0</v>
          </cell>
          <cell r="AJ322">
            <v>0</v>
          </cell>
          <cell r="AK322">
            <v>0</v>
          </cell>
          <cell r="AM322">
            <v>0</v>
          </cell>
          <cell r="AN322">
            <v>0</v>
          </cell>
          <cell r="AO322">
            <v>0</v>
          </cell>
          <cell r="AP322">
            <v>0</v>
          </cell>
          <cell r="AQ322">
            <v>0</v>
          </cell>
          <cell r="AR322">
            <v>0</v>
          </cell>
          <cell r="AS322">
            <v>0</v>
          </cell>
          <cell r="AT322">
            <v>0</v>
          </cell>
          <cell r="AU322">
            <v>0</v>
          </cell>
          <cell r="AV322">
            <v>0</v>
          </cell>
          <cell r="AW322">
            <v>0</v>
          </cell>
        </row>
        <row r="323">
          <cell r="A323" t="str">
            <v>115868/FO/2017</v>
          </cell>
          <cell r="B323" t="str">
            <v>133 Sandyhill Road</v>
          </cell>
          <cell r="C323" t="str">
            <v>Residential</v>
          </cell>
          <cell r="D323" t="str">
            <v>Land Supply 2018</v>
          </cell>
          <cell r="E323">
            <v>4.1619900000000001E-2</v>
          </cell>
          <cell r="F323">
            <v>0</v>
          </cell>
          <cell r="G323">
            <v>0</v>
          </cell>
          <cell r="H323">
            <v>0</v>
          </cell>
          <cell r="I323">
            <v>4.1619900000000001E-2</v>
          </cell>
          <cell r="J323">
            <v>0</v>
          </cell>
          <cell r="K323">
            <v>0</v>
          </cell>
          <cell r="L323">
            <v>0</v>
          </cell>
          <cell r="M323">
            <v>100</v>
          </cell>
          <cell r="O323">
            <v>0</v>
          </cell>
          <cell r="Q323">
            <v>0</v>
          </cell>
          <cell r="R323">
            <v>0</v>
          </cell>
          <cell r="S323">
            <v>0</v>
          </cell>
          <cell r="T323">
            <v>0</v>
          </cell>
          <cell r="U323">
            <v>0</v>
          </cell>
          <cell r="V323">
            <v>0</v>
          </cell>
          <cell r="W323">
            <v>0</v>
          </cell>
          <cell r="X323" t="str">
            <v>Not Modelled</v>
          </cell>
          <cell r="Y323" t="str">
            <v>N/A</v>
          </cell>
          <cell r="AA323">
            <v>0</v>
          </cell>
          <cell r="AB323">
            <v>0</v>
          </cell>
          <cell r="AC323">
            <v>0</v>
          </cell>
          <cell r="AD323">
            <v>0</v>
          </cell>
          <cell r="AE323">
            <v>0</v>
          </cell>
          <cell r="AF323">
            <v>0</v>
          </cell>
          <cell r="AG323">
            <v>0</v>
          </cell>
          <cell r="AH323">
            <v>0</v>
          </cell>
          <cell r="AI323">
            <v>4.1619925000899997E-2</v>
          </cell>
          <cell r="AJ323">
            <v>0</v>
          </cell>
          <cell r="AK323">
            <v>0</v>
          </cell>
          <cell r="AM323">
            <v>0</v>
          </cell>
          <cell r="AN323">
            <v>0</v>
          </cell>
          <cell r="AO323">
            <v>0</v>
          </cell>
          <cell r="AP323">
            <v>0</v>
          </cell>
          <cell r="AQ323">
            <v>0</v>
          </cell>
          <cell r="AR323">
            <v>0</v>
          </cell>
          <cell r="AS323">
            <v>0</v>
          </cell>
          <cell r="AT323">
            <v>0</v>
          </cell>
          <cell r="AU323">
            <v>100.00006006958209</v>
          </cell>
          <cell r="AV323">
            <v>0</v>
          </cell>
          <cell r="AW323">
            <v>0</v>
          </cell>
        </row>
        <row r="324">
          <cell r="A324" t="str">
            <v>115871/FO/2017</v>
          </cell>
          <cell r="B324" t="str">
            <v>Former Bauer Millet Site Albion Street Manchester</v>
          </cell>
          <cell r="C324" t="str">
            <v>Offices</v>
          </cell>
          <cell r="D324" t="str">
            <v>Land Supply 2018</v>
          </cell>
          <cell r="E324">
            <v>1.2757799999999999</v>
          </cell>
          <cell r="F324">
            <v>0</v>
          </cell>
          <cell r="G324">
            <v>0</v>
          </cell>
          <cell r="H324">
            <v>0</v>
          </cell>
          <cell r="I324">
            <v>1.2757799999999999</v>
          </cell>
          <cell r="J324">
            <v>0</v>
          </cell>
          <cell r="K324">
            <v>0</v>
          </cell>
          <cell r="L324">
            <v>0</v>
          </cell>
          <cell r="M324">
            <v>100</v>
          </cell>
          <cell r="O324">
            <v>8.0269533750309999E-2</v>
          </cell>
          <cell r="Q324">
            <v>7.5668337503100001E-3</v>
          </cell>
          <cell r="R324">
            <v>0</v>
          </cell>
          <cell r="S324">
            <v>6.2918006043604704</v>
          </cell>
          <cell r="T324">
            <v>0.59311431048535013</v>
          </cell>
          <cell r="U324">
            <v>0</v>
          </cell>
          <cell r="V324">
            <v>0</v>
          </cell>
          <cell r="W324">
            <v>0</v>
          </cell>
          <cell r="X324" t="str">
            <v>Not Modelled</v>
          </cell>
          <cell r="Y324" t="str">
            <v>N/A</v>
          </cell>
          <cell r="AA324">
            <v>0</v>
          </cell>
          <cell r="AB324">
            <v>0</v>
          </cell>
          <cell r="AC324">
            <v>0</v>
          </cell>
          <cell r="AD324">
            <v>0</v>
          </cell>
          <cell r="AE324">
            <v>0</v>
          </cell>
          <cell r="AF324">
            <v>0</v>
          </cell>
          <cell r="AG324">
            <v>0</v>
          </cell>
          <cell r="AH324">
            <v>0</v>
          </cell>
          <cell r="AI324">
            <v>1.2757815750099999</v>
          </cell>
          <cell r="AJ324">
            <v>0</v>
          </cell>
          <cell r="AK324">
            <v>0</v>
          </cell>
          <cell r="AM324">
            <v>0</v>
          </cell>
          <cell r="AN324">
            <v>0</v>
          </cell>
          <cell r="AO324">
            <v>0</v>
          </cell>
          <cell r="AP324">
            <v>0</v>
          </cell>
          <cell r="AQ324">
            <v>0</v>
          </cell>
          <cell r="AR324">
            <v>0</v>
          </cell>
          <cell r="AS324">
            <v>0</v>
          </cell>
          <cell r="AT324">
            <v>0</v>
          </cell>
          <cell r="AU324">
            <v>100.00012345467087</v>
          </cell>
          <cell r="AV324">
            <v>0</v>
          </cell>
          <cell r="AW324">
            <v>0</v>
          </cell>
        </row>
        <row r="325">
          <cell r="A325" t="str">
            <v>115871/FO/2017</v>
          </cell>
          <cell r="B325" t="str">
            <v>Found Space (Bauer Millet showroom site)</v>
          </cell>
          <cell r="C325" t="str">
            <v>Residential</v>
          </cell>
          <cell r="D325" t="str">
            <v>Land Supply 2018</v>
          </cell>
          <cell r="E325">
            <v>0.61140600000000001</v>
          </cell>
          <cell r="F325">
            <v>0</v>
          </cell>
          <cell r="G325">
            <v>0</v>
          </cell>
          <cell r="H325">
            <v>0</v>
          </cell>
          <cell r="I325">
            <v>0.61140600000000001</v>
          </cell>
          <cell r="J325">
            <v>0</v>
          </cell>
          <cell r="K325">
            <v>0</v>
          </cell>
          <cell r="L325">
            <v>0</v>
          </cell>
          <cell r="M325">
            <v>100</v>
          </cell>
          <cell r="O325">
            <v>7.2702699999999995E-2</v>
          </cell>
          <cell r="Q325">
            <v>0</v>
          </cell>
          <cell r="R325">
            <v>0</v>
          </cell>
          <cell r="S325">
            <v>11.891067473986189</v>
          </cell>
          <cell r="T325">
            <v>0</v>
          </cell>
          <cell r="U325">
            <v>0</v>
          </cell>
          <cell r="V325">
            <v>0</v>
          </cell>
          <cell r="W325">
            <v>0</v>
          </cell>
          <cell r="X325" t="str">
            <v>Not Modelled</v>
          </cell>
          <cell r="Y325" t="str">
            <v>N/A</v>
          </cell>
          <cell r="AA325">
            <v>0</v>
          </cell>
          <cell r="AB325">
            <v>0</v>
          </cell>
          <cell r="AC325">
            <v>0</v>
          </cell>
          <cell r="AD325">
            <v>0</v>
          </cell>
          <cell r="AE325">
            <v>0</v>
          </cell>
          <cell r="AF325">
            <v>0</v>
          </cell>
          <cell r="AG325">
            <v>0</v>
          </cell>
          <cell r="AH325">
            <v>0</v>
          </cell>
          <cell r="AI325">
            <v>0.61140629500300003</v>
          </cell>
          <cell r="AJ325">
            <v>0</v>
          </cell>
          <cell r="AK325">
            <v>0</v>
          </cell>
          <cell r="AM325">
            <v>0</v>
          </cell>
          <cell r="AN325">
            <v>0</v>
          </cell>
          <cell r="AO325">
            <v>0</v>
          </cell>
          <cell r="AP325">
            <v>0</v>
          </cell>
          <cell r="AQ325">
            <v>0</v>
          </cell>
          <cell r="AR325">
            <v>0</v>
          </cell>
          <cell r="AS325">
            <v>0</v>
          </cell>
          <cell r="AT325">
            <v>0</v>
          </cell>
          <cell r="AU325">
            <v>100.0000482499354</v>
          </cell>
          <cell r="AV325">
            <v>0</v>
          </cell>
          <cell r="AW325">
            <v>0</v>
          </cell>
        </row>
        <row r="326">
          <cell r="A326" t="str">
            <v>115894/FO/2017</v>
          </cell>
          <cell r="B326" t="str">
            <v>Land At Richmond Street Manchester M1 3WB</v>
          </cell>
          <cell r="C326" t="str">
            <v>Residential</v>
          </cell>
          <cell r="D326" t="str">
            <v>Land Supply 2018</v>
          </cell>
          <cell r="E326">
            <v>3.3509799999999999E-2</v>
          </cell>
          <cell r="F326">
            <v>0</v>
          </cell>
          <cell r="G326">
            <v>0</v>
          </cell>
          <cell r="H326">
            <v>0</v>
          </cell>
          <cell r="I326">
            <v>3.3509799999999999E-2</v>
          </cell>
          <cell r="J326">
            <v>0</v>
          </cell>
          <cell r="K326">
            <v>0</v>
          </cell>
          <cell r="L326">
            <v>0</v>
          </cell>
          <cell r="M326">
            <v>100</v>
          </cell>
          <cell r="O326">
            <v>2.6216517133620001E-3</v>
          </cell>
          <cell r="Q326">
            <v>2.1505171336199999E-4</v>
          </cell>
          <cell r="R326">
            <v>0</v>
          </cell>
          <cell r="S326">
            <v>7.8235373334427551</v>
          </cell>
          <cell r="T326">
            <v>0.6417576749547893</v>
          </cell>
          <cell r="U326">
            <v>0</v>
          </cell>
          <cell r="V326">
            <v>0</v>
          </cell>
          <cell r="W326">
            <v>0</v>
          </cell>
          <cell r="X326" t="str">
            <v>Not Modelled</v>
          </cell>
          <cell r="Y326" t="str">
            <v>N/A</v>
          </cell>
          <cell r="AA326">
            <v>0</v>
          </cell>
          <cell r="AB326">
            <v>0</v>
          </cell>
          <cell r="AC326">
            <v>0</v>
          </cell>
          <cell r="AD326">
            <v>0</v>
          </cell>
          <cell r="AE326">
            <v>0</v>
          </cell>
          <cell r="AF326">
            <v>0</v>
          </cell>
          <cell r="AG326">
            <v>0</v>
          </cell>
          <cell r="AH326">
            <v>0</v>
          </cell>
          <cell r="AI326">
            <v>3.3509760001500001E-2</v>
          </cell>
          <cell r="AJ326">
            <v>0</v>
          </cell>
          <cell r="AK326">
            <v>0</v>
          </cell>
          <cell r="AM326">
            <v>0</v>
          </cell>
          <cell r="AN326">
            <v>0</v>
          </cell>
          <cell r="AO326">
            <v>0</v>
          </cell>
          <cell r="AP326">
            <v>0</v>
          </cell>
          <cell r="AQ326">
            <v>0</v>
          </cell>
          <cell r="AR326">
            <v>0</v>
          </cell>
          <cell r="AS326">
            <v>0</v>
          </cell>
          <cell r="AT326">
            <v>0</v>
          </cell>
          <cell r="AU326">
            <v>99.999880636410836</v>
          </cell>
          <cell r="AV326">
            <v>0</v>
          </cell>
          <cell r="AW326">
            <v>0</v>
          </cell>
        </row>
        <row r="327">
          <cell r="A327" t="str">
            <v>115898/VO/2017</v>
          </cell>
          <cell r="B327" t="str">
            <v>Barnstaple Drive</v>
          </cell>
          <cell r="C327" t="str">
            <v>Residential</v>
          </cell>
          <cell r="D327" t="str">
            <v>Land Supply 2018</v>
          </cell>
          <cell r="E327">
            <v>3.3883999999999997E-2</v>
          </cell>
          <cell r="F327">
            <v>0</v>
          </cell>
          <cell r="G327">
            <v>0</v>
          </cell>
          <cell r="H327">
            <v>0</v>
          </cell>
          <cell r="I327">
            <v>3.3883999999999997E-2</v>
          </cell>
          <cell r="J327">
            <v>0</v>
          </cell>
          <cell r="K327">
            <v>0</v>
          </cell>
          <cell r="L327">
            <v>0</v>
          </cell>
          <cell r="M327">
            <v>100</v>
          </cell>
          <cell r="O327">
            <v>0</v>
          </cell>
          <cell r="Q327">
            <v>0</v>
          </cell>
          <cell r="R327">
            <v>0</v>
          </cell>
          <cell r="S327">
            <v>0</v>
          </cell>
          <cell r="T327">
            <v>0</v>
          </cell>
          <cell r="U327">
            <v>0</v>
          </cell>
          <cell r="V327">
            <v>0</v>
          </cell>
          <cell r="W327">
            <v>0</v>
          </cell>
          <cell r="X327" t="str">
            <v>Not Modelled</v>
          </cell>
          <cell r="Y327" t="str">
            <v>N/A</v>
          </cell>
          <cell r="AA327">
            <v>0</v>
          </cell>
          <cell r="AB327">
            <v>0</v>
          </cell>
          <cell r="AC327">
            <v>0</v>
          </cell>
          <cell r="AD327">
            <v>0</v>
          </cell>
          <cell r="AE327">
            <v>0</v>
          </cell>
          <cell r="AF327">
            <v>0</v>
          </cell>
          <cell r="AG327">
            <v>0</v>
          </cell>
          <cell r="AH327">
            <v>0</v>
          </cell>
          <cell r="AI327">
            <v>3.38840299995E-2</v>
          </cell>
          <cell r="AJ327">
            <v>0</v>
          </cell>
          <cell r="AK327">
            <v>0</v>
          </cell>
          <cell r="AM327">
            <v>0</v>
          </cell>
          <cell r="AN327">
            <v>0</v>
          </cell>
          <cell r="AO327">
            <v>0</v>
          </cell>
          <cell r="AP327">
            <v>0</v>
          </cell>
          <cell r="AQ327">
            <v>0</v>
          </cell>
          <cell r="AR327">
            <v>0</v>
          </cell>
          <cell r="AS327">
            <v>0</v>
          </cell>
          <cell r="AT327">
            <v>0</v>
          </cell>
          <cell r="AU327">
            <v>100.00008853588716</v>
          </cell>
          <cell r="AV327">
            <v>0</v>
          </cell>
          <cell r="AW327">
            <v>0</v>
          </cell>
        </row>
        <row r="328">
          <cell r="A328" t="str">
            <v>115900/VO/2017</v>
          </cell>
          <cell r="B328" t="str">
            <v>Land Bounded By Rutherglade Close And Tarvington Close</v>
          </cell>
          <cell r="C328" t="str">
            <v>Residential</v>
          </cell>
          <cell r="D328" t="str">
            <v>Land Supply 2018</v>
          </cell>
          <cell r="E328">
            <v>0.110927</v>
          </cell>
          <cell r="F328">
            <v>0</v>
          </cell>
          <cell r="G328">
            <v>0</v>
          </cell>
          <cell r="H328">
            <v>0</v>
          </cell>
          <cell r="I328">
            <v>0.110927</v>
          </cell>
          <cell r="J328">
            <v>0</v>
          </cell>
          <cell r="K328">
            <v>0</v>
          </cell>
          <cell r="L328">
            <v>0</v>
          </cell>
          <cell r="M328">
            <v>100</v>
          </cell>
          <cell r="O328">
            <v>0</v>
          </cell>
          <cell r="Q328">
            <v>0</v>
          </cell>
          <cell r="R328">
            <v>0</v>
          </cell>
          <cell r="S328">
            <v>0</v>
          </cell>
          <cell r="T328">
            <v>0</v>
          </cell>
          <cell r="U328">
            <v>0</v>
          </cell>
          <cell r="V328">
            <v>0</v>
          </cell>
          <cell r="W328">
            <v>0</v>
          </cell>
          <cell r="X328" t="str">
            <v>Not Modelled</v>
          </cell>
          <cell r="Y328" t="str">
            <v>N/A</v>
          </cell>
          <cell r="AA328">
            <v>0</v>
          </cell>
          <cell r="AB328">
            <v>0</v>
          </cell>
          <cell r="AC328">
            <v>0</v>
          </cell>
          <cell r="AD328">
            <v>0</v>
          </cell>
          <cell r="AE328">
            <v>0</v>
          </cell>
          <cell r="AF328">
            <v>0</v>
          </cell>
          <cell r="AG328">
            <v>0</v>
          </cell>
          <cell r="AH328">
            <v>0</v>
          </cell>
          <cell r="AI328">
            <v>0.110927124998</v>
          </cell>
          <cell r="AJ328">
            <v>0</v>
          </cell>
          <cell r="AK328">
            <v>0</v>
          </cell>
          <cell r="AM328">
            <v>0</v>
          </cell>
          <cell r="AN328">
            <v>0</v>
          </cell>
          <cell r="AO328">
            <v>0</v>
          </cell>
          <cell r="AP328">
            <v>0</v>
          </cell>
          <cell r="AQ328">
            <v>0</v>
          </cell>
          <cell r="AR328">
            <v>0</v>
          </cell>
          <cell r="AS328">
            <v>0</v>
          </cell>
          <cell r="AT328">
            <v>0</v>
          </cell>
          <cell r="AU328">
            <v>100.0001126849189</v>
          </cell>
          <cell r="AV328">
            <v>0</v>
          </cell>
          <cell r="AW328">
            <v>0</v>
          </cell>
        </row>
        <row r="329">
          <cell r="A329" t="str">
            <v>115902/VO/2017</v>
          </cell>
          <cell r="B329" t="str">
            <v>Land Bounded By Douglas Street</v>
          </cell>
          <cell r="C329" t="str">
            <v>Residential</v>
          </cell>
          <cell r="D329" t="str">
            <v>Land Supply 2018</v>
          </cell>
          <cell r="E329">
            <v>0.100549</v>
          </cell>
          <cell r="F329">
            <v>0</v>
          </cell>
          <cell r="G329">
            <v>0</v>
          </cell>
          <cell r="H329">
            <v>0</v>
          </cell>
          <cell r="I329">
            <v>0.100549</v>
          </cell>
          <cell r="J329">
            <v>0</v>
          </cell>
          <cell r="K329">
            <v>0</v>
          </cell>
          <cell r="L329">
            <v>0</v>
          </cell>
          <cell r="M329">
            <v>100</v>
          </cell>
          <cell r="O329">
            <v>5.5740100000000001E-4</v>
          </cell>
          <cell r="Q329">
            <v>0</v>
          </cell>
          <cell r="R329">
            <v>0</v>
          </cell>
          <cell r="S329">
            <v>0.55435757690280363</v>
          </cell>
          <cell r="T329">
            <v>0</v>
          </cell>
          <cell r="U329">
            <v>0</v>
          </cell>
          <cell r="V329">
            <v>0</v>
          </cell>
          <cell r="W329">
            <v>0</v>
          </cell>
          <cell r="X329" t="str">
            <v>Not Modelled</v>
          </cell>
          <cell r="Y329" t="str">
            <v>N/A</v>
          </cell>
          <cell r="AA329">
            <v>0</v>
          </cell>
          <cell r="AB329">
            <v>0</v>
          </cell>
          <cell r="AC329">
            <v>0</v>
          </cell>
          <cell r="AD329">
            <v>0</v>
          </cell>
          <cell r="AE329">
            <v>0</v>
          </cell>
          <cell r="AF329">
            <v>0</v>
          </cell>
          <cell r="AG329">
            <v>0</v>
          </cell>
          <cell r="AH329">
            <v>0</v>
          </cell>
          <cell r="AI329">
            <v>0.10054873499899999</v>
          </cell>
          <cell r="AJ329">
            <v>0</v>
          </cell>
          <cell r="AK329">
            <v>0</v>
          </cell>
          <cell r="AM329">
            <v>0</v>
          </cell>
          <cell r="AN329">
            <v>0</v>
          </cell>
          <cell r="AO329">
            <v>0</v>
          </cell>
          <cell r="AP329">
            <v>0</v>
          </cell>
          <cell r="AQ329">
            <v>0</v>
          </cell>
          <cell r="AR329">
            <v>0</v>
          </cell>
          <cell r="AS329">
            <v>0</v>
          </cell>
          <cell r="AT329">
            <v>0</v>
          </cell>
          <cell r="AU329">
            <v>99.999736445911935</v>
          </cell>
          <cell r="AV329">
            <v>0</v>
          </cell>
          <cell r="AW329">
            <v>0</v>
          </cell>
        </row>
        <row r="330">
          <cell r="A330" t="str">
            <v>115903/VO/2017</v>
          </cell>
          <cell r="B330" t="str">
            <v>Kenyon Lane</v>
          </cell>
          <cell r="C330" t="str">
            <v>Residential</v>
          </cell>
          <cell r="D330" t="str">
            <v>Land Supply 2018</v>
          </cell>
          <cell r="E330">
            <v>0.397698</v>
          </cell>
          <cell r="F330">
            <v>0</v>
          </cell>
          <cell r="G330">
            <v>0</v>
          </cell>
          <cell r="H330">
            <v>0</v>
          </cell>
          <cell r="I330">
            <v>0.397698</v>
          </cell>
          <cell r="J330">
            <v>0</v>
          </cell>
          <cell r="K330">
            <v>0</v>
          </cell>
          <cell r="L330">
            <v>0</v>
          </cell>
          <cell r="M330">
            <v>100</v>
          </cell>
          <cell r="O330">
            <v>9.5497131039900013E-2</v>
          </cell>
          <cell r="Q330">
            <v>4.8230131039900002E-2</v>
          </cell>
          <cell r="R330">
            <v>3.5752939341800002E-2</v>
          </cell>
          <cell r="S330">
            <v>24.012474551016101</v>
          </cell>
          <cell r="T330">
            <v>12.127325518333008</v>
          </cell>
          <cell r="U330">
            <v>8.9899721250295457</v>
          </cell>
          <cell r="V330">
            <v>0</v>
          </cell>
          <cell r="W330">
            <v>0</v>
          </cell>
          <cell r="X330" t="str">
            <v>Not Modelled</v>
          </cell>
          <cell r="Y330" t="str">
            <v>N/A</v>
          </cell>
          <cell r="AA330">
            <v>0</v>
          </cell>
          <cell r="AB330">
            <v>0</v>
          </cell>
          <cell r="AC330">
            <v>0</v>
          </cell>
          <cell r="AD330">
            <v>0</v>
          </cell>
          <cell r="AE330">
            <v>0</v>
          </cell>
          <cell r="AF330">
            <v>0</v>
          </cell>
          <cell r="AG330">
            <v>0</v>
          </cell>
          <cell r="AH330">
            <v>0</v>
          </cell>
          <cell r="AI330">
            <v>0.39769779999499999</v>
          </cell>
          <cell r="AJ330">
            <v>0</v>
          </cell>
          <cell r="AK330">
            <v>0</v>
          </cell>
          <cell r="AM330">
            <v>0</v>
          </cell>
          <cell r="AN330">
            <v>0</v>
          </cell>
          <cell r="AO330">
            <v>0</v>
          </cell>
          <cell r="AP330">
            <v>0</v>
          </cell>
          <cell r="AQ330">
            <v>0</v>
          </cell>
          <cell r="AR330">
            <v>0</v>
          </cell>
          <cell r="AS330">
            <v>0</v>
          </cell>
          <cell r="AT330">
            <v>0</v>
          </cell>
          <cell r="AU330">
            <v>99.999949709327169</v>
          </cell>
          <cell r="AV330">
            <v>0</v>
          </cell>
          <cell r="AW330">
            <v>0</v>
          </cell>
        </row>
        <row r="331">
          <cell r="A331" t="str">
            <v>115904/VO/2017</v>
          </cell>
          <cell r="B331" t="str">
            <v>Longhurst Road</v>
          </cell>
          <cell r="C331" t="str">
            <v>Residential</v>
          </cell>
          <cell r="D331" t="str">
            <v>Land Supply 2018</v>
          </cell>
          <cell r="E331">
            <v>0.373998</v>
          </cell>
          <cell r="F331">
            <v>0</v>
          </cell>
          <cell r="G331">
            <v>0</v>
          </cell>
          <cell r="H331">
            <v>0</v>
          </cell>
          <cell r="I331">
            <v>0.373998</v>
          </cell>
          <cell r="J331">
            <v>0</v>
          </cell>
          <cell r="K331">
            <v>0</v>
          </cell>
          <cell r="L331">
            <v>0</v>
          </cell>
          <cell r="M331">
            <v>100</v>
          </cell>
          <cell r="O331">
            <v>1.52097634925E-2</v>
          </cell>
          <cell r="Q331">
            <v>1.1609763492499999E-2</v>
          </cell>
          <cell r="R331">
            <v>0</v>
          </cell>
          <cell r="S331">
            <v>4.0668034300985569</v>
          </cell>
          <cell r="T331">
            <v>3.1042314377349611</v>
          </cell>
          <cell r="U331">
            <v>0</v>
          </cell>
          <cell r="V331">
            <v>0</v>
          </cell>
          <cell r="W331">
            <v>0</v>
          </cell>
          <cell r="X331" t="str">
            <v>Not Modelled</v>
          </cell>
          <cell r="Y331" t="str">
            <v>N/A</v>
          </cell>
          <cell r="AA331">
            <v>0</v>
          </cell>
          <cell r="AB331">
            <v>0</v>
          </cell>
          <cell r="AC331">
            <v>0</v>
          </cell>
          <cell r="AD331">
            <v>0</v>
          </cell>
          <cell r="AE331">
            <v>0</v>
          </cell>
          <cell r="AF331">
            <v>0</v>
          </cell>
          <cell r="AG331">
            <v>0</v>
          </cell>
          <cell r="AH331">
            <v>0</v>
          </cell>
          <cell r="AI331">
            <v>0.373998160006</v>
          </cell>
          <cell r="AJ331">
            <v>0</v>
          </cell>
          <cell r="AK331">
            <v>0</v>
          </cell>
          <cell r="AM331">
            <v>0</v>
          </cell>
          <cell r="AN331">
            <v>0</v>
          </cell>
          <cell r="AO331">
            <v>0</v>
          </cell>
          <cell r="AP331">
            <v>0</v>
          </cell>
          <cell r="AQ331">
            <v>0</v>
          </cell>
          <cell r="AR331">
            <v>0</v>
          </cell>
          <cell r="AS331">
            <v>0</v>
          </cell>
          <cell r="AT331">
            <v>0</v>
          </cell>
          <cell r="AU331">
            <v>100.00004278258172</v>
          </cell>
          <cell r="AV331">
            <v>0</v>
          </cell>
          <cell r="AW331">
            <v>0</v>
          </cell>
        </row>
        <row r="332">
          <cell r="A332" t="str">
            <v>115905/VO/2017</v>
          </cell>
          <cell r="B332" t="str">
            <v>Land At Jurby Avenue</v>
          </cell>
          <cell r="C332" t="str">
            <v>Residential</v>
          </cell>
          <cell r="D332" t="str">
            <v>Land Supply 2018</v>
          </cell>
          <cell r="E332">
            <v>0.37781999999999999</v>
          </cell>
          <cell r="F332">
            <v>0</v>
          </cell>
          <cell r="G332">
            <v>0</v>
          </cell>
          <cell r="H332">
            <v>0</v>
          </cell>
          <cell r="I332">
            <v>0.37781999999999999</v>
          </cell>
          <cell r="J332">
            <v>0</v>
          </cell>
          <cell r="K332">
            <v>0</v>
          </cell>
          <cell r="L332">
            <v>0</v>
          </cell>
          <cell r="M332">
            <v>100</v>
          </cell>
          <cell r="O332">
            <v>2.0399999999999998E-2</v>
          </cell>
          <cell r="Q332">
            <v>1.7999999999999999E-2</v>
          </cell>
          <cell r="R332">
            <v>1.72E-2</v>
          </cell>
          <cell r="S332">
            <v>5.3993965380339839</v>
          </cell>
          <cell r="T332">
            <v>4.7641734159123397</v>
          </cell>
          <cell r="U332">
            <v>4.5524323752051243</v>
          </cell>
          <cell r="V332">
            <v>0</v>
          </cell>
          <cell r="W332">
            <v>0</v>
          </cell>
          <cell r="X332" t="str">
            <v>Not Modelled</v>
          </cell>
          <cell r="Y332" t="str">
            <v>N/A</v>
          </cell>
          <cell r="AA332">
            <v>0</v>
          </cell>
          <cell r="AB332">
            <v>0</v>
          </cell>
          <cell r="AC332">
            <v>0</v>
          </cell>
          <cell r="AD332">
            <v>0</v>
          </cell>
          <cell r="AE332">
            <v>0</v>
          </cell>
          <cell r="AF332">
            <v>0</v>
          </cell>
          <cell r="AG332">
            <v>0</v>
          </cell>
          <cell r="AH332">
            <v>0</v>
          </cell>
          <cell r="AI332">
            <v>0.37782029499999997</v>
          </cell>
          <cell r="AJ332">
            <v>0</v>
          </cell>
          <cell r="AK332">
            <v>0</v>
          </cell>
          <cell r="AM332">
            <v>0</v>
          </cell>
          <cell r="AN332">
            <v>0</v>
          </cell>
          <cell r="AO332">
            <v>0</v>
          </cell>
          <cell r="AP332">
            <v>0</v>
          </cell>
          <cell r="AQ332">
            <v>0</v>
          </cell>
          <cell r="AR332">
            <v>0</v>
          </cell>
          <cell r="AS332">
            <v>0</v>
          </cell>
          <cell r="AT332">
            <v>0</v>
          </cell>
          <cell r="AU332">
            <v>100.00007807950875</v>
          </cell>
          <cell r="AV332">
            <v>0</v>
          </cell>
          <cell r="AW332">
            <v>0</v>
          </cell>
        </row>
        <row r="333">
          <cell r="A333" t="str">
            <v>115906/VO/2017</v>
          </cell>
          <cell r="B333" t="str">
            <v>Land Off Riverdale Road And Bridgnorth Road</v>
          </cell>
          <cell r="C333" t="str">
            <v>Residential</v>
          </cell>
          <cell r="D333" t="str">
            <v>Land Supply 2018</v>
          </cell>
          <cell r="E333">
            <v>0.13960900000000001</v>
          </cell>
          <cell r="F333">
            <v>0</v>
          </cell>
          <cell r="G333">
            <v>0</v>
          </cell>
          <cell r="H333">
            <v>0</v>
          </cell>
          <cell r="I333">
            <v>0.13960900000000001</v>
          </cell>
          <cell r="J333">
            <v>0</v>
          </cell>
          <cell r="K333">
            <v>0</v>
          </cell>
          <cell r="L333">
            <v>0</v>
          </cell>
          <cell r="M333">
            <v>100</v>
          </cell>
          <cell r="O333">
            <v>0</v>
          </cell>
          <cell r="Q333">
            <v>0</v>
          </cell>
          <cell r="R333">
            <v>0</v>
          </cell>
          <cell r="S333">
            <v>0</v>
          </cell>
          <cell r="T333">
            <v>0</v>
          </cell>
          <cell r="U333">
            <v>0</v>
          </cell>
          <cell r="V333">
            <v>0</v>
          </cell>
          <cell r="W333">
            <v>0</v>
          </cell>
          <cell r="X333" t="str">
            <v>Not Modelled</v>
          </cell>
          <cell r="Y333" t="str">
            <v>N/A</v>
          </cell>
          <cell r="AA333">
            <v>0</v>
          </cell>
          <cell r="AB333">
            <v>0</v>
          </cell>
          <cell r="AC333">
            <v>0</v>
          </cell>
          <cell r="AD333">
            <v>0</v>
          </cell>
          <cell r="AE333">
            <v>0</v>
          </cell>
          <cell r="AF333">
            <v>0</v>
          </cell>
          <cell r="AG333">
            <v>0</v>
          </cell>
          <cell r="AH333">
            <v>0</v>
          </cell>
          <cell r="AI333">
            <v>0.13960911000099999</v>
          </cell>
          <cell r="AJ333">
            <v>0</v>
          </cell>
          <cell r="AK333">
            <v>0</v>
          </cell>
          <cell r="AM333">
            <v>0</v>
          </cell>
          <cell r="AN333">
            <v>0</v>
          </cell>
          <cell r="AO333">
            <v>0</v>
          </cell>
          <cell r="AP333">
            <v>0</v>
          </cell>
          <cell r="AQ333">
            <v>0</v>
          </cell>
          <cell r="AR333">
            <v>0</v>
          </cell>
          <cell r="AS333">
            <v>0</v>
          </cell>
          <cell r="AT333">
            <v>0</v>
          </cell>
          <cell r="AU333">
            <v>100.0000787921982</v>
          </cell>
          <cell r="AV333">
            <v>0</v>
          </cell>
          <cell r="AW333">
            <v>0</v>
          </cell>
        </row>
        <row r="334">
          <cell r="A334" t="str">
            <v>115907/VO/2017</v>
          </cell>
          <cell r="B334" t="str">
            <v>Land Off Hugo Street</v>
          </cell>
          <cell r="C334" t="str">
            <v>Residential</v>
          </cell>
          <cell r="D334" t="str">
            <v>Land Supply 2018</v>
          </cell>
          <cell r="E334">
            <v>0.11670800000000001</v>
          </cell>
          <cell r="F334">
            <v>0</v>
          </cell>
          <cell r="G334">
            <v>0</v>
          </cell>
          <cell r="H334">
            <v>0</v>
          </cell>
          <cell r="I334">
            <v>0.11670800000000001</v>
          </cell>
          <cell r="J334">
            <v>0</v>
          </cell>
          <cell r="K334">
            <v>0</v>
          </cell>
          <cell r="L334">
            <v>0</v>
          </cell>
          <cell r="M334">
            <v>100</v>
          </cell>
          <cell r="O334">
            <v>1.8601099999999999E-2</v>
          </cell>
          <cell r="Q334">
            <v>0</v>
          </cell>
          <cell r="R334">
            <v>0</v>
          </cell>
          <cell r="S334">
            <v>15.938153339959554</v>
          </cell>
          <cell r="T334">
            <v>0</v>
          </cell>
          <cell r="U334">
            <v>0</v>
          </cell>
          <cell r="V334">
            <v>0</v>
          </cell>
          <cell r="W334">
            <v>0</v>
          </cell>
          <cell r="X334" t="str">
            <v>Not Modelled</v>
          </cell>
          <cell r="Y334" t="str">
            <v>N/A</v>
          </cell>
          <cell r="AA334">
            <v>0</v>
          </cell>
          <cell r="AB334">
            <v>0</v>
          </cell>
          <cell r="AC334">
            <v>0</v>
          </cell>
          <cell r="AD334">
            <v>0</v>
          </cell>
          <cell r="AE334">
            <v>0</v>
          </cell>
          <cell r="AF334">
            <v>0</v>
          </cell>
          <cell r="AG334">
            <v>0</v>
          </cell>
          <cell r="AH334">
            <v>0</v>
          </cell>
          <cell r="AI334">
            <v>0.116708245</v>
          </cell>
          <cell r="AJ334">
            <v>0</v>
          </cell>
          <cell r="AK334">
            <v>0</v>
          </cell>
          <cell r="AM334">
            <v>0</v>
          </cell>
          <cell r="AN334">
            <v>0</v>
          </cell>
          <cell r="AO334">
            <v>0</v>
          </cell>
          <cell r="AP334">
            <v>0</v>
          </cell>
          <cell r="AQ334">
            <v>0</v>
          </cell>
          <cell r="AR334">
            <v>0</v>
          </cell>
          <cell r="AS334">
            <v>0</v>
          </cell>
          <cell r="AT334">
            <v>0</v>
          </cell>
          <cell r="AU334">
            <v>100.00020992562635</v>
          </cell>
          <cell r="AV334">
            <v>0</v>
          </cell>
          <cell r="AW334">
            <v>0</v>
          </cell>
        </row>
        <row r="335">
          <cell r="A335" t="str">
            <v>115908/VO/2017</v>
          </cell>
          <cell r="B335" t="str">
            <v>Land Off Faversham Street And Kenyon Lane</v>
          </cell>
          <cell r="C335" t="str">
            <v>Residential</v>
          </cell>
          <cell r="D335" t="str">
            <v>Land Supply 2018</v>
          </cell>
          <cell r="E335">
            <v>8.5485599999999995E-2</v>
          </cell>
          <cell r="F335">
            <v>0</v>
          </cell>
          <cell r="G335">
            <v>0</v>
          </cell>
          <cell r="H335">
            <v>0</v>
          </cell>
          <cell r="I335">
            <v>8.5485599999999995E-2</v>
          </cell>
          <cell r="J335">
            <v>0</v>
          </cell>
          <cell r="K335">
            <v>0</v>
          </cell>
          <cell r="L335">
            <v>0</v>
          </cell>
          <cell r="M335">
            <v>100</v>
          </cell>
          <cell r="O335">
            <v>2.48791E-4</v>
          </cell>
          <cell r="Q335">
            <v>0</v>
          </cell>
          <cell r="R335">
            <v>0</v>
          </cell>
          <cell r="S335">
            <v>0.29103264175486865</v>
          </cell>
          <cell r="T335">
            <v>0</v>
          </cell>
          <cell r="U335">
            <v>0</v>
          </cell>
          <cell r="V335">
            <v>0</v>
          </cell>
          <cell r="W335">
            <v>0</v>
          </cell>
          <cell r="X335" t="str">
            <v>Not Modelled</v>
          </cell>
          <cell r="Y335" t="str">
            <v>N/A</v>
          </cell>
          <cell r="AA335">
            <v>0</v>
          </cell>
          <cell r="AB335">
            <v>0</v>
          </cell>
          <cell r="AC335">
            <v>0</v>
          </cell>
          <cell r="AD335">
            <v>0</v>
          </cell>
          <cell r="AE335">
            <v>0</v>
          </cell>
          <cell r="AF335">
            <v>0</v>
          </cell>
          <cell r="AG335">
            <v>0</v>
          </cell>
          <cell r="AH335">
            <v>0</v>
          </cell>
          <cell r="AI335">
            <v>8.5485595001299999E-2</v>
          </cell>
          <cell r="AJ335">
            <v>0</v>
          </cell>
          <cell r="AK335">
            <v>0</v>
          </cell>
          <cell r="AM335">
            <v>0</v>
          </cell>
          <cell r="AN335">
            <v>0</v>
          </cell>
          <cell r="AO335">
            <v>0</v>
          </cell>
          <cell r="AP335">
            <v>0</v>
          </cell>
          <cell r="AQ335">
            <v>0</v>
          </cell>
          <cell r="AR335">
            <v>0</v>
          </cell>
          <cell r="AS335">
            <v>0</v>
          </cell>
          <cell r="AT335">
            <v>0</v>
          </cell>
          <cell r="AU335">
            <v>99.999994152582431</v>
          </cell>
          <cell r="AV335">
            <v>0</v>
          </cell>
          <cell r="AW335">
            <v>0</v>
          </cell>
        </row>
        <row r="336">
          <cell r="A336" t="str">
            <v>115909/VO/2017</v>
          </cell>
          <cell r="B336" t="str">
            <v>Egbert Street</v>
          </cell>
          <cell r="C336" t="str">
            <v>Residential</v>
          </cell>
          <cell r="D336" t="str">
            <v>Land Supply 2018</v>
          </cell>
          <cell r="E336">
            <v>4.2895999999999997E-2</v>
          </cell>
          <cell r="F336">
            <v>0</v>
          </cell>
          <cell r="G336">
            <v>0</v>
          </cell>
          <cell r="H336">
            <v>0</v>
          </cell>
          <cell r="I336">
            <v>4.2895999999999997E-2</v>
          </cell>
          <cell r="J336">
            <v>0</v>
          </cell>
          <cell r="K336">
            <v>0</v>
          </cell>
          <cell r="L336">
            <v>0</v>
          </cell>
          <cell r="M336">
            <v>100</v>
          </cell>
          <cell r="O336">
            <v>0</v>
          </cell>
          <cell r="Q336">
            <v>0</v>
          </cell>
          <cell r="R336">
            <v>0</v>
          </cell>
          <cell r="S336">
            <v>0</v>
          </cell>
          <cell r="T336">
            <v>0</v>
          </cell>
          <cell r="U336">
            <v>0</v>
          </cell>
          <cell r="V336">
            <v>0</v>
          </cell>
          <cell r="W336">
            <v>0</v>
          </cell>
          <cell r="X336" t="str">
            <v>Not Modelled</v>
          </cell>
          <cell r="Y336" t="str">
            <v>N/A</v>
          </cell>
          <cell r="AA336">
            <v>0</v>
          </cell>
          <cell r="AB336">
            <v>0</v>
          </cell>
          <cell r="AC336">
            <v>0</v>
          </cell>
          <cell r="AD336">
            <v>0</v>
          </cell>
          <cell r="AE336">
            <v>0</v>
          </cell>
          <cell r="AF336">
            <v>0</v>
          </cell>
          <cell r="AG336">
            <v>0</v>
          </cell>
          <cell r="AH336">
            <v>0</v>
          </cell>
          <cell r="AI336">
            <v>4.28960349996E-2</v>
          </cell>
          <cell r="AJ336">
            <v>0</v>
          </cell>
          <cell r="AK336">
            <v>0</v>
          </cell>
          <cell r="AM336">
            <v>0</v>
          </cell>
          <cell r="AN336">
            <v>0</v>
          </cell>
          <cell r="AO336">
            <v>0</v>
          </cell>
          <cell r="AP336">
            <v>0</v>
          </cell>
          <cell r="AQ336">
            <v>0</v>
          </cell>
          <cell r="AR336">
            <v>0</v>
          </cell>
          <cell r="AS336">
            <v>0</v>
          </cell>
          <cell r="AT336">
            <v>0</v>
          </cell>
          <cell r="AU336">
            <v>100.00008159175681</v>
          </cell>
          <cell r="AV336">
            <v>0</v>
          </cell>
          <cell r="AW336">
            <v>0</v>
          </cell>
        </row>
        <row r="337">
          <cell r="A337" t="str">
            <v>115910/VO/2017</v>
          </cell>
          <cell r="B337" t="str">
            <v>Moorsholme Avenue/Chirton Walk</v>
          </cell>
          <cell r="C337" t="str">
            <v>Residential</v>
          </cell>
          <cell r="D337" t="str">
            <v>Land Supply 2018</v>
          </cell>
          <cell r="E337">
            <v>0.29076099999999999</v>
          </cell>
          <cell r="F337">
            <v>0</v>
          </cell>
          <cell r="G337">
            <v>0</v>
          </cell>
          <cell r="H337">
            <v>0</v>
          </cell>
          <cell r="I337">
            <v>0.29076099999999999</v>
          </cell>
          <cell r="J337">
            <v>0</v>
          </cell>
          <cell r="K337">
            <v>0</v>
          </cell>
          <cell r="L337">
            <v>0</v>
          </cell>
          <cell r="M337">
            <v>100</v>
          </cell>
          <cell r="O337">
            <v>2.2479299999999999E-4</v>
          </cell>
          <cell r="Q337">
            <v>0</v>
          </cell>
          <cell r="R337">
            <v>0</v>
          </cell>
          <cell r="S337">
            <v>7.731195036473254E-2</v>
          </cell>
          <cell r="T337">
            <v>0</v>
          </cell>
          <cell r="U337">
            <v>0</v>
          </cell>
          <cell r="V337">
            <v>0</v>
          </cell>
          <cell r="W337">
            <v>0</v>
          </cell>
          <cell r="X337" t="str">
            <v>Not Modelled</v>
          </cell>
          <cell r="Y337" t="str">
            <v>N/A</v>
          </cell>
          <cell r="AA337">
            <v>0</v>
          </cell>
          <cell r="AB337">
            <v>0</v>
          </cell>
          <cell r="AC337">
            <v>0</v>
          </cell>
          <cell r="AD337">
            <v>0</v>
          </cell>
          <cell r="AE337">
            <v>0</v>
          </cell>
          <cell r="AF337">
            <v>0</v>
          </cell>
          <cell r="AG337">
            <v>0</v>
          </cell>
          <cell r="AH337">
            <v>0</v>
          </cell>
          <cell r="AI337">
            <v>0.29076127500100002</v>
          </cell>
          <cell r="AJ337">
            <v>0</v>
          </cell>
          <cell r="AK337">
            <v>0</v>
          </cell>
          <cell r="AM337">
            <v>0</v>
          </cell>
          <cell r="AN337">
            <v>0</v>
          </cell>
          <cell r="AO337">
            <v>0</v>
          </cell>
          <cell r="AP337">
            <v>0</v>
          </cell>
          <cell r="AQ337">
            <v>0</v>
          </cell>
          <cell r="AR337">
            <v>0</v>
          </cell>
          <cell r="AS337">
            <v>0</v>
          </cell>
          <cell r="AT337">
            <v>0</v>
          </cell>
          <cell r="AU337">
            <v>100.00009457974075</v>
          </cell>
          <cell r="AV337">
            <v>0</v>
          </cell>
          <cell r="AW337">
            <v>0</v>
          </cell>
        </row>
        <row r="338">
          <cell r="A338" t="str">
            <v>115919/FO/2017</v>
          </cell>
          <cell r="B338" t="str">
            <v>Land Adjacent To Hulme Hall Road Manchester (Excelsior Mill site)</v>
          </cell>
          <cell r="C338" t="str">
            <v>Residential</v>
          </cell>
          <cell r="D338" t="str">
            <v>Land Supply 2018</v>
          </cell>
          <cell r="E338">
            <v>0.18018700000000001</v>
          </cell>
          <cell r="F338">
            <v>0</v>
          </cell>
          <cell r="G338">
            <v>0</v>
          </cell>
          <cell r="H338">
            <v>6.6690659947799998E-3</v>
          </cell>
          <cell r="I338">
            <v>0.17351793400522</v>
          </cell>
          <cell r="J338">
            <v>0</v>
          </cell>
          <cell r="K338">
            <v>0</v>
          </cell>
          <cell r="L338">
            <v>3.7011915370032242</v>
          </cell>
          <cell r="M338">
            <v>96.29880846299676</v>
          </cell>
          <cell r="O338">
            <v>7.2415800000000001E-3</v>
          </cell>
          <cell r="Q338">
            <v>0</v>
          </cell>
          <cell r="R338">
            <v>0</v>
          </cell>
          <cell r="S338">
            <v>4.0189247836969368</v>
          </cell>
          <cell r="T338">
            <v>0</v>
          </cell>
          <cell r="U338">
            <v>0</v>
          </cell>
          <cell r="V338">
            <v>2.4435840217600001E-2</v>
          </cell>
          <cell r="W338">
            <v>13.561378022609844</v>
          </cell>
          <cell r="X338" t="str">
            <v>Not Modelled</v>
          </cell>
          <cell r="Y338" t="str">
            <v>N/A</v>
          </cell>
          <cell r="AA338">
            <v>0</v>
          </cell>
          <cell r="AB338">
            <v>0</v>
          </cell>
          <cell r="AC338">
            <v>0</v>
          </cell>
          <cell r="AD338">
            <v>0</v>
          </cell>
          <cell r="AE338">
            <v>0</v>
          </cell>
          <cell r="AF338">
            <v>0</v>
          </cell>
          <cell r="AG338">
            <v>0</v>
          </cell>
          <cell r="AH338">
            <v>0</v>
          </cell>
          <cell r="AI338">
            <v>0</v>
          </cell>
          <cell r="AJ338">
            <v>0</v>
          </cell>
          <cell r="AK338">
            <v>0</v>
          </cell>
          <cell r="AM338">
            <v>0</v>
          </cell>
          <cell r="AN338">
            <v>0</v>
          </cell>
          <cell r="AO338">
            <v>0</v>
          </cell>
          <cell r="AP338">
            <v>0</v>
          </cell>
          <cell r="AQ338">
            <v>0</v>
          </cell>
          <cell r="AR338">
            <v>0</v>
          </cell>
          <cell r="AS338">
            <v>0</v>
          </cell>
          <cell r="AT338">
            <v>0</v>
          </cell>
          <cell r="AU338">
            <v>0</v>
          </cell>
          <cell r="AV338">
            <v>0</v>
          </cell>
          <cell r="AW338">
            <v>0</v>
          </cell>
        </row>
        <row r="339">
          <cell r="A339" t="str">
            <v>115923/FO/2017</v>
          </cell>
          <cell r="B339" t="str">
            <v>Former Imperial Public House, Delaunays Road</v>
          </cell>
          <cell r="C339" t="str">
            <v>Residential</v>
          </cell>
          <cell r="D339" t="str">
            <v>Land Supply 2018</v>
          </cell>
          <cell r="E339">
            <v>0.23727000000000001</v>
          </cell>
          <cell r="F339">
            <v>0</v>
          </cell>
          <cell r="G339">
            <v>0</v>
          </cell>
          <cell r="H339">
            <v>7.28934200039E-4</v>
          </cell>
          <cell r="I339">
            <v>0.23654106579996101</v>
          </cell>
          <cell r="J339">
            <v>0</v>
          </cell>
          <cell r="K339">
            <v>0</v>
          </cell>
          <cell r="L339">
            <v>0.30721717875795507</v>
          </cell>
          <cell r="M339">
            <v>99.692782821242048</v>
          </cell>
          <cell r="O339">
            <v>7.9896843942299997E-2</v>
          </cell>
          <cell r="Q339">
            <v>7.9896843942299997E-2</v>
          </cell>
          <cell r="R339">
            <v>3.0562619999999999E-2</v>
          </cell>
          <cell r="S339">
            <v>33.673386413073715</v>
          </cell>
          <cell r="T339">
            <v>33.673386413073715</v>
          </cell>
          <cell r="U339">
            <v>12.880945757997218</v>
          </cell>
          <cell r="V339">
            <v>0.17209882959700001</v>
          </cell>
          <cell r="W339">
            <v>72.532907488093741</v>
          </cell>
          <cell r="X339" t="str">
            <v>Not Modelled</v>
          </cell>
          <cell r="Y339" t="str">
            <v>N/A</v>
          </cell>
          <cell r="AA339">
            <v>0</v>
          </cell>
          <cell r="AB339">
            <v>0</v>
          </cell>
          <cell r="AC339">
            <v>0</v>
          </cell>
          <cell r="AD339">
            <v>0</v>
          </cell>
          <cell r="AE339">
            <v>0</v>
          </cell>
          <cell r="AF339">
            <v>0</v>
          </cell>
          <cell r="AG339">
            <v>0</v>
          </cell>
          <cell r="AH339">
            <v>0</v>
          </cell>
          <cell r="AI339">
            <v>0.23727038000199999</v>
          </cell>
          <cell r="AJ339">
            <v>0</v>
          </cell>
          <cell r="AK339">
            <v>0</v>
          </cell>
          <cell r="AM339">
            <v>0</v>
          </cell>
          <cell r="AN339">
            <v>0</v>
          </cell>
          <cell r="AO339">
            <v>0</v>
          </cell>
          <cell r="AP339">
            <v>0</v>
          </cell>
          <cell r="AQ339">
            <v>0</v>
          </cell>
          <cell r="AR339">
            <v>0</v>
          </cell>
          <cell r="AS339">
            <v>0</v>
          </cell>
          <cell r="AT339">
            <v>0</v>
          </cell>
          <cell r="AU339">
            <v>100.00016015594049</v>
          </cell>
          <cell r="AV339">
            <v>0</v>
          </cell>
          <cell r="AW339">
            <v>0</v>
          </cell>
        </row>
        <row r="340">
          <cell r="A340" t="str">
            <v>115947/FO/2017</v>
          </cell>
          <cell r="B340" t="str">
            <v>Vesta Street</v>
          </cell>
          <cell r="C340" t="str">
            <v>Residential</v>
          </cell>
          <cell r="D340" t="str">
            <v>Land Supply 2018</v>
          </cell>
          <cell r="E340">
            <v>0.50288600000000006</v>
          </cell>
          <cell r="F340">
            <v>2.0890953489599998E-3</v>
          </cell>
          <cell r="G340">
            <v>0</v>
          </cell>
          <cell r="H340">
            <v>0</v>
          </cell>
          <cell r="I340">
            <v>0.5007969046510401</v>
          </cell>
          <cell r="J340">
            <v>0.41542125828915494</v>
          </cell>
          <cell r="K340">
            <v>0</v>
          </cell>
          <cell r="L340">
            <v>0</v>
          </cell>
          <cell r="M340">
            <v>99.584578741710857</v>
          </cell>
          <cell r="O340">
            <v>6.1273279978200003E-6</v>
          </cell>
          <cell r="Q340">
            <v>6.1273279978200003E-6</v>
          </cell>
          <cell r="R340">
            <v>0</v>
          </cell>
          <cell r="S340">
            <v>1.2184328054111666E-3</v>
          </cell>
          <cell r="T340">
            <v>1.2184328054111666E-3</v>
          </cell>
          <cell r="U340">
            <v>0</v>
          </cell>
          <cell r="V340">
            <v>0</v>
          </cell>
          <cell r="W340">
            <v>0</v>
          </cell>
          <cell r="X340" t="str">
            <v>Not Modelled</v>
          </cell>
          <cell r="Y340" t="str">
            <v>N/A</v>
          </cell>
          <cell r="AA340">
            <v>0</v>
          </cell>
          <cell r="AB340">
            <v>0</v>
          </cell>
          <cell r="AC340">
            <v>0</v>
          </cell>
          <cell r="AD340">
            <v>0</v>
          </cell>
          <cell r="AE340">
            <v>0</v>
          </cell>
          <cell r="AF340">
            <v>0</v>
          </cell>
          <cell r="AG340">
            <v>0</v>
          </cell>
          <cell r="AH340">
            <v>0</v>
          </cell>
          <cell r="AI340">
            <v>0.50288625500499995</v>
          </cell>
          <cell r="AJ340">
            <v>0</v>
          </cell>
          <cell r="AK340">
            <v>0</v>
          </cell>
          <cell r="AM340">
            <v>0</v>
          </cell>
          <cell r="AN340">
            <v>0</v>
          </cell>
          <cell r="AO340">
            <v>0</v>
          </cell>
          <cell r="AP340">
            <v>0</v>
          </cell>
          <cell r="AQ340">
            <v>0</v>
          </cell>
          <cell r="AR340">
            <v>0</v>
          </cell>
          <cell r="AS340">
            <v>0</v>
          </cell>
          <cell r="AT340">
            <v>0</v>
          </cell>
          <cell r="AU340">
            <v>100.00005070831159</v>
          </cell>
          <cell r="AV340">
            <v>0</v>
          </cell>
          <cell r="AW340">
            <v>0</v>
          </cell>
        </row>
        <row r="341">
          <cell r="A341" t="str">
            <v>115969/FO/2017</v>
          </cell>
          <cell r="B341" t="str">
            <v>1-5  Plymouth Grove_x000D_Ardwick_x000D_Manchester_x000D_M13 9PZ</v>
          </cell>
          <cell r="C341" t="str">
            <v>Residential</v>
          </cell>
          <cell r="D341" t="str">
            <v>Land Supply 2018</v>
          </cell>
          <cell r="E341">
            <v>9.77267E-2</v>
          </cell>
          <cell r="F341">
            <v>0</v>
          </cell>
          <cell r="G341">
            <v>0</v>
          </cell>
          <cell r="H341">
            <v>0</v>
          </cell>
          <cell r="I341">
            <v>9.77267E-2</v>
          </cell>
          <cell r="J341">
            <v>0</v>
          </cell>
          <cell r="K341">
            <v>0</v>
          </cell>
          <cell r="L341">
            <v>0</v>
          </cell>
          <cell r="M341">
            <v>100</v>
          </cell>
          <cell r="O341">
            <v>0</v>
          </cell>
          <cell r="Q341">
            <v>0</v>
          </cell>
          <cell r="R341">
            <v>0</v>
          </cell>
          <cell r="S341">
            <v>0</v>
          </cell>
          <cell r="T341">
            <v>0</v>
          </cell>
          <cell r="U341">
            <v>0</v>
          </cell>
          <cell r="V341">
            <v>4.5790987252299997E-4</v>
          </cell>
          <cell r="W341">
            <v>0.46856168531527204</v>
          </cell>
          <cell r="X341" t="str">
            <v>Not Modelled</v>
          </cell>
          <cell r="Y341" t="str">
            <v>N/A</v>
          </cell>
          <cell r="AA341">
            <v>0</v>
          </cell>
          <cell r="AB341">
            <v>0</v>
          </cell>
          <cell r="AC341">
            <v>0</v>
          </cell>
          <cell r="AD341">
            <v>0</v>
          </cell>
          <cell r="AE341">
            <v>0</v>
          </cell>
          <cell r="AF341">
            <v>0</v>
          </cell>
          <cell r="AG341">
            <v>0</v>
          </cell>
          <cell r="AH341">
            <v>0</v>
          </cell>
          <cell r="AI341">
            <v>0</v>
          </cell>
          <cell r="AJ341">
            <v>0</v>
          </cell>
          <cell r="AK341">
            <v>0</v>
          </cell>
          <cell r="AM341">
            <v>0</v>
          </cell>
          <cell r="AN341">
            <v>0</v>
          </cell>
          <cell r="AO341">
            <v>0</v>
          </cell>
          <cell r="AP341">
            <v>0</v>
          </cell>
          <cell r="AQ341">
            <v>0</v>
          </cell>
          <cell r="AR341">
            <v>0</v>
          </cell>
          <cell r="AS341">
            <v>0</v>
          </cell>
          <cell r="AT341">
            <v>0</v>
          </cell>
          <cell r="AU341">
            <v>0</v>
          </cell>
          <cell r="AV341">
            <v>0</v>
          </cell>
          <cell r="AW341">
            <v>0</v>
          </cell>
        </row>
        <row r="342">
          <cell r="A342" t="str">
            <v>115979/FO/2017</v>
          </cell>
          <cell r="B342" t="str">
            <v>Grampian House 144-146 Deansgate Manchester M3 3EE</v>
          </cell>
          <cell r="C342" t="str">
            <v>Offices</v>
          </cell>
          <cell r="D342" t="str">
            <v>Land Supply 2018</v>
          </cell>
          <cell r="E342">
            <v>4.9069500000000002E-2</v>
          </cell>
          <cell r="F342">
            <v>0</v>
          </cell>
          <cell r="G342">
            <v>0</v>
          </cell>
          <cell r="H342">
            <v>0</v>
          </cell>
          <cell r="I342">
            <v>4.9069500000000002E-2</v>
          </cell>
          <cell r="J342">
            <v>0</v>
          </cell>
          <cell r="K342">
            <v>0</v>
          </cell>
          <cell r="L342">
            <v>0</v>
          </cell>
          <cell r="M342">
            <v>100</v>
          </cell>
          <cell r="O342">
            <v>0</v>
          </cell>
          <cell r="Q342">
            <v>0</v>
          </cell>
          <cell r="R342">
            <v>0</v>
          </cell>
          <cell r="S342">
            <v>0</v>
          </cell>
          <cell r="T342">
            <v>0</v>
          </cell>
          <cell r="U342">
            <v>0</v>
          </cell>
          <cell r="V342">
            <v>0</v>
          </cell>
          <cell r="W342">
            <v>0</v>
          </cell>
          <cell r="X342" t="str">
            <v>Not Modelled</v>
          </cell>
          <cell r="Y342" t="str">
            <v>N/A</v>
          </cell>
          <cell r="AA342">
            <v>0</v>
          </cell>
          <cell r="AB342">
            <v>0</v>
          </cell>
          <cell r="AC342">
            <v>0</v>
          </cell>
          <cell r="AD342">
            <v>0</v>
          </cell>
          <cell r="AE342">
            <v>0</v>
          </cell>
          <cell r="AF342">
            <v>0</v>
          </cell>
          <cell r="AG342">
            <v>0</v>
          </cell>
          <cell r="AH342">
            <v>0</v>
          </cell>
          <cell r="AI342">
            <v>0</v>
          </cell>
          <cell r="AJ342">
            <v>0</v>
          </cell>
          <cell r="AK342">
            <v>0</v>
          </cell>
          <cell r="AM342">
            <v>0</v>
          </cell>
          <cell r="AN342">
            <v>0</v>
          </cell>
          <cell r="AO342">
            <v>0</v>
          </cell>
          <cell r="AP342">
            <v>0</v>
          </cell>
          <cell r="AQ342">
            <v>0</v>
          </cell>
          <cell r="AR342">
            <v>0</v>
          </cell>
          <cell r="AS342">
            <v>0</v>
          </cell>
          <cell r="AT342">
            <v>0</v>
          </cell>
          <cell r="AU342">
            <v>0</v>
          </cell>
          <cell r="AV342">
            <v>0</v>
          </cell>
          <cell r="AW342">
            <v>0</v>
          </cell>
        </row>
        <row r="343">
          <cell r="A343" t="str">
            <v>116057/FO/2017</v>
          </cell>
          <cell r="B343" t="str">
            <v>122 Palatine Road</v>
          </cell>
          <cell r="C343" t="str">
            <v>Residential</v>
          </cell>
          <cell r="D343" t="str">
            <v>Land Supply 2018</v>
          </cell>
          <cell r="E343">
            <v>9.1329400000000005E-2</v>
          </cell>
          <cell r="F343">
            <v>0</v>
          </cell>
          <cell r="G343">
            <v>0</v>
          </cell>
          <cell r="H343">
            <v>0</v>
          </cell>
          <cell r="I343">
            <v>9.1329400000000005E-2</v>
          </cell>
          <cell r="J343">
            <v>0</v>
          </cell>
          <cell r="K343">
            <v>0</v>
          </cell>
          <cell r="L343">
            <v>0</v>
          </cell>
          <cell r="M343">
            <v>100</v>
          </cell>
          <cell r="O343">
            <v>4.4313099999999999E-3</v>
          </cell>
          <cell r="Q343">
            <v>0</v>
          </cell>
          <cell r="R343">
            <v>0</v>
          </cell>
          <cell r="S343">
            <v>4.8520082251717405</v>
          </cell>
          <cell r="T343">
            <v>0</v>
          </cell>
          <cell r="U343">
            <v>0</v>
          </cell>
          <cell r="V343">
            <v>0</v>
          </cell>
          <cell r="W343">
            <v>0</v>
          </cell>
          <cell r="X343" t="str">
            <v>Not Modelled</v>
          </cell>
          <cell r="Y343" t="str">
            <v>N/A</v>
          </cell>
          <cell r="AA343">
            <v>0</v>
          </cell>
          <cell r="AB343">
            <v>0</v>
          </cell>
          <cell r="AC343">
            <v>0</v>
          </cell>
          <cell r="AD343">
            <v>0</v>
          </cell>
          <cell r="AE343">
            <v>0</v>
          </cell>
          <cell r="AF343">
            <v>0</v>
          </cell>
          <cell r="AG343">
            <v>0</v>
          </cell>
          <cell r="AH343">
            <v>0</v>
          </cell>
          <cell r="AI343">
            <v>0</v>
          </cell>
          <cell r="AJ343">
            <v>0</v>
          </cell>
          <cell r="AK343">
            <v>0</v>
          </cell>
          <cell r="AM343">
            <v>0</v>
          </cell>
          <cell r="AN343">
            <v>0</v>
          </cell>
          <cell r="AO343">
            <v>0</v>
          </cell>
          <cell r="AP343">
            <v>0</v>
          </cell>
          <cell r="AQ343">
            <v>0</v>
          </cell>
          <cell r="AR343">
            <v>0</v>
          </cell>
          <cell r="AS343">
            <v>0</v>
          </cell>
          <cell r="AT343">
            <v>0</v>
          </cell>
          <cell r="AU343">
            <v>0</v>
          </cell>
          <cell r="AV343">
            <v>0</v>
          </cell>
          <cell r="AW343">
            <v>0</v>
          </cell>
        </row>
        <row r="344">
          <cell r="A344" t="str">
            <v>116099/FO/2017</v>
          </cell>
          <cell r="B344" t="str">
            <v>London Road Fire Station 50 London Road Manchester M1 2PH</v>
          </cell>
          <cell r="C344" t="str">
            <v>Offices</v>
          </cell>
          <cell r="D344" t="str">
            <v>Land Supply 2018</v>
          </cell>
          <cell r="E344">
            <v>0.58439399999999997</v>
          </cell>
          <cell r="F344">
            <v>0</v>
          </cell>
          <cell r="G344">
            <v>0</v>
          </cell>
          <cell r="H344">
            <v>0</v>
          </cell>
          <cell r="I344">
            <v>0.58439399999999997</v>
          </cell>
          <cell r="J344">
            <v>0</v>
          </cell>
          <cell r="K344">
            <v>0</v>
          </cell>
          <cell r="L344">
            <v>0</v>
          </cell>
          <cell r="M344">
            <v>100</v>
          </cell>
          <cell r="O344">
            <v>5.6400579801703994E-2</v>
          </cell>
          <cell r="Q344">
            <v>2.6530798017040001E-3</v>
          </cell>
          <cell r="R344">
            <v>4.1400733253399999E-4</v>
          </cell>
          <cell r="S344">
            <v>9.6511223252983438</v>
          </cell>
          <cell r="T344">
            <v>0.45398820003353907</v>
          </cell>
          <cell r="U344">
            <v>7.0843871178348852E-2</v>
          </cell>
          <cell r="V344">
            <v>0</v>
          </cell>
          <cell r="W344">
            <v>0</v>
          </cell>
          <cell r="X344" t="str">
            <v>Not Modelled</v>
          </cell>
          <cell r="Y344" t="str">
            <v>N/A</v>
          </cell>
          <cell r="AA344">
            <v>0</v>
          </cell>
          <cell r="AB344">
            <v>0</v>
          </cell>
          <cell r="AC344">
            <v>0</v>
          </cell>
          <cell r="AD344">
            <v>0</v>
          </cell>
          <cell r="AE344">
            <v>0</v>
          </cell>
          <cell r="AF344">
            <v>0</v>
          </cell>
          <cell r="AG344">
            <v>0</v>
          </cell>
          <cell r="AH344">
            <v>0</v>
          </cell>
          <cell r="AI344">
            <v>0.58439415000299999</v>
          </cell>
          <cell r="AJ344">
            <v>0</v>
          </cell>
          <cell r="AK344">
            <v>0</v>
          </cell>
          <cell r="AM344">
            <v>0</v>
          </cell>
          <cell r="AN344">
            <v>0</v>
          </cell>
          <cell r="AO344">
            <v>0</v>
          </cell>
          <cell r="AP344">
            <v>0</v>
          </cell>
          <cell r="AQ344">
            <v>0</v>
          </cell>
          <cell r="AR344">
            <v>0</v>
          </cell>
          <cell r="AS344">
            <v>0</v>
          </cell>
          <cell r="AT344">
            <v>0</v>
          </cell>
          <cell r="AU344">
            <v>100.00002566812802</v>
          </cell>
          <cell r="AV344">
            <v>0</v>
          </cell>
          <cell r="AW344">
            <v>0</v>
          </cell>
        </row>
        <row r="345">
          <cell r="A345" t="str">
            <v>116099/FO/2017</v>
          </cell>
          <cell r="B345" t="str">
            <v>London Road Fire Station 50 London Road</v>
          </cell>
          <cell r="C345" t="str">
            <v>Residential</v>
          </cell>
          <cell r="D345" t="str">
            <v>Land Supply 2018</v>
          </cell>
          <cell r="E345">
            <v>0.58439399999999997</v>
          </cell>
          <cell r="F345">
            <v>0</v>
          </cell>
          <cell r="G345">
            <v>0</v>
          </cell>
          <cell r="H345">
            <v>0</v>
          </cell>
          <cell r="I345">
            <v>0.58439399999999997</v>
          </cell>
          <cell r="J345">
            <v>0</v>
          </cell>
          <cell r="K345">
            <v>0</v>
          </cell>
          <cell r="L345">
            <v>0</v>
          </cell>
          <cell r="M345">
            <v>100</v>
          </cell>
          <cell r="O345">
            <v>5.6400579801703994E-2</v>
          </cell>
          <cell r="Q345">
            <v>2.6530798017040001E-3</v>
          </cell>
          <cell r="R345">
            <v>4.1400733253399999E-4</v>
          </cell>
          <cell r="S345">
            <v>9.6511223252983438</v>
          </cell>
          <cell r="T345">
            <v>0.45398820003353907</v>
          </cell>
          <cell r="U345">
            <v>7.0843871178348852E-2</v>
          </cell>
          <cell r="V345">
            <v>0</v>
          </cell>
          <cell r="W345">
            <v>0</v>
          </cell>
          <cell r="X345" t="str">
            <v>Not Modelled</v>
          </cell>
          <cell r="Y345" t="str">
            <v>N/A</v>
          </cell>
          <cell r="AA345">
            <v>0</v>
          </cell>
          <cell r="AB345">
            <v>0</v>
          </cell>
          <cell r="AC345">
            <v>0</v>
          </cell>
          <cell r="AD345">
            <v>0</v>
          </cell>
          <cell r="AE345">
            <v>0</v>
          </cell>
          <cell r="AF345">
            <v>0</v>
          </cell>
          <cell r="AG345">
            <v>0</v>
          </cell>
          <cell r="AH345">
            <v>0</v>
          </cell>
          <cell r="AI345">
            <v>0.58439415000299999</v>
          </cell>
          <cell r="AJ345">
            <v>0</v>
          </cell>
          <cell r="AK345">
            <v>0</v>
          </cell>
          <cell r="AM345">
            <v>0</v>
          </cell>
          <cell r="AN345">
            <v>0</v>
          </cell>
          <cell r="AO345">
            <v>0</v>
          </cell>
          <cell r="AP345">
            <v>0</v>
          </cell>
          <cell r="AQ345">
            <v>0</v>
          </cell>
          <cell r="AR345">
            <v>0</v>
          </cell>
          <cell r="AS345">
            <v>0</v>
          </cell>
          <cell r="AT345">
            <v>0</v>
          </cell>
          <cell r="AU345">
            <v>100.00002566812802</v>
          </cell>
          <cell r="AV345">
            <v>0</v>
          </cell>
          <cell r="AW345">
            <v>0</v>
          </cell>
        </row>
        <row r="346">
          <cell r="A346" t="str">
            <v>116113/FO/2017</v>
          </cell>
          <cell r="B346" t="str">
            <v>165 Kingsbrook Road</v>
          </cell>
          <cell r="C346" t="str">
            <v>Residential</v>
          </cell>
          <cell r="D346" t="str">
            <v>Land Supply 2018</v>
          </cell>
          <cell r="E346">
            <v>0.195627</v>
          </cell>
          <cell r="F346">
            <v>0</v>
          </cell>
          <cell r="G346">
            <v>0</v>
          </cell>
          <cell r="H346">
            <v>0</v>
          </cell>
          <cell r="I346">
            <v>0.195627</v>
          </cell>
          <cell r="J346">
            <v>0</v>
          </cell>
          <cell r="K346">
            <v>0</v>
          </cell>
          <cell r="L346">
            <v>0</v>
          </cell>
          <cell r="M346">
            <v>100</v>
          </cell>
          <cell r="O346">
            <v>3.4118899999999999E-3</v>
          </cell>
          <cell r="Q346">
            <v>0</v>
          </cell>
          <cell r="R346">
            <v>0</v>
          </cell>
          <cell r="S346">
            <v>1.744079293758019</v>
          </cell>
          <cell r="T346">
            <v>0</v>
          </cell>
          <cell r="U346">
            <v>0</v>
          </cell>
          <cell r="V346">
            <v>0</v>
          </cell>
          <cell r="W346">
            <v>0</v>
          </cell>
          <cell r="X346" t="str">
            <v>Not Modelled</v>
          </cell>
          <cell r="Y346" t="str">
            <v>N/A</v>
          </cell>
          <cell r="AA346">
            <v>0</v>
          </cell>
          <cell r="AB346">
            <v>0</v>
          </cell>
          <cell r="AC346">
            <v>0</v>
          </cell>
          <cell r="AD346">
            <v>0</v>
          </cell>
          <cell r="AE346">
            <v>0</v>
          </cell>
          <cell r="AF346">
            <v>0</v>
          </cell>
          <cell r="AG346">
            <v>0</v>
          </cell>
          <cell r="AH346">
            <v>0</v>
          </cell>
          <cell r="AI346">
            <v>0</v>
          </cell>
          <cell r="AJ346">
            <v>0</v>
          </cell>
          <cell r="AK346">
            <v>0</v>
          </cell>
          <cell r="AM346">
            <v>0</v>
          </cell>
          <cell r="AN346">
            <v>0</v>
          </cell>
          <cell r="AO346">
            <v>0</v>
          </cell>
          <cell r="AP346">
            <v>0</v>
          </cell>
          <cell r="AQ346">
            <v>0</v>
          </cell>
          <cell r="AR346">
            <v>0</v>
          </cell>
          <cell r="AS346">
            <v>0</v>
          </cell>
          <cell r="AT346">
            <v>0</v>
          </cell>
          <cell r="AU346">
            <v>0</v>
          </cell>
          <cell r="AV346">
            <v>0</v>
          </cell>
          <cell r="AW346">
            <v>0</v>
          </cell>
        </row>
        <row r="347">
          <cell r="A347" t="str">
            <v>116134/FO/2017</v>
          </cell>
          <cell r="B347" t="str">
            <v>Land Adjacent To 17 Hawkeshead Road</v>
          </cell>
          <cell r="C347" t="str">
            <v>Residential</v>
          </cell>
          <cell r="D347" t="str">
            <v>Land Supply 2018</v>
          </cell>
          <cell r="E347">
            <v>2.87291E-2</v>
          </cell>
          <cell r="F347">
            <v>0</v>
          </cell>
          <cell r="G347">
            <v>0</v>
          </cell>
          <cell r="H347">
            <v>0</v>
          </cell>
          <cell r="I347">
            <v>2.87291E-2</v>
          </cell>
          <cell r="J347">
            <v>0</v>
          </cell>
          <cell r="K347">
            <v>0</v>
          </cell>
          <cell r="L347">
            <v>0</v>
          </cell>
          <cell r="M347">
            <v>100</v>
          </cell>
          <cell r="O347">
            <v>0</v>
          </cell>
          <cell r="Q347">
            <v>0</v>
          </cell>
          <cell r="R347">
            <v>0</v>
          </cell>
          <cell r="S347">
            <v>0</v>
          </cell>
          <cell r="T347">
            <v>0</v>
          </cell>
          <cell r="U347">
            <v>0</v>
          </cell>
          <cell r="V347">
            <v>0</v>
          </cell>
          <cell r="W347">
            <v>0</v>
          </cell>
          <cell r="X347" t="str">
            <v>Not Modelled</v>
          </cell>
          <cell r="Y347" t="str">
            <v>N/A</v>
          </cell>
          <cell r="AA347">
            <v>0</v>
          </cell>
          <cell r="AB347">
            <v>0</v>
          </cell>
          <cell r="AC347">
            <v>0</v>
          </cell>
          <cell r="AD347">
            <v>0</v>
          </cell>
          <cell r="AE347">
            <v>0</v>
          </cell>
          <cell r="AF347">
            <v>0</v>
          </cell>
          <cell r="AG347">
            <v>0</v>
          </cell>
          <cell r="AH347">
            <v>0</v>
          </cell>
          <cell r="AI347">
            <v>2.87291449984E-2</v>
          </cell>
          <cell r="AJ347">
            <v>0</v>
          </cell>
          <cell r="AK347">
            <v>0</v>
          </cell>
          <cell r="AM347">
            <v>0</v>
          </cell>
          <cell r="AN347">
            <v>0</v>
          </cell>
          <cell r="AO347">
            <v>0</v>
          </cell>
          <cell r="AP347">
            <v>0</v>
          </cell>
          <cell r="AQ347">
            <v>0</v>
          </cell>
          <cell r="AR347">
            <v>0</v>
          </cell>
          <cell r="AS347">
            <v>0</v>
          </cell>
          <cell r="AT347">
            <v>0</v>
          </cell>
          <cell r="AU347">
            <v>100.00015663003714</v>
          </cell>
          <cell r="AV347">
            <v>0</v>
          </cell>
          <cell r="AW347">
            <v>0</v>
          </cell>
        </row>
        <row r="348">
          <cell r="A348" t="str">
            <v>116137/FO/2017</v>
          </cell>
          <cell r="B348" t="str">
            <v>28 Brunswick Road</v>
          </cell>
          <cell r="C348" t="str">
            <v>Residential</v>
          </cell>
          <cell r="D348" t="str">
            <v>Land Supply 2018</v>
          </cell>
          <cell r="E348">
            <v>0.137932</v>
          </cell>
          <cell r="F348">
            <v>0</v>
          </cell>
          <cell r="G348">
            <v>0</v>
          </cell>
          <cell r="H348">
            <v>0</v>
          </cell>
          <cell r="I348">
            <v>0.137932</v>
          </cell>
          <cell r="J348">
            <v>0</v>
          </cell>
          <cell r="K348">
            <v>0</v>
          </cell>
          <cell r="L348">
            <v>0</v>
          </cell>
          <cell r="M348">
            <v>100</v>
          </cell>
          <cell r="O348">
            <v>0</v>
          </cell>
          <cell r="Q348">
            <v>0</v>
          </cell>
          <cell r="R348">
            <v>0</v>
          </cell>
          <cell r="S348">
            <v>0</v>
          </cell>
          <cell r="T348">
            <v>0</v>
          </cell>
          <cell r="U348">
            <v>0</v>
          </cell>
          <cell r="V348">
            <v>0</v>
          </cell>
          <cell r="W348">
            <v>0</v>
          </cell>
          <cell r="X348" t="str">
            <v>Not Modelled</v>
          </cell>
          <cell r="Y348" t="str">
            <v>N/A</v>
          </cell>
          <cell r="AA348">
            <v>0</v>
          </cell>
          <cell r="AB348">
            <v>0</v>
          </cell>
          <cell r="AC348">
            <v>0</v>
          </cell>
          <cell r="AD348">
            <v>0</v>
          </cell>
          <cell r="AE348">
            <v>0</v>
          </cell>
          <cell r="AF348">
            <v>0</v>
          </cell>
          <cell r="AG348">
            <v>0</v>
          </cell>
          <cell r="AH348">
            <v>0</v>
          </cell>
          <cell r="AI348">
            <v>0</v>
          </cell>
          <cell r="AJ348">
            <v>0</v>
          </cell>
          <cell r="AK348">
            <v>0</v>
          </cell>
          <cell r="AM348">
            <v>0</v>
          </cell>
          <cell r="AN348">
            <v>0</v>
          </cell>
          <cell r="AO348">
            <v>0</v>
          </cell>
          <cell r="AP348">
            <v>0</v>
          </cell>
          <cell r="AQ348">
            <v>0</v>
          </cell>
          <cell r="AR348">
            <v>0</v>
          </cell>
          <cell r="AS348">
            <v>0</v>
          </cell>
          <cell r="AT348">
            <v>0</v>
          </cell>
          <cell r="AU348">
            <v>0</v>
          </cell>
          <cell r="AV348">
            <v>0</v>
          </cell>
          <cell r="AW348">
            <v>0</v>
          </cell>
        </row>
        <row r="349">
          <cell r="A349" t="str">
            <v>116138/FO/2017</v>
          </cell>
          <cell r="B349" t="str">
            <v>Land Bounded By Hawkeshead Road/Lecester Road</v>
          </cell>
          <cell r="C349" t="str">
            <v>Residential</v>
          </cell>
          <cell r="D349" t="str">
            <v>Land Supply 2018</v>
          </cell>
          <cell r="E349">
            <v>0.125836</v>
          </cell>
          <cell r="F349">
            <v>0</v>
          </cell>
          <cell r="G349">
            <v>0</v>
          </cell>
          <cell r="H349">
            <v>0</v>
          </cell>
          <cell r="I349">
            <v>0.125836</v>
          </cell>
          <cell r="J349">
            <v>0</v>
          </cell>
          <cell r="K349">
            <v>0</v>
          </cell>
          <cell r="L349">
            <v>0</v>
          </cell>
          <cell r="M349">
            <v>100</v>
          </cell>
          <cell r="O349">
            <v>0</v>
          </cell>
          <cell r="Q349">
            <v>0</v>
          </cell>
          <cell r="R349">
            <v>0</v>
          </cell>
          <cell r="S349">
            <v>0</v>
          </cell>
          <cell r="T349">
            <v>0</v>
          </cell>
          <cell r="U349">
            <v>0</v>
          </cell>
          <cell r="V349">
            <v>0</v>
          </cell>
          <cell r="W349">
            <v>0</v>
          </cell>
          <cell r="X349" t="str">
            <v>Not Modelled</v>
          </cell>
          <cell r="Y349" t="str">
            <v>N/A</v>
          </cell>
          <cell r="AA349">
            <v>0</v>
          </cell>
          <cell r="AB349">
            <v>0</v>
          </cell>
          <cell r="AC349">
            <v>0</v>
          </cell>
          <cell r="AD349">
            <v>0</v>
          </cell>
          <cell r="AE349">
            <v>0</v>
          </cell>
          <cell r="AF349">
            <v>0</v>
          </cell>
          <cell r="AG349">
            <v>0</v>
          </cell>
          <cell r="AH349">
            <v>0</v>
          </cell>
          <cell r="AI349">
            <v>0.12583632499700001</v>
          </cell>
          <cell r="AJ349">
            <v>0</v>
          </cell>
          <cell r="AK349">
            <v>0</v>
          </cell>
          <cell r="AM349">
            <v>0</v>
          </cell>
          <cell r="AN349">
            <v>0</v>
          </cell>
          <cell r="AO349">
            <v>0</v>
          </cell>
          <cell r="AP349">
            <v>0</v>
          </cell>
          <cell r="AQ349">
            <v>0</v>
          </cell>
          <cell r="AR349">
            <v>0</v>
          </cell>
          <cell r="AS349">
            <v>0</v>
          </cell>
          <cell r="AT349">
            <v>0</v>
          </cell>
          <cell r="AU349">
            <v>100.00025827028831</v>
          </cell>
          <cell r="AV349">
            <v>0</v>
          </cell>
          <cell r="AW349">
            <v>0</v>
          </cell>
        </row>
        <row r="350">
          <cell r="A350" t="str">
            <v>116139/FO/2017</v>
          </cell>
          <cell r="B350" t="str">
            <v>Land Adjacent To 46 Lecester Road</v>
          </cell>
          <cell r="C350" t="str">
            <v>Residential</v>
          </cell>
          <cell r="D350" t="str">
            <v>Land Supply 2018</v>
          </cell>
          <cell r="E350">
            <v>0.130492</v>
          </cell>
          <cell r="F350">
            <v>0</v>
          </cell>
          <cell r="G350">
            <v>0</v>
          </cell>
          <cell r="H350">
            <v>0</v>
          </cell>
          <cell r="I350">
            <v>0.130492</v>
          </cell>
          <cell r="J350">
            <v>0</v>
          </cell>
          <cell r="K350">
            <v>0</v>
          </cell>
          <cell r="L350">
            <v>0</v>
          </cell>
          <cell r="M350">
            <v>100</v>
          </cell>
          <cell r="O350">
            <v>0</v>
          </cell>
          <cell r="Q350">
            <v>0</v>
          </cell>
          <cell r="R350">
            <v>0</v>
          </cell>
          <cell r="S350">
            <v>0</v>
          </cell>
          <cell r="T350">
            <v>0</v>
          </cell>
          <cell r="U350">
            <v>0</v>
          </cell>
          <cell r="V350">
            <v>0</v>
          </cell>
          <cell r="W350">
            <v>0</v>
          </cell>
          <cell r="X350" t="str">
            <v>Not Modelled</v>
          </cell>
          <cell r="Y350" t="str">
            <v>N/A</v>
          </cell>
          <cell r="AA350">
            <v>0</v>
          </cell>
          <cell r="AB350">
            <v>0</v>
          </cell>
          <cell r="AC350">
            <v>0</v>
          </cell>
          <cell r="AD350">
            <v>0</v>
          </cell>
          <cell r="AE350">
            <v>0</v>
          </cell>
          <cell r="AF350">
            <v>0</v>
          </cell>
          <cell r="AG350">
            <v>0</v>
          </cell>
          <cell r="AH350">
            <v>0</v>
          </cell>
          <cell r="AI350">
            <v>0.13049214000199999</v>
          </cell>
          <cell r="AJ350">
            <v>0</v>
          </cell>
          <cell r="AK350">
            <v>0</v>
          </cell>
          <cell r="AM350">
            <v>0</v>
          </cell>
          <cell r="AN350">
            <v>0</v>
          </cell>
          <cell r="AO350">
            <v>0</v>
          </cell>
          <cell r="AP350">
            <v>0</v>
          </cell>
          <cell r="AQ350">
            <v>0</v>
          </cell>
          <cell r="AR350">
            <v>0</v>
          </cell>
          <cell r="AS350">
            <v>0</v>
          </cell>
          <cell r="AT350">
            <v>0</v>
          </cell>
          <cell r="AU350">
            <v>100.00010728780309</v>
          </cell>
          <cell r="AV350">
            <v>0</v>
          </cell>
          <cell r="AW350">
            <v>0</v>
          </cell>
        </row>
        <row r="351">
          <cell r="A351" t="str">
            <v>116140/FO/2017</v>
          </cell>
          <cell r="B351" t="str">
            <v>Land Bounded By Eckford Street, Bunyard Street, Queens Road And Rowood Avenue</v>
          </cell>
          <cell r="C351" t="str">
            <v>Residential</v>
          </cell>
          <cell r="D351" t="str">
            <v>Land Supply 2018</v>
          </cell>
          <cell r="E351">
            <v>0.32201000000000002</v>
          </cell>
          <cell r="F351">
            <v>0</v>
          </cell>
          <cell r="G351">
            <v>0</v>
          </cell>
          <cell r="H351">
            <v>0</v>
          </cell>
          <cell r="I351">
            <v>0.32201000000000002</v>
          </cell>
          <cell r="J351">
            <v>0</v>
          </cell>
          <cell r="K351">
            <v>0</v>
          </cell>
          <cell r="L351">
            <v>0</v>
          </cell>
          <cell r="M351">
            <v>100</v>
          </cell>
          <cell r="O351">
            <v>0</v>
          </cell>
          <cell r="Q351">
            <v>0</v>
          </cell>
          <cell r="R351">
            <v>0</v>
          </cell>
          <cell r="S351">
            <v>0</v>
          </cell>
          <cell r="T351">
            <v>0</v>
          </cell>
          <cell r="U351">
            <v>0</v>
          </cell>
          <cell r="V351">
            <v>0</v>
          </cell>
          <cell r="W351">
            <v>0</v>
          </cell>
          <cell r="X351" t="str">
            <v>Not Modelled</v>
          </cell>
          <cell r="Y351" t="str">
            <v>N/A</v>
          </cell>
          <cell r="AA351">
            <v>0</v>
          </cell>
          <cell r="AB351">
            <v>0</v>
          </cell>
          <cell r="AC351">
            <v>0</v>
          </cell>
          <cell r="AD351">
            <v>0</v>
          </cell>
          <cell r="AE351">
            <v>0</v>
          </cell>
          <cell r="AF351">
            <v>0</v>
          </cell>
          <cell r="AG351">
            <v>0</v>
          </cell>
          <cell r="AH351">
            <v>0</v>
          </cell>
          <cell r="AI351">
            <v>0.32201004999999999</v>
          </cell>
          <cell r="AJ351">
            <v>0</v>
          </cell>
          <cell r="AK351">
            <v>0</v>
          </cell>
          <cell r="AM351">
            <v>0</v>
          </cell>
          <cell r="AN351">
            <v>0</v>
          </cell>
          <cell r="AO351">
            <v>0</v>
          </cell>
          <cell r="AP351">
            <v>0</v>
          </cell>
          <cell r="AQ351">
            <v>0</v>
          </cell>
          <cell r="AR351">
            <v>0</v>
          </cell>
          <cell r="AS351">
            <v>0</v>
          </cell>
          <cell r="AT351">
            <v>0</v>
          </cell>
          <cell r="AU351">
            <v>100.00001552746809</v>
          </cell>
          <cell r="AV351">
            <v>0</v>
          </cell>
          <cell r="AW351">
            <v>0</v>
          </cell>
        </row>
        <row r="352">
          <cell r="A352" t="str">
            <v>116141/FO/2017</v>
          </cell>
          <cell r="B352" t="str">
            <v>Land At Eckford Street Manchester</v>
          </cell>
          <cell r="C352" t="str">
            <v>Residential</v>
          </cell>
          <cell r="D352" t="str">
            <v>Land Supply 2018</v>
          </cell>
          <cell r="E352">
            <v>0.131388</v>
          </cell>
          <cell r="F352">
            <v>0</v>
          </cell>
          <cell r="G352">
            <v>0</v>
          </cell>
          <cell r="H352">
            <v>0</v>
          </cell>
          <cell r="I352">
            <v>0.131388</v>
          </cell>
          <cell r="J352">
            <v>0</v>
          </cell>
          <cell r="K352">
            <v>0</v>
          </cell>
          <cell r="L352">
            <v>0</v>
          </cell>
          <cell r="M352">
            <v>100</v>
          </cell>
          <cell r="O352">
            <v>0</v>
          </cell>
          <cell r="Q352">
            <v>0</v>
          </cell>
          <cell r="R352">
            <v>0</v>
          </cell>
          <cell r="S352">
            <v>0</v>
          </cell>
          <cell r="T352">
            <v>0</v>
          </cell>
          <cell r="U352">
            <v>0</v>
          </cell>
          <cell r="V352">
            <v>0</v>
          </cell>
          <cell r="W352">
            <v>0</v>
          </cell>
          <cell r="X352" t="str">
            <v>Not Modelled</v>
          </cell>
          <cell r="Y352" t="str">
            <v>N/A</v>
          </cell>
          <cell r="AA352">
            <v>0</v>
          </cell>
          <cell r="AB352">
            <v>0</v>
          </cell>
          <cell r="AC352">
            <v>0</v>
          </cell>
          <cell r="AD352">
            <v>0</v>
          </cell>
          <cell r="AE352">
            <v>0</v>
          </cell>
          <cell r="AF352">
            <v>0</v>
          </cell>
          <cell r="AG352">
            <v>0</v>
          </cell>
          <cell r="AH352">
            <v>0</v>
          </cell>
          <cell r="AI352">
            <v>0.13138785000299999</v>
          </cell>
          <cell r="AJ352">
            <v>0</v>
          </cell>
          <cell r="AK352">
            <v>0</v>
          </cell>
          <cell r="AM352">
            <v>0</v>
          </cell>
          <cell r="AN352">
            <v>0</v>
          </cell>
          <cell r="AO352">
            <v>0</v>
          </cell>
          <cell r="AP352">
            <v>0</v>
          </cell>
          <cell r="AQ352">
            <v>0</v>
          </cell>
          <cell r="AR352">
            <v>0</v>
          </cell>
          <cell r="AS352">
            <v>0</v>
          </cell>
          <cell r="AT352">
            <v>0</v>
          </cell>
          <cell r="AU352">
            <v>99.999885836606069</v>
          </cell>
          <cell r="AV352">
            <v>0</v>
          </cell>
          <cell r="AW352">
            <v>0</v>
          </cell>
        </row>
        <row r="353">
          <cell r="A353" t="str">
            <v>116190/FO/2017</v>
          </cell>
          <cell r="B353" t="str">
            <v>Lampwick site - Land Bounded By Old Mill Street, Ashton Canal &amp; Upper Kirby Street</v>
          </cell>
          <cell r="C353" t="str">
            <v>Residential</v>
          </cell>
          <cell r="D353" t="str">
            <v>Land Supply 2018</v>
          </cell>
          <cell r="E353">
            <v>0.57421</v>
          </cell>
          <cell r="F353">
            <v>3.9578286580499999E-3</v>
          </cell>
          <cell r="G353">
            <v>0</v>
          </cell>
          <cell r="H353">
            <v>0</v>
          </cell>
          <cell r="I353">
            <v>0.57025217134194994</v>
          </cell>
          <cell r="J353">
            <v>0.68926501768516746</v>
          </cell>
          <cell r="K353">
            <v>0</v>
          </cell>
          <cell r="L353">
            <v>0</v>
          </cell>
          <cell r="M353">
            <v>99.310734982314813</v>
          </cell>
          <cell r="O353">
            <v>0</v>
          </cell>
          <cell r="Q353">
            <v>0</v>
          </cell>
          <cell r="R353">
            <v>0</v>
          </cell>
          <cell r="S353">
            <v>0</v>
          </cell>
          <cell r="T353">
            <v>0</v>
          </cell>
          <cell r="U353">
            <v>0</v>
          </cell>
          <cell r="V353">
            <v>0</v>
          </cell>
          <cell r="W353">
            <v>0</v>
          </cell>
          <cell r="X353" t="str">
            <v>Not Modelled</v>
          </cell>
          <cell r="Y353" t="str">
            <v>N/A</v>
          </cell>
          <cell r="AA353">
            <v>0</v>
          </cell>
          <cell r="AB353">
            <v>0</v>
          </cell>
          <cell r="AC353">
            <v>0</v>
          </cell>
          <cell r="AD353">
            <v>0</v>
          </cell>
          <cell r="AE353">
            <v>0</v>
          </cell>
          <cell r="AF353">
            <v>0</v>
          </cell>
          <cell r="AG353">
            <v>0</v>
          </cell>
          <cell r="AH353">
            <v>0</v>
          </cell>
          <cell r="AI353">
            <v>0.57420961999700004</v>
          </cell>
          <cell r="AJ353">
            <v>0</v>
          </cell>
          <cell r="AK353">
            <v>0</v>
          </cell>
          <cell r="AM353">
            <v>0</v>
          </cell>
          <cell r="AN353">
            <v>0</v>
          </cell>
          <cell r="AO353">
            <v>0</v>
          </cell>
          <cell r="AP353">
            <v>0</v>
          </cell>
          <cell r="AQ353">
            <v>0</v>
          </cell>
          <cell r="AR353">
            <v>0</v>
          </cell>
          <cell r="AS353">
            <v>0</v>
          </cell>
          <cell r="AT353">
            <v>0</v>
          </cell>
          <cell r="AU353">
            <v>99.999933821598376</v>
          </cell>
          <cell r="AV353">
            <v>0</v>
          </cell>
          <cell r="AW353">
            <v>0</v>
          </cell>
        </row>
        <row r="354">
          <cell r="A354" t="str">
            <v>116192/FU/2017</v>
          </cell>
          <cell r="B354" t="str">
            <v>Basement Of 18 - 22 Mosley Street Manchester M2 3AQ</v>
          </cell>
          <cell r="C354" t="str">
            <v>Offices</v>
          </cell>
          <cell r="D354" t="str">
            <v>Land Supply 2018</v>
          </cell>
          <cell r="E354">
            <v>2.4844000000000001E-2</v>
          </cell>
          <cell r="F354">
            <v>0</v>
          </cell>
          <cell r="G354">
            <v>0</v>
          </cell>
          <cell r="H354">
            <v>0</v>
          </cell>
          <cell r="I354">
            <v>2.4844000000000001E-2</v>
          </cell>
          <cell r="J354">
            <v>0</v>
          </cell>
          <cell r="K354">
            <v>0</v>
          </cell>
          <cell r="L354">
            <v>0</v>
          </cell>
          <cell r="M354">
            <v>100</v>
          </cell>
          <cell r="O354">
            <v>1.05769E-5</v>
          </cell>
          <cell r="Q354">
            <v>0</v>
          </cell>
          <cell r="R354">
            <v>0</v>
          </cell>
          <cell r="S354">
            <v>4.2573257124456608E-2</v>
          </cell>
          <cell r="T354">
            <v>0</v>
          </cell>
          <cell r="U354">
            <v>0</v>
          </cell>
          <cell r="V354">
            <v>0</v>
          </cell>
          <cell r="W354">
            <v>0</v>
          </cell>
          <cell r="X354" t="str">
            <v>Not Modelled</v>
          </cell>
          <cell r="Y354" t="str">
            <v>N/A</v>
          </cell>
          <cell r="AA354">
            <v>0</v>
          </cell>
          <cell r="AB354">
            <v>0</v>
          </cell>
          <cell r="AC354">
            <v>0</v>
          </cell>
          <cell r="AD354">
            <v>0</v>
          </cell>
          <cell r="AE354">
            <v>0</v>
          </cell>
          <cell r="AF354">
            <v>0</v>
          </cell>
          <cell r="AG354">
            <v>0</v>
          </cell>
          <cell r="AH354">
            <v>0</v>
          </cell>
          <cell r="AI354">
            <v>0</v>
          </cell>
          <cell r="AJ354">
            <v>0</v>
          </cell>
          <cell r="AK354">
            <v>0</v>
          </cell>
          <cell r="AM354">
            <v>0</v>
          </cell>
          <cell r="AN354">
            <v>0</v>
          </cell>
          <cell r="AO354">
            <v>0</v>
          </cell>
          <cell r="AP354">
            <v>0</v>
          </cell>
          <cell r="AQ354">
            <v>0</v>
          </cell>
          <cell r="AR354">
            <v>0</v>
          </cell>
          <cell r="AS354">
            <v>0</v>
          </cell>
          <cell r="AT354">
            <v>0</v>
          </cell>
          <cell r="AU354">
            <v>0</v>
          </cell>
          <cell r="AV354">
            <v>0</v>
          </cell>
          <cell r="AW354">
            <v>0</v>
          </cell>
        </row>
        <row r="355">
          <cell r="A355" t="str">
            <v>116192/FU/2017</v>
          </cell>
          <cell r="B355" t="str">
            <v>Basement Of 18 - 22 Mosley Street Manchester M2 3AQ</v>
          </cell>
          <cell r="C355" t="str">
            <v>Industry and warehousing</v>
          </cell>
          <cell r="D355" t="str">
            <v>Land Supply 2018</v>
          </cell>
          <cell r="E355">
            <v>2.4844000000000001E-2</v>
          </cell>
          <cell r="F355">
            <v>0</v>
          </cell>
          <cell r="G355">
            <v>0</v>
          </cell>
          <cell r="H355">
            <v>0</v>
          </cell>
          <cell r="I355">
            <v>2.4844000000000001E-2</v>
          </cell>
          <cell r="J355">
            <v>0</v>
          </cell>
          <cell r="K355">
            <v>0</v>
          </cell>
          <cell r="L355">
            <v>0</v>
          </cell>
          <cell r="M355">
            <v>100</v>
          </cell>
          <cell r="O355">
            <v>1.05769E-5</v>
          </cell>
          <cell r="Q355">
            <v>0</v>
          </cell>
          <cell r="R355">
            <v>0</v>
          </cell>
          <cell r="S355">
            <v>4.2573257124456608E-2</v>
          </cell>
          <cell r="T355">
            <v>0</v>
          </cell>
          <cell r="U355">
            <v>0</v>
          </cell>
          <cell r="V355">
            <v>0</v>
          </cell>
          <cell r="W355">
            <v>0</v>
          </cell>
          <cell r="X355" t="str">
            <v>Not Modelled</v>
          </cell>
          <cell r="Y355" t="str">
            <v>N/A</v>
          </cell>
          <cell r="AA355">
            <v>0</v>
          </cell>
          <cell r="AB355">
            <v>0</v>
          </cell>
          <cell r="AC355">
            <v>0</v>
          </cell>
          <cell r="AD355">
            <v>0</v>
          </cell>
          <cell r="AE355">
            <v>0</v>
          </cell>
          <cell r="AF355">
            <v>0</v>
          </cell>
          <cell r="AG355">
            <v>0</v>
          </cell>
          <cell r="AH355">
            <v>0</v>
          </cell>
          <cell r="AI355">
            <v>0</v>
          </cell>
          <cell r="AJ355">
            <v>0</v>
          </cell>
          <cell r="AK355">
            <v>0</v>
          </cell>
          <cell r="AM355">
            <v>0</v>
          </cell>
          <cell r="AN355">
            <v>0</v>
          </cell>
          <cell r="AO355">
            <v>0</v>
          </cell>
          <cell r="AP355">
            <v>0</v>
          </cell>
          <cell r="AQ355">
            <v>0</v>
          </cell>
          <cell r="AR355">
            <v>0</v>
          </cell>
          <cell r="AS355">
            <v>0</v>
          </cell>
          <cell r="AT355">
            <v>0</v>
          </cell>
          <cell r="AU355">
            <v>0</v>
          </cell>
          <cell r="AV355">
            <v>0</v>
          </cell>
          <cell r="AW355">
            <v>0</v>
          </cell>
        </row>
        <row r="356">
          <cell r="A356" t="str">
            <v>116200/FO/2017</v>
          </cell>
          <cell r="B356" t="str">
            <v>118 Daisy Bank Road</v>
          </cell>
          <cell r="C356" t="str">
            <v>Residential</v>
          </cell>
          <cell r="D356" t="str">
            <v>Land Supply 2018</v>
          </cell>
          <cell r="E356">
            <v>9.7629300000000002E-2</v>
          </cell>
          <cell r="F356">
            <v>0</v>
          </cell>
          <cell r="G356">
            <v>0</v>
          </cell>
          <cell r="H356">
            <v>0</v>
          </cell>
          <cell r="I356">
            <v>9.7629300000000002E-2</v>
          </cell>
          <cell r="J356">
            <v>0</v>
          </cell>
          <cell r="K356">
            <v>0</v>
          </cell>
          <cell r="L356">
            <v>0</v>
          </cell>
          <cell r="M356">
            <v>100</v>
          </cell>
          <cell r="O356">
            <v>2.0883510999700001E-2</v>
          </cell>
          <cell r="Q356">
            <v>2.0883510999700001E-2</v>
          </cell>
          <cell r="R356">
            <v>0</v>
          </cell>
          <cell r="S356">
            <v>21.390618389868614</v>
          </cell>
          <cell r="T356">
            <v>21.390618389868614</v>
          </cell>
          <cell r="U356">
            <v>0</v>
          </cell>
          <cell r="V356">
            <v>0</v>
          </cell>
          <cell r="W356">
            <v>0</v>
          </cell>
          <cell r="X356" t="str">
            <v>Not Modelled</v>
          </cell>
          <cell r="Y356" t="str">
            <v>N/A</v>
          </cell>
          <cell r="AA356">
            <v>0</v>
          </cell>
          <cell r="AB356">
            <v>0</v>
          </cell>
          <cell r="AC356">
            <v>0</v>
          </cell>
          <cell r="AD356">
            <v>0</v>
          </cell>
          <cell r="AE356">
            <v>0</v>
          </cell>
          <cell r="AF356">
            <v>0</v>
          </cell>
          <cell r="AG356">
            <v>0</v>
          </cell>
          <cell r="AH356">
            <v>0</v>
          </cell>
          <cell r="AI356">
            <v>0</v>
          </cell>
          <cell r="AJ356">
            <v>0</v>
          </cell>
          <cell r="AK356">
            <v>0</v>
          </cell>
          <cell r="AM356">
            <v>0</v>
          </cell>
          <cell r="AN356">
            <v>0</v>
          </cell>
          <cell r="AO356">
            <v>0</v>
          </cell>
          <cell r="AP356">
            <v>0</v>
          </cell>
          <cell r="AQ356">
            <v>0</v>
          </cell>
          <cell r="AR356">
            <v>0</v>
          </cell>
          <cell r="AS356">
            <v>0</v>
          </cell>
          <cell r="AT356">
            <v>0</v>
          </cell>
          <cell r="AU356">
            <v>0</v>
          </cell>
          <cell r="AV356">
            <v>0</v>
          </cell>
          <cell r="AW356">
            <v>0</v>
          </cell>
        </row>
        <row r="357">
          <cell r="A357" t="str">
            <v>116201/P3QPA/2017</v>
          </cell>
          <cell r="B357" t="str">
            <v>Light Alders Farm Boothroyden Road</v>
          </cell>
          <cell r="C357" t="str">
            <v>Residential</v>
          </cell>
          <cell r="D357" t="str">
            <v>Land Supply 2018</v>
          </cell>
          <cell r="E357">
            <v>0.11931700000000001</v>
          </cell>
          <cell r="F357">
            <v>0</v>
          </cell>
          <cell r="G357">
            <v>0</v>
          </cell>
          <cell r="H357">
            <v>0</v>
          </cell>
          <cell r="I357">
            <v>0.11931700000000001</v>
          </cell>
          <cell r="J357">
            <v>0</v>
          </cell>
          <cell r="K357">
            <v>0</v>
          </cell>
          <cell r="L357">
            <v>0</v>
          </cell>
          <cell r="M357">
            <v>100</v>
          </cell>
          <cell r="O357">
            <v>0</v>
          </cell>
          <cell r="Q357">
            <v>0</v>
          </cell>
          <cell r="R357">
            <v>0</v>
          </cell>
          <cell r="S357">
            <v>0</v>
          </cell>
          <cell r="T357">
            <v>0</v>
          </cell>
          <cell r="U357">
            <v>0</v>
          </cell>
          <cell r="V357">
            <v>0</v>
          </cell>
          <cell r="W357">
            <v>0</v>
          </cell>
          <cell r="X357" t="str">
            <v>Not Modelled</v>
          </cell>
          <cell r="Y357" t="str">
            <v>N/A</v>
          </cell>
          <cell r="AA357">
            <v>0</v>
          </cell>
          <cell r="AB357">
            <v>0</v>
          </cell>
          <cell r="AC357">
            <v>0</v>
          </cell>
          <cell r="AD357">
            <v>0</v>
          </cell>
          <cell r="AE357">
            <v>0.119295022515</v>
          </cell>
          <cell r="AF357">
            <v>0.119295022515</v>
          </cell>
          <cell r="AG357">
            <v>0</v>
          </cell>
          <cell r="AH357">
            <v>0</v>
          </cell>
          <cell r="AI357">
            <v>0.119316775002</v>
          </cell>
          <cell r="AJ357">
            <v>0</v>
          </cell>
          <cell r="AK357">
            <v>0</v>
          </cell>
          <cell r="AM357">
            <v>0</v>
          </cell>
          <cell r="AN357">
            <v>0</v>
          </cell>
          <cell r="AO357">
            <v>0</v>
          </cell>
          <cell r="AP357">
            <v>0</v>
          </cell>
          <cell r="AQ357">
            <v>99.981580592036337</v>
          </cell>
          <cell r="AR357">
            <v>99.981580592036337</v>
          </cell>
          <cell r="AS357">
            <v>0</v>
          </cell>
          <cell r="AT357">
            <v>0</v>
          </cell>
          <cell r="AU357">
            <v>99.999811428379857</v>
          </cell>
          <cell r="AV357">
            <v>0</v>
          </cell>
          <cell r="AW357">
            <v>0</v>
          </cell>
        </row>
        <row r="358">
          <cell r="A358" t="str">
            <v>116222/FO/2017</v>
          </cell>
          <cell r="B358" t="str">
            <v>Land To Rear Of 25 Ladybarn Road Between Nos 1 Ladybarn Lane And 23 Moseley Road</v>
          </cell>
          <cell r="C358" t="str">
            <v>Residential</v>
          </cell>
          <cell r="D358" t="str">
            <v>Land Supply 2018</v>
          </cell>
          <cell r="E358">
            <v>3.3303699999999999E-2</v>
          </cell>
          <cell r="F358">
            <v>0</v>
          </cell>
          <cell r="G358">
            <v>0</v>
          </cell>
          <cell r="H358">
            <v>0</v>
          </cell>
          <cell r="I358">
            <v>3.3303699999999999E-2</v>
          </cell>
          <cell r="J358">
            <v>0</v>
          </cell>
          <cell r="K358">
            <v>0</v>
          </cell>
          <cell r="L358">
            <v>0</v>
          </cell>
          <cell r="M358">
            <v>100</v>
          </cell>
          <cell r="O358">
            <v>0</v>
          </cell>
          <cell r="Q358">
            <v>0</v>
          </cell>
          <cell r="R358">
            <v>0</v>
          </cell>
          <cell r="S358">
            <v>0</v>
          </cell>
          <cell r="T358">
            <v>0</v>
          </cell>
          <cell r="U358">
            <v>0</v>
          </cell>
          <cell r="V358">
            <v>0</v>
          </cell>
          <cell r="W358">
            <v>0</v>
          </cell>
          <cell r="X358" t="str">
            <v>Not Modelled</v>
          </cell>
          <cell r="Y358" t="str">
            <v>N/A</v>
          </cell>
          <cell r="AA358">
            <v>0</v>
          </cell>
          <cell r="AB358">
            <v>0</v>
          </cell>
          <cell r="AC358">
            <v>0</v>
          </cell>
          <cell r="AD358">
            <v>0</v>
          </cell>
          <cell r="AE358">
            <v>0</v>
          </cell>
          <cell r="AF358">
            <v>0</v>
          </cell>
          <cell r="AG358">
            <v>0</v>
          </cell>
          <cell r="AH358">
            <v>0</v>
          </cell>
          <cell r="AI358">
            <v>0</v>
          </cell>
          <cell r="AJ358">
            <v>0</v>
          </cell>
          <cell r="AK358">
            <v>0</v>
          </cell>
          <cell r="AM358">
            <v>0</v>
          </cell>
          <cell r="AN358">
            <v>0</v>
          </cell>
          <cell r="AO358">
            <v>0</v>
          </cell>
          <cell r="AP358">
            <v>0</v>
          </cell>
          <cell r="AQ358">
            <v>0</v>
          </cell>
          <cell r="AR358">
            <v>0</v>
          </cell>
          <cell r="AS358">
            <v>0</v>
          </cell>
          <cell r="AT358">
            <v>0</v>
          </cell>
          <cell r="AU358">
            <v>0</v>
          </cell>
          <cell r="AV358">
            <v>0</v>
          </cell>
          <cell r="AW358">
            <v>0</v>
          </cell>
        </row>
        <row r="359">
          <cell r="A359" t="str">
            <v>116233/FO/2017</v>
          </cell>
          <cell r="B359" t="str">
            <v>167 Fog Lane</v>
          </cell>
          <cell r="C359" t="str">
            <v>Residential</v>
          </cell>
          <cell r="D359" t="str">
            <v>Land Supply 2018</v>
          </cell>
          <cell r="E359">
            <v>1.4662400000000001E-2</v>
          </cell>
          <cell r="F359">
            <v>0</v>
          </cell>
          <cell r="G359">
            <v>0</v>
          </cell>
          <cell r="H359">
            <v>0</v>
          </cell>
          <cell r="I359">
            <v>1.4662400000000001E-2</v>
          </cell>
          <cell r="J359">
            <v>0</v>
          </cell>
          <cell r="K359">
            <v>0</v>
          </cell>
          <cell r="L359">
            <v>0</v>
          </cell>
          <cell r="M359">
            <v>100</v>
          </cell>
          <cell r="O359">
            <v>3.6823100000000001E-4</v>
          </cell>
          <cell r="Q359">
            <v>0</v>
          </cell>
          <cell r="R359">
            <v>0</v>
          </cell>
          <cell r="S359">
            <v>2.5113964971628109</v>
          </cell>
          <cell r="T359">
            <v>0</v>
          </cell>
          <cell r="U359">
            <v>0</v>
          </cell>
          <cell r="V359">
            <v>0</v>
          </cell>
          <cell r="W359">
            <v>0</v>
          </cell>
          <cell r="X359" t="str">
            <v>Not Modelled</v>
          </cell>
          <cell r="Y359" t="str">
            <v>N/A</v>
          </cell>
          <cell r="AA359">
            <v>0</v>
          </cell>
          <cell r="AB359">
            <v>0</v>
          </cell>
          <cell r="AC359">
            <v>0</v>
          </cell>
          <cell r="AD359">
            <v>0</v>
          </cell>
          <cell r="AE359">
            <v>0</v>
          </cell>
          <cell r="AF359">
            <v>0</v>
          </cell>
          <cell r="AG359">
            <v>0</v>
          </cell>
          <cell r="AH359">
            <v>0</v>
          </cell>
          <cell r="AI359">
            <v>0</v>
          </cell>
          <cell r="AJ359">
            <v>0</v>
          </cell>
          <cell r="AK359">
            <v>0</v>
          </cell>
          <cell r="AM359">
            <v>0</v>
          </cell>
          <cell r="AN359">
            <v>0</v>
          </cell>
          <cell r="AO359">
            <v>0</v>
          </cell>
          <cell r="AP359">
            <v>0</v>
          </cell>
          <cell r="AQ359">
            <v>0</v>
          </cell>
          <cell r="AR359">
            <v>0</v>
          </cell>
          <cell r="AS359">
            <v>0</v>
          </cell>
          <cell r="AT359">
            <v>0</v>
          </cell>
          <cell r="AU359">
            <v>0</v>
          </cell>
          <cell r="AV359">
            <v>0</v>
          </cell>
          <cell r="AW359">
            <v>0</v>
          </cell>
        </row>
        <row r="360">
          <cell r="A360" t="str">
            <v>116243/FU/2017</v>
          </cell>
          <cell r="B360" t="str">
            <v>Second Floor Of 18 - 22 Mosley Street Manchester M2 3AQ</v>
          </cell>
          <cell r="C360" t="str">
            <v>Offices</v>
          </cell>
          <cell r="D360" t="str">
            <v>Land Supply 2018</v>
          </cell>
          <cell r="E360">
            <v>2.7228499999999999E-2</v>
          </cell>
          <cell r="F360">
            <v>0</v>
          </cell>
          <cell r="G360">
            <v>0</v>
          </cell>
          <cell r="H360">
            <v>0</v>
          </cell>
          <cell r="I360">
            <v>2.7228499999999999E-2</v>
          </cell>
          <cell r="J360">
            <v>0</v>
          </cell>
          <cell r="K360">
            <v>0</v>
          </cell>
          <cell r="L360">
            <v>0</v>
          </cell>
          <cell r="M360">
            <v>100</v>
          </cell>
          <cell r="O360">
            <v>1.05769E-5</v>
          </cell>
          <cell r="Q360">
            <v>0</v>
          </cell>
          <cell r="R360">
            <v>0</v>
          </cell>
          <cell r="S360">
            <v>3.884496024386213E-2</v>
          </cell>
          <cell r="T360">
            <v>0</v>
          </cell>
          <cell r="U360">
            <v>0</v>
          </cell>
          <cell r="V360">
            <v>0</v>
          </cell>
          <cell r="W360">
            <v>0</v>
          </cell>
          <cell r="X360" t="str">
            <v>Not Modelled</v>
          </cell>
          <cell r="Y360" t="str">
            <v>N/A</v>
          </cell>
          <cell r="AA360">
            <v>0</v>
          </cell>
          <cell r="AB360">
            <v>0</v>
          </cell>
          <cell r="AC360">
            <v>0</v>
          </cell>
          <cell r="AD360">
            <v>0</v>
          </cell>
          <cell r="AE360">
            <v>0</v>
          </cell>
          <cell r="AF360">
            <v>0</v>
          </cell>
          <cell r="AG360">
            <v>0</v>
          </cell>
          <cell r="AH360">
            <v>0</v>
          </cell>
          <cell r="AI360">
            <v>0</v>
          </cell>
          <cell r="AJ360">
            <v>0</v>
          </cell>
          <cell r="AK360">
            <v>0</v>
          </cell>
          <cell r="AM360">
            <v>0</v>
          </cell>
          <cell r="AN360">
            <v>0</v>
          </cell>
          <cell r="AO360">
            <v>0</v>
          </cell>
          <cell r="AP360">
            <v>0</v>
          </cell>
          <cell r="AQ360">
            <v>0</v>
          </cell>
          <cell r="AR360">
            <v>0</v>
          </cell>
          <cell r="AS360">
            <v>0</v>
          </cell>
          <cell r="AT360">
            <v>0</v>
          </cell>
          <cell r="AU360">
            <v>0</v>
          </cell>
          <cell r="AV360">
            <v>0</v>
          </cell>
          <cell r="AW360">
            <v>0</v>
          </cell>
        </row>
        <row r="361">
          <cell r="A361" t="str">
            <v>116300/FO/2017</v>
          </cell>
          <cell r="B361" t="str">
            <v>New Little Mill (Jersey Street/Bengal Street)</v>
          </cell>
          <cell r="C361" t="str">
            <v>Residential</v>
          </cell>
          <cell r="D361" t="str">
            <v>Land Supply 2018</v>
          </cell>
          <cell r="E361">
            <v>0.19927300000000001</v>
          </cell>
          <cell r="F361">
            <v>0</v>
          </cell>
          <cell r="G361">
            <v>0</v>
          </cell>
          <cell r="H361">
            <v>0</v>
          </cell>
          <cell r="I361">
            <v>0.19927300000000001</v>
          </cell>
          <cell r="J361">
            <v>0</v>
          </cell>
          <cell r="K361">
            <v>0</v>
          </cell>
          <cell r="L361">
            <v>0</v>
          </cell>
          <cell r="M361">
            <v>100</v>
          </cell>
          <cell r="O361">
            <v>5.4012599999999997E-3</v>
          </cell>
          <cell r="Q361">
            <v>0</v>
          </cell>
          <cell r="R361">
            <v>0</v>
          </cell>
          <cell r="S361">
            <v>2.7104826042665087</v>
          </cell>
          <cell r="T361">
            <v>0</v>
          </cell>
          <cell r="U361">
            <v>0</v>
          </cell>
          <cell r="V361">
            <v>0</v>
          </cell>
          <cell r="W361">
            <v>0</v>
          </cell>
          <cell r="X361" t="str">
            <v>Not Modelled</v>
          </cell>
          <cell r="Y361" t="str">
            <v>N/A</v>
          </cell>
          <cell r="AA361">
            <v>0</v>
          </cell>
          <cell r="AB361">
            <v>0</v>
          </cell>
          <cell r="AC361">
            <v>0</v>
          </cell>
          <cell r="AD361">
            <v>0</v>
          </cell>
          <cell r="AE361">
            <v>0</v>
          </cell>
          <cell r="AF361">
            <v>0</v>
          </cell>
          <cell r="AG361">
            <v>0</v>
          </cell>
          <cell r="AH361">
            <v>0</v>
          </cell>
          <cell r="AI361">
            <v>0.199273424999</v>
          </cell>
          <cell r="AJ361">
            <v>0</v>
          </cell>
          <cell r="AK361">
            <v>0</v>
          </cell>
          <cell r="AM361">
            <v>0</v>
          </cell>
          <cell r="AN361">
            <v>0</v>
          </cell>
          <cell r="AO361">
            <v>0</v>
          </cell>
          <cell r="AP361">
            <v>0</v>
          </cell>
          <cell r="AQ361">
            <v>0</v>
          </cell>
          <cell r="AR361">
            <v>0</v>
          </cell>
          <cell r="AS361">
            <v>0</v>
          </cell>
          <cell r="AT361">
            <v>0</v>
          </cell>
          <cell r="AU361">
            <v>100.00021327475372</v>
          </cell>
          <cell r="AV361">
            <v>0</v>
          </cell>
          <cell r="AW361">
            <v>0</v>
          </cell>
        </row>
        <row r="362">
          <cell r="A362" t="str">
            <v>116319/FO/2017</v>
          </cell>
          <cell r="B362" t="str">
            <v>406 Wilbraham Road</v>
          </cell>
          <cell r="C362" t="str">
            <v>Residential</v>
          </cell>
          <cell r="D362" t="str">
            <v>Land Supply 2018</v>
          </cell>
          <cell r="E362">
            <v>1.7578300000000002E-2</v>
          </cell>
          <cell r="F362">
            <v>0</v>
          </cell>
          <cell r="G362">
            <v>0</v>
          </cell>
          <cell r="H362">
            <v>0</v>
          </cell>
          <cell r="I362">
            <v>1.7578300000000002E-2</v>
          </cell>
          <cell r="J362">
            <v>0</v>
          </cell>
          <cell r="K362">
            <v>0</v>
          </cell>
          <cell r="L362">
            <v>0</v>
          </cell>
          <cell r="M362">
            <v>100</v>
          </cell>
          <cell r="O362">
            <v>0</v>
          </cell>
          <cell r="Q362">
            <v>0</v>
          </cell>
          <cell r="R362">
            <v>0</v>
          </cell>
          <cell r="S362">
            <v>0</v>
          </cell>
          <cell r="T362">
            <v>0</v>
          </cell>
          <cell r="U362">
            <v>0</v>
          </cell>
          <cell r="V362">
            <v>0</v>
          </cell>
          <cell r="W362">
            <v>0</v>
          </cell>
          <cell r="X362" t="str">
            <v>Not Modelled</v>
          </cell>
          <cell r="Y362" t="str">
            <v>N/A</v>
          </cell>
          <cell r="AA362">
            <v>0</v>
          </cell>
          <cell r="AB362">
            <v>0</v>
          </cell>
          <cell r="AC362">
            <v>0</v>
          </cell>
          <cell r="AD362">
            <v>0</v>
          </cell>
          <cell r="AE362">
            <v>0</v>
          </cell>
          <cell r="AF362">
            <v>0</v>
          </cell>
          <cell r="AG362">
            <v>0</v>
          </cell>
          <cell r="AH362">
            <v>0</v>
          </cell>
          <cell r="AI362">
            <v>0</v>
          </cell>
          <cell r="AJ362">
            <v>0</v>
          </cell>
          <cell r="AK362">
            <v>0</v>
          </cell>
          <cell r="AM362">
            <v>0</v>
          </cell>
          <cell r="AN362">
            <v>0</v>
          </cell>
          <cell r="AO362">
            <v>0</v>
          </cell>
          <cell r="AP362">
            <v>0</v>
          </cell>
          <cell r="AQ362">
            <v>0</v>
          </cell>
          <cell r="AR362">
            <v>0</v>
          </cell>
          <cell r="AS362">
            <v>0</v>
          </cell>
          <cell r="AT362">
            <v>0</v>
          </cell>
          <cell r="AU362">
            <v>0</v>
          </cell>
          <cell r="AV362">
            <v>0</v>
          </cell>
          <cell r="AW362">
            <v>0</v>
          </cell>
        </row>
        <row r="363">
          <cell r="A363" t="str">
            <v>116320/FO/2017</v>
          </cell>
          <cell r="B363" t="str">
            <v>70 White Moss Road</v>
          </cell>
          <cell r="C363" t="str">
            <v>Residential</v>
          </cell>
          <cell r="D363" t="str">
            <v>Land Supply 2018</v>
          </cell>
          <cell r="E363">
            <v>2.68925E-2</v>
          </cell>
          <cell r="F363">
            <v>0</v>
          </cell>
          <cell r="G363">
            <v>0</v>
          </cell>
          <cell r="H363">
            <v>0</v>
          </cell>
          <cell r="I363">
            <v>2.68925E-2</v>
          </cell>
          <cell r="J363">
            <v>0</v>
          </cell>
          <cell r="K363">
            <v>0</v>
          </cell>
          <cell r="L363">
            <v>0</v>
          </cell>
          <cell r="M363">
            <v>100</v>
          </cell>
          <cell r="O363">
            <v>0</v>
          </cell>
          <cell r="Q363">
            <v>0</v>
          </cell>
          <cell r="R363">
            <v>0</v>
          </cell>
          <cell r="S363">
            <v>0</v>
          </cell>
          <cell r="T363">
            <v>0</v>
          </cell>
          <cell r="U363">
            <v>0</v>
          </cell>
          <cell r="V363">
            <v>0</v>
          </cell>
          <cell r="W363">
            <v>0</v>
          </cell>
          <cell r="X363" t="str">
            <v>Not Modelled</v>
          </cell>
          <cell r="Y363" t="str">
            <v>N/A</v>
          </cell>
          <cell r="AA363">
            <v>0</v>
          </cell>
          <cell r="AB363">
            <v>0</v>
          </cell>
          <cell r="AC363">
            <v>0</v>
          </cell>
          <cell r="AD363">
            <v>0</v>
          </cell>
          <cell r="AE363">
            <v>0</v>
          </cell>
          <cell r="AF363">
            <v>0</v>
          </cell>
          <cell r="AG363">
            <v>0</v>
          </cell>
          <cell r="AH363">
            <v>0</v>
          </cell>
          <cell r="AI363">
            <v>2.6892484999099998E-2</v>
          </cell>
          <cell r="AJ363">
            <v>0</v>
          </cell>
          <cell r="AK363">
            <v>0</v>
          </cell>
          <cell r="AM363">
            <v>0</v>
          </cell>
          <cell r="AN363">
            <v>0</v>
          </cell>
          <cell r="AO363">
            <v>0</v>
          </cell>
          <cell r="AP363">
            <v>0</v>
          </cell>
          <cell r="AQ363">
            <v>0</v>
          </cell>
          <cell r="AR363">
            <v>0</v>
          </cell>
          <cell r="AS363">
            <v>0</v>
          </cell>
          <cell r="AT363">
            <v>0</v>
          </cell>
          <cell r="AU363">
            <v>99.999944219020165</v>
          </cell>
          <cell r="AV363">
            <v>0</v>
          </cell>
          <cell r="AW363">
            <v>0</v>
          </cell>
        </row>
        <row r="364">
          <cell r="A364" t="str">
            <v>116332/FO/2017</v>
          </cell>
          <cell r="B364" t="str">
            <v>Land To The North Of Marie Louise Gardens Lodge (24 Holme Road)</v>
          </cell>
          <cell r="C364" t="str">
            <v>Residential</v>
          </cell>
          <cell r="D364" t="str">
            <v>Land Supply 2018</v>
          </cell>
          <cell r="E364">
            <v>4.7859699999999998E-2</v>
          </cell>
          <cell r="F364">
            <v>0</v>
          </cell>
          <cell r="G364">
            <v>0</v>
          </cell>
          <cell r="H364">
            <v>0</v>
          </cell>
          <cell r="I364">
            <v>4.7859699999999998E-2</v>
          </cell>
          <cell r="J364">
            <v>0</v>
          </cell>
          <cell r="K364">
            <v>0</v>
          </cell>
          <cell r="L364">
            <v>0</v>
          </cell>
          <cell r="M364">
            <v>100</v>
          </cell>
          <cell r="O364">
            <v>0</v>
          </cell>
          <cell r="Q364">
            <v>0</v>
          </cell>
          <cell r="R364">
            <v>0</v>
          </cell>
          <cell r="S364">
            <v>0</v>
          </cell>
          <cell r="T364">
            <v>0</v>
          </cell>
          <cell r="U364">
            <v>0</v>
          </cell>
          <cell r="V364">
            <v>0</v>
          </cell>
          <cell r="W364">
            <v>0</v>
          </cell>
          <cell r="X364" t="str">
            <v>Not Modelled</v>
          </cell>
          <cell r="Y364" t="str">
            <v>N/A</v>
          </cell>
          <cell r="AA364">
            <v>0</v>
          </cell>
          <cell r="AB364">
            <v>0</v>
          </cell>
          <cell r="AC364">
            <v>0</v>
          </cell>
          <cell r="AD364">
            <v>0</v>
          </cell>
          <cell r="AE364">
            <v>0</v>
          </cell>
          <cell r="AF364">
            <v>0</v>
          </cell>
          <cell r="AG364">
            <v>0</v>
          </cell>
          <cell r="AH364">
            <v>0</v>
          </cell>
          <cell r="AI364">
            <v>0</v>
          </cell>
          <cell r="AJ364">
            <v>0</v>
          </cell>
          <cell r="AK364">
            <v>0</v>
          </cell>
          <cell r="AM364">
            <v>0</v>
          </cell>
          <cell r="AN364">
            <v>0</v>
          </cell>
          <cell r="AO364">
            <v>0</v>
          </cell>
          <cell r="AP364">
            <v>0</v>
          </cell>
          <cell r="AQ364">
            <v>0</v>
          </cell>
          <cell r="AR364">
            <v>0</v>
          </cell>
          <cell r="AS364">
            <v>0</v>
          </cell>
          <cell r="AT364">
            <v>0</v>
          </cell>
          <cell r="AU364">
            <v>0</v>
          </cell>
          <cell r="AV364">
            <v>0</v>
          </cell>
          <cell r="AW364">
            <v>0</v>
          </cell>
        </row>
        <row r="365">
          <cell r="A365" t="str">
            <v>116341/FO/2017</v>
          </cell>
          <cell r="B365" t="str">
            <v>7 Mora Street Manchester M9 4NW</v>
          </cell>
          <cell r="C365" t="str">
            <v>Residential</v>
          </cell>
          <cell r="D365" t="str">
            <v>Land Supply 2018</v>
          </cell>
          <cell r="E365">
            <v>1.1487199999999999E-2</v>
          </cell>
          <cell r="F365">
            <v>0</v>
          </cell>
          <cell r="G365">
            <v>0</v>
          </cell>
          <cell r="H365">
            <v>0</v>
          </cell>
          <cell r="I365">
            <v>1.1487199999999999E-2</v>
          </cell>
          <cell r="J365">
            <v>0</v>
          </cell>
          <cell r="K365">
            <v>0</v>
          </cell>
          <cell r="L365">
            <v>0</v>
          </cell>
          <cell r="M365">
            <v>100</v>
          </cell>
          <cell r="O365">
            <v>0</v>
          </cell>
          <cell r="Q365">
            <v>0</v>
          </cell>
          <cell r="R365">
            <v>0</v>
          </cell>
          <cell r="S365">
            <v>0</v>
          </cell>
          <cell r="T365">
            <v>0</v>
          </cell>
          <cell r="U365">
            <v>0</v>
          </cell>
          <cell r="V365">
            <v>0</v>
          </cell>
          <cell r="W365">
            <v>0</v>
          </cell>
          <cell r="X365" t="str">
            <v>Not Modelled</v>
          </cell>
          <cell r="Y365" t="str">
            <v>N/A</v>
          </cell>
          <cell r="AA365">
            <v>0</v>
          </cell>
          <cell r="AB365">
            <v>0</v>
          </cell>
          <cell r="AC365">
            <v>0</v>
          </cell>
          <cell r="AD365">
            <v>0</v>
          </cell>
          <cell r="AE365">
            <v>0</v>
          </cell>
          <cell r="AF365">
            <v>0</v>
          </cell>
          <cell r="AG365">
            <v>0</v>
          </cell>
          <cell r="AH365">
            <v>0</v>
          </cell>
          <cell r="AI365">
            <v>1.14872099996E-2</v>
          </cell>
          <cell r="AJ365">
            <v>0</v>
          </cell>
          <cell r="AK365">
            <v>0</v>
          </cell>
          <cell r="AM365">
            <v>0</v>
          </cell>
          <cell r="AN365">
            <v>0</v>
          </cell>
          <cell r="AO365">
            <v>0</v>
          </cell>
          <cell r="AP365">
            <v>0</v>
          </cell>
          <cell r="AQ365">
            <v>0</v>
          </cell>
          <cell r="AR365">
            <v>0</v>
          </cell>
          <cell r="AS365">
            <v>0</v>
          </cell>
          <cell r="AT365">
            <v>0</v>
          </cell>
          <cell r="AU365">
            <v>100.00008704993384</v>
          </cell>
          <cell r="AV365">
            <v>0</v>
          </cell>
          <cell r="AW365">
            <v>0</v>
          </cell>
        </row>
        <row r="366">
          <cell r="A366" t="str">
            <v>116366/FO/2017</v>
          </cell>
          <cell r="B366" t="str">
            <v>Land Bounded By Dantzic Street &amp; Aspin Lane, Land Bounded By Gould Street &amp; Angel Meadows And Land Bounded By Old Mount Street, School Street, Naples Street &amp; Ludgate Street Manchester</v>
          </cell>
          <cell r="C366" t="str">
            <v>Offices</v>
          </cell>
          <cell r="D366" t="str">
            <v>Land Supply 2018</v>
          </cell>
          <cell r="E366">
            <v>1.3801099999999999</v>
          </cell>
          <cell r="F366">
            <v>0</v>
          </cell>
          <cell r="G366">
            <v>3.24127796095E-3</v>
          </cell>
          <cell r="H366">
            <v>0.177100842506</v>
          </cell>
          <cell r="I366">
            <v>1.19976787953305</v>
          </cell>
          <cell r="J366">
            <v>0</v>
          </cell>
          <cell r="K366">
            <v>0.23485649411641102</v>
          </cell>
          <cell r="L366">
            <v>12.832371514299584</v>
          </cell>
          <cell r="M366">
            <v>86.932771991584005</v>
          </cell>
          <cell r="O366">
            <v>0.15426666743683998</v>
          </cell>
          <cell r="Q366">
            <v>6.4282467436839991E-2</v>
          </cell>
          <cell r="R366">
            <v>2.8009513498400002E-3</v>
          </cell>
          <cell r="S366">
            <v>11.177853028877408</v>
          </cell>
          <cell r="T366">
            <v>4.6577785420611395</v>
          </cell>
          <cell r="U366">
            <v>0.20295131184036055</v>
          </cell>
          <cell r="V366">
            <v>0.88502242874500003</v>
          </cell>
          <cell r="W366">
            <v>64.126948485627963</v>
          </cell>
          <cell r="X366" t="str">
            <v>Not Modelled</v>
          </cell>
          <cell r="Y366" t="str">
            <v>N/A</v>
          </cell>
          <cell r="AA366">
            <v>0</v>
          </cell>
          <cell r="AB366">
            <v>0</v>
          </cell>
          <cell r="AC366">
            <v>0</v>
          </cell>
          <cell r="AD366">
            <v>0</v>
          </cell>
          <cell r="AE366">
            <v>0</v>
          </cell>
          <cell r="AF366">
            <v>0</v>
          </cell>
          <cell r="AG366">
            <v>0</v>
          </cell>
          <cell r="AH366">
            <v>0</v>
          </cell>
          <cell r="AI366">
            <v>1.3801122699999999</v>
          </cell>
          <cell r="AJ366">
            <v>0</v>
          </cell>
          <cell r="AK366">
            <v>0</v>
          </cell>
          <cell r="AM366">
            <v>0</v>
          </cell>
          <cell r="AN366">
            <v>0</v>
          </cell>
          <cell r="AO366">
            <v>0</v>
          </cell>
          <cell r="AP366">
            <v>0</v>
          </cell>
          <cell r="AQ366">
            <v>0</v>
          </cell>
          <cell r="AR366">
            <v>0</v>
          </cell>
          <cell r="AS366">
            <v>0</v>
          </cell>
          <cell r="AT366">
            <v>0</v>
          </cell>
          <cell r="AU366">
            <v>100.00016447964293</v>
          </cell>
          <cell r="AV366">
            <v>0</v>
          </cell>
          <cell r="AW366">
            <v>0</v>
          </cell>
        </row>
        <row r="367">
          <cell r="A367" t="str">
            <v>116366/FO/2017</v>
          </cell>
          <cell r="B367" t="str">
            <v>NOMA Plots 2, 3, 4 &amp; 5</v>
          </cell>
          <cell r="C367" t="str">
            <v>Residential</v>
          </cell>
          <cell r="D367" t="str">
            <v>Land Supply 2018</v>
          </cell>
          <cell r="E367">
            <v>1.3801099999999999</v>
          </cell>
          <cell r="F367">
            <v>0</v>
          </cell>
          <cell r="G367">
            <v>3.24127796095E-3</v>
          </cell>
          <cell r="H367">
            <v>0.177100842506</v>
          </cell>
          <cell r="I367">
            <v>1.19976787953305</v>
          </cell>
          <cell r="J367">
            <v>0</v>
          </cell>
          <cell r="K367">
            <v>0.23485649411641102</v>
          </cell>
          <cell r="L367">
            <v>12.832371514299584</v>
          </cell>
          <cell r="M367">
            <v>86.932771991584005</v>
          </cell>
          <cell r="O367">
            <v>0.15426666743683998</v>
          </cell>
          <cell r="Q367">
            <v>6.4282467436839991E-2</v>
          </cell>
          <cell r="R367">
            <v>2.8009513498400002E-3</v>
          </cell>
          <cell r="S367">
            <v>11.177853028877408</v>
          </cell>
          <cell r="T367">
            <v>4.6577785420611395</v>
          </cell>
          <cell r="U367">
            <v>0.20295131184036055</v>
          </cell>
          <cell r="V367">
            <v>0.88502242874500003</v>
          </cell>
          <cell r="W367">
            <v>64.126948485627963</v>
          </cell>
          <cell r="X367" t="str">
            <v>Not Modelled</v>
          </cell>
          <cell r="Y367" t="str">
            <v>N/A</v>
          </cell>
          <cell r="AA367">
            <v>0</v>
          </cell>
          <cell r="AB367">
            <v>0</v>
          </cell>
          <cell r="AC367">
            <v>0</v>
          </cell>
          <cell r="AD367">
            <v>0</v>
          </cell>
          <cell r="AE367">
            <v>0</v>
          </cell>
          <cell r="AF367">
            <v>0</v>
          </cell>
          <cell r="AG367">
            <v>0</v>
          </cell>
          <cell r="AH367">
            <v>0</v>
          </cell>
          <cell r="AI367">
            <v>1.3801122699999999</v>
          </cell>
          <cell r="AJ367">
            <v>0</v>
          </cell>
          <cell r="AK367">
            <v>0</v>
          </cell>
          <cell r="AM367">
            <v>0</v>
          </cell>
          <cell r="AN367">
            <v>0</v>
          </cell>
          <cell r="AO367">
            <v>0</v>
          </cell>
          <cell r="AP367">
            <v>0</v>
          </cell>
          <cell r="AQ367">
            <v>0</v>
          </cell>
          <cell r="AR367">
            <v>0</v>
          </cell>
          <cell r="AS367">
            <v>0</v>
          </cell>
          <cell r="AT367">
            <v>0</v>
          </cell>
          <cell r="AU367">
            <v>100.00016447964293</v>
          </cell>
          <cell r="AV367">
            <v>0</v>
          </cell>
          <cell r="AW367">
            <v>0</v>
          </cell>
        </row>
        <row r="368">
          <cell r="A368" t="str">
            <v>116401/FO/2017</v>
          </cell>
          <cell r="B368" t="str">
            <v>25-27 Dale Street Manchester M1 1EY</v>
          </cell>
          <cell r="C368" t="str">
            <v>Offices</v>
          </cell>
          <cell r="D368" t="str">
            <v>Land Supply 2018</v>
          </cell>
          <cell r="E368">
            <v>4.2879599999999997E-2</v>
          </cell>
          <cell r="F368">
            <v>0</v>
          </cell>
          <cell r="G368">
            <v>0</v>
          </cell>
          <cell r="H368">
            <v>0</v>
          </cell>
          <cell r="I368">
            <v>4.2879599999999997E-2</v>
          </cell>
          <cell r="J368">
            <v>0</v>
          </cell>
          <cell r="K368">
            <v>0</v>
          </cell>
          <cell r="L368">
            <v>0</v>
          </cell>
          <cell r="M368">
            <v>100</v>
          </cell>
          <cell r="O368">
            <v>0</v>
          </cell>
          <cell r="Q368">
            <v>0</v>
          </cell>
          <cell r="R368">
            <v>0</v>
          </cell>
          <cell r="S368">
            <v>0</v>
          </cell>
          <cell r="T368">
            <v>0</v>
          </cell>
          <cell r="U368">
            <v>0</v>
          </cell>
          <cell r="V368">
            <v>0</v>
          </cell>
          <cell r="W368">
            <v>0</v>
          </cell>
          <cell r="X368" t="str">
            <v>Not Modelled</v>
          </cell>
          <cell r="Y368" t="str">
            <v>N/A</v>
          </cell>
          <cell r="AA368">
            <v>0</v>
          </cell>
          <cell r="AB368">
            <v>0</v>
          </cell>
          <cell r="AC368">
            <v>0</v>
          </cell>
          <cell r="AD368">
            <v>0</v>
          </cell>
          <cell r="AE368">
            <v>0</v>
          </cell>
          <cell r="AF368">
            <v>0</v>
          </cell>
          <cell r="AG368">
            <v>0</v>
          </cell>
          <cell r="AH368">
            <v>0</v>
          </cell>
          <cell r="AI368">
            <v>0</v>
          </cell>
          <cell r="AJ368">
            <v>0</v>
          </cell>
          <cell r="AK368">
            <v>0</v>
          </cell>
          <cell r="AM368">
            <v>0</v>
          </cell>
          <cell r="AN368">
            <v>0</v>
          </cell>
          <cell r="AO368">
            <v>0</v>
          </cell>
          <cell r="AP368">
            <v>0</v>
          </cell>
          <cell r="AQ368">
            <v>0</v>
          </cell>
          <cell r="AR368">
            <v>0</v>
          </cell>
          <cell r="AS368">
            <v>0</v>
          </cell>
          <cell r="AT368">
            <v>0</v>
          </cell>
          <cell r="AU368">
            <v>0</v>
          </cell>
          <cell r="AV368">
            <v>0</v>
          </cell>
          <cell r="AW368">
            <v>0</v>
          </cell>
        </row>
        <row r="369">
          <cell r="A369" t="str">
            <v>116447/P3OPA/2017</v>
          </cell>
          <cell r="B369" t="str">
            <v>102 Manchester Road</v>
          </cell>
          <cell r="C369" t="str">
            <v>Residential</v>
          </cell>
          <cell r="D369" t="str">
            <v>Land Supply 2018</v>
          </cell>
          <cell r="E369">
            <v>0.13036400000000001</v>
          </cell>
          <cell r="F369">
            <v>0</v>
          </cell>
          <cell r="G369">
            <v>0</v>
          </cell>
          <cell r="H369">
            <v>0</v>
          </cell>
          <cell r="I369">
            <v>0.13036400000000001</v>
          </cell>
          <cell r="J369">
            <v>0</v>
          </cell>
          <cell r="K369">
            <v>0</v>
          </cell>
          <cell r="L369">
            <v>0</v>
          </cell>
          <cell r="M369">
            <v>100</v>
          </cell>
          <cell r="O369">
            <v>0</v>
          </cell>
          <cell r="Q369">
            <v>0</v>
          </cell>
          <cell r="R369">
            <v>0</v>
          </cell>
          <cell r="S369">
            <v>0</v>
          </cell>
          <cell r="T369">
            <v>0</v>
          </cell>
          <cell r="U369">
            <v>0</v>
          </cell>
          <cell r="V369">
            <v>0.13036419499999999</v>
          </cell>
          <cell r="W369">
            <v>100.00014958117269</v>
          </cell>
          <cell r="X369" t="str">
            <v>Not Modelled</v>
          </cell>
          <cell r="Y369" t="str">
            <v>N/A</v>
          </cell>
          <cell r="AA369">
            <v>0</v>
          </cell>
          <cell r="AB369">
            <v>0</v>
          </cell>
          <cell r="AC369">
            <v>0</v>
          </cell>
          <cell r="AD369">
            <v>0</v>
          </cell>
          <cell r="AE369">
            <v>0</v>
          </cell>
          <cell r="AF369">
            <v>0</v>
          </cell>
          <cell r="AG369">
            <v>0</v>
          </cell>
          <cell r="AH369">
            <v>0</v>
          </cell>
          <cell r="AI369">
            <v>0</v>
          </cell>
          <cell r="AJ369">
            <v>0</v>
          </cell>
          <cell r="AK369">
            <v>0</v>
          </cell>
          <cell r="AM369">
            <v>0</v>
          </cell>
          <cell r="AN369">
            <v>0</v>
          </cell>
          <cell r="AO369">
            <v>0</v>
          </cell>
          <cell r="AP369">
            <v>0</v>
          </cell>
          <cell r="AQ369">
            <v>0</v>
          </cell>
          <cell r="AR369">
            <v>0</v>
          </cell>
          <cell r="AS369">
            <v>0</v>
          </cell>
          <cell r="AT369">
            <v>0</v>
          </cell>
          <cell r="AU369">
            <v>0</v>
          </cell>
          <cell r="AV369">
            <v>0</v>
          </cell>
          <cell r="AW369">
            <v>0</v>
          </cell>
        </row>
        <row r="370">
          <cell r="A370" t="str">
            <v>116450/FO/2017 / 111026</v>
          </cell>
          <cell r="B370" t="str">
            <v>Circle Square Blocks 5 &amp; 6</v>
          </cell>
          <cell r="C370" t="str">
            <v>Residential</v>
          </cell>
          <cell r="D370" t="str">
            <v>Land Supply 2018</v>
          </cell>
          <cell r="E370">
            <v>0.214695</v>
          </cell>
          <cell r="F370">
            <v>0</v>
          </cell>
          <cell r="G370">
            <v>0</v>
          </cell>
          <cell r="H370">
            <v>9.3441851745500001E-2</v>
          </cell>
          <cell r="I370">
            <v>0.1212531482545</v>
          </cell>
          <cell r="J370">
            <v>0</v>
          </cell>
          <cell r="K370">
            <v>0</v>
          </cell>
          <cell r="L370">
            <v>43.523068420550082</v>
          </cell>
          <cell r="M370">
            <v>56.476931579449918</v>
          </cell>
          <cell r="O370">
            <v>5.0253899999999998E-4</v>
          </cell>
          <cell r="Q370">
            <v>0</v>
          </cell>
          <cell r="R370">
            <v>0</v>
          </cell>
          <cell r="S370">
            <v>0.23407112415286799</v>
          </cell>
          <cell r="T370">
            <v>0</v>
          </cell>
          <cell r="U370">
            <v>0</v>
          </cell>
          <cell r="V370">
            <v>0.21192564609199999</v>
          </cell>
          <cell r="W370">
            <v>98.710098554693857</v>
          </cell>
          <cell r="X370" t="str">
            <v>Not Modelled</v>
          </cell>
          <cell r="Y370" t="str">
            <v>N/A</v>
          </cell>
          <cell r="AA370">
            <v>0</v>
          </cell>
          <cell r="AB370">
            <v>0</v>
          </cell>
          <cell r="AC370">
            <v>0</v>
          </cell>
          <cell r="AD370">
            <v>0</v>
          </cell>
          <cell r="AE370">
            <v>0</v>
          </cell>
          <cell r="AF370">
            <v>0</v>
          </cell>
          <cell r="AG370">
            <v>0</v>
          </cell>
          <cell r="AH370">
            <v>0</v>
          </cell>
          <cell r="AI370">
            <v>0.21469509999200001</v>
          </cell>
          <cell r="AJ370">
            <v>0</v>
          </cell>
          <cell r="AK370">
            <v>0</v>
          </cell>
          <cell r="AM370">
            <v>0</v>
          </cell>
          <cell r="AN370">
            <v>0</v>
          </cell>
          <cell r="AO370">
            <v>0</v>
          </cell>
          <cell r="AP370">
            <v>0</v>
          </cell>
          <cell r="AQ370">
            <v>0</v>
          </cell>
          <cell r="AR370">
            <v>0</v>
          </cell>
          <cell r="AS370">
            <v>0</v>
          </cell>
          <cell r="AT370">
            <v>0</v>
          </cell>
          <cell r="AU370">
            <v>100.00004657397706</v>
          </cell>
          <cell r="AV370">
            <v>0</v>
          </cell>
          <cell r="AW370">
            <v>0</v>
          </cell>
        </row>
        <row r="371">
          <cell r="A371" t="str">
            <v>116491/FO/2017 / 108105</v>
          </cell>
          <cell r="B371" t="str">
            <v>150 Barlow Moor Road Chorlton</v>
          </cell>
          <cell r="C371" t="str">
            <v>Residential</v>
          </cell>
          <cell r="D371" t="str">
            <v>Land Supply 2018</v>
          </cell>
          <cell r="E371">
            <v>5.7913600000000003E-2</v>
          </cell>
          <cell r="F371">
            <v>0</v>
          </cell>
          <cell r="G371">
            <v>0</v>
          </cell>
          <cell r="H371">
            <v>0</v>
          </cell>
          <cell r="I371">
            <v>5.7913600000000003E-2</v>
          </cell>
          <cell r="J371">
            <v>0</v>
          </cell>
          <cell r="K371">
            <v>0</v>
          </cell>
          <cell r="L371">
            <v>0</v>
          </cell>
          <cell r="M371">
            <v>100</v>
          </cell>
          <cell r="O371">
            <v>0</v>
          </cell>
          <cell r="Q371">
            <v>0</v>
          </cell>
          <cell r="R371">
            <v>0</v>
          </cell>
          <cell r="S371">
            <v>0</v>
          </cell>
          <cell r="T371">
            <v>0</v>
          </cell>
          <cell r="U371">
            <v>0</v>
          </cell>
          <cell r="V371">
            <v>0</v>
          </cell>
          <cell r="W371">
            <v>0</v>
          </cell>
          <cell r="X371" t="str">
            <v>Not Modelled</v>
          </cell>
          <cell r="Y371" t="str">
            <v>N/A</v>
          </cell>
          <cell r="AA371">
            <v>0</v>
          </cell>
          <cell r="AB371">
            <v>0</v>
          </cell>
          <cell r="AC371">
            <v>0</v>
          </cell>
          <cell r="AD371">
            <v>0</v>
          </cell>
          <cell r="AE371">
            <v>0</v>
          </cell>
          <cell r="AF371">
            <v>0</v>
          </cell>
          <cell r="AG371">
            <v>0</v>
          </cell>
          <cell r="AH371">
            <v>0</v>
          </cell>
          <cell r="AI371">
            <v>0</v>
          </cell>
          <cell r="AJ371">
            <v>0</v>
          </cell>
          <cell r="AK371">
            <v>0</v>
          </cell>
          <cell r="AM371">
            <v>0</v>
          </cell>
          <cell r="AN371">
            <v>0</v>
          </cell>
          <cell r="AO371">
            <v>0</v>
          </cell>
          <cell r="AP371">
            <v>0</v>
          </cell>
          <cell r="AQ371">
            <v>0</v>
          </cell>
          <cell r="AR371">
            <v>0</v>
          </cell>
          <cell r="AS371">
            <v>0</v>
          </cell>
          <cell r="AT371">
            <v>0</v>
          </cell>
          <cell r="AU371">
            <v>0</v>
          </cell>
          <cell r="AV371">
            <v>0</v>
          </cell>
          <cell r="AW371">
            <v>0</v>
          </cell>
        </row>
        <row r="372">
          <cell r="A372" t="str">
            <v>116493/FU/2017</v>
          </cell>
          <cell r="B372" t="str">
            <v>13 Quay Street Manchester M3 3HN</v>
          </cell>
          <cell r="C372" t="str">
            <v>Offices</v>
          </cell>
          <cell r="D372" t="str">
            <v>Land Supply 2018</v>
          </cell>
          <cell r="E372">
            <v>6.5229599999999999E-2</v>
          </cell>
          <cell r="F372">
            <v>0</v>
          </cell>
          <cell r="G372">
            <v>0</v>
          </cell>
          <cell r="H372">
            <v>0</v>
          </cell>
          <cell r="I372">
            <v>6.5229599999999999E-2</v>
          </cell>
          <cell r="J372">
            <v>0</v>
          </cell>
          <cell r="K372">
            <v>0</v>
          </cell>
          <cell r="L372">
            <v>0</v>
          </cell>
          <cell r="M372">
            <v>100</v>
          </cell>
          <cell r="O372">
            <v>3.7644281342799998E-4</v>
          </cell>
          <cell r="Q372">
            <v>3.7644281342799998E-4</v>
          </cell>
          <cell r="R372">
            <v>0</v>
          </cell>
          <cell r="S372">
            <v>0.57710428000171698</v>
          </cell>
          <cell r="T372">
            <v>0.57710428000171698</v>
          </cell>
          <cell r="U372">
            <v>0</v>
          </cell>
          <cell r="V372">
            <v>0</v>
          </cell>
          <cell r="W372">
            <v>0</v>
          </cell>
          <cell r="X372" t="str">
            <v>Not Modelled</v>
          </cell>
          <cell r="Y372" t="str">
            <v>N/A</v>
          </cell>
          <cell r="AA372">
            <v>0</v>
          </cell>
          <cell r="AB372">
            <v>0</v>
          </cell>
          <cell r="AC372">
            <v>0</v>
          </cell>
          <cell r="AD372">
            <v>0</v>
          </cell>
          <cell r="AE372">
            <v>0</v>
          </cell>
          <cell r="AF372">
            <v>0</v>
          </cell>
          <cell r="AG372">
            <v>0</v>
          </cell>
          <cell r="AH372">
            <v>0</v>
          </cell>
          <cell r="AI372">
            <v>0</v>
          </cell>
          <cell r="AJ372">
            <v>0</v>
          </cell>
          <cell r="AK372">
            <v>0</v>
          </cell>
          <cell r="AM372">
            <v>0</v>
          </cell>
          <cell r="AN372">
            <v>0</v>
          </cell>
          <cell r="AO372">
            <v>0</v>
          </cell>
          <cell r="AP372">
            <v>0</v>
          </cell>
          <cell r="AQ372">
            <v>0</v>
          </cell>
          <cell r="AR372">
            <v>0</v>
          </cell>
          <cell r="AS372">
            <v>0</v>
          </cell>
          <cell r="AT372">
            <v>0</v>
          </cell>
          <cell r="AU372">
            <v>0</v>
          </cell>
          <cell r="AV372">
            <v>0</v>
          </cell>
          <cell r="AW372">
            <v>0</v>
          </cell>
        </row>
        <row r="373">
          <cell r="A373" t="str">
            <v>116509/FO/2017</v>
          </cell>
          <cell r="B373" t="str">
            <v>Land Adjacent To 874 Rochdale Road</v>
          </cell>
          <cell r="C373" t="str">
            <v>Residential</v>
          </cell>
          <cell r="D373" t="str">
            <v>Land Supply 2018</v>
          </cell>
          <cell r="E373">
            <v>7.4059200000000006E-2</v>
          </cell>
          <cell r="F373">
            <v>0</v>
          </cell>
          <cell r="G373">
            <v>0</v>
          </cell>
          <cell r="H373">
            <v>0</v>
          </cell>
          <cell r="I373">
            <v>7.4059200000000006E-2</v>
          </cell>
          <cell r="J373">
            <v>0</v>
          </cell>
          <cell r="K373">
            <v>0</v>
          </cell>
          <cell r="L373">
            <v>0</v>
          </cell>
          <cell r="M373">
            <v>100</v>
          </cell>
          <cell r="O373">
            <v>0</v>
          </cell>
          <cell r="Q373">
            <v>0</v>
          </cell>
          <cell r="R373">
            <v>0</v>
          </cell>
          <cell r="S373">
            <v>0</v>
          </cell>
          <cell r="T373">
            <v>0</v>
          </cell>
          <cell r="U373">
            <v>0</v>
          </cell>
          <cell r="V373">
            <v>0</v>
          </cell>
          <cell r="W373">
            <v>0</v>
          </cell>
          <cell r="X373" t="str">
            <v>Not Modelled</v>
          </cell>
          <cell r="Y373" t="str">
            <v>N/A</v>
          </cell>
          <cell r="AA373">
            <v>0</v>
          </cell>
          <cell r="AB373">
            <v>0</v>
          </cell>
          <cell r="AC373">
            <v>0</v>
          </cell>
          <cell r="AD373">
            <v>0</v>
          </cell>
          <cell r="AE373">
            <v>0</v>
          </cell>
          <cell r="AF373">
            <v>0</v>
          </cell>
          <cell r="AG373">
            <v>0</v>
          </cell>
          <cell r="AH373">
            <v>0</v>
          </cell>
          <cell r="AI373">
            <v>7.4059209999700004E-2</v>
          </cell>
          <cell r="AJ373">
            <v>0</v>
          </cell>
          <cell r="AK373">
            <v>0</v>
          </cell>
          <cell r="AM373">
            <v>0</v>
          </cell>
          <cell r="AN373">
            <v>0</v>
          </cell>
          <cell r="AO373">
            <v>0</v>
          </cell>
          <cell r="AP373">
            <v>0</v>
          </cell>
          <cell r="AQ373">
            <v>0</v>
          </cell>
          <cell r="AR373">
            <v>0</v>
          </cell>
          <cell r="AS373">
            <v>0</v>
          </cell>
          <cell r="AT373">
            <v>0</v>
          </cell>
          <cell r="AU373">
            <v>100.00001350230625</v>
          </cell>
          <cell r="AV373">
            <v>0</v>
          </cell>
          <cell r="AW373">
            <v>0</v>
          </cell>
        </row>
        <row r="374">
          <cell r="A374" t="str">
            <v>116550/FO/2017</v>
          </cell>
          <cell r="B374" t="str">
            <v>40 Princess Street Manchester M1 6DE</v>
          </cell>
          <cell r="C374" t="str">
            <v>Offices</v>
          </cell>
          <cell r="D374" t="str">
            <v>Land Supply 2018</v>
          </cell>
          <cell r="E374">
            <v>0.16392999999999999</v>
          </cell>
          <cell r="F374">
            <v>0</v>
          </cell>
          <cell r="G374">
            <v>0</v>
          </cell>
          <cell r="H374">
            <v>0</v>
          </cell>
          <cell r="I374">
            <v>0.16392999999999999</v>
          </cell>
          <cell r="J374">
            <v>0</v>
          </cell>
          <cell r="K374">
            <v>0</v>
          </cell>
          <cell r="L374">
            <v>0</v>
          </cell>
          <cell r="M374">
            <v>100</v>
          </cell>
          <cell r="O374">
            <v>2.7820600000000003E-4</v>
          </cell>
          <cell r="Q374">
            <v>0</v>
          </cell>
          <cell r="R374">
            <v>0</v>
          </cell>
          <cell r="S374">
            <v>0.16971024217653879</v>
          </cell>
          <cell r="T374">
            <v>0</v>
          </cell>
          <cell r="U374">
            <v>0</v>
          </cell>
          <cell r="V374">
            <v>0</v>
          </cell>
          <cell r="W374">
            <v>0</v>
          </cell>
          <cell r="X374" t="str">
            <v>Not Modelled</v>
          </cell>
          <cell r="Y374" t="str">
            <v>N/A</v>
          </cell>
          <cell r="AA374">
            <v>0</v>
          </cell>
          <cell r="AB374">
            <v>0</v>
          </cell>
          <cell r="AC374">
            <v>0</v>
          </cell>
          <cell r="AD374">
            <v>0</v>
          </cell>
          <cell r="AE374">
            <v>0</v>
          </cell>
          <cell r="AF374">
            <v>0</v>
          </cell>
          <cell r="AG374">
            <v>0</v>
          </cell>
          <cell r="AH374">
            <v>0</v>
          </cell>
          <cell r="AI374">
            <v>0.163930475001</v>
          </cell>
          <cell r="AJ374">
            <v>0</v>
          </cell>
          <cell r="AK374">
            <v>0</v>
          </cell>
          <cell r="AM374">
            <v>0</v>
          </cell>
          <cell r="AN374">
            <v>0</v>
          </cell>
          <cell r="AO374">
            <v>0</v>
          </cell>
          <cell r="AP374">
            <v>0</v>
          </cell>
          <cell r="AQ374">
            <v>0</v>
          </cell>
          <cell r="AR374">
            <v>0</v>
          </cell>
          <cell r="AS374">
            <v>0</v>
          </cell>
          <cell r="AT374">
            <v>0</v>
          </cell>
          <cell r="AU374">
            <v>100.0002897584335</v>
          </cell>
          <cell r="AV374">
            <v>0</v>
          </cell>
          <cell r="AW374">
            <v>0</v>
          </cell>
        </row>
        <row r="375">
          <cell r="A375" t="str">
            <v>116628/FO/2017</v>
          </cell>
          <cell r="B375" t="str">
            <v>2 Maple Road</v>
          </cell>
          <cell r="C375" t="str">
            <v>Residential</v>
          </cell>
          <cell r="D375" t="str">
            <v>Land Supply 2018</v>
          </cell>
          <cell r="E375">
            <v>0.119607</v>
          </cell>
          <cell r="F375">
            <v>0</v>
          </cell>
          <cell r="G375">
            <v>0</v>
          </cell>
          <cell r="H375">
            <v>0</v>
          </cell>
          <cell r="I375">
            <v>0.119607</v>
          </cell>
          <cell r="J375">
            <v>0</v>
          </cell>
          <cell r="K375">
            <v>0</v>
          </cell>
          <cell r="L375">
            <v>0</v>
          </cell>
          <cell r="M375">
            <v>100</v>
          </cell>
          <cell r="O375">
            <v>4.4095000000000001E-4</v>
          </cell>
          <cell r="Q375">
            <v>0</v>
          </cell>
          <cell r="R375">
            <v>0</v>
          </cell>
          <cell r="S375">
            <v>0.36866571354519384</v>
          </cell>
          <cell r="T375">
            <v>0</v>
          </cell>
          <cell r="U375">
            <v>0</v>
          </cell>
          <cell r="V375">
            <v>0</v>
          </cell>
          <cell r="W375">
            <v>0</v>
          </cell>
          <cell r="X375" t="str">
            <v>Not Modelled</v>
          </cell>
          <cell r="Y375" t="str">
            <v>N/A</v>
          </cell>
          <cell r="AA375">
            <v>0</v>
          </cell>
          <cell r="AB375">
            <v>0</v>
          </cell>
          <cell r="AC375">
            <v>0</v>
          </cell>
          <cell r="AD375">
            <v>0</v>
          </cell>
          <cell r="AE375">
            <v>0</v>
          </cell>
          <cell r="AF375">
            <v>0</v>
          </cell>
          <cell r="AG375">
            <v>0</v>
          </cell>
          <cell r="AH375">
            <v>0</v>
          </cell>
          <cell r="AI375">
            <v>0</v>
          </cell>
          <cell r="AJ375">
            <v>0</v>
          </cell>
          <cell r="AK375">
            <v>0</v>
          </cell>
          <cell r="AM375">
            <v>0</v>
          </cell>
          <cell r="AN375">
            <v>0</v>
          </cell>
          <cell r="AO375">
            <v>0</v>
          </cell>
          <cell r="AP375">
            <v>0</v>
          </cell>
          <cell r="AQ375">
            <v>0</v>
          </cell>
          <cell r="AR375">
            <v>0</v>
          </cell>
          <cell r="AS375">
            <v>0</v>
          </cell>
          <cell r="AT375">
            <v>0</v>
          </cell>
          <cell r="AU375">
            <v>0</v>
          </cell>
          <cell r="AV375">
            <v>0</v>
          </cell>
          <cell r="AW375">
            <v>0</v>
          </cell>
        </row>
        <row r="376">
          <cell r="A376" t="str">
            <v>116657/FO/2017</v>
          </cell>
          <cell r="B376" t="str">
            <v>Oxford House Manchester Technology Centre Princess Street Manchester M1 7ED</v>
          </cell>
          <cell r="C376" t="str">
            <v>Offices</v>
          </cell>
          <cell r="D376" t="str">
            <v>Land Supply 2018</v>
          </cell>
          <cell r="E376">
            <v>0.41583300000000001</v>
          </cell>
          <cell r="F376">
            <v>0</v>
          </cell>
          <cell r="G376">
            <v>0</v>
          </cell>
          <cell r="H376">
            <v>0</v>
          </cell>
          <cell r="I376">
            <v>0.41583300000000001</v>
          </cell>
          <cell r="J376">
            <v>0</v>
          </cell>
          <cell r="K376">
            <v>0</v>
          </cell>
          <cell r="L376">
            <v>0</v>
          </cell>
          <cell r="M376">
            <v>100</v>
          </cell>
          <cell r="O376">
            <v>1.08913E-2</v>
          </cell>
          <cell r="Q376">
            <v>0</v>
          </cell>
          <cell r="R376">
            <v>0</v>
          </cell>
          <cell r="S376">
            <v>2.619152400122164</v>
          </cell>
          <cell r="T376">
            <v>0</v>
          </cell>
          <cell r="U376">
            <v>0</v>
          </cell>
          <cell r="V376">
            <v>0.41583309000300001</v>
          </cell>
          <cell r="W376">
            <v>100.00002164402537</v>
          </cell>
          <cell r="X376">
            <v>0</v>
          </cell>
          <cell r="Y376">
            <v>0</v>
          </cell>
          <cell r="AA376">
            <v>0</v>
          </cell>
          <cell r="AB376">
            <v>0</v>
          </cell>
          <cell r="AC376">
            <v>0</v>
          </cell>
          <cell r="AD376">
            <v>0</v>
          </cell>
          <cell r="AE376">
            <v>0</v>
          </cell>
          <cell r="AF376">
            <v>0</v>
          </cell>
          <cell r="AG376">
            <v>0</v>
          </cell>
          <cell r="AH376">
            <v>0</v>
          </cell>
          <cell r="AI376">
            <v>0.41583309000300001</v>
          </cell>
          <cell r="AJ376">
            <v>0</v>
          </cell>
          <cell r="AK376">
            <v>0</v>
          </cell>
          <cell r="AM376">
            <v>0</v>
          </cell>
          <cell r="AN376">
            <v>0</v>
          </cell>
          <cell r="AO376">
            <v>0</v>
          </cell>
          <cell r="AP376">
            <v>0</v>
          </cell>
          <cell r="AQ376">
            <v>0</v>
          </cell>
          <cell r="AR376">
            <v>0</v>
          </cell>
          <cell r="AS376">
            <v>0</v>
          </cell>
          <cell r="AT376">
            <v>0</v>
          </cell>
          <cell r="AU376">
            <v>100.00002164402537</v>
          </cell>
          <cell r="AV376">
            <v>0</v>
          </cell>
          <cell r="AW376">
            <v>0</v>
          </cell>
        </row>
        <row r="377">
          <cell r="A377" t="str">
            <v>116716/FO/2017</v>
          </cell>
          <cell r="B377" t="str">
            <v>22 Northbank Gardens</v>
          </cell>
          <cell r="C377" t="str">
            <v>Residential</v>
          </cell>
          <cell r="D377" t="str">
            <v>Land Supply 2018</v>
          </cell>
          <cell r="E377">
            <v>3.3723099999999999E-2</v>
          </cell>
          <cell r="F377">
            <v>0</v>
          </cell>
          <cell r="G377">
            <v>0</v>
          </cell>
          <cell r="H377">
            <v>0</v>
          </cell>
          <cell r="I377">
            <v>3.3723099999999999E-2</v>
          </cell>
          <cell r="J377">
            <v>0</v>
          </cell>
          <cell r="K377">
            <v>0</v>
          </cell>
          <cell r="L377">
            <v>0</v>
          </cell>
          <cell r="M377">
            <v>100</v>
          </cell>
          <cell r="O377">
            <v>0</v>
          </cell>
          <cell r="Q377">
            <v>0</v>
          </cell>
          <cell r="R377">
            <v>0</v>
          </cell>
          <cell r="S377">
            <v>0</v>
          </cell>
          <cell r="T377">
            <v>0</v>
          </cell>
          <cell r="U377">
            <v>0</v>
          </cell>
          <cell r="V377">
            <v>0</v>
          </cell>
          <cell r="W377">
            <v>0</v>
          </cell>
          <cell r="X377" t="str">
            <v>Not Modelled</v>
          </cell>
          <cell r="Y377" t="str">
            <v>N/A</v>
          </cell>
          <cell r="AA377">
            <v>0</v>
          </cell>
          <cell r="AB377">
            <v>0</v>
          </cell>
          <cell r="AC377">
            <v>0</v>
          </cell>
          <cell r="AD377">
            <v>0</v>
          </cell>
          <cell r="AE377">
            <v>0</v>
          </cell>
          <cell r="AF377">
            <v>0</v>
          </cell>
          <cell r="AG377">
            <v>0</v>
          </cell>
          <cell r="AH377">
            <v>0</v>
          </cell>
          <cell r="AI377">
            <v>0</v>
          </cell>
          <cell r="AJ377">
            <v>0</v>
          </cell>
          <cell r="AK377">
            <v>0</v>
          </cell>
          <cell r="AM377">
            <v>0</v>
          </cell>
          <cell r="AN377">
            <v>0</v>
          </cell>
          <cell r="AO377">
            <v>0</v>
          </cell>
          <cell r="AP377">
            <v>0</v>
          </cell>
          <cell r="AQ377">
            <v>0</v>
          </cell>
          <cell r="AR377">
            <v>0</v>
          </cell>
          <cell r="AS377">
            <v>0</v>
          </cell>
          <cell r="AT377">
            <v>0</v>
          </cell>
          <cell r="AU377">
            <v>0</v>
          </cell>
          <cell r="AV377">
            <v>0</v>
          </cell>
          <cell r="AW377">
            <v>0</v>
          </cell>
        </row>
        <row r="378">
          <cell r="A378" t="str">
            <v>116719/FO/2017</v>
          </cell>
          <cell r="B378" t="str">
            <v>Land To The Rear Of And Including 5 And 6 Deepdale Avenue And Part Of Rear Gardens</v>
          </cell>
          <cell r="C378" t="str">
            <v>Residential</v>
          </cell>
          <cell r="D378" t="str">
            <v>Land Supply 2018</v>
          </cell>
          <cell r="E378">
            <v>0.19627500000000001</v>
          </cell>
          <cell r="F378">
            <v>0</v>
          </cell>
          <cell r="G378">
            <v>3.3479139002299999E-2</v>
          </cell>
          <cell r="H378">
            <v>0.162795393358</v>
          </cell>
          <cell r="I378">
            <v>4.6763969999141786E-7</v>
          </cell>
          <cell r="J378">
            <v>0</v>
          </cell>
          <cell r="K378">
            <v>17.057260987033498</v>
          </cell>
          <cell r="L378">
            <v>82.942500755572539</v>
          </cell>
          <cell r="M378">
            <v>2.3825739395818001E-4</v>
          </cell>
          <cell r="O378">
            <v>2.04289E-4</v>
          </cell>
          <cell r="Q378">
            <v>0</v>
          </cell>
          <cell r="R378">
            <v>0</v>
          </cell>
          <cell r="S378">
            <v>0.10408304674563749</v>
          </cell>
          <cell r="T378">
            <v>0</v>
          </cell>
          <cell r="U378">
            <v>0</v>
          </cell>
          <cell r="V378">
            <v>0.16249584915500001</v>
          </cell>
          <cell r="W378">
            <v>82.789886208126362</v>
          </cell>
          <cell r="X378" t="str">
            <v>Not Modelled</v>
          </cell>
          <cell r="Y378" t="str">
            <v>N/A</v>
          </cell>
          <cell r="AA378">
            <v>0</v>
          </cell>
          <cell r="AB378">
            <v>0</v>
          </cell>
          <cell r="AC378">
            <v>0</v>
          </cell>
          <cell r="AD378">
            <v>0</v>
          </cell>
          <cell r="AE378">
            <v>0</v>
          </cell>
          <cell r="AF378">
            <v>0</v>
          </cell>
          <cell r="AG378">
            <v>0</v>
          </cell>
          <cell r="AH378">
            <v>0</v>
          </cell>
          <cell r="AI378">
            <v>0</v>
          </cell>
          <cell r="AJ378">
            <v>0</v>
          </cell>
          <cell r="AK378">
            <v>0</v>
          </cell>
          <cell r="AM378">
            <v>0</v>
          </cell>
          <cell r="AN378">
            <v>0</v>
          </cell>
          <cell r="AO378">
            <v>0</v>
          </cell>
          <cell r="AP378">
            <v>0</v>
          </cell>
          <cell r="AQ378">
            <v>0</v>
          </cell>
          <cell r="AR378">
            <v>0</v>
          </cell>
          <cell r="AS378">
            <v>0</v>
          </cell>
          <cell r="AT378">
            <v>0</v>
          </cell>
          <cell r="AU378">
            <v>0</v>
          </cell>
          <cell r="AV378">
            <v>0</v>
          </cell>
          <cell r="AW378">
            <v>0</v>
          </cell>
        </row>
        <row r="379">
          <cell r="A379" t="str">
            <v>116758/FO/2017</v>
          </cell>
          <cell r="B379" t="str">
            <v>MEA School Fields</v>
          </cell>
          <cell r="C379" t="str">
            <v>Residential</v>
          </cell>
          <cell r="D379" t="str">
            <v>Land Supply 2018</v>
          </cell>
          <cell r="E379">
            <v>3.5044599999999999</v>
          </cell>
          <cell r="F379">
            <v>0</v>
          </cell>
          <cell r="G379">
            <v>0</v>
          </cell>
          <cell r="H379">
            <v>0</v>
          </cell>
          <cell r="I379">
            <v>3.5044599999999999</v>
          </cell>
          <cell r="J379">
            <v>0</v>
          </cell>
          <cell r="K379">
            <v>0</v>
          </cell>
          <cell r="L379">
            <v>0</v>
          </cell>
          <cell r="M379">
            <v>100</v>
          </cell>
          <cell r="O379">
            <v>0.1248358867657</v>
          </cell>
          <cell r="Q379">
            <v>2.0956886765700001E-2</v>
          </cell>
          <cell r="R379">
            <v>1.0800000000000001E-2</v>
          </cell>
          <cell r="S379">
            <v>3.5622003608458934</v>
          </cell>
          <cell r="T379">
            <v>0.59800616259566386</v>
          </cell>
          <cell r="U379">
            <v>0.30817872083002806</v>
          </cell>
          <cell r="V379">
            <v>0</v>
          </cell>
          <cell r="W379">
            <v>0</v>
          </cell>
          <cell r="X379" t="str">
            <v>Not Modelled</v>
          </cell>
          <cell r="Y379" t="str">
            <v>N/A</v>
          </cell>
          <cell r="AA379">
            <v>0</v>
          </cell>
          <cell r="AB379">
            <v>0</v>
          </cell>
          <cell r="AC379">
            <v>0</v>
          </cell>
          <cell r="AD379">
            <v>0</v>
          </cell>
          <cell r="AE379">
            <v>0</v>
          </cell>
          <cell r="AF379">
            <v>0</v>
          </cell>
          <cell r="AG379">
            <v>0</v>
          </cell>
          <cell r="AH379">
            <v>0</v>
          </cell>
          <cell r="AI379">
            <v>0</v>
          </cell>
          <cell r="AJ379">
            <v>0</v>
          </cell>
          <cell r="AK379">
            <v>0</v>
          </cell>
          <cell r="AM379">
            <v>0</v>
          </cell>
          <cell r="AN379">
            <v>0</v>
          </cell>
          <cell r="AO379">
            <v>0</v>
          </cell>
          <cell r="AP379">
            <v>0</v>
          </cell>
          <cell r="AQ379">
            <v>0</v>
          </cell>
          <cell r="AR379">
            <v>0</v>
          </cell>
          <cell r="AS379">
            <v>0</v>
          </cell>
          <cell r="AT379">
            <v>0</v>
          </cell>
          <cell r="AU379">
            <v>0</v>
          </cell>
          <cell r="AV379">
            <v>0</v>
          </cell>
          <cell r="AW379">
            <v>0</v>
          </cell>
        </row>
        <row r="380">
          <cell r="A380" t="str">
            <v>116766/FO/2017</v>
          </cell>
          <cell r="B380" t="str">
            <v>Land To The Rear Of 2 Cunningham Drive</v>
          </cell>
          <cell r="C380" t="str">
            <v>Residential</v>
          </cell>
          <cell r="D380" t="str">
            <v>Land Supply 2018</v>
          </cell>
          <cell r="E380">
            <v>8.9871199999999998E-2</v>
          </cell>
          <cell r="F380">
            <v>0</v>
          </cell>
          <cell r="G380">
            <v>0</v>
          </cell>
          <cell r="H380">
            <v>0</v>
          </cell>
          <cell r="I380">
            <v>8.9871199999999998E-2</v>
          </cell>
          <cell r="J380">
            <v>0</v>
          </cell>
          <cell r="K380">
            <v>0</v>
          </cell>
          <cell r="L380">
            <v>0</v>
          </cell>
          <cell r="M380">
            <v>100</v>
          </cell>
          <cell r="O380">
            <v>6.3862000000000001E-4</v>
          </cell>
          <cell r="Q380">
            <v>0</v>
          </cell>
          <cell r="R380">
            <v>0</v>
          </cell>
          <cell r="S380">
            <v>0.71059471777388084</v>
          </cell>
          <cell r="T380">
            <v>0</v>
          </cell>
          <cell r="U380">
            <v>0</v>
          </cell>
          <cell r="V380">
            <v>0</v>
          </cell>
          <cell r="W380">
            <v>0</v>
          </cell>
          <cell r="X380" t="str">
            <v>Not Modelled</v>
          </cell>
          <cell r="Y380" t="str">
            <v>N/A</v>
          </cell>
          <cell r="AA380">
            <v>0</v>
          </cell>
          <cell r="AB380">
            <v>0</v>
          </cell>
          <cell r="AC380">
            <v>0</v>
          </cell>
          <cell r="AD380">
            <v>0</v>
          </cell>
          <cell r="AE380">
            <v>0</v>
          </cell>
          <cell r="AF380">
            <v>0</v>
          </cell>
          <cell r="AG380">
            <v>0</v>
          </cell>
          <cell r="AH380">
            <v>0</v>
          </cell>
          <cell r="AI380">
            <v>0</v>
          </cell>
          <cell r="AJ380">
            <v>0</v>
          </cell>
          <cell r="AK380">
            <v>0</v>
          </cell>
          <cell r="AM380">
            <v>0</v>
          </cell>
          <cell r="AN380">
            <v>0</v>
          </cell>
          <cell r="AO380">
            <v>0</v>
          </cell>
          <cell r="AP380">
            <v>0</v>
          </cell>
          <cell r="AQ380">
            <v>0</v>
          </cell>
          <cell r="AR380">
            <v>0</v>
          </cell>
          <cell r="AS380">
            <v>0</v>
          </cell>
          <cell r="AT380">
            <v>0</v>
          </cell>
          <cell r="AU380">
            <v>0</v>
          </cell>
          <cell r="AV380">
            <v>0</v>
          </cell>
          <cell r="AW380">
            <v>0</v>
          </cell>
        </row>
        <row r="381">
          <cell r="A381" t="str">
            <v>116777/FO/2017</v>
          </cell>
          <cell r="B381" t="str">
            <v>25 Rochdale Road</v>
          </cell>
          <cell r="C381" t="str">
            <v>Residential</v>
          </cell>
          <cell r="D381" t="str">
            <v>Land Supply 2018</v>
          </cell>
          <cell r="E381">
            <v>0.124626</v>
          </cell>
          <cell r="F381">
            <v>0</v>
          </cell>
          <cell r="G381">
            <v>0</v>
          </cell>
          <cell r="H381">
            <v>0</v>
          </cell>
          <cell r="I381">
            <v>0.124626</v>
          </cell>
          <cell r="J381">
            <v>0</v>
          </cell>
          <cell r="K381">
            <v>0</v>
          </cell>
          <cell r="L381">
            <v>0</v>
          </cell>
          <cell r="M381">
            <v>100</v>
          </cell>
          <cell r="O381">
            <v>0</v>
          </cell>
          <cell r="Q381">
            <v>0</v>
          </cell>
          <cell r="R381">
            <v>0</v>
          </cell>
          <cell r="S381">
            <v>0</v>
          </cell>
          <cell r="T381">
            <v>0</v>
          </cell>
          <cell r="U381">
            <v>0</v>
          </cell>
          <cell r="V381">
            <v>0</v>
          </cell>
          <cell r="W381">
            <v>0</v>
          </cell>
          <cell r="X381" t="str">
            <v>Not Modelled</v>
          </cell>
          <cell r="Y381" t="str">
            <v>N/A</v>
          </cell>
          <cell r="AA381">
            <v>0</v>
          </cell>
          <cell r="AB381">
            <v>0</v>
          </cell>
          <cell r="AC381">
            <v>0</v>
          </cell>
          <cell r="AD381">
            <v>0</v>
          </cell>
          <cell r="AE381">
            <v>0</v>
          </cell>
          <cell r="AF381">
            <v>0</v>
          </cell>
          <cell r="AG381">
            <v>0</v>
          </cell>
          <cell r="AH381">
            <v>0</v>
          </cell>
          <cell r="AI381">
            <v>0.124625615001</v>
          </cell>
          <cell r="AJ381">
            <v>0</v>
          </cell>
          <cell r="AK381">
            <v>0</v>
          </cell>
          <cell r="AM381">
            <v>0</v>
          </cell>
          <cell r="AN381">
            <v>0</v>
          </cell>
          <cell r="AO381">
            <v>0</v>
          </cell>
          <cell r="AP381">
            <v>0</v>
          </cell>
          <cell r="AQ381">
            <v>0</v>
          </cell>
          <cell r="AR381">
            <v>0</v>
          </cell>
          <cell r="AS381">
            <v>0</v>
          </cell>
          <cell r="AT381">
            <v>0</v>
          </cell>
          <cell r="AU381">
            <v>99.999691076500895</v>
          </cell>
          <cell r="AV381">
            <v>0</v>
          </cell>
          <cell r="AW381">
            <v>0</v>
          </cell>
        </row>
        <row r="382">
          <cell r="A382" t="str">
            <v>116792/FU/2017</v>
          </cell>
          <cell r="B382" t="str">
            <v>Part Ground Floor Suite 54 Princess Street Manchester M1 6HS</v>
          </cell>
          <cell r="C382" t="str">
            <v>Offices</v>
          </cell>
          <cell r="D382" t="str">
            <v>Land Supply 2018</v>
          </cell>
          <cell r="E382">
            <v>5.6940900000000003E-2</v>
          </cell>
          <cell r="F382">
            <v>0</v>
          </cell>
          <cell r="G382">
            <v>0</v>
          </cell>
          <cell r="H382">
            <v>0</v>
          </cell>
          <cell r="I382">
            <v>5.6940900000000003E-2</v>
          </cell>
          <cell r="J382">
            <v>0</v>
          </cell>
          <cell r="K382">
            <v>0</v>
          </cell>
          <cell r="L382">
            <v>0</v>
          </cell>
          <cell r="M382">
            <v>100</v>
          </cell>
          <cell r="O382">
            <v>1.3943127942453999E-3</v>
          </cell>
          <cell r="Q382">
            <v>9.393957942453999E-4</v>
          </cell>
          <cell r="R382">
            <v>1.5575450017400002E-5</v>
          </cell>
          <cell r="S382">
            <v>2.44870171396202</v>
          </cell>
          <cell r="T382">
            <v>1.6497733513966231</v>
          </cell>
          <cell r="U382">
            <v>2.7353712388458913E-2</v>
          </cell>
          <cell r="V382">
            <v>0</v>
          </cell>
          <cell r="W382">
            <v>0</v>
          </cell>
          <cell r="X382" t="str">
            <v>Not Modelled</v>
          </cell>
          <cell r="Y382" t="str">
            <v>N/A</v>
          </cell>
          <cell r="AA382">
            <v>0</v>
          </cell>
          <cell r="AB382">
            <v>0</v>
          </cell>
          <cell r="AC382">
            <v>0</v>
          </cell>
          <cell r="AD382">
            <v>0</v>
          </cell>
          <cell r="AE382">
            <v>0</v>
          </cell>
          <cell r="AF382">
            <v>0</v>
          </cell>
          <cell r="AG382">
            <v>0</v>
          </cell>
          <cell r="AH382">
            <v>0</v>
          </cell>
          <cell r="AI382">
            <v>5.6940875001500003E-2</v>
          </cell>
          <cell r="AJ382">
            <v>0</v>
          </cell>
          <cell r="AK382">
            <v>0</v>
          </cell>
          <cell r="AM382">
            <v>0</v>
          </cell>
          <cell r="AN382">
            <v>0</v>
          </cell>
          <cell r="AO382">
            <v>0</v>
          </cell>
          <cell r="AP382">
            <v>0</v>
          </cell>
          <cell r="AQ382">
            <v>0</v>
          </cell>
          <cell r="AR382">
            <v>0</v>
          </cell>
          <cell r="AS382">
            <v>0</v>
          </cell>
          <cell r="AT382">
            <v>0</v>
          </cell>
          <cell r="AU382">
            <v>99.999956097462459</v>
          </cell>
          <cell r="AV382">
            <v>0</v>
          </cell>
          <cell r="AW382">
            <v>0</v>
          </cell>
        </row>
        <row r="383">
          <cell r="A383" t="str">
            <v>116793/P3OPA/2017</v>
          </cell>
          <cell r="B383" t="str">
            <v>12 Minshull Street</v>
          </cell>
          <cell r="C383" t="str">
            <v>Residential</v>
          </cell>
          <cell r="D383" t="str">
            <v>Land Supply 2018</v>
          </cell>
          <cell r="E383">
            <v>2.85236E-2</v>
          </cell>
          <cell r="F383">
            <v>0</v>
          </cell>
          <cell r="G383">
            <v>0</v>
          </cell>
          <cell r="H383">
            <v>0</v>
          </cell>
          <cell r="I383">
            <v>2.85236E-2</v>
          </cell>
          <cell r="J383">
            <v>0</v>
          </cell>
          <cell r="K383">
            <v>0</v>
          </cell>
          <cell r="L383">
            <v>0</v>
          </cell>
          <cell r="M383">
            <v>100</v>
          </cell>
          <cell r="O383">
            <v>3.1844799999999997E-5</v>
          </cell>
          <cell r="Q383">
            <v>0</v>
          </cell>
          <cell r="R383">
            <v>0</v>
          </cell>
          <cell r="S383">
            <v>0.11164369153963735</v>
          </cell>
          <cell r="T383">
            <v>0</v>
          </cell>
          <cell r="U383">
            <v>0</v>
          </cell>
          <cell r="V383">
            <v>0</v>
          </cell>
          <cell r="W383">
            <v>0</v>
          </cell>
          <cell r="X383" t="str">
            <v>Not Modelled</v>
          </cell>
          <cell r="Y383" t="str">
            <v>N/A</v>
          </cell>
          <cell r="AA383">
            <v>0</v>
          </cell>
          <cell r="AB383">
            <v>0</v>
          </cell>
          <cell r="AC383">
            <v>0</v>
          </cell>
          <cell r="AD383">
            <v>0</v>
          </cell>
          <cell r="AE383">
            <v>0</v>
          </cell>
          <cell r="AF383">
            <v>0</v>
          </cell>
          <cell r="AG383">
            <v>0</v>
          </cell>
          <cell r="AH383">
            <v>0</v>
          </cell>
          <cell r="AI383">
            <v>2.8523625001499998E-2</v>
          </cell>
          <cell r="AJ383">
            <v>0</v>
          </cell>
          <cell r="AK383">
            <v>0</v>
          </cell>
          <cell r="AM383">
            <v>0</v>
          </cell>
          <cell r="AN383">
            <v>0</v>
          </cell>
          <cell r="AO383">
            <v>0</v>
          </cell>
          <cell r="AP383">
            <v>0</v>
          </cell>
          <cell r="AQ383">
            <v>0</v>
          </cell>
          <cell r="AR383">
            <v>0</v>
          </cell>
          <cell r="AS383">
            <v>0</v>
          </cell>
          <cell r="AT383">
            <v>0</v>
          </cell>
          <cell r="AU383">
            <v>100.00008765197941</v>
          </cell>
          <cell r="AV383">
            <v>0</v>
          </cell>
          <cell r="AW383">
            <v>0</v>
          </cell>
        </row>
        <row r="384">
          <cell r="A384" t="str">
            <v>116795/FO/2017 / 112570</v>
          </cell>
          <cell r="B384" t="str">
            <v>45 St Werburghs Road</v>
          </cell>
          <cell r="C384" t="str">
            <v>Residential</v>
          </cell>
          <cell r="D384" t="str">
            <v>Land Supply 2018</v>
          </cell>
          <cell r="E384">
            <v>0.26261800000000002</v>
          </cell>
          <cell r="F384">
            <v>0</v>
          </cell>
          <cell r="G384">
            <v>0</v>
          </cell>
          <cell r="H384">
            <v>0</v>
          </cell>
          <cell r="I384">
            <v>0.26261800000000002</v>
          </cell>
          <cell r="J384">
            <v>0</v>
          </cell>
          <cell r="K384">
            <v>0</v>
          </cell>
          <cell r="L384">
            <v>0</v>
          </cell>
          <cell r="M384">
            <v>100</v>
          </cell>
          <cell r="O384">
            <v>0</v>
          </cell>
          <cell r="Q384">
            <v>0</v>
          </cell>
          <cell r="R384">
            <v>0</v>
          </cell>
          <cell r="S384">
            <v>0</v>
          </cell>
          <cell r="T384">
            <v>0</v>
          </cell>
          <cell r="U384">
            <v>0</v>
          </cell>
          <cell r="V384">
            <v>0</v>
          </cell>
          <cell r="W384">
            <v>0</v>
          </cell>
          <cell r="X384" t="str">
            <v>Not Modelled</v>
          </cell>
          <cell r="Y384" t="str">
            <v>N/A</v>
          </cell>
          <cell r="AA384">
            <v>0</v>
          </cell>
          <cell r="AB384">
            <v>0</v>
          </cell>
          <cell r="AC384">
            <v>0</v>
          </cell>
          <cell r="AD384">
            <v>0</v>
          </cell>
          <cell r="AE384">
            <v>0</v>
          </cell>
          <cell r="AF384">
            <v>0</v>
          </cell>
          <cell r="AG384">
            <v>0</v>
          </cell>
          <cell r="AH384">
            <v>0</v>
          </cell>
          <cell r="AI384">
            <v>0</v>
          </cell>
          <cell r="AJ384">
            <v>0</v>
          </cell>
          <cell r="AK384">
            <v>0</v>
          </cell>
          <cell r="AM384">
            <v>0</v>
          </cell>
          <cell r="AN384">
            <v>0</v>
          </cell>
          <cell r="AO384">
            <v>0</v>
          </cell>
          <cell r="AP384">
            <v>0</v>
          </cell>
          <cell r="AQ384">
            <v>0</v>
          </cell>
          <cell r="AR384">
            <v>0</v>
          </cell>
          <cell r="AS384">
            <v>0</v>
          </cell>
          <cell r="AT384">
            <v>0</v>
          </cell>
          <cell r="AU384">
            <v>0</v>
          </cell>
          <cell r="AV384">
            <v>0</v>
          </cell>
          <cell r="AW384">
            <v>0</v>
          </cell>
        </row>
        <row r="385">
          <cell r="A385" t="str">
            <v>116803/FU/2017</v>
          </cell>
          <cell r="B385" t="str">
            <v>678 Burnage Lane Manchester M19 1NA</v>
          </cell>
          <cell r="C385" t="str">
            <v>Offices</v>
          </cell>
          <cell r="D385" t="str">
            <v>Land Supply 2018</v>
          </cell>
          <cell r="E385">
            <v>1.02839E-2</v>
          </cell>
          <cell r="F385">
            <v>0</v>
          </cell>
          <cell r="G385">
            <v>0</v>
          </cell>
          <cell r="H385">
            <v>0</v>
          </cell>
          <cell r="I385">
            <v>1.02839E-2</v>
          </cell>
          <cell r="J385">
            <v>0</v>
          </cell>
          <cell r="K385">
            <v>0</v>
          </cell>
          <cell r="L385">
            <v>0</v>
          </cell>
          <cell r="M385">
            <v>100</v>
          </cell>
          <cell r="O385">
            <v>0</v>
          </cell>
          <cell r="Q385">
            <v>0</v>
          </cell>
          <cell r="R385">
            <v>0</v>
          </cell>
          <cell r="S385">
            <v>0</v>
          </cell>
          <cell r="T385">
            <v>0</v>
          </cell>
          <cell r="U385">
            <v>0</v>
          </cell>
          <cell r="V385">
            <v>0</v>
          </cell>
          <cell r="W385">
            <v>0</v>
          </cell>
          <cell r="X385" t="str">
            <v>Not Modelled</v>
          </cell>
          <cell r="Y385" t="str">
            <v>N/A</v>
          </cell>
          <cell r="AA385">
            <v>0</v>
          </cell>
          <cell r="AB385">
            <v>0</v>
          </cell>
          <cell r="AC385">
            <v>0</v>
          </cell>
          <cell r="AD385">
            <v>0</v>
          </cell>
          <cell r="AE385">
            <v>0</v>
          </cell>
          <cell r="AF385">
            <v>0</v>
          </cell>
          <cell r="AG385">
            <v>0</v>
          </cell>
          <cell r="AH385">
            <v>0</v>
          </cell>
          <cell r="AI385">
            <v>0</v>
          </cell>
          <cell r="AJ385">
            <v>0</v>
          </cell>
          <cell r="AK385">
            <v>0</v>
          </cell>
          <cell r="AM385">
            <v>0</v>
          </cell>
          <cell r="AN385">
            <v>0</v>
          </cell>
          <cell r="AO385">
            <v>0</v>
          </cell>
          <cell r="AP385">
            <v>0</v>
          </cell>
          <cell r="AQ385">
            <v>0</v>
          </cell>
          <cell r="AR385">
            <v>0</v>
          </cell>
          <cell r="AS385">
            <v>0</v>
          </cell>
          <cell r="AT385">
            <v>0</v>
          </cell>
          <cell r="AU385">
            <v>0</v>
          </cell>
          <cell r="AV385">
            <v>0</v>
          </cell>
          <cell r="AW385">
            <v>0</v>
          </cell>
        </row>
        <row r="386">
          <cell r="A386" t="str">
            <v>116820/FO/2017</v>
          </cell>
          <cell r="B386" t="str">
            <v>Malaga House Pink Bank Lane Manchester M12 5QJ</v>
          </cell>
          <cell r="C386" t="str">
            <v>Industry and warehousing</v>
          </cell>
          <cell r="D386" t="str">
            <v>Land Supply 2018</v>
          </cell>
          <cell r="E386">
            <v>4.6660600000000003E-2</v>
          </cell>
          <cell r="F386">
            <v>0</v>
          </cell>
          <cell r="G386">
            <v>0</v>
          </cell>
          <cell r="H386">
            <v>0</v>
          </cell>
          <cell r="I386">
            <v>4.6660600000000003E-2</v>
          </cell>
          <cell r="J386">
            <v>0</v>
          </cell>
          <cell r="K386">
            <v>0</v>
          </cell>
          <cell r="L386">
            <v>0</v>
          </cell>
          <cell r="M386">
            <v>100</v>
          </cell>
          <cell r="O386">
            <v>0</v>
          </cell>
          <cell r="Q386">
            <v>0</v>
          </cell>
          <cell r="R386">
            <v>0</v>
          </cell>
          <cell r="S386">
            <v>0</v>
          </cell>
          <cell r="T386">
            <v>0</v>
          </cell>
          <cell r="U386">
            <v>0</v>
          </cell>
          <cell r="V386">
            <v>3.52204480411E-2</v>
          </cell>
          <cell r="W386">
            <v>75.482201345674923</v>
          </cell>
          <cell r="X386" t="str">
            <v>Not Modelled</v>
          </cell>
          <cell r="Y386" t="str">
            <v>N/A</v>
          </cell>
          <cell r="AA386">
            <v>0</v>
          </cell>
          <cell r="AB386">
            <v>0</v>
          </cell>
          <cell r="AC386">
            <v>0</v>
          </cell>
          <cell r="AD386">
            <v>0</v>
          </cell>
          <cell r="AE386">
            <v>0</v>
          </cell>
          <cell r="AF386">
            <v>0</v>
          </cell>
          <cell r="AG386">
            <v>0</v>
          </cell>
          <cell r="AH386">
            <v>0</v>
          </cell>
          <cell r="AI386">
            <v>0</v>
          </cell>
          <cell r="AJ386">
            <v>0</v>
          </cell>
          <cell r="AK386">
            <v>0</v>
          </cell>
          <cell r="AM386">
            <v>0</v>
          </cell>
          <cell r="AN386">
            <v>0</v>
          </cell>
          <cell r="AO386">
            <v>0</v>
          </cell>
          <cell r="AP386">
            <v>0</v>
          </cell>
          <cell r="AQ386">
            <v>0</v>
          </cell>
          <cell r="AR386">
            <v>0</v>
          </cell>
          <cell r="AS386">
            <v>0</v>
          </cell>
          <cell r="AT386">
            <v>0</v>
          </cell>
          <cell r="AU386">
            <v>0</v>
          </cell>
          <cell r="AV386">
            <v>0</v>
          </cell>
          <cell r="AW386">
            <v>0</v>
          </cell>
        </row>
        <row r="387">
          <cell r="A387" t="str">
            <v>116823/OO/2017</v>
          </cell>
          <cell r="B387" t="str">
            <v>Land Bounded By Talgarth Road, Kingsfold Avenue And Kirkwood Drive</v>
          </cell>
          <cell r="C387" t="str">
            <v>Residential</v>
          </cell>
          <cell r="D387" t="str">
            <v>Land Supply 2018</v>
          </cell>
          <cell r="E387">
            <v>0.102961</v>
          </cell>
          <cell r="F387">
            <v>0</v>
          </cell>
          <cell r="G387">
            <v>0</v>
          </cell>
          <cell r="H387">
            <v>0</v>
          </cell>
          <cell r="I387">
            <v>0.102961</v>
          </cell>
          <cell r="J387">
            <v>0</v>
          </cell>
          <cell r="K387">
            <v>0</v>
          </cell>
          <cell r="L387">
            <v>0</v>
          </cell>
          <cell r="M387">
            <v>100</v>
          </cell>
          <cell r="O387">
            <v>3.14431E-3</v>
          </cell>
          <cell r="Q387">
            <v>0</v>
          </cell>
          <cell r="R387">
            <v>0</v>
          </cell>
          <cell r="S387">
            <v>3.0538844805314636</v>
          </cell>
          <cell r="T387">
            <v>0</v>
          </cell>
          <cell r="U387">
            <v>0</v>
          </cell>
          <cell r="V387">
            <v>0</v>
          </cell>
          <cell r="W387">
            <v>0</v>
          </cell>
          <cell r="X387" t="str">
            <v>Not Modelled</v>
          </cell>
          <cell r="Y387" t="str">
            <v>N/A</v>
          </cell>
          <cell r="AA387">
            <v>0</v>
          </cell>
          <cell r="AB387">
            <v>0</v>
          </cell>
          <cell r="AC387">
            <v>0</v>
          </cell>
          <cell r="AD387">
            <v>0</v>
          </cell>
          <cell r="AE387">
            <v>0</v>
          </cell>
          <cell r="AF387">
            <v>0</v>
          </cell>
          <cell r="AG387">
            <v>0</v>
          </cell>
          <cell r="AH387">
            <v>0</v>
          </cell>
          <cell r="AI387">
            <v>0.102960955001</v>
          </cell>
          <cell r="AJ387">
            <v>0</v>
          </cell>
          <cell r="AK387">
            <v>0</v>
          </cell>
          <cell r="AM387">
            <v>0</v>
          </cell>
          <cell r="AN387">
            <v>0</v>
          </cell>
          <cell r="AO387">
            <v>0</v>
          </cell>
          <cell r="AP387">
            <v>0</v>
          </cell>
          <cell r="AQ387">
            <v>0</v>
          </cell>
          <cell r="AR387">
            <v>0</v>
          </cell>
          <cell r="AS387">
            <v>0</v>
          </cell>
          <cell r="AT387">
            <v>0</v>
          </cell>
          <cell r="AU387">
            <v>99.999956295102038</v>
          </cell>
          <cell r="AV387">
            <v>0</v>
          </cell>
          <cell r="AW387">
            <v>0</v>
          </cell>
        </row>
        <row r="388">
          <cell r="A388" t="str">
            <v>116840/FO/2017</v>
          </cell>
          <cell r="B388" t="str">
            <v>Former Minehead Centre, Dermot Murphy Close (RP)</v>
          </cell>
          <cell r="C388" t="str">
            <v>Residential</v>
          </cell>
          <cell r="D388" t="str">
            <v>Land Supply 2018</v>
          </cell>
          <cell r="E388">
            <v>0.76756599999999997</v>
          </cell>
          <cell r="F388">
            <v>0</v>
          </cell>
          <cell r="G388">
            <v>0</v>
          </cell>
          <cell r="H388">
            <v>0</v>
          </cell>
          <cell r="I388">
            <v>0.76756599999999997</v>
          </cell>
          <cell r="J388">
            <v>0</v>
          </cell>
          <cell r="K388">
            <v>0</v>
          </cell>
          <cell r="L388">
            <v>0</v>
          </cell>
          <cell r="M388">
            <v>100</v>
          </cell>
          <cell r="O388">
            <v>0.1196673</v>
          </cell>
          <cell r="Q388">
            <v>0.02</v>
          </cell>
          <cell r="R388">
            <v>0</v>
          </cell>
          <cell r="S388">
            <v>15.590489938324522</v>
          </cell>
          <cell r="T388">
            <v>2.6056391241925776</v>
          </cell>
          <cell r="U388">
            <v>0</v>
          </cell>
          <cell r="V388">
            <v>0</v>
          </cell>
          <cell r="W388">
            <v>0</v>
          </cell>
          <cell r="X388" t="str">
            <v>Not Modelled</v>
          </cell>
          <cell r="Y388" t="str">
            <v>N/A</v>
          </cell>
          <cell r="AA388">
            <v>0</v>
          </cell>
          <cell r="AB388">
            <v>0</v>
          </cell>
          <cell r="AC388">
            <v>0</v>
          </cell>
          <cell r="AD388">
            <v>0</v>
          </cell>
          <cell r="AE388">
            <v>0</v>
          </cell>
          <cell r="AF388">
            <v>0</v>
          </cell>
          <cell r="AG388">
            <v>0</v>
          </cell>
          <cell r="AH388">
            <v>0</v>
          </cell>
          <cell r="AI388">
            <v>0</v>
          </cell>
          <cell r="AJ388">
            <v>0</v>
          </cell>
          <cell r="AK388">
            <v>0</v>
          </cell>
          <cell r="AM388">
            <v>0</v>
          </cell>
          <cell r="AN388">
            <v>0</v>
          </cell>
          <cell r="AO388">
            <v>0</v>
          </cell>
          <cell r="AP388">
            <v>0</v>
          </cell>
          <cell r="AQ388">
            <v>0</v>
          </cell>
          <cell r="AR388">
            <v>0</v>
          </cell>
          <cell r="AS388">
            <v>0</v>
          </cell>
          <cell r="AT388">
            <v>0</v>
          </cell>
          <cell r="AU388">
            <v>0</v>
          </cell>
          <cell r="AV388">
            <v>0</v>
          </cell>
          <cell r="AW388">
            <v>0</v>
          </cell>
        </row>
        <row r="389">
          <cell r="A389" t="str">
            <v>116845/FO/2017</v>
          </cell>
          <cell r="B389" t="str">
            <v>3 Ford Lane</v>
          </cell>
          <cell r="C389" t="str">
            <v>Residential</v>
          </cell>
          <cell r="D389" t="str">
            <v>Land Supply 2018</v>
          </cell>
          <cell r="E389">
            <v>5.4352400000000002E-2</v>
          </cell>
          <cell r="F389">
            <v>0</v>
          </cell>
          <cell r="G389">
            <v>0</v>
          </cell>
          <cell r="H389">
            <v>8.7512376962200003E-3</v>
          </cell>
          <cell r="I389">
            <v>4.5601162303780002E-2</v>
          </cell>
          <cell r="J389">
            <v>0</v>
          </cell>
          <cell r="K389">
            <v>0</v>
          </cell>
          <cell r="L389">
            <v>16.100922307423406</v>
          </cell>
          <cell r="M389">
            <v>83.899077692576597</v>
          </cell>
          <cell r="O389">
            <v>0</v>
          </cell>
          <cell r="Q389">
            <v>0</v>
          </cell>
          <cell r="R389">
            <v>0</v>
          </cell>
          <cell r="S389">
            <v>0</v>
          </cell>
          <cell r="T389">
            <v>0</v>
          </cell>
          <cell r="U389">
            <v>0</v>
          </cell>
          <cell r="V389">
            <v>0</v>
          </cell>
          <cell r="W389">
            <v>0</v>
          </cell>
          <cell r="X389" t="str">
            <v>Not Modelled</v>
          </cell>
          <cell r="Y389" t="str">
            <v>N/A</v>
          </cell>
          <cell r="AA389">
            <v>0</v>
          </cell>
          <cell r="AB389">
            <v>0</v>
          </cell>
          <cell r="AC389">
            <v>0</v>
          </cell>
          <cell r="AD389">
            <v>0</v>
          </cell>
          <cell r="AE389">
            <v>0</v>
          </cell>
          <cell r="AF389">
            <v>0</v>
          </cell>
          <cell r="AG389">
            <v>0</v>
          </cell>
          <cell r="AH389">
            <v>0</v>
          </cell>
          <cell r="AI389">
            <v>0</v>
          </cell>
          <cell r="AJ389">
            <v>0</v>
          </cell>
          <cell r="AK389">
            <v>0</v>
          </cell>
          <cell r="AM389">
            <v>0</v>
          </cell>
          <cell r="AN389">
            <v>0</v>
          </cell>
          <cell r="AO389">
            <v>0</v>
          </cell>
          <cell r="AP389">
            <v>0</v>
          </cell>
          <cell r="AQ389">
            <v>0</v>
          </cell>
          <cell r="AR389">
            <v>0</v>
          </cell>
          <cell r="AS389">
            <v>0</v>
          </cell>
          <cell r="AT389">
            <v>0</v>
          </cell>
          <cell r="AU389">
            <v>0</v>
          </cell>
          <cell r="AV389">
            <v>0</v>
          </cell>
          <cell r="AW389">
            <v>0</v>
          </cell>
        </row>
        <row r="390">
          <cell r="A390" t="str">
            <v>116848/FO/2017</v>
          </cell>
          <cell r="B390" t="str">
            <v>7 Fairmile Drive, Didsbury</v>
          </cell>
          <cell r="C390" t="str">
            <v>Residential</v>
          </cell>
          <cell r="D390" t="str">
            <v>Land Supply 2018</v>
          </cell>
          <cell r="E390">
            <v>4.0963699999999999E-2</v>
          </cell>
          <cell r="F390">
            <v>0</v>
          </cell>
          <cell r="G390">
            <v>0</v>
          </cell>
          <cell r="H390">
            <v>4.0576822398799998E-2</v>
          </cell>
          <cell r="I390">
            <v>3.8687760120000025E-4</v>
          </cell>
          <cell r="J390">
            <v>0</v>
          </cell>
          <cell r="K390">
            <v>0</v>
          </cell>
          <cell r="L390">
            <v>99.055559919636167</v>
          </cell>
          <cell r="M390">
            <v>0.94444008036383487</v>
          </cell>
          <cell r="O390">
            <v>3.2155700000000002E-2</v>
          </cell>
          <cell r="Q390">
            <v>0</v>
          </cell>
          <cell r="R390">
            <v>0</v>
          </cell>
          <cell r="S390">
            <v>78.498036066078029</v>
          </cell>
          <cell r="T390">
            <v>0</v>
          </cell>
          <cell r="U390">
            <v>0</v>
          </cell>
          <cell r="V390">
            <v>4.0963664998399998E-2</v>
          </cell>
          <cell r="W390">
            <v>99.99991455459346</v>
          </cell>
          <cell r="X390" t="str">
            <v>Not Modelled</v>
          </cell>
          <cell r="Y390" t="str">
            <v>N/A</v>
          </cell>
          <cell r="AA390">
            <v>0</v>
          </cell>
          <cell r="AB390">
            <v>0</v>
          </cell>
          <cell r="AC390">
            <v>0</v>
          </cell>
          <cell r="AD390">
            <v>0</v>
          </cell>
          <cell r="AE390">
            <v>0</v>
          </cell>
          <cell r="AF390">
            <v>0</v>
          </cell>
          <cell r="AG390">
            <v>0</v>
          </cell>
          <cell r="AH390">
            <v>0</v>
          </cell>
          <cell r="AI390">
            <v>0</v>
          </cell>
          <cell r="AJ390">
            <v>0</v>
          </cell>
          <cell r="AK390">
            <v>0</v>
          </cell>
          <cell r="AM390">
            <v>0</v>
          </cell>
          <cell r="AN390">
            <v>0</v>
          </cell>
          <cell r="AO390">
            <v>0</v>
          </cell>
          <cell r="AP390">
            <v>0</v>
          </cell>
          <cell r="AQ390">
            <v>0</v>
          </cell>
          <cell r="AR390">
            <v>0</v>
          </cell>
          <cell r="AS390">
            <v>0</v>
          </cell>
          <cell r="AT390">
            <v>0</v>
          </cell>
          <cell r="AU390">
            <v>0</v>
          </cell>
          <cell r="AV390">
            <v>0</v>
          </cell>
          <cell r="AW390">
            <v>0</v>
          </cell>
        </row>
        <row r="391">
          <cell r="A391" t="str">
            <v>116849/FO/2017</v>
          </cell>
          <cell r="B391" t="str">
            <v>40-42 John Dalton Street</v>
          </cell>
          <cell r="C391" t="str">
            <v>Residential</v>
          </cell>
          <cell r="D391" t="str">
            <v>Land Supply 2018</v>
          </cell>
          <cell r="E391">
            <v>1.0271600000000001E-2</v>
          </cell>
          <cell r="F391">
            <v>0</v>
          </cell>
          <cell r="G391">
            <v>0</v>
          </cell>
          <cell r="H391">
            <v>0</v>
          </cell>
          <cell r="I391">
            <v>1.0271600000000001E-2</v>
          </cell>
          <cell r="J391">
            <v>0</v>
          </cell>
          <cell r="K391">
            <v>0</v>
          </cell>
          <cell r="L391">
            <v>0</v>
          </cell>
          <cell r="M391">
            <v>100</v>
          </cell>
          <cell r="O391">
            <v>0</v>
          </cell>
          <cell r="Q391">
            <v>0</v>
          </cell>
          <cell r="R391">
            <v>0</v>
          </cell>
          <cell r="S391">
            <v>0</v>
          </cell>
          <cell r="T391">
            <v>0</v>
          </cell>
          <cell r="U391">
            <v>0</v>
          </cell>
          <cell r="V391">
            <v>0</v>
          </cell>
          <cell r="W391">
            <v>0</v>
          </cell>
          <cell r="X391" t="str">
            <v>Not Modelled</v>
          </cell>
          <cell r="Y391" t="str">
            <v>N/A</v>
          </cell>
          <cell r="AA391">
            <v>0</v>
          </cell>
          <cell r="AB391">
            <v>0</v>
          </cell>
          <cell r="AC391">
            <v>0</v>
          </cell>
          <cell r="AD391">
            <v>0</v>
          </cell>
          <cell r="AE391">
            <v>0</v>
          </cell>
          <cell r="AF391">
            <v>0</v>
          </cell>
          <cell r="AG391">
            <v>0</v>
          </cell>
          <cell r="AH391">
            <v>0</v>
          </cell>
          <cell r="AI391">
            <v>0</v>
          </cell>
          <cell r="AJ391">
            <v>0</v>
          </cell>
          <cell r="AK391">
            <v>0</v>
          </cell>
          <cell r="AM391">
            <v>0</v>
          </cell>
          <cell r="AN391">
            <v>0</v>
          </cell>
          <cell r="AO391">
            <v>0</v>
          </cell>
          <cell r="AP391">
            <v>0</v>
          </cell>
          <cell r="AQ391">
            <v>0</v>
          </cell>
          <cell r="AR391">
            <v>0</v>
          </cell>
          <cell r="AS391">
            <v>0</v>
          </cell>
          <cell r="AT391">
            <v>0</v>
          </cell>
          <cell r="AU391">
            <v>0</v>
          </cell>
          <cell r="AV391">
            <v>0</v>
          </cell>
          <cell r="AW391">
            <v>0</v>
          </cell>
        </row>
        <row r="392">
          <cell r="A392" t="str">
            <v>116867/FO/2017</v>
          </cell>
          <cell r="B392" t="str">
            <v>30 Palatine Road</v>
          </cell>
          <cell r="C392" t="str">
            <v>Residential</v>
          </cell>
          <cell r="D392" t="str">
            <v>Land Supply 2018</v>
          </cell>
          <cell r="E392">
            <v>0.228437</v>
          </cell>
          <cell r="F392">
            <v>0</v>
          </cell>
          <cell r="G392">
            <v>0</v>
          </cell>
          <cell r="H392">
            <v>0</v>
          </cell>
          <cell r="I392">
            <v>0.228437</v>
          </cell>
          <cell r="J392">
            <v>0</v>
          </cell>
          <cell r="K392">
            <v>0</v>
          </cell>
          <cell r="L392">
            <v>0</v>
          </cell>
          <cell r="M392">
            <v>100</v>
          </cell>
          <cell r="O392">
            <v>2.9597600000000002E-2</v>
          </cell>
          <cell r="Q392">
            <v>0</v>
          </cell>
          <cell r="R392">
            <v>0</v>
          </cell>
          <cell r="S392">
            <v>12.956570082779937</v>
          </cell>
          <cell r="T392">
            <v>0</v>
          </cell>
          <cell r="U392">
            <v>0</v>
          </cell>
          <cell r="V392">
            <v>0</v>
          </cell>
          <cell r="W392">
            <v>0</v>
          </cell>
          <cell r="X392" t="str">
            <v>Not Modelled</v>
          </cell>
          <cell r="Y392" t="str">
            <v>N/A</v>
          </cell>
          <cell r="AA392">
            <v>0</v>
          </cell>
          <cell r="AB392">
            <v>0</v>
          </cell>
          <cell r="AC392">
            <v>0</v>
          </cell>
          <cell r="AD392">
            <v>0</v>
          </cell>
          <cell r="AE392">
            <v>0</v>
          </cell>
          <cell r="AF392">
            <v>0</v>
          </cell>
          <cell r="AG392">
            <v>0</v>
          </cell>
          <cell r="AH392">
            <v>0</v>
          </cell>
          <cell r="AI392">
            <v>0</v>
          </cell>
          <cell r="AJ392">
            <v>0</v>
          </cell>
          <cell r="AK392">
            <v>0</v>
          </cell>
          <cell r="AM392">
            <v>0</v>
          </cell>
          <cell r="AN392">
            <v>0</v>
          </cell>
          <cell r="AO392">
            <v>0</v>
          </cell>
          <cell r="AP392">
            <v>0</v>
          </cell>
          <cell r="AQ392">
            <v>0</v>
          </cell>
          <cell r="AR392">
            <v>0</v>
          </cell>
          <cell r="AS392">
            <v>0</v>
          </cell>
          <cell r="AT392">
            <v>0</v>
          </cell>
          <cell r="AU392">
            <v>0</v>
          </cell>
          <cell r="AV392">
            <v>0</v>
          </cell>
          <cell r="AW392">
            <v>0</v>
          </cell>
        </row>
        <row r="393">
          <cell r="A393" t="str">
            <v>116881/FO/2017</v>
          </cell>
          <cell r="B393" t="str">
            <v>Unit 5 Bentinck Street Industrial Estate</v>
          </cell>
          <cell r="C393" t="str">
            <v>Residential</v>
          </cell>
          <cell r="D393" t="str">
            <v>Land Supply 2018</v>
          </cell>
          <cell r="E393">
            <v>0.11144</v>
          </cell>
          <cell r="F393">
            <v>0</v>
          </cell>
          <cell r="G393">
            <v>0</v>
          </cell>
          <cell r="H393">
            <v>0</v>
          </cell>
          <cell r="I393">
            <v>0.11144</v>
          </cell>
          <cell r="J393">
            <v>0</v>
          </cell>
          <cell r="K393">
            <v>0</v>
          </cell>
          <cell r="L393">
            <v>0</v>
          </cell>
          <cell r="M393">
            <v>100</v>
          </cell>
          <cell r="O393">
            <v>0</v>
          </cell>
          <cell r="Q393">
            <v>0</v>
          </cell>
          <cell r="R393">
            <v>0</v>
          </cell>
          <cell r="S393">
            <v>0</v>
          </cell>
          <cell r="T393">
            <v>0</v>
          </cell>
          <cell r="U393">
            <v>0</v>
          </cell>
          <cell r="V393">
            <v>0</v>
          </cell>
          <cell r="W393">
            <v>0</v>
          </cell>
          <cell r="X393" t="str">
            <v>Not Modelled</v>
          </cell>
          <cell r="Y393" t="str">
            <v>N/A</v>
          </cell>
          <cell r="AA393">
            <v>0</v>
          </cell>
          <cell r="AB393">
            <v>0</v>
          </cell>
          <cell r="AC393">
            <v>0</v>
          </cell>
          <cell r="AD393">
            <v>0</v>
          </cell>
          <cell r="AE393">
            <v>0</v>
          </cell>
          <cell r="AF393">
            <v>0</v>
          </cell>
          <cell r="AG393">
            <v>0</v>
          </cell>
          <cell r="AH393">
            <v>0</v>
          </cell>
          <cell r="AI393">
            <v>0.1097234448</v>
          </cell>
          <cell r="AJ393">
            <v>0</v>
          </cell>
          <cell r="AK393">
            <v>0</v>
          </cell>
          <cell r="AM393">
            <v>0</v>
          </cell>
          <cell r="AN393">
            <v>0</v>
          </cell>
          <cell r="AO393">
            <v>0</v>
          </cell>
          <cell r="AP393">
            <v>0</v>
          </cell>
          <cell r="AQ393">
            <v>0</v>
          </cell>
          <cell r="AR393">
            <v>0</v>
          </cell>
          <cell r="AS393">
            <v>0</v>
          </cell>
          <cell r="AT393">
            <v>0</v>
          </cell>
          <cell r="AU393">
            <v>98.459659727207466</v>
          </cell>
          <cell r="AV393">
            <v>0</v>
          </cell>
          <cell r="AW393">
            <v>0</v>
          </cell>
        </row>
        <row r="394">
          <cell r="A394" t="str">
            <v>116892/FO/2017</v>
          </cell>
          <cell r="B394" t="str">
            <v>27 - 31 Anson Road</v>
          </cell>
          <cell r="C394" t="str">
            <v>Residential</v>
          </cell>
          <cell r="D394" t="str">
            <v>Land Supply 2018</v>
          </cell>
          <cell r="E394">
            <v>0.13289400000000001</v>
          </cell>
          <cell r="F394">
            <v>0</v>
          </cell>
          <cell r="G394">
            <v>0</v>
          </cell>
          <cell r="H394">
            <v>0</v>
          </cell>
          <cell r="I394">
            <v>0.13289400000000001</v>
          </cell>
          <cell r="J394">
            <v>0</v>
          </cell>
          <cell r="K394">
            <v>0</v>
          </cell>
          <cell r="L394">
            <v>0</v>
          </cell>
          <cell r="M394">
            <v>100</v>
          </cell>
          <cell r="O394">
            <v>0</v>
          </cell>
          <cell r="Q394">
            <v>0</v>
          </cell>
          <cell r="R394">
            <v>0</v>
          </cell>
          <cell r="S394">
            <v>0</v>
          </cell>
          <cell r="T394">
            <v>0</v>
          </cell>
          <cell r="U394">
            <v>0</v>
          </cell>
          <cell r="V394">
            <v>0</v>
          </cell>
          <cell r="W394">
            <v>0</v>
          </cell>
          <cell r="X394" t="str">
            <v>Not Modelled</v>
          </cell>
          <cell r="Y394" t="str">
            <v>N/A</v>
          </cell>
          <cell r="AA394">
            <v>0</v>
          </cell>
          <cell r="AB394">
            <v>0</v>
          </cell>
          <cell r="AC394">
            <v>0</v>
          </cell>
          <cell r="AD394">
            <v>0</v>
          </cell>
          <cell r="AE394">
            <v>0</v>
          </cell>
          <cell r="AF394">
            <v>0</v>
          </cell>
          <cell r="AG394">
            <v>0</v>
          </cell>
          <cell r="AH394">
            <v>0</v>
          </cell>
          <cell r="AI394">
            <v>0</v>
          </cell>
          <cell r="AJ394">
            <v>0</v>
          </cell>
          <cell r="AK394">
            <v>0</v>
          </cell>
          <cell r="AM394">
            <v>0</v>
          </cell>
          <cell r="AN394">
            <v>0</v>
          </cell>
          <cell r="AO394">
            <v>0</v>
          </cell>
          <cell r="AP394">
            <v>0</v>
          </cell>
          <cell r="AQ394">
            <v>0</v>
          </cell>
          <cell r="AR394">
            <v>0</v>
          </cell>
          <cell r="AS394">
            <v>0</v>
          </cell>
          <cell r="AT394">
            <v>0</v>
          </cell>
          <cell r="AU394">
            <v>0</v>
          </cell>
          <cell r="AV394">
            <v>0</v>
          </cell>
          <cell r="AW394">
            <v>0</v>
          </cell>
        </row>
        <row r="395">
          <cell r="A395" t="str">
            <v>116912/FO/2017</v>
          </cell>
          <cell r="B395" t="str">
            <v>86 Palatine Road</v>
          </cell>
          <cell r="C395" t="str">
            <v>Residential</v>
          </cell>
          <cell r="D395" t="str">
            <v>Land Supply 2018</v>
          </cell>
          <cell r="E395">
            <v>0.118713</v>
          </cell>
          <cell r="F395">
            <v>0</v>
          </cell>
          <cell r="G395">
            <v>0</v>
          </cell>
          <cell r="H395">
            <v>0</v>
          </cell>
          <cell r="I395">
            <v>0.118713</v>
          </cell>
          <cell r="J395">
            <v>0</v>
          </cell>
          <cell r="K395">
            <v>0</v>
          </cell>
          <cell r="L395">
            <v>0</v>
          </cell>
          <cell r="M395">
            <v>100</v>
          </cell>
          <cell r="O395">
            <v>4.0000000000000002E-4</v>
          </cell>
          <cell r="Q395">
            <v>0</v>
          </cell>
          <cell r="R395">
            <v>0</v>
          </cell>
          <cell r="S395">
            <v>0.33694709088305408</v>
          </cell>
          <cell r="T395">
            <v>0</v>
          </cell>
          <cell r="U395">
            <v>0</v>
          </cell>
          <cell r="V395">
            <v>0</v>
          </cell>
          <cell r="W395">
            <v>0</v>
          </cell>
          <cell r="X395" t="str">
            <v>Not Modelled</v>
          </cell>
          <cell r="Y395" t="str">
            <v>N/A</v>
          </cell>
          <cell r="AA395">
            <v>0</v>
          </cell>
          <cell r="AB395">
            <v>0</v>
          </cell>
          <cell r="AC395">
            <v>0</v>
          </cell>
          <cell r="AD395">
            <v>0</v>
          </cell>
          <cell r="AE395">
            <v>0</v>
          </cell>
          <cell r="AF395">
            <v>0</v>
          </cell>
          <cell r="AG395">
            <v>0</v>
          </cell>
          <cell r="AH395">
            <v>0</v>
          </cell>
          <cell r="AI395">
            <v>0</v>
          </cell>
          <cell r="AJ395">
            <v>0</v>
          </cell>
          <cell r="AK395">
            <v>0</v>
          </cell>
          <cell r="AM395">
            <v>0</v>
          </cell>
          <cell r="AN395">
            <v>0</v>
          </cell>
          <cell r="AO395">
            <v>0</v>
          </cell>
          <cell r="AP395">
            <v>0</v>
          </cell>
          <cell r="AQ395">
            <v>0</v>
          </cell>
          <cell r="AR395">
            <v>0</v>
          </cell>
          <cell r="AS395">
            <v>0</v>
          </cell>
          <cell r="AT395">
            <v>0</v>
          </cell>
          <cell r="AU395">
            <v>0</v>
          </cell>
          <cell r="AV395">
            <v>0</v>
          </cell>
          <cell r="AW395">
            <v>0</v>
          </cell>
        </row>
        <row r="396">
          <cell r="A396" t="str">
            <v>116917/FO/2017</v>
          </cell>
          <cell r="B396" t="str">
            <v>Land On Dalbeattie Street South Of Parkmount Road</v>
          </cell>
          <cell r="C396" t="str">
            <v>Residential</v>
          </cell>
          <cell r="D396" t="str">
            <v>Land Supply 2018</v>
          </cell>
          <cell r="E396">
            <v>0.15021300000000001</v>
          </cell>
          <cell r="F396">
            <v>0</v>
          </cell>
          <cell r="G396">
            <v>0</v>
          </cell>
          <cell r="H396">
            <v>0</v>
          </cell>
          <cell r="I396">
            <v>0.15021300000000001</v>
          </cell>
          <cell r="J396">
            <v>0</v>
          </cell>
          <cell r="K396">
            <v>0</v>
          </cell>
          <cell r="L396">
            <v>0</v>
          </cell>
          <cell r="M396">
            <v>100</v>
          </cell>
          <cell r="O396">
            <v>0</v>
          </cell>
          <cell r="Q396">
            <v>0</v>
          </cell>
          <cell r="R396">
            <v>0</v>
          </cell>
          <cell r="S396">
            <v>0</v>
          </cell>
          <cell r="T396">
            <v>0</v>
          </cell>
          <cell r="U396">
            <v>0</v>
          </cell>
          <cell r="V396">
            <v>0</v>
          </cell>
          <cell r="W396">
            <v>0</v>
          </cell>
          <cell r="X396" t="str">
            <v>Not Modelled</v>
          </cell>
          <cell r="Y396" t="str">
            <v>N/A</v>
          </cell>
          <cell r="AA396">
            <v>0</v>
          </cell>
          <cell r="AB396">
            <v>0</v>
          </cell>
          <cell r="AC396">
            <v>0</v>
          </cell>
          <cell r="AD396">
            <v>0</v>
          </cell>
          <cell r="AE396">
            <v>0</v>
          </cell>
          <cell r="AF396">
            <v>0</v>
          </cell>
          <cell r="AG396">
            <v>0</v>
          </cell>
          <cell r="AH396">
            <v>0</v>
          </cell>
          <cell r="AI396">
            <v>0.15021264000199999</v>
          </cell>
          <cell r="AJ396">
            <v>0</v>
          </cell>
          <cell r="AK396">
            <v>0</v>
          </cell>
          <cell r="AM396">
            <v>0</v>
          </cell>
          <cell r="AN396">
            <v>0</v>
          </cell>
          <cell r="AO396">
            <v>0</v>
          </cell>
          <cell r="AP396">
            <v>0</v>
          </cell>
          <cell r="AQ396">
            <v>0</v>
          </cell>
          <cell r="AR396">
            <v>0</v>
          </cell>
          <cell r="AS396">
            <v>0</v>
          </cell>
          <cell r="AT396">
            <v>0</v>
          </cell>
          <cell r="AU396">
            <v>99.999760341648184</v>
          </cell>
          <cell r="AV396">
            <v>0</v>
          </cell>
          <cell r="AW396">
            <v>0</v>
          </cell>
        </row>
        <row r="397">
          <cell r="A397" t="str">
            <v>116918/FO/2017</v>
          </cell>
          <cell r="B397" t="str">
            <v>Constable Street</v>
          </cell>
          <cell r="C397" t="str">
            <v>Residential</v>
          </cell>
          <cell r="D397" t="str">
            <v>Land Supply 2018</v>
          </cell>
          <cell r="E397">
            <v>0.36436600000000002</v>
          </cell>
          <cell r="F397">
            <v>0</v>
          </cell>
          <cell r="G397">
            <v>0</v>
          </cell>
          <cell r="H397">
            <v>0</v>
          </cell>
          <cell r="I397">
            <v>0.36436600000000002</v>
          </cell>
          <cell r="J397">
            <v>0</v>
          </cell>
          <cell r="K397">
            <v>0</v>
          </cell>
          <cell r="L397">
            <v>0</v>
          </cell>
          <cell r="M397">
            <v>100</v>
          </cell>
          <cell r="O397">
            <v>0</v>
          </cell>
          <cell r="Q397">
            <v>0</v>
          </cell>
          <cell r="R397">
            <v>0</v>
          </cell>
          <cell r="S397">
            <v>0</v>
          </cell>
          <cell r="T397">
            <v>0</v>
          </cell>
          <cell r="U397">
            <v>0</v>
          </cell>
          <cell r="V397">
            <v>0</v>
          </cell>
          <cell r="W397">
            <v>0</v>
          </cell>
          <cell r="X397" t="str">
            <v>Not Modelled</v>
          </cell>
          <cell r="Y397" t="str">
            <v>N/A</v>
          </cell>
          <cell r="AA397">
            <v>0</v>
          </cell>
          <cell r="AB397">
            <v>0</v>
          </cell>
          <cell r="AC397">
            <v>0</v>
          </cell>
          <cell r="AD397">
            <v>0</v>
          </cell>
          <cell r="AE397">
            <v>0</v>
          </cell>
          <cell r="AF397">
            <v>0</v>
          </cell>
          <cell r="AG397">
            <v>0</v>
          </cell>
          <cell r="AH397">
            <v>0</v>
          </cell>
          <cell r="AI397">
            <v>0</v>
          </cell>
          <cell r="AJ397">
            <v>0</v>
          </cell>
          <cell r="AK397">
            <v>0</v>
          </cell>
          <cell r="AM397">
            <v>0</v>
          </cell>
          <cell r="AN397">
            <v>0</v>
          </cell>
          <cell r="AO397">
            <v>0</v>
          </cell>
          <cell r="AP397">
            <v>0</v>
          </cell>
          <cell r="AQ397">
            <v>0</v>
          </cell>
          <cell r="AR397">
            <v>0</v>
          </cell>
          <cell r="AS397">
            <v>0</v>
          </cell>
          <cell r="AT397">
            <v>0</v>
          </cell>
          <cell r="AU397">
            <v>0</v>
          </cell>
          <cell r="AV397">
            <v>0</v>
          </cell>
          <cell r="AW397">
            <v>0</v>
          </cell>
        </row>
        <row r="398">
          <cell r="A398" t="str">
            <v>116926/FO/2017</v>
          </cell>
          <cell r="B398" t="str">
            <v>1 Cardale Walk</v>
          </cell>
          <cell r="C398" t="str">
            <v>Residential</v>
          </cell>
          <cell r="D398" t="str">
            <v>Land Supply 2018</v>
          </cell>
          <cell r="E398">
            <v>2.2300199999999999E-2</v>
          </cell>
          <cell r="F398">
            <v>0</v>
          </cell>
          <cell r="G398">
            <v>0</v>
          </cell>
          <cell r="H398">
            <v>0</v>
          </cell>
          <cell r="I398">
            <v>2.2300199999999999E-2</v>
          </cell>
          <cell r="J398">
            <v>0</v>
          </cell>
          <cell r="K398">
            <v>0</v>
          </cell>
          <cell r="L398">
            <v>0</v>
          </cell>
          <cell r="M398">
            <v>100</v>
          </cell>
          <cell r="O398">
            <v>5.9372899999999996E-3</v>
          </cell>
          <cell r="Q398">
            <v>0</v>
          </cell>
          <cell r="R398">
            <v>0</v>
          </cell>
          <cell r="S398">
            <v>26.624380050403136</v>
          </cell>
          <cell r="T398">
            <v>0</v>
          </cell>
          <cell r="U398">
            <v>0</v>
          </cell>
          <cell r="V398">
            <v>0</v>
          </cell>
          <cell r="W398">
            <v>0</v>
          </cell>
          <cell r="X398" t="str">
            <v>Not Modelled</v>
          </cell>
          <cell r="Y398" t="str">
            <v>N/A</v>
          </cell>
          <cell r="AA398">
            <v>0</v>
          </cell>
          <cell r="AB398">
            <v>0</v>
          </cell>
          <cell r="AC398">
            <v>0</v>
          </cell>
          <cell r="AD398">
            <v>0</v>
          </cell>
          <cell r="AE398">
            <v>0</v>
          </cell>
          <cell r="AF398">
            <v>0</v>
          </cell>
          <cell r="AG398">
            <v>0</v>
          </cell>
          <cell r="AH398">
            <v>0</v>
          </cell>
          <cell r="AI398">
            <v>2.2300200000299999E-2</v>
          </cell>
          <cell r="AJ398">
            <v>0</v>
          </cell>
          <cell r="AK398">
            <v>0</v>
          </cell>
          <cell r="AM398">
            <v>0</v>
          </cell>
          <cell r="AN398">
            <v>0</v>
          </cell>
          <cell r="AO398">
            <v>0</v>
          </cell>
          <cell r="AP398">
            <v>0</v>
          </cell>
          <cell r="AQ398">
            <v>0</v>
          </cell>
          <cell r="AR398">
            <v>0</v>
          </cell>
          <cell r="AS398">
            <v>0</v>
          </cell>
          <cell r="AT398">
            <v>0</v>
          </cell>
          <cell r="AU398">
            <v>100.00000000134528</v>
          </cell>
          <cell r="AV398">
            <v>0</v>
          </cell>
          <cell r="AW398">
            <v>0</v>
          </cell>
        </row>
        <row r="399">
          <cell r="A399" t="str">
            <v>116936/FO/2017</v>
          </cell>
          <cell r="B399" t="str">
            <v>1161 Rochdale Road</v>
          </cell>
          <cell r="C399" t="str">
            <v>Residential</v>
          </cell>
          <cell r="D399" t="str">
            <v>Land Supply 2018</v>
          </cell>
          <cell r="E399">
            <v>0.19722000000000001</v>
          </cell>
          <cell r="F399">
            <v>0</v>
          </cell>
          <cell r="G399">
            <v>0</v>
          </cell>
          <cell r="H399">
            <v>0</v>
          </cell>
          <cell r="I399">
            <v>0.19722000000000001</v>
          </cell>
          <cell r="J399">
            <v>0</v>
          </cell>
          <cell r="K399">
            <v>0</v>
          </cell>
          <cell r="L399">
            <v>0</v>
          </cell>
          <cell r="M399">
            <v>100</v>
          </cell>
          <cell r="O399">
            <v>0</v>
          </cell>
          <cell r="Q399">
            <v>0</v>
          </cell>
          <cell r="R399">
            <v>0</v>
          </cell>
          <cell r="S399">
            <v>0</v>
          </cell>
          <cell r="T399">
            <v>0</v>
          </cell>
          <cell r="U399">
            <v>0</v>
          </cell>
          <cell r="V399">
            <v>0</v>
          </cell>
          <cell r="W399">
            <v>0</v>
          </cell>
          <cell r="X399" t="str">
            <v>Not Modelled</v>
          </cell>
          <cell r="Y399" t="str">
            <v>N/A</v>
          </cell>
          <cell r="AA399">
            <v>0</v>
          </cell>
          <cell r="AB399">
            <v>0</v>
          </cell>
          <cell r="AC399">
            <v>0</v>
          </cell>
          <cell r="AD399">
            <v>0</v>
          </cell>
          <cell r="AE399">
            <v>0</v>
          </cell>
          <cell r="AF399">
            <v>0</v>
          </cell>
          <cell r="AG399">
            <v>0</v>
          </cell>
          <cell r="AH399">
            <v>0</v>
          </cell>
          <cell r="AI399">
            <v>0.19722025000000001</v>
          </cell>
          <cell r="AJ399">
            <v>0</v>
          </cell>
          <cell r="AK399">
            <v>0</v>
          </cell>
          <cell r="AM399">
            <v>0</v>
          </cell>
          <cell r="AN399">
            <v>0</v>
          </cell>
          <cell r="AO399">
            <v>0</v>
          </cell>
          <cell r="AP399">
            <v>0</v>
          </cell>
          <cell r="AQ399">
            <v>0</v>
          </cell>
          <cell r="AR399">
            <v>0</v>
          </cell>
          <cell r="AS399">
            <v>0</v>
          </cell>
          <cell r="AT399">
            <v>0</v>
          </cell>
          <cell r="AU399">
            <v>100.00012676199168</v>
          </cell>
          <cell r="AV399">
            <v>0</v>
          </cell>
          <cell r="AW399">
            <v>0</v>
          </cell>
        </row>
        <row r="400">
          <cell r="A400" t="str">
            <v>116971/FU/2017</v>
          </cell>
          <cell r="B400" t="str">
            <v>258 Burnage Lane</v>
          </cell>
          <cell r="C400" t="str">
            <v>Residential</v>
          </cell>
          <cell r="D400" t="str">
            <v>Land Supply 2018</v>
          </cell>
          <cell r="E400">
            <v>8.0849900000000002E-3</v>
          </cell>
          <cell r="F400">
            <v>0</v>
          </cell>
          <cell r="G400">
            <v>0</v>
          </cell>
          <cell r="H400">
            <v>0</v>
          </cell>
          <cell r="I400">
            <v>8.0849900000000002E-3</v>
          </cell>
          <cell r="J400">
            <v>0</v>
          </cell>
          <cell r="K400">
            <v>0</v>
          </cell>
          <cell r="L400">
            <v>0</v>
          </cell>
          <cell r="M400">
            <v>100</v>
          </cell>
          <cell r="O400">
            <v>0</v>
          </cell>
          <cell r="Q400">
            <v>0</v>
          </cell>
          <cell r="R400">
            <v>0</v>
          </cell>
          <cell r="S400">
            <v>0</v>
          </cell>
          <cell r="T400">
            <v>0</v>
          </cell>
          <cell r="U400">
            <v>0</v>
          </cell>
          <cell r="V400">
            <v>0</v>
          </cell>
          <cell r="W400">
            <v>0</v>
          </cell>
          <cell r="X400" t="str">
            <v>Not Modelled</v>
          </cell>
          <cell r="Y400" t="str">
            <v>N/A</v>
          </cell>
          <cell r="AA400">
            <v>0</v>
          </cell>
          <cell r="AB400">
            <v>0</v>
          </cell>
          <cell r="AC400">
            <v>0</v>
          </cell>
          <cell r="AD400">
            <v>0</v>
          </cell>
          <cell r="AE400">
            <v>0</v>
          </cell>
          <cell r="AF400">
            <v>0</v>
          </cell>
          <cell r="AG400">
            <v>0</v>
          </cell>
          <cell r="AH400">
            <v>0</v>
          </cell>
          <cell r="AI400">
            <v>0</v>
          </cell>
          <cell r="AJ400">
            <v>0</v>
          </cell>
          <cell r="AK400">
            <v>0</v>
          </cell>
          <cell r="AM400">
            <v>0</v>
          </cell>
          <cell r="AN400">
            <v>0</v>
          </cell>
          <cell r="AO400">
            <v>0</v>
          </cell>
          <cell r="AP400">
            <v>0</v>
          </cell>
          <cell r="AQ400">
            <v>0</v>
          </cell>
          <cell r="AR400">
            <v>0</v>
          </cell>
          <cell r="AS400">
            <v>0</v>
          </cell>
          <cell r="AT400">
            <v>0</v>
          </cell>
          <cell r="AU400">
            <v>0</v>
          </cell>
          <cell r="AV400">
            <v>0</v>
          </cell>
          <cell r="AW400">
            <v>0</v>
          </cell>
        </row>
        <row r="401">
          <cell r="A401" t="str">
            <v>116984 / 114453</v>
          </cell>
          <cell r="B401" t="str">
            <v>102 Manchester Road</v>
          </cell>
          <cell r="C401" t="str">
            <v>Residential</v>
          </cell>
          <cell r="D401" t="str">
            <v>Land Supply 2018</v>
          </cell>
          <cell r="E401">
            <v>0.13036400000000001</v>
          </cell>
          <cell r="F401">
            <v>0</v>
          </cell>
          <cell r="G401">
            <v>0</v>
          </cell>
          <cell r="H401">
            <v>0</v>
          </cell>
          <cell r="I401">
            <v>0.13036400000000001</v>
          </cell>
          <cell r="J401">
            <v>0</v>
          </cell>
          <cell r="K401">
            <v>0</v>
          </cell>
          <cell r="L401">
            <v>0</v>
          </cell>
          <cell r="M401">
            <v>100</v>
          </cell>
          <cell r="O401">
            <v>0</v>
          </cell>
          <cell r="Q401">
            <v>0</v>
          </cell>
          <cell r="R401">
            <v>0</v>
          </cell>
          <cell r="S401">
            <v>0</v>
          </cell>
          <cell r="T401">
            <v>0</v>
          </cell>
          <cell r="U401">
            <v>0</v>
          </cell>
          <cell r="V401">
            <v>0.13036419499999999</v>
          </cell>
          <cell r="W401">
            <v>100.00014958117269</v>
          </cell>
          <cell r="X401" t="str">
            <v>Not Modelled</v>
          </cell>
          <cell r="Y401" t="str">
            <v>N/A</v>
          </cell>
          <cell r="AA401">
            <v>0</v>
          </cell>
          <cell r="AB401">
            <v>0</v>
          </cell>
          <cell r="AC401">
            <v>0</v>
          </cell>
          <cell r="AD401">
            <v>0</v>
          </cell>
          <cell r="AE401">
            <v>0</v>
          </cell>
          <cell r="AF401">
            <v>0</v>
          </cell>
          <cell r="AG401">
            <v>0</v>
          </cell>
          <cell r="AH401">
            <v>0</v>
          </cell>
          <cell r="AI401">
            <v>0</v>
          </cell>
          <cell r="AJ401">
            <v>0</v>
          </cell>
          <cell r="AK401">
            <v>0</v>
          </cell>
          <cell r="AM401">
            <v>0</v>
          </cell>
          <cell r="AN401">
            <v>0</v>
          </cell>
          <cell r="AO401">
            <v>0</v>
          </cell>
          <cell r="AP401">
            <v>0</v>
          </cell>
          <cell r="AQ401">
            <v>0</v>
          </cell>
          <cell r="AR401">
            <v>0</v>
          </cell>
          <cell r="AS401">
            <v>0</v>
          </cell>
          <cell r="AT401">
            <v>0</v>
          </cell>
          <cell r="AU401">
            <v>0</v>
          </cell>
          <cell r="AV401">
            <v>0</v>
          </cell>
          <cell r="AW401">
            <v>0</v>
          </cell>
        </row>
        <row r="402">
          <cell r="A402" t="str">
            <v>117003/FO/2017</v>
          </cell>
          <cell r="B402" t="str">
            <v>Russell House, 83 Russell Road</v>
          </cell>
          <cell r="C402" t="str">
            <v>Residential</v>
          </cell>
          <cell r="D402" t="str">
            <v>Land Supply 2018</v>
          </cell>
          <cell r="E402">
            <v>7.1175000000000002E-2</v>
          </cell>
          <cell r="F402">
            <v>0</v>
          </cell>
          <cell r="G402">
            <v>0</v>
          </cell>
          <cell r="H402">
            <v>0</v>
          </cell>
          <cell r="I402">
            <v>7.1175000000000002E-2</v>
          </cell>
          <cell r="J402">
            <v>0</v>
          </cell>
          <cell r="K402">
            <v>0</v>
          </cell>
          <cell r="L402">
            <v>0</v>
          </cell>
          <cell r="M402">
            <v>100</v>
          </cell>
          <cell r="O402">
            <v>0</v>
          </cell>
          <cell r="Q402">
            <v>0</v>
          </cell>
          <cell r="R402">
            <v>0</v>
          </cell>
          <cell r="S402">
            <v>0</v>
          </cell>
          <cell r="T402">
            <v>0</v>
          </cell>
          <cell r="U402">
            <v>0</v>
          </cell>
          <cell r="V402">
            <v>2.26075774311E-2</v>
          </cell>
          <cell r="W402">
            <v>31.763368361222337</v>
          </cell>
          <cell r="X402" t="str">
            <v>Not Modelled</v>
          </cell>
          <cell r="Y402" t="str">
            <v>N/A</v>
          </cell>
          <cell r="AA402">
            <v>0</v>
          </cell>
          <cell r="AB402">
            <v>0</v>
          </cell>
          <cell r="AC402">
            <v>0</v>
          </cell>
          <cell r="AD402">
            <v>0</v>
          </cell>
          <cell r="AE402">
            <v>0</v>
          </cell>
          <cell r="AF402">
            <v>0</v>
          </cell>
          <cell r="AG402">
            <v>0</v>
          </cell>
          <cell r="AH402">
            <v>0</v>
          </cell>
          <cell r="AI402">
            <v>0</v>
          </cell>
          <cell r="AJ402">
            <v>0</v>
          </cell>
          <cell r="AK402">
            <v>0</v>
          </cell>
          <cell r="AM402">
            <v>0</v>
          </cell>
          <cell r="AN402">
            <v>0</v>
          </cell>
          <cell r="AO402">
            <v>0</v>
          </cell>
          <cell r="AP402">
            <v>0</v>
          </cell>
          <cell r="AQ402">
            <v>0</v>
          </cell>
          <cell r="AR402">
            <v>0</v>
          </cell>
          <cell r="AS402">
            <v>0</v>
          </cell>
          <cell r="AT402">
            <v>0</v>
          </cell>
          <cell r="AU402">
            <v>0</v>
          </cell>
          <cell r="AV402">
            <v>0</v>
          </cell>
          <cell r="AW402">
            <v>0</v>
          </cell>
        </row>
        <row r="403">
          <cell r="A403" t="str">
            <v>117014/FO/2017</v>
          </cell>
          <cell r="B403" t="str">
            <v>BO/HO Mount Pleasant House 162-164 Oldham Road</v>
          </cell>
          <cell r="C403" t="str">
            <v>Residential</v>
          </cell>
          <cell r="D403" t="str">
            <v>Land Supply 2018</v>
          </cell>
          <cell r="E403">
            <v>8.4895600000000002E-2</v>
          </cell>
          <cell r="F403">
            <v>0</v>
          </cell>
          <cell r="G403">
            <v>0</v>
          </cell>
          <cell r="H403">
            <v>0</v>
          </cell>
          <cell r="I403">
            <v>8.4895600000000002E-2</v>
          </cell>
          <cell r="J403">
            <v>0</v>
          </cell>
          <cell r="K403">
            <v>0</v>
          </cell>
          <cell r="L403">
            <v>0</v>
          </cell>
          <cell r="M403">
            <v>100</v>
          </cell>
          <cell r="O403">
            <v>3.8642899999999998E-3</v>
          </cell>
          <cell r="Q403">
            <v>0</v>
          </cell>
          <cell r="R403">
            <v>0</v>
          </cell>
          <cell r="S403">
            <v>4.5518142282992287</v>
          </cell>
          <cell r="T403">
            <v>0</v>
          </cell>
          <cell r="U403">
            <v>0</v>
          </cell>
          <cell r="V403">
            <v>0</v>
          </cell>
          <cell r="W403">
            <v>0</v>
          </cell>
          <cell r="X403" t="str">
            <v>Not Modelled</v>
          </cell>
          <cell r="Y403" t="str">
            <v>N/A</v>
          </cell>
          <cell r="AA403">
            <v>0</v>
          </cell>
          <cell r="AB403">
            <v>0</v>
          </cell>
          <cell r="AC403">
            <v>0</v>
          </cell>
          <cell r="AD403">
            <v>0</v>
          </cell>
          <cell r="AE403">
            <v>0</v>
          </cell>
          <cell r="AF403">
            <v>0</v>
          </cell>
          <cell r="AG403">
            <v>0</v>
          </cell>
          <cell r="AH403">
            <v>0</v>
          </cell>
          <cell r="AI403">
            <v>8.4895614999500005E-2</v>
          </cell>
          <cell r="AJ403">
            <v>0</v>
          </cell>
          <cell r="AK403">
            <v>0</v>
          </cell>
          <cell r="AM403">
            <v>0</v>
          </cell>
          <cell r="AN403">
            <v>0</v>
          </cell>
          <cell r="AO403">
            <v>0</v>
          </cell>
          <cell r="AP403">
            <v>0</v>
          </cell>
          <cell r="AQ403">
            <v>0</v>
          </cell>
          <cell r="AR403">
            <v>0</v>
          </cell>
          <cell r="AS403">
            <v>0</v>
          </cell>
          <cell r="AT403">
            <v>0</v>
          </cell>
          <cell r="AU403">
            <v>100.00001766817125</v>
          </cell>
          <cell r="AV403">
            <v>0</v>
          </cell>
          <cell r="AW403">
            <v>0</v>
          </cell>
        </row>
        <row r="404">
          <cell r="A404" t="str">
            <v>117030/FO/2017</v>
          </cell>
          <cell r="B404" t="str">
            <v>Ground floor, Vulcan Mill, Pollard Street</v>
          </cell>
          <cell r="C404" t="str">
            <v>Residential</v>
          </cell>
          <cell r="D404" t="str">
            <v>Land Supply 2018</v>
          </cell>
          <cell r="E404">
            <v>5.6218799999999999E-2</v>
          </cell>
          <cell r="F404">
            <v>0</v>
          </cell>
          <cell r="G404">
            <v>0</v>
          </cell>
          <cell r="H404">
            <v>0</v>
          </cell>
          <cell r="I404">
            <v>5.6218799999999999E-2</v>
          </cell>
          <cell r="J404">
            <v>0</v>
          </cell>
          <cell r="K404">
            <v>0</v>
          </cell>
          <cell r="L404">
            <v>0</v>
          </cell>
          <cell r="M404">
            <v>100</v>
          </cell>
          <cell r="O404">
            <v>0</v>
          </cell>
          <cell r="Q404">
            <v>0</v>
          </cell>
          <cell r="R404">
            <v>0</v>
          </cell>
          <cell r="S404">
            <v>0</v>
          </cell>
          <cell r="T404">
            <v>0</v>
          </cell>
          <cell r="U404">
            <v>0</v>
          </cell>
          <cell r="V404">
            <v>0</v>
          </cell>
          <cell r="W404">
            <v>0</v>
          </cell>
          <cell r="X404" t="str">
            <v>Not Modelled</v>
          </cell>
          <cell r="Y404" t="str">
            <v>N/A</v>
          </cell>
          <cell r="AA404">
            <v>0</v>
          </cell>
          <cell r="AB404">
            <v>0</v>
          </cell>
          <cell r="AC404">
            <v>0</v>
          </cell>
          <cell r="AD404">
            <v>0</v>
          </cell>
          <cell r="AE404">
            <v>0</v>
          </cell>
          <cell r="AF404">
            <v>0</v>
          </cell>
          <cell r="AG404">
            <v>0</v>
          </cell>
          <cell r="AH404">
            <v>0</v>
          </cell>
          <cell r="AI404">
            <v>5.6218754999200003E-2</v>
          </cell>
          <cell r="AJ404">
            <v>0</v>
          </cell>
          <cell r="AK404">
            <v>0</v>
          </cell>
          <cell r="AM404">
            <v>0</v>
          </cell>
          <cell r="AN404">
            <v>0</v>
          </cell>
          <cell r="AO404">
            <v>0</v>
          </cell>
          <cell r="AP404">
            <v>0</v>
          </cell>
          <cell r="AQ404">
            <v>0</v>
          </cell>
          <cell r="AR404">
            <v>0</v>
          </cell>
          <cell r="AS404">
            <v>0</v>
          </cell>
          <cell r="AT404">
            <v>0</v>
          </cell>
          <cell r="AU404">
            <v>99.999919954179035</v>
          </cell>
          <cell r="AV404">
            <v>0</v>
          </cell>
          <cell r="AW404">
            <v>0</v>
          </cell>
        </row>
        <row r="405">
          <cell r="A405" t="str">
            <v>117054/FO/2017</v>
          </cell>
          <cell r="B405" t="str">
            <v>UNITE Tower, 1-5 New Wakefield Street</v>
          </cell>
          <cell r="C405" t="str">
            <v>Residential</v>
          </cell>
          <cell r="D405" t="str">
            <v>Land Supply 2018</v>
          </cell>
          <cell r="E405">
            <v>0.111432</v>
          </cell>
          <cell r="F405">
            <v>1.3819998372899999E-6</v>
          </cell>
          <cell r="G405">
            <v>8.9577746019200002E-2</v>
          </cell>
          <cell r="H405">
            <v>2.1853129883500001E-2</v>
          </cell>
          <cell r="I405">
            <v>-2.5790253729146562E-7</v>
          </cell>
          <cell r="J405">
            <v>1.2402181036775791E-3</v>
          </cell>
          <cell r="K405">
            <v>80.387811417905084</v>
          </cell>
          <cell r="L405">
            <v>19.611179807864886</v>
          </cell>
          <cell r="M405">
            <v>-2.314438736552028E-4</v>
          </cell>
          <cell r="O405">
            <v>9.2966188216394002E-3</v>
          </cell>
          <cell r="Q405">
            <v>1.548588216394E-4</v>
          </cell>
          <cell r="R405">
            <v>2.87565607224E-5</v>
          </cell>
          <cell r="S405">
            <v>8.3428627518481218</v>
          </cell>
          <cell r="T405">
            <v>0.13897158952491206</v>
          </cell>
          <cell r="U405">
            <v>2.5806375836743483E-2</v>
          </cell>
          <cell r="V405">
            <v>7.5897971248500007E-2</v>
          </cell>
          <cell r="W405">
            <v>68.111468203478353</v>
          </cell>
          <cell r="X405" t="str">
            <v>Not Modelled</v>
          </cell>
          <cell r="Y405" t="str">
            <v>N/A</v>
          </cell>
          <cell r="AA405">
            <v>0</v>
          </cell>
          <cell r="AB405">
            <v>0</v>
          </cell>
          <cell r="AC405">
            <v>0</v>
          </cell>
          <cell r="AD405">
            <v>0</v>
          </cell>
          <cell r="AE405">
            <v>0</v>
          </cell>
          <cell r="AF405">
            <v>0</v>
          </cell>
          <cell r="AG405">
            <v>0</v>
          </cell>
          <cell r="AH405">
            <v>0</v>
          </cell>
          <cell r="AI405">
            <v>0.111432254999</v>
          </cell>
          <cell r="AJ405">
            <v>0</v>
          </cell>
          <cell r="AK405">
            <v>0</v>
          </cell>
          <cell r="AM405">
            <v>0</v>
          </cell>
          <cell r="AN405">
            <v>0</v>
          </cell>
          <cell r="AO405">
            <v>0</v>
          </cell>
          <cell r="AP405">
            <v>0</v>
          </cell>
          <cell r="AQ405">
            <v>0</v>
          </cell>
          <cell r="AR405">
            <v>0</v>
          </cell>
          <cell r="AS405">
            <v>0</v>
          </cell>
          <cell r="AT405">
            <v>0</v>
          </cell>
          <cell r="AU405">
            <v>100.00022883821525</v>
          </cell>
          <cell r="AV405">
            <v>0</v>
          </cell>
          <cell r="AW405">
            <v>0</v>
          </cell>
        </row>
        <row r="406">
          <cell r="A406" t="str">
            <v>117055/FO/2017</v>
          </cell>
          <cell r="B406" t="str">
            <v>Varley Street / Berkshire Road (Area 11), Miles Platting</v>
          </cell>
          <cell r="C406" t="str">
            <v>Residential</v>
          </cell>
          <cell r="D406" t="str">
            <v>Land Supply 2018</v>
          </cell>
          <cell r="E406">
            <v>3.9589300000000001</v>
          </cell>
          <cell r="F406">
            <v>0</v>
          </cell>
          <cell r="G406">
            <v>0</v>
          </cell>
          <cell r="H406">
            <v>0</v>
          </cell>
          <cell r="I406">
            <v>3.9589300000000001</v>
          </cell>
          <cell r="J406">
            <v>0</v>
          </cell>
          <cell r="K406">
            <v>0</v>
          </cell>
          <cell r="L406">
            <v>0</v>
          </cell>
          <cell r="M406">
            <v>100</v>
          </cell>
          <cell r="O406">
            <v>0.30470103778070001</v>
          </cell>
          <cell r="Q406">
            <v>0.2577658377807</v>
          </cell>
          <cell r="R406">
            <v>2.4727395609700002E-2</v>
          </cell>
          <cell r="S406">
            <v>7.696550274460523</v>
          </cell>
          <cell r="T406">
            <v>6.5109976125038838</v>
          </cell>
          <cell r="U406">
            <v>0.62459794969095195</v>
          </cell>
          <cell r="V406">
            <v>0</v>
          </cell>
          <cell r="W406">
            <v>0</v>
          </cell>
          <cell r="X406" t="str">
            <v>Not Modelled</v>
          </cell>
          <cell r="Y406" t="str">
            <v>N/A</v>
          </cell>
          <cell r="AA406">
            <v>0</v>
          </cell>
          <cell r="AB406">
            <v>0</v>
          </cell>
          <cell r="AC406">
            <v>0</v>
          </cell>
          <cell r="AD406">
            <v>0</v>
          </cell>
          <cell r="AE406">
            <v>0</v>
          </cell>
          <cell r="AF406">
            <v>0</v>
          </cell>
          <cell r="AG406">
            <v>0</v>
          </cell>
          <cell r="AH406">
            <v>0</v>
          </cell>
          <cell r="AI406">
            <v>3.9589280850000002</v>
          </cell>
          <cell r="AJ406">
            <v>0</v>
          </cell>
          <cell r="AK406">
            <v>0</v>
          </cell>
          <cell r="AM406">
            <v>0</v>
          </cell>
          <cell r="AN406">
            <v>0</v>
          </cell>
          <cell r="AO406">
            <v>0</v>
          </cell>
          <cell r="AP406">
            <v>0</v>
          </cell>
          <cell r="AQ406">
            <v>0</v>
          </cell>
          <cell r="AR406">
            <v>0</v>
          </cell>
          <cell r="AS406">
            <v>0</v>
          </cell>
          <cell r="AT406">
            <v>0</v>
          </cell>
          <cell r="AU406">
            <v>99.999951628344022</v>
          </cell>
          <cell r="AV406">
            <v>0</v>
          </cell>
          <cell r="AW406">
            <v>0</v>
          </cell>
        </row>
        <row r="407">
          <cell r="A407" t="str">
            <v>117075/FO/2017</v>
          </cell>
          <cell r="B407" t="str">
            <v>The Belmont 89 Middleton Road Manchester M8 4JY</v>
          </cell>
          <cell r="C407" t="str">
            <v>Offices</v>
          </cell>
          <cell r="D407" t="str">
            <v>Land Supply 2018</v>
          </cell>
          <cell r="E407">
            <v>0.253662</v>
          </cell>
          <cell r="F407">
            <v>0</v>
          </cell>
          <cell r="G407">
            <v>0</v>
          </cell>
          <cell r="H407">
            <v>0</v>
          </cell>
          <cell r="I407">
            <v>0.253662</v>
          </cell>
          <cell r="J407">
            <v>0</v>
          </cell>
          <cell r="K407">
            <v>0</v>
          </cell>
          <cell r="L407">
            <v>0</v>
          </cell>
          <cell r="M407">
            <v>100</v>
          </cell>
          <cell r="O407">
            <v>0</v>
          </cell>
          <cell r="Q407">
            <v>0</v>
          </cell>
          <cell r="R407">
            <v>0</v>
          </cell>
          <cell r="S407">
            <v>0</v>
          </cell>
          <cell r="T407">
            <v>0</v>
          </cell>
          <cell r="U407">
            <v>0</v>
          </cell>
          <cell r="V407">
            <v>0</v>
          </cell>
          <cell r="W407">
            <v>0</v>
          </cell>
          <cell r="X407" t="str">
            <v>Not Modelled</v>
          </cell>
          <cell r="Y407" t="str">
            <v>N/A</v>
          </cell>
          <cell r="AA407">
            <v>0</v>
          </cell>
          <cell r="AB407">
            <v>0</v>
          </cell>
          <cell r="AC407">
            <v>0</v>
          </cell>
          <cell r="AD407">
            <v>0</v>
          </cell>
          <cell r="AE407">
            <v>0</v>
          </cell>
          <cell r="AF407">
            <v>0</v>
          </cell>
          <cell r="AG407">
            <v>0</v>
          </cell>
          <cell r="AH407">
            <v>0</v>
          </cell>
          <cell r="AI407">
            <v>0.25366203074900001</v>
          </cell>
          <cell r="AJ407">
            <v>0</v>
          </cell>
          <cell r="AK407">
            <v>0</v>
          </cell>
          <cell r="AM407">
            <v>0</v>
          </cell>
          <cell r="AN407">
            <v>0</v>
          </cell>
          <cell r="AO407">
            <v>0</v>
          </cell>
          <cell r="AP407">
            <v>0</v>
          </cell>
          <cell r="AQ407">
            <v>0</v>
          </cell>
          <cell r="AR407">
            <v>0</v>
          </cell>
          <cell r="AS407">
            <v>0</v>
          </cell>
          <cell r="AT407">
            <v>0</v>
          </cell>
          <cell r="AU407">
            <v>100.00001212203642</v>
          </cell>
          <cell r="AV407">
            <v>0</v>
          </cell>
          <cell r="AW407">
            <v>0</v>
          </cell>
        </row>
        <row r="408">
          <cell r="A408" t="str">
            <v>117115/FO/2017</v>
          </cell>
          <cell r="B408" t="str">
            <v>39- 41 Liverpool Road</v>
          </cell>
          <cell r="C408" t="str">
            <v>Residential</v>
          </cell>
          <cell r="D408" t="str">
            <v>Land Supply 2018</v>
          </cell>
          <cell r="E408">
            <v>1.38292E-2</v>
          </cell>
          <cell r="F408">
            <v>0</v>
          </cell>
          <cell r="G408">
            <v>0</v>
          </cell>
          <cell r="H408">
            <v>0</v>
          </cell>
          <cell r="I408">
            <v>1.38292E-2</v>
          </cell>
          <cell r="J408">
            <v>0</v>
          </cell>
          <cell r="K408">
            <v>0</v>
          </cell>
          <cell r="L408">
            <v>0</v>
          </cell>
          <cell r="M408">
            <v>100</v>
          </cell>
          <cell r="O408">
            <v>0</v>
          </cell>
          <cell r="Q408">
            <v>0</v>
          </cell>
          <cell r="R408">
            <v>0</v>
          </cell>
          <cell r="S408">
            <v>0</v>
          </cell>
          <cell r="T408">
            <v>0</v>
          </cell>
          <cell r="U408">
            <v>0</v>
          </cell>
          <cell r="V408">
            <v>0</v>
          </cell>
          <cell r="W408">
            <v>0</v>
          </cell>
          <cell r="X408" t="str">
            <v>Not Modelled</v>
          </cell>
          <cell r="Y408" t="str">
            <v>N/A</v>
          </cell>
          <cell r="AA408">
            <v>0</v>
          </cell>
          <cell r="AB408">
            <v>0</v>
          </cell>
          <cell r="AC408">
            <v>0</v>
          </cell>
          <cell r="AD408">
            <v>0</v>
          </cell>
          <cell r="AE408">
            <v>0</v>
          </cell>
          <cell r="AF408">
            <v>0</v>
          </cell>
          <cell r="AG408">
            <v>0</v>
          </cell>
          <cell r="AH408">
            <v>0</v>
          </cell>
          <cell r="AI408">
            <v>1.3829179999E-2</v>
          </cell>
          <cell r="AJ408">
            <v>0</v>
          </cell>
          <cell r="AK408">
            <v>0</v>
          </cell>
          <cell r="AM408">
            <v>0</v>
          </cell>
          <cell r="AN408">
            <v>0</v>
          </cell>
          <cell r="AO408">
            <v>0</v>
          </cell>
          <cell r="AP408">
            <v>0</v>
          </cell>
          <cell r="AQ408">
            <v>0</v>
          </cell>
          <cell r="AR408">
            <v>0</v>
          </cell>
          <cell r="AS408">
            <v>0</v>
          </cell>
          <cell r="AT408">
            <v>0</v>
          </cell>
          <cell r="AU408">
            <v>99.999855371243456</v>
          </cell>
          <cell r="AV408">
            <v>0</v>
          </cell>
          <cell r="AW408">
            <v>0</v>
          </cell>
        </row>
        <row r="409">
          <cell r="A409" t="str">
            <v>117123/FO/2017</v>
          </cell>
          <cell r="B409" t="str">
            <v>60 Oxford Street Manchester M1 5EE</v>
          </cell>
          <cell r="C409" t="str">
            <v>Offices</v>
          </cell>
          <cell r="D409" t="str">
            <v>Land Supply 2018</v>
          </cell>
          <cell r="E409">
            <v>5.5485699999999999E-2</v>
          </cell>
          <cell r="F409">
            <v>0</v>
          </cell>
          <cell r="G409">
            <v>0</v>
          </cell>
          <cell r="H409">
            <v>0</v>
          </cell>
          <cell r="I409">
            <v>5.5485699999999999E-2</v>
          </cell>
          <cell r="J409">
            <v>0</v>
          </cell>
          <cell r="K409">
            <v>0</v>
          </cell>
          <cell r="L409">
            <v>0</v>
          </cell>
          <cell r="M409">
            <v>100</v>
          </cell>
          <cell r="O409">
            <v>1.452845536498E-2</v>
          </cell>
          <cell r="Q409">
            <v>1.6381553649800001E-3</v>
          </cell>
          <cell r="R409">
            <v>0</v>
          </cell>
          <cell r="S409">
            <v>26.184143599125541</v>
          </cell>
          <cell r="T409">
            <v>2.9523919946580834</v>
          </cell>
          <cell r="U409">
            <v>0</v>
          </cell>
          <cell r="V409">
            <v>0</v>
          </cell>
          <cell r="W409">
            <v>0</v>
          </cell>
          <cell r="X409" t="str">
            <v>Not Modelled</v>
          </cell>
          <cell r="Y409" t="str">
            <v>N/A</v>
          </cell>
          <cell r="AA409">
            <v>0</v>
          </cell>
          <cell r="AB409">
            <v>0</v>
          </cell>
          <cell r="AC409">
            <v>0</v>
          </cell>
          <cell r="AD409">
            <v>0</v>
          </cell>
          <cell r="AE409">
            <v>0</v>
          </cell>
          <cell r="AF409">
            <v>0</v>
          </cell>
          <cell r="AG409">
            <v>0</v>
          </cell>
          <cell r="AH409">
            <v>0</v>
          </cell>
          <cell r="AI409">
            <v>5.5485665001699998E-2</v>
          </cell>
          <cell r="AJ409">
            <v>0</v>
          </cell>
          <cell r="AK409">
            <v>0</v>
          </cell>
          <cell r="AM409">
            <v>0</v>
          </cell>
          <cell r="AN409">
            <v>0</v>
          </cell>
          <cell r="AO409">
            <v>0</v>
          </cell>
          <cell r="AP409">
            <v>0</v>
          </cell>
          <cell r="AQ409">
            <v>0</v>
          </cell>
          <cell r="AR409">
            <v>0</v>
          </cell>
          <cell r="AS409">
            <v>0</v>
          </cell>
          <cell r="AT409">
            <v>0</v>
          </cell>
          <cell r="AU409">
            <v>99.999936923747924</v>
          </cell>
          <cell r="AV409">
            <v>0</v>
          </cell>
          <cell r="AW409">
            <v>0</v>
          </cell>
        </row>
        <row r="410">
          <cell r="A410" t="str">
            <v>117128/FO/2017</v>
          </cell>
          <cell r="B410" t="str">
            <v>Buckthorn Close</v>
          </cell>
          <cell r="C410" t="str">
            <v>Residential</v>
          </cell>
          <cell r="D410" t="str">
            <v>Land Supply 2018</v>
          </cell>
          <cell r="E410">
            <v>0.26240999999999998</v>
          </cell>
          <cell r="F410">
            <v>0</v>
          </cell>
          <cell r="G410">
            <v>0</v>
          </cell>
          <cell r="H410">
            <v>0</v>
          </cell>
          <cell r="I410">
            <v>0.26240999999999998</v>
          </cell>
          <cell r="J410">
            <v>0</v>
          </cell>
          <cell r="K410">
            <v>0</v>
          </cell>
          <cell r="L410">
            <v>0</v>
          </cell>
          <cell r="M410">
            <v>100</v>
          </cell>
          <cell r="O410">
            <v>6.24334E-2</v>
          </cell>
          <cell r="Q410">
            <v>1.7600000000000001E-2</v>
          </cell>
          <cell r="R410">
            <v>0</v>
          </cell>
          <cell r="S410">
            <v>23.792309744293284</v>
          </cell>
          <cell r="T410">
            <v>6.7070614686940297</v>
          </cell>
          <cell r="U410">
            <v>0</v>
          </cell>
          <cell r="V410">
            <v>0</v>
          </cell>
          <cell r="W410">
            <v>0</v>
          </cell>
          <cell r="X410" t="str">
            <v>Not Modelled</v>
          </cell>
          <cell r="Y410" t="str">
            <v>N/A</v>
          </cell>
          <cell r="AA410">
            <v>0</v>
          </cell>
          <cell r="AB410">
            <v>0</v>
          </cell>
          <cell r="AC410">
            <v>0</v>
          </cell>
          <cell r="AD410">
            <v>0</v>
          </cell>
          <cell r="AE410">
            <v>0</v>
          </cell>
          <cell r="AF410">
            <v>0</v>
          </cell>
          <cell r="AG410">
            <v>0</v>
          </cell>
          <cell r="AH410">
            <v>0</v>
          </cell>
          <cell r="AI410">
            <v>0</v>
          </cell>
          <cell r="AJ410">
            <v>0</v>
          </cell>
          <cell r="AK410">
            <v>0</v>
          </cell>
          <cell r="AM410">
            <v>0</v>
          </cell>
          <cell r="AN410">
            <v>0</v>
          </cell>
          <cell r="AO410">
            <v>0</v>
          </cell>
          <cell r="AP410">
            <v>0</v>
          </cell>
          <cell r="AQ410">
            <v>0</v>
          </cell>
          <cell r="AR410">
            <v>0</v>
          </cell>
          <cell r="AS410">
            <v>0</v>
          </cell>
          <cell r="AT410">
            <v>0</v>
          </cell>
          <cell r="AU410">
            <v>0</v>
          </cell>
          <cell r="AV410">
            <v>0</v>
          </cell>
          <cell r="AW410">
            <v>0</v>
          </cell>
        </row>
        <row r="411">
          <cell r="A411" t="str">
            <v>117148/FO/2017</v>
          </cell>
          <cell r="B411" t="str">
            <v>Victoria Mill 10 Lower Vickers Street</v>
          </cell>
          <cell r="C411" t="str">
            <v>Residential</v>
          </cell>
          <cell r="D411" t="str">
            <v>Land Supply 2018</v>
          </cell>
          <cell r="E411">
            <v>0.16517999999999999</v>
          </cell>
          <cell r="F411">
            <v>0</v>
          </cell>
          <cell r="G411">
            <v>0</v>
          </cell>
          <cell r="H411">
            <v>0</v>
          </cell>
          <cell r="I411">
            <v>0.16517999999999999</v>
          </cell>
          <cell r="J411">
            <v>0</v>
          </cell>
          <cell r="K411">
            <v>0</v>
          </cell>
          <cell r="L411">
            <v>0</v>
          </cell>
          <cell r="M411">
            <v>100</v>
          </cell>
          <cell r="O411">
            <v>1.7221999999999999E-3</v>
          </cell>
          <cell r="Q411">
            <v>0</v>
          </cell>
          <cell r="R411">
            <v>0</v>
          </cell>
          <cell r="S411">
            <v>1.0426201719336481</v>
          </cell>
          <cell r="T411">
            <v>0</v>
          </cell>
          <cell r="U411">
            <v>0</v>
          </cell>
          <cell r="V411">
            <v>0</v>
          </cell>
          <cell r="W411">
            <v>0</v>
          </cell>
          <cell r="X411" t="str">
            <v>Not Modelled</v>
          </cell>
          <cell r="Y411" t="str">
            <v>N/A</v>
          </cell>
          <cell r="AA411">
            <v>0</v>
          </cell>
          <cell r="AB411">
            <v>0</v>
          </cell>
          <cell r="AC411">
            <v>0</v>
          </cell>
          <cell r="AD411">
            <v>0</v>
          </cell>
          <cell r="AE411">
            <v>0</v>
          </cell>
          <cell r="AF411">
            <v>0</v>
          </cell>
          <cell r="AG411">
            <v>0</v>
          </cell>
          <cell r="AH411">
            <v>0</v>
          </cell>
          <cell r="AI411">
            <v>0.16517978999800001</v>
          </cell>
          <cell r="AJ411">
            <v>0</v>
          </cell>
          <cell r="AK411">
            <v>0</v>
          </cell>
          <cell r="AM411">
            <v>0</v>
          </cell>
          <cell r="AN411">
            <v>0</v>
          </cell>
          <cell r="AO411">
            <v>0</v>
          </cell>
          <cell r="AP411">
            <v>0</v>
          </cell>
          <cell r="AQ411">
            <v>0</v>
          </cell>
          <cell r="AR411">
            <v>0</v>
          </cell>
          <cell r="AS411">
            <v>0</v>
          </cell>
          <cell r="AT411">
            <v>0</v>
          </cell>
          <cell r="AU411">
            <v>99.999872864753613</v>
          </cell>
          <cell r="AV411">
            <v>0</v>
          </cell>
          <cell r="AW411">
            <v>0</v>
          </cell>
        </row>
        <row r="412">
          <cell r="A412" t="str">
            <v>117159/FO/2017</v>
          </cell>
          <cell r="B412" t="str">
            <v>Former St Thomas School site - Land Bounded By Nunthorpe Dr/ Chataway Rd/ Cottesmore Dr</v>
          </cell>
          <cell r="C412" t="str">
            <v>Residential</v>
          </cell>
          <cell r="D412" t="str">
            <v>Land Supply 2018</v>
          </cell>
          <cell r="E412">
            <v>0.33374700000000002</v>
          </cell>
          <cell r="F412">
            <v>0</v>
          </cell>
          <cell r="G412">
            <v>0</v>
          </cell>
          <cell r="H412">
            <v>0</v>
          </cell>
          <cell r="I412">
            <v>0.33374700000000002</v>
          </cell>
          <cell r="J412">
            <v>0</v>
          </cell>
          <cell r="K412">
            <v>0</v>
          </cell>
          <cell r="L412">
            <v>0</v>
          </cell>
          <cell r="M412">
            <v>100</v>
          </cell>
          <cell r="O412">
            <v>2.7101900000000002E-2</v>
          </cell>
          <cell r="Q412">
            <v>1.7740820000000001E-2</v>
          </cell>
          <cell r="R412">
            <v>0</v>
          </cell>
          <cell r="S412">
            <v>8.1204924688461624</v>
          </cell>
          <cell r="T412">
            <v>5.3156492792444574</v>
          </cell>
          <cell r="U412">
            <v>0</v>
          </cell>
          <cell r="V412">
            <v>0.333746875</v>
          </cell>
          <cell r="W412">
            <v>99.999962546479821</v>
          </cell>
          <cell r="X412" t="str">
            <v>Not Modelled</v>
          </cell>
          <cell r="Y412" t="str">
            <v>N/A</v>
          </cell>
          <cell r="AA412">
            <v>0</v>
          </cell>
          <cell r="AB412">
            <v>0</v>
          </cell>
          <cell r="AC412">
            <v>0</v>
          </cell>
          <cell r="AD412">
            <v>0</v>
          </cell>
          <cell r="AE412">
            <v>0</v>
          </cell>
          <cell r="AF412">
            <v>0</v>
          </cell>
          <cell r="AG412">
            <v>0</v>
          </cell>
          <cell r="AH412">
            <v>0</v>
          </cell>
          <cell r="AI412">
            <v>0.333746875</v>
          </cell>
          <cell r="AJ412">
            <v>0</v>
          </cell>
          <cell r="AK412">
            <v>0</v>
          </cell>
          <cell r="AM412">
            <v>0</v>
          </cell>
          <cell r="AN412">
            <v>0</v>
          </cell>
          <cell r="AO412">
            <v>0</v>
          </cell>
          <cell r="AP412">
            <v>0</v>
          </cell>
          <cell r="AQ412">
            <v>0</v>
          </cell>
          <cell r="AR412">
            <v>0</v>
          </cell>
          <cell r="AS412">
            <v>0</v>
          </cell>
          <cell r="AT412">
            <v>0</v>
          </cell>
          <cell r="AU412">
            <v>99.999962546479821</v>
          </cell>
          <cell r="AV412">
            <v>0</v>
          </cell>
          <cell r="AW412">
            <v>0</v>
          </cell>
        </row>
        <row r="413">
          <cell r="A413" t="str">
            <v>117160/FO/2017</v>
          </cell>
          <cell r="B413" t="str">
            <v>Land At Howgill Street</v>
          </cell>
          <cell r="C413" t="str">
            <v>Residential</v>
          </cell>
          <cell r="D413" t="str">
            <v>Land Supply 2018</v>
          </cell>
          <cell r="E413">
            <v>8.5759000000000002E-2</v>
          </cell>
          <cell r="F413">
            <v>0</v>
          </cell>
          <cell r="G413">
            <v>0</v>
          </cell>
          <cell r="H413">
            <v>0</v>
          </cell>
          <cell r="I413">
            <v>8.5759000000000002E-2</v>
          </cell>
          <cell r="J413">
            <v>0</v>
          </cell>
          <cell r="K413">
            <v>0</v>
          </cell>
          <cell r="L413">
            <v>0</v>
          </cell>
          <cell r="M413">
            <v>100</v>
          </cell>
          <cell r="O413">
            <v>6.1560628996999993E-5</v>
          </cell>
          <cell r="Q413">
            <v>6.1560628996999993E-5</v>
          </cell>
          <cell r="R413">
            <v>2.4245750013400001E-5</v>
          </cell>
          <cell r="S413">
            <v>7.1783286881843295E-2</v>
          </cell>
          <cell r="T413">
            <v>7.1783286881843295E-2</v>
          </cell>
          <cell r="U413">
            <v>2.8271959809932485E-2</v>
          </cell>
          <cell r="V413">
            <v>0</v>
          </cell>
          <cell r="W413">
            <v>0</v>
          </cell>
          <cell r="X413" t="str">
            <v>Not Modelled</v>
          </cell>
          <cell r="Y413" t="str">
            <v>N/A</v>
          </cell>
          <cell r="AA413">
            <v>0</v>
          </cell>
          <cell r="AB413">
            <v>0</v>
          </cell>
          <cell r="AC413">
            <v>0</v>
          </cell>
          <cell r="AD413">
            <v>0</v>
          </cell>
          <cell r="AE413">
            <v>0</v>
          </cell>
          <cell r="AF413">
            <v>0</v>
          </cell>
          <cell r="AG413">
            <v>0</v>
          </cell>
          <cell r="AH413">
            <v>0</v>
          </cell>
          <cell r="AI413">
            <v>8.5759045001500001E-2</v>
          </cell>
          <cell r="AJ413">
            <v>0</v>
          </cell>
          <cell r="AK413">
            <v>0</v>
          </cell>
          <cell r="AM413">
            <v>0</v>
          </cell>
          <cell r="AN413">
            <v>0</v>
          </cell>
          <cell r="AO413">
            <v>0</v>
          </cell>
          <cell r="AP413">
            <v>0</v>
          </cell>
          <cell r="AQ413">
            <v>0</v>
          </cell>
          <cell r="AR413">
            <v>0</v>
          </cell>
          <cell r="AS413">
            <v>0</v>
          </cell>
          <cell r="AT413">
            <v>0</v>
          </cell>
          <cell r="AU413">
            <v>100.00005247437586</v>
          </cell>
          <cell r="AV413">
            <v>0</v>
          </cell>
          <cell r="AW413">
            <v>0</v>
          </cell>
        </row>
        <row r="414">
          <cell r="A414" t="str">
            <v>117192/FO/2017</v>
          </cell>
          <cell r="B414" t="str">
            <v>Land At 467 Kingsway Manchester M19 1NR</v>
          </cell>
          <cell r="C414" t="str">
            <v>Industry and warehousing</v>
          </cell>
          <cell r="D414" t="str">
            <v>Land Supply 2018</v>
          </cell>
          <cell r="E414">
            <v>1.6306299999999999E-2</v>
          </cell>
          <cell r="F414">
            <v>0</v>
          </cell>
          <cell r="G414">
            <v>0</v>
          </cell>
          <cell r="H414">
            <v>0</v>
          </cell>
          <cell r="I414">
            <v>1.6306299999999999E-2</v>
          </cell>
          <cell r="J414">
            <v>0</v>
          </cell>
          <cell r="K414">
            <v>0</v>
          </cell>
          <cell r="L414">
            <v>0</v>
          </cell>
          <cell r="M414">
            <v>100</v>
          </cell>
          <cell r="O414">
            <v>4.7526609087299998E-3</v>
          </cell>
          <cell r="Q414">
            <v>4.7526609087299998E-3</v>
          </cell>
          <cell r="R414">
            <v>3.3899174706799999E-3</v>
          </cell>
          <cell r="S414">
            <v>29.146163806197606</v>
          </cell>
          <cell r="T414">
            <v>29.146163806197606</v>
          </cell>
          <cell r="U414">
            <v>20.789004683343247</v>
          </cell>
          <cell r="V414">
            <v>0</v>
          </cell>
          <cell r="W414">
            <v>0</v>
          </cell>
          <cell r="X414" t="str">
            <v>Not Modelled</v>
          </cell>
          <cell r="Y414" t="str">
            <v>N/A</v>
          </cell>
          <cell r="AA414">
            <v>0</v>
          </cell>
          <cell r="AB414">
            <v>0</v>
          </cell>
          <cell r="AC414">
            <v>0</v>
          </cell>
          <cell r="AD414">
            <v>0</v>
          </cell>
          <cell r="AE414">
            <v>0</v>
          </cell>
          <cell r="AF414">
            <v>0</v>
          </cell>
          <cell r="AG414">
            <v>0</v>
          </cell>
          <cell r="AH414">
            <v>0</v>
          </cell>
          <cell r="AI414">
            <v>0</v>
          </cell>
          <cell r="AJ414">
            <v>0</v>
          </cell>
          <cell r="AK414">
            <v>0</v>
          </cell>
          <cell r="AM414">
            <v>0</v>
          </cell>
          <cell r="AN414">
            <v>0</v>
          </cell>
          <cell r="AO414">
            <v>0</v>
          </cell>
          <cell r="AP414">
            <v>0</v>
          </cell>
          <cell r="AQ414">
            <v>0</v>
          </cell>
          <cell r="AR414">
            <v>0</v>
          </cell>
          <cell r="AS414">
            <v>0</v>
          </cell>
          <cell r="AT414">
            <v>0</v>
          </cell>
          <cell r="AU414">
            <v>0</v>
          </cell>
          <cell r="AV414">
            <v>0</v>
          </cell>
          <cell r="AW414">
            <v>0</v>
          </cell>
        </row>
        <row r="415">
          <cell r="A415" t="str">
            <v>117210/FO/2017</v>
          </cell>
          <cell r="B415" t="str">
            <v>949 Stockport Road Manchester M19 3NP</v>
          </cell>
          <cell r="C415" t="str">
            <v>Offices</v>
          </cell>
          <cell r="D415" t="str">
            <v>Land Supply 2018</v>
          </cell>
          <cell r="E415">
            <v>8.34004E-3</v>
          </cell>
          <cell r="F415">
            <v>0</v>
          </cell>
          <cell r="G415">
            <v>0</v>
          </cell>
          <cell r="H415">
            <v>0</v>
          </cell>
          <cell r="I415">
            <v>8.34004E-3</v>
          </cell>
          <cell r="J415">
            <v>0</v>
          </cell>
          <cell r="K415">
            <v>0</v>
          </cell>
          <cell r="L415">
            <v>0</v>
          </cell>
          <cell r="M415">
            <v>100</v>
          </cell>
          <cell r="O415">
            <v>3.2095399999999998E-5</v>
          </cell>
          <cell r="Q415">
            <v>0</v>
          </cell>
          <cell r="R415">
            <v>0</v>
          </cell>
          <cell r="S415">
            <v>0.38483508472381422</v>
          </cell>
          <cell r="T415">
            <v>0</v>
          </cell>
          <cell r="U415">
            <v>0</v>
          </cell>
          <cell r="V415">
            <v>0</v>
          </cell>
          <cell r="W415">
            <v>0</v>
          </cell>
          <cell r="X415" t="str">
            <v>Not Modelled</v>
          </cell>
          <cell r="Y415" t="str">
            <v>N/A</v>
          </cell>
          <cell r="AA415">
            <v>0</v>
          </cell>
          <cell r="AB415">
            <v>0</v>
          </cell>
          <cell r="AC415">
            <v>0</v>
          </cell>
          <cell r="AD415">
            <v>0</v>
          </cell>
          <cell r="AE415">
            <v>0</v>
          </cell>
          <cell r="AF415">
            <v>0</v>
          </cell>
          <cell r="AG415">
            <v>0</v>
          </cell>
          <cell r="AH415">
            <v>0</v>
          </cell>
          <cell r="AI415">
            <v>0</v>
          </cell>
          <cell r="AJ415">
            <v>0</v>
          </cell>
          <cell r="AK415">
            <v>0</v>
          </cell>
          <cell r="AM415">
            <v>0</v>
          </cell>
          <cell r="AN415">
            <v>0</v>
          </cell>
          <cell r="AO415">
            <v>0</v>
          </cell>
          <cell r="AP415">
            <v>0</v>
          </cell>
          <cell r="AQ415">
            <v>0</v>
          </cell>
          <cell r="AR415">
            <v>0</v>
          </cell>
          <cell r="AS415">
            <v>0</v>
          </cell>
          <cell r="AT415">
            <v>0</v>
          </cell>
          <cell r="AU415">
            <v>0</v>
          </cell>
          <cell r="AV415">
            <v>0</v>
          </cell>
          <cell r="AW415">
            <v>0</v>
          </cell>
        </row>
        <row r="416">
          <cell r="A416" t="str">
            <v>117210/FO/2017</v>
          </cell>
          <cell r="B416" t="str">
            <v>949 Stockport Road</v>
          </cell>
          <cell r="C416" t="str">
            <v>Residential</v>
          </cell>
          <cell r="D416" t="str">
            <v>Land Supply 2018</v>
          </cell>
          <cell r="E416">
            <v>8.34004E-3</v>
          </cell>
          <cell r="F416">
            <v>0</v>
          </cell>
          <cell r="G416">
            <v>0</v>
          </cell>
          <cell r="H416">
            <v>0</v>
          </cell>
          <cell r="I416">
            <v>8.34004E-3</v>
          </cell>
          <cell r="J416">
            <v>0</v>
          </cell>
          <cell r="K416">
            <v>0</v>
          </cell>
          <cell r="L416">
            <v>0</v>
          </cell>
          <cell r="M416">
            <v>100</v>
          </cell>
          <cell r="O416">
            <v>3.2095399999999998E-5</v>
          </cell>
          <cell r="Q416">
            <v>0</v>
          </cell>
          <cell r="R416">
            <v>0</v>
          </cell>
          <cell r="S416">
            <v>0.38483508472381422</v>
          </cell>
          <cell r="T416">
            <v>0</v>
          </cell>
          <cell r="U416">
            <v>0</v>
          </cell>
          <cell r="V416">
            <v>0</v>
          </cell>
          <cell r="W416">
            <v>0</v>
          </cell>
          <cell r="X416" t="str">
            <v>Not Modelled</v>
          </cell>
          <cell r="Y416" t="str">
            <v>N/A</v>
          </cell>
          <cell r="AA416">
            <v>0</v>
          </cell>
          <cell r="AB416">
            <v>0</v>
          </cell>
          <cell r="AC416">
            <v>0</v>
          </cell>
          <cell r="AD416">
            <v>0</v>
          </cell>
          <cell r="AE416">
            <v>0</v>
          </cell>
          <cell r="AF416">
            <v>0</v>
          </cell>
          <cell r="AG416">
            <v>0</v>
          </cell>
          <cell r="AH416">
            <v>0</v>
          </cell>
          <cell r="AI416">
            <v>0</v>
          </cell>
          <cell r="AJ416">
            <v>0</v>
          </cell>
          <cell r="AK416">
            <v>0</v>
          </cell>
          <cell r="AM416">
            <v>0</v>
          </cell>
          <cell r="AN416">
            <v>0</v>
          </cell>
          <cell r="AO416">
            <v>0</v>
          </cell>
          <cell r="AP416">
            <v>0</v>
          </cell>
          <cell r="AQ416">
            <v>0</v>
          </cell>
          <cell r="AR416">
            <v>0</v>
          </cell>
          <cell r="AS416">
            <v>0</v>
          </cell>
          <cell r="AT416">
            <v>0</v>
          </cell>
          <cell r="AU416">
            <v>0</v>
          </cell>
          <cell r="AV416">
            <v>0</v>
          </cell>
          <cell r="AW416">
            <v>0</v>
          </cell>
        </row>
        <row r="417">
          <cell r="A417" t="str">
            <v>117274/FO/2017</v>
          </cell>
          <cell r="B417" t="str">
            <v>Kingsway Hotel Moseley Road</v>
          </cell>
          <cell r="C417" t="str">
            <v>Residential</v>
          </cell>
          <cell r="D417" t="str">
            <v>Land Supply 2018</v>
          </cell>
          <cell r="E417">
            <v>0.252944</v>
          </cell>
          <cell r="F417">
            <v>0</v>
          </cell>
          <cell r="G417">
            <v>0</v>
          </cell>
          <cell r="H417">
            <v>0</v>
          </cell>
          <cell r="I417">
            <v>0.252944</v>
          </cell>
          <cell r="J417">
            <v>0</v>
          </cell>
          <cell r="K417">
            <v>0</v>
          </cell>
          <cell r="L417">
            <v>0</v>
          </cell>
          <cell r="M417">
            <v>100</v>
          </cell>
          <cell r="O417">
            <v>0</v>
          </cell>
          <cell r="Q417">
            <v>0</v>
          </cell>
          <cell r="R417">
            <v>0</v>
          </cell>
          <cell r="S417">
            <v>0</v>
          </cell>
          <cell r="T417">
            <v>0</v>
          </cell>
          <cell r="U417">
            <v>0</v>
          </cell>
          <cell r="V417">
            <v>0</v>
          </cell>
          <cell r="W417">
            <v>0</v>
          </cell>
          <cell r="X417" t="str">
            <v>Not Modelled</v>
          </cell>
          <cell r="Y417" t="str">
            <v>N/A</v>
          </cell>
          <cell r="AA417">
            <v>0</v>
          </cell>
          <cell r="AB417">
            <v>0</v>
          </cell>
          <cell r="AC417">
            <v>0</v>
          </cell>
          <cell r="AD417">
            <v>0</v>
          </cell>
          <cell r="AE417">
            <v>0</v>
          </cell>
          <cell r="AF417">
            <v>0</v>
          </cell>
          <cell r="AG417">
            <v>0</v>
          </cell>
          <cell r="AH417">
            <v>0</v>
          </cell>
          <cell r="AI417">
            <v>0</v>
          </cell>
          <cell r="AJ417">
            <v>0</v>
          </cell>
          <cell r="AK417">
            <v>0</v>
          </cell>
          <cell r="AM417">
            <v>0</v>
          </cell>
          <cell r="AN417">
            <v>0</v>
          </cell>
          <cell r="AO417">
            <v>0</v>
          </cell>
          <cell r="AP417">
            <v>0</v>
          </cell>
          <cell r="AQ417">
            <v>0</v>
          </cell>
          <cell r="AR417">
            <v>0</v>
          </cell>
          <cell r="AS417">
            <v>0</v>
          </cell>
          <cell r="AT417">
            <v>0</v>
          </cell>
          <cell r="AU417">
            <v>0</v>
          </cell>
          <cell r="AV417">
            <v>0</v>
          </cell>
          <cell r="AW417">
            <v>0</v>
          </cell>
        </row>
        <row r="418">
          <cell r="A418" t="str">
            <v>117279/P3MPA/2017</v>
          </cell>
          <cell r="B418" t="str">
            <v>Second Floor 137, Oxford Road</v>
          </cell>
          <cell r="C418" t="str">
            <v>Residential</v>
          </cell>
          <cell r="D418" t="str">
            <v>Land Supply 2018</v>
          </cell>
          <cell r="E418">
            <v>1.9921100000000001E-2</v>
          </cell>
          <cell r="F418">
            <v>0</v>
          </cell>
          <cell r="G418">
            <v>0</v>
          </cell>
          <cell r="H418">
            <v>0</v>
          </cell>
          <cell r="I418">
            <v>1.9921100000000001E-2</v>
          </cell>
          <cell r="J418">
            <v>0</v>
          </cell>
          <cell r="K418">
            <v>0</v>
          </cell>
          <cell r="L418">
            <v>0</v>
          </cell>
          <cell r="M418">
            <v>100</v>
          </cell>
          <cell r="O418">
            <v>0</v>
          </cell>
          <cell r="Q418">
            <v>0</v>
          </cell>
          <cell r="R418">
            <v>0</v>
          </cell>
          <cell r="S418">
            <v>0</v>
          </cell>
          <cell r="T418">
            <v>0</v>
          </cell>
          <cell r="U418">
            <v>0</v>
          </cell>
          <cell r="V418">
            <v>1.9921095001500001E-2</v>
          </cell>
          <cell r="W418">
            <v>99.999974908514091</v>
          </cell>
          <cell r="X418">
            <v>0</v>
          </cell>
          <cell r="Y418">
            <v>0</v>
          </cell>
          <cell r="AA418">
            <v>0</v>
          </cell>
          <cell r="AB418">
            <v>0</v>
          </cell>
          <cell r="AC418">
            <v>0</v>
          </cell>
          <cell r="AD418">
            <v>0</v>
          </cell>
          <cell r="AE418">
            <v>0</v>
          </cell>
          <cell r="AF418">
            <v>0</v>
          </cell>
          <cell r="AG418">
            <v>0</v>
          </cell>
          <cell r="AH418">
            <v>0</v>
          </cell>
          <cell r="AI418">
            <v>1.9921095001500001E-2</v>
          </cell>
          <cell r="AJ418">
            <v>0</v>
          </cell>
          <cell r="AK418">
            <v>0</v>
          </cell>
          <cell r="AM418">
            <v>0</v>
          </cell>
          <cell r="AN418">
            <v>0</v>
          </cell>
          <cell r="AO418">
            <v>0</v>
          </cell>
          <cell r="AP418">
            <v>0</v>
          </cell>
          <cell r="AQ418">
            <v>0</v>
          </cell>
          <cell r="AR418">
            <v>0</v>
          </cell>
          <cell r="AS418">
            <v>0</v>
          </cell>
          <cell r="AT418">
            <v>0</v>
          </cell>
          <cell r="AU418">
            <v>99.999974908514091</v>
          </cell>
          <cell r="AV418">
            <v>0</v>
          </cell>
          <cell r="AW418">
            <v>0</v>
          </cell>
        </row>
        <row r="419">
          <cell r="A419" t="str">
            <v>117282/FO/2017</v>
          </cell>
          <cell r="B419" t="str">
            <v>Land Bounded By Tram Street, Parkhouse Street, Greenside Street And South Street</v>
          </cell>
          <cell r="C419" t="str">
            <v>Residential</v>
          </cell>
          <cell r="D419" t="str">
            <v>Land Supply 2018</v>
          </cell>
          <cell r="E419">
            <v>0.77192700000000003</v>
          </cell>
          <cell r="F419">
            <v>0</v>
          </cell>
          <cell r="G419">
            <v>0</v>
          </cell>
          <cell r="H419">
            <v>0</v>
          </cell>
          <cell r="I419">
            <v>0.77192700000000003</v>
          </cell>
          <cell r="J419">
            <v>0</v>
          </cell>
          <cell r="K419">
            <v>0</v>
          </cell>
          <cell r="L419">
            <v>0</v>
          </cell>
          <cell r="M419">
            <v>100</v>
          </cell>
          <cell r="O419">
            <v>0</v>
          </cell>
          <cell r="Q419">
            <v>0</v>
          </cell>
          <cell r="R419">
            <v>0</v>
          </cell>
          <cell r="S419">
            <v>0</v>
          </cell>
          <cell r="T419">
            <v>0</v>
          </cell>
          <cell r="U419">
            <v>0</v>
          </cell>
          <cell r="V419">
            <v>0</v>
          </cell>
          <cell r="W419">
            <v>0</v>
          </cell>
          <cell r="X419" t="str">
            <v>Not Modelled</v>
          </cell>
          <cell r="Y419" t="str">
            <v>N/A</v>
          </cell>
          <cell r="AA419">
            <v>0</v>
          </cell>
          <cell r="AB419">
            <v>0</v>
          </cell>
          <cell r="AC419">
            <v>0</v>
          </cell>
          <cell r="AD419">
            <v>0</v>
          </cell>
          <cell r="AE419">
            <v>0</v>
          </cell>
          <cell r="AF419">
            <v>0</v>
          </cell>
          <cell r="AG419">
            <v>0</v>
          </cell>
          <cell r="AH419">
            <v>0</v>
          </cell>
          <cell r="AI419">
            <v>0</v>
          </cell>
          <cell r="AJ419">
            <v>0</v>
          </cell>
          <cell r="AK419">
            <v>0</v>
          </cell>
          <cell r="AM419">
            <v>0</v>
          </cell>
          <cell r="AN419">
            <v>0</v>
          </cell>
          <cell r="AO419">
            <v>0</v>
          </cell>
          <cell r="AP419">
            <v>0</v>
          </cell>
          <cell r="AQ419">
            <v>0</v>
          </cell>
          <cell r="AR419">
            <v>0</v>
          </cell>
          <cell r="AS419">
            <v>0</v>
          </cell>
          <cell r="AT419">
            <v>0</v>
          </cell>
          <cell r="AU419">
            <v>0</v>
          </cell>
          <cell r="AV419">
            <v>0</v>
          </cell>
          <cell r="AW419">
            <v>0</v>
          </cell>
        </row>
        <row r="420">
          <cell r="A420" t="str">
            <v>117288/P3OPA/2017</v>
          </cell>
          <cell r="B420" t="str">
            <v>Third Floor 137, Oxford Road</v>
          </cell>
          <cell r="C420" t="str">
            <v>Residential</v>
          </cell>
          <cell r="D420" t="str">
            <v>Land Supply 2018</v>
          </cell>
          <cell r="E420">
            <v>1.9921100000000001E-2</v>
          </cell>
          <cell r="F420">
            <v>0</v>
          </cell>
          <cell r="G420">
            <v>0</v>
          </cell>
          <cell r="H420">
            <v>0</v>
          </cell>
          <cell r="I420">
            <v>1.9921100000000001E-2</v>
          </cell>
          <cell r="J420">
            <v>0</v>
          </cell>
          <cell r="K420">
            <v>0</v>
          </cell>
          <cell r="L420">
            <v>0</v>
          </cell>
          <cell r="M420">
            <v>100</v>
          </cell>
          <cell r="O420">
            <v>0</v>
          </cell>
          <cell r="Q420">
            <v>0</v>
          </cell>
          <cell r="R420">
            <v>0</v>
          </cell>
          <cell r="S420">
            <v>0</v>
          </cell>
          <cell r="T420">
            <v>0</v>
          </cell>
          <cell r="U420">
            <v>0</v>
          </cell>
          <cell r="V420">
            <v>1.9921095001500001E-2</v>
          </cell>
          <cell r="W420">
            <v>99.999974908514091</v>
          </cell>
          <cell r="X420">
            <v>0</v>
          </cell>
          <cell r="Y420">
            <v>0</v>
          </cell>
          <cell r="AA420">
            <v>0</v>
          </cell>
          <cell r="AB420">
            <v>0</v>
          </cell>
          <cell r="AC420">
            <v>0</v>
          </cell>
          <cell r="AD420">
            <v>0</v>
          </cell>
          <cell r="AE420">
            <v>0</v>
          </cell>
          <cell r="AF420">
            <v>0</v>
          </cell>
          <cell r="AG420">
            <v>0</v>
          </cell>
          <cell r="AH420">
            <v>0</v>
          </cell>
          <cell r="AI420">
            <v>1.9921095001500001E-2</v>
          </cell>
          <cell r="AJ420">
            <v>0</v>
          </cell>
          <cell r="AK420">
            <v>0</v>
          </cell>
          <cell r="AM420">
            <v>0</v>
          </cell>
          <cell r="AN420">
            <v>0</v>
          </cell>
          <cell r="AO420">
            <v>0</v>
          </cell>
          <cell r="AP420">
            <v>0</v>
          </cell>
          <cell r="AQ420">
            <v>0</v>
          </cell>
          <cell r="AR420">
            <v>0</v>
          </cell>
          <cell r="AS420">
            <v>0</v>
          </cell>
          <cell r="AT420">
            <v>0</v>
          </cell>
          <cell r="AU420">
            <v>99.999974908514091</v>
          </cell>
          <cell r="AV420">
            <v>0</v>
          </cell>
          <cell r="AW420">
            <v>0</v>
          </cell>
        </row>
        <row r="421">
          <cell r="A421" t="str">
            <v>117300/FO/2017</v>
          </cell>
          <cell r="B421" t="str">
            <v>815 Stockport Road Manchester M19 3BS</v>
          </cell>
          <cell r="C421" t="str">
            <v>Offices</v>
          </cell>
          <cell r="D421" t="str">
            <v>Land Supply 2018</v>
          </cell>
          <cell r="E421">
            <v>1.0448900000000001E-2</v>
          </cell>
          <cell r="F421">
            <v>0</v>
          </cell>
          <cell r="G421">
            <v>0</v>
          </cell>
          <cell r="H421">
            <v>0</v>
          </cell>
          <cell r="I421">
            <v>1.0448900000000001E-2</v>
          </cell>
          <cell r="J421">
            <v>0</v>
          </cell>
          <cell r="K421">
            <v>0</v>
          </cell>
          <cell r="L421">
            <v>0</v>
          </cell>
          <cell r="M421">
            <v>100</v>
          </cell>
          <cell r="O421">
            <v>0</v>
          </cell>
          <cell r="Q421">
            <v>0</v>
          </cell>
          <cell r="R421">
            <v>0</v>
          </cell>
          <cell r="S421">
            <v>0</v>
          </cell>
          <cell r="T421">
            <v>0</v>
          </cell>
          <cell r="U421">
            <v>0</v>
          </cell>
          <cell r="V421">
            <v>0</v>
          </cell>
          <cell r="W421">
            <v>0</v>
          </cell>
          <cell r="X421" t="str">
            <v>Not Modelled</v>
          </cell>
          <cell r="Y421" t="str">
            <v>N/A</v>
          </cell>
          <cell r="AA421">
            <v>0</v>
          </cell>
          <cell r="AB421">
            <v>0</v>
          </cell>
          <cell r="AC421">
            <v>0</v>
          </cell>
          <cell r="AD421">
            <v>0</v>
          </cell>
          <cell r="AE421">
            <v>0</v>
          </cell>
          <cell r="AF421">
            <v>0</v>
          </cell>
          <cell r="AG421">
            <v>0</v>
          </cell>
          <cell r="AH421">
            <v>0</v>
          </cell>
          <cell r="AI421">
            <v>0</v>
          </cell>
          <cell r="AJ421">
            <v>0</v>
          </cell>
          <cell r="AK421">
            <v>0</v>
          </cell>
          <cell r="AM421">
            <v>0</v>
          </cell>
          <cell r="AN421">
            <v>0</v>
          </cell>
          <cell r="AO421">
            <v>0</v>
          </cell>
          <cell r="AP421">
            <v>0</v>
          </cell>
          <cell r="AQ421">
            <v>0</v>
          </cell>
          <cell r="AR421">
            <v>0</v>
          </cell>
          <cell r="AS421">
            <v>0</v>
          </cell>
          <cell r="AT421">
            <v>0</v>
          </cell>
          <cell r="AU421">
            <v>0</v>
          </cell>
          <cell r="AV421">
            <v>0</v>
          </cell>
          <cell r="AW421">
            <v>0</v>
          </cell>
        </row>
        <row r="422">
          <cell r="A422" t="str">
            <v>117325/FO/2017</v>
          </cell>
          <cell r="B422" t="str">
            <v>62 Ferndown Road, Wythenshawe</v>
          </cell>
          <cell r="C422" t="str">
            <v>Residential</v>
          </cell>
          <cell r="D422" t="str">
            <v>Land Supply 2018</v>
          </cell>
          <cell r="E422">
            <v>4.1291899999999999E-2</v>
          </cell>
          <cell r="F422">
            <v>0</v>
          </cell>
          <cell r="G422">
            <v>0</v>
          </cell>
          <cell r="H422">
            <v>0</v>
          </cell>
          <cell r="I422">
            <v>4.1291899999999999E-2</v>
          </cell>
          <cell r="J422">
            <v>0</v>
          </cell>
          <cell r="K422">
            <v>0</v>
          </cell>
          <cell r="L422">
            <v>0</v>
          </cell>
          <cell r="M422">
            <v>100</v>
          </cell>
          <cell r="O422">
            <v>0</v>
          </cell>
          <cell r="Q422">
            <v>0</v>
          </cell>
          <cell r="R422">
            <v>0</v>
          </cell>
          <cell r="S422">
            <v>0</v>
          </cell>
          <cell r="T422">
            <v>0</v>
          </cell>
          <cell r="U422">
            <v>0</v>
          </cell>
          <cell r="V422">
            <v>0</v>
          </cell>
          <cell r="W422">
            <v>0</v>
          </cell>
          <cell r="X422" t="str">
            <v>Not Modelled</v>
          </cell>
          <cell r="Y422" t="str">
            <v>N/A</v>
          </cell>
          <cell r="AA422">
            <v>0</v>
          </cell>
          <cell r="AB422">
            <v>0</v>
          </cell>
          <cell r="AC422">
            <v>0</v>
          </cell>
          <cell r="AD422">
            <v>0</v>
          </cell>
          <cell r="AE422">
            <v>0</v>
          </cell>
          <cell r="AF422">
            <v>0</v>
          </cell>
          <cell r="AG422">
            <v>0</v>
          </cell>
          <cell r="AH422">
            <v>0</v>
          </cell>
          <cell r="AI422">
            <v>0</v>
          </cell>
          <cell r="AJ422">
            <v>0</v>
          </cell>
          <cell r="AK422">
            <v>0</v>
          </cell>
          <cell r="AM422">
            <v>0</v>
          </cell>
          <cell r="AN422">
            <v>0</v>
          </cell>
          <cell r="AO422">
            <v>0</v>
          </cell>
          <cell r="AP422">
            <v>0</v>
          </cell>
          <cell r="AQ422">
            <v>0</v>
          </cell>
          <cell r="AR422">
            <v>0</v>
          </cell>
          <cell r="AS422">
            <v>0</v>
          </cell>
          <cell r="AT422">
            <v>0</v>
          </cell>
          <cell r="AU422">
            <v>0</v>
          </cell>
          <cell r="AV422">
            <v>0</v>
          </cell>
          <cell r="AW422">
            <v>0</v>
          </cell>
        </row>
        <row r="423">
          <cell r="A423" t="str">
            <v>117366/FO/2017</v>
          </cell>
          <cell r="B423" t="str">
            <v>55 Faulkner Street</v>
          </cell>
          <cell r="C423" t="str">
            <v>Residential</v>
          </cell>
          <cell r="D423" t="str">
            <v>Land Supply 2018</v>
          </cell>
          <cell r="E423">
            <v>2.1375000000000002E-2</v>
          </cell>
          <cell r="F423">
            <v>0</v>
          </cell>
          <cell r="G423">
            <v>0</v>
          </cell>
          <cell r="H423">
            <v>0</v>
          </cell>
          <cell r="I423">
            <v>2.1375000000000002E-2</v>
          </cell>
          <cell r="J423">
            <v>0</v>
          </cell>
          <cell r="K423">
            <v>0</v>
          </cell>
          <cell r="L423">
            <v>0</v>
          </cell>
          <cell r="M423">
            <v>100</v>
          </cell>
          <cell r="O423">
            <v>6.8102199999999999E-4</v>
          </cell>
          <cell r="Q423">
            <v>0</v>
          </cell>
          <cell r="R423">
            <v>0</v>
          </cell>
          <cell r="S423">
            <v>3.1860678362573092</v>
          </cell>
          <cell r="T423">
            <v>0</v>
          </cell>
          <cell r="U423">
            <v>0</v>
          </cell>
          <cell r="V423">
            <v>0</v>
          </cell>
          <cell r="W423">
            <v>0</v>
          </cell>
          <cell r="X423" t="str">
            <v>Not Modelled</v>
          </cell>
          <cell r="Y423" t="str">
            <v>N/A</v>
          </cell>
          <cell r="AA423">
            <v>0</v>
          </cell>
          <cell r="AB423">
            <v>0</v>
          </cell>
          <cell r="AC423">
            <v>0</v>
          </cell>
          <cell r="AD423">
            <v>0</v>
          </cell>
          <cell r="AE423">
            <v>0</v>
          </cell>
          <cell r="AF423">
            <v>0</v>
          </cell>
          <cell r="AG423">
            <v>0</v>
          </cell>
          <cell r="AH423">
            <v>0</v>
          </cell>
          <cell r="AI423">
            <v>2.1374999999099999E-2</v>
          </cell>
          <cell r="AJ423">
            <v>0</v>
          </cell>
          <cell r="AK423">
            <v>0</v>
          </cell>
          <cell r="AM423">
            <v>0</v>
          </cell>
          <cell r="AN423">
            <v>0</v>
          </cell>
          <cell r="AO423">
            <v>0</v>
          </cell>
          <cell r="AP423">
            <v>0</v>
          </cell>
          <cell r="AQ423">
            <v>0</v>
          </cell>
          <cell r="AR423">
            <v>0</v>
          </cell>
          <cell r="AS423">
            <v>0</v>
          </cell>
          <cell r="AT423">
            <v>0</v>
          </cell>
          <cell r="AU423">
            <v>99.999999995789466</v>
          </cell>
          <cell r="AV423">
            <v>0</v>
          </cell>
          <cell r="AW423">
            <v>0</v>
          </cell>
        </row>
        <row r="424">
          <cell r="A424" t="str">
            <v>117372/FO/2017</v>
          </cell>
          <cell r="B424" t="str">
            <v>111 Lapwing Lane</v>
          </cell>
          <cell r="C424" t="str">
            <v>Residential</v>
          </cell>
          <cell r="D424" t="str">
            <v>Land Supply 2018</v>
          </cell>
          <cell r="E424">
            <v>1.19349E-2</v>
          </cell>
          <cell r="F424">
            <v>0</v>
          </cell>
          <cell r="G424">
            <v>0</v>
          </cell>
          <cell r="H424">
            <v>0</v>
          </cell>
          <cell r="I424">
            <v>1.19349E-2</v>
          </cell>
          <cell r="J424">
            <v>0</v>
          </cell>
          <cell r="K424">
            <v>0</v>
          </cell>
          <cell r="L424">
            <v>0</v>
          </cell>
          <cell r="M424">
            <v>100</v>
          </cell>
          <cell r="O424">
            <v>0</v>
          </cell>
          <cell r="Q424">
            <v>0</v>
          </cell>
          <cell r="R424">
            <v>0</v>
          </cell>
          <cell r="S424">
            <v>0</v>
          </cell>
          <cell r="T424">
            <v>0</v>
          </cell>
          <cell r="U424">
            <v>0</v>
          </cell>
          <cell r="V424">
            <v>0</v>
          </cell>
          <cell r="W424">
            <v>0</v>
          </cell>
          <cell r="X424" t="str">
            <v>Not Modelled</v>
          </cell>
          <cell r="Y424" t="str">
            <v>N/A</v>
          </cell>
          <cell r="AA424">
            <v>0</v>
          </cell>
          <cell r="AB424">
            <v>0</v>
          </cell>
          <cell r="AC424">
            <v>0</v>
          </cell>
          <cell r="AD424">
            <v>0</v>
          </cell>
          <cell r="AE424">
            <v>0</v>
          </cell>
          <cell r="AF424">
            <v>0</v>
          </cell>
          <cell r="AG424">
            <v>0</v>
          </cell>
          <cell r="AH424">
            <v>0</v>
          </cell>
          <cell r="AI424">
            <v>0</v>
          </cell>
          <cell r="AJ424">
            <v>0</v>
          </cell>
          <cell r="AK424">
            <v>0</v>
          </cell>
          <cell r="AM424">
            <v>0</v>
          </cell>
          <cell r="AN424">
            <v>0</v>
          </cell>
          <cell r="AO424">
            <v>0</v>
          </cell>
          <cell r="AP424">
            <v>0</v>
          </cell>
          <cell r="AQ424">
            <v>0</v>
          </cell>
          <cell r="AR424">
            <v>0</v>
          </cell>
          <cell r="AS424">
            <v>0</v>
          </cell>
          <cell r="AT424">
            <v>0</v>
          </cell>
          <cell r="AU424">
            <v>0</v>
          </cell>
          <cell r="AV424">
            <v>0</v>
          </cell>
          <cell r="AW424">
            <v>0</v>
          </cell>
        </row>
        <row r="425">
          <cell r="A425" t="str">
            <v>117404/FO/2017</v>
          </cell>
          <cell r="B425" t="str">
            <v>39A Daisy Bank Road</v>
          </cell>
          <cell r="C425" t="str">
            <v>Residential</v>
          </cell>
          <cell r="D425" t="str">
            <v>Land Supply 2018</v>
          </cell>
          <cell r="E425">
            <v>0.11428000000000001</v>
          </cell>
          <cell r="F425">
            <v>0</v>
          </cell>
          <cell r="G425">
            <v>0</v>
          </cell>
          <cell r="H425">
            <v>0</v>
          </cell>
          <cell r="I425">
            <v>0.11428000000000001</v>
          </cell>
          <cell r="J425">
            <v>0</v>
          </cell>
          <cell r="K425">
            <v>0</v>
          </cell>
          <cell r="L425">
            <v>0</v>
          </cell>
          <cell r="M425">
            <v>100</v>
          </cell>
          <cell r="O425">
            <v>0</v>
          </cell>
          <cell r="Q425">
            <v>0</v>
          </cell>
          <cell r="R425">
            <v>0</v>
          </cell>
          <cell r="S425">
            <v>0</v>
          </cell>
          <cell r="T425">
            <v>0</v>
          </cell>
          <cell r="U425">
            <v>0</v>
          </cell>
          <cell r="V425">
            <v>0</v>
          </cell>
          <cell r="W425">
            <v>0</v>
          </cell>
          <cell r="X425" t="str">
            <v>Not Modelled</v>
          </cell>
          <cell r="Y425" t="str">
            <v>N/A</v>
          </cell>
          <cell r="AA425">
            <v>0</v>
          </cell>
          <cell r="AB425">
            <v>0</v>
          </cell>
          <cell r="AC425">
            <v>0</v>
          </cell>
          <cell r="AD425">
            <v>0</v>
          </cell>
          <cell r="AE425">
            <v>0</v>
          </cell>
          <cell r="AF425">
            <v>0</v>
          </cell>
          <cell r="AG425">
            <v>0</v>
          </cell>
          <cell r="AH425">
            <v>0</v>
          </cell>
          <cell r="AI425">
            <v>0</v>
          </cell>
          <cell r="AJ425">
            <v>0</v>
          </cell>
          <cell r="AK425">
            <v>0</v>
          </cell>
          <cell r="AM425">
            <v>0</v>
          </cell>
          <cell r="AN425">
            <v>0</v>
          </cell>
          <cell r="AO425">
            <v>0</v>
          </cell>
          <cell r="AP425">
            <v>0</v>
          </cell>
          <cell r="AQ425">
            <v>0</v>
          </cell>
          <cell r="AR425">
            <v>0</v>
          </cell>
          <cell r="AS425">
            <v>0</v>
          </cell>
          <cell r="AT425">
            <v>0</v>
          </cell>
          <cell r="AU425">
            <v>0</v>
          </cell>
          <cell r="AV425">
            <v>0</v>
          </cell>
          <cell r="AW425">
            <v>0</v>
          </cell>
        </row>
        <row r="426">
          <cell r="A426" t="str">
            <v>117442/FO/2017</v>
          </cell>
          <cell r="B426" t="str">
            <v>Ground floor, 52 Eastwood Road</v>
          </cell>
          <cell r="C426" t="str">
            <v>Residential</v>
          </cell>
          <cell r="D426" t="str">
            <v>Land Supply 2018</v>
          </cell>
          <cell r="E426">
            <v>1.2256599999999999E-2</v>
          </cell>
          <cell r="F426">
            <v>0</v>
          </cell>
          <cell r="G426">
            <v>0</v>
          </cell>
          <cell r="H426">
            <v>0</v>
          </cell>
          <cell r="I426">
            <v>1.2256599999999999E-2</v>
          </cell>
          <cell r="J426">
            <v>0</v>
          </cell>
          <cell r="K426">
            <v>0</v>
          </cell>
          <cell r="L426">
            <v>0</v>
          </cell>
          <cell r="M426">
            <v>100</v>
          </cell>
          <cell r="O426">
            <v>0</v>
          </cell>
          <cell r="Q426">
            <v>0</v>
          </cell>
          <cell r="R426">
            <v>0</v>
          </cell>
          <cell r="S426">
            <v>0</v>
          </cell>
          <cell r="T426">
            <v>0</v>
          </cell>
          <cell r="U426">
            <v>0</v>
          </cell>
          <cell r="V426">
            <v>0</v>
          </cell>
          <cell r="W426">
            <v>0</v>
          </cell>
          <cell r="X426" t="str">
            <v>Not Modelled</v>
          </cell>
          <cell r="Y426" t="str">
            <v>N/A</v>
          </cell>
          <cell r="AA426">
            <v>0</v>
          </cell>
          <cell r="AB426">
            <v>0</v>
          </cell>
          <cell r="AC426">
            <v>0</v>
          </cell>
          <cell r="AD426">
            <v>0</v>
          </cell>
          <cell r="AE426">
            <v>0</v>
          </cell>
          <cell r="AF426">
            <v>0</v>
          </cell>
          <cell r="AG426">
            <v>0</v>
          </cell>
          <cell r="AH426">
            <v>0</v>
          </cell>
          <cell r="AI426">
            <v>1.22566249991E-2</v>
          </cell>
          <cell r="AJ426">
            <v>0</v>
          </cell>
          <cell r="AK426">
            <v>0</v>
          </cell>
          <cell r="AM426">
            <v>0</v>
          </cell>
          <cell r="AN426">
            <v>0</v>
          </cell>
          <cell r="AO426">
            <v>0</v>
          </cell>
          <cell r="AP426">
            <v>0</v>
          </cell>
          <cell r="AQ426">
            <v>0</v>
          </cell>
          <cell r="AR426">
            <v>0</v>
          </cell>
          <cell r="AS426">
            <v>0</v>
          </cell>
          <cell r="AT426">
            <v>0</v>
          </cell>
          <cell r="AU426">
            <v>100.00020396439469</v>
          </cell>
          <cell r="AV426">
            <v>0</v>
          </cell>
          <cell r="AW426">
            <v>0</v>
          </cell>
        </row>
        <row r="427">
          <cell r="A427" t="str">
            <v>117463/FO/2017</v>
          </cell>
          <cell r="B427" t="str">
            <v>25-33 Central Road</v>
          </cell>
          <cell r="C427" t="str">
            <v>Residential</v>
          </cell>
          <cell r="D427" t="str">
            <v>Land Supply 2018</v>
          </cell>
          <cell r="E427">
            <v>0.106795</v>
          </cell>
          <cell r="F427">
            <v>0</v>
          </cell>
          <cell r="G427">
            <v>0</v>
          </cell>
          <cell r="H427">
            <v>0</v>
          </cell>
          <cell r="I427">
            <v>0.106795</v>
          </cell>
          <cell r="J427">
            <v>0</v>
          </cell>
          <cell r="K427">
            <v>0</v>
          </cell>
          <cell r="L427">
            <v>0</v>
          </cell>
          <cell r="M427">
            <v>100</v>
          </cell>
          <cell r="O427">
            <v>0</v>
          </cell>
          <cell r="Q427">
            <v>0</v>
          </cell>
          <cell r="R427">
            <v>0</v>
          </cell>
          <cell r="S427">
            <v>0</v>
          </cell>
          <cell r="T427">
            <v>0</v>
          </cell>
          <cell r="U427">
            <v>0</v>
          </cell>
          <cell r="V427">
            <v>0</v>
          </cell>
          <cell r="W427">
            <v>0</v>
          </cell>
          <cell r="X427" t="str">
            <v>Not Modelled</v>
          </cell>
          <cell r="Y427" t="str">
            <v>N/A</v>
          </cell>
          <cell r="AA427">
            <v>0</v>
          </cell>
          <cell r="AB427">
            <v>0</v>
          </cell>
          <cell r="AC427">
            <v>0</v>
          </cell>
          <cell r="AD427">
            <v>0</v>
          </cell>
          <cell r="AE427">
            <v>0</v>
          </cell>
          <cell r="AF427">
            <v>0</v>
          </cell>
          <cell r="AG427">
            <v>0</v>
          </cell>
          <cell r="AH427">
            <v>0</v>
          </cell>
          <cell r="AI427">
            <v>0</v>
          </cell>
          <cell r="AJ427">
            <v>0</v>
          </cell>
          <cell r="AK427">
            <v>0</v>
          </cell>
          <cell r="AM427">
            <v>0</v>
          </cell>
          <cell r="AN427">
            <v>0</v>
          </cell>
          <cell r="AO427">
            <v>0</v>
          </cell>
          <cell r="AP427">
            <v>0</v>
          </cell>
          <cell r="AQ427">
            <v>0</v>
          </cell>
          <cell r="AR427">
            <v>0</v>
          </cell>
          <cell r="AS427">
            <v>0</v>
          </cell>
          <cell r="AT427">
            <v>0</v>
          </cell>
          <cell r="AU427">
            <v>0</v>
          </cell>
          <cell r="AV427">
            <v>0</v>
          </cell>
          <cell r="AW427">
            <v>0</v>
          </cell>
        </row>
        <row r="428">
          <cell r="A428" t="str">
            <v>117508/FO/2017</v>
          </cell>
          <cell r="B428" t="str">
            <v>Woodlands 55 Carlton Road</v>
          </cell>
          <cell r="C428" t="str">
            <v>Residential</v>
          </cell>
          <cell r="D428" t="str">
            <v>Land Supply 2018</v>
          </cell>
          <cell r="E428">
            <v>0.185365</v>
          </cell>
          <cell r="F428">
            <v>0</v>
          </cell>
          <cell r="G428">
            <v>0</v>
          </cell>
          <cell r="H428">
            <v>0</v>
          </cell>
          <cell r="I428">
            <v>0.185365</v>
          </cell>
          <cell r="J428">
            <v>0</v>
          </cell>
          <cell r="K428">
            <v>0</v>
          </cell>
          <cell r="L428">
            <v>0</v>
          </cell>
          <cell r="M428">
            <v>100</v>
          </cell>
          <cell r="O428">
            <v>2.6592400000000001E-6</v>
          </cell>
          <cell r="Q428">
            <v>0</v>
          </cell>
          <cell r="R428">
            <v>0</v>
          </cell>
          <cell r="S428">
            <v>1.4345966066948992E-3</v>
          </cell>
          <cell r="T428">
            <v>0</v>
          </cell>
          <cell r="U428">
            <v>0</v>
          </cell>
          <cell r="V428">
            <v>0.185364614998</v>
          </cell>
          <cell r="W428">
            <v>99.999792300596127</v>
          </cell>
          <cell r="X428" t="str">
            <v>Not Modelled</v>
          </cell>
          <cell r="Y428" t="str">
            <v>N/A</v>
          </cell>
          <cell r="AA428">
            <v>0</v>
          </cell>
          <cell r="AB428">
            <v>0</v>
          </cell>
          <cell r="AC428">
            <v>0</v>
          </cell>
          <cell r="AD428">
            <v>0</v>
          </cell>
          <cell r="AE428">
            <v>0</v>
          </cell>
          <cell r="AF428">
            <v>0</v>
          </cell>
          <cell r="AG428">
            <v>0</v>
          </cell>
          <cell r="AH428">
            <v>0</v>
          </cell>
          <cell r="AI428">
            <v>0</v>
          </cell>
          <cell r="AJ428">
            <v>0</v>
          </cell>
          <cell r="AK428">
            <v>0</v>
          </cell>
          <cell r="AM428">
            <v>0</v>
          </cell>
          <cell r="AN428">
            <v>0</v>
          </cell>
          <cell r="AO428">
            <v>0</v>
          </cell>
          <cell r="AP428">
            <v>0</v>
          </cell>
          <cell r="AQ428">
            <v>0</v>
          </cell>
          <cell r="AR428">
            <v>0</v>
          </cell>
          <cell r="AS428">
            <v>0</v>
          </cell>
          <cell r="AT428">
            <v>0</v>
          </cell>
          <cell r="AU428">
            <v>0</v>
          </cell>
          <cell r="AV428">
            <v>0</v>
          </cell>
          <cell r="AW428">
            <v>0</v>
          </cell>
        </row>
        <row r="429">
          <cell r="A429" t="str">
            <v>117567/P3MPA/2017</v>
          </cell>
          <cell r="B429" t="str">
            <v>Tekniques Hair And Beauty 34 Seabrook Road</v>
          </cell>
          <cell r="C429" t="str">
            <v>Residential</v>
          </cell>
          <cell r="D429" t="str">
            <v>Land Supply 2018</v>
          </cell>
          <cell r="E429">
            <v>1.33648E-2</v>
          </cell>
          <cell r="F429">
            <v>0</v>
          </cell>
          <cell r="G429">
            <v>0</v>
          </cell>
          <cell r="H429">
            <v>0</v>
          </cell>
          <cell r="I429">
            <v>1.33648E-2</v>
          </cell>
          <cell r="J429">
            <v>0</v>
          </cell>
          <cell r="K429">
            <v>0</v>
          </cell>
          <cell r="L429">
            <v>0</v>
          </cell>
          <cell r="M429">
            <v>100</v>
          </cell>
          <cell r="O429">
            <v>0</v>
          </cell>
          <cell r="Q429">
            <v>0</v>
          </cell>
          <cell r="R429">
            <v>0</v>
          </cell>
          <cell r="S429">
            <v>0</v>
          </cell>
          <cell r="T429">
            <v>0</v>
          </cell>
          <cell r="U429">
            <v>0</v>
          </cell>
          <cell r="V429">
            <v>0</v>
          </cell>
          <cell r="W429">
            <v>0</v>
          </cell>
          <cell r="X429" t="str">
            <v>Not Modelled</v>
          </cell>
          <cell r="Y429" t="str">
            <v>N/A</v>
          </cell>
          <cell r="AA429">
            <v>0</v>
          </cell>
          <cell r="AB429">
            <v>0</v>
          </cell>
          <cell r="AC429">
            <v>0</v>
          </cell>
          <cell r="AD429">
            <v>0</v>
          </cell>
          <cell r="AE429">
            <v>0</v>
          </cell>
          <cell r="AF429">
            <v>0</v>
          </cell>
          <cell r="AG429">
            <v>0</v>
          </cell>
          <cell r="AH429">
            <v>0</v>
          </cell>
          <cell r="AI429">
            <v>1.33648050001E-2</v>
          </cell>
          <cell r="AJ429">
            <v>0</v>
          </cell>
          <cell r="AK429">
            <v>0</v>
          </cell>
          <cell r="AM429">
            <v>0</v>
          </cell>
          <cell r="AN429">
            <v>0</v>
          </cell>
          <cell r="AO429">
            <v>0</v>
          </cell>
          <cell r="AP429">
            <v>0</v>
          </cell>
          <cell r="AQ429">
            <v>0</v>
          </cell>
          <cell r="AR429">
            <v>0</v>
          </cell>
          <cell r="AS429">
            <v>0</v>
          </cell>
          <cell r="AT429">
            <v>0</v>
          </cell>
          <cell r="AU429">
            <v>100.00003741245661</v>
          </cell>
          <cell r="AV429">
            <v>0</v>
          </cell>
          <cell r="AW429">
            <v>0</v>
          </cell>
        </row>
        <row r="430">
          <cell r="A430" t="str">
            <v>117595/FO/2017</v>
          </cell>
          <cell r="B430" t="str">
            <v>Talbot Mill</v>
          </cell>
          <cell r="C430" t="str">
            <v>Residential</v>
          </cell>
          <cell r="D430" t="str">
            <v>Land Supply 2018</v>
          </cell>
          <cell r="E430">
            <v>0.38245200000000001</v>
          </cell>
          <cell r="F430">
            <v>2.7394897431299998E-7</v>
          </cell>
          <cell r="G430">
            <v>0</v>
          </cell>
          <cell r="H430">
            <v>5.7105417096100001E-4</v>
          </cell>
          <cell r="I430">
            <v>0.38188067188006469</v>
          </cell>
          <cell r="J430">
            <v>7.1629635696244235E-5</v>
          </cell>
          <cell r="K430">
            <v>0</v>
          </cell>
          <cell r="L430">
            <v>0.14931394553068097</v>
          </cell>
          <cell r="M430">
            <v>99.850614424833623</v>
          </cell>
          <cell r="O430">
            <v>4.4956733528025997E-2</v>
          </cell>
          <cell r="Q430">
            <v>1.56733528026E-4</v>
          </cell>
          <cell r="R430">
            <v>0</v>
          </cell>
          <cell r="S430">
            <v>11.754869507291371</v>
          </cell>
          <cell r="T430">
            <v>4.0981228500831475E-2</v>
          </cell>
          <cell r="U430">
            <v>0</v>
          </cell>
          <cell r="V430">
            <v>0</v>
          </cell>
          <cell r="W430">
            <v>0</v>
          </cell>
          <cell r="X430" t="str">
            <v>Not Modelled</v>
          </cell>
          <cell r="Y430" t="str">
            <v>N/A</v>
          </cell>
          <cell r="AA430">
            <v>0</v>
          </cell>
          <cell r="AB430">
            <v>0</v>
          </cell>
          <cell r="AC430">
            <v>0</v>
          </cell>
          <cell r="AD430">
            <v>0</v>
          </cell>
          <cell r="AE430">
            <v>0</v>
          </cell>
          <cell r="AF430">
            <v>0</v>
          </cell>
          <cell r="AG430">
            <v>0</v>
          </cell>
          <cell r="AH430">
            <v>0</v>
          </cell>
          <cell r="AI430">
            <v>0.38245244499999997</v>
          </cell>
          <cell r="AJ430">
            <v>0</v>
          </cell>
          <cell r="AK430">
            <v>0</v>
          </cell>
          <cell r="AM430">
            <v>0</v>
          </cell>
          <cell r="AN430">
            <v>0</v>
          </cell>
          <cell r="AO430">
            <v>0</v>
          </cell>
          <cell r="AP430">
            <v>0</v>
          </cell>
          <cell r="AQ430">
            <v>0</v>
          </cell>
          <cell r="AR430">
            <v>0</v>
          </cell>
          <cell r="AS430">
            <v>0</v>
          </cell>
          <cell r="AT430">
            <v>0</v>
          </cell>
          <cell r="AU430">
            <v>100.00011635447062</v>
          </cell>
          <cell r="AV430">
            <v>0</v>
          </cell>
          <cell r="AW430">
            <v>0</v>
          </cell>
        </row>
        <row r="431">
          <cell r="A431" t="str">
            <v>117600/P3MPA/2017</v>
          </cell>
          <cell r="B431" t="str">
            <v>70 Gill Street</v>
          </cell>
          <cell r="C431" t="str">
            <v>Residential</v>
          </cell>
          <cell r="D431" t="str">
            <v>Land Supply 2018</v>
          </cell>
          <cell r="E431">
            <v>1.0992699999999999E-2</v>
          </cell>
          <cell r="F431">
            <v>0</v>
          </cell>
          <cell r="G431">
            <v>0</v>
          </cell>
          <cell r="H431">
            <v>0</v>
          </cell>
          <cell r="I431">
            <v>1.0992699999999999E-2</v>
          </cell>
          <cell r="J431">
            <v>0</v>
          </cell>
          <cell r="K431">
            <v>0</v>
          </cell>
          <cell r="L431">
            <v>0</v>
          </cell>
          <cell r="M431">
            <v>100</v>
          </cell>
          <cell r="O431">
            <v>9.0729000000000005E-4</v>
          </cell>
          <cell r="Q431">
            <v>0</v>
          </cell>
          <cell r="R431">
            <v>0</v>
          </cell>
          <cell r="S431">
            <v>8.2535682771293679</v>
          </cell>
          <cell r="T431">
            <v>0</v>
          </cell>
          <cell r="U431">
            <v>0</v>
          </cell>
          <cell r="V431">
            <v>0</v>
          </cell>
          <cell r="W431">
            <v>0</v>
          </cell>
          <cell r="X431" t="str">
            <v>Not Modelled</v>
          </cell>
          <cell r="Y431" t="str">
            <v>N/A</v>
          </cell>
          <cell r="AA431">
            <v>0</v>
          </cell>
          <cell r="AB431">
            <v>0</v>
          </cell>
          <cell r="AC431">
            <v>0</v>
          </cell>
          <cell r="AD431">
            <v>0</v>
          </cell>
          <cell r="AE431">
            <v>0</v>
          </cell>
          <cell r="AF431">
            <v>0</v>
          </cell>
          <cell r="AG431">
            <v>0</v>
          </cell>
          <cell r="AH431">
            <v>0</v>
          </cell>
          <cell r="AI431">
            <v>1.0992654999900001E-2</v>
          </cell>
          <cell r="AJ431">
            <v>0</v>
          </cell>
          <cell r="AK431">
            <v>0</v>
          </cell>
          <cell r="AM431">
            <v>0</v>
          </cell>
          <cell r="AN431">
            <v>0</v>
          </cell>
          <cell r="AO431">
            <v>0</v>
          </cell>
          <cell r="AP431">
            <v>0</v>
          </cell>
          <cell r="AQ431">
            <v>0</v>
          </cell>
          <cell r="AR431">
            <v>0</v>
          </cell>
          <cell r="AS431">
            <v>0</v>
          </cell>
          <cell r="AT431">
            <v>0</v>
          </cell>
          <cell r="AU431">
            <v>99.999590636513332</v>
          </cell>
          <cell r="AV431">
            <v>0</v>
          </cell>
          <cell r="AW431">
            <v>0</v>
          </cell>
        </row>
        <row r="432">
          <cell r="A432" t="str">
            <v>117635/FO/2017</v>
          </cell>
          <cell r="B432" t="str">
            <v>116 Reddish Lane</v>
          </cell>
          <cell r="C432" t="str">
            <v>Residential</v>
          </cell>
          <cell r="D432" t="str">
            <v>Land Supply 2018</v>
          </cell>
          <cell r="E432">
            <v>2.1965499999999999E-2</v>
          </cell>
          <cell r="F432">
            <v>0</v>
          </cell>
          <cell r="G432">
            <v>0</v>
          </cell>
          <cell r="H432">
            <v>0</v>
          </cell>
          <cell r="I432">
            <v>2.1965499999999999E-2</v>
          </cell>
          <cell r="J432">
            <v>0</v>
          </cell>
          <cell r="K432">
            <v>0</v>
          </cell>
          <cell r="L432">
            <v>0</v>
          </cell>
          <cell r="M432">
            <v>100</v>
          </cell>
          <cell r="O432">
            <v>0</v>
          </cell>
          <cell r="Q432">
            <v>0</v>
          </cell>
          <cell r="R432">
            <v>0</v>
          </cell>
          <cell r="S432">
            <v>0</v>
          </cell>
          <cell r="T432">
            <v>0</v>
          </cell>
          <cell r="U432">
            <v>0</v>
          </cell>
          <cell r="V432">
            <v>0</v>
          </cell>
          <cell r="W432">
            <v>0</v>
          </cell>
          <cell r="X432" t="str">
            <v>Not Modelled</v>
          </cell>
          <cell r="Y432" t="str">
            <v>N/A</v>
          </cell>
          <cell r="AA432">
            <v>0</v>
          </cell>
          <cell r="AB432">
            <v>0</v>
          </cell>
          <cell r="AC432">
            <v>0</v>
          </cell>
          <cell r="AD432">
            <v>0</v>
          </cell>
          <cell r="AE432">
            <v>0</v>
          </cell>
          <cell r="AF432">
            <v>0</v>
          </cell>
          <cell r="AG432">
            <v>0</v>
          </cell>
          <cell r="AH432">
            <v>0</v>
          </cell>
          <cell r="AI432">
            <v>0</v>
          </cell>
          <cell r="AJ432">
            <v>0</v>
          </cell>
          <cell r="AK432">
            <v>0</v>
          </cell>
          <cell r="AM432">
            <v>0</v>
          </cell>
          <cell r="AN432">
            <v>0</v>
          </cell>
          <cell r="AO432">
            <v>0</v>
          </cell>
          <cell r="AP432">
            <v>0</v>
          </cell>
          <cell r="AQ432">
            <v>0</v>
          </cell>
          <cell r="AR432">
            <v>0</v>
          </cell>
          <cell r="AS432">
            <v>0</v>
          </cell>
          <cell r="AT432">
            <v>0</v>
          </cell>
          <cell r="AU432">
            <v>0</v>
          </cell>
          <cell r="AV432">
            <v>0</v>
          </cell>
          <cell r="AW432">
            <v>0</v>
          </cell>
        </row>
        <row r="433">
          <cell r="A433" t="str">
            <v>117760/P3OPA/2017 / 110944</v>
          </cell>
          <cell r="B433" t="str">
            <v>Globe House 30- 34 Southall Street Cheetham</v>
          </cell>
          <cell r="C433" t="str">
            <v>Residential</v>
          </cell>
          <cell r="D433" t="str">
            <v>Land Supply 2018</v>
          </cell>
          <cell r="E433">
            <v>5.0369900000000002E-2</v>
          </cell>
          <cell r="F433">
            <v>0</v>
          </cell>
          <cell r="G433">
            <v>0</v>
          </cell>
          <cell r="H433">
            <v>0</v>
          </cell>
          <cell r="I433">
            <v>5.0369900000000002E-2</v>
          </cell>
          <cell r="J433">
            <v>0</v>
          </cell>
          <cell r="K433">
            <v>0</v>
          </cell>
          <cell r="L433">
            <v>0</v>
          </cell>
          <cell r="M433">
            <v>100</v>
          </cell>
          <cell r="O433">
            <v>4.2233599999999999E-4</v>
          </cell>
          <cell r="Q433">
            <v>0</v>
          </cell>
          <cell r="R433">
            <v>0</v>
          </cell>
          <cell r="S433">
            <v>0.83846900629145571</v>
          </cell>
          <cell r="T433">
            <v>0</v>
          </cell>
          <cell r="U433">
            <v>0</v>
          </cell>
          <cell r="V433">
            <v>0</v>
          </cell>
          <cell r="W433">
            <v>0</v>
          </cell>
          <cell r="X433" t="str">
            <v>Not Modelled</v>
          </cell>
          <cell r="Y433" t="str">
            <v>N/A</v>
          </cell>
          <cell r="AA433">
            <v>0</v>
          </cell>
          <cell r="AB433">
            <v>0</v>
          </cell>
          <cell r="AC433">
            <v>0</v>
          </cell>
          <cell r="AD433">
            <v>0</v>
          </cell>
          <cell r="AE433">
            <v>0</v>
          </cell>
          <cell r="AF433">
            <v>0</v>
          </cell>
          <cell r="AG433">
            <v>0</v>
          </cell>
          <cell r="AH433">
            <v>0</v>
          </cell>
          <cell r="AI433">
            <v>5.0369924998900001E-2</v>
          </cell>
          <cell r="AJ433">
            <v>0</v>
          </cell>
          <cell r="AK433">
            <v>0</v>
          </cell>
          <cell r="AM433">
            <v>0</v>
          </cell>
          <cell r="AN433">
            <v>0</v>
          </cell>
          <cell r="AO433">
            <v>0</v>
          </cell>
          <cell r="AP433">
            <v>0</v>
          </cell>
          <cell r="AQ433">
            <v>0</v>
          </cell>
          <cell r="AR433">
            <v>0</v>
          </cell>
          <cell r="AS433">
            <v>0</v>
          </cell>
          <cell r="AT433">
            <v>0</v>
          </cell>
          <cell r="AU433">
            <v>100.00004963063259</v>
          </cell>
          <cell r="AV433">
            <v>0</v>
          </cell>
          <cell r="AW433">
            <v>0</v>
          </cell>
        </row>
        <row r="434">
          <cell r="A434" t="str">
            <v>117793/FO/2017</v>
          </cell>
          <cell r="B434" t="str">
            <v>5-7 Abberton Road</v>
          </cell>
          <cell r="C434" t="str">
            <v>Residential</v>
          </cell>
          <cell r="D434" t="str">
            <v>Land Supply 2018</v>
          </cell>
          <cell r="E434">
            <v>5.97853E-2</v>
          </cell>
          <cell r="F434">
            <v>0</v>
          </cell>
          <cell r="G434">
            <v>0</v>
          </cell>
          <cell r="H434">
            <v>0</v>
          </cell>
          <cell r="I434">
            <v>5.97853E-2</v>
          </cell>
          <cell r="J434">
            <v>0</v>
          </cell>
          <cell r="K434">
            <v>0</v>
          </cell>
          <cell r="L434">
            <v>0</v>
          </cell>
          <cell r="M434">
            <v>100</v>
          </cell>
          <cell r="O434">
            <v>1.31907E-2</v>
          </cell>
          <cell r="Q434">
            <v>0</v>
          </cell>
          <cell r="R434">
            <v>0</v>
          </cell>
          <cell r="S434">
            <v>22.063450379942896</v>
          </cell>
          <cell r="T434">
            <v>0</v>
          </cell>
          <cell r="U434">
            <v>0</v>
          </cell>
          <cell r="V434">
            <v>0</v>
          </cell>
          <cell r="W434">
            <v>0</v>
          </cell>
          <cell r="X434" t="str">
            <v>Not Modelled</v>
          </cell>
          <cell r="Y434" t="str">
            <v>N/A</v>
          </cell>
          <cell r="AA434">
            <v>0</v>
          </cell>
          <cell r="AB434">
            <v>0</v>
          </cell>
          <cell r="AC434">
            <v>0</v>
          </cell>
          <cell r="AD434">
            <v>0</v>
          </cell>
          <cell r="AE434">
            <v>0</v>
          </cell>
          <cell r="AF434">
            <v>0</v>
          </cell>
          <cell r="AG434">
            <v>0</v>
          </cell>
          <cell r="AH434">
            <v>0</v>
          </cell>
          <cell r="AI434">
            <v>0</v>
          </cell>
          <cell r="AJ434">
            <v>0</v>
          </cell>
          <cell r="AK434">
            <v>0</v>
          </cell>
          <cell r="AM434">
            <v>0</v>
          </cell>
          <cell r="AN434">
            <v>0</v>
          </cell>
          <cell r="AO434">
            <v>0</v>
          </cell>
          <cell r="AP434">
            <v>0</v>
          </cell>
          <cell r="AQ434">
            <v>0</v>
          </cell>
          <cell r="AR434">
            <v>0</v>
          </cell>
          <cell r="AS434">
            <v>0</v>
          </cell>
          <cell r="AT434">
            <v>0</v>
          </cell>
          <cell r="AU434">
            <v>0</v>
          </cell>
          <cell r="AV434">
            <v>0</v>
          </cell>
          <cell r="AW434">
            <v>0</v>
          </cell>
        </row>
        <row r="435">
          <cell r="A435" t="str">
            <v>117799/FO/2017</v>
          </cell>
          <cell r="B435" t="str">
            <v>Land At 29-31 Park Grove, Levenshulme</v>
          </cell>
          <cell r="C435" t="str">
            <v>Residential</v>
          </cell>
          <cell r="D435" t="str">
            <v>Land Supply 2018</v>
          </cell>
          <cell r="E435">
            <v>9.6114599999999994E-2</v>
          </cell>
          <cell r="F435">
            <v>0</v>
          </cell>
          <cell r="G435">
            <v>0</v>
          </cell>
          <cell r="H435">
            <v>0</v>
          </cell>
          <cell r="I435">
            <v>9.6114599999999994E-2</v>
          </cell>
          <cell r="J435">
            <v>0</v>
          </cell>
          <cell r="K435">
            <v>0</v>
          </cell>
          <cell r="L435">
            <v>0</v>
          </cell>
          <cell r="M435">
            <v>100</v>
          </cell>
          <cell r="O435">
            <v>0</v>
          </cell>
          <cell r="Q435">
            <v>0</v>
          </cell>
          <cell r="R435">
            <v>0</v>
          </cell>
          <cell r="S435">
            <v>0</v>
          </cell>
          <cell r="T435">
            <v>0</v>
          </cell>
          <cell r="U435">
            <v>0</v>
          </cell>
          <cell r="V435">
            <v>0</v>
          </cell>
          <cell r="W435">
            <v>0</v>
          </cell>
          <cell r="X435" t="str">
            <v>Not Modelled</v>
          </cell>
          <cell r="Y435" t="str">
            <v>N/A</v>
          </cell>
          <cell r="AA435">
            <v>0</v>
          </cell>
          <cell r="AB435">
            <v>0</v>
          </cell>
          <cell r="AC435">
            <v>0</v>
          </cell>
          <cell r="AD435">
            <v>0</v>
          </cell>
          <cell r="AE435">
            <v>0</v>
          </cell>
          <cell r="AF435">
            <v>0</v>
          </cell>
          <cell r="AG435">
            <v>0</v>
          </cell>
          <cell r="AH435">
            <v>0</v>
          </cell>
          <cell r="AI435">
            <v>0</v>
          </cell>
          <cell r="AJ435">
            <v>0</v>
          </cell>
          <cell r="AK435">
            <v>0</v>
          </cell>
          <cell r="AM435">
            <v>0</v>
          </cell>
          <cell r="AN435">
            <v>0</v>
          </cell>
          <cell r="AO435">
            <v>0</v>
          </cell>
          <cell r="AP435">
            <v>0</v>
          </cell>
          <cell r="AQ435">
            <v>0</v>
          </cell>
          <cell r="AR435">
            <v>0</v>
          </cell>
          <cell r="AS435">
            <v>0</v>
          </cell>
          <cell r="AT435">
            <v>0</v>
          </cell>
          <cell r="AU435">
            <v>0</v>
          </cell>
          <cell r="AV435">
            <v>0</v>
          </cell>
          <cell r="AW435">
            <v>0</v>
          </cell>
        </row>
        <row r="436">
          <cell r="A436" t="str">
            <v>117842/FO/2017</v>
          </cell>
          <cell r="B436" t="str">
            <v>4 Springbridge Road</v>
          </cell>
          <cell r="C436" t="str">
            <v>Residential</v>
          </cell>
          <cell r="D436" t="str">
            <v>Land Supply 2018</v>
          </cell>
          <cell r="E436">
            <v>3.4754699999999999E-2</v>
          </cell>
          <cell r="F436">
            <v>0</v>
          </cell>
          <cell r="G436">
            <v>0</v>
          </cell>
          <cell r="H436">
            <v>0</v>
          </cell>
          <cell r="I436">
            <v>3.4754699999999999E-2</v>
          </cell>
          <cell r="J436">
            <v>0</v>
          </cell>
          <cell r="K436">
            <v>0</v>
          </cell>
          <cell r="L436">
            <v>0</v>
          </cell>
          <cell r="M436">
            <v>100</v>
          </cell>
          <cell r="O436">
            <v>0</v>
          </cell>
          <cell r="Q436">
            <v>0</v>
          </cell>
          <cell r="R436">
            <v>0</v>
          </cell>
          <cell r="S436">
            <v>0</v>
          </cell>
          <cell r="T436">
            <v>0</v>
          </cell>
          <cell r="U436">
            <v>0</v>
          </cell>
          <cell r="V436">
            <v>3.4754749999600001E-2</v>
          </cell>
          <cell r="W436">
            <v>100.0001438642831</v>
          </cell>
          <cell r="X436" t="str">
            <v>Not Modelled</v>
          </cell>
          <cell r="Y436" t="str">
            <v>N/A</v>
          </cell>
          <cell r="AA436">
            <v>0</v>
          </cell>
          <cell r="AB436">
            <v>0</v>
          </cell>
          <cell r="AC436">
            <v>0</v>
          </cell>
          <cell r="AD436">
            <v>0</v>
          </cell>
          <cell r="AE436">
            <v>0</v>
          </cell>
          <cell r="AF436">
            <v>0</v>
          </cell>
          <cell r="AG436">
            <v>0</v>
          </cell>
          <cell r="AH436">
            <v>0</v>
          </cell>
          <cell r="AI436">
            <v>0</v>
          </cell>
          <cell r="AJ436">
            <v>0</v>
          </cell>
          <cell r="AK436">
            <v>0</v>
          </cell>
          <cell r="AM436">
            <v>0</v>
          </cell>
          <cell r="AN436">
            <v>0</v>
          </cell>
          <cell r="AO436">
            <v>0</v>
          </cell>
          <cell r="AP436">
            <v>0</v>
          </cell>
          <cell r="AQ436">
            <v>0</v>
          </cell>
          <cell r="AR436">
            <v>0</v>
          </cell>
          <cell r="AS436">
            <v>0</v>
          </cell>
          <cell r="AT436">
            <v>0</v>
          </cell>
          <cell r="AU436">
            <v>0</v>
          </cell>
          <cell r="AV436">
            <v>0</v>
          </cell>
          <cell r="AW436">
            <v>0</v>
          </cell>
        </row>
        <row r="437">
          <cell r="A437" t="str">
            <v>117875 / 117349 / 113363</v>
          </cell>
          <cell r="B437" t="str">
            <v>Crusader Works - Chapeltown St / Baird St</v>
          </cell>
          <cell r="C437" t="str">
            <v>Residential</v>
          </cell>
          <cell r="D437" t="str">
            <v>Land Supply 2018</v>
          </cell>
          <cell r="E437">
            <v>0.44786900000000002</v>
          </cell>
          <cell r="F437">
            <v>0</v>
          </cell>
          <cell r="G437">
            <v>0</v>
          </cell>
          <cell r="H437">
            <v>0</v>
          </cell>
          <cell r="I437">
            <v>0.44786900000000002</v>
          </cell>
          <cell r="J437">
            <v>0</v>
          </cell>
          <cell r="K437">
            <v>0</v>
          </cell>
          <cell r="L437">
            <v>0</v>
          </cell>
          <cell r="M437">
            <v>100</v>
          </cell>
          <cell r="O437">
            <v>2.6800000000000001E-2</v>
          </cell>
          <cell r="Q437">
            <v>0</v>
          </cell>
          <cell r="R437">
            <v>0</v>
          </cell>
          <cell r="S437">
            <v>5.9838926114555813</v>
          </cell>
          <cell r="T437">
            <v>0</v>
          </cell>
          <cell r="U437">
            <v>0</v>
          </cell>
          <cell r="V437">
            <v>0</v>
          </cell>
          <cell r="W437">
            <v>0</v>
          </cell>
          <cell r="X437" t="str">
            <v>Not Modelled</v>
          </cell>
          <cell r="Y437" t="str">
            <v>N/A</v>
          </cell>
          <cell r="AA437">
            <v>0</v>
          </cell>
          <cell r="AB437">
            <v>0</v>
          </cell>
          <cell r="AC437">
            <v>0</v>
          </cell>
          <cell r="AD437">
            <v>0</v>
          </cell>
          <cell r="AE437">
            <v>0</v>
          </cell>
          <cell r="AF437">
            <v>0</v>
          </cell>
          <cell r="AG437">
            <v>0</v>
          </cell>
          <cell r="AH437">
            <v>0</v>
          </cell>
          <cell r="AI437">
            <v>0.44786882499500003</v>
          </cell>
          <cell r="AJ437">
            <v>0</v>
          </cell>
          <cell r="AK437">
            <v>0</v>
          </cell>
          <cell r="AM437">
            <v>0</v>
          </cell>
          <cell r="AN437">
            <v>0</v>
          </cell>
          <cell r="AO437">
            <v>0</v>
          </cell>
          <cell r="AP437">
            <v>0</v>
          </cell>
          <cell r="AQ437">
            <v>0</v>
          </cell>
          <cell r="AR437">
            <v>0</v>
          </cell>
          <cell r="AS437">
            <v>0</v>
          </cell>
          <cell r="AT437">
            <v>0</v>
          </cell>
          <cell r="AU437">
            <v>99.999960924957961</v>
          </cell>
          <cell r="AV437">
            <v>0</v>
          </cell>
          <cell r="AW437">
            <v>0</v>
          </cell>
        </row>
        <row r="438">
          <cell r="A438" t="str">
            <v>117919/FO/2017</v>
          </cell>
          <cell r="B438" t="str">
            <v>19B Quay Street Manchester M3 3HN</v>
          </cell>
          <cell r="C438" t="str">
            <v>Offices</v>
          </cell>
          <cell r="D438" t="str">
            <v>Land Supply 2018</v>
          </cell>
          <cell r="E438">
            <v>2.55254E-2</v>
          </cell>
          <cell r="F438">
            <v>0</v>
          </cell>
          <cell r="G438">
            <v>0</v>
          </cell>
          <cell r="H438">
            <v>0</v>
          </cell>
          <cell r="I438">
            <v>2.55254E-2</v>
          </cell>
          <cell r="J438">
            <v>0</v>
          </cell>
          <cell r="K438">
            <v>0</v>
          </cell>
          <cell r="L438">
            <v>0</v>
          </cell>
          <cell r="M438">
            <v>100</v>
          </cell>
          <cell r="O438">
            <v>0</v>
          </cell>
          <cell r="Q438">
            <v>0</v>
          </cell>
          <cell r="R438">
            <v>0</v>
          </cell>
          <cell r="S438">
            <v>0</v>
          </cell>
          <cell r="T438">
            <v>0</v>
          </cell>
          <cell r="U438">
            <v>0</v>
          </cell>
          <cell r="V438">
            <v>0</v>
          </cell>
          <cell r="W438">
            <v>0</v>
          </cell>
          <cell r="X438" t="str">
            <v>Not Modelled</v>
          </cell>
          <cell r="Y438" t="str">
            <v>N/A</v>
          </cell>
          <cell r="AA438">
            <v>0</v>
          </cell>
          <cell r="AB438">
            <v>0</v>
          </cell>
          <cell r="AC438">
            <v>0</v>
          </cell>
          <cell r="AD438">
            <v>0</v>
          </cell>
          <cell r="AE438">
            <v>0</v>
          </cell>
          <cell r="AF438">
            <v>0</v>
          </cell>
          <cell r="AG438">
            <v>0</v>
          </cell>
          <cell r="AH438">
            <v>0</v>
          </cell>
          <cell r="AI438">
            <v>0</v>
          </cell>
          <cell r="AJ438">
            <v>0</v>
          </cell>
          <cell r="AK438">
            <v>0</v>
          </cell>
          <cell r="AM438">
            <v>0</v>
          </cell>
          <cell r="AN438">
            <v>0</v>
          </cell>
          <cell r="AO438">
            <v>0</v>
          </cell>
          <cell r="AP438">
            <v>0</v>
          </cell>
          <cell r="AQ438">
            <v>0</v>
          </cell>
          <cell r="AR438">
            <v>0</v>
          </cell>
          <cell r="AS438">
            <v>0</v>
          </cell>
          <cell r="AT438">
            <v>0</v>
          </cell>
          <cell r="AU438">
            <v>0</v>
          </cell>
          <cell r="AV438">
            <v>0</v>
          </cell>
          <cell r="AW438">
            <v>0</v>
          </cell>
        </row>
        <row r="439">
          <cell r="A439" t="str">
            <v>117954/FO/2017</v>
          </cell>
          <cell r="B439" t="str">
            <v>Berkeley Court 150 Bury Old Road</v>
          </cell>
          <cell r="C439" t="str">
            <v>Residential</v>
          </cell>
          <cell r="D439" t="str">
            <v>Land Supply 2018</v>
          </cell>
          <cell r="E439">
            <v>0.42220800000000003</v>
          </cell>
          <cell r="F439">
            <v>0</v>
          </cell>
          <cell r="G439">
            <v>0</v>
          </cell>
          <cell r="H439">
            <v>0</v>
          </cell>
          <cell r="I439">
            <v>0.42220800000000003</v>
          </cell>
          <cell r="J439">
            <v>0</v>
          </cell>
          <cell r="K439">
            <v>0</v>
          </cell>
          <cell r="L439">
            <v>0</v>
          </cell>
          <cell r="M439">
            <v>100</v>
          </cell>
          <cell r="O439">
            <v>1.2E-2</v>
          </cell>
          <cell r="Q439">
            <v>0</v>
          </cell>
          <cell r="R439">
            <v>0</v>
          </cell>
          <cell r="S439">
            <v>2.842201000454752</v>
          </cell>
          <cell r="T439">
            <v>0</v>
          </cell>
          <cell r="U439">
            <v>0</v>
          </cell>
          <cell r="V439">
            <v>0</v>
          </cell>
          <cell r="W439">
            <v>0</v>
          </cell>
          <cell r="X439" t="str">
            <v>Not Modelled</v>
          </cell>
          <cell r="Y439" t="str">
            <v>N/A</v>
          </cell>
          <cell r="AA439">
            <v>0</v>
          </cell>
          <cell r="AB439">
            <v>0</v>
          </cell>
          <cell r="AC439">
            <v>0</v>
          </cell>
          <cell r="AD439">
            <v>0</v>
          </cell>
          <cell r="AE439">
            <v>0</v>
          </cell>
          <cell r="AF439">
            <v>0</v>
          </cell>
          <cell r="AG439">
            <v>0</v>
          </cell>
          <cell r="AH439">
            <v>0</v>
          </cell>
          <cell r="AI439">
            <v>0.422208489997</v>
          </cell>
          <cell r="AJ439">
            <v>0</v>
          </cell>
          <cell r="AK439">
            <v>0</v>
          </cell>
          <cell r="AM439">
            <v>0</v>
          </cell>
          <cell r="AN439">
            <v>0</v>
          </cell>
          <cell r="AO439">
            <v>0</v>
          </cell>
          <cell r="AP439">
            <v>0</v>
          </cell>
          <cell r="AQ439">
            <v>0</v>
          </cell>
          <cell r="AR439">
            <v>0</v>
          </cell>
          <cell r="AS439">
            <v>0</v>
          </cell>
          <cell r="AT439">
            <v>0</v>
          </cell>
          <cell r="AU439">
            <v>100.0001160558303</v>
          </cell>
          <cell r="AV439">
            <v>0</v>
          </cell>
          <cell r="AW439">
            <v>0</v>
          </cell>
        </row>
        <row r="440">
          <cell r="A440" t="str">
            <v>118001/FO/2017</v>
          </cell>
          <cell r="B440" t="str">
            <v>Express Building 1 George Leigh Street Manchester M4 5DL</v>
          </cell>
          <cell r="C440" t="str">
            <v>Offices</v>
          </cell>
          <cell r="D440" t="str">
            <v>Land Supply 2018</v>
          </cell>
          <cell r="E440">
            <v>0.14529400000000001</v>
          </cell>
          <cell r="F440">
            <v>0</v>
          </cell>
          <cell r="G440">
            <v>0</v>
          </cell>
          <cell r="H440">
            <v>0</v>
          </cell>
          <cell r="I440">
            <v>0.14529400000000001</v>
          </cell>
          <cell r="J440">
            <v>0</v>
          </cell>
          <cell r="K440">
            <v>0</v>
          </cell>
          <cell r="L440">
            <v>0</v>
          </cell>
          <cell r="M440">
            <v>100</v>
          </cell>
          <cell r="O440">
            <v>7.5053946496199996E-3</v>
          </cell>
          <cell r="Q440">
            <v>7.5053946496199996E-3</v>
          </cell>
          <cell r="R440">
            <v>0</v>
          </cell>
          <cell r="S440">
            <v>5.1656604193015534</v>
          </cell>
          <cell r="T440">
            <v>5.1656604193015534</v>
          </cell>
          <cell r="U440">
            <v>0</v>
          </cell>
          <cell r="V440">
            <v>0</v>
          </cell>
          <cell r="W440">
            <v>0</v>
          </cell>
          <cell r="X440" t="str">
            <v>Not Modelled</v>
          </cell>
          <cell r="Y440" t="str">
            <v>N/A</v>
          </cell>
          <cell r="AA440">
            <v>0</v>
          </cell>
          <cell r="AB440">
            <v>0</v>
          </cell>
          <cell r="AC440">
            <v>0</v>
          </cell>
          <cell r="AD440">
            <v>0</v>
          </cell>
          <cell r="AE440">
            <v>0</v>
          </cell>
          <cell r="AF440">
            <v>0</v>
          </cell>
          <cell r="AG440">
            <v>0</v>
          </cell>
          <cell r="AH440">
            <v>0</v>
          </cell>
          <cell r="AI440">
            <v>0</v>
          </cell>
          <cell r="AJ440">
            <v>0</v>
          </cell>
          <cell r="AK440">
            <v>0</v>
          </cell>
          <cell r="AM440">
            <v>0</v>
          </cell>
          <cell r="AN440">
            <v>0</v>
          </cell>
          <cell r="AO440">
            <v>0</v>
          </cell>
          <cell r="AP440">
            <v>0</v>
          </cell>
          <cell r="AQ440">
            <v>0</v>
          </cell>
          <cell r="AR440">
            <v>0</v>
          </cell>
          <cell r="AS440">
            <v>0</v>
          </cell>
          <cell r="AT440">
            <v>0</v>
          </cell>
          <cell r="AU440">
            <v>0</v>
          </cell>
          <cell r="AV440">
            <v>0</v>
          </cell>
          <cell r="AW440">
            <v>0</v>
          </cell>
        </row>
        <row r="441">
          <cell r="A441" t="str">
            <v>118019/FO/2017</v>
          </cell>
          <cell r="B441" t="str">
            <v>360, Wilmslow Road</v>
          </cell>
          <cell r="C441" t="str">
            <v>Residential</v>
          </cell>
          <cell r="D441" t="str">
            <v>Land Supply 2018</v>
          </cell>
          <cell r="E441">
            <v>4.7602499999999999E-2</v>
          </cell>
          <cell r="F441">
            <v>0</v>
          </cell>
          <cell r="G441">
            <v>0</v>
          </cell>
          <cell r="H441">
            <v>0</v>
          </cell>
          <cell r="I441">
            <v>4.7602499999999999E-2</v>
          </cell>
          <cell r="J441">
            <v>0</v>
          </cell>
          <cell r="K441">
            <v>0</v>
          </cell>
          <cell r="L441">
            <v>0</v>
          </cell>
          <cell r="M441">
            <v>100</v>
          </cell>
          <cell r="O441">
            <v>0</v>
          </cell>
          <cell r="Q441">
            <v>0</v>
          </cell>
          <cell r="R441">
            <v>0</v>
          </cell>
          <cell r="S441">
            <v>0</v>
          </cell>
          <cell r="T441">
            <v>0</v>
          </cell>
          <cell r="U441">
            <v>0</v>
          </cell>
          <cell r="V441">
            <v>0</v>
          </cell>
          <cell r="W441">
            <v>0</v>
          </cell>
          <cell r="X441" t="str">
            <v>Not Modelled</v>
          </cell>
          <cell r="Y441" t="str">
            <v>N/A</v>
          </cell>
          <cell r="AA441">
            <v>0</v>
          </cell>
          <cell r="AB441">
            <v>0</v>
          </cell>
          <cell r="AC441">
            <v>0</v>
          </cell>
          <cell r="AD441">
            <v>0</v>
          </cell>
          <cell r="AE441">
            <v>0</v>
          </cell>
          <cell r="AF441">
            <v>0</v>
          </cell>
          <cell r="AG441">
            <v>0</v>
          </cell>
          <cell r="AH441">
            <v>0</v>
          </cell>
          <cell r="AI441">
            <v>0</v>
          </cell>
          <cell r="AJ441">
            <v>0</v>
          </cell>
          <cell r="AK441">
            <v>0</v>
          </cell>
          <cell r="AM441">
            <v>0</v>
          </cell>
          <cell r="AN441">
            <v>0</v>
          </cell>
          <cell r="AO441">
            <v>0</v>
          </cell>
          <cell r="AP441">
            <v>0</v>
          </cell>
          <cell r="AQ441">
            <v>0</v>
          </cell>
          <cell r="AR441">
            <v>0</v>
          </cell>
          <cell r="AS441">
            <v>0</v>
          </cell>
          <cell r="AT441">
            <v>0</v>
          </cell>
          <cell r="AU441">
            <v>0</v>
          </cell>
          <cell r="AV441">
            <v>0</v>
          </cell>
          <cell r="AW441">
            <v>0</v>
          </cell>
        </row>
        <row r="442">
          <cell r="A442" t="str">
            <v>118033/P3OPA/2017</v>
          </cell>
          <cell r="B442" t="str">
            <v>Barclay House 35 Whitworth Street West</v>
          </cell>
          <cell r="C442" t="str">
            <v>Residential</v>
          </cell>
          <cell r="D442" t="str">
            <v>Land Supply 2018</v>
          </cell>
          <cell r="E442">
            <v>0.13166700000000001</v>
          </cell>
          <cell r="F442">
            <v>0</v>
          </cell>
          <cell r="G442">
            <v>0</v>
          </cell>
          <cell r="H442">
            <v>0</v>
          </cell>
          <cell r="I442">
            <v>0.13166700000000001</v>
          </cell>
          <cell r="J442">
            <v>0</v>
          </cell>
          <cell r="K442">
            <v>0</v>
          </cell>
          <cell r="L442">
            <v>0</v>
          </cell>
          <cell r="M442">
            <v>100</v>
          </cell>
          <cell r="O442">
            <v>1.53346E-2</v>
          </cell>
          <cell r="Q442">
            <v>0</v>
          </cell>
          <cell r="R442">
            <v>0</v>
          </cell>
          <cell r="S442">
            <v>11.646502160754023</v>
          </cell>
          <cell r="T442">
            <v>0</v>
          </cell>
          <cell r="U442">
            <v>0</v>
          </cell>
          <cell r="V442">
            <v>0</v>
          </cell>
          <cell r="W442">
            <v>0</v>
          </cell>
          <cell r="X442" t="str">
            <v>Not Modelled</v>
          </cell>
          <cell r="Y442" t="str">
            <v>N/A</v>
          </cell>
          <cell r="AA442">
            <v>0</v>
          </cell>
          <cell r="AB442">
            <v>0</v>
          </cell>
          <cell r="AC442">
            <v>0</v>
          </cell>
          <cell r="AD442">
            <v>0</v>
          </cell>
          <cell r="AE442">
            <v>0</v>
          </cell>
          <cell r="AF442">
            <v>0</v>
          </cell>
          <cell r="AG442">
            <v>0</v>
          </cell>
          <cell r="AH442">
            <v>0</v>
          </cell>
          <cell r="AI442">
            <v>0.13166675999999999</v>
          </cell>
          <cell r="AJ442">
            <v>0</v>
          </cell>
          <cell r="AK442">
            <v>0</v>
          </cell>
          <cell r="AM442">
            <v>0</v>
          </cell>
          <cell r="AN442">
            <v>0</v>
          </cell>
          <cell r="AO442">
            <v>0</v>
          </cell>
          <cell r="AP442">
            <v>0</v>
          </cell>
          <cell r="AQ442">
            <v>0</v>
          </cell>
          <cell r="AR442">
            <v>0</v>
          </cell>
          <cell r="AS442">
            <v>0</v>
          </cell>
          <cell r="AT442">
            <v>0</v>
          </cell>
          <cell r="AU442">
            <v>99.999817721980449</v>
          </cell>
          <cell r="AV442">
            <v>0</v>
          </cell>
          <cell r="AW442">
            <v>0</v>
          </cell>
        </row>
        <row r="443">
          <cell r="A443" t="str">
            <v>118039/FO/2017</v>
          </cell>
          <cell r="B443" t="str">
            <v>Land Adjacent Nutbank Lane</v>
          </cell>
          <cell r="C443" t="str">
            <v>Residential</v>
          </cell>
          <cell r="D443" t="str">
            <v>Land Supply 2018</v>
          </cell>
          <cell r="E443">
            <v>0.44125999999999999</v>
          </cell>
          <cell r="F443">
            <v>0</v>
          </cell>
          <cell r="G443">
            <v>0</v>
          </cell>
          <cell r="H443">
            <v>0</v>
          </cell>
          <cell r="I443">
            <v>0.44125999999999999</v>
          </cell>
          <cell r="J443">
            <v>0</v>
          </cell>
          <cell r="K443">
            <v>0</v>
          </cell>
          <cell r="L443">
            <v>0</v>
          </cell>
          <cell r="M443">
            <v>100</v>
          </cell>
          <cell r="O443">
            <v>0</v>
          </cell>
          <cell r="Q443">
            <v>0</v>
          </cell>
          <cell r="R443">
            <v>0</v>
          </cell>
          <cell r="S443">
            <v>0</v>
          </cell>
          <cell r="T443">
            <v>0</v>
          </cell>
          <cell r="U443">
            <v>0</v>
          </cell>
          <cell r="V443">
            <v>0</v>
          </cell>
          <cell r="W443">
            <v>0</v>
          </cell>
          <cell r="X443" t="str">
            <v>Not Modelled</v>
          </cell>
          <cell r="Y443" t="str">
            <v>N/A</v>
          </cell>
          <cell r="AA443">
            <v>0</v>
          </cell>
          <cell r="AB443">
            <v>0</v>
          </cell>
          <cell r="AC443">
            <v>0</v>
          </cell>
          <cell r="AD443">
            <v>0</v>
          </cell>
          <cell r="AE443">
            <v>8.0670567950200001E-2</v>
          </cell>
          <cell r="AF443">
            <v>8.0670567950200001E-2</v>
          </cell>
          <cell r="AG443">
            <v>0</v>
          </cell>
          <cell r="AH443">
            <v>0</v>
          </cell>
          <cell r="AI443">
            <v>0.44126014499799998</v>
          </cell>
          <cell r="AJ443">
            <v>0</v>
          </cell>
          <cell r="AK443">
            <v>0</v>
          </cell>
          <cell r="AM443">
            <v>0</v>
          </cell>
          <cell r="AN443">
            <v>0</v>
          </cell>
          <cell r="AO443">
            <v>0</v>
          </cell>
          <cell r="AP443">
            <v>0</v>
          </cell>
          <cell r="AQ443">
            <v>18.281867368490236</v>
          </cell>
          <cell r="AR443">
            <v>18.281867368490236</v>
          </cell>
          <cell r="AS443">
            <v>0</v>
          </cell>
          <cell r="AT443">
            <v>0</v>
          </cell>
          <cell r="AU443">
            <v>100.00003285999183</v>
          </cell>
          <cell r="AV443">
            <v>0</v>
          </cell>
          <cell r="AW443">
            <v>0</v>
          </cell>
        </row>
        <row r="444">
          <cell r="A444" t="str">
            <v>118072/FO/2017</v>
          </cell>
          <cell r="B444" t="str">
            <v>60-62 Clarence Road</v>
          </cell>
          <cell r="C444" t="str">
            <v>Residential</v>
          </cell>
          <cell r="D444" t="str">
            <v>Land Supply 2018</v>
          </cell>
          <cell r="E444">
            <v>4.9574300000000002E-2</v>
          </cell>
          <cell r="F444">
            <v>0</v>
          </cell>
          <cell r="G444">
            <v>0</v>
          </cell>
          <cell r="H444">
            <v>0</v>
          </cell>
          <cell r="I444">
            <v>4.9574300000000002E-2</v>
          </cell>
          <cell r="J444">
            <v>0</v>
          </cell>
          <cell r="K444">
            <v>0</v>
          </cell>
          <cell r="L444">
            <v>0</v>
          </cell>
          <cell r="M444">
            <v>100</v>
          </cell>
          <cell r="O444">
            <v>0</v>
          </cell>
          <cell r="Q444">
            <v>0</v>
          </cell>
          <cell r="R444">
            <v>0</v>
          </cell>
          <cell r="S444">
            <v>0</v>
          </cell>
          <cell r="T444">
            <v>0</v>
          </cell>
          <cell r="U444">
            <v>0</v>
          </cell>
          <cell r="V444">
            <v>0</v>
          </cell>
          <cell r="W444">
            <v>0</v>
          </cell>
          <cell r="X444" t="str">
            <v>Not Modelled</v>
          </cell>
          <cell r="Y444" t="str">
            <v>N/A</v>
          </cell>
          <cell r="AA444">
            <v>0</v>
          </cell>
          <cell r="AB444">
            <v>0</v>
          </cell>
          <cell r="AC444">
            <v>0</v>
          </cell>
          <cell r="AD444">
            <v>0</v>
          </cell>
          <cell r="AE444">
            <v>0</v>
          </cell>
          <cell r="AF444">
            <v>0</v>
          </cell>
          <cell r="AG444">
            <v>0</v>
          </cell>
          <cell r="AH444">
            <v>0</v>
          </cell>
          <cell r="AI444">
            <v>0</v>
          </cell>
          <cell r="AJ444">
            <v>0</v>
          </cell>
          <cell r="AK444">
            <v>0</v>
          </cell>
          <cell r="AM444">
            <v>0</v>
          </cell>
          <cell r="AN444">
            <v>0</v>
          </cell>
          <cell r="AO444">
            <v>0</v>
          </cell>
          <cell r="AP444">
            <v>0</v>
          </cell>
          <cell r="AQ444">
            <v>0</v>
          </cell>
          <cell r="AR444">
            <v>0</v>
          </cell>
          <cell r="AS444">
            <v>0</v>
          </cell>
          <cell r="AT444">
            <v>0</v>
          </cell>
          <cell r="AU444">
            <v>0</v>
          </cell>
          <cell r="AV444">
            <v>0</v>
          </cell>
          <cell r="AW444">
            <v>0</v>
          </cell>
        </row>
        <row r="445">
          <cell r="A445" t="str">
            <v>118150/P3MPA/2017</v>
          </cell>
          <cell r="B445" t="str">
            <v>174 Stanley Grove Longsight</v>
          </cell>
          <cell r="C445" t="str">
            <v>Residential</v>
          </cell>
          <cell r="D445" t="str">
            <v>Land Supply 2018</v>
          </cell>
          <cell r="E445">
            <v>8.8083799999999993E-3</v>
          </cell>
          <cell r="F445">
            <v>0</v>
          </cell>
          <cell r="G445">
            <v>0</v>
          </cell>
          <cell r="H445">
            <v>0</v>
          </cell>
          <cell r="I445">
            <v>8.8083799999999993E-3</v>
          </cell>
          <cell r="J445">
            <v>0</v>
          </cell>
          <cell r="K445">
            <v>0</v>
          </cell>
          <cell r="L445">
            <v>0</v>
          </cell>
          <cell r="M445">
            <v>100</v>
          </cell>
          <cell r="O445">
            <v>0</v>
          </cell>
          <cell r="Q445">
            <v>0</v>
          </cell>
          <cell r="R445">
            <v>0</v>
          </cell>
          <cell r="S445">
            <v>0</v>
          </cell>
          <cell r="T445">
            <v>0</v>
          </cell>
          <cell r="U445">
            <v>0</v>
          </cell>
          <cell r="V445">
            <v>8.8083750001399994E-3</v>
          </cell>
          <cell r="W445">
            <v>99.999943237462503</v>
          </cell>
          <cell r="X445" t="str">
            <v>Not Modelled</v>
          </cell>
          <cell r="Y445" t="str">
            <v>N/A</v>
          </cell>
          <cell r="AA445">
            <v>0</v>
          </cell>
          <cell r="AB445">
            <v>0</v>
          </cell>
          <cell r="AC445">
            <v>0</v>
          </cell>
          <cell r="AD445">
            <v>0</v>
          </cell>
          <cell r="AE445">
            <v>0</v>
          </cell>
          <cell r="AF445">
            <v>0</v>
          </cell>
          <cell r="AG445">
            <v>0</v>
          </cell>
          <cell r="AH445">
            <v>0</v>
          </cell>
          <cell r="AI445">
            <v>0</v>
          </cell>
          <cell r="AJ445">
            <v>0</v>
          </cell>
          <cell r="AK445">
            <v>0</v>
          </cell>
          <cell r="AM445">
            <v>0</v>
          </cell>
          <cell r="AN445">
            <v>0</v>
          </cell>
          <cell r="AO445">
            <v>0</v>
          </cell>
          <cell r="AP445">
            <v>0</v>
          </cell>
          <cell r="AQ445">
            <v>0</v>
          </cell>
          <cell r="AR445">
            <v>0</v>
          </cell>
          <cell r="AS445">
            <v>0</v>
          </cell>
          <cell r="AT445">
            <v>0</v>
          </cell>
          <cell r="AU445">
            <v>0</v>
          </cell>
          <cell r="AV445">
            <v>0</v>
          </cell>
          <cell r="AW445">
            <v>0</v>
          </cell>
        </row>
        <row r="446">
          <cell r="A446" t="str">
            <v>118209/FO/2017</v>
          </cell>
          <cell r="B446" t="str">
            <v>Peter House 2 Oxford Street Manchester M1 5AE</v>
          </cell>
          <cell r="C446" t="str">
            <v>Offices</v>
          </cell>
          <cell r="D446" t="str">
            <v>Land Supply 2018</v>
          </cell>
          <cell r="E446">
            <v>0.199906</v>
          </cell>
          <cell r="F446">
            <v>0</v>
          </cell>
          <cell r="G446">
            <v>0</v>
          </cell>
          <cell r="H446">
            <v>0</v>
          </cell>
          <cell r="I446">
            <v>0.199906</v>
          </cell>
          <cell r="J446">
            <v>0</v>
          </cell>
          <cell r="K446">
            <v>0</v>
          </cell>
          <cell r="L446">
            <v>0</v>
          </cell>
          <cell r="M446">
            <v>100</v>
          </cell>
          <cell r="O446">
            <v>7.97434E-5</v>
          </cell>
          <cell r="Q446">
            <v>0</v>
          </cell>
          <cell r="R446">
            <v>0</v>
          </cell>
          <cell r="S446">
            <v>3.9890448510800078E-2</v>
          </cell>
          <cell r="T446">
            <v>0</v>
          </cell>
          <cell r="U446">
            <v>0</v>
          </cell>
          <cell r="V446">
            <v>0</v>
          </cell>
          <cell r="W446">
            <v>0</v>
          </cell>
          <cell r="X446" t="str">
            <v>Not Modelled</v>
          </cell>
          <cell r="Y446" t="str">
            <v>N/A</v>
          </cell>
          <cell r="AA446">
            <v>0</v>
          </cell>
          <cell r="AB446">
            <v>0</v>
          </cell>
          <cell r="AC446">
            <v>0</v>
          </cell>
          <cell r="AD446">
            <v>0</v>
          </cell>
          <cell r="AE446">
            <v>0</v>
          </cell>
          <cell r="AF446">
            <v>0</v>
          </cell>
          <cell r="AG446">
            <v>0</v>
          </cell>
          <cell r="AH446">
            <v>0</v>
          </cell>
          <cell r="AI446">
            <v>0.197823232248</v>
          </cell>
          <cell r="AJ446">
            <v>0</v>
          </cell>
          <cell r="AK446">
            <v>0</v>
          </cell>
          <cell r="AM446">
            <v>0</v>
          </cell>
          <cell r="AN446">
            <v>0</v>
          </cell>
          <cell r="AO446">
            <v>0</v>
          </cell>
          <cell r="AP446">
            <v>0</v>
          </cell>
          <cell r="AQ446">
            <v>0</v>
          </cell>
          <cell r="AR446">
            <v>0</v>
          </cell>
          <cell r="AS446">
            <v>0</v>
          </cell>
          <cell r="AT446">
            <v>0</v>
          </cell>
          <cell r="AU446">
            <v>98.958126443428412</v>
          </cell>
          <cell r="AV446">
            <v>0</v>
          </cell>
          <cell r="AW446">
            <v>0</v>
          </cell>
        </row>
        <row r="447">
          <cell r="A447" t="str">
            <v>118288/FO/2017</v>
          </cell>
          <cell r="B447" t="str">
            <v>77 Church Lane Lightbowne</v>
          </cell>
          <cell r="C447" t="str">
            <v>Residential</v>
          </cell>
          <cell r="D447" t="str">
            <v>Land Supply 2018</v>
          </cell>
          <cell r="E447">
            <v>0.208287</v>
          </cell>
          <cell r="F447">
            <v>0</v>
          </cell>
          <cell r="G447">
            <v>0</v>
          </cell>
          <cell r="H447">
            <v>0</v>
          </cell>
          <cell r="I447">
            <v>0.208287</v>
          </cell>
          <cell r="J447">
            <v>0</v>
          </cell>
          <cell r="K447">
            <v>0</v>
          </cell>
          <cell r="L447">
            <v>0</v>
          </cell>
          <cell r="M447">
            <v>100</v>
          </cell>
          <cell r="O447">
            <v>1.3412800000000001E-2</v>
          </cell>
          <cell r="Q447">
            <v>0</v>
          </cell>
          <cell r="R447">
            <v>0</v>
          </cell>
          <cell r="S447">
            <v>6.4395761617383709</v>
          </cell>
          <cell r="T447">
            <v>0</v>
          </cell>
          <cell r="U447">
            <v>0</v>
          </cell>
          <cell r="V447">
            <v>0</v>
          </cell>
          <cell r="W447">
            <v>0</v>
          </cell>
          <cell r="X447" t="str">
            <v>Not Modelled</v>
          </cell>
          <cell r="Y447" t="str">
            <v>N/A</v>
          </cell>
          <cell r="AA447">
            <v>0</v>
          </cell>
          <cell r="AB447">
            <v>0</v>
          </cell>
          <cell r="AC447">
            <v>0</v>
          </cell>
          <cell r="AD447">
            <v>0</v>
          </cell>
          <cell r="AE447">
            <v>0</v>
          </cell>
          <cell r="AF447">
            <v>0</v>
          </cell>
          <cell r="AG447">
            <v>0</v>
          </cell>
          <cell r="AH447">
            <v>0</v>
          </cell>
          <cell r="AI447">
            <v>0.20828727999900001</v>
          </cell>
          <cell r="AJ447">
            <v>0</v>
          </cell>
          <cell r="AK447">
            <v>0</v>
          </cell>
          <cell r="AM447">
            <v>0</v>
          </cell>
          <cell r="AN447">
            <v>0</v>
          </cell>
          <cell r="AO447">
            <v>0</v>
          </cell>
          <cell r="AP447">
            <v>0</v>
          </cell>
          <cell r="AQ447">
            <v>0</v>
          </cell>
          <cell r="AR447">
            <v>0</v>
          </cell>
          <cell r="AS447">
            <v>0</v>
          </cell>
          <cell r="AT447">
            <v>0</v>
          </cell>
          <cell r="AU447">
            <v>100.0001344294171</v>
          </cell>
          <cell r="AV447">
            <v>0</v>
          </cell>
          <cell r="AW447">
            <v>0</v>
          </cell>
        </row>
        <row r="448">
          <cell r="A448" t="str">
            <v>118291/P3MPA/2017</v>
          </cell>
          <cell r="B448" t="str">
            <v>382 - 384 Claremont Road</v>
          </cell>
          <cell r="C448" t="str">
            <v>Residential</v>
          </cell>
          <cell r="D448" t="str">
            <v>Land Supply 2018</v>
          </cell>
          <cell r="E448">
            <v>1.4604499999999999E-2</v>
          </cell>
          <cell r="F448">
            <v>0</v>
          </cell>
          <cell r="G448">
            <v>0</v>
          </cell>
          <cell r="H448">
            <v>0</v>
          </cell>
          <cell r="I448">
            <v>1.4604499999999999E-2</v>
          </cell>
          <cell r="J448">
            <v>0</v>
          </cell>
          <cell r="K448">
            <v>0</v>
          </cell>
          <cell r="L448">
            <v>0</v>
          </cell>
          <cell r="M448">
            <v>100</v>
          </cell>
          <cell r="O448">
            <v>0</v>
          </cell>
          <cell r="Q448">
            <v>0</v>
          </cell>
          <cell r="R448">
            <v>0</v>
          </cell>
          <cell r="S448">
            <v>0</v>
          </cell>
          <cell r="T448">
            <v>0</v>
          </cell>
          <cell r="U448">
            <v>0</v>
          </cell>
          <cell r="V448">
            <v>0</v>
          </cell>
          <cell r="W448">
            <v>0</v>
          </cell>
          <cell r="X448" t="str">
            <v>Not Modelled</v>
          </cell>
          <cell r="Y448" t="str">
            <v>N/A</v>
          </cell>
          <cell r="AA448">
            <v>0</v>
          </cell>
          <cell r="AB448">
            <v>0</v>
          </cell>
          <cell r="AC448">
            <v>0</v>
          </cell>
          <cell r="AD448">
            <v>0</v>
          </cell>
          <cell r="AE448">
            <v>0</v>
          </cell>
          <cell r="AF448">
            <v>0</v>
          </cell>
          <cell r="AG448">
            <v>0</v>
          </cell>
          <cell r="AH448">
            <v>0</v>
          </cell>
          <cell r="AI448">
            <v>0</v>
          </cell>
          <cell r="AJ448">
            <v>0</v>
          </cell>
          <cell r="AK448">
            <v>0</v>
          </cell>
          <cell r="AM448">
            <v>0</v>
          </cell>
          <cell r="AN448">
            <v>0</v>
          </cell>
          <cell r="AO448">
            <v>0</v>
          </cell>
          <cell r="AP448">
            <v>0</v>
          </cell>
          <cell r="AQ448">
            <v>0</v>
          </cell>
          <cell r="AR448">
            <v>0</v>
          </cell>
          <cell r="AS448">
            <v>0</v>
          </cell>
          <cell r="AT448">
            <v>0</v>
          </cell>
          <cell r="AU448">
            <v>0</v>
          </cell>
          <cell r="AV448">
            <v>0</v>
          </cell>
          <cell r="AW448">
            <v>0</v>
          </cell>
        </row>
        <row r="449">
          <cell r="A449" t="str">
            <v>118354/FO/2017</v>
          </cell>
          <cell r="B449" t="str">
            <v>Manager's Flat, Rowan Court 9 Green Street</v>
          </cell>
          <cell r="C449" t="str">
            <v>Residential</v>
          </cell>
          <cell r="D449" t="str">
            <v>Land Supply 2018</v>
          </cell>
          <cell r="E449">
            <v>0.33268199999999998</v>
          </cell>
          <cell r="F449">
            <v>0</v>
          </cell>
          <cell r="G449">
            <v>0</v>
          </cell>
          <cell r="H449">
            <v>1.53539999994E-4</v>
          </cell>
          <cell r="I449">
            <v>0.33252846000000597</v>
          </cell>
          <cell r="J449">
            <v>0</v>
          </cell>
          <cell r="K449">
            <v>0</v>
          </cell>
          <cell r="L449">
            <v>4.6152181360578574E-2</v>
          </cell>
          <cell r="M449">
            <v>99.953847818639417</v>
          </cell>
          <cell r="O449">
            <v>5.8000000000000003E-2</v>
          </cell>
          <cell r="Q449">
            <v>2.2800000000000001E-2</v>
          </cell>
          <cell r="R449">
            <v>0</v>
          </cell>
          <cell r="S449">
            <v>17.434066165286975</v>
          </cell>
          <cell r="T449">
            <v>6.8533915270438452</v>
          </cell>
          <cell r="U449">
            <v>0</v>
          </cell>
          <cell r="V449">
            <v>0</v>
          </cell>
          <cell r="W449">
            <v>0</v>
          </cell>
          <cell r="X449" t="str">
            <v>Not Modelled</v>
          </cell>
          <cell r="Y449" t="str">
            <v>N/A</v>
          </cell>
          <cell r="AA449">
            <v>0</v>
          </cell>
          <cell r="AB449">
            <v>0</v>
          </cell>
          <cell r="AC449">
            <v>0</v>
          </cell>
          <cell r="AD449">
            <v>0</v>
          </cell>
          <cell r="AE449">
            <v>0</v>
          </cell>
          <cell r="AF449">
            <v>0</v>
          </cell>
          <cell r="AG449">
            <v>0</v>
          </cell>
          <cell r="AH449">
            <v>0</v>
          </cell>
          <cell r="AI449">
            <v>0</v>
          </cell>
          <cell r="AJ449">
            <v>0</v>
          </cell>
          <cell r="AK449">
            <v>0</v>
          </cell>
          <cell r="AM449">
            <v>0</v>
          </cell>
          <cell r="AN449">
            <v>0</v>
          </cell>
          <cell r="AO449">
            <v>0</v>
          </cell>
          <cell r="AP449">
            <v>0</v>
          </cell>
          <cell r="AQ449">
            <v>0</v>
          </cell>
          <cell r="AR449">
            <v>0</v>
          </cell>
          <cell r="AS449">
            <v>0</v>
          </cell>
          <cell r="AT449">
            <v>0</v>
          </cell>
          <cell r="AU449">
            <v>0</v>
          </cell>
          <cell r="AV449">
            <v>0</v>
          </cell>
          <cell r="AW449">
            <v>0</v>
          </cell>
        </row>
        <row r="450">
          <cell r="A450" t="str">
            <v>118376/FO/2017</v>
          </cell>
          <cell r="B450" t="str">
            <v>Arden Court 1 Oakhouse Drive</v>
          </cell>
          <cell r="C450" t="str">
            <v>Residential</v>
          </cell>
          <cell r="D450" t="str">
            <v>Land Supply 2018</v>
          </cell>
          <cell r="E450">
            <v>0.298153</v>
          </cell>
          <cell r="F450">
            <v>0</v>
          </cell>
          <cell r="G450">
            <v>0</v>
          </cell>
          <cell r="H450">
            <v>0</v>
          </cell>
          <cell r="I450">
            <v>0.298153</v>
          </cell>
          <cell r="J450">
            <v>0</v>
          </cell>
          <cell r="K450">
            <v>0</v>
          </cell>
          <cell r="L450">
            <v>0</v>
          </cell>
          <cell r="M450">
            <v>100</v>
          </cell>
          <cell r="O450">
            <v>0</v>
          </cell>
          <cell r="Q450">
            <v>0</v>
          </cell>
          <cell r="R450">
            <v>0</v>
          </cell>
          <cell r="S450">
            <v>0</v>
          </cell>
          <cell r="T450">
            <v>0</v>
          </cell>
          <cell r="U450">
            <v>0</v>
          </cell>
          <cell r="V450">
            <v>0</v>
          </cell>
          <cell r="W450">
            <v>0</v>
          </cell>
          <cell r="X450" t="str">
            <v>Not Modelled</v>
          </cell>
          <cell r="Y450" t="str">
            <v>N/A</v>
          </cell>
          <cell r="AA450">
            <v>0</v>
          </cell>
          <cell r="AB450">
            <v>0</v>
          </cell>
          <cell r="AC450">
            <v>0</v>
          </cell>
          <cell r="AD450">
            <v>0</v>
          </cell>
          <cell r="AE450">
            <v>0</v>
          </cell>
          <cell r="AF450">
            <v>0</v>
          </cell>
          <cell r="AG450">
            <v>0</v>
          </cell>
          <cell r="AH450">
            <v>0</v>
          </cell>
          <cell r="AI450">
            <v>0</v>
          </cell>
          <cell r="AJ450">
            <v>0</v>
          </cell>
          <cell r="AK450">
            <v>0</v>
          </cell>
          <cell r="AM450">
            <v>0</v>
          </cell>
          <cell r="AN450">
            <v>0</v>
          </cell>
          <cell r="AO450">
            <v>0</v>
          </cell>
          <cell r="AP450">
            <v>0</v>
          </cell>
          <cell r="AQ450">
            <v>0</v>
          </cell>
          <cell r="AR450">
            <v>0</v>
          </cell>
          <cell r="AS450">
            <v>0</v>
          </cell>
          <cell r="AT450">
            <v>0</v>
          </cell>
          <cell r="AU450">
            <v>0</v>
          </cell>
          <cell r="AV450">
            <v>0</v>
          </cell>
          <cell r="AW450">
            <v>0</v>
          </cell>
        </row>
        <row r="451">
          <cell r="A451" t="str">
            <v>118396/FO/2017</v>
          </cell>
          <cell r="B451" t="str">
            <v>75 East Road Longsight</v>
          </cell>
          <cell r="C451" t="str">
            <v>Residential</v>
          </cell>
          <cell r="D451" t="str">
            <v>Land Supply 2018</v>
          </cell>
          <cell r="E451">
            <v>2.0801900000000002E-2</v>
          </cell>
          <cell r="F451">
            <v>0</v>
          </cell>
          <cell r="G451">
            <v>0</v>
          </cell>
          <cell r="H451">
            <v>0</v>
          </cell>
          <cell r="I451">
            <v>2.0801900000000002E-2</v>
          </cell>
          <cell r="J451">
            <v>0</v>
          </cell>
          <cell r="K451">
            <v>0</v>
          </cell>
          <cell r="L451">
            <v>0</v>
          </cell>
          <cell r="M451">
            <v>100</v>
          </cell>
          <cell r="O451">
            <v>0</v>
          </cell>
          <cell r="Q451">
            <v>0</v>
          </cell>
          <cell r="R451">
            <v>0</v>
          </cell>
          <cell r="S451">
            <v>0</v>
          </cell>
          <cell r="T451">
            <v>0</v>
          </cell>
          <cell r="U451">
            <v>0</v>
          </cell>
          <cell r="V451">
            <v>0</v>
          </cell>
          <cell r="W451">
            <v>0</v>
          </cell>
          <cell r="X451" t="str">
            <v>Not Modelled</v>
          </cell>
          <cell r="Y451" t="str">
            <v>N/A</v>
          </cell>
          <cell r="AA451">
            <v>0</v>
          </cell>
          <cell r="AB451">
            <v>0</v>
          </cell>
          <cell r="AC451">
            <v>0</v>
          </cell>
          <cell r="AD451">
            <v>0</v>
          </cell>
          <cell r="AE451">
            <v>0</v>
          </cell>
          <cell r="AF451">
            <v>0</v>
          </cell>
          <cell r="AG451">
            <v>0</v>
          </cell>
          <cell r="AH451">
            <v>0</v>
          </cell>
          <cell r="AI451">
            <v>0</v>
          </cell>
          <cell r="AJ451">
            <v>0</v>
          </cell>
          <cell r="AK451">
            <v>0</v>
          </cell>
          <cell r="AM451">
            <v>0</v>
          </cell>
          <cell r="AN451">
            <v>0</v>
          </cell>
          <cell r="AO451">
            <v>0</v>
          </cell>
          <cell r="AP451">
            <v>0</v>
          </cell>
          <cell r="AQ451">
            <v>0</v>
          </cell>
          <cell r="AR451">
            <v>0</v>
          </cell>
          <cell r="AS451">
            <v>0</v>
          </cell>
          <cell r="AT451">
            <v>0</v>
          </cell>
          <cell r="AU451">
            <v>0</v>
          </cell>
          <cell r="AV451">
            <v>0</v>
          </cell>
          <cell r="AW451">
            <v>0</v>
          </cell>
        </row>
        <row r="452">
          <cell r="A452" t="str">
            <v>118405/FO/2017</v>
          </cell>
          <cell r="B452" t="str">
            <v>Land Adjacent To 76 Manley Road</v>
          </cell>
          <cell r="C452" t="str">
            <v>Residential</v>
          </cell>
          <cell r="D452" t="str">
            <v>Land Supply 2018</v>
          </cell>
          <cell r="E452">
            <v>2.2611800000000001E-2</v>
          </cell>
          <cell r="F452">
            <v>0</v>
          </cell>
          <cell r="G452">
            <v>0</v>
          </cell>
          <cell r="H452">
            <v>0</v>
          </cell>
          <cell r="I452">
            <v>2.2611800000000001E-2</v>
          </cell>
          <cell r="J452">
            <v>0</v>
          </cell>
          <cell r="K452">
            <v>0</v>
          </cell>
          <cell r="L452">
            <v>0</v>
          </cell>
          <cell r="M452">
            <v>100</v>
          </cell>
          <cell r="O452">
            <v>1.4523299999999999E-2</v>
          </cell>
          <cell r="Q452">
            <v>0</v>
          </cell>
          <cell r="R452">
            <v>0</v>
          </cell>
          <cell r="S452">
            <v>64.228853961206084</v>
          </cell>
          <cell r="T452">
            <v>0</v>
          </cell>
          <cell r="U452">
            <v>0</v>
          </cell>
          <cell r="V452">
            <v>2.2611755000000001E-2</v>
          </cell>
          <cell r="W452">
            <v>99.999800988864223</v>
          </cell>
          <cell r="X452" t="str">
            <v>Not Modelled</v>
          </cell>
          <cell r="Y452" t="str">
            <v>N/A</v>
          </cell>
          <cell r="AA452">
            <v>0</v>
          </cell>
          <cell r="AB452">
            <v>0</v>
          </cell>
          <cell r="AC452">
            <v>0</v>
          </cell>
          <cell r="AD452">
            <v>0</v>
          </cell>
          <cell r="AE452">
            <v>0</v>
          </cell>
          <cell r="AF452">
            <v>0</v>
          </cell>
          <cell r="AG452">
            <v>0</v>
          </cell>
          <cell r="AH452">
            <v>0</v>
          </cell>
          <cell r="AI452">
            <v>0</v>
          </cell>
          <cell r="AJ452">
            <v>0</v>
          </cell>
          <cell r="AK452">
            <v>0</v>
          </cell>
          <cell r="AM452">
            <v>0</v>
          </cell>
          <cell r="AN452">
            <v>0</v>
          </cell>
          <cell r="AO452">
            <v>0</v>
          </cell>
          <cell r="AP452">
            <v>0</v>
          </cell>
          <cell r="AQ452">
            <v>0</v>
          </cell>
          <cell r="AR452">
            <v>0</v>
          </cell>
          <cell r="AS452">
            <v>0</v>
          </cell>
          <cell r="AT452">
            <v>0</v>
          </cell>
          <cell r="AU452">
            <v>0</v>
          </cell>
          <cell r="AV452">
            <v>0</v>
          </cell>
          <cell r="AW452">
            <v>0</v>
          </cell>
        </row>
        <row r="453">
          <cell r="A453" t="str">
            <v>118482/FO/2017</v>
          </cell>
          <cell r="B453" t="str">
            <v>Portway Hotel Ruddpark Road</v>
          </cell>
          <cell r="C453" t="str">
            <v>Residential</v>
          </cell>
          <cell r="D453" t="str">
            <v>Land Supply 2018</v>
          </cell>
          <cell r="E453">
            <v>0.223911</v>
          </cell>
          <cell r="F453">
            <v>0</v>
          </cell>
          <cell r="G453">
            <v>0</v>
          </cell>
          <cell r="H453">
            <v>0</v>
          </cell>
          <cell r="I453">
            <v>0.223911</v>
          </cell>
          <cell r="J453">
            <v>0</v>
          </cell>
          <cell r="K453">
            <v>0</v>
          </cell>
          <cell r="L453">
            <v>0</v>
          </cell>
          <cell r="M453">
            <v>100</v>
          </cell>
          <cell r="O453">
            <v>0</v>
          </cell>
          <cell r="Q453">
            <v>0</v>
          </cell>
          <cell r="R453">
            <v>0</v>
          </cell>
          <cell r="S453">
            <v>0</v>
          </cell>
          <cell r="T453">
            <v>0</v>
          </cell>
          <cell r="U453">
            <v>0</v>
          </cell>
          <cell r="V453">
            <v>0</v>
          </cell>
          <cell r="W453">
            <v>0</v>
          </cell>
          <cell r="X453" t="str">
            <v>Not Modelled</v>
          </cell>
          <cell r="Y453" t="str">
            <v>N/A</v>
          </cell>
          <cell r="AA453">
            <v>0</v>
          </cell>
          <cell r="AB453">
            <v>0</v>
          </cell>
          <cell r="AC453">
            <v>0</v>
          </cell>
          <cell r="AD453">
            <v>0</v>
          </cell>
          <cell r="AE453">
            <v>0</v>
          </cell>
          <cell r="AF453">
            <v>0</v>
          </cell>
          <cell r="AG453">
            <v>0</v>
          </cell>
          <cell r="AH453">
            <v>0</v>
          </cell>
          <cell r="AI453">
            <v>0</v>
          </cell>
          <cell r="AJ453">
            <v>0</v>
          </cell>
          <cell r="AK453">
            <v>0</v>
          </cell>
          <cell r="AM453">
            <v>0</v>
          </cell>
          <cell r="AN453">
            <v>0</v>
          </cell>
          <cell r="AO453">
            <v>0</v>
          </cell>
          <cell r="AP453">
            <v>0</v>
          </cell>
          <cell r="AQ453">
            <v>0</v>
          </cell>
          <cell r="AR453">
            <v>0</v>
          </cell>
          <cell r="AS453">
            <v>0</v>
          </cell>
          <cell r="AT453">
            <v>0</v>
          </cell>
          <cell r="AU453">
            <v>0</v>
          </cell>
          <cell r="AV453">
            <v>0</v>
          </cell>
          <cell r="AW453">
            <v>0</v>
          </cell>
        </row>
        <row r="454">
          <cell r="A454" t="str">
            <v>118568/FO/2017</v>
          </cell>
          <cell r="B454" t="str">
            <v>Great Northern Complex</v>
          </cell>
          <cell r="C454" t="str">
            <v>Residential</v>
          </cell>
          <cell r="D454" t="str">
            <v>Land Supply 2018</v>
          </cell>
          <cell r="E454">
            <v>1.70635</v>
          </cell>
          <cell r="F454">
            <v>0</v>
          </cell>
          <cell r="G454">
            <v>0</v>
          </cell>
          <cell r="H454">
            <v>0</v>
          </cell>
          <cell r="I454">
            <v>1.70635</v>
          </cell>
          <cell r="J454">
            <v>0</v>
          </cell>
          <cell r="K454">
            <v>0</v>
          </cell>
          <cell r="L454">
            <v>0</v>
          </cell>
          <cell r="M454">
            <v>100</v>
          </cell>
          <cell r="O454">
            <v>0.10950046799880001</v>
          </cell>
          <cell r="Q454">
            <v>5.7646067998800003E-2</v>
          </cell>
          <cell r="R454">
            <v>1.07681906408E-2</v>
          </cell>
          <cell r="S454">
            <v>6.417233744472119</v>
          </cell>
          <cell r="T454">
            <v>3.3783261346617048</v>
          </cell>
          <cell r="U454">
            <v>0.63106576263955227</v>
          </cell>
          <cell r="V454">
            <v>0</v>
          </cell>
          <cell r="W454">
            <v>0</v>
          </cell>
          <cell r="X454" t="str">
            <v>Not Modelled</v>
          </cell>
          <cell r="Y454" t="str">
            <v>N/A</v>
          </cell>
          <cell r="AA454">
            <v>0</v>
          </cell>
          <cell r="AB454">
            <v>0</v>
          </cell>
          <cell r="AC454">
            <v>0</v>
          </cell>
          <cell r="AD454">
            <v>0</v>
          </cell>
          <cell r="AE454">
            <v>0</v>
          </cell>
          <cell r="AF454">
            <v>0</v>
          </cell>
          <cell r="AG454">
            <v>0</v>
          </cell>
          <cell r="AH454">
            <v>0</v>
          </cell>
          <cell r="AI454">
            <v>2.0654656633999999E-2</v>
          </cell>
          <cell r="AJ454">
            <v>0</v>
          </cell>
          <cell r="AK454">
            <v>0</v>
          </cell>
          <cell r="AM454">
            <v>0</v>
          </cell>
          <cell r="AN454">
            <v>0</v>
          </cell>
          <cell r="AO454">
            <v>0</v>
          </cell>
          <cell r="AP454">
            <v>0</v>
          </cell>
          <cell r="AQ454">
            <v>0</v>
          </cell>
          <cell r="AR454">
            <v>0</v>
          </cell>
          <cell r="AS454">
            <v>0</v>
          </cell>
          <cell r="AT454">
            <v>0</v>
          </cell>
          <cell r="AU454">
            <v>1.2104583839188912</v>
          </cell>
          <cell r="AV454">
            <v>0</v>
          </cell>
          <cell r="AW454">
            <v>0</v>
          </cell>
        </row>
        <row r="455">
          <cell r="A455" t="str">
            <v>118614/FO/2017</v>
          </cell>
          <cell r="B455" t="str">
            <v>21 St John Street</v>
          </cell>
          <cell r="C455" t="str">
            <v>Residential</v>
          </cell>
          <cell r="D455" t="str">
            <v>Land Supply 2018</v>
          </cell>
          <cell r="E455">
            <v>2.62277E-2</v>
          </cell>
          <cell r="F455">
            <v>0</v>
          </cell>
          <cell r="G455">
            <v>0</v>
          </cell>
          <cell r="H455">
            <v>0</v>
          </cell>
          <cell r="I455">
            <v>2.62277E-2</v>
          </cell>
          <cell r="J455">
            <v>0</v>
          </cell>
          <cell r="K455">
            <v>0</v>
          </cell>
          <cell r="L455">
            <v>0</v>
          </cell>
          <cell r="M455">
            <v>100</v>
          </cell>
          <cell r="O455">
            <v>0</v>
          </cell>
          <cell r="Q455">
            <v>0</v>
          </cell>
          <cell r="R455">
            <v>0</v>
          </cell>
          <cell r="S455">
            <v>0</v>
          </cell>
          <cell r="T455">
            <v>0</v>
          </cell>
          <cell r="U455">
            <v>0</v>
          </cell>
          <cell r="V455">
            <v>0</v>
          </cell>
          <cell r="W455">
            <v>0</v>
          </cell>
          <cell r="X455" t="str">
            <v>Not Modelled</v>
          </cell>
          <cell r="Y455" t="str">
            <v>N/A</v>
          </cell>
          <cell r="AA455">
            <v>0</v>
          </cell>
          <cell r="AB455">
            <v>0</v>
          </cell>
          <cell r="AC455">
            <v>0</v>
          </cell>
          <cell r="AD455">
            <v>0</v>
          </cell>
          <cell r="AE455">
            <v>0</v>
          </cell>
          <cell r="AF455">
            <v>0</v>
          </cell>
          <cell r="AG455">
            <v>0</v>
          </cell>
          <cell r="AH455">
            <v>0</v>
          </cell>
          <cell r="AI455">
            <v>0</v>
          </cell>
          <cell r="AJ455">
            <v>0</v>
          </cell>
          <cell r="AK455">
            <v>0</v>
          </cell>
          <cell r="AM455">
            <v>0</v>
          </cell>
          <cell r="AN455">
            <v>0</v>
          </cell>
          <cell r="AO455">
            <v>0</v>
          </cell>
          <cell r="AP455">
            <v>0</v>
          </cell>
          <cell r="AQ455">
            <v>0</v>
          </cell>
          <cell r="AR455">
            <v>0</v>
          </cell>
          <cell r="AS455">
            <v>0</v>
          </cell>
          <cell r="AT455">
            <v>0</v>
          </cell>
          <cell r="AU455">
            <v>0</v>
          </cell>
          <cell r="AV455">
            <v>0</v>
          </cell>
          <cell r="AW455">
            <v>0</v>
          </cell>
        </row>
        <row r="456">
          <cell r="A456" t="str">
            <v>118631/FO/2017</v>
          </cell>
          <cell r="B456" t="str">
            <v>Heineken Brewery Denmark Road Manchester M15 6LD</v>
          </cell>
          <cell r="C456" t="str">
            <v>Industry and warehousing</v>
          </cell>
          <cell r="D456" t="str">
            <v>Land Supply 2018</v>
          </cell>
          <cell r="E456">
            <v>8.5917300000000005E-3</v>
          </cell>
          <cell r="F456">
            <v>0</v>
          </cell>
          <cell r="G456">
            <v>0</v>
          </cell>
          <cell r="H456">
            <v>8.5917299990100008E-3</v>
          </cell>
          <cell r="I456">
            <v>9.899997488460599E-13</v>
          </cell>
          <cell r="J456">
            <v>0</v>
          </cell>
          <cell r="K456">
            <v>0</v>
          </cell>
          <cell r="L456">
            <v>99.999999988477299</v>
          </cell>
          <cell r="M456">
            <v>1.1522705541794957E-8</v>
          </cell>
          <cell r="O456">
            <v>0</v>
          </cell>
          <cell r="Q456">
            <v>0</v>
          </cell>
          <cell r="R456">
            <v>0</v>
          </cell>
          <cell r="S456">
            <v>0</v>
          </cell>
          <cell r="T456">
            <v>0</v>
          </cell>
          <cell r="U456">
            <v>0</v>
          </cell>
          <cell r="V456">
            <v>8.5917299990100008E-3</v>
          </cell>
          <cell r="W456">
            <v>99.999999988477299</v>
          </cell>
          <cell r="X456">
            <v>1.7442696650999999E-3</v>
          </cell>
          <cell r="Y456">
            <v>20.301728116456172</v>
          </cell>
          <cell r="AA456">
            <v>0</v>
          </cell>
          <cell r="AB456">
            <v>0</v>
          </cell>
          <cell r="AC456">
            <v>0</v>
          </cell>
          <cell r="AD456">
            <v>0</v>
          </cell>
          <cell r="AE456">
            <v>0</v>
          </cell>
          <cell r="AF456">
            <v>0</v>
          </cell>
          <cell r="AG456">
            <v>0</v>
          </cell>
          <cell r="AH456">
            <v>0</v>
          </cell>
          <cell r="AI456">
            <v>0</v>
          </cell>
          <cell r="AJ456">
            <v>0</v>
          </cell>
          <cell r="AK456">
            <v>0</v>
          </cell>
          <cell r="AM456">
            <v>0</v>
          </cell>
          <cell r="AN456">
            <v>0</v>
          </cell>
          <cell r="AO456">
            <v>0</v>
          </cell>
          <cell r="AP456">
            <v>0</v>
          </cell>
          <cell r="AQ456">
            <v>0</v>
          </cell>
          <cell r="AR456">
            <v>0</v>
          </cell>
          <cell r="AS456">
            <v>0</v>
          </cell>
          <cell r="AT456">
            <v>0</v>
          </cell>
          <cell r="AU456">
            <v>0</v>
          </cell>
          <cell r="AV456">
            <v>0</v>
          </cell>
          <cell r="AW456">
            <v>0</v>
          </cell>
        </row>
        <row r="457">
          <cell r="A457" t="str">
            <v>118681/FO/2017</v>
          </cell>
          <cell r="B457" t="str">
            <v>1A Southwood Drive</v>
          </cell>
          <cell r="C457" t="str">
            <v>Residential</v>
          </cell>
          <cell r="D457" t="str">
            <v>Land Supply 2018</v>
          </cell>
          <cell r="E457">
            <v>2.7975699999999999E-2</v>
          </cell>
          <cell r="F457">
            <v>0</v>
          </cell>
          <cell r="G457">
            <v>0</v>
          </cell>
          <cell r="H457">
            <v>0</v>
          </cell>
          <cell r="I457">
            <v>2.7975699999999999E-2</v>
          </cell>
          <cell r="J457">
            <v>0</v>
          </cell>
          <cell r="K457">
            <v>0</v>
          </cell>
          <cell r="L457">
            <v>0</v>
          </cell>
          <cell r="M457">
            <v>100</v>
          </cell>
          <cell r="O457">
            <v>0</v>
          </cell>
          <cell r="Q457">
            <v>0</v>
          </cell>
          <cell r="R457">
            <v>0</v>
          </cell>
          <cell r="S457">
            <v>0</v>
          </cell>
          <cell r="T457">
            <v>0</v>
          </cell>
          <cell r="U457">
            <v>0</v>
          </cell>
          <cell r="V457">
            <v>0</v>
          </cell>
          <cell r="W457">
            <v>0</v>
          </cell>
          <cell r="X457" t="str">
            <v>Not Modelled</v>
          </cell>
          <cell r="Y457" t="str">
            <v>N/A</v>
          </cell>
          <cell r="AA457">
            <v>0</v>
          </cell>
          <cell r="AB457">
            <v>0</v>
          </cell>
          <cell r="AC457">
            <v>0</v>
          </cell>
          <cell r="AD457">
            <v>0</v>
          </cell>
          <cell r="AE457">
            <v>0</v>
          </cell>
          <cell r="AF457">
            <v>0</v>
          </cell>
          <cell r="AG457">
            <v>0</v>
          </cell>
          <cell r="AH457">
            <v>0</v>
          </cell>
          <cell r="AI457">
            <v>2.7975690001199999E-2</v>
          </cell>
          <cell r="AJ457">
            <v>0</v>
          </cell>
          <cell r="AK457">
            <v>0</v>
          </cell>
          <cell r="AM457">
            <v>0</v>
          </cell>
          <cell r="AN457">
            <v>0</v>
          </cell>
          <cell r="AO457">
            <v>0</v>
          </cell>
          <cell r="AP457">
            <v>0</v>
          </cell>
          <cell r="AQ457">
            <v>0</v>
          </cell>
          <cell r="AR457">
            <v>0</v>
          </cell>
          <cell r="AS457">
            <v>0</v>
          </cell>
          <cell r="AT457">
            <v>0</v>
          </cell>
          <cell r="AU457">
            <v>99.999964258981905</v>
          </cell>
          <cell r="AV457">
            <v>0</v>
          </cell>
          <cell r="AW457">
            <v>0</v>
          </cell>
        </row>
        <row r="458">
          <cell r="A458" t="str">
            <v>118683/FO/2017</v>
          </cell>
          <cell r="B458" t="str">
            <v>Land At River Street (STUDENT)</v>
          </cell>
          <cell r="C458" t="str">
            <v>Residential</v>
          </cell>
          <cell r="D458" t="str">
            <v>Land Supply 2018</v>
          </cell>
          <cell r="E458">
            <v>0.38297399999999998</v>
          </cell>
          <cell r="F458">
            <v>0</v>
          </cell>
          <cell r="G458">
            <v>0</v>
          </cell>
          <cell r="H458">
            <v>0</v>
          </cell>
          <cell r="I458">
            <v>0.38297399999999998</v>
          </cell>
          <cell r="J458">
            <v>0</v>
          </cell>
          <cell r="K458">
            <v>0</v>
          </cell>
          <cell r="L458">
            <v>0</v>
          </cell>
          <cell r="M458">
            <v>100</v>
          </cell>
          <cell r="O458">
            <v>0</v>
          </cell>
          <cell r="Q458">
            <v>0</v>
          </cell>
          <cell r="R458">
            <v>0</v>
          </cell>
          <cell r="S458">
            <v>0</v>
          </cell>
          <cell r="T458">
            <v>0</v>
          </cell>
          <cell r="U458">
            <v>0</v>
          </cell>
          <cell r="V458">
            <v>0</v>
          </cell>
          <cell r="W458">
            <v>0</v>
          </cell>
          <cell r="X458" t="str">
            <v>Not Modelled</v>
          </cell>
          <cell r="Y458" t="str">
            <v>N/A</v>
          </cell>
          <cell r="AA458">
            <v>0</v>
          </cell>
          <cell r="AB458">
            <v>0</v>
          </cell>
          <cell r="AC458">
            <v>0</v>
          </cell>
          <cell r="AD458">
            <v>0</v>
          </cell>
          <cell r="AE458">
            <v>0</v>
          </cell>
          <cell r="AF458">
            <v>0</v>
          </cell>
          <cell r="AG458">
            <v>0</v>
          </cell>
          <cell r="AH458">
            <v>0</v>
          </cell>
          <cell r="AI458">
            <v>0.38297391000100001</v>
          </cell>
          <cell r="AJ458">
            <v>0</v>
          </cell>
          <cell r="AK458">
            <v>0</v>
          </cell>
          <cell r="AM458">
            <v>0</v>
          </cell>
          <cell r="AN458">
            <v>0</v>
          </cell>
          <cell r="AO458">
            <v>0</v>
          </cell>
          <cell r="AP458">
            <v>0</v>
          </cell>
          <cell r="AQ458">
            <v>0</v>
          </cell>
          <cell r="AR458">
            <v>0</v>
          </cell>
          <cell r="AS458">
            <v>0</v>
          </cell>
          <cell r="AT458">
            <v>0</v>
          </cell>
          <cell r="AU458">
            <v>99.999976499971282</v>
          </cell>
          <cell r="AV458">
            <v>0</v>
          </cell>
          <cell r="AW458">
            <v>0</v>
          </cell>
        </row>
        <row r="459">
          <cell r="A459" t="str">
            <v>118695/FO/2017</v>
          </cell>
          <cell r="B459" t="str">
            <v>Greater Manchester Police Lawton Street Manchester M11 2NS</v>
          </cell>
          <cell r="C459" t="str">
            <v>Offices</v>
          </cell>
          <cell r="D459" t="str">
            <v>Land Supply 2018</v>
          </cell>
          <cell r="E459">
            <v>0.94414200000000004</v>
          </cell>
          <cell r="F459">
            <v>0</v>
          </cell>
          <cell r="G459">
            <v>0</v>
          </cell>
          <cell r="H459">
            <v>0</v>
          </cell>
          <cell r="I459">
            <v>0.94414200000000004</v>
          </cell>
          <cell r="J459">
            <v>0</v>
          </cell>
          <cell r="K459">
            <v>0</v>
          </cell>
          <cell r="L459">
            <v>0</v>
          </cell>
          <cell r="M459">
            <v>100</v>
          </cell>
          <cell r="O459">
            <v>4.6874249908469999E-3</v>
          </cell>
          <cell r="Q459">
            <v>4.6874249908469999E-3</v>
          </cell>
          <cell r="R459">
            <v>4.68550519984E-3</v>
          </cell>
          <cell r="S459">
            <v>0.49647457594800359</v>
          </cell>
          <cell r="T459">
            <v>0.49647457594800359</v>
          </cell>
          <cell r="U459">
            <v>0.49627123884330959</v>
          </cell>
          <cell r="V459">
            <v>4.7898232094299997E-2</v>
          </cell>
          <cell r="W459">
            <v>5.073202134244637</v>
          </cell>
          <cell r="X459">
            <v>0</v>
          </cell>
          <cell r="Y459">
            <v>0</v>
          </cell>
          <cell r="AA459">
            <v>0</v>
          </cell>
          <cell r="AB459">
            <v>0</v>
          </cell>
          <cell r="AC459">
            <v>0</v>
          </cell>
          <cell r="AD459">
            <v>0</v>
          </cell>
          <cell r="AE459">
            <v>0</v>
          </cell>
          <cell r="AF459">
            <v>0</v>
          </cell>
          <cell r="AG459">
            <v>0</v>
          </cell>
          <cell r="AH459">
            <v>0</v>
          </cell>
          <cell r="AI459">
            <v>0</v>
          </cell>
          <cell r="AJ459">
            <v>0</v>
          </cell>
          <cell r="AK459">
            <v>0</v>
          </cell>
          <cell r="AM459">
            <v>0</v>
          </cell>
          <cell r="AN459">
            <v>0</v>
          </cell>
          <cell r="AO459">
            <v>0</v>
          </cell>
          <cell r="AP459">
            <v>0</v>
          </cell>
          <cell r="AQ459">
            <v>0</v>
          </cell>
          <cell r="AR459">
            <v>0</v>
          </cell>
          <cell r="AS459">
            <v>0</v>
          </cell>
          <cell r="AT459">
            <v>0</v>
          </cell>
          <cell r="AU459">
            <v>0</v>
          </cell>
          <cell r="AV459">
            <v>0</v>
          </cell>
          <cell r="AW459">
            <v>0</v>
          </cell>
        </row>
        <row r="460">
          <cell r="A460" t="str">
            <v>118695/FO/2017</v>
          </cell>
          <cell r="B460" t="str">
            <v>Greater Manchester Police Lawton Street Manchester M11 2NS</v>
          </cell>
          <cell r="C460" t="str">
            <v>Industry and warehousing</v>
          </cell>
          <cell r="D460" t="str">
            <v>Land Supply 2018</v>
          </cell>
          <cell r="E460">
            <v>0.94414200000000004</v>
          </cell>
          <cell r="F460">
            <v>0</v>
          </cell>
          <cell r="G460">
            <v>0</v>
          </cell>
          <cell r="H460">
            <v>0</v>
          </cell>
          <cell r="I460">
            <v>0.94414200000000004</v>
          </cell>
          <cell r="J460">
            <v>0</v>
          </cell>
          <cell r="K460">
            <v>0</v>
          </cell>
          <cell r="L460">
            <v>0</v>
          </cell>
          <cell r="M460">
            <v>100</v>
          </cell>
          <cell r="O460">
            <v>4.6874249908469999E-3</v>
          </cell>
          <cell r="Q460">
            <v>4.6874249908469999E-3</v>
          </cell>
          <cell r="R460">
            <v>4.68550519984E-3</v>
          </cell>
          <cell r="S460">
            <v>0.49647457594800359</v>
          </cell>
          <cell r="T460">
            <v>0.49647457594800359</v>
          </cell>
          <cell r="U460">
            <v>0.49627123884330959</v>
          </cell>
          <cell r="V460">
            <v>4.7898232094299997E-2</v>
          </cell>
          <cell r="W460">
            <v>5.073202134244637</v>
          </cell>
          <cell r="X460">
            <v>0</v>
          </cell>
          <cell r="Y460">
            <v>0</v>
          </cell>
          <cell r="AA460">
            <v>0</v>
          </cell>
          <cell r="AB460">
            <v>0</v>
          </cell>
          <cell r="AC460">
            <v>0</v>
          </cell>
          <cell r="AD460">
            <v>0</v>
          </cell>
          <cell r="AE460">
            <v>0</v>
          </cell>
          <cell r="AF460">
            <v>0</v>
          </cell>
          <cell r="AG460">
            <v>0</v>
          </cell>
          <cell r="AH460">
            <v>0</v>
          </cell>
          <cell r="AI460">
            <v>0</v>
          </cell>
          <cell r="AJ460">
            <v>0</v>
          </cell>
          <cell r="AK460">
            <v>0</v>
          </cell>
          <cell r="AM460">
            <v>0</v>
          </cell>
          <cell r="AN460">
            <v>0</v>
          </cell>
          <cell r="AO460">
            <v>0</v>
          </cell>
          <cell r="AP460">
            <v>0</v>
          </cell>
          <cell r="AQ460">
            <v>0</v>
          </cell>
          <cell r="AR460">
            <v>0</v>
          </cell>
          <cell r="AS460">
            <v>0</v>
          </cell>
          <cell r="AT460">
            <v>0</v>
          </cell>
          <cell r="AU460">
            <v>0</v>
          </cell>
          <cell r="AV460">
            <v>0</v>
          </cell>
          <cell r="AW460">
            <v>0</v>
          </cell>
        </row>
        <row r="461">
          <cell r="A461" t="str">
            <v>118752/FO/2018</v>
          </cell>
          <cell r="B461" t="str">
            <v>58 Victoria Avenue East</v>
          </cell>
          <cell r="C461" t="str">
            <v>Residential</v>
          </cell>
          <cell r="D461" t="str">
            <v>Land Supply 2018</v>
          </cell>
          <cell r="E461">
            <v>0.106651</v>
          </cell>
          <cell r="F461">
            <v>0</v>
          </cell>
          <cell r="G461">
            <v>0</v>
          </cell>
          <cell r="H461">
            <v>0</v>
          </cell>
          <cell r="I461">
            <v>0.106651</v>
          </cell>
          <cell r="J461">
            <v>0</v>
          </cell>
          <cell r="K461">
            <v>0</v>
          </cell>
          <cell r="L461">
            <v>0</v>
          </cell>
          <cell r="M461">
            <v>100</v>
          </cell>
          <cell r="O461">
            <v>0</v>
          </cell>
          <cell r="Q461">
            <v>0</v>
          </cell>
          <cell r="R461">
            <v>0</v>
          </cell>
          <cell r="S461">
            <v>0</v>
          </cell>
          <cell r="T461">
            <v>0</v>
          </cell>
          <cell r="U461">
            <v>0</v>
          </cell>
          <cell r="V461">
            <v>0</v>
          </cell>
          <cell r="W461">
            <v>0</v>
          </cell>
          <cell r="X461" t="str">
            <v>Not Modelled</v>
          </cell>
          <cell r="Y461" t="str">
            <v>N/A</v>
          </cell>
          <cell r="AA461">
            <v>0</v>
          </cell>
          <cell r="AB461">
            <v>0</v>
          </cell>
          <cell r="AC461">
            <v>0</v>
          </cell>
          <cell r="AD461">
            <v>0</v>
          </cell>
          <cell r="AE461">
            <v>0</v>
          </cell>
          <cell r="AF461">
            <v>0</v>
          </cell>
          <cell r="AG461">
            <v>0</v>
          </cell>
          <cell r="AH461">
            <v>0</v>
          </cell>
          <cell r="AI461">
            <v>0.106651474999</v>
          </cell>
          <cell r="AJ461">
            <v>0</v>
          </cell>
          <cell r="AK461">
            <v>0</v>
          </cell>
          <cell r="AM461">
            <v>0</v>
          </cell>
          <cell r="AN461">
            <v>0</v>
          </cell>
          <cell r="AO461">
            <v>0</v>
          </cell>
          <cell r="AP461">
            <v>0</v>
          </cell>
          <cell r="AQ461">
            <v>0</v>
          </cell>
          <cell r="AR461">
            <v>0</v>
          </cell>
          <cell r="AS461">
            <v>0</v>
          </cell>
          <cell r="AT461">
            <v>0</v>
          </cell>
          <cell r="AU461">
            <v>100.00044537697725</v>
          </cell>
          <cell r="AV461">
            <v>0</v>
          </cell>
          <cell r="AW461">
            <v>0</v>
          </cell>
        </row>
        <row r="462">
          <cell r="A462" t="str">
            <v>118836/FO/2018 / 105839</v>
          </cell>
          <cell r="B462" t="str">
            <v>Land Adjacent To 1 Meadow Croft_x000D_Off Sharrington Drive_x000D_Brooklands_x000D_Manchester_x000D_M23 9PE</v>
          </cell>
          <cell r="C462" t="str">
            <v>Residential</v>
          </cell>
          <cell r="D462" t="str">
            <v>Land Supply 2018</v>
          </cell>
          <cell r="E462">
            <v>5.3485100000000001E-2</v>
          </cell>
          <cell r="F462">
            <v>0</v>
          </cell>
          <cell r="G462">
            <v>0</v>
          </cell>
          <cell r="H462">
            <v>0</v>
          </cell>
          <cell r="I462">
            <v>5.3485100000000001E-2</v>
          </cell>
          <cell r="J462">
            <v>0</v>
          </cell>
          <cell r="K462">
            <v>0</v>
          </cell>
          <cell r="L462">
            <v>0</v>
          </cell>
          <cell r="M462">
            <v>100</v>
          </cell>
          <cell r="O462">
            <v>0</v>
          </cell>
          <cell r="Q462">
            <v>0</v>
          </cell>
          <cell r="R462">
            <v>0</v>
          </cell>
          <cell r="S462">
            <v>0</v>
          </cell>
          <cell r="T462">
            <v>0</v>
          </cell>
          <cell r="U462">
            <v>0</v>
          </cell>
          <cell r="V462">
            <v>0</v>
          </cell>
          <cell r="W462">
            <v>0</v>
          </cell>
          <cell r="X462" t="str">
            <v>Not Modelled</v>
          </cell>
          <cell r="Y462" t="str">
            <v>N/A</v>
          </cell>
          <cell r="AA462">
            <v>0</v>
          </cell>
          <cell r="AB462">
            <v>0</v>
          </cell>
          <cell r="AC462">
            <v>0</v>
          </cell>
          <cell r="AD462">
            <v>0</v>
          </cell>
          <cell r="AE462">
            <v>0</v>
          </cell>
          <cell r="AF462">
            <v>0</v>
          </cell>
          <cell r="AG462">
            <v>0</v>
          </cell>
          <cell r="AH462">
            <v>0</v>
          </cell>
          <cell r="AI462">
            <v>0</v>
          </cell>
          <cell r="AJ462">
            <v>0</v>
          </cell>
          <cell r="AK462">
            <v>0</v>
          </cell>
          <cell r="AM462">
            <v>0</v>
          </cell>
          <cell r="AN462">
            <v>0</v>
          </cell>
          <cell r="AO462">
            <v>0</v>
          </cell>
          <cell r="AP462">
            <v>0</v>
          </cell>
          <cell r="AQ462">
            <v>0</v>
          </cell>
          <cell r="AR462">
            <v>0</v>
          </cell>
          <cell r="AS462">
            <v>0</v>
          </cell>
          <cell r="AT462">
            <v>0</v>
          </cell>
          <cell r="AU462">
            <v>0</v>
          </cell>
          <cell r="AV462">
            <v>0</v>
          </cell>
          <cell r="AW462">
            <v>0</v>
          </cell>
        </row>
        <row r="463">
          <cell r="A463" t="str">
            <v>118866/P3OPA/2018</v>
          </cell>
          <cell r="B463" t="str">
            <v>Part of 1st floor, 1-5 Swan Street</v>
          </cell>
          <cell r="C463" t="str">
            <v>Residential</v>
          </cell>
          <cell r="D463" t="str">
            <v>Land Supply 2018</v>
          </cell>
          <cell r="E463">
            <v>1.9185799999999999E-2</v>
          </cell>
          <cell r="F463">
            <v>0</v>
          </cell>
          <cell r="G463">
            <v>0</v>
          </cell>
          <cell r="H463">
            <v>0</v>
          </cell>
          <cell r="I463">
            <v>1.9185799999999999E-2</v>
          </cell>
          <cell r="J463">
            <v>0</v>
          </cell>
          <cell r="K463">
            <v>0</v>
          </cell>
          <cell r="L463">
            <v>0</v>
          </cell>
          <cell r="M463">
            <v>100</v>
          </cell>
          <cell r="O463">
            <v>0</v>
          </cell>
          <cell r="Q463">
            <v>0</v>
          </cell>
          <cell r="R463">
            <v>0</v>
          </cell>
          <cell r="S463">
            <v>0</v>
          </cell>
          <cell r="T463">
            <v>0</v>
          </cell>
          <cell r="U463">
            <v>0</v>
          </cell>
          <cell r="V463">
            <v>0</v>
          </cell>
          <cell r="W463">
            <v>0</v>
          </cell>
          <cell r="X463" t="str">
            <v>Not Modelled</v>
          </cell>
          <cell r="Y463" t="str">
            <v>N/A</v>
          </cell>
          <cell r="AA463">
            <v>0</v>
          </cell>
          <cell r="AB463">
            <v>0</v>
          </cell>
          <cell r="AC463">
            <v>0</v>
          </cell>
          <cell r="AD463">
            <v>0</v>
          </cell>
          <cell r="AE463">
            <v>0</v>
          </cell>
          <cell r="AF463">
            <v>0</v>
          </cell>
          <cell r="AG463">
            <v>0</v>
          </cell>
          <cell r="AH463">
            <v>0</v>
          </cell>
          <cell r="AI463">
            <v>0</v>
          </cell>
          <cell r="AJ463">
            <v>0</v>
          </cell>
          <cell r="AK463">
            <v>0</v>
          </cell>
          <cell r="AM463">
            <v>0</v>
          </cell>
          <cell r="AN463">
            <v>0</v>
          </cell>
          <cell r="AO463">
            <v>0</v>
          </cell>
          <cell r="AP463">
            <v>0</v>
          </cell>
          <cell r="AQ463">
            <v>0</v>
          </cell>
          <cell r="AR463">
            <v>0</v>
          </cell>
          <cell r="AS463">
            <v>0</v>
          </cell>
          <cell r="AT463">
            <v>0</v>
          </cell>
          <cell r="AU463">
            <v>0</v>
          </cell>
          <cell r="AV463">
            <v>0</v>
          </cell>
          <cell r="AW463">
            <v>0</v>
          </cell>
        </row>
        <row r="464">
          <cell r="A464" t="str">
            <v>119143/NMC/2018 / 113713</v>
          </cell>
          <cell r="B464" t="str">
            <v>Red Lion Street / 2 Union Street</v>
          </cell>
          <cell r="C464" t="str">
            <v>Residential</v>
          </cell>
          <cell r="D464" t="str">
            <v>Land Supply 2018</v>
          </cell>
          <cell r="E464">
            <v>5.79946E-2</v>
          </cell>
          <cell r="F464">
            <v>0</v>
          </cell>
          <cell r="G464">
            <v>0</v>
          </cell>
          <cell r="H464">
            <v>0</v>
          </cell>
          <cell r="I464">
            <v>5.79946E-2</v>
          </cell>
          <cell r="J464">
            <v>0</v>
          </cell>
          <cell r="K464">
            <v>0</v>
          </cell>
          <cell r="L464">
            <v>0</v>
          </cell>
          <cell r="M464">
            <v>100</v>
          </cell>
          <cell r="O464">
            <v>0</v>
          </cell>
          <cell r="Q464">
            <v>0</v>
          </cell>
          <cell r="R464">
            <v>0</v>
          </cell>
          <cell r="S464">
            <v>0</v>
          </cell>
          <cell r="T464">
            <v>0</v>
          </cell>
          <cell r="U464">
            <v>0</v>
          </cell>
          <cell r="V464">
            <v>0</v>
          </cell>
          <cell r="W464">
            <v>0</v>
          </cell>
          <cell r="X464" t="str">
            <v>Not Modelled</v>
          </cell>
          <cell r="Y464" t="str">
            <v>N/A</v>
          </cell>
          <cell r="AA464">
            <v>0</v>
          </cell>
          <cell r="AB464">
            <v>0</v>
          </cell>
          <cell r="AC464">
            <v>0</v>
          </cell>
          <cell r="AD464">
            <v>0</v>
          </cell>
          <cell r="AE464">
            <v>0</v>
          </cell>
          <cell r="AF464">
            <v>0</v>
          </cell>
          <cell r="AG464">
            <v>0</v>
          </cell>
          <cell r="AH464">
            <v>0</v>
          </cell>
          <cell r="AI464">
            <v>0</v>
          </cell>
          <cell r="AJ464">
            <v>0</v>
          </cell>
          <cell r="AK464">
            <v>0</v>
          </cell>
          <cell r="AM464">
            <v>0</v>
          </cell>
          <cell r="AN464">
            <v>0</v>
          </cell>
          <cell r="AO464">
            <v>0</v>
          </cell>
          <cell r="AP464">
            <v>0</v>
          </cell>
          <cell r="AQ464">
            <v>0</v>
          </cell>
          <cell r="AR464">
            <v>0</v>
          </cell>
          <cell r="AS464">
            <v>0</v>
          </cell>
          <cell r="AT464">
            <v>0</v>
          </cell>
          <cell r="AU464">
            <v>0</v>
          </cell>
          <cell r="AV464">
            <v>0</v>
          </cell>
          <cell r="AW464">
            <v>0</v>
          </cell>
        </row>
        <row r="465">
          <cell r="A465" t="str">
            <v>Airport City N</v>
          </cell>
          <cell r="B465" t="str">
            <v>Airport City North, Land off Ringway Road West and North of M56 spur</v>
          </cell>
          <cell r="C465" t="str">
            <v>Offices</v>
          </cell>
          <cell r="D465" t="str">
            <v>Land Supply 2018</v>
          </cell>
          <cell r="E465">
            <v>25.652899999999999</v>
          </cell>
          <cell r="F465">
            <v>0</v>
          </cell>
          <cell r="G465">
            <v>0</v>
          </cell>
          <cell r="H465">
            <v>0</v>
          </cell>
          <cell r="I465">
            <v>25.652899999999999</v>
          </cell>
          <cell r="J465">
            <v>0</v>
          </cell>
          <cell r="K465">
            <v>0</v>
          </cell>
          <cell r="L465">
            <v>0</v>
          </cell>
          <cell r="M465">
            <v>100</v>
          </cell>
          <cell r="O465">
            <v>2.0008030057379997</v>
          </cell>
          <cell r="Q465">
            <v>0.65766300573799996</v>
          </cell>
          <cell r="R465">
            <v>0.65766300573799996</v>
          </cell>
          <cell r="S465">
            <v>7.7995197647751313</v>
          </cell>
          <cell r="T465">
            <v>2.5636984736150685</v>
          </cell>
          <cell r="U465">
            <v>2.5636984736150685</v>
          </cell>
          <cell r="V465">
            <v>0</v>
          </cell>
          <cell r="W465">
            <v>0</v>
          </cell>
          <cell r="X465" t="str">
            <v>Not Modelled</v>
          </cell>
          <cell r="Y465" t="str">
            <v>N/A</v>
          </cell>
          <cell r="AA465">
            <v>0</v>
          </cell>
          <cell r="AB465">
            <v>0</v>
          </cell>
          <cell r="AC465">
            <v>0</v>
          </cell>
          <cell r="AD465">
            <v>0</v>
          </cell>
          <cell r="AE465">
            <v>2.0797669080499999</v>
          </cell>
          <cell r="AF465">
            <v>2.0797669080499999</v>
          </cell>
          <cell r="AG465">
            <v>0</v>
          </cell>
          <cell r="AH465">
            <v>0</v>
          </cell>
          <cell r="AI465">
            <v>0</v>
          </cell>
          <cell r="AJ465">
            <v>0</v>
          </cell>
          <cell r="AK465">
            <v>0</v>
          </cell>
          <cell r="AM465">
            <v>0</v>
          </cell>
          <cell r="AN465">
            <v>0</v>
          </cell>
          <cell r="AO465">
            <v>0</v>
          </cell>
          <cell r="AP465">
            <v>0</v>
          </cell>
          <cell r="AQ465">
            <v>8.1073364338924652</v>
          </cell>
          <cell r="AR465">
            <v>8.1073364338924652</v>
          </cell>
          <cell r="AS465">
            <v>0</v>
          </cell>
          <cell r="AT465">
            <v>0</v>
          </cell>
          <cell r="AU465">
            <v>0</v>
          </cell>
          <cell r="AV465">
            <v>0</v>
          </cell>
          <cell r="AW465">
            <v>0</v>
          </cell>
        </row>
        <row r="466">
          <cell r="A466" t="str">
            <v>Airport City North</v>
          </cell>
          <cell r="B466" t="str">
            <v>Land Off Ringway Road West And North Of M56 Spur Woodhouse Park Wythenshawe</v>
          </cell>
          <cell r="C466" t="str">
            <v>Industry and warehousing</v>
          </cell>
          <cell r="D466" t="str">
            <v>Land Supply 2018</v>
          </cell>
          <cell r="E466">
            <v>25.652699999999999</v>
          </cell>
          <cell r="F466">
            <v>0</v>
          </cell>
          <cell r="G466">
            <v>0</v>
          </cell>
          <cell r="H466">
            <v>0</v>
          </cell>
          <cell r="I466">
            <v>25.652699999999999</v>
          </cell>
          <cell r="J466">
            <v>0</v>
          </cell>
          <cell r="K466">
            <v>0</v>
          </cell>
          <cell r="L466">
            <v>0</v>
          </cell>
          <cell r="M466">
            <v>100</v>
          </cell>
          <cell r="O466">
            <v>2.0007977156969998</v>
          </cell>
          <cell r="Q466">
            <v>0.65765771569700004</v>
          </cell>
          <cell r="R466">
            <v>0.65765771569700004</v>
          </cell>
          <cell r="S466">
            <v>7.7995599515723493</v>
          </cell>
          <cell r="T466">
            <v>2.5636978395919341</v>
          </cell>
          <cell r="U466">
            <v>2.5636978395919341</v>
          </cell>
          <cell r="V466">
            <v>0</v>
          </cell>
          <cell r="W466">
            <v>0</v>
          </cell>
          <cell r="X466" t="str">
            <v>Not Modelled</v>
          </cell>
          <cell r="Y466" t="str">
            <v>N/A</v>
          </cell>
          <cell r="AA466">
            <v>0</v>
          </cell>
          <cell r="AB466">
            <v>0</v>
          </cell>
          <cell r="AC466">
            <v>0</v>
          </cell>
          <cell r="AD466">
            <v>0</v>
          </cell>
          <cell r="AE466">
            <v>2.0797427119099998</v>
          </cell>
          <cell r="AF466">
            <v>2.0797427119099998</v>
          </cell>
          <cell r="AG466">
            <v>0</v>
          </cell>
          <cell r="AH466">
            <v>0</v>
          </cell>
          <cell r="AI466">
            <v>0</v>
          </cell>
          <cell r="AJ466">
            <v>0</v>
          </cell>
          <cell r="AK466">
            <v>0</v>
          </cell>
          <cell r="AM466">
            <v>0</v>
          </cell>
          <cell r="AN466">
            <v>0</v>
          </cell>
          <cell r="AO466">
            <v>0</v>
          </cell>
          <cell r="AP466">
            <v>0</v>
          </cell>
          <cell r="AQ466">
            <v>8.1073053203366499</v>
          </cell>
          <cell r="AR466">
            <v>8.1073053203366499</v>
          </cell>
          <cell r="AS466">
            <v>0</v>
          </cell>
          <cell r="AT466">
            <v>0</v>
          </cell>
          <cell r="AU466">
            <v>0</v>
          </cell>
          <cell r="AV466">
            <v>0</v>
          </cell>
          <cell r="AW466">
            <v>0</v>
          </cell>
        </row>
        <row r="467">
          <cell r="A467" t="str">
            <v>Anco_Cap_005</v>
          </cell>
          <cell r="B467" t="str">
            <v>Woodward Place</v>
          </cell>
          <cell r="C467" t="str">
            <v>Residential</v>
          </cell>
          <cell r="D467" t="str">
            <v>Land Supply 2018</v>
          </cell>
          <cell r="E467">
            <v>0.37917600000000001</v>
          </cell>
          <cell r="F467">
            <v>0</v>
          </cell>
          <cell r="G467">
            <v>0</v>
          </cell>
          <cell r="H467">
            <v>0</v>
          </cell>
          <cell r="I467">
            <v>0.37917600000000001</v>
          </cell>
          <cell r="J467">
            <v>0</v>
          </cell>
          <cell r="K467">
            <v>0</v>
          </cell>
          <cell r="L467">
            <v>0</v>
          </cell>
          <cell r="M467">
            <v>100</v>
          </cell>
          <cell r="O467">
            <v>4.1298100013600003E-4</v>
          </cell>
          <cell r="Q467">
            <v>4.1298100013600003E-4</v>
          </cell>
          <cell r="R467">
            <v>0</v>
          </cell>
          <cell r="S467">
            <v>0.10891538497584236</v>
          </cell>
          <cell r="T467">
            <v>0.10891538497584236</v>
          </cell>
          <cell r="U467">
            <v>0</v>
          </cell>
          <cell r="V467">
            <v>0</v>
          </cell>
          <cell r="W467">
            <v>0</v>
          </cell>
          <cell r="X467" t="str">
            <v>Not Modelled</v>
          </cell>
          <cell r="Y467" t="str">
            <v>N/A</v>
          </cell>
          <cell r="AA467">
            <v>0</v>
          </cell>
          <cell r="AB467">
            <v>0</v>
          </cell>
          <cell r="AC467">
            <v>0</v>
          </cell>
          <cell r="AD467">
            <v>0</v>
          </cell>
          <cell r="AE467">
            <v>0</v>
          </cell>
          <cell r="AF467">
            <v>0</v>
          </cell>
          <cell r="AG467">
            <v>0</v>
          </cell>
          <cell r="AH467">
            <v>0</v>
          </cell>
          <cell r="AI467">
            <v>0.379175685002</v>
          </cell>
          <cell r="AJ467">
            <v>0</v>
          </cell>
          <cell r="AK467">
            <v>0</v>
          </cell>
          <cell r="AM467">
            <v>0</v>
          </cell>
          <cell r="AN467">
            <v>0</v>
          </cell>
          <cell r="AO467">
            <v>0</v>
          </cell>
          <cell r="AP467">
            <v>0</v>
          </cell>
          <cell r="AQ467">
            <v>0</v>
          </cell>
          <cell r="AR467">
            <v>0</v>
          </cell>
          <cell r="AS467">
            <v>0</v>
          </cell>
          <cell r="AT467">
            <v>0</v>
          </cell>
          <cell r="AU467">
            <v>99.999916925649302</v>
          </cell>
          <cell r="AV467">
            <v>0</v>
          </cell>
          <cell r="AW467">
            <v>0</v>
          </cell>
        </row>
        <row r="468">
          <cell r="A468" t="str">
            <v>Anco_Cap_015</v>
          </cell>
          <cell r="B468" t="str">
            <v>Tartan Street/Bank Street</v>
          </cell>
          <cell r="C468" t="str">
            <v>Residential</v>
          </cell>
          <cell r="D468" t="str">
            <v>Land Supply 2018</v>
          </cell>
          <cell r="E468">
            <v>1.51684</v>
          </cell>
          <cell r="F468">
            <v>0</v>
          </cell>
          <cell r="G468">
            <v>0</v>
          </cell>
          <cell r="H468">
            <v>0</v>
          </cell>
          <cell r="I468">
            <v>1.51684</v>
          </cell>
          <cell r="J468">
            <v>0</v>
          </cell>
          <cell r="K468">
            <v>0</v>
          </cell>
          <cell r="L468">
            <v>0</v>
          </cell>
          <cell r="M468">
            <v>100</v>
          </cell>
          <cell r="O468">
            <v>3.3197299999900003E-2</v>
          </cell>
          <cell r="Q468">
            <v>3.3197299999900003E-2</v>
          </cell>
          <cell r="R468">
            <v>2.12E-2</v>
          </cell>
          <cell r="S468">
            <v>2.1885828432728567</v>
          </cell>
          <cell r="T468">
            <v>2.1885828432728567</v>
          </cell>
          <cell r="U468">
            <v>1.397642467234514</v>
          </cell>
          <cell r="V468">
            <v>0</v>
          </cell>
          <cell r="W468">
            <v>0</v>
          </cell>
          <cell r="X468" t="str">
            <v>Not Modelled</v>
          </cell>
          <cell r="Y468" t="str">
            <v>N/A</v>
          </cell>
          <cell r="AA468">
            <v>0</v>
          </cell>
          <cell r="AB468">
            <v>0</v>
          </cell>
          <cell r="AC468">
            <v>0</v>
          </cell>
          <cell r="AD468">
            <v>0</v>
          </cell>
          <cell r="AE468">
            <v>0</v>
          </cell>
          <cell r="AF468">
            <v>0</v>
          </cell>
          <cell r="AG468">
            <v>0</v>
          </cell>
          <cell r="AH468">
            <v>0</v>
          </cell>
          <cell r="AI468">
            <v>1.5168440000000001</v>
          </cell>
          <cell r="AJ468">
            <v>0</v>
          </cell>
          <cell r="AK468">
            <v>0</v>
          </cell>
          <cell r="AM468">
            <v>0</v>
          </cell>
          <cell r="AN468">
            <v>0</v>
          </cell>
          <cell r="AO468">
            <v>0</v>
          </cell>
          <cell r="AP468">
            <v>0</v>
          </cell>
          <cell r="AQ468">
            <v>0</v>
          </cell>
          <cell r="AR468">
            <v>0</v>
          </cell>
          <cell r="AS468">
            <v>0</v>
          </cell>
          <cell r="AT468">
            <v>0</v>
          </cell>
          <cell r="AU468">
            <v>100.00026370612589</v>
          </cell>
          <cell r="AV468">
            <v>0</v>
          </cell>
          <cell r="AW468">
            <v>0</v>
          </cell>
        </row>
        <row r="469">
          <cell r="A469" t="str">
            <v>Anco_Cap_028</v>
          </cell>
          <cell r="B469" t="str">
            <v>Iron Street</v>
          </cell>
          <cell r="C469" t="str">
            <v>Residential</v>
          </cell>
          <cell r="D469" t="str">
            <v>Land Supply 2018</v>
          </cell>
          <cell r="E469">
            <v>6.3195699999999997</v>
          </cell>
          <cell r="F469">
            <v>1.21419696707E-4</v>
          </cell>
          <cell r="G469">
            <v>0</v>
          </cell>
          <cell r="H469">
            <v>0</v>
          </cell>
          <cell r="I469">
            <v>6.3194485803032929</v>
          </cell>
          <cell r="J469">
            <v>1.9213284560025447E-3</v>
          </cell>
          <cell r="K469">
            <v>0</v>
          </cell>
          <cell r="L469">
            <v>0</v>
          </cell>
          <cell r="M469">
            <v>99.998078671543993</v>
          </cell>
          <cell r="O469">
            <v>0.1551355141761</v>
          </cell>
          <cell r="Q469">
            <v>1.25355141761E-2</v>
          </cell>
          <cell r="R469">
            <v>0</v>
          </cell>
          <cell r="S469">
            <v>2.454842879754477</v>
          </cell>
          <cell r="T469">
            <v>0.19836023932166275</v>
          </cell>
          <cell r="U469">
            <v>0</v>
          </cell>
          <cell r="V469">
            <v>0</v>
          </cell>
          <cell r="W469">
            <v>0</v>
          </cell>
          <cell r="X469" t="str">
            <v>Not Modelled</v>
          </cell>
          <cell r="Y469" t="str">
            <v>N/A</v>
          </cell>
          <cell r="AA469">
            <v>0</v>
          </cell>
          <cell r="AB469">
            <v>0</v>
          </cell>
          <cell r="AC469">
            <v>0</v>
          </cell>
          <cell r="AD469">
            <v>0</v>
          </cell>
          <cell r="AE469">
            <v>0</v>
          </cell>
          <cell r="AF469">
            <v>0</v>
          </cell>
          <cell r="AG469">
            <v>0</v>
          </cell>
          <cell r="AH469">
            <v>0</v>
          </cell>
          <cell r="AI469">
            <v>6.31957397498</v>
          </cell>
          <cell r="AJ469">
            <v>0</v>
          </cell>
          <cell r="AK469">
            <v>0</v>
          </cell>
          <cell r="AM469">
            <v>0</v>
          </cell>
          <cell r="AN469">
            <v>0</v>
          </cell>
          <cell r="AO469">
            <v>0</v>
          </cell>
          <cell r="AP469">
            <v>0</v>
          </cell>
          <cell r="AQ469">
            <v>0</v>
          </cell>
          <cell r="AR469">
            <v>0</v>
          </cell>
          <cell r="AS469">
            <v>0</v>
          </cell>
          <cell r="AT469">
            <v>0</v>
          </cell>
          <cell r="AU469">
            <v>100.00006289953272</v>
          </cell>
          <cell r="AV469">
            <v>0</v>
          </cell>
          <cell r="AW469">
            <v>0</v>
          </cell>
        </row>
        <row r="470">
          <cell r="A470" t="str">
            <v>Anco_Cap_051</v>
          </cell>
          <cell r="B470" t="str">
            <v>Poland Street/Naval Street/George Leigh Street</v>
          </cell>
          <cell r="C470" t="str">
            <v>Residential</v>
          </cell>
          <cell r="D470" t="str">
            <v>Land Supply 2018</v>
          </cell>
          <cell r="E470">
            <v>0.38957000000000003</v>
          </cell>
          <cell r="F470">
            <v>0</v>
          </cell>
          <cell r="G470">
            <v>0</v>
          </cell>
          <cell r="H470">
            <v>0</v>
          </cell>
          <cell r="I470">
            <v>0.38957000000000003</v>
          </cell>
          <cell r="J470">
            <v>0</v>
          </cell>
          <cell r="K470">
            <v>0</v>
          </cell>
          <cell r="L470">
            <v>0</v>
          </cell>
          <cell r="M470">
            <v>100</v>
          </cell>
          <cell r="O470">
            <v>2.4410299999999999E-4</v>
          </cell>
          <cell r="Q470">
            <v>0</v>
          </cell>
          <cell r="R470">
            <v>0</v>
          </cell>
          <cell r="S470">
            <v>6.2659599045101003E-2</v>
          </cell>
          <cell r="T470">
            <v>0</v>
          </cell>
          <cell r="U470">
            <v>0</v>
          </cell>
          <cell r="V470">
            <v>0</v>
          </cell>
          <cell r="W470">
            <v>0</v>
          </cell>
          <cell r="X470" t="str">
            <v>Not Modelled</v>
          </cell>
          <cell r="Y470" t="str">
            <v>N/A</v>
          </cell>
          <cell r="AA470">
            <v>0</v>
          </cell>
          <cell r="AB470">
            <v>0</v>
          </cell>
          <cell r="AC470">
            <v>0</v>
          </cell>
          <cell r="AD470">
            <v>0</v>
          </cell>
          <cell r="AE470">
            <v>0</v>
          </cell>
          <cell r="AF470">
            <v>0</v>
          </cell>
          <cell r="AG470">
            <v>0</v>
          </cell>
          <cell r="AH470">
            <v>0</v>
          </cell>
          <cell r="AI470">
            <v>0.38956962500499998</v>
          </cell>
          <cell r="AJ470">
            <v>0</v>
          </cell>
          <cell r="AK470">
            <v>0</v>
          </cell>
          <cell r="AM470">
            <v>0</v>
          </cell>
          <cell r="AN470">
            <v>0</v>
          </cell>
          <cell r="AO470">
            <v>0</v>
          </cell>
          <cell r="AP470">
            <v>0</v>
          </cell>
          <cell r="AQ470">
            <v>0</v>
          </cell>
          <cell r="AR470">
            <v>0</v>
          </cell>
          <cell r="AS470">
            <v>0</v>
          </cell>
          <cell r="AT470">
            <v>0</v>
          </cell>
          <cell r="AU470">
            <v>99.999903741304493</v>
          </cell>
          <cell r="AV470">
            <v>0</v>
          </cell>
          <cell r="AW470">
            <v>0</v>
          </cell>
        </row>
        <row r="471">
          <cell r="A471" t="str">
            <v>Anco_Cap_055</v>
          </cell>
          <cell r="B471" t="str">
            <v>Seymour Road South</v>
          </cell>
          <cell r="C471" t="str">
            <v>Residential</v>
          </cell>
          <cell r="D471" t="str">
            <v>Land Supply 2018</v>
          </cell>
          <cell r="E471">
            <v>0.17882600000000001</v>
          </cell>
          <cell r="F471">
            <v>0</v>
          </cell>
          <cell r="G471">
            <v>0</v>
          </cell>
          <cell r="H471">
            <v>0</v>
          </cell>
          <cell r="I471">
            <v>0.17882600000000001</v>
          </cell>
          <cell r="J471">
            <v>0</v>
          </cell>
          <cell r="K471">
            <v>0</v>
          </cell>
          <cell r="L471">
            <v>0</v>
          </cell>
          <cell r="M471">
            <v>100</v>
          </cell>
          <cell r="O471">
            <v>0</v>
          </cell>
          <cell r="Q471">
            <v>0</v>
          </cell>
          <cell r="R471">
            <v>0</v>
          </cell>
          <cell r="S471">
            <v>0</v>
          </cell>
          <cell r="T471">
            <v>0</v>
          </cell>
          <cell r="U471">
            <v>0</v>
          </cell>
          <cell r="V471">
            <v>0</v>
          </cell>
          <cell r="W471">
            <v>0</v>
          </cell>
          <cell r="X471" t="str">
            <v>Not Modelled</v>
          </cell>
          <cell r="Y471" t="str">
            <v>N/A</v>
          </cell>
          <cell r="AA471">
            <v>0</v>
          </cell>
          <cell r="AB471">
            <v>0</v>
          </cell>
          <cell r="AC471">
            <v>0</v>
          </cell>
          <cell r="AD471">
            <v>0</v>
          </cell>
          <cell r="AE471">
            <v>0</v>
          </cell>
          <cell r="AF471">
            <v>0</v>
          </cell>
          <cell r="AG471">
            <v>0</v>
          </cell>
          <cell r="AH471">
            <v>0</v>
          </cell>
          <cell r="AI471">
            <v>0.17882561500300001</v>
          </cell>
          <cell r="AJ471">
            <v>0</v>
          </cell>
          <cell r="AK471">
            <v>0</v>
          </cell>
          <cell r="AM471">
            <v>0</v>
          </cell>
          <cell r="AN471">
            <v>0</v>
          </cell>
          <cell r="AO471">
            <v>0</v>
          </cell>
          <cell r="AP471">
            <v>0</v>
          </cell>
          <cell r="AQ471">
            <v>0</v>
          </cell>
          <cell r="AR471">
            <v>0</v>
          </cell>
          <cell r="AS471">
            <v>0</v>
          </cell>
          <cell r="AT471">
            <v>0</v>
          </cell>
          <cell r="AU471">
            <v>99.999784708599421</v>
          </cell>
          <cell r="AV471">
            <v>0</v>
          </cell>
          <cell r="AW471">
            <v>0</v>
          </cell>
        </row>
        <row r="472">
          <cell r="A472" t="str">
            <v>Anco_Cap_070</v>
          </cell>
          <cell r="B472" t="str">
            <v>Jersey Street/Poland Street</v>
          </cell>
          <cell r="C472" t="str">
            <v>Residential</v>
          </cell>
          <cell r="D472" t="str">
            <v>Land Supply 2018</v>
          </cell>
          <cell r="E472">
            <v>0.28904099999999999</v>
          </cell>
          <cell r="F472">
            <v>0</v>
          </cell>
          <cell r="G472">
            <v>0</v>
          </cell>
          <cell r="H472">
            <v>0</v>
          </cell>
          <cell r="I472">
            <v>0.28904099999999999</v>
          </cell>
          <cell r="J472">
            <v>0</v>
          </cell>
          <cell r="K472">
            <v>0</v>
          </cell>
          <cell r="L472">
            <v>0</v>
          </cell>
          <cell r="M472">
            <v>100</v>
          </cell>
          <cell r="O472">
            <v>0</v>
          </cell>
          <cell r="Q472">
            <v>0</v>
          </cell>
          <cell r="R472">
            <v>0</v>
          </cell>
          <cell r="S472">
            <v>0</v>
          </cell>
          <cell r="T472">
            <v>0</v>
          </cell>
          <cell r="U472">
            <v>0</v>
          </cell>
          <cell r="V472">
            <v>0</v>
          </cell>
          <cell r="W472">
            <v>0</v>
          </cell>
          <cell r="X472" t="str">
            <v>Not Modelled</v>
          </cell>
          <cell r="Y472" t="str">
            <v>N/A</v>
          </cell>
          <cell r="AA472">
            <v>0</v>
          </cell>
          <cell r="AB472">
            <v>0</v>
          </cell>
          <cell r="AC472">
            <v>0</v>
          </cell>
          <cell r="AD472">
            <v>0</v>
          </cell>
          <cell r="AE472">
            <v>0</v>
          </cell>
          <cell r="AF472">
            <v>0</v>
          </cell>
          <cell r="AG472">
            <v>0</v>
          </cell>
          <cell r="AH472">
            <v>0</v>
          </cell>
          <cell r="AI472">
            <v>0.28904117499600002</v>
          </cell>
          <cell r="AJ472">
            <v>0</v>
          </cell>
          <cell r="AK472">
            <v>0</v>
          </cell>
          <cell r="AM472">
            <v>0</v>
          </cell>
          <cell r="AN472">
            <v>0</v>
          </cell>
          <cell r="AO472">
            <v>0</v>
          </cell>
          <cell r="AP472">
            <v>0</v>
          </cell>
          <cell r="AQ472">
            <v>0</v>
          </cell>
          <cell r="AR472">
            <v>0</v>
          </cell>
          <cell r="AS472">
            <v>0</v>
          </cell>
          <cell r="AT472">
            <v>0</v>
          </cell>
          <cell r="AU472">
            <v>100.00006054365991</v>
          </cell>
          <cell r="AV472">
            <v>0</v>
          </cell>
          <cell r="AW472">
            <v>0</v>
          </cell>
        </row>
        <row r="473">
          <cell r="A473" t="str">
            <v>Anco_Cap_079</v>
          </cell>
          <cell r="B473" t="str">
            <v>Remaining New Cross Zone A</v>
          </cell>
          <cell r="C473" t="str">
            <v>Residential</v>
          </cell>
          <cell r="D473" t="str">
            <v>Land Supply 2018</v>
          </cell>
          <cell r="E473">
            <v>4.1528600000000004</v>
          </cell>
          <cell r="F473">
            <v>0</v>
          </cell>
          <cell r="G473">
            <v>0</v>
          </cell>
          <cell r="H473">
            <v>0</v>
          </cell>
          <cell r="I473">
            <v>4.1528600000000004</v>
          </cell>
          <cell r="J473">
            <v>0</v>
          </cell>
          <cell r="K473">
            <v>0</v>
          </cell>
          <cell r="L473">
            <v>0</v>
          </cell>
          <cell r="M473">
            <v>100</v>
          </cell>
          <cell r="O473">
            <v>0.10161722813145001</v>
          </cell>
          <cell r="Q473">
            <v>8.7797281314500007E-3</v>
          </cell>
          <cell r="R473">
            <v>1.6797299999700001E-3</v>
          </cell>
          <cell r="S473">
            <v>2.4469215945505023</v>
          </cell>
          <cell r="T473">
            <v>0.2114140166403394</v>
          </cell>
          <cell r="U473">
            <v>4.044754699098934E-2</v>
          </cell>
          <cell r="V473">
            <v>0</v>
          </cell>
          <cell r="W473">
            <v>0</v>
          </cell>
          <cell r="X473" t="str">
            <v>Not Modelled</v>
          </cell>
          <cell r="Y473" t="str">
            <v>N/A</v>
          </cell>
          <cell r="AA473">
            <v>0</v>
          </cell>
          <cell r="AB473">
            <v>0</v>
          </cell>
          <cell r="AC473">
            <v>0</v>
          </cell>
          <cell r="AD473">
            <v>0</v>
          </cell>
          <cell r="AE473">
            <v>0</v>
          </cell>
          <cell r="AF473">
            <v>0</v>
          </cell>
          <cell r="AG473">
            <v>0</v>
          </cell>
          <cell r="AH473">
            <v>0</v>
          </cell>
          <cell r="AI473">
            <v>1.5882914393300001</v>
          </cell>
          <cell r="AJ473">
            <v>0</v>
          </cell>
          <cell r="AK473">
            <v>0</v>
          </cell>
          <cell r="AM473">
            <v>0</v>
          </cell>
          <cell r="AN473">
            <v>0</v>
          </cell>
          <cell r="AO473">
            <v>0</v>
          </cell>
          <cell r="AP473">
            <v>0</v>
          </cell>
          <cell r="AQ473">
            <v>0</v>
          </cell>
          <cell r="AR473">
            <v>0</v>
          </cell>
          <cell r="AS473">
            <v>0</v>
          </cell>
          <cell r="AT473">
            <v>0</v>
          </cell>
          <cell r="AU473">
            <v>38.245725580202553</v>
          </cell>
          <cell r="AV473">
            <v>0</v>
          </cell>
          <cell r="AW473">
            <v>0</v>
          </cell>
        </row>
        <row r="474">
          <cell r="A474" t="str">
            <v>Anco_Cap_1000</v>
          </cell>
          <cell r="B474" t="str">
            <v>Thompson Street</v>
          </cell>
          <cell r="C474" t="str">
            <v>Residential</v>
          </cell>
          <cell r="D474" t="str">
            <v>Land Supply 2018</v>
          </cell>
          <cell r="E474">
            <v>0.20335400000000001</v>
          </cell>
          <cell r="F474">
            <v>0</v>
          </cell>
          <cell r="G474">
            <v>0</v>
          </cell>
          <cell r="H474">
            <v>0</v>
          </cell>
          <cell r="I474">
            <v>0.20335400000000001</v>
          </cell>
          <cell r="J474">
            <v>0</v>
          </cell>
          <cell r="K474">
            <v>0</v>
          </cell>
          <cell r="L474">
            <v>0</v>
          </cell>
          <cell r="M474">
            <v>100</v>
          </cell>
          <cell r="O474">
            <v>0</v>
          </cell>
          <cell r="Q474">
            <v>0</v>
          </cell>
          <cell r="R474">
            <v>0</v>
          </cell>
          <cell r="S474">
            <v>0</v>
          </cell>
          <cell r="T474">
            <v>0</v>
          </cell>
          <cell r="U474">
            <v>0</v>
          </cell>
          <cell r="V474">
            <v>0</v>
          </cell>
          <cell r="W474">
            <v>0</v>
          </cell>
          <cell r="X474" t="str">
            <v>Not Modelled</v>
          </cell>
          <cell r="Y474" t="str">
            <v>N/A</v>
          </cell>
          <cell r="AA474">
            <v>0</v>
          </cell>
          <cell r="AB474">
            <v>0</v>
          </cell>
          <cell r="AC474">
            <v>0</v>
          </cell>
          <cell r="AD474">
            <v>0</v>
          </cell>
          <cell r="AE474">
            <v>0</v>
          </cell>
          <cell r="AF474">
            <v>0</v>
          </cell>
          <cell r="AG474">
            <v>0</v>
          </cell>
          <cell r="AH474">
            <v>0</v>
          </cell>
          <cell r="AI474">
            <v>0.134086160457</v>
          </cell>
          <cell r="AJ474">
            <v>0</v>
          </cell>
          <cell r="AK474">
            <v>0</v>
          </cell>
          <cell r="AM474">
            <v>0</v>
          </cell>
          <cell r="AN474">
            <v>0</v>
          </cell>
          <cell r="AO474">
            <v>0</v>
          </cell>
          <cell r="AP474">
            <v>0</v>
          </cell>
          <cell r="AQ474">
            <v>0</v>
          </cell>
          <cell r="AR474">
            <v>0</v>
          </cell>
          <cell r="AS474">
            <v>0</v>
          </cell>
          <cell r="AT474">
            <v>0</v>
          </cell>
          <cell r="AU474">
            <v>65.937311514403447</v>
          </cell>
          <cell r="AV474">
            <v>0</v>
          </cell>
          <cell r="AW474">
            <v>0</v>
          </cell>
        </row>
        <row r="475">
          <cell r="A475" t="str">
            <v>Anco_Cap_1001</v>
          </cell>
          <cell r="B475" t="str">
            <v>New Islington 3</v>
          </cell>
          <cell r="C475" t="str">
            <v>Residential</v>
          </cell>
          <cell r="D475" t="str">
            <v>Land Supply 2018</v>
          </cell>
          <cell r="E475">
            <v>0.25040600000000002</v>
          </cell>
          <cell r="F475">
            <v>0</v>
          </cell>
          <cell r="G475">
            <v>0</v>
          </cell>
          <cell r="H475">
            <v>0</v>
          </cell>
          <cell r="I475">
            <v>0.25040600000000002</v>
          </cell>
          <cell r="J475">
            <v>0</v>
          </cell>
          <cell r="K475">
            <v>0</v>
          </cell>
          <cell r="L475">
            <v>0</v>
          </cell>
          <cell r="M475">
            <v>100</v>
          </cell>
          <cell r="O475">
            <v>0</v>
          </cell>
          <cell r="Q475">
            <v>0</v>
          </cell>
          <cell r="R475">
            <v>0</v>
          </cell>
          <cell r="S475">
            <v>0</v>
          </cell>
          <cell r="T475">
            <v>0</v>
          </cell>
          <cell r="U475">
            <v>0</v>
          </cell>
          <cell r="V475">
            <v>0</v>
          </cell>
          <cell r="W475">
            <v>0</v>
          </cell>
          <cell r="X475" t="str">
            <v>Not Modelled</v>
          </cell>
          <cell r="Y475" t="str">
            <v>N/A</v>
          </cell>
          <cell r="AA475">
            <v>0</v>
          </cell>
          <cell r="AB475">
            <v>0</v>
          </cell>
          <cell r="AC475">
            <v>0</v>
          </cell>
          <cell r="AD475">
            <v>0</v>
          </cell>
          <cell r="AE475">
            <v>0</v>
          </cell>
          <cell r="AF475">
            <v>0</v>
          </cell>
          <cell r="AG475">
            <v>0</v>
          </cell>
          <cell r="AH475">
            <v>0</v>
          </cell>
          <cell r="AI475">
            <v>0.25040633499199999</v>
          </cell>
          <cell r="AJ475">
            <v>0</v>
          </cell>
          <cell r="AK475">
            <v>0</v>
          </cell>
          <cell r="AM475">
            <v>0</v>
          </cell>
          <cell r="AN475">
            <v>0</v>
          </cell>
          <cell r="AO475">
            <v>0</v>
          </cell>
          <cell r="AP475">
            <v>0</v>
          </cell>
          <cell r="AQ475">
            <v>0</v>
          </cell>
          <cell r="AR475">
            <v>0</v>
          </cell>
          <cell r="AS475">
            <v>0</v>
          </cell>
          <cell r="AT475">
            <v>0</v>
          </cell>
          <cell r="AU475">
            <v>100.00013377954203</v>
          </cell>
          <cell r="AV475">
            <v>0</v>
          </cell>
          <cell r="AW475">
            <v>0</v>
          </cell>
        </row>
        <row r="476">
          <cell r="A476" t="str">
            <v>Anco_Cap_1002</v>
          </cell>
          <cell r="B476" t="str">
            <v>Outram House, Great Ancoats Street</v>
          </cell>
          <cell r="C476" t="str">
            <v>Residential</v>
          </cell>
          <cell r="D476" t="str">
            <v>Land Supply 2018</v>
          </cell>
          <cell r="E476">
            <v>8.9239799999999994E-2</v>
          </cell>
          <cell r="F476">
            <v>0</v>
          </cell>
          <cell r="G476">
            <v>0</v>
          </cell>
          <cell r="H476">
            <v>0</v>
          </cell>
          <cell r="I476">
            <v>8.9239799999999994E-2</v>
          </cell>
          <cell r="J476">
            <v>0</v>
          </cell>
          <cell r="K476">
            <v>0</v>
          </cell>
          <cell r="L476">
            <v>0</v>
          </cell>
          <cell r="M476">
            <v>100</v>
          </cell>
          <cell r="O476">
            <v>0</v>
          </cell>
          <cell r="Q476">
            <v>0</v>
          </cell>
          <cell r="R476">
            <v>0</v>
          </cell>
          <cell r="S476">
            <v>0</v>
          </cell>
          <cell r="T476">
            <v>0</v>
          </cell>
          <cell r="U476">
            <v>0</v>
          </cell>
          <cell r="V476">
            <v>0</v>
          </cell>
          <cell r="W476">
            <v>0</v>
          </cell>
          <cell r="X476" t="str">
            <v>Not Modelled</v>
          </cell>
          <cell r="Y476" t="str">
            <v>N/A</v>
          </cell>
          <cell r="AA476">
            <v>0</v>
          </cell>
          <cell r="AB476">
            <v>0</v>
          </cell>
          <cell r="AC476">
            <v>0</v>
          </cell>
          <cell r="AD476">
            <v>0</v>
          </cell>
          <cell r="AE476">
            <v>0</v>
          </cell>
          <cell r="AF476">
            <v>0</v>
          </cell>
          <cell r="AG476">
            <v>0</v>
          </cell>
          <cell r="AH476">
            <v>0</v>
          </cell>
          <cell r="AI476">
            <v>8.9239764999999999E-2</v>
          </cell>
          <cell r="AJ476">
            <v>0</v>
          </cell>
          <cell r="AK476">
            <v>0</v>
          </cell>
          <cell r="AM476">
            <v>0</v>
          </cell>
          <cell r="AN476">
            <v>0</v>
          </cell>
          <cell r="AO476">
            <v>0</v>
          </cell>
          <cell r="AP476">
            <v>0</v>
          </cell>
          <cell r="AQ476">
            <v>0</v>
          </cell>
          <cell r="AR476">
            <v>0</v>
          </cell>
          <cell r="AS476">
            <v>0</v>
          </cell>
          <cell r="AT476">
            <v>0</v>
          </cell>
          <cell r="AU476">
            <v>99.999960779831426</v>
          </cell>
          <cell r="AV476">
            <v>0</v>
          </cell>
          <cell r="AW476">
            <v>0</v>
          </cell>
        </row>
        <row r="477">
          <cell r="A477" t="str">
            <v>Anco_Cap_1003</v>
          </cell>
          <cell r="B477" t="str">
            <v>HS2 Development Area, excluding UC 115545</v>
          </cell>
          <cell r="C477" t="str">
            <v>Residential</v>
          </cell>
          <cell r="D477" t="str">
            <v>Land Supply 2018</v>
          </cell>
          <cell r="E477">
            <v>2.4036200000000001</v>
          </cell>
          <cell r="F477">
            <v>0</v>
          </cell>
          <cell r="G477">
            <v>0</v>
          </cell>
          <cell r="H477">
            <v>0</v>
          </cell>
          <cell r="I477">
            <v>2.4036200000000001</v>
          </cell>
          <cell r="J477">
            <v>0</v>
          </cell>
          <cell r="K477">
            <v>0</v>
          </cell>
          <cell r="L477">
            <v>0</v>
          </cell>
          <cell r="M477">
            <v>100</v>
          </cell>
          <cell r="O477">
            <v>6.3363754453899995E-2</v>
          </cell>
          <cell r="Q477">
            <v>3.8682554453899995E-2</v>
          </cell>
          <cell r="R477">
            <v>1.44E-2</v>
          </cell>
          <cell r="S477">
            <v>2.6361801971151841</v>
          </cell>
          <cell r="T477">
            <v>1.6093456725231108</v>
          </cell>
          <cell r="U477">
            <v>0.59909636298582969</v>
          </cell>
          <cell r="V477">
            <v>0</v>
          </cell>
          <cell r="W477">
            <v>0</v>
          </cell>
          <cell r="X477" t="str">
            <v>Not Modelled</v>
          </cell>
          <cell r="Y477" t="str">
            <v>N/A</v>
          </cell>
          <cell r="AA477">
            <v>0</v>
          </cell>
          <cell r="AB477">
            <v>0</v>
          </cell>
          <cell r="AC477">
            <v>0</v>
          </cell>
          <cell r="AD477">
            <v>0</v>
          </cell>
          <cell r="AE477">
            <v>0</v>
          </cell>
          <cell r="AF477">
            <v>0</v>
          </cell>
          <cell r="AG477">
            <v>0</v>
          </cell>
          <cell r="AH477">
            <v>0</v>
          </cell>
          <cell r="AI477">
            <v>2.4036171999999998</v>
          </cell>
          <cell r="AJ477">
            <v>0</v>
          </cell>
          <cell r="AK477">
            <v>0</v>
          </cell>
          <cell r="AM477">
            <v>0</v>
          </cell>
          <cell r="AN477">
            <v>0</v>
          </cell>
          <cell r="AO477">
            <v>0</v>
          </cell>
          <cell r="AP477">
            <v>0</v>
          </cell>
          <cell r="AQ477">
            <v>0</v>
          </cell>
          <cell r="AR477">
            <v>0</v>
          </cell>
          <cell r="AS477">
            <v>0</v>
          </cell>
          <cell r="AT477">
            <v>0</v>
          </cell>
          <cell r="AU477">
            <v>99.999883509040515</v>
          </cell>
          <cell r="AV477">
            <v>0</v>
          </cell>
          <cell r="AW477">
            <v>0</v>
          </cell>
        </row>
        <row r="478">
          <cell r="A478" t="str">
            <v>Anco_Cap_1004</v>
          </cell>
          <cell r="B478" t="str">
            <v>32 Mason Street, Ancoats</v>
          </cell>
          <cell r="C478" t="str">
            <v>Residential</v>
          </cell>
          <cell r="D478" t="str">
            <v>Land Supply 2018</v>
          </cell>
          <cell r="E478">
            <v>2.9329600000000001E-2</v>
          </cell>
          <cell r="F478">
            <v>0</v>
          </cell>
          <cell r="G478">
            <v>0</v>
          </cell>
          <cell r="H478">
            <v>0</v>
          </cell>
          <cell r="I478">
            <v>2.9329600000000001E-2</v>
          </cell>
          <cell r="J478">
            <v>0</v>
          </cell>
          <cell r="K478">
            <v>0</v>
          </cell>
          <cell r="L478">
            <v>0</v>
          </cell>
          <cell r="M478">
            <v>100</v>
          </cell>
          <cell r="O478">
            <v>0</v>
          </cell>
          <cell r="Q478">
            <v>0</v>
          </cell>
          <cell r="R478">
            <v>0</v>
          </cell>
          <cell r="S478">
            <v>0</v>
          </cell>
          <cell r="T478">
            <v>0</v>
          </cell>
          <cell r="U478">
            <v>0</v>
          </cell>
          <cell r="V478">
            <v>0</v>
          </cell>
          <cell r="W478">
            <v>0</v>
          </cell>
          <cell r="X478" t="str">
            <v>Not Modelled</v>
          </cell>
          <cell r="Y478" t="str">
            <v>N/A</v>
          </cell>
          <cell r="AA478">
            <v>0</v>
          </cell>
          <cell r="AB478">
            <v>0</v>
          </cell>
          <cell r="AC478">
            <v>0</v>
          </cell>
          <cell r="AD478">
            <v>0</v>
          </cell>
          <cell r="AE478">
            <v>0</v>
          </cell>
          <cell r="AF478">
            <v>0</v>
          </cell>
          <cell r="AG478">
            <v>0</v>
          </cell>
          <cell r="AH478">
            <v>0</v>
          </cell>
          <cell r="AI478">
            <v>0</v>
          </cell>
          <cell r="AJ478">
            <v>0</v>
          </cell>
          <cell r="AK478">
            <v>0</v>
          </cell>
          <cell r="AM478">
            <v>0</v>
          </cell>
          <cell r="AN478">
            <v>0</v>
          </cell>
          <cell r="AO478">
            <v>0</v>
          </cell>
          <cell r="AP478">
            <v>0</v>
          </cell>
          <cell r="AQ478">
            <v>0</v>
          </cell>
          <cell r="AR478">
            <v>0</v>
          </cell>
          <cell r="AS478">
            <v>0</v>
          </cell>
          <cell r="AT478">
            <v>0</v>
          </cell>
          <cell r="AU478">
            <v>0</v>
          </cell>
          <cell r="AV478">
            <v>0</v>
          </cell>
          <cell r="AW478">
            <v>0</v>
          </cell>
        </row>
        <row r="479">
          <cell r="A479" t="str">
            <v>Anco_Cap_1005</v>
          </cell>
          <cell r="B479" t="str">
            <v>39 Mason Street, Ancoats</v>
          </cell>
          <cell r="C479" t="str">
            <v>Residential</v>
          </cell>
          <cell r="D479" t="str">
            <v>Land Supply 2018</v>
          </cell>
          <cell r="E479">
            <v>3.5648699999999998E-2</v>
          </cell>
          <cell r="F479">
            <v>0</v>
          </cell>
          <cell r="G479">
            <v>0</v>
          </cell>
          <cell r="H479">
            <v>0</v>
          </cell>
          <cell r="I479">
            <v>3.5648699999999998E-2</v>
          </cell>
          <cell r="J479">
            <v>0</v>
          </cell>
          <cell r="K479">
            <v>0</v>
          </cell>
          <cell r="L479">
            <v>0</v>
          </cell>
          <cell r="M479">
            <v>100</v>
          </cell>
          <cell r="O479">
            <v>0</v>
          </cell>
          <cell r="Q479">
            <v>0</v>
          </cell>
          <cell r="R479">
            <v>0</v>
          </cell>
          <cell r="S479">
            <v>0</v>
          </cell>
          <cell r="T479">
            <v>0</v>
          </cell>
          <cell r="U479">
            <v>0</v>
          </cell>
          <cell r="V479">
            <v>0</v>
          </cell>
          <cell r="W479">
            <v>0</v>
          </cell>
          <cell r="X479" t="str">
            <v>Not Modelled</v>
          </cell>
          <cell r="Y479" t="str">
            <v>N/A</v>
          </cell>
          <cell r="AA479">
            <v>0</v>
          </cell>
          <cell r="AB479">
            <v>0</v>
          </cell>
          <cell r="AC479">
            <v>0</v>
          </cell>
          <cell r="AD479">
            <v>0</v>
          </cell>
          <cell r="AE479">
            <v>0</v>
          </cell>
          <cell r="AF479">
            <v>0</v>
          </cell>
          <cell r="AG479">
            <v>0</v>
          </cell>
          <cell r="AH479">
            <v>0</v>
          </cell>
          <cell r="AI479">
            <v>3.5648720001099997E-2</v>
          </cell>
          <cell r="AJ479">
            <v>0</v>
          </cell>
          <cell r="AK479">
            <v>0</v>
          </cell>
          <cell r="AM479">
            <v>0</v>
          </cell>
          <cell r="AN479">
            <v>0</v>
          </cell>
          <cell r="AO479">
            <v>0</v>
          </cell>
          <cell r="AP479">
            <v>0</v>
          </cell>
          <cell r="AQ479">
            <v>0</v>
          </cell>
          <cell r="AR479">
            <v>0</v>
          </cell>
          <cell r="AS479">
            <v>0</v>
          </cell>
          <cell r="AT479">
            <v>0</v>
          </cell>
          <cell r="AU479">
            <v>100.00005610611326</v>
          </cell>
          <cell r="AV479">
            <v>0</v>
          </cell>
          <cell r="AW479">
            <v>0</v>
          </cell>
        </row>
        <row r="480">
          <cell r="A480" t="str">
            <v>Anco_Cap_1006</v>
          </cell>
          <cell r="B480" t="str">
            <v>53 Marshall Street</v>
          </cell>
          <cell r="C480" t="str">
            <v>Residential</v>
          </cell>
          <cell r="D480" t="str">
            <v>Land Supply 2018</v>
          </cell>
          <cell r="E480">
            <v>2.8313700000000001E-2</v>
          </cell>
          <cell r="F480">
            <v>0</v>
          </cell>
          <cell r="G480">
            <v>0</v>
          </cell>
          <cell r="H480">
            <v>0</v>
          </cell>
          <cell r="I480">
            <v>2.8313700000000001E-2</v>
          </cell>
          <cell r="J480">
            <v>0</v>
          </cell>
          <cell r="K480">
            <v>0</v>
          </cell>
          <cell r="L480">
            <v>0</v>
          </cell>
          <cell r="M480">
            <v>100</v>
          </cell>
          <cell r="O480">
            <v>0</v>
          </cell>
          <cell r="Q480">
            <v>0</v>
          </cell>
          <cell r="R480">
            <v>0</v>
          </cell>
          <cell r="S480">
            <v>0</v>
          </cell>
          <cell r="T480">
            <v>0</v>
          </cell>
          <cell r="U480">
            <v>0</v>
          </cell>
          <cell r="V480">
            <v>0</v>
          </cell>
          <cell r="W480">
            <v>0</v>
          </cell>
          <cell r="X480" t="str">
            <v>Not Modelled</v>
          </cell>
          <cell r="Y480" t="str">
            <v>N/A</v>
          </cell>
          <cell r="AA480">
            <v>0</v>
          </cell>
          <cell r="AB480">
            <v>0</v>
          </cell>
          <cell r="AC480">
            <v>0</v>
          </cell>
          <cell r="AD480">
            <v>0</v>
          </cell>
          <cell r="AE480">
            <v>0</v>
          </cell>
          <cell r="AF480">
            <v>0</v>
          </cell>
          <cell r="AG480">
            <v>0</v>
          </cell>
          <cell r="AH480">
            <v>0</v>
          </cell>
          <cell r="AI480">
            <v>2.8313690001400001E-2</v>
          </cell>
          <cell r="AJ480">
            <v>0</v>
          </cell>
          <cell r="AK480">
            <v>0</v>
          </cell>
          <cell r="AM480">
            <v>0</v>
          </cell>
          <cell r="AN480">
            <v>0</v>
          </cell>
          <cell r="AO480">
            <v>0</v>
          </cell>
          <cell r="AP480">
            <v>0</v>
          </cell>
          <cell r="AQ480">
            <v>0</v>
          </cell>
          <cell r="AR480">
            <v>0</v>
          </cell>
          <cell r="AS480">
            <v>0</v>
          </cell>
          <cell r="AT480">
            <v>0</v>
          </cell>
          <cell r="AU480">
            <v>99.999964686353252</v>
          </cell>
          <cell r="AV480">
            <v>0</v>
          </cell>
          <cell r="AW480">
            <v>0</v>
          </cell>
        </row>
        <row r="481">
          <cell r="A481" t="str">
            <v>Anco_Cap_107</v>
          </cell>
          <cell r="B481" t="str">
            <v>Silk Street/Cinder Street</v>
          </cell>
          <cell r="C481" t="str">
            <v>Residential</v>
          </cell>
          <cell r="D481" t="str">
            <v>Land Supply 2018</v>
          </cell>
          <cell r="E481">
            <v>5.33736E-2</v>
          </cell>
          <cell r="F481">
            <v>0</v>
          </cell>
          <cell r="G481">
            <v>0</v>
          </cell>
          <cell r="H481">
            <v>0</v>
          </cell>
          <cell r="I481">
            <v>5.33736E-2</v>
          </cell>
          <cell r="J481">
            <v>0</v>
          </cell>
          <cell r="K481">
            <v>0</v>
          </cell>
          <cell r="L481">
            <v>0</v>
          </cell>
          <cell r="M481">
            <v>100</v>
          </cell>
          <cell r="O481">
            <v>0</v>
          </cell>
          <cell r="Q481">
            <v>0</v>
          </cell>
          <cell r="R481">
            <v>0</v>
          </cell>
          <cell r="S481">
            <v>0</v>
          </cell>
          <cell r="T481">
            <v>0</v>
          </cell>
          <cell r="U481">
            <v>0</v>
          </cell>
          <cell r="V481">
            <v>0</v>
          </cell>
          <cell r="W481">
            <v>0</v>
          </cell>
          <cell r="X481" t="str">
            <v>Not Modelled</v>
          </cell>
          <cell r="Y481" t="str">
            <v>N/A</v>
          </cell>
          <cell r="AA481">
            <v>0</v>
          </cell>
          <cell r="AB481">
            <v>0</v>
          </cell>
          <cell r="AC481">
            <v>0</v>
          </cell>
          <cell r="AD481">
            <v>0</v>
          </cell>
          <cell r="AE481">
            <v>0</v>
          </cell>
          <cell r="AF481">
            <v>0</v>
          </cell>
          <cell r="AG481">
            <v>0</v>
          </cell>
          <cell r="AH481">
            <v>0</v>
          </cell>
          <cell r="AI481">
            <v>3.0820046249300001E-2</v>
          </cell>
          <cell r="AJ481">
            <v>0</v>
          </cell>
          <cell r="AK481">
            <v>0</v>
          </cell>
          <cell r="AM481">
            <v>0</v>
          </cell>
          <cell r="AN481">
            <v>0</v>
          </cell>
          <cell r="AO481">
            <v>0</v>
          </cell>
          <cell r="AP481">
            <v>0</v>
          </cell>
          <cell r="AQ481">
            <v>0</v>
          </cell>
          <cell r="AR481">
            <v>0</v>
          </cell>
          <cell r="AS481">
            <v>0</v>
          </cell>
          <cell r="AT481">
            <v>0</v>
          </cell>
          <cell r="AU481">
            <v>57.743990004983736</v>
          </cell>
          <cell r="AV481">
            <v>0</v>
          </cell>
          <cell r="AW481">
            <v>0</v>
          </cell>
        </row>
        <row r="482">
          <cell r="A482" t="str">
            <v>Anco_Cap_109</v>
          </cell>
          <cell r="B482" t="str">
            <v>Bengal Street</v>
          </cell>
          <cell r="C482" t="str">
            <v>Residential</v>
          </cell>
          <cell r="D482" t="str">
            <v>Land Supply 2018</v>
          </cell>
          <cell r="E482">
            <v>0.14308499999999999</v>
          </cell>
          <cell r="F482">
            <v>0</v>
          </cell>
          <cell r="G482">
            <v>0</v>
          </cell>
          <cell r="H482">
            <v>0</v>
          </cell>
          <cell r="I482">
            <v>0.14308499999999999</v>
          </cell>
          <cell r="J482">
            <v>0</v>
          </cell>
          <cell r="K482">
            <v>0</v>
          </cell>
          <cell r="L482">
            <v>0</v>
          </cell>
          <cell r="M482">
            <v>100</v>
          </cell>
          <cell r="O482">
            <v>3.41954E-3</v>
          </cell>
          <cell r="Q482">
            <v>0</v>
          </cell>
          <cell r="R482">
            <v>0</v>
          </cell>
          <cell r="S482">
            <v>2.3898661634692666</v>
          </cell>
          <cell r="T482">
            <v>0</v>
          </cell>
          <cell r="U482">
            <v>0</v>
          </cell>
          <cell r="V482">
            <v>0</v>
          </cell>
          <cell r="W482">
            <v>0</v>
          </cell>
          <cell r="X482" t="str">
            <v>Not Modelled</v>
          </cell>
          <cell r="Y482" t="str">
            <v>N/A</v>
          </cell>
          <cell r="AA482">
            <v>0</v>
          </cell>
          <cell r="AB482">
            <v>0</v>
          </cell>
          <cell r="AC482">
            <v>0</v>
          </cell>
          <cell r="AD482">
            <v>0</v>
          </cell>
          <cell r="AE482">
            <v>0</v>
          </cell>
          <cell r="AF482">
            <v>0</v>
          </cell>
          <cell r="AG482">
            <v>0</v>
          </cell>
          <cell r="AH482">
            <v>0</v>
          </cell>
          <cell r="AI482">
            <v>4.1877820498999997E-2</v>
          </cell>
          <cell r="AJ482">
            <v>0</v>
          </cell>
          <cell r="AK482">
            <v>0</v>
          </cell>
          <cell r="AM482">
            <v>0</v>
          </cell>
          <cell r="AN482">
            <v>0</v>
          </cell>
          <cell r="AO482">
            <v>0</v>
          </cell>
          <cell r="AP482">
            <v>0</v>
          </cell>
          <cell r="AQ482">
            <v>0</v>
          </cell>
          <cell r="AR482">
            <v>0</v>
          </cell>
          <cell r="AS482">
            <v>0</v>
          </cell>
          <cell r="AT482">
            <v>0</v>
          </cell>
          <cell r="AU482">
            <v>29.267792220707971</v>
          </cell>
          <cell r="AV482">
            <v>0</v>
          </cell>
          <cell r="AW482">
            <v>0</v>
          </cell>
        </row>
        <row r="483">
          <cell r="A483" t="str">
            <v>Anco_Cap_115</v>
          </cell>
          <cell r="B483" t="str">
            <v>George Leigh Street/Silk Street</v>
          </cell>
          <cell r="C483" t="str">
            <v>Residential</v>
          </cell>
          <cell r="D483" t="str">
            <v>Land Supply 2018</v>
          </cell>
          <cell r="E483">
            <v>0.147615</v>
          </cell>
          <cell r="F483">
            <v>0</v>
          </cell>
          <cell r="G483">
            <v>0</v>
          </cell>
          <cell r="H483">
            <v>0</v>
          </cell>
          <cell r="I483">
            <v>0.147615</v>
          </cell>
          <cell r="J483">
            <v>0</v>
          </cell>
          <cell r="K483">
            <v>0</v>
          </cell>
          <cell r="L483">
            <v>0</v>
          </cell>
          <cell r="M483">
            <v>100</v>
          </cell>
          <cell r="O483">
            <v>3.3742400000000001E-3</v>
          </cell>
          <cell r="Q483">
            <v>0</v>
          </cell>
          <cell r="R483">
            <v>0</v>
          </cell>
          <cell r="S483">
            <v>2.2858381600785829</v>
          </cell>
          <cell r="T483">
            <v>0</v>
          </cell>
          <cell r="U483">
            <v>0</v>
          </cell>
          <cell r="V483">
            <v>0</v>
          </cell>
          <cell r="W483">
            <v>0</v>
          </cell>
          <cell r="X483" t="str">
            <v>Not Modelled</v>
          </cell>
          <cell r="Y483" t="str">
            <v>N/A</v>
          </cell>
          <cell r="AA483">
            <v>0</v>
          </cell>
          <cell r="AB483">
            <v>0</v>
          </cell>
          <cell r="AC483">
            <v>0</v>
          </cell>
          <cell r="AD483">
            <v>0</v>
          </cell>
          <cell r="AE483">
            <v>0</v>
          </cell>
          <cell r="AF483">
            <v>0</v>
          </cell>
          <cell r="AG483">
            <v>0</v>
          </cell>
          <cell r="AH483">
            <v>0</v>
          </cell>
          <cell r="AI483">
            <v>0.124381492341</v>
          </cell>
          <cell r="AJ483">
            <v>0</v>
          </cell>
          <cell r="AK483">
            <v>0</v>
          </cell>
          <cell r="AM483">
            <v>0</v>
          </cell>
          <cell r="AN483">
            <v>0</v>
          </cell>
          <cell r="AO483">
            <v>0</v>
          </cell>
          <cell r="AP483">
            <v>0</v>
          </cell>
          <cell r="AQ483">
            <v>0</v>
          </cell>
          <cell r="AR483">
            <v>0</v>
          </cell>
          <cell r="AS483">
            <v>0</v>
          </cell>
          <cell r="AT483">
            <v>0</v>
          </cell>
          <cell r="AU483">
            <v>84.260740670663552</v>
          </cell>
          <cell r="AV483">
            <v>0</v>
          </cell>
          <cell r="AW483">
            <v>0</v>
          </cell>
        </row>
        <row r="484">
          <cell r="A484" t="str">
            <v>Anco_Cap_116</v>
          </cell>
          <cell r="B484" t="str">
            <v>Silk Street/Poland Street</v>
          </cell>
          <cell r="C484" t="str">
            <v>Residential</v>
          </cell>
          <cell r="D484" t="str">
            <v>Land Supply 2018</v>
          </cell>
          <cell r="E484">
            <v>0.13667499999999999</v>
          </cell>
          <cell r="F484">
            <v>0</v>
          </cell>
          <cell r="G484">
            <v>0</v>
          </cell>
          <cell r="H484">
            <v>0</v>
          </cell>
          <cell r="I484">
            <v>0.13667499999999999</v>
          </cell>
          <cell r="J484">
            <v>0</v>
          </cell>
          <cell r="K484">
            <v>0</v>
          </cell>
          <cell r="L484">
            <v>0</v>
          </cell>
          <cell r="M484">
            <v>100</v>
          </cell>
          <cell r="O484">
            <v>0</v>
          </cell>
          <cell r="Q484">
            <v>0</v>
          </cell>
          <cell r="R484">
            <v>0</v>
          </cell>
          <cell r="S484">
            <v>0</v>
          </cell>
          <cell r="T484">
            <v>0</v>
          </cell>
          <cell r="U484">
            <v>0</v>
          </cell>
          <cell r="V484">
            <v>0</v>
          </cell>
          <cell r="W484">
            <v>0</v>
          </cell>
          <cell r="X484" t="str">
            <v>Not Modelled</v>
          </cell>
          <cell r="Y484" t="str">
            <v>N/A</v>
          </cell>
          <cell r="AA484">
            <v>0</v>
          </cell>
          <cell r="AB484">
            <v>0</v>
          </cell>
          <cell r="AC484">
            <v>0</v>
          </cell>
          <cell r="AD484">
            <v>0</v>
          </cell>
          <cell r="AE484">
            <v>0</v>
          </cell>
          <cell r="AF484">
            <v>0</v>
          </cell>
          <cell r="AG484">
            <v>0</v>
          </cell>
          <cell r="AH484">
            <v>0</v>
          </cell>
          <cell r="AI484">
            <v>0.136675395004</v>
          </cell>
          <cell r="AJ484">
            <v>0</v>
          </cell>
          <cell r="AK484">
            <v>0</v>
          </cell>
          <cell r="AM484">
            <v>0</v>
          </cell>
          <cell r="AN484">
            <v>0</v>
          </cell>
          <cell r="AO484">
            <v>0</v>
          </cell>
          <cell r="AP484">
            <v>0</v>
          </cell>
          <cell r="AQ484">
            <v>0</v>
          </cell>
          <cell r="AR484">
            <v>0</v>
          </cell>
          <cell r="AS484">
            <v>0</v>
          </cell>
          <cell r="AT484">
            <v>0</v>
          </cell>
          <cell r="AU484">
            <v>100.00028900969453</v>
          </cell>
          <cell r="AV484">
            <v>0</v>
          </cell>
          <cell r="AW484">
            <v>0</v>
          </cell>
        </row>
        <row r="485">
          <cell r="A485" t="str">
            <v>Anco_Cap_140</v>
          </cell>
          <cell r="B485" t="str">
            <v>Cinder Street/Silk Street</v>
          </cell>
          <cell r="C485" t="str">
            <v>Residential</v>
          </cell>
          <cell r="D485" t="str">
            <v>Land Supply 2018</v>
          </cell>
          <cell r="E485">
            <v>0.110601</v>
          </cell>
          <cell r="F485">
            <v>0</v>
          </cell>
          <cell r="G485">
            <v>0</v>
          </cell>
          <cell r="H485">
            <v>0</v>
          </cell>
          <cell r="I485">
            <v>0.110601</v>
          </cell>
          <cell r="J485">
            <v>0</v>
          </cell>
          <cell r="K485">
            <v>0</v>
          </cell>
          <cell r="L485">
            <v>0</v>
          </cell>
          <cell r="M485">
            <v>100</v>
          </cell>
          <cell r="O485">
            <v>1.5319800000000001E-4</v>
          </cell>
          <cell r="Q485">
            <v>0</v>
          </cell>
          <cell r="R485">
            <v>0</v>
          </cell>
          <cell r="S485">
            <v>0.13851411831719423</v>
          </cell>
          <cell r="T485">
            <v>0</v>
          </cell>
          <cell r="U485">
            <v>0</v>
          </cell>
          <cell r="V485">
            <v>0</v>
          </cell>
          <cell r="W485">
            <v>0</v>
          </cell>
          <cell r="X485" t="str">
            <v>Not Modelled</v>
          </cell>
          <cell r="Y485" t="str">
            <v>N/A</v>
          </cell>
          <cell r="AA485">
            <v>0</v>
          </cell>
          <cell r="AB485">
            <v>0</v>
          </cell>
          <cell r="AC485">
            <v>0</v>
          </cell>
          <cell r="AD485">
            <v>0</v>
          </cell>
          <cell r="AE485">
            <v>0</v>
          </cell>
          <cell r="AF485">
            <v>0</v>
          </cell>
          <cell r="AG485">
            <v>0</v>
          </cell>
          <cell r="AH485">
            <v>0</v>
          </cell>
          <cell r="AI485">
            <v>6.1577212498600001E-2</v>
          </cell>
          <cell r="AJ485">
            <v>0</v>
          </cell>
          <cell r="AK485">
            <v>0</v>
          </cell>
          <cell r="AM485">
            <v>0</v>
          </cell>
          <cell r="AN485">
            <v>0</v>
          </cell>
          <cell r="AO485">
            <v>0</v>
          </cell>
          <cell r="AP485">
            <v>0</v>
          </cell>
          <cell r="AQ485">
            <v>0</v>
          </cell>
          <cell r="AR485">
            <v>0</v>
          </cell>
          <cell r="AS485">
            <v>0</v>
          </cell>
          <cell r="AT485">
            <v>0</v>
          </cell>
          <cell r="AU485">
            <v>55.675095612697888</v>
          </cell>
          <cell r="AV485">
            <v>0</v>
          </cell>
          <cell r="AW485">
            <v>0</v>
          </cell>
        </row>
        <row r="486">
          <cell r="A486" t="str">
            <v>Anco_Cap_152</v>
          </cell>
          <cell r="B486" t="str">
            <v>Jactin House</v>
          </cell>
          <cell r="C486" t="str">
            <v>Residential</v>
          </cell>
          <cell r="D486" t="str">
            <v>Land Supply 2018</v>
          </cell>
          <cell r="E486">
            <v>9.9644499999999997E-2</v>
          </cell>
          <cell r="F486">
            <v>0</v>
          </cell>
          <cell r="G486">
            <v>0</v>
          </cell>
          <cell r="H486">
            <v>0</v>
          </cell>
          <cell r="I486">
            <v>9.9644499999999997E-2</v>
          </cell>
          <cell r="J486">
            <v>0</v>
          </cell>
          <cell r="K486">
            <v>0</v>
          </cell>
          <cell r="L486">
            <v>0</v>
          </cell>
          <cell r="M486">
            <v>100</v>
          </cell>
          <cell r="O486">
            <v>0</v>
          </cell>
          <cell r="Q486">
            <v>0</v>
          </cell>
          <cell r="R486">
            <v>0</v>
          </cell>
          <cell r="S486">
            <v>0</v>
          </cell>
          <cell r="T486">
            <v>0</v>
          </cell>
          <cell r="U486">
            <v>0</v>
          </cell>
          <cell r="V486">
            <v>0</v>
          </cell>
          <cell r="W486">
            <v>0</v>
          </cell>
          <cell r="X486" t="str">
            <v>Not Modelled</v>
          </cell>
          <cell r="Y486" t="str">
            <v>N/A</v>
          </cell>
          <cell r="AA486">
            <v>0</v>
          </cell>
          <cell r="AB486">
            <v>0</v>
          </cell>
          <cell r="AC486">
            <v>0</v>
          </cell>
          <cell r="AD486">
            <v>0</v>
          </cell>
          <cell r="AE486">
            <v>0</v>
          </cell>
          <cell r="AF486">
            <v>0</v>
          </cell>
          <cell r="AG486">
            <v>0</v>
          </cell>
          <cell r="AH486">
            <v>0</v>
          </cell>
          <cell r="AI486">
            <v>4.6489484750899999E-2</v>
          </cell>
          <cell r="AJ486">
            <v>0</v>
          </cell>
          <cell r="AK486">
            <v>0</v>
          </cell>
          <cell r="AM486">
            <v>0</v>
          </cell>
          <cell r="AN486">
            <v>0</v>
          </cell>
          <cell r="AO486">
            <v>0</v>
          </cell>
          <cell r="AP486">
            <v>0</v>
          </cell>
          <cell r="AQ486">
            <v>0</v>
          </cell>
          <cell r="AR486">
            <v>0</v>
          </cell>
          <cell r="AS486">
            <v>0</v>
          </cell>
          <cell r="AT486">
            <v>0</v>
          </cell>
          <cell r="AU486">
            <v>46.655344500599632</v>
          </cell>
          <cell r="AV486">
            <v>0</v>
          </cell>
          <cell r="AW486">
            <v>0</v>
          </cell>
        </row>
        <row r="487">
          <cell r="A487" t="str">
            <v>Anco_Cap_320</v>
          </cell>
          <cell r="B487" t="str">
            <v>Crown &amp; Poland St Industrial Estates</v>
          </cell>
          <cell r="C487" t="str">
            <v>Residential</v>
          </cell>
          <cell r="D487" t="str">
            <v>Land Supply 2018</v>
          </cell>
          <cell r="E487">
            <v>0.702291</v>
          </cell>
          <cell r="F487">
            <v>0</v>
          </cell>
          <cell r="G487">
            <v>0</v>
          </cell>
          <cell r="H487">
            <v>0</v>
          </cell>
          <cell r="I487">
            <v>0.702291</v>
          </cell>
          <cell r="J487">
            <v>0</v>
          </cell>
          <cell r="K487">
            <v>0</v>
          </cell>
          <cell r="L487">
            <v>0</v>
          </cell>
          <cell r="M487">
            <v>100</v>
          </cell>
          <cell r="O487">
            <v>6.3159100000000003E-4</v>
          </cell>
          <cell r="Q487">
            <v>0</v>
          </cell>
          <cell r="R487">
            <v>0</v>
          </cell>
          <cell r="S487">
            <v>8.9932948022970541E-2</v>
          </cell>
          <cell r="T487">
            <v>0</v>
          </cell>
          <cell r="U487">
            <v>0</v>
          </cell>
          <cell r="V487">
            <v>0</v>
          </cell>
          <cell r="W487">
            <v>0</v>
          </cell>
          <cell r="X487" t="str">
            <v>Not Modelled</v>
          </cell>
          <cell r="Y487" t="str">
            <v>N/A</v>
          </cell>
          <cell r="AA487">
            <v>0</v>
          </cell>
          <cell r="AB487">
            <v>0</v>
          </cell>
          <cell r="AC487">
            <v>0</v>
          </cell>
          <cell r="AD487">
            <v>0</v>
          </cell>
          <cell r="AE487">
            <v>0</v>
          </cell>
          <cell r="AF487">
            <v>0</v>
          </cell>
          <cell r="AG487">
            <v>0</v>
          </cell>
          <cell r="AH487">
            <v>0</v>
          </cell>
          <cell r="AI487">
            <v>0.70229077499699999</v>
          </cell>
          <cell r="AJ487">
            <v>0</v>
          </cell>
          <cell r="AK487">
            <v>0</v>
          </cell>
          <cell r="AM487">
            <v>0</v>
          </cell>
          <cell r="AN487">
            <v>0</v>
          </cell>
          <cell r="AO487">
            <v>0</v>
          </cell>
          <cell r="AP487">
            <v>0</v>
          </cell>
          <cell r="AQ487">
            <v>0</v>
          </cell>
          <cell r="AR487">
            <v>0</v>
          </cell>
          <cell r="AS487">
            <v>0</v>
          </cell>
          <cell r="AT487">
            <v>0</v>
          </cell>
          <cell r="AU487">
            <v>99.999967961571485</v>
          </cell>
          <cell r="AV487">
            <v>0</v>
          </cell>
          <cell r="AW487">
            <v>0</v>
          </cell>
        </row>
        <row r="488">
          <cell r="A488" t="str">
            <v>Anco_Cap_324</v>
          </cell>
          <cell r="B488" t="str">
            <v>School Street</v>
          </cell>
          <cell r="C488" t="str">
            <v>Residential</v>
          </cell>
          <cell r="D488" t="str">
            <v>Land Supply 2018</v>
          </cell>
          <cell r="E488">
            <v>2.15709E-2</v>
          </cell>
          <cell r="F488">
            <v>0</v>
          </cell>
          <cell r="G488">
            <v>0</v>
          </cell>
          <cell r="H488">
            <v>0</v>
          </cell>
          <cell r="I488">
            <v>2.15709E-2</v>
          </cell>
          <cell r="J488">
            <v>0</v>
          </cell>
          <cell r="K488">
            <v>0</v>
          </cell>
          <cell r="L488">
            <v>0</v>
          </cell>
          <cell r="M488">
            <v>100</v>
          </cell>
          <cell r="O488">
            <v>0</v>
          </cell>
          <cell r="Q488">
            <v>0</v>
          </cell>
          <cell r="R488">
            <v>0</v>
          </cell>
          <cell r="S488">
            <v>0</v>
          </cell>
          <cell r="T488">
            <v>0</v>
          </cell>
          <cell r="U488">
            <v>0</v>
          </cell>
          <cell r="V488">
            <v>0</v>
          </cell>
          <cell r="W488">
            <v>0</v>
          </cell>
          <cell r="X488" t="str">
            <v>Not Modelled</v>
          </cell>
          <cell r="Y488" t="str">
            <v>N/A</v>
          </cell>
          <cell r="AA488">
            <v>0</v>
          </cell>
          <cell r="AB488">
            <v>0</v>
          </cell>
          <cell r="AC488">
            <v>0</v>
          </cell>
          <cell r="AD488">
            <v>0</v>
          </cell>
          <cell r="AE488">
            <v>0</v>
          </cell>
          <cell r="AF488">
            <v>0</v>
          </cell>
          <cell r="AG488">
            <v>0</v>
          </cell>
          <cell r="AH488">
            <v>0</v>
          </cell>
          <cell r="AI488">
            <v>2.15709450007E-2</v>
          </cell>
          <cell r="AJ488">
            <v>0</v>
          </cell>
          <cell r="AK488">
            <v>0</v>
          </cell>
          <cell r="AM488">
            <v>0</v>
          </cell>
          <cell r="AN488">
            <v>0</v>
          </cell>
          <cell r="AO488">
            <v>0</v>
          </cell>
          <cell r="AP488">
            <v>0</v>
          </cell>
          <cell r="AQ488">
            <v>0</v>
          </cell>
          <cell r="AR488">
            <v>0</v>
          </cell>
          <cell r="AS488">
            <v>0</v>
          </cell>
          <cell r="AT488">
            <v>0</v>
          </cell>
          <cell r="AU488">
            <v>100.00020861762837</v>
          </cell>
          <cell r="AV488">
            <v>0</v>
          </cell>
          <cell r="AW488">
            <v>0</v>
          </cell>
        </row>
        <row r="489">
          <cell r="A489" t="str">
            <v>Anco_Cap_327</v>
          </cell>
          <cell r="B489" t="str">
            <v>32-40 Oldham Road (former Cheshire Cheese pub)</v>
          </cell>
          <cell r="C489" t="str">
            <v>Residential</v>
          </cell>
          <cell r="D489" t="str">
            <v>Land Supply 2018</v>
          </cell>
          <cell r="E489">
            <v>4.8820599999999999E-2</v>
          </cell>
          <cell r="F489">
            <v>0</v>
          </cell>
          <cell r="G489">
            <v>0</v>
          </cell>
          <cell r="H489">
            <v>0</v>
          </cell>
          <cell r="I489">
            <v>4.8820599999999999E-2</v>
          </cell>
          <cell r="J489">
            <v>0</v>
          </cell>
          <cell r="K489">
            <v>0</v>
          </cell>
          <cell r="L489">
            <v>0</v>
          </cell>
          <cell r="M489">
            <v>100</v>
          </cell>
          <cell r="O489">
            <v>0</v>
          </cell>
          <cell r="Q489">
            <v>0</v>
          </cell>
          <cell r="R489">
            <v>0</v>
          </cell>
          <cell r="S489">
            <v>0</v>
          </cell>
          <cell r="T489">
            <v>0</v>
          </cell>
          <cell r="U489">
            <v>0</v>
          </cell>
          <cell r="V489">
            <v>0</v>
          </cell>
          <cell r="W489">
            <v>0</v>
          </cell>
          <cell r="X489" t="str">
            <v>Not Modelled</v>
          </cell>
          <cell r="Y489" t="str">
            <v>N/A</v>
          </cell>
          <cell r="AA489">
            <v>0</v>
          </cell>
          <cell r="AB489">
            <v>0</v>
          </cell>
          <cell r="AC489">
            <v>0</v>
          </cell>
          <cell r="AD489">
            <v>0</v>
          </cell>
          <cell r="AE489">
            <v>0</v>
          </cell>
          <cell r="AF489">
            <v>0</v>
          </cell>
          <cell r="AG489">
            <v>0</v>
          </cell>
          <cell r="AH489">
            <v>0</v>
          </cell>
          <cell r="AI489">
            <v>0</v>
          </cell>
          <cell r="AJ489">
            <v>0</v>
          </cell>
          <cell r="AK489">
            <v>0</v>
          </cell>
          <cell r="AM489">
            <v>0</v>
          </cell>
          <cell r="AN489">
            <v>0</v>
          </cell>
          <cell r="AO489">
            <v>0</v>
          </cell>
          <cell r="AP489">
            <v>0</v>
          </cell>
          <cell r="AQ489">
            <v>0</v>
          </cell>
          <cell r="AR489">
            <v>0</v>
          </cell>
          <cell r="AS489">
            <v>0</v>
          </cell>
          <cell r="AT489">
            <v>0</v>
          </cell>
          <cell r="AU489">
            <v>0</v>
          </cell>
          <cell r="AV489">
            <v>0</v>
          </cell>
          <cell r="AW489">
            <v>0</v>
          </cell>
        </row>
        <row r="490">
          <cell r="A490" t="str">
            <v>Anco_Cap_331</v>
          </cell>
          <cell r="B490" t="str">
            <v>Port Street/Houldsworth Street</v>
          </cell>
          <cell r="C490" t="str">
            <v>Residential</v>
          </cell>
          <cell r="D490" t="str">
            <v>Land Supply 2018</v>
          </cell>
          <cell r="E490">
            <v>0.59650499999999995</v>
          </cell>
          <cell r="F490">
            <v>0</v>
          </cell>
          <cell r="G490">
            <v>0</v>
          </cell>
          <cell r="H490">
            <v>0</v>
          </cell>
          <cell r="I490">
            <v>0.59650499999999995</v>
          </cell>
          <cell r="J490">
            <v>0</v>
          </cell>
          <cell r="K490">
            <v>0</v>
          </cell>
          <cell r="L490">
            <v>0</v>
          </cell>
          <cell r="M490">
            <v>100</v>
          </cell>
          <cell r="O490">
            <v>5.7071110521080007E-2</v>
          </cell>
          <cell r="Q490">
            <v>9.6031105210800001E-3</v>
          </cell>
          <cell r="R490">
            <v>0</v>
          </cell>
          <cell r="S490">
            <v>9.5675829240459027</v>
          </cell>
          <cell r="T490">
            <v>1.6098960647572109</v>
          </cell>
          <cell r="U490">
            <v>0</v>
          </cell>
          <cell r="V490">
            <v>0</v>
          </cell>
          <cell r="W490">
            <v>0</v>
          </cell>
          <cell r="X490" t="str">
            <v>Not Modelled</v>
          </cell>
          <cell r="Y490" t="str">
            <v>N/A</v>
          </cell>
          <cell r="AA490">
            <v>0</v>
          </cell>
          <cell r="AB490">
            <v>0</v>
          </cell>
          <cell r="AC490">
            <v>0</v>
          </cell>
          <cell r="AD490">
            <v>0</v>
          </cell>
          <cell r="AE490">
            <v>0</v>
          </cell>
          <cell r="AF490">
            <v>0</v>
          </cell>
          <cell r="AG490">
            <v>0</v>
          </cell>
          <cell r="AH490">
            <v>0</v>
          </cell>
          <cell r="AI490">
            <v>0.56226936270000005</v>
          </cell>
          <cell r="AJ490">
            <v>0</v>
          </cell>
          <cell r="AK490">
            <v>0</v>
          </cell>
          <cell r="AM490">
            <v>0</v>
          </cell>
          <cell r="AN490">
            <v>0</v>
          </cell>
          <cell r="AO490">
            <v>0</v>
          </cell>
          <cell r="AP490">
            <v>0</v>
          </cell>
          <cell r="AQ490">
            <v>0</v>
          </cell>
          <cell r="AR490">
            <v>0</v>
          </cell>
          <cell r="AS490">
            <v>0</v>
          </cell>
          <cell r="AT490">
            <v>0</v>
          </cell>
          <cell r="AU490">
            <v>94.260628611662952</v>
          </cell>
          <cell r="AV490">
            <v>0</v>
          </cell>
          <cell r="AW490">
            <v>0</v>
          </cell>
        </row>
        <row r="491">
          <cell r="A491" t="str">
            <v>Anco_Cap_605</v>
          </cell>
          <cell r="B491" t="str">
            <v>Remaining Picc Basin Sites (Plots A, B, D, E, F, G, J, K, L)</v>
          </cell>
          <cell r="C491" t="str">
            <v>Residential</v>
          </cell>
          <cell r="D491" t="str">
            <v>Land Supply 2018</v>
          </cell>
          <cell r="E491">
            <v>1.44207</v>
          </cell>
          <cell r="F491">
            <v>0</v>
          </cell>
          <cell r="G491">
            <v>0</v>
          </cell>
          <cell r="H491">
            <v>0</v>
          </cell>
          <cell r="I491">
            <v>1.44207</v>
          </cell>
          <cell r="J491">
            <v>0</v>
          </cell>
          <cell r="K491">
            <v>0</v>
          </cell>
          <cell r="L491">
            <v>0</v>
          </cell>
          <cell r="M491">
            <v>100</v>
          </cell>
          <cell r="O491">
            <v>3.8084699999999999E-2</v>
          </cell>
          <cell r="Q491">
            <v>0</v>
          </cell>
          <cell r="R491">
            <v>0</v>
          </cell>
          <cell r="S491">
            <v>2.6409744325864901</v>
          </cell>
          <cell r="T491">
            <v>0</v>
          </cell>
          <cell r="U491">
            <v>0</v>
          </cell>
          <cell r="V491">
            <v>0</v>
          </cell>
          <cell r="W491">
            <v>0</v>
          </cell>
          <cell r="X491" t="str">
            <v>Not Modelled</v>
          </cell>
          <cell r="Y491" t="str">
            <v>N/A</v>
          </cell>
          <cell r="AA491">
            <v>0</v>
          </cell>
          <cell r="AB491">
            <v>0</v>
          </cell>
          <cell r="AC491">
            <v>0</v>
          </cell>
          <cell r="AD491">
            <v>0</v>
          </cell>
          <cell r="AE491">
            <v>0</v>
          </cell>
          <cell r="AF491">
            <v>0</v>
          </cell>
          <cell r="AG491">
            <v>0</v>
          </cell>
          <cell r="AH491">
            <v>0</v>
          </cell>
          <cell r="AI491">
            <v>1.4420675999999999</v>
          </cell>
          <cell r="AJ491">
            <v>0</v>
          </cell>
          <cell r="AK491">
            <v>0</v>
          </cell>
          <cell r="AM491">
            <v>0</v>
          </cell>
          <cell r="AN491">
            <v>0</v>
          </cell>
          <cell r="AO491">
            <v>0</v>
          </cell>
          <cell r="AP491">
            <v>0</v>
          </cell>
          <cell r="AQ491">
            <v>0</v>
          </cell>
          <cell r="AR491">
            <v>0</v>
          </cell>
          <cell r="AS491">
            <v>0</v>
          </cell>
          <cell r="AT491">
            <v>0</v>
          </cell>
          <cell r="AU491">
            <v>99.999833572572754</v>
          </cell>
          <cell r="AV491">
            <v>0</v>
          </cell>
          <cell r="AW491">
            <v>0</v>
          </cell>
        </row>
        <row r="492">
          <cell r="A492" t="str">
            <v>Anco_Cap_711</v>
          </cell>
          <cell r="B492" t="str">
            <v>Eccleshall Street</v>
          </cell>
          <cell r="C492" t="str">
            <v>Residential</v>
          </cell>
          <cell r="D492" t="str">
            <v>Land Supply 2018</v>
          </cell>
          <cell r="E492">
            <v>8.2332400000000003</v>
          </cell>
          <cell r="F492">
            <v>0</v>
          </cell>
          <cell r="G492">
            <v>0</v>
          </cell>
          <cell r="H492">
            <v>0</v>
          </cell>
          <cell r="I492">
            <v>8.2332400000000003</v>
          </cell>
          <cell r="J492">
            <v>0</v>
          </cell>
          <cell r="K492">
            <v>0</v>
          </cell>
          <cell r="L492">
            <v>0</v>
          </cell>
          <cell r="M492">
            <v>100</v>
          </cell>
          <cell r="O492">
            <v>0.26130779946194999</v>
          </cell>
          <cell r="Q492">
            <v>0.26130779946194999</v>
          </cell>
          <cell r="R492">
            <v>8.6677899999499999E-3</v>
          </cell>
          <cell r="S492">
            <v>3.1738149193021212</v>
          </cell>
          <cell r="T492">
            <v>3.1738149193021212</v>
          </cell>
          <cell r="U492">
            <v>0.10527799505358766</v>
          </cell>
          <cell r="V492">
            <v>0</v>
          </cell>
          <cell r="W492">
            <v>0</v>
          </cell>
          <cell r="X492" t="str">
            <v>Not Modelled</v>
          </cell>
          <cell r="Y492" t="str">
            <v>N/A</v>
          </cell>
          <cell r="AA492">
            <v>0</v>
          </cell>
          <cell r="AB492">
            <v>0</v>
          </cell>
          <cell r="AC492">
            <v>0</v>
          </cell>
          <cell r="AD492">
            <v>0</v>
          </cell>
          <cell r="AE492">
            <v>0</v>
          </cell>
          <cell r="AF492">
            <v>0</v>
          </cell>
          <cell r="AG492">
            <v>0</v>
          </cell>
          <cell r="AH492">
            <v>0</v>
          </cell>
          <cell r="AI492">
            <v>8.2332440999299994</v>
          </cell>
          <cell r="AJ492">
            <v>0</v>
          </cell>
          <cell r="AK492">
            <v>0</v>
          </cell>
          <cell r="AM492">
            <v>0</v>
          </cell>
          <cell r="AN492">
            <v>0</v>
          </cell>
          <cell r="AO492">
            <v>0</v>
          </cell>
          <cell r="AP492">
            <v>0</v>
          </cell>
          <cell r="AQ492">
            <v>0</v>
          </cell>
          <cell r="AR492">
            <v>0</v>
          </cell>
          <cell r="AS492">
            <v>0</v>
          </cell>
          <cell r="AT492">
            <v>0</v>
          </cell>
          <cell r="AU492">
            <v>100.00004979728514</v>
          </cell>
          <cell r="AV492">
            <v>0</v>
          </cell>
          <cell r="AW492">
            <v>0</v>
          </cell>
        </row>
        <row r="493">
          <cell r="A493" t="str">
            <v>Anco_Cap_712</v>
          </cell>
          <cell r="B493" t="str">
            <v>New Cross Zones B &amp; C (Northern Gateway)</v>
          </cell>
          <cell r="C493" t="str">
            <v>Residential</v>
          </cell>
          <cell r="D493" t="str">
            <v>Land Supply 2018</v>
          </cell>
          <cell r="E493">
            <v>11.7218</v>
          </cell>
          <cell r="F493">
            <v>0</v>
          </cell>
          <cell r="G493">
            <v>0</v>
          </cell>
          <cell r="H493">
            <v>0</v>
          </cell>
          <cell r="I493">
            <v>11.7218</v>
          </cell>
          <cell r="J493">
            <v>0</v>
          </cell>
          <cell r="K493">
            <v>0</v>
          </cell>
          <cell r="L493">
            <v>0</v>
          </cell>
          <cell r="M493">
            <v>100</v>
          </cell>
          <cell r="O493">
            <v>0.86774714318000001</v>
          </cell>
          <cell r="Q493">
            <v>0.28003014317999997</v>
          </cell>
          <cell r="R493">
            <v>1.32E-2</v>
          </cell>
          <cell r="S493">
            <v>7.4028489069938068</v>
          </cell>
          <cell r="T493">
            <v>2.3889687861932467</v>
          </cell>
          <cell r="U493">
            <v>0.11261069119077274</v>
          </cell>
          <cell r="V493">
            <v>0</v>
          </cell>
          <cell r="W493">
            <v>0</v>
          </cell>
          <cell r="X493" t="str">
            <v>Not Modelled</v>
          </cell>
          <cell r="Y493" t="str">
            <v>N/A</v>
          </cell>
          <cell r="AA493">
            <v>0</v>
          </cell>
          <cell r="AB493">
            <v>0</v>
          </cell>
          <cell r="AC493">
            <v>0</v>
          </cell>
          <cell r="AD493">
            <v>0</v>
          </cell>
          <cell r="AE493">
            <v>0</v>
          </cell>
          <cell r="AF493">
            <v>0</v>
          </cell>
          <cell r="AG493">
            <v>0</v>
          </cell>
          <cell r="AH493">
            <v>0</v>
          </cell>
          <cell r="AI493">
            <v>2.9100532969700001</v>
          </cell>
          <cell r="AJ493">
            <v>0</v>
          </cell>
          <cell r="AK493">
            <v>0</v>
          </cell>
          <cell r="AM493">
            <v>0</v>
          </cell>
          <cell r="AN493">
            <v>0</v>
          </cell>
          <cell r="AO493">
            <v>0</v>
          </cell>
          <cell r="AP493">
            <v>0</v>
          </cell>
          <cell r="AQ493">
            <v>0</v>
          </cell>
          <cell r="AR493">
            <v>0</v>
          </cell>
          <cell r="AS493">
            <v>0</v>
          </cell>
          <cell r="AT493">
            <v>0</v>
          </cell>
          <cell r="AU493">
            <v>24.825993422255969</v>
          </cell>
          <cell r="AV493">
            <v>0</v>
          </cell>
          <cell r="AW493">
            <v>0</v>
          </cell>
        </row>
        <row r="494">
          <cell r="A494" t="str">
            <v>Anco_Cap_901</v>
          </cell>
          <cell r="B494" t="str">
            <v>Spear Street</v>
          </cell>
          <cell r="C494" t="str">
            <v>Residential</v>
          </cell>
          <cell r="D494" t="str">
            <v>Land Supply 2018</v>
          </cell>
          <cell r="E494">
            <v>9.5634099999999996E-3</v>
          </cell>
          <cell r="F494">
            <v>0</v>
          </cell>
          <cell r="G494">
            <v>0</v>
          </cell>
          <cell r="H494">
            <v>0</v>
          </cell>
          <cell r="I494">
            <v>9.5634099999999996E-3</v>
          </cell>
          <cell r="J494">
            <v>0</v>
          </cell>
          <cell r="K494">
            <v>0</v>
          </cell>
          <cell r="L494">
            <v>0</v>
          </cell>
          <cell r="M494">
            <v>100</v>
          </cell>
          <cell r="O494">
            <v>0</v>
          </cell>
          <cell r="Q494">
            <v>0</v>
          </cell>
          <cell r="R494">
            <v>0</v>
          </cell>
          <cell r="S494">
            <v>0</v>
          </cell>
          <cell r="T494">
            <v>0</v>
          </cell>
          <cell r="U494">
            <v>0</v>
          </cell>
          <cell r="V494">
            <v>0</v>
          </cell>
          <cell r="W494">
            <v>0</v>
          </cell>
          <cell r="X494" t="str">
            <v>Not Modelled</v>
          </cell>
          <cell r="Y494" t="str">
            <v>N/A</v>
          </cell>
          <cell r="AA494">
            <v>0</v>
          </cell>
          <cell r="AB494">
            <v>0</v>
          </cell>
          <cell r="AC494">
            <v>0</v>
          </cell>
          <cell r="AD494">
            <v>0</v>
          </cell>
          <cell r="AE494">
            <v>0</v>
          </cell>
          <cell r="AF494">
            <v>0</v>
          </cell>
          <cell r="AG494">
            <v>0</v>
          </cell>
          <cell r="AH494">
            <v>0</v>
          </cell>
          <cell r="AI494">
            <v>0</v>
          </cell>
          <cell r="AJ494">
            <v>0</v>
          </cell>
          <cell r="AK494">
            <v>0</v>
          </cell>
          <cell r="AM494">
            <v>0</v>
          </cell>
          <cell r="AN494">
            <v>0</v>
          </cell>
          <cell r="AO494">
            <v>0</v>
          </cell>
          <cell r="AP494">
            <v>0</v>
          </cell>
          <cell r="AQ494">
            <v>0</v>
          </cell>
          <cell r="AR494">
            <v>0</v>
          </cell>
          <cell r="AS494">
            <v>0</v>
          </cell>
          <cell r="AT494">
            <v>0</v>
          </cell>
          <cell r="AU494">
            <v>0</v>
          </cell>
          <cell r="AV494">
            <v>0</v>
          </cell>
          <cell r="AW494">
            <v>0</v>
          </cell>
        </row>
        <row r="495">
          <cell r="A495" t="str">
            <v>Anco_Cap_903</v>
          </cell>
          <cell r="B495" t="str">
            <v>Naval Street</v>
          </cell>
          <cell r="C495" t="str">
            <v>Residential</v>
          </cell>
          <cell r="D495" t="str">
            <v>Land Supply 2018</v>
          </cell>
          <cell r="E495">
            <v>0.142651</v>
          </cell>
          <cell r="F495">
            <v>0</v>
          </cell>
          <cell r="G495">
            <v>0</v>
          </cell>
          <cell r="H495">
            <v>0</v>
          </cell>
          <cell r="I495">
            <v>0.142651</v>
          </cell>
          <cell r="J495">
            <v>0</v>
          </cell>
          <cell r="K495">
            <v>0</v>
          </cell>
          <cell r="L495">
            <v>0</v>
          </cell>
          <cell r="M495">
            <v>100</v>
          </cell>
          <cell r="O495">
            <v>2.5411300000000001E-2</v>
          </cell>
          <cell r="Q495">
            <v>0</v>
          </cell>
          <cell r="R495">
            <v>0</v>
          </cell>
          <cell r="S495">
            <v>17.813615046512119</v>
          </cell>
          <cell r="T495">
            <v>0</v>
          </cell>
          <cell r="U495">
            <v>0</v>
          </cell>
          <cell r="V495">
            <v>0</v>
          </cell>
          <cell r="W495">
            <v>0</v>
          </cell>
          <cell r="X495" t="str">
            <v>Not Modelled</v>
          </cell>
          <cell r="Y495" t="str">
            <v>N/A</v>
          </cell>
          <cell r="AA495">
            <v>0</v>
          </cell>
          <cell r="AB495">
            <v>0</v>
          </cell>
          <cell r="AC495">
            <v>0</v>
          </cell>
          <cell r="AD495">
            <v>0</v>
          </cell>
          <cell r="AE495">
            <v>0</v>
          </cell>
          <cell r="AF495">
            <v>0</v>
          </cell>
          <cell r="AG495">
            <v>0</v>
          </cell>
          <cell r="AH495">
            <v>0</v>
          </cell>
          <cell r="AI495">
            <v>0.142650645002</v>
          </cell>
          <cell r="AJ495">
            <v>0</v>
          </cell>
          <cell r="AK495">
            <v>0</v>
          </cell>
          <cell r="AM495">
            <v>0</v>
          </cell>
          <cell r="AN495">
            <v>0</v>
          </cell>
          <cell r="AO495">
            <v>0</v>
          </cell>
          <cell r="AP495">
            <v>0</v>
          </cell>
          <cell r="AQ495">
            <v>0</v>
          </cell>
          <cell r="AR495">
            <v>0</v>
          </cell>
          <cell r="AS495">
            <v>0</v>
          </cell>
          <cell r="AT495">
            <v>0</v>
          </cell>
          <cell r="AU495">
            <v>99.999751142298337</v>
          </cell>
          <cell r="AV495">
            <v>0</v>
          </cell>
          <cell r="AW495">
            <v>0</v>
          </cell>
        </row>
        <row r="496">
          <cell r="A496" t="str">
            <v>Ardw_Cap_102</v>
          </cell>
          <cell r="B496" t="str">
            <v>Hostel Site, Downing Street</v>
          </cell>
          <cell r="C496" t="str">
            <v>Residential</v>
          </cell>
          <cell r="D496" t="str">
            <v>Land Supply 2018</v>
          </cell>
          <cell r="E496">
            <v>0.26305400000000001</v>
          </cell>
          <cell r="F496">
            <v>0</v>
          </cell>
          <cell r="G496">
            <v>0</v>
          </cell>
          <cell r="H496">
            <v>0</v>
          </cell>
          <cell r="I496">
            <v>0.26305400000000001</v>
          </cell>
          <cell r="J496">
            <v>0</v>
          </cell>
          <cell r="K496">
            <v>0</v>
          </cell>
          <cell r="L496">
            <v>0</v>
          </cell>
          <cell r="M496">
            <v>100</v>
          </cell>
          <cell r="O496">
            <v>0</v>
          </cell>
          <cell r="Q496">
            <v>0</v>
          </cell>
          <cell r="R496">
            <v>0</v>
          </cell>
          <cell r="S496">
            <v>0</v>
          </cell>
          <cell r="T496">
            <v>0</v>
          </cell>
          <cell r="U496">
            <v>0</v>
          </cell>
          <cell r="V496">
            <v>4.8429862221599999E-2</v>
          </cell>
          <cell r="W496">
            <v>18.41061615546618</v>
          </cell>
          <cell r="X496" t="str">
            <v>Not Modelled</v>
          </cell>
          <cell r="Y496" t="str">
            <v>N/A</v>
          </cell>
          <cell r="AA496">
            <v>0</v>
          </cell>
          <cell r="AB496">
            <v>0</v>
          </cell>
          <cell r="AC496">
            <v>0</v>
          </cell>
          <cell r="AD496">
            <v>0</v>
          </cell>
          <cell r="AE496">
            <v>0</v>
          </cell>
          <cell r="AF496">
            <v>0</v>
          </cell>
          <cell r="AG496">
            <v>0</v>
          </cell>
          <cell r="AH496">
            <v>0</v>
          </cell>
          <cell r="AI496">
            <v>0.26305428000300002</v>
          </cell>
          <cell r="AJ496">
            <v>0</v>
          </cell>
          <cell r="AK496">
            <v>0</v>
          </cell>
          <cell r="AM496">
            <v>0</v>
          </cell>
          <cell r="AN496">
            <v>0</v>
          </cell>
          <cell r="AO496">
            <v>0</v>
          </cell>
          <cell r="AP496">
            <v>0</v>
          </cell>
          <cell r="AQ496">
            <v>0</v>
          </cell>
          <cell r="AR496">
            <v>0</v>
          </cell>
          <cell r="AS496">
            <v>0</v>
          </cell>
          <cell r="AT496">
            <v>0</v>
          </cell>
          <cell r="AU496">
            <v>100.00010644316377</v>
          </cell>
          <cell r="AV496">
            <v>0</v>
          </cell>
          <cell r="AW496">
            <v>0</v>
          </cell>
        </row>
        <row r="497">
          <cell r="A497" t="str">
            <v>Ardw_Cap_108</v>
          </cell>
          <cell r="B497" t="str">
            <v>Coverdale Crescent/New Bank Street (HIF site)</v>
          </cell>
          <cell r="C497" t="str">
            <v>Residential</v>
          </cell>
          <cell r="D497" t="str">
            <v>Land Supply 2018</v>
          </cell>
          <cell r="E497">
            <v>1.71946</v>
          </cell>
          <cell r="F497">
            <v>0</v>
          </cell>
          <cell r="G497">
            <v>0</v>
          </cell>
          <cell r="H497">
            <v>0</v>
          </cell>
          <cell r="I497">
            <v>1.71946</v>
          </cell>
          <cell r="J497">
            <v>0</v>
          </cell>
          <cell r="K497">
            <v>0</v>
          </cell>
          <cell r="L497">
            <v>0</v>
          </cell>
          <cell r="M497">
            <v>100</v>
          </cell>
          <cell r="O497">
            <v>1.24E-2</v>
          </cell>
          <cell r="Q497">
            <v>1.24E-2</v>
          </cell>
          <cell r="R497">
            <v>0</v>
          </cell>
          <cell r="S497">
            <v>0.72115664220162146</v>
          </cell>
          <cell r="T497">
            <v>0.72115664220162146</v>
          </cell>
          <cell r="U497">
            <v>0</v>
          </cell>
          <cell r="V497">
            <v>1.0547676297499999</v>
          </cell>
          <cell r="W497">
            <v>61.342958239796211</v>
          </cell>
          <cell r="X497" t="str">
            <v>Not Modelled</v>
          </cell>
          <cell r="Y497" t="str">
            <v>N/A</v>
          </cell>
          <cell r="AA497">
            <v>0</v>
          </cell>
          <cell r="AB497">
            <v>0</v>
          </cell>
          <cell r="AC497">
            <v>0</v>
          </cell>
          <cell r="AD497">
            <v>0</v>
          </cell>
          <cell r="AE497">
            <v>0</v>
          </cell>
          <cell r="AF497">
            <v>0</v>
          </cell>
          <cell r="AG497">
            <v>0</v>
          </cell>
          <cell r="AH497">
            <v>0</v>
          </cell>
          <cell r="AI497">
            <v>0</v>
          </cell>
          <cell r="AJ497">
            <v>0</v>
          </cell>
          <cell r="AK497">
            <v>0</v>
          </cell>
          <cell r="AM497">
            <v>0</v>
          </cell>
          <cell r="AN497">
            <v>0</v>
          </cell>
          <cell r="AO497">
            <v>0</v>
          </cell>
          <cell r="AP497">
            <v>0</v>
          </cell>
          <cell r="AQ497">
            <v>0</v>
          </cell>
          <cell r="AR497">
            <v>0</v>
          </cell>
          <cell r="AS497">
            <v>0</v>
          </cell>
          <cell r="AT497">
            <v>0</v>
          </cell>
          <cell r="AU497">
            <v>0</v>
          </cell>
          <cell r="AV497">
            <v>0</v>
          </cell>
          <cell r="AW497">
            <v>0</v>
          </cell>
        </row>
        <row r="498">
          <cell r="A498" t="str">
            <v>Ardw_Cap_800</v>
          </cell>
          <cell r="B498" t="str">
            <v>Land on Ardwick Green North</v>
          </cell>
          <cell r="C498" t="str">
            <v>Residential</v>
          </cell>
          <cell r="D498" t="str">
            <v>Land Supply 2018</v>
          </cell>
          <cell r="E498">
            <v>4.2537899999999997E-2</v>
          </cell>
          <cell r="F498">
            <v>0</v>
          </cell>
          <cell r="G498">
            <v>0</v>
          </cell>
          <cell r="H498">
            <v>0</v>
          </cell>
          <cell r="I498">
            <v>4.2537899999999997E-2</v>
          </cell>
          <cell r="J498">
            <v>0</v>
          </cell>
          <cell r="K498">
            <v>0</v>
          </cell>
          <cell r="L498">
            <v>0</v>
          </cell>
          <cell r="M498">
            <v>100</v>
          </cell>
          <cell r="O498">
            <v>0</v>
          </cell>
          <cell r="Q498">
            <v>0</v>
          </cell>
          <cell r="R498">
            <v>0</v>
          </cell>
          <cell r="S498">
            <v>0</v>
          </cell>
          <cell r="T498">
            <v>0</v>
          </cell>
          <cell r="U498">
            <v>0</v>
          </cell>
          <cell r="V498">
            <v>4.6634220002699997E-3</v>
          </cell>
          <cell r="W498">
            <v>10.962981247945949</v>
          </cell>
          <cell r="X498" t="str">
            <v>Not Modelled</v>
          </cell>
          <cell r="Y498" t="str">
            <v>N/A</v>
          </cell>
          <cell r="AA498">
            <v>0</v>
          </cell>
          <cell r="AB498">
            <v>0</v>
          </cell>
          <cell r="AC498">
            <v>0</v>
          </cell>
          <cell r="AD498">
            <v>0</v>
          </cell>
          <cell r="AE498">
            <v>0</v>
          </cell>
          <cell r="AF498">
            <v>0</v>
          </cell>
          <cell r="AG498">
            <v>0</v>
          </cell>
          <cell r="AH498">
            <v>0</v>
          </cell>
          <cell r="AI498">
            <v>0</v>
          </cell>
          <cell r="AJ498">
            <v>0</v>
          </cell>
          <cell r="AK498">
            <v>0</v>
          </cell>
          <cell r="AM498">
            <v>0</v>
          </cell>
          <cell r="AN498">
            <v>0</v>
          </cell>
          <cell r="AO498">
            <v>0</v>
          </cell>
          <cell r="AP498">
            <v>0</v>
          </cell>
          <cell r="AQ498">
            <v>0</v>
          </cell>
          <cell r="AR498">
            <v>0</v>
          </cell>
          <cell r="AS498">
            <v>0</v>
          </cell>
          <cell r="AT498">
            <v>0</v>
          </cell>
          <cell r="AU498">
            <v>0</v>
          </cell>
          <cell r="AV498">
            <v>0</v>
          </cell>
          <cell r="AW498">
            <v>0</v>
          </cell>
        </row>
        <row r="499">
          <cell r="A499" t="str">
            <v>Ardw_Cap_900</v>
          </cell>
          <cell r="B499" t="str">
            <v>Coverdale site (eastern part)</v>
          </cell>
          <cell r="C499" t="str">
            <v>Residential</v>
          </cell>
          <cell r="D499" t="str">
            <v>Land Supply 2018</v>
          </cell>
          <cell r="E499">
            <v>1.66046</v>
          </cell>
          <cell r="F499">
            <v>0</v>
          </cell>
          <cell r="G499">
            <v>0</v>
          </cell>
          <cell r="H499">
            <v>0</v>
          </cell>
          <cell r="I499">
            <v>1.66046</v>
          </cell>
          <cell r="J499">
            <v>0</v>
          </cell>
          <cell r="K499">
            <v>0</v>
          </cell>
          <cell r="L499">
            <v>0</v>
          </cell>
          <cell r="M499">
            <v>100</v>
          </cell>
          <cell r="O499">
            <v>3.2287520257624498E-2</v>
          </cell>
          <cell r="Q499">
            <v>3.2287520257624498E-2</v>
          </cell>
          <cell r="R499">
            <v>1.6960069524500001E-5</v>
          </cell>
          <cell r="S499">
            <v>1.9444925055481312</v>
          </cell>
          <cell r="T499">
            <v>1.9444925055481312</v>
          </cell>
          <cell r="U499">
            <v>1.0214078944690026E-3</v>
          </cell>
          <cell r="V499">
            <v>1.6077043451799999</v>
          </cell>
          <cell r="W499">
            <v>96.822828925719378</v>
          </cell>
          <cell r="X499">
            <v>0</v>
          </cell>
          <cell r="Y499">
            <v>0</v>
          </cell>
          <cell r="AA499">
            <v>0</v>
          </cell>
          <cell r="AB499">
            <v>0</v>
          </cell>
          <cell r="AC499">
            <v>0</v>
          </cell>
          <cell r="AD499">
            <v>0</v>
          </cell>
          <cell r="AE499">
            <v>0</v>
          </cell>
          <cell r="AF499">
            <v>0</v>
          </cell>
          <cell r="AG499">
            <v>0</v>
          </cell>
          <cell r="AH499">
            <v>0</v>
          </cell>
          <cell r="AI499">
            <v>0</v>
          </cell>
          <cell r="AJ499">
            <v>0</v>
          </cell>
          <cell r="AK499">
            <v>0</v>
          </cell>
          <cell r="AM499">
            <v>0</v>
          </cell>
          <cell r="AN499">
            <v>0</v>
          </cell>
          <cell r="AO499">
            <v>0</v>
          </cell>
          <cell r="AP499">
            <v>0</v>
          </cell>
          <cell r="AQ499">
            <v>0</v>
          </cell>
          <cell r="AR499">
            <v>0</v>
          </cell>
          <cell r="AS499">
            <v>0</v>
          </cell>
          <cell r="AT499">
            <v>0</v>
          </cell>
          <cell r="AU499">
            <v>0</v>
          </cell>
          <cell r="AV499">
            <v>0</v>
          </cell>
          <cell r="AW499">
            <v>0</v>
          </cell>
        </row>
        <row r="500">
          <cell r="A500" t="str">
            <v>Ardw_Cap_901</v>
          </cell>
          <cell r="B500" t="str">
            <v>Former Church Inn, 45-47 Ardwick Green</v>
          </cell>
          <cell r="C500" t="str">
            <v>Residential</v>
          </cell>
          <cell r="D500" t="str">
            <v>Land Supply 2018</v>
          </cell>
          <cell r="E500">
            <v>0.107475</v>
          </cell>
          <cell r="F500">
            <v>0</v>
          </cell>
          <cell r="G500">
            <v>0</v>
          </cell>
          <cell r="H500">
            <v>0</v>
          </cell>
          <cell r="I500">
            <v>0.107475</v>
          </cell>
          <cell r="J500">
            <v>0</v>
          </cell>
          <cell r="K500">
            <v>0</v>
          </cell>
          <cell r="L500">
            <v>0</v>
          </cell>
          <cell r="M500">
            <v>100</v>
          </cell>
          <cell r="O500">
            <v>0</v>
          </cell>
          <cell r="Q500">
            <v>0</v>
          </cell>
          <cell r="R500">
            <v>0</v>
          </cell>
          <cell r="S500">
            <v>0</v>
          </cell>
          <cell r="T500">
            <v>0</v>
          </cell>
          <cell r="U500">
            <v>0</v>
          </cell>
          <cell r="V500">
            <v>1.9159461200700001E-2</v>
          </cell>
          <cell r="W500">
            <v>17.826900396092114</v>
          </cell>
          <cell r="X500" t="str">
            <v>Not Modelled</v>
          </cell>
          <cell r="Y500" t="str">
            <v>N/A</v>
          </cell>
          <cell r="AA500">
            <v>0</v>
          </cell>
          <cell r="AB500">
            <v>0</v>
          </cell>
          <cell r="AC500">
            <v>0</v>
          </cell>
          <cell r="AD500">
            <v>0</v>
          </cell>
          <cell r="AE500">
            <v>0</v>
          </cell>
          <cell r="AF500">
            <v>0</v>
          </cell>
          <cell r="AG500">
            <v>0</v>
          </cell>
          <cell r="AH500">
            <v>0</v>
          </cell>
          <cell r="AI500">
            <v>0</v>
          </cell>
          <cell r="AJ500">
            <v>0</v>
          </cell>
          <cell r="AK500">
            <v>0</v>
          </cell>
          <cell r="AM500">
            <v>0</v>
          </cell>
          <cell r="AN500">
            <v>0</v>
          </cell>
          <cell r="AO500">
            <v>0</v>
          </cell>
          <cell r="AP500">
            <v>0</v>
          </cell>
          <cell r="AQ500">
            <v>0</v>
          </cell>
          <cell r="AR500">
            <v>0</v>
          </cell>
          <cell r="AS500">
            <v>0</v>
          </cell>
          <cell r="AT500">
            <v>0</v>
          </cell>
          <cell r="AU500">
            <v>0</v>
          </cell>
          <cell r="AV500">
            <v>0</v>
          </cell>
          <cell r="AW500">
            <v>0</v>
          </cell>
        </row>
        <row r="501">
          <cell r="A501" t="str">
            <v>Bagu_Cap_007</v>
          </cell>
          <cell r="B501" t="str">
            <v>Greenbrow Road</v>
          </cell>
          <cell r="C501" t="str">
            <v>Residential</v>
          </cell>
          <cell r="D501" t="str">
            <v>Land Supply 2018</v>
          </cell>
          <cell r="E501">
            <v>0.43967299999999998</v>
          </cell>
          <cell r="F501">
            <v>0</v>
          </cell>
          <cell r="G501">
            <v>0</v>
          </cell>
          <cell r="H501">
            <v>0</v>
          </cell>
          <cell r="I501">
            <v>0.43967299999999998</v>
          </cell>
          <cell r="J501">
            <v>0</v>
          </cell>
          <cell r="K501">
            <v>0</v>
          </cell>
          <cell r="L501">
            <v>0</v>
          </cell>
          <cell r="M501">
            <v>100</v>
          </cell>
          <cell r="O501">
            <v>0</v>
          </cell>
          <cell r="Q501">
            <v>0</v>
          </cell>
          <cell r="R501">
            <v>0</v>
          </cell>
          <cell r="S501">
            <v>0</v>
          </cell>
          <cell r="T501">
            <v>0</v>
          </cell>
          <cell r="U501">
            <v>0</v>
          </cell>
          <cell r="V501">
            <v>0</v>
          </cell>
          <cell r="W501">
            <v>0</v>
          </cell>
          <cell r="X501" t="str">
            <v>Not Modelled</v>
          </cell>
          <cell r="Y501" t="str">
            <v>N/A</v>
          </cell>
          <cell r="AA501">
            <v>0</v>
          </cell>
          <cell r="AB501">
            <v>0</v>
          </cell>
          <cell r="AC501">
            <v>0</v>
          </cell>
          <cell r="AD501">
            <v>0</v>
          </cell>
          <cell r="AE501">
            <v>0</v>
          </cell>
          <cell r="AF501">
            <v>0</v>
          </cell>
          <cell r="AG501">
            <v>0</v>
          </cell>
          <cell r="AH501">
            <v>0</v>
          </cell>
          <cell r="AI501">
            <v>0</v>
          </cell>
          <cell r="AJ501">
            <v>0</v>
          </cell>
          <cell r="AK501">
            <v>0</v>
          </cell>
          <cell r="AM501">
            <v>0</v>
          </cell>
          <cell r="AN501">
            <v>0</v>
          </cell>
          <cell r="AO501">
            <v>0</v>
          </cell>
          <cell r="AP501">
            <v>0</v>
          </cell>
          <cell r="AQ501">
            <v>0</v>
          </cell>
          <cell r="AR501">
            <v>0</v>
          </cell>
          <cell r="AS501">
            <v>0</v>
          </cell>
          <cell r="AT501">
            <v>0</v>
          </cell>
          <cell r="AU501">
            <v>0</v>
          </cell>
          <cell r="AV501">
            <v>0</v>
          </cell>
          <cell r="AW501">
            <v>0</v>
          </cell>
        </row>
        <row r="502">
          <cell r="A502" t="str">
            <v>Boddingtons Site</v>
          </cell>
          <cell r="B502" t="str">
            <v>New Bridge St., Great Ducie St., Francis St., Dutton St.</v>
          </cell>
          <cell r="C502" t="str">
            <v>Offices</v>
          </cell>
          <cell r="D502" t="str">
            <v>Land Supply 2018</v>
          </cell>
          <cell r="E502">
            <v>2.92272</v>
          </cell>
          <cell r="F502">
            <v>0</v>
          </cell>
          <cell r="G502">
            <v>0</v>
          </cell>
          <cell r="H502">
            <v>1.6809977114900001</v>
          </cell>
          <cell r="I502">
            <v>1.2417222885099999</v>
          </cell>
          <cell r="J502">
            <v>0</v>
          </cell>
          <cell r="K502">
            <v>0</v>
          </cell>
          <cell r="L502">
            <v>57.514839310300005</v>
          </cell>
          <cell r="M502">
            <v>42.485160689700002</v>
          </cell>
          <cell r="O502">
            <v>0.2736101966599</v>
          </cell>
          <cell r="Q502">
            <v>7.2473196659899999E-2</v>
          </cell>
          <cell r="R502">
            <v>1.6400000000000001E-2</v>
          </cell>
          <cell r="S502">
            <v>9.3614919205363503</v>
          </cell>
          <cell r="T502">
            <v>2.4796489797141019</v>
          </cell>
          <cell r="U502">
            <v>0.56112114742431718</v>
          </cell>
          <cell r="V502">
            <v>0.47578739490100003</v>
          </cell>
          <cell r="W502">
            <v>16.278924936394866</v>
          </cell>
          <cell r="X502">
            <v>1.32835967281</v>
          </cell>
          <cell r="Y502">
            <v>45.449433158496191</v>
          </cell>
          <cell r="AA502">
            <v>0</v>
          </cell>
          <cell r="AB502">
            <v>0</v>
          </cell>
          <cell r="AC502">
            <v>0</v>
          </cell>
          <cell r="AD502">
            <v>0</v>
          </cell>
          <cell r="AE502">
            <v>0</v>
          </cell>
          <cell r="AF502">
            <v>0</v>
          </cell>
          <cell r="AG502">
            <v>0</v>
          </cell>
          <cell r="AH502">
            <v>0</v>
          </cell>
          <cell r="AI502">
            <v>2.9227249099999999</v>
          </cell>
          <cell r="AJ502">
            <v>0</v>
          </cell>
          <cell r="AK502">
            <v>0</v>
          </cell>
          <cell r="AM502">
            <v>0</v>
          </cell>
          <cell r="AN502">
            <v>0</v>
          </cell>
          <cell r="AO502">
            <v>0</v>
          </cell>
          <cell r="AP502">
            <v>0</v>
          </cell>
          <cell r="AQ502">
            <v>0</v>
          </cell>
          <cell r="AR502">
            <v>0</v>
          </cell>
          <cell r="AS502">
            <v>0</v>
          </cell>
          <cell r="AT502">
            <v>0</v>
          </cell>
          <cell r="AU502">
            <v>100.00016799419717</v>
          </cell>
          <cell r="AV502">
            <v>0</v>
          </cell>
          <cell r="AW502">
            <v>0</v>
          </cell>
        </row>
        <row r="503">
          <cell r="A503" t="str">
            <v>Brad_Cap_001</v>
          </cell>
          <cell r="B503" t="str">
            <v>Gransmoor Avenue</v>
          </cell>
          <cell r="C503" t="str">
            <v>Residential</v>
          </cell>
          <cell r="D503" t="str">
            <v>Land Supply 2018</v>
          </cell>
          <cell r="E503">
            <v>0.13025100000000001</v>
          </cell>
          <cell r="F503">
            <v>0</v>
          </cell>
          <cell r="G503">
            <v>0</v>
          </cell>
          <cell r="H503">
            <v>0</v>
          </cell>
          <cell r="I503">
            <v>0.13025100000000001</v>
          </cell>
          <cell r="J503">
            <v>0</v>
          </cell>
          <cell r="K503">
            <v>0</v>
          </cell>
          <cell r="L503">
            <v>0</v>
          </cell>
          <cell r="M503">
            <v>100</v>
          </cell>
          <cell r="O503">
            <v>6.897992283990001E-2</v>
          </cell>
          <cell r="Q503">
            <v>6.897992283990001E-2</v>
          </cell>
          <cell r="R503">
            <v>4.9302557917900003E-2</v>
          </cell>
          <cell r="S503">
            <v>52.959227061519684</v>
          </cell>
          <cell r="T503">
            <v>52.959227061519684</v>
          </cell>
          <cell r="U503">
            <v>37.851961150317464</v>
          </cell>
          <cell r="V503">
            <v>0</v>
          </cell>
          <cell r="W503">
            <v>0</v>
          </cell>
          <cell r="X503" t="str">
            <v>Not Modelled</v>
          </cell>
          <cell r="Y503" t="str">
            <v>N/A</v>
          </cell>
          <cell r="AA503">
            <v>0</v>
          </cell>
          <cell r="AB503">
            <v>0</v>
          </cell>
          <cell r="AC503">
            <v>0</v>
          </cell>
          <cell r="AD503">
            <v>0</v>
          </cell>
          <cell r="AE503">
            <v>0</v>
          </cell>
          <cell r="AF503">
            <v>0</v>
          </cell>
          <cell r="AG503">
            <v>0</v>
          </cell>
          <cell r="AH503">
            <v>0</v>
          </cell>
          <cell r="AI503">
            <v>0</v>
          </cell>
          <cell r="AJ503">
            <v>0</v>
          </cell>
          <cell r="AK503">
            <v>0</v>
          </cell>
          <cell r="AM503">
            <v>0</v>
          </cell>
          <cell r="AN503">
            <v>0</v>
          </cell>
          <cell r="AO503">
            <v>0</v>
          </cell>
          <cell r="AP503">
            <v>0</v>
          </cell>
          <cell r="AQ503">
            <v>0</v>
          </cell>
          <cell r="AR503">
            <v>0</v>
          </cell>
          <cell r="AS503">
            <v>0</v>
          </cell>
          <cell r="AT503">
            <v>0</v>
          </cell>
          <cell r="AU503">
            <v>0</v>
          </cell>
          <cell r="AV503">
            <v>0</v>
          </cell>
          <cell r="AW503">
            <v>0</v>
          </cell>
        </row>
        <row r="504">
          <cell r="A504" t="str">
            <v>Brad_Cap_052</v>
          </cell>
          <cell r="B504" t="str">
            <v>Battersby Street</v>
          </cell>
          <cell r="C504" t="str">
            <v>Residential</v>
          </cell>
          <cell r="D504" t="str">
            <v>Land Supply 2018</v>
          </cell>
          <cell r="E504">
            <v>0.32480399999999998</v>
          </cell>
          <cell r="F504">
            <v>0</v>
          </cell>
          <cell r="G504">
            <v>0</v>
          </cell>
          <cell r="H504">
            <v>0</v>
          </cell>
          <cell r="I504">
            <v>0.32480399999999998</v>
          </cell>
          <cell r="J504">
            <v>0</v>
          </cell>
          <cell r="K504">
            <v>0</v>
          </cell>
          <cell r="L504">
            <v>0</v>
          </cell>
          <cell r="M504">
            <v>100</v>
          </cell>
          <cell r="O504">
            <v>2.2617304457289997E-3</v>
          </cell>
          <cell r="Q504">
            <v>2.2617304457289997E-3</v>
          </cell>
          <cell r="R504">
            <v>1.65917160068E-3</v>
          </cell>
          <cell r="S504">
            <v>0.69633700500270923</v>
          </cell>
          <cell r="T504">
            <v>0.69633700500270923</v>
          </cell>
          <cell r="U504">
            <v>0.51082240387433653</v>
          </cell>
          <cell r="V504">
            <v>0</v>
          </cell>
          <cell r="W504">
            <v>0</v>
          </cell>
          <cell r="X504" t="str">
            <v>Not Modelled</v>
          </cell>
          <cell r="Y504" t="str">
            <v>N/A</v>
          </cell>
          <cell r="AA504">
            <v>0</v>
          </cell>
          <cell r="AB504">
            <v>0</v>
          </cell>
          <cell r="AC504">
            <v>0</v>
          </cell>
          <cell r="AD504">
            <v>0</v>
          </cell>
          <cell r="AE504">
            <v>0</v>
          </cell>
          <cell r="AF504">
            <v>0</v>
          </cell>
          <cell r="AG504">
            <v>0</v>
          </cell>
          <cell r="AH504">
            <v>0</v>
          </cell>
          <cell r="AI504">
            <v>0</v>
          </cell>
          <cell r="AJ504">
            <v>0</v>
          </cell>
          <cell r="AK504">
            <v>0</v>
          </cell>
          <cell r="AM504">
            <v>0</v>
          </cell>
          <cell r="AN504">
            <v>0</v>
          </cell>
          <cell r="AO504">
            <v>0</v>
          </cell>
          <cell r="AP504">
            <v>0</v>
          </cell>
          <cell r="AQ504">
            <v>0</v>
          </cell>
          <cell r="AR504">
            <v>0</v>
          </cell>
          <cell r="AS504">
            <v>0</v>
          </cell>
          <cell r="AT504">
            <v>0</v>
          </cell>
          <cell r="AU504">
            <v>0</v>
          </cell>
          <cell r="AV504">
            <v>0</v>
          </cell>
          <cell r="AW504">
            <v>0</v>
          </cell>
        </row>
        <row r="505">
          <cell r="A505" t="str">
            <v>Brad_Cap_084</v>
          </cell>
          <cell r="B505" t="str">
            <v>Ashton Old Road/Lees Street</v>
          </cell>
          <cell r="C505" t="str">
            <v>Residential</v>
          </cell>
          <cell r="D505" t="str">
            <v>Land Supply 2018</v>
          </cell>
          <cell r="E505">
            <v>0.27213199999999999</v>
          </cell>
          <cell r="F505">
            <v>0</v>
          </cell>
          <cell r="G505">
            <v>0</v>
          </cell>
          <cell r="H505">
            <v>0</v>
          </cell>
          <cell r="I505">
            <v>0.27213199999999999</v>
          </cell>
          <cell r="J505">
            <v>0</v>
          </cell>
          <cell r="K505">
            <v>0</v>
          </cell>
          <cell r="L505">
            <v>0</v>
          </cell>
          <cell r="M505">
            <v>100</v>
          </cell>
          <cell r="O505">
            <v>0</v>
          </cell>
          <cell r="Q505">
            <v>0</v>
          </cell>
          <cell r="R505">
            <v>0</v>
          </cell>
          <cell r="S505">
            <v>0</v>
          </cell>
          <cell r="T505">
            <v>0</v>
          </cell>
          <cell r="U505">
            <v>0</v>
          </cell>
          <cell r="V505">
            <v>0</v>
          </cell>
          <cell r="W505">
            <v>0</v>
          </cell>
          <cell r="X505" t="str">
            <v>Not Modelled</v>
          </cell>
          <cell r="Y505" t="str">
            <v>N/A</v>
          </cell>
          <cell r="AA505">
            <v>0</v>
          </cell>
          <cell r="AB505">
            <v>0</v>
          </cell>
          <cell r="AC505">
            <v>0</v>
          </cell>
          <cell r="AD505">
            <v>0</v>
          </cell>
          <cell r="AE505">
            <v>0</v>
          </cell>
          <cell r="AF505">
            <v>0</v>
          </cell>
          <cell r="AG505">
            <v>0</v>
          </cell>
          <cell r="AH505">
            <v>0</v>
          </cell>
          <cell r="AI505">
            <v>0</v>
          </cell>
          <cell r="AJ505">
            <v>0</v>
          </cell>
          <cell r="AK505">
            <v>0</v>
          </cell>
          <cell r="AM505">
            <v>0</v>
          </cell>
          <cell r="AN505">
            <v>0</v>
          </cell>
          <cell r="AO505">
            <v>0</v>
          </cell>
          <cell r="AP505">
            <v>0</v>
          </cell>
          <cell r="AQ505">
            <v>0</v>
          </cell>
          <cell r="AR505">
            <v>0</v>
          </cell>
          <cell r="AS505">
            <v>0</v>
          </cell>
          <cell r="AT505">
            <v>0</v>
          </cell>
          <cell r="AU505">
            <v>0</v>
          </cell>
          <cell r="AV505">
            <v>0</v>
          </cell>
          <cell r="AW505">
            <v>0</v>
          </cell>
        </row>
        <row r="506">
          <cell r="A506" t="str">
            <v>Brad_Cap_1000</v>
          </cell>
          <cell r="B506" t="str">
            <v>Block A Pollard Street (additional units)</v>
          </cell>
          <cell r="C506" t="str">
            <v>Residential</v>
          </cell>
          <cell r="D506" t="str">
            <v>Land Supply 2018</v>
          </cell>
          <cell r="E506">
            <v>3.4409299999999997E-2</v>
          </cell>
          <cell r="F506">
            <v>0</v>
          </cell>
          <cell r="G506">
            <v>0</v>
          </cell>
          <cell r="H506">
            <v>0</v>
          </cell>
          <cell r="I506">
            <v>3.4409299999999997E-2</v>
          </cell>
          <cell r="J506">
            <v>0</v>
          </cell>
          <cell r="K506">
            <v>0</v>
          </cell>
          <cell r="L506">
            <v>0</v>
          </cell>
          <cell r="M506">
            <v>100</v>
          </cell>
          <cell r="O506">
            <v>0</v>
          </cell>
          <cell r="Q506">
            <v>0</v>
          </cell>
          <cell r="R506">
            <v>0</v>
          </cell>
          <cell r="S506">
            <v>0</v>
          </cell>
          <cell r="T506">
            <v>0</v>
          </cell>
          <cell r="U506">
            <v>0</v>
          </cell>
          <cell r="V506">
            <v>0</v>
          </cell>
          <cell r="W506">
            <v>0</v>
          </cell>
          <cell r="X506" t="str">
            <v>Not Modelled</v>
          </cell>
          <cell r="Y506" t="str">
            <v>N/A</v>
          </cell>
          <cell r="AA506">
            <v>0</v>
          </cell>
          <cell r="AB506">
            <v>0</v>
          </cell>
          <cell r="AC506">
            <v>0</v>
          </cell>
          <cell r="AD506">
            <v>0</v>
          </cell>
          <cell r="AE506">
            <v>0</v>
          </cell>
          <cell r="AF506">
            <v>0</v>
          </cell>
          <cell r="AG506">
            <v>0</v>
          </cell>
          <cell r="AH506">
            <v>0</v>
          </cell>
          <cell r="AI506">
            <v>3.44092699988E-2</v>
          </cell>
          <cell r="AJ506">
            <v>0</v>
          </cell>
          <cell r="AK506">
            <v>0</v>
          </cell>
          <cell r="AM506">
            <v>0</v>
          </cell>
          <cell r="AN506">
            <v>0</v>
          </cell>
          <cell r="AO506">
            <v>0</v>
          </cell>
          <cell r="AP506">
            <v>0</v>
          </cell>
          <cell r="AQ506">
            <v>0</v>
          </cell>
          <cell r="AR506">
            <v>0</v>
          </cell>
          <cell r="AS506">
            <v>0</v>
          </cell>
          <cell r="AT506">
            <v>0</v>
          </cell>
          <cell r="AU506">
            <v>99.999912810780813</v>
          </cell>
          <cell r="AV506">
            <v>0</v>
          </cell>
          <cell r="AW506">
            <v>0</v>
          </cell>
        </row>
        <row r="507">
          <cell r="A507" t="str">
            <v>Brad_Cap_1001</v>
          </cell>
          <cell r="B507" t="str">
            <v>Former Rectory Site, Dakley Street</v>
          </cell>
          <cell r="C507" t="str">
            <v>Residential</v>
          </cell>
          <cell r="D507" t="str">
            <v>Land Supply 2018</v>
          </cell>
          <cell r="E507">
            <v>0.10011100000000001</v>
          </cell>
          <cell r="F507">
            <v>0</v>
          </cell>
          <cell r="G507">
            <v>0</v>
          </cell>
          <cell r="H507">
            <v>0</v>
          </cell>
          <cell r="I507">
            <v>0.10011100000000001</v>
          </cell>
          <cell r="J507">
            <v>0</v>
          </cell>
          <cell r="K507">
            <v>0</v>
          </cell>
          <cell r="L507">
            <v>0</v>
          </cell>
          <cell r="M507">
            <v>100</v>
          </cell>
          <cell r="O507">
            <v>4.1036323910999999E-4</v>
          </cell>
          <cell r="Q507">
            <v>4.1036323910999999E-4</v>
          </cell>
          <cell r="R507">
            <v>0</v>
          </cell>
          <cell r="S507">
            <v>0.40990824096253159</v>
          </cell>
          <cell r="T507">
            <v>0.40990824096253159</v>
          </cell>
          <cell r="U507">
            <v>0</v>
          </cell>
          <cell r="V507">
            <v>0</v>
          </cell>
          <cell r="W507">
            <v>0</v>
          </cell>
          <cell r="X507" t="str">
            <v>Not Modelled</v>
          </cell>
          <cell r="Y507" t="str">
            <v>N/A</v>
          </cell>
          <cell r="AA507">
            <v>0</v>
          </cell>
          <cell r="AB507">
            <v>0</v>
          </cell>
          <cell r="AC507">
            <v>0</v>
          </cell>
          <cell r="AD507">
            <v>0</v>
          </cell>
          <cell r="AE507">
            <v>0</v>
          </cell>
          <cell r="AF507">
            <v>0</v>
          </cell>
          <cell r="AG507">
            <v>0</v>
          </cell>
          <cell r="AH507">
            <v>0</v>
          </cell>
          <cell r="AI507">
            <v>0</v>
          </cell>
          <cell r="AJ507">
            <v>0</v>
          </cell>
          <cell r="AK507">
            <v>0</v>
          </cell>
          <cell r="AM507">
            <v>0</v>
          </cell>
          <cell r="AN507">
            <v>0</v>
          </cell>
          <cell r="AO507">
            <v>0</v>
          </cell>
          <cell r="AP507">
            <v>0</v>
          </cell>
          <cell r="AQ507">
            <v>0</v>
          </cell>
          <cell r="AR507">
            <v>0</v>
          </cell>
          <cell r="AS507">
            <v>0</v>
          </cell>
          <cell r="AT507">
            <v>0</v>
          </cell>
          <cell r="AU507">
            <v>0</v>
          </cell>
          <cell r="AV507">
            <v>0</v>
          </cell>
          <cell r="AW507">
            <v>0</v>
          </cell>
        </row>
        <row r="508">
          <cell r="A508" t="str">
            <v>Brad_Cap_141</v>
          </cell>
          <cell r="B508" t="str">
            <v>Lower Medlock</v>
          </cell>
          <cell r="C508" t="str">
            <v>Residential</v>
          </cell>
          <cell r="D508" t="str">
            <v>Land Supply 2018</v>
          </cell>
          <cell r="E508">
            <v>19.716100000000001</v>
          </cell>
          <cell r="F508">
            <v>2.7926161330600001</v>
          </cell>
          <cell r="G508">
            <v>2.0670371727500001</v>
          </cell>
          <cell r="H508">
            <v>2.5201288065299998</v>
          </cell>
          <cell r="I508">
            <v>12.33631788766</v>
          </cell>
          <cell r="J508">
            <v>14.164140641709061</v>
          </cell>
          <cell r="K508">
            <v>10.484006333656252</v>
          </cell>
          <cell r="L508">
            <v>12.782085739725401</v>
          </cell>
          <cell r="M508">
            <v>62.569767284909283</v>
          </cell>
          <cell r="O508">
            <v>1.1543200630250001</v>
          </cell>
          <cell r="Q508">
            <v>1.1543200630250001</v>
          </cell>
          <cell r="R508">
            <v>0.75666962000000004</v>
          </cell>
          <cell r="S508">
            <v>5.8547078936757275</v>
          </cell>
          <cell r="T508">
            <v>5.8547078936757275</v>
          </cell>
          <cell r="U508">
            <v>3.8378260406469842</v>
          </cell>
          <cell r="V508">
            <v>0</v>
          </cell>
          <cell r="W508">
            <v>0</v>
          </cell>
          <cell r="X508" t="str">
            <v>Not Modelled</v>
          </cell>
          <cell r="Y508" t="str">
            <v>N/A</v>
          </cell>
          <cell r="AA508">
            <v>2.2240753240700002</v>
          </cell>
          <cell r="AB508">
            <v>0</v>
          </cell>
          <cell r="AC508">
            <v>0</v>
          </cell>
          <cell r="AD508">
            <v>0</v>
          </cell>
          <cell r="AE508">
            <v>0</v>
          </cell>
          <cell r="AF508">
            <v>0</v>
          </cell>
          <cell r="AG508">
            <v>9.1944000013199998E-4</v>
          </cell>
          <cell r="AH508">
            <v>0</v>
          </cell>
          <cell r="AI508">
            <v>19.058598381300001</v>
          </cell>
          <cell r="AJ508">
            <v>0</v>
          </cell>
          <cell r="AK508">
            <v>0</v>
          </cell>
          <cell r="AM508">
            <v>11.280503365625048</v>
          </cell>
          <cell r="AN508">
            <v>0</v>
          </cell>
          <cell r="AO508">
            <v>0</v>
          </cell>
          <cell r="AP508">
            <v>0</v>
          </cell>
          <cell r="AQ508">
            <v>0</v>
          </cell>
          <cell r="AR508">
            <v>0</v>
          </cell>
          <cell r="AS508">
            <v>4.6633969199385266E-3</v>
          </cell>
          <cell r="AT508">
            <v>0</v>
          </cell>
          <cell r="AU508">
            <v>96.665153764182577</v>
          </cell>
          <cell r="AV508">
            <v>0</v>
          </cell>
          <cell r="AW508">
            <v>0</v>
          </cell>
        </row>
        <row r="509">
          <cell r="A509" t="str">
            <v>Brad_Cap_600</v>
          </cell>
          <cell r="B509" t="str">
            <v>Openshaw West site 1</v>
          </cell>
          <cell r="C509" t="str">
            <v>Residential</v>
          </cell>
          <cell r="D509" t="str">
            <v>Land Supply 2018</v>
          </cell>
          <cell r="E509">
            <v>0.74321999999999999</v>
          </cell>
          <cell r="F509">
            <v>0</v>
          </cell>
          <cell r="G509">
            <v>0</v>
          </cell>
          <cell r="H509">
            <v>0</v>
          </cell>
          <cell r="I509">
            <v>0.74321999999999999</v>
          </cell>
          <cell r="J509">
            <v>0</v>
          </cell>
          <cell r="K509">
            <v>0</v>
          </cell>
          <cell r="L509">
            <v>0</v>
          </cell>
          <cell r="M509">
            <v>100</v>
          </cell>
          <cell r="O509">
            <v>0.21840851791229998</v>
          </cell>
          <cell r="Q509">
            <v>0.21840851791229998</v>
          </cell>
          <cell r="R509">
            <v>2.93992339283E-2</v>
          </cell>
          <cell r="S509">
            <v>29.386792324251225</v>
          </cell>
          <cell r="T509">
            <v>29.386792324251225</v>
          </cell>
          <cell r="U509">
            <v>3.9556569963537043</v>
          </cell>
          <cell r="V509">
            <v>0</v>
          </cell>
          <cell r="W509">
            <v>0</v>
          </cell>
          <cell r="X509" t="str">
            <v>Not Modelled</v>
          </cell>
          <cell r="Y509" t="str">
            <v>N/A</v>
          </cell>
          <cell r="AA509">
            <v>0</v>
          </cell>
          <cell r="AB509">
            <v>0</v>
          </cell>
          <cell r="AC509">
            <v>0</v>
          </cell>
          <cell r="AD509">
            <v>0</v>
          </cell>
          <cell r="AE509">
            <v>0</v>
          </cell>
          <cell r="AF509">
            <v>0</v>
          </cell>
          <cell r="AG509">
            <v>0</v>
          </cell>
          <cell r="AH509">
            <v>0</v>
          </cell>
          <cell r="AI509">
            <v>0</v>
          </cell>
          <cell r="AJ509">
            <v>0</v>
          </cell>
          <cell r="AK509">
            <v>0</v>
          </cell>
          <cell r="AM509">
            <v>0</v>
          </cell>
          <cell r="AN509">
            <v>0</v>
          </cell>
          <cell r="AO509">
            <v>0</v>
          </cell>
          <cell r="AP509">
            <v>0</v>
          </cell>
          <cell r="AQ509">
            <v>0</v>
          </cell>
          <cell r="AR509">
            <v>0</v>
          </cell>
          <cell r="AS509">
            <v>0</v>
          </cell>
          <cell r="AT509">
            <v>0</v>
          </cell>
          <cell r="AU509">
            <v>0</v>
          </cell>
          <cell r="AV509">
            <v>0</v>
          </cell>
          <cell r="AW509">
            <v>0</v>
          </cell>
        </row>
        <row r="510">
          <cell r="A510" t="str">
            <v>Brad_Cap_601</v>
          </cell>
          <cell r="B510" t="str">
            <v>Openshaw West site 2</v>
          </cell>
          <cell r="C510" t="str">
            <v>Residential</v>
          </cell>
          <cell r="D510" t="str">
            <v>Land Supply 2018</v>
          </cell>
          <cell r="E510">
            <v>0.57479000000000002</v>
          </cell>
          <cell r="F510">
            <v>0</v>
          </cell>
          <cell r="G510">
            <v>0</v>
          </cell>
          <cell r="H510">
            <v>0</v>
          </cell>
          <cell r="I510">
            <v>0.57479000000000002</v>
          </cell>
          <cell r="J510">
            <v>0</v>
          </cell>
          <cell r="K510">
            <v>0</v>
          </cell>
          <cell r="L510">
            <v>0</v>
          </cell>
          <cell r="M510">
            <v>100</v>
          </cell>
          <cell r="O510">
            <v>3.1060382199100001E-4</v>
          </cell>
          <cell r="Q510">
            <v>3.1060382199100001E-4</v>
          </cell>
          <cell r="R510">
            <v>0</v>
          </cell>
          <cell r="S510">
            <v>5.4037791539692764E-2</v>
          </cell>
          <cell r="T510">
            <v>5.4037791539692764E-2</v>
          </cell>
          <cell r="U510">
            <v>0</v>
          </cell>
          <cell r="V510">
            <v>0</v>
          </cell>
          <cell r="W510">
            <v>0</v>
          </cell>
          <cell r="X510" t="str">
            <v>Not Modelled</v>
          </cell>
          <cell r="Y510" t="str">
            <v>N/A</v>
          </cell>
          <cell r="AA510">
            <v>0</v>
          </cell>
          <cell r="AB510">
            <v>0</v>
          </cell>
          <cell r="AC510">
            <v>0</v>
          </cell>
          <cell r="AD510">
            <v>0</v>
          </cell>
          <cell r="AE510">
            <v>0</v>
          </cell>
          <cell r="AF510">
            <v>0</v>
          </cell>
          <cell r="AG510">
            <v>0</v>
          </cell>
          <cell r="AH510">
            <v>0</v>
          </cell>
          <cell r="AI510">
            <v>0</v>
          </cell>
          <cell r="AJ510">
            <v>0</v>
          </cell>
          <cell r="AK510">
            <v>0</v>
          </cell>
          <cell r="AM510">
            <v>0</v>
          </cell>
          <cell r="AN510">
            <v>0</v>
          </cell>
          <cell r="AO510">
            <v>0</v>
          </cell>
          <cell r="AP510">
            <v>0</v>
          </cell>
          <cell r="AQ510">
            <v>0</v>
          </cell>
          <cell r="AR510">
            <v>0</v>
          </cell>
          <cell r="AS510">
            <v>0</v>
          </cell>
          <cell r="AT510">
            <v>0</v>
          </cell>
          <cell r="AU510">
            <v>0</v>
          </cell>
          <cell r="AV510">
            <v>0</v>
          </cell>
          <cell r="AW510">
            <v>0</v>
          </cell>
        </row>
        <row r="511">
          <cell r="A511" t="str">
            <v>Brad_Cap_800</v>
          </cell>
          <cell r="B511" t="str">
            <v>Land Known As Holt Town Waterfront, Bounded By Ash</v>
          </cell>
          <cell r="C511" t="str">
            <v>Residential</v>
          </cell>
          <cell r="D511" t="str">
            <v>Land Supply 2018</v>
          </cell>
          <cell r="E511">
            <v>31.439699999999998</v>
          </cell>
          <cell r="F511">
            <v>2.1829598704099999</v>
          </cell>
          <cell r="G511">
            <v>0.37784798774599998</v>
          </cell>
          <cell r="H511">
            <v>0.88214601876300003</v>
          </cell>
          <cell r="I511">
            <v>27.996746123081</v>
          </cell>
          <cell r="J511">
            <v>6.9433228383540557</v>
          </cell>
          <cell r="K511">
            <v>1.2018180445296871</v>
          </cell>
          <cell r="L511">
            <v>2.8058347209515362</v>
          </cell>
          <cell r="M511">
            <v>89.049024396164725</v>
          </cell>
          <cell r="O511">
            <v>0.83669102682200003</v>
          </cell>
          <cell r="Q511">
            <v>0.82669102682200002</v>
          </cell>
          <cell r="R511">
            <v>0.30970489724900002</v>
          </cell>
          <cell r="S511">
            <v>2.6612563950101311</v>
          </cell>
          <cell r="T511">
            <v>2.629449475732911</v>
          </cell>
          <cell r="U511">
            <v>0.98507586665585245</v>
          </cell>
          <cell r="V511">
            <v>0</v>
          </cell>
          <cell r="W511">
            <v>0</v>
          </cell>
          <cell r="X511" t="str">
            <v>Not Modelled</v>
          </cell>
          <cell r="Y511" t="str">
            <v>N/A</v>
          </cell>
          <cell r="AA511">
            <v>0.57326522934799995</v>
          </cell>
          <cell r="AB511">
            <v>0</v>
          </cell>
          <cell r="AC511">
            <v>0</v>
          </cell>
          <cell r="AD511">
            <v>0</v>
          </cell>
          <cell r="AE511">
            <v>0</v>
          </cell>
          <cell r="AF511">
            <v>0</v>
          </cell>
          <cell r="AG511">
            <v>8.8119999999699994E-2</v>
          </cell>
          <cell r="AH511">
            <v>0</v>
          </cell>
          <cell r="AI511">
            <v>31.439710744999999</v>
          </cell>
          <cell r="AJ511">
            <v>0</v>
          </cell>
          <cell r="AK511">
            <v>0</v>
          </cell>
          <cell r="AM511">
            <v>1.8233800874308597</v>
          </cell>
          <cell r="AN511">
            <v>0</v>
          </cell>
          <cell r="AO511">
            <v>0</v>
          </cell>
          <cell r="AP511">
            <v>0</v>
          </cell>
          <cell r="AQ511">
            <v>0</v>
          </cell>
          <cell r="AR511">
            <v>0</v>
          </cell>
          <cell r="AS511">
            <v>0.28028257266990458</v>
          </cell>
          <cell r="AT511">
            <v>0</v>
          </cell>
          <cell r="AU511">
            <v>100.00003417653475</v>
          </cell>
          <cell r="AV511">
            <v>0</v>
          </cell>
          <cell r="AW511">
            <v>0</v>
          </cell>
        </row>
        <row r="512">
          <cell r="A512" t="str">
            <v>Brad_Cap_901</v>
          </cell>
          <cell r="B512" t="str">
            <v>Alderman Square</v>
          </cell>
          <cell r="C512" t="str">
            <v>Residential</v>
          </cell>
          <cell r="D512" t="str">
            <v>Land Supply 2018</v>
          </cell>
          <cell r="E512">
            <v>0.330646</v>
          </cell>
          <cell r="F512">
            <v>0</v>
          </cell>
          <cell r="G512">
            <v>0</v>
          </cell>
          <cell r="H512">
            <v>0</v>
          </cell>
          <cell r="I512">
            <v>0.330646</v>
          </cell>
          <cell r="J512">
            <v>0</v>
          </cell>
          <cell r="K512">
            <v>0</v>
          </cell>
          <cell r="L512">
            <v>0</v>
          </cell>
          <cell r="M512">
            <v>100</v>
          </cell>
          <cell r="O512">
            <v>0</v>
          </cell>
          <cell r="Q512">
            <v>0</v>
          </cell>
          <cell r="R512">
            <v>0</v>
          </cell>
          <cell r="S512">
            <v>0</v>
          </cell>
          <cell r="T512">
            <v>0</v>
          </cell>
          <cell r="U512">
            <v>0</v>
          </cell>
          <cell r="V512">
            <v>0</v>
          </cell>
          <cell r="W512">
            <v>0</v>
          </cell>
          <cell r="X512" t="str">
            <v>Not Modelled</v>
          </cell>
          <cell r="Y512" t="str">
            <v>N/A</v>
          </cell>
          <cell r="AA512">
            <v>0</v>
          </cell>
          <cell r="AB512">
            <v>0</v>
          </cell>
          <cell r="AC512">
            <v>0</v>
          </cell>
          <cell r="AD512">
            <v>0</v>
          </cell>
          <cell r="AE512">
            <v>0</v>
          </cell>
          <cell r="AF512">
            <v>0</v>
          </cell>
          <cell r="AG512">
            <v>0</v>
          </cell>
          <cell r="AH512">
            <v>0</v>
          </cell>
          <cell r="AI512">
            <v>0.33064575499999999</v>
          </cell>
          <cell r="AJ512">
            <v>0</v>
          </cell>
          <cell r="AK512">
            <v>0</v>
          </cell>
          <cell r="AM512">
            <v>0</v>
          </cell>
          <cell r="AN512">
            <v>0</v>
          </cell>
          <cell r="AO512">
            <v>0</v>
          </cell>
          <cell r="AP512">
            <v>0</v>
          </cell>
          <cell r="AQ512">
            <v>0</v>
          </cell>
          <cell r="AR512">
            <v>0</v>
          </cell>
          <cell r="AS512">
            <v>0</v>
          </cell>
          <cell r="AT512">
            <v>0</v>
          </cell>
          <cell r="AU512">
            <v>99.99992590262697</v>
          </cell>
          <cell r="AV512">
            <v>0</v>
          </cell>
          <cell r="AW512">
            <v>0</v>
          </cell>
        </row>
        <row r="513">
          <cell r="A513" t="str">
            <v>Brad_Cap_902</v>
          </cell>
          <cell r="B513" t="str">
            <v>Snell Street</v>
          </cell>
          <cell r="C513" t="str">
            <v>Residential</v>
          </cell>
          <cell r="D513" t="str">
            <v>Land Supply 2018</v>
          </cell>
          <cell r="E513">
            <v>0.121117</v>
          </cell>
          <cell r="F513">
            <v>0</v>
          </cell>
          <cell r="G513">
            <v>0</v>
          </cell>
          <cell r="H513">
            <v>0</v>
          </cell>
          <cell r="I513">
            <v>0.121117</v>
          </cell>
          <cell r="J513">
            <v>0</v>
          </cell>
          <cell r="K513">
            <v>0</v>
          </cell>
          <cell r="L513">
            <v>0</v>
          </cell>
          <cell r="M513">
            <v>100</v>
          </cell>
          <cell r="O513">
            <v>0</v>
          </cell>
          <cell r="Q513">
            <v>0</v>
          </cell>
          <cell r="R513">
            <v>0</v>
          </cell>
          <cell r="S513">
            <v>0</v>
          </cell>
          <cell r="T513">
            <v>0</v>
          </cell>
          <cell r="U513">
            <v>0</v>
          </cell>
          <cell r="V513">
            <v>0</v>
          </cell>
          <cell r="W513">
            <v>0</v>
          </cell>
          <cell r="X513" t="str">
            <v>Not Modelled</v>
          </cell>
          <cell r="Y513" t="str">
            <v>N/A</v>
          </cell>
          <cell r="AA513">
            <v>0</v>
          </cell>
          <cell r="AB513">
            <v>0</v>
          </cell>
          <cell r="AC513">
            <v>0</v>
          </cell>
          <cell r="AD513">
            <v>0</v>
          </cell>
          <cell r="AE513">
            <v>0</v>
          </cell>
          <cell r="AF513">
            <v>0</v>
          </cell>
          <cell r="AG513">
            <v>0</v>
          </cell>
          <cell r="AH513">
            <v>0</v>
          </cell>
          <cell r="AI513">
            <v>0.12111672000199999</v>
          </cell>
          <cell r="AJ513">
            <v>0</v>
          </cell>
          <cell r="AK513">
            <v>0</v>
          </cell>
          <cell r="AM513">
            <v>0</v>
          </cell>
          <cell r="AN513">
            <v>0</v>
          </cell>
          <cell r="AO513">
            <v>0</v>
          </cell>
          <cell r="AP513">
            <v>0</v>
          </cell>
          <cell r="AQ513">
            <v>0</v>
          </cell>
          <cell r="AR513">
            <v>0</v>
          </cell>
          <cell r="AS513">
            <v>0</v>
          </cell>
          <cell r="AT513">
            <v>0</v>
          </cell>
          <cell r="AU513">
            <v>99.999768820231665</v>
          </cell>
          <cell r="AV513">
            <v>0</v>
          </cell>
          <cell r="AW513">
            <v>0</v>
          </cell>
        </row>
        <row r="514">
          <cell r="A514" t="str">
            <v>CC_Cap_002a</v>
          </cell>
          <cell r="B514" t="str">
            <v>Crown Street (Plots C4-8, Great Jackson Street MP)</v>
          </cell>
          <cell r="C514" t="str">
            <v>Residential</v>
          </cell>
          <cell r="D514" t="str">
            <v>Land Supply 2018</v>
          </cell>
          <cell r="E514">
            <v>1.1176600000000001</v>
          </cell>
          <cell r="F514">
            <v>0</v>
          </cell>
          <cell r="G514">
            <v>0</v>
          </cell>
          <cell r="H514">
            <v>0</v>
          </cell>
          <cell r="I514">
            <v>1.1176600000000001</v>
          </cell>
          <cell r="J514">
            <v>0</v>
          </cell>
          <cell r="K514">
            <v>0</v>
          </cell>
          <cell r="L514">
            <v>0</v>
          </cell>
          <cell r="M514">
            <v>100</v>
          </cell>
          <cell r="O514">
            <v>1.8395999999999999E-2</v>
          </cell>
          <cell r="Q514">
            <v>0</v>
          </cell>
          <cell r="R514">
            <v>0</v>
          </cell>
          <cell r="S514">
            <v>1.6459388364976826</v>
          </cell>
          <cell r="T514">
            <v>0</v>
          </cell>
          <cell r="U514">
            <v>0</v>
          </cell>
          <cell r="V514">
            <v>0</v>
          </cell>
          <cell r="W514">
            <v>0</v>
          </cell>
          <cell r="X514" t="str">
            <v>Not Modelled</v>
          </cell>
          <cell r="Y514" t="str">
            <v>N/A</v>
          </cell>
          <cell r="AA514">
            <v>0</v>
          </cell>
          <cell r="AB514">
            <v>0</v>
          </cell>
          <cell r="AC514">
            <v>0</v>
          </cell>
          <cell r="AD514">
            <v>0</v>
          </cell>
          <cell r="AE514">
            <v>0</v>
          </cell>
          <cell r="AF514">
            <v>0</v>
          </cell>
          <cell r="AG514">
            <v>0</v>
          </cell>
          <cell r="AH514">
            <v>0</v>
          </cell>
          <cell r="AI514">
            <v>1.1176591600100001</v>
          </cell>
          <cell r="AJ514">
            <v>0</v>
          </cell>
          <cell r="AK514">
            <v>0</v>
          </cell>
          <cell r="AM514">
            <v>0</v>
          </cell>
          <cell r="AN514">
            <v>0</v>
          </cell>
          <cell r="AO514">
            <v>0</v>
          </cell>
          <cell r="AP514">
            <v>0</v>
          </cell>
          <cell r="AQ514">
            <v>0</v>
          </cell>
          <cell r="AR514">
            <v>0</v>
          </cell>
          <cell r="AS514">
            <v>0</v>
          </cell>
          <cell r="AT514">
            <v>0</v>
          </cell>
          <cell r="AU514">
            <v>99.999924843870218</v>
          </cell>
          <cell r="AV514">
            <v>0</v>
          </cell>
          <cell r="AW514">
            <v>0</v>
          </cell>
        </row>
        <row r="515">
          <cell r="A515" t="str">
            <v>CC_Cap_002b</v>
          </cell>
          <cell r="B515" t="str">
            <v>Crown Street (Plot C1 and C2 - Great Jackson Street MP)</v>
          </cell>
          <cell r="C515" t="str">
            <v>Residential</v>
          </cell>
          <cell r="D515" t="str">
            <v>Land Supply 2018</v>
          </cell>
          <cell r="E515">
            <v>0.80732899999999996</v>
          </cell>
          <cell r="F515">
            <v>0</v>
          </cell>
          <cell r="G515">
            <v>0</v>
          </cell>
          <cell r="H515">
            <v>0</v>
          </cell>
          <cell r="I515">
            <v>0.80732899999999996</v>
          </cell>
          <cell r="J515">
            <v>0</v>
          </cell>
          <cell r="K515">
            <v>0</v>
          </cell>
          <cell r="L515">
            <v>0</v>
          </cell>
          <cell r="M515">
            <v>100</v>
          </cell>
          <cell r="O515">
            <v>8.2495099999999998E-3</v>
          </cell>
          <cell r="Q515">
            <v>0</v>
          </cell>
          <cell r="R515">
            <v>0</v>
          </cell>
          <cell r="S515">
            <v>1.0218275325177222</v>
          </cell>
          <cell r="T515">
            <v>0</v>
          </cell>
          <cell r="U515">
            <v>0</v>
          </cell>
          <cell r="V515">
            <v>0</v>
          </cell>
          <cell r="W515">
            <v>0</v>
          </cell>
          <cell r="X515" t="str">
            <v>Not Modelled</v>
          </cell>
          <cell r="Y515" t="str">
            <v>N/A</v>
          </cell>
          <cell r="AA515">
            <v>0</v>
          </cell>
          <cell r="AB515">
            <v>0</v>
          </cell>
          <cell r="AC515">
            <v>0</v>
          </cell>
          <cell r="AD515">
            <v>0</v>
          </cell>
          <cell r="AE515">
            <v>0</v>
          </cell>
          <cell r="AF515">
            <v>0</v>
          </cell>
          <cell r="AG515">
            <v>0</v>
          </cell>
          <cell r="AH515">
            <v>0</v>
          </cell>
          <cell r="AI515">
            <v>0.80732899999999996</v>
          </cell>
          <cell r="AJ515">
            <v>0</v>
          </cell>
          <cell r="AK515">
            <v>0</v>
          </cell>
          <cell r="AM515">
            <v>0</v>
          </cell>
          <cell r="AN515">
            <v>0</v>
          </cell>
          <cell r="AO515">
            <v>0</v>
          </cell>
          <cell r="AP515">
            <v>0</v>
          </cell>
          <cell r="AQ515">
            <v>0</v>
          </cell>
          <cell r="AR515">
            <v>0</v>
          </cell>
          <cell r="AS515">
            <v>0</v>
          </cell>
          <cell r="AT515">
            <v>0</v>
          </cell>
          <cell r="AU515">
            <v>100</v>
          </cell>
          <cell r="AV515">
            <v>0</v>
          </cell>
          <cell r="AW515">
            <v>0</v>
          </cell>
        </row>
        <row r="516">
          <cell r="A516" t="str">
            <v>CC_Cap_005</v>
          </cell>
          <cell r="B516" t="str">
            <v>Trinity Islands (St John's Masterplan)</v>
          </cell>
          <cell r="C516" t="str">
            <v>Residential</v>
          </cell>
          <cell r="D516" t="str">
            <v>Land Supply 2018</v>
          </cell>
          <cell r="E516">
            <v>1.7820400000000001</v>
          </cell>
          <cell r="F516">
            <v>1.1773729011000001E-3</v>
          </cell>
          <cell r="G516">
            <v>1.2284810309200001E-2</v>
          </cell>
          <cell r="H516">
            <v>1.4353751018400001</v>
          </cell>
          <cell r="I516">
            <v>0.33320271494970011</v>
          </cell>
          <cell r="J516">
            <v>6.6068825677313633E-2</v>
          </cell>
          <cell r="K516">
            <v>0.68936782054274881</v>
          </cell>
          <cell r="L516">
            <v>80.546738672532598</v>
          </cell>
          <cell r="M516">
            <v>18.69782468124734</v>
          </cell>
          <cell r="O516">
            <v>0</v>
          </cell>
          <cell r="Q516">
            <v>0</v>
          </cell>
          <cell r="R516">
            <v>0</v>
          </cell>
          <cell r="S516">
            <v>0</v>
          </cell>
          <cell r="T516">
            <v>0</v>
          </cell>
          <cell r="U516">
            <v>0</v>
          </cell>
          <cell r="V516">
            <v>1.6415996073500001</v>
          </cell>
          <cell r="W516">
            <v>92.119122317680862</v>
          </cell>
          <cell r="X516" t="str">
            <v>Not Modelled</v>
          </cell>
          <cell r="Y516" t="str">
            <v>N/A</v>
          </cell>
          <cell r="AA516">
            <v>0</v>
          </cell>
          <cell r="AB516">
            <v>0</v>
          </cell>
          <cell r="AC516">
            <v>0</v>
          </cell>
          <cell r="AD516">
            <v>0</v>
          </cell>
          <cell r="AE516">
            <v>0</v>
          </cell>
          <cell r="AF516">
            <v>0</v>
          </cell>
          <cell r="AG516">
            <v>0</v>
          </cell>
          <cell r="AH516">
            <v>0</v>
          </cell>
          <cell r="AI516">
            <v>3.0058889998500001E-3</v>
          </cell>
          <cell r="AJ516">
            <v>0</v>
          </cell>
          <cell r="AK516">
            <v>0</v>
          </cell>
          <cell r="AM516">
            <v>0</v>
          </cell>
          <cell r="AN516">
            <v>0</v>
          </cell>
          <cell r="AO516">
            <v>0</v>
          </cell>
          <cell r="AP516">
            <v>0</v>
          </cell>
          <cell r="AQ516">
            <v>0</v>
          </cell>
          <cell r="AR516">
            <v>0</v>
          </cell>
          <cell r="AS516">
            <v>0</v>
          </cell>
          <cell r="AT516">
            <v>0</v>
          </cell>
          <cell r="AU516">
            <v>0.1686768534853314</v>
          </cell>
          <cell r="AV516">
            <v>0</v>
          </cell>
          <cell r="AW516">
            <v>0</v>
          </cell>
        </row>
        <row r="517">
          <cell r="A517" t="str">
            <v>CC_Cap_007</v>
          </cell>
          <cell r="B517" t="str">
            <v>Mayfield Development Area</v>
          </cell>
          <cell r="C517" t="str">
            <v>Residential</v>
          </cell>
          <cell r="D517" t="str">
            <v>Land Supply 2018</v>
          </cell>
          <cell r="E517">
            <v>11.216900000000001</v>
          </cell>
          <cell r="F517">
            <v>0.52939775711100001</v>
          </cell>
          <cell r="G517">
            <v>1.1227560196999999</v>
          </cell>
          <cell r="H517">
            <v>1.5772100948800001</v>
          </cell>
          <cell r="I517">
            <v>7.9875361283089994</v>
          </cell>
          <cell r="J517">
            <v>4.7196440826877302</v>
          </cell>
          <cell r="K517">
            <v>10.009503692642351</v>
          </cell>
          <cell r="L517">
            <v>14.06101592133299</v>
          </cell>
          <cell r="M517">
            <v>71.209836303336914</v>
          </cell>
          <cell r="O517">
            <v>1.0198808633709999</v>
          </cell>
          <cell r="Q517">
            <v>0.54227686337100001</v>
          </cell>
          <cell r="R517">
            <v>0.27848857291899998</v>
          </cell>
          <cell r="S517">
            <v>9.0923594163360626</v>
          </cell>
          <cell r="T517">
            <v>4.8344628495484487</v>
          </cell>
          <cell r="U517">
            <v>2.4827588096443756</v>
          </cell>
          <cell r="V517">
            <v>0.31965252699500002</v>
          </cell>
          <cell r="W517">
            <v>2.8497403649404025</v>
          </cell>
          <cell r="X517" t="str">
            <v>Not Modelled</v>
          </cell>
          <cell r="Y517" t="str">
            <v>N/A</v>
          </cell>
          <cell r="AA517">
            <v>0.88918988225700002</v>
          </cell>
          <cell r="AB517">
            <v>0</v>
          </cell>
          <cell r="AC517">
            <v>0</v>
          </cell>
          <cell r="AD517">
            <v>0</v>
          </cell>
          <cell r="AE517">
            <v>0</v>
          </cell>
          <cell r="AF517">
            <v>0</v>
          </cell>
          <cell r="AG517">
            <v>0</v>
          </cell>
          <cell r="AH517">
            <v>0</v>
          </cell>
          <cell r="AI517">
            <v>11.216880735</v>
          </cell>
          <cell r="AJ517">
            <v>0</v>
          </cell>
          <cell r="AK517">
            <v>0</v>
          </cell>
          <cell r="AM517">
            <v>7.9272337478001944</v>
          </cell>
          <cell r="AN517">
            <v>0</v>
          </cell>
          <cell r="AO517">
            <v>0</v>
          </cell>
          <cell r="AP517">
            <v>0</v>
          </cell>
          <cell r="AQ517">
            <v>0</v>
          </cell>
          <cell r="AR517">
            <v>0</v>
          </cell>
          <cell r="AS517">
            <v>0</v>
          </cell>
          <cell r="AT517">
            <v>0</v>
          </cell>
          <cell r="AU517">
            <v>99.999828250229555</v>
          </cell>
          <cell r="AV517">
            <v>0</v>
          </cell>
          <cell r="AW517">
            <v>0</v>
          </cell>
        </row>
        <row r="518">
          <cell r="A518" t="str">
            <v>CC_Cap_1000</v>
          </cell>
          <cell r="B518" t="str">
            <v>Granada House</v>
          </cell>
          <cell r="C518" t="str">
            <v>Residential</v>
          </cell>
          <cell r="D518" t="str">
            <v>Land Supply 2018</v>
          </cell>
          <cell r="E518">
            <v>0.94639499999999999</v>
          </cell>
          <cell r="F518">
            <v>0</v>
          </cell>
          <cell r="G518">
            <v>0</v>
          </cell>
          <cell r="H518">
            <v>7.4295841045000005E-2</v>
          </cell>
          <cell r="I518">
            <v>0.87209915895500001</v>
          </cell>
          <cell r="J518">
            <v>0</v>
          </cell>
          <cell r="K518">
            <v>0</v>
          </cell>
          <cell r="L518">
            <v>7.8504050681797777</v>
          </cell>
          <cell r="M518">
            <v>92.149594931820218</v>
          </cell>
          <cell r="O518">
            <v>4.1736672154507005E-3</v>
          </cell>
          <cell r="Q518">
            <v>4.1736672154507005E-3</v>
          </cell>
          <cell r="R518">
            <v>4.0221650030700002E-5</v>
          </cell>
          <cell r="S518">
            <v>0.44100689621677003</v>
          </cell>
          <cell r="T518">
            <v>0.44100689621677003</v>
          </cell>
          <cell r="U518">
            <v>4.2499854744266399E-3</v>
          </cell>
          <cell r="V518">
            <v>0.53234751225200005</v>
          </cell>
          <cell r="W518">
            <v>56.250034314636075</v>
          </cell>
          <cell r="X518" t="str">
            <v>Not Modelled</v>
          </cell>
          <cell r="Y518" t="str">
            <v>N/A</v>
          </cell>
          <cell r="AA518">
            <v>0</v>
          </cell>
          <cell r="AB518">
            <v>0</v>
          </cell>
          <cell r="AC518">
            <v>0</v>
          </cell>
          <cell r="AD518">
            <v>0</v>
          </cell>
          <cell r="AE518">
            <v>0</v>
          </cell>
          <cell r="AF518">
            <v>0</v>
          </cell>
          <cell r="AG518">
            <v>0</v>
          </cell>
          <cell r="AH518">
            <v>0</v>
          </cell>
          <cell r="AI518">
            <v>0</v>
          </cell>
          <cell r="AJ518">
            <v>0</v>
          </cell>
          <cell r="AK518">
            <v>0</v>
          </cell>
          <cell r="AM518">
            <v>0</v>
          </cell>
          <cell r="AN518">
            <v>0</v>
          </cell>
          <cell r="AO518">
            <v>0</v>
          </cell>
          <cell r="AP518">
            <v>0</v>
          </cell>
          <cell r="AQ518">
            <v>0</v>
          </cell>
          <cell r="AR518">
            <v>0</v>
          </cell>
          <cell r="AS518">
            <v>0</v>
          </cell>
          <cell r="AT518">
            <v>0</v>
          </cell>
          <cell r="AU518">
            <v>0</v>
          </cell>
          <cell r="AV518">
            <v>0</v>
          </cell>
          <cell r="AW518">
            <v>0</v>
          </cell>
        </row>
        <row r="519">
          <cell r="A519" t="str">
            <v>CC_Cap_1001</v>
          </cell>
          <cell r="B519" t="str">
            <v>Piccadilly Tower, Ducie Street</v>
          </cell>
          <cell r="C519" t="str">
            <v>Residential</v>
          </cell>
          <cell r="D519" t="str">
            <v>Land Supply 2018</v>
          </cell>
          <cell r="E519">
            <v>1.55017</v>
          </cell>
          <cell r="F519">
            <v>1.6044320410799999E-3</v>
          </cell>
          <cell r="G519">
            <v>0</v>
          </cell>
          <cell r="H519">
            <v>0</v>
          </cell>
          <cell r="I519">
            <v>1.5485655679589201</v>
          </cell>
          <cell r="J519">
            <v>0.10350039292980769</v>
          </cell>
          <cell r="K519">
            <v>0</v>
          </cell>
          <cell r="L519">
            <v>0</v>
          </cell>
          <cell r="M519">
            <v>99.896499607070197</v>
          </cell>
          <cell r="O519">
            <v>2.70252089981E-2</v>
          </cell>
          <cell r="Q519">
            <v>2.70252089981E-2</v>
          </cell>
          <cell r="R519">
            <v>0</v>
          </cell>
          <cell r="S519">
            <v>1.7433706624499248</v>
          </cell>
          <cell r="T519">
            <v>1.7433706624499248</v>
          </cell>
          <cell r="U519">
            <v>0</v>
          </cell>
          <cell r="V519">
            <v>0</v>
          </cell>
          <cell r="W519">
            <v>0</v>
          </cell>
          <cell r="X519" t="str">
            <v>Not Modelled</v>
          </cell>
          <cell r="Y519" t="str">
            <v>N/A</v>
          </cell>
          <cell r="AA519">
            <v>0</v>
          </cell>
          <cell r="AB519">
            <v>0</v>
          </cell>
          <cell r="AC519">
            <v>0</v>
          </cell>
          <cell r="AD519">
            <v>0</v>
          </cell>
          <cell r="AE519">
            <v>0</v>
          </cell>
          <cell r="AF519">
            <v>0</v>
          </cell>
          <cell r="AG519">
            <v>0</v>
          </cell>
          <cell r="AH519">
            <v>0</v>
          </cell>
          <cell r="AI519">
            <v>1.55017085501</v>
          </cell>
          <cell r="AJ519">
            <v>0</v>
          </cell>
          <cell r="AK519">
            <v>0</v>
          </cell>
          <cell r="AM519">
            <v>0</v>
          </cell>
          <cell r="AN519">
            <v>0</v>
          </cell>
          <cell r="AO519">
            <v>0</v>
          </cell>
          <cell r="AP519">
            <v>0</v>
          </cell>
          <cell r="AQ519">
            <v>0</v>
          </cell>
          <cell r="AR519">
            <v>0</v>
          </cell>
          <cell r="AS519">
            <v>0</v>
          </cell>
          <cell r="AT519">
            <v>0</v>
          </cell>
          <cell r="AU519">
            <v>100.00005515588613</v>
          </cell>
          <cell r="AV519">
            <v>0</v>
          </cell>
          <cell r="AW519">
            <v>0</v>
          </cell>
        </row>
        <row r="520">
          <cell r="A520" t="str">
            <v>CC_Cap_506</v>
          </cell>
          <cell r="B520" t="str">
            <v>Alpha Place</v>
          </cell>
          <cell r="C520" t="str">
            <v>Residential</v>
          </cell>
          <cell r="D520" t="str">
            <v>Land Supply 2018</v>
          </cell>
          <cell r="E520">
            <v>4.47409E-2</v>
          </cell>
          <cell r="F520">
            <v>0</v>
          </cell>
          <cell r="G520">
            <v>0</v>
          </cell>
          <cell r="H520">
            <v>3.4076963852500003E-2</v>
          </cell>
          <cell r="I520">
            <v>1.0663936147499997E-2</v>
          </cell>
          <cell r="J520">
            <v>0</v>
          </cell>
          <cell r="K520">
            <v>0</v>
          </cell>
          <cell r="L520">
            <v>76.165128221604846</v>
          </cell>
          <cell r="M520">
            <v>23.834871778395154</v>
          </cell>
          <cell r="O520">
            <v>1.0748599999999999E-4</v>
          </cell>
          <cell r="Q520">
            <v>0</v>
          </cell>
          <cell r="R520">
            <v>0</v>
          </cell>
          <cell r="S520">
            <v>0.24024103225460369</v>
          </cell>
          <cell r="T520">
            <v>0</v>
          </cell>
          <cell r="U520">
            <v>0</v>
          </cell>
          <cell r="V520">
            <v>0</v>
          </cell>
          <cell r="W520">
            <v>0</v>
          </cell>
          <cell r="X520" t="str">
            <v>Not Modelled</v>
          </cell>
          <cell r="Y520" t="str">
            <v>N/A</v>
          </cell>
          <cell r="AA520">
            <v>0</v>
          </cell>
          <cell r="AB520">
            <v>0</v>
          </cell>
          <cell r="AC520">
            <v>0</v>
          </cell>
          <cell r="AD520">
            <v>0</v>
          </cell>
          <cell r="AE520">
            <v>0</v>
          </cell>
          <cell r="AF520">
            <v>0</v>
          </cell>
          <cell r="AG520">
            <v>0</v>
          </cell>
          <cell r="AH520">
            <v>0</v>
          </cell>
          <cell r="AI520">
            <v>4.4740890001399997E-2</v>
          </cell>
          <cell r="AJ520">
            <v>0</v>
          </cell>
          <cell r="AK520">
            <v>0</v>
          </cell>
          <cell r="AM520">
            <v>0</v>
          </cell>
          <cell r="AN520">
            <v>0</v>
          </cell>
          <cell r="AO520">
            <v>0</v>
          </cell>
          <cell r="AP520">
            <v>0</v>
          </cell>
          <cell r="AQ520">
            <v>0</v>
          </cell>
          <cell r="AR520">
            <v>0</v>
          </cell>
          <cell r="AS520">
            <v>0</v>
          </cell>
          <cell r="AT520">
            <v>0</v>
          </cell>
          <cell r="AU520">
            <v>99.999977652215293</v>
          </cell>
          <cell r="AV520">
            <v>0</v>
          </cell>
          <cell r="AW520">
            <v>0</v>
          </cell>
        </row>
        <row r="521">
          <cell r="A521" t="str">
            <v>CC_Cap_701</v>
          </cell>
          <cell r="B521" t="str">
            <v>2-4 Little Lever Street</v>
          </cell>
          <cell r="C521" t="str">
            <v>Residential</v>
          </cell>
          <cell r="D521" t="str">
            <v>Land Supply 2018</v>
          </cell>
          <cell r="E521">
            <v>4.9483100000000002E-2</v>
          </cell>
          <cell r="F521">
            <v>0</v>
          </cell>
          <cell r="G521">
            <v>0</v>
          </cell>
          <cell r="H521">
            <v>0</v>
          </cell>
          <cell r="I521">
            <v>4.9483100000000002E-2</v>
          </cell>
          <cell r="J521">
            <v>0</v>
          </cell>
          <cell r="K521">
            <v>0</v>
          </cell>
          <cell r="L521">
            <v>0</v>
          </cell>
          <cell r="M521">
            <v>100</v>
          </cell>
          <cell r="O521">
            <v>2.7384938861200001E-3</v>
          </cell>
          <cell r="Q521">
            <v>2.7384938861200001E-3</v>
          </cell>
          <cell r="R521">
            <v>0</v>
          </cell>
          <cell r="S521">
            <v>5.5342003353063971</v>
          </cell>
          <cell r="T521">
            <v>5.5342003353063971</v>
          </cell>
          <cell r="U521">
            <v>0</v>
          </cell>
          <cell r="V521">
            <v>0</v>
          </cell>
          <cell r="W521">
            <v>0</v>
          </cell>
          <cell r="X521" t="str">
            <v>Not Modelled</v>
          </cell>
          <cell r="Y521" t="str">
            <v>N/A</v>
          </cell>
          <cell r="AA521">
            <v>0</v>
          </cell>
          <cell r="AB521">
            <v>0</v>
          </cell>
          <cell r="AC521">
            <v>0</v>
          </cell>
          <cell r="AD521">
            <v>0</v>
          </cell>
          <cell r="AE521">
            <v>0</v>
          </cell>
          <cell r="AF521">
            <v>0</v>
          </cell>
          <cell r="AG521">
            <v>0</v>
          </cell>
          <cell r="AH521">
            <v>0</v>
          </cell>
          <cell r="AI521">
            <v>0</v>
          </cell>
          <cell r="AJ521">
            <v>0</v>
          </cell>
          <cell r="AK521">
            <v>0</v>
          </cell>
          <cell r="AM521">
            <v>0</v>
          </cell>
          <cell r="AN521">
            <v>0</v>
          </cell>
          <cell r="AO521">
            <v>0</v>
          </cell>
          <cell r="AP521">
            <v>0</v>
          </cell>
          <cell r="AQ521">
            <v>0</v>
          </cell>
          <cell r="AR521">
            <v>0</v>
          </cell>
          <cell r="AS521">
            <v>0</v>
          </cell>
          <cell r="AT521">
            <v>0</v>
          </cell>
          <cell r="AU521">
            <v>0</v>
          </cell>
          <cell r="AV521">
            <v>0</v>
          </cell>
          <cell r="AW521">
            <v>0</v>
          </cell>
        </row>
        <row r="522">
          <cell r="A522" t="str">
            <v>CC_Cap_705</v>
          </cell>
          <cell r="B522" t="str">
            <v>Remaining Gt Jackson St Masterplan sites (plots D, F and G)</v>
          </cell>
          <cell r="C522" t="str">
            <v>Residential</v>
          </cell>
          <cell r="D522" t="str">
            <v>Land Supply 2018</v>
          </cell>
          <cell r="E522">
            <v>2.3334000000000001</v>
          </cell>
          <cell r="F522">
            <v>0</v>
          </cell>
          <cell r="G522">
            <v>0</v>
          </cell>
          <cell r="H522">
            <v>0</v>
          </cell>
          <cell r="I522">
            <v>2.3334000000000001</v>
          </cell>
          <cell r="J522">
            <v>0</v>
          </cell>
          <cell r="K522">
            <v>0</v>
          </cell>
          <cell r="L522">
            <v>0</v>
          </cell>
          <cell r="M522">
            <v>100</v>
          </cell>
          <cell r="O522">
            <v>7.1351972564978494E-2</v>
          </cell>
          <cell r="Q522">
            <v>2.98725649785E-5</v>
          </cell>
          <cell r="R522">
            <v>0</v>
          </cell>
          <cell r="S522">
            <v>3.057854314090104</v>
          </cell>
          <cell r="T522">
            <v>1.2802162071869373E-3</v>
          </cell>
          <cell r="U522">
            <v>0</v>
          </cell>
          <cell r="V522">
            <v>0</v>
          </cell>
          <cell r="W522">
            <v>0</v>
          </cell>
          <cell r="X522" t="str">
            <v>Not Modelled</v>
          </cell>
          <cell r="Y522" t="str">
            <v>N/A</v>
          </cell>
          <cell r="AA522">
            <v>0</v>
          </cell>
          <cell r="AB522">
            <v>0</v>
          </cell>
          <cell r="AC522">
            <v>0</v>
          </cell>
          <cell r="AD522">
            <v>0</v>
          </cell>
          <cell r="AE522">
            <v>0</v>
          </cell>
          <cell r="AF522">
            <v>0</v>
          </cell>
          <cell r="AG522">
            <v>0</v>
          </cell>
          <cell r="AH522">
            <v>0</v>
          </cell>
          <cell r="AI522">
            <v>2.3334042349900002</v>
          </cell>
          <cell r="AJ522">
            <v>0</v>
          </cell>
          <cell r="AK522">
            <v>0</v>
          </cell>
          <cell r="AM522">
            <v>0</v>
          </cell>
          <cell r="AN522">
            <v>0</v>
          </cell>
          <cell r="AO522">
            <v>0</v>
          </cell>
          <cell r="AP522">
            <v>0</v>
          </cell>
          <cell r="AQ522">
            <v>0</v>
          </cell>
          <cell r="AR522">
            <v>0</v>
          </cell>
          <cell r="AS522">
            <v>0</v>
          </cell>
          <cell r="AT522">
            <v>0</v>
          </cell>
          <cell r="AU522">
            <v>100.00018149438587</v>
          </cell>
          <cell r="AV522">
            <v>0</v>
          </cell>
          <cell r="AW522">
            <v>0</v>
          </cell>
        </row>
        <row r="523">
          <cell r="A523" t="str">
            <v>CC_Cap_709</v>
          </cell>
          <cell r="B523" t="str">
            <v>Little Peter Street Car Park</v>
          </cell>
          <cell r="C523" t="str">
            <v>Residential</v>
          </cell>
          <cell r="D523" t="str">
            <v>Land Supply 2018</v>
          </cell>
          <cell r="E523">
            <v>0.63876100000000002</v>
          </cell>
          <cell r="F523">
            <v>1.1486545370599999E-4</v>
          </cell>
          <cell r="G523">
            <v>4.9275617673400003E-2</v>
          </cell>
          <cell r="H523">
            <v>0.36091041464200002</v>
          </cell>
          <cell r="I523">
            <v>0.22846010223089397</v>
          </cell>
          <cell r="J523">
            <v>1.7982540215510965E-2</v>
          </cell>
          <cell r="K523">
            <v>7.7142495664888751</v>
          </cell>
          <cell r="L523">
            <v>56.501635923608362</v>
          </cell>
          <cell r="M523">
            <v>35.766131969687251</v>
          </cell>
          <cell r="O523">
            <v>5.6140600000000003E-5</v>
          </cell>
          <cell r="Q523">
            <v>0</v>
          </cell>
          <cell r="R523">
            <v>0</v>
          </cell>
          <cell r="S523">
            <v>8.7889836730796027E-3</v>
          </cell>
          <cell r="T523">
            <v>0</v>
          </cell>
          <cell r="U523">
            <v>0</v>
          </cell>
          <cell r="V523">
            <v>0</v>
          </cell>
          <cell r="W523">
            <v>0</v>
          </cell>
          <cell r="X523" t="str">
            <v>Not Modelled</v>
          </cell>
          <cell r="Y523" t="str">
            <v>N/A</v>
          </cell>
          <cell r="AA523">
            <v>0</v>
          </cell>
          <cell r="AB523">
            <v>0</v>
          </cell>
          <cell r="AC523">
            <v>0</v>
          </cell>
          <cell r="AD523">
            <v>0</v>
          </cell>
          <cell r="AE523">
            <v>0</v>
          </cell>
          <cell r="AF523">
            <v>0</v>
          </cell>
          <cell r="AG523">
            <v>0</v>
          </cell>
          <cell r="AH523">
            <v>0</v>
          </cell>
          <cell r="AI523">
            <v>0.63876121999699997</v>
          </cell>
          <cell r="AJ523">
            <v>0</v>
          </cell>
          <cell r="AK523">
            <v>0</v>
          </cell>
          <cell r="AM523">
            <v>0</v>
          </cell>
          <cell r="AN523">
            <v>0</v>
          </cell>
          <cell r="AO523">
            <v>0</v>
          </cell>
          <cell r="AP523">
            <v>0</v>
          </cell>
          <cell r="AQ523">
            <v>0</v>
          </cell>
          <cell r="AR523">
            <v>0</v>
          </cell>
          <cell r="AS523">
            <v>0</v>
          </cell>
          <cell r="AT523">
            <v>0</v>
          </cell>
          <cell r="AU523">
            <v>100.00003444120726</v>
          </cell>
          <cell r="AV523">
            <v>0</v>
          </cell>
          <cell r="AW523">
            <v>0</v>
          </cell>
        </row>
        <row r="524">
          <cell r="A524" t="str">
            <v>CC_Cap_710</v>
          </cell>
          <cell r="B524" t="str">
            <v>Portugal Street East</v>
          </cell>
          <cell r="C524" t="str">
            <v>Residential</v>
          </cell>
          <cell r="D524" t="str">
            <v>Land Supply 2018</v>
          </cell>
          <cell r="E524">
            <v>0.82620700000000002</v>
          </cell>
          <cell r="F524">
            <v>0</v>
          </cell>
          <cell r="G524">
            <v>0</v>
          </cell>
          <cell r="H524">
            <v>0</v>
          </cell>
          <cell r="I524">
            <v>0.82620700000000002</v>
          </cell>
          <cell r="J524">
            <v>0</v>
          </cell>
          <cell r="K524">
            <v>0</v>
          </cell>
          <cell r="L524">
            <v>0</v>
          </cell>
          <cell r="M524">
            <v>100</v>
          </cell>
          <cell r="O524">
            <v>0</v>
          </cell>
          <cell r="Q524">
            <v>0</v>
          </cell>
          <cell r="R524">
            <v>0</v>
          </cell>
          <cell r="S524">
            <v>0</v>
          </cell>
          <cell r="T524">
            <v>0</v>
          </cell>
          <cell r="U524">
            <v>0</v>
          </cell>
          <cell r="V524">
            <v>0</v>
          </cell>
          <cell r="W524">
            <v>0</v>
          </cell>
          <cell r="X524" t="str">
            <v>Not Modelled</v>
          </cell>
          <cell r="Y524" t="str">
            <v>N/A</v>
          </cell>
          <cell r="AA524">
            <v>0</v>
          </cell>
          <cell r="AB524">
            <v>0</v>
          </cell>
          <cell r="AC524">
            <v>0</v>
          </cell>
          <cell r="AD524">
            <v>0</v>
          </cell>
          <cell r="AE524">
            <v>0</v>
          </cell>
          <cell r="AF524">
            <v>0</v>
          </cell>
          <cell r="AG524">
            <v>0</v>
          </cell>
          <cell r="AH524">
            <v>0</v>
          </cell>
          <cell r="AI524">
            <v>0.82620664999899995</v>
          </cell>
          <cell r="AJ524">
            <v>0</v>
          </cell>
          <cell r="AK524">
            <v>0</v>
          </cell>
          <cell r="AM524">
            <v>0</v>
          </cell>
          <cell r="AN524">
            <v>0</v>
          </cell>
          <cell r="AO524">
            <v>0</v>
          </cell>
          <cell r="AP524">
            <v>0</v>
          </cell>
          <cell r="AQ524">
            <v>0</v>
          </cell>
          <cell r="AR524">
            <v>0</v>
          </cell>
          <cell r="AS524">
            <v>0</v>
          </cell>
          <cell r="AT524">
            <v>0</v>
          </cell>
          <cell r="AU524">
            <v>99.999957637613818</v>
          </cell>
          <cell r="AV524">
            <v>0</v>
          </cell>
          <cell r="AW524">
            <v>0</v>
          </cell>
        </row>
        <row r="525">
          <cell r="A525" t="str">
            <v>CC_Cap_712</v>
          </cell>
          <cell r="B525" t="str">
            <v>St Michael's (Bootle Street)</v>
          </cell>
          <cell r="C525" t="str">
            <v>Residential</v>
          </cell>
          <cell r="D525" t="str">
            <v>Land Supply 2018</v>
          </cell>
          <cell r="E525">
            <v>0.49692399999999998</v>
          </cell>
          <cell r="F525">
            <v>0</v>
          </cell>
          <cell r="G525">
            <v>0</v>
          </cell>
          <cell r="H525">
            <v>0</v>
          </cell>
          <cell r="I525">
            <v>0.49692399999999998</v>
          </cell>
          <cell r="J525">
            <v>0</v>
          </cell>
          <cell r="K525">
            <v>0</v>
          </cell>
          <cell r="L525">
            <v>0</v>
          </cell>
          <cell r="M525">
            <v>100</v>
          </cell>
          <cell r="O525">
            <v>0.03</v>
          </cell>
          <cell r="Q525">
            <v>0</v>
          </cell>
          <cell r="R525">
            <v>0</v>
          </cell>
          <cell r="S525">
            <v>6.0371404882839226</v>
          </cell>
          <cell r="T525">
            <v>0</v>
          </cell>
          <cell r="U525">
            <v>0</v>
          </cell>
          <cell r="V525">
            <v>0</v>
          </cell>
          <cell r="W525">
            <v>0</v>
          </cell>
          <cell r="X525" t="str">
            <v>Not Modelled</v>
          </cell>
          <cell r="Y525" t="str">
            <v>N/A</v>
          </cell>
          <cell r="AA525">
            <v>0</v>
          </cell>
          <cell r="AB525">
            <v>0</v>
          </cell>
          <cell r="AC525">
            <v>0</v>
          </cell>
          <cell r="AD525">
            <v>0</v>
          </cell>
          <cell r="AE525">
            <v>0</v>
          </cell>
          <cell r="AF525">
            <v>0</v>
          </cell>
          <cell r="AG525">
            <v>0</v>
          </cell>
          <cell r="AH525">
            <v>0</v>
          </cell>
          <cell r="AI525">
            <v>0</v>
          </cell>
          <cell r="AJ525">
            <v>0</v>
          </cell>
          <cell r="AK525">
            <v>0</v>
          </cell>
          <cell r="AM525">
            <v>0</v>
          </cell>
          <cell r="AN525">
            <v>0</v>
          </cell>
          <cell r="AO525">
            <v>0</v>
          </cell>
          <cell r="AP525">
            <v>0</v>
          </cell>
          <cell r="AQ525">
            <v>0</v>
          </cell>
          <cell r="AR525">
            <v>0</v>
          </cell>
          <cell r="AS525">
            <v>0</v>
          </cell>
          <cell r="AT525">
            <v>0</v>
          </cell>
          <cell r="AU525">
            <v>0</v>
          </cell>
          <cell r="AV525">
            <v>0</v>
          </cell>
          <cell r="AW525">
            <v>0</v>
          </cell>
        </row>
        <row r="526">
          <cell r="A526" t="str">
            <v>CC_Cap_715</v>
          </cell>
          <cell r="B526" t="str">
            <v>Shudehill</v>
          </cell>
          <cell r="C526" t="str">
            <v>Residential</v>
          </cell>
          <cell r="D526" t="str">
            <v>Land Supply 2018</v>
          </cell>
          <cell r="E526">
            <v>0.22214300000000001</v>
          </cell>
          <cell r="F526">
            <v>0</v>
          </cell>
          <cell r="G526">
            <v>0</v>
          </cell>
          <cell r="H526">
            <v>0</v>
          </cell>
          <cell r="I526">
            <v>0.22214300000000001</v>
          </cell>
          <cell r="J526">
            <v>0</v>
          </cell>
          <cell r="K526">
            <v>0</v>
          </cell>
          <cell r="L526">
            <v>0</v>
          </cell>
          <cell r="M526">
            <v>100</v>
          </cell>
          <cell r="O526">
            <v>4.2739725007800002E-4</v>
          </cell>
          <cell r="Q526">
            <v>3.2074125007800001E-4</v>
          </cell>
          <cell r="R526">
            <v>0</v>
          </cell>
          <cell r="S526">
            <v>0.19239735219115617</v>
          </cell>
          <cell r="T526">
            <v>0.14438503580036283</v>
          </cell>
          <cell r="U526">
            <v>0</v>
          </cell>
          <cell r="V526">
            <v>0</v>
          </cell>
          <cell r="W526">
            <v>0</v>
          </cell>
          <cell r="X526" t="str">
            <v>Not Modelled</v>
          </cell>
          <cell r="Y526" t="str">
            <v>N/A</v>
          </cell>
          <cell r="AA526">
            <v>0</v>
          </cell>
          <cell r="AB526">
            <v>0</v>
          </cell>
          <cell r="AC526">
            <v>0</v>
          </cell>
          <cell r="AD526">
            <v>0</v>
          </cell>
          <cell r="AE526">
            <v>0</v>
          </cell>
          <cell r="AF526">
            <v>0</v>
          </cell>
          <cell r="AG526">
            <v>0</v>
          </cell>
          <cell r="AH526">
            <v>0</v>
          </cell>
          <cell r="AI526">
            <v>0.178272668902</v>
          </cell>
          <cell r="AJ526">
            <v>0</v>
          </cell>
          <cell r="AK526">
            <v>0</v>
          </cell>
          <cell r="AM526">
            <v>0</v>
          </cell>
          <cell r="AN526">
            <v>0</v>
          </cell>
          <cell r="AO526">
            <v>0</v>
          </cell>
          <cell r="AP526">
            <v>0</v>
          </cell>
          <cell r="AQ526">
            <v>0</v>
          </cell>
          <cell r="AR526">
            <v>0</v>
          </cell>
          <cell r="AS526">
            <v>0</v>
          </cell>
          <cell r="AT526">
            <v>0</v>
          </cell>
          <cell r="AU526">
            <v>80.251310598128228</v>
          </cell>
          <cell r="AV526">
            <v>0</v>
          </cell>
          <cell r="AW526">
            <v>0</v>
          </cell>
        </row>
        <row r="527">
          <cell r="A527" t="str">
            <v>CC_Cap_716</v>
          </cell>
          <cell r="B527" t="str">
            <v>High Street</v>
          </cell>
          <cell r="C527" t="str">
            <v>Residential</v>
          </cell>
          <cell r="D527" t="str">
            <v>Land Supply 2018</v>
          </cell>
          <cell r="E527">
            <v>0.24760699999999999</v>
          </cell>
          <cell r="F527">
            <v>0</v>
          </cell>
          <cell r="G527">
            <v>0</v>
          </cell>
          <cell r="H527">
            <v>0</v>
          </cell>
          <cell r="I527">
            <v>0.24760699999999999</v>
          </cell>
          <cell r="J527">
            <v>0</v>
          </cell>
          <cell r="K527">
            <v>0</v>
          </cell>
          <cell r="L527">
            <v>0</v>
          </cell>
          <cell r="M527">
            <v>100</v>
          </cell>
          <cell r="O527">
            <v>1.05805E-3</v>
          </cell>
          <cell r="Q527">
            <v>0</v>
          </cell>
          <cell r="R527">
            <v>0</v>
          </cell>
          <cell r="S527">
            <v>0.42731021336230396</v>
          </cell>
          <cell r="T527">
            <v>0</v>
          </cell>
          <cell r="U527">
            <v>0</v>
          </cell>
          <cell r="V527">
            <v>0</v>
          </cell>
          <cell r="W527">
            <v>0</v>
          </cell>
          <cell r="X527" t="str">
            <v>Not Modelled</v>
          </cell>
          <cell r="Y527" t="str">
            <v>N/A</v>
          </cell>
          <cell r="AA527">
            <v>0</v>
          </cell>
          <cell r="AB527">
            <v>0</v>
          </cell>
          <cell r="AC527">
            <v>0</v>
          </cell>
          <cell r="AD527">
            <v>0</v>
          </cell>
          <cell r="AE527">
            <v>0</v>
          </cell>
          <cell r="AF527">
            <v>0</v>
          </cell>
          <cell r="AG527">
            <v>0</v>
          </cell>
          <cell r="AH527">
            <v>0</v>
          </cell>
          <cell r="AI527">
            <v>0</v>
          </cell>
          <cell r="AJ527">
            <v>0</v>
          </cell>
          <cell r="AK527">
            <v>0</v>
          </cell>
          <cell r="AM527">
            <v>0</v>
          </cell>
          <cell r="AN527">
            <v>0</v>
          </cell>
          <cell r="AO527">
            <v>0</v>
          </cell>
          <cell r="AP527">
            <v>0</v>
          </cell>
          <cell r="AQ527">
            <v>0</v>
          </cell>
          <cell r="AR527">
            <v>0</v>
          </cell>
          <cell r="AS527">
            <v>0</v>
          </cell>
          <cell r="AT527">
            <v>0</v>
          </cell>
          <cell r="AU527">
            <v>0</v>
          </cell>
          <cell r="AV527">
            <v>0</v>
          </cell>
          <cell r="AW527">
            <v>0</v>
          </cell>
        </row>
        <row r="528">
          <cell r="A528" t="str">
            <v>CC_Cap_804</v>
          </cell>
          <cell r="B528" t="str">
            <v>Water Street sites (Big Yellow)</v>
          </cell>
          <cell r="C528" t="str">
            <v>Residential</v>
          </cell>
          <cell r="D528" t="str">
            <v>Land Supply 2018</v>
          </cell>
          <cell r="E528">
            <v>0.60721499999999995</v>
          </cell>
          <cell r="F528">
            <v>0</v>
          </cell>
          <cell r="G528">
            <v>0</v>
          </cell>
          <cell r="H528">
            <v>0.123047504089</v>
          </cell>
          <cell r="I528">
            <v>0.48416749591099995</v>
          </cell>
          <cell r="J528">
            <v>0</v>
          </cell>
          <cell r="K528">
            <v>0</v>
          </cell>
          <cell r="L528">
            <v>20.26423986380442</v>
          </cell>
          <cell r="M528">
            <v>79.73576013619558</v>
          </cell>
          <cell r="O528">
            <v>6.9524100000000005E-2</v>
          </cell>
          <cell r="Q528">
            <v>0</v>
          </cell>
          <cell r="R528">
            <v>0</v>
          </cell>
          <cell r="S528">
            <v>11.449667745362023</v>
          </cell>
          <cell r="T528">
            <v>0</v>
          </cell>
          <cell r="U528">
            <v>0</v>
          </cell>
          <cell r="V528">
            <v>0.59344746259000003</v>
          </cell>
          <cell r="W528">
            <v>97.732675014615921</v>
          </cell>
          <cell r="X528" t="str">
            <v>Not Modelled</v>
          </cell>
          <cell r="Y528" t="str">
            <v>N/A</v>
          </cell>
          <cell r="AA528">
            <v>0</v>
          </cell>
          <cell r="AB528">
            <v>0</v>
          </cell>
          <cell r="AC528">
            <v>0</v>
          </cell>
          <cell r="AD528">
            <v>0</v>
          </cell>
          <cell r="AE528">
            <v>0</v>
          </cell>
          <cell r="AF528">
            <v>0</v>
          </cell>
          <cell r="AG528">
            <v>0</v>
          </cell>
          <cell r="AH528">
            <v>0</v>
          </cell>
          <cell r="AI528">
            <v>0.60721519500300003</v>
          </cell>
          <cell r="AJ528">
            <v>0</v>
          </cell>
          <cell r="AK528">
            <v>0</v>
          </cell>
          <cell r="AM528">
            <v>0</v>
          </cell>
          <cell r="AN528">
            <v>0</v>
          </cell>
          <cell r="AO528">
            <v>0</v>
          </cell>
          <cell r="AP528">
            <v>0</v>
          </cell>
          <cell r="AQ528">
            <v>0</v>
          </cell>
          <cell r="AR528">
            <v>0</v>
          </cell>
          <cell r="AS528">
            <v>0</v>
          </cell>
          <cell r="AT528">
            <v>0</v>
          </cell>
          <cell r="AU528">
            <v>100.00003211432525</v>
          </cell>
          <cell r="AV528">
            <v>0</v>
          </cell>
          <cell r="AW528">
            <v>0</v>
          </cell>
        </row>
        <row r="529">
          <cell r="A529" t="str">
            <v>CC_Cap_806</v>
          </cell>
          <cell r="B529" t="str">
            <v>Tom Garner site (Plot B - Great Jackson Street MP)</v>
          </cell>
          <cell r="C529" t="str">
            <v>Residential</v>
          </cell>
          <cell r="D529" t="str">
            <v>Land Supply 2018</v>
          </cell>
          <cell r="E529">
            <v>0.49071300000000001</v>
          </cell>
          <cell r="F529">
            <v>0</v>
          </cell>
          <cell r="G529">
            <v>0</v>
          </cell>
          <cell r="H529">
            <v>0</v>
          </cell>
          <cell r="I529">
            <v>0.49071300000000001</v>
          </cell>
          <cell r="J529">
            <v>0</v>
          </cell>
          <cell r="K529">
            <v>0</v>
          </cell>
          <cell r="L529">
            <v>0</v>
          </cell>
          <cell r="M529">
            <v>100</v>
          </cell>
          <cell r="O529">
            <v>8.9922500000000002E-6</v>
          </cell>
          <cell r="Q529">
            <v>0</v>
          </cell>
          <cell r="R529">
            <v>0</v>
          </cell>
          <cell r="S529">
            <v>1.8324866062240047E-3</v>
          </cell>
          <cell r="T529">
            <v>0</v>
          </cell>
          <cell r="U529">
            <v>0</v>
          </cell>
          <cell r="V529">
            <v>0</v>
          </cell>
          <cell r="W529">
            <v>0</v>
          </cell>
          <cell r="X529" t="str">
            <v>Not Modelled</v>
          </cell>
          <cell r="Y529" t="str">
            <v>N/A</v>
          </cell>
          <cell r="AA529">
            <v>0</v>
          </cell>
          <cell r="AB529">
            <v>0</v>
          </cell>
          <cell r="AC529">
            <v>0</v>
          </cell>
          <cell r="AD529">
            <v>0</v>
          </cell>
          <cell r="AE529">
            <v>0</v>
          </cell>
          <cell r="AF529">
            <v>0</v>
          </cell>
          <cell r="AG529">
            <v>0</v>
          </cell>
          <cell r="AH529">
            <v>0</v>
          </cell>
          <cell r="AI529">
            <v>0.49071341500600002</v>
          </cell>
          <cell r="AJ529">
            <v>0</v>
          </cell>
          <cell r="AK529">
            <v>0</v>
          </cell>
          <cell r="AM529">
            <v>0</v>
          </cell>
          <cell r="AN529">
            <v>0</v>
          </cell>
          <cell r="AO529">
            <v>0</v>
          </cell>
          <cell r="AP529">
            <v>0</v>
          </cell>
          <cell r="AQ529">
            <v>0</v>
          </cell>
          <cell r="AR529">
            <v>0</v>
          </cell>
          <cell r="AS529">
            <v>0</v>
          </cell>
          <cell r="AT529">
            <v>0</v>
          </cell>
          <cell r="AU529">
            <v>100.0000845720411</v>
          </cell>
          <cell r="AV529">
            <v>0</v>
          </cell>
          <cell r="AW529">
            <v>0</v>
          </cell>
        </row>
        <row r="530">
          <cell r="A530" t="str">
            <v>CC_Cap_815</v>
          </cell>
          <cell r="B530" t="str">
            <v>Plot G, Castlefield</v>
          </cell>
          <cell r="C530" t="str">
            <v>Residential</v>
          </cell>
          <cell r="D530" t="str">
            <v>Land Supply 2018</v>
          </cell>
          <cell r="E530">
            <v>0.103607</v>
          </cell>
          <cell r="F530">
            <v>0</v>
          </cell>
          <cell r="G530">
            <v>0</v>
          </cell>
          <cell r="H530">
            <v>5.1784453548399997E-3</v>
          </cell>
          <cell r="I530">
            <v>9.842855464516001E-2</v>
          </cell>
          <cell r="J530">
            <v>0</v>
          </cell>
          <cell r="K530">
            <v>0</v>
          </cell>
          <cell r="L530">
            <v>4.9981616636327653</v>
          </cell>
          <cell r="M530">
            <v>95.001838336367243</v>
          </cell>
          <cell r="O530">
            <v>1.7169799999999999E-3</v>
          </cell>
          <cell r="Q530">
            <v>0</v>
          </cell>
          <cell r="R530">
            <v>0</v>
          </cell>
          <cell r="S530">
            <v>1.6572046290308569</v>
          </cell>
          <cell r="T530">
            <v>0</v>
          </cell>
          <cell r="U530">
            <v>0</v>
          </cell>
          <cell r="V530">
            <v>0</v>
          </cell>
          <cell r="W530">
            <v>0</v>
          </cell>
          <cell r="X530" t="str">
            <v>Not Modelled</v>
          </cell>
          <cell r="Y530" t="str">
            <v>N/A</v>
          </cell>
          <cell r="AA530">
            <v>0</v>
          </cell>
          <cell r="AB530">
            <v>0</v>
          </cell>
          <cell r="AC530">
            <v>0</v>
          </cell>
          <cell r="AD530">
            <v>0</v>
          </cell>
          <cell r="AE530">
            <v>0</v>
          </cell>
          <cell r="AF530">
            <v>0</v>
          </cell>
          <cell r="AG530">
            <v>0</v>
          </cell>
          <cell r="AH530">
            <v>0</v>
          </cell>
          <cell r="AI530">
            <v>0.103607105002</v>
          </cell>
          <cell r="AJ530">
            <v>0</v>
          </cell>
          <cell r="AK530">
            <v>0</v>
          </cell>
          <cell r="AM530">
            <v>0</v>
          </cell>
          <cell r="AN530">
            <v>0</v>
          </cell>
          <cell r="AO530">
            <v>0</v>
          </cell>
          <cell r="AP530">
            <v>0</v>
          </cell>
          <cell r="AQ530">
            <v>0</v>
          </cell>
          <cell r="AR530">
            <v>0</v>
          </cell>
          <cell r="AS530">
            <v>0</v>
          </cell>
          <cell r="AT530">
            <v>0</v>
          </cell>
          <cell r="AU530">
            <v>100.00010134643411</v>
          </cell>
          <cell r="AV530">
            <v>0</v>
          </cell>
          <cell r="AW530">
            <v>0</v>
          </cell>
        </row>
        <row r="531">
          <cell r="A531" t="str">
            <v>CC_Cap_816</v>
          </cell>
          <cell r="B531" t="str">
            <v>Mindel House &amp; 11 Bloom Street</v>
          </cell>
          <cell r="C531" t="str">
            <v>Residential</v>
          </cell>
          <cell r="D531" t="str">
            <v>Land Supply 2018</v>
          </cell>
          <cell r="E531">
            <v>7.1504600000000001E-2</v>
          </cell>
          <cell r="F531">
            <v>0</v>
          </cell>
          <cell r="G531">
            <v>0</v>
          </cell>
          <cell r="H531">
            <v>0</v>
          </cell>
          <cell r="I531">
            <v>7.1504600000000001E-2</v>
          </cell>
          <cell r="J531">
            <v>0</v>
          </cell>
          <cell r="K531">
            <v>0</v>
          </cell>
          <cell r="L531">
            <v>0</v>
          </cell>
          <cell r="M531">
            <v>100</v>
          </cell>
          <cell r="O531">
            <v>4.2246100000000002E-3</v>
          </cell>
          <cell r="Q531">
            <v>0</v>
          </cell>
          <cell r="R531">
            <v>0</v>
          </cell>
          <cell r="S531">
            <v>5.9081653488027346</v>
          </cell>
          <cell r="T531">
            <v>0</v>
          </cell>
          <cell r="U531">
            <v>0</v>
          </cell>
          <cell r="V531">
            <v>0</v>
          </cell>
          <cell r="W531">
            <v>0</v>
          </cell>
          <cell r="X531" t="str">
            <v>Not Modelled</v>
          </cell>
          <cell r="Y531" t="str">
            <v>N/A</v>
          </cell>
          <cell r="AA531">
            <v>0</v>
          </cell>
          <cell r="AB531">
            <v>0</v>
          </cell>
          <cell r="AC531">
            <v>0</v>
          </cell>
          <cell r="AD531">
            <v>0</v>
          </cell>
          <cell r="AE531">
            <v>0</v>
          </cell>
          <cell r="AF531">
            <v>0</v>
          </cell>
          <cell r="AG531">
            <v>0</v>
          </cell>
          <cell r="AH531">
            <v>0</v>
          </cell>
          <cell r="AI531">
            <v>7.1504639999699998E-2</v>
          </cell>
          <cell r="AJ531">
            <v>0</v>
          </cell>
          <cell r="AK531">
            <v>0</v>
          </cell>
          <cell r="AM531">
            <v>0</v>
          </cell>
          <cell r="AN531">
            <v>0</v>
          </cell>
          <cell r="AO531">
            <v>0</v>
          </cell>
          <cell r="AP531">
            <v>0</v>
          </cell>
          <cell r="AQ531">
            <v>0</v>
          </cell>
          <cell r="AR531">
            <v>0</v>
          </cell>
          <cell r="AS531">
            <v>0</v>
          </cell>
          <cell r="AT531">
            <v>0</v>
          </cell>
          <cell r="AU531">
            <v>100.00005594003743</v>
          </cell>
          <cell r="AV531">
            <v>0</v>
          </cell>
          <cell r="AW531">
            <v>0</v>
          </cell>
        </row>
        <row r="532">
          <cell r="A532" t="str">
            <v>CC_Cap_901</v>
          </cell>
          <cell r="B532" t="str">
            <v>11 St James's Square, John Dalton Street</v>
          </cell>
          <cell r="C532" t="str">
            <v>Residential</v>
          </cell>
          <cell r="D532" t="str">
            <v>Land Supply 2018</v>
          </cell>
          <cell r="E532">
            <v>3.08837E-2</v>
          </cell>
          <cell r="F532">
            <v>0</v>
          </cell>
          <cell r="G532">
            <v>0</v>
          </cell>
          <cell r="H532">
            <v>0</v>
          </cell>
          <cell r="I532">
            <v>3.08837E-2</v>
          </cell>
          <cell r="J532">
            <v>0</v>
          </cell>
          <cell r="K532">
            <v>0</v>
          </cell>
          <cell r="L532">
            <v>0</v>
          </cell>
          <cell r="M532">
            <v>100</v>
          </cell>
          <cell r="O532">
            <v>0</v>
          </cell>
          <cell r="Q532">
            <v>0</v>
          </cell>
          <cell r="R532">
            <v>0</v>
          </cell>
          <cell r="S532">
            <v>0</v>
          </cell>
          <cell r="T532">
            <v>0</v>
          </cell>
          <cell r="U532">
            <v>0</v>
          </cell>
          <cell r="V532">
            <v>0</v>
          </cell>
          <cell r="W532">
            <v>0</v>
          </cell>
          <cell r="X532" t="str">
            <v>Not Modelled</v>
          </cell>
          <cell r="Y532" t="str">
            <v>N/A</v>
          </cell>
          <cell r="AA532">
            <v>0</v>
          </cell>
          <cell r="AB532">
            <v>0</v>
          </cell>
          <cell r="AC532">
            <v>0</v>
          </cell>
          <cell r="AD532">
            <v>0</v>
          </cell>
          <cell r="AE532">
            <v>0</v>
          </cell>
          <cell r="AF532">
            <v>0</v>
          </cell>
          <cell r="AG532">
            <v>0</v>
          </cell>
          <cell r="AH532">
            <v>0</v>
          </cell>
          <cell r="AI532">
            <v>0</v>
          </cell>
          <cell r="AJ532">
            <v>0</v>
          </cell>
          <cell r="AK532">
            <v>0</v>
          </cell>
          <cell r="AM532">
            <v>0</v>
          </cell>
          <cell r="AN532">
            <v>0</v>
          </cell>
          <cell r="AO532">
            <v>0</v>
          </cell>
          <cell r="AP532">
            <v>0</v>
          </cell>
          <cell r="AQ532">
            <v>0</v>
          </cell>
          <cell r="AR532">
            <v>0</v>
          </cell>
          <cell r="AS532">
            <v>0</v>
          </cell>
          <cell r="AT532">
            <v>0</v>
          </cell>
          <cell r="AU532">
            <v>0</v>
          </cell>
          <cell r="AV532">
            <v>0</v>
          </cell>
          <cell r="AW532">
            <v>0</v>
          </cell>
        </row>
        <row r="533">
          <cell r="A533" t="str">
            <v>CC_Cap_904</v>
          </cell>
          <cell r="B533" t="str">
            <v>Blackfriars Street/Deansgate</v>
          </cell>
          <cell r="C533" t="str">
            <v>Residential</v>
          </cell>
          <cell r="D533" t="str">
            <v>Land Supply 2018</v>
          </cell>
          <cell r="E533">
            <v>1.0225500000000001</v>
          </cell>
          <cell r="F533">
            <v>0.26911466813700002</v>
          </cell>
          <cell r="G533">
            <v>9.8391398535999999E-3</v>
          </cell>
          <cell r="H533">
            <v>0.19115181214400001</v>
          </cell>
          <cell r="I533">
            <v>0.55244437986540007</v>
          </cell>
          <cell r="J533">
            <v>26.317996003813992</v>
          </cell>
          <cell r="K533">
            <v>0.96221601423891245</v>
          </cell>
          <cell r="L533">
            <v>18.693639640506575</v>
          </cell>
          <cell r="M533">
            <v>54.026148341440518</v>
          </cell>
          <cell r="O533">
            <v>8.7647950171700004E-2</v>
          </cell>
          <cell r="Q533">
            <v>8.3313690171699997E-2</v>
          </cell>
          <cell r="R533">
            <v>4.1335386999099999E-2</v>
          </cell>
          <cell r="S533">
            <v>8.5715075225367947</v>
          </cell>
          <cell r="T533">
            <v>8.1476397410102184</v>
          </cell>
          <cell r="U533">
            <v>4.0423829640702156</v>
          </cell>
          <cell r="V533">
            <v>0.63415027195999996</v>
          </cell>
          <cell r="W533">
            <v>62.016553905432495</v>
          </cell>
          <cell r="X533" t="str">
            <v>Not Modelled</v>
          </cell>
          <cell r="Y533" t="str">
            <v>N/A</v>
          </cell>
          <cell r="AA533">
            <v>0.18611566793100001</v>
          </cell>
          <cell r="AB533">
            <v>0</v>
          </cell>
          <cell r="AC533">
            <v>0</v>
          </cell>
          <cell r="AD533">
            <v>0</v>
          </cell>
          <cell r="AE533">
            <v>0</v>
          </cell>
          <cell r="AF533">
            <v>0</v>
          </cell>
          <cell r="AG533">
            <v>0</v>
          </cell>
          <cell r="AH533">
            <v>0</v>
          </cell>
          <cell r="AI533">
            <v>0</v>
          </cell>
          <cell r="AJ533">
            <v>0</v>
          </cell>
          <cell r="AK533">
            <v>0</v>
          </cell>
          <cell r="AM533">
            <v>18.201131282675664</v>
          </cell>
          <cell r="AN533">
            <v>0</v>
          </cell>
          <cell r="AO533">
            <v>0</v>
          </cell>
          <cell r="AP533">
            <v>0</v>
          </cell>
          <cell r="AQ533">
            <v>0</v>
          </cell>
          <cell r="AR533">
            <v>0</v>
          </cell>
          <cell r="AS533">
            <v>0</v>
          </cell>
          <cell r="AT533">
            <v>0</v>
          </cell>
          <cell r="AU533">
            <v>0</v>
          </cell>
          <cell r="AV533">
            <v>0</v>
          </cell>
          <cell r="AW533">
            <v>0</v>
          </cell>
        </row>
        <row r="534">
          <cell r="A534" t="str">
            <v>CC_Cap_905</v>
          </cell>
          <cell r="B534" t="str">
            <v>Great Jackson Street Plot E</v>
          </cell>
          <cell r="C534" t="str">
            <v>Residential</v>
          </cell>
          <cell r="D534" t="str">
            <v>Land Supply 2018</v>
          </cell>
          <cell r="E534">
            <v>0.458397</v>
          </cell>
          <cell r="F534">
            <v>0</v>
          </cell>
          <cell r="G534">
            <v>0</v>
          </cell>
          <cell r="H534">
            <v>0</v>
          </cell>
          <cell r="I534">
            <v>0.458397</v>
          </cell>
          <cell r="J534">
            <v>0</v>
          </cell>
          <cell r="K534">
            <v>0</v>
          </cell>
          <cell r="L534">
            <v>0</v>
          </cell>
          <cell r="M534">
            <v>100</v>
          </cell>
          <cell r="O534">
            <v>4.3186587218500001E-2</v>
          </cell>
          <cell r="Q534">
            <v>2.2702287218500001E-2</v>
          </cell>
          <cell r="R534">
            <v>0</v>
          </cell>
          <cell r="S534">
            <v>9.4212194273740888</v>
          </cell>
          <cell r="T534">
            <v>4.9525383496183437</v>
          </cell>
          <cell r="U534">
            <v>0</v>
          </cell>
          <cell r="V534">
            <v>0</v>
          </cell>
          <cell r="W534">
            <v>0</v>
          </cell>
          <cell r="X534" t="str">
            <v>Not Modelled</v>
          </cell>
          <cell r="Y534" t="str">
            <v>N/A</v>
          </cell>
          <cell r="AA534">
            <v>0</v>
          </cell>
          <cell r="AB534">
            <v>0</v>
          </cell>
          <cell r="AC534">
            <v>0</v>
          </cell>
          <cell r="AD534">
            <v>0</v>
          </cell>
          <cell r="AE534">
            <v>0</v>
          </cell>
          <cell r="AF534">
            <v>0</v>
          </cell>
          <cell r="AG534">
            <v>0</v>
          </cell>
          <cell r="AH534">
            <v>0</v>
          </cell>
          <cell r="AI534">
            <v>0.45839675000000002</v>
          </cell>
          <cell r="AJ534">
            <v>0</v>
          </cell>
          <cell r="AK534">
            <v>0</v>
          </cell>
          <cell r="AM534">
            <v>0</v>
          </cell>
          <cell r="AN534">
            <v>0</v>
          </cell>
          <cell r="AO534">
            <v>0</v>
          </cell>
          <cell r="AP534">
            <v>0</v>
          </cell>
          <cell r="AQ534">
            <v>0</v>
          </cell>
          <cell r="AR534">
            <v>0</v>
          </cell>
          <cell r="AS534">
            <v>0</v>
          </cell>
          <cell r="AT534">
            <v>0</v>
          </cell>
          <cell r="AU534">
            <v>99.999945462121261</v>
          </cell>
          <cell r="AV534">
            <v>0</v>
          </cell>
          <cell r="AW534">
            <v>0</v>
          </cell>
        </row>
        <row r="535">
          <cell r="A535" t="str">
            <v>CC_Cap_906</v>
          </cell>
          <cell r="B535" t="str">
            <v>Piccadilly Trading Estate</v>
          </cell>
          <cell r="C535" t="str">
            <v>Residential</v>
          </cell>
          <cell r="D535" t="str">
            <v>Land Supply 2018</v>
          </cell>
          <cell r="E535">
            <v>4.2838000000000003</v>
          </cell>
          <cell r="F535">
            <v>0</v>
          </cell>
          <cell r="G535">
            <v>0</v>
          </cell>
          <cell r="H535">
            <v>2.9920702319799999E-2</v>
          </cell>
          <cell r="I535">
            <v>4.2538792976802</v>
          </cell>
          <cell r="J535">
            <v>0</v>
          </cell>
          <cell r="K535">
            <v>0</v>
          </cell>
          <cell r="L535">
            <v>0.69846170035482513</v>
          </cell>
          <cell r="M535">
            <v>99.301538299645159</v>
          </cell>
          <cell r="O535">
            <v>0</v>
          </cell>
          <cell r="Q535">
            <v>0</v>
          </cell>
          <cell r="R535">
            <v>0</v>
          </cell>
          <cell r="S535">
            <v>0</v>
          </cell>
          <cell r="T535">
            <v>0</v>
          </cell>
          <cell r="U535">
            <v>0</v>
          </cell>
          <cell r="V535">
            <v>0</v>
          </cell>
          <cell r="W535">
            <v>0</v>
          </cell>
          <cell r="X535" t="str">
            <v>Not Modelled</v>
          </cell>
          <cell r="Y535" t="str">
            <v>N/A</v>
          </cell>
          <cell r="AA535">
            <v>0</v>
          </cell>
          <cell r="AB535">
            <v>0</v>
          </cell>
          <cell r="AC535">
            <v>0</v>
          </cell>
          <cell r="AD535">
            <v>0</v>
          </cell>
          <cell r="AE535">
            <v>0</v>
          </cell>
          <cell r="AF535">
            <v>0</v>
          </cell>
          <cell r="AG535">
            <v>0</v>
          </cell>
          <cell r="AH535">
            <v>0</v>
          </cell>
          <cell r="AI535">
            <v>4.2837968199800001</v>
          </cell>
          <cell r="AJ535">
            <v>0</v>
          </cell>
          <cell r="AK535">
            <v>0</v>
          </cell>
          <cell r="AM535">
            <v>0</v>
          </cell>
          <cell r="AN535">
            <v>0</v>
          </cell>
          <cell r="AO535">
            <v>0</v>
          </cell>
          <cell r="AP535">
            <v>0</v>
          </cell>
          <cell r="AQ535">
            <v>0</v>
          </cell>
          <cell r="AR535">
            <v>0</v>
          </cell>
          <cell r="AS535">
            <v>0</v>
          </cell>
          <cell r="AT535">
            <v>0</v>
          </cell>
          <cell r="AU535">
            <v>99.99992576637564</v>
          </cell>
          <cell r="AV535">
            <v>0</v>
          </cell>
          <cell r="AW535">
            <v>0</v>
          </cell>
        </row>
        <row r="536">
          <cell r="A536" t="str">
            <v>CDN/17/0145 / 109830</v>
          </cell>
          <cell r="B536" t="str">
            <v>145/7 Upper Chorlton Road</v>
          </cell>
          <cell r="C536" t="str">
            <v>Residential</v>
          </cell>
          <cell r="D536" t="str">
            <v>Land Supply 2018</v>
          </cell>
          <cell r="E536">
            <v>0.137435</v>
          </cell>
          <cell r="F536">
            <v>0</v>
          </cell>
          <cell r="G536">
            <v>0</v>
          </cell>
          <cell r="H536">
            <v>0</v>
          </cell>
          <cell r="I536">
            <v>0.137435</v>
          </cell>
          <cell r="J536">
            <v>0</v>
          </cell>
          <cell r="K536">
            <v>0</v>
          </cell>
          <cell r="L536">
            <v>0</v>
          </cell>
          <cell r="M536">
            <v>100</v>
          </cell>
          <cell r="O536">
            <v>8.0000000000000004E-4</v>
          </cell>
          <cell r="Q536">
            <v>0</v>
          </cell>
          <cell r="R536">
            <v>0</v>
          </cell>
          <cell r="S536">
            <v>0.58209335322152289</v>
          </cell>
          <cell r="T536">
            <v>0</v>
          </cell>
          <cell r="U536">
            <v>0</v>
          </cell>
          <cell r="V536">
            <v>4.5245218818799997E-3</v>
          </cell>
          <cell r="W536">
            <v>3.2921176424346053</v>
          </cell>
          <cell r="X536" t="str">
            <v>Not Modelled</v>
          </cell>
          <cell r="Y536" t="str">
            <v>N/A</v>
          </cell>
          <cell r="AA536">
            <v>0</v>
          </cell>
          <cell r="AB536">
            <v>0</v>
          </cell>
          <cell r="AC536">
            <v>0</v>
          </cell>
          <cell r="AD536">
            <v>0</v>
          </cell>
          <cell r="AE536">
            <v>0</v>
          </cell>
          <cell r="AF536">
            <v>0</v>
          </cell>
          <cell r="AG536">
            <v>0</v>
          </cell>
          <cell r="AH536">
            <v>0</v>
          </cell>
          <cell r="AI536">
            <v>0</v>
          </cell>
          <cell r="AJ536">
            <v>0</v>
          </cell>
          <cell r="AK536">
            <v>0</v>
          </cell>
          <cell r="AM536">
            <v>0</v>
          </cell>
          <cell r="AN536">
            <v>0</v>
          </cell>
          <cell r="AO536">
            <v>0</v>
          </cell>
          <cell r="AP536">
            <v>0</v>
          </cell>
          <cell r="AQ536">
            <v>0</v>
          </cell>
          <cell r="AR536">
            <v>0</v>
          </cell>
          <cell r="AS536">
            <v>0</v>
          </cell>
          <cell r="AT536">
            <v>0</v>
          </cell>
          <cell r="AU536">
            <v>0</v>
          </cell>
          <cell r="AV536">
            <v>0</v>
          </cell>
          <cell r="AW536">
            <v>0</v>
          </cell>
        </row>
        <row r="537">
          <cell r="A537" t="str">
            <v>CDN/17/0512 / 105462</v>
          </cell>
          <cell r="B537" t="str">
            <v>Santiadd House _x000D_Burnage Lane_x000D_Burnage_x000D_Manchester_x000D_M19 1EN</v>
          </cell>
          <cell r="C537" t="str">
            <v>Residential</v>
          </cell>
          <cell r="D537" t="str">
            <v>Land Supply 2018</v>
          </cell>
          <cell r="E537">
            <v>0.19606699999999999</v>
          </cell>
          <cell r="F537">
            <v>0</v>
          </cell>
          <cell r="G537">
            <v>0</v>
          </cell>
          <cell r="H537">
            <v>0</v>
          </cell>
          <cell r="I537">
            <v>0.19606699999999999</v>
          </cell>
          <cell r="J537">
            <v>0</v>
          </cell>
          <cell r="K537">
            <v>0</v>
          </cell>
          <cell r="L537">
            <v>0</v>
          </cell>
          <cell r="M537">
            <v>100</v>
          </cell>
          <cell r="O537">
            <v>8.7590344662200004E-2</v>
          </cell>
          <cell r="Q537">
            <v>8.7590344662200004E-2</v>
          </cell>
          <cell r="R537">
            <v>3.4588401184299997E-2</v>
          </cell>
          <cell r="S537">
            <v>44.673680253280764</v>
          </cell>
          <cell r="T537">
            <v>44.673680253280764</v>
          </cell>
          <cell r="U537">
            <v>17.641113080885614</v>
          </cell>
          <cell r="V537">
            <v>0</v>
          </cell>
          <cell r="W537">
            <v>0</v>
          </cell>
          <cell r="X537" t="str">
            <v>Not Modelled</v>
          </cell>
          <cell r="Y537" t="str">
            <v>N/A</v>
          </cell>
          <cell r="AA537">
            <v>0</v>
          </cell>
          <cell r="AB537">
            <v>0</v>
          </cell>
          <cell r="AC537">
            <v>0</v>
          </cell>
          <cell r="AD537">
            <v>0</v>
          </cell>
          <cell r="AE537">
            <v>0</v>
          </cell>
          <cell r="AF537">
            <v>0</v>
          </cell>
          <cell r="AG537">
            <v>0</v>
          </cell>
          <cell r="AH537">
            <v>0</v>
          </cell>
          <cell r="AI537">
            <v>0</v>
          </cell>
          <cell r="AJ537">
            <v>0</v>
          </cell>
          <cell r="AK537">
            <v>0</v>
          </cell>
          <cell r="AM537">
            <v>0</v>
          </cell>
          <cell r="AN537">
            <v>0</v>
          </cell>
          <cell r="AO537">
            <v>0</v>
          </cell>
          <cell r="AP537">
            <v>0</v>
          </cell>
          <cell r="AQ537">
            <v>0</v>
          </cell>
          <cell r="AR537">
            <v>0</v>
          </cell>
          <cell r="AS537">
            <v>0</v>
          </cell>
          <cell r="AT537">
            <v>0</v>
          </cell>
          <cell r="AU537">
            <v>0</v>
          </cell>
          <cell r="AV537">
            <v>0</v>
          </cell>
          <cell r="AW537">
            <v>0</v>
          </cell>
        </row>
        <row r="538">
          <cell r="A538" t="str">
            <v>CDN/17/0737 / 111182</v>
          </cell>
          <cell r="B538" t="str">
            <v>Coupland Street (Burlington Square), Hulme</v>
          </cell>
          <cell r="C538" t="str">
            <v>Residential</v>
          </cell>
          <cell r="D538" t="str">
            <v>Land Supply 2018</v>
          </cell>
          <cell r="E538">
            <v>0.71719599999999994</v>
          </cell>
          <cell r="F538">
            <v>0</v>
          </cell>
          <cell r="G538">
            <v>0.59023697740199998</v>
          </cell>
          <cell r="H538">
            <v>0.126611334247</v>
          </cell>
          <cell r="I538">
            <v>3.4768835099996398E-4</v>
          </cell>
          <cell r="J538">
            <v>0</v>
          </cell>
          <cell r="K538">
            <v>82.29786242561309</v>
          </cell>
          <cell r="L538">
            <v>17.653658727460833</v>
          </cell>
          <cell r="M538">
            <v>4.8478846926079344E-2</v>
          </cell>
          <cell r="O538">
            <v>0.10612493002950001</v>
          </cell>
          <cell r="Q538">
            <v>1.63847300295E-2</v>
          </cell>
          <cell r="R538">
            <v>1.0799765312E-2</v>
          </cell>
          <cell r="S538">
            <v>14.797200490451706</v>
          </cell>
          <cell r="T538">
            <v>2.2845540172421486</v>
          </cell>
          <cell r="U538">
            <v>1.505831782664711</v>
          </cell>
          <cell r="V538">
            <v>0.71719561500399998</v>
          </cell>
          <cell r="W538">
            <v>99.999946319276745</v>
          </cell>
          <cell r="X538">
            <v>0.316995998078</v>
          </cell>
          <cell r="Y538">
            <v>44.199353883457242</v>
          </cell>
          <cell r="AA538">
            <v>7.4590939366100006E-2</v>
          </cell>
          <cell r="AB538">
            <v>0</v>
          </cell>
          <cell r="AC538">
            <v>0</v>
          </cell>
          <cell r="AD538">
            <v>0</v>
          </cell>
          <cell r="AE538">
            <v>0</v>
          </cell>
          <cell r="AF538">
            <v>0</v>
          </cell>
          <cell r="AG538">
            <v>0</v>
          </cell>
          <cell r="AH538">
            <v>0</v>
          </cell>
          <cell r="AI538">
            <v>0</v>
          </cell>
          <cell r="AJ538">
            <v>0</v>
          </cell>
          <cell r="AK538">
            <v>0</v>
          </cell>
          <cell r="AM538">
            <v>10.400356299547127</v>
          </cell>
          <cell r="AN538">
            <v>0</v>
          </cell>
          <cell r="AO538">
            <v>0</v>
          </cell>
          <cell r="AP538">
            <v>0</v>
          </cell>
          <cell r="AQ538">
            <v>0</v>
          </cell>
          <cell r="AR538">
            <v>0</v>
          </cell>
          <cell r="AS538">
            <v>0</v>
          </cell>
          <cell r="AT538">
            <v>0</v>
          </cell>
          <cell r="AU538">
            <v>0</v>
          </cell>
          <cell r="AV538">
            <v>0</v>
          </cell>
          <cell r="AW538">
            <v>0</v>
          </cell>
        </row>
        <row r="539">
          <cell r="A539" t="str">
            <v>Central Park</v>
          </cell>
          <cell r="B539" t="str">
            <v>Oldham Rd, Monsall Rd, Moston Vale</v>
          </cell>
          <cell r="C539" t="str">
            <v>Offices</v>
          </cell>
          <cell r="D539" t="str">
            <v>Land Supply 2018</v>
          </cell>
          <cell r="E539">
            <v>43.992699999999999</v>
          </cell>
          <cell r="F539">
            <v>0</v>
          </cell>
          <cell r="G539">
            <v>0</v>
          </cell>
          <cell r="H539">
            <v>0</v>
          </cell>
          <cell r="I539">
            <v>43.992699999999999</v>
          </cell>
          <cell r="J539">
            <v>0</v>
          </cell>
          <cell r="K539">
            <v>0</v>
          </cell>
          <cell r="L539">
            <v>0</v>
          </cell>
          <cell r="M539">
            <v>100</v>
          </cell>
          <cell r="O539">
            <v>4.2923469054889996</v>
          </cell>
          <cell r="Q539">
            <v>0.73488690548900004</v>
          </cell>
          <cell r="R539">
            <v>0.17583102664700001</v>
          </cell>
          <cell r="S539">
            <v>9.7569526432544471</v>
          </cell>
          <cell r="T539">
            <v>1.6704746594071291</v>
          </cell>
          <cell r="U539">
            <v>0.39968228057609562</v>
          </cell>
          <cell r="V539">
            <v>0</v>
          </cell>
          <cell r="W539">
            <v>0</v>
          </cell>
          <cell r="X539" t="str">
            <v>Not Modelled</v>
          </cell>
          <cell r="Y539" t="str">
            <v>N/A</v>
          </cell>
          <cell r="AA539">
            <v>0</v>
          </cell>
          <cell r="AB539">
            <v>0</v>
          </cell>
          <cell r="AC539">
            <v>0</v>
          </cell>
          <cell r="AD539">
            <v>0</v>
          </cell>
          <cell r="AE539">
            <v>8.5912185535100006E-5</v>
          </cell>
          <cell r="AF539">
            <v>8.5912185535100006E-5</v>
          </cell>
          <cell r="AG539">
            <v>0.15040000000000001</v>
          </cell>
          <cell r="AH539">
            <v>1.5868878079500001E-4</v>
          </cell>
          <cell r="AI539">
            <v>38.161773006499999</v>
          </cell>
          <cell r="AJ539">
            <v>0</v>
          </cell>
          <cell r="AK539">
            <v>0</v>
          </cell>
          <cell r="AM539">
            <v>0</v>
          </cell>
          <cell r="AN539">
            <v>0</v>
          </cell>
          <cell r="AO539">
            <v>0</v>
          </cell>
          <cell r="AP539">
            <v>0</v>
          </cell>
          <cell r="AQ539">
            <v>1.9528736707476472E-4</v>
          </cell>
          <cell r="AR539">
            <v>1.9528736707476472E-4</v>
          </cell>
          <cell r="AS539">
            <v>0.34187490197237269</v>
          </cell>
          <cell r="AT539">
            <v>3.6071616607982689E-4</v>
          </cell>
          <cell r="AU539">
            <v>86.745694186762805</v>
          </cell>
          <cell r="AV539">
            <v>0</v>
          </cell>
          <cell r="AW539">
            <v>0</v>
          </cell>
        </row>
        <row r="540">
          <cell r="A540" t="str">
            <v>Char_Cap_004</v>
          </cell>
          <cell r="B540" t="str">
            <v>NMHG School Croft Hill Road</v>
          </cell>
          <cell r="C540" t="str">
            <v>Residential</v>
          </cell>
          <cell r="D540" t="str">
            <v>Land Supply 2018</v>
          </cell>
          <cell r="E540">
            <v>4.5593500000000002</v>
          </cell>
          <cell r="F540">
            <v>0</v>
          </cell>
          <cell r="G540">
            <v>0</v>
          </cell>
          <cell r="H540">
            <v>0</v>
          </cell>
          <cell r="I540">
            <v>4.5593500000000002</v>
          </cell>
          <cell r="J540">
            <v>0</v>
          </cell>
          <cell r="K540">
            <v>0</v>
          </cell>
          <cell r="L540">
            <v>0</v>
          </cell>
          <cell r="M540">
            <v>100</v>
          </cell>
          <cell r="O540">
            <v>6.3047350090099999E-2</v>
          </cell>
          <cell r="Q540">
            <v>1.5892150090100001E-2</v>
          </cell>
          <cell r="R540">
            <v>1.2063700090000001E-2</v>
          </cell>
          <cell r="S540">
            <v>1.3828144382444865</v>
          </cell>
          <cell r="T540">
            <v>0.34856174871637408</v>
          </cell>
          <cell r="U540">
            <v>0.26459254257734111</v>
          </cell>
          <cell r="V540">
            <v>0</v>
          </cell>
          <cell r="W540">
            <v>0</v>
          </cell>
          <cell r="X540" t="str">
            <v>Not Modelled</v>
          </cell>
          <cell r="Y540" t="str">
            <v>N/A</v>
          </cell>
          <cell r="AA540">
            <v>0</v>
          </cell>
          <cell r="AB540">
            <v>0</v>
          </cell>
          <cell r="AC540">
            <v>0</v>
          </cell>
          <cell r="AD540">
            <v>0</v>
          </cell>
          <cell r="AE540">
            <v>0</v>
          </cell>
          <cell r="AF540">
            <v>0</v>
          </cell>
          <cell r="AG540">
            <v>1.44E-2</v>
          </cell>
          <cell r="AH540">
            <v>0</v>
          </cell>
          <cell r="AI540">
            <v>4.5593469550099996</v>
          </cell>
          <cell r="AJ540">
            <v>0</v>
          </cell>
          <cell r="AK540">
            <v>0</v>
          </cell>
          <cell r="AM540">
            <v>0</v>
          </cell>
          <cell r="AN540">
            <v>0</v>
          </cell>
          <cell r="AO540">
            <v>0</v>
          </cell>
          <cell r="AP540">
            <v>0</v>
          </cell>
          <cell r="AQ540">
            <v>0</v>
          </cell>
          <cell r="AR540">
            <v>0</v>
          </cell>
          <cell r="AS540">
            <v>0.31583449395198876</v>
          </cell>
          <cell r="AT540">
            <v>0</v>
          </cell>
          <cell r="AU540">
            <v>99.999933214383617</v>
          </cell>
          <cell r="AV540">
            <v>0</v>
          </cell>
          <cell r="AW540">
            <v>0</v>
          </cell>
        </row>
        <row r="541">
          <cell r="A541" t="str">
            <v>Char_Cap_006</v>
          </cell>
          <cell r="B541" t="str">
            <v>Pinfold/Raycroft Avenue</v>
          </cell>
          <cell r="C541" t="str">
            <v>Residential</v>
          </cell>
          <cell r="D541" t="str">
            <v>Land Supply 2018</v>
          </cell>
          <cell r="E541">
            <v>1.63914</v>
          </cell>
          <cell r="F541">
            <v>0</v>
          </cell>
          <cell r="G541">
            <v>0</v>
          </cell>
          <cell r="H541">
            <v>0</v>
          </cell>
          <cell r="I541">
            <v>1.63914</v>
          </cell>
          <cell r="J541">
            <v>0</v>
          </cell>
          <cell r="K541">
            <v>0</v>
          </cell>
          <cell r="L541">
            <v>0</v>
          </cell>
          <cell r="M541">
            <v>100</v>
          </cell>
          <cell r="O541">
            <v>8.2400000000000001E-2</v>
          </cell>
          <cell r="Q541">
            <v>4.9599999999999998E-2</v>
          </cell>
          <cell r="R541">
            <v>0.03</v>
          </cell>
          <cell r="S541">
            <v>5.0270263674853881</v>
          </cell>
          <cell r="T541">
            <v>3.0259770367387775</v>
          </cell>
          <cell r="U541">
            <v>1.830228046414583</v>
          </cell>
          <cell r="V541">
            <v>0</v>
          </cell>
          <cell r="W541">
            <v>0</v>
          </cell>
          <cell r="X541" t="str">
            <v>Not Modelled</v>
          </cell>
          <cell r="Y541" t="str">
            <v>N/A</v>
          </cell>
          <cell r="AA541">
            <v>0</v>
          </cell>
          <cell r="AB541">
            <v>0</v>
          </cell>
          <cell r="AC541">
            <v>0</v>
          </cell>
          <cell r="AD541">
            <v>0</v>
          </cell>
          <cell r="AE541">
            <v>0</v>
          </cell>
          <cell r="AF541">
            <v>0</v>
          </cell>
          <cell r="AG541">
            <v>0</v>
          </cell>
          <cell r="AH541">
            <v>0</v>
          </cell>
          <cell r="AI541">
            <v>1.6391426499999999</v>
          </cell>
          <cell r="AJ541">
            <v>0</v>
          </cell>
          <cell r="AK541">
            <v>0</v>
          </cell>
          <cell r="AM541">
            <v>0</v>
          </cell>
          <cell r="AN541">
            <v>0</v>
          </cell>
          <cell r="AO541">
            <v>0</v>
          </cell>
          <cell r="AP541">
            <v>0</v>
          </cell>
          <cell r="AQ541">
            <v>0</v>
          </cell>
          <cell r="AR541">
            <v>0</v>
          </cell>
          <cell r="AS541">
            <v>0</v>
          </cell>
          <cell r="AT541">
            <v>0</v>
          </cell>
          <cell r="AU541">
            <v>100.0001616701441</v>
          </cell>
          <cell r="AV541">
            <v>0</v>
          </cell>
          <cell r="AW541">
            <v>0</v>
          </cell>
        </row>
        <row r="542">
          <cell r="A542" t="str">
            <v>Char_Cap_035</v>
          </cell>
          <cell r="B542" t="str">
            <v>Hinchley Road</v>
          </cell>
          <cell r="C542" t="str">
            <v>Residential</v>
          </cell>
          <cell r="D542" t="str">
            <v>Land Supply 2018</v>
          </cell>
          <cell r="E542">
            <v>2.7508400000000002</v>
          </cell>
          <cell r="F542">
            <v>0</v>
          </cell>
          <cell r="G542">
            <v>0</v>
          </cell>
          <cell r="H542">
            <v>0</v>
          </cell>
          <cell r="I542">
            <v>2.7508400000000002</v>
          </cell>
          <cell r="J542">
            <v>0</v>
          </cell>
          <cell r="K542">
            <v>0</v>
          </cell>
          <cell r="L542">
            <v>0</v>
          </cell>
          <cell r="M542">
            <v>100</v>
          </cell>
          <cell r="O542">
            <v>0.65099148629699999</v>
          </cell>
          <cell r="Q542">
            <v>0.18439648629700001</v>
          </cell>
          <cell r="R542">
            <v>0.04</v>
          </cell>
          <cell r="S542">
            <v>23.665189043964752</v>
          </cell>
          <cell r="T542">
            <v>6.7032792273269246</v>
          </cell>
          <cell r="U542">
            <v>1.4541012926960493</v>
          </cell>
          <cell r="V542">
            <v>0</v>
          </cell>
          <cell r="W542">
            <v>0</v>
          </cell>
          <cell r="X542" t="str">
            <v>Not Modelled</v>
          </cell>
          <cell r="Y542" t="str">
            <v>N/A</v>
          </cell>
          <cell r="AA542">
            <v>0</v>
          </cell>
          <cell r="AB542">
            <v>0</v>
          </cell>
          <cell r="AC542">
            <v>0</v>
          </cell>
          <cell r="AD542">
            <v>0</v>
          </cell>
          <cell r="AE542">
            <v>0</v>
          </cell>
          <cell r="AF542">
            <v>0</v>
          </cell>
          <cell r="AG542">
            <v>0.112305334785</v>
          </cell>
          <cell r="AH542">
            <v>0</v>
          </cell>
          <cell r="AI542">
            <v>2.7508361650099999</v>
          </cell>
          <cell r="AJ542">
            <v>0</v>
          </cell>
          <cell r="AK542">
            <v>0</v>
          </cell>
          <cell r="AM542">
            <v>0</v>
          </cell>
          <cell r="AN542">
            <v>0</v>
          </cell>
          <cell r="AO542">
            <v>0</v>
          </cell>
          <cell r="AP542">
            <v>0</v>
          </cell>
          <cell r="AQ542">
            <v>0</v>
          </cell>
          <cell r="AR542">
            <v>0</v>
          </cell>
          <cell r="AS542">
            <v>4.0825833121882766</v>
          </cell>
          <cell r="AT542">
            <v>0</v>
          </cell>
          <cell r="AU542">
            <v>99.999860588402072</v>
          </cell>
          <cell r="AV542">
            <v>0</v>
          </cell>
          <cell r="AW542">
            <v>0</v>
          </cell>
        </row>
        <row r="543">
          <cell r="A543" t="str">
            <v>Char_Cap_043</v>
          </cell>
          <cell r="B543" t="str">
            <v>Broadmoss Centre</v>
          </cell>
          <cell r="C543" t="str">
            <v>Residential</v>
          </cell>
          <cell r="D543" t="str">
            <v>Land Supply 2018</v>
          </cell>
          <cell r="E543">
            <v>0.302375</v>
          </cell>
          <cell r="F543">
            <v>0</v>
          </cell>
          <cell r="G543">
            <v>0</v>
          </cell>
          <cell r="H543">
            <v>0</v>
          </cell>
          <cell r="I543">
            <v>0.302375</v>
          </cell>
          <cell r="J543">
            <v>0</v>
          </cell>
          <cell r="K543">
            <v>0</v>
          </cell>
          <cell r="L543">
            <v>0</v>
          </cell>
          <cell r="M543">
            <v>100</v>
          </cell>
          <cell r="O543">
            <v>5.0700699999999997E-4</v>
          </cell>
          <cell r="Q543">
            <v>0</v>
          </cell>
          <cell r="R543">
            <v>0</v>
          </cell>
          <cell r="S543">
            <v>0.16767490698635798</v>
          </cell>
          <cell r="T543">
            <v>0</v>
          </cell>
          <cell r="U543">
            <v>0</v>
          </cell>
          <cell r="V543">
            <v>0</v>
          </cell>
          <cell r="W543">
            <v>0</v>
          </cell>
          <cell r="X543" t="str">
            <v>Not Modelled</v>
          </cell>
          <cell r="Y543" t="str">
            <v>N/A</v>
          </cell>
          <cell r="AA543">
            <v>0</v>
          </cell>
          <cell r="AB543">
            <v>0</v>
          </cell>
          <cell r="AC543">
            <v>0</v>
          </cell>
          <cell r="AD543">
            <v>0</v>
          </cell>
          <cell r="AE543">
            <v>0</v>
          </cell>
          <cell r="AF543">
            <v>0</v>
          </cell>
          <cell r="AG543">
            <v>0</v>
          </cell>
          <cell r="AH543">
            <v>0</v>
          </cell>
          <cell r="AI543">
            <v>0.30237502499699997</v>
          </cell>
          <cell r="AJ543">
            <v>0</v>
          </cell>
          <cell r="AK543">
            <v>0</v>
          </cell>
          <cell r="AM543">
            <v>0</v>
          </cell>
          <cell r="AN543">
            <v>0</v>
          </cell>
          <cell r="AO543">
            <v>0</v>
          </cell>
          <cell r="AP543">
            <v>0</v>
          </cell>
          <cell r="AQ543">
            <v>0</v>
          </cell>
          <cell r="AR543">
            <v>0</v>
          </cell>
          <cell r="AS543">
            <v>0</v>
          </cell>
          <cell r="AT543">
            <v>0</v>
          </cell>
          <cell r="AU543">
            <v>100.00000826688714</v>
          </cell>
          <cell r="AV543">
            <v>0</v>
          </cell>
          <cell r="AW543">
            <v>0</v>
          </cell>
        </row>
        <row r="544">
          <cell r="A544" t="str">
            <v>Char_Cap_400</v>
          </cell>
          <cell r="B544" t="str">
            <v>Freshfields / Victoria Avenue East</v>
          </cell>
          <cell r="C544" t="str">
            <v>Residential</v>
          </cell>
          <cell r="D544" t="str">
            <v>Land Supply 2018</v>
          </cell>
          <cell r="E544">
            <v>1.9829699999999999</v>
          </cell>
          <cell r="F544">
            <v>0</v>
          </cell>
          <cell r="G544">
            <v>0</v>
          </cell>
          <cell r="H544">
            <v>0</v>
          </cell>
          <cell r="I544">
            <v>1.9829699999999999</v>
          </cell>
          <cell r="J544">
            <v>0</v>
          </cell>
          <cell r="K544">
            <v>0</v>
          </cell>
          <cell r="L544">
            <v>0</v>
          </cell>
          <cell r="M544">
            <v>100</v>
          </cell>
          <cell r="O544">
            <v>0.31342540301900002</v>
          </cell>
          <cell r="Q544">
            <v>9.5983403019000005E-2</v>
          </cell>
          <cell r="R544">
            <v>4.8800000000000003E-2</v>
          </cell>
          <cell r="S544">
            <v>15.805857023505149</v>
          </cell>
          <cell r="T544">
            <v>4.8403860380641168</v>
          </cell>
          <cell r="U544">
            <v>2.4609550320983176</v>
          </cell>
          <cell r="V544">
            <v>0</v>
          </cell>
          <cell r="W544">
            <v>0</v>
          </cell>
          <cell r="X544" t="str">
            <v>Not Modelled</v>
          </cell>
          <cell r="Y544" t="str">
            <v>N/A</v>
          </cell>
          <cell r="AA544">
            <v>0</v>
          </cell>
          <cell r="AB544">
            <v>0</v>
          </cell>
          <cell r="AC544">
            <v>0</v>
          </cell>
          <cell r="AD544">
            <v>0</v>
          </cell>
          <cell r="AE544">
            <v>0</v>
          </cell>
          <cell r="AF544">
            <v>0</v>
          </cell>
          <cell r="AG544">
            <v>0.152116272345</v>
          </cell>
          <cell r="AH544">
            <v>0</v>
          </cell>
          <cell r="AI544">
            <v>1.9829716550000001</v>
          </cell>
          <cell r="AJ544">
            <v>0</v>
          </cell>
          <cell r="AK544">
            <v>0</v>
          </cell>
          <cell r="AM544">
            <v>0</v>
          </cell>
          <cell r="AN544">
            <v>0</v>
          </cell>
          <cell r="AO544">
            <v>0</v>
          </cell>
          <cell r="AP544">
            <v>0</v>
          </cell>
          <cell r="AQ544">
            <v>0</v>
          </cell>
          <cell r="AR544">
            <v>0</v>
          </cell>
          <cell r="AS544">
            <v>7.6711333174480698</v>
          </cell>
          <cell r="AT544">
            <v>0</v>
          </cell>
          <cell r="AU544">
            <v>100.0000834606676</v>
          </cell>
          <cell r="AV544">
            <v>0</v>
          </cell>
          <cell r="AW544">
            <v>0</v>
          </cell>
        </row>
        <row r="545">
          <cell r="A545" t="str">
            <v>Char_Cap_401</v>
          </cell>
          <cell r="B545" t="str">
            <v>Whitemoss Road / Haverfield Road</v>
          </cell>
          <cell r="C545" t="str">
            <v>Residential</v>
          </cell>
          <cell r="D545" t="str">
            <v>Land Supply 2018</v>
          </cell>
          <cell r="E545">
            <v>0.64798299999999998</v>
          </cell>
          <cell r="F545">
            <v>0</v>
          </cell>
          <cell r="G545">
            <v>0</v>
          </cell>
          <cell r="H545">
            <v>0</v>
          </cell>
          <cell r="I545">
            <v>0.64798299999999998</v>
          </cell>
          <cell r="J545">
            <v>0</v>
          </cell>
          <cell r="K545">
            <v>0</v>
          </cell>
          <cell r="L545">
            <v>0</v>
          </cell>
          <cell r="M545">
            <v>100</v>
          </cell>
          <cell r="O545">
            <v>1.7416900000000001E-4</v>
          </cell>
          <cell r="Q545">
            <v>0</v>
          </cell>
          <cell r="R545">
            <v>0</v>
          </cell>
          <cell r="S545">
            <v>2.6878637248199416E-2</v>
          </cell>
          <cell r="T545">
            <v>0</v>
          </cell>
          <cell r="U545">
            <v>0</v>
          </cell>
          <cell r="V545">
            <v>0</v>
          </cell>
          <cell r="W545">
            <v>0</v>
          </cell>
          <cell r="X545" t="str">
            <v>Not Modelled</v>
          </cell>
          <cell r="Y545" t="str">
            <v>N/A</v>
          </cell>
          <cell r="AA545">
            <v>0</v>
          </cell>
          <cell r="AB545">
            <v>0</v>
          </cell>
          <cell r="AC545">
            <v>0</v>
          </cell>
          <cell r="AD545">
            <v>0</v>
          </cell>
          <cell r="AE545">
            <v>0</v>
          </cell>
          <cell r="AF545">
            <v>0</v>
          </cell>
          <cell r="AG545">
            <v>0</v>
          </cell>
          <cell r="AH545">
            <v>0</v>
          </cell>
          <cell r="AI545">
            <v>0.64798275999800004</v>
          </cell>
          <cell r="AJ545">
            <v>0</v>
          </cell>
          <cell r="AK545">
            <v>0</v>
          </cell>
          <cell r="AM545">
            <v>0</v>
          </cell>
          <cell r="AN545">
            <v>0</v>
          </cell>
          <cell r="AO545">
            <v>0</v>
          </cell>
          <cell r="AP545">
            <v>0</v>
          </cell>
          <cell r="AQ545">
            <v>0</v>
          </cell>
          <cell r="AR545">
            <v>0</v>
          </cell>
          <cell r="AS545">
            <v>0</v>
          </cell>
          <cell r="AT545">
            <v>0</v>
          </cell>
          <cell r="AU545">
            <v>99.999962961682641</v>
          </cell>
          <cell r="AV545">
            <v>0</v>
          </cell>
          <cell r="AW545">
            <v>0</v>
          </cell>
        </row>
        <row r="546">
          <cell r="A546" t="str">
            <v>Char_Cap_402</v>
          </cell>
          <cell r="B546" t="str">
            <v>Former Whitemoss day centre</v>
          </cell>
          <cell r="C546" t="str">
            <v>Residential</v>
          </cell>
          <cell r="D546" t="str">
            <v>Land Supply 2018</v>
          </cell>
          <cell r="E546">
            <v>0.53638200000000003</v>
          </cell>
          <cell r="F546">
            <v>0</v>
          </cell>
          <cell r="G546">
            <v>0</v>
          </cell>
          <cell r="H546">
            <v>0</v>
          </cell>
          <cell r="I546">
            <v>0.53638200000000003</v>
          </cell>
          <cell r="J546">
            <v>0</v>
          </cell>
          <cell r="K546">
            <v>0</v>
          </cell>
          <cell r="L546">
            <v>0</v>
          </cell>
          <cell r="M546">
            <v>100</v>
          </cell>
          <cell r="O546">
            <v>4.8399999999999999E-2</v>
          </cell>
          <cell r="Q546">
            <v>0</v>
          </cell>
          <cell r="R546">
            <v>0</v>
          </cell>
          <cell r="S546">
            <v>9.0234198761330546</v>
          </cell>
          <cell r="T546">
            <v>0</v>
          </cell>
          <cell r="U546">
            <v>0</v>
          </cell>
          <cell r="V546">
            <v>0</v>
          </cell>
          <cell r="W546">
            <v>0</v>
          </cell>
          <cell r="X546" t="str">
            <v>Not Modelled</v>
          </cell>
          <cell r="Y546" t="str">
            <v>N/A</v>
          </cell>
          <cell r="AA546">
            <v>0</v>
          </cell>
          <cell r="AB546">
            <v>0</v>
          </cell>
          <cell r="AC546">
            <v>0</v>
          </cell>
          <cell r="AD546">
            <v>0</v>
          </cell>
          <cell r="AE546">
            <v>0</v>
          </cell>
          <cell r="AF546">
            <v>0</v>
          </cell>
          <cell r="AG546">
            <v>0</v>
          </cell>
          <cell r="AH546">
            <v>0</v>
          </cell>
          <cell r="AI546">
            <v>0.53638251000100001</v>
          </cell>
          <cell r="AJ546">
            <v>0</v>
          </cell>
          <cell r="AK546">
            <v>0</v>
          </cell>
          <cell r="AM546">
            <v>0</v>
          </cell>
          <cell r="AN546">
            <v>0</v>
          </cell>
          <cell r="AO546">
            <v>0</v>
          </cell>
          <cell r="AP546">
            <v>0</v>
          </cell>
          <cell r="AQ546">
            <v>0</v>
          </cell>
          <cell r="AR546">
            <v>0</v>
          </cell>
          <cell r="AS546">
            <v>0</v>
          </cell>
          <cell r="AT546">
            <v>0</v>
          </cell>
          <cell r="AU546">
            <v>100.00009508167686</v>
          </cell>
          <cell r="AV546">
            <v>0</v>
          </cell>
          <cell r="AW546">
            <v>0</v>
          </cell>
        </row>
        <row r="547">
          <cell r="A547" t="str">
            <v>Char_Cap_801</v>
          </cell>
          <cell r="B547" t="str">
            <v>Chain Bar Mill_x000D_809 Moston Lane_x000D_Moston_x000D_M40</v>
          </cell>
          <cell r="C547" t="str">
            <v>Residential</v>
          </cell>
          <cell r="D547" t="str">
            <v>Land Supply 2018</v>
          </cell>
          <cell r="E547">
            <v>0.868483</v>
          </cell>
          <cell r="F547">
            <v>0</v>
          </cell>
          <cell r="G547">
            <v>0</v>
          </cell>
          <cell r="H547">
            <v>0</v>
          </cell>
          <cell r="I547">
            <v>0.868483</v>
          </cell>
          <cell r="J547">
            <v>0</v>
          </cell>
          <cell r="K547">
            <v>0</v>
          </cell>
          <cell r="L547">
            <v>0</v>
          </cell>
          <cell r="M547">
            <v>100</v>
          </cell>
          <cell r="O547">
            <v>5.2048999999999998E-2</v>
          </cell>
          <cell r="Q547">
            <v>0</v>
          </cell>
          <cell r="R547">
            <v>0</v>
          </cell>
          <cell r="S547">
            <v>5.9930937047702715</v>
          </cell>
          <cell r="T547">
            <v>0</v>
          </cell>
          <cell r="U547">
            <v>0</v>
          </cell>
          <cell r="V547">
            <v>0</v>
          </cell>
          <cell r="W547">
            <v>0</v>
          </cell>
          <cell r="X547" t="str">
            <v>Not Modelled</v>
          </cell>
          <cell r="Y547" t="str">
            <v>N/A</v>
          </cell>
          <cell r="AA547">
            <v>0</v>
          </cell>
          <cell r="AB547">
            <v>0</v>
          </cell>
          <cell r="AC547">
            <v>0</v>
          </cell>
          <cell r="AD547">
            <v>0</v>
          </cell>
          <cell r="AE547">
            <v>0</v>
          </cell>
          <cell r="AF547">
            <v>0</v>
          </cell>
          <cell r="AG547">
            <v>0</v>
          </cell>
          <cell r="AH547">
            <v>0</v>
          </cell>
          <cell r="AI547">
            <v>0.868483220005</v>
          </cell>
          <cell r="AJ547">
            <v>0</v>
          </cell>
          <cell r="AK547">
            <v>0</v>
          </cell>
          <cell r="AM547">
            <v>0</v>
          </cell>
          <cell r="AN547">
            <v>0</v>
          </cell>
          <cell r="AO547">
            <v>0</v>
          </cell>
          <cell r="AP547">
            <v>0</v>
          </cell>
          <cell r="AQ547">
            <v>0</v>
          </cell>
          <cell r="AR547">
            <v>0</v>
          </cell>
          <cell r="AS547">
            <v>0</v>
          </cell>
          <cell r="AT547">
            <v>0</v>
          </cell>
          <cell r="AU547">
            <v>100.00002533210206</v>
          </cell>
          <cell r="AV547">
            <v>0</v>
          </cell>
          <cell r="AW547">
            <v>0</v>
          </cell>
        </row>
        <row r="548">
          <cell r="A548" t="str">
            <v>Char_Cap_802</v>
          </cell>
          <cell r="B548" t="str">
            <v>Hall Moss Road, Charlestown, M9 7AT</v>
          </cell>
          <cell r="C548" t="str">
            <v>Residential</v>
          </cell>
          <cell r="D548" t="str">
            <v>Land Supply 2018</v>
          </cell>
          <cell r="E548">
            <v>0.44928600000000002</v>
          </cell>
          <cell r="F548">
            <v>0</v>
          </cell>
          <cell r="G548">
            <v>0</v>
          </cell>
          <cell r="H548">
            <v>0</v>
          </cell>
          <cell r="I548">
            <v>0.44928600000000002</v>
          </cell>
          <cell r="J548">
            <v>0</v>
          </cell>
          <cell r="K548">
            <v>0</v>
          </cell>
          <cell r="L548">
            <v>0</v>
          </cell>
          <cell r="M548">
            <v>100</v>
          </cell>
          <cell r="O548">
            <v>0</v>
          </cell>
          <cell r="Q548">
            <v>0</v>
          </cell>
          <cell r="R548">
            <v>0</v>
          </cell>
          <cell r="S548">
            <v>0</v>
          </cell>
          <cell r="T548">
            <v>0</v>
          </cell>
          <cell r="U548">
            <v>0</v>
          </cell>
          <cell r="V548">
            <v>0</v>
          </cell>
          <cell r="W548">
            <v>0</v>
          </cell>
          <cell r="X548" t="str">
            <v>Not Modelled</v>
          </cell>
          <cell r="Y548" t="str">
            <v>N/A</v>
          </cell>
          <cell r="AA548">
            <v>0</v>
          </cell>
          <cell r="AB548">
            <v>0</v>
          </cell>
          <cell r="AC548">
            <v>0</v>
          </cell>
          <cell r="AD548">
            <v>0</v>
          </cell>
          <cell r="AE548">
            <v>9.2292236319400006E-5</v>
          </cell>
          <cell r="AF548">
            <v>9.2292236319400006E-5</v>
          </cell>
          <cell r="AG548">
            <v>1.04E-2</v>
          </cell>
          <cell r="AH548">
            <v>0</v>
          </cell>
          <cell r="AI548">
            <v>0.44928591499999998</v>
          </cell>
          <cell r="AJ548">
            <v>0</v>
          </cell>
          <cell r="AK548">
            <v>0</v>
          </cell>
          <cell r="AM548">
            <v>0</v>
          </cell>
          <cell r="AN548">
            <v>0</v>
          </cell>
          <cell r="AO548">
            <v>0</v>
          </cell>
          <cell r="AP548">
            <v>0</v>
          </cell>
          <cell r="AQ548">
            <v>2.0541979122296265E-2</v>
          </cell>
          <cell r="AR548">
            <v>2.0541979122296265E-2</v>
          </cell>
          <cell r="AS548">
            <v>2.3147839015682661</v>
          </cell>
          <cell r="AT548">
            <v>0</v>
          </cell>
          <cell r="AU548">
            <v>99.999981081093097</v>
          </cell>
          <cell r="AV548">
            <v>0</v>
          </cell>
          <cell r="AW548">
            <v>0</v>
          </cell>
        </row>
        <row r="549">
          <cell r="A549" t="str">
            <v>Char_Cap_900</v>
          </cell>
          <cell r="B549" t="str">
            <v>Victoria Avenue East</v>
          </cell>
          <cell r="C549" t="str">
            <v>Residential</v>
          </cell>
          <cell r="D549" t="str">
            <v>Land Supply 2018</v>
          </cell>
          <cell r="E549">
            <v>2.1942900000000001</v>
          </cell>
          <cell r="F549">
            <v>0</v>
          </cell>
          <cell r="G549">
            <v>0</v>
          </cell>
          <cell r="H549">
            <v>0</v>
          </cell>
          <cell r="I549">
            <v>2.1942900000000001</v>
          </cell>
          <cell r="J549">
            <v>0</v>
          </cell>
          <cell r="K549">
            <v>0</v>
          </cell>
          <cell r="L549">
            <v>0</v>
          </cell>
          <cell r="M549">
            <v>100</v>
          </cell>
          <cell r="O549">
            <v>0.23169036342833099</v>
          </cell>
          <cell r="Q549">
            <v>3.5038363428330999E-2</v>
          </cell>
          <cell r="R549">
            <v>4.3261603303100001E-4</v>
          </cell>
          <cell r="S549">
            <v>10.558785002362084</v>
          </cell>
          <cell r="T549">
            <v>1.596797297910987</v>
          </cell>
          <cell r="U549">
            <v>1.9715535915079591E-2</v>
          </cell>
          <cell r="V549">
            <v>0</v>
          </cell>
          <cell r="W549">
            <v>0</v>
          </cell>
          <cell r="X549" t="str">
            <v>Not Modelled</v>
          </cell>
          <cell r="Y549" t="str">
            <v>N/A</v>
          </cell>
          <cell r="AA549">
            <v>0</v>
          </cell>
          <cell r="AB549">
            <v>0</v>
          </cell>
          <cell r="AC549">
            <v>0</v>
          </cell>
          <cell r="AD549">
            <v>0</v>
          </cell>
          <cell r="AE549">
            <v>0</v>
          </cell>
          <cell r="AF549">
            <v>0</v>
          </cell>
          <cell r="AG549">
            <v>0</v>
          </cell>
          <cell r="AH549">
            <v>0</v>
          </cell>
          <cell r="AI549">
            <v>2.1936310453600001</v>
          </cell>
          <cell r="AJ549">
            <v>0</v>
          </cell>
          <cell r="AK549">
            <v>0</v>
          </cell>
          <cell r="AM549">
            <v>0</v>
          </cell>
          <cell r="AN549">
            <v>0</v>
          </cell>
          <cell r="AO549">
            <v>0</v>
          </cell>
          <cell r="AP549">
            <v>0</v>
          </cell>
          <cell r="AQ549">
            <v>0</v>
          </cell>
          <cell r="AR549">
            <v>0</v>
          </cell>
          <cell r="AS549">
            <v>0</v>
          </cell>
          <cell r="AT549">
            <v>0</v>
          </cell>
          <cell r="AU549">
            <v>99.969969573757339</v>
          </cell>
          <cell r="AV549">
            <v>0</v>
          </cell>
          <cell r="AW549">
            <v>0</v>
          </cell>
        </row>
        <row r="550">
          <cell r="A550" t="str">
            <v>Chee_Cap_003</v>
          </cell>
          <cell r="B550" t="str">
            <v>Lower Irk Valley (Northern Gateway)</v>
          </cell>
          <cell r="C550" t="str">
            <v>Residential</v>
          </cell>
          <cell r="D550" t="str">
            <v>Land Supply 2018</v>
          </cell>
          <cell r="E550">
            <v>14.438599999999999</v>
          </cell>
          <cell r="F550">
            <v>0.680366226736</v>
          </cell>
          <cell r="G550">
            <v>0.654848734421</v>
          </cell>
          <cell r="H550">
            <v>3.5413628160499999</v>
          </cell>
          <cell r="I550">
            <v>9.562022222792999</v>
          </cell>
          <cell r="J550">
            <v>4.7121343255994352</v>
          </cell>
          <cell r="K550">
            <v>4.5354032553086867</v>
          </cell>
          <cell r="L550">
            <v>24.527051210297397</v>
          </cell>
          <cell r="M550">
            <v>66.225411208794483</v>
          </cell>
          <cell r="O550">
            <v>1.5301354785379999</v>
          </cell>
          <cell r="Q550">
            <v>1.099889478538</v>
          </cell>
          <cell r="R550">
            <v>0.68159089032200004</v>
          </cell>
          <cell r="S550">
            <v>10.597533545759283</v>
          </cell>
          <cell r="T550">
            <v>7.6177017061072414</v>
          </cell>
          <cell r="U550">
            <v>4.7206161977061489</v>
          </cell>
          <cell r="V550">
            <v>7.3385878566500002</v>
          </cell>
          <cell r="W550">
            <v>50.826173290000419</v>
          </cell>
          <cell r="X550" t="str">
            <v>Not Modelled</v>
          </cell>
          <cell r="Y550" t="str">
            <v>N/A</v>
          </cell>
          <cell r="AA550">
            <v>0.28862118349499999</v>
          </cell>
          <cell r="AB550">
            <v>0</v>
          </cell>
          <cell r="AC550">
            <v>0</v>
          </cell>
          <cell r="AD550">
            <v>0</v>
          </cell>
          <cell r="AE550">
            <v>0</v>
          </cell>
          <cell r="AF550">
            <v>0</v>
          </cell>
          <cell r="AG550">
            <v>3.32E-2</v>
          </cell>
          <cell r="AH550">
            <v>0</v>
          </cell>
          <cell r="AI550">
            <v>14.438621489999999</v>
          </cell>
          <cell r="AJ550">
            <v>0</v>
          </cell>
          <cell r="AK550">
            <v>0</v>
          </cell>
          <cell r="AM550">
            <v>1.9989554630989153</v>
          </cell>
          <cell r="AN550">
            <v>0</v>
          </cell>
          <cell r="AO550">
            <v>0</v>
          </cell>
          <cell r="AP550">
            <v>0</v>
          </cell>
          <cell r="AQ550">
            <v>0</v>
          </cell>
          <cell r="AR550">
            <v>0</v>
          </cell>
          <cell r="AS550">
            <v>0.22993919078026959</v>
          </cell>
          <cell r="AT550">
            <v>0</v>
          </cell>
          <cell r="AU550">
            <v>100.00014883714488</v>
          </cell>
          <cell r="AV550">
            <v>0</v>
          </cell>
          <cell r="AW550">
            <v>0</v>
          </cell>
        </row>
        <row r="551">
          <cell r="A551" t="str">
            <v>Chee_Cap_021</v>
          </cell>
          <cell r="B551" t="str">
            <v>Robin Hood Street</v>
          </cell>
          <cell r="C551" t="str">
            <v>Residential</v>
          </cell>
          <cell r="D551" t="str">
            <v>Land Supply 2018</v>
          </cell>
          <cell r="E551">
            <v>0.63216399999999995</v>
          </cell>
          <cell r="F551">
            <v>0</v>
          </cell>
          <cell r="G551">
            <v>0</v>
          </cell>
          <cell r="H551">
            <v>0</v>
          </cell>
          <cell r="I551">
            <v>0.63216399999999995</v>
          </cell>
          <cell r="J551">
            <v>0</v>
          </cell>
          <cell r="K551">
            <v>0</v>
          </cell>
          <cell r="L551">
            <v>0</v>
          </cell>
          <cell r="M551">
            <v>100</v>
          </cell>
          <cell r="O551">
            <v>2.849001870314E-3</v>
          </cell>
          <cell r="Q551">
            <v>2.849001870314E-3</v>
          </cell>
          <cell r="R551">
            <v>4.5076170440400002E-4</v>
          </cell>
          <cell r="S551">
            <v>0.45067448799900028</v>
          </cell>
          <cell r="T551">
            <v>0.45067448799900028</v>
          </cell>
          <cell r="U551">
            <v>7.1304551414506367E-2</v>
          </cell>
          <cell r="V551">
            <v>0</v>
          </cell>
          <cell r="W551">
            <v>0</v>
          </cell>
          <cell r="X551" t="str">
            <v>Not Modelled</v>
          </cell>
          <cell r="Y551" t="str">
            <v>N/A</v>
          </cell>
          <cell r="AA551">
            <v>0</v>
          </cell>
          <cell r="AB551">
            <v>0</v>
          </cell>
          <cell r="AC551">
            <v>0</v>
          </cell>
          <cell r="AD551">
            <v>0</v>
          </cell>
          <cell r="AE551">
            <v>0</v>
          </cell>
          <cell r="AF551">
            <v>0</v>
          </cell>
          <cell r="AG551">
            <v>0</v>
          </cell>
          <cell r="AH551">
            <v>0</v>
          </cell>
          <cell r="AI551">
            <v>0.63216363999699998</v>
          </cell>
          <cell r="AJ551">
            <v>0</v>
          </cell>
          <cell r="AK551">
            <v>0</v>
          </cell>
          <cell r="AM551">
            <v>0</v>
          </cell>
          <cell r="AN551">
            <v>0</v>
          </cell>
          <cell r="AO551">
            <v>0</v>
          </cell>
          <cell r="AP551">
            <v>0</v>
          </cell>
          <cell r="AQ551">
            <v>0</v>
          </cell>
          <cell r="AR551">
            <v>0</v>
          </cell>
          <cell r="AS551">
            <v>0</v>
          </cell>
          <cell r="AT551">
            <v>0</v>
          </cell>
          <cell r="AU551">
            <v>99.999943052277573</v>
          </cell>
          <cell r="AV551">
            <v>0</v>
          </cell>
          <cell r="AW551">
            <v>0</v>
          </cell>
        </row>
        <row r="552">
          <cell r="A552" t="str">
            <v>Chee_Cap_035</v>
          </cell>
          <cell r="B552" t="str">
            <v>Alderford Parade</v>
          </cell>
          <cell r="C552" t="str">
            <v>Residential</v>
          </cell>
          <cell r="D552" t="str">
            <v>Land Supply 2018</v>
          </cell>
          <cell r="E552">
            <v>0.28874699999999998</v>
          </cell>
          <cell r="F552">
            <v>0</v>
          </cell>
          <cell r="G552">
            <v>0</v>
          </cell>
          <cell r="H552">
            <v>0</v>
          </cell>
          <cell r="I552">
            <v>0.28874699999999998</v>
          </cell>
          <cell r="J552">
            <v>0</v>
          </cell>
          <cell r="K552">
            <v>0</v>
          </cell>
          <cell r="L552">
            <v>0</v>
          </cell>
          <cell r="M552">
            <v>100</v>
          </cell>
          <cell r="O552">
            <v>5.3682210046379998E-2</v>
          </cell>
          <cell r="Q552">
            <v>2.0123410046379998E-2</v>
          </cell>
          <cell r="R552">
            <v>4.4694650102799997E-3</v>
          </cell>
          <cell r="S552">
            <v>18.591434732267349</v>
          </cell>
          <cell r="T552">
            <v>6.9692187438761266</v>
          </cell>
          <cell r="U552">
            <v>1.5478827521255634</v>
          </cell>
          <cell r="V552">
            <v>0</v>
          </cell>
          <cell r="W552">
            <v>0</v>
          </cell>
          <cell r="X552" t="str">
            <v>Not Modelled</v>
          </cell>
          <cell r="Y552" t="str">
            <v>N/A</v>
          </cell>
          <cell r="AA552">
            <v>0</v>
          </cell>
          <cell r="AB552">
            <v>0</v>
          </cell>
          <cell r="AC552">
            <v>0</v>
          </cell>
          <cell r="AD552">
            <v>0</v>
          </cell>
          <cell r="AE552">
            <v>0</v>
          </cell>
          <cell r="AF552">
            <v>0</v>
          </cell>
          <cell r="AG552">
            <v>0</v>
          </cell>
          <cell r="AH552">
            <v>0</v>
          </cell>
          <cell r="AI552">
            <v>0.28874654499800001</v>
          </cell>
          <cell r="AJ552">
            <v>0</v>
          </cell>
          <cell r="AK552">
            <v>0</v>
          </cell>
          <cell r="AM552">
            <v>0</v>
          </cell>
          <cell r="AN552">
            <v>0</v>
          </cell>
          <cell r="AO552">
            <v>0</v>
          </cell>
          <cell r="AP552">
            <v>0</v>
          </cell>
          <cell r="AQ552">
            <v>0</v>
          </cell>
          <cell r="AR552">
            <v>0</v>
          </cell>
          <cell r="AS552">
            <v>0</v>
          </cell>
          <cell r="AT552">
            <v>0</v>
          </cell>
          <cell r="AU552">
            <v>99.999842421912618</v>
          </cell>
          <cell r="AV552">
            <v>0</v>
          </cell>
          <cell r="AW552">
            <v>0</v>
          </cell>
        </row>
        <row r="553">
          <cell r="A553" t="str">
            <v>Chee_Cap_084</v>
          </cell>
          <cell r="B553" t="str">
            <v>Mirabel Street</v>
          </cell>
          <cell r="C553" t="str">
            <v>Residential</v>
          </cell>
          <cell r="D553" t="str">
            <v>Land Supply 2018</v>
          </cell>
          <cell r="E553">
            <v>4.5189500000000001E-2</v>
          </cell>
          <cell r="F553">
            <v>0</v>
          </cell>
          <cell r="G553">
            <v>0</v>
          </cell>
          <cell r="H553">
            <v>4.5189460000700003E-2</v>
          </cell>
          <cell r="I553">
            <v>3.9999299997206528E-8</v>
          </cell>
          <cell r="J553">
            <v>0</v>
          </cell>
          <cell r="K553">
            <v>0</v>
          </cell>
          <cell r="L553">
            <v>99.999911485411445</v>
          </cell>
          <cell r="M553">
            <v>8.8514588559746241E-5</v>
          </cell>
          <cell r="O553">
            <v>6.2354912287300001E-4</v>
          </cell>
          <cell r="Q553">
            <v>3.8301212287299998E-4</v>
          </cell>
          <cell r="R553">
            <v>0</v>
          </cell>
          <cell r="S553">
            <v>1.3798539989887031</v>
          </cell>
          <cell r="T553">
            <v>0.84756884425142998</v>
          </cell>
          <cell r="U553">
            <v>0</v>
          </cell>
          <cell r="V553">
            <v>4.5189460000700003E-2</v>
          </cell>
          <cell r="W553">
            <v>99.999911485411445</v>
          </cell>
          <cell r="X553">
            <v>4.5248684896599996E-3</v>
          </cell>
          <cell r="Y553">
            <v>10.013097046127971</v>
          </cell>
          <cell r="AA553">
            <v>0</v>
          </cell>
          <cell r="AB553">
            <v>0</v>
          </cell>
          <cell r="AC553">
            <v>0</v>
          </cell>
          <cell r="AD553">
            <v>0</v>
          </cell>
          <cell r="AE553">
            <v>0</v>
          </cell>
          <cell r="AF553">
            <v>0</v>
          </cell>
          <cell r="AG553">
            <v>0</v>
          </cell>
          <cell r="AH553">
            <v>0</v>
          </cell>
          <cell r="AI553">
            <v>4.5189460000700003E-2</v>
          </cell>
          <cell r="AJ553">
            <v>0</v>
          </cell>
          <cell r="AK553">
            <v>0</v>
          </cell>
          <cell r="AM553">
            <v>0</v>
          </cell>
          <cell r="AN553">
            <v>0</v>
          </cell>
          <cell r="AO553">
            <v>0</v>
          </cell>
          <cell r="AP553">
            <v>0</v>
          </cell>
          <cell r="AQ553">
            <v>0</v>
          </cell>
          <cell r="AR553">
            <v>0</v>
          </cell>
          <cell r="AS553">
            <v>0</v>
          </cell>
          <cell r="AT553">
            <v>0</v>
          </cell>
          <cell r="AU553">
            <v>99.999911485411445</v>
          </cell>
          <cell r="AV553">
            <v>0</v>
          </cell>
          <cell r="AW553">
            <v>0</v>
          </cell>
        </row>
        <row r="554">
          <cell r="A554" t="str">
            <v>Chee_Cap_700</v>
          </cell>
          <cell r="B554" t="str">
            <v>Former Boddington's Brewery site "UX"</v>
          </cell>
          <cell r="C554" t="str">
            <v>Residential</v>
          </cell>
          <cell r="D554" t="str">
            <v>Land Supply 2018</v>
          </cell>
          <cell r="E554">
            <v>1.29647</v>
          </cell>
          <cell r="F554">
            <v>0</v>
          </cell>
          <cell r="G554">
            <v>0</v>
          </cell>
          <cell r="H554">
            <v>0.17188217893400001</v>
          </cell>
          <cell r="I554">
            <v>1.1245878210660001</v>
          </cell>
          <cell r="J554">
            <v>0</v>
          </cell>
          <cell r="K554">
            <v>0</v>
          </cell>
          <cell r="L554">
            <v>13.2577058423257</v>
          </cell>
          <cell r="M554">
            <v>86.742294157674309</v>
          </cell>
          <cell r="O554">
            <v>2.6639400000000001E-2</v>
          </cell>
          <cell r="Q554">
            <v>0</v>
          </cell>
          <cell r="R554">
            <v>0</v>
          </cell>
          <cell r="S554">
            <v>2.0547640901833439</v>
          </cell>
          <cell r="T554">
            <v>0</v>
          </cell>
          <cell r="U554">
            <v>0</v>
          </cell>
          <cell r="V554">
            <v>0</v>
          </cell>
          <cell r="W554">
            <v>0</v>
          </cell>
          <cell r="X554">
            <v>5.8373183688900002E-2</v>
          </cell>
          <cell r="Y554">
            <v>4.5024708391941202</v>
          </cell>
          <cell r="AA554">
            <v>0</v>
          </cell>
          <cell r="AB554">
            <v>0</v>
          </cell>
          <cell r="AC554">
            <v>0</v>
          </cell>
          <cell r="AD554">
            <v>0</v>
          </cell>
          <cell r="AE554">
            <v>0</v>
          </cell>
          <cell r="AF554">
            <v>0</v>
          </cell>
          <cell r="AG554">
            <v>0</v>
          </cell>
          <cell r="AH554">
            <v>0</v>
          </cell>
          <cell r="AI554">
            <v>1.2964672399999999</v>
          </cell>
          <cell r="AJ554">
            <v>0</v>
          </cell>
          <cell r="AK554">
            <v>0</v>
          </cell>
          <cell r="AM554">
            <v>0</v>
          </cell>
          <cell r="AN554">
            <v>0</v>
          </cell>
          <cell r="AO554">
            <v>0</v>
          </cell>
          <cell r="AP554">
            <v>0</v>
          </cell>
          <cell r="AQ554">
            <v>0</v>
          </cell>
          <cell r="AR554">
            <v>0</v>
          </cell>
          <cell r="AS554">
            <v>0</v>
          </cell>
          <cell r="AT554">
            <v>0</v>
          </cell>
          <cell r="AU554">
            <v>99.999787114240974</v>
          </cell>
          <cell r="AV554">
            <v>0</v>
          </cell>
          <cell r="AW554">
            <v>0</v>
          </cell>
        </row>
        <row r="555">
          <cell r="A555" t="str">
            <v>Chee_Cap_900</v>
          </cell>
          <cell r="B555" t="str">
            <v>New Town (Northern Gateway)</v>
          </cell>
          <cell r="C555" t="str">
            <v>Residential</v>
          </cell>
          <cell r="D555" t="str">
            <v>Land Supply 2018</v>
          </cell>
          <cell r="E555">
            <v>16.077100000000002</v>
          </cell>
          <cell r="F555">
            <v>0</v>
          </cell>
          <cell r="G555">
            <v>0.18649698090799999</v>
          </cell>
          <cell r="H555">
            <v>0.78581404442500002</v>
          </cell>
          <cell r="I555">
            <v>15.104788974667001</v>
          </cell>
          <cell r="J555">
            <v>0</v>
          </cell>
          <cell r="K555">
            <v>1.160016302119163</v>
          </cell>
          <cell r="L555">
            <v>4.8877847648207702</v>
          </cell>
          <cell r="M555">
            <v>93.95219893306006</v>
          </cell>
          <cell r="O555">
            <v>0.89292940929300002</v>
          </cell>
          <cell r="Q555">
            <v>0.14797040929300001</v>
          </cell>
          <cell r="R555">
            <v>0.04</v>
          </cell>
          <cell r="S555">
            <v>5.5540452525206652</v>
          </cell>
          <cell r="T555">
            <v>0.92037997706675956</v>
          </cell>
          <cell r="U555">
            <v>0.2488010897487731</v>
          </cell>
          <cell r="V555">
            <v>3.0738591237000001</v>
          </cell>
          <cell r="W555">
            <v>19.11948749276922</v>
          </cell>
          <cell r="X555" t="str">
            <v>Not Modelled</v>
          </cell>
          <cell r="Y555" t="str">
            <v>N/A</v>
          </cell>
          <cell r="AA555">
            <v>0</v>
          </cell>
          <cell r="AB555">
            <v>0</v>
          </cell>
          <cell r="AC555">
            <v>0</v>
          </cell>
          <cell r="AD555">
            <v>0</v>
          </cell>
          <cell r="AE555">
            <v>0</v>
          </cell>
          <cell r="AF555">
            <v>0</v>
          </cell>
          <cell r="AG555">
            <v>0</v>
          </cell>
          <cell r="AH555">
            <v>0</v>
          </cell>
          <cell r="AI555">
            <v>15.7403869495</v>
          </cell>
          <cell r="AJ555">
            <v>0</v>
          </cell>
          <cell r="AK555">
            <v>0</v>
          </cell>
          <cell r="AM555">
            <v>0</v>
          </cell>
          <cell r="AN555">
            <v>0</v>
          </cell>
          <cell r="AO555">
            <v>0</v>
          </cell>
          <cell r="AP555">
            <v>0</v>
          </cell>
          <cell r="AQ555">
            <v>0</v>
          </cell>
          <cell r="AR555">
            <v>0</v>
          </cell>
          <cell r="AS555">
            <v>0</v>
          </cell>
          <cell r="AT555">
            <v>0</v>
          </cell>
          <cell r="AU555">
            <v>97.905635652574148</v>
          </cell>
          <cell r="AV555">
            <v>0</v>
          </cell>
          <cell r="AW555">
            <v>0</v>
          </cell>
        </row>
        <row r="556">
          <cell r="A556" t="str">
            <v>Chee_Cap_902</v>
          </cell>
          <cell r="B556" t="str">
            <v>Heatherdale Drive</v>
          </cell>
          <cell r="C556" t="str">
            <v>Residential</v>
          </cell>
          <cell r="D556" t="str">
            <v>Land Supply 2018</v>
          </cell>
          <cell r="E556">
            <v>0.27656500000000001</v>
          </cell>
          <cell r="F556">
            <v>0</v>
          </cell>
          <cell r="G556">
            <v>0</v>
          </cell>
          <cell r="H556">
            <v>0</v>
          </cell>
          <cell r="I556">
            <v>0.27656500000000001</v>
          </cell>
          <cell r="J556">
            <v>0</v>
          </cell>
          <cell r="K556">
            <v>0</v>
          </cell>
          <cell r="L556">
            <v>0</v>
          </cell>
          <cell r="M556">
            <v>100</v>
          </cell>
          <cell r="O556">
            <v>1.581075335018E-2</v>
          </cell>
          <cell r="Q556">
            <v>1.45895335018E-3</v>
          </cell>
          <cell r="R556">
            <v>0</v>
          </cell>
          <cell r="S556">
            <v>5.7168308897293585</v>
          </cell>
          <cell r="T556">
            <v>0.5275263862672428</v>
          </cell>
          <cell r="U556">
            <v>0</v>
          </cell>
          <cell r="V556">
            <v>0</v>
          </cell>
          <cell r="W556">
            <v>0</v>
          </cell>
          <cell r="X556" t="str">
            <v>Not Modelled</v>
          </cell>
          <cell r="Y556" t="str">
            <v>N/A</v>
          </cell>
          <cell r="AA556">
            <v>0</v>
          </cell>
          <cell r="AB556">
            <v>0</v>
          </cell>
          <cell r="AC556">
            <v>0</v>
          </cell>
          <cell r="AD556">
            <v>0</v>
          </cell>
          <cell r="AE556">
            <v>0</v>
          </cell>
          <cell r="AF556">
            <v>0</v>
          </cell>
          <cell r="AG556">
            <v>0</v>
          </cell>
          <cell r="AH556">
            <v>0</v>
          </cell>
          <cell r="AI556">
            <v>0.27656534000499999</v>
          </cell>
          <cell r="AJ556">
            <v>0</v>
          </cell>
          <cell r="AK556">
            <v>0</v>
          </cell>
          <cell r="AM556">
            <v>0</v>
          </cell>
          <cell r="AN556">
            <v>0</v>
          </cell>
          <cell r="AO556">
            <v>0</v>
          </cell>
          <cell r="AP556">
            <v>0</v>
          </cell>
          <cell r="AQ556">
            <v>0</v>
          </cell>
          <cell r="AR556">
            <v>0</v>
          </cell>
          <cell r="AS556">
            <v>0</v>
          </cell>
          <cell r="AT556">
            <v>0</v>
          </cell>
          <cell r="AU556">
            <v>100.00012293854969</v>
          </cell>
          <cell r="AV556">
            <v>0</v>
          </cell>
          <cell r="AW556">
            <v>0</v>
          </cell>
        </row>
        <row r="557">
          <cell r="A557" t="str">
            <v>Chee_Cap_903</v>
          </cell>
          <cell r="B557" t="str">
            <v>Narbuth Drive</v>
          </cell>
          <cell r="C557" t="str">
            <v>Residential</v>
          </cell>
          <cell r="D557" t="str">
            <v>Land Supply 2018</v>
          </cell>
          <cell r="E557">
            <v>0.30665399999999998</v>
          </cell>
          <cell r="F557">
            <v>0</v>
          </cell>
          <cell r="G557">
            <v>0</v>
          </cell>
          <cell r="H557">
            <v>0</v>
          </cell>
          <cell r="I557">
            <v>0.30665399999999998</v>
          </cell>
          <cell r="J557">
            <v>0</v>
          </cell>
          <cell r="K557">
            <v>0</v>
          </cell>
          <cell r="L557">
            <v>0</v>
          </cell>
          <cell r="M557">
            <v>100</v>
          </cell>
          <cell r="O557">
            <v>0</v>
          </cell>
          <cell r="Q557">
            <v>0</v>
          </cell>
          <cell r="R557">
            <v>0</v>
          </cell>
          <cell r="S557">
            <v>0</v>
          </cell>
          <cell r="T557">
            <v>0</v>
          </cell>
          <cell r="U557">
            <v>0</v>
          </cell>
          <cell r="V557">
            <v>0</v>
          </cell>
          <cell r="W557">
            <v>0</v>
          </cell>
          <cell r="X557" t="str">
            <v>Not Modelled</v>
          </cell>
          <cell r="Y557" t="str">
            <v>N/A</v>
          </cell>
          <cell r="AA557">
            <v>0</v>
          </cell>
          <cell r="AB557">
            <v>0</v>
          </cell>
          <cell r="AC557">
            <v>0</v>
          </cell>
          <cell r="AD557">
            <v>0</v>
          </cell>
          <cell r="AE557">
            <v>0</v>
          </cell>
          <cell r="AF557">
            <v>0</v>
          </cell>
          <cell r="AG557">
            <v>0</v>
          </cell>
          <cell r="AH557">
            <v>0</v>
          </cell>
          <cell r="AI557">
            <v>0.30665412999699998</v>
          </cell>
          <cell r="AJ557">
            <v>0</v>
          </cell>
          <cell r="AK557">
            <v>0</v>
          </cell>
          <cell r="AM557">
            <v>0</v>
          </cell>
          <cell r="AN557">
            <v>0</v>
          </cell>
          <cell r="AO557">
            <v>0</v>
          </cell>
          <cell r="AP557">
            <v>0</v>
          </cell>
          <cell r="AQ557">
            <v>0</v>
          </cell>
          <cell r="AR557">
            <v>0</v>
          </cell>
          <cell r="AS557">
            <v>0</v>
          </cell>
          <cell r="AT557">
            <v>0</v>
          </cell>
          <cell r="AU557">
            <v>100.00004239207708</v>
          </cell>
          <cell r="AV557">
            <v>0</v>
          </cell>
          <cell r="AW557">
            <v>0</v>
          </cell>
        </row>
        <row r="558">
          <cell r="A558" t="str">
            <v>Chor_Cap_030</v>
          </cell>
          <cell r="B558" t="str">
            <v>Chorlton District Centre</v>
          </cell>
          <cell r="C558" t="str">
            <v>Residential</v>
          </cell>
          <cell r="D558" t="str">
            <v>Land Supply 2018</v>
          </cell>
          <cell r="E558">
            <v>1.7463200000000001</v>
          </cell>
          <cell r="F558">
            <v>0</v>
          </cell>
          <cell r="G558">
            <v>0</v>
          </cell>
          <cell r="H558">
            <v>0</v>
          </cell>
          <cell r="I558">
            <v>1.7463200000000001</v>
          </cell>
          <cell r="J558">
            <v>0</v>
          </cell>
          <cell r="K558">
            <v>0</v>
          </cell>
          <cell r="L558">
            <v>0</v>
          </cell>
          <cell r="M558">
            <v>100</v>
          </cell>
          <cell r="O558">
            <v>9.3935151804039996E-2</v>
          </cell>
          <cell r="Q558">
            <v>8.4570518040399997E-3</v>
          </cell>
          <cell r="R558">
            <v>0</v>
          </cell>
          <cell r="S558">
            <v>5.3790343009322461</v>
          </cell>
          <cell r="T558">
            <v>0.48427847153099085</v>
          </cell>
          <cell r="U558">
            <v>0</v>
          </cell>
          <cell r="V558">
            <v>0.55251517345199996</v>
          </cell>
          <cell r="W558">
            <v>31.638827560355487</v>
          </cell>
          <cell r="X558" t="str">
            <v>Not Modelled</v>
          </cell>
          <cell r="Y558" t="str">
            <v>N/A</v>
          </cell>
          <cell r="AA558">
            <v>0</v>
          </cell>
          <cell r="AB558">
            <v>0</v>
          </cell>
          <cell r="AC558">
            <v>0</v>
          </cell>
          <cell r="AD558">
            <v>0</v>
          </cell>
          <cell r="AE558">
            <v>0</v>
          </cell>
          <cell r="AF558">
            <v>0</v>
          </cell>
          <cell r="AG558">
            <v>0</v>
          </cell>
          <cell r="AH558">
            <v>0</v>
          </cell>
          <cell r="AI558">
            <v>0</v>
          </cell>
          <cell r="AJ558">
            <v>0</v>
          </cell>
          <cell r="AK558">
            <v>0</v>
          </cell>
          <cell r="AM558">
            <v>0</v>
          </cell>
          <cell r="AN558">
            <v>0</v>
          </cell>
          <cell r="AO558">
            <v>0</v>
          </cell>
          <cell r="AP558">
            <v>0</v>
          </cell>
          <cell r="AQ558">
            <v>0</v>
          </cell>
          <cell r="AR558">
            <v>0</v>
          </cell>
          <cell r="AS558">
            <v>0</v>
          </cell>
          <cell r="AT558">
            <v>0</v>
          </cell>
          <cell r="AU558">
            <v>0</v>
          </cell>
          <cell r="AV558">
            <v>0</v>
          </cell>
          <cell r="AW558">
            <v>0</v>
          </cell>
        </row>
        <row r="559">
          <cell r="A559" t="str">
            <v>Chor_Cap_1000</v>
          </cell>
          <cell r="B559" t="str">
            <v>Ryebank Road</v>
          </cell>
          <cell r="C559" t="str">
            <v>Residential</v>
          </cell>
          <cell r="D559" t="str">
            <v>Land Supply 2018</v>
          </cell>
          <cell r="E559">
            <v>4.4000899999999996</v>
          </cell>
          <cell r="F559">
            <v>0</v>
          </cell>
          <cell r="G559">
            <v>0</v>
          </cell>
          <cell r="H559">
            <v>0</v>
          </cell>
          <cell r="I559">
            <v>4.4000899999999996</v>
          </cell>
          <cell r="J559">
            <v>0</v>
          </cell>
          <cell r="K559">
            <v>0</v>
          </cell>
          <cell r="L559">
            <v>0</v>
          </cell>
          <cell r="M559">
            <v>100</v>
          </cell>
          <cell r="O559">
            <v>0.10382413250018999</v>
          </cell>
          <cell r="Q559">
            <v>3.7013532500189995E-2</v>
          </cell>
          <cell r="R559">
            <v>3.2944084299199997E-2</v>
          </cell>
          <cell r="S559">
            <v>2.3595911106406913</v>
          </cell>
          <cell r="T559">
            <v>0.84119944137938085</v>
          </cell>
          <cell r="U559">
            <v>0.74871387401621325</v>
          </cell>
          <cell r="V559">
            <v>3.0073311289500002</v>
          </cell>
          <cell r="W559">
            <v>68.347036741293948</v>
          </cell>
          <cell r="X559" t="str">
            <v>Not Modelled</v>
          </cell>
          <cell r="Y559" t="str">
            <v>N/A</v>
          </cell>
          <cell r="AA559">
            <v>0</v>
          </cell>
          <cell r="AB559">
            <v>0</v>
          </cell>
          <cell r="AC559">
            <v>0</v>
          </cell>
          <cell r="AD559">
            <v>0</v>
          </cell>
          <cell r="AE559">
            <v>0</v>
          </cell>
          <cell r="AF559">
            <v>0</v>
          </cell>
          <cell r="AG559">
            <v>0</v>
          </cell>
          <cell r="AH559">
            <v>0</v>
          </cell>
          <cell r="AI559">
            <v>0</v>
          </cell>
          <cell r="AJ559">
            <v>0</v>
          </cell>
          <cell r="AK559">
            <v>0</v>
          </cell>
          <cell r="AM559">
            <v>0</v>
          </cell>
          <cell r="AN559">
            <v>0</v>
          </cell>
          <cell r="AO559">
            <v>0</v>
          </cell>
          <cell r="AP559">
            <v>0</v>
          </cell>
          <cell r="AQ559">
            <v>0</v>
          </cell>
          <cell r="AR559">
            <v>0</v>
          </cell>
          <cell r="AS559">
            <v>0</v>
          </cell>
          <cell r="AT559">
            <v>0</v>
          </cell>
          <cell r="AU559">
            <v>0</v>
          </cell>
          <cell r="AV559">
            <v>0</v>
          </cell>
          <cell r="AW559">
            <v>0</v>
          </cell>
        </row>
        <row r="560">
          <cell r="A560" t="str">
            <v>Chor_Cap_401</v>
          </cell>
          <cell r="B560" t="str">
            <v>Chorlton Baths</v>
          </cell>
          <cell r="C560" t="str">
            <v>Residential</v>
          </cell>
          <cell r="D560" t="str">
            <v>Land Supply 2018</v>
          </cell>
          <cell r="E560">
            <v>0.27995799999999998</v>
          </cell>
          <cell r="F560">
            <v>0</v>
          </cell>
          <cell r="G560">
            <v>0</v>
          </cell>
          <cell r="H560">
            <v>1.72974142493E-3</v>
          </cell>
          <cell r="I560">
            <v>0.27822825857507</v>
          </cell>
          <cell r="J560">
            <v>0</v>
          </cell>
          <cell r="K560">
            <v>0</v>
          </cell>
          <cell r="L560">
            <v>0.61785747323884299</v>
          </cell>
          <cell r="M560">
            <v>99.382142526761157</v>
          </cell>
          <cell r="O560">
            <v>0</v>
          </cell>
          <cell r="Q560">
            <v>0</v>
          </cell>
          <cell r="R560">
            <v>0</v>
          </cell>
          <cell r="S560">
            <v>0</v>
          </cell>
          <cell r="T560">
            <v>0</v>
          </cell>
          <cell r="U560">
            <v>0</v>
          </cell>
          <cell r="V560">
            <v>0.26445830529999997</v>
          </cell>
          <cell r="W560">
            <v>94.463564284642686</v>
          </cell>
          <cell r="X560" t="str">
            <v>Not Modelled</v>
          </cell>
          <cell r="Y560" t="str">
            <v>N/A</v>
          </cell>
          <cell r="AA560">
            <v>1.6612900431000001E-3</v>
          </cell>
          <cell r="AB560">
            <v>0</v>
          </cell>
          <cell r="AC560">
            <v>0</v>
          </cell>
          <cell r="AD560">
            <v>0</v>
          </cell>
          <cell r="AE560">
            <v>0</v>
          </cell>
          <cell r="AF560">
            <v>0</v>
          </cell>
          <cell r="AG560">
            <v>0</v>
          </cell>
          <cell r="AH560">
            <v>0</v>
          </cell>
          <cell r="AI560">
            <v>0</v>
          </cell>
          <cell r="AJ560">
            <v>0</v>
          </cell>
          <cell r="AK560">
            <v>0</v>
          </cell>
          <cell r="AM560">
            <v>0.59340688356824955</v>
          </cell>
          <cell r="AN560">
            <v>0</v>
          </cell>
          <cell r="AO560">
            <v>0</v>
          </cell>
          <cell r="AP560">
            <v>0</v>
          </cell>
          <cell r="AQ560">
            <v>0</v>
          </cell>
          <cell r="AR560">
            <v>0</v>
          </cell>
          <cell r="AS560">
            <v>0</v>
          </cell>
          <cell r="AT560">
            <v>0</v>
          </cell>
          <cell r="AU560">
            <v>0</v>
          </cell>
          <cell r="AV560">
            <v>0</v>
          </cell>
          <cell r="AW560">
            <v>0</v>
          </cell>
        </row>
        <row r="561">
          <cell r="A561" t="str">
            <v>Circle Square</v>
          </cell>
          <cell r="B561" t="str">
            <v>Oxford Road, Charles St., River Medlock,</v>
          </cell>
          <cell r="C561" t="str">
            <v>Offices</v>
          </cell>
          <cell r="D561" t="str">
            <v>Land Supply 2018</v>
          </cell>
          <cell r="E561">
            <v>3.7780800000000001</v>
          </cell>
          <cell r="F561">
            <v>3.2211731913200002E-2</v>
          </cell>
          <cell r="G561">
            <v>4.8738771581199998E-2</v>
          </cell>
          <cell r="H561">
            <v>0.708631515185</v>
          </cell>
          <cell r="I561">
            <v>2.9884979813206001</v>
          </cell>
          <cell r="J561">
            <v>0.85259528419726427</v>
          </cell>
          <cell r="K561">
            <v>1.2900407503599711</v>
          </cell>
          <cell r="L561">
            <v>18.756392537611696</v>
          </cell>
          <cell r="M561">
            <v>79.10097142783107</v>
          </cell>
          <cell r="O561">
            <v>0.33680325915642001</v>
          </cell>
          <cell r="Q561">
            <v>6.4273259156420001E-2</v>
          </cell>
          <cell r="R561">
            <v>8.5830241075199997E-3</v>
          </cell>
          <cell r="S561">
            <v>8.9146672160573619</v>
          </cell>
          <cell r="T561">
            <v>1.7012148804795026</v>
          </cell>
          <cell r="U561">
            <v>0.22717952260195656</v>
          </cell>
          <cell r="V561">
            <v>3.2414024288799999</v>
          </cell>
          <cell r="W561">
            <v>85.794965402532497</v>
          </cell>
          <cell r="X561">
            <v>0</v>
          </cell>
          <cell r="Y561">
            <v>0</v>
          </cell>
          <cell r="AA561">
            <v>0</v>
          </cell>
          <cell r="AB561">
            <v>0</v>
          </cell>
          <cell r="AC561">
            <v>0</v>
          </cell>
          <cell r="AD561">
            <v>0</v>
          </cell>
          <cell r="AE561">
            <v>0</v>
          </cell>
          <cell r="AF561">
            <v>0</v>
          </cell>
          <cell r="AG561">
            <v>0</v>
          </cell>
          <cell r="AH561">
            <v>0</v>
          </cell>
          <cell r="AI561">
            <v>3.7780772599899999</v>
          </cell>
          <cell r="AJ561">
            <v>0</v>
          </cell>
          <cell r="AK561">
            <v>0</v>
          </cell>
          <cell r="AM561">
            <v>0</v>
          </cell>
          <cell r="AN561">
            <v>0</v>
          </cell>
          <cell r="AO561">
            <v>0</v>
          </cell>
          <cell r="AP561">
            <v>0</v>
          </cell>
          <cell r="AQ561">
            <v>0</v>
          </cell>
          <cell r="AR561">
            <v>0</v>
          </cell>
          <cell r="AS561">
            <v>0</v>
          </cell>
          <cell r="AT561">
            <v>0</v>
          </cell>
          <cell r="AU561">
            <v>99.999927476125436</v>
          </cell>
          <cell r="AV561">
            <v>0</v>
          </cell>
          <cell r="AW561">
            <v>0</v>
          </cell>
        </row>
        <row r="562">
          <cell r="A562" t="str">
            <v>Crum_Cap_003</v>
          </cell>
          <cell r="B562" t="str">
            <v>Chapel Lane</v>
          </cell>
          <cell r="C562" t="str">
            <v>Residential</v>
          </cell>
          <cell r="D562" t="str">
            <v>Land Supply 2018</v>
          </cell>
          <cell r="E562">
            <v>14.1866</v>
          </cell>
          <cell r="F562">
            <v>0</v>
          </cell>
          <cell r="G562">
            <v>0</v>
          </cell>
          <cell r="H562">
            <v>0</v>
          </cell>
          <cell r="I562">
            <v>14.1866</v>
          </cell>
          <cell r="J562">
            <v>0</v>
          </cell>
          <cell r="K562">
            <v>0</v>
          </cell>
          <cell r="L562">
            <v>0</v>
          </cell>
          <cell r="M562">
            <v>100</v>
          </cell>
          <cell r="O562">
            <v>1.1082741357580002</v>
          </cell>
          <cell r="Q562">
            <v>1.0966741357580001</v>
          </cell>
          <cell r="R562">
            <v>0.69722963241900004</v>
          </cell>
          <cell r="S562">
            <v>7.8121194349456538</v>
          </cell>
          <cell r="T562">
            <v>7.7303521334075826</v>
          </cell>
          <cell r="U562">
            <v>4.9147056547657648</v>
          </cell>
          <cell r="V562">
            <v>0</v>
          </cell>
          <cell r="W562">
            <v>0</v>
          </cell>
          <cell r="X562" t="str">
            <v>Not Modelled</v>
          </cell>
          <cell r="Y562" t="str">
            <v>N/A</v>
          </cell>
          <cell r="AA562">
            <v>0</v>
          </cell>
          <cell r="AB562">
            <v>0</v>
          </cell>
          <cell r="AC562">
            <v>0</v>
          </cell>
          <cell r="AD562">
            <v>0</v>
          </cell>
          <cell r="AE562">
            <v>0.55603809600700005</v>
          </cell>
          <cell r="AF562">
            <v>0.55603809600700005</v>
          </cell>
          <cell r="AG562">
            <v>0.30498312265999999</v>
          </cell>
          <cell r="AH562">
            <v>0</v>
          </cell>
          <cell r="AI562">
            <v>14.18661067</v>
          </cell>
          <cell r="AJ562">
            <v>0</v>
          </cell>
          <cell r="AK562">
            <v>0</v>
          </cell>
          <cell r="AM562">
            <v>0</v>
          </cell>
          <cell r="AN562">
            <v>0</v>
          </cell>
          <cell r="AO562">
            <v>0</v>
          </cell>
          <cell r="AP562">
            <v>0</v>
          </cell>
          <cell r="AQ562">
            <v>3.9194598847292519</v>
          </cell>
          <cell r="AR562">
            <v>3.9194598847292519</v>
          </cell>
          <cell r="AS562">
            <v>2.1497971512554099</v>
          </cell>
          <cell r="AT562">
            <v>0</v>
          </cell>
          <cell r="AU562">
            <v>100.00007521181959</v>
          </cell>
          <cell r="AV562">
            <v>0</v>
          </cell>
          <cell r="AW562">
            <v>0</v>
          </cell>
        </row>
        <row r="563">
          <cell r="A563" t="str">
            <v>Crum_Cap_019</v>
          </cell>
          <cell r="B563" t="str">
            <v>Parkhill Avenue / Delaunays Road</v>
          </cell>
          <cell r="C563" t="str">
            <v>Residential</v>
          </cell>
          <cell r="D563" t="str">
            <v>Land Supply 2018</v>
          </cell>
          <cell r="E563">
            <v>0.37636399999999998</v>
          </cell>
          <cell r="F563">
            <v>0</v>
          </cell>
          <cell r="G563">
            <v>0</v>
          </cell>
          <cell r="H563">
            <v>0</v>
          </cell>
          <cell r="I563">
            <v>0.37636399999999998</v>
          </cell>
          <cell r="J563">
            <v>0</v>
          </cell>
          <cell r="K563">
            <v>0</v>
          </cell>
          <cell r="L563">
            <v>0</v>
          </cell>
          <cell r="M563">
            <v>100</v>
          </cell>
          <cell r="O563">
            <v>3.79483398911E-6</v>
          </cell>
          <cell r="Q563">
            <v>3.79483398911E-6</v>
          </cell>
          <cell r="R563">
            <v>0</v>
          </cell>
          <cell r="S563">
            <v>1.0082882499681161E-3</v>
          </cell>
          <cell r="T563">
            <v>1.0082882499681161E-3</v>
          </cell>
          <cell r="U563">
            <v>0</v>
          </cell>
          <cell r="V563">
            <v>1.7134671605300001E-3</v>
          </cell>
          <cell r="W563">
            <v>0.45526861244167888</v>
          </cell>
          <cell r="X563" t="str">
            <v>Not Modelled</v>
          </cell>
          <cell r="Y563" t="str">
            <v>N/A</v>
          </cell>
          <cell r="AA563">
            <v>0</v>
          </cell>
          <cell r="AB563">
            <v>0</v>
          </cell>
          <cell r="AC563">
            <v>0</v>
          </cell>
          <cell r="AD563">
            <v>0</v>
          </cell>
          <cell r="AE563">
            <v>0</v>
          </cell>
          <cell r="AF563">
            <v>0</v>
          </cell>
          <cell r="AG563">
            <v>0</v>
          </cell>
          <cell r="AH563">
            <v>0</v>
          </cell>
          <cell r="AI563">
            <v>0.37636436000000001</v>
          </cell>
          <cell r="AJ563">
            <v>0</v>
          </cell>
          <cell r="AK563">
            <v>0</v>
          </cell>
          <cell r="AM563">
            <v>0</v>
          </cell>
          <cell r="AN563">
            <v>0</v>
          </cell>
          <cell r="AO563">
            <v>0</v>
          </cell>
          <cell r="AP563">
            <v>0</v>
          </cell>
          <cell r="AQ563">
            <v>0</v>
          </cell>
          <cell r="AR563">
            <v>0</v>
          </cell>
          <cell r="AS563">
            <v>0</v>
          </cell>
          <cell r="AT563">
            <v>0</v>
          </cell>
          <cell r="AU563">
            <v>100.0000956520815</v>
          </cell>
          <cell r="AV563">
            <v>0</v>
          </cell>
          <cell r="AW563">
            <v>0</v>
          </cell>
        </row>
        <row r="564">
          <cell r="A564" t="str">
            <v>Crum_Cap_1001</v>
          </cell>
          <cell r="B564" t="str">
            <v>67 Old Market Street, Blackley</v>
          </cell>
          <cell r="C564" t="str">
            <v>Residential</v>
          </cell>
          <cell r="D564" t="str">
            <v>Land Supply 2018</v>
          </cell>
          <cell r="E564">
            <v>6.3284000000000007E-2</v>
          </cell>
          <cell r="F564">
            <v>0</v>
          </cell>
          <cell r="G564">
            <v>0</v>
          </cell>
          <cell r="H564">
            <v>0</v>
          </cell>
          <cell r="I564">
            <v>6.3284000000000007E-2</v>
          </cell>
          <cell r="J564">
            <v>0</v>
          </cell>
          <cell r="K564">
            <v>0</v>
          </cell>
          <cell r="L564">
            <v>0</v>
          </cell>
          <cell r="M564">
            <v>100</v>
          </cell>
          <cell r="O564">
            <v>0</v>
          </cell>
          <cell r="Q564">
            <v>0</v>
          </cell>
          <cell r="R564">
            <v>0</v>
          </cell>
          <cell r="S564">
            <v>0</v>
          </cell>
          <cell r="T564">
            <v>0</v>
          </cell>
          <cell r="U564">
            <v>0</v>
          </cell>
          <cell r="V564">
            <v>0</v>
          </cell>
          <cell r="W564">
            <v>0</v>
          </cell>
          <cell r="X564" t="str">
            <v>Not Modelled</v>
          </cell>
          <cell r="Y564" t="str">
            <v>N/A</v>
          </cell>
          <cell r="AA564">
            <v>0</v>
          </cell>
          <cell r="AB564">
            <v>0</v>
          </cell>
          <cell r="AC564">
            <v>0</v>
          </cell>
          <cell r="AD564">
            <v>0</v>
          </cell>
          <cell r="AE564">
            <v>0</v>
          </cell>
          <cell r="AF564">
            <v>0</v>
          </cell>
          <cell r="AG564">
            <v>0</v>
          </cell>
          <cell r="AH564">
            <v>0</v>
          </cell>
          <cell r="AI564">
            <v>6.3283990000299994E-2</v>
          </cell>
          <cell r="AJ564">
            <v>0</v>
          </cell>
          <cell r="AK564">
            <v>0</v>
          </cell>
          <cell r="AM564">
            <v>0</v>
          </cell>
          <cell r="AN564">
            <v>0</v>
          </cell>
          <cell r="AO564">
            <v>0</v>
          </cell>
          <cell r="AP564">
            <v>0</v>
          </cell>
          <cell r="AQ564">
            <v>0</v>
          </cell>
          <cell r="AR564">
            <v>0</v>
          </cell>
          <cell r="AS564">
            <v>0</v>
          </cell>
          <cell r="AT564">
            <v>0</v>
          </cell>
          <cell r="AU564">
            <v>99.999984198691592</v>
          </cell>
          <cell r="AV564">
            <v>0</v>
          </cell>
          <cell r="AW564">
            <v>0</v>
          </cell>
        </row>
        <row r="565">
          <cell r="A565" t="str">
            <v>Crum_Cap_600</v>
          </cell>
          <cell r="B565" t="str">
            <v>63 Crumpsall Lane</v>
          </cell>
          <cell r="C565" t="str">
            <v>Residential</v>
          </cell>
          <cell r="D565" t="str">
            <v>Land Supply 2018</v>
          </cell>
          <cell r="E565">
            <v>0.196907</v>
          </cell>
          <cell r="F565">
            <v>0</v>
          </cell>
          <cell r="G565">
            <v>0</v>
          </cell>
          <cell r="H565">
            <v>0</v>
          </cell>
          <cell r="I565">
            <v>0.196907</v>
          </cell>
          <cell r="J565">
            <v>0</v>
          </cell>
          <cell r="K565">
            <v>0</v>
          </cell>
          <cell r="L565">
            <v>0</v>
          </cell>
          <cell r="M565">
            <v>100</v>
          </cell>
          <cell r="O565">
            <v>0</v>
          </cell>
          <cell r="Q565">
            <v>0</v>
          </cell>
          <cell r="R565">
            <v>0</v>
          </cell>
          <cell r="S565">
            <v>0</v>
          </cell>
          <cell r="T565">
            <v>0</v>
          </cell>
          <cell r="U565">
            <v>0</v>
          </cell>
          <cell r="V565">
            <v>0</v>
          </cell>
          <cell r="W565">
            <v>0</v>
          </cell>
          <cell r="X565" t="str">
            <v>Not Modelled</v>
          </cell>
          <cell r="Y565" t="str">
            <v>N/A</v>
          </cell>
          <cell r="AA565">
            <v>0</v>
          </cell>
          <cell r="AB565">
            <v>0</v>
          </cell>
          <cell r="AC565">
            <v>0</v>
          </cell>
          <cell r="AD565">
            <v>0</v>
          </cell>
          <cell r="AE565">
            <v>0</v>
          </cell>
          <cell r="AF565">
            <v>0</v>
          </cell>
          <cell r="AG565">
            <v>0</v>
          </cell>
          <cell r="AH565">
            <v>0</v>
          </cell>
          <cell r="AI565">
            <v>0.19690683999799999</v>
          </cell>
          <cell r="AJ565">
            <v>0</v>
          </cell>
          <cell r="AK565">
            <v>0</v>
          </cell>
          <cell r="AM565">
            <v>0</v>
          </cell>
          <cell r="AN565">
            <v>0</v>
          </cell>
          <cell r="AO565">
            <v>0</v>
          </cell>
          <cell r="AP565">
            <v>0</v>
          </cell>
          <cell r="AQ565">
            <v>0</v>
          </cell>
          <cell r="AR565">
            <v>0</v>
          </cell>
          <cell r="AS565">
            <v>0</v>
          </cell>
          <cell r="AT565">
            <v>0</v>
          </cell>
          <cell r="AU565">
            <v>99.999918742350445</v>
          </cell>
          <cell r="AV565">
            <v>0</v>
          </cell>
          <cell r="AW565">
            <v>0</v>
          </cell>
        </row>
        <row r="566">
          <cell r="A566" t="str">
            <v>Crum_Cap_702</v>
          </cell>
          <cell r="B566" t="str">
            <v>Abraham Moss High School Field</v>
          </cell>
          <cell r="C566" t="str">
            <v>Residential</v>
          </cell>
          <cell r="D566" t="str">
            <v>Land Supply 2018</v>
          </cell>
          <cell r="E566">
            <v>3.8864700000000001</v>
          </cell>
          <cell r="F566">
            <v>0</v>
          </cell>
          <cell r="G566">
            <v>0</v>
          </cell>
          <cell r="H566">
            <v>0</v>
          </cell>
          <cell r="I566">
            <v>3.8864700000000001</v>
          </cell>
          <cell r="J566">
            <v>0</v>
          </cell>
          <cell r="K566">
            <v>0</v>
          </cell>
          <cell r="L566">
            <v>0</v>
          </cell>
          <cell r="M566">
            <v>100</v>
          </cell>
          <cell r="O566">
            <v>0</v>
          </cell>
          <cell r="Q566">
            <v>0</v>
          </cell>
          <cell r="R566">
            <v>0</v>
          </cell>
          <cell r="S566">
            <v>0</v>
          </cell>
          <cell r="T566">
            <v>0</v>
          </cell>
          <cell r="U566">
            <v>0</v>
          </cell>
          <cell r="V566">
            <v>0</v>
          </cell>
          <cell r="W566">
            <v>0</v>
          </cell>
          <cell r="X566" t="str">
            <v>Not Modelled</v>
          </cell>
          <cell r="Y566" t="str">
            <v>N/A</v>
          </cell>
          <cell r="AA566">
            <v>0</v>
          </cell>
          <cell r="AB566">
            <v>0</v>
          </cell>
          <cell r="AC566">
            <v>0</v>
          </cell>
          <cell r="AD566">
            <v>0</v>
          </cell>
          <cell r="AE566">
            <v>0</v>
          </cell>
          <cell r="AF566">
            <v>0</v>
          </cell>
          <cell r="AG566">
            <v>0</v>
          </cell>
          <cell r="AH566">
            <v>3.3582637764299998</v>
          </cell>
          <cell r="AI566">
            <v>0.49740260159999999</v>
          </cell>
          <cell r="AJ566">
            <v>0</v>
          </cell>
          <cell r="AK566">
            <v>0</v>
          </cell>
          <cell r="AM566">
            <v>0</v>
          </cell>
          <cell r="AN566">
            <v>0</v>
          </cell>
          <cell r="AO566">
            <v>0</v>
          </cell>
          <cell r="AP566">
            <v>0</v>
          </cell>
          <cell r="AQ566">
            <v>0</v>
          </cell>
          <cell r="AR566">
            <v>0</v>
          </cell>
          <cell r="AS566">
            <v>0</v>
          </cell>
          <cell r="AT566">
            <v>86.409100711699821</v>
          </cell>
          <cell r="AU566">
            <v>12.798313163359037</v>
          </cell>
          <cell r="AV566">
            <v>0</v>
          </cell>
          <cell r="AW566">
            <v>0</v>
          </cell>
        </row>
        <row r="567">
          <cell r="A567" t="str">
            <v>Crum_Cap_803</v>
          </cell>
          <cell r="B567" t="str">
            <v>The Woodlands Crescent Road</v>
          </cell>
          <cell r="C567" t="str">
            <v>Residential</v>
          </cell>
          <cell r="D567" t="str">
            <v>Land Supply 2018</v>
          </cell>
          <cell r="E567">
            <v>0.93059899999999995</v>
          </cell>
          <cell r="F567">
            <v>0</v>
          </cell>
          <cell r="G567">
            <v>0</v>
          </cell>
          <cell r="H567">
            <v>0</v>
          </cell>
          <cell r="I567">
            <v>0.93059899999999995</v>
          </cell>
          <cell r="J567">
            <v>0</v>
          </cell>
          <cell r="K567">
            <v>0</v>
          </cell>
          <cell r="L567">
            <v>0</v>
          </cell>
          <cell r="M567">
            <v>100</v>
          </cell>
          <cell r="O567">
            <v>0.01</v>
          </cell>
          <cell r="Q567">
            <v>0</v>
          </cell>
          <cell r="R567">
            <v>0</v>
          </cell>
          <cell r="S567">
            <v>1.0745766973744868</v>
          </cell>
          <cell r="T567">
            <v>0</v>
          </cell>
          <cell r="U567">
            <v>0</v>
          </cell>
          <cell r="V567">
            <v>0</v>
          </cell>
          <cell r="W567">
            <v>0</v>
          </cell>
          <cell r="X567" t="str">
            <v>Not Modelled</v>
          </cell>
          <cell r="Y567" t="str">
            <v>N/A</v>
          </cell>
          <cell r="AA567">
            <v>0</v>
          </cell>
          <cell r="AB567">
            <v>0</v>
          </cell>
          <cell r="AC567">
            <v>0</v>
          </cell>
          <cell r="AD567">
            <v>0</v>
          </cell>
          <cell r="AE567">
            <v>0</v>
          </cell>
          <cell r="AF567">
            <v>0</v>
          </cell>
          <cell r="AG567">
            <v>0</v>
          </cell>
          <cell r="AH567">
            <v>0</v>
          </cell>
          <cell r="AI567">
            <v>0.930598715001</v>
          </cell>
          <cell r="AJ567">
            <v>0</v>
          </cell>
          <cell r="AK567">
            <v>0</v>
          </cell>
          <cell r="AM567">
            <v>0</v>
          </cell>
          <cell r="AN567">
            <v>0</v>
          </cell>
          <cell r="AO567">
            <v>0</v>
          </cell>
          <cell r="AP567">
            <v>0</v>
          </cell>
          <cell r="AQ567">
            <v>0</v>
          </cell>
          <cell r="AR567">
            <v>0</v>
          </cell>
          <cell r="AS567">
            <v>0</v>
          </cell>
          <cell r="AT567">
            <v>0</v>
          </cell>
          <cell r="AU567">
            <v>99.999969374671579</v>
          </cell>
          <cell r="AV567">
            <v>0</v>
          </cell>
          <cell r="AW567">
            <v>0</v>
          </cell>
        </row>
        <row r="568">
          <cell r="A568" t="str">
            <v>Did_E_Cap_801</v>
          </cell>
          <cell r="B568" t="str">
            <v>Golden Lion 579 Wilmslow Road</v>
          </cell>
          <cell r="C568" t="str">
            <v>Residential</v>
          </cell>
          <cell r="D568" t="str">
            <v>Land Supply 2018</v>
          </cell>
          <cell r="E568">
            <v>0.39754099999999998</v>
          </cell>
          <cell r="F568">
            <v>0</v>
          </cell>
          <cell r="G568">
            <v>0</v>
          </cell>
          <cell r="H568">
            <v>0</v>
          </cell>
          <cell r="I568">
            <v>0.39754099999999998</v>
          </cell>
          <cell r="J568">
            <v>0</v>
          </cell>
          <cell r="K568">
            <v>0</v>
          </cell>
          <cell r="L568">
            <v>0</v>
          </cell>
          <cell r="M568">
            <v>100</v>
          </cell>
          <cell r="O568">
            <v>1.5304496932514801E-2</v>
          </cell>
          <cell r="Q568">
            <v>2.88969325148E-5</v>
          </cell>
          <cell r="R568">
            <v>0</v>
          </cell>
          <cell r="S568">
            <v>3.8497908222082251</v>
          </cell>
          <cell r="T568">
            <v>7.2689188070664407E-3</v>
          </cell>
          <cell r="U568">
            <v>0</v>
          </cell>
          <cell r="V568">
            <v>0</v>
          </cell>
          <cell r="W568">
            <v>0</v>
          </cell>
          <cell r="X568" t="str">
            <v>Not Modelled</v>
          </cell>
          <cell r="Y568" t="str">
            <v>N/A</v>
          </cell>
          <cell r="AA568">
            <v>0</v>
          </cell>
          <cell r="AB568">
            <v>0</v>
          </cell>
          <cell r="AC568">
            <v>0</v>
          </cell>
          <cell r="AD568">
            <v>0</v>
          </cell>
          <cell r="AE568">
            <v>0</v>
          </cell>
          <cell r="AF568">
            <v>0</v>
          </cell>
          <cell r="AG568">
            <v>0</v>
          </cell>
          <cell r="AH568">
            <v>0</v>
          </cell>
          <cell r="AI568">
            <v>0</v>
          </cell>
          <cell r="AJ568">
            <v>0</v>
          </cell>
          <cell r="AK568">
            <v>0</v>
          </cell>
          <cell r="AM568">
            <v>0</v>
          </cell>
          <cell r="AN568">
            <v>0</v>
          </cell>
          <cell r="AO568">
            <v>0</v>
          </cell>
          <cell r="AP568">
            <v>0</v>
          </cell>
          <cell r="AQ568">
            <v>0</v>
          </cell>
          <cell r="AR568">
            <v>0</v>
          </cell>
          <cell r="AS568">
            <v>0</v>
          </cell>
          <cell r="AT568">
            <v>0</v>
          </cell>
          <cell r="AU568">
            <v>0</v>
          </cell>
          <cell r="AV568">
            <v>0</v>
          </cell>
          <cell r="AW568">
            <v>0</v>
          </cell>
        </row>
        <row r="569">
          <cell r="A569" t="str">
            <v>Did_E_Cap_900</v>
          </cell>
          <cell r="B569" t="str">
            <v>Childen's Hospice, Wilmslow Road</v>
          </cell>
          <cell r="C569" t="str">
            <v>Residential</v>
          </cell>
          <cell r="D569" t="str">
            <v>Land Supply 2018</v>
          </cell>
          <cell r="E569">
            <v>1.6393899999999999</v>
          </cell>
          <cell r="F569">
            <v>0</v>
          </cell>
          <cell r="G569">
            <v>0</v>
          </cell>
          <cell r="H569">
            <v>0</v>
          </cell>
          <cell r="I569">
            <v>1.6393899999999999</v>
          </cell>
          <cell r="J569">
            <v>0</v>
          </cell>
          <cell r="K569">
            <v>0</v>
          </cell>
          <cell r="L569">
            <v>0</v>
          </cell>
          <cell r="M569">
            <v>100</v>
          </cell>
          <cell r="O569">
            <v>3.52033E-2</v>
          </cell>
          <cell r="Q569">
            <v>1.6E-2</v>
          </cell>
          <cell r="R569">
            <v>0</v>
          </cell>
          <cell r="S569">
            <v>2.1473413891752422</v>
          </cell>
          <cell r="T569">
            <v>0.97597277035970709</v>
          </cell>
          <cell r="U569">
            <v>0</v>
          </cell>
          <cell r="V569">
            <v>0</v>
          </cell>
          <cell r="W569">
            <v>0</v>
          </cell>
          <cell r="X569" t="str">
            <v>Not Modelled</v>
          </cell>
          <cell r="Y569" t="str">
            <v>N/A</v>
          </cell>
          <cell r="AA569">
            <v>0</v>
          </cell>
          <cell r="AB569">
            <v>0</v>
          </cell>
          <cell r="AC569">
            <v>0</v>
          </cell>
          <cell r="AD569">
            <v>0</v>
          </cell>
          <cell r="AE569">
            <v>0</v>
          </cell>
          <cell r="AF569">
            <v>0</v>
          </cell>
          <cell r="AG569">
            <v>0</v>
          </cell>
          <cell r="AH569">
            <v>0</v>
          </cell>
          <cell r="AI569">
            <v>0</v>
          </cell>
          <cell r="AJ569">
            <v>0</v>
          </cell>
          <cell r="AK569">
            <v>0</v>
          </cell>
          <cell r="AM569">
            <v>0</v>
          </cell>
          <cell r="AN569">
            <v>0</v>
          </cell>
          <cell r="AO569">
            <v>0</v>
          </cell>
          <cell r="AP569">
            <v>0</v>
          </cell>
          <cell r="AQ569">
            <v>0</v>
          </cell>
          <cell r="AR569">
            <v>0</v>
          </cell>
          <cell r="AS569">
            <v>0</v>
          </cell>
          <cell r="AT569">
            <v>0</v>
          </cell>
          <cell r="AU569">
            <v>0</v>
          </cell>
          <cell r="AV569">
            <v>0</v>
          </cell>
          <cell r="AW569">
            <v>0</v>
          </cell>
        </row>
        <row r="570">
          <cell r="A570" t="str">
            <v>Did_W_Cap_016</v>
          </cell>
          <cell r="B570" t="str">
            <v>95 Palatine Road</v>
          </cell>
          <cell r="C570" t="str">
            <v>Residential</v>
          </cell>
          <cell r="D570" t="str">
            <v>Land Supply 2018</v>
          </cell>
          <cell r="E570">
            <v>0.26377699999999998</v>
          </cell>
          <cell r="F570">
            <v>0</v>
          </cell>
          <cell r="G570">
            <v>0</v>
          </cell>
          <cell r="H570">
            <v>0</v>
          </cell>
          <cell r="I570">
            <v>0.26377699999999998</v>
          </cell>
          <cell r="J570">
            <v>0</v>
          </cell>
          <cell r="K570">
            <v>0</v>
          </cell>
          <cell r="L570">
            <v>0</v>
          </cell>
          <cell r="M570">
            <v>100</v>
          </cell>
          <cell r="O570">
            <v>6.4000000000000003E-3</v>
          </cell>
          <cell r="Q570">
            <v>0</v>
          </cell>
          <cell r="R570">
            <v>0</v>
          </cell>
          <cell r="S570">
            <v>2.4262919056627381</v>
          </cell>
          <cell r="T570">
            <v>0</v>
          </cell>
          <cell r="U570">
            <v>0</v>
          </cell>
          <cell r="V570">
            <v>0</v>
          </cell>
          <cell r="W570">
            <v>0</v>
          </cell>
          <cell r="X570" t="str">
            <v>Not Modelled</v>
          </cell>
          <cell r="Y570" t="str">
            <v>N/A</v>
          </cell>
          <cell r="AA570">
            <v>0</v>
          </cell>
          <cell r="AB570">
            <v>0</v>
          </cell>
          <cell r="AC570">
            <v>0</v>
          </cell>
          <cell r="AD570">
            <v>0</v>
          </cell>
          <cell r="AE570">
            <v>0</v>
          </cell>
          <cell r="AF570">
            <v>0</v>
          </cell>
          <cell r="AG570">
            <v>0</v>
          </cell>
          <cell r="AH570">
            <v>0</v>
          </cell>
          <cell r="AI570">
            <v>0</v>
          </cell>
          <cell r="AJ570">
            <v>0</v>
          </cell>
          <cell r="AK570">
            <v>0</v>
          </cell>
          <cell r="AM570">
            <v>0</v>
          </cell>
          <cell r="AN570">
            <v>0</v>
          </cell>
          <cell r="AO570">
            <v>0</v>
          </cell>
          <cell r="AP570">
            <v>0</v>
          </cell>
          <cell r="AQ570">
            <v>0</v>
          </cell>
          <cell r="AR570">
            <v>0</v>
          </cell>
          <cell r="AS570">
            <v>0</v>
          </cell>
          <cell r="AT570">
            <v>0</v>
          </cell>
          <cell r="AU570">
            <v>0</v>
          </cell>
          <cell r="AV570">
            <v>0</v>
          </cell>
          <cell r="AW570">
            <v>0</v>
          </cell>
        </row>
        <row r="571">
          <cell r="A571" t="str">
            <v>Did_W_CAP_033</v>
          </cell>
          <cell r="B571" t="str">
            <v>174 Palatine Road</v>
          </cell>
          <cell r="C571" t="str">
            <v>Residential</v>
          </cell>
          <cell r="D571" t="str">
            <v>Land Supply 2018</v>
          </cell>
          <cell r="E571">
            <v>0.11777899999999999</v>
          </cell>
          <cell r="F571">
            <v>0</v>
          </cell>
          <cell r="G571">
            <v>0</v>
          </cell>
          <cell r="H571">
            <v>0</v>
          </cell>
          <cell r="I571">
            <v>0.11777899999999999</v>
          </cell>
          <cell r="J571">
            <v>0</v>
          </cell>
          <cell r="K571">
            <v>0</v>
          </cell>
          <cell r="L571">
            <v>0</v>
          </cell>
          <cell r="M571">
            <v>100</v>
          </cell>
          <cell r="O571">
            <v>0</v>
          </cell>
          <cell r="Q571">
            <v>0</v>
          </cell>
          <cell r="R571">
            <v>0</v>
          </cell>
          <cell r="S571">
            <v>0</v>
          </cell>
          <cell r="T571">
            <v>0</v>
          </cell>
          <cell r="U571">
            <v>0</v>
          </cell>
          <cell r="V571">
            <v>0</v>
          </cell>
          <cell r="W571">
            <v>0</v>
          </cell>
          <cell r="X571" t="str">
            <v>Not Modelled</v>
          </cell>
          <cell r="Y571" t="str">
            <v>N/A</v>
          </cell>
          <cell r="AA571">
            <v>0</v>
          </cell>
          <cell r="AB571">
            <v>0</v>
          </cell>
          <cell r="AC571">
            <v>0</v>
          </cell>
          <cell r="AD571">
            <v>0</v>
          </cell>
          <cell r="AE571">
            <v>0</v>
          </cell>
          <cell r="AF571">
            <v>0</v>
          </cell>
          <cell r="AG571">
            <v>0</v>
          </cell>
          <cell r="AH571">
            <v>0</v>
          </cell>
          <cell r="AI571">
            <v>0</v>
          </cell>
          <cell r="AJ571">
            <v>0</v>
          </cell>
          <cell r="AK571">
            <v>0</v>
          </cell>
          <cell r="AM571">
            <v>0</v>
          </cell>
          <cell r="AN571">
            <v>0</v>
          </cell>
          <cell r="AO571">
            <v>0</v>
          </cell>
          <cell r="AP571">
            <v>0</v>
          </cell>
          <cell r="AQ571">
            <v>0</v>
          </cell>
          <cell r="AR571">
            <v>0</v>
          </cell>
          <cell r="AS571">
            <v>0</v>
          </cell>
          <cell r="AT571">
            <v>0</v>
          </cell>
          <cell r="AU571">
            <v>0</v>
          </cell>
          <cell r="AV571">
            <v>0</v>
          </cell>
          <cell r="AW571">
            <v>0</v>
          </cell>
        </row>
        <row r="572">
          <cell r="A572" t="str">
            <v>Did_W_Cap_701</v>
          </cell>
          <cell r="B572" t="str">
            <v>570-572 Wilmslow Road Didsbury Manchester</v>
          </cell>
          <cell r="C572" t="str">
            <v>Residential</v>
          </cell>
          <cell r="D572" t="str">
            <v>Land Supply 2018</v>
          </cell>
          <cell r="E572">
            <v>6.5193399999999999E-2</v>
          </cell>
          <cell r="F572">
            <v>0</v>
          </cell>
          <cell r="G572">
            <v>0</v>
          </cell>
          <cell r="H572">
            <v>0</v>
          </cell>
          <cell r="I572">
            <v>6.5193399999999999E-2</v>
          </cell>
          <cell r="J572">
            <v>0</v>
          </cell>
          <cell r="K572">
            <v>0</v>
          </cell>
          <cell r="L572">
            <v>0</v>
          </cell>
          <cell r="M572">
            <v>100</v>
          </cell>
          <cell r="O572">
            <v>0</v>
          </cell>
          <cell r="Q572">
            <v>0</v>
          </cell>
          <cell r="R572">
            <v>0</v>
          </cell>
          <cell r="S572">
            <v>0</v>
          </cell>
          <cell r="T572">
            <v>0</v>
          </cell>
          <cell r="U572">
            <v>0</v>
          </cell>
          <cell r="V572">
            <v>0</v>
          </cell>
          <cell r="W572">
            <v>0</v>
          </cell>
          <cell r="X572" t="str">
            <v>Not Modelled</v>
          </cell>
          <cell r="Y572" t="str">
            <v>N/A</v>
          </cell>
          <cell r="AA572">
            <v>0</v>
          </cell>
          <cell r="AB572">
            <v>0</v>
          </cell>
          <cell r="AC572">
            <v>0</v>
          </cell>
          <cell r="AD572">
            <v>0</v>
          </cell>
          <cell r="AE572">
            <v>0</v>
          </cell>
          <cell r="AF572">
            <v>0</v>
          </cell>
          <cell r="AG572">
            <v>0</v>
          </cell>
          <cell r="AH572">
            <v>0</v>
          </cell>
          <cell r="AI572">
            <v>0</v>
          </cell>
          <cell r="AJ572">
            <v>0</v>
          </cell>
          <cell r="AK572">
            <v>0</v>
          </cell>
          <cell r="AM572">
            <v>0</v>
          </cell>
          <cell r="AN572">
            <v>0</v>
          </cell>
          <cell r="AO572">
            <v>0</v>
          </cell>
          <cell r="AP572">
            <v>0</v>
          </cell>
          <cell r="AQ572">
            <v>0</v>
          </cell>
          <cell r="AR572">
            <v>0</v>
          </cell>
          <cell r="AS572">
            <v>0</v>
          </cell>
          <cell r="AT572">
            <v>0</v>
          </cell>
          <cell r="AU572">
            <v>0</v>
          </cell>
          <cell r="AV572">
            <v>0</v>
          </cell>
          <cell r="AW572">
            <v>0</v>
          </cell>
        </row>
        <row r="573">
          <cell r="A573" t="str">
            <v>Etihad Stadium</v>
          </cell>
          <cell r="B573" t="str">
            <v>Alan Turing Way, Ashton New Road, New Viaduct St</v>
          </cell>
          <cell r="C573" t="str">
            <v>Offices</v>
          </cell>
          <cell r="D573" t="str">
            <v>Land Supply 2018</v>
          </cell>
          <cell r="E573">
            <v>38.8613</v>
          </cell>
          <cell r="F573">
            <v>0.59245263001899995</v>
          </cell>
          <cell r="G573">
            <v>2.8948471347500001E-4</v>
          </cell>
          <cell r="H573">
            <v>3.0395854244999999E-3</v>
          </cell>
          <cell r="I573">
            <v>38.265518299843023</v>
          </cell>
          <cell r="J573">
            <v>1.5245311660160621</v>
          </cell>
          <cell r="K573">
            <v>7.4491772914184553E-4</v>
          </cell>
          <cell r="L573">
            <v>7.821625690597073E-3</v>
          </cell>
          <cell r="M573">
            <v>98.466902290564192</v>
          </cell>
          <cell r="O573">
            <v>1.585399945282</v>
          </cell>
          <cell r="Q573">
            <v>1.585399945282</v>
          </cell>
          <cell r="R573">
            <v>0.79599508628299998</v>
          </cell>
          <cell r="S573">
            <v>4.0796369274368072</v>
          </cell>
          <cell r="T573">
            <v>4.0796369274368072</v>
          </cell>
          <cell r="U573">
            <v>2.0482976284452654</v>
          </cell>
          <cell r="V573">
            <v>0</v>
          </cell>
          <cell r="W573">
            <v>0</v>
          </cell>
          <cell r="X573" t="str">
            <v>Not Modelled</v>
          </cell>
          <cell r="Y573" t="str">
            <v>N/A</v>
          </cell>
          <cell r="AA573">
            <v>0</v>
          </cell>
          <cell r="AB573">
            <v>0</v>
          </cell>
          <cell r="AC573">
            <v>0</v>
          </cell>
          <cell r="AD573">
            <v>0</v>
          </cell>
          <cell r="AE573">
            <v>5.3344499588100003E-2</v>
          </cell>
          <cell r="AF573">
            <v>5.3344499588100003E-2</v>
          </cell>
          <cell r="AG573">
            <v>0.156</v>
          </cell>
          <cell r="AH573">
            <v>0</v>
          </cell>
          <cell r="AI573">
            <v>38.861324430000003</v>
          </cell>
          <cell r="AJ573">
            <v>0</v>
          </cell>
          <cell r="AK573">
            <v>0</v>
          </cell>
          <cell r="AM573">
            <v>0</v>
          </cell>
          <cell r="AN573">
            <v>0</v>
          </cell>
          <cell r="AO573">
            <v>0</v>
          </cell>
          <cell r="AP573">
            <v>0</v>
          </cell>
          <cell r="AQ573">
            <v>0.13726895288654781</v>
          </cell>
          <cell r="AR573">
            <v>0.13726895288654781</v>
          </cell>
          <cell r="AS573">
            <v>0.40142764138101406</v>
          </cell>
          <cell r="AT573">
            <v>0</v>
          </cell>
          <cell r="AU573">
            <v>100.00006286459795</v>
          </cell>
          <cell r="AV573">
            <v>0</v>
          </cell>
          <cell r="AW573">
            <v>0</v>
          </cell>
        </row>
        <row r="574">
          <cell r="A574" t="str">
            <v>Fall_Cap_004</v>
          </cell>
          <cell r="B574" t="str">
            <v>Ladybarn Road</v>
          </cell>
          <cell r="C574" t="str">
            <v>Residential</v>
          </cell>
          <cell r="D574" t="str">
            <v>Land Supply 2018</v>
          </cell>
          <cell r="E574">
            <v>0.44714100000000001</v>
          </cell>
          <cell r="F574">
            <v>0</v>
          </cell>
          <cell r="G574">
            <v>0</v>
          </cell>
          <cell r="H574">
            <v>0</v>
          </cell>
          <cell r="I574">
            <v>0.44714100000000001</v>
          </cell>
          <cell r="J574">
            <v>0</v>
          </cell>
          <cell r="K574">
            <v>0</v>
          </cell>
          <cell r="L574">
            <v>0</v>
          </cell>
          <cell r="M574">
            <v>100</v>
          </cell>
          <cell r="O574">
            <v>0</v>
          </cell>
          <cell r="Q574">
            <v>0</v>
          </cell>
          <cell r="R574">
            <v>0</v>
          </cell>
          <cell r="S574">
            <v>0</v>
          </cell>
          <cell r="T574">
            <v>0</v>
          </cell>
          <cell r="U574">
            <v>0</v>
          </cell>
          <cell r="V574">
            <v>0</v>
          </cell>
          <cell r="W574">
            <v>0</v>
          </cell>
          <cell r="X574" t="str">
            <v>Not Modelled</v>
          </cell>
          <cell r="Y574" t="str">
            <v>N/A</v>
          </cell>
          <cell r="AA574">
            <v>0</v>
          </cell>
          <cell r="AB574">
            <v>0</v>
          </cell>
          <cell r="AC574">
            <v>0</v>
          </cell>
          <cell r="AD574">
            <v>0</v>
          </cell>
          <cell r="AE574">
            <v>0</v>
          </cell>
          <cell r="AF574">
            <v>0</v>
          </cell>
          <cell r="AG574">
            <v>0</v>
          </cell>
          <cell r="AH574">
            <v>0</v>
          </cell>
          <cell r="AI574">
            <v>0</v>
          </cell>
          <cell r="AJ574">
            <v>0</v>
          </cell>
          <cell r="AK574">
            <v>0</v>
          </cell>
          <cell r="AM574">
            <v>0</v>
          </cell>
          <cell r="AN574">
            <v>0</v>
          </cell>
          <cell r="AO574">
            <v>0</v>
          </cell>
          <cell r="AP574">
            <v>0</v>
          </cell>
          <cell r="AQ574">
            <v>0</v>
          </cell>
          <cell r="AR574">
            <v>0</v>
          </cell>
          <cell r="AS574">
            <v>0</v>
          </cell>
          <cell r="AT574">
            <v>0</v>
          </cell>
          <cell r="AU574">
            <v>0</v>
          </cell>
          <cell r="AV574">
            <v>0</v>
          </cell>
          <cell r="AW574">
            <v>0</v>
          </cell>
        </row>
        <row r="575">
          <cell r="A575" t="str">
            <v>Fall_Cap_006</v>
          </cell>
          <cell r="B575" t="str">
            <v>Ladybarn Road</v>
          </cell>
          <cell r="C575" t="str">
            <v>Residential</v>
          </cell>
          <cell r="D575" t="str">
            <v>Land Supply 2018</v>
          </cell>
          <cell r="E575">
            <v>0.36325299999999999</v>
          </cell>
          <cell r="F575">
            <v>0</v>
          </cell>
          <cell r="G575">
            <v>0</v>
          </cell>
          <cell r="H575">
            <v>0</v>
          </cell>
          <cell r="I575">
            <v>0.36325299999999999</v>
          </cell>
          <cell r="J575">
            <v>0</v>
          </cell>
          <cell r="K575">
            <v>0</v>
          </cell>
          <cell r="L575">
            <v>0</v>
          </cell>
          <cell r="M575">
            <v>100</v>
          </cell>
          <cell r="O575">
            <v>0</v>
          </cell>
          <cell r="Q575">
            <v>0</v>
          </cell>
          <cell r="R575">
            <v>0</v>
          </cell>
          <cell r="S575">
            <v>0</v>
          </cell>
          <cell r="T575">
            <v>0</v>
          </cell>
          <cell r="U575">
            <v>0</v>
          </cell>
          <cell r="V575">
            <v>0</v>
          </cell>
          <cell r="W575">
            <v>0</v>
          </cell>
          <cell r="X575" t="str">
            <v>Not Modelled</v>
          </cell>
          <cell r="Y575" t="str">
            <v>N/A</v>
          </cell>
          <cell r="AA575">
            <v>0</v>
          </cell>
          <cell r="AB575">
            <v>0</v>
          </cell>
          <cell r="AC575">
            <v>0</v>
          </cell>
          <cell r="AD575">
            <v>0</v>
          </cell>
          <cell r="AE575">
            <v>0</v>
          </cell>
          <cell r="AF575">
            <v>0</v>
          </cell>
          <cell r="AG575">
            <v>0</v>
          </cell>
          <cell r="AH575">
            <v>0</v>
          </cell>
          <cell r="AI575">
            <v>0</v>
          </cell>
          <cell r="AJ575">
            <v>0</v>
          </cell>
          <cell r="AK575">
            <v>0</v>
          </cell>
          <cell r="AM575">
            <v>0</v>
          </cell>
          <cell r="AN575">
            <v>0</v>
          </cell>
          <cell r="AO575">
            <v>0</v>
          </cell>
          <cell r="AP575">
            <v>0</v>
          </cell>
          <cell r="AQ575">
            <v>0</v>
          </cell>
          <cell r="AR575">
            <v>0</v>
          </cell>
          <cell r="AS575">
            <v>0</v>
          </cell>
          <cell r="AT575">
            <v>0</v>
          </cell>
          <cell r="AU575">
            <v>0</v>
          </cell>
          <cell r="AV575">
            <v>0</v>
          </cell>
          <cell r="AW575">
            <v>0</v>
          </cell>
        </row>
        <row r="576">
          <cell r="A576" t="str">
            <v>Fall_Cap_1000</v>
          </cell>
          <cell r="B576" t="str">
            <v>Oaklands House, Wilbraham Road</v>
          </cell>
          <cell r="C576" t="str">
            <v>Residential</v>
          </cell>
          <cell r="D576" t="str">
            <v>Land Supply 2018</v>
          </cell>
          <cell r="E576">
            <v>0.21455099999999999</v>
          </cell>
          <cell r="F576">
            <v>0</v>
          </cell>
          <cell r="G576">
            <v>0</v>
          </cell>
          <cell r="H576">
            <v>0</v>
          </cell>
          <cell r="I576">
            <v>0.21455099999999999</v>
          </cell>
          <cell r="J576">
            <v>0</v>
          </cell>
          <cell r="K576">
            <v>0</v>
          </cell>
          <cell r="L576">
            <v>0</v>
          </cell>
          <cell r="M576">
            <v>100</v>
          </cell>
          <cell r="O576">
            <v>0</v>
          </cell>
          <cell r="Q576">
            <v>0</v>
          </cell>
          <cell r="R576">
            <v>0</v>
          </cell>
          <cell r="S576">
            <v>0</v>
          </cell>
          <cell r="T576">
            <v>0</v>
          </cell>
          <cell r="U576">
            <v>0</v>
          </cell>
          <cell r="V576">
            <v>0</v>
          </cell>
          <cell r="W576">
            <v>0</v>
          </cell>
          <cell r="X576" t="str">
            <v>Not Modelled</v>
          </cell>
          <cell r="Y576" t="str">
            <v>N/A</v>
          </cell>
          <cell r="AA576">
            <v>0</v>
          </cell>
          <cell r="AB576">
            <v>0</v>
          </cell>
          <cell r="AC576">
            <v>0</v>
          </cell>
          <cell r="AD576">
            <v>0</v>
          </cell>
          <cell r="AE576">
            <v>0</v>
          </cell>
          <cell r="AF576">
            <v>0</v>
          </cell>
          <cell r="AG576">
            <v>0</v>
          </cell>
          <cell r="AH576">
            <v>0</v>
          </cell>
          <cell r="AI576">
            <v>0</v>
          </cell>
          <cell r="AJ576">
            <v>0</v>
          </cell>
          <cell r="AK576">
            <v>0</v>
          </cell>
          <cell r="AM576">
            <v>0</v>
          </cell>
          <cell r="AN576">
            <v>0</v>
          </cell>
          <cell r="AO576">
            <v>0</v>
          </cell>
          <cell r="AP576">
            <v>0</v>
          </cell>
          <cell r="AQ576">
            <v>0</v>
          </cell>
          <cell r="AR576">
            <v>0</v>
          </cell>
          <cell r="AS576">
            <v>0</v>
          </cell>
          <cell r="AT576">
            <v>0</v>
          </cell>
          <cell r="AU576">
            <v>0</v>
          </cell>
          <cell r="AV576">
            <v>0</v>
          </cell>
          <cell r="AW576">
            <v>0</v>
          </cell>
        </row>
        <row r="577">
          <cell r="A577" t="str">
            <v>Fall_Cap_400</v>
          </cell>
          <cell r="B577" t="str">
            <v>Holy Innocents Church Car Park</v>
          </cell>
          <cell r="C577" t="str">
            <v>Residential</v>
          </cell>
          <cell r="D577" t="str">
            <v>Land Supply 2018</v>
          </cell>
          <cell r="E577">
            <v>0.20285300000000001</v>
          </cell>
          <cell r="F577">
            <v>0</v>
          </cell>
          <cell r="G577">
            <v>0</v>
          </cell>
          <cell r="H577">
            <v>0</v>
          </cell>
          <cell r="I577">
            <v>0.20285300000000001</v>
          </cell>
          <cell r="J577">
            <v>0</v>
          </cell>
          <cell r="K577">
            <v>0</v>
          </cell>
          <cell r="L577">
            <v>0</v>
          </cell>
          <cell r="M577">
            <v>100</v>
          </cell>
          <cell r="O577">
            <v>2.4930900000000002E-4</v>
          </cell>
          <cell r="Q577">
            <v>0</v>
          </cell>
          <cell r="R577">
            <v>0</v>
          </cell>
          <cell r="S577">
            <v>0.12290131277328904</v>
          </cell>
          <cell r="T577">
            <v>0</v>
          </cell>
          <cell r="U577">
            <v>0</v>
          </cell>
          <cell r="V577">
            <v>0</v>
          </cell>
          <cell r="W577">
            <v>0</v>
          </cell>
          <cell r="X577" t="str">
            <v>Not Modelled</v>
          </cell>
          <cell r="Y577" t="str">
            <v>N/A</v>
          </cell>
          <cell r="AA577">
            <v>0</v>
          </cell>
          <cell r="AB577">
            <v>0</v>
          </cell>
          <cell r="AC577">
            <v>0</v>
          </cell>
          <cell r="AD577">
            <v>0</v>
          </cell>
          <cell r="AE577">
            <v>0</v>
          </cell>
          <cell r="AF577">
            <v>0</v>
          </cell>
          <cell r="AG577">
            <v>0</v>
          </cell>
          <cell r="AH577">
            <v>0</v>
          </cell>
          <cell r="AI577">
            <v>0</v>
          </cell>
          <cell r="AJ577">
            <v>0</v>
          </cell>
          <cell r="AK577">
            <v>0</v>
          </cell>
          <cell r="AM577">
            <v>0</v>
          </cell>
          <cell r="AN577">
            <v>0</v>
          </cell>
          <cell r="AO577">
            <v>0</v>
          </cell>
          <cell r="AP577">
            <v>0</v>
          </cell>
          <cell r="AQ577">
            <v>0</v>
          </cell>
          <cell r="AR577">
            <v>0</v>
          </cell>
          <cell r="AS577">
            <v>0</v>
          </cell>
          <cell r="AT577">
            <v>0</v>
          </cell>
          <cell r="AU577">
            <v>0</v>
          </cell>
          <cell r="AV577">
            <v>0</v>
          </cell>
          <cell r="AW577">
            <v>0</v>
          </cell>
        </row>
        <row r="578">
          <cell r="A578" t="str">
            <v>First Street</v>
          </cell>
          <cell r="B578" t="str">
            <v>Land bounded by the Mancunion Way to the south and Whitworth Street West to the North.  It lies between Great Jackson Street Regeneration area and Ox*</v>
          </cell>
          <cell r="C578" t="str">
            <v>Offices</v>
          </cell>
          <cell r="D578" t="str">
            <v>Land Supply 2018</v>
          </cell>
          <cell r="E578">
            <v>10.240399999999999</v>
          </cell>
          <cell r="F578">
            <v>3.60105941089E-2</v>
          </cell>
          <cell r="G578">
            <v>5.8422242639799997E-2</v>
          </cell>
          <cell r="H578">
            <v>1.04892904277</v>
          </cell>
          <cell r="I578">
            <v>9.0970381204812991</v>
          </cell>
          <cell r="J578">
            <v>0.35165222167981719</v>
          </cell>
          <cell r="K578">
            <v>0.57050742783289721</v>
          </cell>
          <cell r="L578">
            <v>10.243047564255303</v>
          </cell>
          <cell r="M578">
            <v>88.834792786231972</v>
          </cell>
          <cell r="O578">
            <v>0.7862557166252</v>
          </cell>
          <cell r="Q578">
            <v>0.10878571662520001</v>
          </cell>
          <cell r="R578">
            <v>1.7748613232099999E-2</v>
          </cell>
          <cell r="S578">
            <v>7.6779785616304057</v>
          </cell>
          <cell r="T578">
            <v>1.0623190170813641</v>
          </cell>
          <cell r="U578">
            <v>0.17331953080055468</v>
          </cell>
          <cell r="V578">
            <v>0.28005748159900001</v>
          </cell>
          <cell r="W578">
            <v>2.734829514462326</v>
          </cell>
          <cell r="X578" t="str">
            <v>Not Modelled</v>
          </cell>
          <cell r="Y578" t="str">
            <v>N/A</v>
          </cell>
          <cell r="AA578">
            <v>0.20304647187300001</v>
          </cell>
          <cell r="AB578">
            <v>0</v>
          </cell>
          <cell r="AC578">
            <v>0</v>
          </cell>
          <cell r="AD578">
            <v>0</v>
          </cell>
          <cell r="AE578">
            <v>0</v>
          </cell>
          <cell r="AF578">
            <v>0</v>
          </cell>
          <cell r="AG578">
            <v>0</v>
          </cell>
          <cell r="AH578">
            <v>0</v>
          </cell>
          <cell r="AI578">
            <v>10.240430590000001</v>
          </cell>
          <cell r="AJ578">
            <v>0</v>
          </cell>
          <cell r="AK578">
            <v>0</v>
          </cell>
          <cell r="AM578">
            <v>1.982798248828171</v>
          </cell>
          <cell r="AN578">
            <v>0</v>
          </cell>
          <cell r="AO578">
            <v>0</v>
          </cell>
          <cell r="AP578">
            <v>0</v>
          </cell>
          <cell r="AQ578">
            <v>0</v>
          </cell>
          <cell r="AR578">
            <v>0</v>
          </cell>
          <cell r="AS578">
            <v>0</v>
          </cell>
          <cell r="AT578">
            <v>0</v>
          </cell>
          <cell r="AU578">
            <v>100.00029871880005</v>
          </cell>
          <cell r="AV578">
            <v>0</v>
          </cell>
          <cell r="AW578">
            <v>0</v>
          </cell>
        </row>
        <row r="579">
          <cell r="A579" t="str">
            <v>Gort_N_Cap_026</v>
          </cell>
          <cell r="B579" t="str">
            <v>Gorton Central Masterplan Area</v>
          </cell>
          <cell r="C579" t="str">
            <v>Residential</v>
          </cell>
          <cell r="D579" t="str">
            <v>Land Supply 2018</v>
          </cell>
          <cell r="E579">
            <v>15.489699999999999</v>
          </cell>
          <cell r="F579">
            <v>0</v>
          </cell>
          <cell r="G579">
            <v>0</v>
          </cell>
          <cell r="H579">
            <v>0</v>
          </cell>
          <cell r="I579">
            <v>15.489699999999999</v>
          </cell>
          <cell r="J579">
            <v>0</v>
          </cell>
          <cell r="K579">
            <v>0</v>
          </cell>
          <cell r="L579">
            <v>0</v>
          </cell>
          <cell r="M579">
            <v>100</v>
          </cell>
          <cell r="O579">
            <v>0.213225427882</v>
          </cell>
          <cell r="Q579">
            <v>0.213225427882</v>
          </cell>
          <cell r="R579">
            <v>0.08</v>
          </cell>
          <cell r="S579">
            <v>1.376562669916138</v>
          </cell>
          <cell r="T579">
            <v>1.376562669916138</v>
          </cell>
          <cell r="U579">
            <v>0.5164722363893427</v>
          </cell>
          <cell r="V579">
            <v>1.94926845829</v>
          </cell>
          <cell r="W579">
            <v>12.584287999703028</v>
          </cell>
          <cell r="X579" t="str">
            <v>Not Modelled</v>
          </cell>
          <cell r="Y579" t="str">
            <v>N/A</v>
          </cell>
          <cell r="AA579">
            <v>0</v>
          </cell>
          <cell r="AB579">
            <v>0</v>
          </cell>
          <cell r="AC579">
            <v>0</v>
          </cell>
          <cell r="AD579">
            <v>0</v>
          </cell>
          <cell r="AE579">
            <v>0</v>
          </cell>
          <cell r="AF579">
            <v>0</v>
          </cell>
          <cell r="AG579">
            <v>0</v>
          </cell>
          <cell r="AH579">
            <v>0</v>
          </cell>
          <cell r="AI579">
            <v>0</v>
          </cell>
          <cell r="AJ579">
            <v>0</v>
          </cell>
          <cell r="AK579">
            <v>0</v>
          </cell>
          <cell r="AM579">
            <v>0</v>
          </cell>
          <cell r="AN579">
            <v>0</v>
          </cell>
          <cell r="AO579">
            <v>0</v>
          </cell>
          <cell r="AP579">
            <v>0</v>
          </cell>
          <cell r="AQ579">
            <v>0</v>
          </cell>
          <cell r="AR579">
            <v>0</v>
          </cell>
          <cell r="AS579">
            <v>0</v>
          </cell>
          <cell r="AT579">
            <v>0</v>
          </cell>
          <cell r="AU579">
            <v>0</v>
          </cell>
          <cell r="AV579">
            <v>0</v>
          </cell>
          <cell r="AW579">
            <v>0</v>
          </cell>
        </row>
        <row r="580">
          <cell r="A580" t="str">
            <v>Gort_N_Cap_029</v>
          </cell>
          <cell r="B580" t="str">
            <v>Hyde Road</v>
          </cell>
          <cell r="C580" t="str">
            <v>Residential</v>
          </cell>
          <cell r="D580" t="str">
            <v>Land Supply 2018</v>
          </cell>
          <cell r="E580">
            <v>0.53175899999999998</v>
          </cell>
          <cell r="F580">
            <v>0</v>
          </cell>
          <cell r="G580">
            <v>0</v>
          </cell>
          <cell r="H580">
            <v>0</v>
          </cell>
          <cell r="I580">
            <v>0.53175899999999998</v>
          </cell>
          <cell r="J580">
            <v>0</v>
          </cell>
          <cell r="K580">
            <v>0</v>
          </cell>
          <cell r="L580">
            <v>0</v>
          </cell>
          <cell r="M580">
            <v>100</v>
          </cell>
          <cell r="O580">
            <v>0</v>
          </cell>
          <cell r="Q580">
            <v>0</v>
          </cell>
          <cell r="R580">
            <v>0</v>
          </cell>
          <cell r="S580">
            <v>0</v>
          </cell>
          <cell r="T580">
            <v>0</v>
          </cell>
          <cell r="U580">
            <v>0</v>
          </cell>
          <cell r="V580">
            <v>7.2686869383599998E-3</v>
          </cell>
          <cell r="W580">
            <v>1.3669137594963132</v>
          </cell>
          <cell r="X580" t="str">
            <v>Not Modelled</v>
          </cell>
          <cell r="Y580" t="str">
            <v>N/A</v>
          </cell>
          <cell r="AA580">
            <v>0</v>
          </cell>
          <cell r="AB580">
            <v>0</v>
          </cell>
          <cell r="AC580">
            <v>0</v>
          </cell>
          <cell r="AD580">
            <v>0</v>
          </cell>
          <cell r="AE580">
            <v>0</v>
          </cell>
          <cell r="AF580">
            <v>0</v>
          </cell>
          <cell r="AG580">
            <v>0</v>
          </cell>
          <cell r="AH580">
            <v>0</v>
          </cell>
          <cell r="AI580">
            <v>0</v>
          </cell>
          <cell r="AJ580">
            <v>0</v>
          </cell>
          <cell r="AK580">
            <v>0</v>
          </cell>
          <cell r="AM580">
            <v>0</v>
          </cell>
          <cell r="AN580">
            <v>0</v>
          </cell>
          <cell r="AO580">
            <v>0</v>
          </cell>
          <cell r="AP580">
            <v>0</v>
          </cell>
          <cell r="AQ580">
            <v>0</v>
          </cell>
          <cell r="AR580">
            <v>0</v>
          </cell>
          <cell r="AS580">
            <v>0</v>
          </cell>
          <cell r="AT580">
            <v>0</v>
          </cell>
          <cell r="AU580">
            <v>0</v>
          </cell>
          <cell r="AV580">
            <v>0</v>
          </cell>
          <cell r="AW580">
            <v>0</v>
          </cell>
        </row>
        <row r="581">
          <cell r="A581" t="str">
            <v>Gort_N_Cap_042</v>
          </cell>
          <cell r="B581" t="str">
            <v>One Manchester sites on Gorton Lane (Phases 1 and 2)</v>
          </cell>
          <cell r="C581" t="str">
            <v>Residential</v>
          </cell>
          <cell r="D581" t="str">
            <v>Land Supply 2018</v>
          </cell>
          <cell r="E581">
            <v>1.4277899999999999</v>
          </cell>
          <cell r="F581">
            <v>0</v>
          </cell>
          <cell r="G581">
            <v>0</v>
          </cell>
          <cell r="H581">
            <v>8.89946243011E-2</v>
          </cell>
          <cell r="I581">
            <v>1.3387953756988999</v>
          </cell>
          <cell r="J581">
            <v>0</v>
          </cell>
          <cell r="K581">
            <v>0</v>
          </cell>
          <cell r="L581">
            <v>6.2330331702211108</v>
          </cell>
          <cell r="M581">
            <v>93.766966829778895</v>
          </cell>
          <cell r="O581">
            <v>2.8872628799900001E-2</v>
          </cell>
          <cell r="Q581">
            <v>2.8872628799900001E-2</v>
          </cell>
          <cell r="R581">
            <v>0</v>
          </cell>
          <cell r="S581">
            <v>2.0221901540072422</v>
          </cell>
          <cell r="T581">
            <v>2.0221901540072422</v>
          </cell>
          <cell r="U581">
            <v>0</v>
          </cell>
          <cell r="V581">
            <v>0.79038182749499997</v>
          </cell>
          <cell r="W581">
            <v>55.35700820813986</v>
          </cell>
          <cell r="X581">
            <v>1.04038012399E-2</v>
          </cell>
          <cell r="Y581">
            <v>0.72866466636550198</v>
          </cell>
          <cell r="AA581">
            <v>0</v>
          </cell>
          <cell r="AB581">
            <v>0</v>
          </cell>
          <cell r="AC581">
            <v>0</v>
          </cell>
          <cell r="AD581">
            <v>0</v>
          </cell>
          <cell r="AE581">
            <v>0</v>
          </cell>
          <cell r="AF581">
            <v>0</v>
          </cell>
          <cell r="AG581">
            <v>0</v>
          </cell>
          <cell r="AH581">
            <v>0</v>
          </cell>
          <cell r="AI581">
            <v>0</v>
          </cell>
          <cell r="AJ581">
            <v>0</v>
          </cell>
          <cell r="AK581">
            <v>0</v>
          </cell>
          <cell r="AM581">
            <v>0</v>
          </cell>
          <cell r="AN581">
            <v>0</v>
          </cell>
          <cell r="AO581">
            <v>0</v>
          </cell>
          <cell r="AP581">
            <v>0</v>
          </cell>
          <cell r="AQ581">
            <v>0</v>
          </cell>
          <cell r="AR581">
            <v>0</v>
          </cell>
          <cell r="AS581">
            <v>0</v>
          </cell>
          <cell r="AT581">
            <v>0</v>
          </cell>
          <cell r="AU581">
            <v>0</v>
          </cell>
          <cell r="AV581">
            <v>0</v>
          </cell>
          <cell r="AW581">
            <v>0</v>
          </cell>
        </row>
        <row r="582">
          <cell r="A582" t="str">
            <v>Gort_N_CAP_056</v>
          </cell>
          <cell r="B582" t="str">
            <v>Adjacent 522 Hyde Road</v>
          </cell>
          <cell r="C582" t="str">
            <v>Residential</v>
          </cell>
          <cell r="D582" t="str">
            <v>Land Supply 2018</v>
          </cell>
          <cell r="E582">
            <v>0.42351800000000001</v>
          </cell>
          <cell r="F582">
            <v>0</v>
          </cell>
          <cell r="G582">
            <v>0</v>
          </cell>
          <cell r="H582">
            <v>0</v>
          </cell>
          <cell r="I582">
            <v>0.42351800000000001</v>
          </cell>
          <cell r="J582">
            <v>0</v>
          </cell>
          <cell r="K582">
            <v>0</v>
          </cell>
          <cell r="L582">
            <v>0</v>
          </cell>
          <cell r="M582">
            <v>100</v>
          </cell>
          <cell r="O582">
            <v>9.5056284500900001E-4</v>
          </cell>
          <cell r="Q582">
            <v>9.5056284500900001E-4</v>
          </cell>
          <cell r="R582">
            <v>4.4790910942299998E-4</v>
          </cell>
          <cell r="S582">
            <v>0.22444449704829547</v>
          </cell>
          <cell r="T582">
            <v>0.22444449704829547</v>
          </cell>
          <cell r="U582">
            <v>0.10575916712465584</v>
          </cell>
          <cell r="V582">
            <v>0.35013062415200003</v>
          </cell>
          <cell r="W582">
            <v>82.671958252541813</v>
          </cell>
          <cell r="X582" t="str">
            <v>Not Modelled</v>
          </cell>
          <cell r="Y582" t="str">
            <v>N/A</v>
          </cell>
          <cell r="AA582">
            <v>0</v>
          </cell>
          <cell r="AB582">
            <v>0</v>
          </cell>
          <cell r="AC582">
            <v>0</v>
          </cell>
          <cell r="AD582">
            <v>0</v>
          </cell>
          <cell r="AE582">
            <v>0</v>
          </cell>
          <cell r="AF582">
            <v>0</v>
          </cell>
          <cell r="AG582">
            <v>0</v>
          </cell>
          <cell r="AH582">
            <v>0</v>
          </cell>
          <cell r="AI582">
            <v>0</v>
          </cell>
          <cell r="AJ582">
            <v>0</v>
          </cell>
          <cell r="AK582">
            <v>0</v>
          </cell>
          <cell r="AM582">
            <v>0</v>
          </cell>
          <cell r="AN582">
            <v>0</v>
          </cell>
          <cell r="AO582">
            <v>0</v>
          </cell>
          <cell r="AP582">
            <v>0</v>
          </cell>
          <cell r="AQ582">
            <v>0</v>
          </cell>
          <cell r="AR582">
            <v>0</v>
          </cell>
          <cell r="AS582">
            <v>0</v>
          </cell>
          <cell r="AT582">
            <v>0</v>
          </cell>
          <cell r="AU582">
            <v>0</v>
          </cell>
          <cell r="AV582">
            <v>0</v>
          </cell>
          <cell r="AW582">
            <v>0</v>
          </cell>
        </row>
        <row r="583">
          <cell r="A583" t="str">
            <v>Gort_N_Cap_1000</v>
          </cell>
          <cell r="B583" t="str">
            <v>St George's Rectory</v>
          </cell>
          <cell r="C583" t="str">
            <v>Residential</v>
          </cell>
          <cell r="D583" t="str">
            <v>Land Supply 2018</v>
          </cell>
          <cell r="E583">
            <v>0.14974499999999999</v>
          </cell>
          <cell r="F583">
            <v>0</v>
          </cell>
          <cell r="G583">
            <v>0</v>
          </cell>
          <cell r="H583">
            <v>0</v>
          </cell>
          <cell r="I583">
            <v>0.14974499999999999</v>
          </cell>
          <cell r="J583">
            <v>0</v>
          </cell>
          <cell r="K583">
            <v>0</v>
          </cell>
          <cell r="L583">
            <v>0</v>
          </cell>
          <cell r="M583">
            <v>100</v>
          </cell>
          <cell r="O583">
            <v>0</v>
          </cell>
          <cell r="Q583">
            <v>0</v>
          </cell>
          <cell r="R583">
            <v>0</v>
          </cell>
          <cell r="S583">
            <v>0</v>
          </cell>
          <cell r="T583">
            <v>0</v>
          </cell>
          <cell r="U583">
            <v>0</v>
          </cell>
          <cell r="V583">
            <v>0</v>
          </cell>
          <cell r="W583">
            <v>0</v>
          </cell>
          <cell r="X583" t="str">
            <v>Not Modelled</v>
          </cell>
          <cell r="Y583" t="str">
            <v>N/A</v>
          </cell>
          <cell r="AA583">
            <v>0</v>
          </cell>
          <cell r="AB583">
            <v>0</v>
          </cell>
          <cell r="AC583">
            <v>0</v>
          </cell>
          <cell r="AD583">
            <v>0</v>
          </cell>
          <cell r="AE583">
            <v>0</v>
          </cell>
          <cell r="AF583">
            <v>0</v>
          </cell>
          <cell r="AG583">
            <v>0</v>
          </cell>
          <cell r="AH583">
            <v>0</v>
          </cell>
          <cell r="AI583">
            <v>0</v>
          </cell>
          <cell r="AJ583">
            <v>0</v>
          </cell>
          <cell r="AK583">
            <v>0</v>
          </cell>
          <cell r="AM583">
            <v>0</v>
          </cell>
          <cell r="AN583">
            <v>0</v>
          </cell>
          <cell r="AO583">
            <v>0</v>
          </cell>
          <cell r="AP583">
            <v>0</v>
          </cell>
          <cell r="AQ583">
            <v>0</v>
          </cell>
          <cell r="AR583">
            <v>0</v>
          </cell>
          <cell r="AS583">
            <v>0</v>
          </cell>
          <cell r="AT583">
            <v>0</v>
          </cell>
          <cell r="AU583">
            <v>0</v>
          </cell>
          <cell r="AV583">
            <v>0</v>
          </cell>
          <cell r="AW583">
            <v>0</v>
          </cell>
        </row>
        <row r="584">
          <cell r="A584" t="str">
            <v>Gort_N_Cap_502</v>
          </cell>
          <cell r="B584" t="str">
            <v>Bellamy Court (EXTRA CARE)</v>
          </cell>
          <cell r="C584" t="str">
            <v>Residential</v>
          </cell>
          <cell r="D584" t="str">
            <v>Land Supply 2018</v>
          </cell>
          <cell r="E584">
            <v>1.6595899999999999</v>
          </cell>
          <cell r="F584">
            <v>0</v>
          </cell>
          <cell r="G584">
            <v>0</v>
          </cell>
          <cell r="H584">
            <v>0</v>
          </cell>
          <cell r="I584">
            <v>1.6595899999999999</v>
          </cell>
          <cell r="J584">
            <v>0</v>
          </cell>
          <cell r="K584">
            <v>0</v>
          </cell>
          <cell r="L584">
            <v>0</v>
          </cell>
          <cell r="M584">
            <v>100</v>
          </cell>
          <cell r="O584">
            <v>3.7374407882700002E-2</v>
          </cell>
          <cell r="Q584">
            <v>3.7374407882700002E-2</v>
          </cell>
          <cell r="R584">
            <v>0</v>
          </cell>
          <cell r="S584">
            <v>2.2520265778113875</v>
          </cell>
          <cell r="T584">
            <v>2.2520265778113875</v>
          </cell>
          <cell r="U584">
            <v>0</v>
          </cell>
          <cell r="V584">
            <v>0</v>
          </cell>
          <cell r="W584">
            <v>0</v>
          </cell>
          <cell r="X584" t="str">
            <v>Not Modelled</v>
          </cell>
          <cell r="Y584" t="str">
            <v>N/A</v>
          </cell>
          <cell r="AA584">
            <v>0</v>
          </cell>
          <cell r="AB584">
            <v>0</v>
          </cell>
          <cell r="AC584">
            <v>0</v>
          </cell>
          <cell r="AD584">
            <v>0</v>
          </cell>
          <cell r="AE584">
            <v>0</v>
          </cell>
          <cell r="AF584">
            <v>0</v>
          </cell>
          <cell r="AG584">
            <v>0</v>
          </cell>
          <cell r="AH584">
            <v>0</v>
          </cell>
          <cell r="AI584">
            <v>0</v>
          </cell>
          <cell r="AJ584">
            <v>0</v>
          </cell>
          <cell r="AK584">
            <v>0</v>
          </cell>
          <cell r="AM584">
            <v>0</v>
          </cell>
          <cell r="AN584">
            <v>0</v>
          </cell>
          <cell r="AO584">
            <v>0</v>
          </cell>
          <cell r="AP584">
            <v>0</v>
          </cell>
          <cell r="AQ584">
            <v>0</v>
          </cell>
          <cell r="AR584">
            <v>0</v>
          </cell>
          <cell r="AS584">
            <v>0</v>
          </cell>
          <cell r="AT584">
            <v>0</v>
          </cell>
          <cell r="AU584">
            <v>0</v>
          </cell>
          <cell r="AV584">
            <v>0</v>
          </cell>
          <cell r="AW584">
            <v>0</v>
          </cell>
        </row>
        <row r="585">
          <cell r="A585" t="str">
            <v>Gort_N_Cap_700</v>
          </cell>
          <cell r="B585" t="str">
            <v>Peacock Centre, off Gorton Lane</v>
          </cell>
          <cell r="C585" t="str">
            <v>Residential</v>
          </cell>
          <cell r="D585" t="str">
            <v>Land Supply 2018</v>
          </cell>
          <cell r="E585">
            <v>0.78335600000000005</v>
          </cell>
          <cell r="F585">
            <v>0</v>
          </cell>
          <cell r="G585">
            <v>0</v>
          </cell>
          <cell r="H585">
            <v>0</v>
          </cell>
          <cell r="I585">
            <v>0.78335600000000005</v>
          </cell>
          <cell r="J585">
            <v>0</v>
          </cell>
          <cell r="K585">
            <v>0</v>
          </cell>
          <cell r="L585">
            <v>0</v>
          </cell>
          <cell r="M585">
            <v>100</v>
          </cell>
          <cell r="O585">
            <v>0</v>
          </cell>
          <cell r="Q585">
            <v>0</v>
          </cell>
          <cell r="R585">
            <v>0</v>
          </cell>
          <cell r="S585">
            <v>0</v>
          </cell>
          <cell r="T585">
            <v>0</v>
          </cell>
          <cell r="U585">
            <v>0</v>
          </cell>
          <cell r="V585">
            <v>0.60648072404499997</v>
          </cell>
          <cell r="W585">
            <v>77.420830892340135</v>
          </cell>
          <cell r="X585" t="str">
            <v>Not Modelled</v>
          </cell>
          <cell r="Y585" t="str">
            <v>N/A</v>
          </cell>
          <cell r="AA585">
            <v>0</v>
          </cell>
          <cell r="AB585">
            <v>0</v>
          </cell>
          <cell r="AC585">
            <v>0</v>
          </cell>
          <cell r="AD585">
            <v>0</v>
          </cell>
          <cell r="AE585">
            <v>0</v>
          </cell>
          <cell r="AF585">
            <v>0</v>
          </cell>
          <cell r="AG585">
            <v>0</v>
          </cell>
          <cell r="AH585">
            <v>0</v>
          </cell>
          <cell r="AI585">
            <v>0</v>
          </cell>
          <cell r="AJ585">
            <v>0</v>
          </cell>
          <cell r="AK585">
            <v>0</v>
          </cell>
          <cell r="AM585">
            <v>0</v>
          </cell>
          <cell r="AN585">
            <v>0</v>
          </cell>
          <cell r="AO585">
            <v>0</v>
          </cell>
          <cell r="AP585">
            <v>0</v>
          </cell>
          <cell r="AQ585">
            <v>0</v>
          </cell>
          <cell r="AR585">
            <v>0</v>
          </cell>
          <cell r="AS585">
            <v>0</v>
          </cell>
          <cell r="AT585">
            <v>0</v>
          </cell>
          <cell r="AU585">
            <v>0</v>
          </cell>
          <cell r="AV585">
            <v>0</v>
          </cell>
          <cell r="AW585">
            <v>0</v>
          </cell>
        </row>
        <row r="586">
          <cell r="A586" t="str">
            <v>Gort_S_Cap_015</v>
          </cell>
          <cell r="B586" t="str">
            <v>Hemmons Road/Longden Road</v>
          </cell>
          <cell r="C586" t="str">
            <v>Residential</v>
          </cell>
          <cell r="D586" t="str">
            <v>Land Supply 2018</v>
          </cell>
          <cell r="E586">
            <v>0.64941700000000002</v>
          </cell>
          <cell r="F586">
            <v>0</v>
          </cell>
          <cell r="G586">
            <v>0</v>
          </cell>
          <cell r="H586">
            <v>0</v>
          </cell>
          <cell r="I586">
            <v>0.64941700000000002</v>
          </cell>
          <cell r="J586">
            <v>0</v>
          </cell>
          <cell r="K586">
            <v>0</v>
          </cell>
          <cell r="L586">
            <v>0</v>
          </cell>
          <cell r="M586">
            <v>100</v>
          </cell>
          <cell r="O586">
            <v>5.0877348786300001E-4</v>
          </cell>
          <cell r="Q586">
            <v>5.0877348786300001E-4</v>
          </cell>
          <cell r="R586">
            <v>0</v>
          </cell>
          <cell r="S586">
            <v>7.8343112031714596E-2</v>
          </cell>
          <cell r="T586">
            <v>7.8343112031714596E-2</v>
          </cell>
          <cell r="U586">
            <v>0</v>
          </cell>
          <cell r="V586">
            <v>0.60077858750000002</v>
          </cell>
          <cell r="W586">
            <v>92.510449757243805</v>
          </cell>
          <cell r="X586" t="str">
            <v>Not Modelled</v>
          </cell>
          <cell r="Y586" t="str">
            <v>N/A</v>
          </cell>
          <cell r="AA586">
            <v>0</v>
          </cell>
          <cell r="AB586">
            <v>0</v>
          </cell>
          <cell r="AC586">
            <v>0</v>
          </cell>
          <cell r="AD586">
            <v>0</v>
          </cell>
          <cell r="AE586">
            <v>0</v>
          </cell>
          <cell r="AF586">
            <v>0</v>
          </cell>
          <cell r="AG586">
            <v>0</v>
          </cell>
          <cell r="AH586">
            <v>0</v>
          </cell>
          <cell r="AI586">
            <v>0</v>
          </cell>
          <cell r="AJ586">
            <v>0</v>
          </cell>
          <cell r="AK586">
            <v>0</v>
          </cell>
          <cell r="AM586">
            <v>0</v>
          </cell>
          <cell r="AN586">
            <v>0</v>
          </cell>
          <cell r="AO586">
            <v>0</v>
          </cell>
          <cell r="AP586">
            <v>0</v>
          </cell>
          <cell r="AQ586">
            <v>0</v>
          </cell>
          <cell r="AR586">
            <v>0</v>
          </cell>
          <cell r="AS586">
            <v>0</v>
          </cell>
          <cell r="AT586">
            <v>0</v>
          </cell>
          <cell r="AU586">
            <v>0</v>
          </cell>
          <cell r="AV586">
            <v>0</v>
          </cell>
          <cell r="AW586">
            <v>0</v>
          </cell>
        </row>
        <row r="587">
          <cell r="A587" t="str">
            <v>Gort_S_Cap_400</v>
          </cell>
          <cell r="B587" t="str">
            <v>Levenshulme Swimming Pool</v>
          </cell>
          <cell r="C587" t="str">
            <v>Residential</v>
          </cell>
          <cell r="D587" t="str">
            <v>Land Supply 2018</v>
          </cell>
          <cell r="E587">
            <v>0.19089500000000001</v>
          </cell>
          <cell r="F587">
            <v>0</v>
          </cell>
          <cell r="G587">
            <v>0</v>
          </cell>
          <cell r="H587">
            <v>0</v>
          </cell>
          <cell r="I587">
            <v>0.19089500000000001</v>
          </cell>
          <cell r="J587">
            <v>0</v>
          </cell>
          <cell r="K587">
            <v>0</v>
          </cell>
          <cell r="L587">
            <v>0</v>
          </cell>
          <cell r="M587">
            <v>100</v>
          </cell>
          <cell r="O587">
            <v>8.1741088977500004E-3</v>
          </cell>
          <cell r="Q587">
            <v>8.1741088977500004E-3</v>
          </cell>
          <cell r="R587">
            <v>5.2258483481599999E-3</v>
          </cell>
          <cell r="S587">
            <v>4.2819921410985096</v>
          </cell>
          <cell r="T587">
            <v>4.2819921410985096</v>
          </cell>
          <cell r="U587">
            <v>2.7375511921003692</v>
          </cell>
          <cell r="V587">
            <v>0</v>
          </cell>
          <cell r="W587">
            <v>0</v>
          </cell>
          <cell r="X587" t="str">
            <v>Not Modelled</v>
          </cell>
          <cell r="Y587" t="str">
            <v>N/A</v>
          </cell>
          <cell r="AA587">
            <v>0</v>
          </cell>
          <cell r="AB587">
            <v>0</v>
          </cell>
          <cell r="AC587">
            <v>0</v>
          </cell>
          <cell r="AD587">
            <v>0</v>
          </cell>
          <cell r="AE587">
            <v>0</v>
          </cell>
          <cell r="AF587">
            <v>0</v>
          </cell>
          <cell r="AG587">
            <v>0</v>
          </cell>
          <cell r="AH587">
            <v>0</v>
          </cell>
          <cell r="AI587">
            <v>0</v>
          </cell>
          <cell r="AJ587">
            <v>0</v>
          </cell>
          <cell r="AK587">
            <v>0</v>
          </cell>
          <cell r="AM587">
            <v>0</v>
          </cell>
          <cell r="AN587">
            <v>0</v>
          </cell>
          <cell r="AO587">
            <v>0</v>
          </cell>
          <cell r="AP587">
            <v>0</v>
          </cell>
          <cell r="AQ587">
            <v>0</v>
          </cell>
          <cell r="AR587">
            <v>0</v>
          </cell>
          <cell r="AS587">
            <v>0</v>
          </cell>
          <cell r="AT587">
            <v>0</v>
          </cell>
          <cell r="AU587">
            <v>0</v>
          </cell>
          <cell r="AV587">
            <v>0</v>
          </cell>
          <cell r="AW587">
            <v>0</v>
          </cell>
        </row>
        <row r="588">
          <cell r="A588" t="str">
            <v>Gort_S_Cap_900</v>
          </cell>
          <cell r="B588" t="str">
            <v>Land at Levenshulme Road</v>
          </cell>
          <cell r="C588" t="str">
            <v>Residential</v>
          </cell>
          <cell r="D588" t="str">
            <v>Land Supply 2018</v>
          </cell>
          <cell r="E588">
            <v>0.48907699999999998</v>
          </cell>
          <cell r="F588">
            <v>0</v>
          </cell>
          <cell r="G588">
            <v>0</v>
          </cell>
          <cell r="H588">
            <v>0</v>
          </cell>
          <cell r="I588">
            <v>0.48907699999999998</v>
          </cell>
          <cell r="J588">
            <v>0</v>
          </cell>
          <cell r="K588">
            <v>0</v>
          </cell>
          <cell r="L588">
            <v>0</v>
          </cell>
          <cell r="M588">
            <v>100</v>
          </cell>
          <cell r="O588">
            <v>1.2836099999E-3</v>
          </cell>
          <cell r="Q588">
            <v>1.2836099999E-3</v>
          </cell>
          <cell r="R588">
            <v>0</v>
          </cell>
          <cell r="S588">
            <v>0.26245560512966265</v>
          </cell>
          <cell r="T588">
            <v>0.26245560512966265</v>
          </cell>
          <cell r="U588">
            <v>0</v>
          </cell>
          <cell r="V588">
            <v>0</v>
          </cell>
          <cell r="W588">
            <v>0</v>
          </cell>
          <cell r="X588" t="str">
            <v>Not Modelled</v>
          </cell>
          <cell r="Y588" t="str">
            <v>N/A</v>
          </cell>
          <cell r="AA588">
            <v>0</v>
          </cell>
          <cell r="AB588">
            <v>0</v>
          </cell>
          <cell r="AC588">
            <v>0</v>
          </cell>
          <cell r="AD588">
            <v>0</v>
          </cell>
          <cell r="AE588">
            <v>0</v>
          </cell>
          <cell r="AF588">
            <v>0</v>
          </cell>
          <cell r="AG588">
            <v>0</v>
          </cell>
          <cell r="AH588">
            <v>0</v>
          </cell>
          <cell r="AI588">
            <v>0</v>
          </cell>
          <cell r="AJ588">
            <v>0</v>
          </cell>
          <cell r="AK588">
            <v>0</v>
          </cell>
          <cell r="AM588">
            <v>0</v>
          </cell>
          <cell r="AN588">
            <v>0</v>
          </cell>
          <cell r="AO588">
            <v>0</v>
          </cell>
          <cell r="AP588">
            <v>0</v>
          </cell>
          <cell r="AQ588">
            <v>0</v>
          </cell>
          <cell r="AR588">
            <v>0</v>
          </cell>
          <cell r="AS588">
            <v>0</v>
          </cell>
          <cell r="AT588">
            <v>0</v>
          </cell>
          <cell r="AU588">
            <v>0</v>
          </cell>
          <cell r="AV588">
            <v>0</v>
          </cell>
          <cell r="AW588">
            <v>0</v>
          </cell>
        </row>
        <row r="589">
          <cell r="A589" t="str">
            <v>Great Northern Compl</v>
          </cell>
          <cell r="B589" t="str">
            <v>Deansgate, Peter St, Watson St., Great Bridgewater St</v>
          </cell>
          <cell r="C589" t="str">
            <v>Offices</v>
          </cell>
          <cell r="D589" t="str">
            <v>Land Supply 2018</v>
          </cell>
          <cell r="E589">
            <v>2.5770900000000001</v>
          </cell>
          <cell r="F589">
            <v>0</v>
          </cell>
          <cell r="G589">
            <v>0</v>
          </cell>
          <cell r="H589">
            <v>0</v>
          </cell>
          <cell r="I589">
            <v>2.5770900000000001</v>
          </cell>
          <cell r="J589">
            <v>0</v>
          </cell>
          <cell r="K589">
            <v>0</v>
          </cell>
          <cell r="L589">
            <v>0</v>
          </cell>
          <cell r="M589">
            <v>100</v>
          </cell>
          <cell r="O589">
            <v>0.17749846080010001</v>
          </cell>
          <cell r="Q589">
            <v>7.5292460800099992E-2</v>
          </cell>
          <cell r="R589">
            <v>0.01</v>
          </cell>
          <cell r="S589">
            <v>6.8875538223383739</v>
          </cell>
          <cell r="T589">
            <v>2.9216077358609902</v>
          </cell>
          <cell r="U589">
            <v>0.38803456611914988</v>
          </cell>
          <cell r="V589">
            <v>0</v>
          </cell>
          <cell r="W589">
            <v>0</v>
          </cell>
          <cell r="X589" t="str">
            <v>Not Modelled</v>
          </cell>
          <cell r="Y589" t="str">
            <v>N/A</v>
          </cell>
          <cell r="AA589">
            <v>0</v>
          </cell>
          <cell r="AB589">
            <v>0</v>
          </cell>
          <cell r="AC589">
            <v>0</v>
          </cell>
          <cell r="AD589">
            <v>0</v>
          </cell>
          <cell r="AE589">
            <v>0</v>
          </cell>
          <cell r="AF589">
            <v>0</v>
          </cell>
          <cell r="AG589">
            <v>0</v>
          </cell>
          <cell r="AH589">
            <v>0</v>
          </cell>
          <cell r="AI589">
            <v>0.69460151969700001</v>
          </cell>
          <cell r="AJ589">
            <v>0</v>
          </cell>
          <cell r="AK589">
            <v>0</v>
          </cell>
          <cell r="AM589">
            <v>0</v>
          </cell>
          <cell r="AN589">
            <v>0</v>
          </cell>
          <cell r="AO589">
            <v>0</v>
          </cell>
          <cell r="AP589">
            <v>0</v>
          </cell>
          <cell r="AQ589">
            <v>0</v>
          </cell>
          <cell r="AR589">
            <v>0</v>
          </cell>
          <cell r="AS589">
            <v>0</v>
          </cell>
          <cell r="AT589">
            <v>0</v>
          </cell>
          <cell r="AU589">
            <v>26.952939932132754</v>
          </cell>
          <cell r="AV589">
            <v>0</v>
          </cell>
          <cell r="AW589">
            <v>0</v>
          </cell>
        </row>
        <row r="590">
          <cell r="A590" t="str">
            <v>Harp_Cap_001</v>
          </cell>
          <cell r="B590" t="str">
            <v>Golden Lion, Harpurhey</v>
          </cell>
          <cell r="C590" t="str">
            <v>Residential</v>
          </cell>
          <cell r="D590" t="str">
            <v>Land Supply 2018</v>
          </cell>
          <cell r="E590">
            <v>0.485763</v>
          </cell>
          <cell r="F590">
            <v>0</v>
          </cell>
          <cell r="G590">
            <v>0</v>
          </cell>
          <cell r="H590">
            <v>0</v>
          </cell>
          <cell r="I590">
            <v>0.485763</v>
          </cell>
          <cell r="J590">
            <v>0</v>
          </cell>
          <cell r="K590">
            <v>0</v>
          </cell>
          <cell r="L590">
            <v>0</v>
          </cell>
          <cell r="M590">
            <v>100</v>
          </cell>
          <cell r="O590">
            <v>3.8231899999999999E-2</v>
          </cell>
          <cell r="Q590">
            <v>0</v>
          </cell>
          <cell r="R590">
            <v>0</v>
          </cell>
          <cell r="S590">
            <v>7.8704841661468654</v>
          </cell>
          <cell r="T590">
            <v>0</v>
          </cell>
          <cell r="U590">
            <v>0</v>
          </cell>
          <cell r="V590">
            <v>0</v>
          </cell>
          <cell r="W590">
            <v>0</v>
          </cell>
          <cell r="X590" t="str">
            <v>Not Modelled</v>
          </cell>
          <cell r="Y590" t="str">
            <v>N/A</v>
          </cell>
          <cell r="AA590">
            <v>0</v>
          </cell>
          <cell r="AB590">
            <v>0</v>
          </cell>
          <cell r="AC590">
            <v>0</v>
          </cell>
          <cell r="AD590">
            <v>0</v>
          </cell>
          <cell r="AE590">
            <v>0</v>
          </cell>
          <cell r="AF590">
            <v>0</v>
          </cell>
          <cell r="AG590">
            <v>0</v>
          </cell>
          <cell r="AH590">
            <v>0</v>
          </cell>
          <cell r="AI590">
            <v>0.48576249999999999</v>
          </cell>
          <cell r="AJ590">
            <v>0</v>
          </cell>
          <cell r="AK590">
            <v>0</v>
          </cell>
          <cell r="AM590">
            <v>0</v>
          </cell>
          <cell r="AN590">
            <v>0</v>
          </cell>
          <cell r="AO590">
            <v>0</v>
          </cell>
          <cell r="AP590">
            <v>0</v>
          </cell>
          <cell r="AQ590">
            <v>0</v>
          </cell>
          <cell r="AR590">
            <v>0</v>
          </cell>
          <cell r="AS590">
            <v>0</v>
          </cell>
          <cell r="AT590">
            <v>0</v>
          </cell>
          <cell r="AU590">
            <v>99.999897069146883</v>
          </cell>
          <cell r="AV590">
            <v>0</v>
          </cell>
          <cell r="AW590">
            <v>0</v>
          </cell>
        </row>
        <row r="591">
          <cell r="A591" t="str">
            <v>Harp_Cap_007</v>
          </cell>
          <cell r="B591" t="str">
            <v>Pitsford Road</v>
          </cell>
          <cell r="C591" t="str">
            <v>Residential</v>
          </cell>
          <cell r="D591" t="str">
            <v>Land Supply 2018</v>
          </cell>
          <cell r="E591">
            <v>2.8752399999999998</v>
          </cell>
          <cell r="F591">
            <v>0</v>
          </cell>
          <cell r="G591">
            <v>0</v>
          </cell>
          <cell r="H591">
            <v>0</v>
          </cell>
          <cell r="I591">
            <v>2.8752399999999998</v>
          </cell>
          <cell r="J591">
            <v>0</v>
          </cell>
          <cell r="K591">
            <v>0</v>
          </cell>
          <cell r="L591">
            <v>0</v>
          </cell>
          <cell r="M591">
            <v>100</v>
          </cell>
          <cell r="O591">
            <v>1.0479287986762001E-3</v>
          </cell>
          <cell r="Q591">
            <v>1.0479287986762001E-3</v>
          </cell>
          <cell r="R591">
            <v>5.5982407497199999E-5</v>
          </cell>
          <cell r="S591">
            <v>3.6446654841898421E-2</v>
          </cell>
          <cell r="T591">
            <v>3.6446654841898421E-2</v>
          </cell>
          <cell r="U591">
            <v>1.9470516373311444E-3</v>
          </cell>
          <cell r="V591">
            <v>0</v>
          </cell>
          <cell r="W591">
            <v>0</v>
          </cell>
          <cell r="X591" t="str">
            <v>Not Modelled</v>
          </cell>
          <cell r="Y591" t="str">
            <v>N/A</v>
          </cell>
          <cell r="AA591">
            <v>0</v>
          </cell>
          <cell r="AB591">
            <v>0</v>
          </cell>
          <cell r="AC591">
            <v>0</v>
          </cell>
          <cell r="AD591">
            <v>0</v>
          </cell>
          <cell r="AE591">
            <v>0</v>
          </cell>
          <cell r="AF591">
            <v>0</v>
          </cell>
          <cell r="AG591">
            <v>1.0466500193899999E-8</v>
          </cell>
          <cell r="AH591">
            <v>0</v>
          </cell>
          <cell r="AI591">
            <v>2.8752392049800002</v>
          </cell>
          <cell r="AJ591">
            <v>0</v>
          </cell>
          <cell r="AK591">
            <v>0</v>
          </cell>
          <cell r="AM591">
            <v>0</v>
          </cell>
          <cell r="AN591">
            <v>0</v>
          </cell>
          <cell r="AO591">
            <v>0</v>
          </cell>
          <cell r="AP591">
            <v>0</v>
          </cell>
          <cell r="AQ591">
            <v>0</v>
          </cell>
          <cell r="AR591">
            <v>0</v>
          </cell>
          <cell r="AS591">
            <v>3.6402179275121382E-7</v>
          </cell>
          <cell r="AT591">
            <v>0</v>
          </cell>
          <cell r="AU591">
            <v>99.999972349438664</v>
          </cell>
          <cell r="AV591">
            <v>0</v>
          </cell>
          <cell r="AW591">
            <v>0</v>
          </cell>
        </row>
        <row r="592">
          <cell r="A592" t="str">
            <v>Harp_Cap_013</v>
          </cell>
          <cell r="B592" t="str">
            <v>Factory Lane</v>
          </cell>
          <cell r="C592" t="str">
            <v>Residential</v>
          </cell>
          <cell r="D592" t="str">
            <v>Land Supply 2018</v>
          </cell>
          <cell r="E592">
            <v>0.457901</v>
          </cell>
          <cell r="F592">
            <v>0</v>
          </cell>
          <cell r="G592">
            <v>0</v>
          </cell>
          <cell r="H592">
            <v>0</v>
          </cell>
          <cell r="I592">
            <v>0.457901</v>
          </cell>
          <cell r="J592">
            <v>0</v>
          </cell>
          <cell r="K592">
            <v>0</v>
          </cell>
          <cell r="L592">
            <v>0</v>
          </cell>
          <cell r="M592">
            <v>100</v>
          </cell>
          <cell r="O592">
            <v>1.9655000000000001E-4</v>
          </cell>
          <cell r="Q592">
            <v>0</v>
          </cell>
          <cell r="R592">
            <v>0</v>
          </cell>
          <cell r="S592">
            <v>4.292412552058196E-2</v>
          </cell>
          <cell r="T592">
            <v>0</v>
          </cell>
          <cell r="U592">
            <v>0</v>
          </cell>
          <cell r="V592">
            <v>0</v>
          </cell>
          <cell r="W592">
            <v>0</v>
          </cell>
          <cell r="X592" t="str">
            <v>Not Modelled</v>
          </cell>
          <cell r="Y592" t="str">
            <v>N/A</v>
          </cell>
          <cell r="AA592">
            <v>0</v>
          </cell>
          <cell r="AB592">
            <v>0</v>
          </cell>
          <cell r="AC592">
            <v>0</v>
          </cell>
          <cell r="AD592">
            <v>0</v>
          </cell>
          <cell r="AE592">
            <v>0</v>
          </cell>
          <cell r="AF592">
            <v>0</v>
          </cell>
          <cell r="AG592">
            <v>0</v>
          </cell>
          <cell r="AH592">
            <v>0</v>
          </cell>
          <cell r="AI592">
            <v>0.45790136500299999</v>
          </cell>
          <cell r="AJ592">
            <v>0</v>
          </cell>
          <cell r="AK592">
            <v>0</v>
          </cell>
          <cell r="AM592">
            <v>0</v>
          </cell>
          <cell r="AN592">
            <v>0</v>
          </cell>
          <cell r="AO592">
            <v>0</v>
          </cell>
          <cell r="AP592">
            <v>0</v>
          </cell>
          <cell r="AQ592">
            <v>0</v>
          </cell>
          <cell r="AR592">
            <v>0</v>
          </cell>
          <cell r="AS592">
            <v>0</v>
          </cell>
          <cell r="AT592">
            <v>0</v>
          </cell>
          <cell r="AU592">
            <v>100.00007971220852</v>
          </cell>
          <cell r="AV592">
            <v>0</v>
          </cell>
          <cell r="AW592">
            <v>0</v>
          </cell>
        </row>
        <row r="593">
          <cell r="A593" t="str">
            <v>Harp_Cap_015</v>
          </cell>
          <cell r="B593" t="str">
            <v>Albine Street</v>
          </cell>
          <cell r="C593" t="str">
            <v>Residential</v>
          </cell>
          <cell r="D593" t="str">
            <v>Land Supply 2018</v>
          </cell>
          <cell r="E593">
            <v>0.80297499999999999</v>
          </cell>
          <cell r="F593">
            <v>0</v>
          </cell>
          <cell r="G593">
            <v>0</v>
          </cell>
          <cell r="H593">
            <v>0</v>
          </cell>
          <cell r="I593">
            <v>0.80297499999999999</v>
          </cell>
          <cell r="J593">
            <v>0</v>
          </cell>
          <cell r="K593">
            <v>0</v>
          </cell>
          <cell r="L593">
            <v>0</v>
          </cell>
          <cell r="M593">
            <v>100</v>
          </cell>
          <cell r="O593">
            <v>6.0550000000000003E-4</v>
          </cell>
          <cell r="Q593">
            <v>0</v>
          </cell>
          <cell r="R593">
            <v>0</v>
          </cell>
          <cell r="S593">
            <v>7.5407079921541775E-2</v>
          </cell>
          <cell r="T593">
            <v>0</v>
          </cell>
          <cell r="U593">
            <v>0</v>
          </cell>
          <cell r="V593">
            <v>0</v>
          </cell>
          <cell r="W593">
            <v>0</v>
          </cell>
          <cell r="X593" t="str">
            <v>Not Modelled</v>
          </cell>
          <cell r="Y593" t="str">
            <v>N/A</v>
          </cell>
          <cell r="AA593">
            <v>0</v>
          </cell>
          <cell r="AB593">
            <v>0</v>
          </cell>
          <cell r="AC593">
            <v>0</v>
          </cell>
          <cell r="AD593">
            <v>0</v>
          </cell>
          <cell r="AE593">
            <v>0</v>
          </cell>
          <cell r="AF593">
            <v>0</v>
          </cell>
          <cell r="AG593">
            <v>0</v>
          </cell>
          <cell r="AH593">
            <v>0</v>
          </cell>
          <cell r="AI593">
            <v>0.80297525500400002</v>
          </cell>
          <cell r="AJ593">
            <v>0</v>
          </cell>
          <cell r="AK593">
            <v>0</v>
          </cell>
          <cell r="AM593">
            <v>0</v>
          </cell>
          <cell r="AN593">
            <v>0</v>
          </cell>
          <cell r="AO593">
            <v>0</v>
          </cell>
          <cell r="AP593">
            <v>0</v>
          </cell>
          <cell r="AQ593">
            <v>0</v>
          </cell>
          <cell r="AR593">
            <v>0</v>
          </cell>
          <cell r="AS593">
            <v>0</v>
          </cell>
          <cell r="AT593">
            <v>0</v>
          </cell>
          <cell r="AU593">
            <v>100.00003175740217</v>
          </cell>
          <cell r="AV593">
            <v>0</v>
          </cell>
          <cell r="AW593">
            <v>0</v>
          </cell>
        </row>
        <row r="594">
          <cell r="A594" t="str">
            <v>Harp_Cap_017</v>
          </cell>
          <cell r="B594" t="str">
            <v>Moss Brook Road</v>
          </cell>
          <cell r="C594" t="str">
            <v>Residential</v>
          </cell>
          <cell r="D594" t="str">
            <v>Land Supply 2018</v>
          </cell>
          <cell r="E594">
            <v>0.73832299999999995</v>
          </cell>
          <cell r="F594">
            <v>0</v>
          </cell>
          <cell r="G594">
            <v>0</v>
          </cell>
          <cell r="H594">
            <v>0</v>
          </cell>
          <cell r="I594">
            <v>0.73832299999999995</v>
          </cell>
          <cell r="J594">
            <v>0</v>
          </cell>
          <cell r="K594">
            <v>0</v>
          </cell>
          <cell r="L594">
            <v>0</v>
          </cell>
          <cell r="M594">
            <v>100</v>
          </cell>
          <cell r="O594">
            <v>9.2086000000000001E-2</v>
          </cell>
          <cell r="Q594">
            <v>0</v>
          </cell>
          <cell r="R594">
            <v>0</v>
          </cell>
          <cell r="S594">
            <v>12.472319025683882</v>
          </cell>
          <cell r="T594">
            <v>0</v>
          </cell>
          <cell r="U594">
            <v>0</v>
          </cell>
          <cell r="V594">
            <v>0</v>
          </cell>
          <cell r="W594">
            <v>0</v>
          </cell>
          <cell r="X594" t="str">
            <v>Not Modelled</v>
          </cell>
          <cell r="Y594" t="str">
            <v>N/A</v>
          </cell>
          <cell r="AA594">
            <v>0</v>
          </cell>
          <cell r="AB594">
            <v>0</v>
          </cell>
          <cell r="AC594">
            <v>0</v>
          </cell>
          <cell r="AD594">
            <v>0</v>
          </cell>
          <cell r="AE594">
            <v>4.3814038788799997E-2</v>
          </cell>
          <cell r="AF594">
            <v>4.3814038788799997E-2</v>
          </cell>
          <cell r="AG594">
            <v>0</v>
          </cell>
          <cell r="AH594">
            <v>0</v>
          </cell>
          <cell r="AI594">
            <v>0.73832334500100005</v>
          </cell>
          <cell r="AJ594">
            <v>0</v>
          </cell>
          <cell r="AK594">
            <v>0</v>
          </cell>
          <cell r="AM594">
            <v>0</v>
          </cell>
          <cell r="AN594">
            <v>0</v>
          </cell>
          <cell r="AO594">
            <v>0</v>
          </cell>
          <cell r="AP594">
            <v>0</v>
          </cell>
          <cell r="AQ594">
            <v>5.9342643787068807</v>
          </cell>
          <cell r="AR594">
            <v>5.9342643787068807</v>
          </cell>
          <cell r="AS594">
            <v>0</v>
          </cell>
          <cell r="AT594">
            <v>0</v>
          </cell>
          <cell r="AU594">
            <v>100.00004672765172</v>
          </cell>
          <cell r="AV594">
            <v>0</v>
          </cell>
          <cell r="AW594">
            <v>0</v>
          </cell>
        </row>
        <row r="595">
          <cell r="A595" t="str">
            <v>Harp_Cap_020</v>
          </cell>
          <cell r="B595" t="str">
            <v>Parkmount Road</v>
          </cell>
          <cell r="C595" t="str">
            <v>Residential</v>
          </cell>
          <cell r="D595" t="str">
            <v>Land Supply 2018</v>
          </cell>
          <cell r="E595">
            <v>0.57676499999999997</v>
          </cell>
          <cell r="F595">
            <v>0</v>
          </cell>
          <cell r="G595">
            <v>0</v>
          </cell>
          <cell r="H595">
            <v>0</v>
          </cell>
          <cell r="I595">
            <v>0.57676499999999997</v>
          </cell>
          <cell r="J595">
            <v>0</v>
          </cell>
          <cell r="K595">
            <v>0</v>
          </cell>
          <cell r="L595">
            <v>0</v>
          </cell>
          <cell r="M595">
            <v>100</v>
          </cell>
          <cell r="O595">
            <v>2.4451905371282057E-2</v>
          </cell>
          <cell r="Q595">
            <v>1.4818053712820571E-3</v>
          </cell>
          <cell r="R595">
            <v>3.1018400205700002E-7</v>
          </cell>
          <cell r="S595">
            <v>4.2394918851320833</v>
          </cell>
          <cell r="T595">
            <v>0.25691665952026516</v>
          </cell>
          <cell r="U595">
            <v>5.377996273300218E-5</v>
          </cell>
          <cell r="V595">
            <v>0</v>
          </cell>
          <cell r="W595">
            <v>0</v>
          </cell>
          <cell r="X595" t="str">
            <v>Not Modelled</v>
          </cell>
          <cell r="Y595" t="str">
            <v>N/A</v>
          </cell>
          <cell r="AA595">
            <v>0</v>
          </cell>
          <cell r="AB595">
            <v>0</v>
          </cell>
          <cell r="AC595">
            <v>0</v>
          </cell>
          <cell r="AD595">
            <v>0</v>
          </cell>
          <cell r="AE595">
            <v>0</v>
          </cell>
          <cell r="AF595">
            <v>0</v>
          </cell>
          <cell r="AG595">
            <v>0</v>
          </cell>
          <cell r="AH595">
            <v>0</v>
          </cell>
          <cell r="AI595">
            <v>0.57676545000299995</v>
          </cell>
          <cell r="AJ595">
            <v>0</v>
          </cell>
          <cell r="AK595">
            <v>0</v>
          </cell>
          <cell r="AM595">
            <v>0</v>
          </cell>
          <cell r="AN595">
            <v>0</v>
          </cell>
          <cell r="AO595">
            <v>0</v>
          </cell>
          <cell r="AP595">
            <v>0</v>
          </cell>
          <cell r="AQ595">
            <v>0</v>
          </cell>
          <cell r="AR595">
            <v>0</v>
          </cell>
          <cell r="AS595">
            <v>0</v>
          </cell>
          <cell r="AT595">
            <v>0</v>
          </cell>
          <cell r="AU595">
            <v>100.00007802189799</v>
          </cell>
          <cell r="AV595">
            <v>0</v>
          </cell>
          <cell r="AW595">
            <v>0</v>
          </cell>
        </row>
        <row r="596">
          <cell r="A596" t="str">
            <v>Harp_Cap_023</v>
          </cell>
          <cell r="B596" t="str">
            <v>Adjacent 45 Slack Road</v>
          </cell>
          <cell r="C596" t="str">
            <v>Residential</v>
          </cell>
          <cell r="D596" t="str">
            <v>Land Supply 2018</v>
          </cell>
          <cell r="E596">
            <v>0.235372</v>
          </cell>
          <cell r="F596">
            <v>0</v>
          </cell>
          <cell r="G596">
            <v>0</v>
          </cell>
          <cell r="H596">
            <v>0</v>
          </cell>
          <cell r="I596">
            <v>0.235372</v>
          </cell>
          <cell r="J596">
            <v>0</v>
          </cell>
          <cell r="K596">
            <v>0</v>
          </cell>
          <cell r="L596">
            <v>0</v>
          </cell>
          <cell r="M596">
            <v>100</v>
          </cell>
          <cell r="O596">
            <v>0</v>
          </cell>
          <cell r="Q596">
            <v>0</v>
          </cell>
          <cell r="R596">
            <v>0</v>
          </cell>
          <cell r="S596">
            <v>0</v>
          </cell>
          <cell r="T596">
            <v>0</v>
          </cell>
          <cell r="U596">
            <v>0</v>
          </cell>
          <cell r="V596">
            <v>1.19499401749E-2</v>
          </cell>
          <cell r="W596">
            <v>5.0770440727444219</v>
          </cell>
          <cell r="X596">
            <v>0</v>
          </cell>
          <cell r="Y596">
            <v>0</v>
          </cell>
          <cell r="AA596">
            <v>0</v>
          </cell>
          <cell r="AB596">
            <v>0</v>
          </cell>
          <cell r="AC596">
            <v>0</v>
          </cell>
          <cell r="AD596">
            <v>0</v>
          </cell>
          <cell r="AE596">
            <v>0</v>
          </cell>
          <cell r="AF596">
            <v>0</v>
          </cell>
          <cell r="AG596">
            <v>0</v>
          </cell>
          <cell r="AH596">
            <v>0</v>
          </cell>
          <cell r="AI596">
            <v>0.235372100004</v>
          </cell>
          <cell r="AJ596">
            <v>0</v>
          </cell>
          <cell r="AK596">
            <v>0</v>
          </cell>
          <cell r="AM596">
            <v>0</v>
          </cell>
          <cell r="AN596">
            <v>0</v>
          </cell>
          <cell r="AO596">
            <v>0</v>
          </cell>
          <cell r="AP596">
            <v>0</v>
          </cell>
          <cell r="AQ596">
            <v>0</v>
          </cell>
          <cell r="AR596">
            <v>0</v>
          </cell>
          <cell r="AS596">
            <v>0</v>
          </cell>
          <cell r="AT596">
            <v>0</v>
          </cell>
          <cell r="AU596">
            <v>100.00004248763659</v>
          </cell>
          <cell r="AV596">
            <v>0</v>
          </cell>
          <cell r="AW596">
            <v>0</v>
          </cell>
        </row>
        <row r="597">
          <cell r="A597" t="str">
            <v>Harp_Cap_026</v>
          </cell>
          <cell r="B597" t="str">
            <v>Tidebrook Walk</v>
          </cell>
          <cell r="C597" t="str">
            <v>Residential</v>
          </cell>
          <cell r="D597" t="str">
            <v>Land Supply 2018</v>
          </cell>
          <cell r="E597">
            <v>0.41314899999999999</v>
          </cell>
          <cell r="F597">
            <v>0</v>
          </cell>
          <cell r="G597">
            <v>0</v>
          </cell>
          <cell r="H597">
            <v>0</v>
          </cell>
          <cell r="I597">
            <v>0.41314899999999999</v>
          </cell>
          <cell r="J597">
            <v>0</v>
          </cell>
          <cell r="K597">
            <v>0</v>
          </cell>
          <cell r="L597">
            <v>0</v>
          </cell>
          <cell r="M597">
            <v>100</v>
          </cell>
          <cell r="O597">
            <v>1.1875500000000001E-2</v>
          </cell>
          <cell r="Q597">
            <v>0</v>
          </cell>
          <cell r="R597">
            <v>0</v>
          </cell>
          <cell r="S597">
            <v>2.8743867224657453</v>
          </cell>
          <cell r="T597">
            <v>0</v>
          </cell>
          <cell r="U597">
            <v>0</v>
          </cell>
          <cell r="V597">
            <v>0</v>
          </cell>
          <cell r="W597">
            <v>0</v>
          </cell>
          <cell r="X597" t="str">
            <v>Not Modelled</v>
          </cell>
          <cell r="Y597" t="str">
            <v>N/A</v>
          </cell>
          <cell r="AA597">
            <v>0</v>
          </cell>
          <cell r="AB597">
            <v>0</v>
          </cell>
          <cell r="AC597">
            <v>0</v>
          </cell>
          <cell r="AD597">
            <v>0</v>
          </cell>
          <cell r="AE597">
            <v>0</v>
          </cell>
          <cell r="AF597">
            <v>0</v>
          </cell>
          <cell r="AG597">
            <v>0</v>
          </cell>
          <cell r="AH597">
            <v>0</v>
          </cell>
          <cell r="AI597">
            <v>0.41314902499900003</v>
          </cell>
          <cell r="AJ597">
            <v>0</v>
          </cell>
          <cell r="AK597">
            <v>0</v>
          </cell>
          <cell r="AM597">
            <v>0</v>
          </cell>
          <cell r="AN597">
            <v>0</v>
          </cell>
          <cell r="AO597">
            <v>0</v>
          </cell>
          <cell r="AP597">
            <v>0</v>
          </cell>
          <cell r="AQ597">
            <v>0</v>
          </cell>
          <cell r="AR597">
            <v>0</v>
          </cell>
          <cell r="AS597">
            <v>0</v>
          </cell>
          <cell r="AT597">
            <v>0</v>
          </cell>
          <cell r="AU597">
            <v>100.00000605084365</v>
          </cell>
          <cell r="AV597">
            <v>0</v>
          </cell>
          <cell r="AW597">
            <v>0</v>
          </cell>
        </row>
        <row r="598">
          <cell r="A598" t="str">
            <v>Harp_Cap_029</v>
          </cell>
          <cell r="B598" t="str">
            <v>Winston Road</v>
          </cell>
          <cell r="C598" t="str">
            <v>Residential</v>
          </cell>
          <cell r="D598" t="str">
            <v>Land Supply 2018</v>
          </cell>
          <cell r="E598">
            <v>0.41891499999999998</v>
          </cell>
          <cell r="F598">
            <v>0</v>
          </cell>
          <cell r="G598">
            <v>0</v>
          </cell>
          <cell r="H598">
            <v>0</v>
          </cell>
          <cell r="I598">
            <v>0.41891499999999998</v>
          </cell>
          <cell r="J598">
            <v>0</v>
          </cell>
          <cell r="K598">
            <v>0</v>
          </cell>
          <cell r="L598">
            <v>0</v>
          </cell>
          <cell r="M598">
            <v>100</v>
          </cell>
          <cell r="O598">
            <v>1.29433E-2</v>
          </cell>
          <cell r="Q598">
            <v>0</v>
          </cell>
          <cell r="R598">
            <v>0</v>
          </cell>
          <cell r="S598">
            <v>3.0897198715729921</v>
          </cell>
          <cell r="T598">
            <v>0</v>
          </cell>
          <cell r="U598">
            <v>0</v>
          </cell>
          <cell r="V598">
            <v>0</v>
          </cell>
          <cell r="W598">
            <v>0</v>
          </cell>
          <cell r="X598" t="str">
            <v>Not Modelled</v>
          </cell>
          <cell r="Y598" t="str">
            <v>N/A</v>
          </cell>
          <cell r="AA598">
            <v>0</v>
          </cell>
          <cell r="AB598">
            <v>0</v>
          </cell>
          <cell r="AC598">
            <v>0</v>
          </cell>
          <cell r="AD598">
            <v>0</v>
          </cell>
          <cell r="AE598">
            <v>0</v>
          </cell>
          <cell r="AF598">
            <v>0</v>
          </cell>
          <cell r="AG598">
            <v>0</v>
          </cell>
          <cell r="AH598">
            <v>0</v>
          </cell>
          <cell r="AI598">
            <v>0.41891473500100002</v>
          </cell>
          <cell r="AJ598">
            <v>0</v>
          </cell>
          <cell r="AK598">
            <v>0</v>
          </cell>
          <cell r="AM598">
            <v>0</v>
          </cell>
          <cell r="AN598">
            <v>0</v>
          </cell>
          <cell r="AO598">
            <v>0</v>
          </cell>
          <cell r="AP598">
            <v>0</v>
          </cell>
          <cell r="AQ598">
            <v>0</v>
          </cell>
          <cell r="AR598">
            <v>0</v>
          </cell>
          <cell r="AS598">
            <v>0</v>
          </cell>
          <cell r="AT598">
            <v>0</v>
          </cell>
          <cell r="AU598">
            <v>99.999936741582431</v>
          </cell>
          <cell r="AV598">
            <v>0</v>
          </cell>
          <cell r="AW598">
            <v>0</v>
          </cell>
        </row>
        <row r="599">
          <cell r="A599" t="str">
            <v>Harp_Cap_043</v>
          </cell>
          <cell r="B599" t="str">
            <v>Blackley Park Road</v>
          </cell>
          <cell r="C599" t="str">
            <v>Residential</v>
          </cell>
          <cell r="D599" t="str">
            <v>Land Supply 2018</v>
          </cell>
          <cell r="E599">
            <v>0.35646800000000001</v>
          </cell>
          <cell r="F599">
            <v>0</v>
          </cell>
          <cell r="G599">
            <v>0</v>
          </cell>
          <cell r="H599">
            <v>0</v>
          </cell>
          <cell r="I599">
            <v>0.35646800000000001</v>
          </cell>
          <cell r="J599">
            <v>0</v>
          </cell>
          <cell r="K599">
            <v>0</v>
          </cell>
          <cell r="L599">
            <v>0</v>
          </cell>
          <cell r="M599">
            <v>100</v>
          </cell>
          <cell r="O599">
            <v>2.12921E-4</v>
          </cell>
          <cell r="Q599">
            <v>0</v>
          </cell>
          <cell r="R599">
            <v>0</v>
          </cell>
          <cell r="S599">
            <v>5.9730747219946818E-2</v>
          </cell>
          <cell r="T599">
            <v>0</v>
          </cell>
          <cell r="U599">
            <v>0</v>
          </cell>
          <cell r="V599">
            <v>0</v>
          </cell>
          <cell r="W599">
            <v>0</v>
          </cell>
          <cell r="X599" t="str">
            <v>Not Modelled</v>
          </cell>
          <cell r="Y599" t="str">
            <v>N/A</v>
          </cell>
          <cell r="AA599">
            <v>0</v>
          </cell>
          <cell r="AB599">
            <v>0</v>
          </cell>
          <cell r="AC599">
            <v>0</v>
          </cell>
          <cell r="AD599">
            <v>0</v>
          </cell>
          <cell r="AE599">
            <v>0</v>
          </cell>
          <cell r="AF599">
            <v>0</v>
          </cell>
          <cell r="AG599">
            <v>0</v>
          </cell>
          <cell r="AH599">
            <v>0</v>
          </cell>
          <cell r="AI599">
            <v>0.356468290006</v>
          </cell>
          <cell r="AJ599">
            <v>0</v>
          </cell>
          <cell r="AK599">
            <v>0</v>
          </cell>
          <cell r="AM599">
            <v>0</v>
          </cell>
          <cell r="AN599">
            <v>0</v>
          </cell>
          <cell r="AO599">
            <v>0</v>
          </cell>
          <cell r="AP599">
            <v>0</v>
          </cell>
          <cell r="AQ599">
            <v>0</v>
          </cell>
          <cell r="AR599">
            <v>0</v>
          </cell>
          <cell r="AS599">
            <v>0</v>
          </cell>
          <cell r="AT599">
            <v>0</v>
          </cell>
          <cell r="AU599">
            <v>100.00008135540919</v>
          </cell>
          <cell r="AV599">
            <v>0</v>
          </cell>
          <cell r="AW599">
            <v>0</v>
          </cell>
        </row>
        <row r="600">
          <cell r="A600" t="str">
            <v>Harp_Cap_089</v>
          </cell>
          <cell r="B600" t="str">
            <v>227 Lightbowne Road</v>
          </cell>
          <cell r="C600" t="str">
            <v>Residential</v>
          </cell>
          <cell r="D600" t="str">
            <v>Land Supply 2018</v>
          </cell>
          <cell r="E600">
            <v>6.3045100000000007E-2</v>
          </cell>
          <cell r="F600">
            <v>0</v>
          </cell>
          <cell r="G600">
            <v>0</v>
          </cell>
          <cell r="H600">
            <v>0</v>
          </cell>
          <cell r="I600">
            <v>6.3045100000000007E-2</v>
          </cell>
          <cell r="J600">
            <v>0</v>
          </cell>
          <cell r="K600">
            <v>0</v>
          </cell>
          <cell r="L600">
            <v>0</v>
          </cell>
          <cell r="M600">
            <v>100</v>
          </cell>
          <cell r="O600">
            <v>1.055021818813E-3</v>
          </cell>
          <cell r="Q600">
            <v>1.4974381881299999E-4</v>
          </cell>
          <cell r="R600">
            <v>0</v>
          </cell>
          <cell r="S600">
            <v>1.673439837216532</v>
          </cell>
          <cell r="T600">
            <v>0.23751856815676392</v>
          </cell>
          <cell r="U600">
            <v>0</v>
          </cell>
          <cell r="V600">
            <v>0</v>
          </cell>
          <cell r="W600">
            <v>0</v>
          </cell>
          <cell r="X600" t="str">
            <v>Not Modelled</v>
          </cell>
          <cell r="Y600" t="str">
            <v>N/A</v>
          </cell>
          <cell r="AA600">
            <v>0</v>
          </cell>
          <cell r="AB600">
            <v>0</v>
          </cell>
          <cell r="AC600">
            <v>0</v>
          </cell>
          <cell r="AD600">
            <v>0</v>
          </cell>
          <cell r="AE600">
            <v>0</v>
          </cell>
          <cell r="AF600">
            <v>0</v>
          </cell>
          <cell r="AG600">
            <v>0</v>
          </cell>
          <cell r="AH600">
            <v>0</v>
          </cell>
          <cell r="AI600">
            <v>6.3045089997200002E-2</v>
          </cell>
          <cell r="AJ600">
            <v>0</v>
          </cell>
          <cell r="AK600">
            <v>0</v>
          </cell>
          <cell r="AM600">
            <v>0</v>
          </cell>
          <cell r="AN600">
            <v>0</v>
          </cell>
          <cell r="AO600">
            <v>0</v>
          </cell>
          <cell r="AP600">
            <v>0</v>
          </cell>
          <cell r="AQ600">
            <v>0</v>
          </cell>
          <cell r="AR600">
            <v>0</v>
          </cell>
          <cell r="AS600">
            <v>0</v>
          </cell>
          <cell r="AT600">
            <v>0</v>
          </cell>
          <cell r="AU600">
            <v>99.999984133897783</v>
          </cell>
          <cell r="AV600">
            <v>0</v>
          </cell>
          <cell r="AW600">
            <v>0</v>
          </cell>
        </row>
        <row r="601">
          <cell r="A601" t="str">
            <v>Harp_Cap_093</v>
          </cell>
          <cell r="B601" t="str">
            <v>Deneside Care Home, Silchester Drive</v>
          </cell>
          <cell r="C601" t="str">
            <v>Residential</v>
          </cell>
          <cell r="D601" t="str">
            <v>Land Supply 2018</v>
          </cell>
          <cell r="E601">
            <v>0.23957600000000001</v>
          </cell>
          <cell r="F601">
            <v>0</v>
          </cell>
          <cell r="G601">
            <v>0</v>
          </cell>
          <cell r="H601">
            <v>0</v>
          </cell>
          <cell r="I601">
            <v>0.23957600000000001</v>
          </cell>
          <cell r="J601">
            <v>0</v>
          </cell>
          <cell r="K601">
            <v>0</v>
          </cell>
          <cell r="L601">
            <v>0</v>
          </cell>
          <cell r="M601">
            <v>100</v>
          </cell>
          <cell r="O601">
            <v>1.31384E-2</v>
          </cell>
          <cell r="Q601">
            <v>0</v>
          </cell>
          <cell r="R601">
            <v>0</v>
          </cell>
          <cell r="S601">
            <v>5.4840217717968409</v>
          </cell>
          <cell r="T601">
            <v>0</v>
          </cell>
          <cell r="U601">
            <v>0</v>
          </cell>
          <cell r="V601">
            <v>0</v>
          </cell>
          <cell r="W601">
            <v>0</v>
          </cell>
          <cell r="X601" t="str">
            <v>Not Modelled</v>
          </cell>
          <cell r="Y601" t="str">
            <v>N/A</v>
          </cell>
          <cell r="AA601">
            <v>0</v>
          </cell>
          <cell r="AB601">
            <v>0</v>
          </cell>
          <cell r="AC601">
            <v>0</v>
          </cell>
          <cell r="AD601">
            <v>0</v>
          </cell>
          <cell r="AE601">
            <v>8.1087500112299996E-2</v>
          </cell>
          <cell r="AF601">
            <v>8.1087500112299996E-2</v>
          </cell>
          <cell r="AG601">
            <v>0</v>
          </cell>
          <cell r="AH601">
            <v>0</v>
          </cell>
          <cell r="AI601">
            <v>0.23957580500199999</v>
          </cell>
          <cell r="AJ601">
            <v>0</v>
          </cell>
          <cell r="AK601">
            <v>0</v>
          </cell>
          <cell r="AM601">
            <v>0</v>
          </cell>
          <cell r="AN601">
            <v>0</v>
          </cell>
          <cell r="AO601">
            <v>0</v>
          </cell>
          <cell r="AP601">
            <v>0</v>
          </cell>
          <cell r="AQ601">
            <v>33.846253427847529</v>
          </cell>
          <cell r="AR601">
            <v>33.846253427847529</v>
          </cell>
          <cell r="AS601">
            <v>0</v>
          </cell>
          <cell r="AT601">
            <v>0</v>
          </cell>
          <cell r="AU601">
            <v>99.999918607039092</v>
          </cell>
          <cell r="AV601">
            <v>0</v>
          </cell>
          <cell r="AW601">
            <v>0</v>
          </cell>
        </row>
        <row r="602">
          <cell r="A602" t="str">
            <v>Harp_Cap_094</v>
          </cell>
          <cell r="B602" t="str">
            <v>Brook Villas Church Lane</v>
          </cell>
          <cell r="C602" t="str">
            <v>Residential</v>
          </cell>
          <cell r="D602" t="str">
            <v>Land Supply 2018</v>
          </cell>
          <cell r="E602">
            <v>0.20425499999999999</v>
          </cell>
          <cell r="F602">
            <v>0</v>
          </cell>
          <cell r="G602">
            <v>0</v>
          </cell>
          <cell r="H602">
            <v>0</v>
          </cell>
          <cell r="I602">
            <v>0.20425499999999999</v>
          </cell>
          <cell r="J602">
            <v>0</v>
          </cell>
          <cell r="K602">
            <v>0</v>
          </cell>
          <cell r="L602">
            <v>0</v>
          </cell>
          <cell r="M602">
            <v>100</v>
          </cell>
          <cell r="O602">
            <v>5.6313799999999997E-2</v>
          </cell>
          <cell r="Q602">
            <v>0</v>
          </cell>
          <cell r="R602">
            <v>0</v>
          </cell>
          <cell r="S602">
            <v>27.570340995324472</v>
          </cell>
          <cell r="T602">
            <v>0</v>
          </cell>
          <cell r="U602">
            <v>0</v>
          </cell>
          <cell r="V602">
            <v>0</v>
          </cell>
          <cell r="W602">
            <v>0</v>
          </cell>
          <cell r="X602" t="str">
            <v>Not Modelled</v>
          </cell>
          <cell r="Y602" t="str">
            <v>N/A</v>
          </cell>
          <cell r="AA602">
            <v>0</v>
          </cell>
          <cell r="AB602">
            <v>0</v>
          </cell>
          <cell r="AC602">
            <v>0</v>
          </cell>
          <cell r="AD602">
            <v>0</v>
          </cell>
          <cell r="AE602">
            <v>0</v>
          </cell>
          <cell r="AF602">
            <v>0</v>
          </cell>
          <cell r="AG602">
            <v>0</v>
          </cell>
          <cell r="AH602">
            <v>0</v>
          </cell>
          <cell r="AI602">
            <v>0.20425525499899999</v>
          </cell>
          <cell r="AJ602">
            <v>0</v>
          </cell>
          <cell r="AK602">
            <v>0</v>
          </cell>
          <cell r="AM602">
            <v>0</v>
          </cell>
          <cell r="AN602">
            <v>0</v>
          </cell>
          <cell r="AO602">
            <v>0</v>
          </cell>
          <cell r="AP602">
            <v>0</v>
          </cell>
          <cell r="AQ602">
            <v>0</v>
          </cell>
          <cell r="AR602">
            <v>0</v>
          </cell>
          <cell r="AS602">
            <v>0</v>
          </cell>
          <cell r="AT602">
            <v>0</v>
          </cell>
          <cell r="AU602">
            <v>100.00012484345548</v>
          </cell>
          <cell r="AV602">
            <v>0</v>
          </cell>
          <cell r="AW602">
            <v>0</v>
          </cell>
        </row>
        <row r="603">
          <cell r="A603" t="str">
            <v>Harp_Cap_1000</v>
          </cell>
          <cell r="B603" t="str">
            <v>Vauxhall Gardens (Northern Gateway)</v>
          </cell>
          <cell r="C603" t="str">
            <v>Residential</v>
          </cell>
          <cell r="D603" t="str">
            <v>Land Supply 2018</v>
          </cell>
          <cell r="E603">
            <v>20.725000000000001</v>
          </cell>
          <cell r="F603">
            <v>8.5946627371000006E-2</v>
          </cell>
          <cell r="G603">
            <v>7.6709315539799997E-2</v>
          </cell>
          <cell r="H603">
            <v>0.59543511604199995</v>
          </cell>
          <cell r="I603">
            <v>19.966908941047198</v>
          </cell>
          <cell r="J603">
            <v>0.41470025269481303</v>
          </cell>
          <cell r="K603">
            <v>0.37012938740554879</v>
          </cell>
          <cell r="L603">
            <v>2.8730283041833529</v>
          </cell>
          <cell r="M603">
            <v>96.342142055716266</v>
          </cell>
          <cell r="O603">
            <v>1.12078693055</v>
          </cell>
          <cell r="Q603">
            <v>0.43341393054999999</v>
          </cell>
          <cell r="R603">
            <v>0.22124050153300001</v>
          </cell>
          <cell r="S603">
            <v>5.4078983379975876</v>
          </cell>
          <cell r="T603">
            <v>2.0912614260554885</v>
          </cell>
          <cell r="U603">
            <v>1.0675054356236429</v>
          </cell>
          <cell r="V603">
            <v>3.27945148933</v>
          </cell>
          <cell r="W603">
            <v>15.823650129457176</v>
          </cell>
          <cell r="X603" t="str">
            <v>Not Modelled</v>
          </cell>
          <cell r="Y603" t="str">
            <v>N/A</v>
          </cell>
          <cell r="AA603">
            <v>0.52999804500799996</v>
          </cell>
          <cell r="AB603">
            <v>0</v>
          </cell>
          <cell r="AC603">
            <v>0</v>
          </cell>
          <cell r="AD603">
            <v>0</v>
          </cell>
          <cell r="AE603">
            <v>0</v>
          </cell>
          <cell r="AF603">
            <v>0</v>
          </cell>
          <cell r="AG603">
            <v>0.26919999999999999</v>
          </cell>
          <cell r="AH603">
            <v>0</v>
          </cell>
          <cell r="AI603">
            <v>20.724997770000002</v>
          </cell>
          <cell r="AJ603">
            <v>0</v>
          </cell>
          <cell r="AK603">
            <v>0</v>
          </cell>
          <cell r="AM603">
            <v>2.5572885163232808</v>
          </cell>
          <cell r="AN603">
            <v>0</v>
          </cell>
          <cell r="AO603">
            <v>0</v>
          </cell>
          <cell r="AP603">
            <v>0</v>
          </cell>
          <cell r="AQ603">
            <v>0</v>
          </cell>
          <cell r="AR603">
            <v>0</v>
          </cell>
          <cell r="AS603">
            <v>1.2989143546441495</v>
          </cell>
          <cell r="AT603">
            <v>0</v>
          </cell>
          <cell r="AU603">
            <v>99.999989240048251</v>
          </cell>
          <cell r="AV603">
            <v>0</v>
          </cell>
          <cell r="AW603">
            <v>0</v>
          </cell>
        </row>
        <row r="604">
          <cell r="A604" t="str">
            <v>Harp_Cap_1001</v>
          </cell>
          <cell r="B604" t="str">
            <v>Eggington Street and Smedley Dip (Northern Gateway)</v>
          </cell>
          <cell r="C604" t="str">
            <v>Residential</v>
          </cell>
          <cell r="D604" t="str">
            <v>Land Supply 2018</v>
          </cell>
          <cell r="E604">
            <v>20.563199999999998</v>
          </cell>
          <cell r="F604">
            <v>0.42282075173900002</v>
          </cell>
          <cell r="G604">
            <v>0.497368874174</v>
          </cell>
          <cell r="H604">
            <v>0.49196761997600003</v>
          </cell>
          <cell r="I604">
            <v>19.151042754111</v>
          </cell>
          <cell r="J604">
            <v>2.0562011347407023</v>
          </cell>
          <cell r="K604">
            <v>2.4187328537095398</v>
          </cell>
          <cell r="L604">
            <v>2.3924662502723315</v>
          </cell>
          <cell r="M604">
            <v>93.132599761277433</v>
          </cell>
          <cell r="O604">
            <v>1.2149498699999999</v>
          </cell>
          <cell r="Q604">
            <v>0.72929986999999996</v>
          </cell>
          <cell r="R604">
            <v>0.35761527999999998</v>
          </cell>
          <cell r="S604">
            <v>5.9083696603641451</v>
          </cell>
          <cell r="T604">
            <v>3.5466263519296612</v>
          </cell>
          <cell r="U604">
            <v>1.7391032524120762</v>
          </cell>
          <cell r="V604">
            <v>5.4935181639800001</v>
          </cell>
          <cell r="W604">
            <v>26.715288301334429</v>
          </cell>
          <cell r="X604" t="str">
            <v>Not Modelled</v>
          </cell>
          <cell r="Y604" t="str">
            <v>N/A</v>
          </cell>
          <cell r="AA604">
            <v>0.66085146885400003</v>
          </cell>
          <cell r="AB604">
            <v>0</v>
          </cell>
          <cell r="AC604">
            <v>0</v>
          </cell>
          <cell r="AD604">
            <v>0</v>
          </cell>
          <cell r="AE604">
            <v>0</v>
          </cell>
          <cell r="AF604">
            <v>0</v>
          </cell>
          <cell r="AG604">
            <v>9.1999999999999998E-2</v>
          </cell>
          <cell r="AH604">
            <v>0</v>
          </cell>
          <cell r="AI604">
            <v>20.563223534999999</v>
          </cell>
          <cell r="AJ604">
            <v>0</v>
          </cell>
          <cell r="AK604">
            <v>0</v>
          </cell>
          <cell r="AM604">
            <v>3.2137579212087619</v>
          </cell>
          <cell r="AN604">
            <v>0</v>
          </cell>
          <cell r="AO604">
            <v>0</v>
          </cell>
          <cell r="AP604">
            <v>0</v>
          </cell>
          <cell r="AQ604">
            <v>0</v>
          </cell>
          <cell r="AR604">
            <v>0</v>
          </cell>
          <cell r="AS604">
            <v>0.44740118269530033</v>
          </cell>
          <cell r="AT604">
            <v>0</v>
          </cell>
          <cell r="AU604">
            <v>100.00011445203081</v>
          </cell>
          <cell r="AV604">
            <v>0</v>
          </cell>
          <cell r="AW604">
            <v>0</v>
          </cell>
        </row>
        <row r="605">
          <cell r="A605" t="str">
            <v>Harp_Cap_502</v>
          </cell>
          <cell r="B605" t="str">
            <v>Collyhurst Village (Northern Gateway)</v>
          </cell>
          <cell r="C605" t="str">
            <v>Residential</v>
          </cell>
          <cell r="D605" t="str">
            <v>Land Supply 2018</v>
          </cell>
          <cell r="E605">
            <v>25.696300000000001</v>
          </cell>
          <cell r="F605">
            <v>0</v>
          </cell>
          <cell r="G605">
            <v>0</v>
          </cell>
          <cell r="H605">
            <v>0</v>
          </cell>
          <cell r="I605">
            <v>25.696300000000001</v>
          </cell>
          <cell r="J605">
            <v>0</v>
          </cell>
          <cell r="K605">
            <v>0</v>
          </cell>
          <cell r="L605">
            <v>0</v>
          </cell>
          <cell r="M605">
            <v>100</v>
          </cell>
          <cell r="O605">
            <v>2.302411913856</v>
          </cell>
          <cell r="Q605">
            <v>0.45800191385599998</v>
          </cell>
          <cell r="R605">
            <v>0.12922817385599999</v>
          </cell>
          <cell r="S605">
            <v>8.9600911954483724</v>
          </cell>
          <cell r="T605">
            <v>1.7823652193350792</v>
          </cell>
          <cell r="U605">
            <v>0.50290576408276677</v>
          </cell>
          <cell r="V605">
            <v>0</v>
          </cell>
          <cell r="W605">
            <v>0</v>
          </cell>
          <cell r="X605" t="str">
            <v>Not Modelled</v>
          </cell>
          <cell r="Y605" t="str">
            <v>N/A</v>
          </cell>
          <cell r="AA605">
            <v>0</v>
          </cell>
          <cell r="AB605">
            <v>0</v>
          </cell>
          <cell r="AC605">
            <v>0</v>
          </cell>
          <cell r="AD605">
            <v>0</v>
          </cell>
          <cell r="AE605">
            <v>0</v>
          </cell>
          <cell r="AF605">
            <v>0</v>
          </cell>
          <cell r="AG605">
            <v>1.04E-2</v>
          </cell>
          <cell r="AH605">
            <v>0</v>
          </cell>
          <cell r="AI605">
            <v>25.696274508399998</v>
          </cell>
          <cell r="AJ605">
            <v>0</v>
          </cell>
          <cell r="AK605">
            <v>0</v>
          </cell>
          <cell r="AM605">
            <v>0</v>
          </cell>
          <cell r="AN605">
            <v>0</v>
          </cell>
          <cell r="AO605">
            <v>0</v>
          </cell>
          <cell r="AP605">
            <v>0</v>
          </cell>
          <cell r="AQ605">
            <v>0</v>
          </cell>
          <cell r="AR605">
            <v>0</v>
          </cell>
          <cell r="AS605">
            <v>4.0472752886602348E-2</v>
          </cell>
          <cell r="AT605">
            <v>0</v>
          </cell>
          <cell r="AU605">
            <v>99.999900796612735</v>
          </cell>
          <cell r="AV605">
            <v>0</v>
          </cell>
          <cell r="AW605">
            <v>0</v>
          </cell>
        </row>
        <row r="606">
          <cell r="A606" t="str">
            <v>Harp_Cap_601</v>
          </cell>
          <cell r="B606" t="str">
            <v>Simister Street/Jonas Street</v>
          </cell>
          <cell r="C606" t="str">
            <v>Residential</v>
          </cell>
          <cell r="D606" t="str">
            <v>Land Supply 2018</v>
          </cell>
          <cell r="E606">
            <v>0.49811800000000001</v>
          </cell>
          <cell r="F606">
            <v>0</v>
          </cell>
          <cell r="G606">
            <v>0</v>
          </cell>
          <cell r="H606">
            <v>0</v>
          </cell>
          <cell r="I606">
            <v>0.49811800000000001</v>
          </cell>
          <cell r="J606">
            <v>0</v>
          </cell>
          <cell r="K606">
            <v>0</v>
          </cell>
          <cell r="L606">
            <v>0</v>
          </cell>
          <cell r="M606">
            <v>100</v>
          </cell>
          <cell r="O606">
            <v>1.7316399999999999E-2</v>
          </cell>
          <cell r="Q606">
            <v>0</v>
          </cell>
          <cell r="R606">
            <v>0</v>
          </cell>
          <cell r="S606">
            <v>3.4763650380030429</v>
          </cell>
          <cell r="T606">
            <v>0</v>
          </cell>
          <cell r="U606">
            <v>0</v>
          </cell>
          <cell r="V606">
            <v>0</v>
          </cell>
          <cell r="W606">
            <v>0</v>
          </cell>
          <cell r="X606" t="str">
            <v>Not Modelled</v>
          </cell>
          <cell r="Y606" t="str">
            <v>N/A</v>
          </cell>
          <cell r="AA606">
            <v>0</v>
          </cell>
          <cell r="AB606">
            <v>0</v>
          </cell>
          <cell r="AC606">
            <v>0</v>
          </cell>
          <cell r="AD606">
            <v>0</v>
          </cell>
          <cell r="AE606">
            <v>0</v>
          </cell>
          <cell r="AF606">
            <v>0</v>
          </cell>
          <cell r="AG606">
            <v>0</v>
          </cell>
          <cell r="AH606">
            <v>0</v>
          </cell>
          <cell r="AI606">
            <v>0.49811771499800001</v>
          </cell>
          <cell r="AJ606">
            <v>0</v>
          </cell>
          <cell r="AK606">
            <v>0</v>
          </cell>
          <cell r="AM606">
            <v>0</v>
          </cell>
          <cell r="AN606">
            <v>0</v>
          </cell>
          <cell r="AO606">
            <v>0</v>
          </cell>
          <cell r="AP606">
            <v>0</v>
          </cell>
          <cell r="AQ606">
            <v>0</v>
          </cell>
          <cell r="AR606">
            <v>0</v>
          </cell>
          <cell r="AS606">
            <v>0</v>
          </cell>
          <cell r="AT606">
            <v>0</v>
          </cell>
          <cell r="AU606">
            <v>99.999942784239877</v>
          </cell>
          <cell r="AV606">
            <v>0</v>
          </cell>
          <cell r="AW606">
            <v>0</v>
          </cell>
        </row>
        <row r="607">
          <cell r="A607" t="str">
            <v>Harp_Cap_701</v>
          </cell>
          <cell r="B607" t="str">
            <v>Central Harpurhey - Monsall</v>
          </cell>
          <cell r="C607" t="str">
            <v>Residential</v>
          </cell>
          <cell r="D607" t="str">
            <v>Land Supply 2018</v>
          </cell>
          <cell r="E607">
            <v>13.610099999999999</v>
          </cell>
          <cell r="F607">
            <v>0</v>
          </cell>
          <cell r="G607">
            <v>0</v>
          </cell>
          <cell r="H607">
            <v>0</v>
          </cell>
          <cell r="I607">
            <v>13.610099999999999</v>
          </cell>
          <cell r="J607">
            <v>0</v>
          </cell>
          <cell r="K607">
            <v>0</v>
          </cell>
          <cell r="L607">
            <v>0</v>
          </cell>
          <cell r="M607">
            <v>100</v>
          </cell>
          <cell r="O607">
            <v>0.91400031394999992</v>
          </cell>
          <cell r="Q607">
            <v>0.38898331394999996</v>
          </cell>
          <cell r="R607">
            <v>0.14399999999999999</v>
          </cell>
          <cell r="S607">
            <v>6.7156032207698697</v>
          </cell>
          <cell r="T607">
            <v>2.8580489044900474</v>
          </cell>
          <cell r="U607">
            <v>1.0580377807657548</v>
          </cell>
          <cell r="V607">
            <v>0</v>
          </cell>
          <cell r="W607">
            <v>0</v>
          </cell>
          <cell r="X607" t="str">
            <v>Not Modelled</v>
          </cell>
          <cell r="Y607" t="str">
            <v>N/A</v>
          </cell>
          <cell r="AA607">
            <v>0</v>
          </cell>
          <cell r="AB607">
            <v>0</v>
          </cell>
          <cell r="AC607">
            <v>0</v>
          </cell>
          <cell r="AD607">
            <v>0</v>
          </cell>
          <cell r="AE607">
            <v>1.05398509454</v>
          </cell>
          <cell r="AF607">
            <v>1.05398509454</v>
          </cell>
          <cell r="AG607">
            <v>5.7200000000000001E-2</v>
          </cell>
          <cell r="AH607">
            <v>0</v>
          </cell>
          <cell r="AI607">
            <v>13.610145380000001</v>
          </cell>
          <cell r="AJ607">
            <v>0</v>
          </cell>
          <cell r="AK607">
            <v>0</v>
          </cell>
          <cell r="AM607">
            <v>0</v>
          </cell>
          <cell r="AN607">
            <v>0</v>
          </cell>
          <cell r="AO607">
            <v>0</v>
          </cell>
          <cell r="AP607">
            <v>0</v>
          </cell>
          <cell r="AQ607">
            <v>7.7441392388005976</v>
          </cell>
          <cell r="AR607">
            <v>7.7441392388005976</v>
          </cell>
          <cell r="AS607">
            <v>0.42027611847084156</v>
          </cell>
          <cell r="AT607">
            <v>0</v>
          </cell>
          <cell r="AU607">
            <v>100.00033342885064</v>
          </cell>
          <cell r="AV607">
            <v>0</v>
          </cell>
          <cell r="AW607">
            <v>0</v>
          </cell>
        </row>
        <row r="608">
          <cell r="A608" t="str">
            <v>Harp_Cap_703</v>
          </cell>
          <cell r="B608" t="str">
            <v>Pleasant Street / Rochdale Road</v>
          </cell>
          <cell r="C608" t="str">
            <v>Residential</v>
          </cell>
          <cell r="D608" t="str">
            <v>Land Supply 2018</v>
          </cell>
          <cell r="E608">
            <v>9.4622899999999996E-2</v>
          </cell>
          <cell r="F608">
            <v>0</v>
          </cell>
          <cell r="G608">
            <v>0</v>
          </cell>
          <cell r="H608">
            <v>0</v>
          </cell>
          <cell r="I608">
            <v>9.4622899999999996E-2</v>
          </cell>
          <cell r="J608">
            <v>0</v>
          </cell>
          <cell r="K608">
            <v>0</v>
          </cell>
          <cell r="L608">
            <v>0</v>
          </cell>
          <cell r="M608">
            <v>100</v>
          </cell>
          <cell r="O608">
            <v>0</v>
          </cell>
          <cell r="Q608">
            <v>0</v>
          </cell>
          <cell r="R608">
            <v>0</v>
          </cell>
          <cell r="S608">
            <v>0</v>
          </cell>
          <cell r="T608">
            <v>0</v>
          </cell>
          <cell r="U608">
            <v>0</v>
          </cell>
          <cell r="V608">
            <v>0</v>
          </cell>
          <cell r="W608">
            <v>0</v>
          </cell>
          <cell r="X608" t="str">
            <v>Not Modelled</v>
          </cell>
          <cell r="Y608" t="str">
            <v>N/A</v>
          </cell>
          <cell r="AA608">
            <v>0</v>
          </cell>
          <cell r="AB608">
            <v>0</v>
          </cell>
          <cell r="AC608">
            <v>0</v>
          </cell>
          <cell r="AD608">
            <v>0</v>
          </cell>
          <cell r="AE608">
            <v>0</v>
          </cell>
          <cell r="AF608">
            <v>0</v>
          </cell>
          <cell r="AG608">
            <v>0</v>
          </cell>
          <cell r="AH608">
            <v>0</v>
          </cell>
          <cell r="AI608">
            <v>9.4622850002599998E-2</v>
          </cell>
          <cell r="AJ608">
            <v>0</v>
          </cell>
          <cell r="AK608">
            <v>0</v>
          </cell>
          <cell r="AM608">
            <v>0</v>
          </cell>
          <cell r="AN608">
            <v>0</v>
          </cell>
          <cell r="AO608">
            <v>0</v>
          </cell>
          <cell r="AP608">
            <v>0</v>
          </cell>
          <cell r="AQ608">
            <v>0</v>
          </cell>
          <cell r="AR608">
            <v>0</v>
          </cell>
          <cell r="AS608">
            <v>0</v>
          </cell>
          <cell r="AT608">
            <v>0</v>
          </cell>
          <cell r="AU608">
            <v>99.999947161416543</v>
          </cell>
          <cell r="AV608">
            <v>0</v>
          </cell>
          <cell r="AW608">
            <v>0</v>
          </cell>
        </row>
        <row r="609">
          <cell r="A609" t="str">
            <v>High_Cap_001</v>
          </cell>
          <cell r="B609" t="str">
            <v>Tweedle Common</v>
          </cell>
          <cell r="C609" t="str">
            <v>Residential</v>
          </cell>
          <cell r="D609" t="str">
            <v>Land Supply 2018</v>
          </cell>
          <cell r="E609">
            <v>2.0577399999999999</v>
          </cell>
          <cell r="F609">
            <v>0</v>
          </cell>
          <cell r="G609">
            <v>0</v>
          </cell>
          <cell r="H609">
            <v>0</v>
          </cell>
          <cell r="I609">
            <v>2.0577399999999999</v>
          </cell>
          <cell r="J609">
            <v>0</v>
          </cell>
          <cell r="K609">
            <v>0</v>
          </cell>
          <cell r="L609">
            <v>0</v>
          </cell>
          <cell r="M609">
            <v>100</v>
          </cell>
          <cell r="O609">
            <v>8.3016673505200006E-2</v>
          </cell>
          <cell r="Q609">
            <v>7.3816673505200006E-2</v>
          </cell>
          <cell r="R609">
            <v>6.9311029958000004E-3</v>
          </cell>
          <cell r="S609">
            <v>4.0343616543003495</v>
          </cell>
          <cell r="T609">
            <v>3.5872692130784265</v>
          </cell>
          <cell r="U609">
            <v>0.33683084334269642</v>
          </cell>
          <cell r="V609">
            <v>0</v>
          </cell>
          <cell r="W609">
            <v>0</v>
          </cell>
          <cell r="X609" t="str">
            <v>Not Modelled</v>
          </cell>
          <cell r="Y609" t="str">
            <v>N/A</v>
          </cell>
          <cell r="AA609">
            <v>0</v>
          </cell>
          <cell r="AB609">
            <v>0</v>
          </cell>
          <cell r="AC609">
            <v>0</v>
          </cell>
          <cell r="AD609">
            <v>0</v>
          </cell>
          <cell r="AE609">
            <v>0</v>
          </cell>
          <cell r="AF609">
            <v>0</v>
          </cell>
          <cell r="AG609">
            <v>0</v>
          </cell>
          <cell r="AH609">
            <v>0</v>
          </cell>
          <cell r="AI609">
            <v>2.0577439500199999</v>
          </cell>
          <cell r="AJ609">
            <v>0</v>
          </cell>
          <cell r="AK609">
            <v>0</v>
          </cell>
          <cell r="AM609">
            <v>0</v>
          </cell>
          <cell r="AN609">
            <v>0</v>
          </cell>
          <cell r="AO609">
            <v>0</v>
          </cell>
          <cell r="AP609">
            <v>0</v>
          </cell>
          <cell r="AQ609">
            <v>0</v>
          </cell>
          <cell r="AR609">
            <v>0</v>
          </cell>
          <cell r="AS609">
            <v>0</v>
          </cell>
          <cell r="AT609">
            <v>0</v>
          </cell>
          <cell r="AU609">
            <v>100.00019195913963</v>
          </cell>
          <cell r="AV609">
            <v>0</v>
          </cell>
          <cell r="AW609">
            <v>0</v>
          </cell>
        </row>
        <row r="610">
          <cell r="A610" t="str">
            <v>High_Cap_003</v>
          </cell>
          <cell r="B610" t="str">
            <v>Riverdale Road sites</v>
          </cell>
          <cell r="C610" t="str">
            <v>Residential</v>
          </cell>
          <cell r="D610" t="str">
            <v>Land Supply 2018</v>
          </cell>
          <cell r="E610">
            <v>1.0013399999999999</v>
          </cell>
          <cell r="F610">
            <v>0</v>
          </cell>
          <cell r="G610">
            <v>0</v>
          </cell>
          <cell r="H610">
            <v>0</v>
          </cell>
          <cell r="I610">
            <v>1.0013399999999999</v>
          </cell>
          <cell r="J610">
            <v>0</v>
          </cell>
          <cell r="K610">
            <v>0</v>
          </cell>
          <cell r="L610">
            <v>0</v>
          </cell>
          <cell r="M610">
            <v>100</v>
          </cell>
          <cell r="O610">
            <v>2.2109434999259998E-3</v>
          </cell>
          <cell r="Q610">
            <v>1.13143499926E-4</v>
          </cell>
          <cell r="R610">
            <v>0</v>
          </cell>
          <cell r="S610">
            <v>0.22079848002936067</v>
          </cell>
          <cell r="T610">
            <v>1.1299209052469691E-2</v>
          </cell>
          <cell r="U610">
            <v>0</v>
          </cell>
          <cell r="V610">
            <v>0</v>
          </cell>
          <cell r="W610">
            <v>0</v>
          </cell>
          <cell r="X610" t="str">
            <v>Not Modelled</v>
          </cell>
          <cell r="Y610" t="str">
            <v>N/A</v>
          </cell>
          <cell r="AA610">
            <v>0</v>
          </cell>
          <cell r="AB610">
            <v>0</v>
          </cell>
          <cell r="AC610">
            <v>0</v>
          </cell>
          <cell r="AD610">
            <v>0</v>
          </cell>
          <cell r="AE610">
            <v>0</v>
          </cell>
          <cell r="AF610">
            <v>0</v>
          </cell>
          <cell r="AG610">
            <v>0</v>
          </cell>
          <cell r="AH610">
            <v>0</v>
          </cell>
          <cell r="AI610">
            <v>1.0013439099999999</v>
          </cell>
          <cell r="AJ610">
            <v>0</v>
          </cell>
          <cell r="AK610">
            <v>0</v>
          </cell>
          <cell r="AM610">
            <v>0</v>
          </cell>
          <cell r="AN610">
            <v>0</v>
          </cell>
          <cell r="AO610">
            <v>0</v>
          </cell>
          <cell r="AP610">
            <v>0</v>
          </cell>
          <cell r="AQ610">
            <v>0</v>
          </cell>
          <cell r="AR610">
            <v>0</v>
          </cell>
          <cell r="AS610">
            <v>0</v>
          </cell>
          <cell r="AT610">
            <v>0</v>
          </cell>
          <cell r="AU610">
            <v>100.00039047676114</v>
          </cell>
          <cell r="AV610">
            <v>0</v>
          </cell>
          <cell r="AW610">
            <v>0</v>
          </cell>
        </row>
        <row r="611">
          <cell r="A611" t="str">
            <v>High_Cap_010</v>
          </cell>
          <cell r="B611" t="str">
            <v>Riverdale Road Sites</v>
          </cell>
          <cell r="C611" t="str">
            <v>Residential</v>
          </cell>
          <cell r="D611" t="str">
            <v>Land Supply 2018</v>
          </cell>
          <cell r="E611">
            <v>1.3279399999999999</v>
          </cell>
          <cell r="F611">
            <v>0</v>
          </cell>
          <cell r="G611">
            <v>0</v>
          </cell>
          <cell r="H611">
            <v>0</v>
          </cell>
          <cell r="I611">
            <v>1.3279399999999999</v>
          </cell>
          <cell r="J611">
            <v>0</v>
          </cell>
          <cell r="K611">
            <v>0</v>
          </cell>
          <cell r="L611">
            <v>0</v>
          </cell>
          <cell r="M611">
            <v>100</v>
          </cell>
          <cell r="O611">
            <v>3.9785048776199997E-2</v>
          </cell>
          <cell r="Q611">
            <v>3.9785048776199997E-2</v>
          </cell>
          <cell r="R611">
            <v>1.5228928009600001E-2</v>
          </cell>
          <cell r="S611">
            <v>2.9959974679729506</v>
          </cell>
          <cell r="T611">
            <v>2.9959974679729506</v>
          </cell>
          <cell r="U611">
            <v>1.1468084408632921</v>
          </cell>
          <cell r="V611">
            <v>0</v>
          </cell>
          <cell r="W611">
            <v>0</v>
          </cell>
          <cell r="X611" t="str">
            <v>Not Modelled</v>
          </cell>
          <cell r="Y611" t="str">
            <v>N/A</v>
          </cell>
          <cell r="AA611">
            <v>0</v>
          </cell>
          <cell r="AB611">
            <v>0</v>
          </cell>
          <cell r="AC611">
            <v>0</v>
          </cell>
          <cell r="AD611">
            <v>0</v>
          </cell>
          <cell r="AE611">
            <v>0</v>
          </cell>
          <cell r="AF611">
            <v>0</v>
          </cell>
          <cell r="AG611">
            <v>4.1228899788100003E-3</v>
          </cell>
          <cell r="AH611">
            <v>0</v>
          </cell>
          <cell r="AI611">
            <v>1.3279410700000001</v>
          </cell>
          <cell r="AJ611">
            <v>0</v>
          </cell>
          <cell r="AK611">
            <v>0</v>
          </cell>
          <cell r="AM611">
            <v>0</v>
          </cell>
          <cell r="AN611">
            <v>0</v>
          </cell>
          <cell r="AO611">
            <v>0</v>
          </cell>
          <cell r="AP611">
            <v>0</v>
          </cell>
          <cell r="AQ611">
            <v>0</v>
          </cell>
          <cell r="AR611">
            <v>0</v>
          </cell>
          <cell r="AS611">
            <v>0.3104726101186801</v>
          </cell>
          <cell r="AT611">
            <v>0</v>
          </cell>
          <cell r="AU611">
            <v>100.00008057592964</v>
          </cell>
          <cell r="AV611">
            <v>0</v>
          </cell>
          <cell r="AW611">
            <v>0</v>
          </cell>
        </row>
        <row r="612">
          <cell r="A612" t="str">
            <v>High_Cap_023</v>
          </cell>
          <cell r="B612" t="str">
            <v>Off Boothroyden Road</v>
          </cell>
          <cell r="C612" t="str">
            <v>Residential</v>
          </cell>
          <cell r="D612" t="str">
            <v>Land Supply 2018</v>
          </cell>
          <cell r="E612">
            <v>0.74785100000000004</v>
          </cell>
          <cell r="F612">
            <v>0</v>
          </cell>
          <cell r="G612">
            <v>0</v>
          </cell>
          <cell r="H612">
            <v>0</v>
          </cell>
          <cell r="I612">
            <v>0.74785100000000004</v>
          </cell>
          <cell r="J612">
            <v>0</v>
          </cell>
          <cell r="K612">
            <v>0</v>
          </cell>
          <cell r="L612">
            <v>0</v>
          </cell>
          <cell r="M612">
            <v>100</v>
          </cell>
          <cell r="O612">
            <v>0.13956449013290001</v>
          </cell>
          <cell r="Q612">
            <v>9.3830790132899994E-2</v>
          </cell>
          <cell r="R612">
            <v>7.3102827308899998E-2</v>
          </cell>
          <cell r="S612">
            <v>18.662071740614106</v>
          </cell>
          <cell r="T612">
            <v>12.546722560095525</v>
          </cell>
          <cell r="U612">
            <v>9.7750524247343371</v>
          </cell>
          <cell r="V612">
            <v>0</v>
          </cell>
          <cell r="W612">
            <v>0</v>
          </cell>
          <cell r="X612" t="str">
            <v>Not Modelled</v>
          </cell>
          <cell r="Y612" t="str">
            <v>N/A</v>
          </cell>
          <cell r="AA612">
            <v>0</v>
          </cell>
          <cell r="AB612">
            <v>0</v>
          </cell>
          <cell r="AC612">
            <v>0</v>
          </cell>
          <cell r="AD612">
            <v>0</v>
          </cell>
          <cell r="AE612">
            <v>0</v>
          </cell>
          <cell r="AF612">
            <v>0</v>
          </cell>
          <cell r="AG612">
            <v>0</v>
          </cell>
          <cell r="AH612">
            <v>0</v>
          </cell>
          <cell r="AI612">
            <v>0.74785110000499999</v>
          </cell>
          <cell r="AJ612">
            <v>0</v>
          </cell>
          <cell r="AK612">
            <v>0</v>
          </cell>
          <cell r="AM612">
            <v>0</v>
          </cell>
          <cell r="AN612">
            <v>0</v>
          </cell>
          <cell r="AO612">
            <v>0</v>
          </cell>
          <cell r="AP612">
            <v>0</v>
          </cell>
          <cell r="AQ612">
            <v>0</v>
          </cell>
          <cell r="AR612">
            <v>0</v>
          </cell>
          <cell r="AS612">
            <v>0</v>
          </cell>
          <cell r="AT612">
            <v>0</v>
          </cell>
          <cell r="AU612">
            <v>100.00001337231615</v>
          </cell>
          <cell r="AV612">
            <v>0</v>
          </cell>
          <cell r="AW612">
            <v>0</v>
          </cell>
        </row>
        <row r="613">
          <cell r="A613" t="str">
            <v>High_Cap_041</v>
          </cell>
          <cell r="B613" t="str">
            <v>Symond Road</v>
          </cell>
          <cell r="C613" t="str">
            <v>Residential</v>
          </cell>
          <cell r="D613" t="str">
            <v>Land Supply 2018</v>
          </cell>
          <cell r="E613">
            <v>0.65668300000000002</v>
          </cell>
          <cell r="F613">
            <v>0</v>
          </cell>
          <cell r="G613">
            <v>0</v>
          </cell>
          <cell r="H613">
            <v>0</v>
          </cell>
          <cell r="I613">
            <v>0.65668300000000002</v>
          </cell>
          <cell r="J613">
            <v>0</v>
          </cell>
          <cell r="K613">
            <v>0</v>
          </cell>
          <cell r="L613">
            <v>0</v>
          </cell>
          <cell r="M613">
            <v>100</v>
          </cell>
          <cell r="O613">
            <v>0.132949902146</v>
          </cell>
          <cell r="Q613">
            <v>5.1168802146000003E-2</v>
          </cell>
          <cell r="R613">
            <v>3.56E-2</v>
          </cell>
          <cell r="S613">
            <v>20.245674419164192</v>
          </cell>
          <cell r="T613">
            <v>7.7920095610819837</v>
          </cell>
          <cell r="U613">
            <v>5.4211849552980658</v>
          </cell>
          <cell r="V613">
            <v>0</v>
          </cell>
          <cell r="W613">
            <v>0</v>
          </cell>
          <cell r="X613" t="str">
            <v>Not Modelled</v>
          </cell>
          <cell r="Y613" t="str">
            <v>N/A</v>
          </cell>
          <cell r="AA613">
            <v>0</v>
          </cell>
          <cell r="AB613">
            <v>0</v>
          </cell>
          <cell r="AC613">
            <v>0</v>
          </cell>
          <cell r="AD613">
            <v>0</v>
          </cell>
          <cell r="AE613">
            <v>0</v>
          </cell>
          <cell r="AF613">
            <v>0</v>
          </cell>
          <cell r="AG613">
            <v>0</v>
          </cell>
          <cell r="AH613">
            <v>0</v>
          </cell>
          <cell r="AI613">
            <v>0.65668276999499997</v>
          </cell>
          <cell r="AJ613">
            <v>0</v>
          </cell>
          <cell r="AK613">
            <v>0</v>
          </cell>
          <cell r="AM613">
            <v>0</v>
          </cell>
          <cell r="AN613">
            <v>0</v>
          </cell>
          <cell r="AO613">
            <v>0</v>
          </cell>
          <cell r="AP613">
            <v>0</v>
          </cell>
          <cell r="AQ613">
            <v>0</v>
          </cell>
          <cell r="AR613">
            <v>0</v>
          </cell>
          <cell r="AS613">
            <v>0</v>
          </cell>
          <cell r="AT613">
            <v>0</v>
          </cell>
          <cell r="AU613">
            <v>99.999964974729053</v>
          </cell>
          <cell r="AV613">
            <v>0</v>
          </cell>
          <cell r="AW613">
            <v>0</v>
          </cell>
        </row>
        <row r="614">
          <cell r="A614" t="str">
            <v>High_Cap_075</v>
          </cell>
          <cell r="B614" t="str">
            <v>Chain Road</v>
          </cell>
          <cell r="C614" t="str">
            <v>Residential</v>
          </cell>
          <cell r="D614" t="str">
            <v>Land Supply 2018</v>
          </cell>
          <cell r="E614">
            <v>0.362371</v>
          </cell>
          <cell r="F614">
            <v>0</v>
          </cell>
          <cell r="G614">
            <v>0</v>
          </cell>
          <cell r="H614">
            <v>0</v>
          </cell>
          <cell r="I614">
            <v>0.362371</v>
          </cell>
          <cell r="J614">
            <v>0</v>
          </cell>
          <cell r="K614">
            <v>0</v>
          </cell>
          <cell r="L614">
            <v>0</v>
          </cell>
          <cell r="M614">
            <v>100</v>
          </cell>
          <cell r="O614">
            <v>0</v>
          </cell>
          <cell r="Q614">
            <v>0</v>
          </cell>
          <cell r="R614">
            <v>0</v>
          </cell>
          <cell r="S614">
            <v>0</v>
          </cell>
          <cell r="T614">
            <v>0</v>
          </cell>
          <cell r="U614">
            <v>0</v>
          </cell>
          <cell r="V614">
            <v>0</v>
          </cell>
          <cell r="W614">
            <v>0</v>
          </cell>
          <cell r="X614" t="str">
            <v>Not Modelled</v>
          </cell>
          <cell r="Y614" t="str">
            <v>N/A</v>
          </cell>
          <cell r="AA614">
            <v>0</v>
          </cell>
          <cell r="AB614">
            <v>0</v>
          </cell>
          <cell r="AC614">
            <v>0</v>
          </cell>
          <cell r="AD614">
            <v>0</v>
          </cell>
          <cell r="AE614">
            <v>0</v>
          </cell>
          <cell r="AF614">
            <v>0</v>
          </cell>
          <cell r="AG614">
            <v>0</v>
          </cell>
          <cell r="AH614">
            <v>0</v>
          </cell>
          <cell r="AI614">
            <v>0.36237085000300001</v>
          </cell>
          <cell r="AJ614">
            <v>0</v>
          </cell>
          <cell r="AK614">
            <v>0</v>
          </cell>
          <cell r="AM614">
            <v>0</v>
          </cell>
          <cell r="AN614">
            <v>0</v>
          </cell>
          <cell r="AO614">
            <v>0</v>
          </cell>
          <cell r="AP614">
            <v>0</v>
          </cell>
          <cell r="AQ614">
            <v>0</v>
          </cell>
          <cell r="AR614">
            <v>0</v>
          </cell>
          <cell r="AS614">
            <v>0</v>
          </cell>
          <cell r="AT614">
            <v>0</v>
          </cell>
          <cell r="AU614">
            <v>99.999958606786961</v>
          </cell>
          <cell r="AV614">
            <v>0</v>
          </cell>
          <cell r="AW614">
            <v>0</v>
          </cell>
        </row>
        <row r="615">
          <cell r="A615" t="str">
            <v>High_Cap_400</v>
          </cell>
          <cell r="B615" t="str">
            <v>Nutbank Common</v>
          </cell>
          <cell r="C615" t="str">
            <v>Residential</v>
          </cell>
          <cell r="D615" t="str">
            <v>Land Supply 2018</v>
          </cell>
          <cell r="E615">
            <v>6.7811500000000002</v>
          </cell>
          <cell r="F615">
            <v>0</v>
          </cell>
          <cell r="G615">
            <v>0</v>
          </cell>
          <cell r="H615">
            <v>0</v>
          </cell>
          <cell r="I615">
            <v>6.7811500000000002</v>
          </cell>
          <cell r="J615">
            <v>0</v>
          </cell>
          <cell r="K615">
            <v>0</v>
          </cell>
          <cell r="L615">
            <v>0</v>
          </cell>
          <cell r="M615">
            <v>100</v>
          </cell>
          <cell r="O615">
            <v>0.19742731976979999</v>
          </cell>
          <cell r="Q615">
            <v>5.6051319769800004E-2</v>
          </cell>
          <cell r="R615">
            <v>2.61252649214E-2</v>
          </cell>
          <cell r="S615">
            <v>2.9114135474042011</v>
          </cell>
          <cell r="T615">
            <v>0.82657542997574152</v>
          </cell>
          <cell r="U615">
            <v>0.38526304419456875</v>
          </cell>
          <cell r="V615">
            <v>0</v>
          </cell>
          <cell r="W615">
            <v>0</v>
          </cell>
          <cell r="X615" t="str">
            <v>Not Modelled</v>
          </cell>
          <cell r="Y615" t="str">
            <v>N/A</v>
          </cell>
          <cell r="AA615">
            <v>0</v>
          </cell>
          <cell r="AB615">
            <v>0</v>
          </cell>
          <cell r="AC615">
            <v>0</v>
          </cell>
          <cell r="AD615">
            <v>0</v>
          </cell>
          <cell r="AE615">
            <v>1.0529006598499999</v>
          </cell>
          <cell r="AF615">
            <v>1.0529006598499999</v>
          </cell>
          <cell r="AG615">
            <v>1.9386720863200001E-2</v>
          </cell>
          <cell r="AH615">
            <v>0</v>
          </cell>
          <cell r="AI615">
            <v>6.7811523599700001</v>
          </cell>
          <cell r="AJ615">
            <v>0</v>
          </cell>
          <cell r="AK615">
            <v>0</v>
          </cell>
          <cell r="AM615">
            <v>0</v>
          </cell>
          <cell r="AN615">
            <v>0</v>
          </cell>
          <cell r="AO615">
            <v>0</v>
          </cell>
          <cell r="AP615">
            <v>0</v>
          </cell>
          <cell r="AQ615">
            <v>15.526874642944041</v>
          </cell>
          <cell r="AR615">
            <v>15.526874642944041</v>
          </cell>
          <cell r="AS615">
            <v>0.28589134384580789</v>
          </cell>
          <cell r="AT615">
            <v>0</v>
          </cell>
          <cell r="AU615">
            <v>100.00003480191413</v>
          </cell>
          <cell r="AV615">
            <v>0</v>
          </cell>
          <cell r="AW615">
            <v>0</v>
          </cell>
        </row>
        <row r="616">
          <cell r="A616" t="str">
            <v>High_Cap_401</v>
          </cell>
          <cell r="B616" t="str">
            <v>Chain Rd / Blackley Education Village (surplus land)</v>
          </cell>
          <cell r="C616" t="str">
            <v>Residential</v>
          </cell>
          <cell r="D616" t="str">
            <v>Land Supply 2018</v>
          </cell>
          <cell r="E616">
            <v>0.76405100000000004</v>
          </cell>
          <cell r="F616">
            <v>0</v>
          </cell>
          <cell r="G616">
            <v>0</v>
          </cell>
          <cell r="H616">
            <v>0</v>
          </cell>
          <cell r="I616">
            <v>0.76405100000000004</v>
          </cell>
          <cell r="J616">
            <v>0</v>
          </cell>
          <cell r="K616">
            <v>0</v>
          </cell>
          <cell r="L616">
            <v>0</v>
          </cell>
          <cell r="M616">
            <v>100</v>
          </cell>
          <cell r="O616">
            <v>1.0228077920110001E-2</v>
          </cell>
          <cell r="Q616">
            <v>5.1217279201099999E-3</v>
          </cell>
          <cell r="R616">
            <v>0</v>
          </cell>
          <cell r="S616">
            <v>1.3386642933665422</v>
          </cell>
          <cell r="T616">
            <v>0.67033848789020622</v>
          </cell>
          <cell r="U616">
            <v>0</v>
          </cell>
          <cell r="V616">
            <v>0</v>
          </cell>
          <cell r="W616">
            <v>0</v>
          </cell>
          <cell r="X616" t="str">
            <v>Not Modelled</v>
          </cell>
          <cell r="Y616" t="str">
            <v>N/A</v>
          </cell>
          <cell r="AA616">
            <v>0</v>
          </cell>
          <cell r="AB616">
            <v>0</v>
          </cell>
          <cell r="AC616">
            <v>0</v>
          </cell>
          <cell r="AD616">
            <v>0</v>
          </cell>
          <cell r="AE616">
            <v>0</v>
          </cell>
          <cell r="AF616">
            <v>0</v>
          </cell>
          <cell r="AG616">
            <v>0</v>
          </cell>
          <cell r="AH616">
            <v>0</v>
          </cell>
          <cell r="AI616">
            <v>0.76405058500199996</v>
          </cell>
          <cell r="AJ616">
            <v>0</v>
          </cell>
          <cell r="AK616">
            <v>0</v>
          </cell>
          <cell r="AM616">
            <v>0</v>
          </cell>
          <cell r="AN616">
            <v>0</v>
          </cell>
          <cell r="AO616">
            <v>0</v>
          </cell>
          <cell r="AP616">
            <v>0</v>
          </cell>
          <cell r="AQ616">
            <v>0</v>
          </cell>
          <cell r="AR616">
            <v>0</v>
          </cell>
          <cell r="AS616">
            <v>0</v>
          </cell>
          <cell r="AT616">
            <v>0</v>
          </cell>
          <cell r="AU616">
            <v>99.999945684515808</v>
          </cell>
          <cell r="AV616">
            <v>0</v>
          </cell>
          <cell r="AW616">
            <v>0</v>
          </cell>
        </row>
        <row r="617">
          <cell r="A617" t="str">
            <v>High_Cap_503</v>
          </cell>
          <cell r="B617" t="str">
            <v>Victoria Av Library and Community Centre</v>
          </cell>
          <cell r="C617" t="str">
            <v>Residential</v>
          </cell>
          <cell r="D617" t="str">
            <v>Land Supply 2018</v>
          </cell>
          <cell r="E617">
            <v>0.75119899999999995</v>
          </cell>
          <cell r="F617">
            <v>0</v>
          </cell>
          <cell r="G617">
            <v>0</v>
          </cell>
          <cell r="H617">
            <v>0</v>
          </cell>
          <cell r="I617">
            <v>0.75119899999999995</v>
          </cell>
          <cell r="J617">
            <v>0</v>
          </cell>
          <cell r="K617">
            <v>0</v>
          </cell>
          <cell r="L617">
            <v>0</v>
          </cell>
          <cell r="M617">
            <v>100</v>
          </cell>
          <cell r="O617">
            <v>0</v>
          </cell>
          <cell r="Q617">
            <v>0</v>
          </cell>
          <cell r="R617">
            <v>0</v>
          </cell>
          <cell r="S617">
            <v>0</v>
          </cell>
          <cell r="T617">
            <v>0</v>
          </cell>
          <cell r="U617">
            <v>0</v>
          </cell>
          <cell r="V617">
            <v>0</v>
          </cell>
          <cell r="W617">
            <v>0</v>
          </cell>
          <cell r="X617" t="str">
            <v>Not Modelled</v>
          </cell>
          <cell r="Y617" t="str">
            <v>N/A</v>
          </cell>
          <cell r="AA617">
            <v>0</v>
          </cell>
          <cell r="AB617">
            <v>0</v>
          </cell>
          <cell r="AC617">
            <v>0</v>
          </cell>
          <cell r="AD617">
            <v>0</v>
          </cell>
          <cell r="AE617">
            <v>0</v>
          </cell>
          <cell r="AF617">
            <v>0</v>
          </cell>
          <cell r="AG617">
            <v>0</v>
          </cell>
          <cell r="AH617">
            <v>0</v>
          </cell>
          <cell r="AI617">
            <v>0.75119931000499995</v>
          </cell>
          <cell r="AJ617">
            <v>0</v>
          </cell>
          <cell r="AK617">
            <v>0</v>
          </cell>
          <cell r="AM617">
            <v>0</v>
          </cell>
          <cell r="AN617">
            <v>0</v>
          </cell>
          <cell r="AO617">
            <v>0</v>
          </cell>
          <cell r="AP617">
            <v>0</v>
          </cell>
          <cell r="AQ617">
            <v>0</v>
          </cell>
          <cell r="AR617">
            <v>0</v>
          </cell>
          <cell r="AS617">
            <v>0</v>
          </cell>
          <cell r="AT617">
            <v>0</v>
          </cell>
          <cell r="AU617">
            <v>100.00004126802618</v>
          </cell>
          <cell r="AV617">
            <v>0</v>
          </cell>
          <cell r="AW617">
            <v>0</v>
          </cell>
        </row>
        <row r="618">
          <cell r="A618" t="str">
            <v>High_Cap_700</v>
          </cell>
          <cell r="B618" t="str">
            <v>Blackley New Road, River Irk site</v>
          </cell>
          <cell r="C618" t="str">
            <v>Residential</v>
          </cell>
          <cell r="D618" t="str">
            <v>Land Supply 2018</v>
          </cell>
          <cell r="E618">
            <v>8.0335999999999999</v>
          </cell>
          <cell r="F618">
            <v>2.4431264515999999E-3</v>
          </cell>
          <cell r="G618">
            <v>1.98032374312</v>
          </cell>
          <cell r="H618">
            <v>0.51986454189300002</v>
          </cell>
          <cell r="I618">
            <v>5.5309685885353996</v>
          </cell>
          <cell r="J618">
            <v>3.0411352962557259E-2</v>
          </cell>
          <cell r="K618">
            <v>24.650514627564231</v>
          </cell>
          <cell r="L618">
            <v>6.4711280359116721</v>
          </cell>
          <cell r="M618">
            <v>68.847945983561544</v>
          </cell>
          <cell r="O618">
            <v>0.25338764770650002</v>
          </cell>
          <cell r="Q618">
            <v>0.21378764770649999</v>
          </cell>
          <cell r="R618">
            <v>6.0842972367499998E-2</v>
          </cell>
          <cell r="S618">
            <v>3.154098383122137</v>
          </cell>
          <cell r="T618">
            <v>2.661168687842312</v>
          </cell>
          <cell r="U618">
            <v>0.75735625830885278</v>
          </cell>
          <cell r="V618">
            <v>5.9442589669699997</v>
          </cell>
          <cell r="W618">
            <v>73.992468718507268</v>
          </cell>
          <cell r="X618" t="str">
            <v>Not Modelled</v>
          </cell>
          <cell r="Y618" t="str">
            <v>N/A</v>
          </cell>
          <cell r="AA618">
            <v>0.81185577098499995</v>
          </cell>
          <cell r="AB618">
            <v>0</v>
          </cell>
          <cell r="AC618">
            <v>0</v>
          </cell>
          <cell r="AD618">
            <v>1.1808841584600001</v>
          </cell>
          <cell r="AE618">
            <v>0.80485473518799999</v>
          </cell>
          <cell r="AF618">
            <v>0.80485473518799999</v>
          </cell>
          <cell r="AG618">
            <v>5.3123572723099997E-2</v>
          </cell>
          <cell r="AH618">
            <v>0</v>
          </cell>
          <cell r="AI618">
            <v>8.0335956499699996</v>
          </cell>
          <cell r="AJ618">
            <v>0</v>
          </cell>
          <cell r="AK618">
            <v>0</v>
          </cell>
          <cell r="AM618">
            <v>10.105752974818264</v>
          </cell>
          <cell r="AN618">
            <v>0</v>
          </cell>
          <cell r="AO618">
            <v>0</v>
          </cell>
          <cell r="AP618">
            <v>14.699314858344954</v>
          </cell>
          <cell r="AQ618">
            <v>10.018606044463255</v>
          </cell>
          <cell r="AR618">
            <v>10.018606044463255</v>
          </cell>
          <cell r="AS618">
            <v>0.66126733622659828</v>
          </cell>
          <cell r="AT618">
            <v>0</v>
          </cell>
          <cell r="AU618">
            <v>99.999945852046395</v>
          </cell>
          <cell r="AV618">
            <v>0</v>
          </cell>
          <cell r="AW618">
            <v>0</v>
          </cell>
        </row>
        <row r="619">
          <cell r="A619" t="str">
            <v>High_Cap_701</v>
          </cell>
          <cell r="B619" t="str">
            <v>Former Pike Fold Golf Course</v>
          </cell>
          <cell r="C619" t="str">
            <v>Residential</v>
          </cell>
          <cell r="D619" t="str">
            <v>Land Supply 2018</v>
          </cell>
          <cell r="E619">
            <v>3.6237300000000001</v>
          </cell>
          <cell r="F619">
            <v>0</v>
          </cell>
          <cell r="G619">
            <v>0</v>
          </cell>
          <cell r="H619">
            <v>0</v>
          </cell>
          <cell r="I619">
            <v>3.6237300000000001</v>
          </cell>
          <cell r="J619">
            <v>0</v>
          </cell>
          <cell r="K619">
            <v>0</v>
          </cell>
          <cell r="L619">
            <v>0</v>
          </cell>
          <cell r="M619">
            <v>100</v>
          </cell>
          <cell r="O619">
            <v>0.28970699999999999</v>
          </cell>
          <cell r="Q619">
            <v>0.16239999999999999</v>
          </cell>
          <cell r="R619">
            <v>0.13</v>
          </cell>
          <cell r="S619">
            <v>7.9947181495310078</v>
          </cell>
          <cell r="T619">
            <v>4.4815700949022137</v>
          </cell>
          <cell r="U619">
            <v>3.5874637459192602</v>
          </cell>
          <cell r="V619">
            <v>0</v>
          </cell>
          <cell r="W619">
            <v>0</v>
          </cell>
          <cell r="X619" t="str">
            <v>Not Modelled</v>
          </cell>
          <cell r="Y619" t="str">
            <v>N/A</v>
          </cell>
          <cell r="AA619">
            <v>0</v>
          </cell>
          <cell r="AB619">
            <v>0</v>
          </cell>
          <cell r="AC619">
            <v>0</v>
          </cell>
          <cell r="AD619">
            <v>0</v>
          </cell>
          <cell r="AE619">
            <v>0</v>
          </cell>
          <cell r="AF619">
            <v>0</v>
          </cell>
          <cell r="AG619">
            <v>0.15720000000000001</v>
          </cell>
          <cell r="AH619">
            <v>0</v>
          </cell>
          <cell r="AI619">
            <v>3.6237274049999999</v>
          </cell>
          <cell r="AJ619">
            <v>0</v>
          </cell>
          <cell r="AK619">
            <v>0</v>
          </cell>
          <cell r="AM619">
            <v>0</v>
          </cell>
          <cell r="AN619">
            <v>0</v>
          </cell>
          <cell r="AO619">
            <v>0</v>
          </cell>
          <cell r="AP619">
            <v>0</v>
          </cell>
          <cell r="AQ619">
            <v>0</v>
          </cell>
          <cell r="AR619">
            <v>0</v>
          </cell>
          <cell r="AS619">
            <v>4.3380715450654437</v>
          </cell>
          <cell r="AT619">
            <v>0</v>
          </cell>
          <cell r="AU619">
            <v>99.999928388704447</v>
          </cell>
          <cell r="AV619">
            <v>0</v>
          </cell>
          <cell r="AW619">
            <v>0</v>
          </cell>
        </row>
        <row r="620">
          <cell r="A620" t="str">
            <v>HS2 Mayfield</v>
          </cell>
          <cell r="B620" t="str">
            <v>Piccadilly Station, Maunian Way</v>
          </cell>
          <cell r="C620" t="str">
            <v>Offices</v>
          </cell>
          <cell r="D620" t="str">
            <v>Land Supply 2018</v>
          </cell>
          <cell r="E620">
            <v>10.627800000000001</v>
          </cell>
          <cell r="F620">
            <v>0.38914145125900002</v>
          </cell>
          <cell r="G620">
            <v>1.1216848986300001</v>
          </cell>
          <cell r="H620">
            <v>1.4371336481899999</v>
          </cell>
          <cell r="I620">
            <v>7.6798400019209998</v>
          </cell>
          <cell r="J620">
            <v>3.6615428523212707</v>
          </cell>
          <cell r="K620">
            <v>10.554252983966579</v>
          </cell>
          <cell r="L620">
            <v>13.522400197500891</v>
          </cell>
          <cell r="M620">
            <v>72.261803966211247</v>
          </cell>
          <cell r="O620">
            <v>0.7667099303810001</v>
          </cell>
          <cell r="Q620">
            <v>0.44117293038100003</v>
          </cell>
          <cell r="R620">
            <v>0.216230314783</v>
          </cell>
          <cell r="S620">
            <v>7.2141923105534547</v>
          </cell>
          <cell r="T620">
            <v>4.1511218726453265</v>
          </cell>
          <cell r="U620">
            <v>2.0345726752761624</v>
          </cell>
          <cell r="V620">
            <v>0.24312389781400001</v>
          </cell>
          <cell r="W620">
            <v>2.2876220649052486</v>
          </cell>
          <cell r="X620" t="str">
            <v>Not Modelled</v>
          </cell>
          <cell r="Y620" t="str">
            <v>N/A</v>
          </cell>
          <cell r="AA620">
            <v>0.852155175268</v>
          </cell>
          <cell r="AB620">
            <v>0</v>
          </cell>
          <cell r="AC620">
            <v>0</v>
          </cell>
          <cell r="AD620">
            <v>0</v>
          </cell>
          <cell r="AE620">
            <v>0</v>
          </cell>
          <cell r="AF620">
            <v>0</v>
          </cell>
          <cell r="AG620">
            <v>0</v>
          </cell>
          <cell r="AH620">
            <v>0</v>
          </cell>
          <cell r="AI620">
            <v>10.62775924</v>
          </cell>
          <cell r="AJ620">
            <v>0</v>
          </cell>
          <cell r="AK620">
            <v>0</v>
          </cell>
          <cell r="AM620">
            <v>8.0181709786409225</v>
          </cell>
          <cell r="AN620">
            <v>0</v>
          </cell>
          <cell r="AO620">
            <v>0</v>
          </cell>
          <cell r="AP620">
            <v>0</v>
          </cell>
          <cell r="AQ620">
            <v>0</v>
          </cell>
          <cell r="AR620">
            <v>0</v>
          </cell>
          <cell r="AS620">
            <v>0</v>
          </cell>
          <cell r="AT620">
            <v>0</v>
          </cell>
          <cell r="AU620">
            <v>99.99961647754003</v>
          </cell>
          <cell r="AV620">
            <v>0</v>
          </cell>
          <cell r="AW620">
            <v>0</v>
          </cell>
        </row>
        <row r="621">
          <cell r="A621" t="str">
            <v>HS2 Piccadilly Basin</v>
          </cell>
          <cell r="B621" t="str">
            <v>Great Ancoats St., Port St, Brewer St, Dale St, Ducie St</v>
          </cell>
          <cell r="C621" t="str">
            <v>Offices</v>
          </cell>
          <cell r="D621" t="str">
            <v>Land Supply 2018</v>
          </cell>
          <cell r="E621">
            <v>6.57498</v>
          </cell>
          <cell r="F621">
            <v>0.43980674589199997</v>
          </cell>
          <cell r="G621">
            <v>0</v>
          </cell>
          <cell r="H621">
            <v>0</v>
          </cell>
          <cell r="I621">
            <v>6.1351732541080004</v>
          </cell>
          <cell r="J621">
            <v>6.6890963302093693</v>
          </cell>
          <cell r="K621">
            <v>0</v>
          </cell>
          <cell r="L621">
            <v>0</v>
          </cell>
          <cell r="M621">
            <v>93.310903669790633</v>
          </cell>
          <cell r="O621">
            <v>0.73711109132350006</v>
          </cell>
          <cell r="Q621">
            <v>0.1805210913235</v>
          </cell>
          <cell r="R621">
            <v>1.20148077835E-2</v>
          </cell>
          <cell r="S621">
            <v>11.210849178605867</v>
          </cell>
          <cell r="T621">
            <v>2.7455762804373549</v>
          </cell>
          <cell r="U621">
            <v>0.18273527498942962</v>
          </cell>
          <cell r="V621">
            <v>0</v>
          </cell>
          <cell r="W621">
            <v>0</v>
          </cell>
          <cell r="X621" t="str">
            <v>Not Modelled</v>
          </cell>
          <cell r="Y621" t="str">
            <v>N/A</v>
          </cell>
          <cell r="AA621">
            <v>0</v>
          </cell>
          <cell r="AB621">
            <v>0</v>
          </cell>
          <cell r="AC621">
            <v>0</v>
          </cell>
          <cell r="AD621">
            <v>0</v>
          </cell>
          <cell r="AE621">
            <v>0</v>
          </cell>
          <cell r="AF621">
            <v>0</v>
          </cell>
          <cell r="AG621">
            <v>0</v>
          </cell>
          <cell r="AH621">
            <v>0</v>
          </cell>
          <cell r="AI621">
            <v>6.5749834549999999</v>
          </cell>
          <cell r="AJ621">
            <v>0</v>
          </cell>
          <cell r="AK621">
            <v>0</v>
          </cell>
          <cell r="AM621">
            <v>0</v>
          </cell>
          <cell r="AN621">
            <v>0</v>
          </cell>
          <cell r="AO621">
            <v>0</v>
          </cell>
          <cell r="AP621">
            <v>0</v>
          </cell>
          <cell r="AQ621">
            <v>0</v>
          </cell>
          <cell r="AR621">
            <v>0</v>
          </cell>
          <cell r="AS621">
            <v>0</v>
          </cell>
          <cell r="AT621">
            <v>0</v>
          </cell>
          <cell r="AU621">
            <v>100.00005254768836</v>
          </cell>
          <cell r="AV621">
            <v>0</v>
          </cell>
          <cell r="AW621">
            <v>0</v>
          </cell>
        </row>
        <row r="622">
          <cell r="A622" t="str">
            <v>HS2 Piccadilly Centr</v>
          </cell>
          <cell r="B622" t="str">
            <v>Manchester Piccadilly Train Station</v>
          </cell>
          <cell r="C622" t="str">
            <v>Offices</v>
          </cell>
          <cell r="D622" t="str">
            <v>Land Supply 2018</v>
          </cell>
          <cell r="E622">
            <v>31.6128</v>
          </cell>
          <cell r="F622">
            <v>0.31622388500199999</v>
          </cell>
          <cell r="G622">
            <v>0.28162089255599998</v>
          </cell>
          <cell r="H622">
            <v>2.7320484870000001</v>
          </cell>
          <cell r="I622">
            <v>28.282906735442001</v>
          </cell>
          <cell r="J622">
            <v>1.0003033106906063</v>
          </cell>
          <cell r="K622">
            <v>0.89084450778165802</v>
          </cell>
          <cell r="L622">
            <v>8.6422224130731866</v>
          </cell>
          <cell r="M622">
            <v>89.466629768454553</v>
          </cell>
          <cell r="O622">
            <v>1.5537659201</v>
          </cell>
          <cell r="Q622">
            <v>1.1479789200999999</v>
          </cell>
          <cell r="R622">
            <v>0.39511635909100001</v>
          </cell>
          <cell r="S622">
            <v>4.9149898778342953</v>
          </cell>
          <cell r="T622">
            <v>3.6313737476591759</v>
          </cell>
          <cell r="U622">
            <v>1.2498619517758631</v>
          </cell>
          <cell r="V622">
            <v>0</v>
          </cell>
          <cell r="W622">
            <v>0</v>
          </cell>
          <cell r="X622" t="str">
            <v>Not Modelled</v>
          </cell>
          <cell r="Y622" t="str">
            <v>N/A</v>
          </cell>
          <cell r="AA622">
            <v>0.21367374230899999</v>
          </cell>
          <cell r="AB622">
            <v>0</v>
          </cell>
          <cell r="AC622">
            <v>0</v>
          </cell>
          <cell r="AD622">
            <v>0</v>
          </cell>
          <cell r="AE622">
            <v>0</v>
          </cell>
          <cell r="AF622">
            <v>0</v>
          </cell>
          <cell r="AG622">
            <v>0</v>
          </cell>
          <cell r="AH622">
            <v>0</v>
          </cell>
          <cell r="AI622">
            <v>31.612808935</v>
          </cell>
          <cell r="AJ622">
            <v>0</v>
          </cell>
          <cell r="AK622">
            <v>0</v>
          </cell>
          <cell r="AM622">
            <v>0.67590894292501769</v>
          </cell>
          <cell r="AN622">
            <v>0</v>
          </cell>
          <cell r="AO622">
            <v>0</v>
          </cell>
          <cell r="AP622">
            <v>0</v>
          </cell>
          <cell r="AQ622">
            <v>0</v>
          </cell>
          <cell r="AR622">
            <v>0</v>
          </cell>
          <cell r="AS622">
            <v>0</v>
          </cell>
          <cell r="AT622">
            <v>0</v>
          </cell>
          <cell r="AU622">
            <v>100.0000282638678</v>
          </cell>
          <cell r="AV622">
            <v>0</v>
          </cell>
          <cell r="AW622">
            <v>0</v>
          </cell>
        </row>
        <row r="623">
          <cell r="A623" t="str">
            <v>Hulm_Cap_001</v>
          </cell>
          <cell r="B623" t="str">
            <v>Hulme High Street/Moss Lane East</v>
          </cell>
          <cell r="C623" t="str">
            <v>Residential</v>
          </cell>
          <cell r="D623" t="str">
            <v>Land Supply 2018</v>
          </cell>
          <cell r="E623">
            <v>0.19174099999999999</v>
          </cell>
          <cell r="F623">
            <v>0</v>
          </cell>
          <cell r="G623">
            <v>0</v>
          </cell>
          <cell r="H623">
            <v>0.13286403392599999</v>
          </cell>
          <cell r="I623">
            <v>5.8876966074000003E-2</v>
          </cell>
          <cell r="J623">
            <v>0</v>
          </cell>
          <cell r="K623">
            <v>0</v>
          </cell>
          <cell r="L623">
            <v>69.293491702870014</v>
          </cell>
          <cell r="M623">
            <v>30.706508297129986</v>
          </cell>
          <cell r="O623">
            <v>0</v>
          </cell>
          <cell r="Q623">
            <v>0</v>
          </cell>
          <cell r="R623">
            <v>0</v>
          </cell>
          <cell r="S623">
            <v>0</v>
          </cell>
          <cell r="T623">
            <v>0</v>
          </cell>
          <cell r="U623">
            <v>0</v>
          </cell>
          <cell r="V623">
            <v>0.12839637380300001</v>
          </cell>
          <cell r="W623">
            <v>66.963442249179892</v>
          </cell>
          <cell r="X623">
            <v>1.0893465300799999E-2</v>
          </cell>
          <cell r="Y623">
            <v>5.6813437401494724</v>
          </cell>
          <cell r="AA623">
            <v>0</v>
          </cell>
          <cell r="AB623">
            <v>0</v>
          </cell>
          <cell r="AC623">
            <v>0</v>
          </cell>
          <cell r="AD623">
            <v>0</v>
          </cell>
          <cell r="AE623">
            <v>0</v>
          </cell>
          <cell r="AF623">
            <v>0</v>
          </cell>
          <cell r="AG623">
            <v>0</v>
          </cell>
          <cell r="AH623">
            <v>0</v>
          </cell>
          <cell r="AI623">
            <v>0</v>
          </cell>
          <cell r="AJ623">
            <v>0</v>
          </cell>
          <cell r="AK623">
            <v>0</v>
          </cell>
          <cell r="AM623">
            <v>0</v>
          </cell>
          <cell r="AN623">
            <v>0</v>
          </cell>
          <cell r="AO623">
            <v>0</v>
          </cell>
          <cell r="AP623">
            <v>0</v>
          </cell>
          <cell r="AQ623">
            <v>0</v>
          </cell>
          <cell r="AR623">
            <v>0</v>
          </cell>
          <cell r="AS623">
            <v>0</v>
          </cell>
          <cell r="AT623">
            <v>0</v>
          </cell>
          <cell r="AU623">
            <v>0</v>
          </cell>
          <cell r="AV623">
            <v>0</v>
          </cell>
          <cell r="AW623">
            <v>0</v>
          </cell>
        </row>
        <row r="624">
          <cell r="A624" t="str">
            <v>Hulm_Cap_002</v>
          </cell>
          <cell r="B624" t="str">
            <v>Gamecock, Boundary Lane</v>
          </cell>
          <cell r="C624" t="str">
            <v>Residential</v>
          </cell>
          <cell r="D624" t="str">
            <v>Land Supply 2018</v>
          </cell>
          <cell r="E624">
            <v>8.0581100000000003E-2</v>
          </cell>
          <cell r="F624">
            <v>0</v>
          </cell>
          <cell r="G624">
            <v>8.05810649977E-2</v>
          </cell>
          <cell r="H624">
            <v>0</v>
          </cell>
          <cell r="I624">
            <v>3.5002300002862086E-8</v>
          </cell>
          <cell r="J624">
            <v>0</v>
          </cell>
          <cell r="K624">
            <v>99.999956562643106</v>
          </cell>
          <cell r="L624">
            <v>0</v>
          </cell>
          <cell r="M624">
            <v>4.3437356902377956E-5</v>
          </cell>
          <cell r="O624">
            <v>0</v>
          </cell>
          <cell r="Q624">
            <v>0</v>
          </cell>
          <cell r="R624">
            <v>0</v>
          </cell>
          <cell r="S624">
            <v>0</v>
          </cell>
          <cell r="T624">
            <v>0</v>
          </cell>
          <cell r="U624">
            <v>0</v>
          </cell>
          <cell r="V624">
            <v>8.05810649977E-2</v>
          </cell>
          <cell r="W624">
            <v>99.999956562643106</v>
          </cell>
          <cell r="X624">
            <v>3.8904100126400002E-5</v>
          </cell>
          <cell r="Y624">
            <v>4.8279435409047528E-2</v>
          </cell>
          <cell r="AA624">
            <v>0</v>
          </cell>
          <cell r="AB624">
            <v>0</v>
          </cell>
          <cell r="AC624">
            <v>0</v>
          </cell>
          <cell r="AD624">
            <v>0</v>
          </cell>
          <cell r="AE624">
            <v>0</v>
          </cell>
          <cell r="AF624">
            <v>0</v>
          </cell>
          <cell r="AG624">
            <v>0</v>
          </cell>
          <cell r="AH624">
            <v>0</v>
          </cell>
          <cell r="AI624">
            <v>0</v>
          </cell>
          <cell r="AJ624">
            <v>0</v>
          </cell>
          <cell r="AK624">
            <v>0</v>
          </cell>
          <cell r="AM624">
            <v>0</v>
          </cell>
          <cell r="AN624">
            <v>0</v>
          </cell>
          <cell r="AO624">
            <v>0</v>
          </cell>
          <cell r="AP624">
            <v>0</v>
          </cell>
          <cell r="AQ624">
            <v>0</v>
          </cell>
          <cell r="AR624">
            <v>0</v>
          </cell>
          <cell r="AS624">
            <v>0</v>
          </cell>
          <cell r="AT624">
            <v>0</v>
          </cell>
          <cell r="AU624">
            <v>0</v>
          </cell>
          <cell r="AV624">
            <v>0</v>
          </cell>
          <cell r="AW624">
            <v>0</v>
          </cell>
        </row>
        <row r="625">
          <cell r="A625" t="str">
            <v>Hulm_Cap_060</v>
          </cell>
          <cell r="B625" t="str">
            <v>Birley Fields Site M Bonsall Street (STUDENT)</v>
          </cell>
          <cell r="C625" t="str">
            <v>Residential</v>
          </cell>
          <cell r="D625" t="str">
            <v>Land Supply 2018</v>
          </cell>
          <cell r="E625">
            <v>0.68211299999999997</v>
          </cell>
          <cell r="F625">
            <v>0</v>
          </cell>
          <cell r="G625">
            <v>7.6412026503400003E-3</v>
          </cell>
          <cell r="H625">
            <v>6.5472789961800004E-2</v>
          </cell>
          <cell r="I625">
            <v>0.60899900738785995</v>
          </cell>
          <cell r="J625">
            <v>0</v>
          </cell>
          <cell r="K625">
            <v>1.1202253366143147</v>
          </cell>
          <cell r="L625">
            <v>9.5985254586556774</v>
          </cell>
          <cell r="M625">
            <v>89.281249204730003</v>
          </cell>
          <cell r="O625">
            <v>2.4413840000300002E-2</v>
          </cell>
          <cell r="Q625">
            <v>2.2813840000300002E-2</v>
          </cell>
          <cell r="R625">
            <v>0</v>
          </cell>
          <cell r="S625">
            <v>3.5791489093889144</v>
          </cell>
          <cell r="T625">
            <v>3.3445836687323074</v>
          </cell>
          <cell r="U625">
            <v>0</v>
          </cell>
          <cell r="V625">
            <v>0.68211335499799997</v>
          </cell>
          <cell r="W625">
            <v>100.00005204386957</v>
          </cell>
          <cell r="X625">
            <v>0</v>
          </cell>
          <cell r="Y625">
            <v>0</v>
          </cell>
          <cell r="AA625">
            <v>0</v>
          </cell>
          <cell r="AB625">
            <v>0</v>
          </cell>
          <cell r="AC625">
            <v>0</v>
          </cell>
          <cell r="AD625">
            <v>0</v>
          </cell>
          <cell r="AE625">
            <v>0</v>
          </cell>
          <cell r="AF625">
            <v>0</v>
          </cell>
          <cell r="AG625">
            <v>0</v>
          </cell>
          <cell r="AH625">
            <v>0</v>
          </cell>
          <cell r="AI625">
            <v>0</v>
          </cell>
          <cell r="AJ625">
            <v>0</v>
          </cell>
          <cell r="AK625">
            <v>0</v>
          </cell>
          <cell r="AM625">
            <v>0</v>
          </cell>
          <cell r="AN625">
            <v>0</v>
          </cell>
          <cell r="AO625">
            <v>0</v>
          </cell>
          <cell r="AP625">
            <v>0</v>
          </cell>
          <cell r="AQ625">
            <v>0</v>
          </cell>
          <cell r="AR625">
            <v>0</v>
          </cell>
          <cell r="AS625">
            <v>0</v>
          </cell>
          <cell r="AT625">
            <v>0</v>
          </cell>
          <cell r="AU625">
            <v>0</v>
          </cell>
          <cell r="AV625">
            <v>0</v>
          </cell>
          <cell r="AW625">
            <v>0</v>
          </cell>
        </row>
        <row r="626">
          <cell r="A626" t="str">
            <v>Hulm_Cap_1000</v>
          </cell>
          <cell r="B626" t="str">
            <v>Arundel Street</v>
          </cell>
          <cell r="C626" t="str">
            <v>Residential</v>
          </cell>
          <cell r="D626" t="str">
            <v>Land Supply 2018</v>
          </cell>
          <cell r="E626">
            <v>0.35006700000000002</v>
          </cell>
          <cell r="F626">
            <v>0</v>
          </cell>
          <cell r="G626">
            <v>0</v>
          </cell>
          <cell r="H626">
            <v>0</v>
          </cell>
          <cell r="I626">
            <v>0.35006700000000002</v>
          </cell>
          <cell r="J626">
            <v>0</v>
          </cell>
          <cell r="K626">
            <v>0</v>
          </cell>
          <cell r="L626">
            <v>0</v>
          </cell>
          <cell r="M626">
            <v>100</v>
          </cell>
          <cell r="O626">
            <v>0</v>
          </cell>
          <cell r="Q626">
            <v>0</v>
          </cell>
          <cell r="R626">
            <v>0</v>
          </cell>
          <cell r="S626">
            <v>0</v>
          </cell>
          <cell r="T626">
            <v>0</v>
          </cell>
          <cell r="U626">
            <v>0</v>
          </cell>
          <cell r="V626">
            <v>0</v>
          </cell>
          <cell r="W626">
            <v>0</v>
          </cell>
          <cell r="X626" t="str">
            <v>Not Modelled</v>
          </cell>
          <cell r="Y626" t="str">
            <v>N/A</v>
          </cell>
          <cell r="AA626">
            <v>0</v>
          </cell>
          <cell r="AB626">
            <v>0</v>
          </cell>
          <cell r="AC626">
            <v>0</v>
          </cell>
          <cell r="AD626">
            <v>0</v>
          </cell>
          <cell r="AE626">
            <v>0</v>
          </cell>
          <cell r="AF626">
            <v>0</v>
          </cell>
          <cell r="AG626">
            <v>0</v>
          </cell>
          <cell r="AH626">
            <v>0</v>
          </cell>
          <cell r="AI626">
            <v>0.35006678999599999</v>
          </cell>
          <cell r="AJ626">
            <v>0</v>
          </cell>
          <cell r="AK626">
            <v>0</v>
          </cell>
          <cell r="AM626">
            <v>0</v>
          </cell>
          <cell r="AN626">
            <v>0</v>
          </cell>
          <cell r="AO626">
            <v>0</v>
          </cell>
          <cell r="AP626">
            <v>0</v>
          </cell>
          <cell r="AQ626">
            <v>0</v>
          </cell>
          <cell r="AR626">
            <v>0</v>
          </cell>
          <cell r="AS626">
            <v>0</v>
          </cell>
          <cell r="AT626">
            <v>0</v>
          </cell>
          <cell r="AU626">
            <v>99.999940010340865</v>
          </cell>
          <cell r="AV626">
            <v>0</v>
          </cell>
          <cell r="AW626">
            <v>0</v>
          </cell>
        </row>
        <row r="627">
          <cell r="A627" t="str">
            <v>Hulm_Cap_1001</v>
          </cell>
          <cell r="B627" t="str">
            <v>Former Bulls Head Pub, Chester Road / Cleworth Street</v>
          </cell>
          <cell r="C627" t="str">
            <v>Residential</v>
          </cell>
          <cell r="D627" t="str">
            <v>Land Supply 2018</v>
          </cell>
          <cell r="E627">
            <v>5.8786900000000003E-2</v>
          </cell>
          <cell r="F627">
            <v>0</v>
          </cell>
          <cell r="G627">
            <v>0</v>
          </cell>
          <cell r="H627">
            <v>0</v>
          </cell>
          <cell r="I627">
            <v>5.8786900000000003E-2</v>
          </cell>
          <cell r="J627">
            <v>0</v>
          </cell>
          <cell r="K627">
            <v>0</v>
          </cell>
          <cell r="L627">
            <v>0</v>
          </cell>
          <cell r="M627">
            <v>100</v>
          </cell>
          <cell r="O627">
            <v>4.6269352548420001E-4</v>
          </cell>
          <cell r="Q627">
            <v>6.5258525484199995E-5</v>
          </cell>
          <cell r="R627">
            <v>0</v>
          </cell>
          <cell r="S627">
            <v>0.78706910125248986</v>
          </cell>
          <cell r="T627">
            <v>0.11100861838981133</v>
          </cell>
          <cell r="U627">
            <v>0</v>
          </cell>
          <cell r="V627">
            <v>0</v>
          </cell>
          <cell r="W627">
            <v>0</v>
          </cell>
          <cell r="X627" t="str">
            <v>Not Modelled</v>
          </cell>
          <cell r="Y627" t="str">
            <v>N/A</v>
          </cell>
          <cell r="AA627">
            <v>0</v>
          </cell>
          <cell r="AB627">
            <v>0</v>
          </cell>
          <cell r="AC627">
            <v>0</v>
          </cell>
          <cell r="AD627">
            <v>0</v>
          </cell>
          <cell r="AE627">
            <v>0</v>
          </cell>
          <cell r="AF627">
            <v>0</v>
          </cell>
          <cell r="AG627">
            <v>0</v>
          </cell>
          <cell r="AH627">
            <v>0</v>
          </cell>
          <cell r="AI627">
            <v>0</v>
          </cell>
          <cell r="AJ627">
            <v>0</v>
          </cell>
          <cell r="AK627">
            <v>0</v>
          </cell>
          <cell r="AM627">
            <v>0</v>
          </cell>
          <cell r="AN627">
            <v>0</v>
          </cell>
          <cell r="AO627">
            <v>0</v>
          </cell>
          <cell r="AP627">
            <v>0</v>
          </cell>
          <cell r="AQ627">
            <v>0</v>
          </cell>
          <cell r="AR627">
            <v>0</v>
          </cell>
          <cell r="AS627">
            <v>0</v>
          </cell>
          <cell r="AT627">
            <v>0</v>
          </cell>
          <cell r="AU627">
            <v>0</v>
          </cell>
          <cell r="AV627">
            <v>0</v>
          </cell>
          <cell r="AW627">
            <v>0</v>
          </cell>
        </row>
        <row r="628">
          <cell r="A628" t="str">
            <v>Hulm_Cap_700</v>
          </cell>
          <cell r="B628" t="str">
            <v>Cornbrook Road / Chester Road</v>
          </cell>
          <cell r="C628" t="str">
            <v>Residential</v>
          </cell>
          <cell r="D628" t="str">
            <v>Land Supply 2018</v>
          </cell>
          <cell r="E628">
            <v>0.30918099999999998</v>
          </cell>
          <cell r="F628">
            <v>0</v>
          </cell>
          <cell r="G628">
            <v>0</v>
          </cell>
          <cell r="H628">
            <v>0</v>
          </cell>
          <cell r="I628">
            <v>0.30918099999999998</v>
          </cell>
          <cell r="J628">
            <v>0</v>
          </cell>
          <cell r="K628">
            <v>0</v>
          </cell>
          <cell r="L628">
            <v>0</v>
          </cell>
          <cell r="M628">
            <v>100</v>
          </cell>
          <cell r="O628">
            <v>4.1923600000000002E-4</v>
          </cell>
          <cell r="Q628">
            <v>0</v>
          </cell>
          <cell r="R628">
            <v>0</v>
          </cell>
          <cell r="S628">
            <v>0.13559565432545986</v>
          </cell>
          <cell r="T628">
            <v>0</v>
          </cell>
          <cell r="U628">
            <v>0</v>
          </cell>
          <cell r="V628">
            <v>0.15391787363600001</v>
          </cell>
          <cell r="W628">
            <v>49.782448997836227</v>
          </cell>
          <cell r="X628" t="str">
            <v>Not Modelled</v>
          </cell>
          <cell r="Y628" t="str">
            <v>N/A</v>
          </cell>
          <cell r="AA628">
            <v>0</v>
          </cell>
          <cell r="AB628">
            <v>0</v>
          </cell>
          <cell r="AC628">
            <v>0</v>
          </cell>
          <cell r="AD628">
            <v>0</v>
          </cell>
          <cell r="AE628">
            <v>0</v>
          </cell>
          <cell r="AF628">
            <v>0</v>
          </cell>
          <cell r="AG628">
            <v>0</v>
          </cell>
          <cell r="AH628">
            <v>0</v>
          </cell>
          <cell r="AI628">
            <v>0</v>
          </cell>
          <cell r="AJ628">
            <v>0</v>
          </cell>
          <cell r="AK628">
            <v>0</v>
          </cell>
          <cell r="AM628">
            <v>0</v>
          </cell>
          <cell r="AN628">
            <v>0</v>
          </cell>
          <cell r="AO628">
            <v>0</v>
          </cell>
          <cell r="AP628">
            <v>0</v>
          </cell>
          <cell r="AQ628">
            <v>0</v>
          </cell>
          <cell r="AR628">
            <v>0</v>
          </cell>
          <cell r="AS628">
            <v>0</v>
          </cell>
          <cell r="AT628">
            <v>0</v>
          </cell>
          <cell r="AU628">
            <v>0</v>
          </cell>
          <cell r="AV628">
            <v>0</v>
          </cell>
          <cell r="AW628">
            <v>0</v>
          </cell>
        </row>
        <row r="629">
          <cell r="A629" t="str">
            <v>Hulm_Cap_703</v>
          </cell>
          <cell r="B629" t="str">
            <v>Claremont Resource Centre</v>
          </cell>
          <cell r="C629" t="str">
            <v>Residential</v>
          </cell>
          <cell r="D629" t="str">
            <v>Land Supply 2018</v>
          </cell>
          <cell r="E629">
            <v>0.37332599999999999</v>
          </cell>
          <cell r="F629">
            <v>0</v>
          </cell>
          <cell r="G629">
            <v>0</v>
          </cell>
          <cell r="H629">
            <v>0</v>
          </cell>
          <cell r="I629">
            <v>0.37332599999999999</v>
          </cell>
          <cell r="J629">
            <v>0</v>
          </cell>
          <cell r="K629">
            <v>0</v>
          </cell>
          <cell r="L629">
            <v>0</v>
          </cell>
          <cell r="M629">
            <v>100</v>
          </cell>
          <cell r="O629">
            <v>1.8800000000000001E-2</v>
          </cell>
          <cell r="Q629">
            <v>0</v>
          </cell>
          <cell r="R629">
            <v>0</v>
          </cell>
          <cell r="S629">
            <v>5.0358132034736398</v>
          </cell>
          <cell r="T629">
            <v>0</v>
          </cell>
          <cell r="U629">
            <v>0</v>
          </cell>
          <cell r="V629">
            <v>8.1737172501099992E-3</v>
          </cell>
          <cell r="W629">
            <v>2.1894315558278818</v>
          </cell>
          <cell r="X629" t="str">
            <v>Not Modelled</v>
          </cell>
          <cell r="Y629" t="str">
            <v>N/A</v>
          </cell>
          <cell r="AA629">
            <v>0</v>
          </cell>
          <cell r="AB629">
            <v>0</v>
          </cell>
          <cell r="AC629">
            <v>0</v>
          </cell>
          <cell r="AD629">
            <v>0</v>
          </cell>
          <cell r="AE629">
            <v>0</v>
          </cell>
          <cell r="AF629">
            <v>0</v>
          </cell>
          <cell r="AG629">
            <v>0</v>
          </cell>
          <cell r="AH629">
            <v>0</v>
          </cell>
          <cell r="AI629">
            <v>0</v>
          </cell>
          <cell r="AJ629">
            <v>0</v>
          </cell>
          <cell r="AK629">
            <v>0</v>
          </cell>
          <cell r="AM629">
            <v>0</v>
          </cell>
          <cell r="AN629">
            <v>0</v>
          </cell>
          <cell r="AO629">
            <v>0</v>
          </cell>
          <cell r="AP629">
            <v>0</v>
          </cell>
          <cell r="AQ629">
            <v>0</v>
          </cell>
          <cell r="AR629">
            <v>0</v>
          </cell>
          <cell r="AS629">
            <v>0</v>
          </cell>
          <cell r="AT629">
            <v>0</v>
          </cell>
          <cell r="AU629">
            <v>0</v>
          </cell>
          <cell r="AV629">
            <v>0</v>
          </cell>
          <cell r="AW629">
            <v>0</v>
          </cell>
        </row>
        <row r="630">
          <cell r="A630" t="str">
            <v>Hulm_Cap_818</v>
          </cell>
          <cell r="B630" t="str">
            <v>Trentham Street (Britannia Basin)</v>
          </cell>
          <cell r="C630" t="str">
            <v>Residential</v>
          </cell>
          <cell r="D630" t="str">
            <v>Land Supply 2018</v>
          </cell>
          <cell r="E630">
            <v>0.70897100000000002</v>
          </cell>
          <cell r="F630">
            <v>0</v>
          </cell>
          <cell r="G630">
            <v>0</v>
          </cell>
          <cell r="H630">
            <v>3.3071255050400001E-4</v>
          </cell>
          <cell r="I630">
            <v>0.70864028744949603</v>
          </cell>
          <cell r="J630">
            <v>0</v>
          </cell>
          <cell r="K630">
            <v>0</v>
          </cell>
          <cell r="L630">
            <v>4.6646837529884862E-2</v>
          </cell>
          <cell r="M630">
            <v>99.953353162470108</v>
          </cell>
          <cell r="O630">
            <v>0.162325</v>
          </cell>
          <cell r="Q630">
            <v>0</v>
          </cell>
          <cell r="R630">
            <v>0</v>
          </cell>
          <cell r="S630">
            <v>22.895858927939226</v>
          </cell>
          <cell r="T630">
            <v>0</v>
          </cell>
          <cell r="U630">
            <v>0</v>
          </cell>
          <cell r="V630">
            <v>0.55919807416699996</v>
          </cell>
          <cell r="W630">
            <v>78.874604767613903</v>
          </cell>
          <cell r="X630" t="str">
            <v>Not Modelled</v>
          </cell>
          <cell r="Y630" t="str">
            <v>N/A</v>
          </cell>
          <cell r="AA630">
            <v>0</v>
          </cell>
          <cell r="AB630">
            <v>0</v>
          </cell>
          <cell r="AC630">
            <v>0</v>
          </cell>
          <cell r="AD630">
            <v>0</v>
          </cell>
          <cell r="AE630">
            <v>0</v>
          </cell>
          <cell r="AF630">
            <v>0</v>
          </cell>
          <cell r="AG630">
            <v>0</v>
          </cell>
          <cell r="AH630">
            <v>0</v>
          </cell>
          <cell r="AI630">
            <v>0</v>
          </cell>
          <cell r="AJ630">
            <v>0</v>
          </cell>
          <cell r="AK630">
            <v>0</v>
          </cell>
          <cell r="AM630">
            <v>0</v>
          </cell>
          <cell r="AN630">
            <v>0</v>
          </cell>
          <cell r="AO630">
            <v>0</v>
          </cell>
          <cell r="AP630">
            <v>0</v>
          </cell>
          <cell r="AQ630">
            <v>0</v>
          </cell>
          <cell r="AR630">
            <v>0</v>
          </cell>
          <cell r="AS630">
            <v>0</v>
          </cell>
          <cell r="AT630">
            <v>0</v>
          </cell>
          <cell r="AU630">
            <v>0</v>
          </cell>
          <cell r="AV630">
            <v>0</v>
          </cell>
          <cell r="AW630">
            <v>0</v>
          </cell>
        </row>
        <row r="631">
          <cell r="A631" t="str">
            <v>Leve_Cap_005</v>
          </cell>
          <cell r="B631" t="str">
            <v>Moseley Road/Railway</v>
          </cell>
          <cell r="C631" t="str">
            <v>Residential</v>
          </cell>
          <cell r="D631" t="str">
            <v>Land Supply 2018</v>
          </cell>
          <cell r="E631">
            <v>0.64541899999999996</v>
          </cell>
          <cell r="F631">
            <v>0</v>
          </cell>
          <cell r="G631">
            <v>0</v>
          </cell>
          <cell r="H631">
            <v>0</v>
          </cell>
          <cell r="I631">
            <v>0.64541899999999996</v>
          </cell>
          <cell r="J631">
            <v>0</v>
          </cell>
          <cell r="K631">
            <v>0</v>
          </cell>
          <cell r="L631">
            <v>0</v>
          </cell>
          <cell r="M631">
            <v>100</v>
          </cell>
          <cell r="O631">
            <v>0</v>
          </cell>
          <cell r="Q631">
            <v>0</v>
          </cell>
          <cell r="R631">
            <v>0</v>
          </cell>
          <cell r="S631">
            <v>0</v>
          </cell>
          <cell r="T631">
            <v>0</v>
          </cell>
          <cell r="U631">
            <v>0</v>
          </cell>
          <cell r="V631">
            <v>0</v>
          </cell>
          <cell r="W631">
            <v>0</v>
          </cell>
          <cell r="X631" t="str">
            <v>Not Modelled</v>
          </cell>
          <cell r="Y631" t="str">
            <v>N/A</v>
          </cell>
          <cell r="AA631">
            <v>0</v>
          </cell>
          <cell r="AB631">
            <v>0</v>
          </cell>
          <cell r="AC631">
            <v>0</v>
          </cell>
          <cell r="AD631">
            <v>0</v>
          </cell>
          <cell r="AE631">
            <v>0</v>
          </cell>
          <cell r="AF631">
            <v>0</v>
          </cell>
          <cell r="AG631">
            <v>0</v>
          </cell>
          <cell r="AH631">
            <v>0</v>
          </cell>
          <cell r="AI631">
            <v>0</v>
          </cell>
          <cell r="AJ631">
            <v>0</v>
          </cell>
          <cell r="AK631">
            <v>0</v>
          </cell>
          <cell r="AM631">
            <v>0</v>
          </cell>
          <cell r="AN631">
            <v>0</v>
          </cell>
          <cell r="AO631">
            <v>0</v>
          </cell>
          <cell r="AP631">
            <v>0</v>
          </cell>
          <cell r="AQ631">
            <v>0</v>
          </cell>
          <cell r="AR631">
            <v>0</v>
          </cell>
          <cell r="AS631">
            <v>0</v>
          </cell>
          <cell r="AT631">
            <v>0</v>
          </cell>
          <cell r="AU631">
            <v>0</v>
          </cell>
          <cell r="AV631">
            <v>0</v>
          </cell>
          <cell r="AW631">
            <v>0</v>
          </cell>
        </row>
        <row r="632">
          <cell r="A632" t="str">
            <v>Leve_Cap_050</v>
          </cell>
          <cell r="B632" t="str">
            <v>72 Errwood Road</v>
          </cell>
          <cell r="C632" t="str">
            <v>Residential</v>
          </cell>
          <cell r="D632" t="str">
            <v>Land Supply 2018</v>
          </cell>
          <cell r="E632">
            <v>0.18399099999999999</v>
          </cell>
          <cell r="F632">
            <v>0</v>
          </cell>
          <cell r="G632">
            <v>0</v>
          </cell>
          <cell r="H632">
            <v>0</v>
          </cell>
          <cell r="I632">
            <v>0.18399099999999999</v>
          </cell>
          <cell r="J632">
            <v>0</v>
          </cell>
          <cell r="K632">
            <v>0</v>
          </cell>
          <cell r="L632">
            <v>0</v>
          </cell>
          <cell r="M632">
            <v>100</v>
          </cell>
          <cell r="O632">
            <v>0</v>
          </cell>
          <cell r="Q632">
            <v>0</v>
          </cell>
          <cell r="R632">
            <v>0</v>
          </cell>
          <cell r="S632">
            <v>0</v>
          </cell>
          <cell r="T632">
            <v>0</v>
          </cell>
          <cell r="U632">
            <v>0</v>
          </cell>
          <cell r="V632">
            <v>0</v>
          </cell>
          <cell r="W632">
            <v>0</v>
          </cell>
          <cell r="X632" t="str">
            <v>Not Modelled</v>
          </cell>
          <cell r="Y632" t="str">
            <v>N/A</v>
          </cell>
          <cell r="AA632">
            <v>0</v>
          </cell>
          <cell r="AB632">
            <v>0</v>
          </cell>
          <cell r="AC632">
            <v>0</v>
          </cell>
          <cell r="AD632">
            <v>0</v>
          </cell>
          <cell r="AE632">
            <v>0</v>
          </cell>
          <cell r="AF632">
            <v>0</v>
          </cell>
          <cell r="AG632">
            <v>0</v>
          </cell>
          <cell r="AH632">
            <v>0</v>
          </cell>
          <cell r="AI632">
            <v>0</v>
          </cell>
          <cell r="AJ632">
            <v>0</v>
          </cell>
          <cell r="AK632">
            <v>0</v>
          </cell>
          <cell r="AM632">
            <v>0</v>
          </cell>
          <cell r="AN632">
            <v>0</v>
          </cell>
          <cell r="AO632">
            <v>0</v>
          </cell>
          <cell r="AP632">
            <v>0</v>
          </cell>
          <cell r="AQ632">
            <v>0</v>
          </cell>
          <cell r="AR632">
            <v>0</v>
          </cell>
          <cell r="AS632">
            <v>0</v>
          </cell>
          <cell r="AT632">
            <v>0</v>
          </cell>
          <cell r="AU632">
            <v>0</v>
          </cell>
          <cell r="AV632">
            <v>0</v>
          </cell>
          <cell r="AW632">
            <v>0</v>
          </cell>
        </row>
        <row r="633">
          <cell r="A633" t="str">
            <v>Leve_Cap_053</v>
          </cell>
          <cell r="B633" t="str">
            <v>1122-1136 Stockport Road</v>
          </cell>
          <cell r="C633" t="str">
            <v>Residential</v>
          </cell>
          <cell r="D633" t="str">
            <v>Land Supply 2018</v>
          </cell>
          <cell r="E633">
            <v>0.118339</v>
          </cell>
          <cell r="F633">
            <v>0</v>
          </cell>
          <cell r="G633">
            <v>0</v>
          </cell>
          <cell r="H633">
            <v>0</v>
          </cell>
          <cell r="I633">
            <v>0.118339</v>
          </cell>
          <cell r="J633">
            <v>0</v>
          </cell>
          <cell r="K633">
            <v>0</v>
          </cell>
          <cell r="L633">
            <v>0</v>
          </cell>
          <cell r="M633">
            <v>100</v>
          </cell>
          <cell r="O633">
            <v>8.0574676845899997E-4</v>
          </cell>
          <cell r="Q633">
            <v>8.0574676845899997E-4</v>
          </cell>
          <cell r="R633">
            <v>0</v>
          </cell>
          <cell r="S633">
            <v>0.68088015654940459</v>
          </cell>
          <cell r="T633">
            <v>0.68088015654940459</v>
          </cell>
          <cell r="U633">
            <v>0</v>
          </cell>
          <cell r="V633">
            <v>0</v>
          </cell>
          <cell r="W633">
            <v>0</v>
          </cell>
          <cell r="X633" t="str">
            <v>Not Modelled</v>
          </cell>
          <cell r="Y633" t="str">
            <v>N/A</v>
          </cell>
          <cell r="AA633">
            <v>0</v>
          </cell>
          <cell r="AB633">
            <v>0</v>
          </cell>
          <cell r="AC633">
            <v>0</v>
          </cell>
          <cell r="AD633">
            <v>0</v>
          </cell>
          <cell r="AE633">
            <v>0</v>
          </cell>
          <cell r="AF633">
            <v>0</v>
          </cell>
          <cell r="AG633">
            <v>0</v>
          </cell>
          <cell r="AH633">
            <v>0</v>
          </cell>
          <cell r="AI633">
            <v>0</v>
          </cell>
          <cell r="AJ633">
            <v>0</v>
          </cell>
          <cell r="AK633">
            <v>0</v>
          </cell>
          <cell r="AM633">
            <v>0</v>
          </cell>
          <cell r="AN633">
            <v>0</v>
          </cell>
          <cell r="AO633">
            <v>0</v>
          </cell>
          <cell r="AP633">
            <v>0</v>
          </cell>
          <cell r="AQ633">
            <v>0</v>
          </cell>
          <cell r="AR633">
            <v>0</v>
          </cell>
          <cell r="AS633">
            <v>0</v>
          </cell>
          <cell r="AT633">
            <v>0</v>
          </cell>
          <cell r="AU633">
            <v>0</v>
          </cell>
          <cell r="AV633">
            <v>0</v>
          </cell>
          <cell r="AW633">
            <v>0</v>
          </cell>
        </row>
        <row r="634">
          <cell r="A634" t="str">
            <v>Long_Cap_1000</v>
          </cell>
          <cell r="B634" t="str">
            <v>14 Birch Lane, Longsight</v>
          </cell>
          <cell r="C634" t="str">
            <v>Residential</v>
          </cell>
          <cell r="D634" t="str">
            <v>Land Supply 2018</v>
          </cell>
          <cell r="E634">
            <v>0.27203699999999997</v>
          </cell>
          <cell r="F634">
            <v>0</v>
          </cell>
          <cell r="G634">
            <v>0</v>
          </cell>
          <cell r="H634">
            <v>0</v>
          </cell>
          <cell r="I634">
            <v>0.27203699999999997</v>
          </cell>
          <cell r="J634">
            <v>0</v>
          </cell>
          <cell r="K634">
            <v>0</v>
          </cell>
          <cell r="L634">
            <v>0</v>
          </cell>
          <cell r="M634">
            <v>100</v>
          </cell>
          <cell r="O634">
            <v>0</v>
          </cell>
          <cell r="Q634">
            <v>0</v>
          </cell>
          <cell r="R634">
            <v>0</v>
          </cell>
          <cell r="S634">
            <v>0</v>
          </cell>
          <cell r="T634">
            <v>0</v>
          </cell>
          <cell r="U634">
            <v>0</v>
          </cell>
          <cell r="V634">
            <v>0</v>
          </cell>
          <cell r="W634">
            <v>0</v>
          </cell>
          <cell r="X634" t="str">
            <v>Not Modelled</v>
          </cell>
          <cell r="Y634" t="str">
            <v>N/A</v>
          </cell>
          <cell r="AA634">
            <v>0</v>
          </cell>
          <cell r="AB634">
            <v>0</v>
          </cell>
          <cell r="AC634">
            <v>0</v>
          </cell>
          <cell r="AD634">
            <v>0</v>
          </cell>
          <cell r="AE634">
            <v>0</v>
          </cell>
          <cell r="AF634">
            <v>0</v>
          </cell>
          <cell r="AG634">
            <v>0</v>
          </cell>
          <cell r="AH634">
            <v>0</v>
          </cell>
          <cell r="AI634">
            <v>0</v>
          </cell>
          <cell r="AJ634">
            <v>0</v>
          </cell>
          <cell r="AK634">
            <v>0</v>
          </cell>
          <cell r="AM634">
            <v>0</v>
          </cell>
          <cell r="AN634">
            <v>0</v>
          </cell>
          <cell r="AO634">
            <v>0</v>
          </cell>
          <cell r="AP634">
            <v>0</v>
          </cell>
          <cell r="AQ634">
            <v>0</v>
          </cell>
          <cell r="AR634">
            <v>0</v>
          </cell>
          <cell r="AS634">
            <v>0</v>
          </cell>
          <cell r="AT634">
            <v>0</v>
          </cell>
          <cell r="AU634">
            <v>0</v>
          </cell>
          <cell r="AV634">
            <v>0</v>
          </cell>
          <cell r="AW634">
            <v>0</v>
          </cell>
        </row>
        <row r="635">
          <cell r="A635" t="str">
            <v>Long_Cap_1001</v>
          </cell>
          <cell r="B635" t="str">
            <v>Land At Junction Of Birch Land And Plymouth Grove</v>
          </cell>
          <cell r="C635" t="str">
            <v>Residential</v>
          </cell>
          <cell r="D635" t="str">
            <v>Land Supply 2018</v>
          </cell>
          <cell r="E635">
            <v>9.8130599999999998E-2</v>
          </cell>
          <cell r="F635">
            <v>0</v>
          </cell>
          <cell r="G635">
            <v>0</v>
          </cell>
          <cell r="H635">
            <v>0</v>
          </cell>
          <cell r="I635">
            <v>9.8130599999999998E-2</v>
          </cell>
          <cell r="J635">
            <v>0</v>
          </cell>
          <cell r="K635">
            <v>0</v>
          </cell>
          <cell r="L635">
            <v>0</v>
          </cell>
          <cell r="M635">
            <v>100</v>
          </cell>
          <cell r="O635">
            <v>0</v>
          </cell>
          <cell r="Q635">
            <v>0</v>
          </cell>
          <cell r="R635">
            <v>0</v>
          </cell>
          <cell r="S635">
            <v>0</v>
          </cell>
          <cell r="T635">
            <v>0</v>
          </cell>
          <cell r="U635">
            <v>0</v>
          </cell>
          <cell r="V635">
            <v>1.1091043700999999E-2</v>
          </cell>
          <cell r="W635">
            <v>11.302329447695215</v>
          </cell>
          <cell r="X635" t="str">
            <v>Not Modelled</v>
          </cell>
          <cell r="Y635" t="str">
            <v>N/A</v>
          </cell>
          <cell r="AA635">
            <v>0</v>
          </cell>
          <cell r="AB635">
            <v>0</v>
          </cell>
          <cell r="AC635">
            <v>0</v>
          </cell>
          <cell r="AD635">
            <v>0</v>
          </cell>
          <cell r="AE635">
            <v>0</v>
          </cell>
          <cell r="AF635">
            <v>0</v>
          </cell>
          <cell r="AG635">
            <v>0</v>
          </cell>
          <cell r="AH635">
            <v>0</v>
          </cell>
          <cell r="AI635">
            <v>0</v>
          </cell>
          <cell r="AJ635">
            <v>0</v>
          </cell>
          <cell r="AK635">
            <v>0</v>
          </cell>
          <cell r="AM635">
            <v>0</v>
          </cell>
          <cell r="AN635">
            <v>0</v>
          </cell>
          <cell r="AO635">
            <v>0</v>
          </cell>
          <cell r="AP635">
            <v>0</v>
          </cell>
          <cell r="AQ635">
            <v>0</v>
          </cell>
          <cell r="AR635">
            <v>0</v>
          </cell>
          <cell r="AS635">
            <v>0</v>
          </cell>
          <cell r="AT635">
            <v>0</v>
          </cell>
          <cell r="AU635">
            <v>0</v>
          </cell>
          <cell r="AV635">
            <v>0</v>
          </cell>
          <cell r="AW635">
            <v>0</v>
          </cell>
        </row>
        <row r="636">
          <cell r="A636" t="str">
            <v>Manchester Airport S</v>
          </cell>
          <cell r="B636" t="str">
            <v>Manchester Airport</v>
          </cell>
          <cell r="C636" t="str">
            <v>Offices</v>
          </cell>
          <cell r="D636" t="str">
            <v>Land Supply 2018</v>
          </cell>
          <cell r="E636">
            <v>75.043099999999995</v>
          </cell>
          <cell r="F636">
            <v>0</v>
          </cell>
          <cell r="G636">
            <v>0</v>
          </cell>
          <cell r="H636">
            <v>0</v>
          </cell>
          <cell r="I636">
            <v>75.043099999999995</v>
          </cell>
          <cell r="J636">
            <v>0</v>
          </cell>
          <cell r="K636">
            <v>0</v>
          </cell>
          <cell r="L636">
            <v>0</v>
          </cell>
          <cell r="M636">
            <v>100</v>
          </cell>
          <cell r="O636">
            <v>7.7539079275400002</v>
          </cell>
          <cell r="Q636">
            <v>1.40283792754</v>
          </cell>
          <cell r="R636">
            <v>1.40283792754</v>
          </cell>
          <cell r="S636">
            <v>10.332606099081728</v>
          </cell>
          <cell r="T636">
            <v>1.8693763018052294</v>
          </cell>
          <cell r="U636">
            <v>1.8693763018052294</v>
          </cell>
          <cell r="V636">
            <v>0</v>
          </cell>
          <cell r="W636">
            <v>0</v>
          </cell>
          <cell r="X636" t="str">
            <v>Not Modelled</v>
          </cell>
          <cell r="Y636" t="str">
            <v>N/A</v>
          </cell>
          <cell r="AA636">
            <v>0</v>
          </cell>
          <cell r="AB636">
            <v>0</v>
          </cell>
          <cell r="AC636">
            <v>0</v>
          </cell>
          <cell r="AD636">
            <v>0</v>
          </cell>
          <cell r="AE636">
            <v>3.9650326866500003E-2</v>
          </cell>
          <cell r="AF636">
            <v>3.9650326866500003E-2</v>
          </cell>
          <cell r="AG636">
            <v>0</v>
          </cell>
          <cell r="AH636">
            <v>0</v>
          </cell>
          <cell r="AI636">
            <v>0</v>
          </cell>
          <cell r="AJ636">
            <v>0</v>
          </cell>
          <cell r="AK636">
            <v>0</v>
          </cell>
          <cell r="AM636">
            <v>0</v>
          </cell>
          <cell r="AN636">
            <v>0</v>
          </cell>
          <cell r="AO636">
            <v>0</v>
          </cell>
          <cell r="AP636">
            <v>0</v>
          </cell>
          <cell r="AQ636">
            <v>5.2836738976001794E-2</v>
          </cell>
          <cell r="AR636">
            <v>5.2836738976001794E-2</v>
          </cell>
          <cell r="AS636">
            <v>0</v>
          </cell>
          <cell r="AT636">
            <v>0</v>
          </cell>
          <cell r="AU636">
            <v>0</v>
          </cell>
          <cell r="AV636">
            <v>0</v>
          </cell>
          <cell r="AW636">
            <v>0</v>
          </cell>
        </row>
        <row r="637">
          <cell r="A637" t="str">
            <v>Manchester Science P</v>
          </cell>
          <cell r="B637" t="str">
            <v>Lloyd St. North, Burlington St., Greenheys Lane,Ddenmark Road</v>
          </cell>
          <cell r="C637" t="str">
            <v>Offices</v>
          </cell>
          <cell r="D637" t="str">
            <v>Land Supply 2018</v>
          </cell>
          <cell r="E637">
            <v>9.3066499999999994</v>
          </cell>
          <cell r="F637">
            <v>0</v>
          </cell>
          <cell r="G637">
            <v>1.1392527878000001</v>
          </cell>
          <cell r="H637">
            <v>0.83608885030299995</v>
          </cell>
          <cell r="I637">
            <v>7.3313083618969994</v>
          </cell>
          <cell r="J637">
            <v>0</v>
          </cell>
          <cell r="K637">
            <v>12.24127680529514</v>
          </cell>
          <cell r="L637">
            <v>8.9837788065845388</v>
          </cell>
          <cell r="M637">
            <v>78.774944388120318</v>
          </cell>
          <cell r="O637">
            <v>0.75043175775999993</v>
          </cell>
          <cell r="Q637">
            <v>6.9773757759999999E-2</v>
          </cell>
          <cell r="R637">
            <v>1.0800000000000001E-2</v>
          </cell>
          <cell r="S637">
            <v>8.0633929261334636</v>
          </cell>
          <cell r="T637">
            <v>0.74971937012781187</v>
          </cell>
          <cell r="U637">
            <v>0.11604605309106931</v>
          </cell>
          <cell r="V637">
            <v>8.7840866213000002</v>
          </cell>
          <cell r="W637">
            <v>94.385053927030683</v>
          </cell>
          <cell r="X637">
            <v>0.80630013439299997</v>
          </cell>
          <cell r="Y637">
            <v>8.6636989076950357</v>
          </cell>
          <cell r="AA637">
            <v>3.5423080600200003E-2</v>
          </cell>
          <cell r="AB637">
            <v>0</v>
          </cell>
          <cell r="AC637">
            <v>0</v>
          </cell>
          <cell r="AD637">
            <v>0</v>
          </cell>
          <cell r="AE637">
            <v>0</v>
          </cell>
          <cell r="AF637">
            <v>0</v>
          </cell>
          <cell r="AG637">
            <v>0</v>
          </cell>
          <cell r="AH637">
            <v>0</v>
          </cell>
          <cell r="AI637">
            <v>0</v>
          </cell>
          <cell r="AJ637">
            <v>0</v>
          </cell>
          <cell r="AK637">
            <v>0</v>
          </cell>
          <cell r="AM637">
            <v>0.38062117518333671</v>
          </cell>
          <cell r="AN637">
            <v>0</v>
          </cell>
          <cell r="AO637">
            <v>0</v>
          </cell>
          <cell r="AP637">
            <v>0</v>
          </cell>
          <cell r="AQ637">
            <v>0</v>
          </cell>
          <cell r="AR637">
            <v>0</v>
          </cell>
          <cell r="AS637">
            <v>0</v>
          </cell>
          <cell r="AT637">
            <v>0</v>
          </cell>
          <cell r="AU637">
            <v>0</v>
          </cell>
          <cell r="AV637">
            <v>0</v>
          </cell>
          <cell r="AW637">
            <v>0</v>
          </cell>
        </row>
        <row r="638">
          <cell r="A638" t="str">
            <v>Medi Park</v>
          </cell>
          <cell r="B638" t="str">
            <v>University Hospital South Manchester</v>
          </cell>
          <cell r="C638" t="str">
            <v>Offices</v>
          </cell>
          <cell r="D638" t="str">
            <v>Land Supply 2018</v>
          </cell>
          <cell r="E638">
            <v>27.998799999999999</v>
          </cell>
          <cell r="F638">
            <v>0</v>
          </cell>
          <cell r="G638">
            <v>0</v>
          </cell>
          <cell r="H638">
            <v>0</v>
          </cell>
          <cell r="I638">
            <v>27.998799999999999</v>
          </cell>
          <cell r="J638">
            <v>0</v>
          </cell>
          <cell r="K638">
            <v>0</v>
          </cell>
          <cell r="L638">
            <v>0</v>
          </cell>
          <cell r="M638">
            <v>100</v>
          </cell>
          <cell r="O638">
            <v>2.3153004106449999</v>
          </cell>
          <cell r="Q638">
            <v>1.097680410645</v>
          </cell>
          <cell r="R638">
            <v>0.61731328184400003</v>
          </cell>
          <cell r="S638">
            <v>8.2692844359222537</v>
          </cell>
          <cell r="T638">
            <v>3.920455200383588</v>
          </cell>
          <cell r="U638">
            <v>2.204784783076418</v>
          </cell>
          <cell r="V638">
            <v>0</v>
          </cell>
          <cell r="W638">
            <v>0</v>
          </cell>
          <cell r="X638" t="str">
            <v>Not Modelled</v>
          </cell>
          <cell r="Y638" t="str">
            <v>N/A</v>
          </cell>
          <cell r="AA638">
            <v>0</v>
          </cell>
          <cell r="AB638">
            <v>1.04E-2</v>
          </cell>
          <cell r="AC638">
            <v>0</v>
          </cell>
          <cell r="AD638">
            <v>0</v>
          </cell>
          <cell r="AE638">
            <v>0</v>
          </cell>
          <cell r="AF638">
            <v>0</v>
          </cell>
          <cell r="AG638">
            <v>0</v>
          </cell>
          <cell r="AH638">
            <v>0</v>
          </cell>
          <cell r="AI638">
            <v>0</v>
          </cell>
          <cell r="AJ638">
            <v>0</v>
          </cell>
          <cell r="AK638">
            <v>0</v>
          </cell>
          <cell r="AM638">
            <v>0</v>
          </cell>
          <cell r="AN638">
            <v>3.7144449047816337E-2</v>
          </cell>
          <cell r="AO638">
            <v>0</v>
          </cell>
          <cell r="AP638">
            <v>0</v>
          </cell>
          <cell r="AQ638">
            <v>0</v>
          </cell>
          <cell r="AR638">
            <v>0</v>
          </cell>
          <cell r="AS638">
            <v>0</v>
          </cell>
          <cell r="AT638">
            <v>0</v>
          </cell>
          <cell r="AU638">
            <v>0</v>
          </cell>
          <cell r="AV638">
            <v>0</v>
          </cell>
          <cell r="AW638">
            <v>0</v>
          </cell>
        </row>
        <row r="639">
          <cell r="A639" t="str">
            <v>Mile_Cap_001</v>
          </cell>
          <cell r="B639" t="str">
            <v>Miles Platting Neighbourhood, M40</v>
          </cell>
          <cell r="C639" t="str">
            <v>Residential</v>
          </cell>
          <cell r="D639" t="str">
            <v>Land Supply 2018</v>
          </cell>
          <cell r="E639">
            <v>66.284899999999993</v>
          </cell>
          <cell r="F639">
            <v>0.87555311400400004</v>
          </cell>
          <cell r="G639">
            <v>0</v>
          </cell>
          <cell r="H639">
            <v>0</v>
          </cell>
          <cell r="I639">
            <v>65.409346885995987</v>
          </cell>
          <cell r="J639">
            <v>1.3208937691751819</v>
          </cell>
          <cell r="K639">
            <v>0</v>
          </cell>
          <cell r="L639">
            <v>0</v>
          </cell>
          <cell r="M639">
            <v>98.679106230824814</v>
          </cell>
          <cell r="O639">
            <v>2.9543861791909998</v>
          </cell>
          <cell r="Q639">
            <v>2.3579271791909999</v>
          </cell>
          <cell r="R639">
            <v>0.56176094029099999</v>
          </cell>
          <cell r="S639">
            <v>4.4571028683621758</v>
          </cell>
          <cell r="T639">
            <v>3.5572614263444615</v>
          </cell>
          <cell r="U639">
            <v>0.84749458819580337</v>
          </cell>
          <cell r="V639">
            <v>0</v>
          </cell>
          <cell r="W639">
            <v>0</v>
          </cell>
          <cell r="X639" t="str">
            <v>Not Modelled</v>
          </cell>
          <cell r="Y639" t="str">
            <v>N/A</v>
          </cell>
          <cell r="AA639">
            <v>0</v>
          </cell>
          <cell r="AB639">
            <v>0</v>
          </cell>
          <cell r="AC639">
            <v>0</v>
          </cell>
          <cell r="AD639">
            <v>0</v>
          </cell>
          <cell r="AE639">
            <v>0</v>
          </cell>
          <cell r="AF639">
            <v>0</v>
          </cell>
          <cell r="AG639">
            <v>0</v>
          </cell>
          <cell r="AH639">
            <v>0</v>
          </cell>
          <cell r="AI639">
            <v>66.284912254999995</v>
          </cell>
          <cell r="AJ639">
            <v>0</v>
          </cell>
          <cell r="AK639">
            <v>0</v>
          </cell>
          <cell r="AM639">
            <v>0</v>
          </cell>
          <cell r="AN639">
            <v>0</v>
          </cell>
          <cell r="AO639">
            <v>0</v>
          </cell>
          <cell r="AP639">
            <v>0</v>
          </cell>
          <cell r="AQ639">
            <v>0</v>
          </cell>
          <cell r="AR639">
            <v>0</v>
          </cell>
          <cell r="AS639">
            <v>0</v>
          </cell>
          <cell r="AT639">
            <v>0</v>
          </cell>
          <cell r="AU639">
            <v>100.00001848837368</v>
          </cell>
          <cell r="AV639">
            <v>0</v>
          </cell>
          <cell r="AW639">
            <v>0</v>
          </cell>
        </row>
        <row r="640">
          <cell r="A640" t="str">
            <v>Mile_Cap_002</v>
          </cell>
          <cell r="B640" t="str">
            <v>Jacksons Brickworks Briscoe Lane</v>
          </cell>
          <cell r="C640" t="str">
            <v>Residential</v>
          </cell>
          <cell r="D640" t="str">
            <v>Land Supply 2018</v>
          </cell>
          <cell r="E640">
            <v>11.316000000000001</v>
          </cell>
          <cell r="F640">
            <v>0</v>
          </cell>
          <cell r="G640">
            <v>0</v>
          </cell>
          <cell r="H640">
            <v>0</v>
          </cell>
          <cell r="I640">
            <v>11.316000000000001</v>
          </cell>
          <cell r="J640">
            <v>0</v>
          </cell>
          <cell r="K640">
            <v>0</v>
          </cell>
          <cell r="L640">
            <v>0</v>
          </cell>
          <cell r="M640">
            <v>100</v>
          </cell>
          <cell r="O640">
            <v>0.25704584973810002</v>
          </cell>
          <cell r="Q640">
            <v>0.15319584973810002</v>
          </cell>
          <cell r="R640">
            <v>8.2757282698000006E-2</v>
          </cell>
          <cell r="S640">
            <v>2.2715257134862141</v>
          </cell>
          <cell r="T640">
            <v>1.353798601432485</v>
          </cell>
          <cell r="U640">
            <v>0.73132982235772359</v>
          </cell>
          <cell r="V640">
            <v>0</v>
          </cell>
          <cell r="W640">
            <v>0</v>
          </cell>
          <cell r="X640" t="str">
            <v>Not Modelled</v>
          </cell>
          <cell r="Y640" t="str">
            <v>N/A</v>
          </cell>
          <cell r="AA640">
            <v>0</v>
          </cell>
          <cell r="AB640">
            <v>0</v>
          </cell>
          <cell r="AC640">
            <v>0</v>
          </cell>
          <cell r="AD640">
            <v>0</v>
          </cell>
          <cell r="AE640">
            <v>0</v>
          </cell>
          <cell r="AF640">
            <v>0</v>
          </cell>
          <cell r="AG640">
            <v>0.17</v>
          </cell>
          <cell r="AH640">
            <v>5.7143430041899999</v>
          </cell>
          <cell r="AI640">
            <v>5.5238521384599997</v>
          </cell>
          <cell r="AJ640">
            <v>0</v>
          </cell>
          <cell r="AK640">
            <v>0</v>
          </cell>
          <cell r="AM640">
            <v>0</v>
          </cell>
          <cell r="AN640">
            <v>0</v>
          </cell>
          <cell r="AO640">
            <v>0</v>
          </cell>
          <cell r="AP640">
            <v>0</v>
          </cell>
          <cell r="AQ640">
            <v>0</v>
          </cell>
          <cell r="AR640">
            <v>0</v>
          </cell>
          <cell r="AS640">
            <v>1.5022976316719689</v>
          </cell>
          <cell r="AT640">
            <v>50.497905657387761</v>
          </cell>
          <cell r="AU640">
            <v>48.814529325379986</v>
          </cell>
          <cell r="AV640">
            <v>0</v>
          </cell>
          <cell r="AW640">
            <v>0</v>
          </cell>
        </row>
        <row r="641">
          <cell r="A641" t="str">
            <v>Mile_Cap_025</v>
          </cell>
          <cell r="B641" t="str">
            <v>Adjacent 85 Graver Lane</v>
          </cell>
          <cell r="C641" t="str">
            <v>Residential</v>
          </cell>
          <cell r="D641" t="str">
            <v>Land Supply 2018</v>
          </cell>
          <cell r="E641">
            <v>0.54181000000000001</v>
          </cell>
          <cell r="F641">
            <v>0</v>
          </cell>
          <cell r="G641">
            <v>0</v>
          </cell>
          <cell r="H641">
            <v>0</v>
          </cell>
          <cell r="I641">
            <v>0.54181000000000001</v>
          </cell>
          <cell r="J641">
            <v>0</v>
          </cell>
          <cell r="K641">
            <v>0</v>
          </cell>
          <cell r="L641">
            <v>0</v>
          </cell>
          <cell r="M641">
            <v>100</v>
          </cell>
          <cell r="O641">
            <v>0</v>
          </cell>
          <cell r="Q641">
            <v>0</v>
          </cell>
          <cell r="R641">
            <v>0</v>
          </cell>
          <cell r="S641">
            <v>0</v>
          </cell>
          <cell r="T641">
            <v>0</v>
          </cell>
          <cell r="U641">
            <v>0</v>
          </cell>
          <cell r="V641">
            <v>0</v>
          </cell>
          <cell r="W641">
            <v>0</v>
          </cell>
          <cell r="X641" t="str">
            <v>Not Modelled</v>
          </cell>
          <cell r="Y641" t="str">
            <v>N/A</v>
          </cell>
          <cell r="AA641">
            <v>0</v>
          </cell>
          <cell r="AB641">
            <v>0</v>
          </cell>
          <cell r="AC641">
            <v>0</v>
          </cell>
          <cell r="AD641">
            <v>0</v>
          </cell>
          <cell r="AE641">
            <v>0</v>
          </cell>
          <cell r="AF641">
            <v>0</v>
          </cell>
          <cell r="AG641">
            <v>0</v>
          </cell>
          <cell r="AH641">
            <v>0</v>
          </cell>
          <cell r="AI641">
            <v>0.54180959000100004</v>
          </cell>
          <cell r="AJ641">
            <v>0</v>
          </cell>
          <cell r="AK641">
            <v>0</v>
          </cell>
          <cell r="AM641">
            <v>0</v>
          </cell>
          <cell r="AN641">
            <v>0</v>
          </cell>
          <cell r="AO641">
            <v>0</v>
          </cell>
          <cell r="AP641">
            <v>0</v>
          </cell>
          <cell r="AQ641">
            <v>0</v>
          </cell>
          <cell r="AR641">
            <v>0</v>
          </cell>
          <cell r="AS641">
            <v>0</v>
          </cell>
          <cell r="AT641">
            <v>0</v>
          </cell>
          <cell r="AU641">
            <v>99.999924327900928</v>
          </cell>
          <cell r="AV641">
            <v>0</v>
          </cell>
          <cell r="AW641">
            <v>0</v>
          </cell>
        </row>
        <row r="642">
          <cell r="A642" t="str">
            <v>Mile_Cap_031</v>
          </cell>
          <cell r="B642" t="str">
            <v>Remaining Newton Heath District Centre sites</v>
          </cell>
          <cell r="C642" t="str">
            <v>Residential</v>
          </cell>
          <cell r="D642" t="str">
            <v>Land Supply 2018</v>
          </cell>
          <cell r="E642">
            <v>2.39317</v>
          </cell>
          <cell r="F642">
            <v>1.45242748041E-2</v>
          </cell>
          <cell r="G642">
            <v>0</v>
          </cell>
          <cell r="H642">
            <v>0</v>
          </cell>
          <cell r="I642">
            <v>2.3786457251958999</v>
          </cell>
          <cell r="J642">
            <v>0.60690526807957645</v>
          </cell>
          <cell r="K642">
            <v>0</v>
          </cell>
          <cell r="L642">
            <v>0</v>
          </cell>
          <cell r="M642">
            <v>99.393094731920414</v>
          </cell>
          <cell r="O642">
            <v>0.13152767567280998</v>
          </cell>
          <cell r="Q642">
            <v>1.2772675672809999E-2</v>
          </cell>
          <cell r="R642">
            <v>1.5050400000100001E-3</v>
          </cell>
          <cell r="S642">
            <v>5.4959604070254091</v>
          </cell>
          <cell r="T642">
            <v>0.53371367988107821</v>
          </cell>
          <cell r="U642">
            <v>6.2888971531901205E-2</v>
          </cell>
          <cell r="V642">
            <v>0</v>
          </cell>
          <cell r="W642">
            <v>0</v>
          </cell>
          <cell r="X642" t="str">
            <v>Not Modelled</v>
          </cell>
          <cell r="Y642" t="str">
            <v>N/A</v>
          </cell>
          <cell r="AA642">
            <v>0</v>
          </cell>
          <cell r="AB642">
            <v>0</v>
          </cell>
          <cell r="AC642">
            <v>0</v>
          </cell>
          <cell r="AD642">
            <v>0</v>
          </cell>
          <cell r="AE642">
            <v>0</v>
          </cell>
          <cell r="AF642">
            <v>0</v>
          </cell>
          <cell r="AG642">
            <v>0</v>
          </cell>
          <cell r="AH642">
            <v>0</v>
          </cell>
          <cell r="AI642">
            <v>2.3931726000100002</v>
          </cell>
          <cell r="AJ642">
            <v>0</v>
          </cell>
          <cell r="AK642">
            <v>0</v>
          </cell>
          <cell r="AM642">
            <v>0</v>
          </cell>
          <cell r="AN642">
            <v>0</v>
          </cell>
          <cell r="AO642">
            <v>0</v>
          </cell>
          <cell r="AP642">
            <v>0</v>
          </cell>
          <cell r="AQ642">
            <v>0</v>
          </cell>
          <cell r="AR642">
            <v>0</v>
          </cell>
          <cell r="AS642">
            <v>0</v>
          </cell>
          <cell r="AT642">
            <v>0</v>
          </cell>
          <cell r="AU642">
            <v>100.00010864292967</v>
          </cell>
          <cell r="AV642">
            <v>0</v>
          </cell>
          <cell r="AW642">
            <v>0</v>
          </cell>
        </row>
        <row r="643">
          <cell r="A643" t="str">
            <v>Mile_Cap_032</v>
          </cell>
          <cell r="B643" t="str">
            <v>East of Rossington Street</v>
          </cell>
          <cell r="C643" t="str">
            <v>Residential</v>
          </cell>
          <cell r="D643" t="str">
            <v>Land Supply 2018</v>
          </cell>
          <cell r="E643">
            <v>0.18520500000000001</v>
          </cell>
          <cell r="F643">
            <v>0</v>
          </cell>
          <cell r="G643">
            <v>0</v>
          </cell>
          <cell r="H643">
            <v>0</v>
          </cell>
          <cell r="I643">
            <v>0.18520500000000001</v>
          </cell>
          <cell r="J643">
            <v>0</v>
          </cell>
          <cell r="K643">
            <v>0</v>
          </cell>
          <cell r="L643">
            <v>0</v>
          </cell>
          <cell r="M643">
            <v>100</v>
          </cell>
          <cell r="O643">
            <v>0</v>
          </cell>
          <cell r="Q643">
            <v>0</v>
          </cell>
          <cell r="R643">
            <v>0</v>
          </cell>
          <cell r="S643">
            <v>0</v>
          </cell>
          <cell r="T643">
            <v>0</v>
          </cell>
          <cell r="U643">
            <v>0</v>
          </cell>
          <cell r="V643">
            <v>0</v>
          </cell>
          <cell r="W643">
            <v>0</v>
          </cell>
          <cell r="X643" t="str">
            <v>Not Modelled</v>
          </cell>
          <cell r="Y643" t="str">
            <v>N/A</v>
          </cell>
          <cell r="AA643">
            <v>0</v>
          </cell>
          <cell r="AB643">
            <v>0</v>
          </cell>
          <cell r="AC643">
            <v>0</v>
          </cell>
          <cell r="AD643">
            <v>0</v>
          </cell>
          <cell r="AE643">
            <v>0</v>
          </cell>
          <cell r="AF643">
            <v>0</v>
          </cell>
          <cell r="AG643">
            <v>0</v>
          </cell>
          <cell r="AH643">
            <v>0</v>
          </cell>
          <cell r="AI643">
            <v>0.185205009999</v>
          </cell>
          <cell r="AJ643">
            <v>0</v>
          </cell>
          <cell r="AK643">
            <v>0</v>
          </cell>
          <cell r="AM643">
            <v>0</v>
          </cell>
          <cell r="AN643">
            <v>0</v>
          </cell>
          <cell r="AO643">
            <v>0</v>
          </cell>
          <cell r="AP643">
            <v>0</v>
          </cell>
          <cell r="AQ643">
            <v>0</v>
          </cell>
          <cell r="AR643">
            <v>0</v>
          </cell>
          <cell r="AS643">
            <v>0</v>
          </cell>
          <cell r="AT643">
            <v>0</v>
          </cell>
          <cell r="AU643">
            <v>100.00000539888232</v>
          </cell>
          <cell r="AV643">
            <v>0</v>
          </cell>
          <cell r="AW643">
            <v>0</v>
          </cell>
        </row>
        <row r="644">
          <cell r="A644" t="str">
            <v>Mile_Cap_034</v>
          </cell>
          <cell r="B644" t="str">
            <v>Octavia Drive</v>
          </cell>
          <cell r="C644" t="str">
            <v>Residential</v>
          </cell>
          <cell r="D644" t="str">
            <v>Land Supply 2018</v>
          </cell>
          <cell r="E644">
            <v>0.33213999999999999</v>
          </cell>
          <cell r="F644">
            <v>0</v>
          </cell>
          <cell r="G644">
            <v>0</v>
          </cell>
          <cell r="H644">
            <v>0</v>
          </cell>
          <cell r="I644">
            <v>0.33213999999999999</v>
          </cell>
          <cell r="J644">
            <v>0</v>
          </cell>
          <cell r="K644">
            <v>0</v>
          </cell>
          <cell r="L644">
            <v>0</v>
          </cell>
          <cell r="M644">
            <v>100</v>
          </cell>
          <cell r="O644">
            <v>2.3506861999400001E-2</v>
          </cell>
          <cell r="Q644">
            <v>1.2230961999400001E-2</v>
          </cell>
          <cell r="R644">
            <v>1.06309619994E-2</v>
          </cell>
          <cell r="S644">
            <v>7.0773956763413022</v>
          </cell>
          <cell r="T644">
            <v>3.6824718490395618</v>
          </cell>
          <cell r="U644">
            <v>3.2007472750647317</v>
          </cell>
          <cell r="V644">
            <v>0</v>
          </cell>
          <cell r="W644">
            <v>0</v>
          </cell>
          <cell r="X644" t="str">
            <v>Not Modelled</v>
          </cell>
          <cell r="Y644" t="str">
            <v>N/A</v>
          </cell>
          <cell r="AA644">
            <v>0</v>
          </cell>
          <cell r="AB644">
            <v>0</v>
          </cell>
          <cell r="AC644">
            <v>0</v>
          </cell>
          <cell r="AD644">
            <v>0</v>
          </cell>
          <cell r="AE644">
            <v>0</v>
          </cell>
          <cell r="AF644">
            <v>0</v>
          </cell>
          <cell r="AG644">
            <v>0</v>
          </cell>
          <cell r="AH644">
            <v>0</v>
          </cell>
          <cell r="AI644">
            <v>0.33214026999599999</v>
          </cell>
          <cell r="AJ644">
            <v>0</v>
          </cell>
          <cell r="AK644">
            <v>0</v>
          </cell>
          <cell r="AM644">
            <v>0</v>
          </cell>
          <cell r="AN644">
            <v>0</v>
          </cell>
          <cell r="AO644">
            <v>0</v>
          </cell>
          <cell r="AP644">
            <v>0</v>
          </cell>
          <cell r="AQ644">
            <v>0</v>
          </cell>
          <cell r="AR644">
            <v>0</v>
          </cell>
          <cell r="AS644">
            <v>0</v>
          </cell>
          <cell r="AT644">
            <v>0</v>
          </cell>
          <cell r="AU644">
            <v>100.00008128981754</v>
          </cell>
          <cell r="AV644">
            <v>0</v>
          </cell>
          <cell r="AW644">
            <v>0</v>
          </cell>
        </row>
        <row r="645">
          <cell r="A645" t="str">
            <v>Mile_Cap_036</v>
          </cell>
          <cell r="B645" t="str">
            <v>Silk Street, Newton Heath</v>
          </cell>
          <cell r="C645" t="str">
            <v>Residential</v>
          </cell>
          <cell r="D645" t="str">
            <v>Land Supply 2018</v>
          </cell>
          <cell r="E645">
            <v>0.68093099999999995</v>
          </cell>
          <cell r="F645">
            <v>0</v>
          </cell>
          <cell r="G645">
            <v>0</v>
          </cell>
          <cell r="H645">
            <v>0</v>
          </cell>
          <cell r="I645">
            <v>0.68093099999999995</v>
          </cell>
          <cell r="J645">
            <v>0</v>
          </cell>
          <cell r="K645">
            <v>0</v>
          </cell>
          <cell r="L645">
            <v>0</v>
          </cell>
          <cell r="M645">
            <v>100</v>
          </cell>
          <cell r="O645">
            <v>1.306092085599E-2</v>
          </cell>
          <cell r="Q645">
            <v>4.5046708559899999E-3</v>
          </cell>
          <cell r="R645">
            <v>0</v>
          </cell>
          <cell r="S645">
            <v>1.9180975540825724</v>
          </cell>
          <cell r="T645">
            <v>0.6615458623546292</v>
          </cell>
          <cell r="U645">
            <v>0</v>
          </cell>
          <cell r="V645">
            <v>0</v>
          </cell>
          <cell r="W645">
            <v>0</v>
          </cell>
          <cell r="X645" t="str">
            <v>Not Modelled</v>
          </cell>
          <cell r="Y645" t="str">
            <v>N/A</v>
          </cell>
          <cell r="AA645">
            <v>0</v>
          </cell>
          <cell r="AB645">
            <v>0</v>
          </cell>
          <cell r="AC645">
            <v>0</v>
          </cell>
          <cell r="AD645">
            <v>0</v>
          </cell>
          <cell r="AE645">
            <v>0</v>
          </cell>
          <cell r="AF645">
            <v>0</v>
          </cell>
          <cell r="AG645">
            <v>0</v>
          </cell>
          <cell r="AH645">
            <v>0</v>
          </cell>
          <cell r="AI645">
            <v>0.68093056500000004</v>
          </cell>
          <cell r="AJ645">
            <v>0</v>
          </cell>
          <cell r="AK645">
            <v>0</v>
          </cell>
          <cell r="AM645">
            <v>0</v>
          </cell>
          <cell r="AN645">
            <v>0</v>
          </cell>
          <cell r="AO645">
            <v>0</v>
          </cell>
          <cell r="AP645">
            <v>0</v>
          </cell>
          <cell r="AQ645">
            <v>0</v>
          </cell>
          <cell r="AR645">
            <v>0</v>
          </cell>
          <cell r="AS645">
            <v>0</v>
          </cell>
          <cell r="AT645">
            <v>0</v>
          </cell>
          <cell r="AU645">
            <v>99.99993611687529</v>
          </cell>
          <cell r="AV645">
            <v>0</v>
          </cell>
          <cell r="AW645">
            <v>0</v>
          </cell>
        </row>
        <row r="646">
          <cell r="A646" t="str">
            <v>Mile_Cap_081</v>
          </cell>
          <cell r="B646" t="str">
            <v>Millwright Street/May Street</v>
          </cell>
          <cell r="C646" t="str">
            <v>Residential</v>
          </cell>
          <cell r="D646" t="str">
            <v>Land Supply 2018</v>
          </cell>
          <cell r="E646">
            <v>1.53705</v>
          </cell>
          <cell r="F646">
            <v>0</v>
          </cell>
          <cell r="G646">
            <v>0</v>
          </cell>
          <cell r="H646">
            <v>0</v>
          </cell>
          <cell r="I646">
            <v>1.53705</v>
          </cell>
          <cell r="J646">
            <v>0</v>
          </cell>
          <cell r="K646">
            <v>0</v>
          </cell>
          <cell r="L646">
            <v>0</v>
          </cell>
          <cell r="M646">
            <v>100</v>
          </cell>
          <cell r="O646">
            <v>5.6067800000000001E-2</v>
          </cell>
          <cell r="Q646">
            <v>0.01</v>
          </cell>
          <cell r="R646">
            <v>0</v>
          </cell>
          <cell r="S646">
            <v>3.6477538141244588</v>
          </cell>
          <cell r="T646">
            <v>0.65059692267655567</v>
          </cell>
          <cell r="U646">
            <v>0</v>
          </cell>
          <cell r="V646">
            <v>0</v>
          </cell>
          <cell r="W646">
            <v>0</v>
          </cell>
          <cell r="X646" t="str">
            <v>Not Modelled</v>
          </cell>
          <cell r="Y646" t="str">
            <v>N/A</v>
          </cell>
          <cell r="AA646">
            <v>0</v>
          </cell>
          <cell r="AB646">
            <v>0</v>
          </cell>
          <cell r="AC646">
            <v>0</v>
          </cell>
          <cell r="AD646">
            <v>0</v>
          </cell>
          <cell r="AE646">
            <v>0</v>
          </cell>
          <cell r="AF646">
            <v>0</v>
          </cell>
          <cell r="AG646">
            <v>0</v>
          </cell>
          <cell r="AH646">
            <v>0</v>
          </cell>
          <cell r="AI646">
            <v>1.53705376</v>
          </cell>
          <cell r="AJ646">
            <v>0</v>
          </cell>
          <cell r="AK646">
            <v>0</v>
          </cell>
          <cell r="AM646">
            <v>0</v>
          </cell>
          <cell r="AN646">
            <v>0</v>
          </cell>
          <cell r="AO646">
            <v>0</v>
          </cell>
          <cell r="AP646">
            <v>0</v>
          </cell>
          <cell r="AQ646">
            <v>0</v>
          </cell>
          <cell r="AR646">
            <v>0</v>
          </cell>
          <cell r="AS646">
            <v>0</v>
          </cell>
          <cell r="AT646">
            <v>0</v>
          </cell>
          <cell r="AU646">
            <v>100.00024462444293</v>
          </cell>
          <cell r="AV646">
            <v>0</v>
          </cell>
          <cell r="AW646">
            <v>0</v>
          </cell>
        </row>
        <row r="647">
          <cell r="A647" t="str">
            <v>Mile_Cap_083</v>
          </cell>
          <cell r="B647" t="str">
            <v>Oldham Road/City Boundary</v>
          </cell>
          <cell r="C647" t="str">
            <v>Residential</v>
          </cell>
          <cell r="D647" t="str">
            <v>Land Supply 2018</v>
          </cell>
          <cell r="E647">
            <v>0.170376</v>
          </cell>
          <cell r="F647">
            <v>0</v>
          </cell>
          <cell r="G647">
            <v>0</v>
          </cell>
          <cell r="H647">
            <v>0</v>
          </cell>
          <cell r="I647">
            <v>0.170376</v>
          </cell>
          <cell r="J647">
            <v>0</v>
          </cell>
          <cell r="K647">
            <v>0</v>
          </cell>
          <cell r="L647">
            <v>0</v>
          </cell>
          <cell r="M647">
            <v>100</v>
          </cell>
          <cell r="O647">
            <v>0.13052849962009999</v>
          </cell>
          <cell r="Q647">
            <v>5.2941599620099998E-2</v>
          </cell>
          <cell r="R647">
            <v>0</v>
          </cell>
          <cell r="S647">
            <v>76.612022597138079</v>
          </cell>
          <cell r="T647">
            <v>31.073390395419544</v>
          </cell>
          <cell r="U647">
            <v>0</v>
          </cell>
          <cell r="V647">
            <v>0</v>
          </cell>
          <cell r="W647">
            <v>0</v>
          </cell>
          <cell r="X647" t="str">
            <v>Not Modelled</v>
          </cell>
          <cell r="Y647" t="str">
            <v>N/A</v>
          </cell>
          <cell r="AA647">
            <v>0</v>
          </cell>
          <cell r="AB647">
            <v>0</v>
          </cell>
          <cell r="AC647">
            <v>0</v>
          </cell>
          <cell r="AD647">
            <v>0</v>
          </cell>
          <cell r="AE647">
            <v>0</v>
          </cell>
          <cell r="AF647">
            <v>0</v>
          </cell>
          <cell r="AG647">
            <v>0</v>
          </cell>
          <cell r="AH647">
            <v>0</v>
          </cell>
          <cell r="AI647">
            <v>0.17037554499800001</v>
          </cell>
          <cell r="AJ647">
            <v>0</v>
          </cell>
          <cell r="AK647">
            <v>0</v>
          </cell>
          <cell r="AM647">
            <v>0</v>
          </cell>
          <cell r="AN647">
            <v>0</v>
          </cell>
          <cell r="AO647">
            <v>0</v>
          </cell>
          <cell r="AP647">
            <v>0</v>
          </cell>
          <cell r="AQ647">
            <v>0</v>
          </cell>
          <cell r="AR647">
            <v>0</v>
          </cell>
          <cell r="AS647">
            <v>0</v>
          </cell>
          <cell r="AT647">
            <v>0</v>
          </cell>
          <cell r="AU647">
            <v>99.999732942433212</v>
          </cell>
          <cell r="AV647">
            <v>0</v>
          </cell>
          <cell r="AW647">
            <v>0</v>
          </cell>
        </row>
        <row r="648">
          <cell r="A648" t="str">
            <v>Mile_Cap_1000</v>
          </cell>
          <cell r="B648" t="str">
            <v>325, Oldham Road</v>
          </cell>
          <cell r="C648" t="str">
            <v>Residential</v>
          </cell>
          <cell r="D648" t="str">
            <v>Land Supply 2018</v>
          </cell>
          <cell r="E648">
            <v>2.6407099999999999E-2</v>
          </cell>
          <cell r="F648">
            <v>0</v>
          </cell>
          <cell r="G648">
            <v>0</v>
          </cell>
          <cell r="H648">
            <v>0</v>
          </cell>
          <cell r="I648">
            <v>2.6407099999999999E-2</v>
          </cell>
          <cell r="J648">
            <v>0</v>
          </cell>
          <cell r="K648">
            <v>0</v>
          </cell>
          <cell r="L648">
            <v>0</v>
          </cell>
          <cell r="M648">
            <v>100</v>
          </cell>
          <cell r="O648">
            <v>0</v>
          </cell>
          <cell r="Q648">
            <v>0</v>
          </cell>
          <cell r="R648">
            <v>0</v>
          </cell>
          <cell r="S648">
            <v>0</v>
          </cell>
          <cell r="T648">
            <v>0</v>
          </cell>
          <cell r="U648">
            <v>0</v>
          </cell>
          <cell r="V648">
            <v>0</v>
          </cell>
          <cell r="W648">
            <v>0</v>
          </cell>
          <cell r="X648" t="str">
            <v>Not Modelled</v>
          </cell>
          <cell r="Y648" t="str">
            <v>N/A</v>
          </cell>
          <cell r="AA648">
            <v>0</v>
          </cell>
          <cell r="AB648">
            <v>0</v>
          </cell>
          <cell r="AC648">
            <v>0</v>
          </cell>
          <cell r="AD648">
            <v>0</v>
          </cell>
          <cell r="AE648">
            <v>0</v>
          </cell>
          <cell r="AF648">
            <v>0</v>
          </cell>
          <cell r="AG648">
            <v>0</v>
          </cell>
          <cell r="AH648">
            <v>0</v>
          </cell>
          <cell r="AI648">
            <v>2.6407109998E-2</v>
          </cell>
          <cell r="AJ648">
            <v>0</v>
          </cell>
          <cell r="AK648">
            <v>0</v>
          </cell>
          <cell r="AM648">
            <v>0</v>
          </cell>
          <cell r="AN648">
            <v>0</v>
          </cell>
          <cell r="AO648">
            <v>0</v>
          </cell>
          <cell r="AP648">
            <v>0</v>
          </cell>
          <cell r="AQ648">
            <v>0</v>
          </cell>
          <cell r="AR648">
            <v>0</v>
          </cell>
          <cell r="AS648">
            <v>0</v>
          </cell>
          <cell r="AT648">
            <v>0</v>
          </cell>
          <cell r="AU648">
            <v>100.0000378610298</v>
          </cell>
          <cell r="AV648">
            <v>0</v>
          </cell>
          <cell r="AW648">
            <v>0</v>
          </cell>
        </row>
        <row r="649">
          <cell r="A649" t="str">
            <v>Mile_Cap_701</v>
          </cell>
          <cell r="B649" t="str">
            <v>Collyhurst South (Northern Gateway)</v>
          </cell>
          <cell r="C649" t="str">
            <v>Residential</v>
          </cell>
          <cell r="D649" t="str">
            <v>Land Supply 2018</v>
          </cell>
          <cell r="E649">
            <v>20.638400000000001</v>
          </cell>
          <cell r="F649">
            <v>0</v>
          </cell>
          <cell r="G649">
            <v>0</v>
          </cell>
          <cell r="H649">
            <v>0</v>
          </cell>
          <cell r="I649">
            <v>20.638400000000001</v>
          </cell>
          <cell r="J649">
            <v>0</v>
          </cell>
          <cell r="K649">
            <v>0</v>
          </cell>
          <cell r="L649">
            <v>0</v>
          </cell>
          <cell r="M649">
            <v>100</v>
          </cell>
          <cell r="O649">
            <v>1.119771093237</v>
          </cell>
          <cell r="Q649">
            <v>0.188378093237</v>
          </cell>
          <cell r="R649">
            <v>0</v>
          </cell>
          <cell r="S649">
            <v>5.4256681391823003</v>
          </cell>
          <cell r="T649">
            <v>0.91275531648286679</v>
          </cell>
          <cell r="U649">
            <v>0</v>
          </cell>
          <cell r="V649">
            <v>0</v>
          </cell>
          <cell r="W649">
            <v>0</v>
          </cell>
          <cell r="X649" t="str">
            <v>Not Modelled</v>
          </cell>
          <cell r="Y649" t="str">
            <v>N/A</v>
          </cell>
          <cell r="AA649">
            <v>0</v>
          </cell>
          <cell r="AB649">
            <v>0</v>
          </cell>
          <cell r="AC649">
            <v>0</v>
          </cell>
          <cell r="AD649">
            <v>0</v>
          </cell>
          <cell r="AE649">
            <v>0</v>
          </cell>
          <cell r="AF649">
            <v>0</v>
          </cell>
          <cell r="AG649">
            <v>0</v>
          </cell>
          <cell r="AH649">
            <v>0</v>
          </cell>
          <cell r="AI649">
            <v>20.638409988999999</v>
          </cell>
          <cell r="AJ649">
            <v>0</v>
          </cell>
          <cell r="AK649">
            <v>0</v>
          </cell>
          <cell r="AM649">
            <v>0</v>
          </cell>
          <cell r="AN649">
            <v>0</v>
          </cell>
          <cell r="AO649">
            <v>0</v>
          </cell>
          <cell r="AP649">
            <v>0</v>
          </cell>
          <cell r="AQ649">
            <v>0</v>
          </cell>
          <cell r="AR649">
            <v>0</v>
          </cell>
          <cell r="AS649">
            <v>0</v>
          </cell>
          <cell r="AT649">
            <v>0</v>
          </cell>
          <cell r="AU649">
            <v>100.00004840006977</v>
          </cell>
          <cell r="AV649">
            <v>0</v>
          </cell>
          <cell r="AW649">
            <v>0</v>
          </cell>
        </row>
        <row r="650">
          <cell r="A650" t="str">
            <v>Mile_Cap_800</v>
          </cell>
          <cell r="B650" t="str">
            <v>Sites adjacent to MIles Platting JSC</v>
          </cell>
          <cell r="C650" t="str">
            <v>Residential</v>
          </cell>
          <cell r="D650" t="str">
            <v>Land Supply 2018</v>
          </cell>
          <cell r="E650">
            <v>0.39804200000000001</v>
          </cell>
          <cell r="F650">
            <v>0</v>
          </cell>
          <cell r="G650">
            <v>0</v>
          </cell>
          <cell r="H650">
            <v>0</v>
          </cell>
          <cell r="I650">
            <v>0.39804200000000001</v>
          </cell>
          <cell r="J650">
            <v>0</v>
          </cell>
          <cell r="K650">
            <v>0</v>
          </cell>
          <cell r="L650">
            <v>0</v>
          </cell>
          <cell r="M650">
            <v>100</v>
          </cell>
          <cell r="O650">
            <v>3.9440954272400002E-3</v>
          </cell>
          <cell r="Q650">
            <v>3.9440954272400002E-3</v>
          </cell>
          <cell r="R650">
            <v>0</v>
          </cell>
          <cell r="S650">
            <v>0.99087418595022636</v>
          </cell>
          <cell r="T650">
            <v>0.99087418595022636</v>
          </cell>
          <cell r="U650">
            <v>0</v>
          </cell>
          <cell r="V650">
            <v>0</v>
          </cell>
          <cell r="W650">
            <v>0</v>
          </cell>
          <cell r="X650" t="str">
            <v>Not Modelled</v>
          </cell>
          <cell r="Y650" t="str">
            <v>N/A</v>
          </cell>
          <cell r="AA650">
            <v>0</v>
          </cell>
          <cell r="AB650">
            <v>0</v>
          </cell>
          <cell r="AC650">
            <v>0</v>
          </cell>
          <cell r="AD650">
            <v>0</v>
          </cell>
          <cell r="AE650">
            <v>0</v>
          </cell>
          <cell r="AF650">
            <v>0</v>
          </cell>
          <cell r="AG650">
            <v>0</v>
          </cell>
          <cell r="AH650">
            <v>0</v>
          </cell>
          <cell r="AI650">
            <v>0.39804195500099998</v>
          </cell>
          <cell r="AJ650">
            <v>0</v>
          </cell>
          <cell r="AK650">
            <v>0</v>
          </cell>
          <cell r="AM650">
            <v>0</v>
          </cell>
          <cell r="AN650">
            <v>0</v>
          </cell>
          <cell r="AO650">
            <v>0</v>
          </cell>
          <cell r="AP650">
            <v>0</v>
          </cell>
          <cell r="AQ650">
            <v>0</v>
          </cell>
          <cell r="AR650">
            <v>0</v>
          </cell>
          <cell r="AS650">
            <v>0</v>
          </cell>
          <cell r="AT650">
            <v>0</v>
          </cell>
          <cell r="AU650">
            <v>99.999988694911593</v>
          </cell>
          <cell r="AV650">
            <v>0</v>
          </cell>
          <cell r="AW650">
            <v>0</v>
          </cell>
        </row>
        <row r="651">
          <cell r="A651" t="str">
            <v>Mile_Cap_901</v>
          </cell>
          <cell r="B651" t="str">
            <v>Rose Bank Farm, 37 Rose Bank Road</v>
          </cell>
          <cell r="C651" t="str">
            <v>Residential</v>
          </cell>
          <cell r="D651" t="str">
            <v>Land Supply 2018</v>
          </cell>
          <cell r="E651">
            <v>0.20910999999999999</v>
          </cell>
          <cell r="F651">
            <v>0</v>
          </cell>
          <cell r="G651">
            <v>0</v>
          </cell>
          <cell r="H651">
            <v>0</v>
          </cell>
          <cell r="I651">
            <v>0.20910999999999999</v>
          </cell>
          <cell r="J651">
            <v>0</v>
          </cell>
          <cell r="K651">
            <v>0</v>
          </cell>
          <cell r="L651">
            <v>0</v>
          </cell>
          <cell r="M651">
            <v>100</v>
          </cell>
          <cell r="O651">
            <v>0</v>
          </cell>
          <cell r="Q651">
            <v>0</v>
          </cell>
          <cell r="R651">
            <v>0</v>
          </cell>
          <cell r="S651">
            <v>0</v>
          </cell>
          <cell r="T651">
            <v>0</v>
          </cell>
          <cell r="U651">
            <v>0</v>
          </cell>
          <cell r="V651">
            <v>0</v>
          </cell>
          <cell r="W651">
            <v>0</v>
          </cell>
          <cell r="X651" t="str">
            <v>Not Modelled</v>
          </cell>
          <cell r="Y651" t="str">
            <v>N/A</v>
          </cell>
          <cell r="AA651">
            <v>0</v>
          </cell>
          <cell r="AB651">
            <v>0</v>
          </cell>
          <cell r="AC651">
            <v>0</v>
          </cell>
          <cell r="AD651">
            <v>0</v>
          </cell>
          <cell r="AE651">
            <v>0</v>
          </cell>
          <cell r="AF651">
            <v>0</v>
          </cell>
          <cell r="AG651">
            <v>0</v>
          </cell>
          <cell r="AH651">
            <v>0</v>
          </cell>
          <cell r="AI651">
            <v>0.20911003500100001</v>
          </cell>
          <cell r="AJ651">
            <v>0</v>
          </cell>
          <cell r="AK651">
            <v>0</v>
          </cell>
          <cell r="AM651">
            <v>0</v>
          </cell>
          <cell r="AN651">
            <v>0</v>
          </cell>
          <cell r="AO651">
            <v>0</v>
          </cell>
          <cell r="AP651">
            <v>0</v>
          </cell>
          <cell r="AQ651">
            <v>0</v>
          </cell>
          <cell r="AR651">
            <v>0</v>
          </cell>
          <cell r="AS651">
            <v>0</v>
          </cell>
          <cell r="AT651">
            <v>0</v>
          </cell>
          <cell r="AU651">
            <v>100.00001673808043</v>
          </cell>
          <cell r="AV651">
            <v>0</v>
          </cell>
          <cell r="AW651">
            <v>0</v>
          </cell>
        </row>
        <row r="652">
          <cell r="A652" t="str">
            <v>Moss_Cap_017</v>
          </cell>
          <cell r="B652" t="str">
            <v>Acomb Street</v>
          </cell>
          <cell r="C652" t="str">
            <v>Residential</v>
          </cell>
          <cell r="D652" t="str">
            <v>Land Supply 2018</v>
          </cell>
          <cell r="E652">
            <v>0.24390100000000001</v>
          </cell>
          <cell r="F652">
            <v>0</v>
          </cell>
          <cell r="G652">
            <v>0</v>
          </cell>
          <cell r="H652">
            <v>0</v>
          </cell>
          <cell r="I652">
            <v>0.24390100000000001</v>
          </cell>
          <cell r="J652">
            <v>0</v>
          </cell>
          <cell r="K652">
            <v>0</v>
          </cell>
          <cell r="L652">
            <v>0</v>
          </cell>
          <cell r="M652">
            <v>100</v>
          </cell>
          <cell r="O652">
            <v>0</v>
          </cell>
          <cell r="Q652">
            <v>0</v>
          </cell>
          <cell r="R652">
            <v>0</v>
          </cell>
          <cell r="S652">
            <v>0</v>
          </cell>
          <cell r="T652">
            <v>0</v>
          </cell>
          <cell r="U652">
            <v>0</v>
          </cell>
          <cell r="V652">
            <v>0</v>
          </cell>
          <cell r="W652">
            <v>0</v>
          </cell>
          <cell r="X652" t="str">
            <v>Not Modelled</v>
          </cell>
          <cell r="Y652" t="str">
            <v>N/A</v>
          </cell>
          <cell r="AA652">
            <v>0</v>
          </cell>
          <cell r="AB652">
            <v>0</v>
          </cell>
          <cell r="AC652">
            <v>0</v>
          </cell>
          <cell r="AD652">
            <v>0</v>
          </cell>
          <cell r="AE652">
            <v>0</v>
          </cell>
          <cell r="AF652">
            <v>0</v>
          </cell>
          <cell r="AG652">
            <v>0</v>
          </cell>
          <cell r="AH652">
            <v>0</v>
          </cell>
          <cell r="AI652">
            <v>0</v>
          </cell>
          <cell r="AJ652">
            <v>0</v>
          </cell>
          <cell r="AK652">
            <v>0</v>
          </cell>
          <cell r="AM652">
            <v>0</v>
          </cell>
          <cell r="AN652">
            <v>0</v>
          </cell>
          <cell r="AO652">
            <v>0</v>
          </cell>
          <cell r="AP652">
            <v>0</v>
          </cell>
          <cell r="AQ652">
            <v>0</v>
          </cell>
          <cell r="AR652">
            <v>0</v>
          </cell>
          <cell r="AS652">
            <v>0</v>
          </cell>
          <cell r="AT652">
            <v>0</v>
          </cell>
          <cell r="AU652">
            <v>0</v>
          </cell>
          <cell r="AV652">
            <v>0</v>
          </cell>
          <cell r="AW652">
            <v>0</v>
          </cell>
        </row>
        <row r="653">
          <cell r="A653" t="str">
            <v>Moss_Cap_703</v>
          </cell>
          <cell r="B653" t="str">
            <v>Whitworth Park Halls STUDENT (net additional)</v>
          </cell>
          <cell r="C653" t="str">
            <v>Residential</v>
          </cell>
          <cell r="D653" t="str">
            <v>Land Supply 2018</v>
          </cell>
          <cell r="E653">
            <v>1.8070299999999999</v>
          </cell>
          <cell r="F653">
            <v>0</v>
          </cell>
          <cell r="G653">
            <v>0</v>
          </cell>
          <cell r="H653">
            <v>0</v>
          </cell>
          <cell r="I653">
            <v>1.8070299999999999</v>
          </cell>
          <cell r="J653">
            <v>0</v>
          </cell>
          <cell r="K653">
            <v>0</v>
          </cell>
          <cell r="L653">
            <v>0</v>
          </cell>
          <cell r="M653">
            <v>100</v>
          </cell>
          <cell r="O653">
            <v>0.15045705033000001</v>
          </cell>
          <cell r="Q653">
            <v>7.4475750330000007E-2</v>
          </cell>
          <cell r="R653">
            <v>1.08273256515E-2</v>
          </cell>
          <cell r="S653">
            <v>8.3262065560616048</v>
          </cell>
          <cell r="T653">
            <v>4.1214451519897297</v>
          </cell>
          <cell r="U653">
            <v>0.59917796890477748</v>
          </cell>
          <cell r="V653">
            <v>0</v>
          </cell>
          <cell r="W653">
            <v>0</v>
          </cell>
          <cell r="X653" t="str">
            <v>Not Modelled</v>
          </cell>
          <cell r="Y653" t="str">
            <v>N/A</v>
          </cell>
          <cell r="AA653">
            <v>0</v>
          </cell>
          <cell r="AB653">
            <v>0</v>
          </cell>
          <cell r="AC653">
            <v>0</v>
          </cell>
          <cell r="AD653">
            <v>0</v>
          </cell>
          <cell r="AE653">
            <v>0</v>
          </cell>
          <cell r="AF653">
            <v>0</v>
          </cell>
          <cell r="AG653">
            <v>0</v>
          </cell>
          <cell r="AH653">
            <v>0</v>
          </cell>
          <cell r="AI653">
            <v>0</v>
          </cell>
          <cell r="AJ653">
            <v>0</v>
          </cell>
          <cell r="AK653">
            <v>0</v>
          </cell>
          <cell r="AM653">
            <v>0</v>
          </cell>
          <cell r="AN653">
            <v>0</v>
          </cell>
          <cell r="AO653">
            <v>0</v>
          </cell>
          <cell r="AP653">
            <v>0</v>
          </cell>
          <cell r="AQ653">
            <v>0</v>
          </cell>
          <cell r="AR653">
            <v>0</v>
          </cell>
          <cell r="AS653">
            <v>0</v>
          </cell>
          <cell r="AT653">
            <v>0</v>
          </cell>
          <cell r="AU653">
            <v>0</v>
          </cell>
          <cell r="AV653">
            <v>0</v>
          </cell>
          <cell r="AW653">
            <v>0</v>
          </cell>
        </row>
        <row r="654">
          <cell r="A654" t="str">
            <v>Most_Cap_900</v>
          </cell>
          <cell r="B654" t="str">
            <v>Woodstock Road</v>
          </cell>
          <cell r="C654" t="str">
            <v>Residential</v>
          </cell>
          <cell r="D654" t="str">
            <v>Land Supply 2018</v>
          </cell>
          <cell r="E654">
            <v>0.63391699999999995</v>
          </cell>
          <cell r="F654">
            <v>0</v>
          </cell>
          <cell r="G654">
            <v>0</v>
          </cell>
          <cell r="H654">
            <v>0</v>
          </cell>
          <cell r="I654">
            <v>0.63391699999999995</v>
          </cell>
          <cell r="J654">
            <v>0</v>
          </cell>
          <cell r="K654">
            <v>0</v>
          </cell>
          <cell r="L654">
            <v>0</v>
          </cell>
          <cell r="M654">
            <v>100</v>
          </cell>
          <cell r="O654">
            <v>0</v>
          </cell>
          <cell r="Q654">
            <v>0</v>
          </cell>
          <cell r="R654">
            <v>0</v>
          </cell>
          <cell r="S654">
            <v>0</v>
          </cell>
          <cell r="T654">
            <v>0</v>
          </cell>
          <cell r="U654">
            <v>0</v>
          </cell>
          <cell r="V654">
            <v>0</v>
          </cell>
          <cell r="W654">
            <v>0</v>
          </cell>
          <cell r="X654" t="str">
            <v>Not Modelled</v>
          </cell>
          <cell r="Y654" t="str">
            <v>N/A</v>
          </cell>
          <cell r="AA654">
            <v>0</v>
          </cell>
          <cell r="AB654">
            <v>0</v>
          </cell>
          <cell r="AC654">
            <v>0</v>
          </cell>
          <cell r="AD654">
            <v>0</v>
          </cell>
          <cell r="AE654">
            <v>0</v>
          </cell>
          <cell r="AF654">
            <v>0</v>
          </cell>
          <cell r="AG654">
            <v>0</v>
          </cell>
          <cell r="AH654">
            <v>0</v>
          </cell>
          <cell r="AI654">
            <v>0.63391688000099999</v>
          </cell>
          <cell r="AJ654">
            <v>0</v>
          </cell>
          <cell r="AK654">
            <v>0</v>
          </cell>
          <cell r="AM654">
            <v>0</v>
          </cell>
          <cell r="AN654">
            <v>0</v>
          </cell>
          <cell r="AO654">
            <v>0</v>
          </cell>
          <cell r="AP654">
            <v>0</v>
          </cell>
          <cell r="AQ654">
            <v>0</v>
          </cell>
          <cell r="AR654">
            <v>0</v>
          </cell>
          <cell r="AS654">
            <v>0</v>
          </cell>
          <cell r="AT654">
            <v>0</v>
          </cell>
          <cell r="AU654">
            <v>99.999981070234753</v>
          </cell>
          <cell r="AV654">
            <v>0</v>
          </cell>
          <cell r="AW654">
            <v>0</v>
          </cell>
        </row>
        <row r="655">
          <cell r="A655" t="str">
            <v>NOMA</v>
          </cell>
          <cell r="B655" t="str">
            <v>NOMA- Corporation St, Hanover St., Rochdale Rd, Angel St.</v>
          </cell>
          <cell r="C655" t="str">
            <v>Offices</v>
          </cell>
          <cell r="D655" t="str">
            <v>Land Supply 2018</v>
          </cell>
          <cell r="E655">
            <v>9.7928099999999993</v>
          </cell>
          <cell r="F655">
            <v>0</v>
          </cell>
          <cell r="G655">
            <v>0</v>
          </cell>
          <cell r="H655">
            <v>4.7057113498700003E-2</v>
          </cell>
          <cell r="I655">
            <v>9.7457528865012986</v>
          </cell>
          <cell r="J655">
            <v>0</v>
          </cell>
          <cell r="K655">
            <v>0</v>
          </cell>
          <cell r="L655">
            <v>0.48052717757926489</v>
          </cell>
          <cell r="M655">
            <v>99.519472822420724</v>
          </cell>
          <cell r="O655">
            <v>0.3533082702796409</v>
          </cell>
          <cell r="Q655">
            <v>0.1761282702796409</v>
          </cell>
          <cell r="R655">
            <v>6.2824189640899996E-5</v>
          </cell>
          <cell r="S655">
            <v>3.6078334030747143</v>
          </cell>
          <cell r="T655">
            <v>1.7985467938175144</v>
          </cell>
          <cell r="U655">
            <v>6.4153383595617604E-4</v>
          </cell>
          <cell r="V655">
            <v>0.90804416943099997</v>
          </cell>
          <cell r="W655">
            <v>9.2725598620926988</v>
          </cell>
          <cell r="X655" t="str">
            <v>Not Modelled</v>
          </cell>
          <cell r="Y655" t="str">
            <v>N/A</v>
          </cell>
          <cell r="AA655">
            <v>0</v>
          </cell>
          <cell r="AB655">
            <v>0</v>
          </cell>
          <cell r="AC655">
            <v>0</v>
          </cell>
          <cell r="AD655">
            <v>0</v>
          </cell>
          <cell r="AE655">
            <v>0</v>
          </cell>
          <cell r="AF655">
            <v>0</v>
          </cell>
          <cell r="AG655">
            <v>0</v>
          </cell>
          <cell r="AH655">
            <v>0</v>
          </cell>
          <cell r="AI655">
            <v>9.7137337642000006</v>
          </cell>
          <cell r="AJ655">
            <v>0</v>
          </cell>
          <cell r="AK655">
            <v>0</v>
          </cell>
          <cell r="AM655">
            <v>0</v>
          </cell>
          <cell r="AN655">
            <v>0</v>
          </cell>
          <cell r="AO655">
            <v>0</v>
          </cell>
          <cell r="AP655">
            <v>0</v>
          </cell>
          <cell r="AQ655">
            <v>0</v>
          </cell>
          <cell r="AR655">
            <v>0</v>
          </cell>
          <cell r="AS655">
            <v>0</v>
          </cell>
          <cell r="AT655">
            <v>0</v>
          </cell>
          <cell r="AU655">
            <v>99.192507198648812</v>
          </cell>
          <cell r="AV655">
            <v>0</v>
          </cell>
          <cell r="AW655">
            <v>0</v>
          </cell>
        </row>
        <row r="656">
          <cell r="A656" t="str">
            <v>Nort_Cap_701</v>
          </cell>
          <cell r="B656" t="str">
            <v>Oakwood Lodge Day Centre EXTRA CARE</v>
          </cell>
          <cell r="C656" t="str">
            <v>Residential</v>
          </cell>
          <cell r="D656" t="str">
            <v>Land Supply 2018</v>
          </cell>
          <cell r="E656">
            <v>0.98760000000000003</v>
          </cell>
          <cell r="F656">
            <v>0</v>
          </cell>
          <cell r="G656">
            <v>0</v>
          </cell>
          <cell r="H656">
            <v>0</v>
          </cell>
          <cell r="I656">
            <v>0.98760000000000003</v>
          </cell>
          <cell r="J656">
            <v>0</v>
          </cell>
          <cell r="K656">
            <v>0</v>
          </cell>
          <cell r="L656">
            <v>0</v>
          </cell>
          <cell r="M656">
            <v>100</v>
          </cell>
          <cell r="O656">
            <v>0.13820399999999999</v>
          </cell>
          <cell r="Q656">
            <v>1.52E-2</v>
          </cell>
          <cell r="R656">
            <v>0</v>
          </cell>
          <cell r="S656">
            <v>13.993924665856621</v>
          </cell>
          <cell r="T656">
            <v>1.5390846496557311</v>
          </cell>
          <cell r="U656">
            <v>0</v>
          </cell>
          <cell r="V656">
            <v>0</v>
          </cell>
          <cell r="W656">
            <v>0</v>
          </cell>
          <cell r="X656" t="str">
            <v>Not Modelled</v>
          </cell>
          <cell r="Y656" t="str">
            <v>N/A</v>
          </cell>
          <cell r="AA656">
            <v>0</v>
          </cell>
          <cell r="AB656">
            <v>0</v>
          </cell>
          <cell r="AC656">
            <v>0</v>
          </cell>
          <cell r="AD656">
            <v>0</v>
          </cell>
          <cell r="AE656">
            <v>0</v>
          </cell>
          <cell r="AF656">
            <v>0</v>
          </cell>
          <cell r="AG656">
            <v>0</v>
          </cell>
          <cell r="AH656">
            <v>0</v>
          </cell>
          <cell r="AI656">
            <v>0</v>
          </cell>
          <cell r="AJ656">
            <v>0</v>
          </cell>
          <cell r="AK656">
            <v>0</v>
          </cell>
          <cell r="AM656">
            <v>0</v>
          </cell>
          <cell r="AN656">
            <v>0</v>
          </cell>
          <cell r="AO656">
            <v>0</v>
          </cell>
          <cell r="AP656">
            <v>0</v>
          </cell>
          <cell r="AQ656">
            <v>0</v>
          </cell>
          <cell r="AR656">
            <v>0</v>
          </cell>
          <cell r="AS656">
            <v>0</v>
          </cell>
          <cell r="AT656">
            <v>0</v>
          </cell>
          <cell r="AU656">
            <v>0</v>
          </cell>
          <cell r="AV656">
            <v>0</v>
          </cell>
          <cell r="AW656">
            <v>0</v>
          </cell>
        </row>
        <row r="657">
          <cell r="A657" t="str">
            <v>Old _Cap_012</v>
          </cell>
          <cell r="B657" t="str">
            <v>122 Burton Road</v>
          </cell>
          <cell r="C657" t="str">
            <v>Residential</v>
          </cell>
          <cell r="D657" t="str">
            <v>Land Supply 2018</v>
          </cell>
          <cell r="E657">
            <v>9.4702099999999997E-2</v>
          </cell>
          <cell r="F657">
            <v>0</v>
          </cell>
          <cell r="G657">
            <v>0</v>
          </cell>
          <cell r="H657">
            <v>0</v>
          </cell>
          <cell r="I657">
            <v>9.4702099999999997E-2</v>
          </cell>
          <cell r="J657">
            <v>0</v>
          </cell>
          <cell r="K657">
            <v>0</v>
          </cell>
          <cell r="L657">
            <v>0</v>
          </cell>
          <cell r="M657">
            <v>100</v>
          </cell>
          <cell r="O657">
            <v>0</v>
          </cell>
          <cell r="Q657">
            <v>0</v>
          </cell>
          <cell r="R657">
            <v>0</v>
          </cell>
          <cell r="S657">
            <v>0</v>
          </cell>
          <cell r="T657">
            <v>0</v>
          </cell>
          <cell r="U657">
            <v>0</v>
          </cell>
          <cell r="V657">
            <v>0</v>
          </cell>
          <cell r="W657">
            <v>0</v>
          </cell>
          <cell r="X657" t="str">
            <v>Not Modelled</v>
          </cell>
          <cell r="Y657" t="str">
            <v>N/A</v>
          </cell>
          <cell r="AA657">
            <v>0</v>
          </cell>
          <cell r="AB657">
            <v>0</v>
          </cell>
          <cell r="AC657">
            <v>0</v>
          </cell>
          <cell r="AD657">
            <v>0</v>
          </cell>
          <cell r="AE657">
            <v>0</v>
          </cell>
          <cell r="AF657">
            <v>0</v>
          </cell>
          <cell r="AG657">
            <v>0</v>
          </cell>
          <cell r="AH657">
            <v>0</v>
          </cell>
          <cell r="AI657">
            <v>0</v>
          </cell>
          <cell r="AJ657">
            <v>0</v>
          </cell>
          <cell r="AK657">
            <v>0</v>
          </cell>
          <cell r="AM657">
            <v>0</v>
          </cell>
          <cell r="AN657">
            <v>0</v>
          </cell>
          <cell r="AO657">
            <v>0</v>
          </cell>
          <cell r="AP657">
            <v>0</v>
          </cell>
          <cell r="AQ657">
            <v>0</v>
          </cell>
          <cell r="AR657">
            <v>0</v>
          </cell>
          <cell r="AS657">
            <v>0</v>
          </cell>
          <cell r="AT657">
            <v>0</v>
          </cell>
          <cell r="AU657">
            <v>0</v>
          </cell>
          <cell r="AV657">
            <v>0</v>
          </cell>
          <cell r="AW657">
            <v>0</v>
          </cell>
        </row>
        <row r="658">
          <cell r="A658" t="str">
            <v>Old_Cap_001</v>
          </cell>
          <cell r="B658" t="str">
            <v>396 Wilmslow Road</v>
          </cell>
          <cell r="C658" t="str">
            <v>Residential</v>
          </cell>
          <cell r="D658" t="str">
            <v>Land Supply 2018</v>
          </cell>
          <cell r="E658">
            <v>0.22062699999999999</v>
          </cell>
          <cell r="F658">
            <v>0</v>
          </cell>
          <cell r="G658">
            <v>0.169206225903</v>
          </cell>
          <cell r="H658">
            <v>5.1420317729799998E-2</v>
          </cell>
          <cell r="I658">
            <v>4.563671999954777E-7</v>
          </cell>
          <cell r="J658">
            <v>0</v>
          </cell>
          <cell r="K658">
            <v>76.693344832228149</v>
          </cell>
          <cell r="L658">
            <v>23.306448317658308</v>
          </cell>
          <cell r="M658">
            <v>2.0685011353799749E-4</v>
          </cell>
          <cell r="O658">
            <v>1.7907842949499999E-3</v>
          </cell>
          <cell r="Q658">
            <v>9.7164829494999995E-4</v>
          </cell>
          <cell r="R658">
            <v>0</v>
          </cell>
          <cell r="S658">
            <v>0.81167957455343176</v>
          </cell>
          <cell r="T658">
            <v>0.44040316686081032</v>
          </cell>
          <cell r="U658">
            <v>0</v>
          </cell>
          <cell r="V658">
            <v>0</v>
          </cell>
          <cell r="W658">
            <v>0</v>
          </cell>
          <cell r="X658" t="str">
            <v>Not Modelled</v>
          </cell>
          <cell r="Y658" t="str">
            <v>N/A</v>
          </cell>
          <cell r="AA658">
            <v>0</v>
          </cell>
          <cell r="AB658">
            <v>0</v>
          </cell>
          <cell r="AC658">
            <v>0</v>
          </cell>
          <cell r="AD658">
            <v>0</v>
          </cell>
          <cell r="AE658">
            <v>0</v>
          </cell>
          <cell r="AF658">
            <v>0</v>
          </cell>
          <cell r="AG658">
            <v>0</v>
          </cell>
          <cell r="AH658">
            <v>0</v>
          </cell>
          <cell r="AI658">
            <v>0</v>
          </cell>
          <cell r="AJ658">
            <v>0</v>
          </cell>
          <cell r="AK658">
            <v>0</v>
          </cell>
          <cell r="AM658">
            <v>0</v>
          </cell>
          <cell r="AN658">
            <v>0</v>
          </cell>
          <cell r="AO658">
            <v>0</v>
          </cell>
          <cell r="AP658">
            <v>0</v>
          </cell>
          <cell r="AQ658">
            <v>0</v>
          </cell>
          <cell r="AR658">
            <v>0</v>
          </cell>
          <cell r="AS658">
            <v>0</v>
          </cell>
          <cell r="AT658">
            <v>0</v>
          </cell>
          <cell r="AU658">
            <v>0</v>
          </cell>
          <cell r="AV658">
            <v>0</v>
          </cell>
          <cell r="AW658">
            <v>0</v>
          </cell>
        </row>
        <row r="659">
          <cell r="A659" t="str">
            <v>Old_Cap_900</v>
          </cell>
          <cell r="B659" t="str">
            <v>Rear of Laurel Court, Candleford Rd EXTRA CARE</v>
          </cell>
          <cell r="C659" t="str">
            <v>Residential</v>
          </cell>
          <cell r="D659" t="str">
            <v>Land Supply 2018</v>
          </cell>
          <cell r="E659">
            <v>0.21967500000000001</v>
          </cell>
          <cell r="F659">
            <v>0</v>
          </cell>
          <cell r="G659">
            <v>0</v>
          </cell>
          <cell r="H659">
            <v>0</v>
          </cell>
          <cell r="I659">
            <v>0.21967500000000001</v>
          </cell>
          <cell r="J659">
            <v>0</v>
          </cell>
          <cell r="K659">
            <v>0</v>
          </cell>
          <cell r="L659">
            <v>0</v>
          </cell>
          <cell r="M659">
            <v>100</v>
          </cell>
          <cell r="O659">
            <v>1.247E-2</v>
          </cell>
          <cell r="Q659">
            <v>0</v>
          </cell>
          <cell r="R659">
            <v>0</v>
          </cell>
          <cell r="S659">
            <v>5.676567656765676</v>
          </cell>
          <cell r="T659">
            <v>0</v>
          </cell>
          <cell r="U659">
            <v>0</v>
          </cell>
          <cell r="V659">
            <v>0</v>
          </cell>
          <cell r="W659">
            <v>0</v>
          </cell>
          <cell r="X659" t="str">
            <v>Not Modelled</v>
          </cell>
          <cell r="Y659" t="str">
            <v>N/A</v>
          </cell>
          <cell r="AA659">
            <v>0</v>
          </cell>
          <cell r="AB659">
            <v>0</v>
          </cell>
          <cell r="AC659">
            <v>0</v>
          </cell>
          <cell r="AD659">
            <v>0</v>
          </cell>
          <cell r="AE659">
            <v>0</v>
          </cell>
          <cell r="AF659">
            <v>0</v>
          </cell>
          <cell r="AG659">
            <v>0</v>
          </cell>
          <cell r="AH659">
            <v>0</v>
          </cell>
          <cell r="AI659">
            <v>0</v>
          </cell>
          <cell r="AJ659">
            <v>0</v>
          </cell>
          <cell r="AK659">
            <v>0</v>
          </cell>
          <cell r="AM659">
            <v>0</v>
          </cell>
          <cell r="AN659">
            <v>0</v>
          </cell>
          <cell r="AO659">
            <v>0</v>
          </cell>
          <cell r="AP659">
            <v>0</v>
          </cell>
          <cell r="AQ659">
            <v>0</v>
          </cell>
          <cell r="AR659">
            <v>0</v>
          </cell>
          <cell r="AS659">
            <v>0</v>
          </cell>
          <cell r="AT659">
            <v>0</v>
          </cell>
          <cell r="AU659">
            <v>0</v>
          </cell>
          <cell r="AV659">
            <v>0</v>
          </cell>
          <cell r="AW659">
            <v>0</v>
          </cell>
        </row>
        <row r="660">
          <cell r="A660" t="str">
            <v>Park_Cap_1000</v>
          </cell>
          <cell r="B660" t="str">
            <v>Land behind 46-68 Darley Avenue</v>
          </cell>
          <cell r="C660" t="str">
            <v>Residential</v>
          </cell>
          <cell r="D660" t="str">
            <v>Land Supply 2018</v>
          </cell>
          <cell r="E660">
            <v>0.28199800000000003</v>
          </cell>
          <cell r="F660">
            <v>0</v>
          </cell>
          <cell r="G660">
            <v>0</v>
          </cell>
          <cell r="H660">
            <v>0</v>
          </cell>
          <cell r="I660">
            <v>0.28199800000000003</v>
          </cell>
          <cell r="J660">
            <v>0</v>
          </cell>
          <cell r="K660">
            <v>0</v>
          </cell>
          <cell r="L660">
            <v>0</v>
          </cell>
          <cell r="M660">
            <v>100</v>
          </cell>
          <cell r="O660">
            <v>9.3662499999999996E-2</v>
          </cell>
          <cell r="Q660">
            <v>0</v>
          </cell>
          <cell r="R660">
            <v>0</v>
          </cell>
          <cell r="S660">
            <v>33.213888041759155</v>
          </cell>
          <cell r="T660">
            <v>0</v>
          </cell>
          <cell r="U660">
            <v>0</v>
          </cell>
          <cell r="V660">
            <v>0</v>
          </cell>
          <cell r="W660">
            <v>0</v>
          </cell>
          <cell r="X660" t="str">
            <v>Not Modelled</v>
          </cell>
          <cell r="Y660" t="str">
            <v>N/A</v>
          </cell>
          <cell r="AA660">
            <v>0</v>
          </cell>
          <cell r="AB660">
            <v>0</v>
          </cell>
          <cell r="AC660">
            <v>0</v>
          </cell>
          <cell r="AD660">
            <v>0</v>
          </cell>
          <cell r="AE660">
            <v>0</v>
          </cell>
          <cell r="AF660">
            <v>0</v>
          </cell>
          <cell r="AG660">
            <v>0</v>
          </cell>
          <cell r="AH660">
            <v>0</v>
          </cell>
          <cell r="AI660">
            <v>0</v>
          </cell>
          <cell r="AJ660">
            <v>0</v>
          </cell>
          <cell r="AK660">
            <v>0</v>
          </cell>
          <cell r="AM660">
            <v>0</v>
          </cell>
          <cell r="AN660">
            <v>0</v>
          </cell>
          <cell r="AO660">
            <v>0</v>
          </cell>
          <cell r="AP660">
            <v>0</v>
          </cell>
          <cell r="AQ660">
            <v>0</v>
          </cell>
          <cell r="AR660">
            <v>0</v>
          </cell>
          <cell r="AS660">
            <v>0</v>
          </cell>
          <cell r="AT660">
            <v>0</v>
          </cell>
          <cell r="AU660">
            <v>0</v>
          </cell>
          <cell r="AV660">
            <v>0</v>
          </cell>
          <cell r="AW660">
            <v>0</v>
          </cell>
        </row>
        <row r="661">
          <cell r="A661" t="str">
            <v>Rush_Cap_1000</v>
          </cell>
          <cell r="B661" t="str">
            <v>Former Hardy's Well pub, Wilmslow Road</v>
          </cell>
          <cell r="C661" t="str">
            <v>Residential</v>
          </cell>
          <cell r="D661" t="str">
            <v>Land Supply 2018</v>
          </cell>
          <cell r="E661">
            <v>0.17260900000000001</v>
          </cell>
          <cell r="F661">
            <v>0</v>
          </cell>
          <cell r="G661">
            <v>0</v>
          </cell>
          <cell r="H661">
            <v>0</v>
          </cell>
          <cell r="I661">
            <v>0.17260900000000001</v>
          </cell>
          <cell r="J661">
            <v>0</v>
          </cell>
          <cell r="K661">
            <v>0</v>
          </cell>
          <cell r="L661">
            <v>0</v>
          </cell>
          <cell r="M661">
            <v>100</v>
          </cell>
          <cell r="O661">
            <v>0</v>
          </cell>
          <cell r="Q661">
            <v>0</v>
          </cell>
          <cell r="R661">
            <v>0</v>
          </cell>
          <cell r="S661">
            <v>0</v>
          </cell>
          <cell r="T661">
            <v>0</v>
          </cell>
          <cell r="U661">
            <v>0</v>
          </cell>
          <cell r="V661">
            <v>4.8808968951299998E-2</v>
          </cell>
          <cell r="W661">
            <v>28.277186561129486</v>
          </cell>
          <cell r="X661" t="str">
            <v>Not Modelled</v>
          </cell>
          <cell r="Y661" t="str">
            <v>N/A</v>
          </cell>
          <cell r="AA661">
            <v>0</v>
          </cell>
          <cell r="AB661">
            <v>0</v>
          </cell>
          <cell r="AC661">
            <v>0</v>
          </cell>
          <cell r="AD661">
            <v>0</v>
          </cell>
          <cell r="AE661">
            <v>0</v>
          </cell>
          <cell r="AF661">
            <v>0</v>
          </cell>
          <cell r="AG661">
            <v>0</v>
          </cell>
          <cell r="AH661">
            <v>0</v>
          </cell>
          <cell r="AI661">
            <v>0</v>
          </cell>
          <cell r="AJ661">
            <v>0</v>
          </cell>
          <cell r="AK661">
            <v>0</v>
          </cell>
          <cell r="AM661">
            <v>0</v>
          </cell>
          <cell r="AN661">
            <v>0</v>
          </cell>
          <cell r="AO661">
            <v>0</v>
          </cell>
          <cell r="AP661">
            <v>0</v>
          </cell>
          <cell r="AQ661">
            <v>0</v>
          </cell>
          <cell r="AR661">
            <v>0</v>
          </cell>
          <cell r="AS661">
            <v>0</v>
          </cell>
          <cell r="AT661">
            <v>0</v>
          </cell>
          <cell r="AU661">
            <v>0</v>
          </cell>
          <cell r="AV661">
            <v>0</v>
          </cell>
          <cell r="AW661">
            <v>0</v>
          </cell>
        </row>
        <row r="662">
          <cell r="A662" t="str">
            <v>Rush_Cap_900</v>
          </cell>
          <cell r="B662" t="str">
            <v>Land East of Aspinall Street, Rusholme</v>
          </cell>
          <cell r="C662" t="str">
            <v>Residential</v>
          </cell>
          <cell r="D662" t="str">
            <v>Land Supply 2018</v>
          </cell>
          <cell r="E662">
            <v>0.14810899999999999</v>
          </cell>
          <cell r="F662">
            <v>0</v>
          </cell>
          <cell r="G662">
            <v>0</v>
          </cell>
          <cell r="H662">
            <v>0</v>
          </cell>
          <cell r="I662">
            <v>0.14810899999999999</v>
          </cell>
          <cell r="J662">
            <v>0</v>
          </cell>
          <cell r="K662">
            <v>0</v>
          </cell>
          <cell r="L662">
            <v>0</v>
          </cell>
          <cell r="M662">
            <v>100</v>
          </cell>
          <cell r="O662">
            <v>0</v>
          </cell>
          <cell r="Q662">
            <v>0</v>
          </cell>
          <cell r="R662">
            <v>0</v>
          </cell>
          <cell r="S662">
            <v>0</v>
          </cell>
          <cell r="T662">
            <v>0</v>
          </cell>
          <cell r="U662">
            <v>0</v>
          </cell>
          <cell r="V662">
            <v>0.14810897500199999</v>
          </cell>
          <cell r="W662">
            <v>99.999983121889954</v>
          </cell>
          <cell r="X662" t="str">
            <v>Not Modelled</v>
          </cell>
          <cell r="Y662" t="str">
            <v>N/A</v>
          </cell>
          <cell r="AA662">
            <v>0</v>
          </cell>
          <cell r="AB662">
            <v>0</v>
          </cell>
          <cell r="AC662">
            <v>0</v>
          </cell>
          <cell r="AD662">
            <v>0</v>
          </cell>
          <cell r="AE662">
            <v>0</v>
          </cell>
          <cell r="AF662">
            <v>0</v>
          </cell>
          <cell r="AG662">
            <v>0</v>
          </cell>
          <cell r="AH662">
            <v>0</v>
          </cell>
          <cell r="AI662">
            <v>0</v>
          </cell>
          <cell r="AJ662">
            <v>0</v>
          </cell>
          <cell r="AK662">
            <v>0</v>
          </cell>
          <cell r="AM662">
            <v>0</v>
          </cell>
          <cell r="AN662">
            <v>0</v>
          </cell>
          <cell r="AO662">
            <v>0</v>
          </cell>
          <cell r="AP662">
            <v>0</v>
          </cell>
          <cell r="AQ662">
            <v>0</v>
          </cell>
          <cell r="AR662">
            <v>0</v>
          </cell>
          <cell r="AS662">
            <v>0</v>
          </cell>
          <cell r="AT662">
            <v>0</v>
          </cell>
          <cell r="AU662">
            <v>0</v>
          </cell>
          <cell r="AV662">
            <v>0</v>
          </cell>
          <cell r="AW662">
            <v>0</v>
          </cell>
        </row>
        <row r="663">
          <cell r="A663" t="str">
            <v>Rush_Cap_901</v>
          </cell>
          <cell r="B663" t="str">
            <v>Farnworth Drive</v>
          </cell>
          <cell r="C663" t="str">
            <v>Residential</v>
          </cell>
          <cell r="D663" t="str">
            <v>Land Supply 2018</v>
          </cell>
          <cell r="E663">
            <v>0.40124199999999999</v>
          </cell>
          <cell r="F663">
            <v>0</v>
          </cell>
          <cell r="G663">
            <v>0</v>
          </cell>
          <cell r="H663">
            <v>1.4248797164899999E-3</v>
          </cell>
          <cell r="I663">
            <v>0.39981712028350996</v>
          </cell>
          <cell r="J663">
            <v>0</v>
          </cell>
          <cell r="K663">
            <v>0</v>
          </cell>
          <cell r="L663">
            <v>0.35511728993724484</v>
          </cell>
          <cell r="M663">
            <v>99.64488271006276</v>
          </cell>
          <cell r="O663">
            <v>0</v>
          </cell>
          <cell r="Q663">
            <v>0</v>
          </cell>
          <cell r="R663">
            <v>0</v>
          </cell>
          <cell r="S663">
            <v>0</v>
          </cell>
          <cell r="T663">
            <v>0</v>
          </cell>
          <cell r="U663">
            <v>0</v>
          </cell>
          <cell r="V663">
            <v>0.37124170000099999</v>
          </cell>
          <cell r="W663">
            <v>92.523140648536298</v>
          </cell>
          <cell r="X663" t="str">
            <v>Not Modelled</v>
          </cell>
          <cell r="Y663" t="str">
            <v>N/A</v>
          </cell>
          <cell r="AA663">
            <v>0</v>
          </cell>
          <cell r="AB663">
            <v>0</v>
          </cell>
          <cell r="AC663">
            <v>0</v>
          </cell>
          <cell r="AD663">
            <v>1.99789695616E-5</v>
          </cell>
          <cell r="AE663">
            <v>0</v>
          </cell>
          <cell r="AF663">
            <v>0</v>
          </cell>
          <cell r="AG663">
            <v>0</v>
          </cell>
          <cell r="AH663">
            <v>0</v>
          </cell>
          <cell r="AI663">
            <v>0</v>
          </cell>
          <cell r="AJ663">
            <v>0</v>
          </cell>
          <cell r="AK663">
            <v>0</v>
          </cell>
          <cell r="AM663">
            <v>0</v>
          </cell>
          <cell r="AN663">
            <v>0</v>
          </cell>
          <cell r="AO663">
            <v>0</v>
          </cell>
          <cell r="AP663">
            <v>4.9792817206573588E-3</v>
          </cell>
          <cell r="AQ663">
            <v>0</v>
          </cell>
          <cell r="AR663">
            <v>0</v>
          </cell>
          <cell r="AS663">
            <v>0</v>
          </cell>
          <cell r="AT663">
            <v>0</v>
          </cell>
          <cell r="AU663">
            <v>0</v>
          </cell>
          <cell r="AV663">
            <v>0</v>
          </cell>
          <cell r="AW663">
            <v>0</v>
          </cell>
        </row>
        <row r="664">
          <cell r="A664" t="str">
            <v>Shar_Cap_014</v>
          </cell>
          <cell r="B664" t="str">
            <v>Stancliffe Road</v>
          </cell>
          <cell r="C664" t="str">
            <v>Residential</v>
          </cell>
          <cell r="D664" t="str">
            <v>Land Supply 2018</v>
          </cell>
          <cell r="E664">
            <v>0.36101699999999998</v>
          </cell>
          <cell r="F664">
            <v>0</v>
          </cell>
          <cell r="G664">
            <v>0</v>
          </cell>
          <cell r="H664">
            <v>0</v>
          </cell>
          <cell r="I664">
            <v>0.36101699999999998</v>
          </cell>
          <cell r="J664">
            <v>0</v>
          </cell>
          <cell r="K664">
            <v>0</v>
          </cell>
          <cell r="L664">
            <v>0</v>
          </cell>
          <cell r="M664">
            <v>100</v>
          </cell>
          <cell r="O664">
            <v>0.15379264000110002</v>
          </cell>
          <cell r="Q664">
            <v>0.12275844000110001</v>
          </cell>
          <cell r="R664">
            <v>0.10680000000000001</v>
          </cell>
          <cell r="S664">
            <v>42.599833249154479</v>
          </cell>
          <cell r="T664">
            <v>34.003506760374172</v>
          </cell>
          <cell r="U664">
            <v>29.583094424916283</v>
          </cell>
          <cell r="V664">
            <v>0</v>
          </cell>
          <cell r="W664">
            <v>0</v>
          </cell>
          <cell r="X664" t="str">
            <v>Not Modelled</v>
          </cell>
          <cell r="Y664" t="str">
            <v>N/A</v>
          </cell>
          <cell r="AA664">
            <v>0</v>
          </cell>
          <cell r="AB664">
            <v>0</v>
          </cell>
          <cell r="AC664">
            <v>0</v>
          </cell>
          <cell r="AD664">
            <v>0</v>
          </cell>
          <cell r="AE664">
            <v>0</v>
          </cell>
          <cell r="AF664">
            <v>0</v>
          </cell>
          <cell r="AG664">
            <v>0</v>
          </cell>
          <cell r="AH664">
            <v>0</v>
          </cell>
          <cell r="AI664">
            <v>0</v>
          </cell>
          <cell r="AJ664">
            <v>0</v>
          </cell>
          <cell r="AK664">
            <v>0</v>
          </cell>
          <cell r="AM664">
            <v>0</v>
          </cell>
          <cell r="AN664">
            <v>0</v>
          </cell>
          <cell r="AO664">
            <v>0</v>
          </cell>
          <cell r="AP664">
            <v>0</v>
          </cell>
          <cell r="AQ664">
            <v>0</v>
          </cell>
          <cell r="AR664">
            <v>0</v>
          </cell>
          <cell r="AS664">
            <v>0</v>
          </cell>
          <cell r="AT664">
            <v>0</v>
          </cell>
          <cell r="AU664">
            <v>0</v>
          </cell>
          <cell r="AV664">
            <v>0</v>
          </cell>
          <cell r="AW664">
            <v>0</v>
          </cell>
        </row>
        <row r="665">
          <cell r="A665" t="str">
            <v>Shar_Cap_1000</v>
          </cell>
          <cell r="B665" t="str">
            <v>Peel Hall Road (Tudor Pub site)</v>
          </cell>
          <cell r="C665" t="str">
            <v>Residential</v>
          </cell>
          <cell r="D665" t="str">
            <v>Land Supply 2018</v>
          </cell>
          <cell r="E665">
            <v>0.24384800000000001</v>
          </cell>
          <cell r="F665">
            <v>0</v>
          </cell>
          <cell r="G665">
            <v>0</v>
          </cell>
          <cell r="H665">
            <v>0</v>
          </cell>
          <cell r="I665">
            <v>0.24384800000000001</v>
          </cell>
          <cell r="J665">
            <v>0</v>
          </cell>
          <cell r="K665">
            <v>0</v>
          </cell>
          <cell r="L665">
            <v>0</v>
          </cell>
          <cell r="M665">
            <v>100</v>
          </cell>
          <cell r="O665">
            <v>1.5525199999999998E-5</v>
          </cell>
          <cell r="Q665">
            <v>0</v>
          </cell>
          <cell r="R665">
            <v>0</v>
          </cell>
          <cell r="S665">
            <v>6.3667530592828314E-3</v>
          </cell>
          <cell r="T665">
            <v>0</v>
          </cell>
          <cell r="U665">
            <v>0</v>
          </cell>
          <cell r="V665">
            <v>0</v>
          </cell>
          <cell r="W665">
            <v>0</v>
          </cell>
          <cell r="X665">
            <v>0</v>
          </cell>
          <cell r="Y665">
            <v>0</v>
          </cell>
          <cell r="AA665">
            <v>0</v>
          </cell>
          <cell r="AB665">
            <v>0</v>
          </cell>
          <cell r="AC665">
            <v>0</v>
          </cell>
          <cell r="AD665">
            <v>0</v>
          </cell>
          <cell r="AE665">
            <v>0</v>
          </cell>
          <cell r="AF665">
            <v>0</v>
          </cell>
          <cell r="AG665">
            <v>0</v>
          </cell>
          <cell r="AH665">
            <v>0</v>
          </cell>
          <cell r="AI665">
            <v>0</v>
          </cell>
          <cell r="AJ665">
            <v>0</v>
          </cell>
          <cell r="AK665">
            <v>0</v>
          </cell>
          <cell r="AM665">
            <v>0</v>
          </cell>
          <cell r="AN665">
            <v>0</v>
          </cell>
          <cell r="AO665">
            <v>0</v>
          </cell>
          <cell r="AP665">
            <v>0</v>
          </cell>
          <cell r="AQ665">
            <v>0</v>
          </cell>
          <cell r="AR665">
            <v>0</v>
          </cell>
          <cell r="AS665">
            <v>0</v>
          </cell>
          <cell r="AT665">
            <v>0</v>
          </cell>
          <cell r="AU665">
            <v>0</v>
          </cell>
          <cell r="AV665">
            <v>0</v>
          </cell>
          <cell r="AW665">
            <v>0</v>
          </cell>
        </row>
        <row r="666">
          <cell r="A666" t="str">
            <v>St. Michaels</v>
          </cell>
          <cell r="B666" t="str">
            <v>Jackson's Row, Southmill St., Bootle St.</v>
          </cell>
          <cell r="C666" t="str">
            <v>Offices</v>
          </cell>
          <cell r="D666" t="str">
            <v>Land Supply 2018</v>
          </cell>
          <cell r="E666">
            <v>0.54857299999999998</v>
          </cell>
          <cell r="F666">
            <v>0</v>
          </cell>
          <cell r="G666">
            <v>0</v>
          </cell>
          <cell r="H666">
            <v>0</v>
          </cell>
          <cell r="I666">
            <v>0.54857299999999998</v>
          </cell>
          <cell r="J666">
            <v>0</v>
          </cell>
          <cell r="K666">
            <v>0</v>
          </cell>
          <cell r="L666">
            <v>0</v>
          </cell>
          <cell r="M666">
            <v>100</v>
          </cell>
          <cell r="O666">
            <v>0.03</v>
          </cell>
          <cell r="Q666">
            <v>0</v>
          </cell>
          <cell r="R666">
            <v>0</v>
          </cell>
          <cell r="S666">
            <v>5.4687343343547719</v>
          </cell>
          <cell r="T666">
            <v>0</v>
          </cell>
          <cell r="U666">
            <v>0</v>
          </cell>
          <cell r="V666">
            <v>0</v>
          </cell>
          <cell r="W666">
            <v>0</v>
          </cell>
          <cell r="X666" t="str">
            <v>Not Modelled</v>
          </cell>
          <cell r="Y666" t="str">
            <v>N/A</v>
          </cell>
          <cell r="AA666">
            <v>0</v>
          </cell>
          <cell r="AB666">
            <v>0</v>
          </cell>
          <cell r="AC666">
            <v>0</v>
          </cell>
          <cell r="AD666">
            <v>0</v>
          </cell>
          <cell r="AE666">
            <v>0</v>
          </cell>
          <cell r="AF666">
            <v>0</v>
          </cell>
          <cell r="AG666">
            <v>0</v>
          </cell>
          <cell r="AH666">
            <v>0</v>
          </cell>
          <cell r="AI666">
            <v>0</v>
          </cell>
          <cell r="AJ666">
            <v>0</v>
          </cell>
          <cell r="AK666">
            <v>0</v>
          </cell>
          <cell r="AM666">
            <v>0</v>
          </cell>
          <cell r="AN666">
            <v>0</v>
          </cell>
          <cell r="AO666">
            <v>0</v>
          </cell>
          <cell r="AP666">
            <v>0</v>
          </cell>
          <cell r="AQ666">
            <v>0</v>
          </cell>
          <cell r="AR666">
            <v>0</v>
          </cell>
          <cell r="AS666">
            <v>0</v>
          </cell>
          <cell r="AT666">
            <v>0</v>
          </cell>
          <cell r="AU666">
            <v>0</v>
          </cell>
          <cell r="AV666">
            <v>0</v>
          </cell>
          <cell r="AW666">
            <v>0</v>
          </cell>
        </row>
        <row r="667">
          <cell r="A667" t="str">
            <v>The Corridor : North</v>
          </cell>
          <cell r="B667" t="str">
            <v>Sackville St., Whitworth St., London Road, Mancunian Way</v>
          </cell>
          <cell r="C667" t="str">
            <v>Industry and warehousing</v>
          </cell>
          <cell r="D667" t="str">
            <v>Land Supply 2018</v>
          </cell>
          <cell r="E667">
            <v>12.0246</v>
          </cell>
          <cell r="F667">
            <v>1.8907286936800001E-2</v>
          </cell>
          <cell r="G667">
            <v>1.2431035633600001E-2</v>
          </cell>
          <cell r="H667">
            <v>1.33921264809</v>
          </cell>
          <cell r="I667">
            <v>10.6540490293396</v>
          </cell>
          <cell r="J667">
            <v>0.15723838578247926</v>
          </cell>
          <cell r="K667">
            <v>0.10338003454252118</v>
          </cell>
          <cell r="L667">
            <v>11.137273989072401</v>
          </cell>
          <cell r="M667">
            <v>88.6021075906026</v>
          </cell>
          <cell r="O667">
            <v>2.1796051215889998</v>
          </cell>
          <cell r="Q667">
            <v>0.64512512158899993</v>
          </cell>
          <cell r="R667">
            <v>0.14592441293399999</v>
          </cell>
          <cell r="S667">
            <v>18.126217267842588</v>
          </cell>
          <cell r="T667">
            <v>5.3650443390133553</v>
          </cell>
          <cell r="U667">
            <v>1.2135489990020458</v>
          </cell>
          <cell r="V667">
            <v>1.3831560726700001</v>
          </cell>
          <cell r="W667">
            <v>11.502720029522813</v>
          </cell>
          <cell r="X667">
            <v>0</v>
          </cell>
          <cell r="Y667">
            <v>0</v>
          </cell>
          <cell r="AA667">
            <v>0</v>
          </cell>
          <cell r="AB667">
            <v>0</v>
          </cell>
          <cell r="AC667">
            <v>0</v>
          </cell>
          <cell r="AD667">
            <v>0</v>
          </cell>
          <cell r="AE667">
            <v>0</v>
          </cell>
          <cell r="AF667">
            <v>0</v>
          </cell>
          <cell r="AG667">
            <v>0</v>
          </cell>
          <cell r="AH667">
            <v>0</v>
          </cell>
          <cell r="AI667">
            <v>12.024556235</v>
          </cell>
          <cell r="AJ667">
            <v>0</v>
          </cell>
          <cell r="AK667">
            <v>0</v>
          </cell>
          <cell r="AM667">
            <v>0</v>
          </cell>
          <cell r="AN667">
            <v>0</v>
          </cell>
          <cell r="AO667">
            <v>0</v>
          </cell>
          <cell r="AP667">
            <v>0</v>
          </cell>
          <cell r="AQ667">
            <v>0</v>
          </cell>
          <cell r="AR667">
            <v>0</v>
          </cell>
          <cell r="AS667">
            <v>0</v>
          </cell>
          <cell r="AT667">
            <v>0</v>
          </cell>
          <cell r="AU667">
            <v>99.999636037789202</v>
          </cell>
          <cell r="AV667">
            <v>0</v>
          </cell>
          <cell r="AW667">
            <v>0</v>
          </cell>
        </row>
        <row r="668">
          <cell r="A668" t="str">
            <v>The Corridor: North</v>
          </cell>
          <cell r="B668" t="str">
            <v>Sackville St., Whitworth St., London Road, Mancunian Way</v>
          </cell>
          <cell r="C668" t="str">
            <v>Offices</v>
          </cell>
          <cell r="D668" t="str">
            <v>Land Supply 2018</v>
          </cell>
          <cell r="E668">
            <v>12.0246</v>
          </cell>
          <cell r="F668">
            <v>1.8907286936800001E-2</v>
          </cell>
          <cell r="G668">
            <v>1.2431035633600001E-2</v>
          </cell>
          <cell r="H668">
            <v>1.33921264809</v>
          </cell>
          <cell r="I668">
            <v>10.6540490293396</v>
          </cell>
          <cell r="J668">
            <v>0.15723838578247926</v>
          </cell>
          <cell r="K668">
            <v>0.10338003454252118</v>
          </cell>
          <cell r="L668">
            <v>11.137273989072401</v>
          </cell>
          <cell r="M668">
            <v>88.6021075906026</v>
          </cell>
          <cell r="O668">
            <v>2.1796051215889998</v>
          </cell>
          <cell r="Q668">
            <v>0.64512512158899993</v>
          </cell>
          <cell r="R668">
            <v>0.14592441293399999</v>
          </cell>
          <cell r="S668">
            <v>18.126217267842588</v>
          </cell>
          <cell r="T668">
            <v>5.3650443390133553</v>
          </cell>
          <cell r="U668">
            <v>1.2135489990020458</v>
          </cell>
          <cell r="V668">
            <v>1.3831560726700001</v>
          </cell>
          <cell r="W668">
            <v>11.502720029522813</v>
          </cell>
          <cell r="X668">
            <v>0</v>
          </cell>
          <cell r="Y668">
            <v>0</v>
          </cell>
          <cell r="AA668">
            <v>0</v>
          </cell>
          <cell r="AB668">
            <v>0</v>
          </cell>
          <cell r="AC668">
            <v>0</v>
          </cell>
          <cell r="AD668">
            <v>0</v>
          </cell>
          <cell r="AE668">
            <v>0</v>
          </cell>
          <cell r="AF668">
            <v>0</v>
          </cell>
          <cell r="AG668">
            <v>0</v>
          </cell>
          <cell r="AH668">
            <v>0</v>
          </cell>
          <cell r="AI668">
            <v>12.024556235</v>
          </cell>
          <cell r="AJ668">
            <v>0</v>
          </cell>
          <cell r="AK668">
            <v>0</v>
          </cell>
          <cell r="AM668">
            <v>0</v>
          </cell>
          <cell r="AN668">
            <v>0</v>
          </cell>
          <cell r="AO668">
            <v>0</v>
          </cell>
          <cell r="AP668">
            <v>0</v>
          </cell>
          <cell r="AQ668">
            <v>0</v>
          </cell>
          <cell r="AR668">
            <v>0</v>
          </cell>
          <cell r="AS668">
            <v>0</v>
          </cell>
          <cell r="AT668">
            <v>0</v>
          </cell>
          <cell r="AU668">
            <v>99.999636037789202</v>
          </cell>
          <cell r="AV668">
            <v>0</v>
          </cell>
          <cell r="AW668">
            <v>0</v>
          </cell>
        </row>
        <row r="669">
          <cell r="A669" t="str">
            <v>Whal_Cap_028</v>
          </cell>
          <cell r="B669" t="str">
            <v>59 Upper Chorlton Road</v>
          </cell>
          <cell r="C669" t="str">
            <v>Residential</v>
          </cell>
          <cell r="D669" t="str">
            <v>Land Supply 2018</v>
          </cell>
          <cell r="E669">
            <v>0.17375299999999999</v>
          </cell>
          <cell r="F669">
            <v>0</v>
          </cell>
          <cell r="G669">
            <v>0</v>
          </cell>
          <cell r="H669">
            <v>0</v>
          </cell>
          <cell r="I669">
            <v>0.17375299999999999</v>
          </cell>
          <cell r="J669">
            <v>0</v>
          </cell>
          <cell r="K669">
            <v>0</v>
          </cell>
          <cell r="L669">
            <v>0</v>
          </cell>
          <cell r="M669">
            <v>100</v>
          </cell>
          <cell r="O669">
            <v>0</v>
          </cell>
          <cell r="Q669">
            <v>0</v>
          </cell>
          <cell r="R669">
            <v>0</v>
          </cell>
          <cell r="S669">
            <v>0</v>
          </cell>
          <cell r="T669">
            <v>0</v>
          </cell>
          <cell r="U669">
            <v>0</v>
          </cell>
          <cell r="V669">
            <v>2.0531965238599998E-3</v>
          </cell>
          <cell r="W669">
            <v>1.1816754380413577</v>
          </cell>
          <cell r="X669" t="str">
            <v>Not Modelled</v>
          </cell>
          <cell r="Y669" t="str">
            <v>N/A</v>
          </cell>
          <cell r="AA669">
            <v>0</v>
          </cell>
          <cell r="AB669">
            <v>0</v>
          </cell>
          <cell r="AC669">
            <v>0</v>
          </cell>
          <cell r="AD669">
            <v>0</v>
          </cell>
          <cell r="AE669">
            <v>0</v>
          </cell>
          <cell r="AF669">
            <v>0</v>
          </cell>
          <cell r="AG669">
            <v>0</v>
          </cell>
          <cell r="AH669">
            <v>0</v>
          </cell>
          <cell r="AI669">
            <v>0</v>
          </cell>
          <cell r="AJ669">
            <v>0</v>
          </cell>
          <cell r="AK669">
            <v>0</v>
          </cell>
          <cell r="AM669">
            <v>0</v>
          </cell>
          <cell r="AN669">
            <v>0</v>
          </cell>
          <cell r="AO669">
            <v>0</v>
          </cell>
          <cell r="AP669">
            <v>0</v>
          </cell>
          <cell r="AQ669">
            <v>0</v>
          </cell>
          <cell r="AR669">
            <v>0</v>
          </cell>
          <cell r="AS669">
            <v>0</v>
          </cell>
          <cell r="AT669">
            <v>0</v>
          </cell>
          <cell r="AU669">
            <v>0</v>
          </cell>
          <cell r="AV669">
            <v>0</v>
          </cell>
          <cell r="AW669">
            <v>0</v>
          </cell>
        </row>
        <row r="670">
          <cell r="A670" t="str">
            <v>Whal_Cap_030</v>
          </cell>
          <cell r="B670" t="str">
            <v>31 Range Rd/131 Withington Rd</v>
          </cell>
          <cell r="C670" t="str">
            <v>Residential</v>
          </cell>
          <cell r="D670" t="str">
            <v>Land Supply 2018</v>
          </cell>
          <cell r="E670">
            <v>0.19383500000000001</v>
          </cell>
          <cell r="F670">
            <v>0</v>
          </cell>
          <cell r="G670">
            <v>0</v>
          </cell>
          <cell r="H670">
            <v>0</v>
          </cell>
          <cell r="I670">
            <v>0.19383500000000001</v>
          </cell>
          <cell r="J670">
            <v>0</v>
          </cell>
          <cell r="K670">
            <v>0</v>
          </cell>
          <cell r="L670">
            <v>0</v>
          </cell>
          <cell r="M670">
            <v>100</v>
          </cell>
          <cell r="O670">
            <v>0</v>
          </cell>
          <cell r="Q670">
            <v>0</v>
          </cell>
          <cell r="R670">
            <v>0</v>
          </cell>
          <cell r="S670">
            <v>0</v>
          </cell>
          <cell r="T670">
            <v>0</v>
          </cell>
          <cell r="U670">
            <v>0</v>
          </cell>
          <cell r="V670">
            <v>0.19383475999800001</v>
          </cell>
          <cell r="W670">
            <v>99.999876182320008</v>
          </cell>
          <cell r="X670" t="str">
            <v>Not Modelled</v>
          </cell>
          <cell r="Y670" t="str">
            <v>N/A</v>
          </cell>
          <cell r="AA670">
            <v>0</v>
          </cell>
          <cell r="AB670">
            <v>0</v>
          </cell>
          <cell r="AC670">
            <v>0</v>
          </cell>
          <cell r="AD670">
            <v>0</v>
          </cell>
          <cell r="AE670">
            <v>0</v>
          </cell>
          <cell r="AF670">
            <v>0</v>
          </cell>
          <cell r="AG670">
            <v>0</v>
          </cell>
          <cell r="AH670">
            <v>0</v>
          </cell>
          <cell r="AI670">
            <v>0</v>
          </cell>
          <cell r="AJ670">
            <v>0</v>
          </cell>
          <cell r="AK670">
            <v>0</v>
          </cell>
          <cell r="AM670">
            <v>0</v>
          </cell>
          <cell r="AN670">
            <v>0</v>
          </cell>
          <cell r="AO670">
            <v>0</v>
          </cell>
          <cell r="AP670">
            <v>0</v>
          </cell>
          <cell r="AQ670">
            <v>0</v>
          </cell>
          <cell r="AR670">
            <v>0</v>
          </cell>
          <cell r="AS670">
            <v>0</v>
          </cell>
          <cell r="AT670">
            <v>0</v>
          </cell>
          <cell r="AU670">
            <v>0</v>
          </cell>
          <cell r="AV670">
            <v>0</v>
          </cell>
          <cell r="AW670">
            <v>0</v>
          </cell>
        </row>
        <row r="671">
          <cell r="A671" t="str">
            <v>Whal_Cap_034</v>
          </cell>
          <cell r="B671" t="str">
            <v>Presbytery, Alexandra Road South</v>
          </cell>
          <cell r="C671" t="str">
            <v>Residential</v>
          </cell>
          <cell r="D671" t="str">
            <v>Land Supply 2018</v>
          </cell>
          <cell r="E671">
            <v>0.44178699999999999</v>
          </cell>
          <cell r="F671">
            <v>0</v>
          </cell>
          <cell r="G671">
            <v>0</v>
          </cell>
          <cell r="H671">
            <v>0</v>
          </cell>
          <cell r="I671">
            <v>0.44178699999999999</v>
          </cell>
          <cell r="J671">
            <v>0</v>
          </cell>
          <cell r="K671">
            <v>0</v>
          </cell>
          <cell r="L671">
            <v>0</v>
          </cell>
          <cell r="M671">
            <v>100</v>
          </cell>
          <cell r="O671">
            <v>0</v>
          </cell>
          <cell r="Q671">
            <v>0</v>
          </cell>
          <cell r="R671">
            <v>0</v>
          </cell>
          <cell r="S671">
            <v>0</v>
          </cell>
          <cell r="T671">
            <v>0</v>
          </cell>
          <cell r="U671">
            <v>0</v>
          </cell>
          <cell r="V671">
            <v>0.44178748000500001</v>
          </cell>
          <cell r="W671">
            <v>100.00010865077516</v>
          </cell>
          <cell r="X671" t="str">
            <v>Not Modelled</v>
          </cell>
          <cell r="Y671" t="str">
            <v>N/A</v>
          </cell>
          <cell r="AA671">
            <v>0</v>
          </cell>
          <cell r="AB671">
            <v>0</v>
          </cell>
          <cell r="AC671">
            <v>0</v>
          </cell>
          <cell r="AD671">
            <v>0</v>
          </cell>
          <cell r="AE671">
            <v>0</v>
          </cell>
          <cell r="AF671">
            <v>0</v>
          </cell>
          <cell r="AG671">
            <v>0</v>
          </cell>
          <cell r="AH671">
            <v>0</v>
          </cell>
          <cell r="AI671">
            <v>0</v>
          </cell>
          <cell r="AJ671">
            <v>0</v>
          </cell>
          <cell r="AK671">
            <v>0</v>
          </cell>
          <cell r="AM671">
            <v>0</v>
          </cell>
          <cell r="AN671">
            <v>0</v>
          </cell>
          <cell r="AO671">
            <v>0</v>
          </cell>
          <cell r="AP671">
            <v>0</v>
          </cell>
          <cell r="AQ671">
            <v>0</v>
          </cell>
          <cell r="AR671">
            <v>0</v>
          </cell>
          <cell r="AS671">
            <v>0</v>
          </cell>
          <cell r="AT671">
            <v>0</v>
          </cell>
          <cell r="AU671">
            <v>0</v>
          </cell>
          <cell r="AV671">
            <v>0</v>
          </cell>
          <cell r="AW671">
            <v>0</v>
          </cell>
        </row>
        <row r="672">
          <cell r="A672" t="str">
            <v>Whal_Cap_703</v>
          </cell>
          <cell r="B672" t="str">
            <v>Former hospital, Whalley Road</v>
          </cell>
          <cell r="C672" t="str">
            <v>Residential</v>
          </cell>
          <cell r="D672" t="str">
            <v>Land Supply 2018</v>
          </cell>
          <cell r="E672">
            <v>1.18526</v>
          </cell>
          <cell r="F672">
            <v>0</v>
          </cell>
          <cell r="G672">
            <v>0</v>
          </cell>
          <cell r="H672">
            <v>0</v>
          </cell>
          <cell r="I672">
            <v>1.18526</v>
          </cell>
          <cell r="J672">
            <v>0</v>
          </cell>
          <cell r="K672">
            <v>0</v>
          </cell>
          <cell r="L672">
            <v>0</v>
          </cell>
          <cell r="M672">
            <v>100</v>
          </cell>
          <cell r="O672">
            <v>2.0566000000000001E-2</v>
          </cell>
          <cell r="Q672">
            <v>0</v>
          </cell>
          <cell r="R672">
            <v>0</v>
          </cell>
          <cell r="S672">
            <v>1.7351467188633718</v>
          </cell>
          <cell r="T672">
            <v>0</v>
          </cell>
          <cell r="U672">
            <v>0</v>
          </cell>
          <cell r="V672">
            <v>1.02591286177</v>
          </cell>
          <cell r="W672">
            <v>86.555933868518295</v>
          </cell>
          <cell r="X672" t="str">
            <v>Not Modelled</v>
          </cell>
          <cell r="Y672" t="str">
            <v>N/A</v>
          </cell>
          <cell r="AA672">
            <v>0</v>
          </cell>
          <cell r="AB672">
            <v>0</v>
          </cell>
          <cell r="AC672">
            <v>0</v>
          </cell>
          <cell r="AD672">
            <v>0</v>
          </cell>
          <cell r="AE672">
            <v>0</v>
          </cell>
          <cell r="AF672">
            <v>0</v>
          </cell>
          <cell r="AG672">
            <v>0</v>
          </cell>
          <cell r="AH672">
            <v>0</v>
          </cell>
          <cell r="AI672">
            <v>0</v>
          </cell>
          <cell r="AJ672">
            <v>0</v>
          </cell>
          <cell r="AK672">
            <v>0</v>
          </cell>
          <cell r="AM672">
            <v>0</v>
          </cell>
          <cell r="AN672">
            <v>0</v>
          </cell>
          <cell r="AO672">
            <v>0</v>
          </cell>
          <cell r="AP672">
            <v>0</v>
          </cell>
          <cell r="AQ672">
            <v>0</v>
          </cell>
          <cell r="AR672">
            <v>0</v>
          </cell>
          <cell r="AS672">
            <v>0</v>
          </cell>
          <cell r="AT672">
            <v>0</v>
          </cell>
          <cell r="AU672">
            <v>0</v>
          </cell>
          <cell r="AV672">
            <v>0</v>
          </cell>
          <cell r="AW672">
            <v>0</v>
          </cell>
        </row>
        <row r="673">
          <cell r="A673" t="str">
            <v>With_Cap_014</v>
          </cell>
          <cell r="B673" t="str">
            <v>377-385 Wilmslow Road</v>
          </cell>
          <cell r="C673" t="str">
            <v>Residential</v>
          </cell>
          <cell r="D673" t="str">
            <v>Land Supply 2018</v>
          </cell>
          <cell r="E673">
            <v>0.21030299999999999</v>
          </cell>
          <cell r="F673">
            <v>0</v>
          </cell>
          <cell r="G673">
            <v>0</v>
          </cell>
          <cell r="H673">
            <v>0</v>
          </cell>
          <cell r="I673">
            <v>0.21030299999999999</v>
          </cell>
          <cell r="J673">
            <v>0</v>
          </cell>
          <cell r="K673">
            <v>0</v>
          </cell>
          <cell r="L673">
            <v>0</v>
          </cell>
          <cell r="M673">
            <v>100</v>
          </cell>
          <cell r="O673">
            <v>0</v>
          </cell>
          <cell r="Q673">
            <v>0</v>
          </cell>
          <cell r="R673">
            <v>0</v>
          </cell>
          <cell r="S673">
            <v>0</v>
          </cell>
          <cell r="T673">
            <v>0</v>
          </cell>
          <cell r="U673">
            <v>0</v>
          </cell>
          <cell r="V673">
            <v>0</v>
          </cell>
          <cell r="W673">
            <v>0</v>
          </cell>
          <cell r="X673" t="str">
            <v>Not Modelled</v>
          </cell>
          <cell r="Y673" t="str">
            <v>N/A</v>
          </cell>
          <cell r="AA673">
            <v>0</v>
          </cell>
          <cell r="AB673">
            <v>0</v>
          </cell>
          <cell r="AC673">
            <v>0</v>
          </cell>
          <cell r="AD673">
            <v>0</v>
          </cell>
          <cell r="AE673">
            <v>0</v>
          </cell>
          <cell r="AF673">
            <v>0</v>
          </cell>
          <cell r="AG673">
            <v>0</v>
          </cell>
          <cell r="AH673">
            <v>0</v>
          </cell>
          <cell r="AI673">
            <v>0</v>
          </cell>
          <cell r="AJ673">
            <v>0</v>
          </cell>
          <cell r="AK673">
            <v>0</v>
          </cell>
          <cell r="AM673">
            <v>0</v>
          </cell>
          <cell r="AN673">
            <v>0</v>
          </cell>
          <cell r="AO673">
            <v>0</v>
          </cell>
          <cell r="AP673">
            <v>0</v>
          </cell>
          <cell r="AQ673">
            <v>0</v>
          </cell>
          <cell r="AR673">
            <v>0</v>
          </cell>
          <cell r="AS673">
            <v>0</v>
          </cell>
          <cell r="AT673">
            <v>0</v>
          </cell>
          <cell r="AU673">
            <v>0</v>
          </cell>
          <cell r="AV673">
            <v>0</v>
          </cell>
          <cell r="AW673">
            <v>0</v>
          </cell>
        </row>
        <row r="674">
          <cell r="A674" t="str">
            <v>Wood_Cap_600</v>
          </cell>
          <cell r="B674" t="str">
            <v>Wythenshawe Town Centre</v>
          </cell>
          <cell r="C674" t="str">
            <v>Residential</v>
          </cell>
          <cell r="D674" t="str">
            <v>Land Supply 2018</v>
          </cell>
          <cell r="E674">
            <v>9.1211500000000001</v>
          </cell>
          <cell r="F674">
            <v>0</v>
          </cell>
          <cell r="G674">
            <v>0</v>
          </cell>
          <cell r="H674">
            <v>0</v>
          </cell>
          <cell r="I674">
            <v>9.1211500000000001</v>
          </cell>
          <cell r="J674">
            <v>0</v>
          </cell>
          <cell r="K674">
            <v>0</v>
          </cell>
          <cell r="L674">
            <v>0</v>
          </cell>
          <cell r="M674">
            <v>100</v>
          </cell>
          <cell r="O674">
            <v>1.0658764098199001</v>
          </cell>
          <cell r="Q674">
            <v>0.20961440981990001</v>
          </cell>
          <cell r="R674">
            <v>4.3872399999900002E-2</v>
          </cell>
          <cell r="S674">
            <v>11.685767801427453</v>
          </cell>
          <cell r="T674">
            <v>2.2981138323555692</v>
          </cell>
          <cell r="U674">
            <v>0.48099636558876901</v>
          </cell>
          <cell r="V674">
            <v>0</v>
          </cell>
          <cell r="W674">
            <v>0</v>
          </cell>
          <cell r="X674" t="str">
            <v>Not Modelled</v>
          </cell>
          <cell r="Y674" t="str">
            <v>N/A</v>
          </cell>
          <cell r="AA674">
            <v>0</v>
          </cell>
          <cell r="AB674">
            <v>0</v>
          </cell>
          <cell r="AC674">
            <v>0</v>
          </cell>
          <cell r="AD674">
            <v>0</v>
          </cell>
          <cell r="AE674">
            <v>0</v>
          </cell>
          <cell r="AF674">
            <v>0</v>
          </cell>
          <cell r="AG674">
            <v>0</v>
          </cell>
          <cell r="AH674">
            <v>0</v>
          </cell>
          <cell r="AI674">
            <v>0</v>
          </cell>
          <cell r="AJ674">
            <v>0</v>
          </cell>
          <cell r="AK674">
            <v>0</v>
          </cell>
          <cell r="AM674">
            <v>0</v>
          </cell>
          <cell r="AN674">
            <v>0</v>
          </cell>
          <cell r="AO674">
            <v>0</v>
          </cell>
          <cell r="AP674">
            <v>0</v>
          </cell>
          <cell r="AQ674">
            <v>0</v>
          </cell>
          <cell r="AR674">
            <v>0</v>
          </cell>
          <cell r="AS674">
            <v>0</v>
          </cell>
          <cell r="AT674">
            <v>0</v>
          </cell>
          <cell r="AU674">
            <v>0</v>
          </cell>
          <cell r="AV674">
            <v>0</v>
          </cell>
          <cell r="AW674">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v>1033</v>
          </cell>
          <cell r="B2" t="str">
            <v>Land at Findel PLC Distribution Facility, Greengate, Chadderton, M24 1SA.</v>
          </cell>
          <cell r="C2" t="str">
            <v>Industrial / warehousing / Other use</v>
          </cell>
          <cell r="D2" t="str">
            <v>Call for Sites 2018</v>
          </cell>
          <cell r="E2">
            <v>6.1973916489700001</v>
          </cell>
          <cell r="F2">
            <v>0</v>
          </cell>
          <cell r="G2">
            <v>0</v>
          </cell>
          <cell r="H2">
            <v>0</v>
          </cell>
          <cell r="I2">
            <v>6.1973916489700001</v>
          </cell>
          <cell r="J2">
            <v>0</v>
          </cell>
          <cell r="K2">
            <v>0</v>
          </cell>
          <cell r="L2">
            <v>0</v>
          </cell>
          <cell r="M2">
            <v>100</v>
          </cell>
          <cell r="O2">
            <v>0.42179800000000001</v>
          </cell>
          <cell r="Q2">
            <v>7.5708999999999999E-2</v>
          </cell>
          <cell r="R2">
            <v>3.5585600000000002E-2</v>
          </cell>
          <cell r="S2">
            <v>6.8060568686199199</v>
          </cell>
          <cell r="T2">
            <v>1.2216268438123119</v>
          </cell>
          <cell r="U2">
            <v>0.57420285848667141</v>
          </cell>
          <cell r="V2">
            <v>0</v>
          </cell>
          <cell r="W2">
            <v>0</v>
          </cell>
          <cell r="X2" t="str">
            <v>Not Modelled</v>
          </cell>
          <cell r="Y2" t="str">
            <v>N/A</v>
          </cell>
          <cell r="AA2">
            <v>0</v>
          </cell>
          <cell r="AB2">
            <v>0</v>
          </cell>
          <cell r="AC2">
            <v>0</v>
          </cell>
          <cell r="AD2">
            <v>0</v>
          </cell>
          <cell r="AE2">
            <v>0</v>
          </cell>
          <cell r="AF2">
            <v>0</v>
          </cell>
          <cell r="AG2">
            <v>0</v>
          </cell>
          <cell r="AH2">
            <v>0</v>
          </cell>
          <cell r="AI2">
            <v>6.1973916636700004</v>
          </cell>
          <cell r="AJ2">
            <v>0</v>
          </cell>
          <cell r="AK2">
            <v>0</v>
          </cell>
          <cell r="AM2">
            <v>0</v>
          </cell>
          <cell r="AN2">
            <v>0</v>
          </cell>
          <cell r="AO2">
            <v>0</v>
          </cell>
          <cell r="AP2">
            <v>0</v>
          </cell>
          <cell r="AQ2">
            <v>0</v>
          </cell>
          <cell r="AR2">
            <v>0</v>
          </cell>
          <cell r="AS2">
            <v>0</v>
          </cell>
          <cell r="AT2">
            <v>0</v>
          </cell>
          <cell r="AU2">
            <v>100.00000023719657</v>
          </cell>
          <cell r="AV2">
            <v>0</v>
          </cell>
          <cell r="AW2">
            <v>0</v>
          </cell>
        </row>
        <row r="3">
          <cell r="A3">
            <v>1034</v>
          </cell>
          <cell r="B3" t="str">
            <v>Land at Greengate East, Chadderton, M24 1SA.</v>
          </cell>
          <cell r="C3" t="str">
            <v>Industrial / warehousing / Other use</v>
          </cell>
          <cell r="D3" t="str">
            <v>Call for Sites 2018</v>
          </cell>
          <cell r="E3">
            <v>3.7298068887700002</v>
          </cell>
          <cell r="F3">
            <v>0</v>
          </cell>
          <cell r="G3">
            <v>0</v>
          </cell>
          <cell r="H3">
            <v>0</v>
          </cell>
          <cell r="I3">
            <v>3.7298068887700002</v>
          </cell>
          <cell r="J3">
            <v>0</v>
          </cell>
          <cell r="K3">
            <v>0</v>
          </cell>
          <cell r="L3">
            <v>0</v>
          </cell>
          <cell r="M3">
            <v>100</v>
          </cell>
          <cell r="O3">
            <v>0.18472530000000001</v>
          </cell>
          <cell r="Q3">
            <v>5.1727300000000004E-2</v>
          </cell>
          <cell r="R3">
            <v>2.22206E-2</v>
          </cell>
          <cell r="S3">
            <v>4.9526773237559736</v>
          </cell>
          <cell r="T3">
            <v>1.3868626859944058</v>
          </cell>
          <cell r="U3">
            <v>0.59575738537304845</v>
          </cell>
          <cell r="V3">
            <v>0</v>
          </cell>
          <cell r="W3">
            <v>0</v>
          </cell>
          <cell r="X3" t="str">
            <v>Not Modelled</v>
          </cell>
          <cell r="Y3" t="str">
            <v>N/A</v>
          </cell>
          <cell r="AA3">
            <v>0</v>
          </cell>
          <cell r="AB3">
            <v>0</v>
          </cell>
          <cell r="AC3">
            <v>0</v>
          </cell>
          <cell r="AD3">
            <v>0</v>
          </cell>
          <cell r="AE3">
            <v>0</v>
          </cell>
          <cell r="AF3">
            <v>0</v>
          </cell>
          <cell r="AG3">
            <v>3.5427971997100001E-3</v>
          </cell>
          <cell r="AH3">
            <v>0</v>
          </cell>
          <cell r="AI3">
            <v>3.7298068303099998</v>
          </cell>
          <cell r="AJ3">
            <v>0</v>
          </cell>
          <cell r="AK3">
            <v>0</v>
          </cell>
          <cell r="AM3">
            <v>0</v>
          </cell>
          <cell r="AN3">
            <v>0</v>
          </cell>
          <cell r="AO3">
            <v>0</v>
          </cell>
          <cell r="AP3">
            <v>0</v>
          </cell>
          <cell r="AQ3">
            <v>0</v>
          </cell>
          <cell r="AR3">
            <v>0</v>
          </cell>
          <cell r="AS3">
            <v>9.4986075830814087E-2</v>
          </cell>
          <cell r="AT3">
            <v>0</v>
          </cell>
          <cell r="AU3">
            <v>99.999998432626612</v>
          </cell>
          <cell r="AV3">
            <v>0</v>
          </cell>
          <cell r="AW3">
            <v>0</v>
          </cell>
        </row>
        <row r="4">
          <cell r="A4">
            <v>1035</v>
          </cell>
          <cell r="B4" t="str">
            <v>Land at Greengate West, Chadderton, M24 1FD.</v>
          </cell>
          <cell r="C4" t="str">
            <v>Industrial / warehousing / Other use</v>
          </cell>
          <cell r="D4" t="str">
            <v>Call for Sites 2018</v>
          </cell>
          <cell r="E4">
            <v>3.1624521753999999</v>
          </cell>
          <cell r="F4">
            <v>0</v>
          </cell>
          <cell r="G4">
            <v>0</v>
          </cell>
          <cell r="H4">
            <v>0</v>
          </cell>
          <cell r="I4">
            <v>3.1624521753999999</v>
          </cell>
          <cell r="J4">
            <v>0</v>
          </cell>
          <cell r="K4">
            <v>0</v>
          </cell>
          <cell r="L4">
            <v>0</v>
          </cell>
          <cell r="M4">
            <v>100</v>
          </cell>
          <cell r="O4">
            <v>0.8054349999999999</v>
          </cell>
          <cell r="Q4">
            <v>0.28359200000000001</v>
          </cell>
          <cell r="R4">
            <v>0.17319999999999999</v>
          </cell>
          <cell r="S4">
            <v>25.4686855429877</v>
          </cell>
          <cell r="T4">
            <v>8.9674715780999961</v>
          </cell>
          <cell r="U4">
            <v>5.4767626637102564</v>
          </cell>
          <cell r="V4">
            <v>0</v>
          </cell>
          <cell r="W4">
            <v>0</v>
          </cell>
          <cell r="X4" t="str">
            <v>Not Modelled</v>
          </cell>
          <cell r="Y4" t="str">
            <v>N/A</v>
          </cell>
          <cell r="AA4">
            <v>0</v>
          </cell>
          <cell r="AB4">
            <v>0</v>
          </cell>
          <cell r="AC4">
            <v>0</v>
          </cell>
          <cell r="AD4">
            <v>0</v>
          </cell>
          <cell r="AE4">
            <v>0</v>
          </cell>
          <cell r="AF4">
            <v>0</v>
          </cell>
          <cell r="AG4">
            <v>0</v>
          </cell>
          <cell r="AH4">
            <v>0</v>
          </cell>
          <cell r="AI4">
            <v>3.16245219792</v>
          </cell>
          <cell r="AJ4">
            <v>0</v>
          </cell>
          <cell r="AK4">
            <v>0</v>
          </cell>
          <cell r="AM4">
            <v>0</v>
          </cell>
          <cell r="AN4">
            <v>0</v>
          </cell>
          <cell r="AO4">
            <v>0</v>
          </cell>
          <cell r="AP4">
            <v>0</v>
          </cell>
          <cell r="AQ4">
            <v>0</v>
          </cell>
          <cell r="AR4">
            <v>0</v>
          </cell>
          <cell r="AS4">
            <v>0</v>
          </cell>
          <cell r="AT4">
            <v>0</v>
          </cell>
          <cell r="AU4">
            <v>100.00000071210565</v>
          </cell>
          <cell r="AV4">
            <v>0</v>
          </cell>
          <cell r="AW4">
            <v>0</v>
          </cell>
        </row>
        <row r="5">
          <cell r="A5">
            <v>1054</v>
          </cell>
          <cell r="B5" t="str">
            <v>Land off Lees New Road, Oldham</v>
          </cell>
          <cell r="C5" t="str">
            <v>Residential</v>
          </cell>
          <cell r="D5" t="str">
            <v>Call for Sites 2018</v>
          </cell>
          <cell r="E5">
            <v>0.92830994022699997</v>
          </cell>
          <cell r="F5">
            <v>0</v>
          </cell>
          <cell r="G5">
            <v>0</v>
          </cell>
          <cell r="H5">
            <v>0</v>
          </cell>
          <cell r="I5">
            <v>0.92830994022699997</v>
          </cell>
          <cell r="J5">
            <v>0</v>
          </cell>
          <cell r="K5">
            <v>0</v>
          </cell>
          <cell r="L5">
            <v>0</v>
          </cell>
          <cell r="M5">
            <v>100</v>
          </cell>
          <cell r="O5">
            <v>3.9245500000000003E-2</v>
          </cell>
          <cell r="Q5">
            <v>0</v>
          </cell>
          <cell r="R5">
            <v>0</v>
          </cell>
          <cell r="S5">
            <v>4.2276289738320889</v>
          </cell>
          <cell r="T5">
            <v>0</v>
          </cell>
          <cell r="U5">
            <v>0</v>
          </cell>
          <cell r="V5">
            <v>0</v>
          </cell>
          <cell r="W5">
            <v>0</v>
          </cell>
          <cell r="X5" t="str">
            <v>Not Modelled</v>
          </cell>
          <cell r="Y5" t="str">
            <v>N/A</v>
          </cell>
          <cell r="AA5">
            <v>0</v>
          </cell>
          <cell r="AB5">
            <v>0</v>
          </cell>
          <cell r="AC5">
            <v>0</v>
          </cell>
          <cell r="AD5">
            <v>0</v>
          </cell>
          <cell r="AE5">
            <v>0</v>
          </cell>
          <cell r="AF5">
            <v>0</v>
          </cell>
          <cell r="AG5">
            <v>0</v>
          </cell>
          <cell r="AH5">
            <v>0</v>
          </cell>
          <cell r="AI5">
            <v>0.92830994022699997</v>
          </cell>
          <cell r="AJ5">
            <v>0</v>
          </cell>
          <cell r="AK5">
            <v>0</v>
          </cell>
          <cell r="AM5">
            <v>0</v>
          </cell>
          <cell r="AN5">
            <v>0</v>
          </cell>
          <cell r="AO5">
            <v>0</v>
          </cell>
          <cell r="AP5">
            <v>0</v>
          </cell>
          <cell r="AQ5">
            <v>0</v>
          </cell>
          <cell r="AR5">
            <v>0</v>
          </cell>
          <cell r="AS5">
            <v>0</v>
          </cell>
          <cell r="AT5">
            <v>0</v>
          </cell>
          <cell r="AU5">
            <v>100</v>
          </cell>
          <cell r="AV5">
            <v>0</v>
          </cell>
          <cell r="AW5">
            <v>0</v>
          </cell>
        </row>
        <row r="6">
          <cell r="A6">
            <v>1057</v>
          </cell>
          <cell r="B6" t="str">
            <v>Land South of Netherhouse Estate  at Denbigh Drive, Shaw, Oldham</v>
          </cell>
          <cell r="C6" t="str">
            <v>Residential</v>
          </cell>
          <cell r="D6" t="str">
            <v>Call for Sites 2018</v>
          </cell>
          <cell r="E6">
            <v>3.1714542682800002</v>
          </cell>
          <cell r="F6">
            <v>0</v>
          </cell>
          <cell r="G6">
            <v>0</v>
          </cell>
          <cell r="H6">
            <v>0</v>
          </cell>
          <cell r="I6">
            <v>3.1714542682800002</v>
          </cell>
          <cell r="J6">
            <v>0</v>
          </cell>
          <cell r="K6">
            <v>0</v>
          </cell>
          <cell r="L6">
            <v>0</v>
          </cell>
          <cell r="M6">
            <v>100</v>
          </cell>
          <cell r="O6">
            <v>0.28387649999999998</v>
          </cell>
          <cell r="Q6">
            <v>5.37575E-2</v>
          </cell>
          <cell r="R6">
            <v>2.33259E-2</v>
          </cell>
          <cell r="S6">
            <v>8.9509882844363684</v>
          </cell>
          <cell r="T6">
            <v>1.6950425720360374</v>
          </cell>
          <cell r="U6">
            <v>0.73549539191843749</v>
          </cell>
          <cell r="V6">
            <v>0</v>
          </cell>
          <cell r="W6">
            <v>0</v>
          </cell>
          <cell r="X6" t="str">
            <v>Not Modelled</v>
          </cell>
          <cell r="Y6" t="str">
            <v>N/A</v>
          </cell>
          <cell r="AA6">
            <v>0</v>
          </cell>
          <cell r="AB6">
            <v>3.9225722714699998E-2</v>
          </cell>
          <cell r="AC6">
            <v>1.9425494937699999E-2</v>
          </cell>
          <cell r="AD6">
            <v>0</v>
          </cell>
          <cell r="AE6">
            <v>0</v>
          </cell>
          <cell r="AF6">
            <v>1.31666815344</v>
          </cell>
          <cell r="AG6">
            <v>1.15518985016E-4</v>
          </cell>
          <cell r="AH6">
            <v>1.30140473025</v>
          </cell>
          <cell r="AI6">
            <v>1.84898921787</v>
          </cell>
          <cell r="AJ6">
            <v>0</v>
          </cell>
          <cell r="AK6">
            <v>0</v>
          </cell>
          <cell r="AM6">
            <v>0</v>
          </cell>
          <cell r="AN6">
            <v>1.2368370910160906</v>
          </cell>
          <cell r="AO6">
            <v>0.61251064320833426</v>
          </cell>
          <cell r="AP6">
            <v>0</v>
          </cell>
          <cell r="AQ6">
            <v>0</v>
          </cell>
          <cell r="AR6">
            <v>41.516227006926982</v>
          </cell>
          <cell r="AS6">
            <v>3.6424610050786047E-3</v>
          </cell>
          <cell r="AT6">
            <v>41.034951796918115</v>
          </cell>
          <cell r="AU6">
            <v>58.300989434502462</v>
          </cell>
          <cell r="AV6">
            <v>0</v>
          </cell>
          <cell r="AW6">
            <v>0</v>
          </cell>
        </row>
        <row r="7">
          <cell r="A7">
            <v>1076</v>
          </cell>
          <cell r="B7" t="str">
            <v>Parkside</v>
          </cell>
          <cell r="C7" t="str">
            <v>Residential</v>
          </cell>
          <cell r="D7" t="str">
            <v>Call for Sites 2018</v>
          </cell>
          <cell r="E7">
            <v>0.55011079841499999</v>
          </cell>
          <cell r="F7">
            <v>0</v>
          </cell>
          <cell r="G7">
            <v>0</v>
          </cell>
          <cell r="H7">
            <v>0</v>
          </cell>
          <cell r="I7">
            <v>0.55011079841499999</v>
          </cell>
          <cell r="J7">
            <v>0</v>
          </cell>
          <cell r="K7">
            <v>0</v>
          </cell>
          <cell r="L7">
            <v>0</v>
          </cell>
          <cell r="M7">
            <v>100</v>
          </cell>
          <cell r="O7">
            <v>2.6067600000000001E-3</v>
          </cell>
          <cell r="Q7">
            <v>0</v>
          </cell>
          <cell r="R7">
            <v>0</v>
          </cell>
          <cell r="S7">
            <v>0.47386090356900745</v>
          </cell>
          <cell r="T7">
            <v>0</v>
          </cell>
          <cell r="U7">
            <v>0</v>
          </cell>
          <cell r="V7">
            <v>0</v>
          </cell>
          <cell r="W7">
            <v>0</v>
          </cell>
          <cell r="X7" t="str">
            <v>Not Modelled</v>
          </cell>
          <cell r="Y7" t="str">
            <v>N/A</v>
          </cell>
          <cell r="AA7">
            <v>0</v>
          </cell>
          <cell r="AB7">
            <v>0</v>
          </cell>
          <cell r="AC7">
            <v>0</v>
          </cell>
          <cell r="AD7">
            <v>0</v>
          </cell>
          <cell r="AE7">
            <v>0</v>
          </cell>
          <cell r="AF7">
            <v>0.50393285477600003</v>
          </cell>
          <cell r="AG7">
            <v>0</v>
          </cell>
          <cell r="AH7">
            <v>0</v>
          </cell>
          <cell r="AI7">
            <v>0</v>
          </cell>
          <cell r="AJ7">
            <v>0</v>
          </cell>
          <cell r="AK7">
            <v>0</v>
          </cell>
          <cell r="AM7">
            <v>0</v>
          </cell>
          <cell r="AN7">
            <v>0</v>
          </cell>
          <cell r="AO7">
            <v>0</v>
          </cell>
          <cell r="AP7">
            <v>0</v>
          </cell>
          <cell r="AQ7">
            <v>0</v>
          </cell>
          <cell r="AR7">
            <v>91.605701292894153</v>
          </cell>
          <cell r="AS7">
            <v>0</v>
          </cell>
          <cell r="AT7">
            <v>0</v>
          </cell>
          <cell r="AU7">
            <v>0</v>
          </cell>
          <cell r="AV7">
            <v>0</v>
          </cell>
          <cell r="AW7">
            <v>0</v>
          </cell>
        </row>
        <row r="8">
          <cell r="A8">
            <v>1186</v>
          </cell>
          <cell r="B8" t="str">
            <v>Land lying to the east of Knowls Lane, Lees, Oldham</v>
          </cell>
          <cell r="C8" t="str">
            <v>Residential</v>
          </cell>
          <cell r="D8" t="str">
            <v>Call for Sites 2018</v>
          </cell>
          <cell r="E8">
            <v>0.15535627849299999</v>
          </cell>
          <cell r="F8">
            <v>0</v>
          </cell>
          <cell r="G8">
            <v>0</v>
          </cell>
          <cell r="H8">
            <v>0</v>
          </cell>
          <cell r="I8">
            <v>0.15535627849299999</v>
          </cell>
          <cell r="J8">
            <v>0</v>
          </cell>
          <cell r="K8">
            <v>0</v>
          </cell>
          <cell r="L8">
            <v>0</v>
          </cell>
          <cell r="M8">
            <v>100</v>
          </cell>
          <cell r="O8">
            <v>0</v>
          </cell>
          <cell r="Q8">
            <v>0</v>
          </cell>
          <cell r="R8">
            <v>0</v>
          </cell>
          <cell r="S8">
            <v>0</v>
          </cell>
          <cell r="T8">
            <v>0</v>
          </cell>
          <cell r="U8">
            <v>0</v>
          </cell>
          <cell r="V8">
            <v>0</v>
          </cell>
          <cell r="W8">
            <v>0</v>
          </cell>
          <cell r="X8" t="str">
            <v>Not Modelled</v>
          </cell>
          <cell r="Y8" t="str">
            <v>N/A</v>
          </cell>
          <cell r="AA8">
            <v>0</v>
          </cell>
          <cell r="AB8">
            <v>0</v>
          </cell>
          <cell r="AC8">
            <v>0</v>
          </cell>
          <cell r="AD8">
            <v>0</v>
          </cell>
          <cell r="AE8">
            <v>1.2847909442699999E-2</v>
          </cell>
          <cell r="AF8">
            <v>0.15535627849299999</v>
          </cell>
          <cell r="AG8">
            <v>0</v>
          </cell>
          <cell r="AH8">
            <v>0</v>
          </cell>
          <cell r="AI8">
            <v>0.15535627849299999</v>
          </cell>
          <cell r="AJ8">
            <v>0</v>
          </cell>
          <cell r="AK8">
            <v>0</v>
          </cell>
          <cell r="AM8">
            <v>0</v>
          </cell>
          <cell r="AN8">
            <v>0</v>
          </cell>
          <cell r="AO8">
            <v>0</v>
          </cell>
          <cell r="AP8">
            <v>0</v>
          </cell>
          <cell r="AQ8">
            <v>8.2699647335327349</v>
          </cell>
          <cell r="AR8">
            <v>100</v>
          </cell>
          <cell r="AS8">
            <v>0</v>
          </cell>
          <cell r="AT8">
            <v>0</v>
          </cell>
          <cell r="AU8">
            <v>100</v>
          </cell>
          <cell r="AV8">
            <v>0</v>
          </cell>
          <cell r="AW8">
            <v>0</v>
          </cell>
        </row>
        <row r="9">
          <cell r="A9">
            <v>1187</v>
          </cell>
          <cell r="B9" t="str">
            <v>BAILEY MILLS AND STATION YARD</v>
          </cell>
          <cell r="C9" t="str">
            <v>Residential</v>
          </cell>
          <cell r="D9" t="str">
            <v>Call for Sites 2018</v>
          </cell>
          <cell r="E9">
            <v>2.0233396727800002</v>
          </cell>
          <cell r="F9">
            <v>0</v>
          </cell>
          <cell r="G9">
            <v>0</v>
          </cell>
          <cell r="H9">
            <v>8.4320782336100002E-3</v>
          </cell>
          <cell r="I9">
            <v>2.0149075945463903</v>
          </cell>
          <cell r="J9">
            <v>0</v>
          </cell>
          <cell r="K9">
            <v>0</v>
          </cell>
          <cell r="L9">
            <v>0.41674061686462216</v>
          </cell>
          <cell r="M9">
            <v>99.583259383135385</v>
          </cell>
          <cell r="O9">
            <v>0.25778319999999999</v>
          </cell>
          <cell r="Q9">
            <v>7.7976199999999996E-2</v>
          </cell>
          <cell r="R9">
            <v>2.4008700000000001E-2</v>
          </cell>
          <cell r="S9">
            <v>12.740480674992874</v>
          </cell>
          <cell r="T9">
            <v>3.8538363602026018</v>
          </cell>
          <cell r="U9">
            <v>1.1865877154977573</v>
          </cell>
          <cell r="V9">
            <v>0.66859755057799997</v>
          </cell>
          <cell r="W9">
            <v>33.044256462355108</v>
          </cell>
          <cell r="X9" t="str">
            <v>Not Modelled</v>
          </cell>
          <cell r="Y9" t="str">
            <v>N/A</v>
          </cell>
          <cell r="AA9">
            <v>3.08089200716E-3</v>
          </cell>
          <cell r="AB9">
            <v>0</v>
          </cell>
          <cell r="AC9">
            <v>0</v>
          </cell>
          <cell r="AD9">
            <v>0</v>
          </cell>
          <cell r="AE9">
            <v>0.59694336611099996</v>
          </cell>
          <cell r="AF9">
            <v>0</v>
          </cell>
          <cell r="AG9">
            <v>0</v>
          </cell>
          <cell r="AH9">
            <v>0</v>
          </cell>
          <cell r="AI9">
            <v>0</v>
          </cell>
          <cell r="AJ9">
            <v>0</v>
          </cell>
          <cell r="AK9">
            <v>0</v>
          </cell>
          <cell r="AM9">
            <v>0.15226766165895214</v>
          </cell>
          <cell r="AN9">
            <v>0</v>
          </cell>
          <cell r="AO9">
            <v>0</v>
          </cell>
          <cell r="AP9">
            <v>0</v>
          </cell>
          <cell r="AQ9">
            <v>29.502874586095572</v>
          </cell>
          <cell r="AR9">
            <v>0</v>
          </cell>
          <cell r="AS9">
            <v>0</v>
          </cell>
          <cell r="AT9">
            <v>0</v>
          </cell>
          <cell r="AU9">
            <v>0</v>
          </cell>
          <cell r="AV9">
            <v>0</v>
          </cell>
          <cell r="AW9">
            <v>0</v>
          </cell>
        </row>
        <row r="10">
          <cell r="A10">
            <v>1283</v>
          </cell>
          <cell r="B10" t="str">
            <v>Land off Manchester Road, Greenfield</v>
          </cell>
          <cell r="C10" t="str">
            <v>Residential</v>
          </cell>
          <cell r="D10" t="str">
            <v>Call for Sites 2018</v>
          </cell>
          <cell r="E10">
            <v>3.1835649888400002</v>
          </cell>
          <cell r="F10">
            <v>0</v>
          </cell>
          <cell r="G10">
            <v>0</v>
          </cell>
          <cell r="H10">
            <v>0</v>
          </cell>
          <cell r="I10">
            <v>3.1835649888400002</v>
          </cell>
          <cell r="J10">
            <v>0</v>
          </cell>
          <cell r="K10">
            <v>0</v>
          </cell>
          <cell r="L10">
            <v>0</v>
          </cell>
          <cell r="M10">
            <v>100</v>
          </cell>
          <cell r="O10">
            <v>9.1032399999999999E-2</v>
          </cell>
          <cell r="Q10">
            <v>0</v>
          </cell>
          <cell r="R10">
            <v>0</v>
          </cell>
          <cell r="S10">
            <v>2.8594484585398585</v>
          </cell>
          <cell r="T10">
            <v>0</v>
          </cell>
          <cell r="U10">
            <v>0</v>
          </cell>
          <cell r="V10">
            <v>0</v>
          </cell>
          <cell r="W10">
            <v>0</v>
          </cell>
          <cell r="X10" t="str">
            <v>Not Modelled</v>
          </cell>
          <cell r="Y10" t="str">
            <v>N/A</v>
          </cell>
          <cell r="AA10">
            <v>0</v>
          </cell>
          <cell r="AB10">
            <v>0</v>
          </cell>
          <cell r="AC10">
            <v>0</v>
          </cell>
          <cell r="AD10">
            <v>0</v>
          </cell>
          <cell r="AE10">
            <v>0.51000570015500002</v>
          </cell>
          <cell r="AF10">
            <v>0.90858493826200004</v>
          </cell>
          <cell r="AG10">
            <v>0</v>
          </cell>
          <cell r="AH10">
            <v>0</v>
          </cell>
          <cell r="AI10">
            <v>0</v>
          </cell>
          <cell r="AJ10">
            <v>0</v>
          </cell>
          <cell r="AK10">
            <v>0</v>
          </cell>
          <cell r="AM10">
            <v>0</v>
          </cell>
          <cell r="AN10">
            <v>0</v>
          </cell>
          <cell r="AO10">
            <v>0</v>
          </cell>
          <cell r="AP10">
            <v>0</v>
          </cell>
          <cell r="AQ10">
            <v>16.019955676822274</v>
          </cell>
          <cell r="AR10">
            <v>28.539858348959363</v>
          </cell>
          <cell r="AS10">
            <v>0</v>
          </cell>
          <cell r="AT10">
            <v>0</v>
          </cell>
          <cell r="AU10">
            <v>0</v>
          </cell>
          <cell r="AV10">
            <v>0</v>
          </cell>
          <cell r="AW10">
            <v>0</v>
          </cell>
        </row>
        <row r="11">
          <cell r="A11">
            <v>1303</v>
          </cell>
          <cell r="B11" t="str">
            <v>Birshaw Farm Royton / Shaw</v>
          </cell>
          <cell r="C11" t="str">
            <v>Residential</v>
          </cell>
          <cell r="D11" t="str">
            <v>Call for Sites 2018</v>
          </cell>
          <cell r="E11">
            <v>9.7606078315999998</v>
          </cell>
          <cell r="F11">
            <v>0</v>
          </cell>
          <cell r="G11">
            <v>0</v>
          </cell>
          <cell r="H11">
            <v>0</v>
          </cell>
          <cell r="I11">
            <v>9.7606078315999998</v>
          </cell>
          <cell r="J11">
            <v>0</v>
          </cell>
          <cell r="K11">
            <v>0</v>
          </cell>
          <cell r="L11">
            <v>0</v>
          </cell>
          <cell r="M11">
            <v>100</v>
          </cell>
          <cell r="O11">
            <v>0.91767100000000001</v>
          </cell>
          <cell r="Q11">
            <v>0.48329900000000003</v>
          </cell>
          <cell r="R11">
            <v>0.32292100000000001</v>
          </cell>
          <cell r="S11">
            <v>9.4017812807624246</v>
          </cell>
          <cell r="T11">
            <v>4.9515256461315653</v>
          </cell>
          <cell r="U11">
            <v>3.3084107626426933</v>
          </cell>
          <cell r="V11">
            <v>0</v>
          </cell>
          <cell r="W11">
            <v>0</v>
          </cell>
          <cell r="X11" t="str">
            <v>Not Modelled</v>
          </cell>
          <cell r="Y11" t="str">
            <v>N/A</v>
          </cell>
          <cell r="AA11">
            <v>0</v>
          </cell>
          <cell r="AB11">
            <v>0.32161580803500001</v>
          </cell>
          <cell r="AC11">
            <v>0.32292065618100002</v>
          </cell>
          <cell r="AD11">
            <v>0</v>
          </cell>
          <cell r="AE11">
            <v>2.88473789813</v>
          </cell>
          <cell r="AF11">
            <v>4.5887859028899998</v>
          </cell>
          <cell r="AG11">
            <v>0.30983927780100001</v>
          </cell>
          <cell r="AH11">
            <v>1.06907914837</v>
          </cell>
          <cell r="AI11">
            <v>8.6915288713199992</v>
          </cell>
          <cell r="AJ11">
            <v>0</v>
          </cell>
          <cell r="AK11">
            <v>0</v>
          </cell>
          <cell r="AM11">
            <v>0</v>
          </cell>
          <cell r="AN11">
            <v>3.2950387269301795</v>
          </cell>
          <cell r="AO11">
            <v>3.3084072401264124</v>
          </cell>
          <cell r="AP11">
            <v>0</v>
          </cell>
          <cell r="AQ11">
            <v>29.554900144544803</v>
          </cell>
          <cell r="AR11">
            <v>47.013321117500389</v>
          </cell>
          <cell r="AS11">
            <v>3.1743850705474954</v>
          </cell>
          <cell r="AT11">
            <v>10.952997669969413</v>
          </cell>
          <cell r="AU11">
            <v>89.047004257062213</v>
          </cell>
          <cell r="AV11">
            <v>0</v>
          </cell>
          <cell r="AW11">
            <v>0</v>
          </cell>
        </row>
        <row r="12">
          <cell r="A12">
            <v>1328</v>
          </cell>
          <cell r="B12" t="str">
            <v>Land at Dumfries Farm</v>
          </cell>
          <cell r="C12" t="str">
            <v>Residential</v>
          </cell>
          <cell r="D12" t="str">
            <v>Call for Sites 2018</v>
          </cell>
          <cell r="E12">
            <v>5.3364942961699997</v>
          </cell>
          <cell r="F12">
            <v>0</v>
          </cell>
          <cell r="G12">
            <v>0</v>
          </cell>
          <cell r="H12">
            <v>0</v>
          </cell>
          <cell r="I12">
            <v>5.3364942961699997</v>
          </cell>
          <cell r="J12">
            <v>0</v>
          </cell>
          <cell r="K12">
            <v>0</v>
          </cell>
          <cell r="L12">
            <v>0</v>
          </cell>
          <cell r="M12">
            <v>100</v>
          </cell>
          <cell r="O12">
            <v>1.794746</v>
          </cell>
          <cell r="Q12">
            <v>0.21302599999999999</v>
          </cell>
          <cell r="R12">
            <v>3.1199999999999999E-2</v>
          </cell>
          <cell r="S12">
            <v>33.631554732253505</v>
          </cell>
          <cell r="T12">
            <v>3.9918715954196502</v>
          </cell>
          <cell r="U12">
            <v>0.58465348726020805</v>
          </cell>
          <cell r="V12">
            <v>1.01097950415</v>
          </cell>
          <cell r="W12">
            <v>18.944637584932487</v>
          </cell>
          <cell r="X12" t="str">
            <v>Not Modelled</v>
          </cell>
          <cell r="Y12" t="str">
            <v>N/A</v>
          </cell>
          <cell r="AA12">
            <v>0</v>
          </cell>
          <cell r="AB12">
            <v>0.211111680912</v>
          </cell>
          <cell r="AC12">
            <v>3.1199999999999999E-2</v>
          </cell>
          <cell r="AD12">
            <v>0</v>
          </cell>
          <cell r="AE12">
            <v>8.3347751126600006E-2</v>
          </cell>
          <cell r="AF12">
            <v>0</v>
          </cell>
          <cell r="AG12">
            <v>0</v>
          </cell>
          <cell r="AH12">
            <v>0</v>
          </cell>
          <cell r="AI12">
            <v>0</v>
          </cell>
          <cell r="AJ12">
            <v>0</v>
          </cell>
          <cell r="AK12">
            <v>0</v>
          </cell>
          <cell r="AM12">
            <v>0</v>
          </cell>
          <cell r="AN12">
            <v>3.9559993732873431</v>
          </cell>
          <cell r="AO12">
            <v>0.58465348726020805</v>
          </cell>
          <cell r="AP12">
            <v>0</v>
          </cell>
          <cell r="AQ12">
            <v>1.5618446587007253</v>
          </cell>
          <cell r="AR12">
            <v>0</v>
          </cell>
          <cell r="AS12">
            <v>0</v>
          </cell>
          <cell r="AT12">
            <v>0</v>
          </cell>
          <cell r="AU12">
            <v>0</v>
          </cell>
          <cell r="AV12">
            <v>0</v>
          </cell>
          <cell r="AW12">
            <v>0</v>
          </cell>
        </row>
        <row r="13">
          <cell r="A13">
            <v>1351</v>
          </cell>
          <cell r="B13" t="str">
            <v>Land to the east of Oldham Road, Shaw, Oldham</v>
          </cell>
          <cell r="C13" t="str">
            <v>Residential</v>
          </cell>
          <cell r="D13" t="str">
            <v>Call for Sites 2018</v>
          </cell>
          <cell r="E13">
            <v>30.1257775843</v>
          </cell>
          <cell r="F13">
            <v>0.98689506498000001</v>
          </cell>
          <cell r="G13">
            <v>0.12673521984899999</v>
          </cell>
          <cell r="H13">
            <v>0.72345120932100004</v>
          </cell>
          <cell r="I13">
            <v>28.288696090150001</v>
          </cell>
          <cell r="J13">
            <v>3.2759156580055175</v>
          </cell>
          <cell r="K13">
            <v>0.42068696648363973</v>
          </cell>
          <cell r="L13">
            <v>2.4014358045915651</v>
          </cell>
          <cell r="M13">
            <v>93.901961570919283</v>
          </cell>
          <cell r="O13">
            <v>2.46997</v>
          </cell>
          <cell r="Q13">
            <v>1.1338300000000001</v>
          </cell>
          <cell r="R13">
            <v>0.68449300000000002</v>
          </cell>
          <cell r="S13">
            <v>8.1988589110716301</v>
          </cell>
          <cell r="T13">
            <v>3.7636538901850409</v>
          </cell>
          <cell r="U13">
            <v>2.272117285884506</v>
          </cell>
          <cell r="V13">
            <v>0</v>
          </cell>
          <cell r="W13">
            <v>0</v>
          </cell>
          <cell r="X13">
            <v>0.90192570601499999</v>
          </cell>
          <cell r="Y13">
            <v>2.9938669748562345</v>
          </cell>
          <cell r="AA13">
            <v>0.38400360913100001</v>
          </cell>
          <cell r="AB13">
            <v>0.23690290921900001</v>
          </cell>
          <cell r="AC13">
            <v>0.32582082071200003</v>
          </cell>
          <cell r="AD13">
            <v>1.82670829236</v>
          </cell>
          <cell r="AE13">
            <v>5.5318969343399997</v>
          </cell>
          <cell r="AF13">
            <v>5.0627486372900004</v>
          </cell>
          <cell r="AG13">
            <v>0.27049950370699999</v>
          </cell>
          <cell r="AH13">
            <v>16.021922438200001</v>
          </cell>
          <cell r="AI13">
            <v>10.9218605136</v>
          </cell>
          <cell r="AJ13">
            <v>0</v>
          </cell>
          <cell r="AK13">
            <v>1.8516274241199999</v>
          </cell>
          <cell r="AM13">
            <v>1.274667875564224</v>
          </cell>
          <cell r="AN13">
            <v>0.78637940068462031</v>
          </cell>
          <cell r="AO13">
            <v>1.0815349738285296</v>
          </cell>
          <cell r="AP13">
            <v>6.0636054529991155</v>
          </cell>
          <cell r="AQ13">
            <v>18.362669374625334</v>
          </cell>
          <cell r="AR13">
            <v>16.805370826107552</v>
          </cell>
          <cell r="AS13">
            <v>0.89790048721587312</v>
          </cell>
          <cell r="AT13">
            <v>53.183432007244846</v>
          </cell>
          <cell r="AU13">
            <v>36.254202843520659</v>
          </cell>
          <cell r="AV13">
            <v>0</v>
          </cell>
          <cell r="AW13">
            <v>6.1463224274913744</v>
          </cell>
        </row>
        <row r="14">
          <cell r="A14">
            <v>1353</v>
          </cell>
          <cell r="B14" t="str">
            <v>Land at Oldham Road, Shaw, Oldham</v>
          </cell>
          <cell r="C14" t="str">
            <v>Residential</v>
          </cell>
          <cell r="D14" t="str">
            <v>Call for Sites 2018</v>
          </cell>
          <cell r="E14">
            <v>9.0567592333599993</v>
          </cell>
          <cell r="F14">
            <v>0</v>
          </cell>
          <cell r="G14">
            <v>0</v>
          </cell>
          <cell r="H14">
            <v>0</v>
          </cell>
          <cell r="I14">
            <v>9.0567592333599993</v>
          </cell>
          <cell r="J14">
            <v>0</v>
          </cell>
          <cell r="K14">
            <v>0</v>
          </cell>
          <cell r="L14">
            <v>0</v>
          </cell>
          <cell r="M14">
            <v>100</v>
          </cell>
          <cell r="O14">
            <v>0.84832600000000002</v>
          </cell>
          <cell r="Q14">
            <v>0.410389</v>
          </cell>
          <cell r="R14">
            <v>0.253718</v>
          </cell>
          <cell r="S14">
            <v>9.366772132743078</v>
          </cell>
          <cell r="T14">
            <v>4.5313007603024058</v>
          </cell>
          <cell r="U14">
            <v>2.8014214959523911</v>
          </cell>
          <cell r="V14">
            <v>0</v>
          </cell>
          <cell r="W14">
            <v>0</v>
          </cell>
          <cell r="X14">
            <v>1.92828643109E-4</v>
          </cell>
          <cell r="Y14">
            <v>2.1291130540240918E-3</v>
          </cell>
          <cell r="AA14">
            <v>0</v>
          </cell>
          <cell r="AB14">
            <v>0.225879660846</v>
          </cell>
          <cell r="AC14">
            <v>0.25371769612099998</v>
          </cell>
          <cell r="AD14">
            <v>0</v>
          </cell>
          <cell r="AE14">
            <v>2.87780267694</v>
          </cell>
          <cell r="AF14">
            <v>4.6685617687900001</v>
          </cell>
          <cell r="AG14">
            <v>0.230217358219</v>
          </cell>
          <cell r="AH14">
            <v>1.0901794623200001</v>
          </cell>
          <cell r="AI14">
            <v>7.9665796605199999</v>
          </cell>
          <cell r="AJ14">
            <v>0</v>
          </cell>
          <cell r="AK14">
            <v>0</v>
          </cell>
          <cell r="AM14">
            <v>0</v>
          </cell>
          <cell r="AN14">
            <v>2.4940451106835937</v>
          </cell>
          <cell r="AO14">
            <v>2.8014181406793601</v>
          </cell>
          <cell r="AP14">
            <v>0</v>
          </cell>
          <cell r="AQ14">
            <v>31.77519245890733</v>
          </cell>
          <cell r="AR14">
            <v>51.547818027376159</v>
          </cell>
          <cell r="AS14">
            <v>2.5419396970497896</v>
          </cell>
          <cell r="AT14">
            <v>12.037191607174375</v>
          </cell>
          <cell r="AU14">
            <v>87.962807172521579</v>
          </cell>
          <cell r="AV14">
            <v>0</v>
          </cell>
          <cell r="AW14">
            <v>0</v>
          </cell>
        </row>
        <row r="15">
          <cell r="A15">
            <v>1467</v>
          </cell>
          <cell r="B15" t="str">
            <v>Land at Hough Farm, Hough Lane</v>
          </cell>
          <cell r="C15" t="str">
            <v>Industrial / warehousing / Other use</v>
          </cell>
          <cell r="D15" t="str">
            <v>Call for Sites 2018</v>
          </cell>
          <cell r="E15">
            <v>58.302248714999998</v>
          </cell>
          <cell r="F15">
            <v>0</v>
          </cell>
          <cell r="G15">
            <v>0</v>
          </cell>
          <cell r="H15">
            <v>0</v>
          </cell>
          <cell r="I15">
            <v>58.302248714999998</v>
          </cell>
          <cell r="J15">
            <v>0</v>
          </cell>
          <cell r="K15">
            <v>0</v>
          </cell>
          <cell r="L15">
            <v>0</v>
          </cell>
          <cell r="M15">
            <v>100</v>
          </cell>
          <cell r="O15">
            <v>2.6225149999999999</v>
          </cell>
          <cell r="Q15">
            <v>1.195085</v>
          </cell>
          <cell r="R15">
            <v>0.76886399999999999</v>
          </cell>
          <cell r="S15">
            <v>4.498136963498081</v>
          </cell>
          <cell r="T15">
            <v>2.0498094436150431</v>
          </cell>
          <cell r="U15">
            <v>1.3187553086647696</v>
          </cell>
          <cell r="V15">
            <v>0</v>
          </cell>
          <cell r="W15">
            <v>0</v>
          </cell>
          <cell r="X15" t="str">
            <v>Not Modelled</v>
          </cell>
          <cell r="Y15" t="str">
            <v>N/A</v>
          </cell>
          <cell r="AA15">
            <v>0</v>
          </cell>
          <cell r="AB15">
            <v>1.0503789263700001</v>
          </cell>
          <cell r="AC15">
            <v>0.64349415507200003</v>
          </cell>
          <cell r="AD15">
            <v>0</v>
          </cell>
          <cell r="AE15">
            <v>8.5763405008600007</v>
          </cell>
          <cell r="AF15">
            <v>46.696704404400002</v>
          </cell>
          <cell r="AG15">
            <v>1.2650249686999999</v>
          </cell>
          <cell r="AH15">
            <v>36.061078824900001</v>
          </cell>
          <cell r="AI15">
            <v>18.237092538999999</v>
          </cell>
          <cell r="AJ15">
            <v>0</v>
          </cell>
          <cell r="AK15">
            <v>0</v>
          </cell>
          <cell r="AM15">
            <v>0</v>
          </cell>
          <cell r="AN15">
            <v>1.8016096283088285</v>
          </cell>
          <cell r="AO15">
            <v>1.1037209871914286</v>
          </cell>
          <cell r="AP15">
            <v>0</v>
          </cell>
          <cell r="AQ15">
            <v>14.710136726944942</v>
          </cell>
          <cell r="AR15">
            <v>80.094173781646731</v>
          </cell>
          <cell r="AS15">
            <v>2.1697704575407473</v>
          </cell>
          <cell r="AT15">
            <v>61.851951888130529</v>
          </cell>
          <cell r="AU15">
            <v>31.280255806510532</v>
          </cell>
          <cell r="AV15">
            <v>0</v>
          </cell>
          <cell r="AW15">
            <v>0</v>
          </cell>
        </row>
        <row r="16">
          <cell r="A16">
            <v>1470</v>
          </cell>
          <cell r="B16" t="str">
            <v>Land to West of High Crompton (north site)</v>
          </cell>
          <cell r="C16" t="str">
            <v>Residential / Other use</v>
          </cell>
          <cell r="D16" t="str">
            <v>Call for Sites 2018</v>
          </cell>
          <cell r="E16">
            <v>65.008857215000006</v>
          </cell>
          <cell r="F16">
            <v>0</v>
          </cell>
          <cell r="G16">
            <v>0</v>
          </cell>
          <cell r="H16">
            <v>0</v>
          </cell>
          <cell r="I16">
            <v>65.008857215000006</v>
          </cell>
          <cell r="J16">
            <v>0</v>
          </cell>
          <cell r="K16">
            <v>0</v>
          </cell>
          <cell r="L16">
            <v>0</v>
          </cell>
          <cell r="M16">
            <v>100</v>
          </cell>
          <cell r="O16">
            <v>5.8858099999999993</v>
          </cell>
          <cell r="Q16">
            <v>2.8672499999999999</v>
          </cell>
          <cell r="R16">
            <v>1.76606</v>
          </cell>
          <cell r="S16">
            <v>9.0538585850451163</v>
          </cell>
          <cell r="T16">
            <v>4.4105528428492615</v>
          </cell>
          <cell r="U16">
            <v>2.7166452013749645</v>
          </cell>
          <cell r="V16">
            <v>0</v>
          </cell>
          <cell r="W16">
            <v>0</v>
          </cell>
          <cell r="X16" t="str">
            <v>Not Modelled</v>
          </cell>
          <cell r="Y16" t="str">
            <v>N/A</v>
          </cell>
          <cell r="AA16">
            <v>0</v>
          </cell>
          <cell r="AB16">
            <v>1.1655147583100001</v>
          </cell>
          <cell r="AC16">
            <v>0.96040592420699999</v>
          </cell>
          <cell r="AD16">
            <v>0</v>
          </cell>
          <cell r="AE16">
            <v>13.353448841500001</v>
          </cell>
          <cell r="AF16">
            <v>62.127680326399997</v>
          </cell>
          <cell r="AG16">
            <v>1.72389434314</v>
          </cell>
          <cell r="AH16">
            <v>23.595822446900002</v>
          </cell>
          <cell r="AI16">
            <v>24.2732423247</v>
          </cell>
          <cell r="AJ16">
            <v>0</v>
          </cell>
          <cell r="AK16">
            <v>0</v>
          </cell>
          <cell r="AM16">
            <v>0</v>
          </cell>
          <cell r="AN16">
            <v>1.7928553250141914</v>
          </cell>
          <cell r="AO16">
            <v>1.4773462653415141</v>
          </cell>
          <cell r="AP16">
            <v>0</v>
          </cell>
          <cell r="AQ16">
            <v>20.54096843655768</v>
          </cell>
          <cell r="AR16">
            <v>95.568024093899609</v>
          </cell>
          <cell r="AS16">
            <v>2.651783798380988</v>
          </cell>
          <cell r="AT16">
            <v>36.296319390545371</v>
          </cell>
          <cell r="AU16">
            <v>37.338361824178079</v>
          </cell>
          <cell r="AV16">
            <v>0</v>
          </cell>
          <cell r="AW16">
            <v>0</v>
          </cell>
        </row>
        <row r="17">
          <cell r="A17">
            <v>1471</v>
          </cell>
          <cell r="B17" t="str">
            <v>Land to West of High Crompton (South site)</v>
          </cell>
          <cell r="C17" t="str">
            <v>Residential / Other use</v>
          </cell>
          <cell r="D17" t="str">
            <v>Call for Sites 2018</v>
          </cell>
          <cell r="E17">
            <v>10.045537745800001</v>
          </cell>
          <cell r="F17">
            <v>0</v>
          </cell>
          <cell r="G17">
            <v>0</v>
          </cell>
          <cell r="H17">
            <v>0</v>
          </cell>
          <cell r="I17">
            <v>10.045537745800001</v>
          </cell>
          <cell r="J17">
            <v>0</v>
          </cell>
          <cell r="K17">
            <v>0</v>
          </cell>
          <cell r="L17">
            <v>0</v>
          </cell>
          <cell r="M17">
            <v>100</v>
          </cell>
          <cell r="O17">
            <v>1.0181960000000001</v>
          </cell>
          <cell r="Q17">
            <v>0.47176899999999999</v>
          </cell>
          <cell r="R17">
            <v>0.27717000000000003</v>
          </cell>
          <cell r="S17">
            <v>10.135803834152171</v>
          </cell>
          <cell r="T17">
            <v>4.6963040898158459</v>
          </cell>
          <cell r="U17">
            <v>2.7591355188116604</v>
          </cell>
          <cell r="V17">
            <v>0</v>
          </cell>
          <cell r="W17">
            <v>0</v>
          </cell>
          <cell r="X17" t="str">
            <v>Not Modelled</v>
          </cell>
          <cell r="Y17" t="str">
            <v>N/A</v>
          </cell>
          <cell r="AA17">
            <v>0</v>
          </cell>
          <cell r="AB17">
            <v>0.233046158482</v>
          </cell>
          <cell r="AC17">
            <v>0.25774209516800001</v>
          </cell>
          <cell r="AD17">
            <v>0</v>
          </cell>
          <cell r="AE17">
            <v>3.2497802771900002</v>
          </cell>
          <cell r="AF17">
            <v>9.5438384191899992</v>
          </cell>
          <cell r="AG17">
            <v>0.21193222751599999</v>
          </cell>
          <cell r="AH17">
            <v>4.75193628265</v>
          </cell>
          <cell r="AI17">
            <v>5.2936013833100004</v>
          </cell>
          <cell r="AJ17">
            <v>0</v>
          </cell>
          <cell r="AK17">
            <v>0</v>
          </cell>
          <cell r="AM17">
            <v>0</v>
          </cell>
          <cell r="AN17">
            <v>2.3198972954875976</v>
          </cell>
          <cell r="AO17">
            <v>2.5657371630081323</v>
          </cell>
          <cell r="AP17">
            <v>0</v>
          </cell>
          <cell r="AQ17">
            <v>32.35048595132421</v>
          </cell>
          <cell r="AR17">
            <v>95.005749425213594</v>
          </cell>
          <cell r="AS17">
            <v>2.1097151081295578</v>
          </cell>
          <cell r="AT17">
            <v>47.303951295556736</v>
          </cell>
          <cell r="AU17">
            <v>52.696047909662511</v>
          </cell>
          <cell r="AV17">
            <v>0</v>
          </cell>
          <cell r="AW17">
            <v>0</v>
          </cell>
        </row>
        <row r="18">
          <cell r="A18">
            <v>1480</v>
          </cell>
          <cell r="B18" t="str">
            <v>Land off Haven Lane</v>
          </cell>
          <cell r="C18" t="str">
            <v>Residential</v>
          </cell>
          <cell r="D18" t="str">
            <v>Call for Sites 2018</v>
          </cell>
          <cell r="E18">
            <v>0.92667659404400005</v>
          </cell>
          <cell r="F18">
            <v>0</v>
          </cell>
          <cell r="G18">
            <v>0</v>
          </cell>
          <cell r="H18">
            <v>0</v>
          </cell>
          <cell r="I18">
            <v>0.92667659404400005</v>
          </cell>
          <cell r="J18">
            <v>0</v>
          </cell>
          <cell r="K18">
            <v>0</v>
          </cell>
          <cell r="L18">
            <v>0</v>
          </cell>
          <cell r="M18">
            <v>100</v>
          </cell>
          <cell r="O18">
            <v>4.4797700000000003E-2</v>
          </cell>
          <cell r="Q18">
            <v>0</v>
          </cell>
          <cell r="R18">
            <v>0</v>
          </cell>
          <cell r="S18">
            <v>4.8342323835442569</v>
          </cell>
          <cell r="T18">
            <v>0</v>
          </cell>
          <cell r="U18">
            <v>0</v>
          </cell>
          <cell r="V18">
            <v>0</v>
          </cell>
          <cell r="W18">
            <v>0</v>
          </cell>
          <cell r="X18" t="str">
            <v>Not Modelled</v>
          </cell>
          <cell r="Y18" t="str">
            <v>N/A</v>
          </cell>
          <cell r="AA18">
            <v>0</v>
          </cell>
          <cell r="AB18">
            <v>0</v>
          </cell>
          <cell r="AC18">
            <v>0</v>
          </cell>
          <cell r="AD18">
            <v>0</v>
          </cell>
          <cell r="AE18">
            <v>0</v>
          </cell>
          <cell r="AF18">
            <v>0.61481816620499996</v>
          </cell>
          <cell r="AG18">
            <v>0</v>
          </cell>
          <cell r="AH18">
            <v>0</v>
          </cell>
          <cell r="AI18">
            <v>0.92667659404400005</v>
          </cell>
          <cell r="AJ18">
            <v>0</v>
          </cell>
          <cell r="AK18">
            <v>0</v>
          </cell>
          <cell r="AM18">
            <v>0</v>
          </cell>
          <cell r="AN18">
            <v>0</v>
          </cell>
          <cell r="AO18">
            <v>0</v>
          </cell>
          <cell r="AP18">
            <v>0</v>
          </cell>
          <cell r="AQ18">
            <v>0</v>
          </cell>
          <cell r="AR18">
            <v>66.346573352192323</v>
          </cell>
          <cell r="AS18">
            <v>0</v>
          </cell>
          <cell r="AT18">
            <v>0</v>
          </cell>
          <cell r="AU18">
            <v>100</v>
          </cell>
          <cell r="AV18">
            <v>0</v>
          </cell>
          <cell r="AW18">
            <v>0</v>
          </cell>
        </row>
        <row r="19">
          <cell r="A19">
            <v>1510</v>
          </cell>
          <cell r="B19" t="str">
            <v>GM362606</v>
          </cell>
          <cell r="C19" t="str">
            <v>Residential / Offices / Industry and warehousing / Other Use</v>
          </cell>
          <cell r="D19" t="str">
            <v>Call for Sites 2018</v>
          </cell>
          <cell r="E19">
            <v>2.66207168551</v>
          </cell>
          <cell r="F19">
            <v>0</v>
          </cell>
          <cell r="G19">
            <v>0</v>
          </cell>
          <cell r="H19">
            <v>0</v>
          </cell>
          <cell r="I19">
            <v>2.66207168551</v>
          </cell>
          <cell r="J19">
            <v>0</v>
          </cell>
          <cell r="K19">
            <v>0</v>
          </cell>
          <cell r="L19">
            <v>0</v>
          </cell>
          <cell r="M19">
            <v>100</v>
          </cell>
          <cell r="O19">
            <v>0.13028780000000001</v>
          </cell>
          <cell r="Q19">
            <v>5.7997199999999999E-2</v>
          </cell>
          <cell r="R19">
            <v>3.2417700000000001E-2</v>
          </cell>
          <cell r="S19">
            <v>4.8942258282965607</v>
          </cell>
          <cell r="T19">
            <v>2.1786490692826286</v>
          </cell>
          <cell r="U19">
            <v>1.2177620977096044</v>
          </cell>
          <cell r="V19">
            <v>0</v>
          </cell>
          <cell r="W19">
            <v>0</v>
          </cell>
          <cell r="X19" t="str">
            <v>Not Modelled</v>
          </cell>
          <cell r="Y19" t="str">
            <v>N/A</v>
          </cell>
          <cell r="AA19">
            <v>0</v>
          </cell>
          <cell r="AB19">
            <v>0</v>
          </cell>
          <cell r="AC19">
            <v>0</v>
          </cell>
          <cell r="AD19">
            <v>0</v>
          </cell>
          <cell r="AE19">
            <v>0.76498590658099996</v>
          </cell>
          <cell r="AF19">
            <v>1.5332428091000001</v>
          </cell>
          <cell r="AG19">
            <v>6.3488618958000001E-3</v>
          </cell>
          <cell r="AH19">
            <v>0</v>
          </cell>
          <cell r="AI19">
            <v>2.66207168551</v>
          </cell>
          <cell r="AJ19">
            <v>0</v>
          </cell>
          <cell r="AK19">
            <v>0.31090211389099998</v>
          </cell>
          <cell r="AM19">
            <v>0</v>
          </cell>
          <cell r="AN19">
            <v>0</v>
          </cell>
          <cell r="AO19">
            <v>0</v>
          </cell>
          <cell r="AP19">
            <v>0</v>
          </cell>
          <cell r="AQ19">
            <v>28.736487854362341</v>
          </cell>
          <cell r="AR19">
            <v>57.595849782920524</v>
          </cell>
          <cell r="AS19">
            <v>0.23849327312850649</v>
          </cell>
          <cell r="AT19">
            <v>0</v>
          </cell>
          <cell r="AU19">
            <v>100</v>
          </cell>
          <cell r="AV19">
            <v>0</v>
          </cell>
          <cell r="AW19">
            <v>11.678953485110124</v>
          </cell>
        </row>
        <row r="20">
          <cell r="A20">
            <v>1511</v>
          </cell>
          <cell r="B20" t="str">
            <v>land between tunstead lane and hollins lane</v>
          </cell>
          <cell r="C20" t="str">
            <v>Residential</v>
          </cell>
          <cell r="D20" t="str">
            <v>Call for Sites 2018</v>
          </cell>
          <cell r="E20">
            <v>2.3114302250300001</v>
          </cell>
          <cell r="F20">
            <v>0</v>
          </cell>
          <cell r="G20">
            <v>0</v>
          </cell>
          <cell r="H20">
            <v>0</v>
          </cell>
          <cell r="I20">
            <v>2.3114302250300001</v>
          </cell>
          <cell r="J20">
            <v>0</v>
          </cell>
          <cell r="K20">
            <v>0</v>
          </cell>
          <cell r="L20">
            <v>0</v>
          </cell>
          <cell r="M20">
            <v>100</v>
          </cell>
          <cell r="O20">
            <v>0.176223405</v>
          </cell>
          <cell r="Q20">
            <v>1.619405E-3</v>
          </cell>
          <cell r="R20">
            <v>8.1922600000000005E-4</v>
          </cell>
          <cell r="S20">
            <v>7.6239984703718582</v>
          </cell>
          <cell r="T20">
            <v>7.0060734798039662E-2</v>
          </cell>
          <cell r="U20">
            <v>3.5442385027623632E-2</v>
          </cell>
          <cell r="V20">
            <v>0</v>
          </cell>
          <cell r="W20">
            <v>0</v>
          </cell>
          <cell r="X20" t="str">
            <v>Not Modelled</v>
          </cell>
          <cell r="Y20" t="str">
            <v>N/A</v>
          </cell>
          <cell r="AA20">
            <v>0</v>
          </cell>
          <cell r="AB20">
            <v>0</v>
          </cell>
          <cell r="AC20">
            <v>0</v>
          </cell>
          <cell r="AD20">
            <v>0</v>
          </cell>
          <cell r="AE20">
            <v>0.30335822980600002</v>
          </cell>
          <cell r="AF20">
            <v>1.96058325288</v>
          </cell>
          <cell r="AG20">
            <v>0</v>
          </cell>
          <cell r="AH20">
            <v>0</v>
          </cell>
          <cell r="AI20">
            <v>0</v>
          </cell>
          <cell r="AJ20">
            <v>0</v>
          </cell>
          <cell r="AK20">
            <v>0</v>
          </cell>
          <cell r="AM20">
            <v>0</v>
          </cell>
          <cell r="AN20">
            <v>0</v>
          </cell>
          <cell r="AO20">
            <v>0</v>
          </cell>
          <cell r="AP20">
            <v>0</v>
          </cell>
          <cell r="AQ20">
            <v>13.124265077136938</v>
          </cell>
          <cell r="AR20">
            <v>84.821217255413956</v>
          </cell>
          <cell r="AS20">
            <v>0</v>
          </cell>
          <cell r="AT20">
            <v>0</v>
          </cell>
          <cell r="AU20">
            <v>0</v>
          </cell>
          <cell r="AV20">
            <v>0</v>
          </cell>
          <cell r="AW20">
            <v>0</v>
          </cell>
        </row>
        <row r="21">
          <cell r="A21">
            <v>1512</v>
          </cell>
          <cell r="B21" t="str">
            <v>Land Adjoining Rams clough Farm</v>
          </cell>
          <cell r="C21" t="str">
            <v>Residential</v>
          </cell>
          <cell r="D21" t="str">
            <v>Call for Sites 2018</v>
          </cell>
          <cell r="E21">
            <v>1.44474253182</v>
          </cell>
          <cell r="F21">
            <v>0</v>
          </cell>
          <cell r="G21">
            <v>0</v>
          </cell>
          <cell r="H21">
            <v>0</v>
          </cell>
          <cell r="I21">
            <v>1.44474253182</v>
          </cell>
          <cell r="J21">
            <v>0</v>
          </cell>
          <cell r="K21">
            <v>0</v>
          </cell>
          <cell r="L21">
            <v>0</v>
          </cell>
          <cell r="M21">
            <v>100</v>
          </cell>
          <cell r="O21">
            <v>0.22020086</v>
          </cell>
          <cell r="Q21">
            <v>3.68286E-3</v>
          </cell>
          <cell r="R21">
            <v>0</v>
          </cell>
          <cell r="S21">
            <v>15.241529556315072</v>
          </cell>
          <cell r="T21">
            <v>0.25491462450133268</v>
          </cell>
          <cell r="U21">
            <v>0</v>
          </cell>
          <cell r="V21">
            <v>0</v>
          </cell>
          <cell r="W21">
            <v>0</v>
          </cell>
          <cell r="X21" t="str">
            <v>Not Modelled</v>
          </cell>
          <cell r="Y21" t="str">
            <v>N/A</v>
          </cell>
          <cell r="AA21">
            <v>0</v>
          </cell>
          <cell r="AB21">
            <v>3.6828600000599998E-3</v>
          </cell>
          <cell r="AC21">
            <v>0</v>
          </cell>
          <cell r="AD21">
            <v>0</v>
          </cell>
          <cell r="AE21">
            <v>0.42552920837800001</v>
          </cell>
          <cell r="AF21">
            <v>0</v>
          </cell>
          <cell r="AG21">
            <v>0</v>
          </cell>
          <cell r="AH21">
            <v>0</v>
          </cell>
          <cell r="AI21">
            <v>0</v>
          </cell>
          <cell r="AJ21">
            <v>0</v>
          </cell>
          <cell r="AK21">
            <v>0</v>
          </cell>
          <cell r="AM21">
            <v>0</v>
          </cell>
          <cell r="AN21">
            <v>0.25491462450548563</v>
          </cell>
          <cell r="AO21">
            <v>0</v>
          </cell>
          <cell r="AP21">
            <v>0</v>
          </cell>
          <cell r="AQ21">
            <v>29.453636132795495</v>
          </cell>
          <cell r="AR21">
            <v>0</v>
          </cell>
          <cell r="AS21">
            <v>0</v>
          </cell>
          <cell r="AT21">
            <v>0</v>
          </cell>
          <cell r="AU21">
            <v>0</v>
          </cell>
          <cell r="AV21">
            <v>0</v>
          </cell>
          <cell r="AW21">
            <v>0</v>
          </cell>
        </row>
        <row r="22">
          <cell r="A22">
            <v>1517</v>
          </cell>
          <cell r="B22" t="str">
            <v>Land off Shaw Hall Bank Road</v>
          </cell>
          <cell r="C22" t="str">
            <v>Residential</v>
          </cell>
          <cell r="D22" t="str">
            <v>Call for Sites 2018</v>
          </cell>
          <cell r="E22">
            <v>0.87374873929300001</v>
          </cell>
          <cell r="F22">
            <v>1.92325858744E-3</v>
          </cell>
          <cell r="G22">
            <v>0</v>
          </cell>
          <cell r="H22">
            <v>0</v>
          </cell>
          <cell r="I22">
            <v>0.87182548070555999</v>
          </cell>
          <cell r="J22">
            <v>0.22011574963715749</v>
          </cell>
          <cell r="K22">
            <v>0</v>
          </cell>
          <cell r="L22">
            <v>0</v>
          </cell>
          <cell r="M22">
            <v>99.779884250362841</v>
          </cell>
          <cell r="O22">
            <v>0.23648150000000001</v>
          </cell>
          <cell r="Q22">
            <v>7.5292499999999998E-2</v>
          </cell>
          <cell r="R22">
            <v>1.7999999999999999E-2</v>
          </cell>
          <cell r="S22">
            <v>27.065160653776815</v>
          </cell>
          <cell r="T22">
            <v>8.6171798154379555</v>
          </cell>
          <cell r="U22">
            <v>2.0600888093486494</v>
          </cell>
          <cell r="V22">
            <v>0.63955397268199998</v>
          </cell>
          <cell r="W22">
            <v>73.196554560925563</v>
          </cell>
          <cell r="X22" t="str">
            <v>Not Modelled</v>
          </cell>
          <cell r="Y22" t="str">
            <v>N/A</v>
          </cell>
          <cell r="AA22">
            <v>0</v>
          </cell>
          <cell r="AB22">
            <v>6.5981189650700003E-2</v>
          </cell>
          <cell r="AC22">
            <v>1.7999999999999999E-2</v>
          </cell>
          <cell r="AD22">
            <v>0</v>
          </cell>
          <cell r="AE22">
            <v>0.168053032533</v>
          </cell>
          <cell r="AF22">
            <v>0</v>
          </cell>
          <cell r="AG22">
            <v>0</v>
          </cell>
          <cell r="AH22">
            <v>0</v>
          </cell>
          <cell r="AI22">
            <v>0</v>
          </cell>
          <cell r="AJ22">
            <v>0</v>
          </cell>
          <cell r="AK22">
            <v>0</v>
          </cell>
          <cell r="AM22">
            <v>0</v>
          </cell>
          <cell r="AN22">
            <v>7.5515061348287782</v>
          </cell>
          <cell r="AO22">
            <v>2.0600888093486494</v>
          </cell>
          <cell r="AP22">
            <v>0</v>
          </cell>
          <cell r="AQ22">
            <v>19.233565094352102</v>
          </cell>
          <cell r="AR22">
            <v>0</v>
          </cell>
          <cell r="AS22">
            <v>0</v>
          </cell>
          <cell r="AT22">
            <v>0</v>
          </cell>
          <cell r="AU22">
            <v>0</v>
          </cell>
          <cell r="AV22">
            <v>0</v>
          </cell>
          <cell r="AW22">
            <v>0</v>
          </cell>
        </row>
        <row r="23">
          <cell r="A23">
            <v>1518</v>
          </cell>
          <cell r="B23" t="str">
            <v>Site to the rear of Royal George Mills, Greenfield</v>
          </cell>
          <cell r="C23" t="str">
            <v>Residential</v>
          </cell>
          <cell r="D23" t="str">
            <v>Call for Sites 2018</v>
          </cell>
          <cell r="E23">
            <v>0.87547065497999998</v>
          </cell>
          <cell r="F23">
            <v>0</v>
          </cell>
          <cell r="G23">
            <v>0.685527572403</v>
          </cell>
          <cell r="H23">
            <v>1.3755212706899999E-3</v>
          </cell>
          <cell r="I23">
            <v>0.18856756130631</v>
          </cell>
          <cell r="J23">
            <v>0</v>
          </cell>
          <cell r="K23">
            <v>78.303889285547882</v>
          </cell>
          <cell r="L23">
            <v>0.15711791855792398</v>
          </cell>
          <cell r="M23">
            <v>21.538992795894206</v>
          </cell>
          <cell r="O23">
            <v>0.68484200000000006</v>
          </cell>
          <cell r="Q23">
            <v>0.38314000000000004</v>
          </cell>
          <cell r="R23">
            <v>0.16505500000000001</v>
          </cell>
          <cell r="S23">
            <v>78.225580275519931</v>
          </cell>
          <cell r="T23">
            <v>43.763888352003391</v>
          </cell>
          <cell r="U23">
            <v>18.85328755008592</v>
          </cell>
          <cell r="V23">
            <v>0.87547065497999998</v>
          </cell>
          <cell r="W23">
            <v>100</v>
          </cell>
          <cell r="X23" t="str">
            <v>Not Modelled</v>
          </cell>
          <cell r="Y23" t="str">
            <v>N/A</v>
          </cell>
          <cell r="AA23">
            <v>0</v>
          </cell>
          <cell r="AB23">
            <v>0</v>
          </cell>
          <cell r="AC23">
            <v>4.7872589411599997E-2</v>
          </cell>
          <cell r="AD23">
            <v>0.22070845939200001</v>
          </cell>
          <cell r="AE23">
            <v>0.20630149487300001</v>
          </cell>
          <cell r="AF23">
            <v>0</v>
          </cell>
          <cell r="AG23">
            <v>0</v>
          </cell>
          <cell r="AH23">
            <v>0</v>
          </cell>
          <cell r="AI23">
            <v>0</v>
          </cell>
          <cell r="AJ23">
            <v>0</v>
          </cell>
          <cell r="AK23">
            <v>0</v>
          </cell>
          <cell r="AM23">
            <v>0</v>
          </cell>
          <cell r="AN23">
            <v>0</v>
          </cell>
          <cell r="AO23">
            <v>5.4682117714949161</v>
          </cell>
          <cell r="AP23">
            <v>25.210263546416879</v>
          </cell>
          <cell r="AQ23">
            <v>23.564638483252523</v>
          </cell>
          <cell r="AR23">
            <v>0</v>
          </cell>
          <cell r="AS23">
            <v>0</v>
          </cell>
          <cell r="AT23">
            <v>0</v>
          </cell>
          <cell r="AU23">
            <v>0</v>
          </cell>
          <cell r="AV23">
            <v>0</v>
          </cell>
          <cell r="AW23">
            <v>0</v>
          </cell>
        </row>
        <row r="24">
          <cell r="A24">
            <v>1519</v>
          </cell>
          <cell r="B24" t="str">
            <v>Site of Saddleworth School, Uppermill</v>
          </cell>
          <cell r="C24" t="str">
            <v>Residential</v>
          </cell>
          <cell r="D24" t="str">
            <v>Call for Sites 2018</v>
          </cell>
          <cell r="E24">
            <v>4.4042122288599996</v>
          </cell>
          <cell r="F24">
            <v>0</v>
          </cell>
          <cell r="G24">
            <v>0</v>
          </cell>
          <cell r="H24">
            <v>0</v>
          </cell>
          <cell r="I24">
            <v>4.4042122288599996</v>
          </cell>
          <cell r="J24">
            <v>0</v>
          </cell>
          <cell r="K24">
            <v>0</v>
          </cell>
          <cell r="L24">
            <v>0</v>
          </cell>
          <cell r="M24">
            <v>100</v>
          </cell>
          <cell r="O24">
            <v>0.85189399999999993</v>
          </cell>
          <cell r="Q24">
            <v>0.53400499999999995</v>
          </cell>
          <cell r="R24">
            <v>0.40825099999999998</v>
          </cell>
          <cell r="S24">
            <v>19.342710017870935</v>
          </cell>
          <cell r="T24">
            <v>12.124869834854064</v>
          </cell>
          <cell r="U24">
            <v>9.2695578411232233</v>
          </cell>
          <cell r="V24">
            <v>0.18133986809700001</v>
          </cell>
          <cell r="W24">
            <v>4.1174189315563154</v>
          </cell>
          <cell r="X24" t="str">
            <v>Not Modelled</v>
          </cell>
          <cell r="Y24" t="str">
            <v>N/A</v>
          </cell>
          <cell r="AA24">
            <v>0</v>
          </cell>
          <cell r="AB24">
            <v>0</v>
          </cell>
          <cell r="AC24">
            <v>0</v>
          </cell>
          <cell r="AD24">
            <v>0</v>
          </cell>
          <cell r="AE24">
            <v>0.198056884613</v>
          </cell>
          <cell r="AF24">
            <v>0.60805212912499995</v>
          </cell>
          <cell r="AG24">
            <v>0</v>
          </cell>
          <cell r="AH24">
            <v>0</v>
          </cell>
          <cell r="AI24">
            <v>0</v>
          </cell>
          <cell r="AJ24">
            <v>0</v>
          </cell>
          <cell r="AK24">
            <v>0</v>
          </cell>
          <cell r="AM24">
            <v>0</v>
          </cell>
          <cell r="AN24">
            <v>0</v>
          </cell>
          <cell r="AO24">
            <v>0</v>
          </cell>
          <cell r="AP24">
            <v>0</v>
          </cell>
          <cell r="AQ24">
            <v>4.4969877544767112</v>
          </cell>
          <cell r="AR24">
            <v>13.806149602431628</v>
          </cell>
          <cell r="AS24">
            <v>0</v>
          </cell>
          <cell r="AT24">
            <v>0</v>
          </cell>
          <cell r="AU24">
            <v>0</v>
          </cell>
          <cell r="AV24">
            <v>0</v>
          </cell>
          <cell r="AW24">
            <v>0</v>
          </cell>
        </row>
        <row r="25">
          <cell r="A25">
            <v>1520</v>
          </cell>
          <cell r="B25" t="str">
            <v>Shaw Pallett Works, Diggle, Oldham</v>
          </cell>
          <cell r="C25" t="str">
            <v>Residential</v>
          </cell>
          <cell r="D25" t="str">
            <v>Call for Sites 2018</v>
          </cell>
          <cell r="E25">
            <v>3.0267942256100002</v>
          </cell>
          <cell r="F25">
            <v>4.0846169646999999E-4</v>
          </cell>
          <cell r="G25">
            <v>1.0157249153E-3</v>
          </cell>
          <cell r="H25">
            <v>2.3445881779500001E-2</v>
          </cell>
          <cell r="I25">
            <v>3.0019241572187303</v>
          </cell>
          <cell r="J25">
            <v>1.3494861758819475E-2</v>
          </cell>
          <cell r="K25">
            <v>3.3557778943340541E-2</v>
          </cell>
          <cell r="L25">
            <v>0.7746110251275794</v>
          </cell>
          <cell r="M25">
            <v>99.178336334170254</v>
          </cell>
          <cell r="O25">
            <v>1.6493690000000001</v>
          </cell>
          <cell r="Q25">
            <v>0.54302899999999998</v>
          </cell>
          <cell r="R25">
            <v>0.27187600000000001</v>
          </cell>
          <cell r="S25">
            <v>54.492273906317401</v>
          </cell>
          <cell r="T25">
            <v>17.940730671592366</v>
          </cell>
          <cell r="U25">
            <v>8.982308665043389</v>
          </cell>
          <cell r="V25">
            <v>1.3993937883500001</v>
          </cell>
          <cell r="W25">
            <v>46.233529075402387</v>
          </cell>
          <cell r="X25" t="str">
            <v>Not Modelled</v>
          </cell>
          <cell r="Y25" t="str">
            <v>N/A</v>
          </cell>
          <cell r="AA25">
            <v>0</v>
          </cell>
          <cell r="AB25">
            <v>0</v>
          </cell>
          <cell r="AC25">
            <v>1.64201E-2</v>
          </cell>
          <cell r="AD25">
            <v>0</v>
          </cell>
          <cell r="AE25">
            <v>0</v>
          </cell>
          <cell r="AF25">
            <v>0</v>
          </cell>
          <cell r="AG25">
            <v>0</v>
          </cell>
          <cell r="AH25">
            <v>0</v>
          </cell>
          <cell r="AI25">
            <v>0</v>
          </cell>
          <cell r="AJ25">
            <v>0</v>
          </cell>
          <cell r="AK25">
            <v>0</v>
          </cell>
          <cell r="AM25">
            <v>0</v>
          </cell>
          <cell r="AN25">
            <v>0</v>
          </cell>
          <cell r="AO25">
            <v>0.54249145386455211</v>
          </cell>
          <cell r="AP25">
            <v>0</v>
          </cell>
          <cell r="AQ25">
            <v>0</v>
          </cell>
          <cell r="AR25">
            <v>0</v>
          </cell>
          <cell r="AS25">
            <v>0</v>
          </cell>
          <cell r="AT25">
            <v>0</v>
          </cell>
          <cell r="AU25">
            <v>0</v>
          </cell>
          <cell r="AV25">
            <v>0</v>
          </cell>
          <cell r="AW25">
            <v>0</v>
          </cell>
        </row>
        <row r="26">
          <cell r="A26">
            <v>1524</v>
          </cell>
          <cell r="B26" t="str">
            <v>Land south of Oaklands Road, Greenfield</v>
          </cell>
          <cell r="C26" t="str">
            <v>Residential</v>
          </cell>
          <cell r="D26" t="str">
            <v>Call for Sites 2018</v>
          </cell>
          <cell r="E26">
            <v>0.93042466136000002</v>
          </cell>
          <cell r="F26">
            <v>0</v>
          </cell>
          <cell r="G26">
            <v>0</v>
          </cell>
          <cell r="H26">
            <v>0</v>
          </cell>
          <cell r="I26">
            <v>0.93042466136000002</v>
          </cell>
          <cell r="J26">
            <v>0</v>
          </cell>
          <cell r="K26">
            <v>0</v>
          </cell>
          <cell r="L26">
            <v>0</v>
          </cell>
          <cell r="M26">
            <v>100</v>
          </cell>
          <cell r="O26">
            <v>2.0429840099999999E-2</v>
          </cell>
          <cell r="Q26">
            <v>1.4401E-6</v>
          </cell>
          <cell r="R26">
            <v>1.4401E-6</v>
          </cell>
          <cell r="S26">
            <v>2.1957543634040975</v>
          </cell>
          <cell r="T26">
            <v>1.54778786483906E-4</v>
          </cell>
          <cell r="U26">
            <v>1.54778786483906E-4</v>
          </cell>
          <cell r="V26">
            <v>0</v>
          </cell>
          <cell r="W26">
            <v>0</v>
          </cell>
          <cell r="X26" t="str">
            <v>Not Modelled</v>
          </cell>
          <cell r="Y26" t="str">
            <v>N/A</v>
          </cell>
          <cell r="AA26">
            <v>0</v>
          </cell>
          <cell r="AB26">
            <v>0</v>
          </cell>
          <cell r="AC26">
            <v>0</v>
          </cell>
          <cell r="AD26">
            <v>0</v>
          </cell>
          <cell r="AE26">
            <v>0</v>
          </cell>
          <cell r="AF26">
            <v>0</v>
          </cell>
          <cell r="AG26">
            <v>0</v>
          </cell>
          <cell r="AH26">
            <v>0</v>
          </cell>
          <cell r="AI26">
            <v>0</v>
          </cell>
          <cell r="AJ26">
            <v>0</v>
          </cell>
          <cell r="AK26">
            <v>0</v>
          </cell>
          <cell r="AM26">
            <v>0</v>
          </cell>
          <cell r="AN26">
            <v>0</v>
          </cell>
          <cell r="AO26">
            <v>0</v>
          </cell>
          <cell r="AP26">
            <v>0</v>
          </cell>
          <cell r="AQ26">
            <v>0</v>
          </cell>
          <cell r="AR26">
            <v>0</v>
          </cell>
          <cell r="AS26">
            <v>0</v>
          </cell>
          <cell r="AT26">
            <v>0</v>
          </cell>
          <cell r="AU26">
            <v>0</v>
          </cell>
          <cell r="AV26">
            <v>0</v>
          </cell>
          <cell r="AW26">
            <v>0</v>
          </cell>
        </row>
        <row r="27">
          <cell r="A27">
            <v>1527</v>
          </cell>
          <cell r="B27" t="str">
            <v>Wool Road Farm</v>
          </cell>
          <cell r="C27" t="str">
            <v>Residential</v>
          </cell>
          <cell r="D27" t="str">
            <v>Call for Sites 2018</v>
          </cell>
          <cell r="E27">
            <v>3.35675533091</v>
          </cell>
          <cell r="F27">
            <v>0.37296512719000002</v>
          </cell>
          <cell r="G27">
            <v>0.35229282861900002</v>
          </cell>
          <cell r="H27">
            <v>0.25511090768400002</v>
          </cell>
          <cell r="I27">
            <v>2.3763864674169999</v>
          </cell>
          <cell r="J27">
            <v>11.110882099616447</v>
          </cell>
          <cell r="K27">
            <v>10.495040415218321</v>
          </cell>
          <cell r="L27">
            <v>7.5999255988323906</v>
          </cell>
          <cell r="M27">
            <v>70.794151886332841</v>
          </cell>
          <cell r="O27">
            <v>1.6809551999999999</v>
          </cell>
          <cell r="Q27">
            <v>1.3792631999999998</v>
          </cell>
          <cell r="R27">
            <v>1.2899099999999999</v>
          </cell>
          <cell r="S27">
            <v>50.076786488465963</v>
          </cell>
          <cell r="T27">
            <v>41.089178806073072</v>
          </cell>
          <cell r="U27">
            <v>38.427286854127424</v>
          </cell>
          <cell r="V27">
            <v>1.6230987050800001</v>
          </cell>
          <cell r="W27">
            <v>48.353202574343896</v>
          </cell>
          <cell r="X27" t="str">
            <v>Not Modelled</v>
          </cell>
          <cell r="Y27" t="str">
            <v>N/A</v>
          </cell>
          <cell r="AA27">
            <v>0.59350133111699999</v>
          </cell>
          <cell r="AB27">
            <v>0</v>
          </cell>
          <cell r="AC27">
            <v>0</v>
          </cell>
          <cell r="AD27">
            <v>0</v>
          </cell>
          <cell r="AE27">
            <v>7.5200535659499995E-2</v>
          </cell>
          <cell r="AF27">
            <v>5.9428127875300003E-2</v>
          </cell>
          <cell r="AG27">
            <v>0</v>
          </cell>
          <cell r="AH27">
            <v>0</v>
          </cell>
          <cell r="AI27">
            <v>0</v>
          </cell>
          <cell r="AJ27">
            <v>0</v>
          </cell>
          <cell r="AK27">
            <v>0</v>
          </cell>
          <cell r="AM27">
            <v>17.680804008914901</v>
          </cell>
          <cell r="AN27">
            <v>0</v>
          </cell>
          <cell r="AO27">
            <v>0</v>
          </cell>
          <cell r="AP27">
            <v>0</v>
          </cell>
          <cell r="AQ27">
            <v>2.2402745582030104</v>
          </cell>
          <cell r="AR27">
            <v>1.77040391738022</v>
          </cell>
          <cell r="AS27">
            <v>0</v>
          </cell>
          <cell r="AT27">
            <v>0</v>
          </cell>
          <cell r="AU27">
            <v>0</v>
          </cell>
          <cell r="AV27">
            <v>0</v>
          </cell>
          <cell r="AW27">
            <v>0</v>
          </cell>
        </row>
        <row r="28">
          <cell r="A28">
            <v>1528</v>
          </cell>
          <cell r="B28" t="str">
            <v>Burn Farm</v>
          </cell>
          <cell r="C28" t="str">
            <v>Residential</v>
          </cell>
          <cell r="D28" t="str">
            <v>Call for Sites 2018</v>
          </cell>
          <cell r="E28">
            <v>38.299961488000001</v>
          </cell>
          <cell r="F28">
            <v>0</v>
          </cell>
          <cell r="G28">
            <v>0</v>
          </cell>
          <cell r="H28">
            <v>0</v>
          </cell>
          <cell r="I28">
            <v>38.299961488000001</v>
          </cell>
          <cell r="J28">
            <v>0</v>
          </cell>
          <cell r="K28">
            <v>0</v>
          </cell>
          <cell r="L28">
            <v>0</v>
          </cell>
          <cell r="M28">
            <v>100</v>
          </cell>
          <cell r="O28">
            <v>1.3590107</v>
          </cell>
          <cell r="Q28">
            <v>0.1263707</v>
          </cell>
          <cell r="R28">
            <v>2.4942700000000002E-2</v>
          </cell>
          <cell r="S28">
            <v>3.5483343773747662</v>
          </cell>
          <cell r="T28">
            <v>0.32994994013138629</v>
          </cell>
          <cell r="U28">
            <v>6.5124608566029377E-2</v>
          </cell>
          <cell r="V28">
            <v>0</v>
          </cell>
          <cell r="W28">
            <v>0</v>
          </cell>
          <cell r="X28" t="str">
            <v>Not Modelled</v>
          </cell>
          <cell r="Y28" t="str">
            <v>N/A</v>
          </cell>
          <cell r="AA28">
            <v>0</v>
          </cell>
          <cell r="AB28">
            <v>0.01</v>
          </cell>
          <cell r="AC28">
            <v>0</v>
          </cell>
          <cell r="AD28">
            <v>0</v>
          </cell>
          <cell r="AE28">
            <v>0.570721289661</v>
          </cell>
          <cell r="AF28">
            <v>0</v>
          </cell>
          <cell r="AG28">
            <v>5.2400000000000002E-2</v>
          </cell>
          <cell r="AH28">
            <v>3.5250669560299999</v>
          </cell>
          <cell r="AI28">
            <v>5.5156830766600002</v>
          </cell>
          <cell r="AJ28">
            <v>4.52119051795</v>
          </cell>
          <cell r="AK28">
            <v>0</v>
          </cell>
          <cell r="AM28">
            <v>0</v>
          </cell>
          <cell r="AN28">
            <v>2.6109686828622955E-2</v>
          </cell>
          <cell r="AO28">
            <v>0</v>
          </cell>
          <cell r="AP28">
            <v>0</v>
          </cell>
          <cell r="AQ28">
            <v>1.4901354139476517</v>
          </cell>
          <cell r="AR28">
            <v>0</v>
          </cell>
          <cell r="AS28">
            <v>0.13681475898198428</v>
          </cell>
          <cell r="AT28">
            <v>9.2038394271870487</v>
          </cell>
          <cell r="AU28">
            <v>14.401275777752815</v>
          </cell>
          <cell r="AV28">
            <v>11.80468685162141</v>
          </cell>
          <cell r="AW28">
            <v>0</v>
          </cell>
        </row>
        <row r="29">
          <cell r="A29">
            <v>1529</v>
          </cell>
          <cell r="B29" t="str">
            <v>Burn Farm - (Polygon 2 of 4)</v>
          </cell>
          <cell r="C29" t="str">
            <v>Residential</v>
          </cell>
          <cell r="D29" t="str">
            <v>Call for Sites 2018</v>
          </cell>
          <cell r="E29">
            <v>9.7308229950800005</v>
          </cell>
          <cell r="F29">
            <v>0</v>
          </cell>
          <cell r="G29">
            <v>0</v>
          </cell>
          <cell r="H29">
            <v>0</v>
          </cell>
          <cell r="I29">
            <v>9.7308229950800005</v>
          </cell>
          <cell r="J29">
            <v>0</v>
          </cell>
          <cell r="K29">
            <v>0</v>
          </cell>
          <cell r="L29">
            <v>0</v>
          </cell>
          <cell r="M29">
            <v>100</v>
          </cell>
          <cell r="O29">
            <v>0.41665734430000001</v>
          </cell>
          <cell r="Q29">
            <v>9.6344300000000005E-5</v>
          </cell>
          <cell r="R29">
            <v>0</v>
          </cell>
          <cell r="S29">
            <v>4.2818304732360879</v>
          </cell>
          <cell r="T29">
            <v>9.9009405523780084E-4</v>
          </cell>
          <cell r="U29">
            <v>0</v>
          </cell>
          <cell r="V29">
            <v>0</v>
          </cell>
          <cell r="W29">
            <v>0</v>
          </cell>
          <cell r="X29" t="str">
            <v>Not Modelled</v>
          </cell>
          <cell r="Y29" t="str">
            <v>N/A</v>
          </cell>
          <cell r="AA29">
            <v>0</v>
          </cell>
          <cell r="AB29">
            <v>9.6344247385599999E-5</v>
          </cell>
          <cell r="AC29">
            <v>0</v>
          </cell>
          <cell r="AD29">
            <v>0</v>
          </cell>
          <cell r="AE29">
            <v>0.16126923826</v>
          </cell>
          <cell r="AF29">
            <v>0</v>
          </cell>
          <cell r="AG29">
            <v>0</v>
          </cell>
          <cell r="AH29">
            <v>0</v>
          </cell>
          <cell r="AI29">
            <v>0.11625056974300001</v>
          </cell>
          <cell r="AJ29">
            <v>0.34535435263100001</v>
          </cell>
          <cell r="AK29">
            <v>0</v>
          </cell>
          <cell r="AM29">
            <v>0</v>
          </cell>
          <cell r="AN29">
            <v>9.900935145394443E-4</v>
          </cell>
          <cell r="AO29">
            <v>0</v>
          </cell>
          <cell r="AP29">
            <v>0</v>
          </cell>
          <cell r="AQ29">
            <v>1.6573031730362304</v>
          </cell>
          <cell r="AR29">
            <v>0</v>
          </cell>
          <cell r="AS29">
            <v>0</v>
          </cell>
          <cell r="AT29">
            <v>0</v>
          </cell>
          <cell r="AU29">
            <v>1.1946632859499904</v>
          </cell>
          <cell r="AV29">
            <v>3.5490765046863411</v>
          </cell>
          <cell r="AW29">
            <v>0</v>
          </cell>
        </row>
        <row r="30">
          <cell r="A30">
            <v>1530</v>
          </cell>
          <cell r="B30" t="str">
            <v>Burn Farm (Polygon 3 of 4)</v>
          </cell>
          <cell r="C30" t="str">
            <v>Residential</v>
          </cell>
          <cell r="D30" t="str">
            <v>Call for Sites 2018</v>
          </cell>
          <cell r="E30">
            <v>0.565769548989</v>
          </cell>
          <cell r="F30">
            <v>0</v>
          </cell>
          <cell r="G30">
            <v>0</v>
          </cell>
          <cell r="H30">
            <v>0</v>
          </cell>
          <cell r="I30">
            <v>0.565769548989</v>
          </cell>
          <cell r="J30">
            <v>0</v>
          </cell>
          <cell r="K30">
            <v>0</v>
          </cell>
          <cell r="L30">
            <v>0</v>
          </cell>
          <cell r="M30">
            <v>100</v>
          </cell>
          <cell r="O30">
            <v>0</v>
          </cell>
          <cell r="Q30">
            <v>0</v>
          </cell>
          <cell r="R30">
            <v>0</v>
          </cell>
          <cell r="S30">
            <v>0</v>
          </cell>
          <cell r="T30">
            <v>0</v>
          </cell>
          <cell r="U30">
            <v>0</v>
          </cell>
          <cell r="V30">
            <v>0</v>
          </cell>
          <cell r="W30">
            <v>0</v>
          </cell>
          <cell r="X30" t="str">
            <v>Not Modelled</v>
          </cell>
          <cell r="Y30" t="str">
            <v>N/A</v>
          </cell>
          <cell r="AA30">
            <v>0</v>
          </cell>
          <cell r="AB30">
            <v>0</v>
          </cell>
          <cell r="AC30">
            <v>0</v>
          </cell>
          <cell r="AD30">
            <v>0</v>
          </cell>
          <cell r="AE30">
            <v>0</v>
          </cell>
          <cell r="AF30">
            <v>0</v>
          </cell>
          <cell r="AG30">
            <v>0</v>
          </cell>
          <cell r="AH30">
            <v>0</v>
          </cell>
          <cell r="AI30">
            <v>0</v>
          </cell>
          <cell r="AJ30">
            <v>0</v>
          </cell>
          <cell r="AK30">
            <v>0</v>
          </cell>
          <cell r="AM30">
            <v>0</v>
          </cell>
          <cell r="AN30">
            <v>0</v>
          </cell>
          <cell r="AO30">
            <v>0</v>
          </cell>
          <cell r="AP30">
            <v>0</v>
          </cell>
          <cell r="AQ30">
            <v>0</v>
          </cell>
          <cell r="AR30">
            <v>0</v>
          </cell>
          <cell r="AS30">
            <v>0</v>
          </cell>
          <cell r="AT30">
            <v>0</v>
          </cell>
          <cell r="AU30">
            <v>0</v>
          </cell>
          <cell r="AV30">
            <v>0</v>
          </cell>
          <cell r="AW30">
            <v>0</v>
          </cell>
        </row>
        <row r="31">
          <cell r="A31">
            <v>1531</v>
          </cell>
          <cell r="B31" t="str">
            <v>Burn Farm (Polygon 4 of 4)</v>
          </cell>
          <cell r="C31" t="str">
            <v>Residential</v>
          </cell>
          <cell r="D31" t="str">
            <v>Call for Sites 2018</v>
          </cell>
          <cell r="E31">
            <v>2.48122169091</v>
          </cell>
          <cell r="F31">
            <v>0</v>
          </cell>
          <cell r="G31">
            <v>0</v>
          </cell>
          <cell r="H31">
            <v>0</v>
          </cell>
          <cell r="I31">
            <v>2.48122169091</v>
          </cell>
          <cell r="J31">
            <v>0</v>
          </cell>
          <cell r="K31">
            <v>0</v>
          </cell>
          <cell r="L31">
            <v>0</v>
          </cell>
          <cell r="M31">
            <v>100</v>
          </cell>
          <cell r="O31">
            <v>0.4919056</v>
          </cell>
          <cell r="Q31">
            <v>0.21083360000000001</v>
          </cell>
          <cell r="R31">
            <v>0.151369</v>
          </cell>
          <cell r="S31">
            <v>19.825137020287421</v>
          </cell>
          <cell r="T31">
            <v>8.4971689862454713</v>
          </cell>
          <cell r="U31">
            <v>6.1005834567117905</v>
          </cell>
          <cell r="V31">
            <v>0</v>
          </cell>
          <cell r="W31">
            <v>0</v>
          </cell>
          <cell r="X31" t="str">
            <v>Not Modelled</v>
          </cell>
          <cell r="Y31" t="str">
            <v>N/A</v>
          </cell>
          <cell r="AA31">
            <v>0</v>
          </cell>
          <cell r="AB31">
            <v>0</v>
          </cell>
          <cell r="AC31">
            <v>3.6260286205700001E-2</v>
          </cell>
          <cell r="AD31">
            <v>0</v>
          </cell>
          <cell r="AE31">
            <v>1.53393943555</v>
          </cell>
          <cell r="AF31">
            <v>0</v>
          </cell>
          <cell r="AG31">
            <v>0</v>
          </cell>
          <cell r="AH31">
            <v>0</v>
          </cell>
          <cell r="AI31">
            <v>0</v>
          </cell>
          <cell r="AJ31">
            <v>0</v>
          </cell>
          <cell r="AK31">
            <v>0</v>
          </cell>
          <cell r="AM31">
            <v>0</v>
          </cell>
          <cell r="AN31">
            <v>0</v>
          </cell>
          <cell r="AO31">
            <v>1.4613884095298784</v>
          </cell>
          <cell r="AP31">
            <v>0</v>
          </cell>
          <cell r="AQ31">
            <v>61.821942036441747</v>
          </cell>
          <cell r="AR31">
            <v>0</v>
          </cell>
          <cell r="AS31">
            <v>0</v>
          </cell>
          <cell r="AT31">
            <v>0</v>
          </cell>
          <cell r="AU31">
            <v>0</v>
          </cell>
          <cell r="AV31">
            <v>0</v>
          </cell>
          <cell r="AW31">
            <v>0</v>
          </cell>
        </row>
        <row r="32">
          <cell r="A32">
            <v>1532</v>
          </cell>
          <cell r="B32" t="str">
            <v>Land south of Burnedge Lane, Grasscroft, Oldham</v>
          </cell>
          <cell r="C32" t="str">
            <v>Residential</v>
          </cell>
          <cell r="D32" t="str">
            <v>Call for Sites 2018</v>
          </cell>
          <cell r="E32">
            <v>1.1229199996599999</v>
          </cell>
          <cell r="F32">
            <v>0</v>
          </cell>
          <cell r="G32">
            <v>0</v>
          </cell>
          <cell r="H32">
            <v>0</v>
          </cell>
          <cell r="I32">
            <v>1.1229199996599999</v>
          </cell>
          <cell r="J32">
            <v>0</v>
          </cell>
          <cell r="K32">
            <v>0</v>
          </cell>
          <cell r="L32">
            <v>0</v>
          </cell>
          <cell r="M32">
            <v>100</v>
          </cell>
          <cell r="O32">
            <v>5.17841E-4</v>
          </cell>
          <cell r="Q32">
            <v>0</v>
          </cell>
          <cell r="R32">
            <v>0</v>
          </cell>
          <cell r="S32">
            <v>4.6115573696861131E-2</v>
          </cell>
          <cell r="T32">
            <v>0</v>
          </cell>
          <cell r="U32">
            <v>0</v>
          </cell>
          <cell r="V32">
            <v>0</v>
          </cell>
          <cell r="W32">
            <v>0</v>
          </cell>
          <cell r="X32" t="str">
            <v>Not Modelled</v>
          </cell>
          <cell r="Y32" t="str">
            <v>N/A</v>
          </cell>
          <cell r="AA32">
            <v>0</v>
          </cell>
          <cell r="AB32">
            <v>0</v>
          </cell>
          <cell r="AC32">
            <v>0</v>
          </cell>
          <cell r="AD32">
            <v>0</v>
          </cell>
          <cell r="AE32">
            <v>1.5755055799800001E-2</v>
          </cell>
          <cell r="AF32">
            <v>0</v>
          </cell>
          <cell r="AG32">
            <v>0</v>
          </cell>
          <cell r="AH32">
            <v>0</v>
          </cell>
          <cell r="AI32">
            <v>0</v>
          </cell>
          <cell r="AJ32">
            <v>0</v>
          </cell>
          <cell r="AK32">
            <v>0</v>
          </cell>
          <cell r="AM32">
            <v>0</v>
          </cell>
          <cell r="AN32">
            <v>0</v>
          </cell>
          <cell r="AO32">
            <v>0</v>
          </cell>
          <cell r="AP32">
            <v>0</v>
          </cell>
          <cell r="AQ32">
            <v>1.4030434763447397</v>
          </cell>
          <cell r="AR32">
            <v>0</v>
          </cell>
          <cell r="AS32">
            <v>0</v>
          </cell>
          <cell r="AT32">
            <v>0</v>
          </cell>
          <cell r="AU32">
            <v>0</v>
          </cell>
          <cell r="AV32">
            <v>0</v>
          </cell>
          <cell r="AW32">
            <v>0</v>
          </cell>
        </row>
        <row r="33">
          <cell r="A33">
            <v>1558</v>
          </cell>
          <cell r="B33" t="str">
            <v>Nod Farm</v>
          </cell>
          <cell r="C33" t="str">
            <v>Residential</v>
          </cell>
          <cell r="D33" t="str">
            <v>Call for Sites 2018</v>
          </cell>
          <cell r="E33">
            <v>5.5917027340200001</v>
          </cell>
          <cell r="F33">
            <v>0</v>
          </cell>
          <cell r="G33">
            <v>0</v>
          </cell>
          <cell r="H33">
            <v>5.2396905748699997E-3</v>
          </cell>
          <cell r="I33">
            <v>5.5864630434451303</v>
          </cell>
          <cell r="J33">
            <v>0</v>
          </cell>
          <cell r="K33">
            <v>0</v>
          </cell>
          <cell r="L33">
            <v>9.3704741187181612E-2</v>
          </cell>
          <cell r="M33">
            <v>99.906295258812833</v>
          </cell>
          <cell r="O33">
            <v>0.13672390000000001</v>
          </cell>
          <cell r="Q33">
            <v>5.8025500000000001E-2</v>
          </cell>
          <cell r="R33">
            <v>1.53241E-2</v>
          </cell>
          <cell r="S33">
            <v>2.4451210392170855</v>
          </cell>
          <cell r="T33">
            <v>1.0377071664945996</v>
          </cell>
          <cell r="U33">
            <v>0.27405069133535936</v>
          </cell>
          <cell r="V33">
            <v>0</v>
          </cell>
          <cell r="W33">
            <v>0</v>
          </cell>
          <cell r="X33" t="str">
            <v>Not Modelled</v>
          </cell>
          <cell r="Y33" t="str">
            <v>N/A</v>
          </cell>
          <cell r="AA33">
            <v>0</v>
          </cell>
          <cell r="AB33">
            <v>1.8164919999199999E-2</v>
          </cell>
          <cell r="AC33">
            <v>7.7999734157299999E-3</v>
          </cell>
          <cell r="AD33">
            <v>5.2188565172200004E-3</v>
          </cell>
          <cell r="AE33">
            <v>0.90044552378200005</v>
          </cell>
          <cell r="AF33">
            <v>2.30971671581</v>
          </cell>
          <cell r="AG33">
            <v>0</v>
          </cell>
          <cell r="AH33">
            <v>0</v>
          </cell>
          <cell r="AI33">
            <v>5.5917027340200001</v>
          </cell>
          <cell r="AJ33">
            <v>0</v>
          </cell>
          <cell r="AK33">
            <v>5.2535468741699998E-3</v>
          </cell>
          <cell r="AM33">
            <v>0</v>
          </cell>
          <cell r="AN33">
            <v>0.32485489417533525</v>
          </cell>
          <cell r="AO33">
            <v>0.1394919184146691</v>
          </cell>
          <cell r="AP33">
            <v>9.3332152395519924E-2</v>
          </cell>
          <cell r="AQ33">
            <v>16.103243799132535</v>
          </cell>
          <cell r="AR33">
            <v>41.306142791848544</v>
          </cell>
          <cell r="AS33">
            <v>0</v>
          </cell>
          <cell r="AT33">
            <v>0</v>
          </cell>
          <cell r="AU33">
            <v>100</v>
          </cell>
          <cell r="AV33">
            <v>0</v>
          </cell>
          <cell r="AW33">
            <v>9.395254225886053E-2</v>
          </cell>
        </row>
        <row r="34">
          <cell r="A34">
            <v>1568</v>
          </cell>
          <cell r="B34" t="str">
            <v>Land adjacent 108-110 Castleton Rd</v>
          </cell>
          <cell r="C34" t="str">
            <v>Residential</v>
          </cell>
          <cell r="D34" t="str">
            <v>Call for Sites 2018</v>
          </cell>
          <cell r="E34">
            <v>0.112667131382</v>
          </cell>
          <cell r="F34">
            <v>0</v>
          </cell>
          <cell r="G34">
            <v>0</v>
          </cell>
          <cell r="H34">
            <v>0</v>
          </cell>
          <cell r="I34">
            <v>0.112667131382</v>
          </cell>
          <cell r="J34">
            <v>0</v>
          </cell>
          <cell r="K34">
            <v>0</v>
          </cell>
          <cell r="L34">
            <v>0</v>
          </cell>
          <cell r="M34">
            <v>100</v>
          </cell>
          <cell r="O34">
            <v>0</v>
          </cell>
          <cell r="Q34">
            <v>0</v>
          </cell>
          <cell r="R34">
            <v>0</v>
          </cell>
          <cell r="S34">
            <v>0</v>
          </cell>
          <cell r="T34">
            <v>0</v>
          </cell>
          <cell r="U34">
            <v>0</v>
          </cell>
          <cell r="V34">
            <v>0</v>
          </cell>
          <cell r="W34">
            <v>0</v>
          </cell>
          <cell r="X34" t="str">
            <v>Not Modelled</v>
          </cell>
          <cell r="Y34" t="str">
            <v>N/A</v>
          </cell>
          <cell r="AA34">
            <v>0</v>
          </cell>
          <cell r="AB34">
            <v>0</v>
          </cell>
          <cell r="AC34">
            <v>0</v>
          </cell>
          <cell r="AD34">
            <v>0</v>
          </cell>
          <cell r="AE34">
            <v>0</v>
          </cell>
          <cell r="AF34">
            <v>0.11202779904100001</v>
          </cell>
          <cell r="AG34">
            <v>0</v>
          </cell>
          <cell r="AH34">
            <v>0</v>
          </cell>
          <cell r="AI34">
            <v>0.112667131382</v>
          </cell>
          <cell r="AJ34">
            <v>0</v>
          </cell>
          <cell r="AK34">
            <v>0</v>
          </cell>
          <cell r="AM34">
            <v>0</v>
          </cell>
          <cell r="AN34">
            <v>0</v>
          </cell>
          <cell r="AO34">
            <v>0</v>
          </cell>
          <cell r="AP34">
            <v>0</v>
          </cell>
          <cell r="AQ34">
            <v>0</v>
          </cell>
          <cell r="AR34">
            <v>99.432547600033999</v>
          </cell>
          <cell r="AS34">
            <v>0</v>
          </cell>
          <cell r="AT34">
            <v>0</v>
          </cell>
          <cell r="AU34">
            <v>100</v>
          </cell>
          <cell r="AV34">
            <v>0</v>
          </cell>
          <cell r="AW34">
            <v>0</v>
          </cell>
        </row>
        <row r="35">
          <cell r="A35">
            <v>1582</v>
          </cell>
          <cell r="B35" t="str">
            <v>Hollyville Golf Course, Greenfield - Site A</v>
          </cell>
          <cell r="C35" t="str">
            <v>Residential</v>
          </cell>
          <cell r="D35" t="str">
            <v>Call for Sites 2018</v>
          </cell>
          <cell r="E35">
            <v>2.5448302087400001</v>
          </cell>
          <cell r="F35">
            <v>0</v>
          </cell>
          <cell r="G35">
            <v>0</v>
          </cell>
          <cell r="H35">
            <v>0</v>
          </cell>
          <cell r="I35">
            <v>2.5448302087400001</v>
          </cell>
          <cell r="J35">
            <v>0</v>
          </cell>
          <cell r="K35">
            <v>0</v>
          </cell>
          <cell r="L35">
            <v>0</v>
          </cell>
          <cell r="M35">
            <v>100</v>
          </cell>
          <cell r="O35">
            <v>7.6936699999999997E-2</v>
          </cell>
          <cell r="Q35">
            <v>3.3943799999999996E-2</v>
          </cell>
          <cell r="R35">
            <v>2.0794799999999999E-2</v>
          </cell>
          <cell r="S35">
            <v>3.0232547435097059</v>
          </cell>
          <cell r="T35">
            <v>1.3338335847878156</v>
          </cell>
          <cell r="U35">
            <v>0.81713899530829404</v>
          </cell>
          <cell r="V35">
            <v>1.02104791739E-2</v>
          </cell>
          <cell r="W35">
            <v>0.40122437791067511</v>
          </cell>
          <cell r="X35" t="str">
            <v>Not Modelled</v>
          </cell>
          <cell r="Y35" t="str">
            <v>N/A</v>
          </cell>
          <cell r="AA35">
            <v>0</v>
          </cell>
          <cell r="AB35">
            <v>0</v>
          </cell>
          <cell r="AC35">
            <v>0</v>
          </cell>
          <cell r="AD35">
            <v>0</v>
          </cell>
          <cell r="AE35">
            <v>0.723875187561</v>
          </cell>
          <cell r="AF35">
            <v>1.60677890925</v>
          </cell>
          <cell r="AG35">
            <v>0</v>
          </cell>
          <cell r="AH35">
            <v>0</v>
          </cell>
          <cell r="AI35">
            <v>0</v>
          </cell>
          <cell r="AJ35">
            <v>0</v>
          </cell>
          <cell r="AK35">
            <v>0</v>
          </cell>
          <cell r="AM35">
            <v>0</v>
          </cell>
          <cell r="AN35">
            <v>0</v>
          </cell>
          <cell r="AO35">
            <v>0</v>
          </cell>
          <cell r="AP35">
            <v>0</v>
          </cell>
          <cell r="AQ35">
            <v>28.44493063132122</v>
          </cell>
          <cell r="AR35">
            <v>63.138943562193518</v>
          </cell>
          <cell r="AS35">
            <v>0</v>
          </cell>
          <cell r="AT35">
            <v>0</v>
          </cell>
          <cell r="AU35">
            <v>0</v>
          </cell>
          <cell r="AV35">
            <v>0</v>
          </cell>
          <cell r="AW35">
            <v>0</v>
          </cell>
        </row>
        <row r="36">
          <cell r="A36">
            <v>1583</v>
          </cell>
          <cell r="B36" t="str">
            <v>Hollyville Golf Course, Greenfield - Part B</v>
          </cell>
          <cell r="C36" t="str">
            <v>Residential</v>
          </cell>
          <cell r="D36" t="str">
            <v>Call for Sites 2018</v>
          </cell>
          <cell r="E36">
            <v>4.7904665914800004</v>
          </cell>
          <cell r="F36">
            <v>0</v>
          </cell>
          <cell r="G36">
            <v>0</v>
          </cell>
          <cell r="H36">
            <v>0</v>
          </cell>
          <cell r="I36">
            <v>4.7904665914800004</v>
          </cell>
          <cell r="J36">
            <v>0</v>
          </cell>
          <cell r="K36">
            <v>0</v>
          </cell>
          <cell r="L36">
            <v>0</v>
          </cell>
          <cell r="M36">
            <v>100</v>
          </cell>
          <cell r="O36">
            <v>0.65808329999999993</v>
          </cell>
          <cell r="Q36">
            <v>0.31135829999999998</v>
          </cell>
          <cell r="R36">
            <v>0.24446699999999999</v>
          </cell>
          <cell r="S36">
            <v>13.737352874361388</v>
          </cell>
          <cell r="T36">
            <v>6.4995401607384293</v>
          </cell>
          <cell r="U36">
            <v>5.1031980983813234</v>
          </cell>
          <cell r="V36">
            <v>0</v>
          </cell>
          <cell r="W36">
            <v>0</v>
          </cell>
          <cell r="X36" t="str">
            <v>Not Modelled</v>
          </cell>
          <cell r="Y36" t="str">
            <v>N/A</v>
          </cell>
          <cell r="AA36">
            <v>0</v>
          </cell>
          <cell r="AB36">
            <v>1.9914750451899998E-2</v>
          </cell>
          <cell r="AC36">
            <v>1.4E-2</v>
          </cell>
          <cell r="AD36">
            <v>0</v>
          </cell>
          <cell r="AE36">
            <v>0.85638199113900004</v>
          </cell>
          <cell r="AF36">
            <v>3.3376510272100002</v>
          </cell>
          <cell r="AG36">
            <v>0</v>
          </cell>
          <cell r="AH36">
            <v>0</v>
          </cell>
          <cell r="AI36">
            <v>0</v>
          </cell>
          <cell r="AJ36">
            <v>0</v>
          </cell>
          <cell r="AK36">
            <v>0</v>
          </cell>
          <cell r="AM36">
            <v>0</v>
          </cell>
          <cell r="AN36">
            <v>0.41571629968819795</v>
          </cell>
          <cell r="AO36">
            <v>0.2922471064697425</v>
          </cell>
          <cell r="AP36">
            <v>0</v>
          </cell>
          <cell r="AQ36">
            <v>17.876797067369242</v>
          </cell>
          <cell r="AR36">
            <v>69.672775364849016</v>
          </cell>
          <cell r="AS36">
            <v>0</v>
          </cell>
          <cell r="AT36">
            <v>0</v>
          </cell>
          <cell r="AU36">
            <v>0</v>
          </cell>
          <cell r="AV36">
            <v>0</v>
          </cell>
          <cell r="AW36">
            <v>0</v>
          </cell>
        </row>
        <row r="37">
          <cell r="A37">
            <v>1584</v>
          </cell>
          <cell r="B37" t="str">
            <v>Front Land, Hollyville, Greenfield</v>
          </cell>
          <cell r="C37" t="str">
            <v>Residential</v>
          </cell>
          <cell r="D37" t="str">
            <v>Call for Sites 2018</v>
          </cell>
          <cell r="E37">
            <v>2.4702595440100001</v>
          </cell>
          <cell r="F37">
            <v>0</v>
          </cell>
          <cell r="G37">
            <v>0</v>
          </cell>
          <cell r="H37">
            <v>0</v>
          </cell>
          <cell r="I37">
            <v>2.4702595440100001</v>
          </cell>
          <cell r="J37">
            <v>0</v>
          </cell>
          <cell r="K37">
            <v>0</v>
          </cell>
          <cell r="L37">
            <v>0</v>
          </cell>
          <cell r="M37">
            <v>100</v>
          </cell>
          <cell r="O37">
            <v>7.1252399999999994E-2</v>
          </cell>
          <cell r="Q37">
            <v>2.8904699999999998E-2</v>
          </cell>
          <cell r="R37">
            <v>1.6973800000000001E-2</v>
          </cell>
          <cell r="S37">
            <v>2.8844094610534396</v>
          </cell>
          <cell r="T37">
            <v>1.1701078160021468</v>
          </cell>
          <cell r="U37">
            <v>0.68712617834667855</v>
          </cell>
          <cell r="V37">
            <v>7.10552991177E-3</v>
          </cell>
          <cell r="W37">
            <v>0.28764305066647017</v>
          </cell>
          <cell r="X37" t="str">
            <v>Not Modelled</v>
          </cell>
          <cell r="Y37" t="str">
            <v>N/A</v>
          </cell>
          <cell r="AA37">
            <v>0</v>
          </cell>
          <cell r="AB37">
            <v>0</v>
          </cell>
          <cell r="AC37">
            <v>0</v>
          </cell>
          <cell r="AD37">
            <v>0</v>
          </cell>
          <cell r="AE37">
            <v>0.68886120877599999</v>
          </cell>
          <cell r="AF37">
            <v>1.57282225081</v>
          </cell>
          <cell r="AG37">
            <v>0</v>
          </cell>
          <cell r="AH37">
            <v>0</v>
          </cell>
          <cell r="AI37">
            <v>0</v>
          </cell>
          <cell r="AJ37">
            <v>0</v>
          </cell>
          <cell r="AK37">
            <v>0</v>
          </cell>
          <cell r="AM37">
            <v>0</v>
          </cell>
          <cell r="AN37">
            <v>0</v>
          </cell>
          <cell r="AO37">
            <v>0</v>
          </cell>
          <cell r="AP37">
            <v>0</v>
          </cell>
          <cell r="AQ37">
            <v>27.886187524156426</v>
          </cell>
          <cell r="AR37">
            <v>63.670323817748319</v>
          </cell>
          <cell r="AS37">
            <v>0</v>
          </cell>
          <cell r="AT37">
            <v>0</v>
          </cell>
          <cell r="AU37">
            <v>0</v>
          </cell>
          <cell r="AV37">
            <v>0</v>
          </cell>
          <cell r="AW37">
            <v>0</v>
          </cell>
        </row>
        <row r="38">
          <cell r="A38">
            <v>1599</v>
          </cell>
          <cell r="B38" t="str">
            <v>Fentons Farm</v>
          </cell>
          <cell r="C38" t="str">
            <v>Residential</v>
          </cell>
          <cell r="D38" t="str">
            <v>Call for Sites 2018</v>
          </cell>
          <cell r="E38">
            <v>5.6433221746499997</v>
          </cell>
          <cell r="F38">
            <v>0</v>
          </cell>
          <cell r="G38">
            <v>0</v>
          </cell>
          <cell r="H38">
            <v>0</v>
          </cell>
          <cell r="I38">
            <v>5.6433221746499997</v>
          </cell>
          <cell r="J38">
            <v>0</v>
          </cell>
          <cell r="K38">
            <v>0</v>
          </cell>
          <cell r="L38">
            <v>0</v>
          </cell>
          <cell r="M38">
            <v>100</v>
          </cell>
          <cell r="O38">
            <v>0.13213873000000001</v>
          </cell>
          <cell r="Q38">
            <v>5.0106329999999998E-2</v>
          </cell>
          <cell r="R38">
            <v>4.4933899999999999E-2</v>
          </cell>
          <cell r="S38">
            <v>2.3415060475117264</v>
          </cell>
          <cell r="T38">
            <v>0.88788710708524454</v>
          </cell>
          <cell r="U38">
            <v>0.79623134404490747</v>
          </cell>
          <cell r="V38">
            <v>0</v>
          </cell>
          <cell r="W38">
            <v>0</v>
          </cell>
          <cell r="X38" t="str">
            <v>Not Modelled</v>
          </cell>
          <cell r="Y38" t="str">
            <v>N/A</v>
          </cell>
          <cell r="AA38">
            <v>0</v>
          </cell>
          <cell r="AB38">
            <v>4.7467953855899997E-2</v>
          </cell>
          <cell r="AC38">
            <v>4.3468116163600003E-2</v>
          </cell>
          <cell r="AD38">
            <v>0</v>
          </cell>
          <cell r="AE38">
            <v>0.31315246820100001</v>
          </cell>
          <cell r="AF38">
            <v>5.6430333137900002</v>
          </cell>
          <cell r="AG38">
            <v>9.9741416164099997E-2</v>
          </cell>
          <cell r="AH38">
            <v>0.52907038293399999</v>
          </cell>
          <cell r="AI38">
            <v>0.45920195976400002</v>
          </cell>
          <cell r="AJ38">
            <v>0</v>
          </cell>
          <cell r="AK38">
            <v>0</v>
          </cell>
          <cell r="AM38">
            <v>0</v>
          </cell>
          <cell r="AN38">
            <v>0.84113492703159332</v>
          </cell>
          <cell r="AO38">
            <v>0.77025756847376703</v>
          </cell>
          <cell r="AP38">
            <v>0</v>
          </cell>
          <cell r="AQ38">
            <v>5.549080107594988</v>
          </cell>
          <cell r="AR38">
            <v>99.994881368614799</v>
          </cell>
          <cell r="AS38">
            <v>1.7674237457528461</v>
          </cell>
          <cell r="AT38">
            <v>9.3751582234769906</v>
          </cell>
          <cell r="AU38">
            <v>8.1370856660771782</v>
          </cell>
          <cell r="AV38">
            <v>0</v>
          </cell>
          <cell r="AW38">
            <v>0</v>
          </cell>
        </row>
        <row r="39">
          <cell r="A39">
            <v>1600</v>
          </cell>
          <cell r="B39" t="str">
            <v>Further Whitfield Bottoms Farm</v>
          </cell>
          <cell r="C39" t="str">
            <v>Residential</v>
          </cell>
          <cell r="D39" t="str">
            <v>Call for Sites 2018</v>
          </cell>
          <cell r="E39">
            <v>11.325911062199999</v>
          </cell>
          <cell r="F39">
            <v>2.27030023856E-2</v>
          </cell>
          <cell r="G39">
            <v>7.0455721467599999E-2</v>
          </cell>
          <cell r="H39">
            <v>0.412063514992</v>
          </cell>
          <cell r="I39">
            <v>10.8206888233548</v>
          </cell>
          <cell r="J39">
            <v>0.20045188648329415</v>
          </cell>
          <cell r="K39">
            <v>0.62207553176666341</v>
          </cell>
          <cell r="L39">
            <v>3.6382372484563623</v>
          </cell>
          <cell r="M39">
            <v>95.539235333293675</v>
          </cell>
          <cell r="O39">
            <v>1.4491909999999999</v>
          </cell>
          <cell r="Q39">
            <v>0.45838499999999999</v>
          </cell>
          <cell r="R39">
            <v>0.22145699999999999</v>
          </cell>
          <cell r="S39">
            <v>12.795359172796667</v>
          </cell>
          <cell r="T39">
            <v>4.0472240818652612</v>
          </cell>
          <cell r="U39">
            <v>1.9553128996316091</v>
          </cell>
          <cell r="V39">
            <v>2.0633229750100002</v>
          </cell>
          <cell r="W39">
            <v>18.217721856357315</v>
          </cell>
          <cell r="X39">
            <v>0.104980039387</v>
          </cell>
          <cell r="Y39">
            <v>0.92690149878863848</v>
          </cell>
          <cell r="AA39">
            <v>0.50583781639500003</v>
          </cell>
          <cell r="AB39">
            <v>6.0282553523500003E-2</v>
          </cell>
          <cell r="AC39">
            <v>1.36077603242E-2</v>
          </cell>
          <cell r="AD39">
            <v>0.42009375919800002</v>
          </cell>
          <cell r="AE39">
            <v>4.3692415770100004</v>
          </cell>
          <cell r="AF39">
            <v>9.3607961668699993</v>
          </cell>
          <cell r="AG39">
            <v>2.2769750939300001E-2</v>
          </cell>
          <cell r="AH39">
            <v>2.8479773104699999E-2</v>
          </cell>
          <cell r="AI39">
            <v>0.81478920338399996</v>
          </cell>
          <cell r="AJ39">
            <v>0</v>
          </cell>
          <cell r="AK39">
            <v>0.50854487136100002</v>
          </cell>
          <cell r="AM39">
            <v>4.466199792820408</v>
          </cell>
          <cell r="AN39">
            <v>0.5322534601626161</v>
          </cell>
          <cell r="AO39">
            <v>0.12014715857707578</v>
          </cell>
          <cell r="AP39">
            <v>3.709138778248529</v>
          </cell>
          <cell r="AQ39">
            <v>38.577396140715393</v>
          </cell>
          <cell r="AR39">
            <v>82.649387898793137</v>
          </cell>
          <cell r="AS39">
            <v>0.20104123027500706</v>
          </cell>
          <cell r="AT39">
            <v>0.25145679626384027</v>
          </cell>
          <cell r="AU39">
            <v>7.1940279144813575</v>
          </cell>
          <cell r="AV39">
            <v>0</v>
          </cell>
          <cell r="AW39">
            <v>4.4901012251302088</v>
          </cell>
        </row>
        <row r="40">
          <cell r="A40">
            <v>1610</v>
          </cell>
          <cell r="B40" t="str">
            <v>2 Oldham Road</v>
          </cell>
          <cell r="C40" t="str">
            <v>Residential</v>
          </cell>
          <cell r="D40" t="str">
            <v>Call for Sites 2018</v>
          </cell>
          <cell r="E40">
            <v>0.66607310805300002</v>
          </cell>
          <cell r="F40">
            <v>0</v>
          </cell>
          <cell r="G40">
            <v>0</v>
          </cell>
          <cell r="H40">
            <v>0</v>
          </cell>
          <cell r="I40">
            <v>0.66607310805300002</v>
          </cell>
          <cell r="J40">
            <v>0</v>
          </cell>
          <cell r="K40">
            <v>0</v>
          </cell>
          <cell r="L40">
            <v>0</v>
          </cell>
          <cell r="M40">
            <v>100</v>
          </cell>
          <cell r="O40">
            <v>4.0540600000000003E-2</v>
          </cell>
          <cell r="Q40">
            <v>0</v>
          </cell>
          <cell r="R40">
            <v>0</v>
          </cell>
          <cell r="S40">
            <v>6.0865090498105134</v>
          </cell>
          <cell r="T40">
            <v>0</v>
          </cell>
          <cell r="U40">
            <v>0</v>
          </cell>
          <cell r="V40">
            <v>3.0133767471100002E-2</v>
          </cell>
          <cell r="W40">
            <v>4.5240930923009479</v>
          </cell>
          <cell r="X40" t="str">
            <v>Not Modelled</v>
          </cell>
          <cell r="Y40" t="str">
            <v>N/A</v>
          </cell>
          <cell r="AA40">
            <v>0</v>
          </cell>
          <cell r="AB40">
            <v>0</v>
          </cell>
          <cell r="AC40">
            <v>0</v>
          </cell>
          <cell r="AD40">
            <v>0</v>
          </cell>
          <cell r="AE40">
            <v>7.2040168460600004E-3</v>
          </cell>
          <cell r="AF40">
            <v>0</v>
          </cell>
          <cell r="AG40">
            <v>0</v>
          </cell>
          <cell r="AH40">
            <v>0</v>
          </cell>
          <cell r="AI40">
            <v>0</v>
          </cell>
          <cell r="AJ40">
            <v>0</v>
          </cell>
          <cell r="AK40">
            <v>0</v>
          </cell>
          <cell r="AM40">
            <v>0</v>
          </cell>
          <cell r="AN40">
            <v>0</v>
          </cell>
          <cell r="AO40">
            <v>0</v>
          </cell>
          <cell r="AP40">
            <v>0</v>
          </cell>
          <cell r="AQ40">
            <v>1.0815654856743999</v>
          </cell>
          <cell r="AR40">
            <v>0</v>
          </cell>
          <cell r="AS40">
            <v>0</v>
          </cell>
          <cell r="AT40">
            <v>0</v>
          </cell>
          <cell r="AU40">
            <v>0</v>
          </cell>
          <cell r="AV40">
            <v>0</v>
          </cell>
          <cell r="AW40">
            <v>0</v>
          </cell>
        </row>
        <row r="41">
          <cell r="A41">
            <v>1620</v>
          </cell>
          <cell r="B41" t="str">
            <v>Land at Shaws Lane</v>
          </cell>
          <cell r="C41" t="str">
            <v>Residential</v>
          </cell>
          <cell r="D41" t="str">
            <v>Call for Sites 2018</v>
          </cell>
          <cell r="E41">
            <v>0.19917601334400001</v>
          </cell>
          <cell r="F41">
            <v>0</v>
          </cell>
          <cell r="G41">
            <v>0</v>
          </cell>
          <cell r="H41">
            <v>0</v>
          </cell>
          <cell r="I41">
            <v>0.19917601334400001</v>
          </cell>
          <cell r="J41">
            <v>0</v>
          </cell>
          <cell r="K41">
            <v>0</v>
          </cell>
          <cell r="L41">
            <v>0</v>
          </cell>
          <cell r="M41">
            <v>100</v>
          </cell>
          <cell r="O41">
            <v>3.5940199999999999E-4</v>
          </cell>
          <cell r="Q41">
            <v>0</v>
          </cell>
          <cell r="R41">
            <v>0</v>
          </cell>
          <cell r="S41">
            <v>0.18044441896689195</v>
          </cell>
          <cell r="T41">
            <v>0</v>
          </cell>
          <cell r="U41">
            <v>0</v>
          </cell>
          <cell r="V41">
            <v>0</v>
          </cell>
          <cell r="W41">
            <v>0</v>
          </cell>
          <cell r="X41" t="str">
            <v>Not Modelled</v>
          </cell>
          <cell r="Y41" t="str">
            <v>N/A</v>
          </cell>
          <cell r="AA41">
            <v>0</v>
          </cell>
          <cell r="AB41">
            <v>0</v>
          </cell>
          <cell r="AC41">
            <v>0</v>
          </cell>
          <cell r="AD41">
            <v>0</v>
          </cell>
          <cell r="AE41">
            <v>1.12710442091E-2</v>
          </cell>
          <cell r="AF41">
            <v>0</v>
          </cell>
          <cell r="AG41">
            <v>0</v>
          </cell>
          <cell r="AH41">
            <v>0</v>
          </cell>
          <cell r="AI41">
            <v>0</v>
          </cell>
          <cell r="AJ41">
            <v>0</v>
          </cell>
          <cell r="AK41">
            <v>0</v>
          </cell>
          <cell r="AM41">
            <v>0</v>
          </cell>
          <cell r="AN41">
            <v>0</v>
          </cell>
          <cell r="AO41">
            <v>0</v>
          </cell>
          <cell r="AP41">
            <v>0</v>
          </cell>
          <cell r="AQ41">
            <v>5.6588361318556988</v>
          </cell>
          <cell r="AR41">
            <v>0</v>
          </cell>
          <cell r="AS41">
            <v>0</v>
          </cell>
          <cell r="AT41">
            <v>0</v>
          </cell>
          <cell r="AU41">
            <v>0</v>
          </cell>
          <cell r="AV41">
            <v>0</v>
          </cell>
          <cell r="AW41">
            <v>0</v>
          </cell>
        </row>
        <row r="42">
          <cell r="A42">
            <v>1648</v>
          </cell>
          <cell r="B42" t="str">
            <v>Land east and west of A627(M) (Northern Gateway NG2 - F)</v>
          </cell>
          <cell r="C42" t="str">
            <v>Residential / Industry and warehousing</v>
          </cell>
          <cell r="D42" t="str">
            <v>Call for Sites 2018</v>
          </cell>
          <cell r="E42">
            <v>75.552353894999996</v>
          </cell>
          <cell r="F42">
            <v>0</v>
          </cell>
          <cell r="G42">
            <v>0</v>
          </cell>
          <cell r="H42">
            <v>0</v>
          </cell>
          <cell r="I42">
            <v>75.552353894999996</v>
          </cell>
          <cell r="J42">
            <v>0</v>
          </cell>
          <cell r="K42">
            <v>0</v>
          </cell>
          <cell r="L42">
            <v>0</v>
          </cell>
          <cell r="M42">
            <v>100</v>
          </cell>
          <cell r="O42">
            <v>3.755973</v>
          </cell>
          <cell r="Q42">
            <v>1.367353</v>
          </cell>
          <cell r="R42">
            <v>0.786578</v>
          </cell>
          <cell r="S42">
            <v>4.9713513959074254</v>
          </cell>
          <cell r="T42">
            <v>1.8098086022578452</v>
          </cell>
          <cell r="U42">
            <v>1.041103234312406</v>
          </cell>
          <cell r="V42">
            <v>0</v>
          </cell>
          <cell r="W42">
            <v>0</v>
          </cell>
          <cell r="X42" t="str">
            <v>Not Modelled</v>
          </cell>
          <cell r="Y42" t="str">
            <v>N/A</v>
          </cell>
          <cell r="AA42">
            <v>0</v>
          </cell>
          <cell r="AB42">
            <v>0.74310907000000004</v>
          </cell>
          <cell r="AC42">
            <v>0.378</v>
          </cell>
          <cell r="AD42">
            <v>0</v>
          </cell>
          <cell r="AE42">
            <v>12.0554758661</v>
          </cell>
          <cell r="AF42">
            <v>70.712250463299995</v>
          </cell>
          <cell r="AG42">
            <v>0.80920165365399999</v>
          </cell>
          <cell r="AH42">
            <v>26.8147743404</v>
          </cell>
          <cell r="AI42">
            <v>39.462513831599999</v>
          </cell>
          <cell r="AJ42">
            <v>0</v>
          </cell>
          <cell r="AK42">
            <v>0</v>
          </cell>
          <cell r="AM42">
            <v>0</v>
          </cell>
          <cell r="AN42">
            <v>0.98356838892504506</v>
          </cell>
          <cell r="AO42">
            <v>0.50031531846821231</v>
          </cell>
          <cell r="AP42">
            <v>0</v>
          </cell>
          <cell r="AQ42">
            <v>15.956453035009705</v>
          </cell>
          <cell r="AR42">
            <v>93.593709286110922</v>
          </cell>
          <cell r="AS42">
            <v>1.0710475742140344</v>
          </cell>
          <cell r="AT42">
            <v>35.491646465001246</v>
          </cell>
          <cell r="AU42">
            <v>52.232011045537533</v>
          </cell>
          <cell r="AV42">
            <v>0</v>
          </cell>
          <cell r="AW42">
            <v>0</v>
          </cell>
        </row>
        <row r="43">
          <cell r="A43">
            <v>1649</v>
          </cell>
          <cell r="B43" t="str">
            <v>Land east and west of A627(M) (Northern Gateway NG2 - G)</v>
          </cell>
          <cell r="C43" t="str">
            <v>Residential / Industry and warehousing</v>
          </cell>
          <cell r="D43" t="str">
            <v>Call for Sites 2018</v>
          </cell>
          <cell r="E43">
            <v>100.54774363999999</v>
          </cell>
          <cell r="F43">
            <v>5.7985395955300002E-5</v>
          </cell>
          <cell r="G43">
            <v>0</v>
          </cell>
          <cell r="H43">
            <v>0</v>
          </cell>
          <cell r="I43">
            <v>100.54768565460404</v>
          </cell>
          <cell r="J43">
            <v>5.7669514855460368E-5</v>
          </cell>
          <cell r="K43">
            <v>0</v>
          </cell>
          <cell r="L43">
            <v>0</v>
          </cell>
          <cell r="M43">
            <v>99.99994233048514</v>
          </cell>
          <cell r="O43">
            <v>2.1487759999999998</v>
          </cell>
          <cell r="Q43">
            <v>0.59226599999999996</v>
          </cell>
          <cell r="R43">
            <v>0.29950599999999999</v>
          </cell>
          <cell r="S43">
            <v>2.1370703331677467</v>
          </cell>
          <cell r="T43">
            <v>0.58903957320070999</v>
          </cell>
          <cell r="U43">
            <v>0.29787441185388297</v>
          </cell>
          <cell r="V43">
            <v>0</v>
          </cell>
          <cell r="W43">
            <v>0</v>
          </cell>
          <cell r="X43" t="str">
            <v>Not Modelled</v>
          </cell>
          <cell r="Y43" t="str">
            <v>N/A</v>
          </cell>
          <cell r="AA43">
            <v>0</v>
          </cell>
          <cell r="AB43">
            <v>0.43063375443000002</v>
          </cell>
          <cell r="AC43">
            <v>0.21441912491599999</v>
          </cell>
          <cell r="AD43">
            <v>0</v>
          </cell>
          <cell r="AE43">
            <v>11.7650276832</v>
          </cell>
          <cell r="AF43">
            <v>95.007630827</v>
          </cell>
          <cell r="AG43">
            <v>1.02835408902</v>
          </cell>
          <cell r="AH43">
            <v>47.085512136600002</v>
          </cell>
          <cell r="AI43">
            <v>12.6376775405</v>
          </cell>
          <cell r="AJ43">
            <v>0</v>
          </cell>
          <cell r="AK43">
            <v>0</v>
          </cell>
          <cell r="AM43">
            <v>0</v>
          </cell>
          <cell r="AN43">
            <v>0.42828783505260576</v>
          </cell>
          <cell r="AO43">
            <v>0.21325105582051029</v>
          </cell>
          <cell r="AP43">
            <v>0</v>
          </cell>
          <cell r="AQ43">
            <v>11.700936547440957</v>
          </cell>
          <cell r="AR43">
            <v>94.490067491881518</v>
          </cell>
          <cell r="AS43">
            <v>1.0227520298236699</v>
          </cell>
          <cell r="AT43">
            <v>46.829009216939205</v>
          </cell>
          <cell r="AU43">
            <v>12.568832559532911</v>
          </cell>
          <cell r="AV43">
            <v>0</v>
          </cell>
          <cell r="AW43">
            <v>0</v>
          </cell>
        </row>
        <row r="44">
          <cell r="A44">
            <v>1650</v>
          </cell>
          <cell r="B44" t="str">
            <v>Junction 21 of M62 (NG3 - A)</v>
          </cell>
          <cell r="C44" t="str">
            <v>Residential / Industry and warehousing</v>
          </cell>
          <cell r="D44" t="str">
            <v>Call for Sites 2018</v>
          </cell>
          <cell r="E44">
            <v>7.4542510654000003</v>
          </cell>
          <cell r="F44">
            <v>6.4800521507199999E-3</v>
          </cell>
          <cell r="G44">
            <v>0.27197962449300001</v>
          </cell>
          <cell r="H44">
            <v>0.46442364263899999</v>
          </cell>
          <cell r="I44">
            <v>6.71136774611728</v>
          </cell>
          <cell r="J44">
            <v>8.6930961861455297E-2</v>
          </cell>
          <cell r="K44">
            <v>3.6486512475469648</v>
          </cell>
          <cell r="L44">
            <v>6.2303192978660249</v>
          </cell>
          <cell r="M44">
            <v>90.034098492725562</v>
          </cell>
          <cell r="O44">
            <v>1.1788940000000001</v>
          </cell>
          <cell r="Q44">
            <v>0.51801200000000003</v>
          </cell>
          <cell r="R44">
            <v>0.332903</v>
          </cell>
          <cell r="S44">
            <v>15.815056263291286</v>
          </cell>
          <cell r="T44">
            <v>6.9492158964758879</v>
          </cell>
          <cell r="U44">
            <v>4.4659483169975065</v>
          </cell>
          <cell r="V44">
            <v>0.12859673374</v>
          </cell>
          <cell r="W44">
            <v>1.7251462636789978</v>
          </cell>
          <cell r="X44">
            <v>2.3937081499899999E-2</v>
          </cell>
          <cell r="Y44">
            <v>0.32111987227003225</v>
          </cell>
          <cell r="AA44">
            <v>0.56655054565999996</v>
          </cell>
          <cell r="AB44">
            <v>1.2248453791600001E-3</v>
          </cell>
          <cell r="AC44">
            <v>7.8850053359799999E-2</v>
          </cell>
          <cell r="AD44">
            <v>0.44871947383900002</v>
          </cell>
          <cell r="AE44">
            <v>1.29471821384</v>
          </cell>
          <cell r="AF44">
            <v>6.3023822094100002</v>
          </cell>
          <cell r="AG44">
            <v>0.14095288471100001</v>
          </cell>
          <cell r="AH44">
            <v>1.1025368411200001</v>
          </cell>
          <cell r="AI44">
            <v>2.50520376455</v>
          </cell>
          <cell r="AJ44">
            <v>0</v>
          </cell>
          <cell r="AK44">
            <v>0.74698790268699999</v>
          </cell>
          <cell r="AM44">
            <v>7.6003684433132044</v>
          </cell>
          <cell r="AN44">
            <v>1.6431501547423049E-2</v>
          </cell>
          <cell r="AO44">
            <v>1.0577863915235441</v>
          </cell>
          <cell r="AP44">
            <v>6.0196452990669611</v>
          </cell>
          <cell r="AQ44">
            <v>17.368857078742952</v>
          </cell>
          <cell r="AR44">
            <v>84.54749047377048</v>
          </cell>
          <cell r="AS44">
            <v>1.8909060544694223</v>
          </cell>
          <cell r="AT44">
            <v>14.790712459868525</v>
          </cell>
          <cell r="AU44">
            <v>33.607719173536701</v>
          </cell>
          <cell r="AV44">
            <v>0</v>
          </cell>
          <cell r="AW44">
            <v>10.020965166497463</v>
          </cell>
        </row>
        <row r="45">
          <cell r="A45">
            <v>1652</v>
          </cell>
          <cell r="B45" t="str">
            <v>Junction 21 of M62 (NG3 - C)</v>
          </cell>
          <cell r="C45" t="str">
            <v>Residential / Industry and warehousing</v>
          </cell>
          <cell r="D45" t="str">
            <v>Call for Sites 2018</v>
          </cell>
          <cell r="E45">
            <v>194.76956089800001</v>
          </cell>
          <cell r="F45">
            <v>0.56559769290200002</v>
          </cell>
          <cell r="G45">
            <v>0.29540476652100001</v>
          </cell>
          <cell r="H45">
            <v>0.10563732792199999</v>
          </cell>
          <cell r="I45">
            <v>193.80292111065501</v>
          </cell>
          <cell r="J45">
            <v>0.29039326796973225</v>
          </cell>
          <cell r="K45">
            <v>0.15166885685782402</v>
          </cell>
          <cell r="L45">
            <v>5.4237082753049802E-2</v>
          </cell>
          <cell r="M45">
            <v>99.503700792419394</v>
          </cell>
          <cell r="O45">
            <v>10.191130000000001</v>
          </cell>
          <cell r="Q45">
            <v>3.5926900000000002</v>
          </cell>
          <cell r="R45">
            <v>2.3446600000000002</v>
          </cell>
          <cell r="S45">
            <v>5.2324038484314563</v>
          </cell>
          <cell r="T45">
            <v>1.8445849461464241</v>
          </cell>
          <cell r="U45">
            <v>1.203812335556832</v>
          </cell>
          <cell r="V45">
            <v>9.4384599857199998</v>
          </cell>
          <cell r="W45">
            <v>4.8459625529796622</v>
          </cell>
          <cell r="X45">
            <v>1.0879591628600001</v>
          </cell>
          <cell r="Y45">
            <v>0.55858788090083522</v>
          </cell>
          <cell r="AA45">
            <v>0.19571347994300001</v>
          </cell>
          <cell r="AB45">
            <v>0.71043240720800005</v>
          </cell>
          <cell r="AC45">
            <v>0.66873494197000005</v>
          </cell>
          <cell r="AD45">
            <v>0.47041730309699997</v>
          </cell>
          <cell r="AE45">
            <v>13.8026253943</v>
          </cell>
          <cell r="AF45">
            <v>82.3828376246</v>
          </cell>
          <cell r="AG45">
            <v>0.94836720733299995</v>
          </cell>
          <cell r="AH45">
            <v>30.2087317059</v>
          </cell>
          <cell r="AI45">
            <v>41.552305014399998</v>
          </cell>
          <cell r="AJ45">
            <v>0</v>
          </cell>
          <cell r="AK45">
            <v>0.82701526997899999</v>
          </cell>
          <cell r="AM45">
            <v>0.10048463375932461</v>
          </cell>
          <cell r="AN45">
            <v>0.36475535701394862</v>
          </cell>
          <cell r="AO45">
            <v>0.34334674211244626</v>
          </cell>
          <cell r="AP45">
            <v>0.24152506219560435</v>
          </cell>
          <cell r="AQ45">
            <v>7.0866439964550594</v>
          </cell>
          <cell r="AR45">
            <v>42.29759375375064</v>
          </cell>
          <cell r="AS45">
            <v>0.48691756707797673</v>
          </cell>
          <cell r="AT45">
            <v>15.509986040231505</v>
          </cell>
          <cell r="AU45">
            <v>21.334085687116563</v>
          </cell>
          <cell r="AV45">
            <v>0</v>
          </cell>
          <cell r="AW45">
            <v>0.4246121756223008</v>
          </cell>
        </row>
        <row r="46">
          <cell r="A46">
            <v>1654</v>
          </cell>
          <cell r="B46" t="str">
            <v>Hanging Chadder</v>
          </cell>
          <cell r="C46" t="str">
            <v>Residential</v>
          </cell>
          <cell r="D46" t="str">
            <v>Call for Sites 2018</v>
          </cell>
          <cell r="E46">
            <v>21.7849100014</v>
          </cell>
          <cell r="F46">
            <v>0</v>
          </cell>
          <cell r="G46">
            <v>0</v>
          </cell>
          <cell r="H46">
            <v>0</v>
          </cell>
          <cell r="I46">
            <v>21.7849100014</v>
          </cell>
          <cell r="J46">
            <v>0</v>
          </cell>
          <cell r="K46">
            <v>0</v>
          </cell>
          <cell r="L46">
            <v>0</v>
          </cell>
          <cell r="M46">
            <v>100</v>
          </cell>
          <cell r="O46">
            <v>0.64885499999999996</v>
          </cell>
          <cell r="Q46">
            <v>0.29956700000000003</v>
          </cell>
          <cell r="R46">
            <v>0.11036700000000001</v>
          </cell>
          <cell r="S46">
            <v>2.9784607783933996</v>
          </cell>
          <cell r="T46">
            <v>1.375112405700774</v>
          </cell>
          <cell r="U46">
            <v>0.50662132638100099</v>
          </cell>
          <cell r="V46">
            <v>0</v>
          </cell>
          <cell r="W46">
            <v>0</v>
          </cell>
          <cell r="X46" t="str">
            <v>Not Modelled</v>
          </cell>
          <cell r="Y46" t="str">
            <v>N/A</v>
          </cell>
          <cell r="AA46">
            <v>0</v>
          </cell>
          <cell r="AB46">
            <v>0.24436633118199999</v>
          </cell>
          <cell r="AC46">
            <v>0.104766331182</v>
          </cell>
          <cell r="AD46">
            <v>0</v>
          </cell>
          <cell r="AE46">
            <v>0.61890965002200005</v>
          </cell>
          <cell r="AF46">
            <v>21.469902289</v>
          </cell>
          <cell r="AG46">
            <v>0.240081927</v>
          </cell>
          <cell r="AH46">
            <v>4.2318752648900002</v>
          </cell>
          <cell r="AI46">
            <v>11.9151737153</v>
          </cell>
          <cell r="AJ46">
            <v>0</v>
          </cell>
          <cell r="AK46">
            <v>0</v>
          </cell>
          <cell r="AM46">
            <v>0</v>
          </cell>
          <cell r="AN46">
            <v>1.1217229319115656</v>
          </cell>
          <cell r="AO46">
            <v>0.48091238924221963</v>
          </cell>
          <cell r="AP46">
            <v>0</v>
          </cell>
          <cell r="AQ46">
            <v>2.841001638208402</v>
          </cell>
          <cell r="AR46">
            <v>98.554009576446461</v>
          </cell>
          <cell r="AS46">
            <v>1.1020560882949308</v>
          </cell>
          <cell r="AT46">
            <v>19.425718373948023</v>
          </cell>
          <cell r="AU46">
            <v>54.694619874648446</v>
          </cell>
          <cell r="AV46">
            <v>0</v>
          </cell>
          <cell r="AW46">
            <v>0</v>
          </cell>
        </row>
        <row r="47">
          <cell r="A47">
            <v>1655</v>
          </cell>
          <cell r="B47" t="str">
            <v>Beal Valley</v>
          </cell>
          <cell r="C47" t="str">
            <v>Residential</v>
          </cell>
          <cell r="D47" t="str">
            <v>Call for Sites 2018</v>
          </cell>
          <cell r="E47">
            <v>49.558742633999998</v>
          </cell>
          <cell r="F47">
            <v>1.6865399291600001</v>
          </cell>
          <cell r="G47">
            <v>0.50532011207899996</v>
          </cell>
          <cell r="H47">
            <v>7.2905914305300001</v>
          </cell>
          <cell r="I47">
            <v>40.076291162231001</v>
          </cell>
          <cell r="J47">
            <v>3.4031128303948166</v>
          </cell>
          <cell r="K47">
            <v>1.019638685773119</v>
          </cell>
          <cell r="L47">
            <v>14.711009688789517</v>
          </cell>
          <cell r="M47">
            <v>80.866238795042563</v>
          </cell>
          <cell r="O47">
            <v>8.0244099999999996</v>
          </cell>
          <cell r="Q47">
            <v>3.30152</v>
          </cell>
          <cell r="R47">
            <v>1.8304499999999999</v>
          </cell>
          <cell r="S47">
            <v>16.19171426374086</v>
          </cell>
          <cell r="T47">
            <v>6.6618316456942912</v>
          </cell>
          <cell r="U47">
            <v>3.6934956431768131</v>
          </cell>
          <cell r="V47">
            <v>0</v>
          </cell>
          <cell r="W47">
            <v>0</v>
          </cell>
          <cell r="X47">
            <v>6.8889043046699996</v>
          </cell>
          <cell r="Y47">
            <v>13.900482414466738</v>
          </cell>
          <cell r="AA47">
            <v>1.7070295143100001</v>
          </cell>
          <cell r="AB47">
            <v>0.55966576771900001</v>
          </cell>
          <cell r="AC47">
            <v>0.98742288264</v>
          </cell>
          <cell r="AD47">
            <v>5.0999141580399998</v>
          </cell>
          <cell r="AE47">
            <v>10.2241702726</v>
          </cell>
          <cell r="AF47">
            <v>9.9635833673499992</v>
          </cell>
          <cell r="AG47">
            <v>0.87036406716000003</v>
          </cell>
          <cell r="AH47">
            <v>18.401133015100001</v>
          </cell>
          <cell r="AI47">
            <v>16.759348683300001</v>
          </cell>
          <cell r="AJ47">
            <v>0</v>
          </cell>
          <cell r="AK47">
            <v>6.7344054206499999</v>
          </cell>
          <cell r="AM47">
            <v>3.4444568679167515</v>
          </cell>
          <cell r="AN47">
            <v>1.1292977544895153</v>
          </cell>
          <cell r="AO47">
            <v>1.9924292469086458</v>
          </cell>
          <cell r="AP47">
            <v>10.290644772212563</v>
          </cell>
          <cell r="AQ47">
            <v>20.630406925589881</v>
          </cell>
          <cell r="AR47">
            <v>20.104592727327265</v>
          </cell>
          <cell r="AS47">
            <v>1.7562270971799896</v>
          </cell>
          <cell r="AT47">
            <v>37.129943249358831</v>
          </cell>
          <cell r="AU47">
            <v>33.817138596656356</v>
          </cell>
          <cell r="AV47">
            <v>0</v>
          </cell>
          <cell r="AW47">
            <v>13.588733415584741</v>
          </cell>
        </row>
        <row r="48">
          <cell r="A48">
            <v>1656</v>
          </cell>
          <cell r="B48" t="str">
            <v>Robert Fletchers (A)</v>
          </cell>
          <cell r="C48" t="str">
            <v>Residential</v>
          </cell>
          <cell r="D48" t="str">
            <v>Call for Sites 2018</v>
          </cell>
          <cell r="E48">
            <v>5.3822108671900004</v>
          </cell>
          <cell r="F48">
            <v>1.5358803757800001E-2</v>
          </cell>
          <cell r="G48">
            <v>2.25017839842E-2</v>
          </cell>
          <cell r="H48">
            <v>2.0068873338600001E-5</v>
          </cell>
          <cell r="I48">
            <v>5.344330210574662</v>
          </cell>
          <cell r="J48">
            <v>0.28536235641430158</v>
          </cell>
          <cell r="K48">
            <v>0.41807696761513102</v>
          </cell>
          <cell r="L48">
            <v>3.728741558778384E-4</v>
          </cell>
          <cell r="M48">
            <v>99.296187801814696</v>
          </cell>
          <cell r="O48">
            <v>1.758057</v>
          </cell>
          <cell r="Q48">
            <v>0.98313000000000006</v>
          </cell>
          <cell r="R48">
            <v>0.79248700000000005</v>
          </cell>
          <cell r="S48">
            <v>32.664216311499963</v>
          </cell>
          <cell r="T48">
            <v>18.266285440304248</v>
          </cell>
          <cell r="U48">
            <v>14.724190849359081</v>
          </cell>
          <cell r="V48">
            <v>4.75310352185</v>
          </cell>
          <cell r="W48">
            <v>88.311358271467142</v>
          </cell>
          <cell r="X48">
            <v>0.166477035449</v>
          </cell>
          <cell r="Y48">
            <v>3.0930976053696693</v>
          </cell>
          <cell r="AA48">
            <v>0</v>
          </cell>
          <cell r="AB48">
            <v>0.44803926009</v>
          </cell>
          <cell r="AC48">
            <v>0.36474378098299998</v>
          </cell>
          <cell r="AD48">
            <v>1.92884723513E-2</v>
          </cell>
          <cell r="AE48">
            <v>0.994572988193</v>
          </cell>
          <cell r="AF48">
            <v>4.82597195548</v>
          </cell>
          <cell r="AG48">
            <v>0</v>
          </cell>
          <cell r="AH48">
            <v>0</v>
          </cell>
          <cell r="AI48">
            <v>0</v>
          </cell>
          <cell r="AJ48">
            <v>0</v>
          </cell>
          <cell r="AK48">
            <v>0</v>
          </cell>
          <cell r="AM48">
            <v>0</v>
          </cell>
          <cell r="AN48">
            <v>8.3244464244470766</v>
          </cell>
          <cell r="AO48">
            <v>6.7768392949165355</v>
          </cell>
          <cell r="AP48">
            <v>0.35837451982572216</v>
          </cell>
          <cell r="AQ48">
            <v>18.478893018776443</v>
          </cell>
          <cell r="AR48">
            <v>89.665233759218964</v>
          </cell>
          <cell r="AS48">
            <v>0</v>
          </cell>
          <cell r="AT48">
            <v>0</v>
          </cell>
          <cell r="AU48">
            <v>0</v>
          </cell>
          <cell r="AV48">
            <v>0</v>
          </cell>
          <cell r="AW48">
            <v>0</v>
          </cell>
        </row>
        <row r="49">
          <cell r="A49">
            <v>1657</v>
          </cell>
          <cell r="B49" t="str">
            <v>Robert Fletchers (B)</v>
          </cell>
          <cell r="C49" t="str">
            <v>Residential</v>
          </cell>
          <cell r="D49" t="str">
            <v>Call for Sites 2018</v>
          </cell>
          <cell r="E49">
            <v>2.2927908658999998</v>
          </cell>
          <cell r="F49">
            <v>0</v>
          </cell>
          <cell r="G49">
            <v>0</v>
          </cell>
          <cell r="H49">
            <v>0</v>
          </cell>
          <cell r="I49">
            <v>2.2927908658999998</v>
          </cell>
          <cell r="J49">
            <v>0</v>
          </cell>
          <cell r="K49">
            <v>0</v>
          </cell>
          <cell r="L49">
            <v>0</v>
          </cell>
          <cell r="M49">
            <v>100</v>
          </cell>
          <cell r="O49">
            <v>1.09336E-2</v>
          </cell>
          <cell r="Q49">
            <v>0</v>
          </cell>
          <cell r="R49">
            <v>0</v>
          </cell>
          <cell r="S49">
            <v>0.47686861294731225</v>
          </cell>
          <cell r="T49">
            <v>0</v>
          </cell>
          <cell r="U49">
            <v>0</v>
          </cell>
          <cell r="V49">
            <v>0.403326104357</v>
          </cell>
          <cell r="W49">
            <v>17.591055091659243</v>
          </cell>
          <cell r="X49" t="str">
            <v>Not Modelled</v>
          </cell>
          <cell r="Y49" t="str">
            <v>N/A</v>
          </cell>
          <cell r="AA49">
            <v>0</v>
          </cell>
          <cell r="AB49">
            <v>0</v>
          </cell>
          <cell r="AC49">
            <v>0</v>
          </cell>
          <cell r="AD49">
            <v>0</v>
          </cell>
          <cell r="AE49">
            <v>0.33480243660300002</v>
          </cell>
          <cell r="AF49">
            <v>2.0859019139599999</v>
          </cell>
          <cell r="AG49">
            <v>0</v>
          </cell>
          <cell r="AH49">
            <v>0</v>
          </cell>
          <cell r="AI49">
            <v>0</v>
          </cell>
          <cell r="AJ49">
            <v>0</v>
          </cell>
          <cell r="AK49">
            <v>0</v>
          </cell>
          <cell r="AM49">
            <v>0</v>
          </cell>
          <cell r="AN49">
            <v>0</v>
          </cell>
          <cell r="AO49">
            <v>0</v>
          </cell>
          <cell r="AP49">
            <v>0</v>
          </cell>
          <cell r="AQ49">
            <v>14.602397522705521</v>
          </cell>
          <cell r="AR49">
            <v>90.976545003864146</v>
          </cell>
          <cell r="AS49">
            <v>0</v>
          </cell>
          <cell r="AT49">
            <v>0</v>
          </cell>
          <cell r="AU49">
            <v>0</v>
          </cell>
          <cell r="AV49">
            <v>0</v>
          </cell>
          <cell r="AW49">
            <v>0</v>
          </cell>
        </row>
        <row r="50">
          <cell r="A50">
            <v>1658</v>
          </cell>
          <cell r="B50" t="str">
            <v>Robert Fletchers (C)</v>
          </cell>
          <cell r="C50" t="str">
            <v>Residential</v>
          </cell>
          <cell r="D50" t="str">
            <v>Call for Sites 2018</v>
          </cell>
          <cell r="E50">
            <v>11.543392386800001</v>
          </cell>
          <cell r="F50">
            <v>3.2160285776600003E-2</v>
          </cell>
          <cell r="G50">
            <v>2.3377832306099999</v>
          </cell>
          <cell r="H50">
            <v>2.2668189922000001E-4</v>
          </cell>
          <cell r="I50">
            <v>9.1732221885141811</v>
          </cell>
          <cell r="J50">
            <v>0.27860341829301111</v>
          </cell>
          <cell r="K50">
            <v>20.252133448077892</v>
          </cell>
          <cell r="L50">
            <v>1.9637372760473197E-3</v>
          </cell>
          <cell r="M50">
            <v>79.467299396353056</v>
          </cell>
          <cell r="O50">
            <v>2.1987969999999999</v>
          </cell>
          <cell r="Q50">
            <v>0.68162699999999998</v>
          </cell>
          <cell r="R50">
            <v>0.256463</v>
          </cell>
          <cell r="S50">
            <v>19.048100647729424</v>
          </cell>
          <cell r="T50">
            <v>5.9049105943885971</v>
          </cell>
          <cell r="U50">
            <v>2.2217298988577077</v>
          </cell>
          <cell r="V50">
            <v>6.3333845098800001</v>
          </cell>
          <cell r="W50">
            <v>54.865886020839916</v>
          </cell>
          <cell r="X50">
            <v>2.5537549784499999E-2</v>
          </cell>
          <cell r="Y50">
            <v>0.22123089061498483</v>
          </cell>
          <cell r="AA50">
            <v>3.6399225344800001E-2</v>
          </cell>
          <cell r="AB50">
            <v>0.25255359018700002</v>
          </cell>
          <cell r="AC50">
            <v>0.108847406216</v>
          </cell>
          <cell r="AD50">
            <v>2.1380321288399999</v>
          </cell>
          <cell r="AE50">
            <v>0.60651380941800004</v>
          </cell>
          <cell r="AF50">
            <v>7.25075090118</v>
          </cell>
          <cell r="AG50">
            <v>0</v>
          </cell>
          <cell r="AH50">
            <v>0</v>
          </cell>
          <cell r="AI50">
            <v>0</v>
          </cell>
          <cell r="AJ50">
            <v>0</v>
          </cell>
          <cell r="AK50">
            <v>0</v>
          </cell>
          <cell r="AM50">
            <v>0.31532520185680363</v>
          </cell>
          <cell r="AN50">
            <v>2.1878628199089714</v>
          </cell>
          <cell r="AO50">
            <v>0.94294123052135215</v>
          </cell>
          <cell r="AP50">
            <v>18.521696717897797</v>
          </cell>
          <cell r="AQ50">
            <v>5.2542076808508682</v>
          </cell>
          <cell r="AR50">
            <v>62.81299862483506</v>
          </cell>
          <cell r="AS50">
            <v>0</v>
          </cell>
          <cell r="AT50">
            <v>0</v>
          </cell>
          <cell r="AU50">
            <v>0</v>
          </cell>
          <cell r="AV50">
            <v>0</v>
          </cell>
          <cell r="AW50">
            <v>0</v>
          </cell>
        </row>
        <row r="51">
          <cell r="A51">
            <v>1659</v>
          </cell>
          <cell r="B51" t="str">
            <v>Robert Fletchers (D)</v>
          </cell>
          <cell r="C51" t="str">
            <v>Residential</v>
          </cell>
          <cell r="D51" t="str">
            <v>Call for Sites 2018</v>
          </cell>
          <cell r="E51">
            <v>1.38609621207</v>
          </cell>
          <cell r="F51">
            <v>4.5336351525999997E-2</v>
          </cell>
          <cell r="G51">
            <v>9.4973407522399994E-3</v>
          </cell>
          <cell r="H51">
            <v>3.30852760307E-4</v>
          </cell>
          <cell r="I51">
            <v>1.330931667031453</v>
          </cell>
          <cell r="J51">
            <v>3.270793984661033</v>
          </cell>
          <cell r="K51">
            <v>0.68518625688015145</v>
          </cell>
          <cell r="L51">
            <v>2.3869393583646228E-2</v>
          </cell>
          <cell r="M51">
            <v>96.020150364875164</v>
          </cell>
          <cell r="O51">
            <v>0.87416430000000012</v>
          </cell>
          <cell r="Q51">
            <v>0.23702830000000003</v>
          </cell>
          <cell r="R51">
            <v>0.15220800000000001</v>
          </cell>
          <cell r="S51">
            <v>63.066639414194825</v>
          </cell>
          <cell r="T51">
            <v>17.100421885290437</v>
          </cell>
          <cell r="U51">
            <v>10.98105590900448</v>
          </cell>
          <cell r="V51">
            <v>1.38609621207</v>
          </cell>
          <cell r="W51">
            <v>100</v>
          </cell>
          <cell r="X51">
            <v>9.6688515628000002E-2</v>
          </cell>
          <cell r="Y51">
            <v>6.9755991529336256</v>
          </cell>
          <cell r="AA51">
            <v>2.0517020067699999E-2</v>
          </cell>
          <cell r="AB51">
            <v>0</v>
          </cell>
          <cell r="AC51">
            <v>1.72E-2</v>
          </cell>
          <cell r="AD51">
            <v>0</v>
          </cell>
          <cell r="AE51">
            <v>0</v>
          </cell>
          <cell r="AF51">
            <v>0</v>
          </cell>
          <cell r="AG51">
            <v>0</v>
          </cell>
          <cell r="AH51">
            <v>0</v>
          </cell>
          <cell r="AI51">
            <v>0</v>
          </cell>
          <cell r="AJ51">
            <v>0</v>
          </cell>
          <cell r="AK51">
            <v>0</v>
          </cell>
          <cell r="AM51">
            <v>1.4802017269104157</v>
          </cell>
          <cell r="AN51">
            <v>0</v>
          </cell>
          <cell r="AO51">
            <v>1.2408951016692753</v>
          </cell>
          <cell r="AP51">
            <v>0</v>
          </cell>
          <cell r="AQ51">
            <v>0</v>
          </cell>
          <cell r="AR51">
            <v>0</v>
          </cell>
          <cell r="AS51">
            <v>0</v>
          </cell>
          <cell r="AT51">
            <v>0</v>
          </cell>
          <cell r="AU51">
            <v>0</v>
          </cell>
          <cell r="AV51">
            <v>0</v>
          </cell>
          <cell r="AW51">
            <v>0</v>
          </cell>
        </row>
        <row r="52">
          <cell r="A52">
            <v>1689</v>
          </cell>
          <cell r="B52" t="str">
            <v>Broadbent Moss (A)</v>
          </cell>
          <cell r="C52" t="str">
            <v>Industrial and Warehousing</v>
          </cell>
          <cell r="D52" t="str">
            <v>Call for Sites 2018</v>
          </cell>
          <cell r="E52">
            <v>12.5868410261</v>
          </cell>
          <cell r="F52">
            <v>9.5345877306399998E-2</v>
          </cell>
          <cell r="G52">
            <v>5.7114800767399998E-2</v>
          </cell>
          <cell r="H52">
            <v>0.20315258287400001</v>
          </cell>
          <cell r="I52">
            <v>12.2312277651522</v>
          </cell>
          <cell r="J52">
            <v>0.75750442155177256</v>
          </cell>
          <cell r="K52">
            <v>0.45376596597166108</v>
          </cell>
          <cell r="L52">
            <v>1.6140076962340588</v>
          </cell>
          <cell r="M52">
            <v>97.174721916242504</v>
          </cell>
          <cell r="O52">
            <v>1.5626279999999999</v>
          </cell>
          <cell r="Q52">
            <v>0.511328</v>
          </cell>
          <cell r="R52">
            <v>0.32150800000000002</v>
          </cell>
          <cell r="S52">
            <v>12.414775055629475</v>
          </cell>
          <cell r="T52">
            <v>4.0624013518539979</v>
          </cell>
          <cell r="U52">
            <v>2.5543184293288754</v>
          </cell>
          <cell r="V52">
            <v>0</v>
          </cell>
          <cell r="W52">
            <v>0</v>
          </cell>
          <cell r="X52">
            <v>6.8711249407099995E-2</v>
          </cell>
          <cell r="Y52">
            <v>0.54589749139296151</v>
          </cell>
          <cell r="AA52">
            <v>0.118288020996</v>
          </cell>
          <cell r="AB52">
            <v>0.239143216962</v>
          </cell>
          <cell r="AC52">
            <v>0.16474321696200001</v>
          </cell>
          <cell r="AD52">
            <v>0.32956800908099998</v>
          </cell>
          <cell r="AE52">
            <v>0.57173953756100004</v>
          </cell>
          <cell r="AF52">
            <v>8.5336473355500004</v>
          </cell>
          <cell r="AG52">
            <v>0.45580488180000001</v>
          </cell>
          <cell r="AH52">
            <v>3.2887878770899999</v>
          </cell>
          <cell r="AI52">
            <v>9.2031274932000002</v>
          </cell>
          <cell r="AJ52">
            <v>0</v>
          </cell>
          <cell r="AK52">
            <v>0.36225071713599999</v>
          </cell>
          <cell r="AM52">
            <v>0.93977528397092369</v>
          </cell>
          <cell r="AN52">
            <v>1.8999462729855254</v>
          </cell>
          <cell r="AO52">
            <v>1.3088527663167384</v>
          </cell>
          <cell r="AP52">
            <v>2.6183536313647693</v>
          </cell>
          <cell r="AQ52">
            <v>4.5423592494371245</v>
          </cell>
          <cell r="AR52">
            <v>67.79816570221773</v>
          </cell>
          <cell r="AS52">
            <v>3.6212809938160473</v>
          </cell>
          <cell r="AT52">
            <v>26.128779018265096</v>
          </cell>
          <cell r="AU52">
            <v>73.117055138111681</v>
          </cell>
          <cell r="AV52">
            <v>0</v>
          </cell>
          <cell r="AW52">
            <v>2.878011380177433</v>
          </cell>
        </row>
        <row r="53">
          <cell r="A53">
            <v>1690</v>
          </cell>
          <cell r="B53" t="str">
            <v>Broadbent Moss (B)</v>
          </cell>
          <cell r="C53" t="str">
            <v>Residential / Industry and warehousing</v>
          </cell>
          <cell r="D53" t="str">
            <v>Call for Sites 2018</v>
          </cell>
          <cell r="E53">
            <v>61.692429259299999</v>
          </cell>
          <cell r="F53">
            <v>2.6299055232400002</v>
          </cell>
          <cell r="G53">
            <v>0.42959543813200002</v>
          </cell>
          <cell r="H53">
            <v>2.7121307483099999</v>
          </cell>
          <cell r="I53">
            <v>55.920797549618001</v>
          </cell>
          <cell r="J53">
            <v>4.2629307271824572</v>
          </cell>
          <cell r="K53">
            <v>0.69635033551096459</v>
          </cell>
          <cell r="L53">
            <v>4.3962132483235816</v>
          </cell>
          <cell r="M53">
            <v>90.644505688983003</v>
          </cell>
          <cell r="O53">
            <v>8.666129999999999</v>
          </cell>
          <cell r="Q53">
            <v>5.07308</v>
          </cell>
          <cell r="R53">
            <v>3.0932499999999998</v>
          </cell>
          <cell r="S53">
            <v>14.047315212009744</v>
          </cell>
          <cell r="T53">
            <v>8.2231808033969482</v>
          </cell>
          <cell r="U53">
            <v>5.0139863791045309</v>
          </cell>
          <cell r="V53">
            <v>0</v>
          </cell>
          <cell r="W53">
            <v>0</v>
          </cell>
          <cell r="X53">
            <v>0.21172092541699999</v>
          </cell>
          <cell r="Y53">
            <v>0.34318785620698106</v>
          </cell>
          <cell r="AA53">
            <v>2.4781463560499999</v>
          </cell>
          <cell r="AB53">
            <v>0.1852</v>
          </cell>
          <cell r="AC53">
            <v>0.68</v>
          </cell>
          <cell r="AD53">
            <v>5.0627068312599999</v>
          </cell>
          <cell r="AE53">
            <v>16.242880074999999</v>
          </cell>
          <cell r="AF53">
            <v>5.3973479342199999</v>
          </cell>
          <cell r="AG53">
            <v>0.51800000000000002</v>
          </cell>
          <cell r="AH53">
            <v>0</v>
          </cell>
          <cell r="AI53">
            <v>20.363539114799998</v>
          </cell>
          <cell r="AJ53">
            <v>0</v>
          </cell>
          <cell r="AK53">
            <v>3.3317938849500002</v>
          </cell>
          <cell r="AM53">
            <v>4.0169375493937531</v>
          </cell>
          <cell r="AN53">
            <v>0.3001989096937393</v>
          </cell>
          <cell r="AO53">
            <v>1.1022422170180493</v>
          </cell>
          <cell r="AP53">
            <v>8.2063664732359491</v>
          </cell>
          <cell r="AQ53">
            <v>26.328806095038672</v>
          </cell>
          <cell r="AR53">
            <v>8.7488011074006486</v>
          </cell>
          <cell r="AS53">
            <v>0.83964921825786698</v>
          </cell>
          <cell r="AT53">
            <v>0</v>
          </cell>
          <cell r="AU53">
            <v>33.008165441516049</v>
          </cell>
          <cell r="AV53">
            <v>0</v>
          </cell>
          <cell r="AW53">
            <v>5.4006527623448051</v>
          </cell>
        </row>
        <row r="54">
          <cell r="A54">
            <v>1691</v>
          </cell>
          <cell r="B54" t="str">
            <v>Broadbent Moss (C)</v>
          </cell>
          <cell r="C54" t="str">
            <v>Residential / Industry and warehousing</v>
          </cell>
          <cell r="D54" t="str">
            <v>Call for Sites 2018</v>
          </cell>
          <cell r="E54">
            <v>6.6049251522499999</v>
          </cell>
          <cell r="F54">
            <v>0.28776383600200001</v>
          </cell>
          <cell r="G54">
            <v>1.10161100424</v>
          </cell>
          <cell r="H54">
            <v>1.7733459893400001</v>
          </cell>
          <cell r="I54">
            <v>3.4422043226680001</v>
          </cell>
          <cell r="J54">
            <v>4.3568069186063649</v>
          </cell>
          <cell r="K54">
            <v>16.678629641468852</v>
          </cell>
          <cell r="L54">
            <v>26.848843074866657</v>
          </cell>
          <cell r="M54">
            <v>52.115720365058138</v>
          </cell>
          <cell r="O54">
            <v>2.6869629999999995</v>
          </cell>
          <cell r="Q54">
            <v>1.5845829999999999</v>
          </cell>
          <cell r="R54">
            <v>0.92094399999999998</v>
          </cell>
          <cell r="S54">
            <v>40.681202860938889</v>
          </cell>
          <cell r="T54">
            <v>23.990930456800164</v>
          </cell>
          <cell r="U54">
            <v>13.943291994554638</v>
          </cell>
          <cell r="V54">
            <v>0</v>
          </cell>
          <cell r="W54">
            <v>0</v>
          </cell>
          <cell r="X54">
            <v>1.59745508504</v>
          </cell>
          <cell r="Y54">
            <v>24.185816617404349</v>
          </cell>
          <cell r="AA54">
            <v>1.6071278574900001</v>
          </cell>
          <cell r="AB54">
            <v>8.0287500001499992E-3</v>
          </cell>
          <cell r="AC54">
            <v>5.00287500001E-2</v>
          </cell>
          <cell r="AD54">
            <v>0.62104000980200003</v>
          </cell>
          <cell r="AE54">
            <v>0</v>
          </cell>
          <cell r="AF54">
            <v>0.92493634037100003</v>
          </cell>
          <cell r="AG54">
            <v>6.6428750000099998E-2</v>
          </cell>
          <cell r="AH54">
            <v>6.80083730163E-4</v>
          </cell>
          <cell r="AI54">
            <v>4.8179322894199998</v>
          </cell>
          <cell r="AJ54">
            <v>0</v>
          </cell>
          <cell r="AK54">
            <v>0.11005057188300001</v>
          </cell>
          <cell r="AM54">
            <v>24.332264491180862</v>
          </cell>
          <cell r="AN54">
            <v>0.12155701715128393</v>
          </cell>
          <cell r="AO54">
            <v>0.75744613068109434</v>
          </cell>
          <cell r="AP54">
            <v>9.4026805071430637</v>
          </cell>
          <cell r="AQ54">
            <v>0</v>
          </cell>
          <cell r="AR54">
            <v>14.003736894064817</v>
          </cell>
          <cell r="AS54">
            <v>1.0057456892977921</v>
          </cell>
          <cell r="AT54">
            <v>1.0296615245235992E-2</v>
          </cell>
          <cell r="AU54">
            <v>72.944540299275729</v>
          </cell>
          <cell r="AV54">
            <v>0</v>
          </cell>
          <cell r="AW54">
            <v>1.666189538052687</v>
          </cell>
        </row>
        <row r="55">
          <cell r="A55">
            <v>1692</v>
          </cell>
          <cell r="B55" t="str">
            <v>Cowlishaw</v>
          </cell>
          <cell r="C55" t="str">
            <v>Residential</v>
          </cell>
          <cell r="D55" t="str">
            <v>Call for Sites 2018</v>
          </cell>
          <cell r="E55">
            <v>32.309067973099999</v>
          </cell>
          <cell r="F55">
            <v>0</v>
          </cell>
          <cell r="G55">
            <v>0</v>
          </cell>
          <cell r="H55">
            <v>0</v>
          </cell>
          <cell r="I55">
            <v>32.309067973099999</v>
          </cell>
          <cell r="J55">
            <v>0</v>
          </cell>
          <cell r="K55">
            <v>0</v>
          </cell>
          <cell r="L55">
            <v>0</v>
          </cell>
          <cell r="M55">
            <v>100</v>
          </cell>
          <cell r="O55">
            <v>4.2031749999999999</v>
          </cell>
          <cell r="Q55">
            <v>1.915705</v>
          </cell>
          <cell r="R55">
            <v>1.15615</v>
          </cell>
          <cell r="S55">
            <v>13.009273444531097</v>
          </cell>
          <cell r="T55">
            <v>5.929310624481599</v>
          </cell>
          <cell r="U55">
            <v>3.5784071548043155</v>
          </cell>
          <cell r="V55">
            <v>0</v>
          </cell>
          <cell r="W55">
            <v>0</v>
          </cell>
          <cell r="X55" t="str">
            <v>Not Modelled</v>
          </cell>
          <cell r="Y55" t="str">
            <v>N/A</v>
          </cell>
          <cell r="AA55">
            <v>0</v>
          </cell>
          <cell r="AB55">
            <v>0.18640000000000001</v>
          </cell>
          <cell r="AC55">
            <v>0.55840000000000001</v>
          </cell>
          <cell r="AD55">
            <v>0</v>
          </cell>
          <cell r="AE55">
            <v>0.40492661806399999</v>
          </cell>
          <cell r="AF55">
            <v>13.0038875899</v>
          </cell>
          <cell r="AG55">
            <v>0.65841456462699999</v>
          </cell>
          <cell r="AH55">
            <v>16.768931480300001</v>
          </cell>
          <cell r="AI55">
            <v>15.4069923622</v>
          </cell>
          <cell r="AJ55">
            <v>0</v>
          </cell>
          <cell r="AK55">
            <v>0</v>
          </cell>
          <cell r="AM55">
            <v>0</v>
          </cell>
          <cell r="AN55">
            <v>0.57692781529691162</v>
          </cell>
          <cell r="AO55">
            <v>1.7283073608465422</v>
          </cell>
          <cell r="AP55">
            <v>0</v>
          </cell>
          <cell r="AQ55">
            <v>1.2532909287297773</v>
          </cell>
          <cell r="AR55">
            <v>40.248414472143928</v>
          </cell>
          <cell r="AS55">
            <v>2.0378630704394975</v>
          </cell>
          <cell r="AT55">
            <v>51.901625556829856</v>
          </cell>
          <cell r="AU55">
            <v>47.686279205044265</v>
          </cell>
          <cell r="AV55">
            <v>0</v>
          </cell>
          <cell r="AW55">
            <v>0</v>
          </cell>
        </row>
        <row r="56">
          <cell r="A56">
            <v>1698</v>
          </cell>
          <cell r="B56" t="str">
            <v>Proposal 1-Gillotts Farm and Race Field Farm</v>
          </cell>
          <cell r="C56" t="str">
            <v>Residential</v>
          </cell>
          <cell r="D56" t="str">
            <v>Call for Sites 2018</v>
          </cell>
          <cell r="E56">
            <v>4.0049614137700003</v>
          </cell>
          <cell r="F56">
            <v>0</v>
          </cell>
          <cell r="G56">
            <v>0</v>
          </cell>
          <cell r="H56">
            <v>0</v>
          </cell>
          <cell r="I56">
            <v>4.0049614137700003</v>
          </cell>
          <cell r="J56">
            <v>0</v>
          </cell>
          <cell r="K56">
            <v>0</v>
          </cell>
          <cell r="L56">
            <v>0</v>
          </cell>
          <cell r="M56">
            <v>100</v>
          </cell>
          <cell r="O56">
            <v>0.24565480000000001</v>
          </cell>
          <cell r="Q56">
            <v>8.7726799999999994E-2</v>
          </cell>
          <cell r="R56">
            <v>4.3326799999999999E-2</v>
          </cell>
          <cell r="S56">
            <v>6.1337619672284722</v>
          </cell>
          <cell r="T56">
            <v>2.1904530640014306</v>
          </cell>
          <cell r="U56">
            <v>1.0818281507290497</v>
          </cell>
          <cell r="V56">
            <v>0</v>
          </cell>
          <cell r="W56">
            <v>0</v>
          </cell>
          <cell r="X56" t="str">
            <v>Not Modelled</v>
          </cell>
          <cell r="Y56" t="str">
            <v>N/A</v>
          </cell>
          <cell r="AA56">
            <v>0</v>
          </cell>
          <cell r="AB56">
            <v>4.6800000000000001E-2</v>
          </cell>
          <cell r="AC56">
            <v>1.4E-2</v>
          </cell>
          <cell r="AD56">
            <v>0</v>
          </cell>
          <cell r="AE56">
            <v>0.484622311167</v>
          </cell>
          <cell r="AF56">
            <v>0.22958333614199999</v>
          </cell>
          <cell r="AG56">
            <v>2.9153700000000001E-2</v>
          </cell>
          <cell r="AH56">
            <v>1.1470455496999999E-3</v>
          </cell>
          <cell r="AI56">
            <v>3.90626179673</v>
          </cell>
          <cell r="AJ56">
            <v>0</v>
          </cell>
          <cell r="AK56">
            <v>0</v>
          </cell>
          <cell r="AM56">
            <v>0</v>
          </cell>
          <cell r="AN56">
            <v>1.1685505842600776</v>
          </cell>
          <cell r="AO56">
            <v>0.34956641409489497</v>
          </cell>
          <cell r="AP56">
            <v>0</v>
          </cell>
          <cell r="AQ56">
            <v>12.100548821787756</v>
          </cell>
          <cell r="AR56">
            <v>5.7324731107929887</v>
          </cell>
          <cell r="AS56">
            <v>0.72793959761416716</v>
          </cell>
          <cell r="AT56">
            <v>2.8640614258009758E-2</v>
          </cell>
          <cell r="AU56">
            <v>97.535566342770551</v>
          </cell>
          <cell r="AV56">
            <v>0</v>
          </cell>
          <cell r="AW56">
            <v>0</v>
          </cell>
        </row>
        <row r="57">
          <cell r="A57">
            <v>1699</v>
          </cell>
          <cell r="B57" t="str">
            <v>Proposal 2-Gilletts Farm and Race Field Farm</v>
          </cell>
          <cell r="C57" t="str">
            <v>Residential</v>
          </cell>
          <cell r="D57" t="str">
            <v>Call for Sites 2018</v>
          </cell>
          <cell r="E57">
            <v>14.529127211500001</v>
          </cell>
          <cell r="F57">
            <v>0</v>
          </cell>
          <cell r="G57">
            <v>2.2841775000700001E-2</v>
          </cell>
          <cell r="H57">
            <v>1.54992415479E-2</v>
          </cell>
          <cell r="I57">
            <v>14.490786194951401</v>
          </cell>
          <cell r="J57">
            <v>0</v>
          </cell>
          <cell r="K57">
            <v>0.1572136761430544</v>
          </cell>
          <cell r="L57">
            <v>0.10667703105821898</v>
          </cell>
          <cell r="M57">
            <v>99.73610929279873</v>
          </cell>
          <cell r="O57">
            <v>1.0922559999999999</v>
          </cell>
          <cell r="Q57">
            <v>0.576067</v>
          </cell>
          <cell r="R57">
            <v>0.37546499999999999</v>
          </cell>
          <cell r="S57">
            <v>7.5176986483776158</v>
          </cell>
          <cell r="T57">
            <v>3.9649112545730567</v>
          </cell>
          <cell r="U57">
            <v>2.5842226758315832</v>
          </cell>
          <cell r="V57">
            <v>0</v>
          </cell>
          <cell r="W57">
            <v>0</v>
          </cell>
          <cell r="X57">
            <v>4.1881960358999999E-2</v>
          </cell>
          <cell r="Y57">
            <v>0.28826205283583628</v>
          </cell>
          <cell r="AA57">
            <v>0</v>
          </cell>
          <cell r="AB57">
            <v>0.1192</v>
          </cell>
          <cell r="AC57">
            <v>0.1152</v>
          </cell>
          <cell r="AD57">
            <v>3.4921744999399998E-2</v>
          </cell>
          <cell r="AE57">
            <v>6.7779407381799999</v>
          </cell>
          <cell r="AF57">
            <v>5.6734857994299999</v>
          </cell>
          <cell r="AG57">
            <v>0.19962147786100001</v>
          </cell>
          <cell r="AH57">
            <v>4.9295204578099998</v>
          </cell>
          <cell r="AI57">
            <v>9.3156862793599995</v>
          </cell>
          <cell r="AJ57">
            <v>0</v>
          </cell>
          <cell r="AK57">
            <v>4.0800000000000003E-2</v>
          </cell>
          <cell r="AM57">
            <v>0</v>
          </cell>
          <cell r="AN57">
            <v>0.82042092594283</v>
          </cell>
          <cell r="AO57">
            <v>0.79289002238770145</v>
          </cell>
          <cell r="AP57">
            <v>0.24035679838881832</v>
          </cell>
          <cell r="AQ57">
            <v>46.650708191302556</v>
          </cell>
          <cell r="AR57">
            <v>39.049047591374652</v>
          </cell>
          <cell r="AS57">
            <v>1.3739399136308541</v>
          </cell>
          <cell r="AT57">
            <v>33.928538074250028</v>
          </cell>
          <cell r="AU57">
            <v>64.117315126723568</v>
          </cell>
          <cell r="AV57">
            <v>0</v>
          </cell>
          <cell r="AW57">
            <v>0.28081521626231104</v>
          </cell>
        </row>
        <row r="58">
          <cell r="A58">
            <v>1700</v>
          </cell>
          <cell r="B58" t="str">
            <v>East of A627M, north of Broadway and Streetbridge Farm, eastwards towards Oozewood</v>
          </cell>
          <cell r="C58" t="str">
            <v>Residential / Offices / Industry and warehousing / Other Use</v>
          </cell>
          <cell r="D58" t="str">
            <v>Call for Sites 2018</v>
          </cell>
          <cell r="E58">
            <v>49.131178620100002</v>
          </cell>
          <cell r="F58">
            <v>0</v>
          </cell>
          <cell r="G58">
            <v>2.2841775000700001E-2</v>
          </cell>
          <cell r="H58">
            <v>1.54992415479E-2</v>
          </cell>
          <cell r="I58">
            <v>49.092837603551402</v>
          </cell>
          <cell r="J58">
            <v>0</v>
          </cell>
          <cell r="K58">
            <v>4.6491404526076703E-2</v>
          </cell>
          <cell r="L58">
            <v>3.1546651196271369E-2</v>
          </cell>
          <cell r="M58">
            <v>99.921961944277655</v>
          </cell>
          <cell r="O58">
            <v>2.1910689999999997</v>
          </cell>
          <cell r="Q58">
            <v>0.98591899999999999</v>
          </cell>
          <cell r="R58">
            <v>0.58893099999999998</v>
          </cell>
          <cell r="S58">
            <v>4.4596304455509514</v>
          </cell>
          <cell r="T58">
            <v>2.0067074059498582</v>
          </cell>
          <cell r="U58">
            <v>1.1986909667969232</v>
          </cell>
          <cell r="V58">
            <v>0</v>
          </cell>
          <cell r="W58">
            <v>0</v>
          </cell>
          <cell r="X58">
            <v>4.1881960358999999E-2</v>
          </cell>
          <cell r="Y58">
            <v>8.5245177370659939E-2</v>
          </cell>
          <cell r="AA58">
            <v>0</v>
          </cell>
          <cell r="AB58">
            <v>0.378</v>
          </cell>
          <cell r="AC58">
            <v>0.25510714080500002</v>
          </cell>
          <cell r="AD58">
            <v>3.4921744999399998E-2</v>
          </cell>
          <cell r="AE58">
            <v>16.539497764299998</v>
          </cell>
          <cell r="AF58">
            <v>30.504466492399999</v>
          </cell>
          <cell r="AG58">
            <v>0.52542153129900004</v>
          </cell>
          <cell r="AH58">
            <v>20.319288278599998</v>
          </cell>
          <cell r="AI58">
            <v>14.9214269039</v>
          </cell>
          <cell r="AJ58">
            <v>0</v>
          </cell>
          <cell r="AK58">
            <v>4.0800000000000003E-2</v>
          </cell>
          <cell r="AM58">
            <v>0</v>
          </cell>
          <cell r="AN58">
            <v>0.76936888268615</v>
          </cell>
          <cell r="AO58">
            <v>0.51923676160423604</v>
          </cell>
          <cell r="AP58">
            <v>7.1078581829732868E-2</v>
          </cell>
          <cell r="AQ58">
            <v>33.663954801877161</v>
          </cell>
          <cell r="AR58">
            <v>62.087797095753672</v>
          </cell>
          <cell r="AS58">
            <v>1.0694258636898351</v>
          </cell>
          <cell r="AT58">
            <v>41.357217248371072</v>
          </cell>
          <cell r="AU58">
            <v>30.370586098244978</v>
          </cell>
          <cell r="AV58">
            <v>0</v>
          </cell>
          <cell r="AW58">
            <v>8.3042990512155884E-2</v>
          </cell>
        </row>
        <row r="59">
          <cell r="A59">
            <v>1721</v>
          </cell>
          <cell r="B59" t="str">
            <v>Kinders Mill</v>
          </cell>
          <cell r="C59" t="str">
            <v>Residential</v>
          </cell>
          <cell r="D59" t="str">
            <v>Call for Sites 2018</v>
          </cell>
          <cell r="E59">
            <v>0.50297754903400005</v>
          </cell>
          <cell r="F59">
            <v>0</v>
          </cell>
          <cell r="G59">
            <v>0</v>
          </cell>
          <cell r="H59">
            <v>0</v>
          </cell>
          <cell r="I59">
            <v>0.50297754903400005</v>
          </cell>
          <cell r="J59">
            <v>0</v>
          </cell>
          <cell r="K59">
            <v>0</v>
          </cell>
          <cell r="L59">
            <v>0</v>
          </cell>
          <cell r="M59">
            <v>100</v>
          </cell>
          <cell r="O59">
            <v>0.19653419999999999</v>
          </cell>
          <cell r="Q59">
            <v>0.13858989999999999</v>
          </cell>
          <cell r="R59">
            <v>0.111022</v>
          </cell>
          <cell r="S59">
            <v>39.074149607165623</v>
          </cell>
          <cell r="T59">
            <v>27.553893859908975</v>
          </cell>
          <cell r="U59">
            <v>22.072953397865316</v>
          </cell>
          <cell r="V59">
            <v>0</v>
          </cell>
          <cell r="W59">
            <v>0</v>
          </cell>
          <cell r="X59" t="str">
            <v>Not Modelled</v>
          </cell>
          <cell r="Y59" t="str">
            <v>N/A</v>
          </cell>
          <cell r="AA59">
            <v>0</v>
          </cell>
          <cell r="AB59">
            <v>0</v>
          </cell>
          <cell r="AC59">
            <v>0</v>
          </cell>
          <cell r="AD59">
            <v>0</v>
          </cell>
          <cell r="AE59">
            <v>0</v>
          </cell>
          <cell r="AF59">
            <v>0</v>
          </cell>
          <cell r="AG59">
            <v>0</v>
          </cell>
          <cell r="AH59">
            <v>0</v>
          </cell>
          <cell r="AI59">
            <v>0</v>
          </cell>
          <cell r="AJ59">
            <v>0</v>
          </cell>
          <cell r="AK59">
            <v>0</v>
          </cell>
          <cell r="AM59">
            <v>0</v>
          </cell>
          <cell r="AN59">
            <v>0</v>
          </cell>
          <cell r="AO59">
            <v>0</v>
          </cell>
          <cell r="AP59">
            <v>0</v>
          </cell>
          <cell r="AQ59">
            <v>0</v>
          </cell>
          <cell r="AR59">
            <v>0</v>
          </cell>
          <cell r="AS59">
            <v>0</v>
          </cell>
          <cell r="AT59">
            <v>0</v>
          </cell>
          <cell r="AU59">
            <v>0</v>
          </cell>
          <cell r="AV59">
            <v>0</v>
          </cell>
          <cell r="AW59">
            <v>0</v>
          </cell>
        </row>
        <row r="60">
          <cell r="A60">
            <v>1727</v>
          </cell>
          <cell r="B60" t="str">
            <v>Nod Farm</v>
          </cell>
          <cell r="C60" t="str">
            <v>Residential</v>
          </cell>
          <cell r="D60" t="str">
            <v>Call for Sites 2018</v>
          </cell>
          <cell r="E60">
            <v>5.6391640244400003</v>
          </cell>
          <cell r="F60">
            <v>0</v>
          </cell>
          <cell r="G60">
            <v>0</v>
          </cell>
          <cell r="H60">
            <v>7.5787167846200001E-3</v>
          </cell>
          <cell r="I60">
            <v>5.6315853076553806</v>
          </cell>
          <cell r="J60">
            <v>0</v>
          </cell>
          <cell r="K60">
            <v>0</v>
          </cell>
          <cell r="L60">
            <v>0.13439433135432885</v>
          </cell>
          <cell r="M60">
            <v>99.865605668645671</v>
          </cell>
          <cell r="O60">
            <v>0.183836</v>
          </cell>
          <cell r="Q60">
            <v>8.2616999999999996E-2</v>
          </cell>
          <cell r="R60">
            <v>3.1416800000000002E-2</v>
          </cell>
          <cell r="S60">
            <v>3.2599867498668105</v>
          </cell>
          <cell r="T60">
            <v>1.465057580200539</v>
          </cell>
          <cell r="U60">
            <v>0.55711803848656205</v>
          </cell>
          <cell r="V60">
            <v>0</v>
          </cell>
          <cell r="W60">
            <v>0</v>
          </cell>
          <cell r="X60" t="str">
            <v>Not Modelled</v>
          </cell>
          <cell r="Y60" t="str">
            <v>N/A</v>
          </cell>
          <cell r="AA60">
            <v>0</v>
          </cell>
          <cell r="AB60">
            <v>1.9383502495199999E-2</v>
          </cell>
          <cell r="AC60">
            <v>2.3759685021199999E-2</v>
          </cell>
          <cell r="AD60">
            <v>6.3063607626199997E-3</v>
          </cell>
          <cell r="AE60">
            <v>0.97582046216399998</v>
          </cell>
          <cell r="AF60">
            <v>2.2929394423699998</v>
          </cell>
          <cell r="AG60">
            <v>0</v>
          </cell>
          <cell r="AH60">
            <v>0</v>
          </cell>
          <cell r="AI60">
            <v>5.6391640244400003</v>
          </cell>
          <cell r="AJ60">
            <v>0</v>
          </cell>
          <cell r="AK60">
            <v>7.8854879136799998E-3</v>
          </cell>
          <cell r="AM60">
            <v>0</v>
          </cell>
          <cell r="AN60">
            <v>0.34373007082596585</v>
          </cell>
          <cell r="AO60">
            <v>0.42133346216258472</v>
          </cell>
          <cell r="AP60">
            <v>0.111831483093742</v>
          </cell>
          <cell r="AQ60">
            <v>17.304346139513193</v>
          </cell>
          <cell r="AR60">
            <v>40.660981529043241</v>
          </cell>
          <cell r="AS60">
            <v>0</v>
          </cell>
          <cell r="AT60">
            <v>0</v>
          </cell>
          <cell r="AU60">
            <v>100</v>
          </cell>
          <cell r="AV60">
            <v>0</v>
          </cell>
          <cell r="AW60">
            <v>0.13983434210291606</v>
          </cell>
        </row>
        <row r="61">
          <cell r="A61">
            <v>1744</v>
          </cell>
          <cell r="B61" t="str">
            <v>Hanging Chadder</v>
          </cell>
          <cell r="C61" t="str">
            <v>Residential</v>
          </cell>
          <cell r="D61" t="str">
            <v>Call for Sites 2018</v>
          </cell>
          <cell r="E61">
            <v>2.80699620045</v>
          </cell>
          <cell r="F61">
            <v>0</v>
          </cell>
          <cell r="G61">
            <v>0</v>
          </cell>
          <cell r="H61">
            <v>0</v>
          </cell>
          <cell r="I61">
            <v>2.80699620045</v>
          </cell>
          <cell r="J61">
            <v>0</v>
          </cell>
          <cell r="K61">
            <v>0</v>
          </cell>
          <cell r="L61">
            <v>0</v>
          </cell>
          <cell r="M61">
            <v>100</v>
          </cell>
          <cell r="O61">
            <v>8.7901699999999999E-2</v>
          </cell>
          <cell r="Q61">
            <v>0</v>
          </cell>
          <cell r="R61">
            <v>0</v>
          </cell>
          <cell r="S61">
            <v>3.1315218733074217</v>
          </cell>
          <cell r="T61">
            <v>0</v>
          </cell>
          <cell r="U61">
            <v>0</v>
          </cell>
          <cell r="V61">
            <v>0</v>
          </cell>
          <cell r="W61">
            <v>0</v>
          </cell>
          <cell r="X61" t="str">
            <v>Not Modelled</v>
          </cell>
          <cell r="Y61" t="str">
            <v>N/A</v>
          </cell>
          <cell r="AA61">
            <v>0</v>
          </cell>
          <cell r="AB61">
            <v>0</v>
          </cell>
          <cell r="AC61">
            <v>0</v>
          </cell>
          <cell r="AD61">
            <v>0</v>
          </cell>
          <cell r="AE61">
            <v>0</v>
          </cell>
          <cell r="AF61">
            <v>2.2836853582900001</v>
          </cell>
          <cell r="AG61">
            <v>3.2000000000000001E-2</v>
          </cell>
          <cell r="AH61">
            <v>0</v>
          </cell>
          <cell r="AI61">
            <v>2.8069960464500001</v>
          </cell>
          <cell r="AJ61">
            <v>0</v>
          </cell>
          <cell r="AK61">
            <v>0</v>
          </cell>
          <cell r="AM61">
            <v>0</v>
          </cell>
          <cell r="AN61">
            <v>0</v>
          </cell>
          <cell r="AO61">
            <v>0</v>
          </cell>
          <cell r="AP61">
            <v>0</v>
          </cell>
          <cell r="AQ61">
            <v>0</v>
          </cell>
          <cell r="AR61">
            <v>81.356909493639279</v>
          </cell>
          <cell r="AS61">
            <v>1.1400086681581529</v>
          </cell>
          <cell r="AT61">
            <v>0</v>
          </cell>
          <cell r="AU61">
            <v>99.999994513708288</v>
          </cell>
          <cell r="AV61">
            <v>0</v>
          </cell>
          <cell r="AW61">
            <v>0</v>
          </cell>
        </row>
        <row r="62">
          <cell r="A62">
            <v>1745</v>
          </cell>
          <cell r="B62" t="str">
            <v>Hanging Chadder</v>
          </cell>
          <cell r="C62" t="str">
            <v>Residential</v>
          </cell>
          <cell r="D62" t="str">
            <v>Call for Sites 2018</v>
          </cell>
          <cell r="E62">
            <v>3.2712001551999998</v>
          </cell>
          <cell r="F62">
            <v>0</v>
          </cell>
          <cell r="G62">
            <v>0</v>
          </cell>
          <cell r="H62">
            <v>0</v>
          </cell>
          <cell r="I62">
            <v>3.2712001551999998</v>
          </cell>
          <cell r="J62">
            <v>0</v>
          </cell>
          <cell r="K62">
            <v>0</v>
          </cell>
          <cell r="L62">
            <v>0</v>
          </cell>
          <cell r="M62">
            <v>100</v>
          </cell>
          <cell r="O62">
            <v>0.19194660000000002</v>
          </cell>
          <cell r="Q62">
            <v>0.113597</v>
          </cell>
          <cell r="R62">
            <v>1.5997000000000001E-2</v>
          </cell>
          <cell r="S62">
            <v>5.8677730158112107</v>
          </cell>
          <cell r="T62">
            <v>3.4726398450251579</v>
          </cell>
          <cell r="U62">
            <v>0.48902541088996587</v>
          </cell>
          <cell r="V62">
            <v>0</v>
          </cell>
          <cell r="W62">
            <v>0</v>
          </cell>
          <cell r="X62" t="str">
            <v>Not Modelled</v>
          </cell>
          <cell r="Y62" t="str">
            <v>N/A</v>
          </cell>
          <cell r="AA62">
            <v>0</v>
          </cell>
          <cell r="AB62">
            <v>0.11359705082300001</v>
          </cell>
          <cell r="AC62">
            <v>1.5997050823E-2</v>
          </cell>
          <cell r="AD62">
            <v>0</v>
          </cell>
          <cell r="AE62">
            <v>0</v>
          </cell>
          <cell r="AF62">
            <v>3.2424884385600001</v>
          </cell>
          <cell r="AG62">
            <v>0.17754665769899999</v>
          </cell>
          <cell r="AH62">
            <v>1.4332162266599999</v>
          </cell>
          <cell r="AI62">
            <v>1.8197237859199999</v>
          </cell>
          <cell r="AJ62">
            <v>0</v>
          </cell>
          <cell r="AK62">
            <v>0</v>
          </cell>
          <cell r="AM62">
            <v>0</v>
          </cell>
          <cell r="AN62">
            <v>3.4726413986751212</v>
          </cell>
          <cell r="AO62">
            <v>0.48902696453992889</v>
          </cell>
          <cell r="AP62">
            <v>0</v>
          </cell>
          <cell r="AQ62">
            <v>0</v>
          </cell>
          <cell r="AR62">
            <v>99.122287989796078</v>
          </cell>
          <cell r="AS62">
            <v>5.4275693713442266</v>
          </cell>
          <cell r="AT62">
            <v>43.813162101429825</v>
          </cell>
          <cell r="AU62">
            <v>55.628628625102969</v>
          </cell>
          <cell r="AV62">
            <v>0</v>
          </cell>
          <cell r="AW62">
            <v>0</v>
          </cell>
        </row>
        <row r="63">
          <cell r="A63">
            <v>1747</v>
          </cell>
          <cell r="B63" t="str">
            <v>Land at Kenyon Farm</v>
          </cell>
          <cell r="C63" t="str">
            <v>Residential / Offices / Industry and warehousing</v>
          </cell>
          <cell r="D63" t="str">
            <v>Call for Sites 2018</v>
          </cell>
          <cell r="E63">
            <v>8.9367282827200007</v>
          </cell>
          <cell r="F63">
            <v>0</v>
          </cell>
          <cell r="G63">
            <v>0</v>
          </cell>
          <cell r="H63">
            <v>0</v>
          </cell>
          <cell r="I63">
            <v>8.9367282827200007</v>
          </cell>
          <cell r="J63">
            <v>0</v>
          </cell>
          <cell r="K63">
            <v>0</v>
          </cell>
          <cell r="L63">
            <v>0</v>
          </cell>
          <cell r="M63">
            <v>100</v>
          </cell>
          <cell r="O63">
            <v>0.48777490000000001</v>
          </cell>
          <cell r="Q63">
            <v>0.24537490000000001</v>
          </cell>
          <cell r="R63">
            <v>0.14660300000000001</v>
          </cell>
          <cell r="S63">
            <v>5.458092543141972</v>
          </cell>
          <cell r="T63">
            <v>2.745690505936667</v>
          </cell>
          <cell r="U63">
            <v>1.6404549334175307</v>
          </cell>
          <cell r="V63">
            <v>0</v>
          </cell>
          <cell r="W63">
            <v>0</v>
          </cell>
          <cell r="X63" t="str">
            <v>Not Modelled</v>
          </cell>
          <cell r="Y63" t="str">
            <v>N/A</v>
          </cell>
          <cell r="AA63">
            <v>0</v>
          </cell>
          <cell r="AB63">
            <v>0.245374608125</v>
          </cell>
          <cell r="AC63">
            <v>0.146602658207</v>
          </cell>
          <cell r="AD63">
            <v>0</v>
          </cell>
          <cell r="AE63">
            <v>1.48664966697</v>
          </cell>
          <cell r="AF63">
            <v>6.7856124773299999</v>
          </cell>
          <cell r="AG63">
            <v>0.53119115551399998</v>
          </cell>
          <cell r="AH63">
            <v>3.1601443091000001</v>
          </cell>
          <cell r="AI63">
            <v>3.0840344816099998</v>
          </cell>
          <cell r="AJ63">
            <v>0</v>
          </cell>
          <cell r="AK63">
            <v>0</v>
          </cell>
          <cell r="AM63">
            <v>0</v>
          </cell>
          <cell r="AN63">
            <v>2.7456872399203935</v>
          </cell>
          <cell r="AO63">
            <v>1.64045110882995</v>
          </cell>
          <cell r="AP63">
            <v>0</v>
          </cell>
          <cell r="AQ63">
            <v>16.635278817244291</v>
          </cell>
          <cell r="AR63">
            <v>75.929493016483633</v>
          </cell>
          <cell r="AS63">
            <v>5.9439107770693633</v>
          </cell>
          <cell r="AT63">
            <v>35.361311311326702</v>
          </cell>
          <cell r="AU63">
            <v>34.509659285191304</v>
          </cell>
          <cell r="AV63">
            <v>0</v>
          </cell>
          <cell r="AW63">
            <v>0</v>
          </cell>
        </row>
        <row r="64">
          <cell r="A64">
            <v>181</v>
          </cell>
          <cell r="B64" t="str">
            <v>Rainey Family</v>
          </cell>
          <cell r="C64" t="str">
            <v>Residential</v>
          </cell>
          <cell r="D64" t="str">
            <v>Call for Sites 2018</v>
          </cell>
          <cell r="E64">
            <v>1.3083063101300001</v>
          </cell>
          <cell r="F64">
            <v>0</v>
          </cell>
          <cell r="G64">
            <v>0</v>
          </cell>
          <cell r="H64">
            <v>0</v>
          </cell>
          <cell r="I64">
            <v>1.3083063101300001</v>
          </cell>
          <cell r="J64">
            <v>0</v>
          </cell>
          <cell r="K64">
            <v>0</v>
          </cell>
          <cell r="L64">
            <v>0</v>
          </cell>
          <cell r="M64">
            <v>100</v>
          </cell>
          <cell r="O64">
            <v>0.33729199999999998</v>
          </cell>
          <cell r="Q64">
            <v>0</v>
          </cell>
          <cell r="R64">
            <v>0</v>
          </cell>
          <cell r="S64">
            <v>25.780812749155423</v>
          </cell>
          <cell r="T64">
            <v>0</v>
          </cell>
          <cell r="U64">
            <v>0</v>
          </cell>
          <cell r="V64">
            <v>0</v>
          </cell>
          <cell r="W64">
            <v>0</v>
          </cell>
          <cell r="X64" t="str">
            <v>Not Modelled</v>
          </cell>
          <cell r="Y64" t="str">
            <v>N/A</v>
          </cell>
          <cell r="AA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cell r="AR64">
            <v>0</v>
          </cell>
          <cell r="AS64">
            <v>0</v>
          </cell>
          <cell r="AT64">
            <v>0</v>
          </cell>
          <cell r="AU64">
            <v>0</v>
          </cell>
          <cell r="AV64">
            <v>0</v>
          </cell>
          <cell r="AW64">
            <v>0</v>
          </cell>
        </row>
        <row r="65">
          <cell r="A65">
            <v>191</v>
          </cell>
          <cell r="B65" t="str">
            <v>Dacres Hall</v>
          </cell>
          <cell r="C65" t="str">
            <v>Residential</v>
          </cell>
          <cell r="D65" t="str">
            <v>Call for Sites 2018</v>
          </cell>
          <cell r="E65">
            <v>0.39403486733100002</v>
          </cell>
          <cell r="F65">
            <v>0</v>
          </cell>
          <cell r="G65">
            <v>0</v>
          </cell>
          <cell r="H65">
            <v>0</v>
          </cell>
          <cell r="I65">
            <v>0.39403486733100002</v>
          </cell>
          <cell r="J65">
            <v>0</v>
          </cell>
          <cell r="K65">
            <v>0</v>
          </cell>
          <cell r="L65">
            <v>0</v>
          </cell>
          <cell r="M65">
            <v>100</v>
          </cell>
          <cell r="O65">
            <v>0</v>
          </cell>
          <cell r="Q65">
            <v>0</v>
          </cell>
          <cell r="R65">
            <v>0</v>
          </cell>
          <cell r="S65">
            <v>0</v>
          </cell>
          <cell r="T65">
            <v>0</v>
          </cell>
          <cell r="U65">
            <v>0</v>
          </cell>
          <cell r="V65">
            <v>0</v>
          </cell>
          <cell r="W65">
            <v>0</v>
          </cell>
          <cell r="X65" t="str">
            <v>Not Modelled</v>
          </cell>
          <cell r="Y65" t="str">
            <v>N/A</v>
          </cell>
          <cell r="AA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cell r="AR65">
            <v>0</v>
          </cell>
          <cell r="AS65">
            <v>0</v>
          </cell>
          <cell r="AT65">
            <v>0</v>
          </cell>
          <cell r="AU65">
            <v>0</v>
          </cell>
          <cell r="AV65">
            <v>0</v>
          </cell>
          <cell r="AW65">
            <v>0</v>
          </cell>
        </row>
        <row r="66">
          <cell r="A66">
            <v>208</v>
          </cell>
          <cell r="B66" t="str">
            <v>Hill Top Farm 1 &amp; 2</v>
          </cell>
          <cell r="C66" t="str">
            <v>Residential</v>
          </cell>
          <cell r="D66" t="str">
            <v>Call for Sites 2018</v>
          </cell>
          <cell r="E66">
            <v>1.55159217933</v>
          </cell>
          <cell r="F66">
            <v>1.16583038434E-3</v>
          </cell>
          <cell r="G66">
            <v>2.72482806061E-3</v>
          </cell>
          <cell r="H66">
            <v>8.9978184125500002E-2</v>
          </cell>
          <cell r="I66">
            <v>1.4577233367595499</v>
          </cell>
          <cell r="J66">
            <v>7.5137681142697074E-2</v>
          </cell>
          <cell r="K66">
            <v>0.17561496486703229</v>
          </cell>
          <cell r="L66">
            <v>5.7990872423934157</v>
          </cell>
          <cell r="M66">
            <v>93.950160111596844</v>
          </cell>
          <cell r="O66">
            <v>0.14464749999999998</v>
          </cell>
          <cell r="Q66">
            <v>5.5593400000000001E-2</v>
          </cell>
          <cell r="R66">
            <v>3.0851900000000002E-2</v>
          </cell>
          <cell r="S66">
            <v>9.3225205648085225</v>
          </cell>
          <cell r="T66">
            <v>3.5829904752424078</v>
          </cell>
          <cell r="U66">
            <v>1.9884026492916651</v>
          </cell>
          <cell r="V66">
            <v>0</v>
          </cell>
          <cell r="W66">
            <v>0</v>
          </cell>
          <cell r="X66" t="str">
            <v>Not Modelled</v>
          </cell>
          <cell r="Y66" t="str">
            <v>N/A</v>
          </cell>
          <cell r="AA66">
            <v>0</v>
          </cell>
          <cell r="AB66">
            <v>0</v>
          </cell>
          <cell r="AC66">
            <v>1.32E-2</v>
          </cell>
          <cell r="AD66">
            <v>9.2264674364699997E-2</v>
          </cell>
          <cell r="AE66">
            <v>0.85893305285800003</v>
          </cell>
          <cell r="AF66">
            <v>3.00771158834E-2</v>
          </cell>
          <cell r="AG66">
            <v>0</v>
          </cell>
          <cell r="AH66">
            <v>0</v>
          </cell>
          <cell r="AI66">
            <v>1.55159217933</v>
          </cell>
          <cell r="AJ66">
            <v>0</v>
          </cell>
          <cell r="AK66">
            <v>9.3056205431599995E-2</v>
          </cell>
          <cell r="AM66">
            <v>0</v>
          </cell>
          <cell r="AN66">
            <v>0</v>
          </cell>
          <cell r="AO66">
            <v>0.85073901350159886</v>
          </cell>
          <cell r="AP66">
            <v>5.9464513674296313</v>
          </cell>
          <cell r="AQ66">
            <v>55.35817106457057</v>
          </cell>
          <cell r="AR66">
            <v>1.9384678708800747</v>
          </cell>
          <cell r="AS66">
            <v>0</v>
          </cell>
          <cell r="AT66">
            <v>0</v>
          </cell>
          <cell r="AU66">
            <v>100</v>
          </cell>
          <cell r="AV66">
            <v>0</v>
          </cell>
          <cell r="AW66">
            <v>5.9974654855364777</v>
          </cell>
        </row>
        <row r="67">
          <cell r="A67">
            <v>209</v>
          </cell>
          <cell r="B67" t="str">
            <v>Hill Top Farm 3</v>
          </cell>
          <cell r="C67" t="str">
            <v>Residential</v>
          </cell>
          <cell r="D67" t="str">
            <v>Call for Sites 2018</v>
          </cell>
          <cell r="E67">
            <v>1.4461358765500001</v>
          </cell>
          <cell r="F67">
            <v>0</v>
          </cell>
          <cell r="G67">
            <v>0</v>
          </cell>
          <cell r="H67">
            <v>0</v>
          </cell>
          <cell r="I67">
            <v>1.4461358765500001</v>
          </cell>
          <cell r="J67">
            <v>0</v>
          </cell>
          <cell r="K67">
            <v>0</v>
          </cell>
          <cell r="L67">
            <v>0</v>
          </cell>
          <cell r="M67">
            <v>100</v>
          </cell>
          <cell r="O67">
            <v>0.1861274</v>
          </cell>
          <cell r="Q67">
            <v>0.1083634</v>
          </cell>
          <cell r="R67">
            <v>6.7266699999999999E-2</v>
          </cell>
          <cell r="S67">
            <v>12.870671630389127</v>
          </cell>
          <cell r="T67">
            <v>7.4933069400448788</v>
          </cell>
          <cell r="U67">
            <v>4.6514785429759202</v>
          </cell>
          <cell r="V67">
            <v>0</v>
          </cell>
          <cell r="W67">
            <v>0</v>
          </cell>
          <cell r="X67" t="str">
            <v>Not Modelled</v>
          </cell>
          <cell r="Y67" t="str">
            <v>N/A</v>
          </cell>
          <cell r="AA67">
            <v>0</v>
          </cell>
          <cell r="AB67">
            <v>6.1668585252600001E-2</v>
          </cell>
          <cell r="AC67">
            <v>3.29880254421E-2</v>
          </cell>
          <cell r="AD67">
            <v>0</v>
          </cell>
          <cell r="AE67">
            <v>0.53524981372400005</v>
          </cell>
          <cell r="AF67">
            <v>1.3804038575799999</v>
          </cell>
          <cell r="AG67">
            <v>3.4248176353200002E-2</v>
          </cell>
          <cell r="AH67">
            <v>0</v>
          </cell>
          <cell r="AI67">
            <v>1.4461358765500001</v>
          </cell>
          <cell r="AJ67">
            <v>0</v>
          </cell>
          <cell r="AK67">
            <v>0</v>
          </cell>
          <cell r="AM67">
            <v>0</v>
          </cell>
          <cell r="AN67">
            <v>4.264370053505675</v>
          </cell>
          <cell r="AO67">
            <v>2.2811152103354542</v>
          </cell>
          <cell r="AP67">
            <v>0</v>
          </cell>
          <cell r="AQ67">
            <v>37.012415112812796</v>
          </cell>
          <cell r="AR67">
            <v>95.45464433626978</v>
          </cell>
          <cell r="AS67">
            <v>2.3682543880250573</v>
          </cell>
          <cell r="AT67">
            <v>0</v>
          </cell>
          <cell r="AU67">
            <v>100</v>
          </cell>
          <cell r="AV67">
            <v>0</v>
          </cell>
          <cell r="AW67">
            <v>0</v>
          </cell>
        </row>
        <row r="68">
          <cell r="A68">
            <v>244</v>
          </cell>
          <cell r="B68" t="str">
            <v>Edge lane St Royton</v>
          </cell>
          <cell r="C68" t="str">
            <v>Residential</v>
          </cell>
          <cell r="D68" t="str">
            <v>Call for Sites 2018</v>
          </cell>
          <cell r="E68">
            <v>0.86383762475600001</v>
          </cell>
          <cell r="F68">
            <v>0</v>
          </cell>
          <cell r="G68">
            <v>4.01751665435E-3</v>
          </cell>
          <cell r="H68">
            <v>1.4136278128800001E-3</v>
          </cell>
          <cell r="I68">
            <v>0.85840648028876998</v>
          </cell>
          <cell r="J68">
            <v>0</v>
          </cell>
          <cell r="K68">
            <v>0.4650777575802848</v>
          </cell>
          <cell r="L68">
            <v>0.16364508472055661</v>
          </cell>
          <cell r="M68">
            <v>99.371277157699154</v>
          </cell>
          <cell r="O68">
            <v>0.6638558</v>
          </cell>
          <cell r="Q68">
            <v>0.50459080000000001</v>
          </cell>
          <cell r="R68">
            <v>8.7753800000000007E-2</v>
          </cell>
          <cell r="S68">
            <v>76.849604714487057</v>
          </cell>
          <cell r="T68">
            <v>58.41269071169792</v>
          </cell>
          <cell r="U68">
            <v>10.158598964103582</v>
          </cell>
          <cell r="V68">
            <v>0</v>
          </cell>
          <cell r="W68">
            <v>0</v>
          </cell>
          <cell r="X68" t="str">
            <v>Not Modelled</v>
          </cell>
          <cell r="Y68" t="str">
            <v>N/A</v>
          </cell>
          <cell r="AA68">
            <v>0</v>
          </cell>
          <cell r="AB68">
            <v>0</v>
          </cell>
          <cell r="AC68">
            <v>0</v>
          </cell>
          <cell r="AD68">
            <v>0</v>
          </cell>
          <cell r="AE68">
            <v>0</v>
          </cell>
          <cell r="AF68">
            <v>0</v>
          </cell>
          <cell r="AG68">
            <v>0</v>
          </cell>
          <cell r="AH68">
            <v>0</v>
          </cell>
          <cell r="AI68">
            <v>0.86383762475600001</v>
          </cell>
          <cell r="AJ68">
            <v>0</v>
          </cell>
          <cell r="AK68">
            <v>0</v>
          </cell>
          <cell r="AM68">
            <v>0</v>
          </cell>
          <cell r="AN68">
            <v>0</v>
          </cell>
          <cell r="AO68">
            <v>0</v>
          </cell>
          <cell r="AP68">
            <v>0</v>
          </cell>
          <cell r="AQ68">
            <v>0</v>
          </cell>
          <cell r="AR68">
            <v>0</v>
          </cell>
          <cell r="AS68">
            <v>0</v>
          </cell>
          <cell r="AT68">
            <v>0</v>
          </cell>
          <cell r="AU68">
            <v>100</v>
          </cell>
          <cell r="AV68">
            <v>0</v>
          </cell>
          <cell r="AW68">
            <v>0</v>
          </cell>
        </row>
        <row r="69">
          <cell r="A69">
            <v>300</v>
          </cell>
          <cell r="B69" t="str">
            <v>Land East Side Whitehall lane Moorside Oldham</v>
          </cell>
          <cell r="C69" t="str">
            <v>Residential</v>
          </cell>
          <cell r="D69" t="str">
            <v>Call for Sites 2018</v>
          </cell>
          <cell r="E69">
            <v>7.1729265235800002</v>
          </cell>
          <cell r="F69">
            <v>0</v>
          </cell>
          <cell r="G69">
            <v>0</v>
          </cell>
          <cell r="H69">
            <v>0</v>
          </cell>
          <cell r="I69">
            <v>7.1729265235800002</v>
          </cell>
          <cell r="J69">
            <v>0</v>
          </cell>
          <cell r="K69">
            <v>0</v>
          </cell>
          <cell r="L69">
            <v>0</v>
          </cell>
          <cell r="M69">
            <v>100</v>
          </cell>
          <cell r="O69">
            <v>0</v>
          </cell>
          <cell r="Q69">
            <v>0</v>
          </cell>
          <cell r="R69">
            <v>0</v>
          </cell>
          <cell r="S69">
            <v>0</v>
          </cell>
          <cell r="T69">
            <v>0</v>
          </cell>
          <cell r="U69">
            <v>0</v>
          </cell>
          <cell r="V69">
            <v>0</v>
          </cell>
          <cell r="W69">
            <v>0</v>
          </cell>
          <cell r="X69" t="str">
            <v>Not Modelled</v>
          </cell>
          <cell r="Y69" t="str">
            <v>N/A</v>
          </cell>
          <cell r="AA69">
            <v>0</v>
          </cell>
          <cell r="AB69">
            <v>0</v>
          </cell>
          <cell r="AC69">
            <v>0</v>
          </cell>
          <cell r="AD69">
            <v>0</v>
          </cell>
          <cell r="AE69">
            <v>0</v>
          </cell>
          <cell r="AF69">
            <v>0</v>
          </cell>
          <cell r="AG69">
            <v>0</v>
          </cell>
          <cell r="AH69">
            <v>3.3383415756699999</v>
          </cell>
          <cell r="AI69">
            <v>3.8174414589299999</v>
          </cell>
          <cell r="AJ69">
            <v>0</v>
          </cell>
          <cell r="AK69">
            <v>0</v>
          </cell>
          <cell r="AM69">
            <v>0</v>
          </cell>
          <cell r="AN69">
            <v>0</v>
          </cell>
          <cell r="AO69">
            <v>0</v>
          </cell>
          <cell r="AP69">
            <v>0</v>
          </cell>
          <cell r="AQ69">
            <v>0</v>
          </cell>
          <cell r="AR69">
            <v>0</v>
          </cell>
          <cell r="AS69">
            <v>0</v>
          </cell>
          <cell r="AT69">
            <v>46.540858388771525</v>
          </cell>
          <cell r="AU69">
            <v>53.220138898407654</v>
          </cell>
          <cell r="AV69">
            <v>0</v>
          </cell>
          <cell r="AW69">
            <v>0</v>
          </cell>
        </row>
        <row r="70">
          <cell r="A70">
            <v>301</v>
          </cell>
          <cell r="B70" t="str">
            <v>Little End Farm moorside Oldhame</v>
          </cell>
          <cell r="C70" t="str">
            <v>Residential</v>
          </cell>
          <cell r="D70" t="str">
            <v>Call for Sites 2018</v>
          </cell>
          <cell r="E70">
            <v>12.786697094499999</v>
          </cell>
          <cell r="F70">
            <v>0</v>
          </cell>
          <cell r="G70">
            <v>0</v>
          </cell>
          <cell r="H70">
            <v>0</v>
          </cell>
          <cell r="I70">
            <v>12.786697094499999</v>
          </cell>
          <cell r="J70">
            <v>0</v>
          </cell>
          <cell r="K70">
            <v>0</v>
          </cell>
          <cell r="L70">
            <v>0</v>
          </cell>
          <cell r="M70">
            <v>100</v>
          </cell>
          <cell r="O70">
            <v>0.80897892000000005</v>
          </cell>
          <cell r="Q70">
            <v>6.7409919999999998E-2</v>
          </cell>
          <cell r="R70">
            <v>1.73492E-3</v>
          </cell>
          <cell r="S70">
            <v>6.3267231093475251</v>
          </cell>
          <cell r="T70">
            <v>0.5271879008457574</v>
          </cell>
          <cell r="U70">
            <v>1.356816375001367E-2</v>
          </cell>
          <cell r="V70">
            <v>0</v>
          </cell>
          <cell r="W70">
            <v>0</v>
          </cell>
          <cell r="X70" t="str">
            <v>Not Modelled</v>
          </cell>
          <cell r="Y70" t="str">
            <v>N/A</v>
          </cell>
          <cell r="AA70">
            <v>0</v>
          </cell>
          <cell r="AB70">
            <v>6.4000000000000001E-2</v>
          </cell>
          <cell r="AC70">
            <v>0</v>
          </cell>
          <cell r="AD70">
            <v>0</v>
          </cell>
          <cell r="AE70">
            <v>0.28543023074700002</v>
          </cell>
          <cell r="AF70">
            <v>2.1060021279700001</v>
          </cell>
          <cell r="AG70">
            <v>0</v>
          </cell>
          <cell r="AH70">
            <v>4.4036342924399996</v>
          </cell>
          <cell r="AI70">
            <v>2.0501444800800002</v>
          </cell>
          <cell r="AJ70">
            <v>0</v>
          </cell>
          <cell r="AK70">
            <v>0</v>
          </cell>
          <cell r="AM70">
            <v>0</v>
          </cell>
          <cell r="AN70">
            <v>0.50052018536928211</v>
          </cell>
          <cell r="AO70">
            <v>0</v>
          </cell>
          <cell r="AP70">
            <v>0</v>
          </cell>
          <cell r="AQ70">
            <v>2.2322436250544593</v>
          </cell>
          <cell r="AR70">
            <v>16.470258991869482</v>
          </cell>
          <cell r="AS70">
            <v>0</v>
          </cell>
          <cell r="AT70">
            <v>34.439185192978059</v>
          </cell>
          <cell r="AU70">
            <v>16.033417112553938</v>
          </cell>
          <cell r="AV70">
            <v>0</v>
          </cell>
          <cell r="AW70">
            <v>0</v>
          </cell>
        </row>
        <row r="71">
          <cell r="A71">
            <v>336</v>
          </cell>
          <cell r="B71" t="str">
            <v>Summershades</v>
          </cell>
          <cell r="C71" t="str">
            <v>Residential</v>
          </cell>
          <cell r="D71" t="str">
            <v>Call for Sites 2018</v>
          </cell>
          <cell r="E71">
            <v>2.5084466103600001</v>
          </cell>
          <cell r="F71">
            <v>0</v>
          </cell>
          <cell r="G71">
            <v>0</v>
          </cell>
          <cell r="H71">
            <v>0</v>
          </cell>
          <cell r="I71">
            <v>2.5084466103600001</v>
          </cell>
          <cell r="J71">
            <v>0</v>
          </cell>
          <cell r="K71">
            <v>0</v>
          </cell>
          <cell r="L71">
            <v>0</v>
          </cell>
          <cell r="M71">
            <v>100</v>
          </cell>
          <cell r="O71">
            <v>0.67860070000000006</v>
          </cell>
          <cell r="Q71">
            <v>0.20100469999999998</v>
          </cell>
          <cell r="R71">
            <v>5.94767E-2</v>
          </cell>
          <cell r="S71">
            <v>27.052626800879391</v>
          </cell>
          <cell r="T71">
            <v>8.0131145374926973</v>
          </cell>
          <cell r="U71">
            <v>2.3710570420099235</v>
          </cell>
          <cell r="V71">
            <v>0</v>
          </cell>
          <cell r="W71">
            <v>0</v>
          </cell>
          <cell r="X71" t="str">
            <v>Not Modelled</v>
          </cell>
          <cell r="Y71" t="str">
            <v>N/A</v>
          </cell>
          <cell r="AA71">
            <v>0</v>
          </cell>
          <cell r="AB71">
            <v>6.0734459058700001E-2</v>
          </cell>
          <cell r="AC71">
            <v>5.7990681165600001E-2</v>
          </cell>
          <cell r="AD71">
            <v>0</v>
          </cell>
          <cell r="AE71">
            <v>0.40144271349100002</v>
          </cell>
          <cell r="AF71">
            <v>0</v>
          </cell>
          <cell r="AG71">
            <v>0</v>
          </cell>
          <cell r="AH71">
            <v>0</v>
          </cell>
          <cell r="AI71">
            <v>0</v>
          </cell>
          <cell r="AJ71">
            <v>0</v>
          </cell>
          <cell r="AK71">
            <v>0</v>
          </cell>
          <cell r="AM71">
            <v>0</v>
          </cell>
          <cell r="AN71">
            <v>2.4211979959176286</v>
          </cell>
          <cell r="AO71">
            <v>2.3118164415417817</v>
          </cell>
          <cell r="AP71">
            <v>0</v>
          </cell>
          <cell r="AQ71">
            <v>16.003637942024483</v>
          </cell>
          <cell r="AR71">
            <v>0</v>
          </cell>
          <cell r="AS71">
            <v>0</v>
          </cell>
          <cell r="AT71">
            <v>0</v>
          </cell>
          <cell r="AU71">
            <v>0</v>
          </cell>
          <cell r="AV71">
            <v>0</v>
          </cell>
          <cell r="AW71">
            <v>0</v>
          </cell>
        </row>
        <row r="72">
          <cell r="A72">
            <v>342</v>
          </cell>
          <cell r="B72" t="str">
            <v>Stoneswood Farm</v>
          </cell>
          <cell r="C72" t="str">
            <v>Residential</v>
          </cell>
          <cell r="D72" t="str">
            <v>Call for Sites 2018</v>
          </cell>
          <cell r="E72">
            <v>2.9480573095699998</v>
          </cell>
          <cell r="F72">
            <v>0</v>
          </cell>
          <cell r="G72">
            <v>0</v>
          </cell>
          <cell r="H72">
            <v>0</v>
          </cell>
          <cell r="I72">
            <v>2.9480573095699998</v>
          </cell>
          <cell r="J72">
            <v>0</v>
          </cell>
          <cell r="K72">
            <v>0</v>
          </cell>
          <cell r="L72">
            <v>0</v>
          </cell>
          <cell r="M72">
            <v>100</v>
          </cell>
          <cell r="O72">
            <v>4.2382400000000001E-2</v>
          </cell>
          <cell r="Q72">
            <v>0</v>
          </cell>
          <cell r="R72">
            <v>0</v>
          </cell>
          <cell r="S72">
            <v>1.4376382664752825</v>
          </cell>
          <cell r="T72">
            <v>0</v>
          </cell>
          <cell r="U72">
            <v>0</v>
          </cell>
          <cell r="V72">
            <v>0</v>
          </cell>
          <cell r="W72">
            <v>0</v>
          </cell>
          <cell r="X72" t="str">
            <v>Not Modelled</v>
          </cell>
          <cell r="Y72" t="str">
            <v>N/A</v>
          </cell>
          <cell r="AA72">
            <v>0</v>
          </cell>
          <cell r="AB72">
            <v>0</v>
          </cell>
          <cell r="AC72">
            <v>0</v>
          </cell>
          <cell r="AD72">
            <v>0</v>
          </cell>
          <cell r="AE72">
            <v>0.68477818361099996</v>
          </cell>
          <cell r="AF72">
            <v>0</v>
          </cell>
          <cell r="AG72">
            <v>0</v>
          </cell>
          <cell r="AH72">
            <v>0</v>
          </cell>
          <cell r="AI72">
            <v>0</v>
          </cell>
          <cell r="AJ72">
            <v>0</v>
          </cell>
          <cell r="AK72">
            <v>0</v>
          </cell>
          <cell r="AM72">
            <v>0</v>
          </cell>
          <cell r="AN72">
            <v>0</v>
          </cell>
          <cell r="AO72">
            <v>0</v>
          </cell>
          <cell r="AP72">
            <v>0</v>
          </cell>
          <cell r="AQ72">
            <v>23.228116406966354</v>
          </cell>
          <cell r="AR72">
            <v>0</v>
          </cell>
          <cell r="AS72">
            <v>0</v>
          </cell>
          <cell r="AT72">
            <v>0</v>
          </cell>
          <cell r="AU72">
            <v>0</v>
          </cell>
          <cell r="AV72">
            <v>0</v>
          </cell>
          <cell r="AW72">
            <v>0</v>
          </cell>
        </row>
        <row r="73">
          <cell r="A73">
            <v>370</v>
          </cell>
          <cell r="B73" t="str">
            <v>Land south of Cop Road, Oldham</v>
          </cell>
          <cell r="C73" t="str">
            <v>Residential / Industry and warehousing</v>
          </cell>
          <cell r="D73" t="str">
            <v>Call for Sites 2018</v>
          </cell>
          <cell r="E73">
            <v>80.890802666200003</v>
          </cell>
          <cell r="F73">
            <v>2.6750401431599999</v>
          </cell>
          <cell r="G73">
            <v>0.63196363471299999</v>
          </cell>
          <cell r="H73">
            <v>3.1100992598400001</v>
          </cell>
          <cell r="I73">
            <v>74.473699628486997</v>
          </cell>
          <cell r="J73">
            <v>3.3069768811649558</v>
          </cell>
          <cell r="K73">
            <v>0.78125524025374049</v>
          </cell>
          <cell r="L73">
            <v>3.8448119654269997</v>
          </cell>
          <cell r="M73">
            <v>92.066955913154302</v>
          </cell>
          <cell r="O73">
            <v>12.554880000000001</v>
          </cell>
          <cell r="Q73">
            <v>7.7027799999999997</v>
          </cell>
          <cell r="R73">
            <v>4.5763999999999996</v>
          </cell>
          <cell r="S73">
            <v>15.520775645914098</v>
          </cell>
          <cell r="T73">
            <v>9.5224422877665234</v>
          </cell>
          <cell r="U73">
            <v>5.6575035098671806</v>
          </cell>
          <cell r="V73">
            <v>0</v>
          </cell>
          <cell r="W73">
            <v>0</v>
          </cell>
          <cell r="X73">
            <v>0.210468422095</v>
          </cell>
          <cell r="Y73">
            <v>0.26018832198205349</v>
          </cell>
          <cell r="AA73">
            <v>2.9353425630299999</v>
          </cell>
          <cell r="AB73">
            <v>0.21840000000000001</v>
          </cell>
          <cell r="AC73">
            <v>0.69920000000000004</v>
          </cell>
          <cell r="AD73">
            <v>5.4950536294100001</v>
          </cell>
          <cell r="AE73">
            <v>24.868503286399999</v>
          </cell>
          <cell r="AF73">
            <v>5.4426638609399998</v>
          </cell>
          <cell r="AG73">
            <v>0.66729128000000004</v>
          </cell>
          <cell r="AH73">
            <v>1.26431331426</v>
          </cell>
          <cell r="AI73">
            <v>24.173190933600001</v>
          </cell>
          <cell r="AJ73">
            <v>0</v>
          </cell>
          <cell r="AK73">
            <v>3.69195605089</v>
          </cell>
          <cell r="AM73">
            <v>3.6287717098603158</v>
          </cell>
          <cell r="AN73">
            <v>0.26999361213071238</v>
          </cell>
          <cell r="AO73">
            <v>0.86437515385436869</v>
          </cell>
          <cell r="AP73">
            <v>6.7931748088662411</v>
          </cell>
          <cell r="AQ73">
            <v>30.743301422067894</v>
          </cell>
          <cell r="AR73">
            <v>6.7284087702769222</v>
          </cell>
          <cell r="AS73">
            <v>0.82492849372951749</v>
          </cell>
          <cell r="AT73">
            <v>1.5629877224451003</v>
          </cell>
          <cell r="AU73">
            <v>29.883732311758482</v>
          </cell>
          <cell r="AV73">
            <v>0</v>
          </cell>
          <cell r="AW73">
            <v>4.5641233974708397</v>
          </cell>
        </row>
        <row r="74">
          <cell r="A74">
            <v>372</v>
          </cell>
          <cell r="B74" t="str">
            <v>Former Paulden Farm</v>
          </cell>
          <cell r="C74" t="str">
            <v>Residential</v>
          </cell>
          <cell r="D74" t="str">
            <v>Call for Sites 2018</v>
          </cell>
          <cell r="E74">
            <v>7.6732964708500004</v>
          </cell>
          <cell r="F74">
            <v>0</v>
          </cell>
          <cell r="G74">
            <v>0</v>
          </cell>
          <cell r="H74">
            <v>0</v>
          </cell>
          <cell r="I74">
            <v>7.6732964708500004</v>
          </cell>
          <cell r="J74">
            <v>0</v>
          </cell>
          <cell r="K74">
            <v>0</v>
          </cell>
          <cell r="L74">
            <v>0</v>
          </cell>
          <cell r="M74">
            <v>100</v>
          </cell>
          <cell r="O74">
            <v>0.12468679999999999</v>
          </cell>
          <cell r="Q74">
            <v>2.70689E-2</v>
          </cell>
          <cell r="R74">
            <v>1.18689E-2</v>
          </cell>
          <cell r="S74">
            <v>1.6249443830780066</v>
          </cell>
          <cell r="T74">
            <v>0.35276755046324276</v>
          </cell>
          <cell r="U74">
            <v>0.15467798025384044</v>
          </cell>
          <cell r="V74">
            <v>0</v>
          </cell>
          <cell r="W74">
            <v>0</v>
          </cell>
          <cell r="X74">
            <v>0</v>
          </cell>
          <cell r="Y74">
            <v>0</v>
          </cell>
          <cell r="AA74">
            <v>0</v>
          </cell>
          <cell r="AB74">
            <v>1.6268940000199999E-2</v>
          </cell>
          <cell r="AC74">
            <v>1.1868960000199999E-2</v>
          </cell>
          <cell r="AD74">
            <v>0</v>
          </cell>
          <cell r="AE74">
            <v>0</v>
          </cell>
          <cell r="AF74">
            <v>0</v>
          </cell>
          <cell r="AG74">
            <v>0</v>
          </cell>
          <cell r="AH74">
            <v>0.21346770684999999</v>
          </cell>
          <cell r="AI74">
            <v>7.4598289016399999</v>
          </cell>
          <cell r="AJ74">
            <v>0</v>
          </cell>
          <cell r="AK74">
            <v>0</v>
          </cell>
          <cell r="AM74">
            <v>0</v>
          </cell>
          <cell r="AN74">
            <v>0.21202021923698494</v>
          </cell>
          <cell r="AO74">
            <v>0.15467876218896087</v>
          </cell>
          <cell r="AP74">
            <v>0</v>
          </cell>
          <cell r="AQ74">
            <v>0</v>
          </cell>
          <cell r="AR74">
            <v>0</v>
          </cell>
          <cell r="AS74">
            <v>0</v>
          </cell>
          <cell r="AT74">
            <v>2.7819556778620513</v>
          </cell>
          <cell r="AU74">
            <v>97.218046115891127</v>
          </cell>
          <cell r="AV74">
            <v>0</v>
          </cell>
          <cell r="AW74">
            <v>0</v>
          </cell>
        </row>
        <row r="75">
          <cell r="A75">
            <v>381</v>
          </cell>
          <cell r="B75" t="str">
            <v>Lees field</v>
          </cell>
          <cell r="C75" t="str">
            <v>Residential</v>
          </cell>
          <cell r="D75" t="str">
            <v>Call for Sites 2018</v>
          </cell>
          <cell r="E75">
            <v>0.26311292282199999</v>
          </cell>
          <cell r="F75">
            <v>0</v>
          </cell>
          <cell r="G75">
            <v>0</v>
          </cell>
          <cell r="H75">
            <v>0</v>
          </cell>
          <cell r="I75">
            <v>0.26311292282199999</v>
          </cell>
          <cell r="J75">
            <v>0</v>
          </cell>
          <cell r="K75">
            <v>0</v>
          </cell>
          <cell r="L75">
            <v>0</v>
          </cell>
          <cell r="M75">
            <v>100</v>
          </cell>
          <cell r="O75">
            <v>1.4753014E-4</v>
          </cell>
          <cell r="Q75">
            <v>3.0411399999999998E-6</v>
          </cell>
          <cell r="R75">
            <v>0</v>
          </cell>
          <cell r="S75">
            <v>5.6071035362944319E-2</v>
          </cell>
          <cell r="T75">
            <v>1.1558307236993368E-3</v>
          </cell>
          <cell r="U75">
            <v>0</v>
          </cell>
          <cell r="V75">
            <v>0</v>
          </cell>
          <cell r="W75">
            <v>0</v>
          </cell>
          <cell r="X75" t="str">
            <v>Not Modelled</v>
          </cell>
          <cell r="Y75" t="str">
            <v>N/A</v>
          </cell>
          <cell r="AA75">
            <v>0</v>
          </cell>
          <cell r="AB75">
            <v>0</v>
          </cell>
          <cell r="AC75">
            <v>0</v>
          </cell>
          <cell r="AD75">
            <v>0</v>
          </cell>
          <cell r="AE75">
            <v>1.1648796923799999E-2</v>
          </cell>
          <cell r="AF75">
            <v>0.24641696826199999</v>
          </cell>
          <cell r="AG75">
            <v>0</v>
          </cell>
          <cell r="AH75">
            <v>0</v>
          </cell>
          <cell r="AI75">
            <v>0.26311292282199999</v>
          </cell>
          <cell r="AJ75">
            <v>0</v>
          </cell>
          <cell r="AK75">
            <v>0</v>
          </cell>
          <cell r="AM75">
            <v>0</v>
          </cell>
          <cell r="AN75">
            <v>0</v>
          </cell>
          <cell r="AO75">
            <v>0</v>
          </cell>
          <cell r="AP75">
            <v>0</v>
          </cell>
          <cell r="AQ75">
            <v>4.4272994267486414</v>
          </cell>
          <cell r="AR75">
            <v>93.654452855857983</v>
          </cell>
          <cell r="AS75">
            <v>0</v>
          </cell>
          <cell r="AT75">
            <v>0</v>
          </cell>
          <cell r="AU75">
            <v>100</v>
          </cell>
          <cell r="AV75">
            <v>0</v>
          </cell>
          <cell r="AW75">
            <v>0</v>
          </cell>
        </row>
        <row r="76">
          <cell r="A76">
            <v>382</v>
          </cell>
          <cell r="B76" t="str">
            <v>Top Shed/Back field</v>
          </cell>
          <cell r="C76" t="str">
            <v>Residential</v>
          </cell>
          <cell r="D76" t="str">
            <v>Call for Sites 2018</v>
          </cell>
          <cell r="E76">
            <v>1.4247506669600001</v>
          </cell>
          <cell r="F76">
            <v>1.3815473248500001E-3</v>
          </cell>
          <cell r="G76">
            <v>6.2089604671499996E-3</v>
          </cell>
          <cell r="H76">
            <v>1.89510316385E-2</v>
          </cell>
          <cell r="I76">
            <v>1.3982091275295001</v>
          </cell>
          <cell r="J76">
            <v>9.6967655947676562E-2</v>
          </cell>
          <cell r="K76">
            <v>0.4357927749139503</v>
          </cell>
          <cell r="L76">
            <v>1.3301296906170916</v>
          </cell>
          <cell r="M76">
            <v>98.137109878521272</v>
          </cell>
          <cell r="O76">
            <v>7.8514100000000003E-2</v>
          </cell>
          <cell r="Q76">
            <v>3.1866100000000001E-2</v>
          </cell>
          <cell r="R76">
            <v>2.1060200000000001E-2</v>
          </cell>
          <cell r="S76">
            <v>5.510725618225262</v>
          </cell>
          <cell r="T76">
            <v>2.2366088845561247</v>
          </cell>
          <cell r="U76">
            <v>1.4781674077006253</v>
          </cell>
          <cell r="V76">
            <v>0</v>
          </cell>
          <cell r="W76">
            <v>0</v>
          </cell>
          <cell r="X76" t="str">
            <v>Not Modelled</v>
          </cell>
          <cell r="Y76" t="str">
            <v>N/A</v>
          </cell>
          <cell r="AA76">
            <v>0</v>
          </cell>
          <cell r="AB76">
            <v>0</v>
          </cell>
          <cell r="AC76">
            <v>1.13929932569E-2</v>
          </cell>
          <cell r="AD76">
            <v>2.4802966581000001E-2</v>
          </cell>
          <cell r="AE76">
            <v>0.79249941314399996</v>
          </cell>
          <cell r="AF76">
            <v>3.5666419696700001E-2</v>
          </cell>
          <cell r="AG76">
            <v>0</v>
          </cell>
          <cell r="AH76">
            <v>0</v>
          </cell>
          <cell r="AI76">
            <v>1.4247506669600001</v>
          </cell>
          <cell r="AJ76">
            <v>0</v>
          </cell>
          <cell r="AK76">
            <v>2.6764076797800001E-2</v>
          </cell>
          <cell r="AM76">
            <v>0</v>
          </cell>
          <cell r="AN76">
            <v>0</v>
          </cell>
          <cell r="AO76">
            <v>0.79964821362107552</v>
          </cell>
          <cell r="AP76">
            <v>1.7408636581951742</v>
          </cell>
          <cell r="AQ76">
            <v>55.623726419090659</v>
          </cell>
          <cell r="AR76">
            <v>2.503344656984908</v>
          </cell>
          <cell r="AS76">
            <v>0</v>
          </cell>
          <cell r="AT76">
            <v>0</v>
          </cell>
          <cell r="AU76">
            <v>100</v>
          </cell>
          <cell r="AV76">
            <v>0</v>
          </cell>
          <cell r="AW76">
            <v>1.8785095117664823</v>
          </cell>
        </row>
        <row r="77">
          <cell r="A77">
            <v>392</v>
          </cell>
          <cell r="B77" t="str">
            <v>Land at Rumbles Lane</v>
          </cell>
          <cell r="C77" t="str">
            <v>Residential</v>
          </cell>
          <cell r="D77" t="str">
            <v>Call for Sites 2018</v>
          </cell>
          <cell r="E77">
            <v>0.568633860298</v>
          </cell>
          <cell r="F77">
            <v>0</v>
          </cell>
          <cell r="G77">
            <v>0</v>
          </cell>
          <cell r="H77">
            <v>0</v>
          </cell>
          <cell r="I77">
            <v>0.568633860298</v>
          </cell>
          <cell r="J77">
            <v>0</v>
          </cell>
          <cell r="K77">
            <v>0</v>
          </cell>
          <cell r="L77">
            <v>0</v>
          </cell>
          <cell r="M77">
            <v>100</v>
          </cell>
          <cell r="O77">
            <v>1.5586579999999999E-2</v>
          </cell>
          <cell r="Q77">
            <v>6.04982E-3</v>
          </cell>
          <cell r="R77">
            <v>3.8910699999999999E-3</v>
          </cell>
          <cell r="S77">
            <v>2.7410573109085781</v>
          </cell>
          <cell r="T77">
            <v>1.0639218700113133</v>
          </cell>
          <cell r="U77">
            <v>0.68428390774352299</v>
          </cell>
          <cell r="V77">
            <v>6.12945247362E-2</v>
          </cell>
          <cell r="W77">
            <v>10.779260437301042</v>
          </cell>
          <cell r="X77" t="str">
            <v>Not Modelled</v>
          </cell>
          <cell r="Y77" t="str">
            <v>N/A</v>
          </cell>
          <cell r="AA77">
            <v>0</v>
          </cell>
          <cell r="AB77">
            <v>0</v>
          </cell>
          <cell r="AC77">
            <v>0</v>
          </cell>
          <cell r="AD77">
            <v>0</v>
          </cell>
          <cell r="AE77">
            <v>0.17124500567699999</v>
          </cell>
          <cell r="AF77">
            <v>0</v>
          </cell>
          <cell r="AG77">
            <v>0</v>
          </cell>
          <cell r="AH77">
            <v>0</v>
          </cell>
          <cell r="AI77">
            <v>0</v>
          </cell>
          <cell r="AJ77">
            <v>0</v>
          </cell>
          <cell r="AK77">
            <v>0</v>
          </cell>
          <cell r="AM77">
            <v>0</v>
          </cell>
          <cell r="AN77">
            <v>0</v>
          </cell>
          <cell r="AO77">
            <v>0</v>
          </cell>
          <cell r="AP77">
            <v>0</v>
          </cell>
          <cell r="AQ77">
            <v>30.115161553562221</v>
          </cell>
          <cell r="AR77">
            <v>0</v>
          </cell>
          <cell r="AS77">
            <v>0</v>
          </cell>
          <cell r="AT77">
            <v>0</v>
          </cell>
          <cell r="AU77">
            <v>0</v>
          </cell>
          <cell r="AV77">
            <v>0</v>
          </cell>
          <cell r="AW77">
            <v>0</v>
          </cell>
        </row>
        <row r="78">
          <cell r="A78">
            <v>393</v>
          </cell>
          <cell r="B78" t="str">
            <v>Land at Kiln Close</v>
          </cell>
          <cell r="C78" t="str">
            <v>Residential</v>
          </cell>
          <cell r="D78" t="str">
            <v>Call for Sites 2018</v>
          </cell>
          <cell r="E78">
            <v>2.6253738624</v>
          </cell>
          <cell r="F78">
            <v>0</v>
          </cell>
          <cell r="G78">
            <v>0</v>
          </cell>
          <cell r="H78">
            <v>0.21350493477099999</v>
          </cell>
          <cell r="I78">
            <v>2.411868927629</v>
          </cell>
          <cell r="J78">
            <v>0</v>
          </cell>
          <cell r="K78">
            <v>0</v>
          </cell>
          <cell r="L78">
            <v>8.1323630827886468</v>
          </cell>
          <cell r="M78">
            <v>91.867636917211343</v>
          </cell>
          <cell r="O78">
            <v>0.35616639999999999</v>
          </cell>
          <cell r="Q78">
            <v>8.2521399999999995E-2</v>
          </cell>
          <cell r="R78">
            <v>1.21969E-2</v>
          </cell>
          <cell r="S78">
            <v>13.566311644255059</v>
          </cell>
          <cell r="T78">
            <v>3.1432247110345877</v>
          </cell>
          <cell r="U78">
            <v>0.46457764262382562</v>
          </cell>
          <cell r="V78">
            <v>0</v>
          </cell>
          <cell r="W78">
            <v>0</v>
          </cell>
          <cell r="X78" t="str">
            <v>Not Modelled</v>
          </cell>
          <cell r="Y78" t="str">
            <v>N/A</v>
          </cell>
          <cell r="AA78">
            <v>0</v>
          </cell>
          <cell r="AB78">
            <v>0</v>
          </cell>
          <cell r="AC78">
            <v>0</v>
          </cell>
          <cell r="AD78">
            <v>0</v>
          </cell>
          <cell r="AE78">
            <v>3.9077710096499997E-2</v>
          </cell>
          <cell r="AF78">
            <v>0.15631384915400001</v>
          </cell>
          <cell r="AG78">
            <v>0</v>
          </cell>
          <cell r="AH78">
            <v>0</v>
          </cell>
          <cell r="AI78">
            <v>2.6253738624</v>
          </cell>
          <cell r="AJ78">
            <v>0</v>
          </cell>
          <cell r="AK78">
            <v>0.21359752619</v>
          </cell>
          <cell r="AM78">
            <v>0</v>
          </cell>
          <cell r="AN78">
            <v>0</v>
          </cell>
          <cell r="AO78">
            <v>0</v>
          </cell>
          <cell r="AP78">
            <v>0</v>
          </cell>
          <cell r="AQ78">
            <v>1.4884626778746435</v>
          </cell>
          <cell r="AR78">
            <v>5.9539653149096576</v>
          </cell>
          <cell r="AS78">
            <v>0</v>
          </cell>
          <cell r="AT78">
            <v>0</v>
          </cell>
          <cell r="AU78">
            <v>100</v>
          </cell>
          <cell r="AV78">
            <v>0</v>
          </cell>
          <cell r="AW78">
            <v>8.1358898726423163</v>
          </cell>
        </row>
        <row r="79">
          <cell r="A79">
            <v>395</v>
          </cell>
          <cell r="B79" t="str">
            <v>Land at Cowlishaw</v>
          </cell>
          <cell r="C79" t="str">
            <v>Residential</v>
          </cell>
          <cell r="D79" t="str">
            <v>Call for Sites 2018</v>
          </cell>
          <cell r="E79">
            <v>5.6963102329600002</v>
          </cell>
          <cell r="F79">
            <v>0</v>
          </cell>
          <cell r="G79">
            <v>0</v>
          </cell>
          <cell r="H79">
            <v>0</v>
          </cell>
          <cell r="I79">
            <v>5.6963102329600002</v>
          </cell>
          <cell r="J79">
            <v>0</v>
          </cell>
          <cell r="K79">
            <v>0</v>
          </cell>
          <cell r="L79">
            <v>0</v>
          </cell>
          <cell r="M79">
            <v>100</v>
          </cell>
          <cell r="O79">
            <v>1.1337350000000002</v>
          </cell>
          <cell r="Q79">
            <v>0.54923100000000002</v>
          </cell>
          <cell r="R79">
            <v>0.27016400000000002</v>
          </cell>
          <cell r="S79">
            <v>19.90297146106932</v>
          </cell>
          <cell r="T79">
            <v>9.6418730290011005</v>
          </cell>
          <cell r="U79">
            <v>4.7427894365158805</v>
          </cell>
          <cell r="V79">
            <v>0</v>
          </cell>
          <cell r="W79">
            <v>0</v>
          </cell>
          <cell r="X79" t="str">
            <v>Not Modelled</v>
          </cell>
          <cell r="Y79" t="str">
            <v>N/A</v>
          </cell>
          <cell r="AA79">
            <v>0</v>
          </cell>
          <cell r="AB79">
            <v>0</v>
          </cell>
          <cell r="AC79">
            <v>4.1200000000000001E-2</v>
          </cell>
          <cell r="AD79">
            <v>0</v>
          </cell>
          <cell r="AE79">
            <v>0.27812511815000002</v>
          </cell>
          <cell r="AF79">
            <v>4.3077056990799996</v>
          </cell>
          <cell r="AG79">
            <v>6.8769730347699995E-2</v>
          </cell>
          <cell r="AH79">
            <v>1.2269743310500001</v>
          </cell>
          <cell r="AI79">
            <v>4.3730367326400001</v>
          </cell>
          <cell r="AJ79">
            <v>0</v>
          </cell>
          <cell r="AK79">
            <v>0</v>
          </cell>
          <cell r="AM79">
            <v>0</v>
          </cell>
          <cell r="AN79">
            <v>0</v>
          </cell>
          <cell r="AO79">
            <v>0.72327521351643542</v>
          </cell>
          <cell r="AP79">
            <v>0</v>
          </cell>
          <cell r="AQ79">
            <v>4.8825486459763372</v>
          </cell>
          <cell r="AR79">
            <v>75.622736875438164</v>
          </cell>
          <cell r="AS79">
            <v>1.2072679951626313</v>
          </cell>
          <cell r="AT79">
            <v>21.539808768674135</v>
          </cell>
          <cell r="AU79">
            <v>76.769637779500272</v>
          </cell>
          <cell r="AV79">
            <v>0</v>
          </cell>
          <cell r="AW79">
            <v>0</v>
          </cell>
        </row>
        <row r="80">
          <cell r="A80">
            <v>396</v>
          </cell>
          <cell r="B80" t="str">
            <v>Land at Long Lane/Sandy Lane</v>
          </cell>
          <cell r="C80" t="str">
            <v>Residential</v>
          </cell>
          <cell r="D80" t="str">
            <v>Call for Sites 2018</v>
          </cell>
          <cell r="E80">
            <v>0.75092400968799999</v>
          </cell>
          <cell r="F80">
            <v>0</v>
          </cell>
          <cell r="G80">
            <v>0</v>
          </cell>
          <cell r="H80">
            <v>0</v>
          </cell>
          <cell r="I80">
            <v>0.75092400968799999</v>
          </cell>
          <cell r="J80">
            <v>0</v>
          </cell>
          <cell r="K80">
            <v>0</v>
          </cell>
          <cell r="L80">
            <v>0</v>
          </cell>
          <cell r="M80">
            <v>100</v>
          </cell>
          <cell r="O80">
            <v>1.63325E-4</v>
          </cell>
          <cell r="Q80">
            <v>0</v>
          </cell>
          <cell r="R80">
            <v>0</v>
          </cell>
          <cell r="S80">
            <v>2.1749870545204646E-2</v>
          </cell>
          <cell r="T80">
            <v>0</v>
          </cell>
          <cell r="U80">
            <v>0</v>
          </cell>
          <cell r="V80">
            <v>0</v>
          </cell>
          <cell r="W80">
            <v>0</v>
          </cell>
          <cell r="X80" t="str">
            <v>Not Modelled</v>
          </cell>
          <cell r="Y80" t="str">
            <v>N/A</v>
          </cell>
          <cell r="AA80">
            <v>0</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cell r="AR80">
            <v>0</v>
          </cell>
          <cell r="AS80">
            <v>0</v>
          </cell>
          <cell r="AT80">
            <v>0</v>
          </cell>
          <cell r="AU80">
            <v>0</v>
          </cell>
          <cell r="AV80">
            <v>0</v>
          </cell>
          <cell r="AW80">
            <v>0</v>
          </cell>
        </row>
        <row r="81">
          <cell r="A81">
            <v>398</v>
          </cell>
          <cell r="B81" t="str">
            <v>Land at Radcliffe Street</v>
          </cell>
          <cell r="C81" t="str">
            <v>Residential</v>
          </cell>
          <cell r="D81" t="str">
            <v>Call for Sites 2018</v>
          </cell>
          <cell r="E81">
            <v>1.86897155072</v>
          </cell>
          <cell r="F81">
            <v>0</v>
          </cell>
          <cell r="G81">
            <v>0</v>
          </cell>
          <cell r="H81">
            <v>0</v>
          </cell>
          <cell r="I81">
            <v>1.86897155072</v>
          </cell>
          <cell r="J81">
            <v>0</v>
          </cell>
          <cell r="K81">
            <v>0</v>
          </cell>
          <cell r="L81">
            <v>0</v>
          </cell>
          <cell r="M81">
            <v>100</v>
          </cell>
          <cell r="O81">
            <v>0</v>
          </cell>
          <cell r="Q81">
            <v>0</v>
          </cell>
          <cell r="R81">
            <v>0</v>
          </cell>
          <cell r="S81">
            <v>0</v>
          </cell>
          <cell r="T81">
            <v>0</v>
          </cell>
          <cell r="U81">
            <v>0</v>
          </cell>
          <cell r="V81">
            <v>0</v>
          </cell>
          <cell r="W81">
            <v>0</v>
          </cell>
          <cell r="X81" t="str">
            <v>Not Modelled</v>
          </cell>
          <cell r="Y81" t="str">
            <v>N/A</v>
          </cell>
          <cell r="AA81">
            <v>0</v>
          </cell>
          <cell r="AB81">
            <v>0</v>
          </cell>
          <cell r="AC81">
            <v>0</v>
          </cell>
          <cell r="AD81">
            <v>0</v>
          </cell>
          <cell r="AE81">
            <v>0</v>
          </cell>
          <cell r="AF81">
            <v>0</v>
          </cell>
          <cell r="AG81">
            <v>0</v>
          </cell>
          <cell r="AH81">
            <v>0</v>
          </cell>
          <cell r="AI81">
            <v>1.86897155072</v>
          </cell>
          <cell r="AJ81">
            <v>0</v>
          </cell>
          <cell r="AK81">
            <v>0</v>
          </cell>
          <cell r="AM81">
            <v>0</v>
          </cell>
          <cell r="AN81">
            <v>0</v>
          </cell>
          <cell r="AO81">
            <v>0</v>
          </cell>
          <cell r="AP81">
            <v>0</v>
          </cell>
          <cell r="AQ81">
            <v>0</v>
          </cell>
          <cell r="AR81">
            <v>0</v>
          </cell>
          <cell r="AS81">
            <v>0</v>
          </cell>
          <cell r="AT81">
            <v>0</v>
          </cell>
          <cell r="AU81">
            <v>100</v>
          </cell>
          <cell r="AV81">
            <v>0</v>
          </cell>
          <cell r="AW81">
            <v>0</v>
          </cell>
        </row>
        <row r="82">
          <cell r="A82">
            <v>399</v>
          </cell>
          <cell r="B82" t="str">
            <v>Land at Ward Lane</v>
          </cell>
          <cell r="C82" t="str">
            <v>Residential</v>
          </cell>
          <cell r="D82" t="str">
            <v>Call for Sites 2018</v>
          </cell>
          <cell r="E82">
            <v>2.0589683902</v>
          </cell>
          <cell r="F82">
            <v>0</v>
          </cell>
          <cell r="G82">
            <v>0</v>
          </cell>
          <cell r="H82">
            <v>0</v>
          </cell>
          <cell r="I82">
            <v>2.0589683902</v>
          </cell>
          <cell r="J82">
            <v>0</v>
          </cell>
          <cell r="K82">
            <v>0</v>
          </cell>
          <cell r="L82">
            <v>0</v>
          </cell>
          <cell r="M82">
            <v>100</v>
          </cell>
          <cell r="O82">
            <v>0.14205040000000002</v>
          </cell>
          <cell r="Q82">
            <v>5.83568E-2</v>
          </cell>
          <cell r="R82">
            <v>1.28463E-2</v>
          </cell>
          <cell r="S82">
            <v>6.8991054295011205</v>
          </cell>
          <cell r="T82">
            <v>2.8342737206534507</v>
          </cell>
          <cell r="U82">
            <v>0.62391924330378679</v>
          </cell>
          <cell r="V82">
            <v>0</v>
          </cell>
          <cell r="W82">
            <v>0</v>
          </cell>
          <cell r="X82" t="str">
            <v>Not Modelled</v>
          </cell>
          <cell r="Y82" t="str">
            <v>N/A</v>
          </cell>
          <cell r="AA82">
            <v>0</v>
          </cell>
          <cell r="AB82">
            <v>0</v>
          </cell>
          <cell r="AC82">
            <v>0</v>
          </cell>
          <cell r="AD82">
            <v>0</v>
          </cell>
          <cell r="AE82">
            <v>0</v>
          </cell>
          <cell r="AF82">
            <v>0</v>
          </cell>
          <cell r="AG82">
            <v>0</v>
          </cell>
          <cell r="AH82">
            <v>0</v>
          </cell>
          <cell r="AI82">
            <v>0</v>
          </cell>
          <cell r="AJ82">
            <v>0</v>
          </cell>
          <cell r="AK82">
            <v>0</v>
          </cell>
          <cell r="AM82">
            <v>0</v>
          </cell>
          <cell r="AN82">
            <v>0</v>
          </cell>
          <cell r="AO82">
            <v>0</v>
          </cell>
          <cell r="AP82">
            <v>0</v>
          </cell>
          <cell r="AQ82">
            <v>0</v>
          </cell>
          <cell r="AR82">
            <v>0</v>
          </cell>
          <cell r="AS82">
            <v>0</v>
          </cell>
          <cell r="AT82">
            <v>0</v>
          </cell>
          <cell r="AU82">
            <v>0</v>
          </cell>
          <cell r="AV82">
            <v>0</v>
          </cell>
          <cell r="AW82">
            <v>0</v>
          </cell>
        </row>
        <row r="83">
          <cell r="A83">
            <v>402</v>
          </cell>
          <cell r="B83" t="str">
            <v>Land at Coverhill Road</v>
          </cell>
          <cell r="C83" t="str">
            <v>Residential</v>
          </cell>
          <cell r="D83" t="str">
            <v>Call for Sites 2018</v>
          </cell>
          <cell r="E83">
            <v>1.58772015287</v>
          </cell>
          <cell r="F83">
            <v>0</v>
          </cell>
          <cell r="G83">
            <v>0</v>
          </cell>
          <cell r="H83">
            <v>0</v>
          </cell>
          <cell r="I83">
            <v>1.58772015287</v>
          </cell>
          <cell r="J83">
            <v>0</v>
          </cell>
          <cell r="K83">
            <v>0</v>
          </cell>
          <cell r="L83">
            <v>0</v>
          </cell>
          <cell r="M83">
            <v>100</v>
          </cell>
          <cell r="O83">
            <v>0.2781264</v>
          </cell>
          <cell r="Q83">
            <v>0.21248900000000001</v>
          </cell>
          <cell r="R83">
            <v>0.18795300000000001</v>
          </cell>
          <cell r="S83">
            <v>17.517343941075019</v>
          </cell>
          <cell r="T83">
            <v>13.383277879033024</v>
          </cell>
          <cell r="U83">
            <v>11.837917384890012</v>
          </cell>
          <cell r="V83">
            <v>0</v>
          </cell>
          <cell r="W83">
            <v>0</v>
          </cell>
          <cell r="X83" t="str">
            <v>Not Modelled</v>
          </cell>
          <cell r="Y83" t="str">
            <v>N/A</v>
          </cell>
          <cell r="AA83">
            <v>0</v>
          </cell>
          <cell r="AB83">
            <v>5.3215528063799998E-2</v>
          </cell>
          <cell r="AC83">
            <v>4.9774069211700002E-2</v>
          </cell>
          <cell r="AD83">
            <v>0</v>
          </cell>
          <cell r="AE83">
            <v>0</v>
          </cell>
          <cell r="AF83">
            <v>1.1222713821600001</v>
          </cell>
          <cell r="AG83">
            <v>0.188781952458</v>
          </cell>
          <cell r="AH83">
            <v>0</v>
          </cell>
          <cell r="AI83">
            <v>1.58772015287</v>
          </cell>
          <cell r="AJ83">
            <v>0</v>
          </cell>
          <cell r="AK83">
            <v>0</v>
          </cell>
          <cell r="AM83">
            <v>0</v>
          </cell>
          <cell r="AN83">
            <v>3.3516944385700693</v>
          </cell>
          <cell r="AO83">
            <v>3.1349396883151757</v>
          </cell>
          <cell r="AP83">
            <v>0</v>
          </cell>
          <cell r="AQ83">
            <v>0</v>
          </cell>
          <cell r="AR83">
            <v>70.684457845506103</v>
          </cell>
          <cell r="AS83">
            <v>11.890127622097216</v>
          </cell>
          <cell r="AT83">
            <v>0</v>
          </cell>
          <cell r="AU83">
            <v>100</v>
          </cell>
          <cell r="AV83">
            <v>0</v>
          </cell>
          <cell r="AW83">
            <v>0</v>
          </cell>
        </row>
        <row r="84">
          <cell r="A84">
            <v>405</v>
          </cell>
          <cell r="B84" t="str">
            <v>Land at Denshaw Road</v>
          </cell>
          <cell r="C84" t="str">
            <v>Residential</v>
          </cell>
          <cell r="D84" t="str">
            <v>Call for Sites 2018</v>
          </cell>
          <cell r="E84">
            <v>0.19433238225800001</v>
          </cell>
          <cell r="F84">
            <v>2.05814144003E-4</v>
          </cell>
          <cell r="G84">
            <v>0.131309057117</v>
          </cell>
          <cell r="H84">
            <v>1.12461270208E-2</v>
          </cell>
          <cell r="I84">
            <v>5.1571383976197004E-2</v>
          </cell>
          <cell r="J84">
            <v>0.10590831111706156</v>
          </cell>
          <cell r="K84">
            <v>67.569313766076917</v>
          </cell>
          <cell r="L84">
            <v>5.7870576638480102</v>
          </cell>
          <cell r="M84">
            <v>26.537720258958018</v>
          </cell>
          <cell r="O84">
            <v>7.5228390000000006E-2</v>
          </cell>
          <cell r="Q84">
            <v>5.0252490000000004E-2</v>
          </cell>
          <cell r="R84">
            <v>4.3452200000000003E-2</v>
          </cell>
          <cell r="S84">
            <v>38.711196315251833</v>
          </cell>
          <cell r="T84">
            <v>25.859040791916847</v>
          </cell>
          <cell r="U84">
            <v>22.35973207095866</v>
          </cell>
          <cell r="V84">
            <v>0.19433238225800001</v>
          </cell>
          <cell r="W84">
            <v>100</v>
          </cell>
          <cell r="X84" t="str">
            <v>Not Modelled</v>
          </cell>
          <cell r="Y84" t="str">
            <v>N/A</v>
          </cell>
          <cell r="AA84">
            <v>1.22930240585E-2</v>
          </cell>
          <cell r="AB84">
            <v>0</v>
          </cell>
          <cell r="AC84">
            <v>0</v>
          </cell>
          <cell r="AD84">
            <v>0</v>
          </cell>
          <cell r="AE84">
            <v>0</v>
          </cell>
          <cell r="AF84">
            <v>0</v>
          </cell>
          <cell r="AG84">
            <v>0</v>
          </cell>
          <cell r="AH84">
            <v>0</v>
          </cell>
          <cell r="AI84">
            <v>0</v>
          </cell>
          <cell r="AJ84">
            <v>0</v>
          </cell>
          <cell r="AK84">
            <v>0</v>
          </cell>
          <cell r="AM84">
            <v>6.3257723266004664</v>
          </cell>
          <cell r="AN84">
            <v>0</v>
          </cell>
          <cell r="AO84">
            <v>0</v>
          </cell>
          <cell r="AP84">
            <v>0</v>
          </cell>
          <cell r="AQ84">
            <v>0</v>
          </cell>
          <cell r="AR84">
            <v>0</v>
          </cell>
          <cell r="AS84">
            <v>0</v>
          </cell>
          <cell r="AT84">
            <v>0</v>
          </cell>
          <cell r="AU84">
            <v>0</v>
          </cell>
          <cell r="AV84">
            <v>0</v>
          </cell>
          <cell r="AW84">
            <v>0</v>
          </cell>
        </row>
        <row r="85">
          <cell r="A85">
            <v>407</v>
          </cell>
          <cell r="B85" t="str">
            <v>Land at Fir Lane</v>
          </cell>
          <cell r="C85" t="str">
            <v>Residential</v>
          </cell>
          <cell r="D85" t="str">
            <v>Call for Sites 2018</v>
          </cell>
          <cell r="E85">
            <v>1.0477809782700001</v>
          </cell>
          <cell r="F85">
            <v>3.7404567263199999E-3</v>
          </cell>
          <cell r="G85">
            <v>4.2516379638099996E-3</v>
          </cell>
          <cell r="H85">
            <v>8.7582032528300009E-3</v>
          </cell>
          <cell r="I85">
            <v>1.0310306803270401</v>
          </cell>
          <cell r="J85">
            <v>0.35698841684412891</v>
          </cell>
          <cell r="K85">
            <v>0.40577544849400821</v>
          </cell>
          <cell r="L85">
            <v>0.83588110821507211</v>
          </cell>
          <cell r="M85">
            <v>98.401355026446808</v>
          </cell>
          <cell r="O85">
            <v>0.1143401</v>
          </cell>
          <cell r="Q85">
            <v>5.7149699999999998E-2</v>
          </cell>
          <cell r="R85">
            <v>4.3867799999999998E-2</v>
          </cell>
          <cell r="S85">
            <v>10.912595511018715</v>
          </cell>
          <cell r="T85">
            <v>5.4543555557155035</v>
          </cell>
          <cell r="U85">
            <v>4.1867337649544369</v>
          </cell>
          <cell r="V85">
            <v>0</v>
          </cell>
          <cell r="W85">
            <v>0</v>
          </cell>
          <cell r="X85">
            <v>1.0298560944299999E-2</v>
          </cell>
          <cell r="Y85">
            <v>0.98289252791208714</v>
          </cell>
          <cell r="AA85">
            <v>0</v>
          </cell>
          <cell r="AB85">
            <v>0</v>
          </cell>
          <cell r="AC85">
            <v>0</v>
          </cell>
          <cell r="AD85">
            <v>1.4325305088400001E-2</v>
          </cell>
          <cell r="AE85">
            <v>0</v>
          </cell>
          <cell r="AF85">
            <v>0.71602109512699996</v>
          </cell>
          <cell r="AG85">
            <v>0</v>
          </cell>
          <cell r="AH85">
            <v>0</v>
          </cell>
          <cell r="AI85">
            <v>1.0477809782700001</v>
          </cell>
          <cell r="AJ85">
            <v>0</v>
          </cell>
          <cell r="AK85">
            <v>1.42614832716E-2</v>
          </cell>
          <cell r="AM85">
            <v>0</v>
          </cell>
          <cell r="AN85">
            <v>0</v>
          </cell>
          <cell r="AO85">
            <v>0</v>
          </cell>
          <cell r="AP85">
            <v>1.367204156736328</v>
          </cell>
          <cell r="AQ85">
            <v>0</v>
          </cell>
          <cell r="AR85">
            <v>68.336905324357815</v>
          </cell>
          <cell r="AS85">
            <v>0</v>
          </cell>
          <cell r="AT85">
            <v>0</v>
          </cell>
          <cell r="AU85">
            <v>100</v>
          </cell>
          <cell r="AV85">
            <v>0</v>
          </cell>
          <cell r="AW85">
            <v>1.3611130157322815</v>
          </cell>
        </row>
        <row r="86">
          <cell r="A86">
            <v>408</v>
          </cell>
          <cell r="B86" t="str">
            <v>Tara House</v>
          </cell>
          <cell r="C86" t="str">
            <v>Residential</v>
          </cell>
          <cell r="D86" t="str">
            <v>Call for Sites 2018</v>
          </cell>
          <cell r="E86">
            <v>0.78035754898300003</v>
          </cell>
          <cell r="F86">
            <v>0</v>
          </cell>
          <cell r="G86">
            <v>0</v>
          </cell>
          <cell r="H86">
            <v>0</v>
          </cell>
          <cell r="I86">
            <v>0.78035754898300003</v>
          </cell>
          <cell r="J86">
            <v>0</v>
          </cell>
          <cell r="K86">
            <v>0</v>
          </cell>
          <cell r="L86">
            <v>0</v>
          </cell>
          <cell r="M86">
            <v>100</v>
          </cell>
          <cell r="O86">
            <v>6.3464300000000001E-2</v>
          </cell>
          <cell r="Q86">
            <v>1.3854099999999999E-2</v>
          </cell>
          <cell r="R86">
            <v>0</v>
          </cell>
          <cell r="S86">
            <v>8.1327207102320944</v>
          </cell>
          <cell r="T86">
            <v>1.7753528517863815</v>
          </cell>
          <cell r="U86">
            <v>0</v>
          </cell>
          <cell r="V86">
            <v>0</v>
          </cell>
          <cell r="W86">
            <v>0</v>
          </cell>
          <cell r="X86">
            <v>0</v>
          </cell>
          <cell r="Y86">
            <v>0</v>
          </cell>
          <cell r="AA86">
            <v>0</v>
          </cell>
          <cell r="AB86">
            <v>0</v>
          </cell>
          <cell r="AC86">
            <v>0</v>
          </cell>
          <cell r="AD86">
            <v>0</v>
          </cell>
          <cell r="AE86">
            <v>0</v>
          </cell>
          <cell r="AF86">
            <v>0</v>
          </cell>
          <cell r="AG86">
            <v>0</v>
          </cell>
          <cell r="AH86">
            <v>0</v>
          </cell>
          <cell r="AI86">
            <v>0.78035754898300003</v>
          </cell>
          <cell r="AJ86">
            <v>0</v>
          </cell>
          <cell r="AK86">
            <v>0</v>
          </cell>
          <cell r="AM86">
            <v>0</v>
          </cell>
          <cell r="AN86">
            <v>0</v>
          </cell>
          <cell r="AO86">
            <v>0</v>
          </cell>
          <cell r="AP86">
            <v>0</v>
          </cell>
          <cell r="AQ86">
            <v>0</v>
          </cell>
          <cell r="AR86">
            <v>0</v>
          </cell>
          <cell r="AS86">
            <v>0</v>
          </cell>
          <cell r="AT86">
            <v>0</v>
          </cell>
          <cell r="AU86">
            <v>100</v>
          </cell>
          <cell r="AV86">
            <v>0</v>
          </cell>
          <cell r="AW86">
            <v>0</v>
          </cell>
        </row>
        <row r="87">
          <cell r="A87">
            <v>420</v>
          </cell>
          <cell r="B87" t="str">
            <v>Land of Ripponden Road, Denshaw</v>
          </cell>
          <cell r="C87" t="str">
            <v>Residential</v>
          </cell>
          <cell r="D87" t="str">
            <v>Call for Sites 2018</v>
          </cell>
          <cell r="E87">
            <v>1.3097173129199999</v>
          </cell>
          <cell r="F87">
            <v>0</v>
          </cell>
          <cell r="G87">
            <v>0</v>
          </cell>
          <cell r="H87">
            <v>0</v>
          </cell>
          <cell r="I87">
            <v>1.3097173129199999</v>
          </cell>
          <cell r="J87">
            <v>0</v>
          </cell>
          <cell r="K87">
            <v>0</v>
          </cell>
          <cell r="L87">
            <v>0</v>
          </cell>
          <cell r="M87">
            <v>100</v>
          </cell>
          <cell r="O87">
            <v>0.25410695</v>
          </cell>
          <cell r="Q87">
            <v>2.0939499999999998E-3</v>
          </cell>
          <cell r="R87">
            <v>0</v>
          </cell>
          <cell r="S87">
            <v>19.401663816558358</v>
          </cell>
          <cell r="T87">
            <v>0.15987801179260294</v>
          </cell>
          <cell r="U87">
            <v>0</v>
          </cell>
          <cell r="V87">
            <v>0</v>
          </cell>
          <cell r="W87">
            <v>0</v>
          </cell>
          <cell r="X87" t="str">
            <v>Not Modelled</v>
          </cell>
          <cell r="Y87" t="str">
            <v>N/A</v>
          </cell>
          <cell r="AA87">
            <v>0</v>
          </cell>
          <cell r="AB87">
            <v>2.0939882511600001E-3</v>
          </cell>
          <cell r="AC87">
            <v>0</v>
          </cell>
          <cell r="AD87">
            <v>0</v>
          </cell>
          <cell r="AE87">
            <v>0</v>
          </cell>
          <cell r="AF87">
            <v>0</v>
          </cell>
          <cell r="AG87">
            <v>0</v>
          </cell>
          <cell r="AH87">
            <v>0</v>
          </cell>
          <cell r="AI87">
            <v>0</v>
          </cell>
          <cell r="AJ87">
            <v>0</v>
          </cell>
          <cell r="AK87">
            <v>0</v>
          </cell>
          <cell r="AM87">
            <v>0</v>
          </cell>
          <cell r="AN87">
            <v>0.15988093235871464</v>
          </cell>
          <cell r="AO87">
            <v>0</v>
          </cell>
          <cell r="AP87">
            <v>0</v>
          </cell>
          <cell r="AQ87">
            <v>0</v>
          </cell>
          <cell r="AR87">
            <v>0</v>
          </cell>
          <cell r="AS87">
            <v>0</v>
          </cell>
          <cell r="AT87">
            <v>0</v>
          </cell>
          <cell r="AU87">
            <v>0</v>
          </cell>
          <cell r="AV87">
            <v>0</v>
          </cell>
          <cell r="AW87">
            <v>0</v>
          </cell>
        </row>
        <row r="88">
          <cell r="A88">
            <v>425</v>
          </cell>
          <cell r="B88" t="str">
            <v>Land off Rochdale Road</v>
          </cell>
          <cell r="C88" t="str">
            <v>Residential</v>
          </cell>
          <cell r="D88" t="str">
            <v>Call for Sites 2018</v>
          </cell>
          <cell r="E88">
            <v>5.8189591084899996</v>
          </cell>
          <cell r="F88">
            <v>0</v>
          </cell>
          <cell r="G88">
            <v>0</v>
          </cell>
          <cell r="H88">
            <v>0</v>
          </cell>
          <cell r="I88">
            <v>5.8189591084899996</v>
          </cell>
          <cell r="J88">
            <v>0</v>
          </cell>
          <cell r="K88">
            <v>0</v>
          </cell>
          <cell r="L88">
            <v>0</v>
          </cell>
          <cell r="M88">
            <v>100</v>
          </cell>
          <cell r="O88">
            <v>2.4021370100000001</v>
          </cell>
          <cell r="Q88">
            <v>6.8070100000000005E-3</v>
          </cell>
          <cell r="R88">
            <v>1.2979000000000001E-3</v>
          </cell>
          <cell r="S88">
            <v>41.281214822342108</v>
          </cell>
          <cell r="T88">
            <v>0.11697985624384971</v>
          </cell>
          <cell r="U88">
            <v>2.2304676417236428E-2</v>
          </cell>
          <cell r="V88">
            <v>2.5840823351000002</v>
          </cell>
          <cell r="W88">
            <v>44.407982371447886</v>
          </cell>
          <cell r="X88" t="str">
            <v>Not Modelled</v>
          </cell>
          <cell r="Y88" t="str">
            <v>N/A</v>
          </cell>
          <cell r="AA88">
            <v>0</v>
          </cell>
          <cell r="AB88">
            <v>0</v>
          </cell>
          <cell r="AC88">
            <v>0</v>
          </cell>
          <cell r="AD88">
            <v>0</v>
          </cell>
          <cell r="AE88">
            <v>0.14033219118199999</v>
          </cell>
          <cell r="AF88">
            <v>0</v>
          </cell>
          <cell r="AG88">
            <v>0</v>
          </cell>
          <cell r="AH88">
            <v>0</v>
          </cell>
          <cell r="AI88">
            <v>0</v>
          </cell>
          <cell r="AJ88">
            <v>0</v>
          </cell>
          <cell r="AK88">
            <v>0</v>
          </cell>
          <cell r="AM88">
            <v>0</v>
          </cell>
          <cell r="AN88">
            <v>0</v>
          </cell>
          <cell r="AO88">
            <v>0</v>
          </cell>
          <cell r="AP88">
            <v>0</v>
          </cell>
          <cell r="AQ88">
            <v>2.4116373489762455</v>
          </cell>
          <cell r="AR88">
            <v>0</v>
          </cell>
          <cell r="AS88">
            <v>0</v>
          </cell>
          <cell r="AT88">
            <v>0</v>
          </cell>
          <cell r="AU88">
            <v>0</v>
          </cell>
          <cell r="AV88">
            <v>0</v>
          </cell>
          <cell r="AW88">
            <v>0</v>
          </cell>
        </row>
        <row r="89">
          <cell r="A89">
            <v>435</v>
          </cell>
          <cell r="B89" t="str">
            <v>Land off Corbett Way</v>
          </cell>
          <cell r="C89" t="str">
            <v>Residential</v>
          </cell>
          <cell r="D89" t="str">
            <v>Call for Sites 2018</v>
          </cell>
          <cell r="E89">
            <v>0.17875584950000001</v>
          </cell>
          <cell r="F89">
            <v>0</v>
          </cell>
          <cell r="G89">
            <v>8.22316085275E-2</v>
          </cell>
          <cell r="H89">
            <v>0</v>
          </cell>
          <cell r="I89">
            <v>9.6524240972500008E-2</v>
          </cell>
          <cell r="J89">
            <v>0</v>
          </cell>
          <cell r="K89">
            <v>46.002191680725943</v>
          </cell>
          <cell r="L89">
            <v>0</v>
          </cell>
          <cell r="M89">
            <v>53.997808319274057</v>
          </cell>
          <cell r="O89">
            <v>0.12141059999999999</v>
          </cell>
          <cell r="Q89">
            <v>3.9091299999999995E-2</v>
          </cell>
          <cell r="R89">
            <v>1.04368E-2</v>
          </cell>
          <cell r="S89">
            <v>67.919791346464436</v>
          </cell>
          <cell r="T89">
            <v>21.868543104655153</v>
          </cell>
          <cell r="U89">
            <v>5.8385781663609277</v>
          </cell>
          <cell r="V89">
            <v>0.17875584950000001</v>
          </cell>
          <cell r="W89">
            <v>100</v>
          </cell>
          <cell r="X89" t="str">
            <v>Not Modelled</v>
          </cell>
          <cell r="Y89" t="str">
            <v>N/A</v>
          </cell>
          <cell r="AA89">
            <v>0</v>
          </cell>
          <cell r="AB89">
            <v>0</v>
          </cell>
          <cell r="AC89">
            <v>0</v>
          </cell>
          <cell r="AD89">
            <v>8.2231114846100004E-2</v>
          </cell>
          <cell r="AE89">
            <v>0.17875584950000001</v>
          </cell>
          <cell r="AF89">
            <v>0</v>
          </cell>
          <cell r="AG89">
            <v>0</v>
          </cell>
          <cell r="AH89">
            <v>0</v>
          </cell>
          <cell r="AI89">
            <v>0</v>
          </cell>
          <cell r="AJ89">
            <v>0</v>
          </cell>
          <cell r="AK89">
            <v>0</v>
          </cell>
          <cell r="AM89">
            <v>0</v>
          </cell>
          <cell r="AN89">
            <v>0</v>
          </cell>
          <cell r="AO89">
            <v>0</v>
          </cell>
          <cell r="AP89">
            <v>46.001915504365073</v>
          </cell>
          <cell r="AQ89">
            <v>100</v>
          </cell>
          <cell r="AR89">
            <v>0</v>
          </cell>
          <cell r="AS89">
            <v>0</v>
          </cell>
          <cell r="AT89">
            <v>0</v>
          </cell>
          <cell r="AU89">
            <v>0</v>
          </cell>
          <cell r="AV89">
            <v>0</v>
          </cell>
          <cell r="AW89">
            <v>0</v>
          </cell>
        </row>
        <row r="90">
          <cell r="A90">
            <v>439</v>
          </cell>
          <cell r="B90" t="str">
            <v>Land at Denshaw Vale</v>
          </cell>
          <cell r="C90" t="str">
            <v>Residential</v>
          </cell>
          <cell r="D90" t="str">
            <v>Call for Sites 2018</v>
          </cell>
          <cell r="E90">
            <v>1.7225138635899999</v>
          </cell>
          <cell r="F90">
            <v>3.0048861018800001E-3</v>
          </cell>
          <cell r="G90">
            <v>5.9606736246900001E-2</v>
          </cell>
          <cell r="H90">
            <v>0</v>
          </cell>
          <cell r="I90">
            <v>1.6599022412412199</v>
          </cell>
          <cell r="J90">
            <v>0.17444771652620125</v>
          </cell>
          <cell r="K90">
            <v>3.4604503050367232</v>
          </cell>
          <cell r="L90">
            <v>0</v>
          </cell>
          <cell r="M90">
            <v>96.365101978437067</v>
          </cell>
          <cell r="O90">
            <v>0.3072722</v>
          </cell>
          <cell r="Q90">
            <v>0.12531120000000001</v>
          </cell>
          <cell r="R90">
            <v>5.4228800000000001E-2</v>
          </cell>
          <cell r="S90">
            <v>17.838590823274689</v>
          </cell>
          <cell r="T90">
            <v>7.2749022605153977</v>
          </cell>
          <cell r="U90">
            <v>3.1482359095199577</v>
          </cell>
          <cell r="V90">
            <v>1.0620776326500001</v>
          </cell>
          <cell r="W90">
            <v>61.658582557730888</v>
          </cell>
          <cell r="X90" t="str">
            <v>Not Modelled</v>
          </cell>
          <cell r="Y90" t="str">
            <v>N/A</v>
          </cell>
          <cell r="AA90">
            <v>0</v>
          </cell>
          <cell r="AB90">
            <v>5.5199999999999999E-2</v>
          </cell>
          <cell r="AC90">
            <v>0</v>
          </cell>
          <cell r="AD90">
            <v>5.2065134759299997E-2</v>
          </cell>
          <cell r="AE90">
            <v>0.71390726398600002</v>
          </cell>
          <cell r="AF90">
            <v>0</v>
          </cell>
          <cell r="AG90">
            <v>0</v>
          </cell>
          <cell r="AH90">
            <v>0</v>
          </cell>
          <cell r="AI90">
            <v>0</v>
          </cell>
          <cell r="AJ90">
            <v>0</v>
          </cell>
          <cell r="AK90">
            <v>0</v>
          </cell>
          <cell r="AM90">
            <v>0</v>
          </cell>
          <cell r="AN90">
            <v>3.2046186197279245</v>
          </cell>
          <cell r="AO90">
            <v>0</v>
          </cell>
          <cell r="AP90">
            <v>3.0226250052227597</v>
          </cell>
          <cell r="AQ90">
            <v>41.445661429865119</v>
          </cell>
          <cell r="AR90">
            <v>0</v>
          </cell>
          <cell r="AS90">
            <v>0</v>
          </cell>
          <cell r="AT90">
            <v>0</v>
          </cell>
          <cell r="AU90">
            <v>0</v>
          </cell>
          <cell r="AV90">
            <v>0</v>
          </cell>
          <cell r="AW90">
            <v>0</v>
          </cell>
        </row>
        <row r="91">
          <cell r="A91">
            <v>440</v>
          </cell>
          <cell r="B91" t="str">
            <v>Land Woodhouses</v>
          </cell>
          <cell r="C91" t="str">
            <v>Residential</v>
          </cell>
          <cell r="D91" t="str">
            <v>Call for Sites 2018</v>
          </cell>
          <cell r="E91">
            <v>8.4198660652699999</v>
          </cell>
          <cell r="F91">
            <v>0</v>
          </cell>
          <cell r="G91">
            <v>0</v>
          </cell>
          <cell r="H91">
            <v>0</v>
          </cell>
          <cell r="I91">
            <v>8.4198660652699999</v>
          </cell>
          <cell r="J91">
            <v>0</v>
          </cell>
          <cell r="K91">
            <v>0</v>
          </cell>
          <cell r="L91">
            <v>0</v>
          </cell>
          <cell r="M91">
            <v>100</v>
          </cell>
          <cell r="O91">
            <v>0.52074739999999997</v>
          </cell>
          <cell r="Q91">
            <v>0.31892739999999997</v>
          </cell>
          <cell r="R91">
            <v>0.23059499999999999</v>
          </cell>
          <cell r="S91">
            <v>6.1847468352016026</v>
          </cell>
          <cell r="T91">
            <v>3.7877965935289843</v>
          </cell>
          <cell r="U91">
            <v>2.7387015210509231</v>
          </cell>
          <cell r="V91">
            <v>0</v>
          </cell>
          <cell r="W91">
            <v>0</v>
          </cell>
          <cell r="X91" t="str">
            <v>Not Modelled</v>
          </cell>
          <cell r="Y91" t="str">
            <v>N/A</v>
          </cell>
          <cell r="AA91">
            <v>0</v>
          </cell>
          <cell r="AB91">
            <v>0.20800001392</v>
          </cell>
          <cell r="AC91">
            <v>0.17879999999999999</v>
          </cell>
          <cell r="AD91">
            <v>0</v>
          </cell>
          <cell r="AE91">
            <v>1.00484018568</v>
          </cell>
          <cell r="AF91">
            <v>8.3090676278500002</v>
          </cell>
          <cell r="AG91">
            <v>0.18759999999999999</v>
          </cell>
          <cell r="AH91">
            <v>0.38321584913399998</v>
          </cell>
          <cell r="AI91">
            <v>5.3994489468199998</v>
          </cell>
          <cell r="AJ91">
            <v>0</v>
          </cell>
          <cell r="AK91">
            <v>0</v>
          </cell>
          <cell r="AM91">
            <v>0</v>
          </cell>
          <cell r="AN91">
            <v>2.4703482491004456</v>
          </cell>
          <cell r="AO91">
            <v>2.1235492181699733</v>
          </cell>
          <cell r="AP91">
            <v>0</v>
          </cell>
          <cell r="AQ91">
            <v>11.934158784600308</v>
          </cell>
          <cell r="AR91">
            <v>98.684083136701929</v>
          </cell>
          <cell r="AS91">
            <v>2.2280639447913146</v>
          </cell>
          <cell r="AT91">
            <v>4.5513295124096649</v>
          </cell>
          <cell r="AU91">
            <v>64.127492111679516</v>
          </cell>
          <cell r="AV91">
            <v>0</v>
          </cell>
          <cell r="AW91">
            <v>0</v>
          </cell>
        </row>
        <row r="92">
          <cell r="A92">
            <v>448</v>
          </cell>
          <cell r="B92" t="str">
            <v>Land at Mossdown Road</v>
          </cell>
          <cell r="C92" t="str">
            <v>Industrial and Warehousing</v>
          </cell>
          <cell r="D92" t="str">
            <v>Call for Sites 2018</v>
          </cell>
          <cell r="E92">
            <v>6.7038891376500001</v>
          </cell>
          <cell r="F92">
            <v>0.26414582508500001</v>
          </cell>
          <cell r="G92">
            <v>1.0464287938100001</v>
          </cell>
          <cell r="H92">
            <v>1.79758944379</v>
          </cell>
          <cell r="I92">
            <v>3.5957250749650003</v>
          </cell>
          <cell r="J92">
            <v>3.9401878471038447</v>
          </cell>
          <cell r="K92">
            <v>15.60927951408245</v>
          </cell>
          <cell r="L92">
            <v>26.814128439184366</v>
          </cell>
          <cell r="M92">
            <v>53.636404199629354</v>
          </cell>
          <cell r="O92">
            <v>2.6793450000000001</v>
          </cell>
          <cell r="Q92">
            <v>1.5729850000000001</v>
          </cell>
          <cell r="R92">
            <v>0.92747000000000002</v>
          </cell>
          <cell r="S92">
            <v>39.967024289712896</v>
          </cell>
          <cell r="T92">
            <v>23.463768085988942</v>
          </cell>
          <cell r="U92">
            <v>13.834805154983782</v>
          </cell>
          <cell r="V92">
            <v>0</v>
          </cell>
          <cell r="W92">
            <v>0</v>
          </cell>
          <cell r="X92">
            <v>1.6055414632</v>
          </cell>
          <cell r="Y92">
            <v>23.949403551187171</v>
          </cell>
          <cell r="AA92">
            <v>1.63305289636</v>
          </cell>
          <cell r="AB92">
            <v>1.29510372326E-2</v>
          </cell>
          <cell r="AC92">
            <v>5.3693446960200002E-2</v>
          </cell>
          <cell r="AD92">
            <v>0.55298380943799996</v>
          </cell>
          <cell r="AE92">
            <v>0</v>
          </cell>
          <cell r="AF92">
            <v>0.967053226938</v>
          </cell>
          <cell r="AG92">
            <v>7.1351037232600001E-2</v>
          </cell>
          <cell r="AH92">
            <v>1.47411019876E-2</v>
          </cell>
          <cell r="AI92">
            <v>4.9781391736099998</v>
          </cell>
          <cell r="AJ92">
            <v>0</v>
          </cell>
          <cell r="AK92">
            <v>0.11030030857799999</v>
          </cell>
          <cell r="AM92">
            <v>24.359783743865055</v>
          </cell>
          <cell r="AN92">
            <v>0.19318692428645817</v>
          </cell>
          <cell r="AO92">
            <v>0.80092981637554117</v>
          </cell>
          <cell r="AP92">
            <v>8.2487015832699839</v>
          </cell>
          <cell r="AQ92">
            <v>0</v>
          </cell>
          <cell r="AR92">
            <v>14.425256848399995</v>
          </cell>
          <cell r="AS92">
            <v>1.0643230484209887</v>
          </cell>
          <cell r="AT92">
            <v>0.21988880909160421</v>
          </cell>
          <cell r="AU92">
            <v>74.257480566796048</v>
          </cell>
          <cell r="AV92">
            <v>0</v>
          </cell>
          <cell r="AW92">
            <v>1.645318207285644</v>
          </cell>
        </row>
        <row r="93">
          <cell r="A93">
            <v>451</v>
          </cell>
          <cell r="B93" t="str">
            <v>Birks Quarry</v>
          </cell>
          <cell r="C93" t="str">
            <v>Residential</v>
          </cell>
          <cell r="D93" t="str">
            <v>Call for Sites 2018</v>
          </cell>
          <cell r="E93">
            <v>4.6686712487499999</v>
          </cell>
          <cell r="F93">
            <v>0</v>
          </cell>
          <cell r="G93">
            <v>0</v>
          </cell>
          <cell r="H93">
            <v>0</v>
          </cell>
          <cell r="I93">
            <v>4.6686712487499999</v>
          </cell>
          <cell r="J93">
            <v>0</v>
          </cell>
          <cell r="K93">
            <v>0</v>
          </cell>
          <cell r="L93">
            <v>0</v>
          </cell>
          <cell r="M93">
            <v>100</v>
          </cell>
          <cell r="O93">
            <v>0.19340000000000002</v>
          </cell>
          <cell r="Q93">
            <v>4.2000000000000003E-2</v>
          </cell>
          <cell r="R93">
            <v>0</v>
          </cell>
          <cell r="S93">
            <v>4.142506287025058</v>
          </cell>
          <cell r="T93">
            <v>0.89961356801991943</v>
          </cell>
          <cell r="U93">
            <v>0</v>
          </cell>
          <cell r="V93">
            <v>0</v>
          </cell>
          <cell r="W93">
            <v>0</v>
          </cell>
          <cell r="X93" t="str">
            <v>Not Modelled</v>
          </cell>
          <cell r="Y93" t="str">
            <v>N/A</v>
          </cell>
          <cell r="AA93">
            <v>0</v>
          </cell>
          <cell r="AB93">
            <v>2.4799999999999999E-2</v>
          </cell>
          <cell r="AC93">
            <v>0</v>
          </cell>
          <cell r="AD93">
            <v>0</v>
          </cell>
          <cell r="AE93">
            <v>0</v>
          </cell>
          <cell r="AF93">
            <v>0</v>
          </cell>
          <cell r="AG93">
            <v>0</v>
          </cell>
          <cell r="AH93">
            <v>0</v>
          </cell>
          <cell r="AI93">
            <v>2.48002836105</v>
          </cell>
          <cell r="AJ93">
            <v>0</v>
          </cell>
          <cell r="AK93">
            <v>0</v>
          </cell>
          <cell r="AM93">
            <v>0</v>
          </cell>
          <cell r="AN93">
            <v>0.53120039254509521</v>
          </cell>
          <cell r="AO93">
            <v>0</v>
          </cell>
          <cell r="AP93">
            <v>0</v>
          </cell>
          <cell r="AQ93">
            <v>0</v>
          </cell>
          <cell r="AR93">
            <v>0</v>
          </cell>
          <cell r="AS93">
            <v>0</v>
          </cell>
          <cell r="AT93">
            <v>0</v>
          </cell>
          <cell r="AU93">
            <v>53.120646730351986</v>
          </cell>
          <cell r="AV93">
            <v>0</v>
          </cell>
          <cell r="AW93">
            <v>0</v>
          </cell>
        </row>
        <row r="94">
          <cell r="A94">
            <v>454</v>
          </cell>
          <cell r="B94" t="str">
            <v>Land at Higher Shaws</v>
          </cell>
          <cell r="C94" t="str">
            <v>Residential</v>
          </cell>
          <cell r="D94" t="str">
            <v>Call for Sites 2018</v>
          </cell>
          <cell r="E94">
            <v>0.53481225029500001</v>
          </cell>
          <cell r="F94">
            <v>0</v>
          </cell>
          <cell r="G94">
            <v>0</v>
          </cell>
          <cell r="H94">
            <v>0</v>
          </cell>
          <cell r="I94">
            <v>0.53481225029500001</v>
          </cell>
          <cell r="J94">
            <v>0</v>
          </cell>
          <cell r="K94">
            <v>0</v>
          </cell>
          <cell r="L94">
            <v>0</v>
          </cell>
          <cell r="M94">
            <v>100</v>
          </cell>
          <cell r="O94">
            <v>0</v>
          </cell>
          <cell r="Q94">
            <v>0</v>
          </cell>
          <cell r="R94">
            <v>0</v>
          </cell>
          <cell r="S94">
            <v>0</v>
          </cell>
          <cell r="T94">
            <v>0</v>
          </cell>
          <cell r="U94">
            <v>0</v>
          </cell>
          <cell r="V94">
            <v>0</v>
          </cell>
          <cell r="W94">
            <v>0</v>
          </cell>
          <cell r="X94" t="str">
            <v>Not Modelled</v>
          </cell>
          <cell r="Y94" t="str">
            <v>N/A</v>
          </cell>
          <cell r="AA94">
            <v>0</v>
          </cell>
          <cell r="AB94">
            <v>0</v>
          </cell>
          <cell r="AC94">
            <v>0</v>
          </cell>
          <cell r="AD94">
            <v>0</v>
          </cell>
          <cell r="AE94">
            <v>0</v>
          </cell>
          <cell r="AF94">
            <v>0.197329331695</v>
          </cell>
          <cell r="AG94">
            <v>0</v>
          </cell>
          <cell r="AH94">
            <v>0</v>
          </cell>
          <cell r="AI94">
            <v>0</v>
          </cell>
          <cell r="AJ94">
            <v>0</v>
          </cell>
          <cell r="AK94">
            <v>0</v>
          </cell>
          <cell r="AM94">
            <v>0</v>
          </cell>
          <cell r="AN94">
            <v>0</v>
          </cell>
          <cell r="AO94">
            <v>0</v>
          </cell>
          <cell r="AP94">
            <v>0</v>
          </cell>
          <cell r="AQ94">
            <v>0</v>
          </cell>
          <cell r="AR94">
            <v>36.896935622950679</v>
          </cell>
          <cell r="AS94">
            <v>0</v>
          </cell>
          <cell r="AT94">
            <v>0</v>
          </cell>
          <cell r="AU94">
            <v>0</v>
          </cell>
          <cell r="AV94">
            <v>0</v>
          </cell>
          <cell r="AW94">
            <v>0</v>
          </cell>
        </row>
        <row r="95">
          <cell r="A95">
            <v>456</v>
          </cell>
          <cell r="B95" t="str">
            <v>Land at Healds Green</v>
          </cell>
          <cell r="C95" t="str">
            <v>Residential</v>
          </cell>
          <cell r="D95" t="str">
            <v>Call for Sites 2018</v>
          </cell>
          <cell r="E95">
            <v>0.84734906354899997</v>
          </cell>
          <cell r="F95">
            <v>0</v>
          </cell>
          <cell r="G95">
            <v>0</v>
          </cell>
          <cell r="H95">
            <v>0</v>
          </cell>
          <cell r="I95">
            <v>0.84734906354899997</v>
          </cell>
          <cell r="J95">
            <v>0</v>
          </cell>
          <cell r="K95">
            <v>0</v>
          </cell>
          <cell r="L95">
            <v>0</v>
          </cell>
          <cell r="M95">
            <v>100</v>
          </cell>
          <cell r="O95">
            <v>0.15899779999999999</v>
          </cell>
          <cell r="Q95">
            <v>0.12419470000000001</v>
          </cell>
          <cell r="R95">
            <v>0.107546</v>
          </cell>
          <cell r="S95">
            <v>18.764144180918844</v>
          </cell>
          <cell r="T95">
            <v>14.65685221623168</v>
          </cell>
          <cell r="U95">
            <v>12.692053915721463</v>
          </cell>
          <cell r="V95">
            <v>0</v>
          </cell>
          <cell r="W95">
            <v>0</v>
          </cell>
          <cell r="X95" t="str">
            <v>Not Modelled</v>
          </cell>
          <cell r="Y95" t="str">
            <v>N/A</v>
          </cell>
          <cell r="AA95">
            <v>0</v>
          </cell>
          <cell r="AB95">
            <v>8.8866521882899993E-2</v>
          </cell>
          <cell r="AC95">
            <v>0.10754009326400001</v>
          </cell>
          <cell r="AD95">
            <v>0</v>
          </cell>
          <cell r="AE95">
            <v>1.47705680979E-2</v>
          </cell>
          <cell r="AF95">
            <v>0.48362094928799998</v>
          </cell>
          <cell r="AG95">
            <v>0.128867241814</v>
          </cell>
          <cell r="AH95">
            <v>0</v>
          </cell>
          <cell r="AI95">
            <v>0.84734906354899997</v>
          </cell>
          <cell r="AJ95">
            <v>0</v>
          </cell>
          <cell r="AK95">
            <v>0</v>
          </cell>
          <cell r="AM95">
            <v>0</v>
          </cell>
          <cell r="AN95">
            <v>10.487593095423428</v>
          </cell>
          <cell r="AO95">
            <v>12.691356831573492</v>
          </cell>
          <cell r="AP95">
            <v>0</v>
          </cell>
          <cell r="AQ95">
            <v>1.7431503418479741</v>
          </cell>
          <cell r="AR95">
            <v>57.074583556205639</v>
          </cell>
          <cell r="AS95">
            <v>15.208282791304217</v>
          </cell>
          <cell r="AT95">
            <v>0</v>
          </cell>
          <cell r="AU95">
            <v>100</v>
          </cell>
          <cell r="AV95">
            <v>0</v>
          </cell>
          <cell r="AW95">
            <v>0</v>
          </cell>
        </row>
        <row r="96">
          <cell r="A96">
            <v>458</v>
          </cell>
          <cell r="B96" t="str">
            <v>Land at Poplar Avenue</v>
          </cell>
          <cell r="C96" t="str">
            <v>Residential</v>
          </cell>
          <cell r="D96" t="str">
            <v>Call for Sites 2018</v>
          </cell>
          <cell r="E96">
            <v>0.19352692107700001</v>
          </cell>
          <cell r="F96">
            <v>0</v>
          </cell>
          <cell r="G96">
            <v>0</v>
          </cell>
          <cell r="H96">
            <v>0</v>
          </cell>
          <cell r="I96">
            <v>0.19352692107700001</v>
          </cell>
          <cell r="J96">
            <v>0</v>
          </cell>
          <cell r="K96">
            <v>0</v>
          </cell>
          <cell r="L96">
            <v>0</v>
          </cell>
          <cell r="M96">
            <v>100</v>
          </cell>
          <cell r="O96">
            <v>1.179439E-2</v>
          </cell>
          <cell r="Q96">
            <v>5.3640199999999997E-3</v>
          </cell>
          <cell r="R96">
            <v>0</v>
          </cell>
          <cell r="S96">
            <v>6.0944440878627306</v>
          </cell>
          <cell r="T96">
            <v>2.7717177383635305</v>
          </cell>
          <cell r="U96">
            <v>0</v>
          </cell>
          <cell r="V96">
            <v>0</v>
          </cell>
          <cell r="W96">
            <v>0</v>
          </cell>
          <cell r="X96" t="str">
            <v>Not Modelled</v>
          </cell>
          <cell r="Y96" t="str">
            <v>N/A</v>
          </cell>
          <cell r="AA96">
            <v>0</v>
          </cell>
          <cell r="AB96">
            <v>5.3640206561899996E-3</v>
          </cell>
          <cell r="AC96">
            <v>0</v>
          </cell>
          <cell r="AD96">
            <v>0</v>
          </cell>
          <cell r="AE96">
            <v>4.1164936959399998E-3</v>
          </cell>
          <cell r="AF96">
            <v>0</v>
          </cell>
          <cell r="AG96">
            <v>0</v>
          </cell>
          <cell r="AH96">
            <v>0</v>
          </cell>
          <cell r="AI96">
            <v>0</v>
          </cell>
          <cell r="AJ96">
            <v>0</v>
          </cell>
          <cell r="AK96">
            <v>0</v>
          </cell>
          <cell r="AM96">
            <v>0</v>
          </cell>
          <cell r="AN96">
            <v>2.7717180774326362</v>
          </cell>
          <cell r="AO96">
            <v>0</v>
          </cell>
          <cell r="AP96">
            <v>0</v>
          </cell>
          <cell r="AQ96">
            <v>2.1270909871511567</v>
          </cell>
          <cell r="AR96">
            <v>0</v>
          </cell>
          <cell r="AS96">
            <v>0</v>
          </cell>
          <cell r="AT96">
            <v>0</v>
          </cell>
          <cell r="AU96">
            <v>0</v>
          </cell>
          <cell r="AV96">
            <v>0</v>
          </cell>
          <cell r="AW96">
            <v>0</v>
          </cell>
        </row>
        <row r="97">
          <cell r="A97">
            <v>459</v>
          </cell>
          <cell r="B97" t="str">
            <v>Land at Denbigh Drive</v>
          </cell>
          <cell r="C97" t="str">
            <v>Residential</v>
          </cell>
          <cell r="D97" t="str">
            <v>Call for Sites 2018</v>
          </cell>
          <cell r="E97">
            <v>3.1281719591799999</v>
          </cell>
          <cell r="F97">
            <v>0</v>
          </cell>
          <cell r="G97">
            <v>0</v>
          </cell>
          <cell r="H97">
            <v>0</v>
          </cell>
          <cell r="I97">
            <v>3.1281719591799999</v>
          </cell>
          <cell r="J97">
            <v>0</v>
          </cell>
          <cell r="K97">
            <v>0</v>
          </cell>
          <cell r="L97">
            <v>0</v>
          </cell>
          <cell r="M97">
            <v>100</v>
          </cell>
          <cell r="O97">
            <v>0.25767020000000002</v>
          </cell>
          <cell r="Q97">
            <v>4.4458200000000003E-2</v>
          </cell>
          <cell r="R97">
            <v>1.8872099999999999E-2</v>
          </cell>
          <cell r="S97">
            <v>8.2370855362933479</v>
          </cell>
          <cell r="T97">
            <v>1.4212198235948004</v>
          </cell>
          <cell r="U97">
            <v>0.60329483948660612</v>
          </cell>
          <cell r="V97">
            <v>0</v>
          </cell>
          <cell r="W97">
            <v>0</v>
          </cell>
          <cell r="X97" t="str">
            <v>Not Modelled</v>
          </cell>
          <cell r="Y97" t="str">
            <v>N/A</v>
          </cell>
          <cell r="AA97">
            <v>0</v>
          </cell>
          <cell r="AB97">
            <v>3.93955791752E-2</v>
          </cell>
          <cell r="AC97">
            <v>1.88720283928E-2</v>
          </cell>
          <cell r="AD97">
            <v>0</v>
          </cell>
          <cell r="AE97">
            <v>0</v>
          </cell>
          <cell r="AF97">
            <v>1.3141004687</v>
          </cell>
          <cell r="AG97">
            <v>2.081255041E-4</v>
          </cell>
          <cell r="AH97">
            <v>1.25893365966</v>
          </cell>
          <cell r="AI97">
            <v>1.8469033044100001</v>
          </cell>
          <cell r="AJ97">
            <v>0</v>
          </cell>
          <cell r="AK97">
            <v>0</v>
          </cell>
          <cell r="AM97">
            <v>0</v>
          </cell>
          <cell r="AN97">
            <v>1.2593802287495384</v>
          </cell>
          <cell r="AO97">
            <v>0.60329255037971119</v>
          </cell>
          <cell r="AP97">
            <v>0</v>
          </cell>
          <cell r="AQ97">
            <v>0</v>
          </cell>
          <cell r="AR97">
            <v>42.008575162999364</v>
          </cell>
          <cell r="AS97">
            <v>6.6532628901435692E-3</v>
          </cell>
          <cell r="AT97">
            <v>40.245027322283441</v>
          </cell>
          <cell r="AU97">
            <v>59.040977558475916</v>
          </cell>
          <cell r="AV97">
            <v>0</v>
          </cell>
          <cell r="AW97">
            <v>0</v>
          </cell>
        </row>
        <row r="98">
          <cell r="A98">
            <v>461</v>
          </cell>
          <cell r="B98" t="str">
            <v>Land at Sunny Lynn</v>
          </cell>
          <cell r="C98" t="str">
            <v>Residential</v>
          </cell>
          <cell r="D98" t="str">
            <v>Call for Sites 2018</v>
          </cell>
          <cell r="E98">
            <v>0.22103910346200001</v>
          </cell>
          <cell r="F98">
            <v>0</v>
          </cell>
          <cell r="G98">
            <v>0</v>
          </cell>
          <cell r="H98">
            <v>0</v>
          </cell>
          <cell r="I98">
            <v>0.22103910346200001</v>
          </cell>
          <cell r="J98">
            <v>0</v>
          </cell>
          <cell r="K98">
            <v>0</v>
          </cell>
          <cell r="L98">
            <v>0</v>
          </cell>
          <cell r="M98">
            <v>100</v>
          </cell>
          <cell r="O98">
            <v>0</v>
          </cell>
          <cell r="Q98">
            <v>0</v>
          </cell>
          <cell r="R98">
            <v>0</v>
          </cell>
          <cell r="S98">
            <v>0</v>
          </cell>
          <cell r="T98">
            <v>0</v>
          </cell>
          <cell r="U98">
            <v>0</v>
          </cell>
          <cell r="V98">
            <v>0</v>
          </cell>
          <cell r="W98">
            <v>0</v>
          </cell>
          <cell r="X98" t="str">
            <v>Not Modelled</v>
          </cell>
          <cell r="Y98" t="str">
            <v>N/A</v>
          </cell>
          <cell r="AA98">
            <v>0</v>
          </cell>
          <cell r="AB98">
            <v>0</v>
          </cell>
          <cell r="AC98">
            <v>0</v>
          </cell>
          <cell r="AD98">
            <v>0</v>
          </cell>
          <cell r="AE98">
            <v>0</v>
          </cell>
          <cell r="AF98">
            <v>0</v>
          </cell>
          <cell r="AG98">
            <v>0</v>
          </cell>
          <cell r="AH98">
            <v>0</v>
          </cell>
          <cell r="AI98">
            <v>0.22103910346200001</v>
          </cell>
          <cell r="AJ98">
            <v>0.22103910346200001</v>
          </cell>
          <cell r="AK98">
            <v>0</v>
          </cell>
          <cell r="AM98">
            <v>0</v>
          </cell>
          <cell r="AN98">
            <v>0</v>
          </cell>
          <cell r="AO98">
            <v>0</v>
          </cell>
          <cell r="AP98">
            <v>0</v>
          </cell>
          <cell r="AQ98">
            <v>0</v>
          </cell>
          <cell r="AR98">
            <v>0</v>
          </cell>
          <cell r="AS98">
            <v>0</v>
          </cell>
          <cell r="AT98">
            <v>0</v>
          </cell>
          <cell r="AU98">
            <v>100</v>
          </cell>
          <cell r="AV98">
            <v>100</v>
          </cell>
          <cell r="AW98">
            <v>0</v>
          </cell>
        </row>
        <row r="99">
          <cell r="A99">
            <v>463</v>
          </cell>
          <cell r="B99" t="str">
            <v>Timbertops</v>
          </cell>
          <cell r="C99" t="str">
            <v>Residential</v>
          </cell>
          <cell r="D99" t="str">
            <v>Call for Sites 2018</v>
          </cell>
          <cell r="E99">
            <v>0.71136754863700002</v>
          </cell>
          <cell r="F99">
            <v>0</v>
          </cell>
          <cell r="G99">
            <v>0</v>
          </cell>
          <cell r="H99">
            <v>0</v>
          </cell>
          <cell r="I99">
            <v>0.71136754863700002</v>
          </cell>
          <cell r="J99">
            <v>0</v>
          </cell>
          <cell r="K99">
            <v>0</v>
          </cell>
          <cell r="L99">
            <v>0</v>
          </cell>
          <cell r="M99">
            <v>100</v>
          </cell>
          <cell r="O99">
            <v>0</v>
          </cell>
          <cell r="Q99">
            <v>0</v>
          </cell>
          <cell r="R99">
            <v>0</v>
          </cell>
          <cell r="S99">
            <v>0</v>
          </cell>
          <cell r="T99">
            <v>0</v>
          </cell>
          <cell r="U99">
            <v>0</v>
          </cell>
          <cell r="V99">
            <v>0</v>
          </cell>
          <cell r="W99">
            <v>0</v>
          </cell>
          <cell r="X99" t="str">
            <v>Not Modelled</v>
          </cell>
          <cell r="Y99" t="str">
            <v>N/A</v>
          </cell>
          <cell r="AA99">
            <v>0</v>
          </cell>
          <cell r="AB99">
            <v>0</v>
          </cell>
          <cell r="AC99">
            <v>0</v>
          </cell>
          <cell r="AD99">
            <v>0</v>
          </cell>
          <cell r="AE99">
            <v>0</v>
          </cell>
          <cell r="AF99">
            <v>0</v>
          </cell>
          <cell r="AG99">
            <v>0</v>
          </cell>
          <cell r="AH99">
            <v>0</v>
          </cell>
          <cell r="AI99">
            <v>0.71136754863700002</v>
          </cell>
          <cell r="AJ99">
            <v>0</v>
          </cell>
          <cell r="AK99">
            <v>0</v>
          </cell>
          <cell r="AM99">
            <v>0</v>
          </cell>
          <cell r="AN99">
            <v>0</v>
          </cell>
          <cell r="AO99">
            <v>0</v>
          </cell>
          <cell r="AP99">
            <v>0</v>
          </cell>
          <cell r="AQ99">
            <v>0</v>
          </cell>
          <cell r="AR99">
            <v>0</v>
          </cell>
          <cell r="AS99">
            <v>0</v>
          </cell>
          <cell r="AT99">
            <v>0</v>
          </cell>
          <cell r="AU99">
            <v>100</v>
          </cell>
          <cell r="AV99">
            <v>0</v>
          </cell>
          <cell r="AW99">
            <v>0</v>
          </cell>
        </row>
        <row r="100">
          <cell r="A100">
            <v>466</v>
          </cell>
          <cell r="B100" t="str">
            <v>Alderney Farm</v>
          </cell>
          <cell r="C100" t="str">
            <v>Residential</v>
          </cell>
          <cell r="D100" t="str">
            <v>Call for Sites 2018</v>
          </cell>
          <cell r="E100">
            <v>0.63777085940900002</v>
          </cell>
          <cell r="F100">
            <v>0</v>
          </cell>
          <cell r="G100">
            <v>0</v>
          </cell>
          <cell r="H100">
            <v>0</v>
          </cell>
          <cell r="I100">
            <v>0.63777085940900002</v>
          </cell>
          <cell r="J100">
            <v>0</v>
          </cell>
          <cell r="K100">
            <v>0</v>
          </cell>
          <cell r="L100">
            <v>0</v>
          </cell>
          <cell r="M100">
            <v>100</v>
          </cell>
          <cell r="O100">
            <v>0</v>
          </cell>
          <cell r="Q100">
            <v>0</v>
          </cell>
          <cell r="R100">
            <v>0</v>
          </cell>
          <cell r="S100">
            <v>0</v>
          </cell>
          <cell r="T100">
            <v>0</v>
          </cell>
          <cell r="U100">
            <v>0</v>
          </cell>
          <cell r="V100">
            <v>0</v>
          </cell>
          <cell r="W100">
            <v>0</v>
          </cell>
          <cell r="X100" t="str">
            <v>Not Modelled</v>
          </cell>
          <cell r="Y100" t="str">
            <v>N/A</v>
          </cell>
          <cell r="AA100">
            <v>0</v>
          </cell>
          <cell r="AB100">
            <v>0</v>
          </cell>
          <cell r="AC100">
            <v>0</v>
          </cell>
          <cell r="AD100">
            <v>0</v>
          </cell>
          <cell r="AE100">
            <v>0</v>
          </cell>
          <cell r="AF100">
            <v>0</v>
          </cell>
          <cell r="AG100">
            <v>0</v>
          </cell>
          <cell r="AH100">
            <v>0</v>
          </cell>
          <cell r="AI100">
            <v>0.63777085940900002</v>
          </cell>
          <cell r="AJ100">
            <v>9.5208653958900005E-2</v>
          </cell>
          <cell r="AK100">
            <v>0</v>
          </cell>
          <cell r="AM100">
            <v>0</v>
          </cell>
          <cell r="AN100">
            <v>0</v>
          </cell>
          <cell r="AO100">
            <v>0</v>
          </cell>
          <cell r="AP100">
            <v>0</v>
          </cell>
          <cell r="AQ100">
            <v>0</v>
          </cell>
          <cell r="AR100">
            <v>0</v>
          </cell>
          <cell r="AS100">
            <v>0</v>
          </cell>
          <cell r="AT100">
            <v>0</v>
          </cell>
          <cell r="AU100">
            <v>100</v>
          </cell>
          <cell r="AV100">
            <v>14.928348097799034</v>
          </cell>
          <cell r="AW100">
            <v>0</v>
          </cell>
        </row>
        <row r="101">
          <cell r="A101">
            <v>467</v>
          </cell>
          <cell r="B101" t="str">
            <v>Land to the rear of Spinners Way</v>
          </cell>
          <cell r="C101" t="str">
            <v>Residential</v>
          </cell>
          <cell r="D101" t="str">
            <v>Call for Sites 2018</v>
          </cell>
          <cell r="E101">
            <v>1.2914009398699999</v>
          </cell>
          <cell r="F101">
            <v>0</v>
          </cell>
          <cell r="G101">
            <v>0</v>
          </cell>
          <cell r="H101">
            <v>0</v>
          </cell>
          <cell r="I101">
            <v>1.2914009398699999</v>
          </cell>
          <cell r="J101">
            <v>0</v>
          </cell>
          <cell r="K101">
            <v>0</v>
          </cell>
          <cell r="L101">
            <v>0</v>
          </cell>
          <cell r="M101">
            <v>100</v>
          </cell>
          <cell r="O101">
            <v>0</v>
          </cell>
          <cell r="Q101">
            <v>0</v>
          </cell>
          <cell r="R101">
            <v>0</v>
          </cell>
          <cell r="S101">
            <v>0</v>
          </cell>
          <cell r="T101">
            <v>0</v>
          </cell>
          <cell r="U101">
            <v>0</v>
          </cell>
          <cell r="V101">
            <v>0</v>
          </cell>
          <cell r="W101">
            <v>0</v>
          </cell>
          <cell r="X101" t="str">
            <v>Not Modelled</v>
          </cell>
          <cell r="Y101" t="str">
            <v>N/A</v>
          </cell>
          <cell r="AA101">
            <v>0</v>
          </cell>
          <cell r="AB101">
            <v>0</v>
          </cell>
          <cell r="AC101">
            <v>0</v>
          </cell>
          <cell r="AD101">
            <v>0</v>
          </cell>
          <cell r="AE101">
            <v>0</v>
          </cell>
          <cell r="AF101">
            <v>0</v>
          </cell>
          <cell r="AG101">
            <v>0</v>
          </cell>
          <cell r="AH101">
            <v>0</v>
          </cell>
          <cell r="AI101">
            <v>1.2914009398699999</v>
          </cell>
          <cell r="AJ101">
            <v>0.14921144939700001</v>
          </cell>
          <cell r="AK101">
            <v>0</v>
          </cell>
          <cell r="AM101">
            <v>0</v>
          </cell>
          <cell r="AN101">
            <v>0</v>
          </cell>
          <cell r="AO101">
            <v>0</v>
          </cell>
          <cell r="AP101">
            <v>0</v>
          </cell>
          <cell r="AQ101">
            <v>0</v>
          </cell>
          <cell r="AR101">
            <v>0</v>
          </cell>
          <cell r="AS101">
            <v>0</v>
          </cell>
          <cell r="AT101">
            <v>0</v>
          </cell>
          <cell r="AU101">
            <v>100</v>
          </cell>
          <cell r="AV101">
            <v>11.554231129181346</v>
          </cell>
          <cell r="AW101">
            <v>0</v>
          </cell>
        </row>
        <row r="102">
          <cell r="A102">
            <v>469</v>
          </cell>
          <cell r="B102" t="str">
            <v>Land off Crib Lane/Sandy Lane</v>
          </cell>
          <cell r="C102" t="str">
            <v>Residential</v>
          </cell>
          <cell r="D102" t="str">
            <v>Call for Sites 2018</v>
          </cell>
          <cell r="E102">
            <v>2.79537840882</v>
          </cell>
          <cell r="F102">
            <v>0</v>
          </cell>
          <cell r="G102">
            <v>0</v>
          </cell>
          <cell r="H102">
            <v>0</v>
          </cell>
          <cell r="I102">
            <v>2.79537840882</v>
          </cell>
          <cell r="J102">
            <v>0</v>
          </cell>
          <cell r="K102">
            <v>0</v>
          </cell>
          <cell r="L102">
            <v>0</v>
          </cell>
          <cell r="M102">
            <v>100</v>
          </cell>
          <cell r="O102">
            <v>0.45681260000000001</v>
          </cell>
          <cell r="Q102">
            <v>0.30369859999999999</v>
          </cell>
          <cell r="R102">
            <v>0.219163</v>
          </cell>
          <cell r="S102">
            <v>16.341708820482452</v>
          </cell>
          <cell r="T102">
            <v>10.86431085829982</v>
          </cell>
          <cell r="U102">
            <v>7.840190770183213</v>
          </cell>
          <cell r="V102">
            <v>0</v>
          </cell>
          <cell r="W102">
            <v>0</v>
          </cell>
          <cell r="X102" t="str">
            <v>Not Modelled</v>
          </cell>
          <cell r="Y102" t="str">
            <v>N/A</v>
          </cell>
          <cell r="AA102">
            <v>0</v>
          </cell>
          <cell r="AB102">
            <v>0</v>
          </cell>
          <cell r="AC102">
            <v>0</v>
          </cell>
          <cell r="AD102">
            <v>0</v>
          </cell>
          <cell r="AE102">
            <v>1.67147267594</v>
          </cell>
          <cell r="AF102">
            <v>0</v>
          </cell>
          <cell r="AG102">
            <v>0</v>
          </cell>
          <cell r="AH102">
            <v>0</v>
          </cell>
          <cell r="AI102">
            <v>0</v>
          </cell>
          <cell r="AJ102">
            <v>0</v>
          </cell>
          <cell r="AK102">
            <v>0</v>
          </cell>
          <cell r="AM102">
            <v>0</v>
          </cell>
          <cell r="AN102">
            <v>0</v>
          </cell>
          <cell r="AO102">
            <v>0</v>
          </cell>
          <cell r="AP102">
            <v>0</v>
          </cell>
          <cell r="AQ102">
            <v>59.794147034482215</v>
          </cell>
          <cell r="AR102">
            <v>0</v>
          </cell>
          <cell r="AS102">
            <v>0</v>
          </cell>
          <cell r="AT102">
            <v>0</v>
          </cell>
          <cell r="AU102">
            <v>0</v>
          </cell>
          <cell r="AV102">
            <v>0</v>
          </cell>
          <cell r="AW102">
            <v>0</v>
          </cell>
        </row>
        <row r="103">
          <cell r="A103">
            <v>470</v>
          </cell>
          <cell r="B103" t="str">
            <v>Hanging Chadder Farm</v>
          </cell>
          <cell r="C103" t="str">
            <v>Residential</v>
          </cell>
          <cell r="D103" t="str">
            <v>Call for Sites 2018</v>
          </cell>
          <cell r="E103">
            <v>5.3627764224699996</v>
          </cell>
          <cell r="F103">
            <v>0</v>
          </cell>
          <cell r="G103">
            <v>0</v>
          </cell>
          <cell r="H103">
            <v>0</v>
          </cell>
          <cell r="I103">
            <v>5.3627764224699996</v>
          </cell>
          <cell r="J103">
            <v>0</v>
          </cell>
          <cell r="K103">
            <v>0</v>
          </cell>
          <cell r="L103">
            <v>0</v>
          </cell>
          <cell r="M103">
            <v>100</v>
          </cell>
          <cell r="O103">
            <v>0.24553320000000001</v>
          </cell>
          <cell r="Q103">
            <v>0.1035982</v>
          </cell>
          <cell r="R103">
            <v>5.04E-2</v>
          </cell>
          <cell r="S103">
            <v>4.5784716843912685</v>
          </cell>
          <cell r="T103">
            <v>1.9318015863186873</v>
          </cell>
          <cell r="U103">
            <v>0.93981169509182427</v>
          </cell>
          <cell r="V103">
            <v>0</v>
          </cell>
          <cell r="W103">
            <v>0</v>
          </cell>
          <cell r="X103" t="str">
            <v>Not Modelled</v>
          </cell>
          <cell r="Y103" t="str">
            <v>N/A</v>
          </cell>
          <cell r="AA103">
            <v>0</v>
          </cell>
          <cell r="AB103">
            <v>7.1199999999999999E-2</v>
          </cell>
          <cell r="AC103">
            <v>4.48E-2</v>
          </cell>
          <cell r="AD103">
            <v>0</v>
          </cell>
          <cell r="AE103">
            <v>0</v>
          </cell>
          <cell r="AF103">
            <v>5.3442887416099998</v>
          </cell>
          <cell r="AG103">
            <v>0</v>
          </cell>
          <cell r="AH103">
            <v>4.4320783652900004E-3</v>
          </cell>
          <cell r="AI103">
            <v>4.8723374072899999</v>
          </cell>
          <cell r="AJ103">
            <v>0</v>
          </cell>
          <cell r="AK103">
            <v>0</v>
          </cell>
          <cell r="AM103">
            <v>0</v>
          </cell>
          <cell r="AN103">
            <v>1.3276704898916249</v>
          </cell>
          <cell r="AO103">
            <v>0.83538817341495508</v>
          </cell>
          <cell r="AP103">
            <v>0</v>
          </cell>
          <cell r="AQ103">
            <v>0</v>
          </cell>
          <cell r="AR103">
            <v>99.655259153028709</v>
          </cell>
          <cell r="AS103">
            <v>0</v>
          </cell>
          <cell r="AT103">
            <v>8.264521986632932E-2</v>
          </cell>
          <cell r="AU103">
            <v>90.854755511994441</v>
          </cell>
          <cell r="AV103">
            <v>0</v>
          </cell>
          <cell r="AW103">
            <v>0</v>
          </cell>
        </row>
        <row r="104">
          <cell r="A104">
            <v>471</v>
          </cell>
          <cell r="B104" t="str">
            <v>Austerlands Mill</v>
          </cell>
          <cell r="C104" t="str">
            <v>Residential</v>
          </cell>
          <cell r="D104" t="str">
            <v>Call for Sites 2018</v>
          </cell>
          <cell r="E104">
            <v>0.90842514820499998</v>
          </cell>
          <cell r="F104">
            <v>0</v>
          </cell>
          <cell r="G104">
            <v>0</v>
          </cell>
          <cell r="H104">
            <v>0</v>
          </cell>
          <cell r="I104">
            <v>0.90842514820499998</v>
          </cell>
          <cell r="J104">
            <v>0</v>
          </cell>
          <cell r="K104">
            <v>0</v>
          </cell>
          <cell r="L104">
            <v>0</v>
          </cell>
          <cell r="M104">
            <v>100</v>
          </cell>
          <cell r="O104">
            <v>4.4638829999999997E-2</v>
          </cell>
          <cell r="Q104">
            <v>1.0128299999999999E-3</v>
          </cell>
          <cell r="R104">
            <v>0</v>
          </cell>
          <cell r="S104">
            <v>4.9138699086219662</v>
          </cell>
          <cell r="T104">
            <v>0.11149295040998133</v>
          </cell>
          <cell r="U104">
            <v>0</v>
          </cell>
          <cell r="V104">
            <v>0</v>
          </cell>
          <cell r="W104">
            <v>0</v>
          </cell>
          <cell r="X104" t="str">
            <v>Not Modelled</v>
          </cell>
          <cell r="Y104" t="str">
            <v>N/A</v>
          </cell>
          <cell r="AA104">
            <v>0</v>
          </cell>
          <cell r="AB104">
            <v>0</v>
          </cell>
          <cell r="AC104">
            <v>0</v>
          </cell>
          <cell r="AD104">
            <v>0</v>
          </cell>
          <cell r="AE104">
            <v>0</v>
          </cell>
          <cell r="AF104">
            <v>0</v>
          </cell>
          <cell r="AG104">
            <v>0</v>
          </cell>
          <cell r="AH104">
            <v>0</v>
          </cell>
          <cell r="AI104">
            <v>0.90842514820499998</v>
          </cell>
          <cell r="AJ104">
            <v>0</v>
          </cell>
          <cell r="AK104">
            <v>0</v>
          </cell>
          <cell r="AM104">
            <v>0</v>
          </cell>
          <cell r="AN104">
            <v>0</v>
          </cell>
          <cell r="AO104">
            <v>0</v>
          </cell>
          <cell r="AP104">
            <v>0</v>
          </cell>
          <cell r="AQ104">
            <v>0</v>
          </cell>
          <cell r="AR104">
            <v>0</v>
          </cell>
          <cell r="AS104">
            <v>0</v>
          </cell>
          <cell r="AT104">
            <v>0</v>
          </cell>
          <cell r="AU104">
            <v>100</v>
          </cell>
          <cell r="AV104">
            <v>0</v>
          </cell>
          <cell r="AW104">
            <v>0</v>
          </cell>
        </row>
        <row r="105">
          <cell r="A105">
            <v>484</v>
          </cell>
          <cell r="B105" t="str">
            <v>Sellers Business Park</v>
          </cell>
          <cell r="C105" t="str">
            <v>Residential</v>
          </cell>
          <cell r="D105" t="str">
            <v>Call for Sites 2018</v>
          </cell>
          <cell r="E105">
            <v>2.1863278410000002</v>
          </cell>
          <cell r="F105">
            <v>0</v>
          </cell>
          <cell r="G105">
            <v>0</v>
          </cell>
          <cell r="H105">
            <v>0</v>
          </cell>
          <cell r="I105">
            <v>2.1863278410000002</v>
          </cell>
          <cell r="J105">
            <v>0</v>
          </cell>
          <cell r="K105">
            <v>0</v>
          </cell>
          <cell r="L105">
            <v>0</v>
          </cell>
          <cell r="M105">
            <v>100</v>
          </cell>
          <cell r="O105">
            <v>0.26030940000000002</v>
          </cell>
          <cell r="Q105">
            <v>5.8127400000000003E-2</v>
          </cell>
          <cell r="R105">
            <v>0</v>
          </cell>
          <cell r="S105">
            <v>11.906238173362766</v>
          </cell>
          <cell r="T105">
            <v>2.6586772079622434</v>
          </cell>
          <cell r="U105">
            <v>0</v>
          </cell>
          <cell r="V105">
            <v>0</v>
          </cell>
          <cell r="W105">
            <v>0</v>
          </cell>
          <cell r="X105" t="str">
            <v>Not Modelled</v>
          </cell>
          <cell r="Y105" t="str">
            <v>N/A</v>
          </cell>
          <cell r="AA105">
            <v>0</v>
          </cell>
          <cell r="AB105">
            <v>0</v>
          </cell>
          <cell r="AC105">
            <v>0</v>
          </cell>
          <cell r="AD105">
            <v>0</v>
          </cell>
          <cell r="AE105">
            <v>0</v>
          </cell>
          <cell r="AF105">
            <v>0</v>
          </cell>
          <cell r="AG105">
            <v>0</v>
          </cell>
          <cell r="AH105">
            <v>0</v>
          </cell>
          <cell r="AI105">
            <v>2.1863278410000002</v>
          </cell>
          <cell r="AJ105">
            <v>0</v>
          </cell>
          <cell r="AK105">
            <v>0</v>
          </cell>
          <cell r="AM105">
            <v>0</v>
          </cell>
          <cell r="AN105">
            <v>0</v>
          </cell>
          <cell r="AO105">
            <v>0</v>
          </cell>
          <cell r="AP105">
            <v>0</v>
          </cell>
          <cell r="AQ105">
            <v>0</v>
          </cell>
          <cell r="AR105">
            <v>0</v>
          </cell>
          <cell r="AS105">
            <v>0</v>
          </cell>
          <cell r="AT105">
            <v>0</v>
          </cell>
          <cell r="AU105">
            <v>100</v>
          </cell>
          <cell r="AV105">
            <v>0</v>
          </cell>
          <cell r="AW105">
            <v>0</v>
          </cell>
        </row>
        <row r="106">
          <cell r="A106">
            <v>487</v>
          </cell>
          <cell r="B106" t="str">
            <v>Land off Delph New Road, Dobcross, Oldham</v>
          </cell>
          <cell r="C106" t="str">
            <v>Residential</v>
          </cell>
          <cell r="D106" t="str">
            <v>Call for Sites 2018</v>
          </cell>
          <cell r="E106">
            <v>0.58417728509900002</v>
          </cell>
          <cell r="F106">
            <v>3.7115347316399999E-4</v>
          </cell>
          <cell r="G106">
            <v>0.171655155137</v>
          </cell>
          <cell r="H106">
            <v>0</v>
          </cell>
          <cell r="I106">
            <v>0.41215097648883603</v>
          </cell>
          <cell r="J106">
            <v>6.353438975312109E-2</v>
          </cell>
          <cell r="K106">
            <v>29.384085878640377</v>
          </cell>
          <cell r="L106">
            <v>0</v>
          </cell>
          <cell r="M106">
            <v>70.552379731606507</v>
          </cell>
          <cell r="O106">
            <v>0.58417719999999995</v>
          </cell>
          <cell r="Q106">
            <v>0.57160109999999997</v>
          </cell>
          <cell r="R106">
            <v>0.51557500000000001</v>
          </cell>
          <cell r="S106">
            <v>99.999985432675615</v>
          </cell>
          <cell r="T106">
            <v>97.847197174592509</v>
          </cell>
          <cell r="U106">
            <v>88.256598322309969</v>
          </cell>
          <cell r="V106">
            <v>0.58417728509900002</v>
          </cell>
          <cell r="W106">
            <v>100</v>
          </cell>
          <cell r="X106" t="str">
            <v>Not Modelled</v>
          </cell>
          <cell r="Y106" t="str">
            <v>N/A</v>
          </cell>
          <cell r="AA106">
            <v>0</v>
          </cell>
          <cell r="AB106">
            <v>0</v>
          </cell>
          <cell r="AC106">
            <v>0</v>
          </cell>
          <cell r="AD106">
            <v>5.7336380022599996E-3</v>
          </cell>
          <cell r="AE106">
            <v>5.7408372152799999E-3</v>
          </cell>
          <cell r="AF106">
            <v>0</v>
          </cell>
          <cell r="AG106">
            <v>0</v>
          </cell>
          <cell r="AH106">
            <v>0</v>
          </cell>
          <cell r="AI106">
            <v>0</v>
          </cell>
          <cell r="AJ106">
            <v>0</v>
          </cell>
          <cell r="AK106">
            <v>0</v>
          </cell>
          <cell r="AM106">
            <v>0</v>
          </cell>
          <cell r="AN106">
            <v>0</v>
          </cell>
          <cell r="AO106">
            <v>0</v>
          </cell>
          <cell r="AP106">
            <v>0.9814893780555547</v>
          </cell>
          <cell r="AQ106">
            <v>0.9827217459006653</v>
          </cell>
          <cell r="AR106">
            <v>0</v>
          </cell>
          <cell r="AS106">
            <v>0</v>
          </cell>
          <cell r="AT106">
            <v>0</v>
          </cell>
          <cell r="AU106">
            <v>0</v>
          </cell>
          <cell r="AV106">
            <v>0</v>
          </cell>
          <cell r="AW106">
            <v>0</v>
          </cell>
        </row>
        <row r="107">
          <cell r="A107">
            <v>494</v>
          </cell>
          <cell r="B107" t="str">
            <v>Land off Waterworks Road, Oldham</v>
          </cell>
          <cell r="C107" t="str">
            <v>Residential</v>
          </cell>
          <cell r="D107" t="str">
            <v>Call for Sites 2018</v>
          </cell>
          <cell r="E107">
            <v>1.01744739763</v>
          </cell>
          <cell r="F107">
            <v>0</v>
          </cell>
          <cell r="G107">
            <v>0</v>
          </cell>
          <cell r="H107">
            <v>0</v>
          </cell>
          <cell r="I107">
            <v>1.01744739763</v>
          </cell>
          <cell r="J107">
            <v>0</v>
          </cell>
          <cell r="K107">
            <v>0</v>
          </cell>
          <cell r="L107">
            <v>0</v>
          </cell>
          <cell r="M107">
            <v>100</v>
          </cell>
          <cell r="O107">
            <v>6.9183327848000006E-2</v>
          </cell>
          <cell r="Q107">
            <v>3.6227847999999997E-5</v>
          </cell>
          <cell r="R107">
            <v>3.7848000000000002E-8</v>
          </cell>
          <cell r="S107">
            <v>6.7996957886130316</v>
          </cell>
          <cell r="T107">
            <v>3.5606605397377452E-3</v>
          </cell>
          <cell r="U107">
            <v>3.7198974697032565E-6</v>
          </cell>
          <cell r="V107">
            <v>0</v>
          </cell>
          <cell r="W107">
            <v>0</v>
          </cell>
          <cell r="X107">
            <v>0</v>
          </cell>
          <cell r="Y107">
            <v>0</v>
          </cell>
          <cell r="AA107">
            <v>0</v>
          </cell>
          <cell r="AB107">
            <v>0</v>
          </cell>
          <cell r="AC107">
            <v>0</v>
          </cell>
          <cell r="AD107">
            <v>0</v>
          </cell>
          <cell r="AE107">
            <v>4.3330335884000003E-2</v>
          </cell>
          <cell r="AF107">
            <v>4.4684285995299999E-2</v>
          </cell>
          <cell r="AG107">
            <v>0</v>
          </cell>
          <cell r="AH107">
            <v>0</v>
          </cell>
          <cell r="AI107">
            <v>1.01744739763</v>
          </cell>
          <cell r="AJ107">
            <v>0</v>
          </cell>
          <cell r="AK107">
            <v>0</v>
          </cell>
          <cell r="AM107">
            <v>0</v>
          </cell>
          <cell r="AN107">
            <v>0</v>
          </cell>
          <cell r="AO107">
            <v>0</v>
          </cell>
          <cell r="AP107">
            <v>0</v>
          </cell>
          <cell r="AQ107">
            <v>4.2587298355602359</v>
          </cell>
          <cell r="AR107">
            <v>4.3918030651398521</v>
          </cell>
          <cell r="AS107">
            <v>0</v>
          </cell>
          <cell r="AT107">
            <v>0</v>
          </cell>
          <cell r="AU107">
            <v>100</v>
          </cell>
          <cell r="AV107">
            <v>0</v>
          </cell>
          <cell r="AW107">
            <v>0</v>
          </cell>
        </row>
        <row r="108">
          <cell r="A108">
            <v>498</v>
          </cell>
          <cell r="B108" t="str">
            <v>Land on the East side of Ashton Road, Oldham</v>
          </cell>
          <cell r="C108" t="str">
            <v>Residential</v>
          </cell>
          <cell r="D108" t="str">
            <v>Call for Sites 2018</v>
          </cell>
          <cell r="E108">
            <v>5.5996217394099999</v>
          </cell>
          <cell r="F108">
            <v>0</v>
          </cell>
          <cell r="G108">
            <v>0</v>
          </cell>
          <cell r="H108">
            <v>0</v>
          </cell>
          <cell r="I108">
            <v>5.5996217394099999</v>
          </cell>
          <cell r="J108">
            <v>0</v>
          </cell>
          <cell r="K108">
            <v>0</v>
          </cell>
          <cell r="L108">
            <v>0</v>
          </cell>
          <cell r="M108">
            <v>100</v>
          </cell>
          <cell r="O108">
            <v>0.20409919999999998</v>
          </cell>
          <cell r="Q108">
            <v>0.1004302</v>
          </cell>
          <cell r="R108">
            <v>6.9084000000000007E-2</v>
          </cell>
          <cell r="S108">
            <v>3.6448747700858943</v>
          </cell>
          <cell r="T108">
            <v>1.7935175744671239</v>
          </cell>
          <cell r="U108">
            <v>1.233726191070881</v>
          </cell>
          <cell r="V108">
            <v>0</v>
          </cell>
          <cell r="W108">
            <v>0</v>
          </cell>
          <cell r="X108" t="str">
            <v>Not Modelled</v>
          </cell>
          <cell r="Y108" t="str">
            <v>N/A</v>
          </cell>
          <cell r="AA108">
            <v>0</v>
          </cell>
          <cell r="AB108">
            <v>0.100225440877</v>
          </cell>
          <cell r="AC108">
            <v>6.8871560164899995E-2</v>
          </cell>
          <cell r="AD108">
            <v>0</v>
          </cell>
          <cell r="AE108">
            <v>0</v>
          </cell>
          <cell r="AF108">
            <v>5.01517666194</v>
          </cell>
          <cell r="AG108">
            <v>8.3599999999999994E-2</v>
          </cell>
          <cell r="AH108">
            <v>0</v>
          </cell>
          <cell r="AI108">
            <v>5.5996217394099999</v>
          </cell>
          <cell r="AJ108">
            <v>4.8483850259099999</v>
          </cell>
          <cell r="AK108">
            <v>0</v>
          </cell>
          <cell r="AM108">
            <v>0</v>
          </cell>
          <cell r="AN108">
            <v>1.7898609145617073</v>
          </cell>
          <cell r="AO108">
            <v>1.2299323663272406</v>
          </cell>
          <cell r="AP108">
            <v>0</v>
          </cell>
          <cell r="AQ108">
            <v>0</v>
          </cell>
          <cell r="AR108">
            <v>89.562775761143115</v>
          </cell>
          <cell r="AS108">
            <v>1.4929579869944654</v>
          </cell>
          <cell r="AT108">
            <v>0</v>
          </cell>
          <cell r="AU108">
            <v>100</v>
          </cell>
          <cell r="AV108">
            <v>86.584152493501222</v>
          </cell>
          <cell r="AW108">
            <v>0</v>
          </cell>
        </row>
        <row r="109">
          <cell r="A109">
            <v>503</v>
          </cell>
          <cell r="B109" t="str">
            <v>Knowls Lane, Lees, Oldham</v>
          </cell>
          <cell r="C109" t="str">
            <v>Residential</v>
          </cell>
          <cell r="D109" t="str">
            <v>Call for Sites 2018</v>
          </cell>
          <cell r="E109">
            <v>8.47133468036</v>
          </cell>
          <cell r="F109">
            <v>0.41571662976700002</v>
          </cell>
          <cell r="G109">
            <v>6.1540905291499999E-3</v>
          </cell>
          <cell r="H109">
            <v>8.4672330862699999E-2</v>
          </cell>
          <cell r="I109">
            <v>7.9647916292011498</v>
          </cell>
          <cell r="J109">
            <v>4.9073333241195192</v>
          </cell>
          <cell r="K109">
            <v>7.2646055921007174E-2</v>
          </cell>
          <cell r="L109">
            <v>0.99951582669735517</v>
          </cell>
          <cell r="M109">
            <v>94.02050479326212</v>
          </cell>
          <cell r="O109">
            <v>0.81881800000000005</v>
          </cell>
          <cell r="Q109">
            <v>0.46856100000000001</v>
          </cell>
          <cell r="R109">
            <v>0.32651400000000003</v>
          </cell>
          <cell r="S109">
            <v>9.6657496238267306</v>
          </cell>
          <cell r="T109">
            <v>5.5311355020161699</v>
          </cell>
          <cell r="U109">
            <v>3.854339514610281</v>
          </cell>
          <cell r="V109">
            <v>0</v>
          </cell>
          <cell r="W109">
            <v>0</v>
          </cell>
          <cell r="X109">
            <v>8.2178215068899996E-2</v>
          </cell>
          <cell r="Y109">
            <v>0.97007399860405152</v>
          </cell>
          <cell r="AA109">
            <v>0.135512964756</v>
          </cell>
          <cell r="AB109">
            <v>3.17238411034E-2</v>
          </cell>
          <cell r="AC109">
            <v>0</v>
          </cell>
          <cell r="AD109">
            <v>1.1734954541999999E-2</v>
          </cell>
          <cell r="AE109">
            <v>4.5769875507400002</v>
          </cell>
          <cell r="AF109">
            <v>5.5526274742400004</v>
          </cell>
          <cell r="AG109">
            <v>2.76E-2</v>
          </cell>
          <cell r="AH109">
            <v>0.25342549607699999</v>
          </cell>
          <cell r="AI109">
            <v>8.1155680387599993</v>
          </cell>
          <cell r="AJ109">
            <v>0</v>
          </cell>
          <cell r="AK109">
            <v>1.07195766814E-2</v>
          </cell>
          <cell r="AM109">
            <v>1.5996648682783621</v>
          </cell>
          <cell r="AN109">
            <v>0.37448456825757065</v>
          </cell>
          <cell r="AO109">
            <v>0</v>
          </cell>
          <cell r="AP109">
            <v>0.13852545064954638</v>
          </cell>
          <cell r="AQ109">
            <v>54.029119653970461</v>
          </cell>
          <cell r="AR109">
            <v>65.546076075984217</v>
          </cell>
          <cell r="AS109">
            <v>0.32580462278261801</v>
          </cell>
          <cell r="AT109">
            <v>2.9915651504661174</v>
          </cell>
          <cell r="AU109">
            <v>95.800347229524391</v>
          </cell>
          <cell r="AV109">
            <v>0</v>
          </cell>
          <cell r="AW109">
            <v>0.12653940714032158</v>
          </cell>
        </row>
        <row r="110">
          <cell r="A110">
            <v>505</v>
          </cell>
          <cell r="B110" t="str">
            <v>Land at Heron Mill</v>
          </cell>
          <cell r="C110" t="str">
            <v>Residential</v>
          </cell>
          <cell r="D110" t="str">
            <v>Call for Sites 2018</v>
          </cell>
          <cell r="E110">
            <v>1.8920056375200001</v>
          </cell>
          <cell r="F110">
            <v>0</v>
          </cell>
          <cell r="G110">
            <v>0</v>
          </cell>
          <cell r="H110">
            <v>0</v>
          </cell>
          <cell r="I110">
            <v>1.8920056375200001</v>
          </cell>
          <cell r="J110">
            <v>0</v>
          </cell>
          <cell r="K110">
            <v>0</v>
          </cell>
          <cell r="L110">
            <v>0</v>
          </cell>
          <cell r="M110">
            <v>100</v>
          </cell>
          <cell r="O110">
            <v>5.3766444500000003E-2</v>
          </cell>
          <cell r="Q110">
            <v>8.7564450000000003E-4</v>
          </cell>
          <cell r="R110">
            <v>5.3522500000000001E-5</v>
          </cell>
          <cell r="S110">
            <v>2.841769783015863</v>
          </cell>
          <cell r="T110">
            <v>4.6281283873327986E-2</v>
          </cell>
          <cell r="U110">
            <v>2.828876348918079E-3</v>
          </cell>
          <cell r="V110">
            <v>0</v>
          </cell>
          <cell r="W110">
            <v>0</v>
          </cell>
          <cell r="X110" t="str">
            <v>Not Modelled</v>
          </cell>
          <cell r="Y110" t="str">
            <v>N/A</v>
          </cell>
          <cell r="AA110">
            <v>0</v>
          </cell>
          <cell r="AB110">
            <v>0</v>
          </cell>
          <cell r="AC110">
            <v>0</v>
          </cell>
          <cell r="AD110">
            <v>0</v>
          </cell>
          <cell r="AE110">
            <v>0</v>
          </cell>
          <cell r="AF110">
            <v>0</v>
          </cell>
          <cell r="AG110">
            <v>0</v>
          </cell>
          <cell r="AH110">
            <v>0</v>
          </cell>
          <cell r="AI110">
            <v>1.8920056375200001</v>
          </cell>
          <cell r="AJ110">
            <v>0</v>
          </cell>
          <cell r="AK110">
            <v>0</v>
          </cell>
          <cell r="AM110">
            <v>0</v>
          </cell>
          <cell r="AN110">
            <v>0</v>
          </cell>
          <cell r="AO110">
            <v>0</v>
          </cell>
          <cell r="AP110">
            <v>0</v>
          </cell>
          <cell r="AQ110">
            <v>0</v>
          </cell>
          <cell r="AR110">
            <v>0</v>
          </cell>
          <cell r="AS110">
            <v>0</v>
          </cell>
          <cell r="AT110">
            <v>0</v>
          </cell>
          <cell r="AU110">
            <v>100</v>
          </cell>
          <cell r="AV110">
            <v>0</v>
          </cell>
          <cell r="AW110">
            <v>0</v>
          </cell>
        </row>
        <row r="111">
          <cell r="A111">
            <v>508</v>
          </cell>
          <cell r="B111" t="str">
            <v>Land off Armit Road, Greenfield, Oldham</v>
          </cell>
          <cell r="C111" t="str">
            <v>Residential</v>
          </cell>
          <cell r="D111" t="str">
            <v>Call for Sites 2018</v>
          </cell>
          <cell r="E111">
            <v>1.6374058548099999</v>
          </cell>
          <cell r="F111">
            <v>5.5894459866299998E-2</v>
          </cell>
          <cell r="G111">
            <v>0.66395141922599998</v>
          </cell>
          <cell r="H111">
            <v>1.26242639081E-4</v>
          </cell>
          <cell r="I111">
            <v>0.91743373307861886</v>
          </cell>
          <cell r="J111">
            <v>3.4135983880908891</v>
          </cell>
          <cell r="K111">
            <v>40.548982848424167</v>
          </cell>
          <cell r="L111">
            <v>7.7099174105279373E-3</v>
          </cell>
          <cell r="M111">
            <v>56.029708846074413</v>
          </cell>
          <cell r="O111">
            <v>1.074935</v>
          </cell>
          <cell r="Q111">
            <v>0.57811000000000001</v>
          </cell>
          <cell r="R111">
            <v>0.31773400000000002</v>
          </cell>
          <cell r="S111">
            <v>65.648659850720549</v>
          </cell>
          <cell r="T111">
            <v>35.306457363747626</v>
          </cell>
          <cell r="U111">
            <v>19.404718693696683</v>
          </cell>
          <cell r="V111">
            <v>1.6374058548099999</v>
          </cell>
          <cell r="W111">
            <v>100</v>
          </cell>
          <cell r="X111" t="str">
            <v>Not Modelled</v>
          </cell>
          <cell r="Y111" t="str">
            <v>N/A</v>
          </cell>
          <cell r="AA111">
            <v>0.22960715161699999</v>
          </cell>
          <cell r="AB111">
            <v>0</v>
          </cell>
          <cell r="AC111">
            <v>4.8936756078700003E-2</v>
          </cell>
          <cell r="AD111">
            <v>0.72108582215700001</v>
          </cell>
          <cell r="AE111">
            <v>0.75200102779099998</v>
          </cell>
          <cell r="AF111">
            <v>0</v>
          </cell>
          <cell r="AG111">
            <v>0</v>
          </cell>
          <cell r="AH111">
            <v>0</v>
          </cell>
          <cell r="AI111">
            <v>0</v>
          </cell>
          <cell r="AJ111">
            <v>0</v>
          </cell>
          <cell r="AK111">
            <v>0</v>
          </cell>
          <cell r="AM111">
            <v>14.022616991536468</v>
          </cell>
          <cell r="AN111">
            <v>0</v>
          </cell>
          <cell r="AO111">
            <v>2.9886760166970632</v>
          </cell>
          <cell r="AP111">
            <v>44.038307304127287</v>
          </cell>
          <cell r="AQ111">
            <v>45.926367343926479</v>
          </cell>
          <cell r="AR111">
            <v>0</v>
          </cell>
          <cell r="AS111">
            <v>0</v>
          </cell>
          <cell r="AT111">
            <v>0</v>
          </cell>
          <cell r="AU111">
            <v>0</v>
          </cell>
          <cell r="AV111">
            <v>0</v>
          </cell>
          <cell r="AW111">
            <v>0</v>
          </cell>
        </row>
        <row r="112">
          <cell r="A112">
            <v>509</v>
          </cell>
          <cell r="B112" t="str">
            <v>Land off Park Lane / Steadway, Boarshurst, Greenfield</v>
          </cell>
          <cell r="C112" t="str">
            <v>Residential</v>
          </cell>
          <cell r="D112" t="str">
            <v>Call for Sites 2018</v>
          </cell>
          <cell r="E112">
            <v>1.1542372890299999</v>
          </cell>
          <cell r="F112">
            <v>0</v>
          </cell>
          <cell r="G112">
            <v>0</v>
          </cell>
          <cell r="H112">
            <v>0</v>
          </cell>
          <cell r="I112">
            <v>1.1542372890299999</v>
          </cell>
          <cell r="J112">
            <v>0</v>
          </cell>
          <cell r="K112">
            <v>0</v>
          </cell>
          <cell r="L112">
            <v>0</v>
          </cell>
          <cell r="M112">
            <v>100</v>
          </cell>
          <cell r="O112">
            <v>1.9875299999999999E-3</v>
          </cell>
          <cell r="Q112">
            <v>0</v>
          </cell>
          <cell r="R112">
            <v>0</v>
          </cell>
          <cell r="S112">
            <v>0.1721942289414583</v>
          </cell>
          <cell r="T112">
            <v>0</v>
          </cell>
          <cell r="U112">
            <v>0</v>
          </cell>
          <cell r="V112">
            <v>0</v>
          </cell>
          <cell r="W112">
            <v>0</v>
          </cell>
          <cell r="X112" t="str">
            <v>Not Modelled</v>
          </cell>
          <cell r="Y112" t="str">
            <v>N/A</v>
          </cell>
          <cell r="AA112">
            <v>0</v>
          </cell>
          <cell r="AB112">
            <v>0</v>
          </cell>
          <cell r="AC112">
            <v>0</v>
          </cell>
          <cell r="AD112">
            <v>0</v>
          </cell>
          <cell r="AE112">
            <v>0</v>
          </cell>
          <cell r="AF112">
            <v>1.0394275502600001</v>
          </cell>
          <cell r="AG112">
            <v>0</v>
          </cell>
          <cell r="AH112">
            <v>0</v>
          </cell>
          <cell r="AI112">
            <v>0</v>
          </cell>
          <cell r="AJ112">
            <v>0</v>
          </cell>
          <cell r="AK112">
            <v>0</v>
          </cell>
          <cell r="AM112">
            <v>0</v>
          </cell>
          <cell r="AN112">
            <v>0</v>
          </cell>
          <cell r="AO112">
            <v>0</v>
          </cell>
          <cell r="AP112">
            <v>0</v>
          </cell>
          <cell r="AQ112">
            <v>0</v>
          </cell>
          <cell r="AR112">
            <v>90.053194446136473</v>
          </cell>
          <cell r="AS112">
            <v>0</v>
          </cell>
          <cell r="AT112">
            <v>0</v>
          </cell>
          <cell r="AU112">
            <v>0</v>
          </cell>
          <cell r="AV112">
            <v>0</v>
          </cell>
          <cell r="AW112">
            <v>0</v>
          </cell>
        </row>
        <row r="113">
          <cell r="A113">
            <v>510</v>
          </cell>
          <cell r="B113" t="str">
            <v>Nile Mill</v>
          </cell>
          <cell r="C113" t="str">
            <v>Residential</v>
          </cell>
          <cell r="D113" t="str">
            <v>Call for Sites 2018</v>
          </cell>
          <cell r="E113">
            <v>2.68712984648</v>
          </cell>
          <cell r="F113">
            <v>0</v>
          </cell>
          <cell r="G113">
            <v>0</v>
          </cell>
          <cell r="H113">
            <v>0</v>
          </cell>
          <cell r="I113">
            <v>2.68712984648</v>
          </cell>
          <cell r="J113">
            <v>0</v>
          </cell>
          <cell r="K113">
            <v>0</v>
          </cell>
          <cell r="L113">
            <v>0</v>
          </cell>
          <cell r="M113">
            <v>100</v>
          </cell>
          <cell r="O113">
            <v>0.34278600000000004</v>
          </cell>
          <cell r="Q113">
            <v>7.6733999999999997E-2</v>
          </cell>
          <cell r="R113">
            <v>1.4391599999999999E-2</v>
          </cell>
          <cell r="S113">
            <v>12.756584891088602</v>
          </cell>
          <cell r="T113">
            <v>2.8556119124841524</v>
          </cell>
          <cell r="U113">
            <v>0.53557516094178492</v>
          </cell>
          <cell r="V113">
            <v>0</v>
          </cell>
          <cell r="W113">
            <v>0</v>
          </cell>
          <cell r="X113" t="str">
            <v>Not Modelled</v>
          </cell>
          <cell r="Y113" t="str">
            <v>N/A</v>
          </cell>
          <cell r="AA113">
            <v>0</v>
          </cell>
          <cell r="AB113">
            <v>0</v>
          </cell>
          <cell r="AC113">
            <v>0</v>
          </cell>
          <cell r="AD113">
            <v>0</v>
          </cell>
          <cell r="AE113">
            <v>0</v>
          </cell>
          <cell r="AF113">
            <v>0</v>
          </cell>
          <cell r="AG113">
            <v>0</v>
          </cell>
          <cell r="AH113">
            <v>0</v>
          </cell>
          <cell r="AI113">
            <v>2.68712984648</v>
          </cell>
          <cell r="AJ113">
            <v>0</v>
          </cell>
          <cell r="AK113">
            <v>0</v>
          </cell>
          <cell r="AM113">
            <v>0</v>
          </cell>
          <cell r="AN113">
            <v>0</v>
          </cell>
          <cell r="AO113">
            <v>0</v>
          </cell>
          <cell r="AP113">
            <v>0</v>
          </cell>
          <cell r="AQ113">
            <v>0</v>
          </cell>
          <cell r="AR113">
            <v>0</v>
          </cell>
          <cell r="AS113">
            <v>0</v>
          </cell>
          <cell r="AT113">
            <v>0</v>
          </cell>
          <cell r="AU113">
            <v>100</v>
          </cell>
          <cell r="AV113">
            <v>0</v>
          </cell>
          <cell r="AW113">
            <v>0</v>
          </cell>
        </row>
        <row r="114">
          <cell r="A114">
            <v>520</v>
          </cell>
          <cell r="B114" t="str">
            <v>Saddleworth Business Centre</v>
          </cell>
          <cell r="C114" t="str">
            <v>Residential</v>
          </cell>
          <cell r="D114" t="str">
            <v>Call for Sites 2018</v>
          </cell>
          <cell r="E114">
            <v>0.86637505316700003</v>
          </cell>
          <cell r="F114">
            <v>7.0573752764100002E-3</v>
          </cell>
          <cell r="G114">
            <v>4.90469998377E-2</v>
          </cell>
          <cell r="H114">
            <v>0.15782477054999999</v>
          </cell>
          <cell r="I114">
            <v>0.65244590750289</v>
          </cell>
          <cell r="J114">
            <v>0.81458662164983187</v>
          </cell>
          <cell r="K114">
            <v>5.661174067560073</v>
          </cell>
          <cell r="L114">
            <v>18.216679943989352</v>
          </cell>
          <cell r="M114">
            <v>75.307559366800731</v>
          </cell>
          <cell r="O114">
            <v>0.86392996999999994</v>
          </cell>
          <cell r="Q114">
            <v>0.85961299999999996</v>
          </cell>
          <cell r="R114">
            <v>0.41979699999999998</v>
          </cell>
          <cell r="S114">
            <v>99.717780058640642</v>
          </cell>
          <cell r="T114">
            <v>99.219500475887244</v>
          </cell>
          <cell r="U114">
            <v>48.454419187792688</v>
          </cell>
          <cell r="V114">
            <v>0.86637505316700003</v>
          </cell>
          <cell r="W114">
            <v>100</v>
          </cell>
          <cell r="X114" t="str">
            <v>Not Modelled</v>
          </cell>
          <cell r="Y114" t="str">
            <v>N/A</v>
          </cell>
          <cell r="AA114">
            <v>0</v>
          </cell>
          <cell r="AB114">
            <v>0</v>
          </cell>
          <cell r="AC114">
            <v>0</v>
          </cell>
          <cell r="AD114">
            <v>0</v>
          </cell>
          <cell r="AE114">
            <v>0</v>
          </cell>
          <cell r="AF114">
            <v>0</v>
          </cell>
          <cell r="AG114">
            <v>0</v>
          </cell>
          <cell r="AH114">
            <v>0</v>
          </cell>
          <cell r="AI114">
            <v>0</v>
          </cell>
          <cell r="AJ114">
            <v>0</v>
          </cell>
          <cell r="AK114">
            <v>0</v>
          </cell>
          <cell r="AM114">
            <v>0</v>
          </cell>
          <cell r="AN114">
            <v>0</v>
          </cell>
          <cell r="AO114">
            <v>0</v>
          </cell>
          <cell r="AP114">
            <v>0</v>
          </cell>
          <cell r="AQ114">
            <v>0</v>
          </cell>
          <cell r="AR114">
            <v>0</v>
          </cell>
          <cell r="AS114">
            <v>0</v>
          </cell>
          <cell r="AT114">
            <v>0</v>
          </cell>
          <cell r="AU114">
            <v>0</v>
          </cell>
          <cell r="AV114">
            <v>0</v>
          </cell>
          <cell r="AW114">
            <v>0</v>
          </cell>
        </row>
        <row r="115">
          <cell r="A115">
            <v>522</v>
          </cell>
          <cell r="B115" t="str">
            <v>Land to the rear of nos. 746-752 Ripponden Road, Oldham</v>
          </cell>
          <cell r="C115" t="str">
            <v>Residential</v>
          </cell>
          <cell r="D115" t="str">
            <v>Call for Sites 2018</v>
          </cell>
          <cell r="E115">
            <v>0.691430709659</v>
          </cell>
          <cell r="F115">
            <v>0</v>
          </cell>
          <cell r="G115">
            <v>0</v>
          </cell>
          <cell r="H115">
            <v>0</v>
          </cell>
          <cell r="I115">
            <v>0.691430709659</v>
          </cell>
          <cell r="J115">
            <v>0</v>
          </cell>
          <cell r="K115">
            <v>0</v>
          </cell>
          <cell r="L115">
            <v>0</v>
          </cell>
          <cell r="M115">
            <v>100</v>
          </cell>
          <cell r="O115">
            <v>0</v>
          </cell>
          <cell r="Q115">
            <v>0</v>
          </cell>
          <cell r="R115">
            <v>0</v>
          </cell>
          <cell r="S115">
            <v>0</v>
          </cell>
          <cell r="T115">
            <v>0</v>
          </cell>
          <cell r="U115">
            <v>0</v>
          </cell>
          <cell r="V115">
            <v>0</v>
          </cell>
          <cell r="W115">
            <v>0</v>
          </cell>
          <cell r="X115" t="str">
            <v>Not Modelled</v>
          </cell>
          <cell r="Y115" t="str">
            <v>N/A</v>
          </cell>
          <cell r="AA115">
            <v>0</v>
          </cell>
          <cell r="AB115">
            <v>0</v>
          </cell>
          <cell r="AC115">
            <v>0</v>
          </cell>
          <cell r="AD115">
            <v>0</v>
          </cell>
          <cell r="AE115">
            <v>0</v>
          </cell>
          <cell r="AF115">
            <v>0</v>
          </cell>
          <cell r="AG115">
            <v>0</v>
          </cell>
          <cell r="AH115">
            <v>0</v>
          </cell>
          <cell r="AI115">
            <v>0.691430709659</v>
          </cell>
          <cell r="AJ115">
            <v>0.10793649843600001</v>
          </cell>
          <cell r="AK115">
            <v>0</v>
          </cell>
          <cell r="AM115">
            <v>0</v>
          </cell>
          <cell r="AN115">
            <v>0</v>
          </cell>
          <cell r="AO115">
            <v>0</v>
          </cell>
          <cell r="AP115">
            <v>0</v>
          </cell>
          <cell r="AQ115">
            <v>0</v>
          </cell>
          <cell r="AR115">
            <v>0</v>
          </cell>
          <cell r="AS115">
            <v>0</v>
          </cell>
          <cell r="AT115">
            <v>0</v>
          </cell>
          <cell r="AU115">
            <v>100</v>
          </cell>
          <cell r="AV115">
            <v>15.610602324740849</v>
          </cell>
          <cell r="AW115">
            <v>0</v>
          </cell>
        </row>
        <row r="116">
          <cell r="A116">
            <v>523</v>
          </cell>
          <cell r="B116" t="str">
            <v>Hathershaw College playing fields</v>
          </cell>
          <cell r="C116" t="str">
            <v>Residential</v>
          </cell>
          <cell r="D116" t="str">
            <v>Call for Sites 2018</v>
          </cell>
          <cell r="E116">
            <v>8.9033718578300007</v>
          </cell>
          <cell r="F116">
            <v>0</v>
          </cell>
          <cell r="G116">
            <v>0</v>
          </cell>
          <cell r="H116">
            <v>0</v>
          </cell>
          <cell r="I116">
            <v>8.9033718578300007</v>
          </cell>
          <cell r="J116">
            <v>0</v>
          </cell>
          <cell r="K116">
            <v>0</v>
          </cell>
          <cell r="L116">
            <v>0</v>
          </cell>
          <cell r="M116">
            <v>100</v>
          </cell>
          <cell r="O116">
            <v>1.1714157000000001</v>
          </cell>
          <cell r="Q116">
            <v>0.11105569999999999</v>
          </cell>
          <cell r="R116">
            <v>2.5603399999999998E-2</v>
          </cell>
          <cell r="S116">
            <v>13.156989494601506</v>
          </cell>
          <cell r="T116">
            <v>1.2473442845401648</v>
          </cell>
          <cell r="U116">
            <v>0.28756970290399908</v>
          </cell>
          <cell r="V116">
            <v>0</v>
          </cell>
          <cell r="W116">
            <v>0</v>
          </cell>
          <cell r="X116" t="str">
            <v>Not Modelled</v>
          </cell>
          <cell r="Y116" t="str">
            <v>N/A</v>
          </cell>
          <cell r="AA116">
            <v>0</v>
          </cell>
          <cell r="AB116">
            <v>0</v>
          </cell>
          <cell r="AC116">
            <v>0</v>
          </cell>
          <cell r="AD116">
            <v>0</v>
          </cell>
          <cell r="AE116">
            <v>0</v>
          </cell>
          <cell r="AF116">
            <v>0</v>
          </cell>
          <cell r="AG116">
            <v>0</v>
          </cell>
          <cell r="AH116">
            <v>0.74894719628899997</v>
          </cell>
          <cell r="AI116">
            <v>7.8044681702999998</v>
          </cell>
          <cell r="AJ116">
            <v>0</v>
          </cell>
          <cell r="AK116">
            <v>0</v>
          </cell>
          <cell r="AM116">
            <v>0</v>
          </cell>
          <cell r="AN116">
            <v>0</v>
          </cell>
          <cell r="AO116">
            <v>0</v>
          </cell>
          <cell r="AP116">
            <v>0</v>
          </cell>
          <cell r="AQ116">
            <v>0</v>
          </cell>
          <cell r="AR116">
            <v>0</v>
          </cell>
          <cell r="AS116">
            <v>0</v>
          </cell>
          <cell r="AT116">
            <v>8.4119500819270421</v>
          </cell>
          <cell r="AU116">
            <v>87.657443662048337</v>
          </cell>
          <cell r="AV116">
            <v>0</v>
          </cell>
          <cell r="AW116">
            <v>0</v>
          </cell>
        </row>
        <row r="117">
          <cell r="A117">
            <v>527</v>
          </cell>
          <cell r="B117" t="str">
            <v>Grotton ÔÇô Lydgate Hill, Oldham</v>
          </cell>
          <cell r="C117" t="str">
            <v>Residential</v>
          </cell>
          <cell r="D117" t="str">
            <v>Call for Sites 2018</v>
          </cell>
          <cell r="E117">
            <v>1.6575395014100001</v>
          </cell>
          <cell r="F117">
            <v>0</v>
          </cell>
          <cell r="G117">
            <v>0</v>
          </cell>
          <cell r="H117">
            <v>0</v>
          </cell>
          <cell r="I117">
            <v>1.6575395014100001</v>
          </cell>
          <cell r="J117">
            <v>0</v>
          </cell>
          <cell r="K117">
            <v>0</v>
          </cell>
          <cell r="L117">
            <v>0</v>
          </cell>
          <cell r="M117">
            <v>100</v>
          </cell>
          <cell r="O117">
            <v>0.28540330000000003</v>
          </cell>
          <cell r="Q117">
            <v>0.217526</v>
          </cell>
          <cell r="R117">
            <v>0.19126399999999999</v>
          </cell>
          <cell r="S117">
            <v>17.218491611042712</v>
          </cell>
          <cell r="T117">
            <v>13.123427816649899</v>
          </cell>
          <cell r="U117">
            <v>11.539031186725845</v>
          </cell>
          <cell r="V117">
            <v>0</v>
          </cell>
          <cell r="W117">
            <v>0</v>
          </cell>
          <cell r="X117" t="str">
            <v>Not Modelled</v>
          </cell>
          <cell r="Y117" t="str">
            <v>N/A</v>
          </cell>
          <cell r="AA117">
            <v>0</v>
          </cell>
          <cell r="AB117">
            <v>5.4021358969899999E-2</v>
          </cell>
          <cell r="AC117">
            <v>5.06232786388E-2</v>
          </cell>
          <cell r="AD117">
            <v>0</v>
          </cell>
          <cell r="AE117">
            <v>0</v>
          </cell>
          <cell r="AF117">
            <v>1.13656385892</v>
          </cell>
          <cell r="AG117">
            <v>0.19205648402200001</v>
          </cell>
          <cell r="AH117">
            <v>0</v>
          </cell>
          <cell r="AI117">
            <v>1.6575395014100001</v>
          </cell>
          <cell r="AJ117">
            <v>0</v>
          </cell>
          <cell r="AK117">
            <v>0</v>
          </cell>
          <cell r="AM117">
            <v>0</v>
          </cell>
          <cell r="AN117">
            <v>3.2591295063524135</v>
          </cell>
          <cell r="AO117">
            <v>3.0541220040751291</v>
          </cell>
          <cell r="AP117">
            <v>0</v>
          </cell>
          <cell r="AQ117">
            <v>0</v>
          </cell>
          <cell r="AR117">
            <v>68.569337741463926</v>
          </cell>
          <cell r="AS117">
            <v>11.586842054661474</v>
          </cell>
          <cell r="AT117">
            <v>0</v>
          </cell>
          <cell r="AU117">
            <v>100</v>
          </cell>
          <cell r="AV117">
            <v>0</v>
          </cell>
          <cell r="AW117">
            <v>0</v>
          </cell>
        </row>
        <row r="118">
          <cell r="A118">
            <v>528</v>
          </cell>
          <cell r="B118" t="str">
            <v>Land off Delph New Road, Dobcross, Oldham</v>
          </cell>
          <cell r="C118" t="str">
            <v>Residential</v>
          </cell>
          <cell r="D118" t="str">
            <v>Call for Sites 2018</v>
          </cell>
          <cell r="E118">
            <v>1.00609714157</v>
          </cell>
          <cell r="F118">
            <v>5.6600061879899998E-3</v>
          </cell>
          <cell r="G118">
            <v>0.47733587272</v>
          </cell>
          <cell r="H118">
            <v>4.6827238427600001E-5</v>
          </cell>
          <cell r="I118">
            <v>0.52305443542358243</v>
          </cell>
          <cell r="J118">
            <v>0.562570546533672</v>
          </cell>
          <cell r="K118">
            <v>47.444312581499268</v>
          </cell>
          <cell r="L118">
            <v>4.6543456384864363E-3</v>
          </cell>
          <cell r="M118">
            <v>51.988462526328583</v>
          </cell>
          <cell r="O118">
            <v>1.0060967000000001</v>
          </cell>
          <cell r="Q118">
            <v>0.95594420000000002</v>
          </cell>
          <cell r="R118">
            <v>0.86305500000000002</v>
          </cell>
          <cell r="S118">
            <v>99.999956110599896</v>
          </cell>
          <cell r="T118">
            <v>95.015099487139281</v>
          </cell>
          <cell r="U118">
            <v>85.782472123240026</v>
          </cell>
          <cell r="V118">
            <v>1.00609714157</v>
          </cell>
          <cell r="W118">
            <v>100</v>
          </cell>
          <cell r="X118" t="str">
            <v>Not Modelled</v>
          </cell>
          <cell r="Y118" t="str">
            <v>N/A</v>
          </cell>
          <cell r="AA118">
            <v>0</v>
          </cell>
          <cell r="AB118">
            <v>0</v>
          </cell>
          <cell r="AC118">
            <v>0</v>
          </cell>
          <cell r="AD118">
            <v>0.102825164104</v>
          </cell>
          <cell r="AE118">
            <v>0.100380678827</v>
          </cell>
          <cell r="AF118">
            <v>0</v>
          </cell>
          <cell r="AG118">
            <v>0</v>
          </cell>
          <cell r="AH118">
            <v>0</v>
          </cell>
          <cell r="AI118">
            <v>0</v>
          </cell>
          <cell r="AJ118">
            <v>0</v>
          </cell>
          <cell r="AK118">
            <v>0</v>
          </cell>
          <cell r="AM118">
            <v>0</v>
          </cell>
          <cell r="AN118">
            <v>0</v>
          </cell>
          <cell r="AO118">
            <v>0</v>
          </cell>
          <cell r="AP118">
            <v>10.220202389556821</v>
          </cell>
          <cell r="AQ118">
            <v>9.9772352668011166</v>
          </cell>
          <cell r="AR118">
            <v>0</v>
          </cell>
          <cell r="AS118">
            <v>0</v>
          </cell>
          <cell r="AT118">
            <v>0</v>
          </cell>
          <cell r="AU118">
            <v>0</v>
          </cell>
          <cell r="AV118">
            <v>0</v>
          </cell>
          <cell r="AW118">
            <v>0</v>
          </cell>
        </row>
        <row r="119">
          <cell r="A119">
            <v>535</v>
          </cell>
          <cell r="B119" t="str">
            <v>P&amp;D Northern Steels</v>
          </cell>
          <cell r="C119" t="str">
            <v>Residential</v>
          </cell>
          <cell r="D119" t="str">
            <v>Call for Sites 2018</v>
          </cell>
          <cell r="E119">
            <v>2.0656052673700001</v>
          </cell>
          <cell r="F119">
            <v>0</v>
          </cell>
          <cell r="G119">
            <v>0</v>
          </cell>
          <cell r="H119">
            <v>2.0656052673700001</v>
          </cell>
          <cell r="I119">
            <v>0</v>
          </cell>
          <cell r="J119">
            <v>0</v>
          </cell>
          <cell r="K119">
            <v>0</v>
          </cell>
          <cell r="L119">
            <v>100</v>
          </cell>
          <cell r="M119">
            <v>0</v>
          </cell>
          <cell r="O119">
            <v>0.22528529999999999</v>
          </cell>
          <cell r="Q119">
            <v>0.1009273</v>
          </cell>
          <cell r="R119">
            <v>3.3188799999999997E-2</v>
          </cell>
          <cell r="S119">
            <v>10.906502978027405</v>
          </cell>
          <cell r="T119">
            <v>4.886088431043949</v>
          </cell>
          <cell r="U119">
            <v>1.606734864801014</v>
          </cell>
          <cell r="V119">
            <v>0</v>
          </cell>
          <cell r="W119">
            <v>0</v>
          </cell>
          <cell r="X119">
            <v>1.0355058048900001</v>
          </cell>
          <cell r="Y119">
            <v>50.130865816799641</v>
          </cell>
          <cell r="AA119">
            <v>0</v>
          </cell>
          <cell r="AB119">
            <v>8.8382410275800002E-2</v>
          </cell>
          <cell r="AC119">
            <v>3.21466172811E-2</v>
          </cell>
          <cell r="AD119">
            <v>0.293783766349</v>
          </cell>
          <cell r="AE119">
            <v>0.12704639205900001</v>
          </cell>
          <cell r="AF119">
            <v>0</v>
          </cell>
          <cell r="AG119">
            <v>0</v>
          </cell>
          <cell r="AH119">
            <v>0</v>
          </cell>
          <cell r="AI119">
            <v>1.67849819775</v>
          </cell>
          <cell r="AJ119">
            <v>0</v>
          </cell>
          <cell r="AK119">
            <v>1.4518129892</v>
          </cell>
          <cell r="AM119">
            <v>0</v>
          </cell>
          <cell r="AN119">
            <v>4.2787657289590255</v>
          </cell>
          <cell r="AO119">
            <v>1.5562807564888805</v>
          </cell>
          <cell r="AP119">
            <v>14.222648004914106</v>
          </cell>
          <cell r="AQ119">
            <v>6.1505648763550971</v>
          </cell>
          <cell r="AR119">
            <v>0</v>
          </cell>
          <cell r="AS119">
            <v>0</v>
          </cell>
          <cell r="AT119">
            <v>0</v>
          </cell>
          <cell r="AU119">
            <v>81.25938795107362</v>
          </cell>
          <cell r="AV119">
            <v>0</v>
          </cell>
          <cell r="AW119">
            <v>70.285112656035125</v>
          </cell>
        </row>
        <row r="120">
          <cell r="A120">
            <v>540</v>
          </cell>
          <cell r="B120" t="str">
            <v>Land South of Bullcote Lane, Heyside, Oldham</v>
          </cell>
          <cell r="C120" t="str">
            <v>Residential</v>
          </cell>
          <cell r="D120" t="str">
            <v>Call for Sites 2018</v>
          </cell>
          <cell r="E120">
            <v>12.410622121999999</v>
          </cell>
          <cell r="F120">
            <v>0.100229607796</v>
          </cell>
          <cell r="G120">
            <v>6.5769031323999999E-2</v>
          </cell>
          <cell r="H120">
            <v>0.201346418227</v>
          </cell>
          <cell r="I120">
            <v>12.043277064652997</v>
          </cell>
          <cell r="J120">
            <v>0.80761147032529079</v>
          </cell>
          <cell r="K120">
            <v>0.52994145400183357</v>
          </cell>
          <cell r="L120">
            <v>1.622371676840263</v>
          </cell>
          <cell r="M120">
            <v>97.040075398832599</v>
          </cell>
          <cell r="O120">
            <v>1.5448760000000001</v>
          </cell>
          <cell r="Q120">
            <v>0.50991600000000004</v>
          </cell>
          <cell r="R120">
            <v>0.32079000000000002</v>
          </cell>
          <cell r="S120">
            <v>12.448014167327173</v>
          </cell>
          <cell r="T120">
            <v>4.1087061952848014</v>
          </cell>
          <cell r="U120">
            <v>2.5848019289165496</v>
          </cell>
          <cell r="V120">
            <v>0</v>
          </cell>
          <cell r="W120">
            <v>0</v>
          </cell>
          <cell r="X120">
            <v>6.4001818148000003E-2</v>
          </cell>
          <cell r="Y120">
            <v>0.51570193273829179</v>
          </cell>
          <cell r="AA120">
            <v>0.11355260159900001</v>
          </cell>
          <cell r="AB120">
            <v>0.23766786993200001</v>
          </cell>
          <cell r="AC120">
            <v>0.163267876294</v>
          </cell>
          <cell r="AD120">
            <v>0.33409285186799997</v>
          </cell>
          <cell r="AE120">
            <v>0.58336364864099999</v>
          </cell>
          <cell r="AF120">
            <v>8.4364381335599994</v>
          </cell>
          <cell r="AG120">
            <v>0.45408694139200001</v>
          </cell>
          <cell r="AH120">
            <v>3.28253166446</v>
          </cell>
          <cell r="AI120">
            <v>9.0605586495400008</v>
          </cell>
          <cell r="AJ120">
            <v>0</v>
          </cell>
          <cell r="AK120">
            <v>0.37366246339699999</v>
          </cell>
          <cell r="AM120">
            <v>0.91496300896719873</v>
          </cell>
          <cell r="AN120">
            <v>1.9150359071097018</v>
          </cell>
          <cell r="AO120">
            <v>1.3155494921127211</v>
          </cell>
          <cell r="AP120">
            <v>2.6919911716251672</v>
          </cell>
          <cell r="AQ120">
            <v>4.7005189820974875</v>
          </cell>
          <cell r="AR120">
            <v>67.977560275604048</v>
          </cell>
          <cell r="AS120">
            <v>3.6588572025495112</v>
          </cell>
          <cell r="AT120">
            <v>26.449372418173446</v>
          </cell>
          <cell r="AU120">
            <v>73.006482354164774</v>
          </cell>
          <cell r="AV120">
            <v>0</v>
          </cell>
          <cell r="AW120">
            <v>3.0108278192969706</v>
          </cell>
        </row>
        <row r="121">
          <cell r="A121">
            <v>557</v>
          </cell>
          <cell r="B121" t="str">
            <v>1 Hanging Chadder Farm</v>
          </cell>
          <cell r="C121" t="str">
            <v>Residential</v>
          </cell>
          <cell r="D121" t="str">
            <v>Call for Sites 2018</v>
          </cell>
          <cell r="E121">
            <v>0.70590020386200003</v>
          </cell>
          <cell r="F121">
            <v>0</v>
          </cell>
          <cell r="G121">
            <v>0</v>
          </cell>
          <cell r="H121">
            <v>0</v>
          </cell>
          <cell r="I121">
            <v>0.70590020386200003</v>
          </cell>
          <cell r="J121">
            <v>0</v>
          </cell>
          <cell r="K121">
            <v>0</v>
          </cell>
          <cell r="L121">
            <v>0</v>
          </cell>
          <cell r="M121">
            <v>100</v>
          </cell>
          <cell r="O121">
            <v>1.7599999999999998E-2</v>
          </cell>
          <cell r="Q121">
            <v>1.2799999999999999E-2</v>
          </cell>
          <cell r="R121">
            <v>1.04E-2</v>
          </cell>
          <cell r="S121">
            <v>2.4932702815086181</v>
          </cell>
          <cell r="T121">
            <v>1.8132874774608132</v>
          </cell>
          <cell r="U121">
            <v>1.4732960754369109</v>
          </cell>
          <cell r="V121">
            <v>0</v>
          </cell>
          <cell r="W121">
            <v>0</v>
          </cell>
          <cell r="X121" t="str">
            <v>Not Modelled</v>
          </cell>
          <cell r="Y121" t="str">
            <v>N/A</v>
          </cell>
          <cell r="AA121">
            <v>0</v>
          </cell>
          <cell r="AB121">
            <v>1.2800000000000001E-2</v>
          </cell>
          <cell r="AC121">
            <v>1.04E-2</v>
          </cell>
          <cell r="AD121">
            <v>0</v>
          </cell>
          <cell r="AE121">
            <v>0</v>
          </cell>
          <cell r="AF121">
            <v>0.68861372890200001</v>
          </cell>
          <cell r="AG121">
            <v>1.44E-2</v>
          </cell>
          <cell r="AH121">
            <v>0</v>
          </cell>
          <cell r="AI121">
            <v>0.70590021388500002</v>
          </cell>
          <cell r="AJ121">
            <v>0</v>
          </cell>
          <cell r="AK121">
            <v>0</v>
          </cell>
          <cell r="AM121">
            <v>0</v>
          </cell>
          <cell r="AN121">
            <v>1.8132874774608134</v>
          </cell>
          <cell r="AO121">
            <v>1.4732960754369109</v>
          </cell>
          <cell r="AP121">
            <v>0</v>
          </cell>
          <cell r="AQ121">
            <v>0</v>
          </cell>
          <cell r="AR121">
            <v>97.551144642624379</v>
          </cell>
          <cell r="AS121">
            <v>2.0399484121434148</v>
          </cell>
          <cell r="AT121">
            <v>0</v>
          </cell>
          <cell r="AU121">
            <v>100.00000141988909</v>
          </cell>
          <cell r="AV121">
            <v>0</v>
          </cell>
          <cell r="AW121">
            <v>0</v>
          </cell>
        </row>
        <row r="122">
          <cell r="A122">
            <v>586</v>
          </cell>
          <cell r="B122" t="str">
            <v>Higher Hill Farm</v>
          </cell>
          <cell r="C122" t="str">
            <v>Residential</v>
          </cell>
          <cell r="D122" t="str">
            <v>Call for Sites 2018</v>
          </cell>
          <cell r="E122">
            <v>1.58509879046</v>
          </cell>
          <cell r="F122">
            <v>0</v>
          </cell>
          <cell r="G122">
            <v>0</v>
          </cell>
          <cell r="H122">
            <v>0</v>
          </cell>
          <cell r="I122">
            <v>1.58509879046</v>
          </cell>
          <cell r="J122">
            <v>0</v>
          </cell>
          <cell r="K122">
            <v>0</v>
          </cell>
          <cell r="L122">
            <v>0</v>
          </cell>
          <cell r="M122">
            <v>100</v>
          </cell>
          <cell r="O122">
            <v>0</v>
          </cell>
          <cell r="Q122">
            <v>0</v>
          </cell>
          <cell r="R122">
            <v>0</v>
          </cell>
          <cell r="S122">
            <v>0</v>
          </cell>
          <cell r="T122">
            <v>0</v>
          </cell>
          <cell r="U122">
            <v>0</v>
          </cell>
          <cell r="V122">
            <v>0</v>
          </cell>
          <cell r="W122">
            <v>0</v>
          </cell>
          <cell r="X122" t="str">
            <v>Not Modelled</v>
          </cell>
          <cell r="Y122" t="str">
            <v>N/A</v>
          </cell>
          <cell r="AA122">
            <v>0</v>
          </cell>
          <cell r="AB122">
            <v>0</v>
          </cell>
          <cell r="AC122">
            <v>0</v>
          </cell>
          <cell r="AD122">
            <v>0</v>
          </cell>
          <cell r="AE122">
            <v>0</v>
          </cell>
          <cell r="AF122">
            <v>0</v>
          </cell>
          <cell r="AG122">
            <v>0</v>
          </cell>
          <cell r="AH122">
            <v>0</v>
          </cell>
          <cell r="AI122">
            <v>0</v>
          </cell>
          <cell r="AJ122">
            <v>0</v>
          </cell>
          <cell r="AK122">
            <v>0</v>
          </cell>
          <cell r="AM122">
            <v>0</v>
          </cell>
          <cell r="AN122">
            <v>0</v>
          </cell>
          <cell r="AO122">
            <v>0</v>
          </cell>
          <cell r="AP122">
            <v>0</v>
          </cell>
          <cell r="AQ122">
            <v>0</v>
          </cell>
          <cell r="AR122">
            <v>0</v>
          </cell>
          <cell r="AS122">
            <v>0</v>
          </cell>
          <cell r="AT122">
            <v>0</v>
          </cell>
          <cell r="AU122">
            <v>0</v>
          </cell>
          <cell r="AV122">
            <v>0</v>
          </cell>
          <cell r="AW122">
            <v>0</v>
          </cell>
        </row>
        <row r="123">
          <cell r="A123">
            <v>589</v>
          </cell>
          <cell r="B123" t="str">
            <v>P &amp; D Northern Steels</v>
          </cell>
          <cell r="C123" t="str">
            <v>Residential</v>
          </cell>
          <cell r="D123" t="str">
            <v>Call for Sites 2018</v>
          </cell>
          <cell r="E123">
            <v>1.87885462995</v>
          </cell>
          <cell r="F123">
            <v>0</v>
          </cell>
          <cell r="G123">
            <v>0</v>
          </cell>
          <cell r="H123">
            <v>0.380197685181</v>
          </cell>
          <cell r="I123">
            <v>1.4986569447689999</v>
          </cell>
          <cell r="J123">
            <v>0</v>
          </cell>
          <cell r="K123">
            <v>0</v>
          </cell>
          <cell r="L123">
            <v>20.235609456976338</v>
          </cell>
          <cell r="M123">
            <v>79.764390543023652</v>
          </cell>
          <cell r="O123">
            <v>5.3145499999999998E-2</v>
          </cell>
          <cell r="Q123">
            <v>0</v>
          </cell>
          <cell r="R123">
            <v>0</v>
          </cell>
          <cell r="S123">
            <v>2.8286115994729357</v>
          </cell>
          <cell r="T123">
            <v>0</v>
          </cell>
          <cell r="U123">
            <v>0</v>
          </cell>
          <cell r="V123">
            <v>0</v>
          </cell>
          <cell r="W123">
            <v>0</v>
          </cell>
          <cell r="X123">
            <v>0.33623491872400002</v>
          </cell>
          <cell r="Y123">
            <v>17.895738891355734</v>
          </cell>
          <cell r="AA123">
            <v>0</v>
          </cell>
          <cell r="AB123">
            <v>0</v>
          </cell>
          <cell r="AC123">
            <v>0</v>
          </cell>
          <cell r="AD123">
            <v>0</v>
          </cell>
          <cell r="AE123">
            <v>0</v>
          </cell>
          <cell r="AF123">
            <v>0.19273859495099999</v>
          </cell>
          <cell r="AG123">
            <v>0</v>
          </cell>
          <cell r="AH123">
            <v>0</v>
          </cell>
          <cell r="AI123">
            <v>0.17595571054299999</v>
          </cell>
          <cell r="AJ123">
            <v>0</v>
          </cell>
          <cell r="AK123">
            <v>0</v>
          </cell>
          <cell r="AM123">
            <v>0</v>
          </cell>
          <cell r="AN123">
            <v>0</v>
          </cell>
          <cell r="AO123">
            <v>0</v>
          </cell>
          <cell r="AP123">
            <v>0</v>
          </cell>
          <cell r="AQ123">
            <v>0</v>
          </cell>
          <cell r="AR123">
            <v>10.258302684978302</v>
          </cell>
          <cell r="AS123">
            <v>0</v>
          </cell>
          <cell r="AT123">
            <v>0</v>
          </cell>
          <cell r="AU123">
            <v>9.3650518639476932</v>
          </cell>
          <cell r="AV123">
            <v>0</v>
          </cell>
          <cell r="AW123">
            <v>0</v>
          </cell>
        </row>
        <row r="124">
          <cell r="A124">
            <v>592</v>
          </cell>
          <cell r="B124" t="str">
            <v>Land at Hardman Fold</v>
          </cell>
          <cell r="C124" t="str">
            <v>Residential</v>
          </cell>
          <cell r="D124" t="str">
            <v>Call for Sites 2018</v>
          </cell>
          <cell r="E124">
            <v>10.3700639177</v>
          </cell>
          <cell r="F124">
            <v>8.7869964654999997E-3</v>
          </cell>
          <cell r="G124">
            <v>0.16425705863699999</v>
          </cell>
          <cell r="H124">
            <v>9.8566017194699998E-2</v>
          </cell>
          <cell r="I124">
            <v>10.098453845402799</v>
          </cell>
          <cell r="J124">
            <v>8.4734255596072422E-2</v>
          </cell>
          <cell r="K124">
            <v>1.5839541582442913</v>
          </cell>
          <cell r="L124">
            <v>0.9504861105673994</v>
          </cell>
          <cell r="M124">
            <v>97.380825475592232</v>
          </cell>
          <cell r="O124">
            <v>1.025042</v>
          </cell>
          <cell r="Q124">
            <v>0.35436200000000001</v>
          </cell>
          <cell r="R124">
            <v>0.178702</v>
          </cell>
          <cell r="S124">
            <v>9.8846256699577459</v>
          </cell>
          <cell r="T124">
            <v>3.4171631227379624</v>
          </cell>
          <cell r="U124">
            <v>1.7232487805112269</v>
          </cell>
          <cell r="V124">
            <v>0</v>
          </cell>
          <cell r="W124">
            <v>0</v>
          </cell>
          <cell r="X124" t="str">
            <v>Not Modelled</v>
          </cell>
          <cell r="Y124" t="str">
            <v>N/A</v>
          </cell>
          <cell r="AA124">
            <v>0</v>
          </cell>
          <cell r="AB124">
            <v>0</v>
          </cell>
          <cell r="AC124">
            <v>0</v>
          </cell>
          <cell r="AD124">
            <v>0</v>
          </cell>
          <cell r="AE124">
            <v>0</v>
          </cell>
          <cell r="AF124">
            <v>7.1074499613800004</v>
          </cell>
          <cell r="AG124">
            <v>0.15919651454200001</v>
          </cell>
          <cell r="AH124">
            <v>0</v>
          </cell>
          <cell r="AI124">
            <v>10.3700639177</v>
          </cell>
          <cell r="AJ124">
            <v>0</v>
          </cell>
          <cell r="AK124">
            <v>0</v>
          </cell>
          <cell r="AM124">
            <v>0</v>
          </cell>
          <cell r="AN124">
            <v>0</v>
          </cell>
          <cell r="AO124">
            <v>0</v>
          </cell>
          <cell r="AP124">
            <v>0</v>
          </cell>
          <cell r="AQ124">
            <v>0</v>
          </cell>
          <cell r="AR124">
            <v>68.538149984290342</v>
          </cell>
          <cell r="AS124">
            <v>1.5351546124057891</v>
          </cell>
          <cell r="AT124">
            <v>0</v>
          </cell>
          <cell r="AU124">
            <v>100</v>
          </cell>
          <cell r="AV124">
            <v>0</v>
          </cell>
          <cell r="AW124">
            <v>0</v>
          </cell>
        </row>
        <row r="125">
          <cell r="A125">
            <v>681</v>
          </cell>
          <cell r="B125" t="str">
            <v>Healds Green</v>
          </cell>
          <cell r="C125" t="str">
            <v>Residential</v>
          </cell>
          <cell r="D125" t="str">
            <v>Call for Sites 2018</v>
          </cell>
          <cell r="E125">
            <v>0.38698379495099999</v>
          </cell>
          <cell r="F125">
            <v>0</v>
          </cell>
          <cell r="G125">
            <v>0</v>
          </cell>
          <cell r="H125">
            <v>0</v>
          </cell>
          <cell r="I125">
            <v>0.38698379495099999</v>
          </cell>
          <cell r="J125">
            <v>0</v>
          </cell>
          <cell r="K125">
            <v>0</v>
          </cell>
          <cell r="L125">
            <v>0</v>
          </cell>
          <cell r="M125">
            <v>100</v>
          </cell>
          <cell r="O125">
            <v>7.9614559399999989E-3</v>
          </cell>
          <cell r="Q125">
            <v>3.9359400000000001E-6</v>
          </cell>
          <cell r="R125">
            <v>0</v>
          </cell>
          <cell r="S125">
            <v>2.057309903896126</v>
          </cell>
          <cell r="T125">
            <v>1.0170813484575937E-3</v>
          </cell>
          <cell r="U125">
            <v>0</v>
          </cell>
          <cell r="V125">
            <v>0</v>
          </cell>
          <cell r="W125">
            <v>0</v>
          </cell>
          <cell r="X125" t="str">
            <v>Not Modelled</v>
          </cell>
          <cell r="Y125" t="str">
            <v>N/A</v>
          </cell>
          <cell r="AA125">
            <v>0</v>
          </cell>
          <cell r="AB125">
            <v>0</v>
          </cell>
          <cell r="AC125">
            <v>0</v>
          </cell>
          <cell r="AD125">
            <v>0</v>
          </cell>
          <cell r="AE125">
            <v>0</v>
          </cell>
          <cell r="AF125">
            <v>0.384429037345</v>
          </cell>
          <cell r="AG125">
            <v>0</v>
          </cell>
          <cell r="AH125">
            <v>0</v>
          </cell>
          <cell r="AI125">
            <v>0.38698379495099999</v>
          </cell>
          <cell r="AJ125">
            <v>0</v>
          </cell>
          <cell r="AK125">
            <v>0</v>
          </cell>
          <cell r="AM125">
            <v>0</v>
          </cell>
          <cell r="AN125">
            <v>0</v>
          </cell>
          <cell r="AO125">
            <v>0</v>
          </cell>
          <cell r="AP125">
            <v>0</v>
          </cell>
          <cell r="AQ125">
            <v>0</v>
          </cell>
          <cell r="AR125">
            <v>99.339828272053751</v>
          </cell>
          <cell r="AS125">
            <v>0</v>
          </cell>
          <cell r="AT125">
            <v>0</v>
          </cell>
          <cell r="AU125">
            <v>100</v>
          </cell>
          <cell r="AV125">
            <v>0</v>
          </cell>
          <cell r="AW125">
            <v>0</v>
          </cell>
        </row>
        <row r="126">
          <cell r="A126">
            <v>687</v>
          </cell>
          <cell r="B126" t="str">
            <v>Land on the South West Side of Rochdale Road, Denshaw, Oldham - a site plan is attached.</v>
          </cell>
          <cell r="C126" t="str">
            <v>Residential</v>
          </cell>
          <cell r="D126" t="str">
            <v>Call for Sites 2018</v>
          </cell>
          <cell r="E126">
            <v>1.6812667696100001</v>
          </cell>
          <cell r="F126">
            <v>0</v>
          </cell>
          <cell r="G126">
            <v>0</v>
          </cell>
          <cell r="H126">
            <v>0</v>
          </cell>
          <cell r="I126">
            <v>1.6812667696100001</v>
          </cell>
          <cell r="J126">
            <v>0</v>
          </cell>
          <cell r="K126">
            <v>0</v>
          </cell>
          <cell r="L126">
            <v>0</v>
          </cell>
          <cell r="M126">
            <v>100</v>
          </cell>
          <cell r="O126">
            <v>0.70079219999999998</v>
          </cell>
          <cell r="Q126">
            <v>0.43317220000000001</v>
          </cell>
          <cell r="R126">
            <v>0.37748500000000001</v>
          </cell>
          <cell r="S126">
            <v>41.682391674377847</v>
          </cell>
          <cell r="T126">
            <v>25.764632230284434</v>
          </cell>
          <cell r="U126">
            <v>22.452415453828571</v>
          </cell>
          <cell r="V126">
            <v>1.3913863359300001</v>
          </cell>
          <cell r="W126">
            <v>82.758213097422782</v>
          </cell>
          <cell r="X126" t="str">
            <v>Not Modelled</v>
          </cell>
          <cell r="Y126" t="str">
            <v>N/A</v>
          </cell>
          <cell r="AA126">
            <v>0</v>
          </cell>
          <cell r="AB126">
            <v>0</v>
          </cell>
          <cell r="AC126">
            <v>0</v>
          </cell>
          <cell r="AD126">
            <v>0</v>
          </cell>
          <cell r="AE126">
            <v>0.96600279331899996</v>
          </cell>
          <cell r="AF126">
            <v>0</v>
          </cell>
          <cell r="AG126">
            <v>0</v>
          </cell>
          <cell r="AH126">
            <v>0</v>
          </cell>
          <cell r="AI126">
            <v>0</v>
          </cell>
          <cell r="AJ126">
            <v>0</v>
          </cell>
          <cell r="AK126">
            <v>0</v>
          </cell>
          <cell r="AM126">
            <v>0</v>
          </cell>
          <cell r="AN126">
            <v>0</v>
          </cell>
          <cell r="AO126">
            <v>0</v>
          </cell>
          <cell r="AP126">
            <v>0</v>
          </cell>
          <cell r="AQ126">
            <v>57.456842113347761</v>
          </cell>
          <cell r="AR126">
            <v>0</v>
          </cell>
          <cell r="AS126">
            <v>0</v>
          </cell>
          <cell r="AT126">
            <v>0</v>
          </cell>
          <cell r="AU126">
            <v>0</v>
          </cell>
          <cell r="AV126">
            <v>0</v>
          </cell>
          <cell r="AW126">
            <v>0</v>
          </cell>
        </row>
        <row r="127">
          <cell r="A127">
            <v>695</v>
          </cell>
          <cell r="B127" t="str">
            <v>Land west of Failsworth Road, Woodhouses</v>
          </cell>
          <cell r="C127" t="str">
            <v>Residential</v>
          </cell>
          <cell r="D127" t="str">
            <v>Call for Sites 2018</v>
          </cell>
          <cell r="E127">
            <v>9.8772038146500005</v>
          </cell>
          <cell r="F127">
            <v>0</v>
          </cell>
          <cell r="G127">
            <v>0</v>
          </cell>
          <cell r="H127">
            <v>0</v>
          </cell>
          <cell r="I127">
            <v>9.8772038146500005</v>
          </cell>
          <cell r="J127">
            <v>0</v>
          </cell>
          <cell r="K127">
            <v>0</v>
          </cell>
          <cell r="L127">
            <v>0</v>
          </cell>
          <cell r="M127">
            <v>100</v>
          </cell>
          <cell r="O127">
            <v>0.77462600000000004</v>
          </cell>
          <cell r="Q127">
            <v>0.47327600000000003</v>
          </cell>
          <cell r="R127">
            <v>0.33968100000000001</v>
          </cell>
          <cell r="S127">
            <v>7.8425636904552318</v>
          </cell>
          <cell r="T127">
            <v>4.7915990079908113</v>
          </cell>
          <cell r="U127">
            <v>3.4390401005614626</v>
          </cell>
          <cell r="V127">
            <v>0</v>
          </cell>
          <cell r="W127">
            <v>0</v>
          </cell>
          <cell r="X127" t="str">
            <v>Not Modelled</v>
          </cell>
          <cell r="Y127" t="str">
            <v>N/A</v>
          </cell>
          <cell r="AA127">
            <v>0</v>
          </cell>
          <cell r="AB127">
            <v>0.22120000000000001</v>
          </cell>
          <cell r="AC127">
            <v>0.17879999999999999</v>
          </cell>
          <cell r="AD127">
            <v>0</v>
          </cell>
          <cell r="AE127">
            <v>1.56484622044</v>
          </cell>
          <cell r="AF127">
            <v>9.3140919482500006</v>
          </cell>
          <cell r="AG127">
            <v>0.18991468260399999</v>
          </cell>
          <cell r="AH127">
            <v>0.57558294307400004</v>
          </cell>
          <cell r="AI127">
            <v>6.1219229530800003</v>
          </cell>
          <cell r="AJ127">
            <v>0</v>
          </cell>
          <cell r="AK127">
            <v>0</v>
          </cell>
          <cell r="AM127">
            <v>0</v>
          </cell>
          <cell r="AN127">
            <v>2.2395002082665663</v>
          </cell>
          <cell r="AO127">
            <v>1.8102289206060669</v>
          </cell>
          <cell r="AP127">
            <v>0</v>
          </cell>
          <cell r="AQ127">
            <v>15.843008302805286</v>
          </cell>
          <cell r="AR127">
            <v>94.298873679565204</v>
          </cell>
          <cell r="AS127">
            <v>1.9227575553550491</v>
          </cell>
          <cell r="AT127">
            <v>5.8273875266225419</v>
          </cell>
          <cell r="AU127">
            <v>61.980324269505125</v>
          </cell>
          <cell r="AV127">
            <v>0</v>
          </cell>
          <cell r="AW127">
            <v>0</v>
          </cell>
        </row>
        <row r="128">
          <cell r="A128">
            <v>698</v>
          </cell>
          <cell r="B128" t="str">
            <v>Land at 11 Thorp, Royton</v>
          </cell>
          <cell r="C128" t="str">
            <v>Residential</v>
          </cell>
          <cell r="D128" t="str">
            <v>Call for Sites 2018</v>
          </cell>
          <cell r="E128">
            <v>9.1816472539099997E-2</v>
          </cell>
          <cell r="F128">
            <v>0</v>
          </cell>
          <cell r="G128">
            <v>0</v>
          </cell>
          <cell r="H128">
            <v>0</v>
          </cell>
          <cell r="I128">
            <v>9.1816472539099997E-2</v>
          </cell>
          <cell r="J128">
            <v>0</v>
          </cell>
          <cell r="K128">
            <v>0</v>
          </cell>
          <cell r="L128">
            <v>0</v>
          </cell>
          <cell r="M128">
            <v>100</v>
          </cell>
          <cell r="O128">
            <v>0</v>
          </cell>
          <cell r="Q128">
            <v>0</v>
          </cell>
          <cell r="R128">
            <v>0</v>
          </cell>
          <cell r="S128">
            <v>0</v>
          </cell>
          <cell r="T128">
            <v>0</v>
          </cell>
          <cell r="U128">
            <v>0</v>
          </cell>
          <cell r="V128">
            <v>0</v>
          </cell>
          <cell r="W128">
            <v>0</v>
          </cell>
          <cell r="X128" t="str">
            <v>Not Modelled</v>
          </cell>
          <cell r="Y128" t="str">
            <v>N/A</v>
          </cell>
          <cell r="AA128">
            <v>0</v>
          </cell>
          <cell r="AB128">
            <v>0</v>
          </cell>
          <cell r="AC128">
            <v>0</v>
          </cell>
          <cell r="AD128">
            <v>0</v>
          </cell>
          <cell r="AE128">
            <v>0</v>
          </cell>
          <cell r="AF128">
            <v>0</v>
          </cell>
          <cell r="AG128">
            <v>0</v>
          </cell>
          <cell r="AH128">
            <v>0</v>
          </cell>
          <cell r="AI128">
            <v>9.1816472539099997E-2</v>
          </cell>
          <cell r="AJ128">
            <v>0</v>
          </cell>
          <cell r="AK128">
            <v>0</v>
          </cell>
          <cell r="AM128">
            <v>0</v>
          </cell>
          <cell r="AN128">
            <v>0</v>
          </cell>
          <cell r="AO128">
            <v>0</v>
          </cell>
          <cell r="AP128">
            <v>0</v>
          </cell>
          <cell r="AQ128">
            <v>0</v>
          </cell>
          <cell r="AR128">
            <v>0</v>
          </cell>
          <cell r="AS128">
            <v>0</v>
          </cell>
          <cell r="AT128">
            <v>0</v>
          </cell>
          <cell r="AU128">
            <v>100</v>
          </cell>
          <cell r="AV128">
            <v>0</v>
          </cell>
          <cell r="AW128">
            <v>0</v>
          </cell>
        </row>
        <row r="129">
          <cell r="A129">
            <v>718</v>
          </cell>
          <cell r="B129" t="str">
            <v>Land at Stakehill Industrial and Distribution Park, Rochdale</v>
          </cell>
          <cell r="C129" t="str">
            <v>Residential / Industry and warehousing / Other use</v>
          </cell>
          <cell r="D129" t="str">
            <v>Call for Sites 2018</v>
          </cell>
          <cell r="E129">
            <v>71.537287820100005</v>
          </cell>
          <cell r="F129">
            <v>0</v>
          </cell>
          <cell r="G129">
            <v>0</v>
          </cell>
          <cell r="H129">
            <v>0</v>
          </cell>
          <cell r="I129">
            <v>71.537287820100005</v>
          </cell>
          <cell r="J129">
            <v>0</v>
          </cell>
          <cell r="K129">
            <v>0</v>
          </cell>
          <cell r="L129">
            <v>0</v>
          </cell>
          <cell r="M129">
            <v>100</v>
          </cell>
          <cell r="O129">
            <v>5.73264</v>
          </cell>
          <cell r="Q129">
            <v>2.91439</v>
          </cell>
          <cell r="R129">
            <v>1.76356</v>
          </cell>
          <cell r="S129">
            <v>8.0134992179411171</v>
          </cell>
          <cell r="T129">
            <v>4.0739453350943737</v>
          </cell>
          <cell r="U129">
            <v>2.4652318444542543</v>
          </cell>
          <cell r="V129">
            <v>0</v>
          </cell>
          <cell r="W129">
            <v>0</v>
          </cell>
          <cell r="X129" t="str">
            <v>Not Modelled</v>
          </cell>
          <cell r="Y129" t="str">
            <v>N/A</v>
          </cell>
          <cell r="AA129">
            <v>0</v>
          </cell>
          <cell r="AB129">
            <v>1.4369979660800001</v>
          </cell>
          <cell r="AC129">
            <v>1.4756876738</v>
          </cell>
          <cell r="AD129">
            <v>0</v>
          </cell>
          <cell r="AE129">
            <v>7.3531971518099999</v>
          </cell>
          <cell r="AF129">
            <v>49.0249334385</v>
          </cell>
          <cell r="AG129">
            <v>2.0857389283500001</v>
          </cell>
          <cell r="AH129">
            <v>3.9469442862699999</v>
          </cell>
          <cell r="AI129">
            <v>56.776223028799997</v>
          </cell>
          <cell r="AJ129">
            <v>0</v>
          </cell>
          <cell r="AK129">
            <v>0</v>
          </cell>
          <cell r="AM129">
            <v>0</v>
          </cell>
          <cell r="AN129">
            <v>2.0087397913291358</v>
          </cell>
          <cell r="AO129">
            <v>2.0628230657989421</v>
          </cell>
          <cell r="AP129">
            <v>0</v>
          </cell>
          <cell r="AQ129">
            <v>10.278831328218113</v>
          </cell>
          <cell r="AR129">
            <v>68.530601218467424</v>
          </cell>
          <cell r="AS129">
            <v>2.9155968752899311</v>
          </cell>
          <cell r="AT129">
            <v>5.5173244702757902</v>
          </cell>
          <cell r="AU129">
            <v>79.365914977905334</v>
          </cell>
          <cell r="AV129">
            <v>0</v>
          </cell>
          <cell r="AW129">
            <v>0</v>
          </cell>
        </row>
        <row r="130">
          <cell r="A130">
            <v>763</v>
          </cell>
          <cell r="B130" t="str">
            <v>Land at Lower Turf Lane, Scouthead, Oldham</v>
          </cell>
          <cell r="C130" t="str">
            <v>Residential</v>
          </cell>
          <cell r="D130" t="str">
            <v>Call for Sites 2018</v>
          </cell>
          <cell r="E130">
            <v>3.2002233823399999</v>
          </cell>
          <cell r="F130">
            <v>0</v>
          </cell>
          <cell r="G130">
            <v>0</v>
          </cell>
          <cell r="H130">
            <v>0</v>
          </cell>
          <cell r="I130">
            <v>3.2002233823399999</v>
          </cell>
          <cell r="J130">
            <v>0</v>
          </cell>
          <cell r="K130">
            <v>0</v>
          </cell>
          <cell r="L130">
            <v>0</v>
          </cell>
          <cell r="M130">
            <v>100</v>
          </cell>
          <cell r="O130">
            <v>0.25291649999999999</v>
          </cell>
          <cell r="Q130">
            <v>6.3682500000000003E-2</v>
          </cell>
          <cell r="R130">
            <v>1.6233899999999999E-2</v>
          </cell>
          <cell r="S130">
            <v>7.9030889342189523</v>
          </cell>
          <cell r="T130">
            <v>1.9899392133506451</v>
          </cell>
          <cell r="U130">
            <v>0.50727396373592482</v>
          </cell>
          <cell r="V130">
            <v>0</v>
          </cell>
          <cell r="W130">
            <v>0</v>
          </cell>
          <cell r="X130" t="str">
            <v>Not Modelled</v>
          </cell>
          <cell r="Y130" t="str">
            <v>N/A</v>
          </cell>
          <cell r="AA130">
            <v>0</v>
          </cell>
          <cell r="AB130">
            <v>2.8000000000000001E-2</v>
          </cell>
          <cell r="AC130">
            <v>1.62339345623E-2</v>
          </cell>
          <cell r="AD130">
            <v>0</v>
          </cell>
          <cell r="AE130">
            <v>5.1099972093800001E-3</v>
          </cell>
          <cell r="AF130">
            <v>0</v>
          </cell>
          <cell r="AG130">
            <v>0</v>
          </cell>
          <cell r="AH130">
            <v>0</v>
          </cell>
          <cell r="AI130">
            <v>3.2002233823399999</v>
          </cell>
          <cell r="AJ130">
            <v>0</v>
          </cell>
          <cell r="AK130">
            <v>0</v>
          </cell>
          <cell r="AM130">
            <v>0</v>
          </cell>
          <cell r="AN130">
            <v>0.87493892315499644</v>
          </cell>
          <cell r="AO130">
            <v>0.50727504373240861</v>
          </cell>
          <cell r="AP130">
            <v>0</v>
          </cell>
          <cell r="AQ130">
            <v>0.15967626627499909</v>
          </cell>
          <cell r="AR130">
            <v>0</v>
          </cell>
          <cell r="AS130">
            <v>0</v>
          </cell>
          <cell r="AT130">
            <v>0</v>
          </cell>
          <cell r="AU130">
            <v>100</v>
          </cell>
          <cell r="AV130">
            <v>0</v>
          </cell>
          <cell r="AW130">
            <v>0</v>
          </cell>
        </row>
        <row r="131">
          <cell r="A131">
            <v>765</v>
          </cell>
          <cell r="B131" t="str">
            <v>Bottom Field Farm 1</v>
          </cell>
          <cell r="C131" t="str">
            <v>Residential / Offices / Industry and warehousing / Other Use</v>
          </cell>
          <cell r="D131" t="str">
            <v>Call for Sites 2018</v>
          </cell>
          <cell r="E131">
            <v>9.2197492911799994</v>
          </cell>
          <cell r="F131">
            <v>1.6471846648700001E-3</v>
          </cell>
          <cell r="G131">
            <v>0.22216860495599999</v>
          </cell>
          <cell r="H131">
            <v>6.0076925822999998E-2</v>
          </cell>
          <cell r="I131">
            <v>8.9358565757361301</v>
          </cell>
          <cell r="J131">
            <v>1.7865829241645068E-2</v>
          </cell>
          <cell r="K131">
            <v>2.4097033220690269</v>
          </cell>
          <cell r="L131">
            <v>0.65161127407739938</v>
          </cell>
          <cell r="M131">
            <v>96.92081957461194</v>
          </cell>
          <cell r="O131">
            <v>1.1494800000000001</v>
          </cell>
          <cell r="Q131">
            <v>0.57359099999999996</v>
          </cell>
          <cell r="R131">
            <v>0.25020100000000001</v>
          </cell>
          <cell r="S131">
            <v>12.467584135933512</v>
          </cell>
          <cell r="T131">
            <v>6.2213296900461419</v>
          </cell>
          <cell r="U131">
            <v>2.7137505814757112</v>
          </cell>
          <cell r="V131">
            <v>0</v>
          </cell>
          <cell r="W131">
            <v>0</v>
          </cell>
          <cell r="X131" t="str">
            <v>Not Modelled</v>
          </cell>
          <cell r="Y131" t="str">
            <v>N/A</v>
          </cell>
          <cell r="AA131">
            <v>8.1896298864999995E-2</v>
          </cell>
          <cell r="AB131">
            <v>0.232663661996</v>
          </cell>
          <cell r="AC131">
            <v>5.0215474941499999E-2</v>
          </cell>
          <cell r="AD131">
            <v>0.27873479041299998</v>
          </cell>
          <cell r="AE131">
            <v>3.1805088178799998</v>
          </cell>
          <cell r="AF131">
            <v>7.6048941876600002</v>
          </cell>
          <cell r="AG131">
            <v>0.14135144532800001</v>
          </cell>
          <cell r="AH131">
            <v>0.85820031332500002</v>
          </cell>
          <cell r="AI131">
            <v>5.4992297476500003</v>
          </cell>
          <cell r="AJ131">
            <v>2.0900767305800001E-2</v>
          </cell>
          <cell r="AK131">
            <v>0.51421309522299996</v>
          </cell>
          <cell r="AM131">
            <v>0.88827034530478444</v>
          </cell>
          <cell r="AN131">
            <v>2.5235356694414226</v>
          </cell>
          <cell r="AO131">
            <v>0.54465119772332893</v>
          </cell>
          <cell r="AP131">
            <v>3.0232361164055668</v>
          </cell>
          <cell r="AQ131">
            <v>34.496695272642704</v>
          </cell>
          <cell r="AR131">
            <v>82.48482629495318</v>
          </cell>
          <cell r="AS131">
            <v>1.5331376251545448</v>
          </cell>
          <cell r="AT131">
            <v>9.3082825380728149</v>
          </cell>
          <cell r="AU131">
            <v>59.64619615970247</v>
          </cell>
          <cell r="AV131">
            <v>0.22669561444360048</v>
          </cell>
          <cell r="AW131">
            <v>5.5773001952983456</v>
          </cell>
        </row>
        <row r="132">
          <cell r="A132">
            <v>766</v>
          </cell>
          <cell r="B132" t="str">
            <v>Bottom Field Farm 2</v>
          </cell>
          <cell r="C132" t="str">
            <v>Residential / Industry and warehousing / Other use</v>
          </cell>
          <cell r="D132" t="str">
            <v>Call for Sites 2018</v>
          </cell>
          <cell r="E132">
            <v>10.6354851419</v>
          </cell>
          <cell r="F132">
            <v>6.09540832548E-2</v>
          </cell>
          <cell r="G132">
            <v>0.43337448866599998</v>
          </cell>
          <cell r="H132">
            <v>0.10709437644</v>
          </cell>
          <cell r="I132">
            <v>10.034062193539201</v>
          </cell>
          <cell r="J132">
            <v>0.57311991358685421</v>
          </cell>
          <cell r="K132">
            <v>4.0747975563301742</v>
          </cell>
          <cell r="L132">
            <v>1.0069533736461775</v>
          </cell>
          <cell r="M132">
            <v>94.345129156436798</v>
          </cell>
          <cell r="O132">
            <v>1.192564</v>
          </cell>
          <cell r="Q132">
            <v>0.55105800000000005</v>
          </cell>
          <cell r="R132">
            <v>0.37512400000000001</v>
          </cell>
          <cell r="S132">
            <v>11.213066297293061</v>
          </cell>
          <cell r="T132">
            <v>5.1813151224200293</v>
          </cell>
          <cell r="U132">
            <v>3.5270981529760768</v>
          </cell>
          <cell r="V132">
            <v>0</v>
          </cell>
          <cell r="W132">
            <v>0</v>
          </cell>
          <cell r="X132" t="str">
            <v>Not Modelled</v>
          </cell>
          <cell r="Y132" t="str">
            <v>N/A</v>
          </cell>
          <cell r="AA132">
            <v>9.7114281515299994E-2</v>
          </cell>
          <cell r="AB132">
            <v>0.196297218069</v>
          </cell>
          <cell r="AC132">
            <v>0.14246583702999999</v>
          </cell>
          <cell r="AD132">
            <v>0.51336940897899996</v>
          </cell>
          <cell r="AE132">
            <v>5.8807839076699997</v>
          </cell>
          <cell r="AF132">
            <v>7.78933866686</v>
          </cell>
          <cell r="AG132">
            <v>7.5322075713700004E-2</v>
          </cell>
          <cell r="AH132">
            <v>3.9216306948100001E-2</v>
          </cell>
          <cell r="AI132">
            <v>6.9985195430399996</v>
          </cell>
          <cell r="AJ132">
            <v>3.5430094571200001</v>
          </cell>
          <cell r="AK132">
            <v>1.9844497571599999</v>
          </cell>
          <cell r="AM132">
            <v>0.91311567097869872</v>
          </cell>
          <cell r="AN132">
            <v>1.8456818419656222</v>
          </cell>
          <cell r="AO132">
            <v>1.3395330361445916</v>
          </cell>
          <cell r="AP132">
            <v>4.8269486735166263</v>
          </cell>
          <cell r="AQ132">
            <v>55.293988277994188</v>
          </cell>
          <cell r="AR132">
            <v>73.239147654607663</v>
          </cell>
          <cell r="AS132">
            <v>0.70821476132722916</v>
          </cell>
          <cell r="AT132">
            <v>0.36873077649840164</v>
          </cell>
          <cell r="AU132">
            <v>65.803481925505594</v>
          </cell>
          <cell r="AV132">
            <v>33.313096768494489</v>
          </cell>
          <cell r="AW132">
            <v>18.658761031426568</v>
          </cell>
        </row>
        <row r="133">
          <cell r="A133">
            <v>768</v>
          </cell>
          <cell r="B133" t="str">
            <v>Land rear of nos.8-20 Heights Lane, Chadderton</v>
          </cell>
          <cell r="C133" t="str">
            <v>Residential</v>
          </cell>
          <cell r="D133" t="str">
            <v>Call for Sites 2018</v>
          </cell>
          <cell r="E133">
            <v>1.94946126432</v>
          </cell>
          <cell r="F133">
            <v>0</v>
          </cell>
          <cell r="G133">
            <v>0</v>
          </cell>
          <cell r="H133">
            <v>0</v>
          </cell>
          <cell r="I133">
            <v>1.94946126432</v>
          </cell>
          <cell r="J133">
            <v>0</v>
          </cell>
          <cell r="K133">
            <v>0</v>
          </cell>
          <cell r="L133">
            <v>0</v>
          </cell>
          <cell r="M133">
            <v>100</v>
          </cell>
          <cell r="O133">
            <v>9.2072399999999999E-2</v>
          </cell>
          <cell r="Q133">
            <v>3.3075400000000005E-2</v>
          </cell>
          <cell r="R133">
            <v>1.12388E-2</v>
          </cell>
          <cell r="S133">
            <v>4.7229663746161261</v>
          </cell>
          <cell r="T133">
            <v>1.6966430985504692</v>
          </cell>
          <cell r="U133">
            <v>0.57650799252583529</v>
          </cell>
          <cell r="V133">
            <v>0</v>
          </cell>
          <cell r="W133">
            <v>0</v>
          </cell>
          <cell r="X133" t="str">
            <v>Not Modelled</v>
          </cell>
          <cell r="Y133" t="str">
            <v>N/A</v>
          </cell>
          <cell r="AA133">
            <v>0</v>
          </cell>
          <cell r="AB133">
            <v>1.52040925062E-4</v>
          </cell>
          <cell r="AC133">
            <v>1.12388248013E-2</v>
          </cell>
          <cell r="AD133">
            <v>0</v>
          </cell>
          <cell r="AE133">
            <v>0</v>
          </cell>
          <cell r="AF133">
            <v>1.6095282310400001</v>
          </cell>
          <cell r="AG133">
            <v>0</v>
          </cell>
          <cell r="AH133">
            <v>0</v>
          </cell>
          <cell r="AI133">
            <v>1.94946126432</v>
          </cell>
          <cell r="AJ133">
            <v>0</v>
          </cell>
          <cell r="AK133">
            <v>0</v>
          </cell>
          <cell r="AM133">
            <v>0</v>
          </cell>
          <cell r="AN133">
            <v>7.7991252170395925E-3</v>
          </cell>
          <cell r="AO133">
            <v>0.57650926473885411</v>
          </cell>
          <cell r="AP133">
            <v>0</v>
          </cell>
          <cell r="AQ133">
            <v>0</v>
          </cell>
          <cell r="AR133">
            <v>82.562719275236617</v>
          </cell>
          <cell r="AS133">
            <v>0</v>
          </cell>
          <cell r="AT133">
            <v>0</v>
          </cell>
          <cell r="AU133">
            <v>100</v>
          </cell>
          <cell r="AV133">
            <v>0</v>
          </cell>
          <cell r="AW133">
            <v>0</v>
          </cell>
        </row>
        <row r="134">
          <cell r="A134">
            <v>770</v>
          </cell>
          <cell r="B134" t="str">
            <v>Land south of Cutler Hill Road, Failsworth</v>
          </cell>
          <cell r="C134" t="str">
            <v>Residential</v>
          </cell>
          <cell r="D134" t="str">
            <v>Call for Sites 2018</v>
          </cell>
          <cell r="E134">
            <v>2.9798538972299999</v>
          </cell>
          <cell r="F134">
            <v>0</v>
          </cell>
          <cell r="G134">
            <v>0</v>
          </cell>
          <cell r="H134">
            <v>0</v>
          </cell>
          <cell r="I134">
            <v>2.9798538972299999</v>
          </cell>
          <cell r="J134">
            <v>0</v>
          </cell>
          <cell r="K134">
            <v>0</v>
          </cell>
          <cell r="L134">
            <v>0</v>
          </cell>
          <cell r="M134">
            <v>100</v>
          </cell>
          <cell r="O134">
            <v>2.3049344999999999E-2</v>
          </cell>
          <cell r="Q134">
            <v>2.174245E-3</v>
          </cell>
          <cell r="R134">
            <v>6.3091500000000001E-4</v>
          </cell>
          <cell r="S134">
            <v>0.77350587629232803</v>
          </cell>
          <cell r="T134">
            <v>7.2964818913475102E-2</v>
          </cell>
          <cell r="U134">
            <v>2.1172682344811716E-2</v>
          </cell>
          <cell r="V134">
            <v>0</v>
          </cell>
          <cell r="W134">
            <v>0</v>
          </cell>
          <cell r="X134" t="str">
            <v>Not Modelled</v>
          </cell>
          <cell r="Y134" t="str">
            <v>N/A</v>
          </cell>
          <cell r="AA134">
            <v>0</v>
          </cell>
          <cell r="AB134">
            <v>0</v>
          </cell>
          <cell r="AC134">
            <v>0</v>
          </cell>
          <cell r="AD134">
            <v>0</v>
          </cell>
          <cell r="AE134">
            <v>0</v>
          </cell>
          <cell r="AF134">
            <v>2.96434618298</v>
          </cell>
          <cell r="AG134">
            <v>0</v>
          </cell>
          <cell r="AH134">
            <v>0</v>
          </cell>
          <cell r="AI134">
            <v>2.97985388204</v>
          </cell>
          <cell r="AJ134">
            <v>0</v>
          </cell>
          <cell r="AK134">
            <v>0</v>
          </cell>
          <cell r="AM134">
            <v>0</v>
          </cell>
          <cell r="AN134">
            <v>0</v>
          </cell>
          <cell r="AO134">
            <v>0</v>
          </cell>
          <cell r="AP134">
            <v>0</v>
          </cell>
          <cell r="AQ134">
            <v>0</v>
          </cell>
          <cell r="AR134">
            <v>99.47958138939579</v>
          </cell>
          <cell r="AS134">
            <v>0</v>
          </cell>
          <cell r="AT134">
            <v>0</v>
          </cell>
          <cell r="AU134">
            <v>99.999999490243468</v>
          </cell>
          <cell r="AV134">
            <v>0</v>
          </cell>
          <cell r="AW134">
            <v>0</v>
          </cell>
        </row>
        <row r="135">
          <cell r="A135">
            <v>778</v>
          </cell>
          <cell r="B135" t="str">
            <v>Land at Knott Lanes</v>
          </cell>
          <cell r="C135" t="str">
            <v>Residential</v>
          </cell>
          <cell r="D135" t="str">
            <v>Call for Sites 2018</v>
          </cell>
          <cell r="E135">
            <v>7.7534387355499996</v>
          </cell>
          <cell r="F135">
            <v>0.38237100322599998</v>
          </cell>
          <cell r="G135">
            <v>5.3686966919599998E-3</v>
          </cell>
          <cell r="H135">
            <v>1.8616798224699999E-2</v>
          </cell>
          <cell r="I135">
            <v>7.3470822374073395</v>
          </cell>
          <cell r="J135">
            <v>4.9316311931737484</v>
          </cell>
          <cell r="K135">
            <v>6.9242782139287321E-2</v>
          </cell>
          <cell r="L135">
            <v>0.24011021250920345</v>
          </cell>
          <cell r="M135">
            <v>94.759015812177765</v>
          </cell>
          <cell r="O135">
            <v>0.58363239999999994</v>
          </cell>
          <cell r="Q135">
            <v>0.36971039999999999</v>
          </cell>
          <cell r="R135">
            <v>0.30283599999999999</v>
          </cell>
          <cell r="S135">
            <v>7.527400678669312</v>
          </cell>
          <cell r="T135">
            <v>4.7683410240266006</v>
          </cell>
          <cell r="U135">
            <v>3.9058282438149421</v>
          </cell>
          <cell r="V135">
            <v>0</v>
          </cell>
          <cell r="W135">
            <v>0</v>
          </cell>
          <cell r="X135">
            <v>1.18548239763E-2</v>
          </cell>
          <cell r="Y135">
            <v>0.15289762878946722</v>
          </cell>
          <cell r="AA135">
            <v>6.4246810980000003E-3</v>
          </cell>
          <cell r="AB135">
            <v>0</v>
          </cell>
          <cell r="AC135">
            <v>0</v>
          </cell>
          <cell r="AD135">
            <v>0.25225283928800002</v>
          </cell>
          <cell r="AE135">
            <v>3.9190543025000002</v>
          </cell>
          <cell r="AF135">
            <v>7.2798311849899999</v>
          </cell>
          <cell r="AG135">
            <v>0</v>
          </cell>
          <cell r="AH135">
            <v>5.1070733443999998</v>
          </cell>
          <cell r="AI135">
            <v>2.62051087134</v>
          </cell>
          <cell r="AJ135">
            <v>0</v>
          </cell>
          <cell r="AK135">
            <v>0.37607371800200001</v>
          </cell>
          <cell r="AM135">
            <v>8.2862344272386354E-2</v>
          </cell>
          <cell r="AN135">
            <v>0</v>
          </cell>
          <cell r="AO135">
            <v>0</v>
          </cell>
          <cell r="AP135">
            <v>3.2534317725553832</v>
          </cell>
          <cell r="AQ135">
            <v>50.546014951158277</v>
          </cell>
          <cell r="AR135">
            <v>93.891645156252039</v>
          </cell>
          <cell r="AS135">
            <v>0</v>
          </cell>
          <cell r="AT135">
            <v>65.868494207399237</v>
          </cell>
          <cell r="AU135">
            <v>33.798047043627164</v>
          </cell>
          <cell r="AV135">
            <v>0</v>
          </cell>
          <cell r="AW135">
            <v>4.8504119375791106</v>
          </cell>
        </row>
        <row r="136">
          <cell r="A136">
            <v>779</v>
          </cell>
          <cell r="B136" t="str">
            <v>Land off Failsworth Road/Medlock Road, Woodhouses, Oldham</v>
          </cell>
          <cell r="C136" t="str">
            <v>Residential</v>
          </cell>
          <cell r="D136" t="str">
            <v>Call for Sites 2018</v>
          </cell>
          <cell r="E136">
            <v>8.29817426352</v>
          </cell>
          <cell r="F136">
            <v>0</v>
          </cell>
          <cell r="G136">
            <v>0</v>
          </cell>
          <cell r="H136">
            <v>0</v>
          </cell>
          <cell r="I136">
            <v>8.29817426352</v>
          </cell>
          <cell r="J136">
            <v>0</v>
          </cell>
          <cell r="K136">
            <v>0</v>
          </cell>
          <cell r="L136">
            <v>0</v>
          </cell>
          <cell r="M136">
            <v>100</v>
          </cell>
          <cell r="O136">
            <v>0.51722009999999996</v>
          </cell>
          <cell r="Q136">
            <v>0.32363609999999998</v>
          </cell>
          <cell r="R136">
            <v>0.23158799999999999</v>
          </cell>
          <cell r="S136">
            <v>6.2329385184615358</v>
          </cell>
          <cell r="T136">
            <v>3.9000880160200069</v>
          </cell>
          <cell r="U136">
            <v>2.7908307616302426</v>
          </cell>
          <cell r="V136">
            <v>0</v>
          </cell>
          <cell r="W136">
            <v>0</v>
          </cell>
          <cell r="X136" t="str">
            <v>Not Modelled</v>
          </cell>
          <cell r="Y136" t="str">
            <v>N/A</v>
          </cell>
          <cell r="AA136">
            <v>0</v>
          </cell>
          <cell r="AB136">
            <v>0.208126407698</v>
          </cell>
          <cell r="AC136">
            <v>0.17879999999999999</v>
          </cell>
          <cell r="AD136">
            <v>0</v>
          </cell>
          <cell r="AE136">
            <v>1.01217974149</v>
          </cell>
          <cell r="AF136">
            <v>8.2095222337599996</v>
          </cell>
          <cell r="AG136">
            <v>0.18759999999999999</v>
          </cell>
          <cell r="AH136">
            <v>0.400316172553</v>
          </cell>
          <cell r="AI136">
            <v>5.2357163424199999</v>
          </cell>
          <cell r="AJ136">
            <v>0</v>
          </cell>
          <cell r="AK136">
            <v>0</v>
          </cell>
          <cell r="AM136">
            <v>0</v>
          </cell>
          <cell r="AN136">
            <v>2.5080987828003858</v>
          </cell>
          <cell r="AO136">
            <v>2.1546908310425725</v>
          </cell>
          <cell r="AP136">
            <v>0</v>
          </cell>
          <cell r="AQ136">
            <v>12.197619733532129</v>
          </cell>
          <cell r="AR136">
            <v>98.931668256839004</v>
          </cell>
          <cell r="AS136">
            <v>2.2607382544943326</v>
          </cell>
          <cell r="AT136">
            <v>4.8241475756040586</v>
          </cell>
          <cell r="AU136">
            <v>63.094798640671868</v>
          </cell>
          <cell r="AV136">
            <v>0</v>
          </cell>
          <cell r="AW136">
            <v>0</v>
          </cell>
        </row>
        <row r="137">
          <cell r="A137">
            <v>791</v>
          </cell>
          <cell r="B137" t="str">
            <v>land off Ashton Road, Oldham</v>
          </cell>
          <cell r="C137" t="str">
            <v>Residential</v>
          </cell>
          <cell r="D137" t="str">
            <v>Call for Sites 2018</v>
          </cell>
          <cell r="E137">
            <v>1.4898053045499999</v>
          </cell>
          <cell r="F137">
            <v>0</v>
          </cell>
          <cell r="G137">
            <v>0</v>
          </cell>
          <cell r="H137">
            <v>0</v>
          </cell>
          <cell r="I137">
            <v>1.4898053045499999</v>
          </cell>
          <cell r="J137">
            <v>0</v>
          </cell>
          <cell r="K137">
            <v>0</v>
          </cell>
          <cell r="L137">
            <v>0</v>
          </cell>
          <cell r="M137">
            <v>100</v>
          </cell>
          <cell r="O137">
            <v>0.29943180000000003</v>
          </cell>
          <cell r="Q137">
            <v>4.81228E-2</v>
          </cell>
          <cell r="R137">
            <v>1.1118599999999999E-2</v>
          </cell>
          <cell r="S137">
            <v>20.098720221058972</v>
          </cell>
          <cell r="T137">
            <v>3.2301401970464614</v>
          </cell>
          <cell r="U137">
            <v>0.74631228429935048</v>
          </cell>
          <cell r="V137">
            <v>0</v>
          </cell>
          <cell r="W137">
            <v>0</v>
          </cell>
          <cell r="X137" t="str">
            <v>Not Modelled</v>
          </cell>
          <cell r="Y137" t="str">
            <v>N/A</v>
          </cell>
          <cell r="AA137">
            <v>0</v>
          </cell>
          <cell r="AB137">
            <v>0</v>
          </cell>
          <cell r="AC137">
            <v>0</v>
          </cell>
          <cell r="AD137">
            <v>0</v>
          </cell>
          <cell r="AE137">
            <v>0</v>
          </cell>
          <cell r="AF137">
            <v>0</v>
          </cell>
          <cell r="AG137">
            <v>3.32E-2</v>
          </cell>
          <cell r="AH137">
            <v>2.0058516522400002E-3</v>
          </cell>
          <cell r="AI137">
            <v>1.1825133666500001</v>
          </cell>
          <cell r="AJ137">
            <v>0</v>
          </cell>
          <cell r="AK137">
            <v>0</v>
          </cell>
          <cell r="AM137">
            <v>0</v>
          </cell>
          <cell r="AN137">
            <v>0</v>
          </cell>
          <cell r="AO137">
            <v>0</v>
          </cell>
          <cell r="AP137">
            <v>0</v>
          </cell>
          <cell r="AQ137">
            <v>0</v>
          </cell>
          <cell r="AR137">
            <v>0</v>
          </cell>
          <cell r="AS137">
            <v>2.2284791105659378</v>
          </cell>
          <cell r="AT137">
            <v>0.13463850921418713</v>
          </cell>
          <cell r="AU137">
            <v>79.373684805557971</v>
          </cell>
          <cell r="AV137">
            <v>0</v>
          </cell>
          <cell r="AW137">
            <v>0</v>
          </cell>
        </row>
        <row r="138">
          <cell r="A138">
            <v>792</v>
          </cell>
          <cell r="B138" t="str">
            <v>land off Castleton Road, Royton, Oldham</v>
          </cell>
          <cell r="C138" t="str">
            <v>Residential</v>
          </cell>
          <cell r="D138" t="str">
            <v>Call for Sites 2018</v>
          </cell>
          <cell r="E138">
            <v>3.1805030493899999</v>
          </cell>
          <cell r="F138">
            <v>0</v>
          </cell>
          <cell r="G138">
            <v>0</v>
          </cell>
          <cell r="H138">
            <v>0</v>
          </cell>
          <cell r="I138">
            <v>3.1805030493899999</v>
          </cell>
          <cell r="J138">
            <v>0</v>
          </cell>
          <cell r="K138">
            <v>0</v>
          </cell>
          <cell r="L138">
            <v>0</v>
          </cell>
          <cell r="M138">
            <v>100</v>
          </cell>
          <cell r="O138">
            <v>0.19199490000000002</v>
          </cell>
          <cell r="Q138">
            <v>0.11360000000000001</v>
          </cell>
          <cell r="R138">
            <v>1.6E-2</v>
          </cell>
          <cell r="S138">
            <v>6.0366205288444359</v>
          </cell>
          <cell r="T138">
            <v>3.5717620211616445</v>
          </cell>
          <cell r="U138">
            <v>0.50306507340304851</v>
          </cell>
          <cell r="V138">
            <v>0</v>
          </cell>
          <cell r="W138">
            <v>0</v>
          </cell>
          <cell r="X138" t="str">
            <v>Not Modelled</v>
          </cell>
          <cell r="Y138" t="str">
            <v>N/A</v>
          </cell>
          <cell r="AA138">
            <v>0</v>
          </cell>
          <cell r="AB138">
            <v>0.11360000000000001</v>
          </cell>
          <cell r="AC138">
            <v>1.6E-2</v>
          </cell>
          <cell r="AD138">
            <v>0</v>
          </cell>
          <cell r="AE138">
            <v>0</v>
          </cell>
          <cell r="AF138">
            <v>3.1499852826799999</v>
          </cell>
          <cell r="AG138">
            <v>0.17759489337699999</v>
          </cell>
          <cell r="AH138">
            <v>1.44282475259</v>
          </cell>
          <cell r="AI138">
            <v>1.7141641534600001</v>
          </cell>
          <cell r="AJ138">
            <v>0</v>
          </cell>
          <cell r="AK138">
            <v>0</v>
          </cell>
          <cell r="AM138">
            <v>0</v>
          </cell>
          <cell r="AN138">
            <v>3.5717620211616445</v>
          </cell>
          <cell r="AO138">
            <v>0.50306507340304851</v>
          </cell>
          <cell r="AP138">
            <v>0</v>
          </cell>
          <cell r="AQ138">
            <v>0</v>
          </cell>
          <cell r="AR138">
            <v>99.040473590621048</v>
          </cell>
          <cell r="AS138">
            <v>5.5838617545441922</v>
          </cell>
          <cell r="AT138">
            <v>45.36467125433898</v>
          </cell>
          <cell r="AU138">
            <v>53.896007230326838</v>
          </cell>
          <cell r="AV138">
            <v>0</v>
          </cell>
          <cell r="AW138">
            <v>0</v>
          </cell>
        </row>
        <row r="139">
          <cell r="A139">
            <v>806</v>
          </cell>
          <cell r="B139" t="str">
            <v>land at the junction of Ashton Road and Coal Pit Lane, (including land off Danisher Lane).</v>
          </cell>
          <cell r="C139" t="str">
            <v>Residential / Other use</v>
          </cell>
          <cell r="D139" t="str">
            <v>Call for Sites 2018</v>
          </cell>
          <cell r="E139">
            <v>6.7056812324599999</v>
          </cell>
          <cell r="F139">
            <v>0</v>
          </cell>
          <cell r="G139">
            <v>0</v>
          </cell>
          <cell r="H139">
            <v>0</v>
          </cell>
          <cell r="I139">
            <v>6.7056812324599999</v>
          </cell>
          <cell r="J139">
            <v>0</v>
          </cell>
          <cell r="K139">
            <v>0</v>
          </cell>
          <cell r="L139">
            <v>0</v>
          </cell>
          <cell r="M139">
            <v>100</v>
          </cell>
          <cell r="O139">
            <v>1.222909</v>
          </cell>
          <cell r="Q139">
            <v>0.799674</v>
          </cell>
          <cell r="R139">
            <v>0.63596900000000001</v>
          </cell>
          <cell r="S139">
            <v>18.236909235713433</v>
          </cell>
          <cell r="T139">
            <v>11.925320817951215</v>
          </cell>
          <cell r="U139">
            <v>9.4840326874096395</v>
          </cell>
          <cell r="V139">
            <v>0</v>
          </cell>
          <cell r="W139">
            <v>0</v>
          </cell>
          <cell r="X139" t="str">
            <v>Not Modelled</v>
          </cell>
          <cell r="Y139" t="str">
            <v>N/A</v>
          </cell>
          <cell r="AA139">
            <v>0</v>
          </cell>
          <cell r="AB139">
            <v>0.14786985999999999</v>
          </cell>
          <cell r="AC139">
            <v>0.1164</v>
          </cell>
          <cell r="AD139">
            <v>0</v>
          </cell>
          <cell r="AE139">
            <v>0</v>
          </cell>
          <cell r="AF139">
            <v>5.6259447848099999E-3</v>
          </cell>
          <cell r="AG139">
            <v>0.72049807074600003</v>
          </cell>
          <cell r="AH139">
            <v>0.41646539803400001</v>
          </cell>
          <cell r="AI139">
            <v>3.9678249963300001</v>
          </cell>
          <cell r="AJ139">
            <v>0</v>
          </cell>
          <cell r="AK139">
            <v>0</v>
          </cell>
          <cell r="AM139">
            <v>0</v>
          </cell>
          <cell r="AN139">
            <v>2.2051429955275919</v>
          </cell>
          <cell r="AO139">
            <v>1.7358415344371849</v>
          </cell>
          <cell r="AP139">
            <v>0</v>
          </cell>
          <cell r="AQ139">
            <v>0</v>
          </cell>
          <cell r="AR139">
            <v>8.3898184088689598E-2</v>
          </cell>
          <cell r="AS139">
            <v>10.744591724078765</v>
          </cell>
          <cell r="AT139">
            <v>6.2106351852519897</v>
          </cell>
          <cell r="AU139">
            <v>59.171094759516194</v>
          </cell>
          <cell r="AV139">
            <v>0</v>
          </cell>
          <cell r="AW139">
            <v>0</v>
          </cell>
        </row>
        <row r="140">
          <cell r="A140">
            <v>822</v>
          </cell>
          <cell r="B140" t="str">
            <v>Ponderosa</v>
          </cell>
          <cell r="C140" t="str">
            <v>Residential</v>
          </cell>
          <cell r="D140" t="str">
            <v>Call for Sites 2018</v>
          </cell>
          <cell r="E140">
            <v>0.22641080246500001</v>
          </cell>
          <cell r="F140">
            <v>8.44322400639E-5</v>
          </cell>
          <cell r="G140">
            <v>1.7704822288600001E-3</v>
          </cell>
          <cell r="H140">
            <v>2.9515172231899998E-2</v>
          </cell>
          <cell r="I140">
            <v>0.19504071576417609</v>
          </cell>
          <cell r="J140">
            <v>3.7291612919817314E-2</v>
          </cell>
          <cell r="K140">
            <v>0.78197780741212308</v>
          </cell>
          <cell r="L140">
            <v>13.036114845475467</v>
          </cell>
          <cell r="M140">
            <v>86.144615734192584</v>
          </cell>
          <cell r="O140">
            <v>8.941897E-2</v>
          </cell>
          <cell r="Q140">
            <v>2.950117E-2</v>
          </cell>
          <cell r="R140">
            <v>8.8940700000000004E-3</v>
          </cell>
          <cell r="S140">
            <v>39.494127058634028</v>
          </cell>
          <cell r="T140">
            <v>13.029930409155488</v>
          </cell>
          <cell r="U140">
            <v>3.928288713774998</v>
          </cell>
          <cell r="V140">
            <v>0</v>
          </cell>
          <cell r="W140">
            <v>0</v>
          </cell>
          <cell r="X140">
            <v>2.4231732196899999E-2</v>
          </cell>
          <cell r="Y140">
            <v>10.702551262166871</v>
          </cell>
          <cell r="AA140">
            <v>0</v>
          </cell>
          <cell r="AB140">
            <v>0</v>
          </cell>
          <cell r="AC140">
            <v>0</v>
          </cell>
          <cell r="AD140">
            <v>0</v>
          </cell>
          <cell r="AE140">
            <v>7.6357801682800002E-3</v>
          </cell>
          <cell r="AF140">
            <v>7.7341177398399996E-3</v>
          </cell>
          <cell r="AG140">
            <v>0</v>
          </cell>
          <cell r="AH140">
            <v>0</v>
          </cell>
          <cell r="AI140">
            <v>0.22641080246500001</v>
          </cell>
          <cell r="AJ140">
            <v>0</v>
          </cell>
          <cell r="AK140">
            <v>3.1802206630699999E-2</v>
          </cell>
          <cell r="AM140">
            <v>0</v>
          </cell>
          <cell r="AN140">
            <v>0</v>
          </cell>
          <cell r="AO140">
            <v>0</v>
          </cell>
          <cell r="AP140">
            <v>0</v>
          </cell>
          <cell r="AQ140">
            <v>3.3725335033253931</v>
          </cell>
          <cell r="AR140">
            <v>3.4159667540755208</v>
          </cell>
          <cell r="AS140">
            <v>0</v>
          </cell>
          <cell r="AT140">
            <v>0</v>
          </cell>
          <cell r="AU140">
            <v>100</v>
          </cell>
          <cell r="AV140">
            <v>0</v>
          </cell>
          <cell r="AW140">
            <v>14.04624085267141</v>
          </cell>
        </row>
        <row r="141">
          <cell r="A141">
            <v>823</v>
          </cell>
          <cell r="B141" t="str">
            <v>Land North of Ashton Road, Woodhouses - Site A</v>
          </cell>
          <cell r="C141" t="str">
            <v>Residential</v>
          </cell>
          <cell r="D141" t="str">
            <v>Call for Sites 2018</v>
          </cell>
          <cell r="E141">
            <v>0.83363188140199995</v>
          </cell>
          <cell r="F141">
            <v>0</v>
          </cell>
          <cell r="G141">
            <v>0</v>
          </cell>
          <cell r="H141">
            <v>0</v>
          </cell>
          <cell r="I141">
            <v>0.83363188140199995</v>
          </cell>
          <cell r="J141">
            <v>0</v>
          </cell>
          <cell r="K141">
            <v>0</v>
          </cell>
          <cell r="L141">
            <v>0</v>
          </cell>
          <cell r="M141">
            <v>100</v>
          </cell>
          <cell r="O141">
            <v>3.6082900000000001E-3</v>
          </cell>
          <cell r="Q141">
            <v>0</v>
          </cell>
          <cell r="R141">
            <v>0</v>
          </cell>
          <cell r="S141">
            <v>0.43283973184082014</v>
          </cell>
          <cell r="T141">
            <v>0</v>
          </cell>
          <cell r="U141">
            <v>0</v>
          </cell>
          <cell r="V141">
            <v>0</v>
          </cell>
          <cell r="W141">
            <v>0</v>
          </cell>
          <cell r="X141" t="str">
            <v>Not Modelled</v>
          </cell>
          <cell r="Y141" t="str">
            <v>N/A</v>
          </cell>
          <cell r="AA141">
            <v>0</v>
          </cell>
          <cell r="AB141">
            <v>0</v>
          </cell>
          <cell r="AC141">
            <v>0</v>
          </cell>
          <cell r="AD141">
            <v>0</v>
          </cell>
          <cell r="AE141">
            <v>0</v>
          </cell>
          <cell r="AF141">
            <v>0.83363192518499996</v>
          </cell>
          <cell r="AG141">
            <v>0</v>
          </cell>
          <cell r="AH141">
            <v>0</v>
          </cell>
          <cell r="AI141">
            <v>0.83363197558799995</v>
          </cell>
          <cell r="AJ141">
            <v>0</v>
          </cell>
          <cell r="AK141">
            <v>0</v>
          </cell>
          <cell r="AM141">
            <v>0</v>
          </cell>
          <cell r="AN141">
            <v>0</v>
          </cell>
          <cell r="AO141">
            <v>0</v>
          </cell>
          <cell r="AP141">
            <v>0</v>
          </cell>
          <cell r="AQ141">
            <v>0</v>
          </cell>
          <cell r="AR141">
            <v>100.0000052520784</v>
          </cell>
          <cell r="AS141">
            <v>0</v>
          </cell>
          <cell r="AT141">
            <v>0</v>
          </cell>
          <cell r="AU141">
            <v>100.00001129827231</v>
          </cell>
          <cell r="AV141">
            <v>0</v>
          </cell>
          <cell r="AW141">
            <v>0</v>
          </cell>
        </row>
        <row r="142">
          <cell r="A142">
            <v>824</v>
          </cell>
          <cell r="B142" t="str">
            <v>Land North of Ashton Road, Woodhouses - Site B</v>
          </cell>
          <cell r="C142" t="str">
            <v>Residential</v>
          </cell>
          <cell r="D142" t="str">
            <v>Call for Sites 2018</v>
          </cell>
          <cell r="E142">
            <v>0.80973654142399998</v>
          </cell>
          <cell r="F142">
            <v>0</v>
          </cell>
          <cell r="G142">
            <v>0</v>
          </cell>
          <cell r="H142">
            <v>0</v>
          </cell>
          <cell r="I142">
            <v>0.80973654142399998</v>
          </cell>
          <cell r="J142">
            <v>0</v>
          </cell>
          <cell r="K142">
            <v>0</v>
          </cell>
          <cell r="L142">
            <v>0</v>
          </cell>
          <cell r="M142">
            <v>100</v>
          </cell>
          <cell r="O142">
            <v>0</v>
          </cell>
          <cell r="Q142">
            <v>0</v>
          </cell>
          <cell r="R142">
            <v>0</v>
          </cell>
          <cell r="S142">
            <v>0</v>
          </cell>
          <cell r="T142">
            <v>0</v>
          </cell>
          <cell r="U142">
            <v>0</v>
          </cell>
          <cell r="V142">
            <v>0</v>
          </cell>
          <cell r="W142">
            <v>0</v>
          </cell>
          <cell r="X142" t="str">
            <v>Not Modelled</v>
          </cell>
          <cell r="Y142" t="str">
            <v>N/A</v>
          </cell>
          <cell r="AA142">
            <v>0</v>
          </cell>
          <cell r="AB142">
            <v>0</v>
          </cell>
          <cell r="AC142">
            <v>0</v>
          </cell>
          <cell r="AD142">
            <v>0</v>
          </cell>
          <cell r="AE142">
            <v>0</v>
          </cell>
          <cell r="AF142">
            <v>0.80973644952099999</v>
          </cell>
          <cell r="AG142">
            <v>0</v>
          </cell>
          <cell r="AH142">
            <v>0</v>
          </cell>
          <cell r="AI142">
            <v>0.80973662529099999</v>
          </cell>
          <cell r="AJ142">
            <v>0</v>
          </cell>
          <cell r="AK142">
            <v>0</v>
          </cell>
          <cell r="AM142">
            <v>0</v>
          </cell>
          <cell r="AN142">
            <v>0</v>
          </cell>
          <cell r="AO142">
            <v>0</v>
          </cell>
          <cell r="AP142">
            <v>0</v>
          </cell>
          <cell r="AQ142">
            <v>0</v>
          </cell>
          <cell r="AR142">
            <v>99.999988650259027</v>
          </cell>
          <cell r="AS142">
            <v>0</v>
          </cell>
          <cell r="AT142">
            <v>0</v>
          </cell>
          <cell r="AU142">
            <v>100.00001035731943</v>
          </cell>
          <cell r="AV142">
            <v>0</v>
          </cell>
          <cell r="AW142">
            <v>0</v>
          </cell>
        </row>
        <row r="143">
          <cell r="A143">
            <v>917</v>
          </cell>
          <cell r="B143" t="str">
            <v>Littlemoss Park (Ashton Moss North)</v>
          </cell>
          <cell r="C143" t="str">
            <v>Residential / Offices / Industry and warehousing / Other Use</v>
          </cell>
          <cell r="D143" t="str">
            <v>Call for Sites 2018</v>
          </cell>
          <cell r="E143">
            <v>99.518986731799998</v>
          </cell>
          <cell r="F143">
            <v>0</v>
          </cell>
          <cell r="G143">
            <v>0</v>
          </cell>
          <cell r="H143">
            <v>0</v>
          </cell>
          <cell r="I143">
            <v>99.518986731799998</v>
          </cell>
          <cell r="J143">
            <v>0</v>
          </cell>
          <cell r="K143">
            <v>0</v>
          </cell>
          <cell r="L143">
            <v>0</v>
          </cell>
          <cell r="M143">
            <v>100</v>
          </cell>
          <cell r="O143">
            <v>8.8712300000000006</v>
          </cell>
          <cell r="Q143">
            <v>4.3276199999999996</v>
          </cell>
          <cell r="R143">
            <v>2.7964799999999999</v>
          </cell>
          <cell r="S143">
            <v>8.9141080424257524</v>
          </cell>
          <cell r="T143">
            <v>4.3485370401356436</v>
          </cell>
          <cell r="U143">
            <v>2.809996455788291</v>
          </cell>
          <cell r="V143">
            <v>0</v>
          </cell>
          <cell r="W143">
            <v>0</v>
          </cell>
          <cell r="X143" t="str">
            <v>Not Modelled</v>
          </cell>
          <cell r="Y143" t="str">
            <v>N/A</v>
          </cell>
          <cell r="AA143">
            <v>0</v>
          </cell>
          <cell r="AB143">
            <v>2.3768110546000001</v>
          </cell>
          <cell r="AC143">
            <v>1.94915935541</v>
          </cell>
          <cell r="AD143">
            <v>0</v>
          </cell>
          <cell r="AE143">
            <v>21.996551283900001</v>
          </cell>
          <cell r="AF143">
            <v>85.295483993800005</v>
          </cell>
          <cell r="AG143">
            <v>3.6910258788000001</v>
          </cell>
          <cell r="AH143">
            <v>32.160443918200002</v>
          </cell>
          <cell r="AI143">
            <v>59.994161678899999</v>
          </cell>
          <cell r="AJ143">
            <v>3.7520400812000001</v>
          </cell>
          <cell r="AK143">
            <v>1.0504174667799999</v>
          </cell>
          <cell r="AM143">
            <v>0</v>
          </cell>
          <cell r="AN143">
            <v>2.3882990901077181</v>
          </cell>
          <cell r="AO143">
            <v>1.9585803869395422</v>
          </cell>
          <cell r="AP143">
            <v>0</v>
          </cell>
          <cell r="AQ143">
            <v>22.102869016522337</v>
          </cell>
          <cell r="AR143">
            <v>85.707749641451031</v>
          </cell>
          <cell r="AS143">
            <v>3.7088660164388316</v>
          </cell>
          <cell r="AT143">
            <v>32.315887625414852</v>
          </cell>
          <cell r="AU143">
            <v>60.284136373476201</v>
          </cell>
          <cell r="AV143">
            <v>3.7701751237797563</v>
          </cell>
          <cell r="AW143">
            <v>1.0554945355410785</v>
          </cell>
        </row>
        <row r="144">
          <cell r="A144">
            <v>918</v>
          </cell>
          <cell r="B144" t="str">
            <v>Brighton Mill</v>
          </cell>
          <cell r="C144" t="str">
            <v>Unknown</v>
          </cell>
          <cell r="D144" t="str">
            <v>Call for Sites 2018</v>
          </cell>
          <cell r="E144">
            <v>0.37708080182199999</v>
          </cell>
          <cell r="F144">
            <v>0</v>
          </cell>
          <cell r="G144">
            <v>0</v>
          </cell>
          <cell r="H144">
            <v>0</v>
          </cell>
          <cell r="I144">
            <v>0.37708080182199999</v>
          </cell>
          <cell r="J144">
            <v>0</v>
          </cell>
          <cell r="K144">
            <v>0</v>
          </cell>
          <cell r="L144">
            <v>0</v>
          </cell>
          <cell r="M144">
            <v>100</v>
          </cell>
          <cell r="O144">
            <v>5.4465399999999997E-2</v>
          </cell>
          <cell r="Q144">
            <v>3.0894000000000001E-2</v>
          </cell>
          <cell r="R144">
            <v>0</v>
          </cell>
          <cell r="S144">
            <v>14.443959951509344</v>
          </cell>
          <cell r="T144">
            <v>8.1929389803789157</v>
          </cell>
          <cell r="U144">
            <v>0</v>
          </cell>
          <cell r="V144">
            <v>0</v>
          </cell>
          <cell r="W144">
            <v>0</v>
          </cell>
          <cell r="X144" t="str">
            <v>Not Modelled</v>
          </cell>
          <cell r="Y144" t="str">
            <v>N/A</v>
          </cell>
          <cell r="AA144">
            <v>0</v>
          </cell>
          <cell r="AB144">
            <v>0</v>
          </cell>
          <cell r="AC144">
            <v>0</v>
          </cell>
          <cell r="AD144">
            <v>0</v>
          </cell>
          <cell r="AE144">
            <v>0</v>
          </cell>
          <cell r="AF144">
            <v>0</v>
          </cell>
          <cell r="AG144">
            <v>0</v>
          </cell>
          <cell r="AH144">
            <v>0</v>
          </cell>
          <cell r="AI144">
            <v>0.37708080182199999</v>
          </cell>
          <cell r="AJ144">
            <v>0</v>
          </cell>
          <cell r="AK144">
            <v>0</v>
          </cell>
          <cell r="AM144">
            <v>0</v>
          </cell>
          <cell r="AN144">
            <v>0</v>
          </cell>
          <cell r="AO144">
            <v>0</v>
          </cell>
          <cell r="AP144">
            <v>0</v>
          </cell>
          <cell r="AQ144">
            <v>0</v>
          </cell>
          <cell r="AR144">
            <v>0</v>
          </cell>
          <cell r="AS144">
            <v>0</v>
          </cell>
          <cell r="AT144">
            <v>0</v>
          </cell>
          <cell r="AU144">
            <v>100</v>
          </cell>
          <cell r="AV144">
            <v>0</v>
          </cell>
          <cell r="AW144">
            <v>0</v>
          </cell>
        </row>
        <row r="145">
          <cell r="A145">
            <v>983</v>
          </cell>
          <cell r="B145" t="str">
            <v>Bowling Green</v>
          </cell>
          <cell r="C145" t="str">
            <v>Residential</v>
          </cell>
          <cell r="D145" t="str">
            <v>Call for Sites 2018</v>
          </cell>
          <cell r="E145">
            <v>1.35325806923</v>
          </cell>
          <cell r="F145">
            <v>8.1473751333699992E-3</v>
          </cell>
          <cell r="G145">
            <v>3.5907829141999998E-3</v>
          </cell>
          <cell r="H145">
            <v>2.21894750766E-4</v>
          </cell>
          <cell r="I145">
            <v>1.3412980164316641</v>
          </cell>
          <cell r="J145">
            <v>0.60205627578528553</v>
          </cell>
          <cell r="K145">
            <v>0.26534354354473905</v>
          </cell>
          <cell r="L145">
            <v>1.6397075754534942E-2</v>
          </cell>
          <cell r="M145">
            <v>99.116203104915442</v>
          </cell>
          <cell r="O145">
            <v>0.83105519999999999</v>
          </cell>
          <cell r="Q145">
            <v>0.19990620000000001</v>
          </cell>
          <cell r="R145">
            <v>0.12569900000000001</v>
          </cell>
          <cell r="S145">
            <v>61.411435031964601</v>
          </cell>
          <cell r="T145">
            <v>14.772215628741536</v>
          </cell>
          <cell r="U145">
            <v>9.2886200243773445</v>
          </cell>
          <cell r="V145">
            <v>1.35325806923</v>
          </cell>
          <cell r="W145">
            <v>100</v>
          </cell>
          <cell r="X145">
            <v>8.64123756455E-2</v>
          </cell>
          <cell r="Y145">
            <v>6.3855060324649227</v>
          </cell>
          <cell r="AA145">
            <v>4.3416538224100003E-3</v>
          </cell>
          <cell r="AB145">
            <v>0</v>
          </cell>
          <cell r="AC145">
            <v>1.72E-2</v>
          </cell>
          <cell r="AD145">
            <v>0</v>
          </cell>
          <cell r="AE145">
            <v>0</v>
          </cell>
          <cell r="AF145">
            <v>0</v>
          </cell>
          <cell r="AG145">
            <v>0</v>
          </cell>
          <cell r="AH145">
            <v>0</v>
          </cell>
          <cell r="AI145">
            <v>0</v>
          </cell>
          <cell r="AJ145">
            <v>0</v>
          </cell>
          <cell r="AK145">
            <v>0</v>
          </cell>
          <cell r="AM145">
            <v>0.32082970137989936</v>
          </cell>
          <cell r="AN145">
            <v>0</v>
          </cell>
          <cell r="AO145">
            <v>1.2710066461888345</v>
          </cell>
          <cell r="AP145">
            <v>0</v>
          </cell>
          <cell r="AQ145">
            <v>0</v>
          </cell>
          <cell r="AR145">
            <v>0</v>
          </cell>
          <cell r="AS145">
            <v>0</v>
          </cell>
          <cell r="AT145">
            <v>0</v>
          </cell>
          <cell r="AU145">
            <v>0</v>
          </cell>
          <cell r="AV145">
            <v>0</v>
          </cell>
          <cell r="AW145">
            <v>0</v>
          </cell>
        </row>
        <row r="146">
          <cell r="A146">
            <v>984</v>
          </cell>
          <cell r="B146" t="str">
            <v>Cog Hole</v>
          </cell>
          <cell r="C146" t="str">
            <v>Unknown</v>
          </cell>
          <cell r="D146" t="str">
            <v>Call for Sites 2018</v>
          </cell>
          <cell r="E146">
            <v>0.630389758882</v>
          </cell>
          <cell r="F146">
            <v>0</v>
          </cell>
          <cell r="G146">
            <v>0</v>
          </cell>
          <cell r="H146">
            <v>0</v>
          </cell>
          <cell r="I146">
            <v>0.630389758882</v>
          </cell>
          <cell r="J146">
            <v>0</v>
          </cell>
          <cell r="K146">
            <v>0</v>
          </cell>
          <cell r="L146">
            <v>0</v>
          </cell>
          <cell r="M146">
            <v>100</v>
          </cell>
          <cell r="O146">
            <v>0.31928279999999998</v>
          </cell>
          <cell r="Q146">
            <v>0.1390808</v>
          </cell>
          <cell r="R146">
            <v>0.102992</v>
          </cell>
          <cell r="S146">
            <v>50.648475090434516</v>
          </cell>
          <cell r="T146">
            <v>22.06266806216215</v>
          </cell>
          <cell r="U146">
            <v>16.337828866804074</v>
          </cell>
          <cell r="V146">
            <v>0</v>
          </cell>
          <cell r="W146">
            <v>0</v>
          </cell>
          <cell r="X146" t="str">
            <v>Not Modelled</v>
          </cell>
          <cell r="Y146" t="str">
            <v>N/A</v>
          </cell>
          <cell r="AA146">
            <v>0</v>
          </cell>
          <cell r="AB146">
            <v>0</v>
          </cell>
          <cell r="AC146">
            <v>0</v>
          </cell>
          <cell r="AD146">
            <v>0</v>
          </cell>
          <cell r="AE146">
            <v>4.4769827163900003E-2</v>
          </cell>
          <cell r="AF146">
            <v>5.4718308725599997E-2</v>
          </cell>
          <cell r="AG146">
            <v>0</v>
          </cell>
          <cell r="AH146">
            <v>0</v>
          </cell>
          <cell r="AI146">
            <v>0</v>
          </cell>
          <cell r="AJ146">
            <v>0</v>
          </cell>
          <cell r="AK146">
            <v>0</v>
          </cell>
          <cell r="AM146">
            <v>0</v>
          </cell>
          <cell r="AN146">
            <v>0</v>
          </cell>
          <cell r="AO146">
            <v>0</v>
          </cell>
          <cell r="AP146">
            <v>0</v>
          </cell>
          <cell r="AQ146">
            <v>7.10192805849187</v>
          </cell>
          <cell r="AR146">
            <v>8.6800757713201513</v>
          </cell>
          <cell r="AS146">
            <v>0</v>
          </cell>
          <cell r="AT146">
            <v>0</v>
          </cell>
          <cell r="AU146">
            <v>0</v>
          </cell>
          <cell r="AV146">
            <v>0</v>
          </cell>
          <cell r="AW146">
            <v>0</v>
          </cell>
        </row>
        <row r="147">
          <cell r="A147">
            <v>985</v>
          </cell>
          <cell r="B147" t="str">
            <v>Ellipse</v>
          </cell>
          <cell r="C147" t="str">
            <v>Residential</v>
          </cell>
          <cell r="D147" t="str">
            <v>Call for Sites 2018</v>
          </cell>
          <cell r="E147">
            <v>0.30294762666699998</v>
          </cell>
          <cell r="F147">
            <v>0</v>
          </cell>
          <cell r="G147">
            <v>0</v>
          </cell>
          <cell r="H147">
            <v>0</v>
          </cell>
          <cell r="I147">
            <v>0.30294762666699998</v>
          </cell>
          <cell r="J147">
            <v>0</v>
          </cell>
          <cell r="K147">
            <v>0</v>
          </cell>
          <cell r="L147">
            <v>0</v>
          </cell>
          <cell r="M147">
            <v>100</v>
          </cell>
          <cell r="O147">
            <v>1.2737200000000001E-5</v>
          </cell>
          <cell r="Q147">
            <v>0</v>
          </cell>
          <cell r="R147">
            <v>0</v>
          </cell>
          <cell r="S147">
            <v>4.2044231011589108E-3</v>
          </cell>
          <cell r="T147">
            <v>0</v>
          </cell>
          <cell r="U147">
            <v>0</v>
          </cell>
          <cell r="V147">
            <v>0.30294762666699998</v>
          </cell>
          <cell r="W147">
            <v>100</v>
          </cell>
          <cell r="X147">
            <v>0</v>
          </cell>
          <cell r="Y147">
            <v>0</v>
          </cell>
          <cell r="AA147">
            <v>0</v>
          </cell>
          <cell r="AB147">
            <v>0</v>
          </cell>
          <cell r="AC147">
            <v>0</v>
          </cell>
          <cell r="AD147">
            <v>0</v>
          </cell>
          <cell r="AE147">
            <v>0</v>
          </cell>
          <cell r="AF147">
            <v>0</v>
          </cell>
          <cell r="AG147">
            <v>0</v>
          </cell>
          <cell r="AH147">
            <v>0</v>
          </cell>
          <cell r="AI147">
            <v>0</v>
          </cell>
          <cell r="AJ147">
            <v>0</v>
          </cell>
          <cell r="AK147">
            <v>0</v>
          </cell>
          <cell r="AM147">
            <v>0</v>
          </cell>
          <cell r="AN147">
            <v>0</v>
          </cell>
          <cell r="AO147">
            <v>0</v>
          </cell>
          <cell r="AP147">
            <v>0</v>
          </cell>
          <cell r="AQ147">
            <v>0</v>
          </cell>
          <cell r="AR147">
            <v>0</v>
          </cell>
          <cell r="AS147">
            <v>0</v>
          </cell>
          <cell r="AT147">
            <v>0</v>
          </cell>
          <cell r="AU147">
            <v>0</v>
          </cell>
          <cell r="AV147">
            <v>0</v>
          </cell>
          <cell r="AW147">
            <v>0</v>
          </cell>
        </row>
        <row r="148">
          <cell r="A148">
            <v>990</v>
          </cell>
          <cell r="B148" t="str">
            <v>Greenfield Farm</v>
          </cell>
          <cell r="C148" t="str">
            <v>Other use</v>
          </cell>
          <cell r="D148" t="str">
            <v>Call for Sites 2018</v>
          </cell>
          <cell r="E148">
            <v>11.452035760199999</v>
          </cell>
          <cell r="F148">
            <v>4.5468519204500003E-3</v>
          </cell>
          <cell r="G148">
            <v>2.3684223868399998</v>
          </cell>
          <cell r="H148">
            <v>2.36767536689E-4</v>
          </cell>
          <cell r="I148">
            <v>9.0788297539028608</v>
          </cell>
          <cell r="J148">
            <v>3.9703438023237482E-2</v>
          </cell>
          <cell r="K148">
            <v>20.681234641889013</v>
          </cell>
          <cell r="L148">
            <v>2.0674711609952666E-3</v>
          </cell>
          <cell r="M148">
            <v>79.276994448926757</v>
          </cell>
          <cell r="O148">
            <v>2.2250640000000002</v>
          </cell>
          <cell r="Q148">
            <v>0.68546400000000007</v>
          </cell>
          <cell r="R148">
            <v>0.255077</v>
          </cell>
          <cell r="S148">
            <v>19.429418896270906</v>
          </cell>
          <cell r="T148">
            <v>5.9855209532460378</v>
          </cell>
          <cell r="U148">
            <v>2.2273507116218201</v>
          </cell>
          <cell r="V148">
            <v>6.32792836554</v>
          </cell>
          <cell r="W148">
            <v>55.25592565412569</v>
          </cell>
          <cell r="X148">
            <v>2.93499795892E-2</v>
          </cell>
          <cell r="Y148">
            <v>0.25628613290924118</v>
          </cell>
          <cell r="AA148">
            <v>2.2880593422500001E-2</v>
          </cell>
          <cell r="AB148">
            <v>0.25972253213800001</v>
          </cell>
          <cell r="AC148">
            <v>0.110230208908</v>
          </cell>
          <cell r="AD148">
            <v>2.15316913877</v>
          </cell>
          <cell r="AE148">
            <v>0.60235396437400002</v>
          </cell>
          <cell r="AF148">
            <v>7.2903099308400003</v>
          </cell>
          <cell r="AG148">
            <v>0</v>
          </cell>
          <cell r="AH148">
            <v>0</v>
          </cell>
          <cell r="AI148">
            <v>0</v>
          </cell>
          <cell r="AJ148">
            <v>0</v>
          </cell>
          <cell r="AK148">
            <v>0</v>
          </cell>
          <cell r="AM148">
            <v>0.19979498756036379</v>
          </cell>
          <cell r="AN148">
            <v>2.2679158324027466</v>
          </cell>
          <cell r="AO148">
            <v>0.96253811301471992</v>
          </cell>
          <cell r="AP148">
            <v>18.801627796632001</v>
          </cell>
          <cell r="AQ148">
            <v>5.2597981440767034</v>
          </cell>
          <cell r="AR148">
            <v>63.659510706179304</v>
          </cell>
          <cell r="AS148">
            <v>0</v>
          </cell>
          <cell r="AT148">
            <v>0</v>
          </cell>
          <cell r="AU148">
            <v>0</v>
          </cell>
          <cell r="AV148">
            <v>0</v>
          </cell>
          <cell r="AW148">
            <v>0</v>
          </cell>
        </row>
        <row r="149">
          <cell r="A149">
            <v>992</v>
          </cell>
          <cell r="B149" t="str">
            <v>Ley Butts</v>
          </cell>
          <cell r="C149" t="str">
            <v>Residential</v>
          </cell>
          <cell r="D149" t="str">
            <v>Call for Sites 2018</v>
          </cell>
          <cell r="E149">
            <v>2.3418061512900001</v>
          </cell>
          <cell r="F149">
            <v>0</v>
          </cell>
          <cell r="G149">
            <v>0</v>
          </cell>
          <cell r="H149">
            <v>0</v>
          </cell>
          <cell r="I149">
            <v>2.3418061512900001</v>
          </cell>
          <cell r="J149">
            <v>0</v>
          </cell>
          <cell r="K149">
            <v>0</v>
          </cell>
          <cell r="L149">
            <v>0</v>
          </cell>
          <cell r="M149">
            <v>100</v>
          </cell>
          <cell r="O149">
            <v>1.4597600000000001E-2</v>
          </cell>
          <cell r="Q149">
            <v>0</v>
          </cell>
          <cell r="R149">
            <v>0</v>
          </cell>
          <cell r="S149">
            <v>0.62334792279706031</v>
          </cell>
          <cell r="T149">
            <v>0</v>
          </cell>
          <cell r="U149">
            <v>0</v>
          </cell>
          <cell r="V149">
            <v>0.38624013960999998</v>
          </cell>
          <cell r="W149">
            <v>16.493258393622245</v>
          </cell>
          <cell r="X149" t="str">
            <v>Not Modelled</v>
          </cell>
          <cell r="Y149" t="str">
            <v>N/A</v>
          </cell>
          <cell r="AA149">
            <v>0</v>
          </cell>
          <cell r="AB149">
            <v>0</v>
          </cell>
          <cell r="AC149">
            <v>0</v>
          </cell>
          <cell r="AD149">
            <v>0</v>
          </cell>
          <cell r="AE149">
            <v>0.33480243660300002</v>
          </cell>
          <cell r="AF149">
            <v>2.13028109519</v>
          </cell>
          <cell r="AG149">
            <v>0</v>
          </cell>
          <cell r="AH149">
            <v>0</v>
          </cell>
          <cell r="AI149">
            <v>0</v>
          </cell>
          <cell r="AJ149">
            <v>0</v>
          </cell>
          <cell r="AK149">
            <v>0</v>
          </cell>
          <cell r="AM149">
            <v>0</v>
          </cell>
          <cell r="AN149">
            <v>0</v>
          </cell>
          <cell r="AO149">
            <v>0</v>
          </cell>
          <cell r="AP149">
            <v>0</v>
          </cell>
          <cell r="AQ149">
            <v>14.296761344595998</v>
          </cell>
          <cell r="AR149">
            <v>90.967439555853929</v>
          </cell>
          <cell r="AS149">
            <v>0</v>
          </cell>
          <cell r="AT149">
            <v>0</v>
          </cell>
          <cell r="AU149">
            <v>0</v>
          </cell>
          <cell r="AV149">
            <v>0</v>
          </cell>
          <cell r="AW149">
            <v>0</v>
          </cell>
        </row>
        <row r="150">
          <cell r="A150">
            <v>997</v>
          </cell>
          <cell r="B150" t="str">
            <v>Robert Fletcher Paper Mill</v>
          </cell>
          <cell r="C150" t="str">
            <v>Residential / Other use</v>
          </cell>
          <cell r="D150" t="str">
            <v>Call for Sites 2018</v>
          </cell>
          <cell r="E150">
            <v>5.3847779215499996</v>
          </cell>
          <cell r="F150">
            <v>7.8272929347900002E-3</v>
          </cell>
          <cell r="G150">
            <v>2.1340666332600001E-2</v>
          </cell>
          <cell r="H150">
            <v>1.5869365561399999E-5</v>
          </cell>
          <cell r="I150">
            <v>5.3555940929170482</v>
          </cell>
          <cell r="J150">
            <v>0.14535962390324403</v>
          </cell>
          <cell r="K150">
            <v>0.39631469753272808</v>
          </cell>
          <cell r="L150">
            <v>2.9470789311274008E-4</v>
          </cell>
          <cell r="M150">
            <v>99.458030970670919</v>
          </cell>
          <cell r="O150">
            <v>1.767995</v>
          </cell>
          <cell r="Q150">
            <v>0.98237299999999994</v>
          </cell>
          <cell r="R150">
            <v>0.78891</v>
          </cell>
          <cell r="S150">
            <v>32.833201772805623</v>
          </cell>
          <cell r="T150">
            <v>18.243519311511839</v>
          </cell>
          <cell r="U150">
            <v>14.650743475283628</v>
          </cell>
          <cell r="V150">
            <v>4.7684002882199996</v>
          </cell>
          <cell r="W150">
            <v>88.553332332179508</v>
          </cell>
          <cell r="X150">
            <v>0.165153136969</v>
          </cell>
          <cell r="Y150">
            <v>3.0670371067310596</v>
          </cell>
          <cell r="AA150">
            <v>0</v>
          </cell>
          <cell r="AB150">
            <v>0.445560949082</v>
          </cell>
          <cell r="AC150">
            <v>0.36596663651400002</v>
          </cell>
          <cell r="AD150">
            <v>1.8583667533899999E-2</v>
          </cell>
          <cell r="AE150">
            <v>1.0169092476899999</v>
          </cell>
          <cell r="AF150">
            <v>4.8675913036000003</v>
          </cell>
          <cell r="AG150">
            <v>0</v>
          </cell>
          <cell r="AH150">
            <v>0</v>
          </cell>
          <cell r="AI150">
            <v>0</v>
          </cell>
          <cell r="AJ150">
            <v>0</v>
          </cell>
          <cell r="AK150">
            <v>0</v>
          </cell>
          <cell r="AM150">
            <v>0</v>
          </cell>
          <cell r="AN150">
            <v>8.2744535721492856</v>
          </cell>
          <cell r="AO150">
            <v>6.7963180997566024</v>
          </cell>
          <cell r="AP150">
            <v>0.34511483676100652</v>
          </cell>
          <cell r="AQ150">
            <v>18.884887408639578</v>
          </cell>
          <cell r="AR150">
            <v>90.39539558576395</v>
          </cell>
          <cell r="AS150">
            <v>0</v>
          </cell>
          <cell r="AT150">
            <v>0</v>
          </cell>
          <cell r="AU150">
            <v>0</v>
          </cell>
          <cell r="AV150">
            <v>0</v>
          </cell>
          <cell r="AW150">
            <v>0</v>
          </cell>
        </row>
        <row r="151">
          <cell r="A151" t="str">
            <v>GM Allocation 13a</v>
          </cell>
          <cell r="B151" t="str">
            <v>Ashton Road Corridor, Land at the junction of Coal Pit Lane</v>
          </cell>
          <cell r="C151" t="str">
            <v>Residential</v>
          </cell>
          <cell r="D151" t="str">
            <v>GMSF allocation 2019</v>
          </cell>
          <cell r="E151">
            <v>6.7056899999999997</v>
          </cell>
          <cell r="F151">
            <v>0</v>
          </cell>
          <cell r="G151">
            <v>0</v>
          </cell>
          <cell r="H151">
            <v>0</v>
          </cell>
          <cell r="I151">
            <v>6.7056899999999997</v>
          </cell>
          <cell r="J151">
            <v>0</v>
          </cell>
          <cell r="K151">
            <v>0</v>
          </cell>
          <cell r="L151">
            <v>0</v>
          </cell>
          <cell r="M151">
            <v>100</v>
          </cell>
          <cell r="O151">
            <v>1.222918485478</v>
          </cell>
          <cell r="Q151">
            <v>0.799671068687</v>
          </cell>
          <cell r="R151">
            <v>0.63596621530200004</v>
          </cell>
          <cell r="S151">
            <v>18.237026845529691</v>
          </cell>
          <cell r="T151">
            <v>11.92526151204425</v>
          </cell>
          <cell r="U151">
            <v>9.4839787598591663</v>
          </cell>
          <cell r="V151">
            <v>0</v>
          </cell>
          <cell r="W151">
            <v>0</v>
          </cell>
          <cell r="X151" t="str">
            <v>Not modelled</v>
          </cell>
          <cell r="Y151" t="str">
            <v>N/A</v>
          </cell>
          <cell r="AA151">
            <v>0</v>
          </cell>
          <cell r="AB151">
            <v>0.147869049999</v>
          </cell>
          <cell r="AC151">
            <v>0.1164</v>
          </cell>
          <cell r="AD151">
            <v>0</v>
          </cell>
          <cell r="AE151">
            <v>0</v>
          </cell>
          <cell r="AF151">
            <v>5.62243500192E-3</v>
          </cell>
          <cell r="AG151">
            <v>0.720499022479</v>
          </cell>
          <cell r="AH151">
            <v>0.416459120219</v>
          </cell>
          <cell r="AI151">
            <v>3.96782534998</v>
          </cell>
          <cell r="AJ151">
            <v>0</v>
          </cell>
          <cell r="AK151">
            <v>0</v>
          </cell>
          <cell r="AM151">
            <v>0</v>
          </cell>
          <cell r="AN151">
            <v>2.2051280330435792</v>
          </cell>
          <cell r="AO151">
            <v>1.735839264863124</v>
          </cell>
          <cell r="AP151">
            <v>0</v>
          </cell>
          <cell r="AQ151">
            <v>0</v>
          </cell>
          <cell r="AR151">
            <v>8.3845734024686494E-2</v>
          </cell>
          <cell r="AS151">
            <v>10.744591868681672</v>
          </cell>
          <cell r="AT151">
            <v>6.2105334457602428</v>
          </cell>
          <cell r="AU151">
            <v>59.171022668509877</v>
          </cell>
          <cell r="AV151">
            <v>0</v>
          </cell>
          <cell r="AW151">
            <v>0</v>
          </cell>
        </row>
        <row r="152">
          <cell r="A152" t="str">
            <v>GM Allocation 13b</v>
          </cell>
          <cell r="B152" t="str">
            <v>Ashton Road Corridor, Land on the east side of Ashton Road, Oldham</v>
          </cell>
          <cell r="C152" t="str">
            <v>Residential</v>
          </cell>
          <cell r="D152" t="str">
            <v>GMSF allocation 2019</v>
          </cell>
          <cell r="E152">
            <v>5.5995499999999998</v>
          </cell>
          <cell r="F152">
            <v>0</v>
          </cell>
          <cell r="G152">
            <v>0</v>
          </cell>
          <cell r="H152">
            <v>0</v>
          </cell>
          <cell r="I152">
            <v>5.5995499999999998</v>
          </cell>
          <cell r="J152">
            <v>0</v>
          </cell>
          <cell r="K152">
            <v>0</v>
          </cell>
          <cell r="L152">
            <v>0</v>
          </cell>
          <cell r="M152">
            <v>100</v>
          </cell>
          <cell r="O152">
            <v>0.2040900861679</v>
          </cell>
          <cell r="Q152">
            <v>0.10042325024990001</v>
          </cell>
          <cell r="R152">
            <v>6.9077257133400002E-2</v>
          </cell>
          <cell r="S152">
            <v>3.6447587068228695</v>
          </cell>
          <cell r="T152">
            <v>1.7934164397121199</v>
          </cell>
          <cell r="U152">
            <v>1.2336215791161791</v>
          </cell>
          <cell r="V152">
            <v>0</v>
          </cell>
          <cell r="W152">
            <v>0</v>
          </cell>
          <cell r="X152" t="str">
            <v>Not modelled</v>
          </cell>
          <cell r="Y152" t="str">
            <v>N/A</v>
          </cell>
          <cell r="AA152">
            <v>0</v>
          </cell>
          <cell r="AB152">
            <v>0.100219923984</v>
          </cell>
          <cell r="AC152">
            <v>6.8866106320499998E-2</v>
          </cell>
          <cell r="AD152">
            <v>0</v>
          </cell>
          <cell r="AE152">
            <v>0</v>
          </cell>
          <cell r="AF152">
            <v>5.0151162750799996</v>
          </cell>
          <cell r="AG152">
            <v>8.3599999999999994E-2</v>
          </cell>
          <cell r="AH152">
            <v>0</v>
          </cell>
          <cell r="AI152">
            <v>5.5995457234600003</v>
          </cell>
          <cell r="AJ152">
            <v>4.8483231056299996</v>
          </cell>
          <cell r="AK152">
            <v>0</v>
          </cell>
          <cell r="AM152">
            <v>0</v>
          </cell>
          <cell r="AN152">
            <v>1.7897853217490691</v>
          </cell>
          <cell r="AO152">
            <v>1.2298507258708289</v>
          </cell>
          <cell r="AP152">
            <v>0</v>
          </cell>
          <cell r="AQ152">
            <v>0</v>
          </cell>
          <cell r="AR152">
            <v>89.562844783598678</v>
          </cell>
          <cell r="AS152">
            <v>1.4929771142323935</v>
          </cell>
          <cell r="AT152">
            <v>0</v>
          </cell>
          <cell r="AU152">
            <v>99.99992362707718</v>
          </cell>
          <cell r="AV152">
            <v>86.584155970211881</v>
          </cell>
          <cell r="AW152">
            <v>0</v>
          </cell>
        </row>
        <row r="153">
          <cell r="A153" t="str">
            <v>GM Allocation 14</v>
          </cell>
          <cell r="B153" t="str">
            <v>Beal Valley</v>
          </cell>
          <cell r="C153" t="str">
            <v>Residential</v>
          </cell>
          <cell r="D153" t="str">
            <v>GMSF allocation 2019</v>
          </cell>
          <cell r="E153">
            <v>51.2029</v>
          </cell>
          <cell r="F153">
            <v>1.68819487043</v>
          </cell>
          <cell r="G153">
            <v>0.50285634302500004</v>
          </cell>
          <cell r="H153">
            <v>7.3373852457800002</v>
          </cell>
          <cell r="I153">
            <v>41.674463540764997</v>
          </cell>
          <cell r="J153">
            <v>3.2970688582677941</v>
          </cell>
          <cell r="K153">
            <v>0.98208566902460614</v>
          </cell>
          <cell r="L153">
            <v>14.33001889693748</v>
          </cell>
          <cell r="M153">
            <v>81.39082657577012</v>
          </cell>
          <cell r="O153">
            <v>8.2338235433700007</v>
          </cell>
          <cell r="Q153">
            <v>3.3860930554899999</v>
          </cell>
          <cell r="R153">
            <v>1.8688476439599999</v>
          </cell>
          <cell r="S153">
            <v>16.080775782953701</v>
          </cell>
          <cell r="T153">
            <v>6.6130884295420769</v>
          </cell>
          <cell r="U153">
            <v>3.6498863227668745</v>
          </cell>
          <cell r="V153">
            <v>0</v>
          </cell>
          <cell r="W153">
            <v>0</v>
          </cell>
          <cell r="X153">
            <v>9.0859850000000009</v>
          </cell>
          <cell r="Y153">
            <v>17.745059361872084</v>
          </cell>
          <cell r="AA153">
            <v>1.6992878407200001</v>
          </cell>
          <cell r="AB153">
            <v>0.56164388735199999</v>
          </cell>
          <cell r="AC153">
            <v>0.98973653580999998</v>
          </cell>
          <cell r="AD153">
            <v>5.1050057130199997</v>
          </cell>
          <cell r="AE153">
            <v>10.241128656000001</v>
          </cell>
          <cell r="AF153">
            <v>9.9246442581400007</v>
          </cell>
          <cell r="AG153">
            <v>0.87228358475599999</v>
          </cell>
          <cell r="AH153">
            <v>18.401102168800001</v>
          </cell>
          <cell r="AI153">
            <v>18.387516735999998</v>
          </cell>
          <cell r="AJ153">
            <v>0</v>
          </cell>
          <cell r="AK153">
            <v>6.7437165670399999</v>
          </cell>
          <cell r="AM153">
            <v>3.3187335887615745</v>
          </cell>
          <cell r="AN153">
            <v>1.0968985884627629</v>
          </cell>
          <cell r="AO153">
            <v>1.9329696868927346</v>
          </cell>
          <cell r="AP153">
            <v>9.9701495677393268</v>
          </cell>
          <cell r="AQ153">
            <v>20.001071533057697</v>
          </cell>
          <cell r="AR153">
            <v>19.382972952977273</v>
          </cell>
          <cell r="AS153">
            <v>1.7035823845055653</v>
          </cell>
          <cell r="AT153">
            <v>35.937617144341438</v>
          </cell>
          <cell r="AU153">
            <v>35.911084598723896</v>
          </cell>
          <cell r="AV153">
            <v>0</v>
          </cell>
          <cell r="AW153">
            <v>13.170575430376013</v>
          </cell>
        </row>
        <row r="154">
          <cell r="A154" t="str">
            <v>GM Allocation 15a</v>
          </cell>
          <cell r="B154" t="str">
            <v>Broadbent Moss</v>
          </cell>
          <cell r="C154" t="str">
            <v>Mixed use</v>
          </cell>
          <cell r="D154" t="str">
            <v>GMSF allocation 2019</v>
          </cell>
          <cell r="E154">
            <v>6.6046500000000004</v>
          </cell>
          <cell r="F154">
            <v>0.28776383600200001</v>
          </cell>
          <cell r="G154">
            <v>1.1051474138999999</v>
          </cell>
          <cell r="H154">
            <v>1.7651799773900001</v>
          </cell>
          <cell r="I154">
            <v>3.4465587727080003</v>
          </cell>
          <cell r="J154">
            <v>4.3569884248521875</v>
          </cell>
          <cell r="K154">
            <v>16.732868719765616</v>
          </cell>
          <cell r="L154">
            <v>26.726321264412196</v>
          </cell>
          <cell r="M154">
            <v>52.183821590970005</v>
          </cell>
          <cell r="O154">
            <v>2.6898882169630003</v>
          </cell>
          <cell r="Q154">
            <v>1.586085745553</v>
          </cell>
          <cell r="R154">
            <v>0.92175265748099999</v>
          </cell>
          <cell r="S154">
            <v>40.727187920071465</v>
          </cell>
          <cell r="T154">
            <v>24.014682769760697</v>
          </cell>
          <cell r="U154">
            <v>13.956116637232856</v>
          </cell>
          <cell r="V154">
            <v>0</v>
          </cell>
          <cell r="W154">
            <v>0</v>
          </cell>
          <cell r="X154">
            <v>2.7140309999999999</v>
          </cell>
          <cell r="Y154">
            <v>41.092730121959526</v>
          </cell>
          <cell r="AA154">
            <v>1.59910227629</v>
          </cell>
          <cell r="AB154">
            <v>7.9453500002600007E-3</v>
          </cell>
          <cell r="AC154">
            <v>4.9945350000300003E-2</v>
          </cell>
          <cell r="AD154">
            <v>0.625463050809</v>
          </cell>
          <cell r="AE154">
            <v>0</v>
          </cell>
          <cell r="AF154">
            <v>0.93434350763200003</v>
          </cell>
          <cell r="AG154">
            <v>6.6345350000299994E-2</v>
          </cell>
          <cell r="AH154">
            <v>2.6833121702900002E-3</v>
          </cell>
          <cell r="AI154">
            <v>4.8068146803399996</v>
          </cell>
          <cell r="AJ154">
            <v>0</v>
          </cell>
          <cell r="AK154">
            <v>0.112424997091</v>
          </cell>
          <cell r="AM154">
            <v>24.211764079701421</v>
          </cell>
          <cell r="AN154">
            <v>0.12029933456367863</v>
          </cell>
          <cell r="AO154">
            <v>0.75621493947900342</v>
          </cell>
          <cell r="AP154">
            <v>9.4700408168335937</v>
          </cell>
          <cell r="AQ154">
            <v>0</v>
          </cell>
          <cell r="AR154">
            <v>14.146752782236756</v>
          </cell>
          <cell r="AS154">
            <v>1.0045248423504651</v>
          </cell>
          <cell r="AT154">
            <v>4.0627620998690314E-2</v>
          </cell>
          <cell r="AU154">
            <v>72.779249170508649</v>
          </cell>
          <cell r="AV154">
            <v>0</v>
          </cell>
          <cell r="AW154">
            <v>1.7022097626823522</v>
          </cell>
        </row>
        <row r="155">
          <cell r="A155" t="str">
            <v>GM Allocation 15b</v>
          </cell>
          <cell r="B155" t="str">
            <v>Broadbent Moss</v>
          </cell>
          <cell r="C155" t="str">
            <v>Mixed use</v>
          </cell>
          <cell r="D155" t="str">
            <v>GMSF allocation 2019</v>
          </cell>
          <cell r="E155">
            <v>62.443399999999997</v>
          </cell>
          <cell r="F155">
            <v>2.6251133258600001</v>
          </cell>
          <cell r="G155">
            <v>0.42811129449599999</v>
          </cell>
          <cell r="H155">
            <v>2.7152198053399998</v>
          </cell>
          <cell r="I155">
            <v>56.674955574304001</v>
          </cell>
          <cell r="J155">
            <v>4.2039884533193268</v>
          </cell>
          <cell r="K155">
            <v>0.68559894960236001</v>
          </cell>
          <cell r="L155">
            <v>4.3482894995147605</v>
          </cell>
          <cell r="M155">
            <v>90.76212309756356</v>
          </cell>
          <cell r="O155">
            <v>8.6628535582699993</v>
          </cell>
          <cell r="Q155">
            <v>5.0776759265699996</v>
          </cell>
          <cell r="R155">
            <v>3.0968999736699998</v>
          </cell>
          <cell r="S155">
            <v>13.873129199034645</v>
          </cell>
          <cell r="T155">
            <v>8.1316455006774131</v>
          </cell>
          <cell r="U155">
            <v>4.9595313094258158</v>
          </cell>
          <cell r="V155">
            <v>0</v>
          </cell>
          <cell r="W155">
            <v>0</v>
          </cell>
          <cell r="X155">
            <v>2.1831239999999998</v>
          </cell>
          <cell r="Y155">
            <v>3.496164526595285</v>
          </cell>
          <cell r="AA155">
            <v>2.4794951851799998</v>
          </cell>
          <cell r="AB155">
            <v>0.1852</v>
          </cell>
          <cell r="AC155">
            <v>0.68</v>
          </cell>
          <cell r="AD155">
            <v>5.0557178889300003</v>
          </cell>
          <cell r="AE155">
            <v>16.273074122899999</v>
          </cell>
          <cell r="AF155">
            <v>5.3953475688800001</v>
          </cell>
          <cell r="AG155">
            <v>0.51800000000000002</v>
          </cell>
          <cell r="AH155">
            <v>0</v>
          </cell>
          <cell r="AI155">
            <v>20.226292347099999</v>
          </cell>
          <cell r="AJ155">
            <v>0</v>
          </cell>
          <cell r="AK155">
            <v>3.3326283053100001</v>
          </cell>
          <cell r="AM155">
            <v>3.9707882421200638</v>
          </cell>
          <cell r="AN155">
            <v>0.29658859062767245</v>
          </cell>
          <cell r="AO155">
            <v>1.0889861858899421</v>
          </cell>
          <cell r="AP155">
            <v>8.0964807952962214</v>
          </cell>
          <cell r="AQ155">
            <v>26.060519002648796</v>
          </cell>
          <cell r="AR155">
            <v>8.6403808390958865</v>
          </cell>
          <cell r="AS155">
            <v>0.82955124160439697</v>
          </cell>
          <cell r="AT155">
            <v>0</v>
          </cell>
          <cell r="AU155">
            <v>32.391401408475517</v>
          </cell>
          <cell r="AV155">
            <v>0</v>
          </cell>
          <cell r="AW155">
            <v>5.3370385105711735</v>
          </cell>
        </row>
        <row r="156">
          <cell r="A156" t="str">
            <v>GM Allocation 15c</v>
          </cell>
          <cell r="B156" t="str">
            <v>Broadbent Moss</v>
          </cell>
          <cell r="C156" t="str">
            <v>Mixed use</v>
          </cell>
          <cell r="D156" t="str">
            <v>GMSF allocation 2019</v>
          </cell>
          <cell r="E156">
            <v>12.5863</v>
          </cell>
          <cell r="F156">
            <v>9.8677462533699994E-2</v>
          </cell>
          <cell r="G156">
            <v>6.0761083301000003E-2</v>
          </cell>
          <cell r="H156">
            <v>0.204642367884</v>
          </cell>
          <cell r="I156">
            <v>12.222219086281299</v>
          </cell>
          <cell r="J156">
            <v>0.78400691651795995</v>
          </cell>
          <cell r="K156">
            <v>0.48275572091083163</v>
          </cell>
          <cell r="L156">
            <v>1.6259136353336565</v>
          </cell>
          <cell r="M156">
            <v>97.107323727237542</v>
          </cell>
          <cell r="O156">
            <v>1.5617862421709998</v>
          </cell>
          <cell r="Q156">
            <v>0.51094741015099998</v>
          </cell>
          <cell r="R156">
            <v>0.32182162243700002</v>
          </cell>
          <cell r="S156">
            <v>12.40862081923202</v>
          </cell>
          <cell r="T156">
            <v>4.0595521332798361</v>
          </cell>
          <cell r="U156">
            <v>2.556920003789835</v>
          </cell>
          <cell r="V156">
            <v>0</v>
          </cell>
          <cell r="W156">
            <v>0</v>
          </cell>
          <cell r="X156">
            <v>0.13823299999999999</v>
          </cell>
          <cell r="Y156">
            <v>1.098281464767247</v>
          </cell>
          <cell r="AA156">
            <v>0.11877150397400001</v>
          </cell>
          <cell r="AB156">
            <v>0.23925085641800001</v>
          </cell>
          <cell r="AC156">
            <v>0.16485085641800001</v>
          </cell>
          <cell r="AD156">
            <v>0.33681741069499999</v>
          </cell>
          <cell r="AE156">
            <v>0.57947434408499998</v>
          </cell>
          <cell r="AF156">
            <v>8.52289539577</v>
          </cell>
          <cell r="AG156">
            <v>0.455963415825</v>
          </cell>
          <cell r="AH156">
            <v>3.3030210505399999</v>
          </cell>
          <cell r="AI156">
            <v>9.1937216252600003</v>
          </cell>
          <cell r="AJ156">
            <v>0</v>
          </cell>
          <cell r="AK156">
            <v>0.370753790586</v>
          </cell>
          <cell r="AM156">
            <v>0.94365702370037274</v>
          </cell>
          <cell r="AN156">
            <v>1.9008831540484499</v>
          </cell>
          <cell r="AO156">
            <v>1.309764239037684</v>
          </cell>
          <cell r="AP156">
            <v>2.6760637414887616</v>
          </cell>
          <cell r="AQ156">
            <v>4.6040086767755417</v>
          </cell>
          <cell r="AR156">
            <v>67.715654288949096</v>
          </cell>
          <cell r="AS156">
            <v>3.6226962318155453</v>
          </cell>
          <cell r="AT156">
            <v>26.242986823291993</v>
          </cell>
          <cell r="AU156">
            <v>73.04546709724066</v>
          </cell>
          <cell r="AV156">
            <v>0</v>
          </cell>
          <cell r="AW156">
            <v>2.945693258431787</v>
          </cell>
        </row>
        <row r="157">
          <cell r="A157" t="str">
            <v>GM Allocation 16</v>
          </cell>
          <cell r="B157" t="str">
            <v>Cowlishaw</v>
          </cell>
          <cell r="C157" t="str">
            <v>Residential</v>
          </cell>
          <cell r="D157" t="str">
            <v>GMSF allocation 2019</v>
          </cell>
          <cell r="E157">
            <v>32.307699999999997</v>
          </cell>
          <cell r="F157">
            <v>0</v>
          </cell>
          <cell r="G157">
            <v>0</v>
          </cell>
          <cell r="H157">
            <v>0</v>
          </cell>
          <cell r="I157">
            <v>32.307699999999997</v>
          </cell>
          <cell r="J157">
            <v>0</v>
          </cell>
          <cell r="K157">
            <v>0</v>
          </cell>
          <cell r="L157">
            <v>0</v>
          </cell>
          <cell r="M157">
            <v>100</v>
          </cell>
          <cell r="O157">
            <v>4.2033623149770003</v>
          </cell>
          <cell r="Q157">
            <v>1.913735317187</v>
          </cell>
          <cell r="R157">
            <v>1.15469491371</v>
          </cell>
          <cell r="S157">
            <v>13.010404067689748</v>
          </cell>
          <cell r="T157">
            <v>5.9234650476109412</v>
          </cell>
          <cell r="U157">
            <v>3.5740548343274203</v>
          </cell>
          <cell r="V157">
            <v>0</v>
          </cell>
          <cell r="W157">
            <v>0</v>
          </cell>
          <cell r="X157" t="str">
            <v>Not modelled</v>
          </cell>
          <cell r="Y157" t="str">
            <v>N/A</v>
          </cell>
          <cell r="AA157">
            <v>0</v>
          </cell>
          <cell r="AB157">
            <v>0.18640000000000001</v>
          </cell>
          <cell r="AC157">
            <v>0.55840000000000001</v>
          </cell>
          <cell r="AD157">
            <v>0</v>
          </cell>
          <cell r="AE157">
            <v>0.40492661806399999</v>
          </cell>
          <cell r="AF157">
            <v>13.0138207888</v>
          </cell>
          <cell r="AG157">
            <v>0.65779545650000004</v>
          </cell>
          <cell r="AH157">
            <v>16.7348102891</v>
          </cell>
          <cell r="AI157">
            <v>15.438336984199999</v>
          </cell>
          <cell r="AJ157">
            <v>0</v>
          </cell>
          <cell r="AK157">
            <v>0</v>
          </cell>
          <cell r="AM157">
            <v>0</v>
          </cell>
          <cell r="AN157">
            <v>0.57695224358279928</v>
          </cell>
          <cell r="AO157">
            <v>1.7283805408617761</v>
          </cell>
          <cell r="AP157">
            <v>0</v>
          </cell>
          <cell r="AQ157">
            <v>1.2533439955923822</v>
          </cell>
          <cell r="AR157">
            <v>40.280864279413272</v>
          </cell>
          <cell r="AS157">
            <v>2.0360330710635548</v>
          </cell>
          <cell r="AT157">
            <v>51.798209990497625</v>
          </cell>
          <cell r="AU157">
            <v>47.785317383162528</v>
          </cell>
          <cell r="AV157">
            <v>0</v>
          </cell>
          <cell r="AW157">
            <v>0</v>
          </cell>
        </row>
        <row r="158">
          <cell r="A158" t="str">
            <v>GM Allocation 17</v>
          </cell>
          <cell r="B158" t="str">
            <v>Hanging Chadder</v>
          </cell>
          <cell r="C158" t="str">
            <v>Residential</v>
          </cell>
          <cell r="D158" t="str">
            <v>GMSF allocation 2019</v>
          </cell>
          <cell r="E158">
            <v>22.664000000000001</v>
          </cell>
          <cell r="F158">
            <v>0</v>
          </cell>
          <cell r="G158">
            <v>0</v>
          </cell>
          <cell r="H158">
            <v>0</v>
          </cell>
          <cell r="I158">
            <v>22.664000000000001</v>
          </cell>
          <cell r="J158">
            <v>0</v>
          </cell>
          <cell r="K158">
            <v>0</v>
          </cell>
          <cell r="L158">
            <v>0</v>
          </cell>
          <cell r="M158">
            <v>100</v>
          </cell>
          <cell r="O158">
            <v>0.64571512558100008</v>
          </cell>
          <cell r="Q158">
            <v>0.29719003412700001</v>
          </cell>
          <cell r="R158">
            <v>0.110480461893</v>
          </cell>
          <cell r="S158">
            <v>2.8490783867852101</v>
          </cell>
          <cell r="T158">
            <v>1.3112867725335333</v>
          </cell>
          <cell r="U158">
            <v>0.48747115201641361</v>
          </cell>
          <cell r="V158">
            <v>0</v>
          </cell>
          <cell r="W158">
            <v>0</v>
          </cell>
          <cell r="X158" t="str">
            <v>Not modelled</v>
          </cell>
          <cell r="Y158" t="str">
            <v>N/A</v>
          </cell>
          <cell r="AA158">
            <v>0</v>
          </cell>
          <cell r="AB158">
            <v>0.24448046189299999</v>
          </cell>
          <cell r="AC158">
            <v>0.104880461893</v>
          </cell>
          <cell r="AD158">
            <v>0</v>
          </cell>
          <cell r="AE158">
            <v>0.61254289460199995</v>
          </cell>
          <cell r="AF158">
            <v>22.202384748699998</v>
          </cell>
          <cell r="AG158">
            <v>0.24028991513</v>
          </cell>
          <cell r="AH158">
            <v>4.2271799903499998</v>
          </cell>
          <cell r="AI158">
            <v>12.7097430679</v>
          </cell>
          <cell r="AJ158">
            <v>0</v>
          </cell>
          <cell r="AK158">
            <v>0</v>
          </cell>
          <cell r="AM158">
            <v>0</v>
          </cell>
          <cell r="AN158">
            <v>1.0787171809609954</v>
          </cell>
          <cell r="AO158">
            <v>0.46276236274708793</v>
          </cell>
          <cell r="AP158">
            <v>0</v>
          </cell>
          <cell r="AQ158">
            <v>2.7027130894899396</v>
          </cell>
          <cell r="AR158">
            <v>97.963222505735956</v>
          </cell>
          <cell r="AS158">
            <v>1.0602272993734556</v>
          </cell>
          <cell r="AT158">
            <v>18.651517783048003</v>
          </cell>
          <cell r="AU158">
            <v>56.078993416431345</v>
          </cell>
          <cell r="AV158">
            <v>0</v>
          </cell>
          <cell r="AW158">
            <v>0</v>
          </cell>
        </row>
        <row r="159">
          <cell r="A159" t="str">
            <v>GM Allocation 18</v>
          </cell>
          <cell r="B159" t="str">
            <v>Robert Fletchers</v>
          </cell>
          <cell r="C159" t="str">
            <v>Residential</v>
          </cell>
          <cell r="D159" t="str">
            <v>GMSF allocation 2019</v>
          </cell>
          <cell r="E159">
            <v>32.266599999999997</v>
          </cell>
          <cell r="F159">
            <v>1.10541067682</v>
          </cell>
          <cell r="G159">
            <v>3.2728358868799998</v>
          </cell>
          <cell r="H159">
            <v>5.32856103966E-3</v>
          </cell>
          <cell r="I159">
            <v>27.883024875260336</v>
          </cell>
          <cell r="J159">
            <v>3.4258666138359795</v>
          </cell>
          <cell r="K159">
            <v>10.14310738311443</v>
          </cell>
          <cell r="L159">
            <v>1.651416957367681E-2</v>
          </cell>
          <cell r="M159">
            <v>86.414511833475913</v>
          </cell>
          <cell r="O159">
            <v>10.77006787246</v>
          </cell>
          <cell r="Q159">
            <v>4.8044071386800002</v>
          </cell>
          <cell r="R159">
            <v>3.2456773540000001</v>
          </cell>
          <cell r="S159">
            <v>33.378378485678695</v>
          </cell>
          <cell r="T159">
            <v>14.88972230938494</v>
          </cell>
          <cell r="U159">
            <v>10.05893820235166</v>
          </cell>
          <cell r="V159">
            <v>25.600365469300002</v>
          </cell>
          <cell r="W159">
            <v>79.340139553904052</v>
          </cell>
          <cell r="X159">
            <v>2.8708979999999999</v>
          </cell>
          <cell r="Y159">
            <v>8.897429540143678</v>
          </cell>
          <cell r="AA159">
            <v>0.24247166010599999</v>
          </cell>
          <cell r="AB159">
            <v>1.11155162097</v>
          </cell>
          <cell r="AC159">
            <v>0.82879999999999998</v>
          </cell>
          <cell r="AD159">
            <v>2.5235586623000001</v>
          </cell>
          <cell r="AE159">
            <v>3.4532004345299998</v>
          </cell>
          <cell r="AF159">
            <v>17.167762444800001</v>
          </cell>
          <cell r="AG159">
            <v>0</v>
          </cell>
          <cell r="AH159">
            <v>0</v>
          </cell>
          <cell r="AI159">
            <v>0</v>
          </cell>
          <cell r="AJ159">
            <v>0</v>
          </cell>
          <cell r="AK159">
            <v>0</v>
          </cell>
          <cell r="AM159">
            <v>0.75146330913700243</v>
          </cell>
          <cell r="AN159">
            <v>3.4448985048626137</v>
          </cell>
          <cell r="AO159">
            <v>2.5686003483478275</v>
          </cell>
          <cell r="AP159">
            <v>7.8209624264719571</v>
          </cell>
          <cell r="AQ159">
            <v>10.702089574141683</v>
          </cell>
          <cell r="AR159">
            <v>53.205985275176189</v>
          </cell>
          <cell r="AS159">
            <v>0</v>
          </cell>
          <cell r="AT159">
            <v>0</v>
          </cell>
          <cell r="AU159">
            <v>0</v>
          </cell>
          <cell r="AV159">
            <v>0</v>
          </cell>
          <cell r="AW159">
            <v>0</v>
          </cell>
        </row>
        <row r="160">
          <cell r="A160" t="str">
            <v>GM Allocation 19</v>
          </cell>
          <cell r="B160" t="str">
            <v>South of Rosary Road, Land south of Rosary Road</v>
          </cell>
          <cell r="C160" t="str">
            <v>Residential</v>
          </cell>
          <cell r="D160" t="str">
            <v>GMSF allocation 2019</v>
          </cell>
          <cell r="E160">
            <v>2.6620400000000002</v>
          </cell>
          <cell r="F160">
            <v>0</v>
          </cell>
          <cell r="G160">
            <v>0</v>
          </cell>
          <cell r="H160">
            <v>0</v>
          </cell>
          <cell r="I160">
            <v>2.6620400000000002</v>
          </cell>
          <cell r="J160">
            <v>0</v>
          </cell>
          <cell r="K160">
            <v>0</v>
          </cell>
          <cell r="L160">
            <v>0</v>
          </cell>
          <cell r="M160">
            <v>100</v>
          </cell>
          <cell r="O160">
            <v>0.1302785494425</v>
          </cell>
          <cell r="Q160">
            <v>5.7990384306600001E-2</v>
          </cell>
          <cell r="R160">
            <v>3.2415406158499999E-2</v>
          </cell>
          <cell r="S160">
            <v>4.8939365840671059</v>
          </cell>
          <cell r="T160">
            <v>2.1784189684076876</v>
          </cell>
          <cell r="U160">
            <v>1.2176904238290933</v>
          </cell>
          <cell r="V160">
            <v>0</v>
          </cell>
          <cell r="W160">
            <v>0</v>
          </cell>
          <cell r="X160" t="str">
            <v>Not modelled</v>
          </cell>
          <cell r="Y160" t="str">
            <v>N/A</v>
          </cell>
          <cell r="AA160">
            <v>0</v>
          </cell>
          <cell r="AB160">
            <v>0</v>
          </cell>
          <cell r="AC160">
            <v>0</v>
          </cell>
          <cell r="AD160">
            <v>0</v>
          </cell>
          <cell r="AE160">
            <v>0.76496959109200002</v>
          </cell>
          <cell r="AF160">
            <v>1.53321604659</v>
          </cell>
          <cell r="AG160">
            <v>6.34672498708E-3</v>
          </cell>
          <cell r="AH160">
            <v>0</v>
          </cell>
          <cell r="AI160">
            <v>2.6620353561700001</v>
          </cell>
          <cell r="AJ160">
            <v>0</v>
          </cell>
          <cell r="AK160">
            <v>0.310896090101</v>
          </cell>
          <cell r="AM160">
            <v>0</v>
          </cell>
          <cell r="AN160">
            <v>0</v>
          </cell>
          <cell r="AO160">
            <v>0</v>
          </cell>
          <cell r="AP160">
            <v>0</v>
          </cell>
          <cell r="AQ160">
            <v>28.736217002449248</v>
          </cell>
          <cell r="AR160">
            <v>57.59552999166052</v>
          </cell>
          <cell r="AS160">
            <v>0.23841583849528933</v>
          </cell>
          <cell r="AT160">
            <v>0</v>
          </cell>
          <cell r="AU160">
            <v>99.999825553710693</v>
          </cell>
          <cell r="AV160">
            <v>0</v>
          </cell>
          <cell r="AW160">
            <v>11.678866211664737</v>
          </cell>
        </row>
        <row r="161">
          <cell r="A161" t="str">
            <v>GM Allocation 2b</v>
          </cell>
          <cell r="B161" t="str">
            <v>Land west of A627(M)</v>
          </cell>
          <cell r="C161" t="str">
            <v>Mixed use</v>
          </cell>
          <cell r="D161" t="str">
            <v>GMSF allocation 2019</v>
          </cell>
          <cell r="E161">
            <v>93.55</v>
          </cell>
          <cell r="F161">
            <v>0</v>
          </cell>
          <cell r="G161">
            <v>0</v>
          </cell>
          <cell r="H161">
            <v>0</v>
          </cell>
          <cell r="I161">
            <v>93.55</v>
          </cell>
          <cell r="J161">
            <v>0</v>
          </cell>
          <cell r="K161">
            <v>0</v>
          </cell>
          <cell r="L161">
            <v>0</v>
          </cell>
          <cell r="M161">
            <v>100</v>
          </cell>
          <cell r="O161">
            <v>4.2263907897630002</v>
          </cell>
          <cell r="Q161">
            <v>1.8188895035529999</v>
          </cell>
          <cell r="R161">
            <v>0.99713949225999998</v>
          </cell>
          <cell r="S161">
            <v>4.5177881237445217</v>
          </cell>
          <cell r="T161">
            <v>1.9442966366146446</v>
          </cell>
          <cell r="U161">
            <v>1.0658893557028326</v>
          </cell>
          <cell r="V161">
            <v>0</v>
          </cell>
          <cell r="W161">
            <v>0</v>
          </cell>
          <cell r="X161" t="str">
            <v>Not modelled</v>
          </cell>
          <cell r="Y161" t="str">
            <v>N/A</v>
          </cell>
          <cell r="AA161">
            <v>0</v>
          </cell>
          <cell r="AB161">
            <v>1.5052267560399999</v>
          </cell>
          <cell r="AC161">
            <v>0.92893640631499996</v>
          </cell>
          <cell r="AD161">
            <v>0</v>
          </cell>
          <cell r="AE161">
            <v>13.9986319722</v>
          </cell>
          <cell r="AF161">
            <v>79.344364643199995</v>
          </cell>
          <cell r="AG161">
            <v>1.8218395995500001</v>
          </cell>
          <cell r="AH161">
            <v>26.2651055776</v>
          </cell>
          <cell r="AI161">
            <v>43.094280937500002</v>
          </cell>
          <cell r="AJ161">
            <v>0</v>
          </cell>
          <cell r="AK161">
            <v>0</v>
          </cell>
          <cell r="AM161">
            <v>0</v>
          </cell>
          <cell r="AN161">
            <v>1.6090077563228218</v>
          </cell>
          <cell r="AO161">
            <v>0.99298386564938534</v>
          </cell>
          <cell r="AP161">
            <v>0</v>
          </cell>
          <cell r="AQ161">
            <v>14.963796870336719</v>
          </cell>
          <cell r="AR161">
            <v>84.8149274646713</v>
          </cell>
          <cell r="AS161">
            <v>1.9474501331373597</v>
          </cell>
          <cell r="AT161">
            <v>28.076008100053446</v>
          </cell>
          <cell r="AU161">
            <v>46.065506079636563</v>
          </cell>
          <cell r="AV161">
            <v>0</v>
          </cell>
          <cell r="AW161">
            <v>0</v>
          </cell>
        </row>
        <row r="162">
          <cell r="A162" t="str">
            <v>GM Allocation 20</v>
          </cell>
          <cell r="B162" t="str">
            <v>Spinners Way / Alderney Farm</v>
          </cell>
          <cell r="C162" t="str">
            <v>Residential</v>
          </cell>
          <cell r="D162" t="str">
            <v>GMSF allocation 2019</v>
          </cell>
          <cell r="E162">
            <v>2.0033699999999999</v>
          </cell>
          <cell r="F162">
            <v>0</v>
          </cell>
          <cell r="G162">
            <v>0</v>
          </cell>
          <cell r="H162">
            <v>0</v>
          </cell>
          <cell r="I162">
            <v>2.0033699999999999</v>
          </cell>
          <cell r="J162">
            <v>0</v>
          </cell>
          <cell r="K162">
            <v>0</v>
          </cell>
          <cell r="L162">
            <v>0</v>
          </cell>
          <cell r="M162">
            <v>100</v>
          </cell>
          <cell r="O162">
            <v>0</v>
          </cell>
          <cell r="Q162">
            <v>0</v>
          </cell>
          <cell r="R162">
            <v>0</v>
          </cell>
          <cell r="S162">
            <v>0</v>
          </cell>
          <cell r="T162">
            <v>0</v>
          </cell>
          <cell r="U162">
            <v>0</v>
          </cell>
          <cell r="V162">
            <v>0</v>
          </cell>
          <cell r="W162">
            <v>0</v>
          </cell>
          <cell r="X162" t="str">
            <v>Not modelled</v>
          </cell>
          <cell r="Y162" t="str">
            <v>N/A</v>
          </cell>
          <cell r="AA162">
            <v>0</v>
          </cell>
          <cell r="AB162">
            <v>0</v>
          </cell>
          <cell r="AC162">
            <v>0</v>
          </cell>
          <cell r="AD162">
            <v>0</v>
          </cell>
          <cell r="AE162">
            <v>0</v>
          </cell>
          <cell r="AF162">
            <v>0</v>
          </cell>
          <cell r="AG162">
            <v>0</v>
          </cell>
          <cell r="AH162">
            <v>0</v>
          </cell>
          <cell r="AI162">
            <v>2.0033653986100002</v>
          </cell>
          <cell r="AJ162">
            <v>0.25714794783299999</v>
          </cell>
          <cell r="AK162">
            <v>0</v>
          </cell>
          <cell r="AM162">
            <v>0</v>
          </cell>
          <cell r="AN162">
            <v>0</v>
          </cell>
          <cell r="AO162">
            <v>0</v>
          </cell>
          <cell r="AP162">
            <v>0</v>
          </cell>
          <cell r="AQ162">
            <v>0</v>
          </cell>
          <cell r="AR162">
            <v>0</v>
          </cell>
          <cell r="AS162">
            <v>0</v>
          </cell>
          <cell r="AT162">
            <v>0</v>
          </cell>
          <cell r="AU162">
            <v>99.999770317515001</v>
          </cell>
          <cell r="AV162">
            <v>12.83576912068165</v>
          </cell>
          <cell r="AW162">
            <v>0</v>
          </cell>
        </row>
        <row r="163">
          <cell r="A163" t="str">
            <v>GM Allocation 21</v>
          </cell>
          <cell r="B163" t="str">
            <v>Thornham Old Road</v>
          </cell>
          <cell r="C163" t="str">
            <v>Residential</v>
          </cell>
          <cell r="D163" t="str">
            <v>GMSF allocation 2019</v>
          </cell>
          <cell r="E163">
            <v>34.7331</v>
          </cell>
          <cell r="F163">
            <v>0</v>
          </cell>
          <cell r="G163">
            <v>0</v>
          </cell>
          <cell r="H163">
            <v>0</v>
          </cell>
          <cell r="I163">
            <v>34.7331</v>
          </cell>
          <cell r="J163">
            <v>0</v>
          </cell>
          <cell r="K163">
            <v>0</v>
          </cell>
          <cell r="L163">
            <v>0</v>
          </cell>
          <cell r="M163">
            <v>100</v>
          </cell>
          <cell r="O163">
            <v>0.69606721777160008</v>
          </cell>
          <cell r="Q163">
            <v>0.17363012689259999</v>
          </cell>
          <cell r="R163">
            <v>0.10948637785900001</v>
          </cell>
          <cell r="S163">
            <v>2.0040457597266013</v>
          </cell>
          <cell r="T163">
            <v>0.49989815735595144</v>
          </cell>
          <cell r="U163">
            <v>0.31522201548091017</v>
          </cell>
          <cell r="V163">
            <v>0</v>
          </cell>
          <cell r="W163">
            <v>0</v>
          </cell>
          <cell r="X163" t="str">
            <v>Not modelled</v>
          </cell>
          <cell r="Y163" t="str">
            <v>N/A</v>
          </cell>
          <cell r="AA163">
            <v>0</v>
          </cell>
          <cell r="AB163">
            <v>6.2867898011600004E-2</v>
          </cell>
          <cell r="AC163">
            <v>2.5999999999999999E-2</v>
          </cell>
          <cell r="AD163">
            <v>0</v>
          </cell>
          <cell r="AE163">
            <v>0.715299396744</v>
          </cell>
          <cell r="AF163">
            <v>32.141525061099998</v>
          </cell>
          <cell r="AG163">
            <v>0.40099937801199997</v>
          </cell>
          <cell r="AH163">
            <v>23.683282861399999</v>
          </cell>
          <cell r="AI163">
            <v>4.8674115328700003</v>
          </cell>
          <cell r="AJ163">
            <v>0</v>
          </cell>
          <cell r="AK163">
            <v>0</v>
          </cell>
          <cell r="AM163">
            <v>0</v>
          </cell>
          <cell r="AN163">
            <v>0.18100284170315925</v>
          </cell>
          <cell r="AO163">
            <v>7.4856548940347961E-2</v>
          </cell>
          <cell r="AP163">
            <v>0</v>
          </cell>
          <cell r="AQ163">
            <v>2.0594170884372542</v>
          </cell>
          <cell r="AR163">
            <v>92.538601682832805</v>
          </cell>
          <cell r="AS163">
            <v>1.1545165217386295</v>
          </cell>
          <cell r="AT163">
            <v>68.186493176249741</v>
          </cell>
          <cell r="AU163">
            <v>14.013754985503743</v>
          </cell>
          <cell r="AV163">
            <v>0</v>
          </cell>
          <cell r="AW163">
            <v>0</v>
          </cell>
        </row>
        <row r="164">
          <cell r="A164" t="str">
            <v>GM Allocation 22a</v>
          </cell>
          <cell r="B164" t="str">
            <v>Woodhouses Cluster, Bottom Field Farm</v>
          </cell>
          <cell r="C164" t="str">
            <v>Residential</v>
          </cell>
          <cell r="D164" t="str">
            <v>GMSF allocation 2019</v>
          </cell>
          <cell r="E164">
            <v>1.3350299999999999</v>
          </cell>
          <cell r="F164">
            <v>0</v>
          </cell>
          <cell r="G164">
            <v>0</v>
          </cell>
          <cell r="H164">
            <v>0</v>
          </cell>
          <cell r="I164">
            <v>1.3350299999999999</v>
          </cell>
          <cell r="J164">
            <v>0</v>
          </cell>
          <cell r="K164">
            <v>0</v>
          </cell>
          <cell r="L164">
            <v>0</v>
          </cell>
          <cell r="M164">
            <v>100</v>
          </cell>
          <cell r="O164">
            <v>4.91650303947E-2</v>
          </cell>
          <cell r="Q164">
            <v>3.6138514646E-2</v>
          </cell>
          <cell r="R164">
            <v>2.0772980852900001E-2</v>
          </cell>
          <cell r="S164">
            <v>3.6826910552347139</v>
          </cell>
          <cell r="T164">
            <v>2.7069440121944828</v>
          </cell>
          <cell r="U164">
            <v>1.5559935621596519</v>
          </cell>
          <cell r="V164">
            <v>0</v>
          </cell>
          <cell r="W164">
            <v>0</v>
          </cell>
          <cell r="X164" t="str">
            <v>Not modelled</v>
          </cell>
          <cell r="Y164" t="str">
            <v>N/A</v>
          </cell>
          <cell r="AA164">
            <v>0</v>
          </cell>
          <cell r="AB164">
            <v>3.6138528806799998E-2</v>
          </cell>
          <cell r="AC164">
            <v>2.0772980852900001E-2</v>
          </cell>
          <cell r="AD164">
            <v>0</v>
          </cell>
          <cell r="AE164">
            <v>0.49407397445599999</v>
          </cell>
          <cell r="AF164">
            <v>1.3080572753499999</v>
          </cell>
          <cell r="AG164">
            <v>2.00013006088E-2</v>
          </cell>
          <cell r="AH164">
            <v>0</v>
          </cell>
          <cell r="AI164">
            <v>1.3350281742700001</v>
          </cell>
          <cell r="AJ164">
            <v>0</v>
          </cell>
          <cell r="AK164">
            <v>0</v>
          </cell>
          <cell r="AM164">
            <v>0</v>
          </cell>
          <cell r="AN164">
            <v>2.7069450729047286</v>
          </cell>
          <cell r="AO164">
            <v>1.5559935621596519</v>
          </cell>
          <cell r="AP164">
            <v>0</v>
          </cell>
          <cell r="AQ164">
            <v>37.008454825434633</v>
          </cell>
          <cell r="AR164">
            <v>97.979616589140321</v>
          </cell>
          <cell r="AS164">
            <v>1.498191097488446</v>
          </cell>
          <cell r="AT164">
            <v>0</v>
          </cell>
          <cell r="AU164">
            <v>99.99986324427168</v>
          </cell>
          <cell r="AV164">
            <v>0</v>
          </cell>
          <cell r="AW164">
            <v>0</v>
          </cell>
        </row>
        <row r="165">
          <cell r="A165" t="str">
            <v>GM Allocation 22b</v>
          </cell>
          <cell r="B165" t="str">
            <v>Woodhouses Cluster, Land between Farmstead Close, Ashton Road and M60</v>
          </cell>
          <cell r="C165" t="str">
            <v>Residential</v>
          </cell>
          <cell r="D165" t="str">
            <v>GMSF allocation 2019</v>
          </cell>
          <cell r="E165">
            <v>1.9822500000000001</v>
          </cell>
          <cell r="F165">
            <v>0</v>
          </cell>
          <cell r="G165">
            <v>0</v>
          </cell>
          <cell r="H165">
            <v>0</v>
          </cell>
          <cell r="I165">
            <v>1.9822500000000001</v>
          </cell>
          <cell r="J165">
            <v>0</v>
          </cell>
          <cell r="K165">
            <v>0</v>
          </cell>
          <cell r="L165">
            <v>0</v>
          </cell>
          <cell r="M165">
            <v>100</v>
          </cell>
          <cell r="O165">
            <v>6.1142492713279997E-2</v>
          </cell>
          <cell r="Q165">
            <v>4.3130879999979999E-2</v>
          </cell>
          <cell r="R165">
            <v>3.6221440000000001E-2</v>
          </cell>
          <cell r="S165">
            <v>3.0844995693419093</v>
          </cell>
          <cell r="T165">
            <v>2.1758547105551771</v>
          </cell>
          <cell r="U165">
            <v>1.8272891915752301</v>
          </cell>
          <cell r="V165">
            <v>0</v>
          </cell>
          <cell r="W165">
            <v>0</v>
          </cell>
          <cell r="X165" t="str">
            <v>Not modelled</v>
          </cell>
          <cell r="Y165" t="str">
            <v>N/A</v>
          </cell>
          <cell r="AA165">
            <v>0</v>
          </cell>
          <cell r="AB165">
            <v>4.31308799999E-2</v>
          </cell>
          <cell r="AC165">
            <v>3.6221440000000001E-2</v>
          </cell>
          <cell r="AD165">
            <v>0</v>
          </cell>
          <cell r="AE165">
            <v>0</v>
          </cell>
          <cell r="AF165">
            <v>1.98225014386</v>
          </cell>
          <cell r="AG165">
            <v>5.3928319999899998E-2</v>
          </cell>
          <cell r="AH165">
            <v>0</v>
          </cell>
          <cell r="AI165">
            <v>1.98225012209</v>
          </cell>
          <cell r="AJ165">
            <v>0</v>
          </cell>
          <cell r="AK165">
            <v>0</v>
          </cell>
          <cell r="AM165">
            <v>0</v>
          </cell>
          <cell r="AN165">
            <v>2.1758547105511412</v>
          </cell>
          <cell r="AO165">
            <v>1.8272891915752301</v>
          </cell>
          <cell r="AP165">
            <v>0</v>
          </cell>
          <cell r="AQ165">
            <v>0</v>
          </cell>
          <cell r="AR165">
            <v>100.00000725740949</v>
          </cell>
          <cell r="AS165">
            <v>2.7205609786807918</v>
          </cell>
          <cell r="AT165">
            <v>0</v>
          </cell>
          <cell r="AU165">
            <v>100.00000615916255</v>
          </cell>
          <cell r="AV165">
            <v>0</v>
          </cell>
          <cell r="AW165">
            <v>0</v>
          </cell>
        </row>
        <row r="166">
          <cell r="A166" t="str">
            <v>GM Allocation 22c</v>
          </cell>
          <cell r="B166" t="str">
            <v>Woodhouses Cluster, Trotting Track and land to the north</v>
          </cell>
          <cell r="C166" t="str">
            <v>Residential</v>
          </cell>
          <cell r="D166" t="str">
            <v>GMSF allocation 2019</v>
          </cell>
          <cell r="E166">
            <v>5.7086399999999999</v>
          </cell>
          <cell r="F166">
            <v>0</v>
          </cell>
          <cell r="G166">
            <v>0</v>
          </cell>
          <cell r="H166">
            <v>0</v>
          </cell>
          <cell r="I166">
            <v>5.7086399999999999</v>
          </cell>
          <cell r="J166">
            <v>0</v>
          </cell>
          <cell r="K166">
            <v>0</v>
          </cell>
          <cell r="L166">
            <v>0</v>
          </cell>
          <cell r="M166">
            <v>100</v>
          </cell>
          <cell r="O166">
            <v>0.30803078043609999</v>
          </cell>
          <cell r="Q166">
            <v>0.2051516696931</v>
          </cell>
          <cell r="R166">
            <v>0.16880000000000001</v>
          </cell>
          <cell r="S166">
            <v>5.3958697769713977</v>
          </cell>
          <cell r="T166">
            <v>3.5937047999716221</v>
          </cell>
          <cell r="U166">
            <v>2.9569214383811206</v>
          </cell>
          <cell r="V166">
            <v>0</v>
          </cell>
          <cell r="W166">
            <v>0</v>
          </cell>
          <cell r="X166" t="str">
            <v>Not modelled</v>
          </cell>
          <cell r="Y166" t="str">
            <v>N/A</v>
          </cell>
          <cell r="AA166">
            <v>0</v>
          </cell>
          <cell r="AB166">
            <v>0.204321559693</v>
          </cell>
          <cell r="AC166">
            <v>0.16880000000000001</v>
          </cell>
          <cell r="AD166">
            <v>0</v>
          </cell>
          <cell r="AE166">
            <v>0.340579658826</v>
          </cell>
          <cell r="AF166">
            <v>5.7086418696800001</v>
          </cell>
          <cell r="AG166">
            <v>0.18759999999999999</v>
          </cell>
          <cell r="AH166">
            <v>0.32210447680900001</v>
          </cell>
          <cell r="AI166">
            <v>4.1402961472299999</v>
          </cell>
          <cell r="AJ166">
            <v>0</v>
          </cell>
          <cell r="AK166">
            <v>0</v>
          </cell>
          <cell r="AM166">
            <v>0</v>
          </cell>
          <cell r="AN166">
            <v>3.579163508173576</v>
          </cell>
          <cell r="AO166">
            <v>2.9569214383811206</v>
          </cell>
          <cell r="AP166">
            <v>0</v>
          </cell>
          <cell r="AQ166">
            <v>5.9660384754687632</v>
          </cell>
          <cell r="AR166">
            <v>100.00003275175875</v>
          </cell>
          <cell r="AS166">
            <v>3.2862468118501074</v>
          </cell>
          <cell r="AT166">
            <v>5.642403038359399</v>
          </cell>
          <cell r="AU166">
            <v>72.526839093549427</v>
          </cell>
          <cell r="AV166">
            <v>0</v>
          </cell>
          <cell r="AW166">
            <v>0</v>
          </cell>
        </row>
        <row r="167">
          <cell r="A167" t="str">
            <v>GM Allocation 3</v>
          </cell>
          <cell r="B167" t="str">
            <v>Junction 21 of M62</v>
          </cell>
          <cell r="C167" t="str">
            <v>Mixed use</v>
          </cell>
          <cell r="D167" t="str">
            <v>GMSF allocation 2019</v>
          </cell>
          <cell r="E167">
            <v>278.69099999999997</v>
          </cell>
          <cell r="F167">
            <v>0.74399586600000001</v>
          </cell>
          <cell r="G167">
            <v>1.3436322300000001</v>
          </cell>
          <cell r="H167">
            <v>1.31781956278</v>
          </cell>
          <cell r="I167">
            <v>275.28555234121995</v>
          </cell>
          <cell r="J167">
            <v>0.26696085126537994</v>
          </cell>
          <cell r="K167">
            <v>0.48212257661711361</v>
          </cell>
          <cell r="L167">
            <v>0.47286046653103259</v>
          </cell>
          <cell r="M167">
            <v>98.778056105586458</v>
          </cell>
          <cell r="O167">
            <v>15.67610026677</v>
          </cell>
          <cell r="Q167">
            <v>6.6470061931700002</v>
          </cell>
          <cell r="R167">
            <v>4.7640407108899998</v>
          </cell>
          <cell r="S167">
            <v>5.6249036627555249</v>
          </cell>
          <cell r="T167">
            <v>2.3850810371235527</v>
          </cell>
          <cell r="U167">
            <v>1.7094347183403844</v>
          </cell>
          <cell r="V167">
            <v>12.376323867709999</v>
          </cell>
          <cell r="W167">
            <v>4.4408767659199615</v>
          </cell>
          <cell r="X167">
            <v>3.1478229999999998</v>
          </cell>
          <cell r="Y167">
            <v>1.129502926179891</v>
          </cell>
          <cell r="AA167">
            <v>0.781277987284</v>
          </cell>
          <cell r="AB167">
            <v>1.3516741177</v>
          </cell>
          <cell r="AC167">
            <v>1.4620194902700001</v>
          </cell>
          <cell r="AD167">
            <v>0.47452988815699998</v>
          </cell>
          <cell r="AE167">
            <v>24.8202692178</v>
          </cell>
          <cell r="AF167">
            <v>140.92278958399999</v>
          </cell>
          <cell r="AG167">
            <v>1.4739947770299999</v>
          </cell>
          <cell r="AH167">
            <v>35.591663583600003</v>
          </cell>
          <cell r="AI167">
            <v>78.991275390400006</v>
          </cell>
          <cell r="AJ167">
            <v>0</v>
          </cell>
          <cell r="AK167">
            <v>0.86753125494399996</v>
          </cell>
          <cell r="AM167">
            <v>0.28033843478404402</v>
          </cell>
          <cell r="AN167">
            <v>0.48500816951390607</v>
          </cell>
          <cell r="AO167">
            <v>0.52460233386438748</v>
          </cell>
          <cell r="AP167">
            <v>0.17027097687295248</v>
          </cell>
          <cell r="AQ167">
            <v>8.9060174952904845</v>
          </cell>
          <cell r="AR167">
            <v>50.565963588346953</v>
          </cell>
          <cell r="AS167">
            <v>0.52889931035806681</v>
          </cell>
          <cell r="AT167">
            <v>12.771012908059465</v>
          </cell>
          <cell r="AU167">
            <v>28.343676469781947</v>
          </cell>
          <cell r="AV167">
            <v>0</v>
          </cell>
          <cell r="AW167">
            <v>0.31128786180536866</v>
          </cell>
        </row>
        <row r="168">
          <cell r="A168" t="str">
            <v>HLA0029</v>
          </cell>
          <cell r="B168" t="str">
            <v>Unknown</v>
          </cell>
          <cell r="C168" t="str">
            <v>Residential</v>
          </cell>
          <cell r="D168" t="str">
            <v>Land Supply 2018</v>
          </cell>
          <cell r="E168">
            <v>1.7126399999999999</v>
          </cell>
          <cell r="F168">
            <v>0</v>
          </cell>
          <cell r="G168">
            <v>0</v>
          </cell>
          <cell r="H168">
            <v>0</v>
          </cell>
          <cell r="I168">
            <v>1.7126399999999999</v>
          </cell>
          <cell r="J168">
            <v>0</v>
          </cell>
          <cell r="K168">
            <v>0</v>
          </cell>
          <cell r="L168">
            <v>0</v>
          </cell>
          <cell r="M168">
            <v>100</v>
          </cell>
          <cell r="O168">
            <v>4.8633240000200001E-2</v>
          </cell>
          <cell r="Q168">
            <v>0.03</v>
          </cell>
          <cell r="R168">
            <v>0.02</v>
          </cell>
          <cell r="S168">
            <v>2.8396650784870143</v>
          </cell>
          <cell r="T168">
            <v>1.7516816143497755</v>
          </cell>
          <cell r="U168">
            <v>1.1677877428998507</v>
          </cell>
          <cell r="V168">
            <v>0</v>
          </cell>
          <cell r="W168">
            <v>0</v>
          </cell>
          <cell r="X168" t="str">
            <v>Not Modelled</v>
          </cell>
          <cell r="Y168" t="str">
            <v>N/A</v>
          </cell>
          <cell r="AA168">
            <v>0</v>
          </cell>
          <cell r="AB168">
            <v>0.03</v>
          </cell>
          <cell r="AC168">
            <v>0.02</v>
          </cell>
          <cell r="AD168">
            <v>0</v>
          </cell>
          <cell r="AE168">
            <v>0.63460170957200002</v>
          </cell>
          <cell r="AF168">
            <v>1.70737063299</v>
          </cell>
          <cell r="AG168">
            <v>0</v>
          </cell>
          <cell r="AH168">
            <v>0</v>
          </cell>
          <cell r="AI168">
            <v>1.7126437507000001</v>
          </cell>
          <cell r="AJ168">
            <v>0</v>
          </cell>
          <cell r="AK168">
            <v>0</v>
          </cell>
          <cell r="AM168">
            <v>0</v>
          </cell>
          <cell r="AN168">
            <v>1.7516816143497755</v>
          </cell>
          <cell r="AO168">
            <v>1.1677877428998507</v>
          </cell>
          <cell r="AP168">
            <v>0</v>
          </cell>
          <cell r="AQ168">
            <v>37.054004903073618</v>
          </cell>
          <cell r="AR168">
            <v>99.69232488964407</v>
          </cell>
          <cell r="AS168">
            <v>0</v>
          </cell>
          <cell r="AT168">
            <v>0</v>
          </cell>
          <cell r="AU168">
            <v>100.00021900107437</v>
          </cell>
          <cell r="AV168">
            <v>0</v>
          </cell>
          <cell r="AW168">
            <v>0</v>
          </cell>
        </row>
        <row r="169">
          <cell r="A169" t="str">
            <v>HLA0076</v>
          </cell>
          <cell r="B169" t="str">
            <v>Unknown</v>
          </cell>
          <cell r="C169" t="str">
            <v>Residential</v>
          </cell>
          <cell r="D169" t="str">
            <v>Land Supply 2018</v>
          </cell>
          <cell r="E169">
            <v>0.67987500000000001</v>
          </cell>
          <cell r="F169">
            <v>0</v>
          </cell>
          <cell r="G169">
            <v>0</v>
          </cell>
          <cell r="H169">
            <v>0</v>
          </cell>
          <cell r="I169">
            <v>0.67987500000000001</v>
          </cell>
          <cell r="J169">
            <v>0</v>
          </cell>
          <cell r="K169">
            <v>0</v>
          </cell>
          <cell r="L169">
            <v>0</v>
          </cell>
          <cell r="M169">
            <v>100</v>
          </cell>
          <cell r="O169">
            <v>0.25541658149969998</v>
          </cell>
          <cell r="Q169">
            <v>1.2057998399700001E-2</v>
          </cell>
          <cell r="R169">
            <v>0</v>
          </cell>
          <cell r="S169">
            <v>37.568167898466626</v>
          </cell>
          <cell r="T169">
            <v>1.7735610810369555</v>
          </cell>
          <cell r="U169">
            <v>0</v>
          </cell>
          <cell r="V169">
            <v>0</v>
          </cell>
          <cell r="W169">
            <v>0</v>
          </cell>
          <cell r="X169" t="str">
            <v>Not Modelled</v>
          </cell>
          <cell r="Y169" t="str">
            <v>N/A</v>
          </cell>
          <cell r="AA169">
            <v>0</v>
          </cell>
          <cell r="AB169">
            <v>1.2057998399700001E-2</v>
          </cell>
          <cell r="AC169">
            <v>0</v>
          </cell>
          <cell r="AD169">
            <v>0</v>
          </cell>
          <cell r="AE169">
            <v>0</v>
          </cell>
          <cell r="AF169">
            <v>0</v>
          </cell>
          <cell r="AG169">
            <v>0</v>
          </cell>
          <cell r="AH169">
            <v>0</v>
          </cell>
          <cell r="AI169">
            <v>0</v>
          </cell>
          <cell r="AJ169">
            <v>0</v>
          </cell>
          <cell r="AK169">
            <v>0</v>
          </cell>
          <cell r="AM169">
            <v>0</v>
          </cell>
          <cell r="AN169">
            <v>1.7735610810369555</v>
          </cell>
          <cell r="AO169">
            <v>0</v>
          </cell>
          <cell r="AP169">
            <v>0</v>
          </cell>
          <cell r="AQ169">
            <v>0</v>
          </cell>
          <cell r="AR169">
            <v>0</v>
          </cell>
          <cell r="AS169">
            <v>0</v>
          </cell>
          <cell r="AT169">
            <v>0</v>
          </cell>
          <cell r="AU169">
            <v>0</v>
          </cell>
          <cell r="AV169">
            <v>0</v>
          </cell>
          <cell r="AW169">
            <v>0</v>
          </cell>
        </row>
        <row r="170">
          <cell r="A170" t="str">
            <v>HLA0112</v>
          </cell>
          <cell r="B170" t="str">
            <v>Unknown</v>
          </cell>
          <cell r="C170" t="str">
            <v>Residential</v>
          </cell>
          <cell r="D170" t="str">
            <v>Land Supply 2018</v>
          </cell>
          <cell r="E170">
            <v>5.7908900000000001</v>
          </cell>
          <cell r="F170">
            <v>0</v>
          </cell>
          <cell r="G170">
            <v>0</v>
          </cell>
          <cell r="H170">
            <v>1.04107959955E-3</v>
          </cell>
          <cell r="I170">
            <v>5.7898489204004502</v>
          </cell>
          <cell r="J170">
            <v>0</v>
          </cell>
          <cell r="K170">
            <v>0</v>
          </cell>
          <cell r="L170">
            <v>1.7977885947583188E-2</v>
          </cell>
          <cell r="M170">
            <v>99.982022114052413</v>
          </cell>
          <cell r="O170">
            <v>0.17652042145620001</v>
          </cell>
          <cell r="Q170">
            <v>8.7973562390399995E-2</v>
          </cell>
          <cell r="R170">
            <v>4.65270438804E-2</v>
          </cell>
          <cell r="S170">
            <v>3.0482433867022167</v>
          </cell>
          <cell r="T170">
            <v>1.5191717057378051</v>
          </cell>
          <cell r="U170">
            <v>0.80345238608227743</v>
          </cell>
          <cell r="V170">
            <v>0</v>
          </cell>
          <cell r="W170">
            <v>0</v>
          </cell>
          <cell r="X170">
            <v>1.05278009272E-3</v>
          </cell>
          <cell r="Y170">
            <v>1.8179935946288049E-2</v>
          </cell>
          <cell r="AA170">
            <v>0</v>
          </cell>
          <cell r="AB170">
            <v>3.1199999999999999E-2</v>
          </cell>
          <cell r="AC170">
            <v>0</v>
          </cell>
          <cell r="AD170">
            <v>3.3931645461299999E-3</v>
          </cell>
          <cell r="AE170">
            <v>4.3863994924499998</v>
          </cell>
          <cell r="AF170">
            <v>5.49379739937</v>
          </cell>
          <cell r="AG170">
            <v>2.76E-2</v>
          </cell>
          <cell r="AH170">
            <v>0.218552133107</v>
          </cell>
          <cell r="AI170">
            <v>5.4726228853399999</v>
          </cell>
          <cell r="AJ170">
            <v>0</v>
          </cell>
          <cell r="AK170">
            <v>2.2139514017200002E-3</v>
          </cell>
          <cell r="AM170">
            <v>0</v>
          </cell>
          <cell r="AN170">
            <v>0.53877728639293787</v>
          </cell>
          <cell r="AO170">
            <v>0</v>
          </cell>
          <cell r="AP170">
            <v>5.8594871360533526E-2</v>
          </cell>
          <cell r="AQ170">
            <v>75.7465517813324</v>
          </cell>
          <cell r="AR170">
            <v>94.86965560337012</v>
          </cell>
          <cell r="AS170">
            <v>0.47661067642452193</v>
          </cell>
          <cell r="AT170">
            <v>3.774068115730052</v>
          </cell>
          <cell r="AU170">
            <v>94.504003449210742</v>
          </cell>
          <cell r="AV170">
            <v>0</v>
          </cell>
          <cell r="AW170">
            <v>3.8231625911043038E-2</v>
          </cell>
        </row>
        <row r="171">
          <cell r="A171" t="str">
            <v>HLA0178</v>
          </cell>
          <cell r="B171" t="str">
            <v>Unknown</v>
          </cell>
          <cell r="C171" t="str">
            <v>Residential</v>
          </cell>
          <cell r="D171" t="str">
            <v>Land Supply 2018</v>
          </cell>
          <cell r="E171">
            <v>2.0143300000000002</v>
          </cell>
          <cell r="F171">
            <v>0</v>
          </cell>
          <cell r="G171">
            <v>0</v>
          </cell>
          <cell r="H171">
            <v>0</v>
          </cell>
          <cell r="I171">
            <v>2.0143300000000002</v>
          </cell>
          <cell r="J171">
            <v>0</v>
          </cell>
          <cell r="K171">
            <v>0</v>
          </cell>
          <cell r="L171">
            <v>0</v>
          </cell>
          <cell r="M171">
            <v>100</v>
          </cell>
          <cell r="O171">
            <v>4.9922051718600001E-2</v>
          </cell>
          <cell r="Q171">
            <v>2.2800000000000001E-2</v>
          </cell>
          <cell r="R171">
            <v>0.01</v>
          </cell>
          <cell r="S171">
            <v>2.4783452422691412</v>
          </cell>
          <cell r="T171">
            <v>1.1318900080920207</v>
          </cell>
          <cell r="U171">
            <v>0.4964429860052722</v>
          </cell>
          <cell r="V171">
            <v>0</v>
          </cell>
          <cell r="W171">
            <v>0</v>
          </cell>
          <cell r="X171" t="str">
            <v>Not Modelled</v>
          </cell>
          <cell r="Y171" t="str">
            <v>N/A</v>
          </cell>
          <cell r="AA171">
            <v>0</v>
          </cell>
          <cell r="AB171">
            <v>2.2800000000000001E-2</v>
          </cell>
          <cell r="AC171">
            <v>0</v>
          </cell>
          <cell r="AD171">
            <v>0</v>
          </cell>
          <cell r="AE171">
            <v>0</v>
          </cell>
          <cell r="AF171">
            <v>1.77928826107</v>
          </cell>
          <cell r="AG171">
            <v>1.3599999999999999E-2</v>
          </cell>
          <cell r="AH171">
            <v>0</v>
          </cell>
          <cell r="AI171">
            <v>2.0143272150699998</v>
          </cell>
          <cell r="AJ171">
            <v>0</v>
          </cell>
          <cell r="AK171">
            <v>0</v>
          </cell>
          <cell r="AM171">
            <v>0</v>
          </cell>
          <cell r="AN171">
            <v>1.1318900080920207</v>
          </cell>
          <cell r="AO171">
            <v>0</v>
          </cell>
          <cell r="AP171">
            <v>0</v>
          </cell>
          <cell r="AQ171">
            <v>0</v>
          </cell>
          <cell r="AR171">
            <v>88.331517728971903</v>
          </cell>
          <cell r="AS171">
            <v>0.67516246096717014</v>
          </cell>
          <cell r="AT171">
            <v>0</v>
          </cell>
          <cell r="AU171">
            <v>99.999861744103484</v>
          </cell>
          <cell r="AV171">
            <v>0</v>
          </cell>
          <cell r="AW171">
            <v>0</v>
          </cell>
        </row>
        <row r="172">
          <cell r="A172" t="str">
            <v>HLA1863</v>
          </cell>
          <cell r="B172" t="str">
            <v>Unknown</v>
          </cell>
          <cell r="C172" t="str">
            <v>Residential</v>
          </cell>
          <cell r="D172" t="str">
            <v>Land Supply 2018</v>
          </cell>
          <cell r="E172">
            <v>5.6633799999999998E-2</v>
          </cell>
          <cell r="F172">
            <v>0</v>
          </cell>
          <cell r="G172">
            <v>0</v>
          </cell>
          <cell r="H172">
            <v>0</v>
          </cell>
          <cell r="I172">
            <v>5.6633799999999998E-2</v>
          </cell>
          <cell r="J172">
            <v>0</v>
          </cell>
          <cell r="K172">
            <v>0</v>
          </cell>
          <cell r="L172">
            <v>0</v>
          </cell>
          <cell r="M172">
            <v>100</v>
          </cell>
          <cell r="O172">
            <v>0</v>
          </cell>
          <cell r="Q172">
            <v>0</v>
          </cell>
          <cell r="R172">
            <v>0</v>
          </cell>
          <cell r="S172">
            <v>0</v>
          </cell>
          <cell r="T172">
            <v>0</v>
          </cell>
          <cell r="U172">
            <v>0</v>
          </cell>
          <cell r="V172">
            <v>0</v>
          </cell>
          <cell r="W172">
            <v>0</v>
          </cell>
          <cell r="X172" t="str">
            <v>Not Modelled</v>
          </cell>
          <cell r="Y172" t="str">
            <v>N/A</v>
          </cell>
          <cell r="AA172">
            <v>0</v>
          </cell>
          <cell r="AB172">
            <v>0</v>
          </cell>
          <cell r="AC172">
            <v>0</v>
          </cell>
          <cell r="AD172">
            <v>0</v>
          </cell>
          <cell r="AE172">
            <v>0</v>
          </cell>
          <cell r="AF172">
            <v>0</v>
          </cell>
          <cell r="AG172">
            <v>0</v>
          </cell>
          <cell r="AH172">
            <v>0</v>
          </cell>
          <cell r="AI172">
            <v>5.6633820001500003E-2</v>
          </cell>
          <cell r="AJ172">
            <v>0</v>
          </cell>
          <cell r="AK172">
            <v>0</v>
          </cell>
          <cell r="AM172">
            <v>0</v>
          </cell>
          <cell r="AN172">
            <v>0</v>
          </cell>
          <cell r="AO172">
            <v>0</v>
          </cell>
          <cell r="AP172">
            <v>0</v>
          </cell>
          <cell r="AQ172">
            <v>0</v>
          </cell>
          <cell r="AR172">
            <v>0</v>
          </cell>
          <cell r="AS172">
            <v>0</v>
          </cell>
          <cell r="AT172">
            <v>0</v>
          </cell>
          <cell r="AU172">
            <v>100.00003531724873</v>
          </cell>
          <cell r="AV172">
            <v>0</v>
          </cell>
          <cell r="AW172">
            <v>0</v>
          </cell>
        </row>
        <row r="173">
          <cell r="A173" t="str">
            <v>HLA2088</v>
          </cell>
          <cell r="B173" t="str">
            <v>Unknown</v>
          </cell>
          <cell r="C173" t="str">
            <v>Residential</v>
          </cell>
          <cell r="D173" t="str">
            <v>Land Supply 2018</v>
          </cell>
          <cell r="E173">
            <v>0.83602299999999996</v>
          </cell>
          <cell r="F173">
            <v>0</v>
          </cell>
          <cell r="G173">
            <v>0</v>
          </cell>
          <cell r="H173">
            <v>0</v>
          </cell>
          <cell r="I173">
            <v>0.83602299999999996</v>
          </cell>
          <cell r="J173">
            <v>0</v>
          </cell>
          <cell r="K173">
            <v>0</v>
          </cell>
          <cell r="L173">
            <v>0</v>
          </cell>
          <cell r="M173">
            <v>100</v>
          </cell>
          <cell r="O173">
            <v>8.55666666804E-2</v>
          </cell>
          <cell r="Q173">
            <v>2.8079970436499999E-2</v>
          </cell>
          <cell r="R173">
            <v>1.8708531225600001E-2</v>
          </cell>
          <cell r="S173">
            <v>10.234965626591613</v>
          </cell>
          <cell r="T173">
            <v>3.3587557323781763</v>
          </cell>
          <cell r="U173">
            <v>2.2378010204982401</v>
          </cell>
          <cell r="V173">
            <v>0.39615883520299999</v>
          </cell>
          <cell r="W173">
            <v>47.386116793796347</v>
          </cell>
          <cell r="X173" t="str">
            <v>Not Modelled</v>
          </cell>
          <cell r="Y173" t="str">
            <v>N/A</v>
          </cell>
          <cell r="AA173">
            <v>0</v>
          </cell>
          <cell r="AB173">
            <v>0</v>
          </cell>
          <cell r="AC173">
            <v>0</v>
          </cell>
          <cell r="AD173">
            <v>0</v>
          </cell>
          <cell r="AE173">
            <v>3.6655443192800001E-2</v>
          </cell>
          <cell r="AF173">
            <v>0</v>
          </cell>
          <cell r="AG173">
            <v>0</v>
          </cell>
          <cell r="AH173">
            <v>0</v>
          </cell>
          <cell r="AI173">
            <v>0</v>
          </cell>
          <cell r="AJ173">
            <v>0</v>
          </cell>
          <cell r="AK173">
            <v>0</v>
          </cell>
          <cell r="AM173">
            <v>0</v>
          </cell>
          <cell r="AN173">
            <v>0</v>
          </cell>
          <cell r="AO173">
            <v>0</v>
          </cell>
          <cell r="AP173">
            <v>0</v>
          </cell>
          <cell r="AQ173">
            <v>4.3845017652385163</v>
          </cell>
          <cell r="AR173">
            <v>0</v>
          </cell>
          <cell r="AS173">
            <v>0</v>
          </cell>
          <cell r="AT173">
            <v>0</v>
          </cell>
          <cell r="AU173">
            <v>0</v>
          </cell>
          <cell r="AV173">
            <v>0</v>
          </cell>
          <cell r="AW173">
            <v>0</v>
          </cell>
        </row>
        <row r="174">
          <cell r="A174" t="str">
            <v>HLA2090</v>
          </cell>
          <cell r="B174" t="str">
            <v>Unknown</v>
          </cell>
          <cell r="C174" t="str">
            <v>Residential</v>
          </cell>
          <cell r="D174" t="str">
            <v>Land Supply 2018</v>
          </cell>
          <cell r="E174">
            <v>1.4488000000000001</v>
          </cell>
          <cell r="F174">
            <v>0</v>
          </cell>
          <cell r="G174">
            <v>0</v>
          </cell>
          <cell r="H174">
            <v>0</v>
          </cell>
          <cell r="I174">
            <v>1.4488000000000001</v>
          </cell>
          <cell r="J174">
            <v>0</v>
          </cell>
          <cell r="K174">
            <v>0</v>
          </cell>
          <cell r="L174">
            <v>0</v>
          </cell>
          <cell r="M174">
            <v>100</v>
          </cell>
          <cell r="O174">
            <v>0.1126995619995</v>
          </cell>
          <cell r="Q174">
            <v>5.9013695495000002E-3</v>
          </cell>
          <cell r="R174">
            <v>0</v>
          </cell>
          <cell r="S174">
            <v>7.7788212313293759</v>
          </cell>
          <cell r="T174">
            <v>0.4073281025331309</v>
          </cell>
          <cell r="U174">
            <v>0</v>
          </cell>
          <cell r="V174">
            <v>0</v>
          </cell>
          <cell r="W174">
            <v>0</v>
          </cell>
          <cell r="X174" t="str">
            <v>Not Modelled</v>
          </cell>
          <cell r="Y174" t="str">
            <v>N/A</v>
          </cell>
          <cell r="AA174">
            <v>0</v>
          </cell>
          <cell r="AB174">
            <v>0</v>
          </cell>
          <cell r="AC174">
            <v>0</v>
          </cell>
          <cell r="AD174">
            <v>0</v>
          </cell>
          <cell r="AE174">
            <v>0</v>
          </cell>
          <cell r="AF174">
            <v>0.52308962868300002</v>
          </cell>
          <cell r="AG174">
            <v>0</v>
          </cell>
          <cell r="AH174">
            <v>0</v>
          </cell>
          <cell r="AI174">
            <v>1.4488029600100001</v>
          </cell>
          <cell r="AJ174">
            <v>0</v>
          </cell>
          <cell r="AK174">
            <v>0</v>
          </cell>
          <cell r="AM174">
            <v>0</v>
          </cell>
          <cell r="AN174">
            <v>0</v>
          </cell>
          <cell r="AO174">
            <v>0</v>
          </cell>
          <cell r="AP174">
            <v>0</v>
          </cell>
          <cell r="AQ174">
            <v>0</v>
          </cell>
          <cell r="AR174">
            <v>36.105026827926558</v>
          </cell>
          <cell r="AS174">
            <v>0</v>
          </cell>
          <cell r="AT174">
            <v>0</v>
          </cell>
          <cell r="AU174">
            <v>100.00020430770293</v>
          </cell>
          <cell r="AV174">
            <v>0</v>
          </cell>
          <cell r="AW174">
            <v>0</v>
          </cell>
        </row>
        <row r="175">
          <cell r="A175" t="str">
            <v>HLA2091(1)</v>
          </cell>
          <cell r="B175" t="str">
            <v>Unknown</v>
          </cell>
          <cell r="C175" t="str">
            <v>Residential</v>
          </cell>
          <cell r="D175" t="str">
            <v>Land Supply 2018</v>
          </cell>
          <cell r="E175">
            <v>1.1649E-2</v>
          </cell>
          <cell r="F175">
            <v>0</v>
          </cell>
          <cell r="G175">
            <v>1.16490300007E-2</v>
          </cell>
          <cell r="H175">
            <v>0</v>
          </cell>
          <cell r="I175">
            <v>-3.0000700000643032E-8</v>
          </cell>
          <cell r="J175">
            <v>0</v>
          </cell>
          <cell r="K175">
            <v>100.00025753884454</v>
          </cell>
          <cell r="L175">
            <v>0</v>
          </cell>
          <cell r="M175">
            <v>-2.5753884454153173E-4</v>
          </cell>
          <cell r="O175">
            <v>1.16490300007E-2</v>
          </cell>
          <cell r="Q175">
            <v>1.16490300007E-2</v>
          </cell>
          <cell r="R175">
            <v>1.16490300007E-2</v>
          </cell>
          <cell r="S175">
            <v>100.00025753884454</v>
          </cell>
          <cell r="T175">
            <v>100.00025753884454</v>
          </cell>
          <cell r="U175">
            <v>100.00025753884454</v>
          </cell>
          <cell r="V175">
            <v>1.16490300007E-2</v>
          </cell>
          <cell r="W175">
            <v>100.00025753884454</v>
          </cell>
          <cell r="X175" t="str">
            <v>Not Modelled</v>
          </cell>
          <cell r="Y175" t="str">
            <v>N/A</v>
          </cell>
          <cell r="AA175">
            <v>0</v>
          </cell>
          <cell r="AB175">
            <v>0</v>
          </cell>
          <cell r="AC175">
            <v>0</v>
          </cell>
          <cell r="AD175">
            <v>0</v>
          </cell>
          <cell r="AE175">
            <v>0</v>
          </cell>
          <cell r="AF175">
            <v>0</v>
          </cell>
          <cell r="AG175">
            <v>0</v>
          </cell>
          <cell r="AH175">
            <v>0</v>
          </cell>
          <cell r="AI175">
            <v>0</v>
          </cell>
          <cell r="AJ175">
            <v>0</v>
          </cell>
          <cell r="AK175">
            <v>0</v>
          </cell>
          <cell r="AM175">
            <v>0</v>
          </cell>
          <cell r="AN175">
            <v>0</v>
          </cell>
          <cell r="AO175">
            <v>0</v>
          </cell>
          <cell r="AP175">
            <v>0</v>
          </cell>
          <cell r="AQ175">
            <v>0</v>
          </cell>
          <cell r="AR175">
            <v>0</v>
          </cell>
          <cell r="AS175">
            <v>0</v>
          </cell>
          <cell r="AT175">
            <v>0</v>
          </cell>
          <cell r="AU175">
            <v>0</v>
          </cell>
          <cell r="AV175">
            <v>0</v>
          </cell>
          <cell r="AW175">
            <v>0</v>
          </cell>
        </row>
        <row r="176">
          <cell r="A176" t="str">
            <v>HLA2091(2)</v>
          </cell>
          <cell r="B176" t="str">
            <v>Unknown</v>
          </cell>
          <cell r="C176" t="str">
            <v>Residential</v>
          </cell>
          <cell r="D176" t="str">
            <v>Land Supply 2018</v>
          </cell>
          <cell r="E176">
            <v>0.57261799999999996</v>
          </cell>
          <cell r="F176">
            <v>8.5431015233999996E-3</v>
          </cell>
          <cell r="G176">
            <v>0.13576622862099999</v>
          </cell>
          <cell r="H176">
            <v>0.21468772291900001</v>
          </cell>
          <cell r="I176">
            <v>0.2136209469366</v>
          </cell>
          <cell r="J176">
            <v>1.4919372991069091</v>
          </cell>
          <cell r="K176">
            <v>23.709738188635356</v>
          </cell>
          <cell r="L176">
            <v>37.492311264927061</v>
          </cell>
          <cell r="M176">
            <v>37.306013247330682</v>
          </cell>
          <cell r="O176">
            <v>0.56530694071600007</v>
          </cell>
          <cell r="Q176">
            <v>0.39906287580400002</v>
          </cell>
          <cell r="R176">
            <v>0.19677492347299999</v>
          </cell>
          <cell r="S176">
            <v>98.723222238211179</v>
          </cell>
          <cell r="T176">
            <v>69.690941570820343</v>
          </cell>
          <cell r="U176">
            <v>34.364082769490309</v>
          </cell>
          <cell r="V176">
            <v>0.57261802000499995</v>
          </cell>
          <cell r="W176">
            <v>100.00000349360307</v>
          </cell>
          <cell r="X176" t="str">
            <v>Not Modelled</v>
          </cell>
          <cell r="Y176" t="str">
            <v>N/A</v>
          </cell>
          <cell r="AA176">
            <v>0.36193204084699998</v>
          </cell>
          <cell r="AB176">
            <v>0</v>
          </cell>
          <cell r="AC176">
            <v>0</v>
          </cell>
          <cell r="AD176">
            <v>0</v>
          </cell>
          <cell r="AE176">
            <v>1.9996120508400001E-5</v>
          </cell>
          <cell r="AF176">
            <v>0</v>
          </cell>
          <cell r="AG176">
            <v>0</v>
          </cell>
          <cell r="AH176">
            <v>0</v>
          </cell>
          <cell r="AI176">
            <v>0</v>
          </cell>
          <cell r="AJ176">
            <v>0</v>
          </cell>
          <cell r="AK176">
            <v>0</v>
          </cell>
          <cell r="AM176">
            <v>63.206542729533474</v>
          </cell>
          <cell r="AN176">
            <v>0</v>
          </cell>
          <cell r="AO176">
            <v>0</v>
          </cell>
          <cell r="AP176">
            <v>0</v>
          </cell>
          <cell r="AQ176">
            <v>3.4920523819369984E-3</v>
          </cell>
          <cell r="AR176">
            <v>0</v>
          </cell>
          <cell r="AS176">
            <v>0</v>
          </cell>
          <cell r="AT176">
            <v>0</v>
          </cell>
          <cell r="AU176">
            <v>0</v>
          </cell>
          <cell r="AV176">
            <v>0</v>
          </cell>
          <cell r="AW176">
            <v>0</v>
          </cell>
        </row>
        <row r="177">
          <cell r="A177" t="str">
            <v>HLA2093</v>
          </cell>
          <cell r="B177" t="str">
            <v>Unknown</v>
          </cell>
          <cell r="C177" t="str">
            <v>Residential</v>
          </cell>
          <cell r="D177" t="str">
            <v>Land Supply 2018</v>
          </cell>
          <cell r="E177">
            <v>0.75449299999999997</v>
          </cell>
          <cell r="F177">
            <v>0</v>
          </cell>
          <cell r="G177">
            <v>0</v>
          </cell>
          <cell r="H177">
            <v>0</v>
          </cell>
          <cell r="I177">
            <v>0.75449299999999997</v>
          </cell>
          <cell r="J177">
            <v>0</v>
          </cell>
          <cell r="K177">
            <v>0</v>
          </cell>
          <cell r="L177">
            <v>0</v>
          </cell>
          <cell r="M177">
            <v>100</v>
          </cell>
          <cell r="O177">
            <v>0.10383428487089999</v>
          </cell>
          <cell r="Q177">
            <v>2.9961664128700001E-2</v>
          </cell>
          <cell r="R177">
            <v>0</v>
          </cell>
          <cell r="S177">
            <v>13.762127000634864</v>
          </cell>
          <cell r="T177">
            <v>3.9710990199644005</v>
          </cell>
          <cell r="U177">
            <v>0</v>
          </cell>
          <cell r="V177">
            <v>0</v>
          </cell>
          <cell r="W177">
            <v>0</v>
          </cell>
          <cell r="X177" t="str">
            <v>Not Modelled</v>
          </cell>
          <cell r="Y177" t="str">
            <v>N/A</v>
          </cell>
          <cell r="AA177">
            <v>0</v>
          </cell>
          <cell r="AB177">
            <v>2.47413438364E-2</v>
          </cell>
          <cell r="AC177">
            <v>0</v>
          </cell>
          <cell r="AD177">
            <v>0</v>
          </cell>
          <cell r="AE177">
            <v>0.159434926452</v>
          </cell>
          <cell r="AF177">
            <v>0.65316780764799998</v>
          </cell>
          <cell r="AG177">
            <v>0</v>
          </cell>
          <cell r="AH177">
            <v>2.5036723199000001E-2</v>
          </cell>
          <cell r="AI177">
            <v>0.63084757175200001</v>
          </cell>
          <cell r="AJ177">
            <v>0</v>
          </cell>
          <cell r="AK177">
            <v>0</v>
          </cell>
          <cell r="AM177">
            <v>0</v>
          </cell>
          <cell r="AN177">
            <v>3.2792012432719724</v>
          </cell>
          <cell r="AO177">
            <v>0</v>
          </cell>
          <cell r="AP177">
            <v>0</v>
          </cell>
          <cell r="AQ177">
            <v>21.131399025835893</v>
          </cell>
          <cell r="AR177">
            <v>86.570426451670187</v>
          </cell>
          <cell r="AS177">
            <v>0</v>
          </cell>
          <cell r="AT177">
            <v>3.3183506273749392</v>
          </cell>
          <cell r="AU177">
            <v>83.612117243234863</v>
          </cell>
          <cell r="AV177">
            <v>0</v>
          </cell>
          <cell r="AW177">
            <v>0</v>
          </cell>
        </row>
        <row r="178">
          <cell r="A178" t="str">
            <v>HLA2094</v>
          </cell>
          <cell r="B178" t="str">
            <v>Unknown</v>
          </cell>
          <cell r="C178" t="str">
            <v>Residential</v>
          </cell>
          <cell r="D178" t="str">
            <v>Land Supply 2018</v>
          </cell>
          <cell r="E178">
            <v>0.55095499999999997</v>
          </cell>
          <cell r="F178">
            <v>0</v>
          </cell>
          <cell r="G178">
            <v>0</v>
          </cell>
          <cell r="H178">
            <v>0</v>
          </cell>
          <cell r="I178">
            <v>0.55095499999999997</v>
          </cell>
          <cell r="J178">
            <v>0</v>
          </cell>
          <cell r="K178">
            <v>0</v>
          </cell>
          <cell r="L178">
            <v>0</v>
          </cell>
          <cell r="M178">
            <v>100</v>
          </cell>
          <cell r="O178">
            <v>0.16199242216381998</v>
          </cell>
          <cell r="Q178">
            <v>1.9201227490819997E-2</v>
          </cell>
          <cell r="R178">
            <v>1.0289386656599999E-2</v>
          </cell>
          <cell r="S178">
            <v>29.402114902999337</v>
          </cell>
          <cell r="T178">
            <v>3.4850809033078924</v>
          </cell>
          <cell r="U178">
            <v>1.8675548196495177</v>
          </cell>
          <cell r="V178">
            <v>0</v>
          </cell>
          <cell r="W178">
            <v>0</v>
          </cell>
          <cell r="X178" t="str">
            <v>Not Modelled</v>
          </cell>
          <cell r="Y178" t="str">
            <v>N/A</v>
          </cell>
          <cell r="AA178">
            <v>0</v>
          </cell>
          <cell r="AB178">
            <v>2.1269600000199998E-3</v>
          </cell>
          <cell r="AC178">
            <v>0</v>
          </cell>
          <cell r="AD178">
            <v>0</v>
          </cell>
          <cell r="AE178">
            <v>4.1441656163200002E-2</v>
          </cell>
          <cell r="AF178">
            <v>4.3174685469299999E-2</v>
          </cell>
          <cell r="AG178">
            <v>5.9761039704200004E-3</v>
          </cell>
          <cell r="AH178">
            <v>0</v>
          </cell>
          <cell r="AI178">
            <v>0.55095457999399999</v>
          </cell>
          <cell r="AJ178">
            <v>0</v>
          </cell>
          <cell r="AK178">
            <v>0</v>
          </cell>
          <cell r="AM178">
            <v>0</v>
          </cell>
          <cell r="AN178">
            <v>0.38604967738200036</v>
          </cell>
          <cell r="AO178">
            <v>0</v>
          </cell>
          <cell r="AP178">
            <v>0</v>
          </cell>
          <cell r="AQ178">
            <v>7.5217860194026747</v>
          </cell>
          <cell r="AR178">
            <v>7.8363360835821432</v>
          </cell>
          <cell r="AS178">
            <v>1.0846809576861995</v>
          </cell>
          <cell r="AT178">
            <v>0</v>
          </cell>
          <cell r="AU178">
            <v>99.999923767639828</v>
          </cell>
          <cell r="AV178">
            <v>0</v>
          </cell>
          <cell r="AW178">
            <v>0</v>
          </cell>
        </row>
        <row r="179">
          <cell r="A179" t="str">
            <v>HLA2101</v>
          </cell>
          <cell r="B179" t="str">
            <v>Unknown</v>
          </cell>
          <cell r="C179" t="str">
            <v>Residential</v>
          </cell>
          <cell r="D179" t="str">
            <v>Land Supply 2018</v>
          </cell>
          <cell r="E179">
            <v>0.25334000000000001</v>
          </cell>
          <cell r="F179">
            <v>0</v>
          </cell>
          <cell r="G179">
            <v>0</v>
          </cell>
          <cell r="H179">
            <v>0</v>
          </cell>
          <cell r="I179">
            <v>0.25334000000000001</v>
          </cell>
          <cell r="J179">
            <v>0</v>
          </cell>
          <cell r="K179">
            <v>0</v>
          </cell>
          <cell r="L179">
            <v>0</v>
          </cell>
          <cell r="M179">
            <v>100</v>
          </cell>
          <cell r="O179">
            <v>4.6805004710247997E-3</v>
          </cell>
          <cell r="Q179">
            <v>2.6853463597479996E-4</v>
          </cell>
          <cell r="R179">
            <v>2.9928835961799999E-5</v>
          </cell>
          <cell r="S179">
            <v>1.8475173565267227</v>
          </cell>
          <cell r="T179">
            <v>0.10599772478676875</v>
          </cell>
          <cell r="U179">
            <v>1.1813703308518195E-2</v>
          </cell>
          <cell r="V179">
            <v>0</v>
          </cell>
          <cell r="W179">
            <v>0</v>
          </cell>
          <cell r="X179" t="str">
            <v>Not Modelled</v>
          </cell>
          <cell r="Y179" t="str">
            <v>N/A</v>
          </cell>
          <cell r="AA179">
            <v>0</v>
          </cell>
          <cell r="AB179">
            <v>0</v>
          </cell>
          <cell r="AC179">
            <v>0</v>
          </cell>
          <cell r="AD179">
            <v>0</v>
          </cell>
          <cell r="AE179">
            <v>0</v>
          </cell>
          <cell r="AF179">
            <v>0</v>
          </cell>
          <cell r="AG179">
            <v>0</v>
          </cell>
          <cell r="AH179">
            <v>0</v>
          </cell>
          <cell r="AI179">
            <v>0.253339755</v>
          </cell>
          <cell r="AJ179">
            <v>0</v>
          </cell>
          <cell r="AK179">
            <v>0</v>
          </cell>
          <cell r="AM179">
            <v>0</v>
          </cell>
          <cell r="AN179">
            <v>0</v>
          </cell>
          <cell r="AO179">
            <v>0</v>
          </cell>
          <cell r="AP179">
            <v>0</v>
          </cell>
          <cell r="AQ179">
            <v>0</v>
          </cell>
          <cell r="AR179">
            <v>0</v>
          </cell>
          <cell r="AS179">
            <v>0</v>
          </cell>
          <cell r="AT179">
            <v>0</v>
          </cell>
          <cell r="AU179">
            <v>99.999903292018629</v>
          </cell>
          <cell r="AV179">
            <v>0</v>
          </cell>
          <cell r="AW179">
            <v>0</v>
          </cell>
        </row>
        <row r="180">
          <cell r="A180" t="str">
            <v>HLA2118</v>
          </cell>
          <cell r="B180" t="str">
            <v>Unknown</v>
          </cell>
          <cell r="C180" t="str">
            <v>Residential</v>
          </cell>
          <cell r="D180" t="str">
            <v>Land Supply 2018</v>
          </cell>
          <cell r="E180">
            <v>5.8466400000000002E-2</v>
          </cell>
          <cell r="F180">
            <v>0</v>
          </cell>
          <cell r="G180">
            <v>0</v>
          </cell>
          <cell r="H180">
            <v>0</v>
          </cell>
          <cell r="I180">
            <v>5.8466400000000002E-2</v>
          </cell>
          <cell r="J180">
            <v>0</v>
          </cell>
          <cell r="K180">
            <v>0</v>
          </cell>
          <cell r="L180">
            <v>0</v>
          </cell>
          <cell r="M180">
            <v>100</v>
          </cell>
          <cell r="O180">
            <v>0</v>
          </cell>
          <cell r="Q180">
            <v>0</v>
          </cell>
          <cell r="R180">
            <v>0</v>
          </cell>
          <cell r="S180">
            <v>0</v>
          </cell>
          <cell r="T180">
            <v>0</v>
          </cell>
          <cell r="U180">
            <v>0</v>
          </cell>
          <cell r="V180">
            <v>0</v>
          </cell>
          <cell r="W180">
            <v>0</v>
          </cell>
          <cell r="X180" t="str">
            <v>Not Modelled</v>
          </cell>
          <cell r="Y180" t="str">
            <v>N/A</v>
          </cell>
          <cell r="AA180">
            <v>0</v>
          </cell>
          <cell r="AB180">
            <v>0</v>
          </cell>
          <cell r="AC180">
            <v>0</v>
          </cell>
          <cell r="AD180">
            <v>0</v>
          </cell>
          <cell r="AE180">
            <v>0</v>
          </cell>
          <cell r="AF180">
            <v>0</v>
          </cell>
          <cell r="AG180">
            <v>0</v>
          </cell>
          <cell r="AH180">
            <v>0</v>
          </cell>
          <cell r="AI180">
            <v>5.8466399999299999E-2</v>
          </cell>
          <cell r="AJ180">
            <v>0</v>
          </cell>
          <cell r="AK180">
            <v>0</v>
          </cell>
          <cell r="AM180">
            <v>0</v>
          </cell>
          <cell r="AN180">
            <v>0</v>
          </cell>
          <cell r="AO180">
            <v>0</v>
          </cell>
          <cell r="AP180">
            <v>0</v>
          </cell>
          <cell r="AQ180">
            <v>0</v>
          </cell>
          <cell r="AR180">
            <v>0</v>
          </cell>
          <cell r="AS180">
            <v>0</v>
          </cell>
          <cell r="AT180">
            <v>0</v>
          </cell>
          <cell r="AU180">
            <v>99.999999998802721</v>
          </cell>
          <cell r="AV180">
            <v>0</v>
          </cell>
          <cell r="AW180">
            <v>0</v>
          </cell>
        </row>
        <row r="181">
          <cell r="A181" t="str">
            <v>HLA2120(1)</v>
          </cell>
          <cell r="B181" t="str">
            <v>Unknown</v>
          </cell>
          <cell r="C181" t="str">
            <v>Residential</v>
          </cell>
          <cell r="D181" t="str">
            <v>Land Supply 2018</v>
          </cell>
          <cell r="E181">
            <v>4.8767400000000002E-2</v>
          </cell>
          <cell r="F181">
            <v>0</v>
          </cell>
          <cell r="G181">
            <v>0</v>
          </cell>
          <cell r="H181">
            <v>0</v>
          </cell>
          <cell r="I181">
            <v>4.8767400000000002E-2</v>
          </cell>
          <cell r="J181">
            <v>0</v>
          </cell>
          <cell r="K181">
            <v>0</v>
          </cell>
          <cell r="L181">
            <v>0</v>
          </cell>
          <cell r="M181">
            <v>100</v>
          </cell>
          <cell r="O181">
            <v>0</v>
          </cell>
          <cell r="Q181">
            <v>0</v>
          </cell>
          <cell r="R181">
            <v>0</v>
          </cell>
          <cell r="S181">
            <v>0</v>
          </cell>
          <cell r="T181">
            <v>0</v>
          </cell>
          <cell r="U181">
            <v>0</v>
          </cell>
          <cell r="V181">
            <v>0</v>
          </cell>
          <cell r="W181">
            <v>0</v>
          </cell>
          <cell r="X181" t="str">
            <v>Not Modelled</v>
          </cell>
          <cell r="Y181" t="str">
            <v>N/A</v>
          </cell>
          <cell r="AA181">
            <v>0</v>
          </cell>
          <cell r="AB181">
            <v>0</v>
          </cell>
          <cell r="AC181">
            <v>0</v>
          </cell>
          <cell r="AD181">
            <v>0</v>
          </cell>
          <cell r="AE181">
            <v>0</v>
          </cell>
          <cell r="AF181">
            <v>2.9987189233299998E-2</v>
          </cell>
          <cell r="AG181">
            <v>0</v>
          </cell>
          <cell r="AH181">
            <v>0</v>
          </cell>
          <cell r="AI181">
            <v>2.8101940648699999E-2</v>
          </cell>
          <cell r="AJ181">
            <v>0</v>
          </cell>
          <cell r="AK181">
            <v>0</v>
          </cell>
          <cell r="AM181">
            <v>0</v>
          </cell>
          <cell r="AN181">
            <v>0</v>
          </cell>
          <cell r="AO181">
            <v>0</v>
          </cell>
          <cell r="AP181">
            <v>0</v>
          </cell>
          <cell r="AQ181">
            <v>0</v>
          </cell>
          <cell r="AR181">
            <v>61.490235758519006</v>
          </cell>
          <cell r="AS181">
            <v>0</v>
          </cell>
          <cell r="AT181">
            <v>0</v>
          </cell>
          <cell r="AU181">
            <v>57.624438966809791</v>
          </cell>
          <cell r="AV181">
            <v>0</v>
          </cell>
          <cell r="AW181">
            <v>0</v>
          </cell>
        </row>
        <row r="182">
          <cell r="A182" t="str">
            <v>HLA2147</v>
          </cell>
          <cell r="B182" t="str">
            <v>Unknown</v>
          </cell>
          <cell r="C182" t="str">
            <v>Residential</v>
          </cell>
          <cell r="D182" t="str">
            <v>Land Supply 2018</v>
          </cell>
          <cell r="E182">
            <v>0.96808300000000003</v>
          </cell>
          <cell r="F182">
            <v>0</v>
          </cell>
          <cell r="G182">
            <v>0</v>
          </cell>
          <cell r="H182">
            <v>0</v>
          </cell>
          <cell r="I182">
            <v>0.96808300000000003</v>
          </cell>
          <cell r="J182">
            <v>0</v>
          </cell>
          <cell r="K182">
            <v>0</v>
          </cell>
          <cell r="L182">
            <v>0</v>
          </cell>
          <cell r="M182">
            <v>100</v>
          </cell>
          <cell r="O182">
            <v>0.169557427481</v>
          </cell>
          <cell r="Q182">
            <v>0</v>
          </cell>
          <cell r="R182">
            <v>0</v>
          </cell>
          <cell r="S182">
            <v>17.514761387298403</v>
          </cell>
          <cell r="T182">
            <v>0</v>
          </cell>
          <cell r="U182">
            <v>0</v>
          </cell>
          <cell r="V182">
            <v>0</v>
          </cell>
          <cell r="W182">
            <v>0</v>
          </cell>
          <cell r="X182" t="str">
            <v>Not Modelled</v>
          </cell>
          <cell r="Y182" t="str">
            <v>N/A</v>
          </cell>
          <cell r="AA182">
            <v>0</v>
          </cell>
          <cell r="AB182">
            <v>0</v>
          </cell>
          <cell r="AC182">
            <v>0</v>
          </cell>
          <cell r="AD182">
            <v>0</v>
          </cell>
          <cell r="AE182">
            <v>0</v>
          </cell>
          <cell r="AF182">
            <v>0</v>
          </cell>
          <cell r="AG182">
            <v>0</v>
          </cell>
          <cell r="AH182">
            <v>0</v>
          </cell>
          <cell r="AI182">
            <v>0.96808264500499996</v>
          </cell>
          <cell r="AJ182">
            <v>0</v>
          </cell>
          <cell r="AK182">
            <v>0</v>
          </cell>
          <cell r="AM182">
            <v>0</v>
          </cell>
          <cell r="AN182">
            <v>0</v>
          </cell>
          <cell r="AO182">
            <v>0</v>
          </cell>
          <cell r="AP182">
            <v>0</v>
          </cell>
          <cell r="AQ182">
            <v>0</v>
          </cell>
          <cell r="AR182">
            <v>0</v>
          </cell>
          <cell r="AS182">
            <v>0</v>
          </cell>
          <cell r="AT182">
            <v>0</v>
          </cell>
          <cell r="AU182">
            <v>99.999963330107022</v>
          </cell>
          <cell r="AV182">
            <v>0</v>
          </cell>
          <cell r="AW182">
            <v>0</v>
          </cell>
        </row>
        <row r="183">
          <cell r="A183" t="str">
            <v>HLA2207</v>
          </cell>
          <cell r="B183" t="str">
            <v>Unknown</v>
          </cell>
          <cell r="C183" t="str">
            <v>Residential</v>
          </cell>
          <cell r="D183" t="str">
            <v>Land Supply 2018</v>
          </cell>
          <cell r="E183">
            <v>8.3155499999999993E-2</v>
          </cell>
          <cell r="F183">
            <v>0</v>
          </cell>
          <cell r="G183">
            <v>0</v>
          </cell>
          <cell r="H183">
            <v>0</v>
          </cell>
          <cell r="I183">
            <v>8.3155499999999993E-2</v>
          </cell>
          <cell r="J183">
            <v>0</v>
          </cell>
          <cell r="K183">
            <v>0</v>
          </cell>
          <cell r="L183">
            <v>0</v>
          </cell>
          <cell r="M183">
            <v>100</v>
          </cell>
          <cell r="O183">
            <v>0</v>
          </cell>
          <cell r="Q183">
            <v>0</v>
          </cell>
          <cell r="R183">
            <v>0</v>
          </cell>
          <cell r="S183">
            <v>0</v>
          </cell>
          <cell r="T183">
            <v>0</v>
          </cell>
          <cell r="U183">
            <v>0</v>
          </cell>
          <cell r="V183">
            <v>0</v>
          </cell>
          <cell r="W183">
            <v>0</v>
          </cell>
          <cell r="X183" t="str">
            <v>Not Modelled</v>
          </cell>
          <cell r="Y183" t="str">
            <v>N/A</v>
          </cell>
          <cell r="AA183">
            <v>0</v>
          </cell>
          <cell r="AB183">
            <v>0</v>
          </cell>
          <cell r="AC183">
            <v>0</v>
          </cell>
          <cell r="AD183">
            <v>0</v>
          </cell>
          <cell r="AE183">
            <v>0</v>
          </cell>
          <cell r="AF183">
            <v>0</v>
          </cell>
          <cell r="AG183">
            <v>0</v>
          </cell>
          <cell r="AH183">
            <v>0</v>
          </cell>
          <cell r="AI183">
            <v>8.3155525002099995E-2</v>
          </cell>
          <cell r="AJ183">
            <v>0</v>
          </cell>
          <cell r="AK183">
            <v>0</v>
          </cell>
          <cell r="AM183">
            <v>0</v>
          </cell>
          <cell r="AN183">
            <v>0</v>
          </cell>
          <cell r="AO183">
            <v>0</v>
          </cell>
          <cell r="AP183">
            <v>0</v>
          </cell>
          <cell r="AQ183">
            <v>0</v>
          </cell>
          <cell r="AR183">
            <v>0</v>
          </cell>
          <cell r="AS183">
            <v>0</v>
          </cell>
          <cell r="AT183">
            <v>0</v>
          </cell>
          <cell r="AU183">
            <v>100.0000300666823</v>
          </cell>
          <cell r="AV183">
            <v>0</v>
          </cell>
          <cell r="AW183">
            <v>0</v>
          </cell>
        </row>
        <row r="184">
          <cell r="A184" t="str">
            <v>HLA2225</v>
          </cell>
          <cell r="B184" t="str">
            <v>Unknown</v>
          </cell>
          <cell r="C184" t="str">
            <v>Residential</v>
          </cell>
          <cell r="D184" t="str">
            <v>Land Supply 2018</v>
          </cell>
          <cell r="E184">
            <v>0.16674700000000001</v>
          </cell>
          <cell r="F184">
            <v>0</v>
          </cell>
          <cell r="G184">
            <v>0</v>
          </cell>
          <cell r="H184">
            <v>0</v>
          </cell>
          <cell r="I184">
            <v>0.16674700000000001</v>
          </cell>
          <cell r="J184">
            <v>0</v>
          </cell>
          <cell r="K184">
            <v>0</v>
          </cell>
          <cell r="L184">
            <v>0</v>
          </cell>
          <cell r="M184">
            <v>100</v>
          </cell>
          <cell r="O184">
            <v>0</v>
          </cell>
          <cell r="Q184">
            <v>0</v>
          </cell>
          <cell r="R184">
            <v>0</v>
          </cell>
          <cell r="S184">
            <v>0</v>
          </cell>
          <cell r="T184">
            <v>0</v>
          </cell>
          <cell r="U184">
            <v>0</v>
          </cell>
          <cell r="V184">
            <v>0</v>
          </cell>
          <cell r="W184">
            <v>0</v>
          </cell>
          <cell r="X184" t="str">
            <v>Not Modelled</v>
          </cell>
          <cell r="Y184" t="str">
            <v>N/A</v>
          </cell>
          <cell r="AA184">
            <v>0</v>
          </cell>
          <cell r="AB184">
            <v>0</v>
          </cell>
          <cell r="AC184">
            <v>0</v>
          </cell>
          <cell r="AD184">
            <v>0</v>
          </cell>
          <cell r="AE184">
            <v>0</v>
          </cell>
          <cell r="AF184">
            <v>0</v>
          </cell>
          <cell r="AG184">
            <v>0</v>
          </cell>
          <cell r="AH184">
            <v>0</v>
          </cell>
          <cell r="AI184">
            <v>0.16674696499800001</v>
          </cell>
          <cell r="AJ184">
            <v>0</v>
          </cell>
          <cell r="AK184">
            <v>0</v>
          </cell>
          <cell r="AM184">
            <v>0</v>
          </cell>
          <cell r="AN184">
            <v>0</v>
          </cell>
          <cell r="AO184">
            <v>0</v>
          </cell>
          <cell r="AP184">
            <v>0</v>
          </cell>
          <cell r="AQ184">
            <v>0</v>
          </cell>
          <cell r="AR184">
            <v>0</v>
          </cell>
          <cell r="AS184">
            <v>0</v>
          </cell>
          <cell r="AT184">
            <v>0</v>
          </cell>
          <cell r="AU184">
            <v>99.999979008917705</v>
          </cell>
          <cell r="AV184">
            <v>0</v>
          </cell>
          <cell r="AW184">
            <v>0</v>
          </cell>
        </row>
        <row r="185">
          <cell r="A185" t="str">
            <v>HLA2227</v>
          </cell>
          <cell r="B185" t="str">
            <v>Unknown</v>
          </cell>
          <cell r="C185" t="str">
            <v>Residential</v>
          </cell>
          <cell r="D185" t="str">
            <v>Land Supply 2018</v>
          </cell>
          <cell r="E185">
            <v>0.32305899999999999</v>
          </cell>
          <cell r="F185">
            <v>0</v>
          </cell>
          <cell r="G185">
            <v>0</v>
          </cell>
          <cell r="H185">
            <v>0</v>
          </cell>
          <cell r="I185">
            <v>0.32305899999999999</v>
          </cell>
          <cell r="J185">
            <v>0</v>
          </cell>
          <cell r="K185">
            <v>0</v>
          </cell>
          <cell r="L185">
            <v>0</v>
          </cell>
          <cell r="M185">
            <v>100</v>
          </cell>
          <cell r="O185">
            <v>1.6799999999999999E-2</v>
          </cell>
          <cell r="Q185">
            <v>0.01</v>
          </cell>
          <cell r="R185">
            <v>0</v>
          </cell>
          <cell r="S185">
            <v>5.2002884921949235</v>
          </cell>
          <cell r="T185">
            <v>3.0954098167826931</v>
          </cell>
          <cell r="U185">
            <v>0</v>
          </cell>
          <cell r="V185">
            <v>0</v>
          </cell>
          <cell r="W185">
            <v>0</v>
          </cell>
          <cell r="X185" t="str">
            <v>Not Modelled</v>
          </cell>
          <cell r="Y185" t="str">
            <v>N/A</v>
          </cell>
          <cell r="AA185">
            <v>0</v>
          </cell>
          <cell r="AB185">
            <v>0</v>
          </cell>
          <cell r="AC185">
            <v>0</v>
          </cell>
          <cell r="AD185">
            <v>0</v>
          </cell>
          <cell r="AE185">
            <v>0</v>
          </cell>
          <cell r="AF185">
            <v>0</v>
          </cell>
          <cell r="AG185">
            <v>0</v>
          </cell>
          <cell r="AH185">
            <v>0</v>
          </cell>
          <cell r="AI185">
            <v>0.32305861000000002</v>
          </cell>
          <cell r="AJ185">
            <v>0</v>
          </cell>
          <cell r="AK185">
            <v>0</v>
          </cell>
          <cell r="AM185">
            <v>0</v>
          </cell>
          <cell r="AN185">
            <v>0</v>
          </cell>
          <cell r="AO185">
            <v>0</v>
          </cell>
          <cell r="AP185">
            <v>0</v>
          </cell>
          <cell r="AQ185">
            <v>0</v>
          </cell>
          <cell r="AR185">
            <v>0</v>
          </cell>
          <cell r="AS185">
            <v>0</v>
          </cell>
          <cell r="AT185">
            <v>0</v>
          </cell>
          <cell r="AU185">
            <v>99.999879279017151</v>
          </cell>
          <cell r="AV185">
            <v>0</v>
          </cell>
          <cell r="AW185">
            <v>0</v>
          </cell>
        </row>
        <row r="186">
          <cell r="A186" t="str">
            <v>HLA2234</v>
          </cell>
          <cell r="B186" t="str">
            <v>Unknown</v>
          </cell>
          <cell r="C186" t="str">
            <v>Residential</v>
          </cell>
          <cell r="D186" t="str">
            <v>Land Supply 2018</v>
          </cell>
          <cell r="E186">
            <v>0.333509</v>
          </cell>
          <cell r="F186">
            <v>0</v>
          </cell>
          <cell r="G186">
            <v>0</v>
          </cell>
          <cell r="H186">
            <v>0</v>
          </cell>
          <cell r="I186">
            <v>0.333509</v>
          </cell>
          <cell r="J186">
            <v>0</v>
          </cell>
          <cell r="K186">
            <v>0</v>
          </cell>
          <cell r="L186">
            <v>0</v>
          </cell>
          <cell r="M186">
            <v>100</v>
          </cell>
          <cell r="O186">
            <v>1.65248864176656E-3</v>
          </cell>
          <cell r="Q186">
            <v>2.9859480165599999E-6</v>
          </cell>
          <cell r="R186">
            <v>0</v>
          </cell>
          <cell r="S186">
            <v>0.49548547168638929</v>
          </cell>
          <cell r="T186">
            <v>8.9531257524084801E-4</v>
          </cell>
          <cell r="U186">
            <v>0</v>
          </cell>
          <cell r="V186">
            <v>0</v>
          </cell>
          <cell r="W186">
            <v>0</v>
          </cell>
          <cell r="X186" t="str">
            <v>Not Modelled</v>
          </cell>
          <cell r="Y186" t="str">
            <v>N/A</v>
          </cell>
          <cell r="AA186">
            <v>0</v>
          </cell>
          <cell r="AB186">
            <v>0</v>
          </cell>
          <cell r="AC186">
            <v>0</v>
          </cell>
          <cell r="AD186">
            <v>0</v>
          </cell>
          <cell r="AE186">
            <v>0</v>
          </cell>
          <cell r="AF186">
            <v>0</v>
          </cell>
          <cell r="AG186">
            <v>0</v>
          </cell>
          <cell r="AH186">
            <v>0</v>
          </cell>
          <cell r="AI186">
            <v>0.33350932499699998</v>
          </cell>
          <cell r="AJ186">
            <v>0</v>
          </cell>
          <cell r="AK186">
            <v>0</v>
          </cell>
          <cell r="AM186">
            <v>0</v>
          </cell>
          <cell r="AN186">
            <v>0</v>
          </cell>
          <cell r="AO186">
            <v>0</v>
          </cell>
          <cell r="AP186">
            <v>0</v>
          </cell>
          <cell r="AQ186">
            <v>0</v>
          </cell>
          <cell r="AR186">
            <v>0</v>
          </cell>
          <cell r="AS186">
            <v>0</v>
          </cell>
          <cell r="AT186">
            <v>0</v>
          </cell>
          <cell r="AU186">
            <v>100.00009744774503</v>
          </cell>
          <cell r="AV186">
            <v>0</v>
          </cell>
          <cell r="AW186">
            <v>0</v>
          </cell>
        </row>
        <row r="187">
          <cell r="A187" t="str">
            <v>HLA2338(1)</v>
          </cell>
          <cell r="B187" t="str">
            <v>Unknown</v>
          </cell>
          <cell r="C187" t="str">
            <v>Residential</v>
          </cell>
          <cell r="D187" t="str">
            <v>Land Supply 2018</v>
          </cell>
          <cell r="E187">
            <v>0.50739999999999996</v>
          </cell>
          <cell r="F187">
            <v>0</v>
          </cell>
          <cell r="G187">
            <v>0</v>
          </cell>
          <cell r="H187">
            <v>0</v>
          </cell>
          <cell r="I187">
            <v>0.50739999999999996</v>
          </cell>
          <cell r="J187">
            <v>0</v>
          </cell>
          <cell r="K187">
            <v>0</v>
          </cell>
          <cell r="L187">
            <v>0</v>
          </cell>
          <cell r="M187">
            <v>100</v>
          </cell>
          <cell r="O187">
            <v>4.8338201812640003E-3</v>
          </cell>
          <cell r="Q187">
            <v>9.3117651027399995E-4</v>
          </cell>
          <cell r="R187">
            <v>4.0525877575499998E-4</v>
          </cell>
          <cell r="S187">
            <v>0.95266460017027987</v>
          </cell>
          <cell r="T187">
            <v>0.18351921763381948</v>
          </cell>
          <cell r="U187">
            <v>7.9869683830311386E-2</v>
          </cell>
          <cell r="V187">
            <v>0</v>
          </cell>
          <cell r="W187">
            <v>0</v>
          </cell>
          <cell r="X187">
            <v>0</v>
          </cell>
          <cell r="Y187">
            <v>0</v>
          </cell>
          <cell r="AA187">
            <v>0</v>
          </cell>
          <cell r="AB187">
            <v>0</v>
          </cell>
          <cell r="AC187">
            <v>0</v>
          </cell>
          <cell r="AD187">
            <v>0</v>
          </cell>
          <cell r="AE187">
            <v>0</v>
          </cell>
          <cell r="AF187">
            <v>0</v>
          </cell>
          <cell r="AG187">
            <v>0</v>
          </cell>
          <cell r="AH187">
            <v>0</v>
          </cell>
          <cell r="AI187">
            <v>0.50740008500300005</v>
          </cell>
          <cell r="AJ187">
            <v>0</v>
          </cell>
          <cell r="AK187">
            <v>0</v>
          </cell>
          <cell r="AM187">
            <v>0</v>
          </cell>
          <cell r="AN187">
            <v>0</v>
          </cell>
          <cell r="AO187">
            <v>0</v>
          </cell>
          <cell r="AP187">
            <v>0</v>
          </cell>
          <cell r="AQ187">
            <v>0</v>
          </cell>
          <cell r="AR187">
            <v>0</v>
          </cell>
          <cell r="AS187">
            <v>0</v>
          </cell>
          <cell r="AT187">
            <v>0</v>
          </cell>
          <cell r="AU187">
            <v>100.00001675266064</v>
          </cell>
          <cell r="AV187">
            <v>0</v>
          </cell>
          <cell r="AW187">
            <v>0</v>
          </cell>
        </row>
        <row r="188">
          <cell r="A188" t="str">
            <v>HLA2351</v>
          </cell>
          <cell r="B188" t="str">
            <v>Unknown</v>
          </cell>
          <cell r="C188" t="str">
            <v>Residential</v>
          </cell>
          <cell r="D188" t="str">
            <v>Land Supply 2018</v>
          </cell>
          <cell r="E188">
            <v>0.430261</v>
          </cell>
          <cell r="F188">
            <v>0</v>
          </cell>
          <cell r="G188">
            <v>0</v>
          </cell>
          <cell r="H188">
            <v>0</v>
          </cell>
          <cell r="I188">
            <v>0.430261</v>
          </cell>
          <cell r="J188">
            <v>0</v>
          </cell>
          <cell r="K188">
            <v>0</v>
          </cell>
          <cell r="L188">
            <v>0</v>
          </cell>
          <cell r="M188">
            <v>100</v>
          </cell>
          <cell r="O188">
            <v>0</v>
          </cell>
          <cell r="Q188">
            <v>0</v>
          </cell>
          <cell r="R188">
            <v>0</v>
          </cell>
          <cell r="S188">
            <v>0</v>
          </cell>
          <cell r="T188">
            <v>0</v>
          </cell>
          <cell r="U188">
            <v>0</v>
          </cell>
          <cell r="V188">
            <v>0</v>
          </cell>
          <cell r="W188">
            <v>0</v>
          </cell>
          <cell r="X188" t="str">
            <v>Not Modelled</v>
          </cell>
          <cell r="Y188" t="str">
            <v>N/A</v>
          </cell>
          <cell r="AA188">
            <v>0</v>
          </cell>
          <cell r="AB188">
            <v>0</v>
          </cell>
          <cell r="AC188">
            <v>0</v>
          </cell>
          <cell r="AD188">
            <v>0</v>
          </cell>
          <cell r="AE188">
            <v>0</v>
          </cell>
          <cell r="AF188">
            <v>0</v>
          </cell>
          <cell r="AG188">
            <v>0</v>
          </cell>
          <cell r="AH188">
            <v>0</v>
          </cell>
          <cell r="AI188">
            <v>0.43026115500599998</v>
          </cell>
          <cell r="AJ188">
            <v>0</v>
          </cell>
          <cell r="AK188">
            <v>0</v>
          </cell>
          <cell r="AM188">
            <v>0</v>
          </cell>
          <cell r="AN188">
            <v>0</v>
          </cell>
          <cell r="AO188">
            <v>0</v>
          </cell>
          <cell r="AP188">
            <v>0</v>
          </cell>
          <cell r="AQ188">
            <v>0</v>
          </cell>
          <cell r="AR188">
            <v>0</v>
          </cell>
          <cell r="AS188">
            <v>0</v>
          </cell>
          <cell r="AT188">
            <v>0</v>
          </cell>
          <cell r="AU188">
            <v>100.00003602603999</v>
          </cell>
          <cell r="AV188">
            <v>0</v>
          </cell>
          <cell r="AW188">
            <v>0</v>
          </cell>
        </row>
        <row r="189">
          <cell r="A189" t="str">
            <v>HLA2352</v>
          </cell>
          <cell r="B189" t="str">
            <v>Unknown</v>
          </cell>
          <cell r="C189" t="str">
            <v>Residential</v>
          </cell>
          <cell r="D189" t="str">
            <v>Land Supply 2018</v>
          </cell>
          <cell r="E189">
            <v>0.63058899999999996</v>
          </cell>
          <cell r="F189">
            <v>0</v>
          </cell>
          <cell r="G189">
            <v>0</v>
          </cell>
          <cell r="H189">
            <v>0</v>
          </cell>
          <cell r="I189">
            <v>0.63058899999999996</v>
          </cell>
          <cell r="J189">
            <v>0</v>
          </cell>
          <cell r="K189">
            <v>0</v>
          </cell>
          <cell r="L189">
            <v>0</v>
          </cell>
          <cell r="M189">
            <v>100</v>
          </cell>
          <cell r="O189">
            <v>0.10890240239600001</v>
          </cell>
          <cell r="Q189">
            <v>4.3045013744300004E-2</v>
          </cell>
          <cell r="R189">
            <v>2.2702208241800002E-2</v>
          </cell>
          <cell r="S189">
            <v>17.269949586180541</v>
          </cell>
          <cell r="T189">
            <v>6.8261599463834619</v>
          </cell>
          <cell r="U189">
            <v>3.6001592545699346</v>
          </cell>
          <cell r="V189">
            <v>0</v>
          </cell>
          <cell r="W189">
            <v>0</v>
          </cell>
          <cell r="X189" t="str">
            <v>Not Modelled</v>
          </cell>
          <cell r="Y189" t="str">
            <v>N/A</v>
          </cell>
          <cell r="AA189">
            <v>0</v>
          </cell>
          <cell r="AB189">
            <v>0</v>
          </cell>
          <cell r="AC189">
            <v>0</v>
          </cell>
          <cell r="AD189">
            <v>0</v>
          </cell>
          <cell r="AE189">
            <v>0</v>
          </cell>
          <cell r="AF189">
            <v>0</v>
          </cell>
          <cell r="AG189">
            <v>0</v>
          </cell>
          <cell r="AH189">
            <v>0</v>
          </cell>
          <cell r="AI189">
            <v>0.63058901000000001</v>
          </cell>
          <cell r="AJ189">
            <v>0</v>
          </cell>
          <cell r="AK189">
            <v>0</v>
          </cell>
          <cell r="AM189">
            <v>0</v>
          </cell>
          <cell r="AN189">
            <v>0</v>
          </cell>
          <cell r="AO189">
            <v>0</v>
          </cell>
          <cell r="AP189">
            <v>0</v>
          </cell>
          <cell r="AQ189">
            <v>0</v>
          </cell>
          <cell r="AR189">
            <v>0</v>
          </cell>
          <cell r="AS189">
            <v>0</v>
          </cell>
          <cell r="AT189">
            <v>0</v>
          </cell>
          <cell r="AU189">
            <v>100.00000158581899</v>
          </cell>
          <cell r="AV189">
            <v>0</v>
          </cell>
          <cell r="AW189">
            <v>0</v>
          </cell>
        </row>
        <row r="190">
          <cell r="A190" t="str">
            <v>HLA2353</v>
          </cell>
          <cell r="B190" t="str">
            <v>Unknown</v>
          </cell>
          <cell r="C190" t="str">
            <v>Residential</v>
          </cell>
          <cell r="D190" t="str">
            <v>Land Supply 2018</v>
          </cell>
          <cell r="E190">
            <v>2.49919</v>
          </cell>
          <cell r="F190">
            <v>0</v>
          </cell>
          <cell r="G190">
            <v>0</v>
          </cell>
          <cell r="H190">
            <v>0</v>
          </cell>
          <cell r="I190">
            <v>2.49919</v>
          </cell>
          <cell r="J190">
            <v>0</v>
          </cell>
          <cell r="K190">
            <v>0</v>
          </cell>
          <cell r="L190">
            <v>0</v>
          </cell>
          <cell r="M190">
            <v>100</v>
          </cell>
          <cell r="O190">
            <v>0.25278180470110001</v>
          </cell>
          <cell r="Q190">
            <v>5.6231419560099999E-2</v>
          </cell>
          <cell r="R190">
            <v>0</v>
          </cell>
          <cell r="S190">
            <v>10.114549302017855</v>
          </cell>
          <cell r="T190">
            <v>2.2499857777960059</v>
          </cell>
          <cell r="U190">
            <v>0</v>
          </cell>
          <cell r="V190">
            <v>0</v>
          </cell>
          <cell r="W190">
            <v>0</v>
          </cell>
          <cell r="X190" t="str">
            <v>Not Modelled</v>
          </cell>
          <cell r="Y190" t="str">
            <v>N/A</v>
          </cell>
          <cell r="AA190">
            <v>0</v>
          </cell>
          <cell r="AB190">
            <v>0</v>
          </cell>
          <cell r="AC190">
            <v>0</v>
          </cell>
          <cell r="AD190">
            <v>0</v>
          </cell>
          <cell r="AE190">
            <v>0</v>
          </cell>
          <cell r="AF190">
            <v>0</v>
          </cell>
          <cell r="AG190">
            <v>0</v>
          </cell>
          <cell r="AH190">
            <v>0</v>
          </cell>
          <cell r="AI190">
            <v>2.4991855200100002</v>
          </cell>
          <cell r="AJ190">
            <v>0</v>
          </cell>
          <cell r="AK190">
            <v>0</v>
          </cell>
          <cell r="AM190">
            <v>0</v>
          </cell>
          <cell r="AN190">
            <v>0</v>
          </cell>
          <cell r="AO190">
            <v>0</v>
          </cell>
          <cell r="AP190">
            <v>0</v>
          </cell>
          <cell r="AQ190">
            <v>0</v>
          </cell>
          <cell r="AR190">
            <v>0</v>
          </cell>
          <cell r="AS190">
            <v>0</v>
          </cell>
          <cell r="AT190">
            <v>0</v>
          </cell>
          <cell r="AU190">
            <v>99.999820742320523</v>
          </cell>
          <cell r="AV190">
            <v>0</v>
          </cell>
          <cell r="AW190">
            <v>0</v>
          </cell>
        </row>
        <row r="191">
          <cell r="A191" t="str">
            <v>HLA2368</v>
          </cell>
          <cell r="B191" t="str">
            <v>Unknown</v>
          </cell>
          <cell r="C191" t="str">
            <v>Residential</v>
          </cell>
          <cell r="D191" t="str">
            <v>Land Supply 2018</v>
          </cell>
          <cell r="E191">
            <v>0.54385399999999995</v>
          </cell>
          <cell r="F191">
            <v>0</v>
          </cell>
          <cell r="G191">
            <v>0</v>
          </cell>
          <cell r="H191">
            <v>0</v>
          </cell>
          <cell r="I191">
            <v>0.54385399999999995</v>
          </cell>
          <cell r="J191">
            <v>0</v>
          </cell>
          <cell r="K191">
            <v>0</v>
          </cell>
          <cell r="L191">
            <v>0</v>
          </cell>
          <cell r="M191">
            <v>100</v>
          </cell>
          <cell r="O191">
            <v>0</v>
          </cell>
          <cell r="Q191">
            <v>0</v>
          </cell>
          <cell r="R191">
            <v>0</v>
          </cell>
          <cell r="S191">
            <v>0</v>
          </cell>
          <cell r="T191">
            <v>0</v>
          </cell>
          <cell r="U191">
            <v>0</v>
          </cell>
          <cell r="V191">
            <v>0</v>
          </cell>
          <cell r="W191">
            <v>0</v>
          </cell>
          <cell r="X191" t="str">
            <v>Not Modelled</v>
          </cell>
          <cell r="Y191" t="str">
            <v>N/A</v>
          </cell>
          <cell r="AA191">
            <v>0</v>
          </cell>
          <cell r="AB191">
            <v>0</v>
          </cell>
          <cell r="AC191">
            <v>0</v>
          </cell>
          <cell r="AD191">
            <v>0</v>
          </cell>
          <cell r="AE191">
            <v>0</v>
          </cell>
          <cell r="AF191">
            <v>0</v>
          </cell>
          <cell r="AG191">
            <v>0</v>
          </cell>
          <cell r="AH191">
            <v>0.114311558525</v>
          </cell>
          <cell r="AI191">
            <v>0</v>
          </cell>
          <cell r="AJ191">
            <v>0</v>
          </cell>
          <cell r="AK191">
            <v>0</v>
          </cell>
          <cell r="AM191">
            <v>0</v>
          </cell>
          <cell r="AN191">
            <v>0</v>
          </cell>
          <cell r="AO191">
            <v>0</v>
          </cell>
          <cell r="AP191">
            <v>0</v>
          </cell>
          <cell r="AQ191">
            <v>0</v>
          </cell>
          <cell r="AR191">
            <v>0</v>
          </cell>
          <cell r="AS191">
            <v>0</v>
          </cell>
          <cell r="AT191">
            <v>21.018795214340617</v>
          </cell>
          <cell r="AU191">
            <v>0</v>
          </cell>
          <cell r="AV191">
            <v>0</v>
          </cell>
          <cell r="AW191">
            <v>0</v>
          </cell>
        </row>
        <row r="192">
          <cell r="A192" t="str">
            <v>HLA2377</v>
          </cell>
          <cell r="B192" t="str">
            <v>Unknown</v>
          </cell>
          <cell r="C192" t="str">
            <v>Residential</v>
          </cell>
          <cell r="D192" t="str">
            <v>Land Supply 2018</v>
          </cell>
          <cell r="E192">
            <v>0.123941</v>
          </cell>
          <cell r="F192">
            <v>0</v>
          </cell>
          <cell r="G192">
            <v>0</v>
          </cell>
          <cell r="H192">
            <v>0</v>
          </cell>
          <cell r="I192">
            <v>0.123941</v>
          </cell>
          <cell r="J192">
            <v>0</v>
          </cell>
          <cell r="K192">
            <v>0</v>
          </cell>
          <cell r="L192">
            <v>0</v>
          </cell>
          <cell r="M192">
            <v>100</v>
          </cell>
          <cell r="O192">
            <v>1.801756540502E-3</v>
          </cell>
          <cell r="Q192">
            <v>6.1157399992200004E-4</v>
          </cell>
          <cell r="R192">
            <v>0</v>
          </cell>
          <cell r="S192">
            <v>1.4537211580526219</v>
          </cell>
          <cell r="T192">
            <v>0.49343962040164274</v>
          </cell>
          <cell r="U192">
            <v>0</v>
          </cell>
          <cell r="V192">
            <v>0</v>
          </cell>
          <cell r="W192">
            <v>0</v>
          </cell>
          <cell r="X192" t="str">
            <v>Not Modelled</v>
          </cell>
          <cell r="Y192" t="str">
            <v>N/A</v>
          </cell>
          <cell r="AA192">
            <v>0</v>
          </cell>
          <cell r="AB192">
            <v>0</v>
          </cell>
          <cell r="AC192">
            <v>0</v>
          </cell>
          <cell r="AD192">
            <v>0</v>
          </cell>
          <cell r="AE192">
            <v>0</v>
          </cell>
          <cell r="AF192">
            <v>0</v>
          </cell>
          <cell r="AG192">
            <v>0</v>
          </cell>
          <cell r="AH192">
            <v>0</v>
          </cell>
          <cell r="AI192">
            <v>0.12394119499800001</v>
          </cell>
          <cell r="AJ192">
            <v>0</v>
          </cell>
          <cell r="AK192">
            <v>0</v>
          </cell>
          <cell r="AM192">
            <v>0</v>
          </cell>
          <cell r="AN192">
            <v>0</v>
          </cell>
          <cell r="AO192">
            <v>0</v>
          </cell>
          <cell r="AP192">
            <v>0</v>
          </cell>
          <cell r="AQ192">
            <v>0</v>
          </cell>
          <cell r="AR192">
            <v>0</v>
          </cell>
          <cell r="AS192">
            <v>0</v>
          </cell>
          <cell r="AT192">
            <v>0</v>
          </cell>
          <cell r="AU192">
            <v>100.00015733131087</v>
          </cell>
          <cell r="AV192">
            <v>0</v>
          </cell>
          <cell r="AW192">
            <v>0</v>
          </cell>
        </row>
        <row r="193">
          <cell r="A193" t="str">
            <v>HLA2400(1)</v>
          </cell>
          <cell r="B193" t="str">
            <v>Unknown</v>
          </cell>
          <cell r="C193" t="str">
            <v>Residential</v>
          </cell>
          <cell r="D193" t="str">
            <v>Land Supply 2018</v>
          </cell>
          <cell r="E193">
            <v>3.4742799999999997E-2</v>
          </cell>
          <cell r="F193">
            <v>0</v>
          </cell>
          <cell r="G193">
            <v>0</v>
          </cell>
          <cell r="H193">
            <v>0</v>
          </cell>
          <cell r="I193">
            <v>3.4742799999999997E-2</v>
          </cell>
          <cell r="J193">
            <v>0</v>
          </cell>
          <cell r="K193">
            <v>0</v>
          </cell>
          <cell r="L193">
            <v>0</v>
          </cell>
          <cell r="M193">
            <v>100</v>
          </cell>
          <cell r="O193">
            <v>0</v>
          </cell>
          <cell r="Q193">
            <v>0</v>
          </cell>
          <cell r="R193">
            <v>0</v>
          </cell>
          <cell r="S193">
            <v>0</v>
          </cell>
          <cell r="T193">
            <v>0</v>
          </cell>
          <cell r="U193">
            <v>0</v>
          </cell>
          <cell r="V193">
            <v>0</v>
          </cell>
          <cell r="W193">
            <v>0</v>
          </cell>
          <cell r="X193" t="str">
            <v>Not Modelled</v>
          </cell>
          <cell r="Y193" t="str">
            <v>N/A</v>
          </cell>
          <cell r="AA193">
            <v>0</v>
          </cell>
          <cell r="AB193">
            <v>0</v>
          </cell>
          <cell r="AC193">
            <v>0</v>
          </cell>
          <cell r="AD193">
            <v>0</v>
          </cell>
          <cell r="AE193">
            <v>0</v>
          </cell>
          <cell r="AF193">
            <v>0</v>
          </cell>
          <cell r="AG193">
            <v>0</v>
          </cell>
          <cell r="AH193">
            <v>0</v>
          </cell>
          <cell r="AI193">
            <v>3.4742819998000003E-2</v>
          </cell>
          <cell r="AJ193">
            <v>0</v>
          </cell>
          <cell r="AK193">
            <v>0</v>
          </cell>
          <cell r="AM193">
            <v>0</v>
          </cell>
          <cell r="AN193">
            <v>0</v>
          </cell>
          <cell r="AO193">
            <v>0</v>
          </cell>
          <cell r="AP193">
            <v>0</v>
          </cell>
          <cell r="AQ193">
            <v>0</v>
          </cell>
          <cell r="AR193">
            <v>0</v>
          </cell>
          <cell r="AS193">
            <v>0</v>
          </cell>
          <cell r="AT193">
            <v>0</v>
          </cell>
          <cell r="AU193">
            <v>100.00005756012757</v>
          </cell>
          <cell r="AV193">
            <v>0</v>
          </cell>
          <cell r="AW193">
            <v>0</v>
          </cell>
        </row>
        <row r="194">
          <cell r="A194" t="str">
            <v>HLA2409</v>
          </cell>
          <cell r="B194" t="str">
            <v>Unknown</v>
          </cell>
          <cell r="C194" t="str">
            <v>Residential</v>
          </cell>
          <cell r="D194" t="str">
            <v>Land Supply 2018</v>
          </cell>
          <cell r="E194">
            <v>0.60492800000000002</v>
          </cell>
          <cell r="F194">
            <v>0</v>
          </cell>
          <cell r="G194">
            <v>0</v>
          </cell>
          <cell r="H194">
            <v>0</v>
          </cell>
          <cell r="I194">
            <v>0.60492800000000002</v>
          </cell>
          <cell r="J194">
            <v>0</v>
          </cell>
          <cell r="K194">
            <v>0</v>
          </cell>
          <cell r="L194">
            <v>0</v>
          </cell>
          <cell r="M194">
            <v>100</v>
          </cell>
          <cell r="O194">
            <v>0.13703358301989998</v>
          </cell>
          <cell r="Q194">
            <v>5.40959582178E-2</v>
          </cell>
          <cell r="R194">
            <v>2.6347617828500002E-2</v>
          </cell>
          <cell r="S194">
            <v>22.652874890879573</v>
          </cell>
          <cell r="T194">
            <v>8.94254493390949</v>
          </cell>
          <cell r="U194">
            <v>4.3554964935496461</v>
          </cell>
          <cell r="V194">
            <v>0</v>
          </cell>
          <cell r="W194">
            <v>0</v>
          </cell>
          <cell r="X194" t="str">
            <v>Not Modelled</v>
          </cell>
          <cell r="Y194" t="str">
            <v>N/A</v>
          </cell>
          <cell r="AA194">
            <v>0</v>
          </cell>
          <cell r="AB194">
            <v>0</v>
          </cell>
          <cell r="AC194">
            <v>0</v>
          </cell>
          <cell r="AD194">
            <v>0</v>
          </cell>
          <cell r="AE194">
            <v>0</v>
          </cell>
          <cell r="AF194">
            <v>0</v>
          </cell>
          <cell r="AG194">
            <v>1.3352000005500001E-4</v>
          </cell>
          <cell r="AH194">
            <v>0</v>
          </cell>
          <cell r="AI194">
            <v>0.60492775000300003</v>
          </cell>
          <cell r="AJ194">
            <v>0</v>
          </cell>
          <cell r="AK194">
            <v>0</v>
          </cell>
          <cell r="AM194">
            <v>0</v>
          </cell>
          <cell r="AN194">
            <v>0</v>
          </cell>
          <cell r="AO194">
            <v>0</v>
          </cell>
          <cell r="AP194">
            <v>0</v>
          </cell>
          <cell r="AQ194">
            <v>0</v>
          </cell>
          <cell r="AR194">
            <v>0</v>
          </cell>
          <cell r="AS194">
            <v>2.2072048252849925E-2</v>
          </cell>
          <cell r="AT194">
            <v>0</v>
          </cell>
          <cell r="AU194">
            <v>99.999958673263606</v>
          </cell>
          <cell r="AV194">
            <v>0</v>
          </cell>
          <cell r="AW194">
            <v>0</v>
          </cell>
        </row>
        <row r="195">
          <cell r="A195" t="str">
            <v>HLA2419</v>
          </cell>
          <cell r="B195" t="str">
            <v>Unknown</v>
          </cell>
          <cell r="C195" t="str">
            <v>Residential</v>
          </cell>
          <cell r="D195" t="str">
            <v>Land Supply 2018</v>
          </cell>
          <cell r="E195">
            <v>4.5860400000000003E-2</v>
          </cell>
          <cell r="F195">
            <v>0</v>
          </cell>
          <cell r="G195">
            <v>0</v>
          </cell>
          <cell r="H195">
            <v>0</v>
          </cell>
          <cell r="I195">
            <v>4.5860400000000003E-2</v>
          </cell>
          <cell r="J195">
            <v>0</v>
          </cell>
          <cell r="K195">
            <v>0</v>
          </cell>
          <cell r="L195">
            <v>0</v>
          </cell>
          <cell r="M195">
            <v>100</v>
          </cell>
          <cell r="O195">
            <v>9.5549219002300009E-3</v>
          </cell>
          <cell r="Q195">
            <v>0</v>
          </cell>
          <cell r="R195">
            <v>0</v>
          </cell>
          <cell r="S195">
            <v>20.834798432264002</v>
          </cell>
          <cell r="T195">
            <v>0</v>
          </cell>
          <cell r="U195">
            <v>0</v>
          </cell>
          <cell r="V195">
            <v>0</v>
          </cell>
          <cell r="W195">
            <v>0</v>
          </cell>
          <cell r="X195" t="str">
            <v>Not Modelled</v>
          </cell>
          <cell r="Y195" t="str">
            <v>N/A</v>
          </cell>
          <cell r="AA195">
            <v>0</v>
          </cell>
          <cell r="AB195">
            <v>0</v>
          </cell>
          <cell r="AC195">
            <v>0</v>
          </cell>
          <cell r="AD195">
            <v>0</v>
          </cell>
          <cell r="AE195">
            <v>0</v>
          </cell>
          <cell r="AF195">
            <v>0</v>
          </cell>
          <cell r="AG195">
            <v>0</v>
          </cell>
          <cell r="AH195">
            <v>0</v>
          </cell>
          <cell r="AI195">
            <v>4.5860385001099999E-2</v>
          </cell>
          <cell r="AJ195">
            <v>0</v>
          </cell>
          <cell r="AK195">
            <v>0</v>
          </cell>
          <cell r="AM195">
            <v>0</v>
          </cell>
          <cell r="AN195">
            <v>0</v>
          </cell>
          <cell r="AO195">
            <v>0</v>
          </cell>
          <cell r="AP195">
            <v>0</v>
          </cell>
          <cell r="AQ195">
            <v>0</v>
          </cell>
          <cell r="AR195">
            <v>0</v>
          </cell>
          <cell r="AS195">
            <v>0</v>
          </cell>
          <cell r="AT195">
            <v>0</v>
          </cell>
          <cell r="AU195">
            <v>99.999967294441376</v>
          </cell>
          <cell r="AV195">
            <v>0</v>
          </cell>
          <cell r="AW195">
            <v>0</v>
          </cell>
        </row>
        <row r="196">
          <cell r="A196" t="str">
            <v>HLA2443</v>
          </cell>
          <cell r="B196" t="str">
            <v>Unknown</v>
          </cell>
          <cell r="C196" t="str">
            <v>Residential</v>
          </cell>
          <cell r="D196" t="str">
            <v>Land Supply 2018</v>
          </cell>
          <cell r="E196">
            <v>5.1060599999999998E-2</v>
          </cell>
          <cell r="F196">
            <v>0</v>
          </cell>
          <cell r="G196">
            <v>0</v>
          </cell>
          <cell r="H196">
            <v>0</v>
          </cell>
          <cell r="I196">
            <v>5.1060599999999998E-2</v>
          </cell>
          <cell r="J196">
            <v>0</v>
          </cell>
          <cell r="K196">
            <v>0</v>
          </cell>
          <cell r="L196">
            <v>0</v>
          </cell>
          <cell r="M196">
            <v>100</v>
          </cell>
          <cell r="O196">
            <v>0</v>
          </cell>
          <cell r="Q196">
            <v>0</v>
          </cell>
          <cell r="R196">
            <v>0</v>
          </cell>
          <cell r="S196">
            <v>0</v>
          </cell>
          <cell r="T196">
            <v>0</v>
          </cell>
          <cell r="U196">
            <v>0</v>
          </cell>
          <cell r="V196">
            <v>0</v>
          </cell>
          <cell r="W196">
            <v>0</v>
          </cell>
          <cell r="X196" t="str">
            <v>Not Modelled</v>
          </cell>
          <cell r="Y196" t="str">
            <v>N/A</v>
          </cell>
          <cell r="AA196">
            <v>0</v>
          </cell>
          <cell r="AB196">
            <v>0</v>
          </cell>
          <cell r="AC196">
            <v>0</v>
          </cell>
          <cell r="AD196">
            <v>0</v>
          </cell>
          <cell r="AE196">
            <v>0</v>
          </cell>
          <cell r="AF196">
            <v>0</v>
          </cell>
          <cell r="AG196">
            <v>0</v>
          </cell>
          <cell r="AH196">
            <v>0</v>
          </cell>
          <cell r="AI196">
            <v>5.10605799985E-2</v>
          </cell>
          <cell r="AJ196">
            <v>0</v>
          </cell>
          <cell r="AK196">
            <v>0</v>
          </cell>
          <cell r="AM196">
            <v>0</v>
          </cell>
          <cell r="AN196">
            <v>0</v>
          </cell>
          <cell r="AO196">
            <v>0</v>
          </cell>
          <cell r="AP196">
            <v>0</v>
          </cell>
          <cell r="AQ196">
            <v>0</v>
          </cell>
          <cell r="AR196">
            <v>0</v>
          </cell>
          <cell r="AS196">
            <v>0</v>
          </cell>
          <cell r="AT196">
            <v>0</v>
          </cell>
          <cell r="AU196">
            <v>99.999960827918201</v>
          </cell>
          <cell r="AV196">
            <v>0</v>
          </cell>
          <cell r="AW196">
            <v>0</v>
          </cell>
        </row>
        <row r="197">
          <cell r="A197" t="str">
            <v>HLA2445</v>
          </cell>
          <cell r="B197" t="str">
            <v>Unknown</v>
          </cell>
          <cell r="C197" t="str">
            <v>Residential</v>
          </cell>
          <cell r="D197" t="str">
            <v>Land Supply 2018</v>
          </cell>
          <cell r="E197">
            <v>0.14991399999999999</v>
          </cell>
          <cell r="F197">
            <v>0</v>
          </cell>
          <cell r="G197">
            <v>0</v>
          </cell>
          <cell r="H197">
            <v>0</v>
          </cell>
          <cell r="I197">
            <v>0.14991399999999999</v>
          </cell>
          <cell r="J197">
            <v>0</v>
          </cell>
          <cell r="K197">
            <v>0</v>
          </cell>
          <cell r="L197">
            <v>0</v>
          </cell>
          <cell r="M197">
            <v>100</v>
          </cell>
          <cell r="O197">
            <v>7.2069052317599996E-3</v>
          </cell>
          <cell r="Q197">
            <v>0</v>
          </cell>
          <cell r="R197">
            <v>0</v>
          </cell>
          <cell r="S197">
            <v>4.8073597074055794</v>
          </cell>
          <cell r="T197">
            <v>0</v>
          </cell>
          <cell r="U197">
            <v>0</v>
          </cell>
          <cell r="V197">
            <v>0</v>
          </cell>
          <cell r="W197">
            <v>0</v>
          </cell>
          <cell r="X197" t="str">
            <v>Not Modelled</v>
          </cell>
          <cell r="Y197" t="str">
            <v>N/A</v>
          </cell>
          <cell r="AA197">
            <v>0</v>
          </cell>
          <cell r="AB197">
            <v>0</v>
          </cell>
          <cell r="AC197">
            <v>0</v>
          </cell>
          <cell r="AD197">
            <v>0</v>
          </cell>
          <cell r="AE197">
            <v>0</v>
          </cell>
          <cell r="AF197">
            <v>0</v>
          </cell>
          <cell r="AG197">
            <v>0</v>
          </cell>
          <cell r="AH197">
            <v>0</v>
          </cell>
          <cell r="AI197">
            <v>0.14991390500099999</v>
          </cell>
          <cell r="AJ197">
            <v>0</v>
          </cell>
          <cell r="AK197">
            <v>0</v>
          </cell>
          <cell r="AM197">
            <v>0</v>
          </cell>
          <cell r="AN197">
            <v>0</v>
          </cell>
          <cell r="AO197">
            <v>0</v>
          </cell>
          <cell r="AP197">
            <v>0</v>
          </cell>
          <cell r="AQ197">
            <v>0</v>
          </cell>
          <cell r="AR197">
            <v>0</v>
          </cell>
          <cell r="AS197">
            <v>0</v>
          </cell>
          <cell r="AT197">
            <v>0</v>
          </cell>
          <cell r="AU197">
            <v>99.999936631001773</v>
          </cell>
          <cell r="AV197">
            <v>0</v>
          </cell>
          <cell r="AW197">
            <v>0</v>
          </cell>
        </row>
        <row r="198">
          <cell r="A198" t="str">
            <v>HLA2449</v>
          </cell>
          <cell r="B198" t="str">
            <v>Unknown</v>
          </cell>
          <cell r="C198" t="str">
            <v>Residential</v>
          </cell>
          <cell r="D198" t="str">
            <v>Land Supply 2018</v>
          </cell>
          <cell r="E198">
            <v>0.37812200000000001</v>
          </cell>
          <cell r="F198">
            <v>0</v>
          </cell>
          <cell r="G198">
            <v>0</v>
          </cell>
          <cell r="H198">
            <v>0</v>
          </cell>
          <cell r="I198">
            <v>0.37812200000000001</v>
          </cell>
          <cell r="J198">
            <v>0</v>
          </cell>
          <cell r="K198">
            <v>0</v>
          </cell>
          <cell r="L198">
            <v>0</v>
          </cell>
          <cell r="M198">
            <v>100</v>
          </cell>
          <cell r="O198">
            <v>0</v>
          </cell>
          <cell r="Q198">
            <v>0</v>
          </cell>
          <cell r="R198">
            <v>0</v>
          </cell>
          <cell r="S198">
            <v>0</v>
          </cell>
          <cell r="T198">
            <v>0</v>
          </cell>
          <cell r="U198">
            <v>0</v>
          </cell>
          <cell r="V198">
            <v>0</v>
          </cell>
          <cell r="W198">
            <v>0</v>
          </cell>
          <cell r="X198" t="str">
            <v>Not Modelled</v>
          </cell>
          <cell r="Y198" t="str">
            <v>N/A</v>
          </cell>
          <cell r="AA198">
            <v>0</v>
          </cell>
          <cell r="AB198">
            <v>0</v>
          </cell>
          <cell r="AC198">
            <v>0</v>
          </cell>
          <cell r="AD198">
            <v>0</v>
          </cell>
          <cell r="AE198">
            <v>0</v>
          </cell>
          <cell r="AF198">
            <v>0</v>
          </cell>
          <cell r="AG198">
            <v>0</v>
          </cell>
          <cell r="AH198">
            <v>0</v>
          </cell>
          <cell r="AI198">
            <v>0.37812152999900001</v>
          </cell>
          <cell r="AJ198">
            <v>0</v>
          </cell>
          <cell r="AK198">
            <v>0</v>
          </cell>
          <cell r="AM198">
            <v>0</v>
          </cell>
          <cell r="AN198">
            <v>0</v>
          </cell>
          <cell r="AO198">
            <v>0</v>
          </cell>
          <cell r="AP198">
            <v>0</v>
          </cell>
          <cell r="AQ198">
            <v>0</v>
          </cell>
          <cell r="AR198">
            <v>0</v>
          </cell>
          <cell r="AS198">
            <v>0</v>
          </cell>
          <cell r="AT198">
            <v>0</v>
          </cell>
          <cell r="AU198">
            <v>99.999875701228703</v>
          </cell>
          <cell r="AV198">
            <v>0</v>
          </cell>
          <cell r="AW198">
            <v>0</v>
          </cell>
        </row>
        <row r="199">
          <cell r="A199" t="str">
            <v>HLA2451</v>
          </cell>
          <cell r="B199" t="str">
            <v>Unknown</v>
          </cell>
          <cell r="C199" t="str">
            <v>Residential</v>
          </cell>
          <cell r="D199" t="str">
            <v>Land Supply 2018</v>
          </cell>
          <cell r="E199">
            <v>0.38986599999999999</v>
          </cell>
          <cell r="F199">
            <v>0</v>
          </cell>
          <cell r="G199">
            <v>0</v>
          </cell>
          <cell r="H199">
            <v>0</v>
          </cell>
          <cell r="I199">
            <v>0.38986599999999999</v>
          </cell>
          <cell r="J199">
            <v>0</v>
          </cell>
          <cell r="K199">
            <v>0</v>
          </cell>
          <cell r="L199">
            <v>0</v>
          </cell>
          <cell r="M199">
            <v>100</v>
          </cell>
          <cell r="O199">
            <v>0.22190230970200003</v>
          </cell>
          <cell r="Q199">
            <v>0.17659704970190002</v>
          </cell>
          <cell r="R199">
            <v>0.16348514060200001</v>
          </cell>
          <cell r="S199">
            <v>56.917584426956971</v>
          </cell>
          <cell r="T199">
            <v>45.296858331298452</v>
          </cell>
          <cell r="U199">
            <v>41.933674801598499</v>
          </cell>
          <cell r="V199">
            <v>0</v>
          </cell>
          <cell r="W199">
            <v>0</v>
          </cell>
          <cell r="X199" t="str">
            <v>Not Modelled</v>
          </cell>
          <cell r="Y199" t="str">
            <v>N/A</v>
          </cell>
          <cell r="AA199">
            <v>0</v>
          </cell>
          <cell r="AB199">
            <v>0</v>
          </cell>
          <cell r="AC199">
            <v>0</v>
          </cell>
          <cell r="AD199">
            <v>0</v>
          </cell>
          <cell r="AE199">
            <v>0</v>
          </cell>
          <cell r="AF199">
            <v>0</v>
          </cell>
          <cell r="AG199">
            <v>0.16454623550399999</v>
          </cell>
          <cell r="AH199">
            <v>0</v>
          </cell>
          <cell r="AI199">
            <v>0.389865955002</v>
          </cell>
          <cell r="AJ199">
            <v>0</v>
          </cell>
          <cell r="AK199">
            <v>0</v>
          </cell>
          <cell r="AM199">
            <v>0</v>
          </cell>
          <cell r="AN199">
            <v>0</v>
          </cell>
          <cell r="AO199">
            <v>0</v>
          </cell>
          <cell r="AP199">
            <v>0</v>
          </cell>
          <cell r="AQ199">
            <v>0</v>
          </cell>
          <cell r="AR199">
            <v>0</v>
          </cell>
          <cell r="AS199">
            <v>42.205843932017665</v>
          </cell>
          <cell r="AT199">
            <v>0</v>
          </cell>
          <cell r="AU199">
            <v>99.999988458085596</v>
          </cell>
          <cell r="AV199">
            <v>0</v>
          </cell>
          <cell r="AW199">
            <v>0</v>
          </cell>
        </row>
        <row r="200">
          <cell r="A200" t="str">
            <v>HLA2452</v>
          </cell>
          <cell r="B200" t="str">
            <v>Unknown</v>
          </cell>
          <cell r="C200" t="str">
            <v>Residential</v>
          </cell>
          <cell r="D200" t="str">
            <v>Land Supply 2018</v>
          </cell>
          <cell r="E200">
            <v>0.490788</v>
          </cell>
          <cell r="F200">
            <v>0</v>
          </cell>
          <cell r="G200">
            <v>0</v>
          </cell>
          <cell r="H200">
            <v>0</v>
          </cell>
          <cell r="I200">
            <v>0.490788</v>
          </cell>
          <cell r="J200">
            <v>0</v>
          </cell>
          <cell r="K200">
            <v>0</v>
          </cell>
          <cell r="L200">
            <v>0</v>
          </cell>
          <cell r="M200">
            <v>100</v>
          </cell>
          <cell r="O200">
            <v>0.27221509631719998</v>
          </cell>
          <cell r="Q200">
            <v>0.16778237960519998</v>
          </cell>
          <cell r="R200">
            <v>0.10475873605</v>
          </cell>
          <cell r="S200">
            <v>55.464904667025273</v>
          </cell>
          <cell r="T200">
            <v>34.186324768576242</v>
          </cell>
          <cell r="U200">
            <v>21.345007630585915</v>
          </cell>
          <cell r="V200">
            <v>0</v>
          </cell>
          <cell r="W200">
            <v>0</v>
          </cell>
          <cell r="X200" t="str">
            <v>Not Modelled</v>
          </cell>
          <cell r="Y200" t="str">
            <v>N/A</v>
          </cell>
          <cell r="AA200">
            <v>0</v>
          </cell>
          <cell r="AB200">
            <v>0</v>
          </cell>
          <cell r="AC200">
            <v>0</v>
          </cell>
          <cell r="AD200">
            <v>0</v>
          </cell>
          <cell r="AE200">
            <v>0</v>
          </cell>
          <cell r="AF200">
            <v>0</v>
          </cell>
          <cell r="AG200">
            <v>0</v>
          </cell>
          <cell r="AH200">
            <v>0</v>
          </cell>
          <cell r="AI200">
            <v>0.49078810500199999</v>
          </cell>
          <cell r="AJ200">
            <v>0</v>
          </cell>
          <cell r="AK200">
            <v>0</v>
          </cell>
          <cell r="AM200">
            <v>0</v>
          </cell>
          <cell r="AN200">
            <v>0</v>
          </cell>
          <cell r="AO200">
            <v>0</v>
          </cell>
          <cell r="AP200">
            <v>0</v>
          </cell>
          <cell r="AQ200">
            <v>0</v>
          </cell>
          <cell r="AR200">
            <v>0</v>
          </cell>
          <cell r="AS200">
            <v>0</v>
          </cell>
          <cell r="AT200">
            <v>0</v>
          </cell>
          <cell r="AU200">
            <v>100.00002139457362</v>
          </cell>
          <cell r="AV200">
            <v>0</v>
          </cell>
          <cell r="AW200">
            <v>0</v>
          </cell>
        </row>
        <row r="201">
          <cell r="A201" t="str">
            <v>HLA2503</v>
          </cell>
          <cell r="B201" t="str">
            <v>Unknown</v>
          </cell>
          <cell r="C201" t="str">
            <v>Residential</v>
          </cell>
          <cell r="D201" t="str">
            <v>Land Supply 2018</v>
          </cell>
          <cell r="E201">
            <v>7.6869699999999999E-2</v>
          </cell>
          <cell r="F201">
            <v>0</v>
          </cell>
          <cell r="G201">
            <v>0</v>
          </cell>
          <cell r="H201">
            <v>0</v>
          </cell>
          <cell r="I201">
            <v>7.6869699999999999E-2</v>
          </cell>
          <cell r="J201">
            <v>0</v>
          </cell>
          <cell r="K201">
            <v>0</v>
          </cell>
          <cell r="L201">
            <v>0</v>
          </cell>
          <cell r="M201">
            <v>100</v>
          </cell>
          <cell r="O201">
            <v>0</v>
          </cell>
          <cell r="Q201">
            <v>0</v>
          </cell>
          <cell r="R201">
            <v>0</v>
          </cell>
          <cell r="S201">
            <v>0</v>
          </cell>
          <cell r="T201">
            <v>0</v>
          </cell>
          <cell r="U201">
            <v>0</v>
          </cell>
          <cell r="V201">
            <v>0</v>
          </cell>
          <cell r="W201">
            <v>0</v>
          </cell>
          <cell r="X201" t="str">
            <v>Not Modelled</v>
          </cell>
          <cell r="Y201" t="str">
            <v>N/A</v>
          </cell>
          <cell r="AA201">
            <v>0</v>
          </cell>
          <cell r="AB201">
            <v>0</v>
          </cell>
          <cell r="AC201">
            <v>0</v>
          </cell>
          <cell r="AD201">
            <v>0</v>
          </cell>
          <cell r="AE201">
            <v>0</v>
          </cell>
          <cell r="AF201">
            <v>0</v>
          </cell>
          <cell r="AG201">
            <v>0</v>
          </cell>
          <cell r="AH201">
            <v>0</v>
          </cell>
          <cell r="AI201">
            <v>7.6869705002300004E-2</v>
          </cell>
          <cell r="AJ201">
            <v>0</v>
          </cell>
          <cell r="AK201">
            <v>0</v>
          </cell>
          <cell r="AM201">
            <v>0</v>
          </cell>
          <cell r="AN201">
            <v>0</v>
          </cell>
          <cell r="AO201">
            <v>0</v>
          </cell>
          <cell r="AP201">
            <v>0</v>
          </cell>
          <cell r="AQ201">
            <v>0</v>
          </cell>
          <cell r="AR201">
            <v>0</v>
          </cell>
          <cell r="AS201">
            <v>0</v>
          </cell>
          <cell r="AT201">
            <v>0</v>
          </cell>
          <cell r="AU201">
            <v>100.00000650750556</v>
          </cell>
          <cell r="AV201">
            <v>0</v>
          </cell>
          <cell r="AW201">
            <v>0</v>
          </cell>
        </row>
        <row r="202">
          <cell r="A202" t="str">
            <v>HLA2516</v>
          </cell>
          <cell r="B202" t="str">
            <v>Unknown</v>
          </cell>
          <cell r="C202" t="str">
            <v>Residential</v>
          </cell>
          <cell r="D202" t="str">
            <v>Land Supply 2018</v>
          </cell>
          <cell r="E202">
            <v>2.7990000000000001E-2</v>
          </cell>
          <cell r="F202">
            <v>0</v>
          </cell>
          <cell r="G202">
            <v>0</v>
          </cell>
          <cell r="H202">
            <v>0</v>
          </cell>
          <cell r="I202">
            <v>2.7990000000000001E-2</v>
          </cell>
          <cell r="J202">
            <v>0</v>
          </cell>
          <cell r="K202">
            <v>0</v>
          </cell>
          <cell r="L202">
            <v>0</v>
          </cell>
          <cell r="M202">
            <v>100</v>
          </cell>
          <cell r="O202">
            <v>3.3579065537699998E-3</v>
          </cell>
          <cell r="Q202">
            <v>0</v>
          </cell>
          <cell r="R202">
            <v>0</v>
          </cell>
          <cell r="S202">
            <v>11.996807980600213</v>
          </cell>
          <cell r="T202">
            <v>0</v>
          </cell>
          <cell r="U202">
            <v>0</v>
          </cell>
          <cell r="V202">
            <v>0</v>
          </cell>
          <cell r="W202">
            <v>0</v>
          </cell>
          <cell r="X202" t="str">
            <v>Not Modelled</v>
          </cell>
          <cell r="Y202" t="str">
            <v>N/A</v>
          </cell>
          <cell r="AA202">
            <v>0</v>
          </cell>
          <cell r="AB202">
            <v>0</v>
          </cell>
          <cell r="AC202">
            <v>0</v>
          </cell>
          <cell r="AD202">
            <v>0</v>
          </cell>
          <cell r="AE202">
            <v>0</v>
          </cell>
          <cell r="AF202">
            <v>0</v>
          </cell>
          <cell r="AG202">
            <v>0</v>
          </cell>
          <cell r="AH202">
            <v>0</v>
          </cell>
          <cell r="AI202">
            <v>2.7990015000899999E-2</v>
          </cell>
          <cell r="AJ202">
            <v>0</v>
          </cell>
          <cell r="AK202">
            <v>0</v>
          </cell>
          <cell r="AM202">
            <v>0</v>
          </cell>
          <cell r="AN202">
            <v>0</v>
          </cell>
          <cell r="AO202">
            <v>0</v>
          </cell>
          <cell r="AP202">
            <v>0</v>
          </cell>
          <cell r="AQ202">
            <v>0</v>
          </cell>
          <cell r="AR202">
            <v>0</v>
          </cell>
          <cell r="AS202">
            <v>0</v>
          </cell>
          <cell r="AT202">
            <v>0</v>
          </cell>
          <cell r="AU202">
            <v>100.00005359378348</v>
          </cell>
          <cell r="AV202">
            <v>0</v>
          </cell>
          <cell r="AW202">
            <v>0</v>
          </cell>
        </row>
        <row r="203">
          <cell r="A203" t="str">
            <v>HLA2650</v>
          </cell>
          <cell r="B203" t="str">
            <v>Unknown</v>
          </cell>
          <cell r="C203" t="str">
            <v>Residential</v>
          </cell>
          <cell r="D203" t="str">
            <v>Land Supply 2018</v>
          </cell>
          <cell r="E203">
            <v>0.15407000000000001</v>
          </cell>
          <cell r="F203">
            <v>0</v>
          </cell>
          <cell r="G203">
            <v>0</v>
          </cell>
          <cell r="H203">
            <v>0</v>
          </cell>
          <cell r="I203">
            <v>0.15407000000000001</v>
          </cell>
          <cell r="J203">
            <v>0</v>
          </cell>
          <cell r="K203">
            <v>0</v>
          </cell>
          <cell r="L203">
            <v>0</v>
          </cell>
          <cell r="M203">
            <v>100</v>
          </cell>
          <cell r="O203">
            <v>3.3704675249199997E-2</v>
          </cell>
          <cell r="Q203">
            <v>3.2053199998999999E-3</v>
          </cell>
          <cell r="R203">
            <v>0</v>
          </cell>
          <cell r="S203">
            <v>21.876209027844482</v>
          </cell>
          <cell r="T203">
            <v>2.0804309728694745</v>
          </cell>
          <cell r="U203">
            <v>0</v>
          </cell>
          <cell r="V203">
            <v>0</v>
          </cell>
          <cell r="W203">
            <v>0</v>
          </cell>
          <cell r="X203" t="str">
            <v>Not Modelled</v>
          </cell>
          <cell r="Y203" t="str">
            <v>N/A</v>
          </cell>
          <cell r="AA203">
            <v>0</v>
          </cell>
          <cell r="AB203">
            <v>0</v>
          </cell>
          <cell r="AC203">
            <v>0</v>
          </cell>
          <cell r="AD203">
            <v>0</v>
          </cell>
          <cell r="AE203">
            <v>0</v>
          </cell>
          <cell r="AF203">
            <v>0</v>
          </cell>
          <cell r="AG203">
            <v>0</v>
          </cell>
          <cell r="AH203">
            <v>0</v>
          </cell>
          <cell r="AI203">
            <v>0.15407044499600001</v>
          </cell>
          <cell r="AJ203">
            <v>0</v>
          </cell>
          <cell r="AK203">
            <v>0</v>
          </cell>
          <cell r="AM203">
            <v>0</v>
          </cell>
          <cell r="AN203">
            <v>0</v>
          </cell>
          <cell r="AO203">
            <v>0</v>
          </cell>
          <cell r="AP203">
            <v>0</v>
          </cell>
          <cell r="AQ203">
            <v>0</v>
          </cell>
          <cell r="AR203">
            <v>0</v>
          </cell>
          <cell r="AS203">
            <v>0</v>
          </cell>
          <cell r="AT203">
            <v>0</v>
          </cell>
          <cell r="AU203">
            <v>100.00028882715648</v>
          </cell>
          <cell r="AV203">
            <v>0</v>
          </cell>
          <cell r="AW203">
            <v>0</v>
          </cell>
        </row>
        <row r="204">
          <cell r="A204" t="str">
            <v>HLA2654</v>
          </cell>
          <cell r="B204" t="str">
            <v>Unknown</v>
          </cell>
          <cell r="C204" t="str">
            <v>Residential</v>
          </cell>
          <cell r="D204" t="str">
            <v>Land Supply 2018</v>
          </cell>
          <cell r="E204">
            <v>0.457706</v>
          </cell>
          <cell r="F204">
            <v>0</v>
          </cell>
          <cell r="G204">
            <v>0</v>
          </cell>
          <cell r="H204">
            <v>0</v>
          </cell>
          <cell r="I204">
            <v>0.457706</v>
          </cell>
          <cell r="J204">
            <v>0</v>
          </cell>
          <cell r="K204">
            <v>0</v>
          </cell>
          <cell r="L204">
            <v>0</v>
          </cell>
          <cell r="M204">
            <v>100</v>
          </cell>
          <cell r="O204">
            <v>0</v>
          </cell>
          <cell r="Q204">
            <v>0</v>
          </cell>
          <cell r="R204">
            <v>0</v>
          </cell>
          <cell r="S204">
            <v>0</v>
          </cell>
          <cell r="T204">
            <v>0</v>
          </cell>
          <cell r="U204">
            <v>0</v>
          </cell>
          <cell r="V204">
            <v>6.8108571009699997E-2</v>
          </cell>
          <cell r="W204">
            <v>14.880419092102789</v>
          </cell>
          <cell r="X204">
            <v>0</v>
          </cell>
          <cell r="Y204">
            <v>0</v>
          </cell>
          <cell r="AA204">
            <v>0</v>
          </cell>
          <cell r="AB204">
            <v>0</v>
          </cell>
          <cell r="AC204">
            <v>0</v>
          </cell>
          <cell r="AD204">
            <v>0</v>
          </cell>
          <cell r="AE204">
            <v>0</v>
          </cell>
          <cell r="AF204">
            <v>0</v>
          </cell>
          <cell r="AG204">
            <v>0</v>
          </cell>
          <cell r="AH204">
            <v>0</v>
          </cell>
          <cell r="AI204">
            <v>0</v>
          </cell>
          <cell r="AJ204">
            <v>0</v>
          </cell>
          <cell r="AK204">
            <v>0</v>
          </cell>
          <cell r="AM204">
            <v>0</v>
          </cell>
          <cell r="AN204">
            <v>0</v>
          </cell>
          <cell r="AO204">
            <v>0</v>
          </cell>
          <cell r="AP204">
            <v>0</v>
          </cell>
          <cell r="AQ204">
            <v>0</v>
          </cell>
          <cell r="AR204">
            <v>0</v>
          </cell>
          <cell r="AS204">
            <v>0</v>
          </cell>
          <cell r="AT204">
            <v>0</v>
          </cell>
          <cell r="AU204">
            <v>0</v>
          </cell>
          <cell r="AV204">
            <v>0</v>
          </cell>
          <cell r="AW204">
            <v>0</v>
          </cell>
        </row>
        <row r="205">
          <cell r="A205" t="str">
            <v>HLA2657</v>
          </cell>
          <cell r="B205" t="str">
            <v>Unknown</v>
          </cell>
          <cell r="C205" t="str">
            <v>Residential</v>
          </cell>
          <cell r="D205" t="str">
            <v>Land Supply 2018</v>
          </cell>
          <cell r="E205">
            <v>0.13455</v>
          </cell>
          <cell r="F205">
            <v>0</v>
          </cell>
          <cell r="G205">
            <v>0</v>
          </cell>
          <cell r="H205">
            <v>0</v>
          </cell>
          <cell r="I205">
            <v>0.13455</v>
          </cell>
          <cell r="J205">
            <v>0</v>
          </cell>
          <cell r="K205">
            <v>0</v>
          </cell>
          <cell r="L205">
            <v>0</v>
          </cell>
          <cell r="M205">
            <v>100</v>
          </cell>
          <cell r="O205">
            <v>4.0357389924000002E-4</v>
          </cell>
          <cell r="Q205">
            <v>0</v>
          </cell>
          <cell r="R205">
            <v>0</v>
          </cell>
          <cell r="S205">
            <v>0.29994344053511707</v>
          </cell>
          <cell r="T205">
            <v>0</v>
          </cell>
          <cell r="U205">
            <v>0</v>
          </cell>
          <cell r="V205">
            <v>0</v>
          </cell>
          <cell r="W205">
            <v>0</v>
          </cell>
          <cell r="X205" t="str">
            <v>Not Modelled</v>
          </cell>
          <cell r="Y205" t="str">
            <v>N/A</v>
          </cell>
          <cell r="AA205">
            <v>0</v>
          </cell>
          <cell r="AB205">
            <v>0</v>
          </cell>
          <cell r="AC205">
            <v>0</v>
          </cell>
          <cell r="AD205">
            <v>0</v>
          </cell>
          <cell r="AE205">
            <v>0</v>
          </cell>
          <cell r="AF205">
            <v>0</v>
          </cell>
          <cell r="AG205">
            <v>0</v>
          </cell>
          <cell r="AH205">
            <v>0</v>
          </cell>
          <cell r="AI205">
            <v>0.13455009499699999</v>
          </cell>
          <cell r="AJ205">
            <v>0</v>
          </cell>
          <cell r="AK205">
            <v>0</v>
          </cell>
          <cell r="AM205">
            <v>0</v>
          </cell>
          <cell r="AN205">
            <v>0</v>
          </cell>
          <cell r="AO205">
            <v>0</v>
          </cell>
          <cell r="AP205">
            <v>0</v>
          </cell>
          <cell r="AQ205">
            <v>0</v>
          </cell>
          <cell r="AR205">
            <v>0</v>
          </cell>
          <cell r="AS205">
            <v>0</v>
          </cell>
          <cell r="AT205">
            <v>0</v>
          </cell>
          <cell r="AU205">
            <v>100.00007060349311</v>
          </cell>
          <cell r="AV205">
            <v>0</v>
          </cell>
          <cell r="AW205">
            <v>0</v>
          </cell>
        </row>
        <row r="206">
          <cell r="A206" t="str">
            <v>HLA2659</v>
          </cell>
          <cell r="B206" t="str">
            <v>Unknown</v>
          </cell>
          <cell r="C206" t="str">
            <v>Residential</v>
          </cell>
          <cell r="D206" t="str">
            <v>Land Supply 2018</v>
          </cell>
          <cell r="E206">
            <v>1.2723500000000001</v>
          </cell>
          <cell r="F206">
            <v>0</v>
          </cell>
          <cell r="G206">
            <v>0</v>
          </cell>
          <cell r="H206">
            <v>0</v>
          </cell>
          <cell r="I206">
            <v>1.2723500000000001</v>
          </cell>
          <cell r="J206">
            <v>0</v>
          </cell>
          <cell r="K206">
            <v>0</v>
          </cell>
          <cell r="L206">
            <v>0</v>
          </cell>
          <cell r="M206">
            <v>100</v>
          </cell>
          <cell r="O206">
            <v>8.3166692721499992E-3</v>
          </cell>
          <cell r="Q206">
            <v>0</v>
          </cell>
          <cell r="R206">
            <v>0</v>
          </cell>
          <cell r="S206">
            <v>0.65364634512123232</v>
          </cell>
          <cell r="T206">
            <v>0</v>
          </cell>
          <cell r="U206">
            <v>0</v>
          </cell>
          <cell r="V206">
            <v>0</v>
          </cell>
          <cell r="W206">
            <v>0</v>
          </cell>
          <cell r="X206" t="str">
            <v>Not Modelled</v>
          </cell>
          <cell r="Y206" t="str">
            <v>N/A</v>
          </cell>
          <cell r="AA206">
            <v>0</v>
          </cell>
          <cell r="AB206">
            <v>0</v>
          </cell>
          <cell r="AC206">
            <v>0</v>
          </cell>
          <cell r="AD206">
            <v>0</v>
          </cell>
          <cell r="AE206">
            <v>0</v>
          </cell>
          <cell r="AF206">
            <v>0</v>
          </cell>
          <cell r="AG206">
            <v>0</v>
          </cell>
          <cell r="AH206">
            <v>0</v>
          </cell>
          <cell r="AI206">
            <v>1.2723471549900001</v>
          </cell>
          <cell r="AJ206">
            <v>0</v>
          </cell>
          <cell r="AK206">
            <v>0</v>
          </cell>
          <cell r="AM206">
            <v>0</v>
          </cell>
          <cell r="AN206">
            <v>0</v>
          </cell>
          <cell r="AO206">
            <v>0</v>
          </cell>
          <cell r="AP206">
            <v>0</v>
          </cell>
          <cell r="AQ206">
            <v>0</v>
          </cell>
          <cell r="AR206">
            <v>0</v>
          </cell>
          <cell r="AS206">
            <v>0</v>
          </cell>
          <cell r="AT206">
            <v>0</v>
          </cell>
          <cell r="AU206">
            <v>99.999776397217744</v>
          </cell>
          <cell r="AV206">
            <v>0</v>
          </cell>
          <cell r="AW206">
            <v>0</v>
          </cell>
        </row>
        <row r="207">
          <cell r="A207" t="str">
            <v>HLA2661</v>
          </cell>
          <cell r="B207" t="str">
            <v>Unknown</v>
          </cell>
          <cell r="C207" t="str">
            <v>Residential</v>
          </cell>
          <cell r="D207" t="str">
            <v>Land Supply 2018</v>
          </cell>
          <cell r="E207">
            <v>1.0420700000000001</v>
          </cell>
          <cell r="F207">
            <v>0</v>
          </cell>
          <cell r="G207">
            <v>0</v>
          </cell>
          <cell r="H207">
            <v>0</v>
          </cell>
          <cell r="I207">
            <v>1.0420700000000001</v>
          </cell>
          <cell r="J207">
            <v>0</v>
          </cell>
          <cell r="K207">
            <v>0</v>
          </cell>
          <cell r="L207">
            <v>0</v>
          </cell>
          <cell r="M207">
            <v>100</v>
          </cell>
          <cell r="O207">
            <v>7.0009323127587744E-2</v>
          </cell>
          <cell r="Q207">
            <v>1.163855016048774E-2</v>
          </cell>
          <cell r="R207">
            <v>9.0447049877399997E-6</v>
          </cell>
          <cell r="S207">
            <v>6.7182936969289715</v>
          </cell>
          <cell r="T207">
            <v>1.1168683639762913</v>
          </cell>
          <cell r="U207">
            <v>8.6795560641223716E-4</v>
          </cell>
          <cell r="V207">
            <v>0</v>
          </cell>
          <cell r="W207">
            <v>0</v>
          </cell>
          <cell r="X207" t="str">
            <v>Not Modelled</v>
          </cell>
          <cell r="Y207" t="str">
            <v>N/A</v>
          </cell>
          <cell r="AA207">
            <v>0</v>
          </cell>
          <cell r="AB207">
            <v>0</v>
          </cell>
          <cell r="AC207">
            <v>0</v>
          </cell>
          <cell r="AD207">
            <v>0</v>
          </cell>
          <cell r="AE207">
            <v>0</v>
          </cell>
          <cell r="AF207">
            <v>0</v>
          </cell>
          <cell r="AG207">
            <v>0</v>
          </cell>
          <cell r="AH207">
            <v>0</v>
          </cell>
          <cell r="AI207">
            <v>1.0420739450000001</v>
          </cell>
          <cell r="AJ207">
            <v>0</v>
          </cell>
          <cell r="AK207">
            <v>0</v>
          </cell>
          <cell r="AM207">
            <v>0</v>
          </cell>
          <cell r="AN207">
            <v>0</v>
          </cell>
          <cell r="AO207">
            <v>0</v>
          </cell>
          <cell r="AP207">
            <v>0</v>
          </cell>
          <cell r="AQ207">
            <v>0</v>
          </cell>
          <cell r="AR207">
            <v>0</v>
          </cell>
          <cell r="AS207">
            <v>0</v>
          </cell>
          <cell r="AT207">
            <v>0</v>
          </cell>
          <cell r="AU207">
            <v>100.00037857341637</v>
          </cell>
          <cell r="AV207">
            <v>0</v>
          </cell>
          <cell r="AW207">
            <v>0</v>
          </cell>
        </row>
        <row r="208">
          <cell r="A208" t="str">
            <v>HLA2662</v>
          </cell>
          <cell r="B208" t="str">
            <v>Unknown</v>
          </cell>
          <cell r="C208" t="str">
            <v>Residential</v>
          </cell>
          <cell r="D208" t="str">
            <v>Land Supply 2018</v>
          </cell>
          <cell r="E208">
            <v>1.54833</v>
          </cell>
          <cell r="F208">
            <v>0</v>
          </cell>
          <cell r="G208">
            <v>0</v>
          </cell>
          <cell r="H208">
            <v>0</v>
          </cell>
          <cell r="I208">
            <v>1.54833</v>
          </cell>
          <cell r="J208">
            <v>0</v>
          </cell>
          <cell r="K208">
            <v>0</v>
          </cell>
          <cell r="L208">
            <v>0</v>
          </cell>
          <cell r="M208">
            <v>100</v>
          </cell>
          <cell r="O208">
            <v>9.3504801286099989E-2</v>
          </cell>
          <cell r="Q208">
            <v>1.24E-2</v>
          </cell>
          <cell r="R208">
            <v>0</v>
          </cell>
          <cell r="S208">
            <v>6.0390744405972887</v>
          </cell>
          <cell r="T208">
            <v>0.80086286515148575</v>
          </cell>
          <cell r="U208">
            <v>0</v>
          </cell>
          <cell r="V208">
            <v>0</v>
          </cell>
          <cell r="W208">
            <v>0</v>
          </cell>
          <cell r="X208" t="str">
            <v>Not Modelled</v>
          </cell>
          <cell r="Y208" t="str">
            <v>N/A</v>
          </cell>
          <cell r="AA208">
            <v>0</v>
          </cell>
          <cell r="AB208">
            <v>0</v>
          </cell>
          <cell r="AC208">
            <v>0</v>
          </cell>
          <cell r="AD208">
            <v>0</v>
          </cell>
          <cell r="AE208">
            <v>0</v>
          </cell>
          <cell r="AF208">
            <v>0</v>
          </cell>
          <cell r="AG208">
            <v>0</v>
          </cell>
          <cell r="AH208">
            <v>0</v>
          </cell>
          <cell r="AI208">
            <v>1.5483269900000001</v>
          </cell>
          <cell r="AJ208">
            <v>0</v>
          </cell>
          <cell r="AK208">
            <v>0</v>
          </cell>
          <cell r="AM208">
            <v>0</v>
          </cell>
          <cell r="AN208">
            <v>0</v>
          </cell>
          <cell r="AO208">
            <v>0</v>
          </cell>
          <cell r="AP208">
            <v>0</v>
          </cell>
          <cell r="AQ208">
            <v>0</v>
          </cell>
          <cell r="AR208">
            <v>0</v>
          </cell>
          <cell r="AS208">
            <v>0</v>
          </cell>
          <cell r="AT208">
            <v>0</v>
          </cell>
          <cell r="AU208">
            <v>99.999805596998058</v>
          </cell>
          <cell r="AV208">
            <v>0</v>
          </cell>
          <cell r="AW208">
            <v>0</v>
          </cell>
        </row>
        <row r="209">
          <cell r="A209" t="str">
            <v>HLA2663</v>
          </cell>
          <cell r="B209" t="str">
            <v>Unknown</v>
          </cell>
          <cell r="C209" t="str">
            <v>Residential</v>
          </cell>
          <cell r="D209" t="str">
            <v>Land Supply 2018</v>
          </cell>
          <cell r="E209">
            <v>1.9164699999999999</v>
          </cell>
          <cell r="F209">
            <v>0</v>
          </cell>
          <cell r="G209">
            <v>0</v>
          </cell>
          <cell r="H209">
            <v>0</v>
          </cell>
          <cell r="I209">
            <v>1.9164699999999999</v>
          </cell>
          <cell r="J209">
            <v>0</v>
          </cell>
          <cell r="K209">
            <v>0</v>
          </cell>
          <cell r="L209">
            <v>0</v>
          </cell>
          <cell r="M209">
            <v>100</v>
          </cell>
          <cell r="O209">
            <v>0.12903451430839999</v>
          </cell>
          <cell r="Q209">
            <v>4.2745476388599997E-2</v>
          </cell>
          <cell r="R209">
            <v>1.04E-2</v>
          </cell>
          <cell r="S209">
            <v>6.7329263859282946</v>
          </cell>
          <cell r="T209">
            <v>2.230427629370666</v>
          </cell>
          <cell r="U209">
            <v>0.54266437773615039</v>
          </cell>
          <cell r="V209">
            <v>0</v>
          </cell>
          <cell r="W209">
            <v>0</v>
          </cell>
          <cell r="X209" t="str">
            <v>Not Modelled</v>
          </cell>
          <cell r="Y209" t="str">
            <v>N/A</v>
          </cell>
          <cell r="AA209">
            <v>0</v>
          </cell>
          <cell r="AB209">
            <v>0</v>
          </cell>
          <cell r="AC209">
            <v>0</v>
          </cell>
          <cell r="AD209">
            <v>0</v>
          </cell>
          <cell r="AE209">
            <v>0</v>
          </cell>
          <cell r="AF209">
            <v>0</v>
          </cell>
          <cell r="AG209">
            <v>0</v>
          </cell>
          <cell r="AH209">
            <v>0</v>
          </cell>
          <cell r="AI209">
            <v>1.91647115</v>
          </cell>
          <cell r="AJ209">
            <v>0</v>
          </cell>
          <cell r="AK209">
            <v>0</v>
          </cell>
          <cell r="AM209">
            <v>0</v>
          </cell>
          <cell r="AN209">
            <v>0</v>
          </cell>
          <cell r="AO209">
            <v>0</v>
          </cell>
          <cell r="AP209">
            <v>0</v>
          </cell>
          <cell r="AQ209">
            <v>0</v>
          </cell>
          <cell r="AR209">
            <v>0</v>
          </cell>
          <cell r="AS209">
            <v>0</v>
          </cell>
          <cell r="AT209">
            <v>0</v>
          </cell>
          <cell r="AU209">
            <v>100.00006000615716</v>
          </cell>
          <cell r="AV209">
            <v>0</v>
          </cell>
          <cell r="AW209">
            <v>0</v>
          </cell>
        </row>
        <row r="210">
          <cell r="A210" t="str">
            <v>HLA2664</v>
          </cell>
          <cell r="B210" t="str">
            <v>Unknown</v>
          </cell>
          <cell r="C210" t="str">
            <v>Residential</v>
          </cell>
          <cell r="D210" t="str">
            <v>Land Supply 2018</v>
          </cell>
          <cell r="E210">
            <v>1.34683</v>
          </cell>
          <cell r="F210">
            <v>0</v>
          </cell>
          <cell r="G210">
            <v>0</v>
          </cell>
          <cell r="H210">
            <v>0</v>
          </cell>
          <cell r="I210">
            <v>1.34683</v>
          </cell>
          <cell r="J210">
            <v>0</v>
          </cell>
          <cell r="K210">
            <v>0</v>
          </cell>
          <cell r="L210">
            <v>0</v>
          </cell>
          <cell r="M210">
            <v>100</v>
          </cell>
          <cell r="O210">
            <v>0.17861141004737002</v>
          </cell>
          <cell r="Q210">
            <v>2.6907911955370001E-2</v>
          </cell>
          <cell r="R210">
            <v>8.0271285347700005E-3</v>
          </cell>
          <cell r="S210">
            <v>13.261615055156925</v>
          </cell>
          <cell r="T210">
            <v>1.9978699580028663</v>
          </cell>
          <cell r="U210">
            <v>0.59600161377233951</v>
          </cell>
          <cell r="V210">
            <v>0</v>
          </cell>
          <cell r="W210">
            <v>0</v>
          </cell>
          <cell r="X210" t="str">
            <v>Not Modelled</v>
          </cell>
          <cell r="Y210" t="str">
            <v>N/A</v>
          </cell>
          <cell r="AA210">
            <v>0</v>
          </cell>
          <cell r="AB210">
            <v>0</v>
          </cell>
          <cell r="AC210">
            <v>0</v>
          </cell>
          <cell r="AD210">
            <v>0</v>
          </cell>
          <cell r="AE210">
            <v>0</v>
          </cell>
          <cell r="AF210">
            <v>0</v>
          </cell>
          <cell r="AG210">
            <v>0</v>
          </cell>
          <cell r="AH210">
            <v>0</v>
          </cell>
          <cell r="AI210">
            <v>1.34683256876</v>
          </cell>
          <cell r="AJ210">
            <v>0</v>
          </cell>
          <cell r="AK210">
            <v>0</v>
          </cell>
          <cell r="AM210">
            <v>0</v>
          </cell>
          <cell r="AN210">
            <v>0</v>
          </cell>
          <cell r="AO210">
            <v>0</v>
          </cell>
          <cell r="AP210">
            <v>0</v>
          </cell>
          <cell r="AQ210">
            <v>0</v>
          </cell>
          <cell r="AR210">
            <v>0</v>
          </cell>
          <cell r="AS210">
            <v>0</v>
          </cell>
          <cell r="AT210">
            <v>0</v>
          </cell>
          <cell r="AU210">
            <v>100.0001907263723</v>
          </cell>
          <cell r="AV210">
            <v>0</v>
          </cell>
          <cell r="AW210">
            <v>0</v>
          </cell>
        </row>
        <row r="211">
          <cell r="A211" t="str">
            <v>HLA2771</v>
          </cell>
          <cell r="B211" t="str">
            <v>Unknown</v>
          </cell>
          <cell r="C211" t="str">
            <v>Residential</v>
          </cell>
          <cell r="D211" t="str">
            <v>Land Supply 2018</v>
          </cell>
          <cell r="E211">
            <v>0.31068800000000002</v>
          </cell>
          <cell r="F211">
            <v>0</v>
          </cell>
          <cell r="G211">
            <v>0</v>
          </cell>
          <cell r="H211">
            <v>0</v>
          </cell>
          <cell r="I211">
            <v>0.31068800000000002</v>
          </cell>
          <cell r="J211">
            <v>0</v>
          </cell>
          <cell r="K211">
            <v>0</v>
          </cell>
          <cell r="L211">
            <v>0</v>
          </cell>
          <cell r="M211">
            <v>100</v>
          </cell>
          <cell r="O211">
            <v>1.9504872138499999E-2</v>
          </cell>
          <cell r="Q211">
            <v>0</v>
          </cell>
          <cell r="R211">
            <v>0</v>
          </cell>
          <cell r="S211">
            <v>6.2779612146268908</v>
          </cell>
          <cell r="T211">
            <v>0</v>
          </cell>
          <cell r="U211">
            <v>0</v>
          </cell>
          <cell r="V211">
            <v>0</v>
          </cell>
          <cell r="W211">
            <v>0</v>
          </cell>
          <cell r="X211" t="str">
            <v>Not Modelled</v>
          </cell>
          <cell r="Y211" t="str">
            <v>N/A</v>
          </cell>
          <cell r="AA211">
            <v>0</v>
          </cell>
          <cell r="AB211">
            <v>0</v>
          </cell>
          <cell r="AC211">
            <v>0</v>
          </cell>
          <cell r="AD211">
            <v>0</v>
          </cell>
          <cell r="AE211">
            <v>0</v>
          </cell>
          <cell r="AF211">
            <v>0</v>
          </cell>
          <cell r="AG211">
            <v>0</v>
          </cell>
          <cell r="AH211">
            <v>0</v>
          </cell>
          <cell r="AI211">
            <v>0.310688464996</v>
          </cell>
          <cell r="AJ211">
            <v>0</v>
          </cell>
          <cell r="AK211">
            <v>0</v>
          </cell>
          <cell r="AM211">
            <v>0</v>
          </cell>
          <cell r="AN211">
            <v>0</v>
          </cell>
          <cell r="AO211">
            <v>0</v>
          </cell>
          <cell r="AP211">
            <v>0</v>
          </cell>
          <cell r="AQ211">
            <v>0</v>
          </cell>
          <cell r="AR211">
            <v>0</v>
          </cell>
          <cell r="AS211">
            <v>0</v>
          </cell>
          <cell r="AT211">
            <v>0</v>
          </cell>
          <cell r="AU211">
            <v>100.00014966654649</v>
          </cell>
          <cell r="AV211">
            <v>0</v>
          </cell>
          <cell r="AW211">
            <v>0</v>
          </cell>
        </row>
        <row r="212">
          <cell r="A212" t="str">
            <v>HLA2780</v>
          </cell>
          <cell r="B212" t="str">
            <v>Unknown</v>
          </cell>
          <cell r="C212" t="str">
            <v>Residential</v>
          </cell>
          <cell r="D212" t="str">
            <v>Land Supply 2018</v>
          </cell>
          <cell r="E212">
            <v>6.4203399999999994E-2</v>
          </cell>
          <cell r="F212">
            <v>0</v>
          </cell>
          <cell r="G212">
            <v>0</v>
          </cell>
          <cell r="H212">
            <v>0</v>
          </cell>
          <cell r="I212">
            <v>6.4203399999999994E-2</v>
          </cell>
          <cell r="J212">
            <v>0</v>
          </cell>
          <cell r="K212">
            <v>0</v>
          </cell>
          <cell r="L212">
            <v>0</v>
          </cell>
          <cell r="M212">
            <v>100</v>
          </cell>
          <cell r="O212">
            <v>0</v>
          </cell>
          <cell r="Q212">
            <v>0</v>
          </cell>
          <cell r="R212">
            <v>0</v>
          </cell>
          <cell r="S212">
            <v>0</v>
          </cell>
          <cell r="T212">
            <v>0</v>
          </cell>
          <cell r="U212">
            <v>0</v>
          </cell>
          <cell r="V212">
            <v>0</v>
          </cell>
          <cell r="W212">
            <v>0</v>
          </cell>
          <cell r="X212" t="str">
            <v>Not Modelled</v>
          </cell>
          <cell r="Y212" t="str">
            <v>N/A</v>
          </cell>
          <cell r="AA212">
            <v>0</v>
          </cell>
          <cell r="AB212">
            <v>0</v>
          </cell>
          <cell r="AC212">
            <v>0</v>
          </cell>
          <cell r="AD212">
            <v>0</v>
          </cell>
          <cell r="AE212">
            <v>0</v>
          </cell>
          <cell r="AF212">
            <v>0</v>
          </cell>
          <cell r="AG212">
            <v>0</v>
          </cell>
          <cell r="AH212">
            <v>0</v>
          </cell>
          <cell r="AI212">
            <v>6.4203450000700005E-2</v>
          </cell>
          <cell r="AJ212">
            <v>0</v>
          </cell>
          <cell r="AK212">
            <v>0</v>
          </cell>
          <cell r="AM212">
            <v>0</v>
          </cell>
          <cell r="AN212">
            <v>0</v>
          </cell>
          <cell r="AO212">
            <v>0</v>
          </cell>
          <cell r="AP212">
            <v>0</v>
          </cell>
          <cell r="AQ212">
            <v>0</v>
          </cell>
          <cell r="AR212">
            <v>0</v>
          </cell>
          <cell r="AS212">
            <v>0</v>
          </cell>
          <cell r="AT212">
            <v>0</v>
          </cell>
          <cell r="AU212">
            <v>100.0000778785859</v>
          </cell>
          <cell r="AV212">
            <v>0</v>
          </cell>
          <cell r="AW212">
            <v>0</v>
          </cell>
        </row>
        <row r="213">
          <cell r="A213" t="str">
            <v>HLA2783</v>
          </cell>
          <cell r="B213" t="str">
            <v>Unknown</v>
          </cell>
          <cell r="C213" t="str">
            <v>Residential</v>
          </cell>
          <cell r="D213" t="str">
            <v>Land Supply 2018</v>
          </cell>
          <cell r="E213">
            <v>5.3234099999999999E-2</v>
          </cell>
          <cell r="F213">
            <v>0</v>
          </cell>
          <cell r="G213">
            <v>0</v>
          </cell>
          <cell r="H213">
            <v>0</v>
          </cell>
          <cell r="I213">
            <v>5.3234099999999999E-2</v>
          </cell>
          <cell r="J213">
            <v>0</v>
          </cell>
          <cell r="K213">
            <v>0</v>
          </cell>
          <cell r="L213">
            <v>0</v>
          </cell>
          <cell r="M213">
            <v>100</v>
          </cell>
          <cell r="O213">
            <v>8.2439252497100001E-3</v>
          </cell>
          <cell r="Q213">
            <v>0</v>
          </cell>
          <cell r="R213">
            <v>0</v>
          </cell>
          <cell r="S213">
            <v>15.486173805342816</v>
          </cell>
          <cell r="T213">
            <v>0</v>
          </cell>
          <cell r="U213">
            <v>0</v>
          </cell>
          <cell r="V213">
            <v>5.3234060000700002E-2</v>
          </cell>
          <cell r="W213">
            <v>99.999924861507949</v>
          </cell>
          <cell r="X213">
            <v>0</v>
          </cell>
          <cell r="Y213">
            <v>0</v>
          </cell>
          <cell r="AA213">
            <v>0</v>
          </cell>
          <cell r="AB213">
            <v>0</v>
          </cell>
          <cell r="AC213">
            <v>0</v>
          </cell>
          <cell r="AD213">
            <v>0</v>
          </cell>
          <cell r="AE213">
            <v>0</v>
          </cell>
          <cell r="AF213">
            <v>0</v>
          </cell>
          <cell r="AG213">
            <v>0</v>
          </cell>
          <cell r="AH213">
            <v>0</v>
          </cell>
          <cell r="AI213">
            <v>0</v>
          </cell>
          <cell r="AJ213">
            <v>0</v>
          </cell>
          <cell r="AK213">
            <v>0</v>
          </cell>
          <cell r="AM213">
            <v>0</v>
          </cell>
          <cell r="AN213">
            <v>0</v>
          </cell>
          <cell r="AO213">
            <v>0</v>
          </cell>
          <cell r="AP213">
            <v>0</v>
          </cell>
          <cell r="AQ213">
            <v>0</v>
          </cell>
          <cell r="AR213">
            <v>0</v>
          </cell>
          <cell r="AS213">
            <v>0</v>
          </cell>
          <cell r="AT213">
            <v>0</v>
          </cell>
          <cell r="AU213">
            <v>0</v>
          </cell>
          <cell r="AV213">
            <v>0</v>
          </cell>
          <cell r="AW213">
            <v>0</v>
          </cell>
        </row>
        <row r="214">
          <cell r="A214" t="str">
            <v>HLA2785</v>
          </cell>
          <cell r="B214" t="str">
            <v>Unknown</v>
          </cell>
          <cell r="C214" t="str">
            <v>Residential</v>
          </cell>
          <cell r="D214" t="str">
            <v>Land Supply 2018</v>
          </cell>
          <cell r="E214">
            <v>0.61940700000000004</v>
          </cell>
          <cell r="F214">
            <v>0</v>
          </cell>
          <cell r="G214">
            <v>0</v>
          </cell>
          <cell r="H214">
            <v>0</v>
          </cell>
          <cell r="I214">
            <v>0.61940700000000004</v>
          </cell>
          <cell r="J214">
            <v>0</v>
          </cell>
          <cell r="K214">
            <v>0</v>
          </cell>
          <cell r="L214">
            <v>0</v>
          </cell>
          <cell r="M214">
            <v>100</v>
          </cell>
          <cell r="O214">
            <v>5.5811387045300004E-2</v>
          </cell>
          <cell r="Q214">
            <v>2.20117239865E-2</v>
          </cell>
          <cell r="R214">
            <v>0.01</v>
          </cell>
          <cell r="S214">
            <v>9.0104546841252997</v>
          </cell>
          <cell r="T214">
            <v>3.5536769824202827</v>
          </cell>
          <cell r="U214">
            <v>1.6144473665941781</v>
          </cell>
          <cell r="V214">
            <v>0</v>
          </cell>
          <cell r="W214">
            <v>0</v>
          </cell>
          <cell r="X214" t="str">
            <v>Not Modelled</v>
          </cell>
          <cell r="Y214" t="str">
            <v>N/A</v>
          </cell>
          <cell r="AA214">
            <v>0</v>
          </cell>
          <cell r="AB214">
            <v>0</v>
          </cell>
          <cell r="AC214">
            <v>0</v>
          </cell>
          <cell r="AD214">
            <v>0</v>
          </cell>
          <cell r="AE214">
            <v>0</v>
          </cell>
          <cell r="AF214">
            <v>0</v>
          </cell>
          <cell r="AG214">
            <v>0</v>
          </cell>
          <cell r="AH214">
            <v>0</v>
          </cell>
          <cell r="AI214">
            <v>0.61940729000299999</v>
          </cell>
          <cell r="AJ214">
            <v>0</v>
          </cell>
          <cell r="AK214">
            <v>0</v>
          </cell>
          <cell r="AM214">
            <v>0</v>
          </cell>
          <cell r="AN214">
            <v>0</v>
          </cell>
          <cell r="AO214">
            <v>0</v>
          </cell>
          <cell r="AP214">
            <v>0</v>
          </cell>
          <cell r="AQ214">
            <v>0</v>
          </cell>
          <cell r="AR214">
            <v>0</v>
          </cell>
          <cell r="AS214">
            <v>0</v>
          </cell>
          <cell r="AT214">
            <v>0</v>
          </cell>
          <cell r="AU214">
            <v>100.00004681945795</v>
          </cell>
          <cell r="AV214">
            <v>0</v>
          </cell>
          <cell r="AW214">
            <v>0</v>
          </cell>
        </row>
        <row r="215">
          <cell r="A215" t="str">
            <v>HLA2796</v>
          </cell>
          <cell r="B215" t="str">
            <v>Unknown</v>
          </cell>
          <cell r="C215" t="str">
            <v>Residential</v>
          </cell>
          <cell r="D215" t="str">
            <v>Land Supply 2018</v>
          </cell>
          <cell r="E215">
            <v>3.3026899999999998E-2</v>
          </cell>
          <cell r="F215">
            <v>0</v>
          </cell>
          <cell r="G215">
            <v>0</v>
          </cell>
          <cell r="H215">
            <v>0</v>
          </cell>
          <cell r="I215">
            <v>3.3026899999999998E-2</v>
          </cell>
          <cell r="J215">
            <v>0</v>
          </cell>
          <cell r="K215">
            <v>0</v>
          </cell>
          <cell r="L215">
            <v>0</v>
          </cell>
          <cell r="M215">
            <v>100</v>
          </cell>
          <cell r="O215">
            <v>0</v>
          </cell>
          <cell r="Q215">
            <v>0</v>
          </cell>
          <cell r="R215">
            <v>0</v>
          </cell>
          <cell r="S215">
            <v>0</v>
          </cell>
          <cell r="T215">
            <v>0</v>
          </cell>
          <cell r="U215">
            <v>0</v>
          </cell>
          <cell r="V215">
            <v>0</v>
          </cell>
          <cell r="W215">
            <v>0</v>
          </cell>
          <cell r="X215" t="str">
            <v>Not Modelled</v>
          </cell>
          <cell r="Y215" t="str">
            <v>N/A</v>
          </cell>
          <cell r="AA215">
            <v>0</v>
          </cell>
          <cell r="AB215">
            <v>0</v>
          </cell>
          <cell r="AC215">
            <v>0</v>
          </cell>
          <cell r="AD215">
            <v>0</v>
          </cell>
          <cell r="AE215">
            <v>0</v>
          </cell>
          <cell r="AF215">
            <v>0</v>
          </cell>
          <cell r="AG215">
            <v>0</v>
          </cell>
          <cell r="AH215">
            <v>0</v>
          </cell>
          <cell r="AI215">
            <v>3.3026930000200003E-2</v>
          </cell>
          <cell r="AJ215">
            <v>0</v>
          </cell>
          <cell r="AK215">
            <v>0</v>
          </cell>
          <cell r="AM215">
            <v>0</v>
          </cell>
          <cell r="AN215">
            <v>0</v>
          </cell>
          <cell r="AO215">
            <v>0</v>
          </cell>
          <cell r="AP215">
            <v>0</v>
          </cell>
          <cell r="AQ215">
            <v>0</v>
          </cell>
          <cell r="AR215">
            <v>0</v>
          </cell>
          <cell r="AS215">
            <v>0</v>
          </cell>
          <cell r="AT215">
            <v>0</v>
          </cell>
          <cell r="AU215">
            <v>100.00009083565216</v>
          </cell>
          <cell r="AV215">
            <v>0</v>
          </cell>
          <cell r="AW215">
            <v>0</v>
          </cell>
        </row>
        <row r="216">
          <cell r="A216" t="str">
            <v>HLA2808</v>
          </cell>
          <cell r="B216" t="str">
            <v>Unknown</v>
          </cell>
          <cell r="C216" t="str">
            <v>Residential</v>
          </cell>
          <cell r="D216" t="str">
            <v>Land Supply 2018</v>
          </cell>
          <cell r="E216">
            <v>0.215476</v>
          </cell>
          <cell r="F216">
            <v>0</v>
          </cell>
          <cell r="G216">
            <v>0</v>
          </cell>
          <cell r="H216">
            <v>0</v>
          </cell>
          <cell r="I216">
            <v>0.215476</v>
          </cell>
          <cell r="J216">
            <v>0</v>
          </cell>
          <cell r="K216">
            <v>0</v>
          </cell>
          <cell r="L216">
            <v>0</v>
          </cell>
          <cell r="M216">
            <v>100</v>
          </cell>
          <cell r="O216">
            <v>2.2489784873560001E-2</v>
          </cell>
          <cell r="Q216">
            <v>1.602935151847E-2</v>
          </cell>
          <cell r="R216">
            <v>1.39997315185E-2</v>
          </cell>
          <cell r="S216">
            <v>10.437257454918413</v>
          </cell>
          <cell r="T216">
            <v>7.4390426397696263</v>
          </cell>
          <cell r="U216">
            <v>6.4971187132209618</v>
          </cell>
          <cell r="V216">
            <v>0</v>
          </cell>
          <cell r="W216">
            <v>0</v>
          </cell>
          <cell r="X216" t="str">
            <v>Not Modelled</v>
          </cell>
          <cell r="Y216" t="str">
            <v>N/A</v>
          </cell>
          <cell r="AA216">
            <v>0</v>
          </cell>
          <cell r="AB216">
            <v>0</v>
          </cell>
          <cell r="AC216">
            <v>0</v>
          </cell>
          <cell r="AD216">
            <v>0</v>
          </cell>
          <cell r="AE216">
            <v>0.15679923154700001</v>
          </cell>
          <cell r="AF216">
            <v>0</v>
          </cell>
          <cell r="AG216">
            <v>0</v>
          </cell>
          <cell r="AH216">
            <v>0</v>
          </cell>
          <cell r="AI216">
            <v>0.21547617000300001</v>
          </cell>
          <cell r="AJ216">
            <v>0</v>
          </cell>
          <cell r="AK216">
            <v>0</v>
          </cell>
          <cell r="AM216">
            <v>0</v>
          </cell>
          <cell r="AN216">
            <v>0</v>
          </cell>
          <cell r="AO216">
            <v>0</v>
          </cell>
          <cell r="AP216">
            <v>0</v>
          </cell>
          <cell r="AQ216">
            <v>72.768768469342291</v>
          </cell>
          <cell r="AR216">
            <v>0</v>
          </cell>
          <cell r="AS216">
            <v>0</v>
          </cell>
          <cell r="AT216">
            <v>0</v>
          </cell>
          <cell r="AU216">
            <v>100.00007889648963</v>
          </cell>
          <cell r="AV216">
            <v>0</v>
          </cell>
          <cell r="AW216">
            <v>0</v>
          </cell>
        </row>
        <row r="217">
          <cell r="A217" t="str">
            <v>HLA2817</v>
          </cell>
          <cell r="B217" t="str">
            <v>Unknown</v>
          </cell>
          <cell r="C217" t="str">
            <v>Residential</v>
          </cell>
          <cell r="D217" t="str">
            <v>Land Supply 2018</v>
          </cell>
          <cell r="E217">
            <v>9.2995300000000003E-2</v>
          </cell>
          <cell r="F217">
            <v>0</v>
          </cell>
          <cell r="G217">
            <v>0</v>
          </cell>
          <cell r="H217">
            <v>0</v>
          </cell>
          <cell r="I217">
            <v>9.2995300000000003E-2</v>
          </cell>
          <cell r="J217">
            <v>0</v>
          </cell>
          <cell r="K217">
            <v>0</v>
          </cell>
          <cell r="L217">
            <v>0</v>
          </cell>
          <cell r="M217">
            <v>100</v>
          </cell>
          <cell r="O217">
            <v>1.181014044581E-2</v>
          </cell>
          <cell r="Q217">
            <v>2.9583396832400001E-3</v>
          </cell>
          <cell r="R217">
            <v>0</v>
          </cell>
          <cell r="S217">
            <v>12.699717561866031</v>
          </cell>
          <cell r="T217">
            <v>3.1811711809521555</v>
          </cell>
          <cell r="U217">
            <v>0</v>
          </cell>
          <cell r="V217">
            <v>0</v>
          </cell>
          <cell r="W217">
            <v>0</v>
          </cell>
          <cell r="X217" t="str">
            <v>Not Modelled</v>
          </cell>
          <cell r="Y217" t="str">
            <v>N/A</v>
          </cell>
          <cell r="AA217">
            <v>0</v>
          </cell>
          <cell r="AB217">
            <v>0</v>
          </cell>
          <cell r="AC217">
            <v>0</v>
          </cell>
          <cell r="AD217">
            <v>0</v>
          </cell>
          <cell r="AE217">
            <v>0</v>
          </cell>
          <cell r="AF217">
            <v>0</v>
          </cell>
          <cell r="AG217">
            <v>0</v>
          </cell>
          <cell r="AH217">
            <v>0</v>
          </cell>
          <cell r="AI217">
            <v>9.2995270000599997E-2</v>
          </cell>
          <cell r="AJ217">
            <v>0</v>
          </cell>
          <cell r="AK217">
            <v>0</v>
          </cell>
          <cell r="AM217">
            <v>0</v>
          </cell>
          <cell r="AN217">
            <v>0</v>
          </cell>
          <cell r="AO217">
            <v>0</v>
          </cell>
          <cell r="AP217">
            <v>0</v>
          </cell>
          <cell r="AQ217">
            <v>0</v>
          </cell>
          <cell r="AR217">
            <v>0</v>
          </cell>
          <cell r="AS217">
            <v>0</v>
          </cell>
          <cell r="AT217">
            <v>0</v>
          </cell>
          <cell r="AU217">
            <v>99.999967740950353</v>
          </cell>
          <cell r="AV217">
            <v>0</v>
          </cell>
          <cell r="AW217">
            <v>0</v>
          </cell>
        </row>
        <row r="218">
          <cell r="A218" t="str">
            <v>HLA2821</v>
          </cell>
          <cell r="B218" t="str">
            <v>Unknown</v>
          </cell>
          <cell r="C218" t="str">
            <v>Residential</v>
          </cell>
          <cell r="D218" t="str">
            <v>Land Supply 2018</v>
          </cell>
          <cell r="E218">
            <v>1.0145</v>
          </cell>
          <cell r="F218">
            <v>0</v>
          </cell>
          <cell r="G218">
            <v>5.92259000015E-3</v>
          </cell>
          <cell r="H218">
            <v>1.4691243501E-3</v>
          </cell>
          <cell r="I218">
            <v>1.00710828564975</v>
          </cell>
          <cell r="J218">
            <v>0</v>
          </cell>
          <cell r="K218">
            <v>0.5837939872005915</v>
          </cell>
          <cell r="L218">
            <v>0.14481265156234599</v>
          </cell>
          <cell r="M218">
            <v>99.27139336123706</v>
          </cell>
          <cell r="O218">
            <v>0.71626000302850001</v>
          </cell>
          <cell r="Q218">
            <v>0.50214908161850003</v>
          </cell>
          <cell r="R218">
            <v>7.5597478404499999E-2</v>
          </cell>
          <cell r="S218">
            <v>70.602267425184834</v>
          </cell>
          <cell r="T218">
            <v>49.497198779546579</v>
          </cell>
          <cell r="U218">
            <v>7.4516982163134555</v>
          </cell>
          <cell r="V218">
            <v>0</v>
          </cell>
          <cell r="W218">
            <v>0</v>
          </cell>
          <cell r="X218" t="str">
            <v>Not Modelled</v>
          </cell>
          <cell r="Y218" t="str">
            <v>N/A</v>
          </cell>
          <cell r="AA218">
            <v>0</v>
          </cell>
          <cell r="AB218">
            <v>0</v>
          </cell>
          <cell r="AC218">
            <v>0</v>
          </cell>
          <cell r="AD218">
            <v>0</v>
          </cell>
          <cell r="AE218">
            <v>0</v>
          </cell>
          <cell r="AF218">
            <v>0</v>
          </cell>
          <cell r="AG218">
            <v>0</v>
          </cell>
          <cell r="AH218">
            <v>0</v>
          </cell>
          <cell r="AI218">
            <v>1.0145044999899999</v>
          </cell>
          <cell r="AJ218">
            <v>0</v>
          </cell>
          <cell r="AK218">
            <v>0</v>
          </cell>
          <cell r="AM218">
            <v>0</v>
          </cell>
          <cell r="AN218">
            <v>0</v>
          </cell>
          <cell r="AO218">
            <v>0</v>
          </cell>
          <cell r="AP218">
            <v>0</v>
          </cell>
          <cell r="AQ218">
            <v>0</v>
          </cell>
          <cell r="AR218">
            <v>0</v>
          </cell>
          <cell r="AS218">
            <v>0</v>
          </cell>
          <cell r="AT218">
            <v>0</v>
          </cell>
          <cell r="AU218">
            <v>100.00044356727452</v>
          </cell>
          <cell r="AV218">
            <v>0</v>
          </cell>
          <cell r="AW218">
            <v>0</v>
          </cell>
        </row>
        <row r="219">
          <cell r="A219" t="str">
            <v>HLA2831</v>
          </cell>
          <cell r="B219" t="str">
            <v>Unknown</v>
          </cell>
          <cell r="C219" t="str">
            <v>Residential</v>
          </cell>
          <cell r="D219" t="str">
            <v>Land Supply 2018</v>
          </cell>
          <cell r="E219">
            <v>0.16528100000000001</v>
          </cell>
          <cell r="F219">
            <v>0</v>
          </cell>
          <cell r="G219">
            <v>0</v>
          </cell>
          <cell r="H219">
            <v>0</v>
          </cell>
          <cell r="I219">
            <v>0.16528100000000001</v>
          </cell>
          <cell r="J219">
            <v>0</v>
          </cell>
          <cell r="K219">
            <v>0</v>
          </cell>
          <cell r="L219">
            <v>0</v>
          </cell>
          <cell r="M219">
            <v>100</v>
          </cell>
          <cell r="O219">
            <v>0</v>
          </cell>
          <cell r="Q219">
            <v>0</v>
          </cell>
          <cell r="R219">
            <v>0</v>
          </cell>
          <cell r="S219">
            <v>0</v>
          </cell>
          <cell r="T219">
            <v>0</v>
          </cell>
          <cell r="U219">
            <v>0</v>
          </cell>
          <cell r="V219">
            <v>0</v>
          </cell>
          <cell r="W219">
            <v>0</v>
          </cell>
          <cell r="X219" t="str">
            <v>Not Modelled</v>
          </cell>
          <cell r="Y219" t="str">
            <v>N/A</v>
          </cell>
          <cell r="AA219">
            <v>0</v>
          </cell>
          <cell r="AB219">
            <v>0</v>
          </cell>
          <cell r="AC219">
            <v>0</v>
          </cell>
          <cell r="AD219">
            <v>0</v>
          </cell>
          <cell r="AE219">
            <v>0</v>
          </cell>
          <cell r="AF219">
            <v>0</v>
          </cell>
          <cell r="AG219">
            <v>0</v>
          </cell>
          <cell r="AH219">
            <v>0</v>
          </cell>
          <cell r="AI219">
            <v>0.165280844999</v>
          </cell>
          <cell r="AJ219">
            <v>0</v>
          </cell>
          <cell r="AK219">
            <v>0</v>
          </cell>
          <cell r="AM219">
            <v>0</v>
          </cell>
          <cell r="AN219">
            <v>0</v>
          </cell>
          <cell r="AO219">
            <v>0</v>
          </cell>
          <cell r="AP219">
            <v>0</v>
          </cell>
          <cell r="AQ219">
            <v>0</v>
          </cell>
          <cell r="AR219">
            <v>0</v>
          </cell>
          <cell r="AS219">
            <v>0</v>
          </cell>
          <cell r="AT219">
            <v>0</v>
          </cell>
          <cell r="AU219">
            <v>99.999906219710667</v>
          </cell>
          <cell r="AV219">
            <v>0</v>
          </cell>
          <cell r="AW219">
            <v>0</v>
          </cell>
        </row>
        <row r="220">
          <cell r="A220" t="str">
            <v>HLA2835</v>
          </cell>
          <cell r="B220" t="str">
            <v>Unknown</v>
          </cell>
          <cell r="C220" t="str">
            <v>Residential</v>
          </cell>
          <cell r="D220" t="str">
            <v>Land Supply 2018</v>
          </cell>
          <cell r="E220">
            <v>0.10596899999999999</v>
          </cell>
          <cell r="F220">
            <v>0</v>
          </cell>
          <cell r="G220">
            <v>0</v>
          </cell>
          <cell r="H220">
            <v>0</v>
          </cell>
          <cell r="I220">
            <v>0.10596899999999999</v>
          </cell>
          <cell r="J220">
            <v>0</v>
          </cell>
          <cell r="K220">
            <v>0</v>
          </cell>
          <cell r="L220">
            <v>0</v>
          </cell>
          <cell r="M220">
            <v>100</v>
          </cell>
          <cell r="O220">
            <v>0</v>
          </cell>
          <cell r="Q220">
            <v>0</v>
          </cell>
          <cell r="R220">
            <v>0</v>
          </cell>
          <cell r="S220">
            <v>0</v>
          </cell>
          <cell r="T220">
            <v>0</v>
          </cell>
          <cell r="U220">
            <v>0</v>
          </cell>
          <cell r="V220">
            <v>0</v>
          </cell>
          <cell r="W220">
            <v>0</v>
          </cell>
          <cell r="X220" t="str">
            <v>Not Modelled</v>
          </cell>
          <cell r="Y220" t="str">
            <v>N/A</v>
          </cell>
          <cell r="AA220">
            <v>0</v>
          </cell>
          <cell r="AB220">
            <v>0</v>
          </cell>
          <cell r="AC220">
            <v>0</v>
          </cell>
          <cell r="AD220">
            <v>0</v>
          </cell>
          <cell r="AE220">
            <v>0</v>
          </cell>
          <cell r="AF220">
            <v>0</v>
          </cell>
          <cell r="AG220">
            <v>0</v>
          </cell>
          <cell r="AH220">
            <v>0</v>
          </cell>
          <cell r="AI220">
            <v>0.105969444998</v>
          </cell>
          <cell r="AJ220">
            <v>0</v>
          </cell>
          <cell r="AK220">
            <v>0</v>
          </cell>
          <cell r="AM220">
            <v>0</v>
          </cell>
          <cell r="AN220">
            <v>0</v>
          </cell>
          <cell r="AO220">
            <v>0</v>
          </cell>
          <cell r="AP220">
            <v>0</v>
          </cell>
          <cell r="AQ220">
            <v>0</v>
          </cell>
          <cell r="AR220">
            <v>0</v>
          </cell>
          <cell r="AS220">
            <v>0</v>
          </cell>
          <cell r="AT220">
            <v>0</v>
          </cell>
          <cell r="AU220">
            <v>100.00041993224433</v>
          </cell>
          <cell r="AV220">
            <v>0</v>
          </cell>
          <cell r="AW220">
            <v>0</v>
          </cell>
        </row>
        <row r="221">
          <cell r="A221" t="str">
            <v>HLA2836</v>
          </cell>
          <cell r="B221" t="str">
            <v>Unknown</v>
          </cell>
          <cell r="C221" t="str">
            <v>Residential</v>
          </cell>
          <cell r="D221" t="str">
            <v>Land Supply 2018</v>
          </cell>
          <cell r="E221">
            <v>9.07414E-2</v>
          </cell>
          <cell r="F221">
            <v>0</v>
          </cell>
          <cell r="G221">
            <v>0</v>
          </cell>
          <cell r="H221">
            <v>0</v>
          </cell>
          <cell r="I221">
            <v>9.07414E-2</v>
          </cell>
          <cell r="J221">
            <v>0</v>
          </cell>
          <cell r="K221">
            <v>0</v>
          </cell>
          <cell r="L221">
            <v>0</v>
          </cell>
          <cell r="M221">
            <v>100</v>
          </cell>
          <cell r="O221">
            <v>0</v>
          </cell>
          <cell r="Q221">
            <v>0</v>
          </cell>
          <cell r="R221">
            <v>0</v>
          </cell>
          <cell r="S221">
            <v>0</v>
          </cell>
          <cell r="T221">
            <v>0</v>
          </cell>
          <cell r="U221">
            <v>0</v>
          </cell>
          <cell r="V221">
            <v>0</v>
          </cell>
          <cell r="W221">
            <v>0</v>
          </cell>
          <cell r="X221" t="str">
            <v>Not Modelled</v>
          </cell>
          <cell r="Y221" t="str">
            <v>N/A</v>
          </cell>
          <cell r="AA221">
            <v>0</v>
          </cell>
          <cell r="AB221">
            <v>0</v>
          </cell>
          <cell r="AC221">
            <v>0</v>
          </cell>
          <cell r="AD221">
            <v>0</v>
          </cell>
          <cell r="AE221">
            <v>0</v>
          </cell>
          <cell r="AF221">
            <v>0</v>
          </cell>
          <cell r="AG221">
            <v>0</v>
          </cell>
          <cell r="AH221">
            <v>0</v>
          </cell>
          <cell r="AI221">
            <v>9.0741449998000004E-2</v>
          </cell>
          <cell r="AJ221">
            <v>0</v>
          </cell>
          <cell r="AK221">
            <v>0</v>
          </cell>
          <cell r="AM221">
            <v>0</v>
          </cell>
          <cell r="AN221">
            <v>0</v>
          </cell>
          <cell r="AO221">
            <v>0</v>
          </cell>
          <cell r="AP221">
            <v>0</v>
          </cell>
          <cell r="AQ221">
            <v>0</v>
          </cell>
          <cell r="AR221">
            <v>0</v>
          </cell>
          <cell r="AS221">
            <v>0</v>
          </cell>
          <cell r="AT221">
            <v>0</v>
          </cell>
          <cell r="AU221">
            <v>100.00005509943644</v>
          </cell>
          <cell r="AV221">
            <v>0</v>
          </cell>
          <cell r="AW221">
            <v>0</v>
          </cell>
        </row>
        <row r="222">
          <cell r="A222" t="str">
            <v>HLA2840</v>
          </cell>
          <cell r="B222" t="str">
            <v>Unknown</v>
          </cell>
          <cell r="C222" t="str">
            <v>Residential</v>
          </cell>
          <cell r="D222" t="str">
            <v>Land Supply 2018</v>
          </cell>
          <cell r="E222">
            <v>9.4323199999999996E-2</v>
          </cell>
          <cell r="F222">
            <v>0</v>
          </cell>
          <cell r="G222">
            <v>0</v>
          </cell>
          <cell r="H222">
            <v>0</v>
          </cell>
          <cell r="I222">
            <v>9.4323199999999996E-2</v>
          </cell>
          <cell r="J222">
            <v>0</v>
          </cell>
          <cell r="K222">
            <v>0</v>
          </cell>
          <cell r="L222">
            <v>0</v>
          </cell>
          <cell r="M222">
            <v>100</v>
          </cell>
          <cell r="O222">
            <v>0</v>
          </cell>
          <cell r="Q222">
            <v>0</v>
          </cell>
          <cell r="R222">
            <v>0</v>
          </cell>
          <cell r="S222">
            <v>0</v>
          </cell>
          <cell r="T222">
            <v>0</v>
          </cell>
          <cell r="U222">
            <v>0</v>
          </cell>
          <cell r="V222">
            <v>0</v>
          </cell>
          <cell r="W222">
            <v>0</v>
          </cell>
          <cell r="X222" t="str">
            <v>Not Modelled</v>
          </cell>
          <cell r="Y222" t="str">
            <v>N/A</v>
          </cell>
          <cell r="AA222">
            <v>0</v>
          </cell>
          <cell r="AB222">
            <v>0</v>
          </cell>
          <cell r="AC222">
            <v>0</v>
          </cell>
          <cell r="AD222">
            <v>0</v>
          </cell>
          <cell r="AE222">
            <v>0</v>
          </cell>
          <cell r="AF222">
            <v>0</v>
          </cell>
          <cell r="AG222">
            <v>0</v>
          </cell>
          <cell r="AH222">
            <v>0</v>
          </cell>
          <cell r="AI222">
            <v>9.4323244999700004E-2</v>
          </cell>
          <cell r="AJ222">
            <v>0</v>
          </cell>
          <cell r="AK222">
            <v>0</v>
          </cell>
          <cell r="AM222">
            <v>0</v>
          </cell>
          <cell r="AN222">
            <v>0</v>
          </cell>
          <cell r="AO222">
            <v>0</v>
          </cell>
          <cell r="AP222">
            <v>0</v>
          </cell>
          <cell r="AQ222">
            <v>0</v>
          </cell>
          <cell r="AR222">
            <v>0</v>
          </cell>
          <cell r="AS222">
            <v>0</v>
          </cell>
          <cell r="AT222">
            <v>0</v>
          </cell>
          <cell r="AU222">
            <v>100.00004770798701</v>
          </cell>
          <cell r="AV222">
            <v>0</v>
          </cell>
          <cell r="AW222">
            <v>0</v>
          </cell>
        </row>
        <row r="223">
          <cell r="A223" t="str">
            <v>HLA2842</v>
          </cell>
          <cell r="B223" t="str">
            <v>Unknown</v>
          </cell>
          <cell r="C223" t="str">
            <v>Residential</v>
          </cell>
          <cell r="D223" t="str">
            <v>Land Supply 2018</v>
          </cell>
          <cell r="E223">
            <v>0.46929399999999999</v>
          </cell>
          <cell r="F223">
            <v>0</v>
          </cell>
          <cell r="G223">
            <v>0</v>
          </cell>
          <cell r="H223">
            <v>0</v>
          </cell>
          <cell r="I223">
            <v>0.46929399999999999</v>
          </cell>
          <cell r="J223">
            <v>0</v>
          </cell>
          <cell r="K223">
            <v>0</v>
          </cell>
          <cell r="L223">
            <v>0</v>
          </cell>
          <cell r="M223">
            <v>100</v>
          </cell>
          <cell r="O223">
            <v>1.8309862888199999E-2</v>
          </cell>
          <cell r="Q223">
            <v>0</v>
          </cell>
          <cell r="R223">
            <v>0</v>
          </cell>
          <cell r="S223">
            <v>3.9015761736139818</v>
          </cell>
          <cell r="T223">
            <v>0</v>
          </cell>
          <cell r="U223">
            <v>0</v>
          </cell>
          <cell r="V223">
            <v>0</v>
          </cell>
          <cell r="W223">
            <v>0</v>
          </cell>
          <cell r="X223" t="str">
            <v>Not Modelled</v>
          </cell>
          <cell r="Y223" t="str">
            <v>N/A</v>
          </cell>
          <cell r="AA223">
            <v>0</v>
          </cell>
          <cell r="AB223">
            <v>0</v>
          </cell>
          <cell r="AC223">
            <v>0</v>
          </cell>
          <cell r="AD223">
            <v>0</v>
          </cell>
          <cell r="AE223">
            <v>0</v>
          </cell>
          <cell r="AF223">
            <v>0.36083509466199998</v>
          </cell>
          <cell r="AG223">
            <v>0</v>
          </cell>
          <cell r="AH223">
            <v>0</v>
          </cell>
          <cell r="AI223">
            <v>0.46929369999999998</v>
          </cell>
          <cell r="AJ223">
            <v>0</v>
          </cell>
          <cell r="AK223">
            <v>0</v>
          </cell>
          <cell r="AM223">
            <v>0</v>
          </cell>
          <cell r="AN223">
            <v>0</v>
          </cell>
          <cell r="AO223">
            <v>0</v>
          </cell>
          <cell r="AP223">
            <v>0</v>
          </cell>
          <cell r="AQ223">
            <v>0</v>
          </cell>
          <cell r="AR223">
            <v>76.888921371677455</v>
          </cell>
          <cell r="AS223">
            <v>0</v>
          </cell>
          <cell r="AT223">
            <v>0</v>
          </cell>
          <cell r="AU223">
            <v>99.999936074188028</v>
          </cell>
          <cell r="AV223">
            <v>0</v>
          </cell>
          <cell r="AW223">
            <v>0</v>
          </cell>
        </row>
        <row r="224">
          <cell r="A224" t="str">
            <v>HLA2856</v>
          </cell>
          <cell r="B224" t="str">
            <v>Unknown</v>
          </cell>
          <cell r="C224" t="str">
            <v>Residential</v>
          </cell>
          <cell r="D224" t="str">
            <v>Land Supply 2018</v>
          </cell>
          <cell r="E224">
            <v>0.39931699999999998</v>
          </cell>
          <cell r="F224">
            <v>0</v>
          </cell>
          <cell r="G224">
            <v>0</v>
          </cell>
          <cell r="H224">
            <v>0</v>
          </cell>
          <cell r="I224">
            <v>0.39931699999999998</v>
          </cell>
          <cell r="J224">
            <v>0</v>
          </cell>
          <cell r="K224">
            <v>0</v>
          </cell>
          <cell r="L224">
            <v>0</v>
          </cell>
          <cell r="M224">
            <v>100</v>
          </cell>
          <cell r="O224">
            <v>0</v>
          </cell>
          <cell r="Q224">
            <v>0</v>
          </cell>
          <cell r="R224">
            <v>0</v>
          </cell>
          <cell r="S224">
            <v>0</v>
          </cell>
          <cell r="T224">
            <v>0</v>
          </cell>
          <cell r="U224">
            <v>0</v>
          </cell>
          <cell r="V224">
            <v>0</v>
          </cell>
          <cell r="W224">
            <v>0</v>
          </cell>
          <cell r="X224" t="str">
            <v>Not Modelled</v>
          </cell>
          <cell r="Y224" t="str">
            <v>N/A</v>
          </cell>
          <cell r="AA224">
            <v>0</v>
          </cell>
          <cell r="AB224">
            <v>0</v>
          </cell>
          <cell r="AC224">
            <v>0</v>
          </cell>
          <cell r="AD224">
            <v>0</v>
          </cell>
          <cell r="AE224">
            <v>0</v>
          </cell>
          <cell r="AF224">
            <v>0</v>
          </cell>
          <cell r="AG224">
            <v>0</v>
          </cell>
          <cell r="AH224">
            <v>0</v>
          </cell>
          <cell r="AI224">
            <v>0.39931707099800001</v>
          </cell>
          <cell r="AJ224">
            <v>0</v>
          </cell>
          <cell r="AK224">
            <v>0</v>
          </cell>
          <cell r="AM224">
            <v>0</v>
          </cell>
          <cell r="AN224">
            <v>0</v>
          </cell>
          <cell r="AO224">
            <v>0</v>
          </cell>
          <cell r="AP224">
            <v>0</v>
          </cell>
          <cell r="AQ224">
            <v>0</v>
          </cell>
          <cell r="AR224">
            <v>0</v>
          </cell>
          <cell r="AS224">
            <v>0</v>
          </cell>
          <cell r="AT224">
            <v>0</v>
          </cell>
          <cell r="AU224">
            <v>100.00001777985912</v>
          </cell>
          <cell r="AV224">
            <v>0</v>
          </cell>
          <cell r="AW224">
            <v>0</v>
          </cell>
        </row>
        <row r="225">
          <cell r="A225" t="str">
            <v>HLA2860</v>
          </cell>
          <cell r="B225" t="str">
            <v>Unknown</v>
          </cell>
          <cell r="C225" t="str">
            <v>Residential</v>
          </cell>
          <cell r="D225" t="str">
            <v>Land Supply 2018</v>
          </cell>
          <cell r="E225">
            <v>1.72472</v>
          </cell>
          <cell r="F225">
            <v>0</v>
          </cell>
          <cell r="G225">
            <v>0</v>
          </cell>
          <cell r="H225">
            <v>0</v>
          </cell>
          <cell r="I225">
            <v>1.72472</v>
          </cell>
          <cell r="J225">
            <v>0</v>
          </cell>
          <cell r="K225">
            <v>0</v>
          </cell>
          <cell r="L225">
            <v>0</v>
          </cell>
          <cell r="M225">
            <v>100</v>
          </cell>
          <cell r="O225">
            <v>7.8650407542999998E-2</v>
          </cell>
          <cell r="Q225">
            <v>0</v>
          </cell>
          <cell r="R225">
            <v>0</v>
          </cell>
          <cell r="S225">
            <v>4.5601841193353119</v>
          </cell>
          <cell r="T225">
            <v>0</v>
          </cell>
          <cell r="U225">
            <v>0</v>
          </cell>
          <cell r="V225">
            <v>0</v>
          </cell>
          <cell r="W225">
            <v>0</v>
          </cell>
          <cell r="X225" t="str">
            <v>Not Modelled</v>
          </cell>
          <cell r="Y225" t="str">
            <v>N/A</v>
          </cell>
          <cell r="AA225">
            <v>0</v>
          </cell>
          <cell r="AB225">
            <v>0</v>
          </cell>
          <cell r="AC225">
            <v>0</v>
          </cell>
          <cell r="AD225">
            <v>0</v>
          </cell>
          <cell r="AE225">
            <v>0</v>
          </cell>
          <cell r="AF225">
            <v>0</v>
          </cell>
          <cell r="AG225">
            <v>0</v>
          </cell>
          <cell r="AH225">
            <v>0</v>
          </cell>
          <cell r="AI225">
            <v>0</v>
          </cell>
          <cell r="AJ225">
            <v>0</v>
          </cell>
          <cell r="AK225">
            <v>0</v>
          </cell>
          <cell r="AM225">
            <v>0</v>
          </cell>
          <cell r="AN225">
            <v>0</v>
          </cell>
          <cell r="AO225">
            <v>0</v>
          </cell>
          <cell r="AP225">
            <v>0</v>
          </cell>
          <cell r="AQ225">
            <v>0</v>
          </cell>
          <cell r="AR225">
            <v>0</v>
          </cell>
          <cell r="AS225">
            <v>0</v>
          </cell>
          <cell r="AT225">
            <v>0</v>
          </cell>
          <cell r="AU225">
            <v>0</v>
          </cell>
          <cell r="AV225">
            <v>0</v>
          </cell>
          <cell r="AW225">
            <v>0</v>
          </cell>
        </row>
        <row r="226">
          <cell r="A226" t="str">
            <v>HLA2872</v>
          </cell>
          <cell r="B226" t="str">
            <v>Unknown</v>
          </cell>
          <cell r="C226" t="str">
            <v>Residential</v>
          </cell>
          <cell r="D226" t="str">
            <v>Land Supply 2018</v>
          </cell>
          <cell r="E226">
            <v>0.121407</v>
          </cell>
          <cell r="F226">
            <v>0</v>
          </cell>
          <cell r="G226">
            <v>0</v>
          </cell>
          <cell r="H226">
            <v>0</v>
          </cell>
          <cell r="I226">
            <v>0.121407</v>
          </cell>
          <cell r="J226">
            <v>0</v>
          </cell>
          <cell r="K226">
            <v>0</v>
          </cell>
          <cell r="L226">
            <v>0</v>
          </cell>
          <cell r="M226">
            <v>100</v>
          </cell>
          <cell r="O226">
            <v>5.0565726207806201E-2</v>
          </cell>
          <cell r="Q226">
            <v>1.5741102482606198E-2</v>
          </cell>
          <cell r="R226">
            <v>1.7945082006199999E-5</v>
          </cell>
          <cell r="S226">
            <v>41.649761717039546</v>
          </cell>
          <cell r="T226">
            <v>12.965564162368064</v>
          </cell>
          <cell r="U226">
            <v>1.4780928617130809E-2</v>
          </cell>
          <cell r="V226">
            <v>0</v>
          </cell>
          <cell r="W226">
            <v>0</v>
          </cell>
          <cell r="X226" t="str">
            <v>Not Modelled</v>
          </cell>
          <cell r="Y226" t="str">
            <v>N/A</v>
          </cell>
          <cell r="AA226">
            <v>0</v>
          </cell>
          <cell r="AB226">
            <v>1.49411044004E-2</v>
          </cell>
          <cell r="AC226">
            <v>0</v>
          </cell>
          <cell r="AD226">
            <v>0</v>
          </cell>
          <cell r="AE226">
            <v>0</v>
          </cell>
          <cell r="AF226">
            <v>6.21447745449E-2</v>
          </cell>
          <cell r="AG226">
            <v>0</v>
          </cell>
          <cell r="AH226">
            <v>0</v>
          </cell>
          <cell r="AI226">
            <v>0.12140687499900001</v>
          </cell>
          <cell r="AJ226">
            <v>0.12140687499900001</v>
          </cell>
          <cell r="AK226">
            <v>0</v>
          </cell>
          <cell r="AM226">
            <v>0</v>
          </cell>
          <cell r="AN226">
            <v>12.306625153739075</v>
          </cell>
          <cell r="AO226">
            <v>0</v>
          </cell>
          <cell r="AP226">
            <v>0</v>
          </cell>
          <cell r="AQ226">
            <v>0</v>
          </cell>
          <cell r="AR226">
            <v>51.187142870592304</v>
          </cell>
          <cell r="AS226">
            <v>0</v>
          </cell>
          <cell r="AT226">
            <v>0</v>
          </cell>
          <cell r="AU226">
            <v>99.99989703970941</v>
          </cell>
          <cell r="AV226">
            <v>99.99989703970941</v>
          </cell>
          <cell r="AW226">
            <v>0</v>
          </cell>
        </row>
        <row r="227">
          <cell r="A227" t="str">
            <v>HLA2893</v>
          </cell>
          <cell r="B227" t="str">
            <v>Unknown</v>
          </cell>
          <cell r="C227" t="str">
            <v>Residential</v>
          </cell>
          <cell r="D227" t="str">
            <v>Land Supply 2018</v>
          </cell>
          <cell r="E227">
            <v>9.2083600000000002E-2</v>
          </cell>
          <cell r="F227">
            <v>0</v>
          </cell>
          <cell r="G227">
            <v>0</v>
          </cell>
          <cell r="H227">
            <v>0</v>
          </cell>
          <cell r="I227">
            <v>9.2083600000000002E-2</v>
          </cell>
          <cell r="J227">
            <v>0</v>
          </cell>
          <cell r="K227">
            <v>0</v>
          </cell>
          <cell r="L227">
            <v>0</v>
          </cell>
          <cell r="M227">
            <v>100</v>
          </cell>
          <cell r="O227">
            <v>0</v>
          </cell>
          <cell r="Q227">
            <v>0</v>
          </cell>
          <cell r="R227">
            <v>0</v>
          </cell>
          <cell r="S227">
            <v>0</v>
          </cell>
          <cell r="T227">
            <v>0</v>
          </cell>
          <cell r="U227">
            <v>0</v>
          </cell>
          <cell r="V227">
            <v>0</v>
          </cell>
          <cell r="W227">
            <v>0</v>
          </cell>
          <cell r="X227" t="str">
            <v>Not Modelled</v>
          </cell>
          <cell r="Y227" t="str">
            <v>N/A</v>
          </cell>
          <cell r="AA227">
            <v>0</v>
          </cell>
          <cell r="AB227">
            <v>0</v>
          </cell>
          <cell r="AC227">
            <v>0</v>
          </cell>
          <cell r="AD227">
            <v>0</v>
          </cell>
          <cell r="AE227">
            <v>0</v>
          </cell>
          <cell r="AF227">
            <v>0</v>
          </cell>
          <cell r="AG227">
            <v>0</v>
          </cell>
          <cell r="AH227">
            <v>0</v>
          </cell>
          <cell r="AI227">
            <v>9.2083615000399993E-2</v>
          </cell>
          <cell r="AJ227">
            <v>0</v>
          </cell>
          <cell r="AK227">
            <v>0</v>
          </cell>
          <cell r="AM227">
            <v>0</v>
          </cell>
          <cell r="AN227">
            <v>0</v>
          </cell>
          <cell r="AO227">
            <v>0</v>
          </cell>
          <cell r="AP227">
            <v>0</v>
          </cell>
          <cell r="AQ227">
            <v>0</v>
          </cell>
          <cell r="AR227">
            <v>0</v>
          </cell>
          <cell r="AS227">
            <v>0</v>
          </cell>
          <cell r="AT227">
            <v>0</v>
          </cell>
          <cell r="AU227">
            <v>100.00001628997997</v>
          </cell>
          <cell r="AV227">
            <v>0</v>
          </cell>
          <cell r="AW227">
            <v>0</v>
          </cell>
        </row>
        <row r="228">
          <cell r="A228" t="str">
            <v>HLA2901</v>
          </cell>
          <cell r="B228" t="str">
            <v>Unknown</v>
          </cell>
          <cell r="C228" t="str">
            <v>Residential</v>
          </cell>
          <cell r="D228" t="str">
            <v>Land Supply 2018</v>
          </cell>
          <cell r="E228">
            <v>7.1843299999999999E-2</v>
          </cell>
          <cell r="F228">
            <v>0</v>
          </cell>
          <cell r="G228">
            <v>0</v>
          </cell>
          <cell r="H228">
            <v>0</v>
          </cell>
          <cell r="I228">
            <v>7.1843299999999999E-2</v>
          </cell>
          <cell r="J228">
            <v>0</v>
          </cell>
          <cell r="K228">
            <v>0</v>
          </cell>
          <cell r="L228">
            <v>0</v>
          </cell>
          <cell r="M228">
            <v>100</v>
          </cell>
          <cell r="O228">
            <v>8.3966735473299994E-3</v>
          </cell>
          <cell r="Q228">
            <v>0</v>
          </cell>
          <cell r="R228">
            <v>0</v>
          </cell>
          <cell r="S228">
            <v>11.687483101875888</v>
          </cell>
          <cell r="T228">
            <v>0</v>
          </cell>
          <cell r="U228">
            <v>0</v>
          </cell>
          <cell r="V228">
            <v>0</v>
          </cell>
          <cell r="W228">
            <v>0</v>
          </cell>
          <cell r="X228" t="str">
            <v>Not Modelled</v>
          </cell>
          <cell r="Y228" t="str">
            <v>N/A</v>
          </cell>
          <cell r="AA228">
            <v>0</v>
          </cell>
          <cell r="AB228">
            <v>0</v>
          </cell>
          <cell r="AC228">
            <v>0</v>
          </cell>
          <cell r="AD228">
            <v>0</v>
          </cell>
          <cell r="AE228">
            <v>0</v>
          </cell>
          <cell r="AF228">
            <v>0</v>
          </cell>
          <cell r="AG228">
            <v>0</v>
          </cell>
          <cell r="AH228">
            <v>0</v>
          </cell>
          <cell r="AI228">
            <v>7.1843304998600005E-2</v>
          </cell>
          <cell r="AJ228">
            <v>0</v>
          </cell>
          <cell r="AK228">
            <v>0</v>
          </cell>
          <cell r="AM228">
            <v>0</v>
          </cell>
          <cell r="AN228">
            <v>0</v>
          </cell>
          <cell r="AO228">
            <v>0</v>
          </cell>
          <cell r="AP228">
            <v>0</v>
          </cell>
          <cell r="AQ228">
            <v>0</v>
          </cell>
          <cell r="AR228">
            <v>0</v>
          </cell>
          <cell r="AS228">
            <v>0</v>
          </cell>
          <cell r="AT228">
            <v>0</v>
          </cell>
          <cell r="AU228">
            <v>100.00000695764255</v>
          </cell>
          <cell r="AV228">
            <v>0</v>
          </cell>
          <cell r="AW228">
            <v>0</v>
          </cell>
        </row>
        <row r="229">
          <cell r="A229" t="str">
            <v>HLA2902</v>
          </cell>
          <cell r="B229" t="str">
            <v>Unknown</v>
          </cell>
          <cell r="C229" t="str">
            <v>Residential</v>
          </cell>
          <cell r="D229" t="str">
            <v>Land Supply 2018</v>
          </cell>
          <cell r="E229">
            <v>5.6836900000000003E-2</v>
          </cell>
          <cell r="F229">
            <v>0</v>
          </cell>
          <cell r="G229">
            <v>0</v>
          </cell>
          <cell r="H229">
            <v>0</v>
          </cell>
          <cell r="I229">
            <v>5.6836900000000003E-2</v>
          </cell>
          <cell r="J229">
            <v>0</v>
          </cell>
          <cell r="K229">
            <v>0</v>
          </cell>
          <cell r="L229">
            <v>0</v>
          </cell>
          <cell r="M229">
            <v>100</v>
          </cell>
          <cell r="O229">
            <v>1.1997027705699999E-3</v>
          </cell>
          <cell r="Q229">
            <v>0</v>
          </cell>
          <cell r="R229">
            <v>0</v>
          </cell>
          <cell r="S229">
            <v>2.1107815003457255</v>
          </cell>
          <cell r="T229">
            <v>0</v>
          </cell>
          <cell r="U229">
            <v>0</v>
          </cell>
          <cell r="V229">
            <v>0</v>
          </cell>
          <cell r="W229">
            <v>0</v>
          </cell>
          <cell r="X229" t="str">
            <v>Not Modelled</v>
          </cell>
          <cell r="Y229" t="str">
            <v>N/A</v>
          </cell>
          <cell r="AA229">
            <v>0</v>
          </cell>
          <cell r="AB229">
            <v>0</v>
          </cell>
          <cell r="AC229">
            <v>0</v>
          </cell>
          <cell r="AD229">
            <v>0</v>
          </cell>
          <cell r="AE229">
            <v>0</v>
          </cell>
          <cell r="AF229">
            <v>0</v>
          </cell>
          <cell r="AG229">
            <v>0</v>
          </cell>
          <cell r="AH229">
            <v>0</v>
          </cell>
          <cell r="AI229">
            <v>5.6836915001299997E-2</v>
          </cell>
          <cell r="AJ229">
            <v>0</v>
          </cell>
          <cell r="AK229">
            <v>0</v>
          </cell>
          <cell r="AM229">
            <v>0</v>
          </cell>
          <cell r="AN229">
            <v>0</v>
          </cell>
          <cell r="AO229">
            <v>0</v>
          </cell>
          <cell r="AP229">
            <v>0</v>
          </cell>
          <cell r="AQ229">
            <v>0</v>
          </cell>
          <cell r="AR229">
            <v>0</v>
          </cell>
          <cell r="AS229">
            <v>0</v>
          </cell>
          <cell r="AT229">
            <v>0</v>
          </cell>
          <cell r="AU229">
            <v>100.00002639359289</v>
          </cell>
          <cell r="AV229">
            <v>0</v>
          </cell>
          <cell r="AW229">
            <v>0</v>
          </cell>
        </row>
        <row r="230">
          <cell r="A230" t="str">
            <v>HLA2923</v>
          </cell>
          <cell r="B230" t="str">
            <v>Unknown</v>
          </cell>
          <cell r="C230" t="str">
            <v>Residential</v>
          </cell>
          <cell r="D230" t="str">
            <v>Land Supply 2018</v>
          </cell>
          <cell r="E230">
            <v>9.3631300000000001E-2</v>
          </cell>
          <cell r="F230">
            <v>0</v>
          </cell>
          <cell r="G230">
            <v>0</v>
          </cell>
          <cell r="H230">
            <v>0</v>
          </cell>
          <cell r="I230">
            <v>9.3631300000000001E-2</v>
          </cell>
          <cell r="J230">
            <v>0</v>
          </cell>
          <cell r="K230">
            <v>0</v>
          </cell>
          <cell r="L230">
            <v>0</v>
          </cell>
          <cell r="M230">
            <v>100</v>
          </cell>
          <cell r="O230">
            <v>8.7924999999800003E-3</v>
          </cell>
          <cell r="Q230">
            <v>0</v>
          </cell>
          <cell r="R230">
            <v>0</v>
          </cell>
          <cell r="S230">
            <v>9.3905563630751683</v>
          </cell>
          <cell r="T230">
            <v>0</v>
          </cell>
          <cell r="U230">
            <v>0</v>
          </cell>
          <cell r="V230">
            <v>0</v>
          </cell>
          <cell r="W230">
            <v>0</v>
          </cell>
          <cell r="X230" t="str">
            <v>Not Modelled</v>
          </cell>
          <cell r="Y230" t="str">
            <v>N/A</v>
          </cell>
          <cell r="AA230">
            <v>0</v>
          </cell>
          <cell r="AB230">
            <v>0</v>
          </cell>
          <cell r="AC230">
            <v>0</v>
          </cell>
          <cell r="AD230">
            <v>0</v>
          </cell>
          <cell r="AE230">
            <v>0</v>
          </cell>
          <cell r="AF230">
            <v>0</v>
          </cell>
          <cell r="AG230">
            <v>0</v>
          </cell>
          <cell r="AH230">
            <v>0</v>
          </cell>
          <cell r="AI230">
            <v>9.3631335002999999E-2</v>
          </cell>
          <cell r="AJ230">
            <v>0</v>
          </cell>
          <cell r="AK230">
            <v>0</v>
          </cell>
          <cell r="AM230">
            <v>0</v>
          </cell>
          <cell r="AN230">
            <v>0</v>
          </cell>
          <cell r="AO230">
            <v>0</v>
          </cell>
          <cell r="AP230">
            <v>0</v>
          </cell>
          <cell r="AQ230">
            <v>0</v>
          </cell>
          <cell r="AR230">
            <v>0</v>
          </cell>
          <cell r="AS230">
            <v>0</v>
          </cell>
          <cell r="AT230">
            <v>0</v>
          </cell>
          <cell r="AU230">
            <v>100.00003738386629</v>
          </cell>
          <cell r="AV230">
            <v>0</v>
          </cell>
          <cell r="AW230">
            <v>0</v>
          </cell>
        </row>
        <row r="231">
          <cell r="A231" t="str">
            <v>HLA2925</v>
          </cell>
          <cell r="B231" t="str">
            <v>Unknown</v>
          </cell>
          <cell r="C231" t="str">
            <v>Residential</v>
          </cell>
          <cell r="D231" t="str">
            <v>Land Supply 2018</v>
          </cell>
          <cell r="E231">
            <v>2.6935699999999998</v>
          </cell>
          <cell r="F231">
            <v>0</v>
          </cell>
          <cell r="G231">
            <v>0</v>
          </cell>
          <cell r="H231">
            <v>0</v>
          </cell>
          <cell r="I231">
            <v>2.6935699999999998</v>
          </cell>
          <cell r="J231">
            <v>0</v>
          </cell>
          <cell r="K231">
            <v>0</v>
          </cell>
          <cell r="L231">
            <v>0</v>
          </cell>
          <cell r="M231">
            <v>100</v>
          </cell>
          <cell r="O231">
            <v>0.93821203035900003</v>
          </cell>
          <cell r="Q231">
            <v>0.833751985669</v>
          </cell>
          <cell r="R231">
            <v>0.74618024278999995</v>
          </cell>
          <cell r="S231">
            <v>34.831544394947969</v>
          </cell>
          <cell r="T231">
            <v>30.953418165074602</v>
          </cell>
          <cell r="U231">
            <v>27.70227774997494</v>
          </cell>
          <cell r="V231">
            <v>0</v>
          </cell>
          <cell r="W231">
            <v>0</v>
          </cell>
          <cell r="X231" t="str">
            <v>Not Modelled</v>
          </cell>
          <cell r="Y231" t="str">
            <v>N/A</v>
          </cell>
          <cell r="AA231">
            <v>0</v>
          </cell>
          <cell r="AB231">
            <v>1.24E-2</v>
          </cell>
          <cell r="AC231">
            <v>0</v>
          </cell>
          <cell r="AD231">
            <v>0</v>
          </cell>
          <cell r="AE231">
            <v>1.4079001573800001</v>
          </cell>
          <cell r="AF231">
            <v>0</v>
          </cell>
          <cell r="AG231">
            <v>0</v>
          </cell>
          <cell r="AH231">
            <v>0</v>
          </cell>
          <cell r="AI231">
            <v>0</v>
          </cell>
          <cell r="AJ231">
            <v>0</v>
          </cell>
          <cell r="AK231">
            <v>0</v>
          </cell>
          <cell r="AM231">
            <v>0</v>
          </cell>
          <cell r="AN231">
            <v>0.46035558756594414</v>
          </cell>
          <cell r="AO231">
            <v>0</v>
          </cell>
          <cell r="AP231">
            <v>0</v>
          </cell>
          <cell r="AQ231">
            <v>52.268927756843155</v>
          </cell>
          <cell r="AR231">
            <v>0</v>
          </cell>
          <cell r="AS231">
            <v>0</v>
          </cell>
          <cell r="AT231">
            <v>0</v>
          </cell>
          <cell r="AU231">
            <v>0</v>
          </cell>
          <cell r="AV231">
            <v>0</v>
          </cell>
          <cell r="AW231">
            <v>0</v>
          </cell>
        </row>
        <row r="232">
          <cell r="A232" t="str">
            <v>HLA2934</v>
          </cell>
          <cell r="B232" t="str">
            <v>Unknown</v>
          </cell>
          <cell r="C232" t="str">
            <v>Residential</v>
          </cell>
          <cell r="D232" t="str">
            <v>Land Supply 2018</v>
          </cell>
          <cell r="E232">
            <v>0.48738399999999998</v>
          </cell>
          <cell r="F232">
            <v>4.0357092280900002E-3</v>
          </cell>
          <cell r="G232">
            <v>1.0270005157E-2</v>
          </cell>
          <cell r="H232">
            <v>1.5191850475400001E-3</v>
          </cell>
          <cell r="I232">
            <v>0.47155910056736999</v>
          </cell>
          <cell r="J232">
            <v>0.8280348202013198</v>
          </cell>
          <cell r="K232">
            <v>2.107169122704069</v>
          </cell>
          <cell r="L232">
            <v>0.31170187112010245</v>
          </cell>
          <cell r="M232">
            <v>96.753094185974504</v>
          </cell>
          <cell r="O232">
            <v>0.21024998351810001</v>
          </cell>
          <cell r="Q232">
            <v>0.1003979945241</v>
          </cell>
          <cell r="R232">
            <v>5.4389612182000002E-2</v>
          </cell>
          <cell r="S232">
            <v>43.13846649009816</v>
          </cell>
          <cell r="T232">
            <v>20.599362006980122</v>
          </cell>
          <cell r="U232">
            <v>11.159498912972113</v>
          </cell>
          <cell r="V232">
            <v>0.46739611063999997</v>
          </cell>
          <cell r="W232">
            <v>95.898944290333702</v>
          </cell>
          <cell r="X232" t="str">
            <v>Not Modelled</v>
          </cell>
          <cell r="Y232" t="str">
            <v>N/A</v>
          </cell>
          <cell r="AA232">
            <v>1.41727242962E-2</v>
          </cell>
          <cell r="AB232">
            <v>0</v>
          </cell>
          <cell r="AC232">
            <v>0</v>
          </cell>
          <cell r="AD232">
            <v>0</v>
          </cell>
          <cell r="AE232">
            <v>0</v>
          </cell>
          <cell r="AF232">
            <v>0</v>
          </cell>
          <cell r="AG232">
            <v>0</v>
          </cell>
          <cell r="AH232">
            <v>0</v>
          </cell>
          <cell r="AI232">
            <v>0</v>
          </cell>
          <cell r="AJ232">
            <v>0</v>
          </cell>
          <cell r="AK232">
            <v>0</v>
          </cell>
          <cell r="AM232">
            <v>2.9079174318812271</v>
          </cell>
          <cell r="AN232">
            <v>0</v>
          </cell>
          <cell r="AO232">
            <v>0</v>
          </cell>
          <cell r="AP232">
            <v>0</v>
          </cell>
          <cell r="AQ232">
            <v>0</v>
          </cell>
          <cell r="AR232">
            <v>0</v>
          </cell>
          <cell r="AS232">
            <v>0</v>
          </cell>
          <cell r="AT232">
            <v>0</v>
          </cell>
          <cell r="AU232">
            <v>0</v>
          </cell>
          <cell r="AV232">
            <v>0</v>
          </cell>
          <cell r="AW232">
            <v>0</v>
          </cell>
        </row>
        <row r="233">
          <cell r="A233" t="str">
            <v>HLA2938</v>
          </cell>
          <cell r="B233" t="str">
            <v>Unknown</v>
          </cell>
          <cell r="C233" t="str">
            <v>Residential</v>
          </cell>
          <cell r="D233" t="str">
            <v>Land Supply 2018</v>
          </cell>
          <cell r="E233">
            <v>2.4762699999999999E-2</v>
          </cell>
          <cell r="F233">
            <v>0</v>
          </cell>
          <cell r="G233">
            <v>0</v>
          </cell>
          <cell r="H233">
            <v>0</v>
          </cell>
          <cell r="I233">
            <v>2.4762699999999999E-2</v>
          </cell>
          <cell r="J233">
            <v>0</v>
          </cell>
          <cell r="K233">
            <v>0</v>
          </cell>
          <cell r="L233">
            <v>0</v>
          </cell>
          <cell r="M233">
            <v>100</v>
          </cell>
          <cell r="O233">
            <v>0</v>
          </cell>
          <cell r="Q233">
            <v>0</v>
          </cell>
          <cell r="R233">
            <v>0</v>
          </cell>
          <cell r="S233">
            <v>0</v>
          </cell>
          <cell r="T233">
            <v>0</v>
          </cell>
          <cell r="U233">
            <v>0</v>
          </cell>
          <cell r="V233">
            <v>0</v>
          </cell>
          <cell r="W233">
            <v>0</v>
          </cell>
          <cell r="X233" t="str">
            <v>Not Modelled</v>
          </cell>
          <cell r="Y233" t="str">
            <v>N/A</v>
          </cell>
          <cell r="AA233">
            <v>0</v>
          </cell>
          <cell r="AB233">
            <v>0</v>
          </cell>
          <cell r="AC233">
            <v>0</v>
          </cell>
          <cell r="AD233">
            <v>0</v>
          </cell>
          <cell r="AE233">
            <v>0</v>
          </cell>
          <cell r="AF233">
            <v>0</v>
          </cell>
          <cell r="AG233">
            <v>0</v>
          </cell>
          <cell r="AH233">
            <v>0</v>
          </cell>
          <cell r="AI233">
            <v>2.4762710000699999E-2</v>
          </cell>
          <cell r="AJ233">
            <v>0</v>
          </cell>
          <cell r="AK233">
            <v>0</v>
          </cell>
          <cell r="AM233">
            <v>0</v>
          </cell>
          <cell r="AN233">
            <v>0</v>
          </cell>
          <cell r="AO233">
            <v>0</v>
          </cell>
          <cell r="AP233">
            <v>0</v>
          </cell>
          <cell r="AQ233">
            <v>0</v>
          </cell>
          <cell r="AR233">
            <v>0</v>
          </cell>
          <cell r="AS233">
            <v>0</v>
          </cell>
          <cell r="AT233">
            <v>0</v>
          </cell>
          <cell r="AU233">
            <v>100.0000403861453</v>
          </cell>
          <cell r="AV233">
            <v>0</v>
          </cell>
          <cell r="AW233">
            <v>0</v>
          </cell>
        </row>
        <row r="234">
          <cell r="A234" t="str">
            <v>HLA2965</v>
          </cell>
          <cell r="B234" t="str">
            <v>Unknown</v>
          </cell>
          <cell r="C234" t="str">
            <v>Residential</v>
          </cell>
          <cell r="D234" t="str">
            <v>Land Supply 2018</v>
          </cell>
          <cell r="E234">
            <v>2.5851299999999999</v>
          </cell>
          <cell r="F234">
            <v>0</v>
          </cell>
          <cell r="G234">
            <v>0</v>
          </cell>
          <cell r="H234">
            <v>0</v>
          </cell>
          <cell r="I234">
            <v>2.5851299999999999</v>
          </cell>
          <cell r="J234">
            <v>0</v>
          </cell>
          <cell r="K234">
            <v>0</v>
          </cell>
          <cell r="L234">
            <v>0</v>
          </cell>
          <cell r="M234">
            <v>100</v>
          </cell>
          <cell r="O234">
            <v>0.1584271739716</v>
          </cell>
          <cell r="Q234">
            <v>9.3446519097399997E-2</v>
          </cell>
          <cell r="R234">
            <v>2.8947182916499999E-2</v>
          </cell>
          <cell r="S234">
            <v>6.1284025937419013</v>
          </cell>
          <cell r="T234">
            <v>3.6147705955754645</v>
          </cell>
          <cell r="U234">
            <v>1.1197573397275959</v>
          </cell>
          <cell r="V234">
            <v>0</v>
          </cell>
          <cell r="W234">
            <v>0</v>
          </cell>
          <cell r="X234" t="str">
            <v>Not Modelled</v>
          </cell>
          <cell r="Y234" t="str">
            <v>N/A</v>
          </cell>
          <cell r="AA234">
            <v>0</v>
          </cell>
          <cell r="AB234">
            <v>0</v>
          </cell>
          <cell r="AC234">
            <v>0</v>
          </cell>
          <cell r="AD234">
            <v>0</v>
          </cell>
          <cell r="AE234">
            <v>0</v>
          </cell>
          <cell r="AF234">
            <v>0</v>
          </cell>
          <cell r="AG234">
            <v>0.102858281913</v>
          </cell>
          <cell r="AH234">
            <v>0</v>
          </cell>
          <cell r="AI234">
            <v>2.5851252900000001</v>
          </cell>
          <cell r="AJ234">
            <v>0</v>
          </cell>
          <cell r="AK234">
            <v>0</v>
          </cell>
          <cell r="AM234">
            <v>0</v>
          </cell>
          <cell r="AN234">
            <v>0</v>
          </cell>
          <cell r="AO234">
            <v>0</v>
          </cell>
          <cell r="AP234">
            <v>0</v>
          </cell>
          <cell r="AQ234">
            <v>0</v>
          </cell>
          <cell r="AR234">
            <v>0</v>
          </cell>
          <cell r="AS234">
            <v>3.9788436911489948</v>
          </cell>
          <cell r="AT234">
            <v>0</v>
          </cell>
          <cell r="AU234">
            <v>99.999817804133656</v>
          </cell>
          <cell r="AV234">
            <v>0</v>
          </cell>
          <cell r="AW234">
            <v>0</v>
          </cell>
        </row>
        <row r="235">
          <cell r="A235" t="str">
            <v>HLA2978</v>
          </cell>
          <cell r="B235" t="str">
            <v>Unknown</v>
          </cell>
          <cell r="C235" t="str">
            <v>Residential</v>
          </cell>
          <cell r="D235" t="str">
            <v>Land Supply 2018</v>
          </cell>
          <cell r="E235">
            <v>1.7883300000000001E-2</v>
          </cell>
          <cell r="F235">
            <v>0</v>
          </cell>
          <cell r="G235">
            <v>0</v>
          </cell>
          <cell r="H235">
            <v>0</v>
          </cell>
          <cell r="I235">
            <v>1.7883300000000001E-2</v>
          </cell>
          <cell r="J235">
            <v>0</v>
          </cell>
          <cell r="K235">
            <v>0</v>
          </cell>
          <cell r="L235">
            <v>0</v>
          </cell>
          <cell r="M235">
            <v>100</v>
          </cell>
          <cell r="O235">
            <v>1.30521149309E-3</v>
          </cell>
          <cell r="Q235">
            <v>0</v>
          </cell>
          <cell r="R235">
            <v>0</v>
          </cell>
          <cell r="S235">
            <v>7.298493527984208</v>
          </cell>
          <cell r="T235">
            <v>0</v>
          </cell>
          <cell r="U235">
            <v>0</v>
          </cell>
          <cell r="V235">
            <v>0</v>
          </cell>
          <cell r="W235">
            <v>0</v>
          </cell>
          <cell r="X235" t="str">
            <v>Not Modelled</v>
          </cell>
          <cell r="Y235" t="str">
            <v>N/A</v>
          </cell>
          <cell r="AA235">
            <v>0</v>
          </cell>
          <cell r="AB235">
            <v>0</v>
          </cell>
          <cell r="AC235">
            <v>0</v>
          </cell>
          <cell r="AD235">
            <v>0</v>
          </cell>
          <cell r="AE235">
            <v>0</v>
          </cell>
          <cell r="AF235">
            <v>0</v>
          </cell>
          <cell r="AG235">
            <v>0</v>
          </cell>
          <cell r="AH235">
            <v>0</v>
          </cell>
          <cell r="AI235">
            <v>1.7883270001600001E-2</v>
          </cell>
          <cell r="AJ235">
            <v>0</v>
          </cell>
          <cell r="AK235">
            <v>0</v>
          </cell>
          <cell r="AM235">
            <v>0</v>
          </cell>
          <cell r="AN235">
            <v>0</v>
          </cell>
          <cell r="AO235">
            <v>0</v>
          </cell>
          <cell r="AP235">
            <v>0</v>
          </cell>
          <cell r="AQ235">
            <v>0</v>
          </cell>
          <cell r="AR235">
            <v>0</v>
          </cell>
          <cell r="AS235">
            <v>0</v>
          </cell>
          <cell r="AT235">
            <v>0</v>
          </cell>
          <cell r="AU235">
            <v>99.99983225467335</v>
          </cell>
          <cell r="AV235">
            <v>0</v>
          </cell>
          <cell r="AW235">
            <v>0</v>
          </cell>
        </row>
        <row r="236">
          <cell r="A236" t="str">
            <v>HLA2989</v>
          </cell>
          <cell r="B236" t="str">
            <v>Unknown</v>
          </cell>
          <cell r="C236" t="str">
            <v>Residential</v>
          </cell>
          <cell r="D236" t="str">
            <v>Land Supply 2018</v>
          </cell>
          <cell r="E236">
            <v>2.1687099999999999</v>
          </cell>
          <cell r="F236">
            <v>0</v>
          </cell>
          <cell r="G236">
            <v>0</v>
          </cell>
          <cell r="H236">
            <v>0</v>
          </cell>
          <cell r="I236">
            <v>2.1687099999999999</v>
          </cell>
          <cell r="J236">
            <v>0</v>
          </cell>
          <cell r="K236">
            <v>0</v>
          </cell>
          <cell r="L236">
            <v>0</v>
          </cell>
          <cell r="M236">
            <v>100</v>
          </cell>
          <cell r="O236">
            <v>0.160945218</v>
          </cell>
          <cell r="Q236">
            <v>2.5600000000000001E-2</v>
          </cell>
          <cell r="R236">
            <v>0</v>
          </cell>
          <cell r="S236">
            <v>7.421242028671422</v>
          </cell>
          <cell r="T236">
            <v>1.1804252297448714</v>
          </cell>
          <cell r="U236">
            <v>0</v>
          </cell>
          <cell r="V236">
            <v>0</v>
          </cell>
          <cell r="W236">
            <v>0</v>
          </cell>
          <cell r="X236" t="str">
            <v>Not Modelled</v>
          </cell>
          <cell r="Y236" t="str">
            <v>N/A</v>
          </cell>
          <cell r="AA236">
            <v>0</v>
          </cell>
          <cell r="AB236">
            <v>0</v>
          </cell>
          <cell r="AC236">
            <v>0</v>
          </cell>
          <cell r="AD236">
            <v>0</v>
          </cell>
          <cell r="AE236">
            <v>0</v>
          </cell>
          <cell r="AF236">
            <v>0</v>
          </cell>
          <cell r="AG236">
            <v>0</v>
          </cell>
          <cell r="AH236">
            <v>0</v>
          </cell>
          <cell r="AI236">
            <v>2.1687138075100001</v>
          </cell>
          <cell r="AJ236">
            <v>0</v>
          </cell>
          <cell r="AK236">
            <v>0</v>
          </cell>
          <cell r="AM236">
            <v>0</v>
          </cell>
          <cell r="AN236">
            <v>0</v>
          </cell>
          <cell r="AO236">
            <v>0</v>
          </cell>
          <cell r="AP236">
            <v>0</v>
          </cell>
          <cell r="AQ236">
            <v>0</v>
          </cell>
          <cell r="AR236">
            <v>0</v>
          </cell>
          <cell r="AS236">
            <v>0</v>
          </cell>
          <cell r="AT236">
            <v>0</v>
          </cell>
          <cell r="AU236">
            <v>100.00017556565885</v>
          </cell>
          <cell r="AV236">
            <v>0</v>
          </cell>
          <cell r="AW236">
            <v>0</v>
          </cell>
        </row>
        <row r="237">
          <cell r="A237" t="str">
            <v>HLA3006</v>
          </cell>
          <cell r="B237" t="str">
            <v>Unknown</v>
          </cell>
          <cell r="C237" t="str">
            <v>Residential</v>
          </cell>
          <cell r="D237" t="str">
            <v>Land Supply 2018</v>
          </cell>
          <cell r="E237">
            <v>0.21937400000000001</v>
          </cell>
          <cell r="F237">
            <v>0</v>
          </cell>
          <cell r="G237">
            <v>0</v>
          </cell>
          <cell r="H237">
            <v>0</v>
          </cell>
          <cell r="I237">
            <v>0.21937400000000001</v>
          </cell>
          <cell r="J237">
            <v>0</v>
          </cell>
          <cell r="K237">
            <v>0</v>
          </cell>
          <cell r="L237">
            <v>0</v>
          </cell>
          <cell r="M237">
            <v>100</v>
          </cell>
          <cell r="O237">
            <v>0</v>
          </cell>
          <cell r="Q237">
            <v>0</v>
          </cell>
          <cell r="R237">
            <v>0</v>
          </cell>
          <cell r="S237">
            <v>0</v>
          </cell>
          <cell r="T237">
            <v>0</v>
          </cell>
          <cell r="U237">
            <v>0</v>
          </cell>
          <cell r="V237">
            <v>0</v>
          </cell>
          <cell r="W237">
            <v>0</v>
          </cell>
          <cell r="X237" t="str">
            <v>Not Modelled</v>
          </cell>
          <cell r="Y237" t="str">
            <v>N/A</v>
          </cell>
          <cell r="AA237">
            <v>0</v>
          </cell>
          <cell r="AB237">
            <v>0</v>
          </cell>
          <cell r="AC237">
            <v>0</v>
          </cell>
          <cell r="AD237">
            <v>0</v>
          </cell>
          <cell r="AE237">
            <v>0</v>
          </cell>
          <cell r="AF237">
            <v>0</v>
          </cell>
          <cell r="AG237">
            <v>0</v>
          </cell>
          <cell r="AH237">
            <v>0</v>
          </cell>
          <cell r="AI237">
            <v>0.219374295001</v>
          </cell>
          <cell r="AJ237">
            <v>0</v>
          </cell>
          <cell r="AK237">
            <v>0</v>
          </cell>
          <cell r="AM237">
            <v>0</v>
          </cell>
          <cell r="AN237">
            <v>0</v>
          </cell>
          <cell r="AO237">
            <v>0</v>
          </cell>
          <cell r="AP237">
            <v>0</v>
          </cell>
          <cell r="AQ237">
            <v>0</v>
          </cell>
          <cell r="AR237">
            <v>0</v>
          </cell>
          <cell r="AS237">
            <v>0</v>
          </cell>
          <cell r="AT237">
            <v>0</v>
          </cell>
          <cell r="AU237">
            <v>100.00013447400329</v>
          </cell>
          <cell r="AV237">
            <v>0</v>
          </cell>
          <cell r="AW237">
            <v>0</v>
          </cell>
        </row>
        <row r="238">
          <cell r="A238" t="str">
            <v>HLA3008</v>
          </cell>
          <cell r="B238" t="str">
            <v>Unknown</v>
          </cell>
          <cell r="C238" t="str">
            <v>Residential</v>
          </cell>
          <cell r="D238" t="str">
            <v>Land Supply 2018</v>
          </cell>
          <cell r="E238">
            <v>0.23005500000000001</v>
          </cell>
          <cell r="F238">
            <v>0</v>
          </cell>
          <cell r="G238">
            <v>0</v>
          </cell>
          <cell r="H238">
            <v>0</v>
          </cell>
          <cell r="I238">
            <v>0.23005500000000001</v>
          </cell>
          <cell r="J238">
            <v>0</v>
          </cell>
          <cell r="K238">
            <v>0</v>
          </cell>
          <cell r="L238">
            <v>0</v>
          </cell>
          <cell r="M238">
            <v>100</v>
          </cell>
          <cell r="O238">
            <v>0.1703258260868</v>
          </cell>
          <cell r="Q238">
            <v>8.5882835458999995E-2</v>
          </cell>
          <cell r="R238">
            <v>3.2000000000000001E-2</v>
          </cell>
          <cell r="S238">
            <v>74.037002493664545</v>
          </cell>
          <cell r="T238">
            <v>37.331436160483364</v>
          </cell>
          <cell r="U238">
            <v>13.909717241529199</v>
          </cell>
          <cell r="V238">
            <v>0</v>
          </cell>
          <cell r="W238">
            <v>0</v>
          </cell>
          <cell r="X238" t="str">
            <v>Not Modelled</v>
          </cell>
          <cell r="Y238" t="str">
            <v>N/A</v>
          </cell>
          <cell r="AA238">
            <v>0</v>
          </cell>
          <cell r="AB238">
            <v>0</v>
          </cell>
          <cell r="AC238">
            <v>0</v>
          </cell>
          <cell r="AD238">
            <v>0</v>
          </cell>
          <cell r="AE238">
            <v>0</v>
          </cell>
          <cell r="AF238">
            <v>0</v>
          </cell>
          <cell r="AG238">
            <v>0</v>
          </cell>
          <cell r="AH238">
            <v>0</v>
          </cell>
          <cell r="AI238">
            <v>0.23005501999799999</v>
          </cell>
          <cell r="AJ238">
            <v>0</v>
          </cell>
          <cell r="AK238">
            <v>0</v>
          </cell>
          <cell r="AM238">
            <v>0</v>
          </cell>
          <cell r="AN238">
            <v>0</v>
          </cell>
          <cell r="AO238">
            <v>0</v>
          </cell>
          <cell r="AP238">
            <v>0</v>
          </cell>
          <cell r="AQ238">
            <v>0</v>
          </cell>
          <cell r="AR238">
            <v>0</v>
          </cell>
          <cell r="AS238">
            <v>0</v>
          </cell>
          <cell r="AT238">
            <v>0</v>
          </cell>
          <cell r="AU238">
            <v>100.00000869270391</v>
          </cell>
          <cell r="AV238">
            <v>0</v>
          </cell>
          <cell r="AW238">
            <v>0</v>
          </cell>
        </row>
        <row r="239">
          <cell r="A239" t="str">
            <v>HLA3015</v>
          </cell>
          <cell r="B239" t="str">
            <v>Unknown</v>
          </cell>
          <cell r="C239" t="str">
            <v>Residential</v>
          </cell>
          <cell r="D239" t="str">
            <v>Land Supply 2018</v>
          </cell>
          <cell r="E239">
            <v>2.3874900000000001</v>
          </cell>
          <cell r="F239">
            <v>0</v>
          </cell>
          <cell r="G239">
            <v>0</v>
          </cell>
          <cell r="H239">
            <v>0</v>
          </cell>
          <cell r="I239">
            <v>2.3874900000000001</v>
          </cell>
          <cell r="J239">
            <v>0</v>
          </cell>
          <cell r="K239">
            <v>0</v>
          </cell>
          <cell r="L239">
            <v>0</v>
          </cell>
          <cell r="M239">
            <v>100</v>
          </cell>
          <cell r="O239">
            <v>1.38568903166E-2</v>
          </cell>
          <cell r="Q239">
            <v>0</v>
          </cell>
          <cell r="R239">
            <v>0</v>
          </cell>
          <cell r="S239">
            <v>0.58039574266698502</v>
          </cell>
          <cell r="T239">
            <v>0</v>
          </cell>
          <cell r="U239">
            <v>0</v>
          </cell>
          <cell r="V239">
            <v>0</v>
          </cell>
          <cell r="W239">
            <v>0</v>
          </cell>
          <cell r="X239" t="str">
            <v>Not Modelled</v>
          </cell>
          <cell r="Y239" t="str">
            <v>N/A</v>
          </cell>
          <cell r="AA239">
            <v>0</v>
          </cell>
          <cell r="AB239">
            <v>0</v>
          </cell>
          <cell r="AC239">
            <v>0</v>
          </cell>
          <cell r="AD239">
            <v>0</v>
          </cell>
          <cell r="AE239">
            <v>0</v>
          </cell>
          <cell r="AF239">
            <v>0</v>
          </cell>
          <cell r="AG239">
            <v>0</v>
          </cell>
          <cell r="AH239">
            <v>0</v>
          </cell>
          <cell r="AI239">
            <v>0.71772450000400001</v>
          </cell>
          <cell r="AJ239">
            <v>0.103230257501</v>
          </cell>
          <cell r="AK239">
            <v>0</v>
          </cell>
          <cell r="AM239">
            <v>0</v>
          </cell>
          <cell r="AN239">
            <v>0</v>
          </cell>
          <cell r="AO239">
            <v>0</v>
          </cell>
          <cell r="AP239">
            <v>0</v>
          </cell>
          <cell r="AQ239">
            <v>0</v>
          </cell>
          <cell r="AR239">
            <v>0</v>
          </cell>
          <cell r="AS239">
            <v>0</v>
          </cell>
          <cell r="AT239">
            <v>0</v>
          </cell>
          <cell r="AU239">
            <v>30.061885076125971</v>
          </cell>
          <cell r="AV239">
            <v>4.3237985290409595</v>
          </cell>
          <cell r="AW239">
            <v>0</v>
          </cell>
        </row>
        <row r="240">
          <cell r="A240" t="str">
            <v>HLA3028</v>
          </cell>
          <cell r="B240" t="str">
            <v>Unknown</v>
          </cell>
          <cell r="C240" t="str">
            <v>Residential</v>
          </cell>
          <cell r="D240" t="str">
            <v>Land Supply 2018</v>
          </cell>
          <cell r="E240">
            <v>2.0462400000000001</v>
          </cell>
          <cell r="F240">
            <v>0</v>
          </cell>
          <cell r="G240">
            <v>0</v>
          </cell>
          <cell r="H240">
            <v>2.0462383449999999</v>
          </cell>
          <cell r="I240">
            <v>1.6550000001558374E-6</v>
          </cell>
          <cell r="J240">
            <v>0</v>
          </cell>
          <cell r="K240">
            <v>0</v>
          </cell>
          <cell r="L240">
            <v>99.999919119946824</v>
          </cell>
          <cell r="M240">
            <v>8.0880053178309356E-5</v>
          </cell>
          <cell r="O240">
            <v>0.22864514641880002</v>
          </cell>
          <cell r="Q240">
            <v>0.10329419035079999</v>
          </cell>
          <cell r="R240">
            <v>4.1675489754199997E-2</v>
          </cell>
          <cell r="S240">
            <v>11.173916374364689</v>
          </cell>
          <cell r="T240">
            <v>5.0479997630189999</v>
          </cell>
          <cell r="U240">
            <v>2.0366863004437405</v>
          </cell>
          <cell r="V240">
            <v>0</v>
          </cell>
          <cell r="W240">
            <v>0</v>
          </cell>
          <cell r="X240">
            <v>1.03614380257</v>
          </cell>
          <cell r="Y240">
            <v>50.636474830420674</v>
          </cell>
          <cell r="AA240">
            <v>0</v>
          </cell>
          <cell r="AB240">
            <v>6.9655541788E-2</v>
          </cell>
          <cell r="AC240">
            <v>3.4478735883499999E-2</v>
          </cell>
          <cell r="AD240">
            <v>0.293704320854</v>
          </cell>
          <cell r="AE240">
            <v>0.12555872490700001</v>
          </cell>
          <cell r="AF240">
            <v>0</v>
          </cell>
          <cell r="AG240">
            <v>0</v>
          </cell>
          <cell r="AH240">
            <v>0</v>
          </cell>
          <cell r="AI240">
            <v>1.686199293</v>
          </cell>
          <cell r="AJ240">
            <v>0</v>
          </cell>
          <cell r="AK240">
            <v>1.41981292715</v>
          </cell>
          <cell r="AM240">
            <v>0</v>
          </cell>
          <cell r="AN240">
            <v>3.4040748782156536</v>
          </cell>
          <cell r="AO240">
            <v>1.6849800552965439</v>
          </cell>
          <cell r="AP240">
            <v>14.353366215790913</v>
          </cell>
          <cell r="AQ240">
            <v>6.1360703000136843</v>
          </cell>
          <cell r="AR240">
            <v>0</v>
          </cell>
          <cell r="AS240">
            <v>0</v>
          </cell>
          <cell r="AT240">
            <v>0</v>
          </cell>
          <cell r="AU240">
            <v>82.404766449683322</v>
          </cell>
          <cell r="AV240">
            <v>0</v>
          </cell>
          <cell r="AW240">
            <v>69.386432048537799</v>
          </cell>
        </row>
        <row r="241">
          <cell r="A241" t="str">
            <v>HLA3031</v>
          </cell>
          <cell r="B241" t="str">
            <v>Unknown</v>
          </cell>
          <cell r="C241" t="str">
            <v>Residential</v>
          </cell>
          <cell r="D241" t="str">
            <v>Land Supply 2018</v>
          </cell>
          <cell r="E241">
            <v>8.2336199999999998E-2</v>
          </cell>
          <cell r="F241">
            <v>0</v>
          </cell>
          <cell r="G241">
            <v>0</v>
          </cell>
          <cell r="H241">
            <v>0</v>
          </cell>
          <cell r="I241">
            <v>8.2336199999999998E-2</v>
          </cell>
          <cell r="J241">
            <v>0</v>
          </cell>
          <cell r="K241">
            <v>0</v>
          </cell>
          <cell r="L241">
            <v>0</v>
          </cell>
          <cell r="M241">
            <v>100</v>
          </cell>
          <cell r="O241">
            <v>2.3320914499199998E-3</v>
          </cell>
          <cell r="Q241">
            <v>0</v>
          </cell>
          <cell r="R241">
            <v>0</v>
          </cell>
          <cell r="S241">
            <v>2.8324011187302789</v>
          </cell>
          <cell r="T241">
            <v>0</v>
          </cell>
          <cell r="U241">
            <v>0</v>
          </cell>
          <cell r="V241">
            <v>0</v>
          </cell>
          <cell r="W241">
            <v>0</v>
          </cell>
          <cell r="X241" t="str">
            <v>Not Modelled</v>
          </cell>
          <cell r="Y241" t="str">
            <v>N/A</v>
          </cell>
          <cell r="AA241">
            <v>0</v>
          </cell>
          <cell r="AB241">
            <v>0</v>
          </cell>
          <cell r="AC241">
            <v>0</v>
          </cell>
          <cell r="AD241">
            <v>0</v>
          </cell>
          <cell r="AE241">
            <v>0</v>
          </cell>
          <cell r="AF241">
            <v>0</v>
          </cell>
          <cell r="AG241">
            <v>0</v>
          </cell>
          <cell r="AH241">
            <v>0</v>
          </cell>
          <cell r="AI241">
            <v>8.2336164999700007E-2</v>
          </cell>
          <cell r="AJ241">
            <v>0</v>
          </cell>
          <cell r="AK241">
            <v>0</v>
          </cell>
          <cell r="AM241">
            <v>0</v>
          </cell>
          <cell r="AN241">
            <v>0</v>
          </cell>
          <cell r="AO241">
            <v>0</v>
          </cell>
          <cell r="AP241">
            <v>0</v>
          </cell>
          <cell r="AQ241">
            <v>0</v>
          </cell>
          <cell r="AR241">
            <v>0</v>
          </cell>
          <cell r="AS241">
            <v>0</v>
          </cell>
          <cell r="AT241">
            <v>0</v>
          </cell>
          <cell r="AU241">
            <v>99.999957490994248</v>
          </cell>
          <cell r="AV241">
            <v>0</v>
          </cell>
          <cell r="AW241">
            <v>0</v>
          </cell>
        </row>
        <row r="242">
          <cell r="A242" t="str">
            <v>HLA3051</v>
          </cell>
          <cell r="B242" t="str">
            <v>Unknown</v>
          </cell>
          <cell r="C242" t="str">
            <v>Residential</v>
          </cell>
          <cell r="D242" t="str">
            <v>Land Supply 2018</v>
          </cell>
          <cell r="E242">
            <v>2.5576999999999999E-2</v>
          </cell>
          <cell r="F242">
            <v>0</v>
          </cell>
          <cell r="G242">
            <v>0</v>
          </cell>
          <cell r="H242">
            <v>0</v>
          </cell>
          <cell r="I242">
            <v>2.5576999999999999E-2</v>
          </cell>
          <cell r="J242">
            <v>0</v>
          </cell>
          <cell r="K242">
            <v>0</v>
          </cell>
          <cell r="L242">
            <v>0</v>
          </cell>
          <cell r="M242">
            <v>100</v>
          </cell>
          <cell r="O242">
            <v>2.5546663541180001E-2</v>
          </cell>
          <cell r="Q242">
            <v>2.5546663541180001E-2</v>
          </cell>
          <cell r="R242">
            <v>2.3411741802100001E-2</v>
          </cell>
          <cell r="S242">
            <v>99.881391645540916</v>
          </cell>
          <cell r="T242">
            <v>99.881391645540916</v>
          </cell>
          <cell r="U242">
            <v>91.534354310904334</v>
          </cell>
          <cell r="V242">
            <v>2.55770149987E-2</v>
          </cell>
          <cell r="W242">
            <v>100.00005864135748</v>
          </cell>
          <cell r="X242" t="str">
            <v>Not Modelled</v>
          </cell>
          <cell r="Y242" t="str">
            <v>N/A</v>
          </cell>
          <cell r="AA242">
            <v>0</v>
          </cell>
          <cell r="AB242">
            <v>0</v>
          </cell>
          <cell r="AC242">
            <v>0</v>
          </cell>
          <cell r="AD242">
            <v>0</v>
          </cell>
          <cell r="AE242">
            <v>0</v>
          </cell>
          <cell r="AF242">
            <v>0</v>
          </cell>
          <cell r="AG242">
            <v>0</v>
          </cell>
          <cell r="AH242">
            <v>0</v>
          </cell>
          <cell r="AI242">
            <v>0</v>
          </cell>
          <cell r="AJ242">
            <v>0</v>
          </cell>
          <cell r="AK242">
            <v>0</v>
          </cell>
          <cell r="AM242">
            <v>0</v>
          </cell>
          <cell r="AN242">
            <v>0</v>
          </cell>
          <cell r="AO242">
            <v>0</v>
          </cell>
          <cell r="AP242">
            <v>0</v>
          </cell>
          <cell r="AQ242">
            <v>0</v>
          </cell>
          <cell r="AR242">
            <v>0</v>
          </cell>
          <cell r="AS242">
            <v>0</v>
          </cell>
          <cell r="AT242">
            <v>0</v>
          </cell>
          <cell r="AU242">
            <v>0</v>
          </cell>
          <cell r="AV242">
            <v>0</v>
          </cell>
          <cell r="AW242">
            <v>0</v>
          </cell>
        </row>
        <row r="243">
          <cell r="A243" t="str">
            <v>HLA3074</v>
          </cell>
          <cell r="B243" t="str">
            <v>Unknown</v>
          </cell>
          <cell r="C243" t="str">
            <v>Residential</v>
          </cell>
          <cell r="D243" t="str">
            <v>Land Supply 2018</v>
          </cell>
          <cell r="E243">
            <v>1.9893899999999999E-2</v>
          </cell>
          <cell r="F243">
            <v>0</v>
          </cell>
          <cell r="G243">
            <v>0</v>
          </cell>
          <cell r="H243">
            <v>0</v>
          </cell>
          <cell r="I243">
            <v>1.9893899999999999E-2</v>
          </cell>
          <cell r="J243">
            <v>0</v>
          </cell>
          <cell r="K243">
            <v>0</v>
          </cell>
          <cell r="L243">
            <v>0</v>
          </cell>
          <cell r="M243">
            <v>100</v>
          </cell>
          <cell r="O243">
            <v>0</v>
          </cell>
          <cell r="Q243">
            <v>0</v>
          </cell>
          <cell r="R243">
            <v>0</v>
          </cell>
          <cell r="S243">
            <v>0</v>
          </cell>
          <cell r="T243">
            <v>0</v>
          </cell>
          <cell r="U243">
            <v>0</v>
          </cell>
          <cell r="V243">
            <v>0</v>
          </cell>
          <cell r="W243">
            <v>0</v>
          </cell>
          <cell r="X243" t="str">
            <v>Not Modelled</v>
          </cell>
          <cell r="Y243" t="str">
            <v>N/A</v>
          </cell>
          <cell r="AA243">
            <v>0</v>
          </cell>
          <cell r="AB243">
            <v>0</v>
          </cell>
          <cell r="AC243">
            <v>0</v>
          </cell>
          <cell r="AD243">
            <v>0</v>
          </cell>
          <cell r="AE243">
            <v>0</v>
          </cell>
          <cell r="AF243">
            <v>0</v>
          </cell>
          <cell r="AG243">
            <v>0</v>
          </cell>
          <cell r="AH243">
            <v>0</v>
          </cell>
          <cell r="AI243">
            <v>1.98939249997E-2</v>
          </cell>
          <cell r="AJ243">
            <v>0</v>
          </cell>
          <cell r="AK243">
            <v>0</v>
          </cell>
          <cell r="AM243">
            <v>0</v>
          </cell>
          <cell r="AN243">
            <v>0</v>
          </cell>
          <cell r="AO243">
            <v>0</v>
          </cell>
          <cell r="AP243">
            <v>0</v>
          </cell>
          <cell r="AQ243">
            <v>0</v>
          </cell>
          <cell r="AR243">
            <v>0</v>
          </cell>
          <cell r="AS243">
            <v>0</v>
          </cell>
          <cell r="AT243">
            <v>0</v>
          </cell>
          <cell r="AU243">
            <v>100.00012566515363</v>
          </cell>
          <cell r="AV243">
            <v>0</v>
          </cell>
          <cell r="AW243">
            <v>0</v>
          </cell>
        </row>
        <row r="244">
          <cell r="A244" t="str">
            <v>HLA3082</v>
          </cell>
          <cell r="B244" t="str">
            <v>Unknown</v>
          </cell>
          <cell r="C244" t="str">
            <v>Residential</v>
          </cell>
          <cell r="D244" t="str">
            <v>Land Supply 2018</v>
          </cell>
          <cell r="E244">
            <v>3.5393599999999997E-2</v>
          </cell>
          <cell r="F244">
            <v>0</v>
          </cell>
          <cell r="G244">
            <v>0</v>
          </cell>
          <cell r="H244">
            <v>0</v>
          </cell>
          <cell r="I244">
            <v>3.5393599999999997E-2</v>
          </cell>
          <cell r="J244">
            <v>0</v>
          </cell>
          <cell r="K244">
            <v>0</v>
          </cell>
          <cell r="L244">
            <v>0</v>
          </cell>
          <cell r="M244">
            <v>100</v>
          </cell>
          <cell r="O244">
            <v>0</v>
          </cell>
          <cell r="Q244">
            <v>0</v>
          </cell>
          <cell r="R244">
            <v>0</v>
          </cell>
          <cell r="S244">
            <v>0</v>
          </cell>
          <cell r="T244">
            <v>0</v>
          </cell>
          <cell r="U244">
            <v>0</v>
          </cell>
          <cell r="V244">
            <v>0</v>
          </cell>
          <cell r="W244">
            <v>0</v>
          </cell>
          <cell r="X244" t="str">
            <v>Not Modelled</v>
          </cell>
          <cell r="Y244" t="str">
            <v>N/A</v>
          </cell>
          <cell r="AA244">
            <v>0</v>
          </cell>
          <cell r="AB244">
            <v>0</v>
          </cell>
          <cell r="AC244">
            <v>0</v>
          </cell>
          <cell r="AD244">
            <v>0</v>
          </cell>
          <cell r="AE244">
            <v>0</v>
          </cell>
          <cell r="AF244">
            <v>0</v>
          </cell>
          <cell r="AG244">
            <v>0</v>
          </cell>
          <cell r="AH244">
            <v>0</v>
          </cell>
          <cell r="AI244">
            <v>3.53936249984E-2</v>
          </cell>
          <cell r="AJ244">
            <v>0</v>
          </cell>
          <cell r="AK244">
            <v>0</v>
          </cell>
          <cell r="AM244">
            <v>0</v>
          </cell>
          <cell r="AN244">
            <v>0</v>
          </cell>
          <cell r="AO244">
            <v>0</v>
          </cell>
          <cell r="AP244">
            <v>0</v>
          </cell>
          <cell r="AQ244">
            <v>0</v>
          </cell>
          <cell r="AR244">
            <v>0</v>
          </cell>
          <cell r="AS244">
            <v>0</v>
          </cell>
          <cell r="AT244">
            <v>0</v>
          </cell>
          <cell r="AU244">
            <v>100.00007062971838</v>
          </cell>
          <cell r="AV244">
            <v>0</v>
          </cell>
          <cell r="AW244">
            <v>0</v>
          </cell>
        </row>
        <row r="245">
          <cell r="A245" t="str">
            <v>HLA3102</v>
          </cell>
          <cell r="B245" t="str">
            <v>Unknown</v>
          </cell>
          <cell r="C245" t="str">
            <v>Residential</v>
          </cell>
          <cell r="D245" t="str">
            <v>Land Supply 2018</v>
          </cell>
          <cell r="E245">
            <v>3.7440300000000003E-2</v>
          </cell>
          <cell r="F245">
            <v>0</v>
          </cell>
          <cell r="G245">
            <v>0</v>
          </cell>
          <cell r="H245">
            <v>0</v>
          </cell>
          <cell r="I245">
            <v>3.7440300000000003E-2</v>
          </cell>
          <cell r="J245">
            <v>0</v>
          </cell>
          <cell r="K245">
            <v>0</v>
          </cell>
          <cell r="L245">
            <v>0</v>
          </cell>
          <cell r="M245">
            <v>100</v>
          </cell>
          <cell r="O245">
            <v>0</v>
          </cell>
          <cell r="Q245">
            <v>0</v>
          </cell>
          <cell r="R245">
            <v>0</v>
          </cell>
          <cell r="S245">
            <v>0</v>
          </cell>
          <cell r="T245">
            <v>0</v>
          </cell>
          <cell r="U245">
            <v>0</v>
          </cell>
          <cell r="V245">
            <v>0</v>
          </cell>
          <cell r="W245">
            <v>0</v>
          </cell>
          <cell r="X245" t="str">
            <v>Not Modelled</v>
          </cell>
          <cell r="Y245" t="str">
            <v>N/A</v>
          </cell>
          <cell r="AA245">
            <v>0</v>
          </cell>
          <cell r="AB245">
            <v>0</v>
          </cell>
          <cell r="AC245">
            <v>0</v>
          </cell>
          <cell r="AD245">
            <v>0</v>
          </cell>
          <cell r="AE245">
            <v>0</v>
          </cell>
          <cell r="AF245">
            <v>0</v>
          </cell>
          <cell r="AG245">
            <v>0</v>
          </cell>
          <cell r="AH245">
            <v>0</v>
          </cell>
          <cell r="AI245">
            <v>3.74402700011E-2</v>
          </cell>
          <cell r="AJ245">
            <v>0</v>
          </cell>
          <cell r="AK245">
            <v>0</v>
          </cell>
          <cell r="AM245">
            <v>0</v>
          </cell>
          <cell r="AN245">
            <v>0</v>
          </cell>
          <cell r="AO245">
            <v>0</v>
          </cell>
          <cell r="AP245">
            <v>0</v>
          </cell>
          <cell r="AQ245">
            <v>0</v>
          </cell>
          <cell r="AR245">
            <v>0</v>
          </cell>
          <cell r="AS245">
            <v>0</v>
          </cell>
          <cell r="AT245">
            <v>0</v>
          </cell>
          <cell r="AU245">
            <v>99.999919875374914</v>
          </cell>
          <cell r="AV245">
            <v>0</v>
          </cell>
          <cell r="AW245">
            <v>0</v>
          </cell>
        </row>
        <row r="246">
          <cell r="A246" t="str">
            <v>HLA3104</v>
          </cell>
          <cell r="B246" t="str">
            <v>Unknown</v>
          </cell>
          <cell r="C246" t="str">
            <v>Residential</v>
          </cell>
          <cell r="D246" t="str">
            <v>Land Supply 2018</v>
          </cell>
          <cell r="E246">
            <v>0.14227799999999999</v>
          </cell>
          <cell r="F246">
            <v>0</v>
          </cell>
          <cell r="G246">
            <v>0</v>
          </cell>
          <cell r="H246">
            <v>0</v>
          </cell>
          <cell r="I246">
            <v>0.14227799999999999</v>
          </cell>
          <cell r="J246">
            <v>0</v>
          </cell>
          <cell r="K246">
            <v>0</v>
          </cell>
          <cell r="L246">
            <v>0</v>
          </cell>
          <cell r="M246">
            <v>100</v>
          </cell>
          <cell r="O246">
            <v>0</v>
          </cell>
          <cell r="Q246">
            <v>0</v>
          </cell>
          <cell r="R246">
            <v>0</v>
          </cell>
          <cell r="S246">
            <v>0</v>
          </cell>
          <cell r="T246">
            <v>0</v>
          </cell>
          <cell r="U246">
            <v>0</v>
          </cell>
          <cell r="V246">
            <v>0</v>
          </cell>
          <cell r="W246">
            <v>0</v>
          </cell>
          <cell r="X246" t="str">
            <v>Not Modelled</v>
          </cell>
          <cell r="Y246" t="str">
            <v>N/A</v>
          </cell>
          <cell r="AA246">
            <v>0</v>
          </cell>
          <cell r="AB246">
            <v>0</v>
          </cell>
          <cell r="AC246">
            <v>0</v>
          </cell>
          <cell r="AD246">
            <v>0</v>
          </cell>
          <cell r="AE246">
            <v>0</v>
          </cell>
          <cell r="AF246">
            <v>0</v>
          </cell>
          <cell r="AG246">
            <v>0</v>
          </cell>
          <cell r="AH246">
            <v>0</v>
          </cell>
          <cell r="AI246">
            <v>0.142278025</v>
          </cell>
          <cell r="AJ246">
            <v>0</v>
          </cell>
          <cell r="AK246">
            <v>0</v>
          </cell>
          <cell r="AM246">
            <v>0</v>
          </cell>
          <cell r="AN246">
            <v>0</v>
          </cell>
          <cell r="AO246">
            <v>0</v>
          </cell>
          <cell r="AP246">
            <v>0</v>
          </cell>
          <cell r="AQ246">
            <v>0</v>
          </cell>
          <cell r="AR246">
            <v>0</v>
          </cell>
          <cell r="AS246">
            <v>0</v>
          </cell>
          <cell r="AT246">
            <v>0</v>
          </cell>
          <cell r="AU246">
            <v>100.0000175712338</v>
          </cell>
          <cell r="AV246">
            <v>0</v>
          </cell>
          <cell r="AW246">
            <v>0</v>
          </cell>
        </row>
        <row r="247">
          <cell r="A247" t="str">
            <v>HLA3107</v>
          </cell>
          <cell r="B247" t="str">
            <v>Unknown</v>
          </cell>
          <cell r="C247" t="str">
            <v>Residential</v>
          </cell>
          <cell r="D247" t="str">
            <v>Land Supply 2018</v>
          </cell>
          <cell r="E247">
            <v>3.87208E-2</v>
          </cell>
          <cell r="F247">
            <v>0</v>
          </cell>
          <cell r="G247">
            <v>0</v>
          </cell>
          <cell r="H247">
            <v>0</v>
          </cell>
          <cell r="I247">
            <v>3.87208E-2</v>
          </cell>
          <cell r="J247">
            <v>0</v>
          </cell>
          <cell r="K247">
            <v>0</v>
          </cell>
          <cell r="L247">
            <v>0</v>
          </cell>
          <cell r="M247">
            <v>100</v>
          </cell>
          <cell r="O247">
            <v>0</v>
          </cell>
          <cell r="Q247">
            <v>0</v>
          </cell>
          <cell r="R247">
            <v>0</v>
          </cell>
          <cell r="S247">
            <v>0</v>
          </cell>
          <cell r="T247">
            <v>0</v>
          </cell>
          <cell r="U247">
            <v>0</v>
          </cell>
          <cell r="V247">
            <v>0</v>
          </cell>
          <cell r="W247">
            <v>0</v>
          </cell>
          <cell r="X247" t="str">
            <v>Not Modelled</v>
          </cell>
          <cell r="Y247" t="str">
            <v>N/A</v>
          </cell>
          <cell r="AA247">
            <v>0</v>
          </cell>
          <cell r="AB247">
            <v>0</v>
          </cell>
          <cell r="AC247">
            <v>0</v>
          </cell>
          <cell r="AD247">
            <v>0</v>
          </cell>
          <cell r="AE247">
            <v>0</v>
          </cell>
          <cell r="AF247">
            <v>0</v>
          </cell>
          <cell r="AG247">
            <v>0</v>
          </cell>
          <cell r="AH247">
            <v>0</v>
          </cell>
          <cell r="AI247">
            <v>3.8720845000400003E-2</v>
          </cell>
          <cell r="AJ247">
            <v>0</v>
          </cell>
          <cell r="AK247">
            <v>0</v>
          </cell>
          <cell r="AM247">
            <v>0</v>
          </cell>
          <cell r="AN247">
            <v>0</v>
          </cell>
          <cell r="AO247">
            <v>0</v>
          </cell>
          <cell r="AP247">
            <v>0</v>
          </cell>
          <cell r="AQ247">
            <v>0</v>
          </cell>
          <cell r="AR247">
            <v>0</v>
          </cell>
          <cell r="AS247">
            <v>0</v>
          </cell>
          <cell r="AT247">
            <v>0</v>
          </cell>
          <cell r="AU247">
            <v>100.00011621764014</v>
          </cell>
          <cell r="AV247">
            <v>0</v>
          </cell>
          <cell r="AW247">
            <v>0</v>
          </cell>
        </row>
        <row r="248">
          <cell r="A248" t="str">
            <v>HLA3113</v>
          </cell>
          <cell r="B248" t="str">
            <v>Unknown</v>
          </cell>
          <cell r="C248" t="str">
            <v>Residential</v>
          </cell>
          <cell r="D248" t="str">
            <v>Land Supply 2018</v>
          </cell>
          <cell r="E248">
            <v>3.40354E-2</v>
          </cell>
          <cell r="F248">
            <v>0</v>
          </cell>
          <cell r="G248">
            <v>0</v>
          </cell>
          <cell r="H248">
            <v>0</v>
          </cell>
          <cell r="I248">
            <v>3.40354E-2</v>
          </cell>
          <cell r="J248">
            <v>0</v>
          </cell>
          <cell r="K248">
            <v>0</v>
          </cell>
          <cell r="L248">
            <v>0</v>
          </cell>
          <cell r="M248">
            <v>100</v>
          </cell>
          <cell r="O248">
            <v>0</v>
          </cell>
          <cell r="Q248">
            <v>0</v>
          </cell>
          <cell r="R248">
            <v>0</v>
          </cell>
          <cell r="S248">
            <v>0</v>
          </cell>
          <cell r="T248">
            <v>0</v>
          </cell>
          <cell r="U248">
            <v>0</v>
          </cell>
          <cell r="V248">
            <v>0</v>
          </cell>
          <cell r="W248">
            <v>0</v>
          </cell>
          <cell r="X248" t="str">
            <v>Not Modelled</v>
          </cell>
          <cell r="Y248" t="str">
            <v>N/A</v>
          </cell>
          <cell r="AA248">
            <v>0</v>
          </cell>
          <cell r="AB248">
            <v>0</v>
          </cell>
          <cell r="AC248">
            <v>0</v>
          </cell>
          <cell r="AD248">
            <v>0</v>
          </cell>
          <cell r="AE248">
            <v>0</v>
          </cell>
          <cell r="AF248">
            <v>2.8704170985299999E-2</v>
          </cell>
          <cell r="AG248">
            <v>0</v>
          </cell>
          <cell r="AH248">
            <v>0</v>
          </cell>
          <cell r="AI248">
            <v>0</v>
          </cell>
          <cell r="AJ248">
            <v>0</v>
          </cell>
          <cell r="AK248">
            <v>0</v>
          </cell>
          <cell r="AM248">
            <v>0</v>
          </cell>
          <cell r="AN248">
            <v>0</v>
          </cell>
          <cell r="AO248">
            <v>0</v>
          </cell>
          <cell r="AP248">
            <v>0</v>
          </cell>
          <cell r="AQ248">
            <v>0</v>
          </cell>
          <cell r="AR248">
            <v>84.33622341826451</v>
          </cell>
          <cell r="AS248">
            <v>0</v>
          </cell>
          <cell r="AT248">
            <v>0</v>
          </cell>
          <cell r="AU248">
            <v>0</v>
          </cell>
          <cell r="AV248">
            <v>0</v>
          </cell>
          <cell r="AW248">
            <v>0</v>
          </cell>
        </row>
        <row r="249">
          <cell r="A249" t="str">
            <v>HLA3118</v>
          </cell>
          <cell r="B249" t="str">
            <v>Unknown</v>
          </cell>
          <cell r="C249" t="str">
            <v>Residential</v>
          </cell>
          <cell r="D249" t="str">
            <v>Land Supply 2018</v>
          </cell>
          <cell r="E249">
            <v>0.24218700000000001</v>
          </cell>
          <cell r="F249">
            <v>8.9615326825399997E-4</v>
          </cell>
          <cell r="G249">
            <v>0</v>
          </cell>
          <cell r="H249">
            <v>0</v>
          </cell>
          <cell r="I249">
            <v>0.241290846731746</v>
          </cell>
          <cell r="J249">
            <v>0.37002533920235187</v>
          </cell>
          <cell r="K249">
            <v>0</v>
          </cell>
          <cell r="L249">
            <v>0</v>
          </cell>
          <cell r="M249">
            <v>99.629974660797643</v>
          </cell>
          <cell r="O249">
            <v>3.0586742699110998E-2</v>
          </cell>
          <cell r="Q249">
            <v>1.7915438496110001E-3</v>
          </cell>
          <cell r="R249">
            <v>3.6679854967100001E-4</v>
          </cell>
          <cell r="S249">
            <v>12.629390800955873</v>
          </cell>
          <cell r="T249">
            <v>0.73973576187450185</v>
          </cell>
          <cell r="U249">
            <v>0.15145261705665458</v>
          </cell>
          <cell r="V249">
            <v>0</v>
          </cell>
          <cell r="W249">
            <v>0</v>
          </cell>
          <cell r="X249" t="str">
            <v>Not Modelled</v>
          </cell>
          <cell r="Y249" t="str">
            <v>N/A</v>
          </cell>
          <cell r="AA249">
            <v>0</v>
          </cell>
          <cell r="AB249">
            <v>0</v>
          </cell>
          <cell r="AC249">
            <v>0</v>
          </cell>
          <cell r="AD249">
            <v>0</v>
          </cell>
          <cell r="AE249">
            <v>0</v>
          </cell>
          <cell r="AF249">
            <v>0</v>
          </cell>
          <cell r="AG249">
            <v>0</v>
          </cell>
          <cell r="AH249">
            <v>0</v>
          </cell>
          <cell r="AI249">
            <v>0.242186664996</v>
          </cell>
          <cell r="AJ249">
            <v>0</v>
          </cell>
          <cell r="AK249">
            <v>0</v>
          </cell>
          <cell r="AM249">
            <v>0</v>
          </cell>
          <cell r="AN249">
            <v>0</v>
          </cell>
          <cell r="AO249">
            <v>0</v>
          </cell>
          <cell r="AP249">
            <v>0</v>
          </cell>
          <cell r="AQ249">
            <v>0</v>
          </cell>
          <cell r="AR249">
            <v>0</v>
          </cell>
          <cell r="AS249">
            <v>0</v>
          </cell>
          <cell r="AT249">
            <v>0</v>
          </cell>
          <cell r="AU249">
            <v>99.999861675482165</v>
          </cell>
          <cell r="AV249">
            <v>0</v>
          </cell>
          <cell r="AW249">
            <v>0</v>
          </cell>
        </row>
        <row r="250">
          <cell r="A250" t="str">
            <v>HLA3120</v>
          </cell>
          <cell r="B250" t="str">
            <v>Unknown</v>
          </cell>
          <cell r="C250" t="str">
            <v>Residential</v>
          </cell>
          <cell r="D250" t="str">
            <v>Land Supply 2018</v>
          </cell>
          <cell r="E250">
            <v>1.5008900000000001</v>
          </cell>
          <cell r="F250">
            <v>0</v>
          </cell>
          <cell r="G250">
            <v>0</v>
          </cell>
          <cell r="H250">
            <v>0</v>
          </cell>
          <cell r="I250">
            <v>1.5008900000000001</v>
          </cell>
          <cell r="J250">
            <v>0</v>
          </cell>
          <cell r="K250">
            <v>0</v>
          </cell>
          <cell r="L250">
            <v>0</v>
          </cell>
          <cell r="M250">
            <v>100</v>
          </cell>
          <cell r="O250">
            <v>6.05521712967E-2</v>
          </cell>
          <cell r="Q250">
            <v>0</v>
          </cell>
          <cell r="R250">
            <v>0</v>
          </cell>
          <cell r="S250">
            <v>4.034417665298589</v>
          </cell>
          <cell r="T250">
            <v>0</v>
          </cell>
          <cell r="U250">
            <v>0</v>
          </cell>
          <cell r="V250">
            <v>0</v>
          </cell>
          <cell r="W250">
            <v>0</v>
          </cell>
          <cell r="X250" t="str">
            <v>Not Modelled</v>
          </cell>
          <cell r="Y250" t="str">
            <v>N/A</v>
          </cell>
          <cell r="AA250">
            <v>0</v>
          </cell>
          <cell r="AB250">
            <v>0</v>
          </cell>
          <cell r="AC250">
            <v>0</v>
          </cell>
          <cell r="AD250">
            <v>0</v>
          </cell>
          <cell r="AE250">
            <v>0</v>
          </cell>
          <cell r="AF250">
            <v>0</v>
          </cell>
          <cell r="AG250">
            <v>0</v>
          </cell>
          <cell r="AH250">
            <v>0</v>
          </cell>
          <cell r="AI250">
            <v>1.50088727</v>
          </cell>
          <cell r="AJ250">
            <v>0</v>
          </cell>
          <cell r="AK250">
            <v>0</v>
          </cell>
          <cell r="AM250">
            <v>0</v>
          </cell>
          <cell r="AN250">
            <v>0</v>
          </cell>
          <cell r="AO250">
            <v>0</v>
          </cell>
          <cell r="AP250">
            <v>0</v>
          </cell>
          <cell r="AQ250">
            <v>0</v>
          </cell>
          <cell r="AR250">
            <v>0</v>
          </cell>
          <cell r="AS250">
            <v>0</v>
          </cell>
          <cell r="AT250">
            <v>0</v>
          </cell>
          <cell r="AU250">
            <v>99.999818107922636</v>
          </cell>
          <cell r="AV250">
            <v>0</v>
          </cell>
          <cell r="AW250">
            <v>0</v>
          </cell>
        </row>
        <row r="251">
          <cell r="A251" t="str">
            <v>HLA3122</v>
          </cell>
          <cell r="B251" t="str">
            <v>Unknown</v>
          </cell>
          <cell r="C251" t="str">
            <v>Residential</v>
          </cell>
          <cell r="D251" t="str">
            <v>Land Supply 2018</v>
          </cell>
          <cell r="E251">
            <v>2.2768999999999999</v>
          </cell>
          <cell r="F251">
            <v>0</v>
          </cell>
          <cell r="G251">
            <v>0</v>
          </cell>
          <cell r="H251">
            <v>0</v>
          </cell>
          <cell r="I251">
            <v>2.2768999999999999</v>
          </cell>
          <cell r="J251">
            <v>0</v>
          </cell>
          <cell r="K251">
            <v>0</v>
          </cell>
          <cell r="L251">
            <v>0</v>
          </cell>
          <cell r="M251">
            <v>100</v>
          </cell>
          <cell r="O251">
            <v>0.17599298656419998</v>
          </cell>
          <cell r="Q251">
            <v>7.0943270500199995E-2</v>
          </cell>
          <cell r="R251">
            <v>5.8593990000199998E-2</v>
          </cell>
          <cell r="S251">
            <v>7.7295000467389867</v>
          </cell>
          <cell r="T251">
            <v>3.1157833238262547</v>
          </cell>
          <cell r="U251">
            <v>2.5734107778207211</v>
          </cell>
          <cell r="V251">
            <v>0</v>
          </cell>
          <cell r="W251">
            <v>0</v>
          </cell>
          <cell r="X251" t="str">
            <v>Not Modelled</v>
          </cell>
          <cell r="Y251" t="str">
            <v>N/A</v>
          </cell>
          <cell r="AA251">
            <v>0</v>
          </cell>
          <cell r="AB251">
            <v>0</v>
          </cell>
          <cell r="AC251">
            <v>0</v>
          </cell>
          <cell r="AD251">
            <v>0</v>
          </cell>
          <cell r="AE251">
            <v>0</v>
          </cell>
          <cell r="AF251">
            <v>0</v>
          </cell>
          <cell r="AG251">
            <v>8.4671413477300006E-2</v>
          </cell>
          <cell r="AH251">
            <v>0</v>
          </cell>
          <cell r="AI251">
            <v>2.2768949699999999</v>
          </cell>
          <cell r="AJ251">
            <v>0</v>
          </cell>
          <cell r="AK251">
            <v>0</v>
          </cell>
          <cell r="AM251">
            <v>0</v>
          </cell>
          <cell r="AN251">
            <v>0</v>
          </cell>
          <cell r="AO251">
            <v>0</v>
          </cell>
          <cell r="AP251">
            <v>0</v>
          </cell>
          <cell r="AQ251">
            <v>0</v>
          </cell>
          <cell r="AR251">
            <v>0</v>
          </cell>
          <cell r="AS251">
            <v>3.7187146329351313</v>
          </cell>
          <cell r="AT251">
            <v>0</v>
          </cell>
          <cell r="AU251">
            <v>99.999779085598846</v>
          </cell>
          <cell r="AV251">
            <v>0</v>
          </cell>
          <cell r="AW251">
            <v>0</v>
          </cell>
        </row>
        <row r="252">
          <cell r="A252" t="str">
            <v>HLA3132</v>
          </cell>
          <cell r="B252" t="str">
            <v>Unknown</v>
          </cell>
          <cell r="C252" t="str">
            <v>Residential</v>
          </cell>
          <cell r="D252" t="str">
            <v>Land Supply 2018</v>
          </cell>
          <cell r="E252">
            <v>0.193685</v>
          </cell>
          <cell r="F252">
            <v>0</v>
          </cell>
          <cell r="G252">
            <v>0</v>
          </cell>
          <cell r="H252">
            <v>0</v>
          </cell>
          <cell r="I252">
            <v>0.193685</v>
          </cell>
          <cell r="J252">
            <v>0</v>
          </cell>
          <cell r="K252">
            <v>0</v>
          </cell>
          <cell r="L252">
            <v>0</v>
          </cell>
          <cell r="M252">
            <v>100</v>
          </cell>
          <cell r="O252">
            <v>0</v>
          </cell>
          <cell r="Q252">
            <v>0</v>
          </cell>
          <cell r="R252">
            <v>0</v>
          </cell>
          <cell r="S252">
            <v>0</v>
          </cell>
          <cell r="T252">
            <v>0</v>
          </cell>
          <cell r="U252">
            <v>0</v>
          </cell>
          <cell r="V252">
            <v>0</v>
          </cell>
          <cell r="W252">
            <v>0</v>
          </cell>
          <cell r="X252" t="str">
            <v>Not Modelled</v>
          </cell>
          <cell r="Y252" t="str">
            <v>N/A</v>
          </cell>
          <cell r="AA252">
            <v>0</v>
          </cell>
          <cell r="AB252">
            <v>0</v>
          </cell>
          <cell r="AC252">
            <v>0</v>
          </cell>
          <cell r="AD252">
            <v>0</v>
          </cell>
          <cell r="AE252">
            <v>0</v>
          </cell>
          <cell r="AF252">
            <v>0</v>
          </cell>
          <cell r="AG252">
            <v>0</v>
          </cell>
          <cell r="AH252">
            <v>0</v>
          </cell>
          <cell r="AI252">
            <v>0</v>
          </cell>
          <cell r="AJ252">
            <v>0</v>
          </cell>
          <cell r="AK252">
            <v>0</v>
          </cell>
          <cell r="AM252">
            <v>0</v>
          </cell>
          <cell r="AN252">
            <v>0</v>
          </cell>
          <cell r="AO252">
            <v>0</v>
          </cell>
          <cell r="AP252">
            <v>0</v>
          </cell>
          <cell r="AQ252">
            <v>0</v>
          </cell>
          <cell r="AR252">
            <v>0</v>
          </cell>
          <cell r="AS252">
            <v>0</v>
          </cell>
          <cell r="AT252">
            <v>0</v>
          </cell>
          <cell r="AU252">
            <v>0</v>
          </cell>
          <cell r="AV252">
            <v>0</v>
          </cell>
          <cell r="AW252">
            <v>0</v>
          </cell>
        </row>
        <row r="253">
          <cell r="A253" t="str">
            <v>HLA3133</v>
          </cell>
          <cell r="B253" t="str">
            <v>Unknown</v>
          </cell>
          <cell r="C253" t="str">
            <v>Residential</v>
          </cell>
          <cell r="D253" t="str">
            <v>Land Supply 2018</v>
          </cell>
          <cell r="E253">
            <v>6.8963899999999995E-2</v>
          </cell>
          <cell r="F253">
            <v>0</v>
          </cell>
          <cell r="G253">
            <v>0</v>
          </cell>
          <cell r="H253">
            <v>0</v>
          </cell>
          <cell r="I253">
            <v>6.8963899999999995E-2</v>
          </cell>
          <cell r="J253">
            <v>0</v>
          </cell>
          <cell r="K253">
            <v>0</v>
          </cell>
          <cell r="L253">
            <v>0</v>
          </cell>
          <cell r="M253">
            <v>100</v>
          </cell>
          <cell r="O253">
            <v>0</v>
          </cell>
          <cell r="Q253">
            <v>0</v>
          </cell>
          <cell r="R253">
            <v>0</v>
          </cell>
          <cell r="S253">
            <v>0</v>
          </cell>
          <cell r="T253">
            <v>0</v>
          </cell>
          <cell r="U253">
            <v>0</v>
          </cell>
          <cell r="V253">
            <v>0</v>
          </cell>
          <cell r="W253">
            <v>0</v>
          </cell>
          <cell r="X253" t="str">
            <v>Not Modelled</v>
          </cell>
          <cell r="Y253" t="str">
            <v>N/A</v>
          </cell>
          <cell r="AA253">
            <v>0</v>
          </cell>
          <cell r="AB253">
            <v>0</v>
          </cell>
          <cell r="AC253">
            <v>0</v>
          </cell>
          <cell r="AD253">
            <v>0</v>
          </cell>
          <cell r="AE253">
            <v>0</v>
          </cell>
          <cell r="AF253">
            <v>0</v>
          </cell>
          <cell r="AG253">
            <v>0</v>
          </cell>
          <cell r="AH253">
            <v>0</v>
          </cell>
          <cell r="AI253">
            <v>0</v>
          </cell>
          <cell r="AJ253">
            <v>0</v>
          </cell>
          <cell r="AK253">
            <v>0</v>
          </cell>
          <cell r="AM253">
            <v>0</v>
          </cell>
          <cell r="AN253">
            <v>0</v>
          </cell>
          <cell r="AO253">
            <v>0</v>
          </cell>
          <cell r="AP253">
            <v>0</v>
          </cell>
          <cell r="AQ253">
            <v>0</v>
          </cell>
          <cell r="AR253">
            <v>0</v>
          </cell>
          <cell r="AS253">
            <v>0</v>
          </cell>
          <cell r="AT253">
            <v>0</v>
          </cell>
          <cell r="AU253">
            <v>0</v>
          </cell>
          <cell r="AV253">
            <v>0</v>
          </cell>
          <cell r="AW253">
            <v>0</v>
          </cell>
        </row>
        <row r="254">
          <cell r="A254" t="str">
            <v>HLA3147</v>
          </cell>
          <cell r="B254" t="str">
            <v>Unknown</v>
          </cell>
          <cell r="C254" t="str">
            <v>Residential</v>
          </cell>
          <cell r="D254" t="str">
            <v>Land Supply 2018</v>
          </cell>
          <cell r="E254">
            <v>0.40178599999999998</v>
          </cell>
          <cell r="F254">
            <v>0</v>
          </cell>
          <cell r="G254">
            <v>0</v>
          </cell>
          <cell r="H254">
            <v>0</v>
          </cell>
          <cell r="I254">
            <v>0.40178599999999998</v>
          </cell>
          <cell r="J254">
            <v>0</v>
          </cell>
          <cell r="K254">
            <v>0</v>
          </cell>
          <cell r="L254">
            <v>0</v>
          </cell>
          <cell r="M254">
            <v>100</v>
          </cell>
          <cell r="O254">
            <v>0.12756088938754001</v>
          </cell>
          <cell r="Q254">
            <v>1.7851726849539999E-2</v>
          </cell>
          <cell r="R254">
            <v>1.0115101099999999E-2</v>
          </cell>
          <cell r="S254">
            <v>31.748465448656756</v>
          </cell>
          <cell r="T254">
            <v>4.4430933007969413</v>
          </cell>
          <cell r="U254">
            <v>2.5175344835310343</v>
          </cell>
          <cell r="V254">
            <v>0</v>
          </cell>
          <cell r="W254">
            <v>0</v>
          </cell>
          <cell r="X254" t="str">
            <v>Not Modelled</v>
          </cell>
          <cell r="Y254" t="str">
            <v>N/A</v>
          </cell>
          <cell r="AA254">
            <v>0</v>
          </cell>
          <cell r="AB254">
            <v>0</v>
          </cell>
          <cell r="AC254">
            <v>0</v>
          </cell>
          <cell r="AD254">
            <v>0</v>
          </cell>
          <cell r="AE254">
            <v>0</v>
          </cell>
          <cell r="AF254">
            <v>0</v>
          </cell>
          <cell r="AG254">
            <v>0</v>
          </cell>
          <cell r="AH254">
            <v>0</v>
          </cell>
          <cell r="AI254">
            <v>0</v>
          </cell>
          <cell r="AJ254">
            <v>0</v>
          </cell>
          <cell r="AK254">
            <v>0</v>
          </cell>
          <cell r="AM254">
            <v>0</v>
          </cell>
          <cell r="AN254">
            <v>0</v>
          </cell>
          <cell r="AO254">
            <v>0</v>
          </cell>
          <cell r="AP254">
            <v>0</v>
          </cell>
          <cell r="AQ254">
            <v>0</v>
          </cell>
          <cell r="AR254">
            <v>0</v>
          </cell>
          <cell r="AS254">
            <v>0</v>
          </cell>
          <cell r="AT254">
            <v>0</v>
          </cell>
          <cell r="AU254">
            <v>0</v>
          </cell>
          <cell r="AV254">
            <v>0</v>
          </cell>
          <cell r="AW254">
            <v>0</v>
          </cell>
        </row>
        <row r="255">
          <cell r="A255" t="str">
            <v>HLA3159</v>
          </cell>
          <cell r="B255" t="str">
            <v>Unknown</v>
          </cell>
          <cell r="C255" t="str">
            <v>Residential</v>
          </cell>
          <cell r="D255" t="str">
            <v>Land Supply 2018</v>
          </cell>
          <cell r="E255">
            <v>0.17959</v>
          </cell>
          <cell r="F255">
            <v>0</v>
          </cell>
          <cell r="G255">
            <v>0</v>
          </cell>
          <cell r="H255">
            <v>0</v>
          </cell>
          <cell r="I255">
            <v>0.17959</v>
          </cell>
          <cell r="J255">
            <v>0</v>
          </cell>
          <cell r="K255">
            <v>0</v>
          </cell>
          <cell r="L255">
            <v>0</v>
          </cell>
          <cell r="M255">
            <v>100</v>
          </cell>
          <cell r="O255">
            <v>0</v>
          </cell>
          <cell r="Q255">
            <v>0</v>
          </cell>
          <cell r="R255">
            <v>0</v>
          </cell>
          <cell r="S255">
            <v>0</v>
          </cell>
          <cell r="T255">
            <v>0</v>
          </cell>
          <cell r="U255">
            <v>0</v>
          </cell>
          <cell r="V255">
            <v>0</v>
          </cell>
          <cell r="W255">
            <v>0</v>
          </cell>
          <cell r="X255" t="str">
            <v>Not Modelled</v>
          </cell>
          <cell r="Y255" t="str">
            <v>N/A</v>
          </cell>
          <cell r="AA255">
            <v>0</v>
          </cell>
          <cell r="AB255">
            <v>0</v>
          </cell>
          <cell r="AC255">
            <v>0</v>
          </cell>
          <cell r="AD255">
            <v>0</v>
          </cell>
          <cell r="AE255">
            <v>0</v>
          </cell>
          <cell r="AF255">
            <v>0</v>
          </cell>
          <cell r="AG255">
            <v>0</v>
          </cell>
          <cell r="AH255">
            <v>0</v>
          </cell>
          <cell r="AI255">
            <v>0.17959002500400001</v>
          </cell>
          <cell r="AJ255">
            <v>0</v>
          </cell>
          <cell r="AK255">
            <v>0</v>
          </cell>
          <cell r="AM255">
            <v>0</v>
          </cell>
          <cell r="AN255">
            <v>0</v>
          </cell>
          <cell r="AO255">
            <v>0</v>
          </cell>
          <cell r="AP255">
            <v>0</v>
          </cell>
          <cell r="AQ255">
            <v>0</v>
          </cell>
          <cell r="AR255">
            <v>0</v>
          </cell>
          <cell r="AS255">
            <v>0</v>
          </cell>
          <cell r="AT255">
            <v>0</v>
          </cell>
          <cell r="AU255">
            <v>100.00001392282422</v>
          </cell>
          <cell r="AV255">
            <v>0</v>
          </cell>
          <cell r="AW255">
            <v>0</v>
          </cell>
        </row>
        <row r="256">
          <cell r="A256" t="str">
            <v>HLA3160</v>
          </cell>
          <cell r="B256" t="str">
            <v>Unknown</v>
          </cell>
          <cell r="C256" t="str">
            <v>Residential</v>
          </cell>
          <cell r="D256" t="str">
            <v>Land Supply 2018</v>
          </cell>
          <cell r="E256">
            <v>0.62226599999999999</v>
          </cell>
          <cell r="F256">
            <v>0</v>
          </cell>
          <cell r="G256">
            <v>0</v>
          </cell>
          <cell r="H256">
            <v>0</v>
          </cell>
          <cell r="I256">
            <v>0.62226599999999999</v>
          </cell>
          <cell r="J256">
            <v>0</v>
          </cell>
          <cell r="K256">
            <v>0</v>
          </cell>
          <cell r="L256">
            <v>0</v>
          </cell>
          <cell r="M256">
            <v>100</v>
          </cell>
          <cell r="O256">
            <v>2.42305356546E-2</v>
          </cell>
          <cell r="Q256">
            <v>0</v>
          </cell>
          <cell r="R256">
            <v>0</v>
          </cell>
          <cell r="S256">
            <v>3.8939192651695578</v>
          </cell>
          <cell r="T256">
            <v>0</v>
          </cell>
          <cell r="U256">
            <v>0</v>
          </cell>
          <cell r="V256">
            <v>0</v>
          </cell>
          <cell r="W256">
            <v>0</v>
          </cell>
          <cell r="X256" t="str">
            <v>Not Modelled</v>
          </cell>
          <cell r="Y256" t="str">
            <v>N/A</v>
          </cell>
          <cell r="AA256">
            <v>0</v>
          </cell>
          <cell r="AB256">
            <v>0</v>
          </cell>
          <cell r="AC256">
            <v>0</v>
          </cell>
          <cell r="AD256">
            <v>0</v>
          </cell>
          <cell r="AE256">
            <v>0</v>
          </cell>
          <cell r="AF256">
            <v>0</v>
          </cell>
          <cell r="AG256">
            <v>0</v>
          </cell>
          <cell r="AH256">
            <v>0</v>
          </cell>
          <cell r="AI256">
            <v>0.62226576500200004</v>
          </cell>
          <cell r="AJ256">
            <v>0</v>
          </cell>
          <cell r="AK256">
            <v>0</v>
          </cell>
          <cell r="AM256">
            <v>0</v>
          </cell>
          <cell r="AN256">
            <v>0</v>
          </cell>
          <cell r="AO256">
            <v>0</v>
          </cell>
          <cell r="AP256">
            <v>0</v>
          </cell>
          <cell r="AQ256">
            <v>0</v>
          </cell>
          <cell r="AR256">
            <v>0</v>
          </cell>
          <cell r="AS256">
            <v>0</v>
          </cell>
          <cell r="AT256">
            <v>0</v>
          </cell>
          <cell r="AU256">
            <v>99.999962235121316</v>
          </cell>
          <cell r="AV256">
            <v>0</v>
          </cell>
          <cell r="AW256">
            <v>0</v>
          </cell>
        </row>
        <row r="257">
          <cell r="A257" t="str">
            <v>HLA3162</v>
          </cell>
          <cell r="B257" t="str">
            <v>Unknown</v>
          </cell>
          <cell r="C257" t="str">
            <v>Residential</v>
          </cell>
          <cell r="D257" t="str">
            <v>Land Supply 2018</v>
          </cell>
          <cell r="E257">
            <v>0.32521099999999997</v>
          </cell>
          <cell r="F257">
            <v>0</v>
          </cell>
          <cell r="G257">
            <v>0</v>
          </cell>
          <cell r="H257">
            <v>0</v>
          </cell>
          <cell r="I257">
            <v>0.32521099999999997</v>
          </cell>
          <cell r="J257">
            <v>0</v>
          </cell>
          <cell r="K257">
            <v>0</v>
          </cell>
          <cell r="L257">
            <v>0</v>
          </cell>
          <cell r="M257">
            <v>100</v>
          </cell>
          <cell r="O257">
            <v>1.0278719986999999E-5</v>
          </cell>
          <cell r="Q257">
            <v>0</v>
          </cell>
          <cell r="R257">
            <v>0</v>
          </cell>
          <cell r="S257">
            <v>3.1606310939666865E-3</v>
          </cell>
          <cell r="T257">
            <v>0</v>
          </cell>
          <cell r="U257">
            <v>0</v>
          </cell>
          <cell r="V257">
            <v>0</v>
          </cell>
          <cell r="W257">
            <v>0</v>
          </cell>
          <cell r="X257" t="str">
            <v>Not Modelled</v>
          </cell>
          <cell r="Y257" t="str">
            <v>N/A</v>
          </cell>
          <cell r="AA257">
            <v>0</v>
          </cell>
          <cell r="AB257">
            <v>0</v>
          </cell>
          <cell r="AC257">
            <v>0</v>
          </cell>
          <cell r="AD257">
            <v>0</v>
          </cell>
          <cell r="AE257">
            <v>0</v>
          </cell>
          <cell r="AF257">
            <v>0</v>
          </cell>
          <cell r="AG257">
            <v>0</v>
          </cell>
          <cell r="AH257">
            <v>0</v>
          </cell>
          <cell r="AI257">
            <v>0.32521147499699998</v>
          </cell>
          <cell r="AJ257">
            <v>0</v>
          </cell>
          <cell r="AK257">
            <v>0</v>
          </cell>
          <cell r="AM257">
            <v>0</v>
          </cell>
          <cell r="AN257">
            <v>0</v>
          </cell>
          <cell r="AO257">
            <v>0</v>
          </cell>
          <cell r="AP257">
            <v>0</v>
          </cell>
          <cell r="AQ257">
            <v>0</v>
          </cell>
          <cell r="AR257">
            <v>0</v>
          </cell>
          <cell r="AS257">
            <v>0</v>
          </cell>
          <cell r="AT257">
            <v>0</v>
          </cell>
          <cell r="AU257">
            <v>100.00014605809766</v>
          </cell>
          <cell r="AV257">
            <v>0</v>
          </cell>
          <cell r="AW257">
            <v>0</v>
          </cell>
        </row>
        <row r="258">
          <cell r="A258" t="str">
            <v>HLA3163</v>
          </cell>
          <cell r="B258" t="str">
            <v>Unknown</v>
          </cell>
          <cell r="C258" t="str">
            <v>Residential</v>
          </cell>
          <cell r="D258" t="str">
            <v>Land Supply 2018</v>
          </cell>
          <cell r="E258">
            <v>0.40184900000000001</v>
          </cell>
          <cell r="F258">
            <v>0</v>
          </cell>
          <cell r="G258">
            <v>0</v>
          </cell>
          <cell r="H258">
            <v>0</v>
          </cell>
          <cell r="I258">
            <v>0.40184900000000001</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AA258">
            <v>0</v>
          </cell>
          <cell r="AB258">
            <v>0</v>
          </cell>
          <cell r="AC258">
            <v>0</v>
          </cell>
          <cell r="AD258">
            <v>0</v>
          </cell>
          <cell r="AE258">
            <v>0</v>
          </cell>
          <cell r="AF258">
            <v>0</v>
          </cell>
          <cell r="AG258">
            <v>0</v>
          </cell>
          <cell r="AH258">
            <v>0</v>
          </cell>
          <cell r="AI258">
            <v>0.40184874500000001</v>
          </cell>
          <cell r="AJ258">
            <v>0</v>
          </cell>
          <cell r="AK258">
            <v>0</v>
          </cell>
          <cell r="AM258">
            <v>0</v>
          </cell>
          <cell r="AN258">
            <v>0</v>
          </cell>
          <cell r="AO258">
            <v>0</v>
          </cell>
          <cell r="AP258">
            <v>0</v>
          </cell>
          <cell r="AQ258">
            <v>0</v>
          </cell>
          <cell r="AR258">
            <v>0</v>
          </cell>
          <cell r="AS258">
            <v>0</v>
          </cell>
          <cell r="AT258">
            <v>0</v>
          </cell>
          <cell r="AU258">
            <v>99.999936543328459</v>
          </cell>
          <cell r="AV258">
            <v>0</v>
          </cell>
          <cell r="AW258">
            <v>0</v>
          </cell>
        </row>
        <row r="259">
          <cell r="A259" t="str">
            <v>HLA3172</v>
          </cell>
          <cell r="B259" t="str">
            <v>Unknown</v>
          </cell>
          <cell r="C259" t="str">
            <v>Residential</v>
          </cell>
          <cell r="D259" t="str">
            <v>Land Supply 2018</v>
          </cell>
          <cell r="E259">
            <v>0.29162100000000002</v>
          </cell>
          <cell r="F259">
            <v>0</v>
          </cell>
          <cell r="G259">
            <v>0</v>
          </cell>
          <cell r="H259">
            <v>0</v>
          </cell>
          <cell r="I259">
            <v>0.29162100000000002</v>
          </cell>
          <cell r="J259">
            <v>0</v>
          </cell>
          <cell r="K259">
            <v>0</v>
          </cell>
          <cell r="L259">
            <v>0</v>
          </cell>
          <cell r="M259">
            <v>100</v>
          </cell>
          <cell r="O259">
            <v>7.9842263545599999E-3</v>
          </cell>
          <cell r="Q259">
            <v>0</v>
          </cell>
          <cell r="R259">
            <v>0</v>
          </cell>
          <cell r="S259">
            <v>2.7378777092733375</v>
          </cell>
          <cell r="T259">
            <v>0</v>
          </cell>
          <cell r="U259">
            <v>0</v>
          </cell>
          <cell r="V259">
            <v>0</v>
          </cell>
          <cell r="W259">
            <v>0</v>
          </cell>
          <cell r="X259" t="str">
            <v>Not Modelled</v>
          </cell>
          <cell r="Y259" t="str">
            <v>N/A</v>
          </cell>
          <cell r="AA259">
            <v>0</v>
          </cell>
          <cell r="AB259">
            <v>0</v>
          </cell>
          <cell r="AC259">
            <v>0</v>
          </cell>
          <cell r="AD259">
            <v>0</v>
          </cell>
          <cell r="AE259">
            <v>0</v>
          </cell>
          <cell r="AF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row>
        <row r="260">
          <cell r="A260" t="str">
            <v>HLA3191(1)</v>
          </cell>
          <cell r="B260" t="str">
            <v>Unknown</v>
          </cell>
          <cell r="C260" t="str">
            <v>Residential</v>
          </cell>
          <cell r="D260" t="str">
            <v>Land Supply 2018</v>
          </cell>
          <cell r="E260">
            <v>8.9084499999999997E-2</v>
          </cell>
          <cell r="F260">
            <v>0</v>
          </cell>
          <cell r="G260">
            <v>0</v>
          </cell>
          <cell r="H260">
            <v>0</v>
          </cell>
          <cell r="I260">
            <v>8.9084499999999997E-2</v>
          </cell>
          <cell r="J260">
            <v>0</v>
          </cell>
          <cell r="K260">
            <v>0</v>
          </cell>
          <cell r="L260">
            <v>0</v>
          </cell>
          <cell r="M260">
            <v>100</v>
          </cell>
          <cell r="O260">
            <v>0</v>
          </cell>
          <cell r="Q260">
            <v>0</v>
          </cell>
          <cell r="R260">
            <v>0</v>
          </cell>
          <cell r="S260">
            <v>0</v>
          </cell>
          <cell r="T260">
            <v>0</v>
          </cell>
          <cell r="U260">
            <v>0</v>
          </cell>
          <cell r="V260">
            <v>0</v>
          </cell>
          <cell r="W260">
            <v>0</v>
          </cell>
          <cell r="X260" t="str">
            <v>Not Modelled</v>
          </cell>
          <cell r="Y260" t="str">
            <v>N/A</v>
          </cell>
          <cell r="AA260">
            <v>0</v>
          </cell>
          <cell r="AB260">
            <v>0</v>
          </cell>
          <cell r="AC260">
            <v>0</v>
          </cell>
          <cell r="AD260">
            <v>0</v>
          </cell>
          <cell r="AE260">
            <v>0</v>
          </cell>
          <cell r="AF260">
            <v>0</v>
          </cell>
          <cell r="AG260">
            <v>0</v>
          </cell>
          <cell r="AH260">
            <v>0</v>
          </cell>
          <cell r="AI260">
            <v>8.0488065696700001E-2</v>
          </cell>
          <cell r="AJ260">
            <v>7.7186937447999995E-2</v>
          </cell>
          <cell r="AK260">
            <v>0</v>
          </cell>
          <cell r="AM260">
            <v>0</v>
          </cell>
          <cell r="AN260">
            <v>0</v>
          </cell>
          <cell r="AO260">
            <v>0</v>
          </cell>
          <cell r="AP260">
            <v>0</v>
          </cell>
          <cell r="AQ260">
            <v>0</v>
          </cell>
          <cell r="AR260">
            <v>0</v>
          </cell>
          <cell r="AS260">
            <v>0</v>
          </cell>
          <cell r="AT260">
            <v>0</v>
          </cell>
          <cell r="AU260">
            <v>90.350246896710431</v>
          </cell>
          <cell r="AV260">
            <v>86.644632285077648</v>
          </cell>
          <cell r="AW260">
            <v>0</v>
          </cell>
        </row>
        <row r="261">
          <cell r="A261" t="str">
            <v>HLA3211</v>
          </cell>
          <cell r="B261" t="str">
            <v>Unknown</v>
          </cell>
          <cell r="C261" t="str">
            <v>Residential</v>
          </cell>
          <cell r="D261" t="str">
            <v>Land Supply 2018</v>
          </cell>
          <cell r="E261">
            <v>3.1134499999999999E-2</v>
          </cell>
          <cell r="F261">
            <v>0</v>
          </cell>
          <cell r="G261">
            <v>0</v>
          </cell>
          <cell r="H261">
            <v>0</v>
          </cell>
          <cell r="I261">
            <v>3.1134499999999999E-2</v>
          </cell>
          <cell r="J261">
            <v>0</v>
          </cell>
          <cell r="K261">
            <v>0</v>
          </cell>
          <cell r="L261">
            <v>0</v>
          </cell>
          <cell r="M261">
            <v>100</v>
          </cell>
          <cell r="O261">
            <v>0</v>
          </cell>
          <cell r="Q261">
            <v>0</v>
          </cell>
          <cell r="R261">
            <v>0</v>
          </cell>
          <cell r="S261">
            <v>0</v>
          </cell>
          <cell r="T261">
            <v>0</v>
          </cell>
          <cell r="U261">
            <v>0</v>
          </cell>
          <cell r="V261">
            <v>0</v>
          </cell>
          <cell r="W261">
            <v>0</v>
          </cell>
          <cell r="X261" t="str">
            <v>Not Modelled</v>
          </cell>
          <cell r="Y261" t="str">
            <v>N/A</v>
          </cell>
          <cell r="AA261">
            <v>0</v>
          </cell>
          <cell r="AB261">
            <v>0</v>
          </cell>
          <cell r="AC261">
            <v>0</v>
          </cell>
          <cell r="AD261">
            <v>0</v>
          </cell>
          <cell r="AE261">
            <v>2.0675002404700001E-3</v>
          </cell>
          <cell r="AF261">
            <v>0</v>
          </cell>
          <cell r="AG261">
            <v>0</v>
          </cell>
          <cell r="AH261">
            <v>0</v>
          </cell>
          <cell r="AI261">
            <v>0</v>
          </cell>
          <cell r="AJ261">
            <v>0</v>
          </cell>
          <cell r="AK261">
            <v>0</v>
          </cell>
          <cell r="AM261">
            <v>0</v>
          </cell>
          <cell r="AN261">
            <v>0</v>
          </cell>
          <cell r="AO261">
            <v>0</v>
          </cell>
          <cell r="AP261">
            <v>0</v>
          </cell>
          <cell r="AQ261">
            <v>6.6405442209446122</v>
          </cell>
          <cell r="AR261">
            <v>0</v>
          </cell>
          <cell r="AS261">
            <v>0</v>
          </cell>
          <cell r="AT261">
            <v>0</v>
          </cell>
          <cell r="AU261">
            <v>0</v>
          </cell>
          <cell r="AV261">
            <v>0</v>
          </cell>
          <cell r="AW261">
            <v>0</v>
          </cell>
        </row>
        <row r="262">
          <cell r="A262" t="str">
            <v>HLA3217</v>
          </cell>
          <cell r="B262" t="str">
            <v>Unknown</v>
          </cell>
          <cell r="C262" t="str">
            <v>Residential</v>
          </cell>
          <cell r="D262" t="str">
            <v>Land Supply 2018</v>
          </cell>
          <cell r="E262">
            <v>1.1439E-2</v>
          </cell>
          <cell r="F262">
            <v>0</v>
          </cell>
          <cell r="G262">
            <v>0</v>
          </cell>
          <cell r="H262">
            <v>0</v>
          </cell>
          <cell r="I262">
            <v>1.1439E-2</v>
          </cell>
          <cell r="J262">
            <v>0</v>
          </cell>
          <cell r="K262">
            <v>0</v>
          </cell>
          <cell r="L262">
            <v>0</v>
          </cell>
          <cell r="M262">
            <v>100</v>
          </cell>
          <cell r="O262">
            <v>9.9944625872799993E-4</v>
          </cell>
          <cell r="Q262">
            <v>0</v>
          </cell>
          <cell r="R262">
            <v>0</v>
          </cell>
          <cell r="S262">
            <v>8.7371820852172384</v>
          </cell>
          <cell r="T262">
            <v>0</v>
          </cell>
          <cell r="U262">
            <v>0</v>
          </cell>
          <cell r="V262">
            <v>0</v>
          </cell>
          <cell r="W262">
            <v>0</v>
          </cell>
          <cell r="X262" t="str">
            <v>Not Modelled</v>
          </cell>
          <cell r="Y262" t="str">
            <v>N/A</v>
          </cell>
          <cell r="AA262">
            <v>0</v>
          </cell>
          <cell r="AB262">
            <v>0</v>
          </cell>
          <cell r="AC262">
            <v>0</v>
          </cell>
          <cell r="AD262">
            <v>0</v>
          </cell>
          <cell r="AE262">
            <v>0</v>
          </cell>
          <cell r="AF262">
            <v>0</v>
          </cell>
          <cell r="AG262">
            <v>0</v>
          </cell>
          <cell r="AH262">
            <v>0</v>
          </cell>
          <cell r="AI262">
            <v>1.14389999999E-2</v>
          </cell>
          <cell r="AJ262">
            <v>0</v>
          </cell>
          <cell r="AK262">
            <v>0</v>
          </cell>
          <cell r="AM262">
            <v>0</v>
          </cell>
          <cell r="AN262">
            <v>0</v>
          </cell>
          <cell r="AO262">
            <v>0</v>
          </cell>
          <cell r="AP262">
            <v>0</v>
          </cell>
          <cell r="AQ262">
            <v>0</v>
          </cell>
          <cell r="AR262">
            <v>0</v>
          </cell>
          <cell r="AS262">
            <v>0</v>
          </cell>
          <cell r="AT262">
            <v>0</v>
          </cell>
          <cell r="AU262">
            <v>99.999999999125805</v>
          </cell>
          <cell r="AV262">
            <v>0</v>
          </cell>
          <cell r="AW262">
            <v>0</v>
          </cell>
        </row>
        <row r="263">
          <cell r="A263" t="str">
            <v>HLA3220</v>
          </cell>
          <cell r="B263" t="str">
            <v>Unknown</v>
          </cell>
          <cell r="C263" t="str">
            <v>Residential</v>
          </cell>
          <cell r="D263" t="str">
            <v>Land Supply 2018</v>
          </cell>
          <cell r="E263">
            <v>0.13436400000000001</v>
          </cell>
          <cell r="F263">
            <v>0</v>
          </cell>
          <cell r="G263">
            <v>8.31885435344E-3</v>
          </cell>
          <cell r="H263">
            <v>0</v>
          </cell>
          <cell r="I263">
            <v>0.12604514564656</v>
          </cell>
          <cell r="J263">
            <v>0</v>
          </cell>
          <cell r="K263">
            <v>6.1912821540293521</v>
          </cell>
          <cell r="L263">
            <v>0</v>
          </cell>
          <cell r="M263">
            <v>93.808717845970634</v>
          </cell>
          <cell r="O263">
            <v>8.1568436126399996E-2</v>
          </cell>
          <cell r="Q263">
            <v>6.2902979026599998E-2</v>
          </cell>
          <cell r="R263">
            <v>3.8593525650200002E-2</v>
          </cell>
          <cell r="S263">
            <v>60.707061509332846</v>
          </cell>
          <cell r="T263">
            <v>46.815351602066023</v>
          </cell>
          <cell r="U263">
            <v>28.723114562085083</v>
          </cell>
          <cell r="V263">
            <v>0.134363729998</v>
          </cell>
          <cell r="W263">
            <v>99.999799051829356</v>
          </cell>
          <cell r="X263" t="str">
            <v>Not Modelled</v>
          </cell>
          <cell r="Y263" t="str">
            <v>N/A</v>
          </cell>
          <cell r="AA263">
            <v>0</v>
          </cell>
          <cell r="AB263">
            <v>0</v>
          </cell>
          <cell r="AC263">
            <v>0</v>
          </cell>
          <cell r="AD263">
            <v>8.3189311658899995E-3</v>
          </cell>
          <cell r="AE263">
            <v>0.13044214593</v>
          </cell>
          <cell r="AF263">
            <v>0</v>
          </cell>
          <cell r="AG263">
            <v>0</v>
          </cell>
          <cell r="AH263">
            <v>0</v>
          </cell>
          <cell r="AI263">
            <v>0</v>
          </cell>
          <cell r="AJ263">
            <v>0</v>
          </cell>
          <cell r="AK263">
            <v>0</v>
          </cell>
          <cell r="AM263">
            <v>0</v>
          </cell>
          <cell r="AN263">
            <v>0</v>
          </cell>
          <cell r="AO263">
            <v>0</v>
          </cell>
          <cell r="AP263">
            <v>6.1913393214625936</v>
          </cell>
          <cell r="AQ263">
            <v>97.081171988032494</v>
          </cell>
          <cell r="AR263">
            <v>0</v>
          </cell>
          <cell r="AS263">
            <v>0</v>
          </cell>
          <cell r="AT263">
            <v>0</v>
          </cell>
          <cell r="AU263">
            <v>0</v>
          </cell>
          <cell r="AV263">
            <v>0</v>
          </cell>
          <cell r="AW263">
            <v>0</v>
          </cell>
        </row>
        <row r="264">
          <cell r="A264" t="str">
            <v>HLA3225</v>
          </cell>
          <cell r="B264" t="str">
            <v>Unknown</v>
          </cell>
          <cell r="C264" t="str">
            <v>Residential</v>
          </cell>
          <cell r="D264" t="str">
            <v>Land Supply 2018</v>
          </cell>
          <cell r="E264">
            <v>0.39956599999999998</v>
          </cell>
          <cell r="F264">
            <v>0</v>
          </cell>
          <cell r="G264">
            <v>0</v>
          </cell>
          <cell r="H264">
            <v>0</v>
          </cell>
          <cell r="I264">
            <v>0.39956599999999998</v>
          </cell>
          <cell r="J264">
            <v>0</v>
          </cell>
          <cell r="K264">
            <v>0</v>
          </cell>
          <cell r="L264">
            <v>0</v>
          </cell>
          <cell r="M264">
            <v>100</v>
          </cell>
          <cell r="O264">
            <v>0</v>
          </cell>
          <cell r="Q264">
            <v>0</v>
          </cell>
          <cell r="R264">
            <v>0</v>
          </cell>
          <cell r="S264">
            <v>0</v>
          </cell>
          <cell r="T264">
            <v>0</v>
          </cell>
          <cell r="U264">
            <v>0</v>
          </cell>
          <cell r="V264">
            <v>0</v>
          </cell>
          <cell r="W264">
            <v>0</v>
          </cell>
          <cell r="X264" t="str">
            <v>Not Modelled</v>
          </cell>
          <cell r="Y264" t="str">
            <v>N/A</v>
          </cell>
          <cell r="AA264">
            <v>0</v>
          </cell>
          <cell r="AB264">
            <v>0</v>
          </cell>
          <cell r="AC264">
            <v>0</v>
          </cell>
          <cell r="AD264">
            <v>0</v>
          </cell>
          <cell r="AE264">
            <v>7.8749405919300006E-2</v>
          </cell>
          <cell r="AF264">
            <v>0.37568487459099997</v>
          </cell>
          <cell r="AG264">
            <v>0</v>
          </cell>
          <cell r="AH264">
            <v>2.0538353978799999E-5</v>
          </cell>
          <cell r="AI264">
            <v>0.39956444644599998</v>
          </cell>
          <cell r="AJ264">
            <v>0</v>
          </cell>
          <cell r="AK264">
            <v>0</v>
          </cell>
          <cell r="AM264">
            <v>0</v>
          </cell>
          <cell r="AN264">
            <v>0</v>
          </cell>
          <cell r="AO264">
            <v>0</v>
          </cell>
          <cell r="AP264">
            <v>0</v>
          </cell>
          <cell r="AQ264">
            <v>19.70873545779671</v>
          </cell>
          <cell r="AR264">
            <v>94.023233856484296</v>
          </cell>
          <cell r="AS264">
            <v>0</v>
          </cell>
          <cell r="AT264">
            <v>5.1401655743481683E-3</v>
          </cell>
          <cell r="AU264">
            <v>99.99961118964076</v>
          </cell>
          <cell r="AV264">
            <v>0</v>
          </cell>
          <cell r="AW264">
            <v>0</v>
          </cell>
        </row>
        <row r="265">
          <cell r="A265" t="str">
            <v>HLA3239</v>
          </cell>
          <cell r="B265" t="str">
            <v>Unknown</v>
          </cell>
          <cell r="C265" t="str">
            <v>Residential</v>
          </cell>
          <cell r="D265" t="str">
            <v>Land Supply 2018</v>
          </cell>
          <cell r="E265">
            <v>0.24274799999999999</v>
          </cell>
          <cell r="F265">
            <v>0</v>
          </cell>
          <cell r="G265">
            <v>0</v>
          </cell>
          <cell r="H265">
            <v>0</v>
          </cell>
          <cell r="I265">
            <v>0.24274799999999999</v>
          </cell>
          <cell r="J265">
            <v>0</v>
          </cell>
          <cell r="K265">
            <v>0</v>
          </cell>
          <cell r="L265">
            <v>0</v>
          </cell>
          <cell r="M265">
            <v>100</v>
          </cell>
          <cell r="O265">
            <v>1.6401282026470003E-2</v>
          </cell>
          <cell r="Q265">
            <v>1.0837064079430001E-2</v>
          </cell>
          <cell r="R265">
            <v>7.5296778295500001E-3</v>
          </cell>
          <cell r="S265">
            <v>6.7565055227931863</v>
          </cell>
          <cell r="T265">
            <v>4.4643268242910352</v>
          </cell>
          <cell r="U265">
            <v>3.1018495845691829</v>
          </cell>
          <cell r="V265">
            <v>0</v>
          </cell>
          <cell r="W265">
            <v>0</v>
          </cell>
          <cell r="X265" t="str">
            <v>Not Modelled</v>
          </cell>
          <cell r="Y265" t="str">
            <v>N/A</v>
          </cell>
          <cell r="AA265">
            <v>0</v>
          </cell>
          <cell r="AB265">
            <v>0</v>
          </cell>
          <cell r="AC265">
            <v>0</v>
          </cell>
          <cell r="AD265">
            <v>0</v>
          </cell>
          <cell r="AE265">
            <v>0.224642903862</v>
          </cell>
          <cell r="AF265">
            <v>0.218512331571</v>
          </cell>
          <cell r="AG265">
            <v>0</v>
          </cell>
          <cell r="AH265">
            <v>0</v>
          </cell>
          <cell r="AI265">
            <v>0.24274785000099999</v>
          </cell>
          <cell r="AJ265">
            <v>0</v>
          </cell>
          <cell r="AK265">
            <v>0</v>
          </cell>
          <cell r="AM265">
            <v>0</v>
          </cell>
          <cell r="AN265">
            <v>0</v>
          </cell>
          <cell r="AO265">
            <v>0</v>
          </cell>
          <cell r="AP265">
            <v>0</v>
          </cell>
          <cell r="AQ265">
            <v>92.541608524890023</v>
          </cell>
          <cell r="AR265">
            <v>90.016120244451031</v>
          </cell>
          <cell r="AS265">
            <v>0</v>
          </cell>
          <cell r="AT265">
            <v>0</v>
          </cell>
          <cell r="AU265">
            <v>99.999938207935799</v>
          </cell>
          <cell r="AV265">
            <v>0</v>
          </cell>
          <cell r="AW265">
            <v>0</v>
          </cell>
        </row>
        <row r="266">
          <cell r="A266" t="str">
            <v>HLA3240</v>
          </cell>
          <cell r="B266" t="str">
            <v>Unknown</v>
          </cell>
          <cell r="C266" t="str">
            <v>Residential</v>
          </cell>
          <cell r="D266" t="str">
            <v>Land Supply 2018</v>
          </cell>
          <cell r="E266">
            <v>0.22864899999999999</v>
          </cell>
          <cell r="F266">
            <v>0</v>
          </cell>
          <cell r="G266">
            <v>0</v>
          </cell>
          <cell r="H266">
            <v>0</v>
          </cell>
          <cell r="I266">
            <v>0.22864899999999999</v>
          </cell>
          <cell r="J266">
            <v>0</v>
          </cell>
          <cell r="K266">
            <v>0</v>
          </cell>
          <cell r="L266">
            <v>0</v>
          </cell>
          <cell r="M266">
            <v>100</v>
          </cell>
          <cell r="O266">
            <v>7.3595484153999996E-2</v>
          </cell>
          <cell r="Q266">
            <v>1.3043411642500001E-2</v>
          </cell>
          <cell r="R266">
            <v>0</v>
          </cell>
          <cell r="S266">
            <v>32.187100820034196</v>
          </cell>
          <cell r="T266">
            <v>5.7045566096943352</v>
          </cell>
          <cell r="U266">
            <v>0</v>
          </cell>
          <cell r="V266">
            <v>0</v>
          </cell>
          <cell r="W266">
            <v>0</v>
          </cell>
          <cell r="X266" t="str">
            <v>Not Modelled</v>
          </cell>
          <cell r="Y266" t="str">
            <v>N/A</v>
          </cell>
          <cell r="AA266">
            <v>0</v>
          </cell>
          <cell r="AB266">
            <v>0</v>
          </cell>
          <cell r="AC266">
            <v>0</v>
          </cell>
          <cell r="AD266">
            <v>0</v>
          </cell>
          <cell r="AE266">
            <v>0</v>
          </cell>
          <cell r="AF266">
            <v>0</v>
          </cell>
          <cell r="AG266">
            <v>0</v>
          </cell>
          <cell r="AH266">
            <v>0</v>
          </cell>
          <cell r="AI266">
            <v>0.228649285003</v>
          </cell>
          <cell r="AJ266">
            <v>0</v>
          </cell>
          <cell r="AK266">
            <v>0</v>
          </cell>
          <cell r="AM266">
            <v>0</v>
          </cell>
          <cell r="AN266">
            <v>0</v>
          </cell>
          <cell r="AO266">
            <v>0</v>
          </cell>
          <cell r="AP266">
            <v>0</v>
          </cell>
          <cell r="AQ266">
            <v>0</v>
          </cell>
          <cell r="AR266">
            <v>0</v>
          </cell>
          <cell r="AS266">
            <v>0</v>
          </cell>
          <cell r="AT266">
            <v>0</v>
          </cell>
          <cell r="AU266">
            <v>100.0001246465106</v>
          </cell>
          <cell r="AV266">
            <v>0</v>
          </cell>
          <cell r="AW266">
            <v>0</v>
          </cell>
        </row>
        <row r="267">
          <cell r="A267" t="str">
            <v>HLA3241</v>
          </cell>
          <cell r="B267" t="str">
            <v>Unknown</v>
          </cell>
          <cell r="C267" t="str">
            <v>Residential</v>
          </cell>
          <cell r="D267" t="str">
            <v>Land Supply 2018</v>
          </cell>
          <cell r="E267">
            <v>0.19265099999999999</v>
          </cell>
          <cell r="F267">
            <v>0</v>
          </cell>
          <cell r="G267">
            <v>0</v>
          </cell>
          <cell r="H267">
            <v>0</v>
          </cell>
          <cell r="I267">
            <v>0.19265099999999999</v>
          </cell>
          <cell r="J267">
            <v>0</v>
          </cell>
          <cell r="K267">
            <v>0</v>
          </cell>
          <cell r="L267">
            <v>0</v>
          </cell>
          <cell r="M267">
            <v>100</v>
          </cell>
          <cell r="O267">
            <v>0</v>
          </cell>
          <cell r="Q267">
            <v>0</v>
          </cell>
          <cell r="R267">
            <v>0</v>
          </cell>
          <cell r="S267">
            <v>0</v>
          </cell>
          <cell r="T267">
            <v>0</v>
          </cell>
          <cell r="U267">
            <v>0</v>
          </cell>
          <cell r="V267">
            <v>0</v>
          </cell>
          <cell r="W267">
            <v>0</v>
          </cell>
          <cell r="X267" t="str">
            <v>Not Modelled</v>
          </cell>
          <cell r="Y267" t="str">
            <v>N/A</v>
          </cell>
          <cell r="AA267">
            <v>0</v>
          </cell>
          <cell r="AB267">
            <v>0</v>
          </cell>
          <cell r="AC267">
            <v>0</v>
          </cell>
          <cell r="AD267">
            <v>0</v>
          </cell>
          <cell r="AE267">
            <v>0</v>
          </cell>
          <cell r="AF267">
            <v>0</v>
          </cell>
          <cell r="AG267">
            <v>0</v>
          </cell>
          <cell r="AH267">
            <v>0</v>
          </cell>
          <cell r="AI267">
            <v>0.19265062999599999</v>
          </cell>
          <cell r="AJ267">
            <v>0</v>
          </cell>
          <cell r="AK267">
            <v>0</v>
          </cell>
          <cell r="AM267">
            <v>0</v>
          </cell>
          <cell r="AN267">
            <v>0</v>
          </cell>
          <cell r="AO267">
            <v>0</v>
          </cell>
          <cell r="AP267">
            <v>0</v>
          </cell>
          <cell r="AQ267">
            <v>0</v>
          </cell>
          <cell r="AR267">
            <v>0</v>
          </cell>
          <cell r="AS267">
            <v>0</v>
          </cell>
          <cell r="AT267">
            <v>0</v>
          </cell>
          <cell r="AU267">
            <v>99.999807940784109</v>
          </cell>
          <cell r="AV267">
            <v>0</v>
          </cell>
          <cell r="AW267">
            <v>0</v>
          </cell>
        </row>
        <row r="268">
          <cell r="A268" t="str">
            <v>HLA3242</v>
          </cell>
          <cell r="B268" t="str">
            <v>Unknown</v>
          </cell>
          <cell r="C268" t="str">
            <v>Residential</v>
          </cell>
          <cell r="D268" t="str">
            <v>Land Supply 2018</v>
          </cell>
          <cell r="E268">
            <v>1.01922</v>
          </cell>
          <cell r="F268">
            <v>0</v>
          </cell>
          <cell r="G268">
            <v>0</v>
          </cell>
          <cell r="H268">
            <v>0</v>
          </cell>
          <cell r="I268">
            <v>1.01922</v>
          </cell>
          <cell r="J268">
            <v>0</v>
          </cell>
          <cell r="K268">
            <v>0</v>
          </cell>
          <cell r="L268">
            <v>0</v>
          </cell>
          <cell r="M268">
            <v>100</v>
          </cell>
          <cell r="O268">
            <v>3.10252964794E-2</v>
          </cell>
          <cell r="Q268">
            <v>1.48362760419E-2</v>
          </cell>
          <cell r="R268">
            <v>0</v>
          </cell>
          <cell r="S268">
            <v>3.0440235159631874</v>
          </cell>
          <cell r="T268">
            <v>1.4556500109789838</v>
          </cell>
          <cell r="U268">
            <v>0</v>
          </cell>
          <cell r="V268">
            <v>0</v>
          </cell>
          <cell r="W268">
            <v>0</v>
          </cell>
          <cell r="X268" t="str">
            <v>Not Modelled</v>
          </cell>
          <cell r="Y268" t="str">
            <v>N/A</v>
          </cell>
          <cell r="AA268">
            <v>0</v>
          </cell>
          <cell r="AB268">
            <v>0</v>
          </cell>
          <cell r="AC268">
            <v>0</v>
          </cell>
          <cell r="AD268">
            <v>0</v>
          </cell>
          <cell r="AE268">
            <v>0</v>
          </cell>
          <cell r="AF268">
            <v>0.11088357013</v>
          </cell>
          <cell r="AG268">
            <v>0</v>
          </cell>
          <cell r="AH268">
            <v>0</v>
          </cell>
          <cell r="AI268">
            <v>1.01922201</v>
          </cell>
          <cell r="AJ268">
            <v>0</v>
          </cell>
          <cell r="AK268">
            <v>0</v>
          </cell>
          <cell r="AM268">
            <v>0</v>
          </cell>
          <cell r="AN268">
            <v>0</v>
          </cell>
          <cell r="AO268">
            <v>0</v>
          </cell>
          <cell r="AP268">
            <v>0</v>
          </cell>
          <cell r="AQ268">
            <v>0</v>
          </cell>
          <cell r="AR268">
            <v>10.879257680383038</v>
          </cell>
          <cell r="AS268">
            <v>0</v>
          </cell>
          <cell r="AT268">
            <v>0</v>
          </cell>
          <cell r="AU268">
            <v>100.0001972096309</v>
          </cell>
          <cell r="AV268">
            <v>0</v>
          </cell>
          <cell r="AW268">
            <v>0</v>
          </cell>
        </row>
        <row r="269">
          <cell r="A269" t="str">
            <v>HLA3253</v>
          </cell>
          <cell r="B269" t="str">
            <v>Unknown</v>
          </cell>
          <cell r="C269" t="str">
            <v>Residential</v>
          </cell>
          <cell r="D269" t="str">
            <v>Land Supply 2018</v>
          </cell>
          <cell r="E269">
            <v>4.4283200000000002E-2</v>
          </cell>
          <cell r="F269">
            <v>0</v>
          </cell>
          <cell r="G269">
            <v>0</v>
          </cell>
          <cell r="H269">
            <v>0</v>
          </cell>
          <cell r="I269">
            <v>4.4283200000000002E-2</v>
          </cell>
          <cell r="J269">
            <v>0</v>
          </cell>
          <cell r="K269">
            <v>0</v>
          </cell>
          <cell r="L269">
            <v>0</v>
          </cell>
          <cell r="M269">
            <v>100</v>
          </cell>
          <cell r="O269">
            <v>3.0081152493296501E-2</v>
          </cell>
          <cell r="Q269">
            <v>2.0413127770506502E-2</v>
          </cell>
          <cell r="R269">
            <v>1.53188200065E-5</v>
          </cell>
          <cell r="S269">
            <v>67.929039665824732</v>
          </cell>
          <cell r="T269">
            <v>46.096776589104898</v>
          </cell>
          <cell r="U269">
            <v>3.4592847866685338E-2</v>
          </cell>
          <cell r="V269">
            <v>0</v>
          </cell>
          <cell r="W269">
            <v>0</v>
          </cell>
          <cell r="X269" t="str">
            <v>Not Modelled</v>
          </cell>
          <cell r="Y269" t="str">
            <v>N/A</v>
          </cell>
          <cell r="AA269">
            <v>0</v>
          </cell>
          <cell r="AB269">
            <v>0</v>
          </cell>
          <cell r="AC269">
            <v>0</v>
          </cell>
          <cell r="AD269">
            <v>0</v>
          </cell>
          <cell r="AE269">
            <v>0</v>
          </cell>
          <cell r="AF269">
            <v>0</v>
          </cell>
          <cell r="AG269">
            <v>0</v>
          </cell>
          <cell r="AH269">
            <v>0</v>
          </cell>
          <cell r="AI269">
            <v>4.4283240000899997E-2</v>
          </cell>
          <cell r="AJ269">
            <v>0</v>
          </cell>
          <cell r="AK269">
            <v>0</v>
          </cell>
          <cell r="AM269">
            <v>0</v>
          </cell>
          <cell r="AN269">
            <v>0</v>
          </cell>
          <cell r="AO269">
            <v>0</v>
          </cell>
          <cell r="AP269">
            <v>0</v>
          </cell>
          <cell r="AQ269">
            <v>0</v>
          </cell>
          <cell r="AR269">
            <v>0</v>
          </cell>
          <cell r="AS269">
            <v>0</v>
          </cell>
          <cell r="AT269">
            <v>0</v>
          </cell>
          <cell r="AU269">
            <v>100.00009032974128</v>
          </cell>
          <cell r="AV269">
            <v>0</v>
          </cell>
          <cell r="AW269">
            <v>0</v>
          </cell>
        </row>
        <row r="270">
          <cell r="A270" t="str">
            <v>HLA3255</v>
          </cell>
          <cell r="B270" t="str">
            <v>Unknown</v>
          </cell>
          <cell r="C270" t="str">
            <v>Residential</v>
          </cell>
          <cell r="D270" t="str">
            <v>Land Supply 2018</v>
          </cell>
          <cell r="E270">
            <v>3.9099099999999998E-2</v>
          </cell>
          <cell r="F270">
            <v>0</v>
          </cell>
          <cell r="G270">
            <v>0</v>
          </cell>
          <cell r="H270">
            <v>0</v>
          </cell>
          <cell r="I270">
            <v>3.9099099999999998E-2</v>
          </cell>
          <cell r="J270">
            <v>0</v>
          </cell>
          <cell r="K270">
            <v>0</v>
          </cell>
          <cell r="L270">
            <v>0</v>
          </cell>
          <cell r="M270">
            <v>100</v>
          </cell>
          <cell r="O270">
            <v>3.2791886103370003E-4</v>
          </cell>
          <cell r="Q270">
            <v>2.0890999966700001E-5</v>
          </cell>
          <cell r="R270">
            <v>0</v>
          </cell>
          <cell r="S270">
            <v>0.83868646857267837</v>
          </cell>
          <cell r="T270">
            <v>5.3430897301216654E-2</v>
          </cell>
          <cell r="U270">
            <v>0</v>
          </cell>
          <cell r="V270">
            <v>0</v>
          </cell>
          <cell r="W270">
            <v>0</v>
          </cell>
          <cell r="X270" t="str">
            <v>Not Modelled</v>
          </cell>
          <cell r="Y270" t="str">
            <v>N/A</v>
          </cell>
          <cell r="AA270">
            <v>0</v>
          </cell>
          <cell r="AB270">
            <v>0</v>
          </cell>
          <cell r="AC270">
            <v>0</v>
          </cell>
          <cell r="AD270">
            <v>0</v>
          </cell>
          <cell r="AE270">
            <v>0</v>
          </cell>
          <cell r="AF270">
            <v>0</v>
          </cell>
          <cell r="AG270">
            <v>0</v>
          </cell>
          <cell r="AH270">
            <v>0</v>
          </cell>
          <cell r="AI270">
            <v>3.9099064999800003E-2</v>
          </cell>
          <cell r="AJ270">
            <v>0</v>
          </cell>
          <cell r="AK270">
            <v>0</v>
          </cell>
          <cell r="AM270">
            <v>0</v>
          </cell>
          <cell r="AN270">
            <v>0</v>
          </cell>
          <cell r="AO270">
            <v>0</v>
          </cell>
          <cell r="AP270">
            <v>0</v>
          </cell>
          <cell r="AQ270">
            <v>0</v>
          </cell>
          <cell r="AR270">
            <v>0</v>
          </cell>
          <cell r="AS270">
            <v>0</v>
          </cell>
          <cell r="AT270">
            <v>0</v>
          </cell>
          <cell r="AU270">
            <v>99.999910483361518</v>
          </cell>
          <cell r="AV270">
            <v>0</v>
          </cell>
          <cell r="AW270">
            <v>0</v>
          </cell>
        </row>
        <row r="271">
          <cell r="A271" t="str">
            <v>HLA3256(2)</v>
          </cell>
          <cell r="B271" t="str">
            <v>Unknown</v>
          </cell>
          <cell r="C271" t="str">
            <v>Residential</v>
          </cell>
          <cell r="D271" t="str">
            <v>Land Supply 2018</v>
          </cell>
          <cell r="E271">
            <v>2.19186E-2</v>
          </cell>
          <cell r="F271">
            <v>0</v>
          </cell>
          <cell r="G271">
            <v>0</v>
          </cell>
          <cell r="H271">
            <v>0</v>
          </cell>
          <cell r="I271">
            <v>2.19186E-2</v>
          </cell>
          <cell r="J271">
            <v>0</v>
          </cell>
          <cell r="K271">
            <v>0</v>
          </cell>
          <cell r="L271">
            <v>0</v>
          </cell>
          <cell r="M271">
            <v>100</v>
          </cell>
          <cell r="O271">
            <v>0</v>
          </cell>
          <cell r="Q271">
            <v>0</v>
          </cell>
          <cell r="R271">
            <v>0</v>
          </cell>
          <cell r="S271">
            <v>0</v>
          </cell>
          <cell r="T271">
            <v>0</v>
          </cell>
          <cell r="U271">
            <v>0</v>
          </cell>
          <cell r="V271">
            <v>0</v>
          </cell>
          <cell r="W271">
            <v>0</v>
          </cell>
          <cell r="X271" t="str">
            <v>Not Modelled</v>
          </cell>
          <cell r="Y271" t="str">
            <v>N/A</v>
          </cell>
          <cell r="AA271">
            <v>0</v>
          </cell>
          <cell r="AB271">
            <v>0</v>
          </cell>
          <cell r="AC271">
            <v>0</v>
          </cell>
          <cell r="AD271">
            <v>0</v>
          </cell>
          <cell r="AE271">
            <v>0</v>
          </cell>
          <cell r="AF271">
            <v>0</v>
          </cell>
          <cell r="AG271">
            <v>0</v>
          </cell>
          <cell r="AH271">
            <v>0</v>
          </cell>
          <cell r="AI271">
            <v>0</v>
          </cell>
          <cell r="AJ271">
            <v>0</v>
          </cell>
          <cell r="AK271">
            <v>0</v>
          </cell>
          <cell r="AM271">
            <v>0</v>
          </cell>
          <cell r="AN271">
            <v>0</v>
          </cell>
          <cell r="AO271">
            <v>0</v>
          </cell>
          <cell r="AP271">
            <v>0</v>
          </cell>
          <cell r="AQ271">
            <v>0</v>
          </cell>
          <cell r="AR271">
            <v>0</v>
          </cell>
          <cell r="AS271">
            <v>0</v>
          </cell>
          <cell r="AT271">
            <v>0</v>
          </cell>
          <cell r="AU271">
            <v>0</v>
          </cell>
          <cell r="AV271">
            <v>0</v>
          </cell>
          <cell r="AW271">
            <v>0</v>
          </cell>
        </row>
        <row r="272">
          <cell r="A272" t="str">
            <v>HLA3257</v>
          </cell>
          <cell r="B272" t="str">
            <v>Unknown</v>
          </cell>
          <cell r="C272" t="str">
            <v>Residential</v>
          </cell>
          <cell r="D272" t="str">
            <v>Land Supply 2018</v>
          </cell>
          <cell r="E272">
            <v>0.10777</v>
          </cell>
          <cell r="F272">
            <v>0</v>
          </cell>
          <cell r="G272">
            <v>0</v>
          </cell>
          <cell r="H272">
            <v>0</v>
          </cell>
          <cell r="I272">
            <v>0.10777</v>
          </cell>
          <cell r="J272">
            <v>0</v>
          </cell>
          <cell r="K272">
            <v>0</v>
          </cell>
          <cell r="L272">
            <v>0</v>
          </cell>
          <cell r="M272">
            <v>100</v>
          </cell>
          <cell r="O272">
            <v>2.6767807972700002E-2</v>
          </cell>
          <cell r="Q272">
            <v>0</v>
          </cell>
          <cell r="R272">
            <v>0</v>
          </cell>
          <cell r="S272">
            <v>24.837902916117656</v>
          </cell>
          <cell r="T272">
            <v>0</v>
          </cell>
          <cell r="U272">
            <v>0</v>
          </cell>
          <cell r="V272">
            <v>0</v>
          </cell>
          <cell r="W272">
            <v>0</v>
          </cell>
          <cell r="X272" t="str">
            <v>Not Modelled</v>
          </cell>
          <cell r="Y272" t="str">
            <v>N/A</v>
          </cell>
          <cell r="AA272">
            <v>0</v>
          </cell>
          <cell r="AB272">
            <v>0</v>
          </cell>
          <cell r="AC272">
            <v>0</v>
          </cell>
          <cell r="AD272">
            <v>0</v>
          </cell>
          <cell r="AE272">
            <v>0</v>
          </cell>
          <cell r="AF272">
            <v>0</v>
          </cell>
          <cell r="AG272">
            <v>0</v>
          </cell>
          <cell r="AH272">
            <v>0</v>
          </cell>
          <cell r="AI272">
            <v>0.107769979997</v>
          </cell>
          <cell r="AJ272">
            <v>0</v>
          </cell>
          <cell r="AK272">
            <v>0</v>
          </cell>
          <cell r="AM272">
            <v>0</v>
          </cell>
          <cell r="AN272">
            <v>0</v>
          </cell>
          <cell r="AO272">
            <v>0</v>
          </cell>
          <cell r="AP272">
            <v>0</v>
          </cell>
          <cell r="AQ272">
            <v>0</v>
          </cell>
          <cell r="AR272">
            <v>0</v>
          </cell>
          <cell r="AS272">
            <v>0</v>
          </cell>
          <cell r="AT272">
            <v>0</v>
          </cell>
          <cell r="AU272">
            <v>99.999981439176025</v>
          </cell>
          <cell r="AV272">
            <v>0</v>
          </cell>
          <cell r="AW272">
            <v>0</v>
          </cell>
        </row>
        <row r="273">
          <cell r="A273" t="str">
            <v>HLA3258</v>
          </cell>
          <cell r="B273" t="str">
            <v>Unknown</v>
          </cell>
          <cell r="C273" t="str">
            <v>Residential</v>
          </cell>
          <cell r="D273" t="str">
            <v>Land Supply 2018</v>
          </cell>
          <cell r="E273">
            <v>0.26394000000000001</v>
          </cell>
          <cell r="F273">
            <v>0</v>
          </cell>
          <cell r="G273">
            <v>0</v>
          </cell>
          <cell r="H273">
            <v>0</v>
          </cell>
          <cell r="I273">
            <v>0.26394000000000001</v>
          </cell>
          <cell r="J273">
            <v>0</v>
          </cell>
          <cell r="K273">
            <v>0</v>
          </cell>
          <cell r="L273">
            <v>0</v>
          </cell>
          <cell r="M273">
            <v>100</v>
          </cell>
          <cell r="O273">
            <v>7.8613913334000002E-2</v>
          </cell>
          <cell r="Q273">
            <v>1.6015608304399999E-2</v>
          </cell>
          <cell r="R273">
            <v>0</v>
          </cell>
          <cell r="S273">
            <v>29.784766740168223</v>
          </cell>
          <cell r="T273">
            <v>6.0678973647040984</v>
          </cell>
          <cell r="U273">
            <v>0</v>
          </cell>
          <cell r="V273">
            <v>0</v>
          </cell>
          <cell r="W273">
            <v>0</v>
          </cell>
          <cell r="X273" t="str">
            <v>Not Modelled</v>
          </cell>
          <cell r="Y273" t="str">
            <v>N/A</v>
          </cell>
          <cell r="AA273">
            <v>0</v>
          </cell>
          <cell r="AB273">
            <v>0</v>
          </cell>
          <cell r="AC273">
            <v>0</v>
          </cell>
          <cell r="AD273">
            <v>0</v>
          </cell>
          <cell r="AE273">
            <v>0</v>
          </cell>
          <cell r="AF273">
            <v>0</v>
          </cell>
          <cell r="AG273">
            <v>0</v>
          </cell>
          <cell r="AH273">
            <v>0</v>
          </cell>
          <cell r="AI273">
            <v>0.263939745</v>
          </cell>
          <cell r="AJ273">
            <v>0</v>
          </cell>
          <cell r="AK273">
            <v>0</v>
          </cell>
          <cell r="AM273">
            <v>0</v>
          </cell>
          <cell r="AN273">
            <v>0</v>
          </cell>
          <cell r="AO273">
            <v>0</v>
          </cell>
          <cell r="AP273">
            <v>0</v>
          </cell>
          <cell r="AQ273">
            <v>0</v>
          </cell>
          <cell r="AR273">
            <v>0</v>
          </cell>
          <cell r="AS273">
            <v>0</v>
          </cell>
          <cell r="AT273">
            <v>0</v>
          </cell>
          <cell r="AU273">
            <v>99.999903387133443</v>
          </cell>
          <cell r="AV273">
            <v>0</v>
          </cell>
          <cell r="AW273">
            <v>0</v>
          </cell>
        </row>
        <row r="274">
          <cell r="A274" t="str">
            <v>HLA3259</v>
          </cell>
          <cell r="B274" t="str">
            <v>Unknown</v>
          </cell>
          <cell r="C274" t="str">
            <v>Residential</v>
          </cell>
          <cell r="D274" t="str">
            <v>Land Supply 2018</v>
          </cell>
          <cell r="E274">
            <v>0.15879099999999999</v>
          </cell>
          <cell r="F274">
            <v>0</v>
          </cell>
          <cell r="G274">
            <v>0</v>
          </cell>
          <cell r="H274">
            <v>0</v>
          </cell>
          <cell r="I274">
            <v>0.15879099999999999</v>
          </cell>
          <cell r="J274">
            <v>0</v>
          </cell>
          <cell r="K274">
            <v>0</v>
          </cell>
          <cell r="L274">
            <v>0</v>
          </cell>
          <cell r="M274">
            <v>100</v>
          </cell>
          <cell r="O274">
            <v>1.78467591334E-2</v>
          </cell>
          <cell r="Q274">
            <v>0</v>
          </cell>
          <cell r="R274">
            <v>0</v>
          </cell>
          <cell r="S274">
            <v>11.239150287736711</v>
          </cell>
          <cell r="T274">
            <v>0</v>
          </cell>
          <cell r="U274">
            <v>0</v>
          </cell>
          <cell r="V274">
            <v>0</v>
          </cell>
          <cell r="W274">
            <v>0</v>
          </cell>
          <cell r="X274" t="str">
            <v>Not Modelled</v>
          </cell>
          <cell r="Y274" t="str">
            <v>N/A</v>
          </cell>
          <cell r="AA274">
            <v>0</v>
          </cell>
          <cell r="AB274">
            <v>0</v>
          </cell>
          <cell r="AC274">
            <v>0</v>
          </cell>
          <cell r="AD274">
            <v>0</v>
          </cell>
          <cell r="AE274">
            <v>0</v>
          </cell>
          <cell r="AF274">
            <v>0</v>
          </cell>
          <cell r="AG274">
            <v>0</v>
          </cell>
          <cell r="AH274">
            <v>0</v>
          </cell>
          <cell r="AI274">
            <v>0</v>
          </cell>
          <cell r="AJ274">
            <v>0</v>
          </cell>
          <cell r="AK274">
            <v>0</v>
          </cell>
          <cell r="AM274">
            <v>0</v>
          </cell>
          <cell r="AN274">
            <v>0</v>
          </cell>
          <cell r="AO274">
            <v>0</v>
          </cell>
          <cell r="AP274">
            <v>0</v>
          </cell>
          <cell r="AQ274">
            <v>0</v>
          </cell>
          <cell r="AR274">
            <v>0</v>
          </cell>
          <cell r="AS274">
            <v>0</v>
          </cell>
          <cell r="AT274">
            <v>0</v>
          </cell>
          <cell r="AU274">
            <v>0</v>
          </cell>
          <cell r="AV274">
            <v>0</v>
          </cell>
          <cell r="AW274">
            <v>0</v>
          </cell>
        </row>
        <row r="275">
          <cell r="A275" t="str">
            <v>HLA3260</v>
          </cell>
          <cell r="B275" t="str">
            <v>Unknown</v>
          </cell>
          <cell r="C275" t="str">
            <v>Residential</v>
          </cell>
          <cell r="D275" t="str">
            <v>Land Supply 2018</v>
          </cell>
          <cell r="E275">
            <v>8.6184899999999995E-2</v>
          </cell>
          <cell r="F275">
            <v>0</v>
          </cell>
          <cell r="G275">
            <v>0</v>
          </cell>
          <cell r="H275">
            <v>0</v>
          </cell>
          <cell r="I275">
            <v>8.6184899999999995E-2</v>
          </cell>
          <cell r="J275">
            <v>0</v>
          </cell>
          <cell r="K275">
            <v>0</v>
          </cell>
          <cell r="L275">
            <v>0</v>
          </cell>
          <cell r="M275">
            <v>100</v>
          </cell>
          <cell r="O275">
            <v>0</v>
          </cell>
          <cell r="Q275">
            <v>0</v>
          </cell>
          <cell r="R275">
            <v>0</v>
          </cell>
          <cell r="S275">
            <v>0</v>
          </cell>
          <cell r="T275">
            <v>0</v>
          </cell>
          <cell r="U275">
            <v>0</v>
          </cell>
          <cell r="V275">
            <v>0</v>
          </cell>
          <cell r="W275">
            <v>0</v>
          </cell>
          <cell r="X275" t="str">
            <v>Not Modelled</v>
          </cell>
          <cell r="Y275" t="str">
            <v>N/A</v>
          </cell>
          <cell r="AA275">
            <v>0</v>
          </cell>
          <cell r="AB275">
            <v>0</v>
          </cell>
          <cell r="AC275">
            <v>0</v>
          </cell>
          <cell r="AD275">
            <v>0</v>
          </cell>
          <cell r="AE275">
            <v>7.1658784243200005E-2</v>
          </cell>
          <cell r="AF275">
            <v>7.9855110284799996E-2</v>
          </cell>
          <cell r="AG275">
            <v>0</v>
          </cell>
          <cell r="AH275">
            <v>0</v>
          </cell>
          <cell r="AI275">
            <v>0</v>
          </cell>
          <cell r="AJ275">
            <v>0</v>
          </cell>
          <cell r="AK275">
            <v>0</v>
          </cell>
          <cell r="AM275">
            <v>0</v>
          </cell>
          <cell r="AN275">
            <v>0</v>
          </cell>
          <cell r="AO275">
            <v>0</v>
          </cell>
          <cell r="AP275">
            <v>0</v>
          </cell>
          <cell r="AQ275">
            <v>83.145405103678257</v>
          </cell>
          <cell r="AR275">
            <v>92.655569925590214</v>
          </cell>
          <cell r="AS275">
            <v>0</v>
          </cell>
          <cell r="AT275">
            <v>0</v>
          </cell>
          <cell r="AU275">
            <v>0</v>
          </cell>
          <cell r="AV275">
            <v>0</v>
          </cell>
          <cell r="AW275">
            <v>0</v>
          </cell>
        </row>
        <row r="276">
          <cell r="A276" t="str">
            <v>HLA3261</v>
          </cell>
          <cell r="B276" t="str">
            <v>Unknown</v>
          </cell>
          <cell r="C276" t="str">
            <v>Residential</v>
          </cell>
          <cell r="D276" t="str">
            <v>Land Supply 2018</v>
          </cell>
          <cell r="E276">
            <v>8.0238900000000002E-2</v>
          </cell>
          <cell r="F276">
            <v>0</v>
          </cell>
          <cell r="G276">
            <v>0</v>
          </cell>
          <cell r="H276">
            <v>0</v>
          </cell>
          <cell r="I276">
            <v>8.0238900000000002E-2</v>
          </cell>
          <cell r="J276">
            <v>0</v>
          </cell>
          <cell r="K276">
            <v>0</v>
          </cell>
          <cell r="L276">
            <v>0</v>
          </cell>
          <cell r="M276">
            <v>100</v>
          </cell>
          <cell r="O276">
            <v>1.4952624017099999E-3</v>
          </cell>
          <cell r="Q276">
            <v>0</v>
          </cell>
          <cell r="R276">
            <v>0</v>
          </cell>
          <cell r="S276">
            <v>1.8635130861838833</v>
          </cell>
          <cell r="T276">
            <v>0</v>
          </cell>
          <cell r="U276">
            <v>0</v>
          </cell>
          <cell r="V276">
            <v>0</v>
          </cell>
          <cell r="W276">
            <v>0</v>
          </cell>
          <cell r="X276" t="str">
            <v>Not Modelled</v>
          </cell>
          <cell r="Y276" t="str">
            <v>N/A</v>
          </cell>
          <cell r="AA276">
            <v>0</v>
          </cell>
          <cell r="AB276">
            <v>0</v>
          </cell>
          <cell r="AC276">
            <v>0</v>
          </cell>
          <cell r="AD276">
            <v>0</v>
          </cell>
          <cell r="AE276">
            <v>7.9422277709700007E-2</v>
          </cell>
          <cell r="AF276">
            <v>8.0232690211999996E-2</v>
          </cell>
          <cell r="AG276">
            <v>0</v>
          </cell>
          <cell r="AH276">
            <v>0</v>
          </cell>
          <cell r="AI276">
            <v>0</v>
          </cell>
          <cell r="AJ276">
            <v>0</v>
          </cell>
          <cell r="AK276">
            <v>0</v>
          </cell>
          <cell r="AM276">
            <v>0</v>
          </cell>
          <cell r="AN276">
            <v>0</v>
          </cell>
          <cell r="AO276">
            <v>0</v>
          </cell>
          <cell r="AP276">
            <v>0</v>
          </cell>
          <cell r="AQ276">
            <v>98.982261359141262</v>
          </cell>
          <cell r="AR276">
            <v>99.992260875959161</v>
          </cell>
          <cell r="AS276">
            <v>0</v>
          </cell>
          <cell r="AT276">
            <v>0</v>
          </cell>
          <cell r="AU276">
            <v>0</v>
          </cell>
          <cell r="AV276">
            <v>0</v>
          </cell>
          <cell r="AW276">
            <v>0</v>
          </cell>
        </row>
        <row r="277">
          <cell r="A277" t="str">
            <v>HLA3262</v>
          </cell>
          <cell r="B277" t="str">
            <v>Unknown</v>
          </cell>
          <cell r="C277" t="str">
            <v>Residential</v>
          </cell>
          <cell r="D277" t="str">
            <v>Land Supply 2018</v>
          </cell>
          <cell r="E277">
            <v>3.2074900000000003E-2</v>
          </cell>
          <cell r="F277">
            <v>0</v>
          </cell>
          <cell r="G277">
            <v>0</v>
          </cell>
          <cell r="H277">
            <v>0</v>
          </cell>
          <cell r="I277">
            <v>3.2074900000000003E-2</v>
          </cell>
          <cell r="J277">
            <v>0</v>
          </cell>
          <cell r="K277">
            <v>0</v>
          </cell>
          <cell r="L277">
            <v>0</v>
          </cell>
          <cell r="M277">
            <v>100</v>
          </cell>
          <cell r="O277">
            <v>0</v>
          </cell>
          <cell r="Q277">
            <v>0</v>
          </cell>
          <cell r="R277">
            <v>0</v>
          </cell>
          <cell r="S277">
            <v>0</v>
          </cell>
          <cell r="T277">
            <v>0</v>
          </cell>
          <cell r="U277">
            <v>0</v>
          </cell>
          <cell r="V277">
            <v>0</v>
          </cell>
          <cell r="W277">
            <v>0</v>
          </cell>
          <cell r="X277" t="str">
            <v>Not Modelled</v>
          </cell>
          <cell r="Y277" t="str">
            <v>N/A</v>
          </cell>
          <cell r="AA277">
            <v>0</v>
          </cell>
          <cell r="AB277">
            <v>0</v>
          </cell>
          <cell r="AC277">
            <v>0</v>
          </cell>
          <cell r="AD277">
            <v>0</v>
          </cell>
          <cell r="AE277">
            <v>0</v>
          </cell>
          <cell r="AF277">
            <v>0</v>
          </cell>
          <cell r="AG277">
            <v>0</v>
          </cell>
          <cell r="AH277">
            <v>0</v>
          </cell>
          <cell r="AI277">
            <v>3.2074899999599997E-2</v>
          </cell>
          <cell r="AJ277">
            <v>0</v>
          </cell>
          <cell r="AK277">
            <v>0</v>
          </cell>
          <cell r="AM277">
            <v>0</v>
          </cell>
          <cell r="AN277">
            <v>0</v>
          </cell>
          <cell r="AO277">
            <v>0</v>
          </cell>
          <cell r="AP277">
            <v>0</v>
          </cell>
          <cell r="AQ277">
            <v>0</v>
          </cell>
          <cell r="AR277">
            <v>0</v>
          </cell>
          <cell r="AS277">
            <v>0</v>
          </cell>
          <cell r="AT277">
            <v>0</v>
          </cell>
          <cell r="AU277">
            <v>99.999999998752898</v>
          </cell>
          <cell r="AV277">
            <v>0</v>
          </cell>
          <cell r="AW277">
            <v>0</v>
          </cell>
        </row>
        <row r="278">
          <cell r="A278" t="str">
            <v>HLA3263</v>
          </cell>
          <cell r="B278" t="str">
            <v>Unknown</v>
          </cell>
          <cell r="C278" t="str">
            <v>Residential</v>
          </cell>
          <cell r="D278" t="str">
            <v>Land Supply 2018</v>
          </cell>
          <cell r="E278">
            <v>4.26274</v>
          </cell>
          <cell r="F278">
            <v>0</v>
          </cell>
          <cell r="G278">
            <v>0</v>
          </cell>
          <cell r="H278">
            <v>0</v>
          </cell>
          <cell r="I278">
            <v>4.26274</v>
          </cell>
          <cell r="J278">
            <v>0</v>
          </cell>
          <cell r="K278">
            <v>0</v>
          </cell>
          <cell r="L278">
            <v>0</v>
          </cell>
          <cell r="M278">
            <v>100</v>
          </cell>
          <cell r="O278">
            <v>0.34763164869349999</v>
          </cell>
          <cell r="Q278">
            <v>0.1098869337185</v>
          </cell>
          <cell r="R278">
            <v>6.7185910391600004E-2</v>
          </cell>
          <cell r="S278">
            <v>8.1551220269943734</v>
          </cell>
          <cell r="T278">
            <v>2.5778474342441715</v>
          </cell>
          <cell r="U278">
            <v>1.5761202980148918</v>
          </cell>
          <cell r="V278">
            <v>0</v>
          </cell>
          <cell r="W278">
            <v>0</v>
          </cell>
          <cell r="X278" t="str">
            <v>Not Modelled</v>
          </cell>
          <cell r="Y278" t="str">
            <v>N/A</v>
          </cell>
          <cell r="AA278">
            <v>0</v>
          </cell>
          <cell r="AB278">
            <v>0</v>
          </cell>
          <cell r="AC278">
            <v>0</v>
          </cell>
          <cell r="AD278">
            <v>0</v>
          </cell>
          <cell r="AE278">
            <v>2.1208334582199999</v>
          </cell>
          <cell r="AF278">
            <v>4.2506675434699996</v>
          </cell>
          <cell r="AG278">
            <v>7.3013180219700005E-2</v>
          </cell>
          <cell r="AH278">
            <v>0.810021340102</v>
          </cell>
          <cell r="AI278">
            <v>3.4527178417000002</v>
          </cell>
          <cell r="AJ278">
            <v>0</v>
          </cell>
          <cell r="AK278">
            <v>0</v>
          </cell>
          <cell r="AM278">
            <v>0</v>
          </cell>
          <cell r="AN278">
            <v>0</v>
          </cell>
          <cell r="AO278">
            <v>0</v>
          </cell>
          <cell r="AP278">
            <v>0</v>
          </cell>
          <cell r="AQ278">
            <v>49.752822321323841</v>
          </cell>
          <cell r="AR278">
            <v>99.716791159442039</v>
          </cell>
          <cell r="AS278">
            <v>1.7128227435804202</v>
          </cell>
          <cell r="AT278">
            <v>19.002363271088548</v>
          </cell>
          <cell r="AU278">
            <v>80.997617534731191</v>
          </cell>
          <cell r="AV278">
            <v>0</v>
          </cell>
          <cell r="AW278">
            <v>0</v>
          </cell>
        </row>
        <row r="279">
          <cell r="A279" t="str">
            <v>HLA3263.1</v>
          </cell>
          <cell r="B279" t="str">
            <v>Unknown</v>
          </cell>
          <cell r="C279" t="str">
            <v>Residential</v>
          </cell>
          <cell r="D279" t="str">
            <v>Land Supply 2018</v>
          </cell>
          <cell r="E279">
            <v>38.350700000000003</v>
          </cell>
          <cell r="F279">
            <v>1.57634469602</v>
          </cell>
          <cell r="G279">
            <v>0</v>
          </cell>
          <cell r="H279">
            <v>0</v>
          </cell>
          <cell r="I279">
            <v>36.774355303980002</v>
          </cell>
          <cell r="J279">
            <v>4.1103413914739493</v>
          </cell>
          <cell r="K279">
            <v>0</v>
          </cell>
          <cell r="L279">
            <v>0</v>
          </cell>
          <cell r="M279">
            <v>95.889658608526048</v>
          </cell>
          <cell r="O279">
            <v>4.3872146704699997</v>
          </cell>
          <cell r="Q279">
            <v>2.27627495651</v>
          </cell>
          <cell r="R279">
            <v>1.2751932825600001</v>
          </cell>
          <cell r="S279">
            <v>11.439725143139498</v>
          </cell>
          <cell r="T279">
            <v>5.9354195790689603</v>
          </cell>
          <cell r="U279">
            <v>3.3250847639286896</v>
          </cell>
          <cell r="V279">
            <v>0</v>
          </cell>
          <cell r="W279">
            <v>0</v>
          </cell>
          <cell r="X279" t="str">
            <v>Not Modelled</v>
          </cell>
          <cell r="Y279" t="str">
            <v>N/A</v>
          </cell>
          <cell r="AA279">
            <v>0</v>
          </cell>
          <cell r="AB279">
            <v>0</v>
          </cell>
          <cell r="AC279">
            <v>0</v>
          </cell>
          <cell r="AD279">
            <v>0</v>
          </cell>
          <cell r="AE279">
            <v>3.7965465459100001</v>
          </cell>
          <cell r="AF279">
            <v>33.387067338199998</v>
          </cell>
          <cell r="AG279">
            <v>1.2258915851700001</v>
          </cell>
          <cell r="AH279">
            <v>19.2458789895</v>
          </cell>
          <cell r="AI279">
            <v>17.119382911799999</v>
          </cell>
          <cell r="AJ279">
            <v>0</v>
          </cell>
          <cell r="AK279">
            <v>0</v>
          </cell>
          <cell r="AM279">
            <v>0</v>
          </cell>
          <cell r="AN279">
            <v>0</v>
          </cell>
          <cell r="AO279">
            <v>0</v>
          </cell>
          <cell r="AP279">
            <v>0</v>
          </cell>
          <cell r="AQ279">
            <v>9.8995495412339274</v>
          </cell>
          <cell r="AR279">
            <v>87.057256681625091</v>
          </cell>
          <cell r="AS279">
            <v>3.196529881253797</v>
          </cell>
          <cell r="AT279">
            <v>50.183905351140915</v>
          </cell>
          <cell r="AU279">
            <v>44.639036345620802</v>
          </cell>
          <cell r="AV279">
            <v>0</v>
          </cell>
          <cell r="AW279">
            <v>0</v>
          </cell>
        </row>
        <row r="280">
          <cell r="A280" t="str">
            <v>HLA3264</v>
          </cell>
          <cell r="B280" t="str">
            <v>Unknown</v>
          </cell>
          <cell r="C280" t="str">
            <v>Residential</v>
          </cell>
          <cell r="D280" t="str">
            <v>Land Supply 2018</v>
          </cell>
          <cell r="E280">
            <v>3.8299399999999997E-2</v>
          </cell>
          <cell r="F280">
            <v>0</v>
          </cell>
          <cell r="G280">
            <v>0</v>
          </cell>
          <cell r="H280">
            <v>0</v>
          </cell>
          <cell r="I280">
            <v>3.8299399999999997E-2</v>
          </cell>
          <cell r="J280">
            <v>0</v>
          </cell>
          <cell r="K280">
            <v>0</v>
          </cell>
          <cell r="L280">
            <v>0</v>
          </cell>
          <cell r="M280">
            <v>100</v>
          </cell>
          <cell r="O280">
            <v>0</v>
          </cell>
          <cell r="Q280">
            <v>0</v>
          </cell>
          <cell r="R280">
            <v>0</v>
          </cell>
          <cell r="S280">
            <v>0</v>
          </cell>
          <cell r="T280">
            <v>0</v>
          </cell>
          <cell r="U280">
            <v>0</v>
          </cell>
          <cell r="V280">
            <v>0</v>
          </cell>
          <cell r="W280">
            <v>0</v>
          </cell>
          <cell r="X280" t="str">
            <v>Not Modelled</v>
          </cell>
          <cell r="Y280" t="str">
            <v>N/A</v>
          </cell>
          <cell r="AA280">
            <v>0</v>
          </cell>
          <cell r="AB280">
            <v>0</v>
          </cell>
          <cell r="AC280">
            <v>0</v>
          </cell>
          <cell r="AD280">
            <v>0</v>
          </cell>
          <cell r="AE280">
            <v>0</v>
          </cell>
          <cell r="AF280">
            <v>0</v>
          </cell>
          <cell r="AG280">
            <v>0</v>
          </cell>
          <cell r="AH280">
            <v>0</v>
          </cell>
          <cell r="AI280">
            <v>3.8299414998599998E-2</v>
          </cell>
          <cell r="AJ280">
            <v>0</v>
          </cell>
          <cell r="AK280">
            <v>0</v>
          </cell>
          <cell r="AM280">
            <v>0</v>
          </cell>
          <cell r="AN280">
            <v>0</v>
          </cell>
          <cell r="AO280">
            <v>0</v>
          </cell>
          <cell r="AP280">
            <v>0</v>
          </cell>
          <cell r="AQ280">
            <v>0</v>
          </cell>
          <cell r="AR280">
            <v>0</v>
          </cell>
          <cell r="AS280">
            <v>0</v>
          </cell>
          <cell r="AT280">
            <v>0</v>
          </cell>
          <cell r="AU280">
            <v>100.00003916144902</v>
          </cell>
          <cell r="AV280">
            <v>0</v>
          </cell>
          <cell r="AW280">
            <v>0</v>
          </cell>
        </row>
        <row r="281">
          <cell r="A281" t="str">
            <v>HLA3265</v>
          </cell>
          <cell r="B281" t="str">
            <v>Unknown</v>
          </cell>
          <cell r="C281" t="str">
            <v>Residential</v>
          </cell>
          <cell r="D281" t="str">
            <v>Land Supply 2018</v>
          </cell>
          <cell r="E281">
            <v>4.9998800000000003E-2</v>
          </cell>
          <cell r="F281">
            <v>0</v>
          </cell>
          <cell r="G281">
            <v>0</v>
          </cell>
          <cell r="H281">
            <v>0</v>
          </cell>
          <cell r="I281">
            <v>4.9998800000000003E-2</v>
          </cell>
          <cell r="J281">
            <v>0</v>
          </cell>
          <cell r="K281">
            <v>0</v>
          </cell>
          <cell r="L281">
            <v>0</v>
          </cell>
          <cell r="M281">
            <v>100</v>
          </cell>
          <cell r="O281">
            <v>0</v>
          </cell>
          <cell r="Q281">
            <v>0</v>
          </cell>
          <cell r="R281">
            <v>0</v>
          </cell>
          <cell r="S281">
            <v>0</v>
          </cell>
          <cell r="T281">
            <v>0</v>
          </cell>
          <cell r="U281">
            <v>0</v>
          </cell>
          <cell r="V281">
            <v>0</v>
          </cell>
          <cell r="W281">
            <v>0</v>
          </cell>
          <cell r="X281" t="str">
            <v>Not Modelled</v>
          </cell>
          <cell r="Y281" t="str">
            <v>N/A</v>
          </cell>
          <cell r="AA281">
            <v>0</v>
          </cell>
          <cell r="AB281">
            <v>0</v>
          </cell>
          <cell r="AC281">
            <v>0</v>
          </cell>
          <cell r="AD281">
            <v>0</v>
          </cell>
          <cell r="AE281">
            <v>0</v>
          </cell>
          <cell r="AF281">
            <v>0</v>
          </cell>
          <cell r="AG281">
            <v>0</v>
          </cell>
          <cell r="AH281">
            <v>0</v>
          </cell>
          <cell r="AI281">
            <v>4.99987599997E-2</v>
          </cell>
          <cell r="AJ281">
            <v>0</v>
          </cell>
          <cell r="AK281">
            <v>0</v>
          </cell>
          <cell r="AM281">
            <v>0</v>
          </cell>
          <cell r="AN281">
            <v>0</v>
          </cell>
          <cell r="AO281">
            <v>0</v>
          </cell>
          <cell r="AP281">
            <v>0</v>
          </cell>
          <cell r="AQ281">
            <v>0</v>
          </cell>
          <cell r="AR281">
            <v>0</v>
          </cell>
          <cell r="AS281">
            <v>0</v>
          </cell>
          <cell r="AT281">
            <v>0</v>
          </cell>
          <cell r="AU281">
            <v>99.999919997479935</v>
          </cell>
          <cell r="AV281">
            <v>0</v>
          </cell>
          <cell r="AW281">
            <v>0</v>
          </cell>
        </row>
        <row r="282">
          <cell r="A282" t="str">
            <v>HLA3267</v>
          </cell>
          <cell r="B282" t="str">
            <v>Unknown</v>
          </cell>
          <cell r="C282" t="str">
            <v>Residential</v>
          </cell>
          <cell r="D282" t="str">
            <v>Land Supply 2018</v>
          </cell>
          <cell r="E282">
            <v>0.11344700000000001</v>
          </cell>
          <cell r="F282">
            <v>0</v>
          </cell>
          <cell r="G282">
            <v>0</v>
          </cell>
          <cell r="H282">
            <v>0</v>
          </cell>
          <cell r="I282">
            <v>0.11344700000000001</v>
          </cell>
          <cell r="J282">
            <v>0</v>
          </cell>
          <cell r="K282">
            <v>0</v>
          </cell>
          <cell r="L282">
            <v>0</v>
          </cell>
          <cell r="M282">
            <v>100</v>
          </cell>
          <cell r="O282">
            <v>0</v>
          </cell>
          <cell r="Q282">
            <v>0</v>
          </cell>
          <cell r="R282">
            <v>0</v>
          </cell>
          <cell r="S282">
            <v>0</v>
          </cell>
          <cell r="T282">
            <v>0</v>
          </cell>
          <cell r="U282">
            <v>0</v>
          </cell>
          <cell r="V282">
            <v>0</v>
          </cell>
          <cell r="W282">
            <v>0</v>
          </cell>
          <cell r="X282" t="str">
            <v>Not Modelled</v>
          </cell>
          <cell r="Y282" t="str">
            <v>N/A</v>
          </cell>
          <cell r="AA282">
            <v>0</v>
          </cell>
          <cell r="AB282">
            <v>0</v>
          </cell>
          <cell r="AC282">
            <v>0</v>
          </cell>
          <cell r="AD282">
            <v>0</v>
          </cell>
          <cell r="AE282">
            <v>0</v>
          </cell>
          <cell r="AF282">
            <v>0</v>
          </cell>
          <cell r="AG282">
            <v>0</v>
          </cell>
          <cell r="AH282">
            <v>0</v>
          </cell>
          <cell r="AI282">
            <v>0.113446675001</v>
          </cell>
          <cell r="AJ282">
            <v>0</v>
          </cell>
          <cell r="AK282">
            <v>0</v>
          </cell>
          <cell r="AM282">
            <v>0</v>
          </cell>
          <cell r="AN282">
            <v>0</v>
          </cell>
          <cell r="AO282">
            <v>0</v>
          </cell>
          <cell r="AP282">
            <v>0</v>
          </cell>
          <cell r="AQ282">
            <v>0</v>
          </cell>
          <cell r="AR282">
            <v>0</v>
          </cell>
          <cell r="AS282">
            <v>0</v>
          </cell>
          <cell r="AT282">
            <v>0</v>
          </cell>
          <cell r="AU282">
            <v>99.999713523495544</v>
          </cell>
          <cell r="AV282">
            <v>0</v>
          </cell>
          <cell r="AW282">
            <v>0</v>
          </cell>
        </row>
        <row r="283">
          <cell r="A283" t="str">
            <v>HLA3268</v>
          </cell>
          <cell r="B283" t="str">
            <v>Unknown</v>
          </cell>
          <cell r="C283" t="str">
            <v>Residential</v>
          </cell>
          <cell r="D283" t="str">
            <v>Land Supply 2018</v>
          </cell>
          <cell r="E283">
            <v>6.5557599999999994E-2</v>
          </cell>
          <cell r="F283">
            <v>0</v>
          </cell>
          <cell r="G283">
            <v>0</v>
          </cell>
          <cell r="H283">
            <v>0</v>
          </cell>
          <cell r="I283">
            <v>6.5557599999999994E-2</v>
          </cell>
          <cell r="J283">
            <v>0</v>
          </cell>
          <cell r="K283">
            <v>0</v>
          </cell>
          <cell r="L283">
            <v>0</v>
          </cell>
          <cell r="M283">
            <v>100</v>
          </cell>
          <cell r="O283">
            <v>3.0359143099549998E-2</v>
          </cell>
          <cell r="Q283">
            <v>8.3525471789500007E-3</v>
          </cell>
          <cell r="R283">
            <v>0</v>
          </cell>
          <cell r="S283">
            <v>46.30911305409289</v>
          </cell>
          <cell r="T283">
            <v>12.740776323340089</v>
          </cell>
          <cell r="U283">
            <v>0</v>
          </cell>
          <cell r="V283">
            <v>0</v>
          </cell>
          <cell r="W283">
            <v>0</v>
          </cell>
          <cell r="X283" t="str">
            <v>Not Modelled</v>
          </cell>
          <cell r="Y283" t="str">
            <v>N/A</v>
          </cell>
          <cell r="AA283">
            <v>0</v>
          </cell>
          <cell r="AB283">
            <v>0</v>
          </cell>
          <cell r="AC283">
            <v>0</v>
          </cell>
          <cell r="AD283">
            <v>0</v>
          </cell>
          <cell r="AE283">
            <v>6.55576349995E-2</v>
          </cell>
          <cell r="AF283">
            <v>0</v>
          </cell>
          <cell r="AG283">
            <v>0</v>
          </cell>
          <cell r="AH283">
            <v>0</v>
          </cell>
          <cell r="AI283">
            <v>0</v>
          </cell>
          <cell r="AJ283">
            <v>0</v>
          </cell>
          <cell r="AK283">
            <v>0</v>
          </cell>
          <cell r="AM283">
            <v>0</v>
          </cell>
          <cell r="AN283">
            <v>0</v>
          </cell>
          <cell r="AO283">
            <v>0</v>
          </cell>
          <cell r="AP283">
            <v>0</v>
          </cell>
          <cell r="AQ283">
            <v>100.00005338740286</v>
          </cell>
          <cell r="AR283">
            <v>0</v>
          </cell>
          <cell r="AS283">
            <v>0</v>
          </cell>
          <cell r="AT283">
            <v>0</v>
          </cell>
          <cell r="AU283">
            <v>0</v>
          </cell>
          <cell r="AV283">
            <v>0</v>
          </cell>
          <cell r="AW283">
            <v>0</v>
          </cell>
        </row>
        <row r="284">
          <cell r="A284" t="str">
            <v>HLA3271</v>
          </cell>
          <cell r="B284" t="str">
            <v>Unknown</v>
          </cell>
          <cell r="C284" t="str">
            <v>Residential</v>
          </cell>
          <cell r="D284" t="str">
            <v>Land Supply 2018</v>
          </cell>
          <cell r="E284">
            <v>0.20322399999999999</v>
          </cell>
          <cell r="F284">
            <v>0</v>
          </cell>
          <cell r="G284">
            <v>0</v>
          </cell>
          <cell r="H284">
            <v>0</v>
          </cell>
          <cell r="I284">
            <v>0.20322399999999999</v>
          </cell>
          <cell r="J284">
            <v>0</v>
          </cell>
          <cell r="K284">
            <v>0</v>
          </cell>
          <cell r="L284">
            <v>0</v>
          </cell>
          <cell r="M284">
            <v>100</v>
          </cell>
          <cell r="O284">
            <v>0</v>
          </cell>
          <cell r="Q284">
            <v>0</v>
          </cell>
          <cell r="R284">
            <v>0</v>
          </cell>
          <cell r="S284">
            <v>0</v>
          </cell>
          <cell r="T284">
            <v>0</v>
          </cell>
          <cell r="U284">
            <v>0</v>
          </cell>
          <cell r="V284">
            <v>0</v>
          </cell>
          <cell r="W284">
            <v>0</v>
          </cell>
          <cell r="X284" t="str">
            <v>Not Modelled</v>
          </cell>
          <cell r="Y284" t="str">
            <v>N/A</v>
          </cell>
          <cell r="AA284">
            <v>0</v>
          </cell>
          <cell r="AB284">
            <v>0</v>
          </cell>
          <cell r="AC284">
            <v>0</v>
          </cell>
          <cell r="AD284">
            <v>0</v>
          </cell>
          <cell r="AE284">
            <v>5.1861560483099998E-2</v>
          </cell>
          <cell r="AF284">
            <v>5.1861560483099998E-2</v>
          </cell>
          <cell r="AG284">
            <v>0</v>
          </cell>
          <cell r="AH284">
            <v>0</v>
          </cell>
          <cell r="AI284">
            <v>0</v>
          </cell>
          <cell r="AJ284">
            <v>0</v>
          </cell>
          <cell r="AK284">
            <v>0</v>
          </cell>
          <cell r="AM284">
            <v>0</v>
          </cell>
          <cell r="AN284">
            <v>0</v>
          </cell>
          <cell r="AO284">
            <v>0</v>
          </cell>
          <cell r="AP284">
            <v>0</v>
          </cell>
          <cell r="AQ284">
            <v>25.519407394353028</v>
          </cell>
          <cell r="AR284">
            <v>25.519407394353028</v>
          </cell>
          <cell r="AS284">
            <v>0</v>
          </cell>
          <cell r="AT284">
            <v>0</v>
          </cell>
          <cell r="AU284">
            <v>0</v>
          </cell>
          <cell r="AV284">
            <v>0</v>
          </cell>
          <cell r="AW284">
            <v>0</v>
          </cell>
        </row>
        <row r="285">
          <cell r="A285" t="str">
            <v>HLA3272</v>
          </cell>
          <cell r="B285" t="str">
            <v>Unknown</v>
          </cell>
          <cell r="C285" t="str">
            <v>Residential</v>
          </cell>
          <cell r="D285" t="str">
            <v>Land Supply 2018</v>
          </cell>
          <cell r="E285">
            <v>0.32042199999999998</v>
          </cell>
          <cell r="F285">
            <v>0</v>
          </cell>
          <cell r="G285">
            <v>0</v>
          </cell>
          <cell r="H285">
            <v>0</v>
          </cell>
          <cell r="I285">
            <v>0.32042199999999998</v>
          </cell>
          <cell r="J285">
            <v>0</v>
          </cell>
          <cell r="K285">
            <v>0</v>
          </cell>
          <cell r="L285">
            <v>0</v>
          </cell>
          <cell r="M285">
            <v>100</v>
          </cell>
          <cell r="O285">
            <v>0</v>
          </cell>
          <cell r="Q285">
            <v>0</v>
          </cell>
          <cell r="R285">
            <v>0</v>
          </cell>
          <cell r="S285">
            <v>0</v>
          </cell>
          <cell r="T285">
            <v>0</v>
          </cell>
          <cell r="U285">
            <v>0</v>
          </cell>
          <cell r="V285">
            <v>0</v>
          </cell>
          <cell r="W285">
            <v>0</v>
          </cell>
          <cell r="X285" t="str">
            <v>Not Modelled</v>
          </cell>
          <cell r="Y285" t="str">
            <v>N/A</v>
          </cell>
          <cell r="AA285">
            <v>0</v>
          </cell>
          <cell r="AB285">
            <v>0</v>
          </cell>
          <cell r="AC285">
            <v>0</v>
          </cell>
          <cell r="AD285">
            <v>0</v>
          </cell>
          <cell r="AE285">
            <v>0.22351714196899999</v>
          </cell>
          <cell r="AF285">
            <v>0</v>
          </cell>
          <cell r="AG285">
            <v>0</v>
          </cell>
          <cell r="AH285">
            <v>0</v>
          </cell>
          <cell r="AI285">
            <v>0</v>
          </cell>
          <cell r="AJ285">
            <v>0</v>
          </cell>
          <cell r="AK285">
            <v>0</v>
          </cell>
          <cell r="AM285">
            <v>0</v>
          </cell>
          <cell r="AN285">
            <v>0</v>
          </cell>
          <cell r="AO285">
            <v>0</v>
          </cell>
          <cell r="AP285">
            <v>0</v>
          </cell>
          <cell r="AQ285">
            <v>69.757114670340997</v>
          </cell>
          <cell r="AR285">
            <v>0</v>
          </cell>
          <cell r="AS285">
            <v>0</v>
          </cell>
          <cell r="AT285">
            <v>0</v>
          </cell>
          <cell r="AU285">
            <v>0</v>
          </cell>
          <cell r="AV285">
            <v>0</v>
          </cell>
          <cell r="AW285">
            <v>0</v>
          </cell>
        </row>
        <row r="286">
          <cell r="A286" t="str">
            <v>HLA3273</v>
          </cell>
          <cell r="B286" t="str">
            <v>Unknown</v>
          </cell>
          <cell r="C286" t="str">
            <v>Residential</v>
          </cell>
          <cell r="D286" t="str">
            <v>Land Supply 2018</v>
          </cell>
          <cell r="E286">
            <v>8.4214100000000007E-3</v>
          </cell>
          <cell r="F286">
            <v>0</v>
          </cell>
          <cell r="G286">
            <v>0</v>
          </cell>
          <cell r="H286">
            <v>0</v>
          </cell>
          <cell r="I286">
            <v>8.4214100000000007E-3</v>
          </cell>
          <cell r="J286">
            <v>0</v>
          </cell>
          <cell r="K286">
            <v>0</v>
          </cell>
          <cell r="L286">
            <v>0</v>
          </cell>
          <cell r="M286">
            <v>100</v>
          </cell>
          <cell r="O286">
            <v>2.8014249977200001E-5</v>
          </cell>
          <cell r="Q286">
            <v>0</v>
          </cell>
          <cell r="R286">
            <v>0</v>
          </cell>
          <cell r="S286">
            <v>0.33265510142838312</v>
          </cell>
          <cell r="T286">
            <v>0</v>
          </cell>
          <cell r="U286">
            <v>0</v>
          </cell>
          <cell r="V286">
            <v>0</v>
          </cell>
          <cell r="W286">
            <v>0</v>
          </cell>
          <cell r="X286" t="str">
            <v>Not Modelled</v>
          </cell>
          <cell r="Y286" t="str">
            <v>N/A</v>
          </cell>
          <cell r="AA286">
            <v>0</v>
          </cell>
          <cell r="AB286">
            <v>0</v>
          </cell>
          <cell r="AC286">
            <v>0</v>
          </cell>
          <cell r="AD286">
            <v>0</v>
          </cell>
          <cell r="AE286">
            <v>0</v>
          </cell>
          <cell r="AF286">
            <v>0</v>
          </cell>
          <cell r="AG286">
            <v>0</v>
          </cell>
          <cell r="AH286">
            <v>0</v>
          </cell>
          <cell r="AI286">
            <v>8.4214049995399998E-3</v>
          </cell>
          <cell r="AJ286">
            <v>0</v>
          </cell>
          <cell r="AK286">
            <v>0</v>
          </cell>
          <cell r="AM286">
            <v>0</v>
          </cell>
          <cell r="AN286">
            <v>0</v>
          </cell>
          <cell r="AO286">
            <v>0</v>
          </cell>
          <cell r="AP286">
            <v>0</v>
          </cell>
          <cell r="AQ286">
            <v>0</v>
          </cell>
          <cell r="AR286">
            <v>0</v>
          </cell>
          <cell r="AS286">
            <v>0</v>
          </cell>
          <cell r="AT286">
            <v>0</v>
          </cell>
          <cell r="AU286">
            <v>99.999940622057338</v>
          </cell>
          <cell r="AV286">
            <v>0</v>
          </cell>
          <cell r="AW286">
            <v>0</v>
          </cell>
        </row>
        <row r="287">
          <cell r="A287" t="str">
            <v>HLA3274</v>
          </cell>
          <cell r="B287" t="str">
            <v>Unknown</v>
          </cell>
          <cell r="C287" t="str">
            <v>Residential</v>
          </cell>
          <cell r="D287" t="str">
            <v>Land Supply 2018</v>
          </cell>
          <cell r="E287">
            <v>0.151668</v>
          </cell>
          <cell r="F287">
            <v>0</v>
          </cell>
          <cell r="G287">
            <v>0</v>
          </cell>
          <cell r="H287">
            <v>0</v>
          </cell>
          <cell r="I287">
            <v>0.151668</v>
          </cell>
          <cell r="J287">
            <v>0</v>
          </cell>
          <cell r="K287">
            <v>0</v>
          </cell>
          <cell r="L287">
            <v>0</v>
          </cell>
          <cell r="M287">
            <v>100</v>
          </cell>
          <cell r="O287">
            <v>0</v>
          </cell>
          <cell r="Q287">
            <v>0</v>
          </cell>
          <cell r="R287">
            <v>0</v>
          </cell>
          <cell r="S287">
            <v>0</v>
          </cell>
          <cell r="T287">
            <v>0</v>
          </cell>
          <cell r="U287">
            <v>0</v>
          </cell>
          <cell r="V287">
            <v>0</v>
          </cell>
          <cell r="W287">
            <v>0</v>
          </cell>
          <cell r="X287" t="str">
            <v>Not Modelled</v>
          </cell>
          <cell r="Y287" t="str">
            <v>N/A</v>
          </cell>
          <cell r="AA287">
            <v>0</v>
          </cell>
          <cell r="AB287">
            <v>0</v>
          </cell>
          <cell r="AC287">
            <v>0</v>
          </cell>
          <cell r="AD287">
            <v>0</v>
          </cell>
          <cell r="AE287">
            <v>0</v>
          </cell>
          <cell r="AF287">
            <v>0</v>
          </cell>
          <cell r="AG287">
            <v>0</v>
          </cell>
          <cell r="AH287">
            <v>0</v>
          </cell>
          <cell r="AI287">
            <v>0.15166792500000001</v>
          </cell>
          <cell r="AJ287">
            <v>0</v>
          </cell>
          <cell r="AK287">
            <v>0</v>
          </cell>
          <cell r="AM287">
            <v>0</v>
          </cell>
          <cell r="AN287">
            <v>0</v>
          </cell>
          <cell r="AO287">
            <v>0</v>
          </cell>
          <cell r="AP287">
            <v>0</v>
          </cell>
          <cell r="AQ287">
            <v>0</v>
          </cell>
          <cell r="AR287">
            <v>0</v>
          </cell>
          <cell r="AS287">
            <v>0</v>
          </cell>
          <cell r="AT287">
            <v>0</v>
          </cell>
          <cell r="AU287">
            <v>99.999950549885284</v>
          </cell>
          <cell r="AV287">
            <v>0</v>
          </cell>
          <cell r="AW287">
            <v>0</v>
          </cell>
        </row>
        <row r="288">
          <cell r="A288" t="str">
            <v>HLA3277</v>
          </cell>
          <cell r="B288" t="str">
            <v>Unknown</v>
          </cell>
          <cell r="C288" t="str">
            <v>Residential</v>
          </cell>
          <cell r="D288" t="str">
            <v>Land Supply 2018</v>
          </cell>
          <cell r="E288">
            <v>0.114883</v>
          </cell>
          <cell r="F288">
            <v>0</v>
          </cell>
          <cell r="G288">
            <v>0</v>
          </cell>
          <cell r="H288">
            <v>0</v>
          </cell>
          <cell r="I288">
            <v>0.114883</v>
          </cell>
          <cell r="J288">
            <v>0</v>
          </cell>
          <cell r="K288">
            <v>0</v>
          </cell>
          <cell r="L288">
            <v>0</v>
          </cell>
          <cell r="M288">
            <v>100</v>
          </cell>
          <cell r="O288">
            <v>0</v>
          </cell>
          <cell r="Q288">
            <v>0</v>
          </cell>
          <cell r="R288">
            <v>0</v>
          </cell>
          <cell r="S288">
            <v>0</v>
          </cell>
          <cell r="T288">
            <v>0</v>
          </cell>
          <cell r="U288">
            <v>0</v>
          </cell>
          <cell r="V288">
            <v>0</v>
          </cell>
          <cell r="W288">
            <v>0</v>
          </cell>
          <cell r="X288" t="str">
            <v>Not Modelled</v>
          </cell>
          <cell r="Y288" t="str">
            <v>N/A</v>
          </cell>
          <cell r="AA288">
            <v>0</v>
          </cell>
          <cell r="AB288">
            <v>0</v>
          </cell>
          <cell r="AC288">
            <v>0</v>
          </cell>
          <cell r="AD288">
            <v>0</v>
          </cell>
          <cell r="AE288">
            <v>0</v>
          </cell>
          <cell r="AF288">
            <v>0</v>
          </cell>
          <cell r="AG288">
            <v>0</v>
          </cell>
          <cell r="AH288">
            <v>0</v>
          </cell>
          <cell r="AI288">
            <v>0.11488294999699999</v>
          </cell>
          <cell r="AJ288">
            <v>0</v>
          </cell>
          <cell r="AK288">
            <v>0</v>
          </cell>
          <cell r="AM288">
            <v>0</v>
          </cell>
          <cell r="AN288">
            <v>0</v>
          </cell>
          <cell r="AO288">
            <v>0</v>
          </cell>
          <cell r="AP288">
            <v>0</v>
          </cell>
          <cell r="AQ288">
            <v>0</v>
          </cell>
          <cell r="AR288">
            <v>0</v>
          </cell>
          <cell r="AS288">
            <v>0</v>
          </cell>
          <cell r="AT288">
            <v>0</v>
          </cell>
          <cell r="AU288">
            <v>99.999956474848318</v>
          </cell>
          <cell r="AV288">
            <v>0</v>
          </cell>
          <cell r="AW288">
            <v>0</v>
          </cell>
        </row>
        <row r="289">
          <cell r="A289" t="str">
            <v>HLA3279</v>
          </cell>
          <cell r="B289" t="str">
            <v>Unknown</v>
          </cell>
          <cell r="C289" t="str">
            <v>Residential</v>
          </cell>
          <cell r="D289" t="str">
            <v>Land Supply 2018</v>
          </cell>
          <cell r="E289">
            <v>0.31599300000000002</v>
          </cell>
          <cell r="F289">
            <v>0</v>
          </cell>
          <cell r="G289">
            <v>0</v>
          </cell>
          <cell r="H289">
            <v>0</v>
          </cell>
          <cell r="I289">
            <v>0.31599300000000002</v>
          </cell>
          <cell r="J289">
            <v>0</v>
          </cell>
          <cell r="K289">
            <v>0</v>
          </cell>
          <cell r="L289">
            <v>0</v>
          </cell>
          <cell r="M289">
            <v>100</v>
          </cell>
          <cell r="O289">
            <v>1.1787014373268999E-2</v>
          </cell>
          <cell r="Q289">
            <v>4.8575030266900001E-4</v>
          </cell>
          <cell r="R289">
            <v>0</v>
          </cell>
          <cell r="S289">
            <v>3.7301504695575529</v>
          </cell>
          <cell r="T289">
            <v>0.15372185544268385</v>
          </cell>
          <cell r="U289">
            <v>0</v>
          </cell>
          <cell r="V289">
            <v>0</v>
          </cell>
          <cell r="W289">
            <v>0</v>
          </cell>
          <cell r="X289" t="str">
            <v>Not Modelled</v>
          </cell>
          <cell r="Y289" t="str">
            <v>N/A</v>
          </cell>
          <cell r="AA289">
            <v>0</v>
          </cell>
          <cell r="AB289">
            <v>0</v>
          </cell>
          <cell r="AC289">
            <v>0</v>
          </cell>
          <cell r="AD289">
            <v>0</v>
          </cell>
          <cell r="AE289">
            <v>5.9046321499700002E-2</v>
          </cell>
          <cell r="AF289">
            <v>0</v>
          </cell>
          <cell r="AG289">
            <v>0</v>
          </cell>
          <cell r="AH289">
            <v>0</v>
          </cell>
          <cell r="AI289">
            <v>0.31584856155300001</v>
          </cell>
          <cell r="AJ289">
            <v>0</v>
          </cell>
          <cell r="AK289">
            <v>0</v>
          </cell>
          <cell r="AM289">
            <v>0</v>
          </cell>
          <cell r="AN289">
            <v>0</v>
          </cell>
          <cell r="AO289">
            <v>0</v>
          </cell>
          <cell r="AP289">
            <v>0</v>
          </cell>
          <cell r="AQ289">
            <v>18.685958707851121</v>
          </cell>
          <cell r="AR289">
            <v>0</v>
          </cell>
          <cell r="AS289">
            <v>0</v>
          </cell>
          <cell r="AT289">
            <v>0</v>
          </cell>
          <cell r="AU289">
            <v>99.954290618146601</v>
          </cell>
          <cell r="AV289">
            <v>0</v>
          </cell>
          <cell r="AW289">
            <v>0</v>
          </cell>
        </row>
        <row r="290">
          <cell r="A290" t="str">
            <v>HLA3280</v>
          </cell>
          <cell r="B290" t="str">
            <v>Unknown</v>
          </cell>
          <cell r="C290" t="str">
            <v>Residential</v>
          </cell>
          <cell r="D290" t="str">
            <v>Land Supply 2018</v>
          </cell>
          <cell r="E290">
            <v>4.5215900000000003E-2</v>
          </cell>
          <cell r="F290">
            <v>0</v>
          </cell>
          <cell r="G290">
            <v>0</v>
          </cell>
          <cell r="H290">
            <v>0</v>
          </cell>
          <cell r="I290">
            <v>4.5215900000000003E-2</v>
          </cell>
          <cell r="J290">
            <v>0</v>
          </cell>
          <cell r="K290">
            <v>0</v>
          </cell>
          <cell r="L290">
            <v>0</v>
          </cell>
          <cell r="M290">
            <v>100</v>
          </cell>
          <cell r="O290">
            <v>3.3757170440129998E-2</v>
          </cell>
          <cell r="Q290">
            <v>2.6142384740090001E-2</v>
          </cell>
          <cell r="R290">
            <v>1.9891006449699999E-2</v>
          </cell>
          <cell r="S290">
            <v>74.657743050851565</v>
          </cell>
          <cell r="T290">
            <v>57.816796171457383</v>
          </cell>
          <cell r="U290">
            <v>43.991176665066931</v>
          </cell>
          <cell r="V290">
            <v>0</v>
          </cell>
          <cell r="W290">
            <v>0</v>
          </cell>
          <cell r="X290" t="str">
            <v>Not Modelled</v>
          </cell>
          <cell r="Y290" t="str">
            <v>N/A</v>
          </cell>
          <cell r="AA290">
            <v>0</v>
          </cell>
          <cell r="AB290">
            <v>0</v>
          </cell>
          <cell r="AC290">
            <v>0</v>
          </cell>
          <cell r="AD290">
            <v>0</v>
          </cell>
          <cell r="AE290">
            <v>0</v>
          </cell>
          <cell r="AF290">
            <v>0</v>
          </cell>
          <cell r="AG290">
            <v>0</v>
          </cell>
          <cell r="AH290">
            <v>0</v>
          </cell>
          <cell r="AI290">
            <v>4.52158749995E-2</v>
          </cell>
          <cell r="AJ290">
            <v>0</v>
          </cell>
          <cell r="AK290">
            <v>0</v>
          </cell>
          <cell r="AM290">
            <v>0</v>
          </cell>
          <cell r="AN290">
            <v>0</v>
          </cell>
          <cell r="AO290">
            <v>0</v>
          </cell>
          <cell r="AP290">
            <v>0</v>
          </cell>
          <cell r="AQ290">
            <v>0</v>
          </cell>
          <cell r="AR290">
            <v>0</v>
          </cell>
          <cell r="AS290">
            <v>0</v>
          </cell>
          <cell r="AT290">
            <v>0</v>
          </cell>
          <cell r="AU290">
            <v>99.999944708609135</v>
          </cell>
          <cell r="AV290">
            <v>0</v>
          </cell>
          <cell r="AW290">
            <v>0</v>
          </cell>
        </row>
        <row r="291">
          <cell r="A291" t="str">
            <v>HLA3283</v>
          </cell>
          <cell r="B291" t="str">
            <v>Unknown</v>
          </cell>
          <cell r="C291" t="str">
            <v>Residential</v>
          </cell>
          <cell r="D291" t="str">
            <v>Land Supply 2018</v>
          </cell>
          <cell r="E291">
            <v>0.29105900000000001</v>
          </cell>
          <cell r="F291">
            <v>0</v>
          </cell>
          <cell r="G291">
            <v>0</v>
          </cell>
          <cell r="H291">
            <v>0</v>
          </cell>
          <cell r="I291">
            <v>0.29105900000000001</v>
          </cell>
          <cell r="J291">
            <v>0</v>
          </cell>
          <cell r="K291">
            <v>0</v>
          </cell>
          <cell r="L291">
            <v>0</v>
          </cell>
          <cell r="M291">
            <v>100</v>
          </cell>
          <cell r="O291">
            <v>0</v>
          </cell>
          <cell r="Q291">
            <v>0</v>
          </cell>
          <cell r="R291">
            <v>0</v>
          </cell>
          <cell r="S291">
            <v>0</v>
          </cell>
          <cell r="T291">
            <v>0</v>
          </cell>
          <cell r="U291">
            <v>0</v>
          </cell>
          <cell r="V291">
            <v>0</v>
          </cell>
          <cell r="W291">
            <v>0</v>
          </cell>
          <cell r="X291" t="str">
            <v>Not Modelled</v>
          </cell>
          <cell r="Y291" t="str">
            <v>N/A</v>
          </cell>
          <cell r="AA291">
            <v>0</v>
          </cell>
          <cell r="AB291">
            <v>0</v>
          </cell>
          <cell r="AC291">
            <v>0</v>
          </cell>
          <cell r="AD291">
            <v>0</v>
          </cell>
          <cell r="AE291">
            <v>0</v>
          </cell>
          <cell r="AF291">
            <v>0</v>
          </cell>
          <cell r="AG291">
            <v>0</v>
          </cell>
          <cell r="AH291">
            <v>0</v>
          </cell>
          <cell r="AI291">
            <v>0</v>
          </cell>
          <cell r="AJ291">
            <v>0</v>
          </cell>
          <cell r="AK291">
            <v>0</v>
          </cell>
          <cell r="AM291">
            <v>0</v>
          </cell>
          <cell r="AN291">
            <v>0</v>
          </cell>
          <cell r="AO291">
            <v>0</v>
          </cell>
          <cell r="AP291">
            <v>0</v>
          </cell>
          <cell r="AQ291">
            <v>0</v>
          </cell>
          <cell r="AR291">
            <v>0</v>
          </cell>
          <cell r="AS291">
            <v>0</v>
          </cell>
          <cell r="AT291">
            <v>0</v>
          </cell>
          <cell r="AU291">
            <v>0</v>
          </cell>
          <cell r="AV291">
            <v>0</v>
          </cell>
          <cell r="AW291">
            <v>0</v>
          </cell>
        </row>
        <row r="292">
          <cell r="A292" t="str">
            <v>HLA3284</v>
          </cell>
          <cell r="B292" t="str">
            <v>Unknown</v>
          </cell>
          <cell r="C292" t="str">
            <v>Residential</v>
          </cell>
          <cell r="D292" t="str">
            <v>Land Supply 2018</v>
          </cell>
          <cell r="E292">
            <v>7.3748499999999995E-2</v>
          </cell>
          <cell r="F292">
            <v>0</v>
          </cell>
          <cell r="G292">
            <v>0</v>
          </cell>
          <cell r="H292">
            <v>0</v>
          </cell>
          <cell r="I292">
            <v>7.3748499999999995E-2</v>
          </cell>
          <cell r="J292">
            <v>0</v>
          </cell>
          <cell r="K292">
            <v>0</v>
          </cell>
          <cell r="L292">
            <v>0</v>
          </cell>
          <cell r="M292">
            <v>100</v>
          </cell>
          <cell r="O292">
            <v>0</v>
          </cell>
          <cell r="Q292">
            <v>0</v>
          </cell>
          <cell r="R292">
            <v>0</v>
          </cell>
          <cell r="S292">
            <v>0</v>
          </cell>
          <cell r="T292">
            <v>0</v>
          </cell>
          <cell r="U292">
            <v>0</v>
          </cell>
          <cell r="V292">
            <v>0</v>
          </cell>
          <cell r="W292">
            <v>0</v>
          </cell>
          <cell r="X292" t="str">
            <v>Not Modelled</v>
          </cell>
          <cell r="Y292" t="str">
            <v>N/A</v>
          </cell>
          <cell r="AA292">
            <v>0</v>
          </cell>
          <cell r="AB292">
            <v>0</v>
          </cell>
          <cell r="AC292">
            <v>0</v>
          </cell>
          <cell r="AD292">
            <v>0</v>
          </cell>
          <cell r="AE292">
            <v>0</v>
          </cell>
          <cell r="AF292">
            <v>0</v>
          </cell>
          <cell r="AG292">
            <v>0</v>
          </cell>
          <cell r="AH292">
            <v>0</v>
          </cell>
          <cell r="AI292">
            <v>7.3748484999600003E-2</v>
          </cell>
          <cell r="AJ292">
            <v>0</v>
          </cell>
          <cell r="AK292">
            <v>0</v>
          </cell>
          <cell r="AM292">
            <v>0</v>
          </cell>
          <cell r="AN292">
            <v>0</v>
          </cell>
          <cell r="AO292">
            <v>0</v>
          </cell>
          <cell r="AP292">
            <v>0</v>
          </cell>
          <cell r="AQ292">
            <v>0</v>
          </cell>
          <cell r="AR292">
            <v>0</v>
          </cell>
          <cell r="AS292">
            <v>0</v>
          </cell>
          <cell r="AT292">
            <v>0</v>
          </cell>
          <cell r="AU292">
            <v>99.999979660060887</v>
          </cell>
          <cell r="AV292">
            <v>0</v>
          </cell>
          <cell r="AW292">
            <v>0</v>
          </cell>
        </row>
        <row r="293">
          <cell r="A293" t="str">
            <v>HLA3285</v>
          </cell>
          <cell r="B293" t="str">
            <v>Unknown</v>
          </cell>
          <cell r="C293" t="str">
            <v>Residential</v>
          </cell>
          <cell r="D293" t="str">
            <v>Land Supply 2018</v>
          </cell>
          <cell r="E293">
            <v>3.0306799999999998E-2</v>
          </cell>
          <cell r="F293">
            <v>0</v>
          </cell>
          <cell r="G293">
            <v>0</v>
          </cell>
          <cell r="H293">
            <v>0</v>
          </cell>
          <cell r="I293">
            <v>3.0306799999999998E-2</v>
          </cell>
          <cell r="J293">
            <v>0</v>
          </cell>
          <cell r="K293">
            <v>0</v>
          </cell>
          <cell r="L293">
            <v>0</v>
          </cell>
          <cell r="M293">
            <v>100</v>
          </cell>
          <cell r="O293">
            <v>0</v>
          </cell>
          <cell r="Q293">
            <v>0</v>
          </cell>
          <cell r="R293">
            <v>0</v>
          </cell>
          <cell r="S293">
            <v>0</v>
          </cell>
          <cell r="T293">
            <v>0</v>
          </cell>
          <cell r="U293">
            <v>0</v>
          </cell>
          <cell r="V293">
            <v>0</v>
          </cell>
          <cell r="W293">
            <v>0</v>
          </cell>
          <cell r="X293" t="str">
            <v>Not Modelled</v>
          </cell>
          <cell r="Y293" t="str">
            <v>N/A</v>
          </cell>
          <cell r="AA293">
            <v>0</v>
          </cell>
          <cell r="AB293">
            <v>0</v>
          </cell>
          <cell r="AC293">
            <v>0</v>
          </cell>
          <cell r="AD293">
            <v>0</v>
          </cell>
          <cell r="AE293">
            <v>0</v>
          </cell>
          <cell r="AF293">
            <v>0</v>
          </cell>
          <cell r="AG293">
            <v>0</v>
          </cell>
          <cell r="AH293">
            <v>0</v>
          </cell>
          <cell r="AI293">
            <v>3.0306800001899999E-2</v>
          </cell>
          <cell r="AJ293">
            <v>0</v>
          </cell>
          <cell r="AK293">
            <v>0</v>
          </cell>
          <cell r="AM293">
            <v>0</v>
          </cell>
          <cell r="AN293">
            <v>0</v>
          </cell>
          <cell r="AO293">
            <v>0</v>
          </cell>
          <cell r="AP293">
            <v>0</v>
          </cell>
          <cell r="AQ293">
            <v>0</v>
          </cell>
          <cell r="AR293">
            <v>0</v>
          </cell>
          <cell r="AS293">
            <v>0</v>
          </cell>
          <cell r="AT293">
            <v>0</v>
          </cell>
          <cell r="AU293">
            <v>100.00000000626923</v>
          </cell>
          <cell r="AV293">
            <v>0</v>
          </cell>
          <cell r="AW293">
            <v>0</v>
          </cell>
        </row>
        <row r="294">
          <cell r="A294" t="str">
            <v>HLA3286</v>
          </cell>
          <cell r="B294" t="str">
            <v>Unknown</v>
          </cell>
          <cell r="C294" t="str">
            <v>Residential</v>
          </cell>
          <cell r="D294" t="str">
            <v>Land Supply 2018</v>
          </cell>
          <cell r="E294">
            <v>0.30029</v>
          </cell>
          <cell r="F294">
            <v>0</v>
          </cell>
          <cell r="G294">
            <v>0</v>
          </cell>
          <cell r="H294">
            <v>0</v>
          </cell>
          <cell r="I294">
            <v>0.30029</v>
          </cell>
          <cell r="J294">
            <v>0</v>
          </cell>
          <cell r="K294">
            <v>0</v>
          </cell>
          <cell r="L294">
            <v>0</v>
          </cell>
          <cell r="M294">
            <v>100</v>
          </cell>
          <cell r="O294">
            <v>0</v>
          </cell>
          <cell r="Q294">
            <v>0</v>
          </cell>
          <cell r="R294">
            <v>0</v>
          </cell>
          <cell r="S294">
            <v>0</v>
          </cell>
          <cell r="T294">
            <v>0</v>
          </cell>
          <cell r="U294">
            <v>0</v>
          </cell>
          <cell r="V294">
            <v>0</v>
          </cell>
          <cell r="W294">
            <v>0</v>
          </cell>
          <cell r="X294" t="str">
            <v>Not Modelled</v>
          </cell>
          <cell r="Y294" t="str">
            <v>N/A</v>
          </cell>
          <cell r="AA294">
            <v>0</v>
          </cell>
          <cell r="AB294">
            <v>0</v>
          </cell>
          <cell r="AC294">
            <v>0</v>
          </cell>
          <cell r="AD294">
            <v>0</v>
          </cell>
          <cell r="AE294">
            <v>0</v>
          </cell>
          <cell r="AF294">
            <v>0</v>
          </cell>
          <cell r="AG294">
            <v>0</v>
          </cell>
          <cell r="AH294">
            <v>0</v>
          </cell>
          <cell r="AI294">
            <v>0.30029000000400002</v>
          </cell>
          <cell r="AJ294">
            <v>0</v>
          </cell>
          <cell r="AK294">
            <v>0</v>
          </cell>
          <cell r="AM294">
            <v>0</v>
          </cell>
          <cell r="AN294">
            <v>0</v>
          </cell>
          <cell r="AO294">
            <v>0</v>
          </cell>
          <cell r="AP294">
            <v>0</v>
          </cell>
          <cell r="AQ294">
            <v>0</v>
          </cell>
          <cell r="AR294">
            <v>0</v>
          </cell>
          <cell r="AS294">
            <v>0</v>
          </cell>
          <cell r="AT294">
            <v>0</v>
          </cell>
          <cell r="AU294">
            <v>100.00000000133204</v>
          </cell>
          <cell r="AV294">
            <v>0</v>
          </cell>
          <cell r="AW294">
            <v>0</v>
          </cell>
        </row>
        <row r="295">
          <cell r="A295" t="str">
            <v>HLA3289</v>
          </cell>
          <cell r="B295" t="str">
            <v>Unknown</v>
          </cell>
          <cell r="C295" t="str">
            <v>Residential</v>
          </cell>
          <cell r="D295" t="str">
            <v>Land Supply 2018</v>
          </cell>
          <cell r="E295">
            <v>0.30790499999999998</v>
          </cell>
          <cell r="F295">
            <v>2.3942072860499999E-2</v>
          </cell>
          <cell r="G295">
            <v>4.7843561851799998E-3</v>
          </cell>
          <cell r="H295">
            <v>6.1912676670399999E-4</v>
          </cell>
          <cell r="I295">
            <v>0.27855944418761597</v>
          </cell>
          <cell r="J295">
            <v>7.7757986588395775</v>
          </cell>
          <cell r="K295">
            <v>1.5538416671310955</v>
          </cell>
          <cell r="L295">
            <v>0.20107720456114714</v>
          </cell>
          <cell r="M295">
            <v>90.469282469468169</v>
          </cell>
          <cell r="O295">
            <v>0.1426966780159</v>
          </cell>
          <cell r="Q295">
            <v>6.7420832878899994E-2</v>
          </cell>
          <cell r="R295">
            <v>3.1941070279100002E-2</v>
          </cell>
          <cell r="S295">
            <v>46.344384799175067</v>
          </cell>
          <cell r="T295">
            <v>21.896634636949706</v>
          </cell>
          <cell r="U295">
            <v>10.373677036456051</v>
          </cell>
          <cell r="V295">
            <v>0.133151196404</v>
          </cell>
          <cell r="W295">
            <v>43.244246246082398</v>
          </cell>
          <cell r="X295" t="str">
            <v>Not Modelled</v>
          </cell>
          <cell r="Y295" t="str">
            <v>N/A</v>
          </cell>
          <cell r="AA295">
            <v>2.5242166678299999E-2</v>
          </cell>
          <cell r="AB295">
            <v>0</v>
          </cell>
          <cell r="AC295">
            <v>0</v>
          </cell>
          <cell r="AD295">
            <v>0</v>
          </cell>
          <cell r="AE295">
            <v>3.0078782465500001E-2</v>
          </cell>
          <cell r="AF295">
            <v>0</v>
          </cell>
          <cell r="AG295">
            <v>0</v>
          </cell>
          <cell r="AH295">
            <v>0</v>
          </cell>
          <cell r="AI295">
            <v>0</v>
          </cell>
          <cell r="AJ295">
            <v>0</v>
          </cell>
          <cell r="AK295">
            <v>0</v>
          </cell>
          <cell r="AM295">
            <v>8.1980372771796493</v>
          </cell>
          <cell r="AN295">
            <v>0</v>
          </cell>
          <cell r="AO295">
            <v>0</v>
          </cell>
          <cell r="AP295">
            <v>0</v>
          </cell>
          <cell r="AQ295">
            <v>9.7688515826310081</v>
          </cell>
          <cell r="AR295">
            <v>0</v>
          </cell>
          <cell r="AS295">
            <v>0</v>
          </cell>
          <cell r="AT295">
            <v>0</v>
          </cell>
          <cell r="AU295">
            <v>0</v>
          </cell>
          <cell r="AV295">
            <v>0</v>
          </cell>
          <cell r="AW295">
            <v>0</v>
          </cell>
        </row>
        <row r="296">
          <cell r="A296" t="str">
            <v>HLA3290</v>
          </cell>
          <cell r="B296" t="str">
            <v>Unknown</v>
          </cell>
          <cell r="C296" t="str">
            <v>Residential</v>
          </cell>
          <cell r="D296" t="str">
            <v>Land Supply 2018</v>
          </cell>
          <cell r="E296">
            <v>8.7008500000000003E-2</v>
          </cell>
          <cell r="F296">
            <v>0</v>
          </cell>
          <cell r="G296">
            <v>0</v>
          </cell>
          <cell r="H296">
            <v>0</v>
          </cell>
          <cell r="I296">
            <v>8.7008500000000003E-2</v>
          </cell>
          <cell r="J296">
            <v>0</v>
          </cell>
          <cell r="K296">
            <v>0</v>
          </cell>
          <cell r="L296">
            <v>0</v>
          </cell>
          <cell r="M296">
            <v>100</v>
          </cell>
          <cell r="O296">
            <v>0</v>
          </cell>
          <cell r="Q296">
            <v>0</v>
          </cell>
          <cell r="R296">
            <v>0</v>
          </cell>
          <cell r="S296">
            <v>0</v>
          </cell>
          <cell r="T296">
            <v>0</v>
          </cell>
          <cell r="U296">
            <v>0</v>
          </cell>
          <cell r="V296">
            <v>0</v>
          </cell>
          <cell r="W296">
            <v>0</v>
          </cell>
          <cell r="X296" t="str">
            <v>Not Modelled</v>
          </cell>
          <cell r="Y296" t="str">
            <v>N/A</v>
          </cell>
          <cell r="AA296">
            <v>0</v>
          </cell>
          <cell r="AB296">
            <v>0</v>
          </cell>
          <cell r="AC296">
            <v>0</v>
          </cell>
          <cell r="AD296">
            <v>0</v>
          </cell>
          <cell r="AE296">
            <v>0</v>
          </cell>
          <cell r="AF296">
            <v>0</v>
          </cell>
          <cell r="AG296">
            <v>0</v>
          </cell>
          <cell r="AH296">
            <v>0</v>
          </cell>
          <cell r="AI296">
            <v>8.7008505002299993E-2</v>
          </cell>
          <cell r="AJ296">
            <v>0</v>
          </cell>
          <cell r="AK296">
            <v>0</v>
          </cell>
          <cell r="AM296">
            <v>0</v>
          </cell>
          <cell r="AN296">
            <v>0</v>
          </cell>
          <cell r="AO296">
            <v>0</v>
          </cell>
          <cell r="AP296">
            <v>0</v>
          </cell>
          <cell r="AQ296">
            <v>0</v>
          </cell>
          <cell r="AR296">
            <v>0</v>
          </cell>
          <cell r="AS296">
            <v>0</v>
          </cell>
          <cell r="AT296">
            <v>0</v>
          </cell>
          <cell r="AU296">
            <v>100.0000057492084</v>
          </cell>
          <cell r="AV296">
            <v>0</v>
          </cell>
          <cell r="AW296">
            <v>0</v>
          </cell>
        </row>
        <row r="297">
          <cell r="A297" t="str">
            <v>HLA3293</v>
          </cell>
          <cell r="B297" t="str">
            <v>Unknown</v>
          </cell>
          <cell r="C297" t="str">
            <v>Residential</v>
          </cell>
          <cell r="D297" t="str">
            <v>Land Supply 2018</v>
          </cell>
          <cell r="E297">
            <v>1.2071500000000001E-2</v>
          </cell>
          <cell r="F297">
            <v>0</v>
          </cell>
          <cell r="G297">
            <v>0</v>
          </cell>
          <cell r="H297">
            <v>0</v>
          </cell>
          <cell r="I297">
            <v>1.2071500000000001E-2</v>
          </cell>
          <cell r="J297">
            <v>0</v>
          </cell>
          <cell r="K297">
            <v>0</v>
          </cell>
          <cell r="L297">
            <v>0</v>
          </cell>
          <cell r="M297">
            <v>100</v>
          </cell>
          <cell r="O297">
            <v>0</v>
          </cell>
          <cell r="Q297">
            <v>0</v>
          </cell>
          <cell r="R297">
            <v>0</v>
          </cell>
          <cell r="S297">
            <v>0</v>
          </cell>
          <cell r="T297">
            <v>0</v>
          </cell>
          <cell r="U297">
            <v>0</v>
          </cell>
          <cell r="V297">
            <v>0</v>
          </cell>
          <cell r="W297">
            <v>0</v>
          </cell>
          <cell r="X297" t="str">
            <v>Not Modelled</v>
          </cell>
          <cell r="Y297" t="str">
            <v>N/A</v>
          </cell>
          <cell r="AA297">
            <v>0</v>
          </cell>
          <cell r="AB297">
            <v>0</v>
          </cell>
          <cell r="AC297">
            <v>0</v>
          </cell>
          <cell r="AD297">
            <v>0</v>
          </cell>
          <cell r="AE297">
            <v>0</v>
          </cell>
          <cell r="AF297">
            <v>0</v>
          </cell>
          <cell r="AG297">
            <v>0</v>
          </cell>
          <cell r="AH297">
            <v>0</v>
          </cell>
          <cell r="AI297">
            <v>1.2071475E-2</v>
          </cell>
          <cell r="AJ297">
            <v>0</v>
          </cell>
          <cell r="AK297">
            <v>0</v>
          </cell>
          <cell r="AM297">
            <v>0</v>
          </cell>
          <cell r="AN297">
            <v>0</v>
          </cell>
          <cell r="AO297">
            <v>0</v>
          </cell>
          <cell r="AP297">
            <v>0</v>
          </cell>
          <cell r="AQ297">
            <v>0</v>
          </cell>
          <cell r="AR297">
            <v>0</v>
          </cell>
          <cell r="AS297">
            <v>0</v>
          </cell>
          <cell r="AT297">
            <v>0</v>
          </cell>
          <cell r="AU297">
            <v>99.999792900633722</v>
          </cell>
          <cell r="AV297">
            <v>0</v>
          </cell>
          <cell r="AW297">
            <v>0</v>
          </cell>
        </row>
        <row r="298">
          <cell r="A298" t="str">
            <v>HLA3294</v>
          </cell>
          <cell r="B298" t="str">
            <v>Unknown</v>
          </cell>
          <cell r="C298" t="str">
            <v>Residential</v>
          </cell>
          <cell r="D298" t="str">
            <v>Land Supply 2018</v>
          </cell>
          <cell r="E298">
            <v>4.6433799999999999E-3</v>
          </cell>
          <cell r="F298">
            <v>0</v>
          </cell>
          <cell r="G298">
            <v>0</v>
          </cell>
          <cell r="H298">
            <v>0</v>
          </cell>
          <cell r="I298">
            <v>4.6433799999999999E-3</v>
          </cell>
          <cell r="J298">
            <v>0</v>
          </cell>
          <cell r="K298">
            <v>0</v>
          </cell>
          <cell r="L298">
            <v>0</v>
          </cell>
          <cell r="M298">
            <v>100</v>
          </cell>
          <cell r="O298">
            <v>0</v>
          </cell>
          <cell r="Q298">
            <v>0</v>
          </cell>
          <cell r="R298">
            <v>0</v>
          </cell>
          <cell r="S298">
            <v>0</v>
          </cell>
          <cell r="T298">
            <v>0</v>
          </cell>
          <cell r="U298">
            <v>0</v>
          </cell>
          <cell r="V298">
            <v>0</v>
          </cell>
          <cell r="W298">
            <v>0</v>
          </cell>
          <cell r="X298" t="str">
            <v>Not Modelled</v>
          </cell>
          <cell r="Y298" t="str">
            <v>N/A</v>
          </cell>
          <cell r="AA298">
            <v>0</v>
          </cell>
          <cell r="AB298">
            <v>0</v>
          </cell>
          <cell r="AC298">
            <v>0</v>
          </cell>
          <cell r="AD298">
            <v>0</v>
          </cell>
          <cell r="AE298">
            <v>0</v>
          </cell>
          <cell r="AF298">
            <v>0</v>
          </cell>
          <cell r="AG298">
            <v>0</v>
          </cell>
          <cell r="AH298">
            <v>0</v>
          </cell>
          <cell r="AI298">
            <v>4.6433850001899998E-3</v>
          </cell>
          <cell r="AJ298">
            <v>0</v>
          </cell>
          <cell r="AK298">
            <v>0</v>
          </cell>
          <cell r="AM298">
            <v>0</v>
          </cell>
          <cell r="AN298">
            <v>0</v>
          </cell>
          <cell r="AO298">
            <v>0</v>
          </cell>
          <cell r="AP298">
            <v>0</v>
          </cell>
          <cell r="AQ298">
            <v>0</v>
          </cell>
          <cell r="AR298">
            <v>0</v>
          </cell>
          <cell r="AS298">
            <v>0</v>
          </cell>
          <cell r="AT298">
            <v>0</v>
          </cell>
          <cell r="AU298">
            <v>100.0001076842731</v>
          </cell>
          <cell r="AV298">
            <v>0</v>
          </cell>
          <cell r="AW298">
            <v>0</v>
          </cell>
        </row>
        <row r="299">
          <cell r="A299" t="str">
            <v>HLA3295</v>
          </cell>
          <cell r="B299" t="str">
            <v>Unknown</v>
          </cell>
          <cell r="C299" t="str">
            <v>Residential</v>
          </cell>
          <cell r="D299" t="str">
            <v>Land Supply 2018</v>
          </cell>
          <cell r="E299">
            <v>6.09204E-2</v>
          </cell>
          <cell r="F299">
            <v>0</v>
          </cell>
          <cell r="G299">
            <v>0</v>
          </cell>
          <cell r="H299">
            <v>0</v>
          </cell>
          <cell r="I299">
            <v>6.09204E-2</v>
          </cell>
          <cell r="J299">
            <v>0</v>
          </cell>
          <cell r="K299">
            <v>0</v>
          </cell>
          <cell r="L299">
            <v>0</v>
          </cell>
          <cell r="M299">
            <v>100</v>
          </cell>
          <cell r="O299">
            <v>0</v>
          </cell>
          <cell r="Q299">
            <v>0</v>
          </cell>
          <cell r="R299">
            <v>0</v>
          </cell>
          <cell r="S299">
            <v>0</v>
          </cell>
          <cell r="T299">
            <v>0</v>
          </cell>
          <cell r="U299">
            <v>0</v>
          </cell>
          <cell r="V299">
            <v>0</v>
          </cell>
          <cell r="W299">
            <v>0</v>
          </cell>
          <cell r="X299" t="str">
            <v>Not Modelled</v>
          </cell>
          <cell r="Y299" t="str">
            <v>N/A</v>
          </cell>
          <cell r="AA299">
            <v>0</v>
          </cell>
          <cell r="AB299">
            <v>0</v>
          </cell>
          <cell r="AC299">
            <v>0</v>
          </cell>
          <cell r="AD299">
            <v>0</v>
          </cell>
          <cell r="AE299">
            <v>0</v>
          </cell>
          <cell r="AF299">
            <v>0</v>
          </cell>
          <cell r="AG299">
            <v>0</v>
          </cell>
          <cell r="AH299">
            <v>0</v>
          </cell>
          <cell r="AI299">
            <v>6.0920425003200003E-2</v>
          </cell>
          <cell r="AJ299">
            <v>0</v>
          </cell>
          <cell r="AK299">
            <v>0</v>
          </cell>
          <cell r="AM299">
            <v>0</v>
          </cell>
          <cell r="AN299">
            <v>0</v>
          </cell>
          <cell r="AO299">
            <v>0</v>
          </cell>
          <cell r="AP299">
            <v>0</v>
          </cell>
          <cell r="AQ299">
            <v>0</v>
          </cell>
          <cell r="AR299">
            <v>0</v>
          </cell>
          <cell r="AS299">
            <v>0</v>
          </cell>
          <cell r="AT299">
            <v>0</v>
          </cell>
          <cell r="AU299">
            <v>100.00004104240945</v>
          </cell>
          <cell r="AV299">
            <v>0</v>
          </cell>
          <cell r="AW299">
            <v>0</v>
          </cell>
        </row>
        <row r="300">
          <cell r="A300" t="str">
            <v>HLA3296</v>
          </cell>
          <cell r="B300" t="str">
            <v>Unknown</v>
          </cell>
          <cell r="C300" t="str">
            <v>Residential</v>
          </cell>
          <cell r="D300" t="str">
            <v>Land Supply 2018</v>
          </cell>
          <cell r="E300">
            <v>9.8589599999999999E-3</v>
          </cell>
          <cell r="F300">
            <v>0</v>
          </cell>
          <cell r="G300">
            <v>0</v>
          </cell>
          <cell r="H300">
            <v>0</v>
          </cell>
          <cell r="I300">
            <v>9.8589599999999999E-3</v>
          </cell>
          <cell r="J300">
            <v>0</v>
          </cell>
          <cell r="K300">
            <v>0</v>
          </cell>
          <cell r="L300">
            <v>0</v>
          </cell>
          <cell r="M300">
            <v>100</v>
          </cell>
          <cell r="O300">
            <v>0</v>
          </cell>
          <cell r="Q300">
            <v>0</v>
          </cell>
          <cell r="R300">
            <v>0</v>
          </cell>
          <cell r="S300">
            <v>0</v>
          </cell>
          <cell r="T300">
            <v>0</v>
          </cell>
          <cell r="U300">
            <v>0</v>
          </cell>
          <cell r="V300">
            <v>0</v>
          </cell>
          <cell r="W300">
            <v>0</v>
          </cell>
          <cell r="X300" t="str">
            <v>Not Modelled</v>
          </cell>
          <cell r="Y300" t="str">
            <v>N/A</v>
          </cell>
          <cell r="AA300">
            <v>0</v>
          </cell>
          <cell r="AB300">
            <v>0</v>
          </cell>
          <cell r="AC300">
            <v>0</v>
          </cell>
          <cell r="AD300">
            <v>0</v>
          </cell>
          <cell r="AE300">
            <v>0</v>
          </cell>
          <cell r="AF300">
            <v>0</v>
          </cell>
          <cell r="AG300">
            <v>0</v>
          </cell>
          <cell r="AH300">
            <v>0</v>
          </cell>
          <cell r="AI300">
            <v>9.8589650007900008E-3</v>
          </cell>
          <cell r="AJ300">
            <v>0</v>
          </cell>
          <cell r="AK300">
            <v>0</v>
          </cell>
          <cell r="AM300">
            <v>0</v>
          </cell>
          <cell r="AN300">
            <v>0</v>
          </cell>
          <cell r="AO300">
            <v>0</v>
          </cell>
          <cell r="AP300">
            <v>0</v>
          </cell>
          <cell r="AQ300">
            <v>0</v>
          </cell>
          <cell r="AR300">
            <v>0</v>
          </cell>
          <cell r="AS300">
            <v>0</v>
          </cell>
          <cell r="AT300">
            <v>0</v>
          </cell>
          <cell r="AU300">
            <v>100.00005072330144</v>
          </cell>
          <cell r="AV300">
            <v>0</v>
          </cell>
          <cell r="AW300">
            <v>0</v>
          </cell>
        </row>
        <row r="301">
          <cell r="A301" t="str">
            <v>HLA3298</v>
          </cell>
          <cell r="B301" t="str">
            <v>Unknown</v>
          </cell>
          <cell r="C301" t="str">
            <v>Residential</v>
          </cell>
          <cell r="D301" t="str">
            <v>Land Supply 2018</v>
          </cell>
          <cell r="E301">
            <v>2.4749299999999998E-2</v>
          </cell>
          <cell r="F301">
            <v>0</v>
          </cell>
          <cell r="G301">
            <v>0</v>
          </cell>
          <cell r="H301">
            <v>0</v>
          </cell>
          <cell r="I301">
            <v>2.4749299999999998E-2</v>
          </cell>
          <cell r="J301">
            <v>0</v>
          </cell>
          <cell r="K301">
            <v>0</v>
          </cell>
          <cell r="L301">
            <v>0</v>
          </cell>
          <cell r="M301">
            <v>100</v>
          </cell>
          <cell r="O301">
            <v>0</v>
          </cell>
          <cell r="Q301">
            <v>0</v>
          </cell>
          <cell r="R301">
            <v>0</v>
          </cell>
          <cell r="S301">
            <v>0</v>
          </cell>
          <cell r="T301">
            <v>0</v>
          </cell>
          <cell r="U301">
            <v>0</v>
          </cell>
          <cell r="V301">
            <v>0</v>
          </cell>
          <cell r="W301">
            <v>0</v>
          </cell>
          <cell r="X301" t="str">
            <v>Not Modelled</v>
          </cell>
          <cell r="Y301" t="str">
            <v>N/A</v>
          </cell>
          <cell r="AA301">
            <v>0</v>
          </cell>
          <cell r="AB301">
            <v>0</v>
          </cell>
          <cell r="AC301">
            <v>0</v>
          </cell>
          <cell r="AD301">
            <v>0</v>
          </cell>
          <cell r="AE301">
            <v>0</v>
          </cell>
          <cell r="AF301">
            <v>0</v>
          </cell>
          <cell r="AG301">
            <v>0</v>
          </cell>
          <cell r="AH301">
            <v>0</v>
          </cell>
          <cell r="AI301">
            <v>2.4749312000499998E-2</v>
          </cell>
          <cell r="AJ301">
            <v>0</v>
          </cell>
          <cell r="AK301">
            <v>0</v>
          </cell>
          <cell r="AM301">
            <v>0</v>
          </cell>
          <cell r="AN301">
            <v>0</v>
          </cell>
          <cell r="AO301">
            <v>0</v>
          </cell>
          <cell r="AP301">
            <v>0</v>
          </cell>
          <cell r="AQ301">
            <v>0</v>
          </cell>
          <cell r="AR301">
            <v>0</v>
          </cell>
          <cell r="AS301">
            <v>0</v>
          </cell>
          <cell r="AT301">
            <v>0</v>
          </cell>
          <cell r="AU301">
            <v>100.00004848824007</v>
          </cell>
          <cell r="AV301">
            <v>0</v>
          </cell>
          <cell r="AW301">
            <v>0</v>
          </cell>
        </row>
        <row r="302">
          <cell r="A302" t="str">
            <v>HLA3299</v>
          </cell>
          <cell r="B302" t="str">
            <v>Unknown</v>
          </cell>
          <cell r="C302" t="str">
            <v>Residential</v>
          </cell>
          <cell r="D302" t="str">
            <v>Land Supply 2018</v>
          </cell>
          <cell r="E302">
            <v>5.6289699999999998E-2</v>
          </cell>
          <cell r="F302">
            <v>0</v>
          </cell>
          <cell r="G302">
            <v>0</v>
          </cell>
          <cell r="H302">
            <v>0</v>
          </cell>
          <cell r="I302">
            <v>5.6289699999999998E-2</v>
          </cell>
          <cell r="J302">
            <v>0</v>
          </cell>
          <cell r="K302">
            <v>0</v>
          </cell>
          <cell r="L302">
            <v>0</v>
          </cell>
          <cell r="M302">
            <v>100</v>
          </cell>
          <cell r="O302">
            <v>0</v>
          </cell>
          <cell r="Q302">
            <v>0</v>
          </cell>
          <cell r="R302">
            <v>0</v>
          </cell>
          <cell r="S302">
            <v>0</v>
          </cell>
          <cell r="T302">
            <v>0</v>
          </cell>
          <cell r="U302">
            <v>0</v>
          </cell>
          <cell r="V302">
            <v>0</v>
          </cell>
          <cell r="W302">
            <v>0</v>
          </cell>
          <cell r="X302" t="str">
            <v>Not Modelled</v>
          </cell>
          <cell r="Y302" t="str">
            <v>N/A</v>
          </cell>
          <cell r="AA302">
            <v>0</v>
          </cell>
          <cell r="AB302">
            <v>0</v>
          </cell>
          <cell r="AC302">
            <v>0</v>
          </cell>
          <cell r="AD302">
            <v>0</v>
          </cell>
          <cell r="AE302">
            <v>0</v>
          </cell>
          <cell r="AF302">
            <v>0</v>
          </cell>
          <cell r="AG302">
            <v>0</v>
          </cell>
          <cell r="AH302">
            <v>0</v>
          </cell>
          <cell r="AI302">
            <v>5.6289650000499999E-2</v>
          </cell>
          <cell r="AJ302">
            <v>0</v>
          </cell>
          <cell r="AK302">
            <v>0</v>
          </cell>
          <cell r="AM302">
            <v>0</v>
          </cell>
          <cell r="AN302">
            <v>0</v>
          </cell>
          <cell r="AO302">
            <v>0</v>
          </cell>
          <cell r="AP302">
            <v>0</v>
          </cell>
          <cell r="AQ302">
            <v>0</v>
          </cell>
          <cell r="AR302">
            <v>0</v>
          </cell>
          <cell r="AS302">
            <v>0</v>
          </cell>
          <cell r="AT302">
            <v>0</v>
          </cell>
          <cell r="AU302">
            <v>99.999911174690936</v>
          </cell>
          <cell r="AV302">
            <v>0</v>
          </cell>
          <cell r="AW302">
            <v>0</v>
          </cell>
        </row>
        <row r="303">
          <cell r="A303" t="str">
            <v>HLA3300</v>
          </cell>
          <cell r="B303" t="str">
            <v>Unknown</v>
          </cell>
          <cell r="C303" t="str">
            <v>Residential</v>
          </cell>
          <cell r="D303" t="str">
            <v>Land Supply 2018</v>
          </cell>
          <cell r="E303">
            <v>4.7570000000000001E-2</v>
          </cell>
          <cell r="F303">
            <v>0</v>
          </cell>
          <cell r="G303">
            <v>0</v>
          </cell>
          <cell r="H303">
            <v>0</v>
          </cell>
          <cell r="I303">
            <v>4.7570000000000001E-2</v>
          </cell>
          <cell r="J303">
            <v>0</v>
          </cell>
          <cell r="K303">
            <v>0</v>
          </cell>
          <cell r="L303">
            <v>0</v>
          </cell>
          <cell r="M303">
            <v>100</v>
          </cell>
          <cell r="O303">
            <v>2.1546441686610001E-2</v>
          </cell>
          <cell r="Q303">
            <v>1.164555858712E-2</v>
          </cell>
          <cell r="R303">
            <v>8.0614779997000008E-3</v>
          </cell>
          <cell r="S303">
            <v>45.294180547845279</v>
          </cell>
          <cell r="T303">
            <v>24.480888347950387</v>
          </cell>
          <cell r="U303">
            <v>16.946558754887537</v>
          </cell>
          <cell r="V303">
            <v>0</v>
          </cell>
          <cell r="W303">
            <v>0</v>
          </cell>
          <cell r="X303">
            <v>0</v>
          </cell>
          <cell r="Y303">
            <v>0</v>
          </cell>
          <cell r="AA303">
            <v>0</v>
          </cell>
          <cell r="AB303">
            <v>0</v>
          </cell>
          <cell r="AC303">
            <v>0</v>
          </cell>
          <cell r="AD303">
            <v>0</v>
          </cell>
          <cell r="AE303">
            <v>1.22015905838E-2</v>
          </cell>
          <cell r="AF303">
            <v>1.2561229358500001E-2</v>
          </cell>
          <cell r="AG303">
            <v>0</v>
          </cell>
          <cell r="AH303">
            <v>0</v>
          </cell>
          <cell r="AI303">
            <v>0</v>
          </cell>
          <cell r="AJ303">
            <v>0</v>
          </cell>
          <cell r="AK303">
            <v>0</v>
          </cell>
          <cell r="AM303">
            <v>0</v>
          </cell>
          <cell r="AN303">
            <v>0</v>
          </cell>
          <cell r="AO303">
            <v>0</v>
          </cell>
          <cell r="AP303">
            <v>0</v>
          </cell>
          <cell r="AQ303">
            <v>25.64975947824259</v>
          </cell>
          <cell r="AR303">
            <v>26.405779605844021</v>
          </cell>
          <cell r="AS303">
            <v>0</v>
          </cell>
          <cell r="AT303">
            <v>0</v>
          </cell>
          <cell r="AU303">
            <v>0</v>
          </cell>
          <cell r="AV303">
            <v>0</v>
          </cell>
          <cell r="AW303">
            <v>0</v>
          </cell>
        </row>
        <row r="304">
          <cell r="A304" t="str">
            <v>HLA3302</v>
          </cell>
          <cell r="B304" t="str">
            <v>Unknown</v>
          </cell>
          <cell r="C304" t="str">
            <v>Residential</v>
          </cell>
          <cell r="D304" t="str">
            <v>Land Supply 2018</v>
          </cell>
          <cell r="E304">
            <v>7.6087699999999999E-3</v>
          </cell>
          <cell r="F304">
            <v>0</v>
          </cell>
          <cell r="G304">
            <v>0</v>
          </cell>
          <cell r="H304">
            <v>0</v>
          </cell>
          <cell r="I304">
            <v>7.6087699999999999E-3</v>
          </cell>
          <cell r="J304">
            <v>0</v>
          </cell>
          <cell r="K304">
            <v>0</v>
          </cell>
          <cell r="L304">
            <v>0</v>
          </cell>
          <cell r="M304">
            <v>100</v>
          </cell>
          <cell r="O304">
            <v>2.38333000166E-5</v>
          </cell>
          <cell r="Q304">
            <v>0</v>
          </cell>
          <cell r="R304">
            <v>0</v>
          </cell>
          <cell r="S304">
            <v>0.31323459661154168</v>
          </cell>
          <cell r="T304">
            <v>0</v>
          </cell>
          <cell r="U304">
            <v>0</v>
          </cell>
          <cell r="V304">
            <v>0</v>
          </cell>
          <cell r="W304">
            <v>0</v>
          </cell>
          <cell r="X304" t="str">
            <v>Not Modelled</v>
          </cell>
          <cell r="Y304" t="str">
            <v>N/A</v>
          </cell>
          <cell r="AA304">
            <v>0</v>
          </cell>
          <cell r="AB304">
            <v>0</v>
          </cell>
          <cell r="AC304">
            <v>0</v>
          </cell>
          <cell r="AD304">
            <v>0</v>
          </cell>
          <cell r="AE304">
            <v>0</v>
          </cell>
          <cell r="AF304">
            <v>0</v>
          </cell>
          <cell r="AG304">
            <v>0</v>
          </cell>
          <cell r="AH304">
            <v>0</v>
          </cell>
          <cell r="AI304">
            <v>7.6087700002899997E-3</v>
          </cell>
          <cell r="AJ304">
            <v>0</v>
          </cell>
          <cell r="AK304">
            <v>0</v>
          </cell>
          <cell r="AM304">
            <v>0</v>
          </cell>
          <cell r="AN304">
            <v>0</v>
          </cell>
          <cell r="AO304">
            <v>0</v>
          </cell>
          <cell r="AP304">
            <v>0</v>
          </cell>
          <cell r="AQ304">
            <v>0</v>
          </cell>
          <cell r="AR304">
            <v>0</v>
          </cell>
          <cell r="AS304">
            <v>0</v>
          </cell>
          <cell r="AT304">
            <v>0</v>
          </cell>
          <cell r="AU304">
            <v>100.00000000381139</v>
          </cell>
          <cell r="AV304">
            <v>0</v>
          </cell>
          <cell r="AW304">
            <v>0</v>
          </cell>
        </row>
        <row r="305">
          <cell r="A305" t="str">
            <v>HLA3303</v>
          </cell>
          <cell r="B305" t="str">
            <v>Unknown</v>
          </cell>
          <cell r="C305" t="str">
            <v>Residential</v>
          </cell>
          <cell r="D305" t="str">
            <v>Land Supply 2018</v>
          </cell>
          <cell r="E305">
            <v>4.0492500000000001E-2</v>
          </cell>
          <cell r="F305">
            <v>0</v>
          </cell>
          <cell r="G305">
            <v>0</v>
          </cell>
          <cell r="H305">
            <v>0</v>
          </cell>
          <cell r="I305">
            <v>4.0492500000000001E-2</v>
          </cell>
          <cell r="J305">
            <v>0</v>
          </cell>
          <cell r="K305">
            <v>0</v>
          </cell>
          <cell r="L305">
            <v>0</v>
          </cell>
          <cell r="M305">
            <v>100</v>
          </cell>
          <cell r="O305">
            <v>0</v>
          </cell>
          <cell r="Q305">
            <v>0</v>
          </cell>
          <cell r="R305">
            <v>0</v>
          </cell>
          <cell r="S305">
            <v>0</v>
          </cell>
          <cell r="T305">
            <v>0</v>
          </cell>
          <cell r="U305">
            <v>0</v>
          </cell>
          <cell r="V305">
            <v>0</v>
          </cell>
          <cell r="W305">
            <v>0</v>
          </cell>
          <cell r="X305" t="str">
            <v>Not Modelled</v>
          </cell>
          <cell r="Y305" t="str">
            <v>N/A</v>
          </cell>
          <cell r="AA305">
            <v>0</v>
          </cell>
          <cell r="AB305">
            <v>0</v>
          </cell>
          <cell r="AC305">
            <v>0</v>
          </cell>
          <cell r="AD305">
            <v>0</v>
          </cell>
          <cell r="AE305">
            <v>0</v>
          </cell>
          <cell r="AF305">
            <v>0</v>
          </cell>
          <cell r="AG305">
            <v>0</v>
          </cell>
          <cell r="AH305">
            <v>0</v>
          </cell>
          <cell r="AI305">
            <v>4.0492489999500003E-2</v>
          </cell>
          <cell r="AJ305">
            <v>0</v>
          </cell>
          <cell r="AK305">
            <v>0</v>
          </cell>
          <cell r="AM305">
            <v>0</v>
          </cell>
          <cell r="AN305">
            <v>0</v>
          </cell>
          <cell r="AO305">
            <v>0</v>
          </cell>
          <cell r="AP305">
            <v>0</v>
          </cell>
          <cell r="AQ305">
            <v>0</v>
          </cell>
          <cell r="AR305">
            <v>0</v>
          </cell>
          <cell r="AS305">
            <v>0</v>
          </cell>
          <cell r="AT305">
            <v>0</v>
          </cell>
          <cell r="AU305">
            <v>99.99997530283386</v>
          </cell>
          <cell r="AV305">
            <v>0</v>
          </cell>
          <cell r="AW305">
            <v>0</v>
          </cell>
        </row>
        <row r="306">
          <cell r="A306" t="str">
            <v>HLA3304</v>
          </cell>
          <cell r="B306" t="str">
            <v>Unknown</v>
          </cell>
          <cell r="C306" t="str">
            <v>Residential</v>
          </cell>
          <cell r="D306" t="str">
            <v>Land Supply 2018</v>
          </cell>
          <cell r="E306">
            <v>8.6874199999999995E-3</v>
          </cell>
          <cell r="F306">
            <v>0</v>
          </cell>
          <cell r="G306">
            <v>0</v>
          </cell>
          <cell r="H306">
            <v>0</v>
          </cell>
          <cell r="I306">
            <v>8.6874199999999995E-3</v>
          </cell>
          <cell r="J306">
            <v>0</v>
          </cell>
          <cell r="K306">
            <v>0</v>
          </cell>
          <cell r="L306">
            <v>0</v>
          </cell>
          <cell r="M306">
            <v>100</v>
          </cell>
          <cell r="O306">
            <v>0</v>
          </cell>
          <cell r="Q306">
            <v>0</v>
          </cell>
          <cell r="R306">
            <v>0</v>
          </cell>
          <cell r="S306">
            <v>0</v>
          </cell>
          <cell r="T306">
            <v>0</v>
          </cell>
          <cell r="U306">
            <v>0</v>
          </cell>
          <cell r="V306">
            <v>0</v>
          </cell>
          <cell r="W306">
            <v>0</v>
          </cell>
          <cell r="X306" t="str">
            <v>Not Modelled</v>
          </cell>
          <cell r="Y306" t="str">
            <v>N/A</v>
          </cell>
          <cell r="AA306">
            <v>0</v>
          </cell>
          <cell r="AB306">
            <v>0</v>
          </cell>
          <cell r="AC306">
            <v>0</v>
          </cell>
          <cell r="AD306">
            <v>0</v>
          </cell>
          <cell r="AE306">
            <v>0</v>
          </cell>
          <cell r="AF306">
            <v>0</v>
          </cell>
          <cell r="AG306">
            <v>0</v>
          </cell>
          <cell r="AH306">
            <v>0</v>
          </cell>
          <cell r="AI306">
            <v>8.6874150006600002E-3</v>
          </cell>
          <cell r="AJ306">
            <v>0</v>
          </cell>
          <cell r="AK306">
            <v>0</v>
          </cell>
          <cell r="AM306">
            <v>0</v>
          </cell>
          <cell r="AN306">
            <v>0</v>
          </cell>
          <cell r="AO306">
            <v>0</v>
          </cell>
          <cell r="AP306">
            <v>0</v>
          </cell>
          <cell r="AQ306">
            <v>0</v>
          </cell>
          <cell r="AR306">
            <v>0</v>
          </cell>
          <cell r="AS306">
            <v>0</v>
          </cell>
          <cell r="AT306">
            <v>0</v>
          </cell>
          <cell r="AU306">
            <v>99.999942453110364</v>
          </cell>
          <cell r="AV306">
            <v>0</v>
          </cell>
          <cell r="AW306">
            <v>0</v>
          </cell>
        </row>
        <row r="307">
          <cell r="A307" t="str">
            <v>HLA3305</v>
          </cell>
          <cell r="B307" t="str">
            <v>Unknown</v>
          </cell>
          <cell r="C307" t="str">
            <v>Residential</v>
          </cell>
          <cell r="D307" t="str">
            <v>Land Supply 2018</v>
          </cell>
          <cell r="E307">
            <v>2.38721E-2</v>
          </cell>
          <cell r="F307">
            <v>0</v>
          </cell>
          <cell r="G307">
            <v>0</v>
          </cell>
          <cell r="H307">
            <v>0</v>
          </cell>
          <cell r="I307">
            <v>2.38721E-2</v>
          </cell>
          <cell r="J307">
            <v>0</v>
          </cell>
          <cell r="K307">
            <v>0</v>
          </cell>
          <cell r="L307">
            <v>0</v>
          </cell>
          <cell r="M307">
            <v>100</v>
          </cell>
          <cell r="O307">
            <v>0</v>
          </cell>
          <cell r="Q307">
            <v>0</v>
          </cell>
          <cell r="R307">
            <v>0</v>
          </cell>
          <cell r="S307">
            <v>0</v>
          </cell>
          <cell r="T307">
            <v>0</v>
          </cell>
          <cell r="U307">
            <v>0</v>
          </cell>
          <cell r="V307">
            <v>0</v>
          </cell>
          <cell r="W307">
            <v>0</v>
          </cell>
          <cell r="X307" t="str">
            <v>Not Modelled</v>
          </cell>
          <cell r="Y307" t="str">
            <v>N/A</v>
          </cell>
          <cell r="AA307">
            <v>0</v>
          </cell>
          <cell r="AB307">
            <v>0</v>
          </cell>
          <cell r="AC307">
            <v>0</v>
          </cell>
          <cell r="AD307">
            <v>0</v>
          </cell>
          <cell r="AE307">
            <v>0</v>
          </cell>
          <cell r="AF307">
            <v>0</v>
          </cell>
          <cell r="AG307">
            <v>0</v>
          </cell>
          <cell r="AH307">
            <v>0</v>
          </cell>
          <cell r="AI307">
            <v>2.38721349992E-2</v>
          </cell>
          <cell r="AJ307">
            <v>0</v>
          </cell>
          <cell r="AK307">
            <v>0</v>
          </cell>
          <cell r="AM307">
            <v>0</v>
          </cell>
          <cell r="AN307">
            <v>0</v>
          </cell>
          <cell r="AO307">
            <v>0</v>
          </cell>
          <cell r="AP307">
            <v>0</v>
          </cell>
          <cell r="AQ307">
            <v>0</v>
          </cell>
          <cell r="AR307">
            <v>0</v>
          </cell>
          <cell r="AS307">
            <v>0</v>
          </cell>
          <cell r="AT307">
            <v>0</v>
          </cell>
          <cell r="AU307">
            <v>100.00014661131613</v>
          </cell>
          <cell r="AV307">
            <v>0</v>
          </cell>
          <cell r="AW307">
            <v>0</v>
          </cell>
        </row>
        <row r="308">
          <cell r="A308" t="str">
            <v>HLA3307</v>
          </cell>
          <cell r="B308" t="str">
            <v>Unknown</v>
          </cell>
          <cell r="C308" t="str">
            <v>Residential</v>
          </cell>
          <cell r="D308" t="str">
            <v>Land Supply 2018</v>
          </cell>
          <cell r="E308">
            <v>3.0244900000000002E-2</v>
          </cell>
          <cell r="F308">
            <v>0</v>
          </cell>
          <cell r="G308">
            <v>0</v>
          </cell>
          <cell r="H308">
            <v>0</v>
          </cell>
          <cell r="I308">
            <v>3.0244900000000002E-2</v>
          </cell>
          <cell r="J308">
            <v>0</v>
          </cell>
          <cell r="K308">
            <v>0</v>
          </cell>
          <cell r="L308">
            <v>0</v>
          </cell>
          <cell r="M308">
            <v>100</v>
          </cell>
          <cell r="O308">
            <v>2.9774536068150004E-2</v>
          </cell>
          <cell r="Q308">
            <v>2.4474297467900002E-2</v>
          </cell>
          <cell r="R308">
            <v>6.4622427004000001E-3</v>
          </cell>
          <cell r="S308">
            <v>98.44481571488086</v>
          </cell>
          <cell r="T308">
            <v>80.920411269007346</v>
          </cell>
          <cell r="U308">
            <v>21.366388053523071</v>
          </cell>
          <cell r="V308">
            <v>0</v>
          </cell>
          <cell r="W308">
            <v>0</v>
          </cell>
          <cell r="X308" t="str">
            <v>Not Modelled</v>
          </cell>
          <cell r="Y308" t="str">
            <v>N/A</v>
          </cell>
          <cell r="AA308">
            <v>0</v>
          </cell>
          <cell r="AB308">
            <v>0</v>
          </cell>
          <cell r="AC308">
            <v>0</v>
          </cell>
          <cell r="AD308">
            <v>0</v>
          </cell>
          <cell r="AE308">
            <v>0</v>
          </cell>
          <cell r="AF308">
            <v>0</v>
          </cell>
          <cell r="AG308">
            <v>0</v>
          </cell>
          <cell r="AH308">
            <v>0</v>
          </cell>
          <cell r="AI308">
            <v>3.02449000015E-2</v>
          </cell>
          <cell r="AJ308">
            <v>0</v>
          </cell>
          <cell r="AK308">
            <v>0</v>
          </cell>
          <cell r="AM308">
            <v>0</v>
          </cell>
          <cell r="AN308">
            <v>0</v>
          </cell>
          <cell r="AO308">
            <v>0</v>
          </cell>
          <cell r="AP308">
            <v>0</v>
          </cell>
          <cell r="AQ308">
            <v>0</v>
          </cell>
          <cell r="AR308">
            <v>0</v>
          </cell>
          <cell r="AS308">
            <v>0</v>
          </cell>
          <cell r="AT308">
            <v>0</v>
          </cell>
          <cell r="AU308">
            <v>100.0000000049595</v>
          </cell>
          <cell r="AV308">
            <v>0</v>
          </cell>
          <cell r="AW308">
            <v>0</v>
          </cell>
        </row>
        <row r="309">
          <cell r="A309" t="str">
            <v>HLA3308</v>
          </cell>
          <cell r="B309" t="str">
            <v>Unknown</v>
          </cell>
          <cell r="C309" t="str">
            <v>Residential</v>
          </cell>
          <cell r="D309" t="str">
            <v>Land Supply 2018</v>
          </cell>
          <cell r="E309">
            <v>0.191001</v>
          </cell>
          <cell r="F309">
            <v>0</v>
          </cell>
          <cell r="G309">
            <v>0</v>
          </cell>
          <cell r="H309">
            <v>0</v>
          </cell>
          <cell r="I309">
            <v>0.191001</v>
          </cell>
          <cell r="J309">
            <v>0</v>
          </cell>
          <cell r="K309">
            <v>0</v>
          </cell>
          <cell r="L309">
            <v>0</v>
          </cell>
          <cell r="M309">
            <v>100</v>
          </cell>
          <cell r="O309">
            <v>1.2528517119260001E-2</v>
          </cell>
          <cell r="Q309">
            <v>4.4452246289400001E-3</v>
          </cell>
          <cell r="R309">
            <v>1.12703102083E-3</v>
          </cell>
          <cell r="S309">
            <v>6.5593987043313913</v>
          </cell>
          <cell r="T309">
            <v>2.3273305526882062</v>
          </cell>
          <cell r="U309">
            <v>0.59006550794498458</v>
          </cell>
          <cell r="V309">
            <v>0</v>
          </cell>
          <cell r="W309">
            <v>0</v>
          </cell>
          <cell r="X309" t="str">
            <v>Not Modelled</v>
          </cell>
          <cell r="Y309" t="str">
            <v>N/A</v>
          </cell>
          <cell r="AA309">
            <v>0</v>
          </cell>
          <cell r="AB309">
            <v>0</v>
          </cell>
          <cell r="AC309">
            <v>0</v>
          </cell>
          <cell r="AD309">
            <v>0</v>
          </cell>
          <cell r="AE309">
            <v>0</v>
          </cell>
          <cell r="AF309">
            <v>0</v>
          </cell>
          <cell r="AG309">
            <v>0</v>
          </cell>
          <cell r="AH309">
            <v>0</v>
          </cell>
          <cell r="AI309">
            <v>0.19100128499899999</v>
          </cell>
          <cell r="AJ309">
            <v>0</v>
          </cell>
          <cell r="AK309">
            <v>0</v>
          </cell>
          <cell r="AM309">
            <v>0</v>
          </cell>
          <cell r="AN309">
            <v>0</v>
          </cell>
          <cell r="AO309">
            <v>0</v>
          </cell>
          <cell r="AP309">
            <v>0</v>
          </cell>
          <cell r="AQ309">
            <v>0</v>
          </cell>
          <cell r="AR309">
            <v>0</v>
          </cell>
          <cell r="AS309">
            <v>0</v>
          </cell>
          <cell r="AT309">
            <v>0</v>
          </cell>
          <cell r="AU309">
            <v>100.00014921335489</v>
          </cell>
          <cell r="AV309">
            <v>0</v>
          </cell>
          <cell r="AW309">
            <v>0</v>
          </cell>
        </row>
        <row r="310">
          <cell r="A310" t="str">
            <v>HLA3317</v>
          </cell>
          <cell r="B310" t="str">
            <v>Unknown</v>
          </cell>
          <cell r="C310" t="str">
            <v>Residential</v>
          </cell>
          <cell r="D310" t="str">
            <v>Land Supply 2018</v>
          </cell>
          <cell r="E310">
            <v>1.9638599999999999</v>
          </cell>
          <cell r="F310">
            <v>0</v>
          </cell>
          <cell r="G310">
            <v>0</v>
          </cell>
          <cell r="H310">
            <v>0</v>
          </cell>
          <cell r="I310">
            <v>1.9638599999999999</v>
          </cell>
          <cell r="J310">
            <v>0</v>
          </cell>
          <cell r="K310">
            <v>0</v>
          </cell>
          <cell r="L310">
            <v>0</v>
          </cell>
          <cell r="M310">
            <v>100</v>
          </cell>
          <cell r="O310">
            <v>0.1117897507433</v>
          </cell>
          <cell r="Q310">
            <v>3.94296025324E-2</v>
          </cell>
          <cell r="R310">
            <v>0</v>
          </cell>
          <cell r="S310">
            <v>5.6923482704113324</v>
          </cell>
          <cell r="T310">
            <v>2.0077603562575748</v>
          </cell>
          <cell r="U310">
            <v>0</v>
          </cell>
          <cell r="V310">
            <v>0</v>
          </cell>
          <cell r="W310">
            <v>0</v>
          </cell>
          <cell r="X310" t="str">
            <v>Not Modelled</v>
          </cell>
          <cell r="Y310" t="str">
            <v>N/A</v>
          </cell>
          <cell r="AA310">
            <v>0</v>
          </cell>
          <cell r="AB310">
            <v>2.4799999999999999E-2</v>
          </cell>
          <cell r="AC310">
            <v>0</v>
          </cell>
          <cell r="AD310">
            <v>0</v>
          </cell>
          <cell r="AE310">
            <v>0</v>
          </cell>
          <cell r="AF310">
            <v>0</v>
          </cell>
          <cell r="AG310">
            <v>0</v>
          </cell>
          <cell r="AH310">
            <v>0</v>
          </cell>
          <cell r="AI310">
            <v>1.178960059</v>
          </cell>
          <cell r="AJ310">
            <v>0</v>
          </cell>
          <cell r="AK310">
            <v>0</v>
          </cell>
          <cell r="AM310">
            <v>0</v>
          </cell>
          <cell r="AN310">
            <v>1.2628191418940251</v>
          </cell>
          <cell r="AO310">
            <v>0</v>
          </cell>
          <cell r="AP310">
            <v>0</v>
          </cell>
          <cell r="AQ310">
            <v>0</v>
          </cell>
          <cell r="AR310">
            <v>0</v>
          </cell>
          <cell r="AS310">
            <v>0</v>
          </cell>
          <cell r="AT310">
            <v>0</v>
          </cell>
          <cell r="AU310">
            <v>60.032795565875375</v>
          </cell>
          <cell r="AV310">
            <v>0</v>
          </cell>
          <cell r="AW310">
            <v>0</v>
          </cell>
        </row>
        <row r="311">
          <cell r="A311" t="str">
            <v>HLA3318</v>
          </cell>
          <cell r="B311" t="str">
            <v>Unknown</v>
          </cell>
          <cell r="C311" t="str">
            <v>Residential</v>
          </cell>
          <cell r="D311" t="str">
            <v>Land Supply 2018</v>
          </cell>
          <cell r="E311">
            <v>3.0759099999999999</v>
          </cell>
          <cell r="F311">
            <v>0</v>
          </cell>
          <cell r="G311">
            <v>0</v>
          </cell>
          <cell r="H311">
            <v>0</v>
          </cell>
          <cell r="I311">
            <v>3.0759099999999999</v>
          </cell>
          <cell r="J311">
            <v>0</v>
          </cell>
          <cell r="K311">
            <v>0</v>
          </cell>
          <cell r="L311">
            <v>0</v>
          </cell>
          <cell r="M311">
            <v>100</v>
          </cell>
          <cell r="O311">
            <v>1.5863037761649998</v>
          </cell>
          <cell r="Q311">
            <v>0.64288749302299997</v>
          </cell>
          <cell r="R311">
            <v>0.124626780164</v>
          </cell>
          <cell r="S311">
            <v>51.571852757883029</v>
          </cell>
          <cell r="T311">
            <v>20.900725086982387</v>
          </cell>
          <cell r="U311">
            <v>4.051704378996785</v>
          </cell>
          <cell r="V311">
            <v>0</v>
          </cell>
          <cell r="W311">
            <v>0</v>
          </cell>
          <cell r="X311" t="str">
            <v>Not Modelled</v>
          </cell>
          <cell r="Y311" t="str">
            <v>N/A</v>
          </cell>
          <cell r="AA311">
            <v>0</v>
          </cell>
          <cell r="AB311">
            <v>0</v>
          </cell>
          <cell r="AC311">
            <v>0</v>
          </cell>
          <cell r="AD311">
            <v>0</v>
          </cell>
          <cell r="AE311">
            <v>0</v>
          </cell>
          <cell r="AF311">
            <v>0</v>
          </cell>
          <cell r="AG311">
            <v>0</v>
          </cell>
          <cell r="AH311">
            <v>0</v>
          </cell>
          <cell r="AI311">
            <v>3.0759106849900002</v>
          </cell>
          <cell r="AJ311">
            <v>0</v>
          </cell>
          <cell r="AK311">
            <v>0</v>
          </cell>
          <cell r="AM311">
            <v>0</v>
          </cell>
          <cell r="AN311">
            <v>0</v>
          </cell>
          <cell r="AO311">
            <v>0</v>
          </cell>
          <cell r="AP311">
            <v>0</v>
          </cell>
          <cell r="AQ311">
            <v>0</v>
          </cell>
          <cell r="AR311">
            <v>0</v>
          </cell>
          <cell r="AS311">
            <v>0</v>
          </cell>
          <cell r="AT311">
            <v>0</v>
          </cell>
          <cell r="AU311">
            <v>100.00002226950724</v>
          </cell>
          <cell r="AV311">
            <v>0</v>
          </cell>
          <cell r="AW311">
            <v>0</v>
          </cell>
        </row>
        <row r="312">
          <cell r="A312" t="str">
            <v>HLA3318(1)</v>
          </cell>
          <cell r="B312" t="str">
            <v>Unknown</v>
          </cell>
          <cell r="C312" t="str">
            <v>Residential</v>
          </cell>
          <cell r="D312" t="str">
            <v>Land Supply 2018</v>
          </cell>
          <cell r="E312">
            <v>1.27054</v>
          </cell>
          <cell r="F312">
            <v>0</v>
          </cell>
          <cell r="G312">
            <v>0</v>
          </cell>
          <cell r="H312">
            <v>0</v>
          </cell>
          <cell r="I312">
            <v>1.27054</v>
          </cell>
          <cell r="J312">
            <v>0</v>
          </cell>
          <cell r="K312">
            <v>0</v>
          </cell>
          <cell r="L312">
            <v>0</v>
          </cell>
          <cell r="M312">
            <v>100</v>
          </cell>
          <cell r="O312">
            <v>0.30621004980589994</v>
          </cell>
          <cell r="Q312">
            <v>0.13304063891489998</v>
          </cell>
          <cell r="R312">
            <v>4.6399999999999997E-2</v>
          </cell>
          <cell r="S312">
            <v>24.100779968037209</v>
          </cell>
          <cell r="T312">
            <v>10.471188543052559</v>
          </cell>
          <cell r="U312">
            <v>3.6519904922316493</v>
          </cell>
          <cell r="V312">
            <v>0</v>
          </cell>
          <cell r="W312">
            <v>0</v>
          </cell>
          <cell r="X312" t="str">
            <v>Not Modelled</v>
          </cell>
          <cell r="Y312" t="str">
            <v>N/A</v>
          </cell>
          <cell r="AA312">
            <v>0</v>
          </cell>
          <cell r="AB312">
            <v>0</v>
          </cell>
          <cell r="AC312">
            <v>0</v>
          </cell>
          <cell r="AD312">
            <v>0</v>
          </cell>
          <cell r="AE312">
            <v>0</v>
          </cell>
          <cell r="AF312">
            <v>0</v>
          </cell>
          <cell r="AG312">
            <v>0</v>
          </cell>
          <cell r="AH312">
            <v>0</v>
          </cell>
          <cell r="AI312">
            <v>1.27054292</v>
          </cell>
          <cell r="AJ312">
            <v>0</v>
          </cell>
          <cell r="AK312">
            <v>0</v>
          </cell>
          <cell r="AM312">
            <v>0</v>
          </cell>
          <cell r="AN312">
            <v>0</v>
          </cell>
          <cell r="AO312">
            <v>0</v>
          </cell>
          <cell r="AP312">
            <v>0</v>
          </cell>
          <cell r="AQ312">
            <v>0</v>
          </cell>
          <cell r="AR312">
            <v>0</v>
          </cell>
          <cell r="AS312">
            <v>0</v>
          </cell>
          <cell r="AT312">
            <v>0</v>
          </cell>
          <cell r="AU312">
            <v>100.0002298235396</v>
          </cell>
          <cell r="AV312">
            <v>0</v>
          </cell>
          <cell r="AW312">
            <v>0</v>
          </cell>
        </row>
        <row r="313">
          <cell r="A313" t="str">
            <v>HLA3319</v>
          </cell>
          <cell r="B313" t="str">
            <v>Unknown</v>
          </cell>
          <cell r="C313" t="str">
            <v>Residential</v>
          </cell>
          <cell r="D313" t="str">
            <v>Land Supply 2018</v>
          </cell>
          <cell r="E313">
            <v>0.87578999999999996</v>
          </cell>
          <cell r="F313">
            <v>2.6478895778799999E-2</v>
          </cell>
          <cell r="G313">
            <v>0</v>
          </cell>
          <cell r="H313">
            <v>0</v>
          </cell>
          <cell r="I313">
            <v>0.84931110422119993</v>
          </cell>
          <cell r="J313">
            <v>3.0234297923931535</v>
          </cell>
          <cell r="K313">
            <v>0</v>
          </cell>
          <cell r="L313">
            <v>0</v>
          </cell>
          <cell r="M313">
            <v>96.976570207606841</v>
          </cell>
          <cell r="O313">
            <v>4.4289622665099997E-3</v>
          </cell>
          <cell r="Q313">
            <v>2.7702766390999998E-3</v>
          </cell>
          <cell r="R313">
            <v>0</v>
          </cell>
          <cell r="S313">
            <v>0.50571053180671166</v>
          </cell>
          <cell r="T313">
            <v>0.31631745499491887</v>
          </cell>
          <cell r="U313">
            <v>0</v>
          </cell>
          <cell r="V313">
            <v>0</v>
          </cell>
          <cell r="W313">
            <v>0</v>
          </cell>
          <cell r="X313" t="str">
            <v>Not Modelled</v>
          </cell>
          <cell r="Y313" t="str">
            <v>N/A</v>
          </cell>
          <cell r="AA313">
            <v>0</v>
          </cell>
          <cell r="AB313">
            <v>0</v>
          </cell>
          <cell r="AC313">
            <v>0</v>
          </cell>
          <cell r="AD313">
            <v>0</v>
          </cell>
          <cell r="AE313">
            <v>0</v>
          </cell>
          <cell r="AF313">
            <v>0</v>
          </cell>
          <cell r="AG313">
            <v>0</v>
          </cell>
          <cell r="AH313">
            <v>0</v>
          </cell>
          <cell r="AI313">
            <v>0.87579011999699996</v>
          </cell>
          <cell r="AJ313">
            <v>0</v>
          </cell>
          <cell r="AK313">
            <v>0</v>
          </cell>
          <cell r="AM313">
            <v>0</v>
          </cell>
          <cell r="AN313">
            <v>0</v>
          </cell>
          <cell r="AO313">
            <v>0</v>
          </cell>
          <cell r="AP313">
            <v>0</v>
          </cell>
          <cell r="AQ313">
            <v>0</v>
          </cell>
          <cell r="AR313">
            <v>0</v>
          </cell>
          <cell r="AS313">
            <v>0</v>
          </cell>
          <cell r="AT313">
            <v>0</v>
          </cell>
          <cell r="AU313">
            <v>100.0000137015723</v>
          </cell>
          <cell r="AV313">
            <v>0</v>
          </cell>
          <cell r="AW313">
            <v>0</v>
          </cell>
        </row>
        <row r="314">
          <cell r="A314" t="str">
            <v>HLA3323</v>
          </cell>
          <cell r="B314" t="str">
            <v>Unknown</v>
          </cell>
          <cell r="C314" t="str">
            <v>Residential</v>
          </cell>
          <cell r="D314" t="str">
            <v>Land Supply 2018</v>
          </cell>
          <cell r="E314">
            <v>2.5708100000000001E-2</v>
          </cell>
          <cell r="F314">
            <v>0</v>
          </cell>
          <cell r="G314">
            <v>0</v>
          </cell>
          <cell r="H314">
            <v>0</v>
          </cell>
          <cell r="I314">
            <v>2.5708100000000001E-2</v>
          </cell>
          <cell r="J314">
            <v>0</v>
          </cell>
          <cell r="K314">
            <v>0</v>
          </cell>
          <cell r="L314">
            <v>0</v>
          </cell>
          <cell r="M314">
            <v>100</v>
          </cell>
          <cell r="O314">
            <v>2.2079825801680001E-4</v>
          </cell>
          <cell r="Q314">
            <v>6.9835458065799997E-5</v>
          </cell>
          <cell r="R314">
            <v>0</v>
          </cell>
          <cell r="S314">
            <v>0.85886649739498433</v>
          </cell>
          <cell r="T314">
            <v>0.27164768328192279</v>
          </cell>
          <cell r="U314">
            <v>0</v>
          </cell>
          <cell r="V314">
            <v>0</v>
          </cell>
          <cell r="W314">
            <v>0</v>
          </cell>
          <cell r="X314" t="str">
            <v>Not Modelled</v>
          </cell>
          <cell r="Y314" t="str">
            <v>N/A</v>
          </cell>
          <cell r="AA314">
            <v>0</v>
          </cell>
          <cell r="AB314">
            <v>0</v>
          </cell>
          <cell r="AC314">
            <v>0</v>
          </cell>
          <cell r="AD314">
            <v>0</v>
          </cell>
          <cell r="AE314">
            <v>0</v>
          </cell>
          <cell r="AF314">
            <v>0</v>
          </cell>
          <cell r="AG314">
            <v>0</v>
          </cell>
          <cell r="AH314">
            <v>0</v>
          </cell>
          <cell r="AI314">
            <v>2.5708115000599999E-2</v>
          </cell>
          <cell r="AJ314">
            <v>0</v>
          </cell>
          <cell r="AK314">
            <v>0</v>
          </cell>
          <cell r="AM314">
            <v>0</v>
          </cell>
          <cell r="AN314">
            <v>0</v>
          </cell>
          <cell r="AO314">
            <v>0</v>
          </cell>
          <cell r="AP314">
            <v>0</v>
          </cell>
          <cell r="AQ314">
            <v>0</v>
          </cell>
          <cell r="AR314">
            <v>0</v>
          </cell>
          <cell r="AS314">
            <v>0</v>
          </cell>
          <cell r="AT314">
            <v>0</v>
          </cell>
          <cell r="AU314">
            <v>100.000058349703</v>
          </cell>
          <cell r="AV314">
            <v>0</v>
          </cell>
          <cell r="AW314">
            <v>0</v>
          </cell>
        </row>
        <row r="315">
          <cell r="A315" t="str">
            <v>HLA3324</v>
          </cell>
          <cell r="B315" t="str">
            <v>Unknown</v>
          </cell>
          <cell r="C315" t="str">
            <v>Residential</v>
          </cell>
          <cell r="D315" t="str">
            <v>Land Supply 2018</v>
          </cell>
          <cell r="E315">
            <v>2.3680400000000001E-2</v>
          </cell>
          <cell r="F315">
            <v>5.9858114350000002E-3</v>
          </cell>
          <cell r="G315">
            <v>0</v>
          </cell>
          <cell r="H315">
            <v>0</v>
          </cell>
          <cell r="I315">
            <v>1.7694588565000002E-2</v>
          </cell>
          <cell r="J315">
            <v>25.277492926639756</v>
          </cell>
          <cell r="K315">
            <v>0</v>
          </cell>
          <cell r="L315">
            <v>0</v>
          </cell>
          <cell r="M315">
            <v>74.722507073360262</v>
          </cell>
          <cell r="O315">
            <v>2.3680414998099999E-2</v>
          </cell>
          <cell r="Q315">
            <v>2.3680414998099999E-2</v>
          </cell>
          <cell r="R315">
            <v>2.3680414998099999E-2</v>
          </cell>
          <cell r="S315">
            <v>100.00006333550108</v>
          </cell>
          <cell r="T315">
            <v>100.00006333550108</v>
          </cell>
          <cell r="U315">
            <v>100.00006333550108</v>
          </cell>
          <cell r="V315">
            <v>2.3680414998099999E-2</v>
          </cell>
          <cell r="W315">
            <v>100.00006333550108</v>
          </cell>
          <cell r="X315" t="str">
            <v>Not Modelled</v>
          </cell>
          <cell r="Y315" t="str">
            <v>N/A</v>
          </cell>
          <cell r="AA315">
            <v>0</v>
          </cell>
          <cell r="AB315">
            <v>0</v>
          </cell>
          <cell r="AC315">
            <v>0</v>
          </cell>
          <cell r="AD315">
            <v>0</v>
          </cell>
          <cell r="AE315">
            <v>0</v>
          </cell>
          <cell r="AF315">
            <v>0</v>
          </cell>
          <cell r="AG315">
            <v>0</v>
          </cell>
          <cell r="AH315">
            <v>0</v>
          </cell>
          <cell r="AI315">
            <v>0</v>
          </cell>
          <cell r="AJ315">
            <v>0</v>
          </cell>
          <cell r="AK315">
            <v>0</v>
          </cell>
          <cell r="AM315">
            <v>0</v>
          </cell>
          <cell r="AN315">
            <v>0</v>
          </cell>
          <cell r="AO315">
            <v>0</v>
          </cell>
          <cell r="AP315">
            <v>0</v>
          </cell>
          <cell r="AQ315">
            <v>0</v>
          </cell>
          <cell r="AR315">
            <v>0</v>
          </cell>
          <cell r="AS315">
            <v>0</v>
          </cell>
          <cell r="AT315">
            <v>0</v>
          </cell>
          <cell r="AU315">
            <v>0</v>
          </cell>
          <cell r="AV315">
            <v>0</v>
          </cell>
          <cell r="AW315">
            <v>0</v>
          </cell>
        </row>
        <row r="316">
          <cell r="A316" t="str">
            <v>HLA3325</v>
          </cell>
          <cell r="B316" t="str">
            <v>Unknown</v>
          </cell>
          <cell r="C316" t="str">
            <v>Residential</v>
          </cell>
          <cell r="D316" t="str">
            <v>Land Supply 2018</v>
          </cell>
          <cell r="E316">
            <v>1.22728E-2</v>
          </cell>
          <cell r="F316">
            <v>0</v>
          </cell>
          <cell r="G316">
            <v>0</v>
          </cell>
          <cell r="H316">
            <v>0</v>
          </cell>
          <cell r="I316">
            <v>1.22728E-2</v>
          </cell>
          <cell r="J316">
            <v>0</v>
          </cell>
          <cell r="K316">
            <v>0</v>
          </cell>
          <cell r="L316">
            <v>0</v>
          </cell>
          <cell r="M316">
            <v>100</v>
          </cell>
          <cell r="O316">
            <v>6.8972376332199995E-4</v>
          </cell>
          <cell r="Q316">
            <v>0</v>
          </cell>
          <cell r="R316">
            <v>0</v>
          </cell>
          <cell r="S316">
            <v>5.6199381015090273</v>
          </cell>
          <cell r="T316">
            <v>0</v>
          </cell>
          <cell r="U316">
            <v>0</v>
          </cell>
          <cell r="V316">
            <v>0</v>
          </cell>
          <cell r="W316">
            <v>0</v>
          </cell>
          <cell r="X316" t="str">
            <v>Not Modelled</v>
          </cell>
          <cell r="Y316" t="str">
            <v>N/A</v>
          </cell>
          <cell r="AA316">
            <v>0</v>
          </cell>
          <cell r="AB316">
            <v>0</v>
          </cell>
          <cell r="AC316">
            <v>0</v>
          </cell>
          <cell r="AD316">
            <v>0</v>
          </cell>
          <cell r="AE316">
            <v>0</v>
          </cell>
          <cell r="AF316">
            <v>0</v>
          </cell>
          <cell r="AG316">
            <v>0</v>
          </cell>
          <cell r="AH316">
            <v>0</v>
          </cell>
          <cell r="AI316">
            <v>1.2272849999400001E-2</v>
          </cell>
          <cell r="AJ316">
            <v>0</v>
          </cell>
          <cell r="AK316">
            <v>0</v>
          </cell>
          <cell r="AM316">
            <v>0</v>
          </cell>
          <cell r="AN316">
            <v>0</v>
          </cell>
          <cell r="AO316">
            <v>0</v>
          </cell>
          <cell r="AP316">
            <v>0</v>
          </cell>
          <cell r="AQ316">
            <v>0</v>
          </cell>
          <cell r="AR316">
            <v>0</v>
          </cell>
          <cell r="AS316">
            <v>0</v>
          </cell>
          <cell r="AT316">
            <v>0</v>
          </cell>
          <cell r="AU316">
            <v>100.00040740010429</v>
          </cell>
          <cell r="AV316">
            <v>0</v>
          </cell>
          <cell r="AW316">
            <v>0</v>
          </cell>
        </row>
        <row r="317">
          <cell r="A317" t="str">
            <v>HLA3326</v>
          </cell>
          <cell r="B317" t="str">
            <v>Unknown</v>
          </cell>
          <cell r="C317" t="str">
            <v>Residential</v>
          </cell>
          <cell r="D317" t="str">
            <v>Land Supply 2018</v>
          </cell>
          <cell r="E317">
            <v>1.07741E-2</v>
          </cell>
          <cell r="F317">
            <v>0</v>
          </cell>
          <cell r="G317">
            <v>0</v>
          </cell>
          <cell r="H317">
            <v>0</v>
          </cell>
          <cell r="I317">
            <v>1.07741E-2</v>
          </cell>
          <cell r="J317">
            <v>0</v>
          </cell>
          <cell r="K317">
            <v>0</v>
          </cell>
          <cell r="L317">
            <v>0</v>
          </cell>
          <cell r="M317">
            <v>100</v>
          </cell>
          <cell r="O317">
            <v>0</v>
          </cell>
          <cell r="Q317">
            <v>0</v>
          </cell>
          <cell r="R317">
            <v>0</v>
          </cell>
          <cell r="S317">
            <v>0</v>
          </cell>
          <cell r="T317">
            <v>0</v>
          </cell>
          <cell r="U317">
            <v>0</v>
          </cell>
          <cell r="V317">
            <v>0</v>
          </cell>
          <cell r="W317">
            <v>0</v>
          </cell>
          <cell r="X317" t="str">
            <v>Not Modelled</v>
          </cell>
          <cell r="Y317" t="str">
            <v>N/A</v>
          </cell>
          <cell r="AA317">
            <v>0</v>
          </cell>
          <cell r="AB317">
            <v>0</v>
          </cell>
          <cell r="AC317">
            <v>0</v>
          </cell>
          <cell r="AD317">
            <v>0</v>
          </cell>
          <cell r="AE317">
            <v>0</v>
          </cell>
          <cell r="AF317">
            <v>0</v>
          </cell>
          <cell r="AG317">
            <v>0</v>
          </cell>
          <cell r="AH317">
            <v>0</v>
          </cell>
          <cell r="AI317">
            <v>1.0774134999599999E-2</v>
          </cell>
          <cell r="AJ317">
            <v>0</v>
          </cell>
          <cell r="AK317">
            <v>0</v>
          </cell>
          <cell r="AM317">
            <v>0</v>
          </cell>
          <cell r="AN317">
            <v>0</v>
          </cell>
          <cell r="AO317">
            <v>0</v>
          </cell>
          <cell r="AP317">
            <v>0</v>
          </cell>
          <cell r="AQ317">
            <v>0</v>
          </cell>
          <cell r="AR317">
            <v>0</v>
          </cell>
          <cell r="AS317">
            <v>0</v>
          </cell>
          <cell r="AT317">
            <v>0</v>
          </cell>
          <cell r="AU317">
            <v>100.00032484940738</v>
          </cell>
          <cell r="AV317">
            <v>0</v>
          </cell>
          <cell r="AW317">
            <v>0</v>
          </cell>
        </row>
        <row r="318">
          <cell r="A318" t="str">
            <v>HLA3327</v>
          </cell>
          <cell r="B318" t="str">
            <v>Unknown</v>
          </cell>
          <cell r="C318" t="str">
            <v>Residential</v>
          </cell>
          <cell r="D318" t="str">
            <v>Land Supply 2018</v>
          </cell>
          <cell r="E318">
            <v>8.4984699999999993E-3</v>
          </cell>
          <cell r="F318">
            <v>0</v>
          </cell>
          <cell r="G318">
            <v>0</v>
          </cell>
          <cell r="H318">
            <v>0</v>
          </cell>
          <cell r="I318">
            <v>8.4984699999999993E-3</v>
          </cell>
          <cell r="J318">
            <v>0</v>
          </cell>
          <cell r="K318">
            <v>0</v>
          </cell>
          <cell r="L318">
            <v>0</v>
          </cell>
          <cell r="M318">
            <v>100</v>
          </cell>
          <cell r="O318">
            <v>0</v>
          </cell>
          <cell r="Q318">
            <v>0</v>
          </cell>
          <cell r="R318">
            <v>0</v>
          </cell>
          <cell r="S318">
            <v>0</v>
          </cell>
          <cell r="T318">
            <v>0</v>
          </cell>
          <cell r="U318">
            <v>0</v>
          </cell>
          <cell r="V318">
            <v>0</v>
          </cell>
          <cell r="W318">
            <v>0</v>
          </cell>
          <cell r="X318" t="str">
            <v>Not Modelled</v>
          </cell>
          <cell r="Y318" t="str">
            <v>N/A</v>
          </cell>
          <cell r="AA318">
            <v>0</v>
          </cell>
          <cell r="AB318">
            <v>0</v>
          </cell>
          <cell r="AC318">
            <v>0</v>
          </cell>
          <cell r="AD318">
            <v>0</v>
          </cell>
          <cell r="AE318">
            <v>0</v>
          </cell>
          <cell r="AF318">
            <v>0</v>
          </cell>
          <cell r="AG318">
            <v>0</v>
          </cell>
          <cell r="AH318">
            <v>0</v>
          </cell>
          <cell r="AI318">
            <v>8.4984749999699998E-3</v>
          </cell>
          <cell r="AJ318">
            <v>0</v>
          </cell>
          <cell r="AK318">
            <v>0</v>
          </cell>
          <cell r="AM318">
            <v>0</v>
          </cell>
          <cell r="AN318">
            <v>0</v>
          </cell>
          <cell r="AO318">
            <v>0</v>
          </cell>
          <cell r="AP318">
            <v>0</v>
          </cell>
          <cell r="AQ318">
            <v>0</v>
          </cell>
          <cell r="AR318">
            <v>0</v>
          </cell>
          <cell r="AS318">
            <v>0</v>
          </cell>
          <cell r="AT318">
            <v>0</v>
          </cell>
          <cell r="AU318">
            <v>100.00005883376654</v>
          </cell>
          <cell r="AV318">
            <v>0</v>
          </cell>
          <cell r="AW318">
            <v>0</v>
          </cell>
        </row>
        <row r="319">
          <cell r="A319" t="str">
            <v>HLA3329</v>
          </cell>
          <cell r="B319" t="str">
            <v>Unknown</v>
          </cell>
          <cell r="C319" t="str">
            <v>Residential</v>
          </cell>
          <cell r="D319" t="str">
            <v>Land Supply 2018</v>
          </cell>
          <cell r="E319">
            <v>7.70763E-3</v>
          </cell>
          <cell r="F319">
            <v>0</v>
          </cell>
          <cell r="G319">
            <v>0</v>
          </cell>
          <cell r="H319">
            <v>0</v>
          </cell>
          <cell r="I319">
            <v>7.70763E-3</v>
          </cell>
          <cell r="J319">
            <v>0</v>
          </cell>
          <cell r="K319">
            <v>0</v>
          </cell>
          <cell r="L319">
            <v>0</v>
          </cell>
          <cell r="M319">
            <v>100</v>
          </cell>
          <cell r="O319">
            <v>0</v>
          </cell>
          <cell r="Q319">
            <v>0</v>
          </cell>
          <cell r="R319">
            <v>0</v>
          </cell>
          <cell r="S319">
            <v>0</v>
          </cell>
          <cell r="T319">
            <v>0</v>
          </cell>
          <cell r="U319">
            <v>0</v>
          </cell>
          <cell r="V319">
            <v>0</v>
          </cell>
          <cell r="W319">
            <v>0</v>
          </cell>
          <cell r="X319" t="str">
            <v>Not Modelled</v>
          </cell>
          <cell r="Y319" t="str">
            <v>N/A</v>
          </cell>
          <cell r="AA319">
            <v>0</v>
          </cell>
          <cell r="AB319">
            <v>0</v>
          </cell>
          <cell r="AC319">
            <v>0</v>
          </cell>
          <cell r="AD319">
            <v>0</v>
          </cell>
          <cell r="AE319">
            <v>0</v>
          </cell>
          <cell r="AF319">
            <v>0</v>
          </cell>
          <cell r="AG319">
            <v>0</v>
          </cell>
          <cell r="AH319">
            <v>0</v>
          </cell>
          <cell r="AI319">
            <v>7.7076299999599999E-3</v>
          </cell>
          <cell r="AJ319">
            <v>0</v>
          </cell>
          <cell r="AK319">
            <v>0</v>
          </cell>
          <cell r="AM319">
            <v>0</v>
          </cell>
          <cell r="AN319">
            <v>0</v>
          </cell>
          <cell r="AO319">
            <v>0</v>
          </cell>
          <cell r="AP319">
            <v>0</v>
          </cell>
          <cell r="AQ319">
            <v>0</v>
          </cell>
          <cell r="AR319">
            <v>0</v>
          </cell>
          <cell r="AS319">
            <v>0</v>
          </cell>
          <cell r="AT319">
            <v>0</v>
          </cell>
          <cell r="AU319">
            <v>99.999999999481034</v>
          </cell>
          <cell r="AV319">
            <v>0</v>
          </cell>
          <cell r="AW319">
            <v>0</v>
          </cell>
        </row>
        <row r="320">
          <cell r="A320" t="str">
            <v>HLA3330</v>
          </cell>
          <cell r="B320" t="str">
            <v>Unknown</v>
          </cell>
          <cell r="C320" t="str">
            <v>Residential</v>
          </cell>
          <cell r="D320" t="str">
            <v>Land Supply 2018</v>
          </cell>
          <cell r="E320">
            <v>0.100452</v>
          </cell>
          <cell r="F320">
            <v>0</v>
          </cell>
          <cell r="G320">
            <v>0</v>
          </cell>
          <cell r="H320">
            <v>0</v>
          </cell>
          <cell r="I320">
            <v>0.100452</v>
          </cell>
          <cell r="J320">
            <v>0</v>
          </cell>
          <cell r="K320">
            <v>0</v>
          </cell>
          <cell r="L320">
            <v>0</v>
          </cell>
          <cell r="M320">
            <v>100</v>
          </cell>
          <cell r="O320">
            <v>3.9571505094200004E-6</v>
          </cell>
          <cell r="Q320">
            <v>0</v>
          </cell>
          <cell r="R320">
            <v>0</v>
          </cell>
          <cell r="S320">
            <v>3.9393446715047988E-3</v>
          </cell>
          <cell r="T320">
            <v>0</v>
          </cell>
          <cell r="U320">
            <v>0</v>
          </cell>
          <cell r="V320">
            <v>0</v>
          </cell>
          <cell r="W320">
            <v>0</v>
          </cell>
          <cell r="X320" t="str">
            <v>Not Modelled</v>
          </cell>
          <cell r="Y320" t="str">
            <v>N/A</v>
          </cell>
          <cell r="AA320">
            <v>0</v>
          </cell>
          <cell r="AB320">
            <v>0</v>
          </cell>
          <cell r="AC320">
            <v>0</v>
          </cell>
          <cell r="AD320">
            <v>0</v>
          </cell>
          <cell r="AE320">
            <v>0</v>
          </cell>
          <cell r="AF320">
            <v>4.0561217082299997E-2</v>
          </cell>
          <cell r="AG320">
            <v>0</v>
          </cell>
          <cell r="AH320">
            <v>2.7290769512800001E-3</v>
          </cell>
          <cell r="AI320">
            <v>1.5923296851799999E-2</v>
          </cell>
          <cell r="AJ320">
            <v>0</v>
          </cell>
          <cell r="AK320">
            <v>0</v>
          </cell>
          <cell r="AM320">
            <v>0</v>
          </cell>
          <cell r="AN320">
            <v>0</v>
          </cell>
          <cell r="AO320">
            <v>0</v>
          </cell>
          <cell r="AP320">
            <v>0</v>
          </cell>
          <cell r="AQ320">
            <v>0</v>
          </cell>
          <cell r="AR320">
            <v>40.378705334189462</v>
          </cell>
          <cell r="AS320">
            <v>0</v>
          </cell>
          <cell r="AT320">
            <v>2.7167970287102299</v>
          </cell>
          <cell r="AU320">
            <v>15.851647405527016</v>
          </cell>
          <cell r="AV320">
            <v>0</v>
          </cell>
          <cell r="AW320">
            <v>0</v>
          </cell>
        </row>
        <row r="321">
          <cell r="A321" t="str">
            <v>HLA3331</v>
          </cell>
          <cell r="B321" t="str">
            <v>Unknown</v>
          </cell>
          <cell r="C321" t="str">
            <v>Residential</v>
          </cell>
          <cell r="D321" t="str">
            <v>Land Supply 2018</v>
          </cell>
          <cell r="E321">
            <v>9.6305699999999998E-3</v>
          </cell>
          <cell r="F321">
            <v>0</v>
          </cell>
          <cell r="G321">
            <v>0</v>
          </cell>
          <cell r="H321">
            <v>0</v>
          </cell>
          <cell r="I321">
            <v>9.6305699999999998E-3</v>
          </cell>
          <cell r="J321">
            <v>0</v>
          </cell>
          <cell r="K321">
            <v>0</v>
          </cell>
          <cell r="L321">
            <v>0</v>
          </cell>
          <cell r="M321">
            <v>100</v>
          </cell>
          <cell r="O321">
            <v>0</v>
          </cell>
          <cell r="Q321">
            <v>0</v>
          </cell>
          <cell r="R321">
            <v>0</v>
          </cell>
          <cell r="S321">
            <v>0</v>
          </cell>
          <cell r="T321">
            <v>0</v>
          </cell>
          <cell r="U321">
            <v>0</v>
          </cell>
          <cell r="V321">
            <v>0</v>
          </cell>
          <cell r="W321">
            <v>0</v>
          </cell>
          <cell r="X321">
            <v>0</v>
          </cell>
          <cell r="Y321">
            <v>0</v>
          </cell>
          <cell r="AA321">
            <v>0</v>
          </cell>
          <cell r="AB321">
            <v>0</v>
          </cell>
          <cell r="AC321">
            <v>0</v>
          </cell>
          <cell r="AD321">
            <v>0</v>
          </cell>
          <cell r="AE321">
            <v>0</v>
          </cell>
          <cell r="AF321">
            <v>0</v>
          </cell>
          <cell r="AG321">
            <v>0</v>
          </cell>
          <cell r="AH321">
            <v>0</v>
          </cell>
          <cell r="AI321">
            <v>0</v>
          </cell>
          <cell r="AJ321">
            <v>0</v>
          </cell>
          <cell r="AK321">
            <v>0</v>
          </cell>
          <cell r="AM321">
            <v>0</v>
          </cell>
          <cell r="AN321">
            <v>0</v>
          </cell>
          <cell r="AO321">
            <v>0</v>
          </cell>
          <cell r="AP321">
            <v>0</v>
          </cell>
          <cell r="AQ321">
            <v>0</v>
          </cell>
          <cell r="AR321">
            <v>0</v>
          </cell>
          <cell r="AS321">
            <v>0</v>
          </cell>
          <cell r="AT321">
            <v>0</v>
          </cell>
          <cell r="AU321">
            <v>0</v>
          </cell>
          <cell r="AV321">
            <v>0</v>
          </cell>
          <cell r="AW321">
            <v>0</v>
          </cell>
        </row>
        <row r="322">
          <cell r="A322" t="str">
            <v>HLA3332</v>
          </cell>
          <cell r="B322" t="str">
            <v>Unknown</v>
          </cell>
          <cell r="C322" t="str">
            <v>Residential</v>
          </cell>
          <cell r="D322" t="str">
            <v>Land Supply 2018</v>
          </cell>
          <cell r="E322">
            <v>5.27064E-2</v>
          </cell>
          <cell r="F322">
            <v>0</v>
          </cell>
          <cell r="G322">
            <v>0</v>
          </cell>
          <cell r="H322">
            <v>0</v>
          </cell>
          <cell r="I322">
            <v>5.27064E-2</v>
          </cell>
          <cell r="J322">
            <v>0</v>
          </cell>
          <cell r="K322">
            <v>0</v>
          </cell>
          <cell r="L322">
            <v>0</v>
          </cell>
          <cell r="M322">
            <v>100</v>
          </cell>
          <cell r="O322">
            <v>0</v>
          </cell>
          <cell r="Q322">
            <v>0</v>
          </cell>
          <cell r="R322">
            <v>0</v>
          </cell>
          <cell r="S322">
            <v>0</v>
          </cell>
          <cell r="T322">
            <v>0</v>
          </cell>
          <cell r="U322">
            <v>0</v>
          </cell>
          <cell r="V322">
            <v>0</v>
          </cell>
          <cell r="W322">
            <v>0</v>
          </cell>
          <cell r="X322" t="str">
            <v>Not Modelled</v>
          </cell>
          <cell r="Y322" t="str">
            <v>N/A</v>
          </cell>
          <cell r="AA322">
            <v>0</v>
          </cell>
          <cell r="AB322">
            <v>0</v>
          </cell>
          <cell r="AC322">
            <v>0</v>
          </cell>
          <cell r="AD322">
            <v>0</v>
          </cell>
          <cell r="AE322">
            <v>0</v>
          </cell>
          <cell r="AF322">
            <v>0</v>
          </cell>
          <cell r="AG322">
            <v>0</v>
          </cell>
          <cell r="AH322">
            <v>0</v>
          </cell>
          <cell r="AI322">
            <v>5.27063949997E-2</v>
          </cell>
          <cell r="AJ322">
            <v>0</v>
          </cell>
          <cell r="AK322">
            <v>0</v>
          </cell>
          <cell r="AM322">
            <v>0</v>
          </cell>
          <cell r="AN322">
            <v>0</v>
          </cell>
          <cell r="AO322">
            <v>0</v>
          </cell>
          <cell r="AP322">
            <v>0</v>
          </cell>
          <cell r="AQ322">
            <v>0</v>
          </cell>
          <cell r="AR322">
            <v>0</v>
          </cell>
          <cell r="AS322">
            <v>0</v>
          </cell>
          <cell r="AT322">
            <v>0</v>
          </cell>
          <cell r="AU322">
            <v>99.999990512916838</v>
          </cell>
          <cell r="AV322">
            <v>0</v>
          </cell>
          <cell r="AW322">
            <v>0</v>
          </cell>
        </row>
        <row r="323">
          <cell r="A323" t="str">
            <v>HLA3334</v>
          </cell>
          <cell r="B323" t="str">
            <v>Unknown</v>
          </cell>
          <cell r="C323" t="str">
            <v>Residential</v>
          </cell>
          <cell r="D323" t="str">
            <v>Land Supply 2018</v>
          </cell>
          <cell r="E323">
            <v>0.42161700000000002</v>
          </cell>
          <cell r="F323">
            <v>0</v>
          </cell>
          <cell r="G323">
            <v>0</v>
          </cell>
          <cell r="H323">
            <v>0</v>
          </cell>
          <cell r="I323">
            <v>0.42161700000000002</v>
          </cell>
          <cell r="J323">
            <v>0</v>
          </cell>
          <cell r="K323">
            <v>0</v>
          </cell>
          <cell r="L323">
            <v>0</v>
          </cell>
          <cell r="M323">
            <v>100</v>
          </cell>
          <cell r="O323">
            <v>4.8308938042579998E-3</v>
          </cell>
          <cell r="Q323">
            <v>6.1211635428799998E-4</v>
          </cell>
          <cell r="R323">
            <v>0</v>
          </cell>
          <cell r="S323">
            <v>1.1458014748594103</v>
          </cell>
          <cell r="T323">
            <v>0.14518303443362102</v>
          </cell>
          <cell r="U323">
            <v>0</v>
          </cell>
          <cell r="V323">
            <v>0</v>
          </cell>
          <cell r="W323">
            <v>0</v>
          </cell>
          <cell r="X323" t="str">
            <v>Not Modelled</v>
          </cell>
          <cell r="Y323" t="str">
            <v>N/A</v>
          </cell>
          <cell r="AA323">
            <v>0</v>
          </cell>
          <cell r="AB323">
            <v>0</v>
          </cell>
          <cell r="AC323">
            <v>0</v>
          </cell>
          <cell r="AD323">
            <v>0</v>
          </cell>
          <cell r="AE323">
            <v>0</v>
          </cell>
          <cell r="AF323">
            <v>0</v>
          </cell>
          <cell r="AG323">
            <v>0</v>
          </cell>
          <cell r="AH323">
            <v>0</v>
          </cell>
          <cell r="AI323">
            <v>0.42161723000399998</v>
          </cell>
          <cell r="AJ323">
            <v>0</v>
          </cell>
          <cell r="AK323">
            <v>0</v>
          </cell>
          <cell r="AM323">
            <v>0</v>
          </cell>
          <cell r="AN323">
            <v>0</v>
          </cell>
          <cell r="AO323">
            <v>0</v>
          </cell>
          <cell r="AP323">
            <v>0</v>
          </cell>
          <cell r="AQ323">
            <v>0</v>
          </cell>
          <cell r="AR323">
            <v>0</v>
          </cell>
          <cell r="AS323">
            <v>0</v>
          </cell>
          <cell r="AT323">
            <v>0</v>
          </cell>
          <cell r="AU323">
            <v>100.00005455282874</v>
          </cell>
          <cell r="AV323">
            <v>0</v>
          </cell>
          <cell r="AW323">
            <v>0</v>
          </cell>
        </row>
        <row r="324">
          <cell r="A324" t="str">
            <v>HLA3335</v>
          </cell>
          <cell r="B324" t="str">
            <v>Unknown</v>
          </cell>
          <cell r="C324" t="str">
            <v>Residential</v>
          </cell>
          <cell r="D324" t="str">
            <v>Land Supply 2018</v>
          </cell>
          <cell r="E324">
            <v>2.4441000000000001E-2</v>
          </cell>
          <cell r="F324">
            <v>0</v>
          </cell>
          <cell r="G324">
            <v>0</v>
          </cell>
          <cell r="H324">
            <v>0</v>
          </cell>
          <cell r="I324">
            <v>2.4441000000000001E-2</v>
          </cell>
          <cell r="J324">
            <v>0</v>
          </cell>
          <cell r="K324">
            <v>0</v>
          </cell>
          <cell r="L324">
            <v>0</v>
          </cell>
          <cell r="M324">
            <v>100</v>
          </cell>
          <cell r="O324">
            <v>3.1636798995900001E-3</v>
          </cell>
          <cell r="Q324">
            <v>0</v>
          </cell>
          <cell r="R324">
            <v>0</v>
          </cell>
          <cell r="S324">
            <v>12.944150810482386</v>
          </cell>
          <cell r="T324">
            <v>0</v>
          </cell>
          <cell r="U324">
            <v>0</v>
          </cell>
          <cell r="V324">
            <v>0</v>
          </cell>
          <cell r="W324">
            <v>0</v>
          </cell>
          <cell r="X324" t="str">
            <v>Not Modelled</v>
          </cell>
          <cell r="Y324" t="str">
            <v>N/A</v>
          </cell>
          <cell r="AA324">
            <v>0</v>
          </cell>
          <cell r="AB324">
            <v>0</v>
          </cell>
          <cell r="AC324">
            <v>0</v>
          </cell>
          <cell r="AD324">
            <v>0</v>
          </cell>
          <cell r="AE324">
            <v>0</v>
          </cell>
          <cell r="AF324">
            <v>0</v>
          </cell>
          <cell r="AG324">
            <v>0</v>
          </cell>
          <cell r="AH324">
            <v>0</v>
          </cell>
          <cell r="AI324">
            <v>2.4441029998500001E-2</v>
          </cell>
          <cell r="AJ324">
            <v>0</v>
          </cell>
          <cell r="AK324">
            <v>0</v>
          </cell>
          <cell r="AM324">
            <v>0</v>
          </cell>
          <cell r="AN324">
            <v>0</v>
          </cell>
          <cell r="AO324">
            <v>0</v>
          </cell>
          <cell r="AP324">
            <v>0</v>
          </cell>
          <cell r="AQ324">
            <v>0</v>
          </cell>
          <cell r="AR324">
            <v>0</v>
          </cell>
          <cell r="AS324">
            <v>0</v>
          </cell>
          <cell r="AT324">
            <v>0</v>
          </cell>
          <cell r="AU324">
            <v>100.00012273843133</v>
          </cell>
          <cell r="AV324">
            <v>0</v>
          </cell>
          <cell r="AW324">
            <v>0</v>
          </cell>
        </row>
        <row r="325">
          <cell r="A325" t="str">
            <v>HLA3337</v>
          </cell>
          <cell r="B325" t="str">
            <v>Unknown</v>
          </cell>
          <cell r="C325" t="str">
            <v>Residential</v>
          </cell>
          <cell r="D325" t="str">
            <v>Land Supply 2018</v>
          </cell>
          <cell r="E325">
            <v>2.7339700000000002E-2</v>
          </cell>
          <cell r="F325">
            <v>0</v>
          </cell>
          <cell r="G325">
            <v>0</v>
          </cell>
          <cell r="H325">
            <v>0</v>
          </cell>
          <cell r="I325">
            <v>2.7339700000000002E-2</v>
          </cell>
          <cell r="J325">
            <v>0</v>
          </cell>
          <cell r="K325">
            <v>0</v>
          </cell>
          <cell r="L325">
            <v>0</v>
          </cell>
          <cell r="M325">
            <v>100</v>
          </cell>
          <cell r="O325">
            <v>2.733954900858207E-2</v>
          </cell>
          <cell r="Q325">
            <v>9.9870687748820717E-3</v>
          </cell>
          <cell r="R325">
            <v>6.2367200207199995E-7</v>
          </cell>
          <cell r="S325">
            <v>99.999447721014008</v>
          </cell>
          <cell r="T325">
            <v>36.529547781731587</v>
          </cell>
          <cell r="U325">
            <v>2.2811954852174675E-3</v>
          </cell>
          <cell r="V325">
            <v>2.73396500001E-2</v>
          </cell>
          <cell r="W325">
            <v>99.999817116135134</v>
          </cell>
          <cell r="X325" t="str">
            <v>Not Modelled</v>
          </cell>
          <cell r="Y325" t="str">
            <v>N/A</v>
          </cell>
          <cell r="AA325">
            <v>0</v>
          </cell>
          <cell r="AB325">
            <v>0</v>
          </cell>
          <cell r="AC325">
            <v>0</v>
          </cell>
          <cell r="AD325">
            <v>0</v>
          </cell>
          <cell r="AE325">
            <v>0</v>
          </cell>
          <cell r="AF325">
            <v>0</v>
          </cell>
          <cell r="AG325">
            <v>0</v>
          </cell>
          <cell r="AH325">
            <v>0</v>
          </cell>
          <cell r="AI325">
            <v>0</v>
          </cell>
          <cell r="AJ325">
            <v>0</v>
          </cell>
          <cell r="AK325">
            <v>0</v>
          </cell>
          <cell r="AM325">
            <v>0</v>
          </cell>
          <cell r="AN325">
            <v>0</v>
          </cell>
          <cell r="AO325">
            <v>0</v>
          </cell>
          <cell r="AP325">
            <v>0</v>
          </cell>
          <cell r="AQ325">
            <v>0</v>
          </cell>
          <cell r="AR325">
            <v>0</v>
          </cell>
          <cell r="AS325">
            <v>0</v>
          </cell>
          <cell r="AT325">
            <v>0</v>
          </cell>
          <cell r="AU325">
            <v>0</v>
          </cell>
          <cell r="AV325">
            <v>0</v>
          </cell>
          <cell r="AW325">
            <v>0</v>
          </cell>
        </row>
        <row r="326">
          <cell r="A326" t="str">
            <v>HLA3338</v>
          </cell>
          <cell r="B326" t="str">
            <v>Unknown</v>
          </cell>
          <cell r="C326" t="str">
            <v>Residential</v>
          </cell>
          <cell r="D326" t="str">
            <v>Land Supply 2018</v>
          </cell>
          <cell r="E326">
            <v>1.9627700000000001E-2</v>
          </cell>
          <cell r="F326">
            <v>0</v>
          </cell>
          <cell r="G326">
            <v>0</v>
          </cell>
          <cell r="H326">
            <v>0</v>
          </cell>
          <cell r="I326">
            <v>1.9627700000000001E-2</v>
          </cell>
          <cell r="J326">
            <v>0</v>
          </cell>
          <cell r="K326">
            <v>0</v>
          </cell>
          <cell r="L326">
            <v>0</v>
          </cell>
          <cell r="M326">
            <v>100</v>
          </cell>
          <cell r="O326">
            <v>0</v>
          </cell>
          <cell r="Q326">
            <v>0</v>
          </cell>
          <cell r="R326">
            <v>0</v>
          </cell>
          <cell r="S326">
            <v>0</v>
          </cell>
          <cell r="T326">
            <v>0</v>
          </cell>
          <cell r="U326">
            <v>0</v>
          </cell>
          <cell r="V326">
            <v>0</v>
          </cell>
          <cell r="W326">
            <v>0</v>
          </cell>
          <cell r="X326" t="str">
            <v>Not Modelled</v>
          </cell>
          <cell r="Y326" t="str">
            <v>N/A</v>
          </cell>
          <cell r="AA326">
            <v>0</v>
          </cell>
          <cell r="AB326">
            <v>0</v>
          </cell>
          <cell r="AC326">
            <v>0</v>
          </cell>
          <cell r="AD326">
            <v>0</v>
          </cell>
          <cell r="AE326">
            <v>0</v>
          </cell>
          <cell r="AF326">
            <v>0</v>
          </cell>
          <cell r="AG326">
            <v>0</v>
          </cell>
          <cell r="AH326">
            <v>0</v>
          </cell>
          <cell r="AI326">
            <v>1.9627685000800001E-2</v>
          </cell>
          <cell r="AJ326">
            <v>0</v>
          </cell>
          <cell r="AK326">
            <v>0</v>
          </cell>
          <cell r="AM326">
            <v>0</v>
          </cell>
          <cell r="AN326">
            <v>0</v>
          </cell>
          <cell r="AO326">
            <v>0</v>
          </cell>
          <cell r="AP326">
            <v>0</v>
          </cell>
          <cell r="AQ326">
            <v>0</v>
          </cell>
          <cell r="AR326">
            <v>0</v>
          </cell>
          <cell r="AS326">
            <v>0</v>
          </cell>
          <cell r="AT326">
            <v>0</v>
          </cell>
          <cell r="AU326">
            <v>99.999923581469048</v>
          </cell>
          <cell r="AV326">
            <v>0</v>
          </cell>
          <cell r="AW326">
            <v>0</v>
          </cell>
        </row>
        <row r="327">
          <cell r="A327" t="str">
            <v>HLA3341</v>
          </cell>
          <cell r="B327" t="str">
            <v>Unknown</v>
          </cell>
          <cell r="C327" t="str">
            <v>Residential</v>
          </cell>
          <cell r="D327" t="str">
            <v>Land Supply 2018</v>
          </cell>
          <cell r="E327">
            <v>0.22286800000000001</v>
          </cell>
          <cell r="F327">
            <v>7.8828134018800003E-5</v>
          </cell>
          <cell r="G327">
            <v>0</v>
          </cell>
          <cell r="H327">
            <v>0</v>
          </cell>
          <cell r="I327">
            <v>0.22278917186598121</v>
          </cell>
          <cell r="J327">
            <v>3.5369875450401135E-2</v>
          </cell>
          <cell r="K327">
            <v>0</v>
          </cell>
          <cell r="L327">
            <v>0</v>
          </cell>
          <cell r="M327">
            <v>99.964630124549601</v>
          </cell>
          <cell r="O327">
            <v>2.0401653601700002E-3</v>
          </cell>
          <cell r="Q327">
            <v>0</v>
          </cell>
          <cell r="R327">
            <v>0</v>
          </cell>
          <cell r="S327">
            <v>0.91541421835795189</v>
          </cell>
          <cell r="T327">
            <v>0</v>
          </cell>
          <cell r="U327">
            <v>0</v>
          </cell>
          <cell r="V327">
            <v>4.9646375093400003E-2</v>
          </cell>
          <cell r="W327">
            <v>22.276134345621625</v>
          </cell>
          <cell r="X327" t="str">
            <v>Not Modelled</v>
          </cell>
          <cell r="Y327" t="str">
            <v>N/A</v>
          </cell>
          <cell r="AA327">
            <v>0</v>
          </cell>
          <cell r="AB327">
            <v>0</v>
          </cell>
          <cell r="AC327">
            <v>0</v>
          </cell>
          <cell r="AD327">
            <v>0</v>
          </cell>
          <cell r="AE327">
            <v>0</v>
          </cell>
          <cell r="AF327">
            <v>0</v>
          </cell>
          <cell r="AG327">
            <v>0</v>
          </cell>
          <cell r="AH327">
            <v>0</v>
          </cell>
          <cell r="AI327">
            <v>0</v>
          </cell>
          <cell r="AJ327">
            <v>0</v>
          </cell>
          <cell r="AK327">
            <v>0</v>
          </cell>
          <cell r="AM327">
            <v>0</v>
          </cell>
          <cell r="AN327">
            <v>0</v>
          </cell>
          <cell r="AO327">
            <v>0</v>
          </cell>
          <cell r="AP327">
            <v>0</v>
          </cell>
          <cell r="AQ327">
            <v>0</v>
          </cell>
          <cell r="AR327">
            <v>0</v>
          </cell>
          <cell r="AS327">
            <v>0</v>
          </cell>
          <cell r="AT327">
            <v>0</v>
          </cell>
          <cell r="AU327">
            <v>0</v>
          </cell>
          <cell r="AV327">
            <v>0</v>
          </cell>
          <cell r="AW327">
            <v>0</v>
          </cell>
        </row>
        <row r="328">
          <cell r="A328" t="str">
            <v>HLA3342</v>
          </cell>
          <cell r="B328" t="str">
            <v>Unknown</v>
          </cell>
          <cell r="C328" t="str">
            <v>Residential</v>
          </cell>
          <cell r="D328" t="str">
            <v>Land Supply 2018</v>
          </cell>
          <cell r="E328">
            <v>0.348775</v>
          </cell>
          <cell r="F328">
            <v>0</v>
          </cell>
          <cell r="G328">
            <v>0</v>
          </cell>
          <cell r="H328">
            <v>0</v>
          </cell>
          <cell r="I328">
            <v>0.348775</v>
          </cell>
          <cell r="J328">
            <v>0</v>
          </cell>
          <cell r="K328">
            <v>0</v>
          </cell>
          <cell r="L328">
            <v>0</v>
          </cell>
          <cell r="M328">
            <v>100</v>
          </cell>
          <cell r="O328">
            <v>2.6791402653899999E-2</v>
          </cell>
          <cell r="Q328">
            <v>0</v>
          </cell>
          <cell r="R328">
            <v>0</v>
          </cell>
          <cell r="S328">
            <v>7.6815719744534441</v>
          </cell>
          <cell r="T328">
            <v>0</v>
          </cell>
          <cell r="U328">
            <v>0</v>
          </cell>
          <cell r="V328">
            <v>0</v>
          </cell>
          <cell r="W328">
            <v>0</v>
          </cell>
          <cell r="X328" t="str">
            <v>Not Modelled</v>
          </cell>
          <cell r="Y328" t="str">
            <v>N/A</v>
          </cell>
          <cell r="AA328">
            <v>0</v>
          </cell>
          <cell r="AB328">
            <v>0</v>
          </cell>
          <cell r="AC328">
            <v>0</v>
          </cell>
          <cell r="AD328">
            <v>0</v>
          </cell>
          <cell r="AE328">
            <v>0</v>
          </cell>
          <cell r="AF328">
            <v>0</v>
          </cell>
          <cell r="AG328">
            <v>0</v>
          </cell>
          <cell r="AH328">
            <v>0</v>
          </cell>
          <cell r="AI328">
            <v>0.34877503999499998</v>
          </cell>
          <cell r="AJ328">
            <v>0</v>
          </cell>
          <cell r="AK328">
            <v>0</v>
          </cell>
          <cell r="AM328">
            <v>0</v>
          </cell>
          <cell r="AN328">
            <v>0</v>
          </cell>
          <cell r="AO328">
            <v>0</v>
          </cell>
          <cell r="AP328">
            <v>0</v>
          </cell>
          <cell r="AQ328">
            <v>0</v>
          </cell>
          <cell r="AR328">
            <v>0</v>
          </cell>
          <cell r="AS328">
            <v>0</v>
          </cell>
          <cell r="AT328">
            <v>0</v>
          </cell>
          <cell r="AU328">
            <v>100.00001146727833</v>
          </cell>
          <cell r="AV328">
            <v>0</v>
          </cell>
          <cell r="AW328">
            <v>0</v>
          </cell>
        </row>
        <row r="329">
          <cell r="A329" t="str">
            <v>HLA3344</v>
          </cell>
          <cell r="B329" t="str">
            <v>Unknown</v>
          </cell>
          <cell r="C329" t="str">
            <v>Residential</v>
          </cell>
          <cell r="D329" t="str">
            <v>Land Supply 2018</v>
          </cell>
          <cell r="E329">
            <v>3.9155000000000002E-2</v>
          </cell>
          <cell r="F329">
            <v>0</v>
          </cell>
          <cell r="G329">
            <v>0</v>
          </cell>
          <cell r="H329">
            <v>0</v>
          </cell>
          <cell r="I329">
            <v>3.9155000000000002E-2</v>
          </cell>
          <cell r="J329">
            <v>0</v>
          </cell>
          <cell r="K329">
            <v>0</v>
          </cell>
          <cell r="L329">
            <v>0</v>
          </cell>
          <cell r="M329">
            <v>100</v>
          </cell>
          <cell r="O329">
            <v>3.1803863553899999E-3</v>
          </cell>
          <cell r="Q329">
            <v>0</v>
          </cell>
          <cell r="R329">
            <v>0</v>
          </cell>
          <cell r="S329">
            <v>8.1225548598901796</v>
          </cell>
          <cell r="T329">
            <v>0</v>
          </cell>
          <cell r="U329">
            <v>0</v>
          </cell>
          <cell r="V329">
            <v>0</v>
          </cell>
          <cell r="W329">
            <v>0</v>
          </cell>
          <cell r="X329" t="str">
            <v>Not Modelled</v>
          </cell>
          <cell r="Y329" t="str">
            <v>N/A</v>
          </cell>
          <cell r="AA329">
            <v>0</v>
          </cell>
          <cell r="AB329">
            <v>0</v>
          </cell>
          <cell r="AC329">
            <v>0</v>
          </cell>
          <cell r="AD329">
            <v>0</v>
          </cell>
          <cell r="AE329">
            <v>0</v>
          </cell>
          <cell r="AF329">
            <v>3.7157912933700001E-2</v>
          </cell>
          <cell r="AG329">
            <v>0</v>
          </cell>
          <cell r="AH329">
            <v>0</v>
          </cell>
          <cell r="AI329">
            <v>3.9155015000400001E-2</v>
          </cell>
          <cell r="AJ329">
            <v>0</v>
          </cell>
          <cell r="AK329">
            <v>0</v>
          </cell>
          <cell r="AM329">
            <v>0</v>
          </cell>
          <cell r="AN329">
            <v>0</v>
          </cell>
          <cell r="AO329">
            <v>0</v>
          </cell>
          <cell r="AP329">
            <v>0</v>
          </cell>
          <cell r="AQ329">
            <v>0</v>
          </cell>
          <cell r="AR329">
            <v>94.899535011365089</v>
          </cell>
          <cell r="AS329">
            <v>0</v>
          </cell>
          <cell r="AT329">
            <v>0</v>
          </cell>
          <cell r="AU329">
            <v>100.0000383103052</v>
          </cell>
          <cell r="AV329">
            <v>0</v>
          </cell>
          <cell r="AW329">
            <v>0</v>
          </cell>
        </row>
        <row r="330">
          <cell r="A330" t="str">
            <v>HLA3345</v>
          </cell>
          <cell r="B330" t="str">
            <v>Unknown</v>
          </cell>
          <cell r="C330" t="str">
            <v>Residential</v>
          </cell>
          <cell r="D330" t="str">
            <v>Land Supply 2018</v>
          </cell>
          <cell r="E330">
            <v>3.6636200000000001E-2</v>
          </cell>
          <cell r="F330">
            <v>0</v>
          </cell>
          <cell r="G330">
            <v>0</v>
          </cell>
          <cell r="H330">
            <v>0</v>
          </cell>
          <cell r="I330">
            <v>3.6636200000000001E-2</v>
          </cell>
          <cell r="J330">
            <v>0</v>
          </cell>
          <cell r="K330">
            <v>0</v>
          </cell>
          <cell r="L330">
            <v>0</v>
          </cell>
          <cell r="M330">
            <v>100</v>
          </cell>
          <cell r="O330">
            <v>0</v>
          </cell>
          <cell r="Q330">
            <v>0</v>
          </cell>
          <cell r="R330">
            <v>0</v>
          </cell>
          <cell r="S330">
            <v>0</v>
          </cell>
          <cell r="T330">
            <v>0</v>
          </cell>
          <cell r="U330">
            <v>0</v>
          </cell>
          <cell r="V330">
            <v>0</v>
          </cell>
          <cell r="W330">
            <v>0</v>
          </cell>
          <cell r="X330" t="str">
            <v>Not Modelled</v>
          </cell>
          <cell r="Y330" t="str">
            <v>N/A</v>
          </cell>
          <cell r="AA330">
            <v>0</v>
          </cell>
          <cell r="AB330">
            <v>0</v>
          </cell>
          <cell r="AC330">
            <v>0</v>
          </cell>
          <cell r="AD330">
            <v>0</v>
          </cell>
          <cell r="AE330">
            <v>0</v>
          </cell>
          <cell r="AF330">
            <v>0</v>
          </cell>
          <cell r="AG330">
            <v>0</v>
          </cell>
          <cell r="AH330">
            <v>0</v>
          </cell>
          <cell r="AI330">
            <v>3.66361800003E-2</v>
          </cell>
          <cell r="AJ330">
            <v>0</v>
          </cell>
          <cell r="AK330">
            <v>0</v>
          </cell>
          <cell r="AM330">
            <v>0</v>
          </cell>
          <cell r="AN330">
            <v>0</v>
          </cell>
          <cell r="AO330">
            <v>0</v>
          </cell>
          <cell r="AP330">
            <v>0</v>
          </cell>
          <cell r="AQ330">
            <v>0</v>
          </cell>
          <cell r="AR330">
            <v>0</v>
          </cell>
          <cell r="AS330">
            <v>0</v>
          </cell>
          <cell r="AT330">
            <v>0</v>
          </cell>
          <cell r="AU330">
            <v>99.999945410004315</v>
          </cell>
          <cell r="AV330">
            <v>0</v>
          </cell>
          <cell r="AW330">
            <v>0</v>
          </cell>
        </row>
        <row r="331">
          <cell r="A331" t="str">
            <v>HLA3348</v>
          </cell>
          <cell r="B331" t="str">
            <v>Unknown</v>
          </cell>
          <cell r="C331" t="str">
            <v>Residential</v>
          </cell>
          <cell r="D331" t="str">
            <v>Land Supply 2018</v>
          </cell>
          <cell r="E331">
            <v>0.15677099999999999</v>
          </cell>
          <cell r="F331">
            <v>0</v>
          </cell>
          <cell r="G331">
            <v>0</v>
          </cell>
          <cell r="H331">
            <v>0</v>
          </cell>
          <cell r="I331">
            <v>0.15677099999999999</v>
          </cell>
          <cell r="J331">
            <v>0</v>
          </cell>
          <cell r="K331">
            <v>0</v>
          </cell>
          <cell r="L331">
            <v>0</v>
          </cell>
          <cell r="M331">
            <v>100</v>
          </cell>
          <cell r="O331">
            <v>0</v>
          </cell>
          <cell r="Q331">
            <v>0</v>
          </cell>
          <cell r="R331">
            <v>0</v>
          </cell>
          <cell r="S331">
            <v>0</v>
          </cell>
          <cell r="T331">
            <v>0</v>
          </cell>
          <cell r="U331">
            <v>0</v>
          </cell>
          <cell r="V331">
            <v>0</v>
          </cell>
          <cell r="W331">
            <v>0</v>
          </cell>
          <cell r="X331" t="str">
            <v>Not Modelled</v>
          </cell>
          <cell r="Y331" t="str">
            <v>N/A</v>
          </cell>
          <cell r="AA331">
            <v>0</v>
          </cell>
          <cell r="AB331">
            <v>0</v>
          </cell>
          <cell r="AC331">
            <v>0</v>
          </cell>
          <cell r="AD331">
            <v>0</v>
          </cell>
          <cell r="AE331">
            <v>0</v>
          </cell>
          <cell r="AF331">
            <v>0</v>
          </cell>
          <cell r="AG331">
            <v>0</v>
          </cell>
          <cell r="AH331">
            <v>0</v>
          </cell>
          <cell r="AI331">
            <v>0</v>
          </cell>
          <cell r="AJ331">
            <v>0</v>
          </cell>
          <cell r="AK331">
            <v>0</v>
          </cell>
          <cell r="AM331">
            <v>0</v>
          </cell>
          <cell r="AN331">
            <v>0</v>
          </cell>
          <cell r="AO331">
            <v>0</v>
          </cell>
          <cell r="AP331">
            <v>0</v>
          </cell>
          <cell r="AQ331">
            <v>0</v>
          </cell>
          <cell r="AR331">
            <v>0</v>
          </cell>
          <cell r="AS331">
            <v>0</v>
          </cell>
          <cell r="AT331">
            <v>0</v>
          </cell>
          <cell r="AU331">
            <v>0</v>
          </cell>
          <cell r="AV331">
            <v>0</v>
          </cell>
          <cell r="AW331">
            <v>0</v>
          </cell>
        </row>
        <row r="332">
          <cell r="A332" t="str">
            <v>HLA3349</v>
          </cell>
          <cell r="B332" t="str">
            <v>Unknown</v>
          </cell>
          <cell r="C332" t="str">
            <v>Residential</v>
          </cell>
          <cell r="D332" t="str">
            <v>Land Supply 2018</v>
          </cell>
          <cell r="E332">
            <v>4.8939999999999997E-2</v>
          </cell>
          <cell r="F332">
            <v>0</v>
          </cell>
          <cell r="G332">
            <v>0</v>
          </cell>
          <cell r="H332">
            <v>0</v>
          </cell>
          <cell r="I332">
            <v>4.8939999999999997E-2</v>
          </cell>
          <cell r="J332">
            <v>0</v>
          </cell>
          <cell r="K332">
            <v>0</v>
          </cell>
          <cell r="L332">
            <v>0</v>
          </cell>
          <cell r="M332">
            <v>100</v>
          </cell>
          <cell r="O332">
            <v>0</v>
          </cell>
          <cell r="Q332">
            <v>0</v>
          </cell>
          <cell r="R332">
            <v>0</v>
          </cell>
          <cell r="S332">
            <v>0</v>
          </cell>
          <cell r="T332">
            <v>0</v>
          </cell>
          <cell r="U332">
            <v>0</v>
          </cell>
          <cell r="V332">
            <v>0</v>
          </cell>
          <cell r="W332">
            <v>0</v>
          </cell>
          <cell r="X332">
            <v>0</v>
          </cell>
          <cell r="Y332">
            <v>0</v>
          </cell>
          <cell r="AA332">
            <v>0</v>
          </cell>
          <cell r="AB332">
            <v>0</v>
          </cell>
          <cell r="AC332">
            <v>0</v>
          </cell>
          <cell r="AD332">
            <v>0</v>
          </cell>
          <cell r="AE332">
            <v>0</v>
          </cell>
          <cell r="AF332">
            <v>0</v>
          </cell>
          <cell r="AG332">
            <v>0</v>
          </cell>
          <cell r="AH332">
            <v>0</v>
          </cell>
          <cell r="AI332">
            <v>0</v>
          </cell>
          <cell r="AJ332">
            <v>0</v>
          </cell>
          <cell r="AK332">
            <v>0</v>
          </cell>
          <cell r="AM332">
            <v>0</v>
          </cell>
          <cell r="AN332">
            <v>0</v>
          </cell>
          <cell r="AO332">
            <v>0</v>
          </cell>
          <cell r="AP332">
            <v>0</v>
          </cell>
          <cell r="AQ332">
            <v>0</v>
          </cell>
          <cell r="AR332">
            <v>0</v>
          </cell>
          <cell r="AS332">
            <v>0</v>
          </cell>
          <cell r="AT332">
            <v>0</v>
          </cell>
          <cell r="AU332">
            <v>0</v>
          </cell>
          <cell r="AV332">
            <v>0</v>
          </cell>
          <cell r="AW332">
            <v>0</v>
          </cell>
        </row>
        <row r="333">
          <cell r="A333" t="str">
            <v>HLA3350</v>
          </cell>
          <cell r="B333" t="str">
            <v>Unknown</v>
          </cell>
          <cell r="C333" t="str">
            <v>Residential</v>
          </cell>
          <cell r="D333" t="str">
            <v>Land Supply 2018</v>
          </cell>
          <cell r="E333">
            <v>5.5113700000000002E-2</v>
          </cell>
          <cell r="F333">
            <v>0</v>
          </cell>
          <cell r="G333">
            <v>0</v>
          </cell>
          <cell r="H333">
            <v>0</v>
          </cell>
          <cell r="I333">
            <v>5.5113700000000002E-2</v>
          </cell>
          <cell r="J333">
            <v>0</v>
          </cell>
          <cell r="K333">
            <v>0</v>
          </cell>
          <cell r="L333">
            <v>0</v>
          </cell>
          <cell r="M333">
            <v>100</v>
          </cell>
          <cell r="O333">
            <v>3.8636782420369997E-2</v>
          </cell>
          <cell r="Q333">
            <v>2.6519268319970001E-2</v>
          </cell>
          <cell r="R333">
            <v>2.2139464849899999E-2</v>
          </cell>
          <cell r="S333">
            <v>70.103771694460718</v>
          </cell>
          <cell r="T333">
            <v>48.117379744001944</v>
          </cell>
          <cell r="U333">
            <v>40.170529015290207</v>
          </cell>
          <cell r="V333">
            <v>5.5113655000199997E-2</v>
          </cell>
          <cell r="W333">
            <v>99.999918350972621</v>
          </cell>
          <cell r="X333" t="str">
            <v>Not Modelled</v>
          </cell>
          <cell r="Y333" t="str">
            <v>N/A</v>
          </cell>
          <cell r="AA333">
            <v>0</v>
          </cell>
          <cell r="AB333">
            <v>0</v>
          </cell>
          <cell r="AC333">
            <v>0</v>
          </cell>
          <cell r="AD333">
            <v>0</v>
          </cell>
          <cell r="AE333">
            <v>1.18124751495E-2</v>
          </cell>
          <cell r="AF333">
            <v>0</v>
          </cell>
          <cell r="AG333">
            <v>0</v>
          </cell>
          <cell r="AH333">
            <v>0</v>
          </cell>
          <cell r="AI333">
            <v>0</v>
          </cell>
          <cell r="AJ333">
            <v>0</v>
          </cell>
          <cell r="AK333">
            <v>0</v>
          </cell>
          <cell r="AM333">
            <v>0</v>
          </cell>
          <cell r="AN333">
            <v>0</v>
          </cell>
          <cell r="AO333">
            <v>0</v>
          </cell>
          <cell r="AP333">
            <v>0</v>
          </cell>
          <cell r="AQ333">
            <v>21.432919853865737</v>
          </cell>
          <cell r="AR333">
            <v>0</v>
          </cell>
          <cell r="AS333">
            <v>0</v>
          </cell>
          <cell r="AT333">
            <v>0</v>
          </cell>
          <cell r="AU333">
            <v>0</v>
          </cell>
          <cell r="AV333">
            <v>0</v>
          </cell>
          <cell r="AW333">
            <v>0</v>
          </cell>
        </row>
        <row r="334">
          <cell r="A334" t="str">
            <v>HLA3351</v>
          </cell>
          <cell r="B334" t="str">
            <v>Unknown</v>
          </cell>
          <cell r="C334" t="str">
            <v>Residential</v>
          </cell>
          <cell r="D334" t="str">
            <v>Land Supply 2018</v>
          </cell>
          <cell r="E334">
            <v>2.5708100000000001E-2</v>
          </cell>
          <cell r="F334">
            <v>0</v>
          </cell>
          <cell r="G334">
            <v>0</v>
          </cell>
          <cell r="H334">
            <v>0</v>
          </cell>
          <cell r="I334">
            <v>2.5708100000000001E-2</v>
          </cell>
          <cell r="J334">
            <v>0</v>
          </cell>
          <cell r="K334">
            <v>0</v>
          </cell>
          <cell r="L334">
            <v>0</v>
          </cell>
          <cell r="M334">
            <v>100</v>
          </cell>
          <cell r="O334">
            <v>2.2079825801680001E-4</v>
          </cell>
          <cell r="Q334">
            <v>6.9835458065799997E-5</v>
          </cell>
          <cell r="R334">
            <v>0</v>
          </cell>
          <cell r="S334">
            <v>0.85886649739498433</v>
          </cell>
          <cell r="T334">
            <v>0.27164768328192279</v>
          </cell>
          <cell r="U334">
            <v>0</v>
          </cell>
          <cell r="V334">
            <v>0</v>
          </cell>
          <cell r="W334">
            <v>0</v>
          </cell>
          <cell r="X334" t="str">
            <v>Not Modelled</v>
          </cell>
          <cell r="Y334" t="str">
            <v>N/A</v>
          </cell>
          <cell r="AA334">
            <v>0</v>
          </cell>
          <cell r="AB334">
            <v>0</v>
          </cell>
          <cell r="AC334">
            <v>0</v>
          </cell>
          <cell r="AD334">
            <v>0</v>
          </cell>
          <cell r="AE334">
            <v>0</v>
          </cell>
          <cell r="AF334">
            <v>0</v>
          </cell>
          <cell r="AG334">
            <v>0</v>
          </cell>
          <cell r="AH334">
            <v>0</v>
          </cell>
          <cell r="AI334">
            <v>2.5708115000599999E-2</v>
          </cell>
          <cell r="AJ334">
            <v>0</v>
          </cell>
          <cell r="AK334">
            <v>0</v>
          </cell>
          <cell r="AM334">
            <v>0</v>
          </cell>
          <cell r="AN334">
            <v>0</v>
          </cell>
          <cell r="AO334">
            <v>0</v>
          </cell>
          <cell r="AP334">
            <v>0</v>
          </cell>
          <cell r="AQ334">
            <v>0</v>
          </cell>
          <cell r="AR334">
            <v>0</v>
          </cell>
          <cell r="AS334">
            <v>0</v>
          </cell>
          <cell r="AT334">
            <v>0</v>
          </cell>
          <cell r="AU334">
            <v>100.000058349703</v>
          </cell>
          <cell r="AV334">
            <v>0</v>
          </cell>
          <cell r="AW334">
            <v>0</v>
          </cell>
        </row>
        <row r="335">
          <cell r="A335" t="str">
            <v>HLA3352</v>
          </cell>
          <cell r="B335" t="str">
            <v>Unknown</v>
          </cell>
          <cell r="C335" t="str">
            <v>Residential</v>
          </cell>
          <cell r="D335" t="str">
            <v>Land Supply 2018</v>
          </cell>
          <cell r="E335">
            <v>6.2345100000000001E-2</v>
          </cell>
          <cell r="F335">
            <v>0</v>
          </cell>
          <cell r="G335">
            <v>0</v>
          </cell>
          <cell r="H335">
            <v>0</v>
          </cell>
          <cell r="I335">
            <v>6.2345100000000001E-2</v>
          </cell>
          <cell r="J335">
            <v>0</v>
          </cell>
          <cell r="K335">
            <v>0</v>
          </cell>
          <cell r="L335">
            <v>0</v>
          </cell>
          <cell r="M335">
            <v>100</v>
          </cell>
          <cell r="O335">
            <v>0</v>
          </cell>
          <cell r="Q335">
            <v>0</v>
          </cell>
          <cell r="R335">
            <v>0</v>
          </cell>
          <cell r="S335">
            <v>0</v>
          </cell>
          <cell r="T335">
            <v>0</v>
          </cell>
          <cell r="U335">
            <v>0</v>
          </cell>
          <cell r="V335">
            <v>0</v>
          </cell>
          <cell r="W335">
            <v>0</v>
          </cell>
          <cell r="X335" t="str">
            <v>Not Modelled</v>
          </cell>
          <cell r="Y335" t="str">
            <v>N/A</v>
          </cell>
          <cell r="AA335">
            <v>0</v>
          </cell>
          <cell r="AB335">
            <v>0</v>
          </cell>
          <cell r="AC335">
            <v>0</v>
          </cell>
          <cell r="AD335">
            <v>0</v>
          </cell>
          <cell r="AE335">
            <v>0</v>
          </cell>
          <cell r="AF335">
            <v>0</v>
          </cell>
          <cell r="AG335">
            <v>0</v>
          </cell>
          <cell r="AH335">
            <v>0</v>
          </cell>
          <cell r="AI335">
            <v>0</v>
          </cell>
          <cell r="AJ335">
            <v>0</v>
          </cell>
          <cell r="AK335">
            <v>0</v>
          </cell>
          <cell r="AM335">
            <v>0</v>
          </cell>
          <cell r="AN335">
            <v>0</v>
          </cell>
          <cell r="AO335">
            <v>0</v>
          </cell>
          <cell r="AP335">
            <v>0</v>
          </cell>
          <cell r="AQ335">
            <v>0</v>
          </cell>
          <cell r="AR335">
            <v>0</v>
          </cell>
          <cell r="AS335">
            <v>0</v>
          </cell>
          <cell r="AT335">
            <v>0</v>
          </cell>
          <cell r="AU335">
            <v>0</v>
          </cell>
          <cell r="AV335">
            <v>0</v>
          </cell>
          <cell r="AW335">
            <v>0</v>
          </cell>
        </row>
        <row r="336">
          <cell r="A336" t="str">
            <v>HLA3353</v>
          </cell>
          <cell r="B336" t="str">
            <v>Unknown</v>
          </cell>
          <cell r="C336" t="str">
            <v>Residential</v>
          </cell>
          <cell r="D336" t="str">
            <v>Land Supply 2018</v>
          </cell>
          <cell r="E336">
            <v>3.7095999999999997E-2</v>
          </cell>
          <cell r="F336">
            <v>0</v>
          </cell>
          <cell r="G336">
            <v>0</v>
          </cell>
          <cell r="H336">
            <v>0</v>
          </cell>
          <cell r="I336">
            <v>3.7095999999999997E-2</v>
          </cell>
          <cell r="J336">
            <v>0</v>
          </cell>
          <cell r="K336">
            <v>0</v>
          </cell>
          <cell r="L336">
            <v>0</v>
          </cell>
          <cell r="M336">
            <v>100</v>
          </cell>
          <cell r="O336">
            <v>6.2125262900599998E-3</v>
          </cell>
          <cell r="Q336">
            <v>0</v>
          </cell>
          <cell r="R336">
            <v>0</v>
          </cell>
          <cell r="S336">
            <v>16.747159505229675</v>
          </cell>
          <cell r="T336">
            <v>0</v>
          </cell>
          <cell r="U336">
            <v>0</v>
          </cell>
          <cell r="V336">
            <v>0</v>
          </cell>
          <cell r="W336">
            <v>0</v>
          </cell>
          <cell r="X336" t="str">
            <v>Not Modelled</v>
          </cell>
          <cell r="Y336" t="str">
            <v>N/A</v>
          </cell>
          <cell r="AA336">
            <v>0</v>
          </cell>
          <cell r="AB336">
            <v>0</v>
          </cell>
          <cell r="AC336">
            <v>0</v>
          </cell>
          <cell r="AD336">
            <v>0</v>
          </cell>
          <cell r="AE336">
            <v>0</v>
          </cell>
          <cell r="AF336">
            <v>0</v>
          </cell>
          <cell r="AG336">
            <v>0</v>
          </cell>
          <cell r="AH336">
            <v>0</v>
          </cell>
          <cell r="AI336">
            <v>3.70959599982E-2</v>
          </cell>
          <cell r="AJ336">
            <v>0</v>
          </cell>
          <cell r="AK336">
            <v>0</v>
          </cell>
          <cell r="AM336">
            <v>0</v>
          </cell>
          <cell r="AN336">
            <v>0</v>
          </cell>
          <cell r="AO336">
            <v>0</v>
          </cell>
          <cell r="AP336">
            <v>0</v>
          </cell>
          <cell r="AQ336">
            <v>0</v>
          </cell>
          <cell r="AR336">
            <v>0</v>
          </cell>
          <cell r="AS336">
            <v>0</v>
          </cell>
          <cell r="AT336">
            <v>0</v>
          </cell>
          <cell r="AU336">
            <v>99.99989216681044</v>
          </cell>
          <cell r="AV336">
            <v>0</v>
          </cell>
          <cell r="AW336">
            <v>0</v>
          </cell>
        </row>
        <row r="337">
          <cell r="A337" t="str">
            <v>HLA3354</v>
          </cell>
          <cell r="B337" t="str">
            <v>Unknown</v>
          </cell>
          <cell r="C337" t="str">
            <v>Residential</v>
          </cell>
          <cell r="D337" t="str">
            <v>Land Supply 2018</v>
          </cell>
          <cell r="E337">
            <v>6.15208E-2</v>
          </cell>
          <cell r="F337">
            <v>0</v>
          </cell>
          <cell r="G337">
            <v>0</v>
          </cell>
          <cell r="H337">
            <v>0</v>
          </cell>
          <cell r="I337">
            <v>6.15208E-2</v>
          </cell>
          <cell r="J337">
            <v>0</v>
          </cell>
          <cell r="K337">
            <v>0</v>
          </cell>
          <cell r="L337">
            <v>0</v>
          </cell>
          <cell r="M337">
            <v>100</v>
          </cell>
          <cell r="O337">
            <v>0</v>
          </cell>
          <cell r="Q337">
            <v>0</v>
          </cell>
          <cell r="R337">
            <v>0</v>
          </cell>
          <cell r="S337">
            <v>0</v>
          </cell>
          <cell r="T337">
            <v>0</v>
          </cell>
          <cell r="U337">
            <v>0</v>
          </cell>
          <cell r="V337">
            <v>0</v>
          </cell>
          <cell r="W337">
            <v>0</v>
          </cell>
          <cell r="X337" t="str">
            <v>Not Modelled</v>
          </cell>
          <cell r="Y337" t="str">
            <v>N/A</v>
          </cell>
          <cell r="AA337">
            <v>0</v>
          </cell>
          <cell r="AB337">
            <v>0</v>
          </cell>
          <cell r="AC337">
            <v>0</v>
          </cell>
          <cell r="AD337">
            <v>0</v>
          </cell>
          <cell r="AE337">
            <v>0</v>
          </cell>
          <cell r="AF337">
            <v>0</v>
          </cell>
          <cell r="AG337">
            <v>0</v>
          </cell>
          <cell r="AH337">
            <v>0</v>
          </cell>
          <cell r="AI337">
            <v>6.1520825000899997E-2</v>
          </cell>
          <cell r="AJ337">
            <v>0</v>
          </cell>
          <cell r="AK337">
            <v>0</v>
          </cell>
          <cell r="AM337">
            <v>0</v>
          </cell>
          <cell r="AN337">
            <v>0</v>
          </cell>
          <cell r="AO337">
            <v>0</v>
          </cell>
          <cell r="AP337">
            <v>0</v>
          </cell>
          <cell r="AQ337">
            <v>0</v>
          </cell>
          <cell r="AR337">
            <v>0</v>
          </cell>
          <cell r="AS337">
            <v>0</v>
          </cell>
          <cell r="AT337">
            <v>0</v>
          </cell>
          <cell r="AU337">
            <v>100.00004063812564</v>
          </cell>
          <cell r="AV337">
            <v>0</v>
          </cell>
          <cell r="AW337">
            <v>0</v>
          </cell>
        </row>
        <row r="338">
          <cell r="A338" t="str">
            <v>HLA3355</v>
          </cell>
          <cell r="B338" t="str">
            <v>Unknown</v>
          </cell>
          <cell r="C338" t="str">
            <v>Residential</v>
          </cell>
          <cell r="D338" t="str">
            <v>Land Supply 2018</v>
          </cell>
          <cell r="E338">
            <v>0.10255499999999999</v>
          </cell>
          <cell r="F338">
            <v>0</v>
          </cell>
          <cell r="G338">
            <v>0</v>
          </cell>
          <cell r="H338">
            <v>0</v>
          </cell>
          <cell r="I338">
            <v>0.10255499999999999</v>
          </cell>
          <cell r="J338">
            <v>0</v>
          </cell>
          <cell r="K338">
            <v>0</v>
          </cell>
          <cell r="L338">
            <v>0</v>
          </cell>
          <cell r="M338">
            <v>100</v>
          </cell>
          <cell r="O338">
            <v>0</v>
          </cell>
          <cell r="Q338">
            <v>0</v>
          </cell>
          <cell r="R338">
            <v>0</v>
          </cell>
          <cell r="S338">
            <v>0</v>
          </cell>
          <cell r="T338">
            <v>0</v>
          </cell>
          <cell r="U338">
            <v>0</v>
          </cell>
          <cell r="V338">
            <v>0</v>
          </cell>
          <cell r="W338">
            <v>0</v>
          </cell>
          <cell r="X338" t="str">
            <v>Not Modelled</v>
          </cell>
          <cell r="Y338" t="str">
            <v>N/A</v>
          </cell>
          <cell r="AA338">
            <v>0</v>
          </cell>
          <cell r="AB338">
            <v>0</v>
          </cell>
          <cell r="AC338">
            <v>0</v>
          </cell>
          <cell r="AD338">
            <v>0</v>
          </cell>
          <cell r="AE338">
            <v>0</v>
          </cell>
          <cell r="AF338">
            <v>0</v>
          </cell>
          <cell r="AG338">
            <v>0</v>
          </cell>
          <cell r="AH338">
            <v>0</v>
          </cell>
          <cell r="AI338">
            <v>0.10255484999800001</v>
          </cell>
          <cell r="AJ338">
            <v>0</v>
          </cell>
          <cell r="AK338">
            <v>0</v>
          </cell>
          <cell r="AM338">
            <v>0</v>
          </cell>
          <cell r="AN338">
            <v>0</v>
          </cell>
          <cell r="AO338">
            <v>0</v>
          </cell>
          <cell r="AP338">
            <v>0</v>
          </cell>
          <cell r="AQ338">
            <v>0</v>
          </cell>
          <cell r="AR338">
            <v>0</v>
          </cell>
          <cell r="AS338">
            <v>0</v>
          </cell>
          <cell r="AT338">
            <v>0</v>
          </cell>
          <cell r="AU338">
            <v>99.999853735068996</v>
          </cell>
          <cell r="AV338">
            <v>0</v>
          </cell>
          <cell r="AW338">
            <v>0</v>
          </cell>
        </row>
        <row r="339">
          <cell r="A339" t="str">
            <v>HLA3356</v>
          </cell>
          <cell r="B339" t="str">
            <v>Unknown</v>
          </cell>
          <cell r="C339" t="str">
            <v>Residential</v>
          </cell>
          <cell r="D339" t="str">
            <v>Land Supply 2018</v>
          </cell>
          <cell r="E339">
            <v>0.140569</v>
          </cell>
          <cell r="F339">
            <v>0</v>
          </cell>
          <cell r="G339">
            <v>0</v>
          </cell>
          <cell r="H339">
            <v>0</v>
          </cell>
          <cell r="I339">
            <v>0.140569</v>
          </cell>
          <cell r="J339">
            <v>0</v>
          </cell>
          <cell r="K339">
            <v>0</v>
          </cell>
          <cell r="L339">
            <v>0</v>
          </cell>
          <cell r="M339">
            <v>100</v>
          </cell>
          <cell r="O339">
            <v>1.1778542387414E-2</v>
          </cell>
          <cell r="Q339">
            <v>1.720315263114E-3</v>
          </cell>
          <cell r="R339">
            <v>1.10586475884E-4</v>
          </cell>
          <cell r="S339">
            <v>8.3791891437045152</v>
          </cell>
          <cell r="T339">
            <v>1.2238226515903223</v>
          </cell>
          <cell r="U339">
            <v>7.8670600120937045E-2</v>
          </cell>
          <cell r="V339">
            <v>0</v>
          </cell>
          <cell r="W339">
            <v>0</v>
          </cell>
          <cell r="X339" t="str">
            <v>Not Modelled</v>
          </cell>
          <cell r="Y339" t="str">
            <v>N/A</v>
          </cell>
          <cell r="AA339">
            <v>0</v>
          </cell>
          <cell r="AB339">
            <v>0</v>
          </cell>
          <cell r="AC339">
            <v>0</v>
          </cell>
          <cell r="AD339">
            <v>0</v>
          </cell>
          <cell r="AE339">
            <v>0</v>
          </cell>
          <cell r="AF339">
            <v>0</v>
          </cell>
          <cell r="AG339">
            <v>0</v>
          </cell>
          <cell r="AH339">
            <v>0</v>
          </cell>
          <cell r="AI339">
            <v>0</v>
          </cell>
          <cell r="AJ339">
            <v>0</v>
          </cell>
          <cell r="AK339">
            <v>0</v>
          </cell>
          <cell r="AM339">
            <v>0</v>
          </cell>
          <cell r="AN339">
            <v>0</v>
          </cell>
          <cell r="AO339">
            <v>0</v>
          </cell>
          <cell r="AP339">
            <v>0</v>
          </cell>
          <cell r="AQ339">
            <v>0</v>
          </cell>
          <cell r="AR339">
            <v>0</v>
          </cell>
          <cell r="AS339">
            <v>0</v>
          </cell>
          <cell r="AT339">
            <v>0</v>
          </cell>
          <cell r="AU339">
            <v>0</v>
          </cell>
          <cell r="AV339">
            <v>0</v>
          </cell>
          <cell r="AW339">
            <v>0</v>
          </cell>
        </row>
        <row r="340">
          <cell r="A340" t="str">
            <v>HLA3367</v>
          </cell>
          <cell r="B340" t="str">
            <v>Unknown</v>
          </cell>
          <cell r="C340" t="str">
            <v>Residential</v>
          </cell>
          <cell r="D340" t="str">
            <v>Land Supply 2018</v>
          </cell>
          <cell r="E340">
            <v>1.9822200000000002E-2</v>
          </cell>
          <cell r="F340">
            <v>0</v>
          </cell>
          <cell r="G340">
            <v>0</v>
          </cell>
          <cell r="H340">
            <v>0</v>
          </cell>
          <cell r="I340">
            <v>1.9822200000000002E-2</v>
          </cell>
          <cell r="J340">
            <v>0</v>
          </cell>
          <cell r="K340">
            <v>0</v>
          </cell>
          <cell r="L340">
            <v>0</v>
          </cell>
          <cell r="M340">
            <v>100</v>
          </cell>
          <cell r="O340">
            <v>0</v>
          </cell>
          <cell r="Q340">
            <v>0</v>
          </cell>
          <cell r="R340">
            <v>0</v>
          </cell>
          <cell r="S340">
            <v>0</v>
          </cell>
          <cell r="T340">
            <v>0</v>
          </cell>
          <cell r="U340">
            <v>0</v>
          </cell>
          <cell r="V340">
            <v>0</v>
          </cell>
          <cell r="W340">
            <v>0</v>
          </cell>
          <cell r="X340" t="str">
            <v>Not Modelled</v>
          </cell>
          <cell r="Y340" t="str">
            <v>N/A</v>
          </cell>
          <cell r="AA340">
            <v>0</v>
          </cell>
          <cell r="AB340">
            <v>0</v>
          </cell>
          <cell r="AC340">
            <v>0</v>
          </cell>
          <cell r="AD340">
            <v>0</v>
          </cell>
          <cell r="AE340">
            <v>0</v>
          </cell>
          <cell r="AF340">
            <v>0</v>
          </cell>
          <cell r="AG340">
            <v>0</v>
          </cell>
          <cell r="AH340">
            <v>0</v>
          </cell>
          <cell r="AI340">
            <v>1.9822155000000001E-2</v>
          </cell>
          <cell r="AJ340">
            <v>0</v>
          </cell>
          <cell r="AK340">
            <v>0</v>
          </cell>
          <cell r="AM340">
            <v>0</v>
          </cell>
          <cell r="AN340">
            <v>0</v>
          </cell>
          <cell r="AO340">
            <v>0</v>
          </cell>
          <cell r="AP340">
            <v>0</v>
          </cell>
          <cell r="AQ340">
            <v>0</v>
          </cell>
          <cell r="AR340">
            <v>0</v>
          </cell>
          <cell r="AS340">
            <v>0</v>
          </cell>
          <cell r="AT340">
            <v>0</v>
          </cell>
          <cell r="AU340">
            <v>99.999772981808277</v>
          </cell>
          <cell r="AV340">
            <v>0</v>
          </cell>
          <cell r="AW340">
            <v>0</v>
          </cell>
        </row>
        <row r="341">
          <cell r="A341" t="str">
            <v>HLA3376</v>
          </cell>
          <cell r="B341" t="str">
            <v>Unknown</v>
          </cell>
          <cell r="C341" t="str">
            <v>Residential</v>
          </cell>
          <cell r="D341" t="str">
            <v>Land Supply 2018</v>
          </cell>
          <cell r="E341">
            <v>2.41608E-2</v>
          </cell>
          <cell r="F341">
            <v>0</v>
          </cell>
          <cell r="G341">
            <v>0</v>
          </cell>
          <cell r="H341">
            <v>0</v>
          </cell>
          <cell r="I341">
            <v>2.41608E-2</v>
          </cell>
          <cell r="J341">
            <v>0</v>
          </cell>
          <cell r="K341">
            <v>0</v>
          </cell>
          <cell r="L341">
            <v>0</v>
          </cell>
          <cell r="M341">
            <v>100</v>
          </cell>
          <cell r="O341">
            <v>3.7428472102100001E-3</v>
          </cell>
          <cell r="Q341">
            <v>0</v>
          </cell>
          <cell r="R341">
            <v>0</v>
          </cell>
          <cell r="S341">
            <v>15.491404300395683</v>
          </cell>
          <cell r="T341">
            <v>0</v>
          </cell>
          <cell r="U341">
            <v>0</v>
          </cell>
          <cell r="V341">
            <v>0</v>
          </cell>
          <cell r="W341">
            <v>0</v>
          </cell>
          <cell r="X341" t="str">
            <v>Not Modelled</v>
          </cell>
          <cell r="Y341" t="str">
            <v>N/A</v>
          </cell>
          <cell r="AA341">
            <v>0</v>
          </cell>
          <cell r="AB341">
            <v>0</v>
          </cell>
          <cell r="AC341">
            <v>0</v>
          </cell>
          <cell r="AD341">
            <v>0</v>
          </cell>
          <cell r="AE341">
            <v>0</v>
          </cell>
          <cell r="AF341">
            <v>0</v>
          </cell>
          <cell r="AG341">
            <v>0</v>
          </cell>
          <cell r="AH341">
            <v>0</v>
          </cell>
          <cell r="AI341">
            <v>2.4160774999899999E-2</v>
          </cell>
          <cell r="AJ341">
            <v>0</v>
          </cell>
          <cell r="AK341">
            <v>0</v>
          </cell>
          <cell r="AM341">
            <v>0</v>
          </cell>
          <cell r="AN341">
            <v>0</v>
          </cell>
          <cell r="AO341">
            <v>0</v>
          </cell>
          <cell r="AP341">
            <v>0</v>
          </cell>
          <cell r="AQ341">
            <v>0</v>
          </cell>
          <cell r="AR341">
            <v>0</v>
          </cell>
          <cell r="AS341">
            <v>0</v>
          </cell>
          <cell r="AT341">
            <v>0</v>
          </cell>
          <cell r="AU341">
            <v>99.999896526191179</v>
          </cell>
          <cell r="AV341">
            <v>0</v>
          </cell>
          <cell r="AW341">
            <v>0</v>
          </cell>
        </row>
        <row r="342">
          <cell r="A342" t="str">
            <v>HLA3377</v>
          </cell>
          <cell r="B342" t="str">
            <v>Unknown</v>
          </cell>
          <cell r="C342" t="str">
            <v>Residential</v>
          </cell>
          <cell r="D342" t="str">
            <v>Land Supply 2018</v>
          </cell>
          <cell r="E342">
            <v>1.24323E-2</v>
          </cell>
          <cell r="F342">
            <v>0</v>
          </cell>
          <cell r="G342">
            <v>0</v>
          </cell>
          <cell r="H342">
            <v>0</v>
          </cell>
          <cell r="I342">
            <v>1.24323E-2</v>
          </cell>
          <cell r="J342">
            <v>0</v>
          </cell>
          <cell r="K342">
            <v>0</v>
          </cell>
          <cell r="L342">
            <v>0</v>
          </cell>
          <cell r="M342">
            <v>100</v>
          </cell>
          <cell r="O342">
            <v>0</v>
          </cell>
          <cell r="Q342">
            <v>0</v>
          </cell>
          <cell r="R342">
            <v>0</v>
          </cell>
          <cell r="S342">
            <v>0</v>
          </cell>
          <cell r="T342">
            <v>0</v>
          </cell>
          <cell r="U342">
            <v>0</v>
          </cell>
          <cell r="V342">
            <v>0</v>
          </cell>
          <cell r="W342">
            <v>0</v>
          </cell>
          <cell r="X342" t="str">
            <v>Not Modelled</v>
          </cell>
          <cell r="Y342" t="str">
            <v>N/A</v>
          </cell>
          <cell r="AA342">
            <v>0</v>
          </cell>
          <cell r="AB342">
            <v>0</v>
          </cell>
          <cell r="AC342">
            <v>0</v>
          </cell>
          <cell r="AD342">
            <v>0</v>
          </cell>
          <cell r="AE342">
            <v>0</v>
          </cell>
          <cell r="AF342">
            <v>0</v>
          </cell>
          <cell r="AG342">
            <v>0</v>
          </cell>
          <cell r="AH342">
            <v>0</v>
          </cell>
          <cell r="AI342">
            <v>1.24322500003E-2</v>
          </cell>
          <cell r="AJ342">
            <v>0</v>
          </cell>
          <cell r="AK342">
            <v>0</v>
          </cell>
          <cell r="AM342">
            <v>0</v>
          </cell>
          <cell r="AN342">
            <v>0</v>
          </cell>
          <cell r="AO342">
            <v>0</v>
          </cell>
          <cell r="AP342">
            <v>0</v>
          </cell>
          <cell r="AQ342">
            <v>0</v>
          </cell>
          <cell r="AR342">
            <v>0</v>
          </cell>
          <cell r="AS342">
            <v>0</v>
          </cell>
          <cell r="AT342">
            <v>0</v>
          </cell>
          <cell r="AU342">
            <v>99.999597824215954</v>
          </cell>
          <cell r="AV342">
            <v>0</v>
          </cell>
          <cell r="AW342">
            <v>0</v>
          </cell>
        </row>
        <row r="343">
          <cell r="A343" t="str">
            <v>HLA3380</v>
          </cell>
          <cell r="B343" t="str">
            <v>Unknown</v>
          </cell>
          <cell r="C343" t="str">
            <v>Residential</v>
          </cell>
          <cell r="D343" t="str">
            <v>Land Supply 2018</v>
          </cell>
          <cell r="E343">
            <v>8.6602499999999995E-3</v>
          </cell>
          <cell r="F343">
            <v>0</v>
          </cell>
          <cell r="G343">
            <v>0</v>
          </cell>
          <cell r="H343">
            <v>0</v>
          </cell>
          <cell r="I343">
            <v>8.6602499999999995E-3</v>
          </cell>
          <cell r="J343">
            <v>0</v>
          </cell>
          <cell r="K343">
            <v>0</v>
          </cell>
          <cell r="L343">
            <v>0</v>
          </cell>
          <cell r="M343">
            <v>100</v>
          </cell>
          <cell r="O343">
            <v>0</v>
          </cell>
          <cell r="Q343">
            <v>0</v>
          </cell>
          <cell r="R343">
            <v>0</v>
          </cell>
          <cell r="S343">
            <v>0</v>
          </cell>
          <cell r="T343">
            <v>0</v>
          </cell>
          <cell r="U343">
            <v>0</v>
          </cell>
          <cell r="V343">
            <v>0</v>
          </cell>
          <cell r="W343">
            <v>0</v>
          </cell>
          <cell r="X343" t="str">
            <v>Not Modelled</v>
          </cell>
          <cell r="Y343" t="str">
            <v>N/A</v>
          </cell>
          <cell r="AA343">
            <v>0</v>
          </cell>
          <cell r="AB343">
            <v>0</v>
          </cell>
          <cell r="AC343">
            <v>0</v>
          </cell>
          <cell r="AD343">
            <v>0</v>
          </cell>
          <cell r="AE343">
            <v>0</v>
          </cell>
          <cell r="AF343">
            <v>0</v>
          </cell>
          <cell r="AG343">
            <v>0</v>
          </cell>
          <cell r="AH343">
            <v>0</v>
          </cell>
          <cell r="AI343">
            <v>8.6602500003299995E-3</v>
          </cell>
          <cell r="AJ343">
            <v>0</v>
          </cell>
          <cell r="AK343">
            <v>0</v>
          </cell>
          <cell r="AM343">
            <v>0</v>
          </cell>
          <cell r="AN343">
            <v>0</v>
          </cell>
          <cell r="AO343">
            <v>0</v>
          </cell>
          <cell r="AP343">
            <v>0</v>
          </cell>
          <cell r="AQ343">
            <v>0</v>
          </cell>
          <cell r="AR343">
            <v>0</v>
          </cell>
          <cell r="AS343">
            <v>0</v>
          </cell>
          <cell r="AT343">
            <v>0</v>
          </cell>
          <cell r="AU343">
            <v>100.00000000381051</v>
          </cell>
          <cell r="AV343">
            <v>0</v>
          </cell>
          <cell r="AW343">
            <v>0</v>
          </cell>
        </row>
        <row r="344">
          <cell r="A344" t="str">
            <v>HLA3382</v>
          </cell>
          <cell r="B344" t="str">
            <v>Unknown</v>
          </cell>
          <cell r="C344" t="str">
            <v>Residential</v>
          </cell>
          <cell r="D344" t="str">
            <v>Land Supply 2018</v>
          </cell>
          <cell r="E344">
            <v>2.14495E-2</v>
          </cell>
          <cell r="F344">
            <v>0</v>
          </cell>
          <cell r="G344">
            <v>0</v>
          </cell>
          <cell r="H344">
            <v>0</v>
          </cell>
          <cell r="I344">
            <v>2.14495E-2</v>
          </cell>
          <cell r="J344">
            <v>0</v>
          </cell>
          <cell r="K344">
            <v>0</v>
          </cell>
          <cell r="L344">
            <v>0</v>
          </cell>
          <cell r="M344">
            <v>100</v>
          </cell>
          <cell r="O344">
            <v>0</v>
          </cell>
          <cell r="Q344">
            <v>0</v>
          </cell>
          <cell r="R344">
            <v>0</v>
          </cell>
          <cell r="S344">
            <v>0</v>
          </cell>
          <cell r="T344">
            <v>0</v>
          </cell>
          <cell r="U344">
            <v>0</v>
          </cell>
          <cell r="V344">
            <v>0</v>
          </cell>
          <cell r="W344">
            <v>0</v>
          </cell>
          <cell r="X344" t="str">
            <v>Not Modelled</v>
          </cell>
          <cell r="Y344" t="str">
            <v>N/A</v>
          </cell>
          <cell r="AA344">
            <v>0</v>
          </cell>
          <cell r="AB344">
            <v>0</v>
          </cell>
          <cell r="AC344">
            <v>0</v>
          </cell>
          <cell r="AD344">
            <v>0</v>
          </cell>
          <cell r="AE344">
            <v>0</v>
          </cell>
          <cell r="AF344">
            <v>0</v>
          </cell>
          <cell r="AG344">
            <v>0</v>
          </cell>
          <cell r="AH344">
            <v>0</v>
          </cell>
          <cell r="AI344">
            <v>2.1449455000399999E-2</v>
          </cell>
          <cell r="AJ344">
            <v>1.4412762001599999E-3</v>
          </cell>
          <cell r="AK344">
            <v>0</v>
          </cell>
          <cell r="AM344">
            <v>0</v>
          </cell>
          <cell r="AN344">
            <v>0</v>
          </cell>
          <cell r="AO344">
            <v>0</v>
          </cell>
          <cell r="AP344">
            <v>0</v>
          </cell>
          <cell r="AQ344">
            <v>0</v>
          </cell>
          <cell r="AR344">
            <v>0</v>
          </cell>
          <cell r="AS344">
            <v>0</v>
          </cell>
          <cell r="AT344">
            <v>0</v>
          </cell>
          <cell r="AU344">
            <v>99.999790206764715</v>
          </cell>
          <cell r="AV344">
            <v>6.7193929935895946</v>
          </cell>
          <cell r="AW344">
            <v>0</v>
          </cell>
        </row>
        <row r="345">
          <cell r="A345" t="str">
            <v>HLA3383</v>
          </cell>
          <cell r="B345" t="str">
            <v>Unknown</v>
          </cell>
          <cell r="C345" t="str">
            <v>Residential</v>
          </cell>
          <cell r="D345" t="str">
            <v>Land Supply 2018</v>
          </cell>
          <cell r="E345">
            <v>8.7519399999999997E-2</v>
          </cell>
          <cell r="F345">
            <v>0</v>
          </cell>
          <cell r="G345">
            <v>0</v>
          </cell>
          <cell r="H345">
            <v>0</v>
          </cell>
          <cell r="I345">
            <v>8.7519399999999997E-2</v>
          </cell>
          <cell r="J345">
            <v>0</v>
          </cell>
          <cell r="K345">
            <v>0</v>
          </cell>
          <cell r="L345">
            <v>0</v>
          </cell>
          <cell r="M345">
            <v>100</v>
          </cell>
          <cell r="O345">
            <v>0</v>
          </cell>
          <cell r="Q345">
            <v>0</v>
          </cell>
          <cell r="R345">
            <v>0</v>
          </cell>
          <cell r="S345">
            <v>0</v>
          </cell>
          <cell r="T345">
            <v>0</v>
          </cell>
          <cell r="U345">
            <v>0</v>
          </cell>
          <cell r="V345">
            <v>0</v>
          </cell>
          <cell r="W345">
            <v>0</v>
          </cell>
          <cell r="X345" t="str">
            <v>Not Modelled</v>
          </cell>
          <cell r="Y345" t="str">
            <v>N/A</v>
          </cell>
          <cell r="AA345">
            <v>0</v>
          </cell>
          <cell r="AB345">
            <v>0</v>
          </cell>
          <cell r="AC345">
            <v>0</v>
          </cell>
          <cell r="AD345">
            <v>0</v>
          </cell>
          <cell r="AE345">
            <v>0</v>
          </cell>
          <cell r="AF345">
            <v>0</v>
          </cell>
          <cell r="AG345">
            <v>0</v>
          </cell>
          <cell r="AH345">
            <v>0</v>
          </cell>
          <cell r="AI345">
            <v>0</v>
          </cell>
          <cell r="AJ345">
            <v>0</v>
          </cell>
          <cell r="AK345">
            <v>0</v>
          </cell>
          <cell r="AM345">
            <v>0</v>
          </cell>
          <cell r="AN345">
            <v>0</v>
          </cell>
          <cell r="AO345">
            <v>0</v>
          </cell>
          <cell r="AP345">
            <v>0</v>
          </cell>
          <cell r="AQ345">
            <v>0</v>
          </cell>
          <cell r="AR345">
            <v>0</v>
          </cell>
          <cell r="AS345">
            <v>0</v>
          </cell>
          <cell r="AT345">
            <v>0</v>
          </cell>
          <cell r="AU345">
            <v>0</v>
          </cell>
          <cell r="AV345">
            <v>0</v>
          </cell>
          <cell r="AW345">
            <v>0</v>
          </cell>
        </row>
        <row r="346">
          <cell r="A346" t="str">
            <v>HLA3384</v>
          </cell>
          <cell r="B346" t="str">
            <v>Unknown</v>
          </cell>
          <cell r="C346" t="str">
            <v>Residential</v>
          </cell>
          <cell r="D346" t="str">
            <v>Land Supply 2018</v>
          </cell>
          <cell r="E346">
            <v>0.11479200000000001</v>
          </cell>
          <cell r="F346">
            <v>0</v>
          </cell>
          <cell r="G346">
            <v>0</v>
          </cell>
          <cell r="H346">
            <v>0</v>
          </cell>
          <cell r="I346">
            <v>0.11479200000000001</v>
          </cell>
          <cell r="J346">
            <v>0</v>
          </cell>
          <cell r="K346">
            <v>0</v>
          </cell>
          <cell r="L346">
            <v>0</v>
          </cell>
          <cell r="M346">
            <v>100</v>
          </cell>
          <cell r="O346">
            <v>0</v>
          </cell>
          <cell r="Q346">
            <v>0</v>
          </cell>
          <cell r="R346">
            <v>0</v>
          </cell>
          <cell r="S346">
            <v>0</v>
          </cell>
          <cell r="T346">
            <v>0</v>
          </cell>
          <cell r="U346">
            <v>0</v>
          </cell>
          <cell r="V346">
            <v>0</v>
          </cell>
          <cell r="W346">
            <v>0</v>
          </cell>
          <cell r="X346" t="str">
            <v>Not Modelled</v>
          </cell>
          <cell r="Y346" t="str">
            <v>N/A</v>
          </cell>
          <cell r="AA346">
            <v>0</v>
          </cell>
          <cell r="AB346">
            <v>0</v>
          </cell>
          <cell r="AC346">
            <v>0</v>
          </cell>
          <cell r="AD346">
            <v>0</v>
          </cell>
          <cell r="AE346">
            <v>0</v>
          </cell>
          <cell r="AF346">
            <v>0</v>
          </cell>
          <cell r="AG346">
            <v>0</v>
          </cell>
          <cell r="AH346">
            <v>0</v>
          </cell>
          <cell r="AI346">
            <v>0.114791744997</v>
          </cell>
          <cell r="AJ346">
            <v>0</v>
          </cell>
          <cell r="AK346">
            <v>0</v>
          </cell>
          <cell r="AM346">
            <v>0</v>
          </cell>
          <cell r="AN346">
            <v>0</v>
          </cell>
          <cell r="AO346">
            <v>0</v>
          </cell>
          <cell r="AP346">
            <v>0</v>
          </cell>
          <cell r="AQ346">
            <v>0</v>
          </cell>
          <cell r="AR346">
            <v>0</v>
          </cell>
          <cell r="AS346">
            <v>0</v>
          </cell>
          <cell r="AT346">
            <v>0</v>
          </cell>
          <cell r="AU346">
            <v>99.999777856470828</v>
          </cell>
          <cell r="AV346">
            <v>0</v>
          </cell>
          <cell r="AW346">
            <v>0</v>
          </cell>
        </row>
        <row r="347">
          <cell r="A347" t="str">
            <v>HLA3385</v>
          </cell>
          <cell r="B347" t="str">
            <v>Unknown</v>
          </cell>
          <cell r="C347" t="str">
            <v>Residential</v>
          </cell>
          <cell r="D347" t="str">
            <v>Land Supply 2018</v>
          </cell>
          <cell r="E347">
            <v>3.8141799999999997E-2</v>
          </cell>
          <cell r="F347">
            <v>0</v>
          </cell>
          <cell r="G347">
            <v>0</v>
          </cell>
          <cell r="H347">
            <v>0</v>
          </cell>
          <cell r="I347">
            <v>3.8141799999999997E-2</v>
          </cell>
          <cell r="J347">
            <v>0</v>
          </cell>
          <cell r="K347">
            <v>0</v>
          </cell>
          <cell r="L347">
            <v>0</v>
          </cell>
          <cell r="M347">
            <v>100</v>
          </cell>
          <cell r="O347">
            <v>0</v>
          </cell>
          <cell r="Q347">
            <v>0</v>
          </cell>
          <cell r="R347">
            <v>0</v>
          </cell>
          <cell r="S347">
            <v>0</v>
          </cell>
          <cell r="T347">
            <v>0</v>
          </cell>
          <cell r="U347">
            <v>0</v>
          </cell>
          <cell r="V347">
            <v>0</v>
          </cell>
          <cell r="W347">
            <v>0</v>
          </cell>
          <cell r="X347" t="str">
            <v>Not Modelled</v>
          </cell>
          <cell r="Y347" t="str">
            <v>N/A</v>
          </cell>
          <cell r="AA347">
            <v>0</v>
          </cell>
          <cell r="AB347">
            <v>0</v>
          </cell>
          <cell r="AC347">
            <v>0</v>
          </cell>
          <cell r="AD347">
            <v>0</v>
          </cell>
          <cell r="AE347">
            <v>0</v>
          </cell>
          <cell r="AF347">
            <v>0</v>
          </cell>
          <cell r="AG347">
            <v>0</v>
          </cell>
          <cell r="AH347">
            <v>0</v>
          </cell>
          <cell r="AI347">
            <v>3.8141809999100003E-2</v>
          </cell>
          <cell r="AJ347">
            <v>0</v>
          </cell>
          <cell r="AK347">
            <v>0</v>
          </cell>
          <cell r="AM347">
            <v>0</v>
          </cell>
          <cell r="AN347">
            <v>0</v>
          </cell>
          <cell r="AO347">
            <v>0</v>
          </cell>
          <cell r="AP347">
            <v>0</v>
          </cell>
          <cell r="AQ347">
            <v>0</v>
          </cell>
          <cell r="AR347">
            <v>0</v>
          </cell>
          <cell r="AS347">
            <v>0</v>
          </cell>
          <cell r="AT347">
            <v>0</v>
          </cell>
          <cell r="AU347">
            <v>100.0000262155955</v>
          </cell>
          <cell r="AV347">
            <v>0</v>
          </cell>
          <cell r="AW347">
            <v>0</v>
          </cell>
        </row>
        <row r="348">
          <cell r="A348" t="str">
            <v>HLA3387</v>
          </cell>
          <cell r="B348" t="str">
            <v>Unknown</v>
          </cell>
          <cell r="C348" t="str">
            <v>Residential</v>
          </cell>
          <cell r="D348" t="str">
            <v>Land Supply 2018</v>
          </cell>
          <cell r="E348">
            <v>2.6769100000000001E-2</v>
          </cell>
          <cell r="F348">
            <v>0</v>
          </cell>
          <cell r="G348">
            <v>0</v>
          </cell>
          <cell r="H348">
            <v>0</v>
          </cell>
          <cell r="I348">
            <v>2.6769100000000001E-2</v>
          </cell>
          <cell r="J348">
            <v>0</v>
          </cell>
          <cell r="K348">
            <v>0</v>
          </cell>
          <cell r="L348">
            <v>0</v>
          </cell>
          <cell r="M348">
            <v>100</v>
          </cell>
          <cell r="O348">
            <v>8.8533595661100008E-3</v>
          </cell>
          <cell r="Q348">
            <v>0</v>
          </cell>
          <cell r="R348">
            <v>0</v>
          </cell>
          <cell r="S348">
            <v>33.07305649465242</v>
          </cell>
          <cell r="T348">
            <v>0</v>
          </cell>
          <cell r="U348">
            <v>0</v>
          </cell>
          <cell r="V348">
            <v>0</v>
          </cell>
          <cell r="W348">
            <v>0</v>
          </cell>
          <cell r="X348" t="str">
            <v>Not Modelled</v>
          </cell>
          <cell r="Y348" t="str">
            <v>N/A</v>
          </cell>
          <cell r="AA348">
            <v>0</v>
          </cell>
          <cell r="AB348">
            <v>0</v>
          </cell>
          <cell r="AC348">
            <v>0</v>
          </cell>
          <cell r="AD348">
            <v>0</v>
          </cell>
          <cell r="AE348">
            <v>0</v>
          </cell>
          <cell r="AF348">
            <v>0</v>
          </cell>
          <cell r="AG348">
            <v>0</v>
          </cell>
          <cell r="AH348">
            <v>0</v>
          </cell>
          <cell r="AI348">
            <v>2.6769080000899999E-2</v>
          </cell>
          <cell r="AJ348">
            <v>0</v>
          </cell>
          <cell r="AK348">
            <v>0</v>
          </cell>
          <cell r="AM348">
            <v>0</v>
          </cell>
          <cell r="AN348">
            <v>0</v>
          </cell>
          <cell r="AO348">
            <v>0</v>
          </cell>
          <cell r="AP348">
            <v>0</v>
          </cell>
          <cell r="AQ348">
            <v>0</v>
          </cell>
          <cell r="AR348">
            <v>0</v>
          </cell>
          <cell r="AS348">
            <v>0</v>
          </cell>
          <cell r="AT348">
            <v>0</v>
          </cell>
          <cell r="AU348">
            <v>99.999925290353431</v>
          </cell>
          <cell r="AV348">
            <v>0</v>
          </cell>
          <cell r="AW348">
            <v>0</v>
          </cell>
        </row>
        <row r="349">
          <cell r="A349" t="str">
            <v>HLA3388</v>
          </cell>
          <cell r="B349" t="str">
            <v>Unknown</v>
          </cell>
          <cell r="C349" t="str">
            <v>Residential</v>
          </cell>
          <cell r="D349" t="str">
            <v>Land Supply 2018</v>
          </cell>
          <cell r="E349">
            <v>0.351771</v>
          </cell>
          <cell r="F349">
            <v>0</v>
          </cell>
          <cell r="G349">
            <v>0</v>
          </cell>
          <cell r="H349">
            <v>0</v>
          </cell>
          <cell r="I349">
            <v>0.351771</v>
          </cell>
          <cell r="J349">
            <v>0</v>
          </cell>
          <cell r="K349">
            <v>0</v>
          </cell>
          <cell r="L349">
            <v>0</v>
          </cell>
          <cell r="M349">
            <v>100</v>
          </cell>
          <cell r="O349">
            <v>0</v>
          </cell>
          <cell r="Q349">
            <v>0</v>
          </cell>
          <cell r="R349">
            <v>0</v>
          </cell>
          <cell r="S349">
            <v>0</v>
          </cell>
          <cell r="T349">
            <v>0</v>
          </cell>
          <cell r="U349">
            <v>0</v>
          </cell>
          <cell r="V349">
            <v>0</v>
          </cell>
          <cell r="W349">
            <v>0</v>
          </cell>
          <cell r="X349" t="str">
            <v>Not Modelled</v>
          </cell>
          <cell r="Y349" t="str">
            <v>N/A</v>
          </cell>
          <cell r="AA349">
            <v>0</v>
          </cell>
          <cell r="AB349">
            <v>0</v>
          </cell>
          <cell r="AC349">
            <v>0</v>
          </cell>
          <cell r="AD349">
            <v>0</v>
          </cell>
          <cell r="AE349">
            <v>0</v>
          </cell>
          <cell r="AF349">
            <v>0</v>
          </cell>
          <cell r="AG349">
            <v>0</v>
          </cell>
          <cell r="AH349">
            <v>0</v>
          </cell>
          <cell r="AI349">
            <v>0.35177080334900002</v>
          </cell>
          <cell r="AJ349">
            <v>0</v>
          </cell>
          <cell r="AK349">
            <v>0</v>
          </cell>
          <cell r="AM349">
            <v>0</v>
          </cell>
          <cell r="AN349">
            <v>0</v>
          </cell>
          <cell r="AO349">
            <v>0</v>
          </cell>
          <cell r="AP349">
            <v>0</v>
          </cell>
          <cell r="AQ349">
            <v>0</v>
          </cell>
          <cell r="AR349">
            <v>0</v>
          </cell>
          <cell r="AS349">
            <v>0</v>
          </cell>
          <cell r="AT349">
            <v>0</v>
          </cell>
          <cell r="AU349">
            <v>99.999944096869839</v>
          </cell>
          <cell r="AV349">
            <v>0</v>
          </cell>
          <cell r="AW349">
            <v>0</v>
          </cell>
        </row>
        <row r="350">
          <cell r="A350" t="str">
            <v>HLA3389</v>
          </cell>
          <cell r="B350" t="str">
            <v>Unknown</v>
          </cell>
          <cell r="C350" t="str">
            <v>Residential</v>
          </cell>
          <cell r="D350" t="str">
            <v>Land Supply 2018</v>
          </cell>
          <cell r="E350">
            <v>0.17666799999999999</v>
          </cell>
          <cell r="F350">
            <v>0</v>
          </cell>
          <cell r="G350">
            <v>0</v>
          </cell>
          <cell r="H350">
            <v>0</v>
          </cell>
          <cell r="I350">
            <v>0.17666799999999999</v>
          </cell>
          <cell r="J350">
            <v>0</v>
          </cell>
          <cell r="K350">
            <v>0</v>
          </cell>
          <cell r="L350">
            <v>0</v>
          </cell>
          <cell r="M350">
            <v>100</v>
          </cell>
          <cell r="O350">
            <v>0</v>
          </cell>
          <cell r="Q350">
            <v>0</v>
          </cell>
          <cell r="R350">
            <v>0</v>
          </cell>
          <cell r="S350">
            <v>0</v>
          </cell>
          <cell r="T350">
            <v>0</v>
          </cell>
          <cell r="U350">
            <v>0</v>
          </cell>
          <cell r="V350">
            <v>0</v>
          </cell>
          <cell r="W350">
            <v>0</v>
          </cell>
          <cell r="X350" t="str">
            <v>Not Modelled</v>
          </cell>
          <cell r="Y350" t="str">
            <v>N/A</v>
          </cell>
          <cell r="AA350">
            <v>0</v>
          </cell>
          <cell r="AB350">
            <v>0</v>
          </cell>
          <cell r="AC350">
            <v>0</v>
          </cell>
          <cell r="AD350">
            <v>0</v>
          </cell>
          <cell r="AE350">
            <v>0</v>
          </cell>
          <cell r="AF350">
            <v>0</v>
          </cell>
          <cell r="AG350">
            <v>0</v>
          </cell>
          <cell r="AH350">
            <v>0</v>
          </cell>
          <cell r="AI350">
            <v>0.17666763000300001</v>
          </cell>
          <cell r="AJ350">
            <v>0</v>
          </cell>
          <cell r="AK350">
            <v>0</v>
          </cell>
          <cell r="AM350">
            <v>0</v>
          </cell>
          <cell r="AN350">
            <v>0</v>
          </cell>
          <cell r="AO350">
            <v>0</v>
          </cell>
          <cell r="AP350">
            <v>0</v>
          </cell>
          <cell r="AQ350">
            <v>0</v>
          </cell>
          <cell r="AR350">
            <v>0</v>
          </cell>
          <cell r="AS350">
            <v>0</v>
          </cell>
          <cell r="AT350">
            <v>0</v>
          </cell>
          <cell r="AU350">
            <v>99.999790569316474</v>
          </cell>
          <cell r="AV350">
            <v>0</v>
          </cell>
          <cell r="AW350">
            <v>0</v>
          </cell>
        </row>
        <row r="351">
          <cell r="A351" t="str">
            <v>HLA3390</v>
          </cell>
          <cell r="B351" t="str">
            <v>Unknown</v>
          </cell>
          <cell r="C351" t="str">
            <v>Residential</v>
          </cell>
          <cell r="D351" t="str">
            <v>Land Supply 2018</v>
          </cell>
          <cell r="E351">
            <v>1.25861</v>
          </cell>
          <cell r="F351">
            <v>0</v>
          </cell>
          <cell r="G351">
            <v>0</v>
          </cell>
          <cell r="H351">
            <v>0</v>
          </cell>
          <cell r="I351">
            <v>1.25861</v>
          </cell>
          <cell r="J351">
            <v>0</v>
          </cell>
          <cell r="K351">
            <v>0</v>
          </cell>
          <cell r="L351">
            <v>0</v>
          </cell>
          <cell r="M351">
            <v>100</v>
          </cell>
          <cell r="O351">
            <v>3.9350893085300001E-2</v>
          </cell>
          <cell r="Q351">
            <v>0</v>
          </cell>
          <cell r="R351">
            <v>0</v>
          </cell>
          <cell r="S351">
            <v>3.126535867766822</v>
          </cell>
          <cell r="T351">
            <v>0</v>
          </cell>
          <cell r="U351">
            <v>0</v>
          </cell>
          <cell r="V351">
            <v>0</v>
          </cell>
          <cell r="W351">
            <v>0</v>
          </cell>
          <cell r="X351" t="str">
            <v>Not Modelled</v>
          </cell>
          <cell r="Y351" t="str">
            <v>N/A</v>
          </cell>
          <cell r="AA351">
            <v>0</v>
          </cell>
          <cell r="AB351">
            <v>0</v>
          </cell>
          <cell r="AC351">
            <v>0</v>
          </cell>
          <cell r="AD351">
            <v>0</v>
          </cell>
          <cell r="AE351">
            <v>0</v>
          </cell>
          <cell r="AF351">
            <v>0</v>
          </cell>
          <cell r="AG351">
            <v>0</v>
          </cell>
          <cell r="AH351">
            <v>0</v>
          </cell>
          <cell r="AI351">
            <v>1.2586058600000001</v>
          </cell>
          <cell r="AJ351">
            <v>0</v>
          </cell>
          <cell r="AK351">
            <v>0</v>
          </cell>
          <cell r="AM351">
            <v>0</v>
          </cell>
          <cell r="AN351">
            <v>0</v>
          </cell>
          <cell r="AO351">
            <v>0</v>
          </cell>
          <cell r="AP351">
            <v>0</v>
          </cell>
          <cell r="AQ351">
            <v>0</v>
          </cell>
          <cell r="AR351">
            <v>0</v>
          </cell>
          <cell r="AS351">
            <v>0</v>
          </cell>
          <cell r="AT351">
            <v>0</v>
          </cell>
          <cell r="AU351">
            <v>99.999671065699474</v>
          </cell>
          <cell r="AV351">
            <v>0</v>
          </cell>
          <cell r="AW351">
            <v>0</v>
          </cell>
        </row>
        <row r="352">
          <cell r="A352" t="str">
            <v>HLA3396</v>
          </cell>
          <cell r="B352" t="str">
            <v>Unknown</v>
          </cell>
          <cell r="C352" t="str">
            <v>Residential</v>
          </cell>
          <cell r="D352" t="str">
            <v>Land Supply 2018</v>
          </cell>
          <cell r="E352">
            <v>0.28048400000000001</v>
          </cell>
          <cell r="F352">
            <v>0</v>
          </cell>
          <cell r="G352">
            <v>0</v>
          </cell>
          <cell r="H352">
            <v>0</v>
          </cell>
          <cell r="I352">
            <v>0.28048400000000001</v>
          </cell>
          <cell r="J352">
            <v>0</v>
          </cell>
          <cell r="K352">
            <v>0</v>
          </cell>
          <cell r="L352">
            <v>0</v>
          </cell>
          <cell r="M352">
            <v>100</v>
          </cell>
          <cell r="O352">
            <v>3.2646063049419999E-2</v>
          </cell>
          <cell r="Q352">
            <v>3.7205697453200001E-3</v>
          </cell>
          <cell r="R352">
            <v>2.2800781893000002E-3</v>
          </cell>
          <cell r="S352">
            <v>11.639189062270932</v>
          </cell>
          <cell r="T352">
            <v>1.3264819901741276</v>
          </cell>
          <cell r="U352">
            <v>0.81290846868270572</v>
          </cell>
          <cell r="V352">
            <v>0.28048376000199998</v>
          </cell>
          <cell r="W352">
            <v>99.999914434334926</v>
          </cell>
          <cell r="X352">
            <v>0</v>
          </cell>
          <cell r="Y352">
            <v>0</v>
          </cell>
          <cell r="AA352">
            <v>0</v>
          </cell>
          <cell r="AB352">
            <v>0</v>
          </cell>
          <cell r="AC352">
            <v>0</v>
          </cell>
          <cell r="AD352">
            <v>0</v>
          </cell>
          <cell r="AE352">
            <v>0</v>
          </cell>
          <cell r="AF352">
            <v>0</v>
          </cell>
          <cell r="AG352">
            <v>0</v>
          </cell>
          <cell r="AH352">
            <v>0</v>
          </cell>
          <cell r="AI352">
            <v>0</v>
          </cell>
          <cell r="AJ352">
            <v>0</v>
          </cell>
          <cell r="AK352">
            <v>0</v>
          </cell>
          <cell r="AM352">
            <v>0</v>
          </cell>
          <cell r="AN352">
            <v>0</v>
          </cell>
          <cell r="AO352">
            <v>0</v>
          </cell>
          <cell r="AP352">
            <v>0</v>
          </cell>
          <cell r="AQ352">
            <v>0</v>
          </cell>
          <cell r="AR352">
            <v>0</v>
          </cell>
          <cell r="AS352">
            <v>0</v>
          </cell>
          <cell r="AT352">
            <v>0</v>
          </cell>
          <cell r="AU352">
            <v>0</v>
          </cell>
          <cell r="AV352">
            <v>0</v>
          </cell>
          <cell r="AW352">
            <v>0</v>
          </cell>
        </row>
        <row r="353">
          <cell r="A353" t="str">
            <v>HLA3399</v>
          </cell>
          <cell r="B353" t="str">
            <v>Unknown</v>
          </cell>
          <cell r="C353" t="str">
            <v>Residential</v>
          </cell>
          <cell r="D353" t="str">
            <v>Land Supply 2018</v>
          </cell>
          <cell r="E353">
            <v>7.2212399999999996E-2</v>
          </cell>
          <cell r="F353">
            <v>0</v>
          </cell>
          <cell r="G353">
            <v>0</v>
          </cell>
          <cell r="H353">
            <v>0</v>
          </cell>
          <cell r="I353">
            <v>7.2212399999999996E-2</v>
          </cell>
          <cell r="J353">
            <v>0</v>
          </cell>
          <cell r="K353">
            <v>0</v>
          </cell>
          <cell r="L353">
            <v>0</v>
          </cell>
          <cell r="M353">
            <v>100</v>
          </cell>
          <cell r="O353">
            <v>1.244019179962E-2</v>
          </cell>
          <cell r="Q353">
            <v>3.1051399998400001E-3</v>
          </cell>
          <cell r="R353">
            <v>0</v>
          </cell>
          <cell r="S353">
            <v>17.227223855764386</v>
          </cell>
          <cell r="T353">
            <v>4.3000094164437135</v>
          </cell>
          <cell r="U353">
            <v>0</v>
          </cell>
          <cell r="V353">
            <v>0</v>
          </cell>
          <cell r="W353">
            <v>0</v>
          </cell>
          <cell r="X353" t="str">
            <v>Not Modelled</v>
          </cell>
          <cell r="Y353" t="str">
            <v>N/A</v>
          </cell>
          <cell r="AA353">
            <v>0</v>
          </cell>
          <cell r="AB353">
            <v>0</v>
          </cell>
          <cell r="AC353">
            <v>0</v>
          </cell>
          <cell r="AD353">
            <v>0</v>
          </cell>
          <cell r="AE353">
            <v>0</v>
          </cell>
          <cell r="AF353">
            <v>0</v>
          </cell>
          <cell r="AG353">
            <v>0</v>
          </cell>
          <cell r="AH353">
            <v>0</v>
          </cell>
          <cell r="AI353">
            <v>7.2212365001000006E-2</v>
          </cell>
          <cell r="AJ353">
            <v>0</v>
          </cell>
          <cell r="AK353">
            <v>0</v>
          </cell>
          <cell r="AM353">
            <v>0</v>
          </cell>
          <cell r="AN353">
            <v>0</v>
          </cell>
          <cell r="AO353">
            <v>0</v>
          </cell>
          <cell r="AP353">
            <v>0</v>
          </cell>
          <cell r="AQ353">
            <v>0</v>
          </cell>
          <cell r="AR353">
            <v>0</v>
          </cell>
          <cell r="AS353">
            <v>0</v>
          </cell>
          <cell r="AT353">
            <v>0</v>
          </cell>
          <cell r="AU353">
            <v>99.999951533254688</v>
          </cell>
          <cell r="AV353">
            <v>0</v>
          </cell>
          <cell r="AW353">
            <v>0</v>
          </cell>
        </row>
        <row r="354">
          <cell r="A354" t="str">
            <v>HLA3400</v>
          </cell>
          <cell r="B354" t="str">
            <v>Unknown</v>
          </cell>
          <cell r="C354" t="str">
            <v>Residential</v>
          </cell>
          <cell r="D354" t="str">
            <v>Land Supply 2018</v>
          </cell>
          <cell r="E354">
            <v>0.86521300000000001</v>
          </cell>
          <cell r="F354">
            <v>0</v>
          </cell>
          <cell r="G354">
            <v>0</v>
          </cell>
          <cell r="H354">
            <v>0</v>
          </cell>
          <cell r="I354">
            <v>0.86521300000000001</v>
          </cell>
          <cell r="J354">
            <v>0</v>
          </cell>
          <cell r="K354">
            <v>0</v>
          </cell>
          <cell r="L354">
            <v>0</v>
          </cell>
          <cell r="M354">
            <v>100</v>
          </cell>
          <cell r="O354">
            <v>6.3640062006000003E-3</v>
          </cell>
          <cell r="Q354">
            <v>0</v>
          </cell>
          <cell r="R354">
            <v>0</v>
          </cell>
          <cell r="S354">
            <v>0.73554213824803838</v>
          </cell>
          <cell r="T354">
            <v>0</v>
          </cell>
          <cell r="U354">
            <v>0</v>
          </cell>
          <cell r="V354">
            <v>0</v>
          </cell>
          <cell r="W354">
            <v>0</v>
          </cell>
          <cell r="X354" t="str">
            <v>Not Modelled</v>
          </cell>
          <cell r="Y354" t="str">
            <v>N/A</v>
          </cell>
          <cell r="AA354">
            <v>0</v>
          </cell>
          <cell r="AB354">
            <v>0</v>
          </cell>
          <cell r="AC354">
            <v>0</v>
          </cell>
          <cell r="AD354">
            <v>0</v>
          </cell>
          <cell r="AE354">
            <v>0</v>
          </cell>
          <cell r="AF354">
            <v>0</v>
          </cell>
          <cell r="AG354">
            <v>0</v>
          </cell>
          <cell r="AH354">
            <v>0</v>
          </cell>
          <cell r="AI354">
            <v>0.865213219995</v>
          </cell>
          <cell r="AJ354">
            <v>0</v>
          </cell>
          <cell r="AK354">
            <v>0</v>
          </cell>
          <cell r="AM354">
            <v>0</v>
          </cell>
          <cell r="AN354">
            <v>0</v>
          </cell>
          <cell r="AO354">
            <v>0</v>
          </cell>
          <cell r="AP354">
            <v>0</v>
          </cell>
          <cell r="AQ354">
            <v>0</v>
          </cell>
          <cell r="AR354">
            <v>0</v>
          </cell>
          <cell r="AS354">
            <v>0</v>
          </cell>
          <cell r="AT354">
            <v>0</v>
          </cell>
          <cell r="AU354">
            <v>100.00002542668685</v>
          </cell>
          <cell r="AV354">
            <v>0</v>
          </cell>
          <cell r="AW354">
            <v>0</v>
          </cell>
        </row>
        <row r="355">
          <cell r="A355" t="str">
            <v>HLA3401</v>
          </cell>
          <cell r="B355" t="str">
            <v>Unknown</v>
          </cell>
          <cell r="C355" t="str">
            <v>Residential</v>
          </cell>
          <cell r="D355" t="str">
            <v>Land Supply 2018</v>
          </cell>
          <cell r="E355">
            <v>4.6552400000000001E-2</v>
          </cell>
          <cell r="F355">
            <v>0</v>
          </cell>
          <cell r="G355">
            <v>0</v>
          </cell>
          <cell r="H355">
            <v>0</v>
          </cell>
          <cell r="I355">
            <v>4.6552400000000001E-2</v>
          </cell>
          <cell r="J355">
            <v>0</v>
          </cell>
          <cell r="K355">
            <v>0</v>
          </cell>
          <cell r="L355">
            <v>0</v>
          </cell>
          <cell r="M355">
            <v>100</v>
          </cell>
          <cell r="O355">
            <v>0</v>
          </cell>
          <cell r="Q355">
            <v>0</v>
          </cell>
          <cell r="R355">
            <v>0</v>
          </cell>
          <cell r="S355">
            <v>0</v>
          </cell>
          <cell r="T355">
            <v>0</v>
          </cell>
          <cell r="U355">
            <v>0</v>
          </cell>
          <cell r="V355">
            <v>0</v>
          </cell>
          <cell r="W355">
            <v>0</v>
          </cell>
          <cell r="X355" t="str">
            <v>Not Modelled</v>
          </cell>
          <cell r="Y355" t="str">
            <v>N/A</v>
          </cell>
          <cell r="AA355">
            <v>0</v>
          </cell>
          <cell r="AB355">
            <v>0</v>
          </cell>
          <cell r="AC355">
            <v>0</v>
          </cell>
          <cell r="AD355">
            <v>0</v>
          </cell>
          <cell r="AE355">
            <v>0</v>
          </cell>
          <cell r="AF355">
            <v>0</v>
          </cell>
          <cell r="AG355">
            <v>0</v>
          </cell>
          <cell r="AH355">
            <v>0</v>
          </cell>
          <cell r="AI355">
            <v>4.6552369999800003E-2</v>
          </cell>
          <cell r="AJ355">
            <v>0</v>
          </cell>
          <cell r="AK355">
            <v>0</v>
          </cell>
          <cell r="AM355">
            <v>0</v>
          </cell>
          <cell r="AN355">
            <v>0</v>
          </cell>
          <cell r="AO355">
            <v>0</v>
          </cell>
          <cell r="AP355">
            <v>0</v>
          </cell>
          <cell r="AQ355">
            <v>0</v>
          </cell>
          <cell r="AR355">
            <v>0</v>
          </cell>
          <cell r="AS355">
            <v>0</v>
          </cell>
          <cell r="AT355">
            <v>0</v>
          </cell>
          <cell r="AU355">
            <v>99.999935556061558</v>
          </cell>
          <cell r="AV355">
            <v>0</v>
          </cell>
          <cell r="AW355">
            <v>0</v>
          </cell>
        </row>
        <row r="356">
          <cell r="A356" t="str">
            <v>HLA3402</v>
          </cell>
          <cell r="B356" t="str">
            <v>Unknown</v>
          </cell>
          <cell r="C356" t="str">
            <v>Residential</v>
          </cell>
          <cell r="D356" t="str">
            <v>Land Supply 2018</v>
          </cell>
          <cell r="E356">
            <v>6.5810399999999998E-3</v>
          </cell>
          <cell r="F356">
            <v>0</v>
          </cell>
          <cell r="G356">
            <v>0</v>
          </cell>
          <cell r="H356">
            <v>0</v>
          </cell>
          <cell r="I356">
            <v>6.5810399999999998E-3</v>
          </cell>
          <cell r="J356">
            <v>0</v>
          </cell>
          <cell r="K356">
            <v>0</v>
          </cell>
          <cell r="L356">
            <v>0</v>
          </cell>
          <cell r="M356">
            <v>100</v>
          </cell>
          <cell r="O356">
            <v>0</v>
          </cell>
          <cell r="Q356">
            <v>0</v>
          </cell>
          <cell r="R356">
            <v>0</v>
          </cell>
          <cell r="S356">
            <v>0</v>
          </cell>
          <cell r="T356">
            <v>0</v>
          </cell>
          <cell r="U356">
            <v>0</v>
          </cell>
          <cell r="V356">
            <v>0</v>
          </cell>
          <cell r="W356">
            <v>0</v>
          </cell>
          <cell r="X356" t="str">
            <v>Not Modelled</v>
          </cell>
          <cell r="Y356" t="str">
            <v>N/A</v>
          </cell>
          <cell r="AA356">
            <v>0</v>
          </cell>
          <cell r="AB356">
            <v>0</v>
          </cell>
          <cell r="AC356">
            <v>0</v>
          </cell>
          <cell r="AD356">
            <v>0</v>
          </cell>
          <cell r="AE356">
            <v>0</v>
          </cell>
          <cell r="AF356">
            <v>0</v>
          </cell>
          <cell r="AG356">
            <v>0</v>
          </cell>
          <cell r="AH356">
            <v>0</v>
          </cell>
          <cell r="AI356">
            <v>6.5810399995500004E-3</v>
          </cell>
          <cell r="AJ356">
            <v>0</v>
          </cell>
          <cell r="AK356">
            <v>0</v>
          </cell>
          <cell r="AM356">
            <v>0</v>
          </cell>
          <cell r="AN356">
            <v>0</v>
          </cell>
          <cell r="AO356">
            <v>0</v>
          </cell>
          <cell r="AP356">
            <v>0</v>
          </cell>
          <cell r="AQ356">
            <v>0</v>
          </cell>
          <cell r="AR356">
            <v>0</v>
          </cell>
          <cell r="AS356">
            <v>0</v>
          </cell>
          <cell r="AT356">
            <v>0</v>
          </cell>
          <cell r="AU356">
            <v>99.999999993162177</v>
          </cell>
          <cell r="AV356">
            <v>0</v>
          </cell>
          <cell r="AW356">
            <v>0</v>
          </cell>
        </row>
        <row r="357">
          <cell r="A357" t="str">
            <v>HLA3403</v>
          </cell>
          <cell r="B357" t="str">
            <v>Unknown</v>
          </cell>
          <cell r="C357" t="str">
            <v>Residential</v>
          </cell>
          <cell r="D357" t="str">
            <v>Land Supply 2018</v>
          </cell>
          <cell r="E357">
            <v>3.1990299999999999E-2</v>
          </cell>
          <cell r="F357">
            <v>0</v>
          </cell>
          <cell r="G357">
            <v>0</v>
          </cell>
          <cell r="H357">
            <v>0</v>
          </cell>
          <cell r="I357">
            <v>3.1990299999999999E-2</v>
          </cell>
          <cell r="J357">
            <v>0</v>
          </cell>
          <cell r="K357">
            <v>0</v>
          </cell>
          <cell r="L357">
            <v>0</v>
          </cell>
          <cell r="M357">
            <v>100</v>
          </cell>
          <cell r="O357">
            <v>0</v>
          </cell>
          <cell r="Q357">
            <v>0</v>
          </cell>
          <cell r="R357">
            <v>0</v>
          </cell>
          <cell r="S357">
            <v>0</v>
          </cell>
          <cell r="T357">
            <v>0</v>
          </cell>
          <cell r="U357">
            <v>0</v>
          </cell>
          <cell r="V357">
            <v>0</v>
          </cell>
          <cell r="W357">
            <v>0</v>
          </cell>
          <cell r="X357" t="str">
            <v>Not Modelled</v>
          </cell>
          <cell r="Y357" t="str">
            <v>N/A</v>
          </cell>
          <cell r="AA357">
            <v>0</v>
          </cell>
          <cell r="AB357">
            <v>0</v>
          </cell>
          <cell r="AC357">
            <v>0</v>
          </cell>
          <cell r="AD357">
            <v>0</v>
          </cell>
          <cell r="AE357">
            <v>0</v>
          </cell>
          <cell r="AF357">
            <v>3.1793334322600002E-2</v>
          </cell>
          <cell r="AG357">
            <v>0</v>
          </cell>
          <cell r="AH357">
            <v>0</v>
          </cell>
          <cell r="AI357">
            <v>3.1990280000499999E-2</v>
          </cell>
          <cell r="AJ357">
            <v>0</v>
          </cell>
          <cell r="AK357">
            <v>0</v>
          </cell>
          <cell r="AM357">
            <v>0</v>
          </cell>
          <cell r="AN357">
            <v>0</v>
          </cell>
          <cell r="AO357">
            <v>0</v>
          </cell>
          <cell r="AP357">
            <v>0</v>
          </cell>
          <cell r="AQ357">
            <v>0</v>
          </cell>
          <cell r="AR357">
            <v>99.38429562273565</v>
          </cell>
          <cell r="AS357">
            <v>0</v>
          </cell>
          <cell r="AT357">
            <v>0</v>
          </cell>
          <cell r="AU357">
            <v>99.999937482611912</v>
          </cell>
          <cell r="AV357">
            <v>0</v>
          </cell>
          <cell r="AW357">
            <v>0</v>
          </cell>
        </row>
        <row r="358">
          <cell r="A358" t="str">
            <v>HLA3404</v>
          </cell>
          <cell r="B358" t="str">
            <v>Unknown</v>
          </cell>
          <cell r="C358" t="str">
            <v>Residential</v>
          </cell>
          <cell r="D358" t="str">
            <v>Land Supply 2018</v>
          </cell>
          <cell r="E358">
            <v>6.4141599999999993E-2</v>
          </cell>
          <cell r="F358">
            <v>0</v>
          </cell>
          <cell r="G358">
            <v>0</v>
          </cell>
          <cell r="H358">
            <v>0</v>
          </cell>
          <cell r="I358">
            <v>6.4141599999999993E-2</v>
          </cell>
          <cell r="J358">
            <v>0</v>
          </cell>
          <cell r="K358">
            <v>0</v>
          </cell>
          <cell r="L358">
            <v>0</v>
          </cell>
          <cell r="M358">
            <v>100</v>
          </cell>
          <cell r="O358">
            <v>6.4141577810100006E-2</v>
          </cell>
          <cell r="Q358">
            <v>7.6180370221E-3</v>
          </cell>
          <cell r="R358">
            <v>0</v>
          </cell>
          <cell r="S358">
            <v>99.999965404823101</v>
          </cell>
          <cell r="T358">
            <v>11.876905194288888</v>
          </cell>
          <cell r="U358">
            <v>0</v>
          </cell>
          <cell r="V358">
            <v>0</v>
          </cell>
          <cell r="W358">
            <v>0</v>
          </cell>
          <cell r="X358" t="str">
            <v>Not Modelled</v>
          </cell>
          <cell r="Y358" t="str">
            <v>N/A</v>
          </cell>
          <cell r="AA358">
            <v>0</v>
          </cell>
          <cell r="AB358">
            <v>0</v>
          </cell>
          <cell r="AC358">
            <v>0</v>
          </cell>
          <cell r="AD358">
            <v>0</v>
          </cell>
          <cell r="AE358">
            <v>0</v>
          </cell>
          <cell r="AF358">
            <v>0</v>
          </cell>
          <cell r="AG358">
            <v>0</v>
          </cell>
          <cell r="AH358">
            <v>0</v>
          </cell>
          <cell r="AI358">
            <v>6.4141600000999999E-2</v>
          </cell>
          <cell r="AJ358">
            <v>0</v>
          </cell>
          <cell r="AK358">
            <v>0</v>
          </cell>
          <cell r="AM358">
            <v>0</v>
          </cell>
          <cell r="AN358">
            <v>0</v>
          </cell>
          <cell r="AO358">
            <v>0</v>
          </cell>
          <cell r="AP358">
            <v>0</v>
          </cell>
          <cell r="AQ358">
            <v>0</v>
          </cell>
          <cell r="AR358">
            <v>0</v>
          </cell>
          <cell r="AS358">
            <v>0</v>
          </cell>
          <cell r="AT358">
            <v>0</v>
          </cell>
          <cell r="AU358">
            <v>100.00000000155906</v>
          </cell>
          <cell r="AV358">
            <v>0</v>
          </cell>
          <cell r="AW358">
            <v>0</v>
          </cell>
        </row>
        <row r="359">
          <cell r="A359" t="str">
            <v>HLA3405</v>
          </cell>
          <cell r="B359" t="str">
            <v>Unknown</v>
          </cell>
          <cell r="C359" t="str">
            <v>Residential</v>
          </cell>
          <cell r="D359" t="str">
            <v>Land Supply 2018</v>
          </cell>
          <cell r="E359">
            <v>9.8419199999999998E-2</v>
          </cell>
          <cell r="F359">
            <v>0</v>
          </cell>
          <cell r="G359">
            <v>0</v>
          </cell>
          <cell r="H359">
            <v>0</v>
          </cell>
          <cell r="I359">
            <v>9.8419199999999998E-2</v>
          </cell>
          <cell r="J359">
            <v>0</v>
          </cell>
          <cell r="K359">
            <v>0</v>
          </cell>
          <cell r="L359">
            <v>0</v>
          </cell>
          <cell r="M359">
            <v>100</v>
          </cell>
          <cell r="O359">
            <v>4.1612710795830003E-2</v>
          </cell>
          <cell r="Q359">
            <v>9.6668599989299994E-3</v>
          </cell>
          <cell r="R359">
            <v>0</v>
          </cell>
          <cell r="S359">
            <v>42.281090270831307</v>
          </cell>
          <cell r="T359">
            <v>9.8221282015399431</v>
          </cell>
          <cell r="U359">
            <v>0</v>
          </cell>
          <cell r="V359">
            <v>0</v>
          </cell>
          <cell r="W359">
            <v>0</v>
          </cell>
          <cell r="X359" t="str">
            <v>Not Modelled</v>
          </cell>
          <cell r="Y359" t="str">
            <v>N/A</v>
          </cell>
          <cell r="AA359">
            <v>0</v>
          </cell>
          <cell r="AB359">
            <v>0</v>
          </cell>
          <cell r="AC359">
            <v>0</v>
          </cell>
          <cell r="AD359">
            <v>0</v>
          </cell>
          <cell r="AE359">
            <v>0</v>
          </cell>
          <cell r="AF359">
            <v>0</v>
          </cell>
          <cell r="AG359">
            <v>0</v>
          </cell>
          <cell r="AH359">
            <v>0</v>
          </cell>
          <cell r="AI359">
            <v>9.8419155002400005E-2</v>
          </cell>
          <cell r="AJ359">
            <v>0</v>
          </cell>
          <cell r="AK359">
            <v>0</v>
          </cell>
          <cell r="AM359">
            <v>0</v>
          </cell>
          <cell r="AN359">
            <v>0</v>
          </cell>
          <cell r="AO359">
            <v>0</v>
          </cell>
          <cell r="AP359">
            <v>0</v>
          </cell>
          <cell r="AQ359">
            <v>0</v>
          </cell>
          <cell r="AR359">
            <v>0</v>
          </cell>
          <cell r="AS359">
            <v>0</v>
          </cell>
          <cell r="AT359">
            <v>0</v>
          </cell>
          <cell r="AU359">
            <v>99.999954279652755</v>
          </cell>
          <cell r="AV359">
            <v>0</v>
          </cell>
          <cell r="AW359">
            <v>0</v>
          </cell>
        </row>
        <row r="360">
          <cell r="A360" t="str">
            <v>HLA3406</v>
          </cell>
          <cell r="B360" t="str">
            <v>Unknown</v>
          </cell>
          <cell r="C360" t="str">
            <v>Residential</v>
          </cell>
          <cell r="D360" t="str">
            <v>Land Supply 2018</v>
          </cell>
          <cell r="E360">
            <v>3.7168E-2</v>
          </cell>
          <cell r="F360">
            <v>0</v>
          </cell>
          <cell r="G360">
            <v>0</v>
          </cell>
          <cell r="H360">
            <v>0</v>
          </cell>
          <cell r="I360">
            <v>3.7168E-2</v>
          </cell>
          <cell r="J360">
            <v>0</v>
          </cell>
          <cell r="K360">
            <v>0</v>
          </cell>
          <cell r="L360">
            <v>0</v>
          </cell>
          <cell r="M360">
            <v>100</v>
          </cell>
          <cell r="O360">
            <v>0</v>
          </cell>
          <cell r="Q360">
            <v>0</v>
          </cell>
          <cell r="R360">
            <v>0</v>
          </cell>
          <cell r="S360">
            <v>0</v>
          </cell>
          <cell r="T360">
            <v>0</v>
          </cell>
          <cell r="U360">
            <v>0</v>
          </cell>
          <cell r="V360">
            <v>0</v>
          </cell>
          <cell r="W360">
            <v>0</v>
          </cell>
          <cell r="X360" t="str">
            <v>Not Modelled</v>
          </cell>
          <cell r="Y360" t="str">
            <v>N/A</v>
          </cell>
          <cell r="AA360">
            <v>0</v>
          </cell>
          <cell r="AB360">
            <v>0</v>
          </cell>
          <cell r="AC360">
            <v>0</v>
          </cell>
          <cell r="AD360">
            <v>0</v>
          </cell>
          <cell r="AE360">
            <v>0</v>
          </cell>
          <cell r="AF360">
            <v>0</v>
          </cell>
          <cell r="AG360">
            <v>0</v>
          </cell>
          <cell r="AH360">
            <v>0</v>
          </cell>
          <cell r="AI360">
            <v>3.7167954999600003E-2</v>
          </cell>
          <cell r="AJ360">
            <v>0</v>
          </cell>
          <cell r="AK360">
            <v>0</v>
          </cell>
          <cell r="AM360">
            <v>0</v>
          </cell>
          <cell r="AN360">
            <v>0</v>
          </cell>
          <cell r="AO360">
            <v>0</v>
          </cell>
          <cell r="AP360">
            <v>0</v>
          </cell>
          <cell r="AQ360">
            <v>0</v>
          </cell>
          <cell r="AR360">
            <v>0</v>
          </cell>
          <cell r="AS360">
            <v>0</v>
          </cell>
          <cell r="AT360">
            <v>0</v>
          </cell>
          <cell r="AU360">
            <v>99.999878927034018</v>
          </cell>
          <cell r="AV360">
            <v>0</v>
          </cell>
          <cell r="AW360">
            <v>0</v>
          </cell>
        </row>
        <row r="361">
          <cell r="A361" t="str">
            <v>HLA3407</v>
          </cell>
          <cell r="B361" t="str">
            <v>Unknown</v>
          </cell>
          <cell r="C361" t="str">
            <v>Residential</v>
          </cell>
          <cell r="D361" t="str">
            <v>Land Supply 2018</v>
          </cell>
          <cell r="E361">
            <v>5.9389100000000004E-3</v>
          </cell>
          <cell r="F361">
            <v>0</v>
          </cell>
          <cell r="G361">
            <v>0</v>
          </cell>
          <cell r="H361">
            <v>0</v>
          </cell>
          <cell r="I361">
            <v>5.9389100000000004E-3</v>
          </cell>
          <cell r="J361">
            <v>0</v>
          </cell>
          <cell r="K361">
            <v>0</v>
          </cell>
          <cell r="L361">
            <v>0</v>
          </cell>
          <cell r="M361">
            <v>100</v>
          </cell>
          <cell r="O361">
            <v>0</v>
          </cell>
          <cell r="Q361">
            <v>0</v>
          </cell>
          <cell r="R361">
            <v>0</v>
          </cell>
          <cell r="S361">
            <v>0</v>
          </cell>
          <cell r="T361">
            <v>0</v>
          </cell>
          <cell r="U361">
            <v>0</v>
          </cell>
          <cell r="V361">
            <v>0</v>
          </cell>
          <cell r="W361">
            <v>0</v>
          </cell>
          <cell r="X361" t="str">
            <v>Not Modelled</v>
          </cell>
          <cell r="Y361" t="str">
            <v>N/A</v>
          </cell>
          <cell r="AA361">
            <v>0</v>
          </cell>
          <cell r="AB361">
            <v>0</v>
          </cell>
          <cell r="AC361">
            <v>0</v>
          </cell>
          <cell r="AD361">
            <v>0</v>
          </cell>
          <cell r="AE361">
            <v>0</v>
          </cell>
          <cell r="AF361">
            <v>0</v>
          </cell>
          <cell r="AG361">
            <v>0</v>
          </cell>
          <cell r="AH361">
            <v>0</v>
          </cell>
          <cell r="AI361">
            <v>5.9389099994799997E-3</v>
          </cell>
          <cell r="AJ361">
            <v>0</v>
          </cell>
          <cell r="AK361">
            <v>0</v>
          </cell>
          <cell r="AM361">
            <v>0</v>
          </cell>
          <cell r="AN361">
            <v>0</v>
          </cell>
          <cell r="AO361">
            <v>0</v>
          </cell>
          <cell r="AP361">
            <v>0</v>
          </cell>
          <cell r="AQ361">
            <v>0</v>
          </cell>
          <cell r="AR361">
            <v>0</v>
          </cell>
          <cell r="AS361">
            <v>0</v>
          </cell>
          <cell r="AT361">
            <v>0</v>
          </cell>
          <cell r="AU361">
            <v>99.999999991244167</v>
          </cell>
          <cell r="AV361">
            <v>0</v>
          </cell>
          <cell r="AW361">
            <v>0</v>
          </cell>
        </row>
        <row r="362">
          <cell r="A362" t="str">
            <v>HLA3408</v>
          </cell>
          <cell r="B362" t="str">
            <v>Unknown</v>
          </cell>
          <cell r="C362" t="str">
            <v>Residential</v>
          </cell>
          <cell r="D362" t="str">
            <v>Land Supply 2018</v>
          </cell>
          <cell r="E362">
            <v>4.0383500000000003E-2</v>
          </cell>
          <cell r="F362">
            <v>0</v>
          </cell>
          <cell r="G362">
            <v>0</v>
          </cell>
          <cell r="H362">
            <v>0</v>
          </cell>
          <cell r="I362">
            <v>4.0383500000000003E-2</v>
          </cell>
          <cell r="J362">
            <v>0</v>
          </cell>
          <cell r="K362">
            <v>0</v>
          </cell>
          <cell r="L362">
            <v>0</v>
          </cell>
          <cell r="M362">
            <v>100</v>
          </cell>
          <cell r="O362">
            <v>0</v>
          </cell>
          <cell r="Q362">
            <v>0</v>
          </cell>
          <cell r="R362">
            <v>0</v>
          </cell>
          <cell r="S362">
            <v>0</v>
          </cell>
          <cell r="T362">
            <v>0</v>
          </cell>
          <cell r="U362">
            <v>0</v>
          </cell>
          <cell r="V362">
            <v>3.4701133669000003E-2</v>
          </cell>
          <cell r="W362">
            <v>85.928989981056631</v>
          </cell>
          <cell r="X362" t="str">
            <v>Not Modelled</v>
          </cell>
          <cell r="Y362" t="str">
            <v>N/A</v>
          </cell>
          <cell r="AA362">
            <v>0</v>
          </cell>
          <cell r="AB362">
            <v>0</v>
          </cell>
          <cell r="AC362">
            <v>0</v>
          </cell>
          <cell r="AD362">
            <v>0</v>
          </cell>
          <cell r="AE362">
            <v>0</v>
          </cell>
          <cell r="AF362">
            <v>0</v>
          </cell>
          <cell r="AG362">
            <v>0</v>
          </cell>
          <cell r="AH362">
            <v>0</v>
          </cell>
          <cell r="AI362">
            <v>0</v>
          </cell>
          <cell r="AJ362">
            <v>0</v>
          </cell>
          <cell r="AK362">
            <v>0</v>
          </cell>
          <cell r="AM362">
            <v>0</v>
          </cell>
          <cell r="AN362">
            <v>0</v>
          </cell>
          <cell r="AO362">
            <v>0</v>
          </cell>
          <cell r="AP362">
            <v>0</v>
          </cell>
          <cell r="AQ362">
            <v>0</v>
          </cell>
          <cell r="AR362">
            <v>0</v>
          </cell>
          <cell r="AS362">
            <v>0</v>
          </cell>
          <cell r="AT362">
            <v>0</v>
          </cell>
          <cell r="AU362">
            <v>0</v>
          </cell>
          <cell r="AV362">
            <v>0</v>
          </cell>
          <cell r="AW362">
            <v>0</v>
          </cell>
        </row>
        <row r="363">
          <cell r="A363" t="str">
            <v>HLA3411</v>
          </cell>
          <cell r="B363" t="str">
            <v>Unknown</v>
          </cell>
          <cell r="C363" t="str">
            <v>Residential</v>
          </cell>
          <cell r="D363" t="str">
            <v>Land Supply 2018</v>
          </cell>
          <cell r="E363">
            <v>1.0557199999999999E-2</v>
          </cell>
          <cell r="F363">
            <v>0</v>
          </cell>
          <cell r="G363">
            <v>0</v>
          </cell>
          <cell r="H363">
            <v>0</v>
          </cell>
          <cell r="I363">
            <v>1.0557199999999999E-2</v>
          </cell>
          <cell r="J363">
            <v>0</v>
          </cell>
          <cell r="K363">
            <v>0</v>
          </cell>
          <cell r="L363">
            <v>0</v>
          </cell>
          <cell r="M363">
            <v>100</v>
          </cell>
          <cell r="O363">
            <v>0</v>
          </cell>
          <cell r="Q363">
            <v>0</v>
          </cell>
          <cell r="R363">
            <v>0</v>
          </cell>
          <cell r="S363">
            <v>0</v>
          </cell>
          <cell r="T363">
            <v>0</v>
          </cell>
          <cell r="U363">
            <v>0</v>
          </cell>
          <cell r="V363">
            <v>0</v>
          </cell>
          <cell r="W363">
            <v>0</v>
          </cell>
          <cell r="X363" t="str">
            <v>Not Modelled</v>
          </cell>
          <cell r="Y363" t="str">
            <v>N/A</v>
          </cell>
          <cell r="AA363">
            <v>0</v>
          </cell>
          <cell r="AB363">
            <v>0</v>
          </cell>
          <cell r="AC363">
            <v>0</v>
          </cell>
          <cell r="AD363">
            <v>0</v>
          </cell>
          <cell r="AE363">
            <v>0</v>
          </cell>
          <cell r="AF363">
            <v>0</v>
          </cell>
          <cell r="AG363">
            <v>0</v>
          </cell>
          <cell r="AH363">
            <v>0</v>
          </cell>
          <cell r="AI363">
            <v>1.05571750004E-2</v>
          </cell>
          <cell r="AJ363">
            <v>0</v>
          </cell>
          <cell r="AK363">
            <v>0</v>
          </cell>
          <cell r="AM363">
            <v>0</v>
          </cell>
          <cell r="AN363">
            <v>0</v>
          </cell>
          <cell r="AO363">
            <v>0</v>
          </cell>
          <cell r="AP363">
            <v>0</v>
          </cell>
          <cell r="AQ363">
            <v>0</v>
          </cell>
          <cell r="AR363">
            <v>0</v>
          </cell>
          <cell r="AS363">
            <v>0</v>
          </cell>
          <cell r="AT363">
            <v>0</v>
          </cell>
          <cell r="AU363">
            <v>99.99976319857538</v>
          </cell>
          <cell r="AV363">
            <v>0</v>
          </cell>
          <cell r="AW363">
            <v>0</v>
          </cell>
        </row>
        <row r="364">
          <cell r="A364" t="str">
            <v>HLA3412</v>
          </cell>
          <cell r="B364" t="str">
            <v>Unknown</v>
          </cell>
          <cell r="C364" t="str">
            <v>Residential</v>
          </cell>
          <cell r="D364" t="str">
            <v>Land Supply 2018</v>
          </cell>
          <cell r="E364">
            <v>2.1835500000000001E-2</v>
          </cell>
          <cell r="F364">
            <v>0</v>
          </cell>
          <cell r="G364">
            <v>0</v>
          </cell>
          <cell r="H364">
            <v>0</v>
          </cell>
          <cell r="I364">
            <v>2.1835500000000001E-2</v>
          </cell>
          <cell r="J364">
            <v>0</v>
          </cell>
          <cell r="K364">
            <v>0</v>
          </cell>
          <cell r="L364">
            <v>0</v>
          </cell>
          <cell r="M364">
            <v>100</v>
          </cell>
          <cell r="O364">
            <v>0</v>
          </cell>
          <cell r="Q364">
            <v>0</v>
          </cell>
          <cell r="R364">
            <v>0</v>
          </cell>
          <cell r="S364">
            <v>0</v>
          </cell>
          <cell r="T364">
            <v>0</v>
          </cell>
          <cell r="U364">
            <v>0</v>
          </cell>
          <cell r="V364">
            <v>0</v>
          </cell>
          <cell r="W364">
            <v>0</v>
          </cell>
          <cell r="X364" t="str">
            <v>Not Modelled</v>
          </cell>
          <cell r="Y364" t="str">
            <v>N/A</v>
          </cell>
          <cell r="AA364">
            <v>0</v>
          </cell>
          <cell r="AB364">
            <v>0</v>
          </cell>
          <cell r="AC364">
            <v>0</v>
          </cell>
          <cell r="AD364">
            <v>0</v>
          </cell>
          <cell r="AE364">
            <v>0</v>
          </cell>
          <cell r="AF364">
            <v>0</v>
          </cell>
          <cell r="AG364">
            <v>0</v>
          </cell>
          <cell r="AH364">
            <v>0</v>
          </cell>
          <cell r="AI364">
            <v>2.1835534997999999E-2</v>
          </cell>
          <cell r="AJ364">
            <v>0</v>
          </cell>
          <cell r="AK364">
            <v>0</v>
          </cell>
          <cell r="AM364">
            <v>0</v>
          </cell>
          <cell r="AN364">
            <v>0</v>
          </cell>
          <cell r="AO364">
            <v>0</v>
          </cell>
          <cell r="AP364">
            <v>0</v>
          </cell>
          <cell r="AQ364">
            <v>0</v>
          </cell>
          <cell r="AR364">
            <v>0</v>
          </cell>
          <cell r="AS364">
            <v>0</v>
          </cell>
          <cell r="AT364">
            <v>0</v>
          </cell>
          <cell r="AU364">
            <v>100.00016028027751</v>
          </cell>
          <cell r="AV364">
            <v>0</v>
          </cell>
          <cell r="AW364">
            <v>0</v>
          </cell>
        </row>
        <row r="365">
          <cell r="A365" t="str">
            <v>HLA3413</v>
          </cell>
          <cell r="B365" t="str">
            <v>Unknown</v>
          </cell>
          <cell r="C365" t="str">
            <v>Residential</v>
          </cell>
          <cell r="D365" t="str">
            <v>Land Supply 2018</v>
          </cell>
          <cell r="E365">
            <v>2.4962000000000002E-2</v>
          </cell>
          <cell r="F365">
            <v>0</v>
          </cell>
          <cell r="G365">
            <v>0</v>
          </cell>
          <cell r="H365">
            <v>0</v>
          </cell>
          <cell r="I365">
            <v>2.4962000000000002E-2</v>
          </cell>
          <cell r="J365">
            <v>0</v>
          </cell>
          <cell r="K365">
            <v>0</v>
          </cell>
          <cell r="L365">
            <v>0</v>
          </cell>
          <cell r="M365">
            <v>100</v>
          </cell>
          <cell r="O365">
            <v>0</v>
          </cell>
          <cell r="Q365">
            <v>0</v>
          </cell>
          <cell r="R365">
            <v>0</v>
          </cell>
          <cell r="S365">
            <v>0</v>
          </cell>
          <cell r="T365">
            <v>0</v>
          </cell>
          <cell r="U365">
            <v>0</v>
          </cell>
          <cell r="V365">
            <v>0</v>
          </cell>
          <cell r="W365">
            <v>0</v>
          </cell>
          <cell r="X365" t="str">
            <v>Not Modelled</v>
          </cell>
          <cell r="Y365" t="str">
            <v>N/A</v>
          </cell>
          <cell r="AA365">
            <v>0</v>
          </cell>
          <cell r="AB365">
            <v>0</v>
          </cell>
          <cell r="AC365">
            <v>0</v>
          </cell>
          <cell r="AD365">
            <v>0</v>
          </cell>
          <cell r="AE365">
            <v>0</v>
          </cell>
          <cell r="AF365">
            <v>0</v>
          </cell>
          <cell r="AG365">
            <v>0</v>
          </cell>
          <cell r="AH365">
            <v>0</v>
          </cell>
          <cell r="AI365">
            <v>2.4961975001299999E-2</v>
          </cell>
          <cell r="AJ365">
            <v>0</v>
          </cell>
          <cell r="AK365">
            <v>0</v>
          </cell>
          <cell r="AM365">
            <v>0</v>
          </cell>
          <cell r="AN365">
            <v>0</v>
          </cell>
          <cell r="AO365">
            <v>0</v>
          </cell>
          <cell r="AP365">
            <v>0</v>
          </cell>
          <cell r="AQ365">
            <v>0</v>
          </cell>
          <cell r="AR365">
            <v>0</v>
          </cell>
          <cell r="AS365">
            <v>0</v>
          </cell>
          <cell r="AT365">
            <v>0</v>
          </cell>
          <cell r="AU365">
            <v>99.999899852976512</v>
          </cell>
          <cell r="AV365">
            <v>0</v>
          </cell>
          <cell r="AW365">
            <v>0</v>
          </cell>
        </row>
        <row r="366">
          <cell r="A366" t="str">
            <v>HLA3414</v>
          </cell>
          <cell r="B366" t="str">
            <v>Unknown</v>
          </cell>
          <cell r="C366" t="str">
            <v>Residential</v>
          </cell>
          <cell r="D366" t="str">
            <v>Land Supply 2018</v>
          </cell>
          <cell r="E366">
            <v>8.5688899999999998E-2</v>
          </cell>
          <cell r="F366">
            <v>0</v>
          </cell>
          <cell r="G366">
            <v>0</v>
          </cell>
          <cell r="H366">
            <v>0</v>
          </cell>
          <cell r="I366">
            <v>8.5688899999999998E-2</v>
          </cell>
          <cell r="J366">
            <v>0</v>
          </cell>
          <cell r="K366">
            <v>0</v>
          </cell>
          <cell r="L366">
            <v>0</v>
          </cell>
          <cell r="M366">
            <v>100</v>
          </cell>
          <cell r="O366">
            <v>0</v>
          </cell>
          <cell r="Q366">
            <v>0</v>
          </cell>
          <cell r="R366">
            <v>0</v>
          </cell>
          <cell r="S366">
            <v>0</v>
          </cell>
          <cell r="T366">
            <v>0</v>
          </cell>
          <cell r="U366">
            <v>0</v>
          </cell>
          <cell r="V366">
            <v>0</v>
          </cell>
          <cell r="W366">
            <v>0</v>
          </cell>
          <cell r="X366" t="str">
            <v>Not Modelled</v>
          </cell>
          <cell r="Y366" t="str">
            <v>N/A</v>
          </cell>
          <cell r="AA366">
            <v>0</v>
          </cell>
          <cell r="AB366">
            <v>0</v>
          </cell>
          <cell r="AC366">
            <v>0</v>
          </cell>
          <cell r="AD366">
            <v>0</v>
          </cell>
          <cell r="AE366">
            <v>0</v>
          </cell>
          <cell r="AF366">
            <v>0</v>
          </cell>
          <cell r="AG366">
            <v>0</v>
          </cell>
          <cell r="AH366">
            <v>0</v>
          </cell>
          <cell r="AI366">
            <v>0</v>
          </cell>
          <cell r="AJ366">
            <v>0</v>
          </cell>
          <cell r="AK366">
            <v>0</v>
          </cell>
          <cell r="AM366">
            <v>0</v>
          </cell>
          <cell r="AN366">
            <v>0</v>
          </cell>
          <cell r="AO366">
            <v>0</v>
          </cell>
          <cell r="AP366">
            <v>0</v>
          </cell>
          <cell r="AQ366">
            <v>0</v>
          </cell>
          <cell r="AR366">
            <v>0</v>
          </cell>
          <cell r="AS366">
            <v>0</v>
          </cell>
          <cell r="AT366">
            <v>0</v>
          </cell>
          <cell r="AU366">
            <v>0</v>
          </cell>
          <cell r="AV366">
            <v>0</v>
          </cell>
          <cell r="AW366">
            <v>0</v>
          </cell>
        </row>
        <row r="367">
          <cell r="A367" t="str">
            <v>HLA3415</v>
          </cell>
          <cell r="B367" t="str">
            <v>Unknown</v>
          </cell>
          <cell r="C367" t="str">
            <v>Residential</v>
          </cell>
          <cell r="D367" t="str">
            <v>Land Supply 2018</v>
          </cell>
          <cell r="E367">
            <v>2.2040799999999999E-2</v>
          </cell>
          <cell r="F367">
            <v>0</v>
          </cell>
          <cell r="G367">
            <v>0</v>
          </cell>
          <cell r="H367">
            <v>0</v>
          </cell>
          <cell r="I367">
            <v>2.2040799999999999E-2</v>
          </cell>
          <cell r="J367">
            <v>0</v>
          </cell>
          <cell r="K367">
            <v>0</v>
          </cell>
          <cell r="L367">
            <v>0</v>
          </cell>
          <cell r="M367">
            <v>100</v>
          </cell>
          <cell r="O367">
            <v>0</v>
          </cell>
          <cell r="Q367">
            <v>0</v>
          </cell>
          <cell r="R367">
            <v>0</v>
          </cell>
          <cell r="S367">
            <v>0</v>
          </cell>
          <cell r="T367">
            <v>0</v>
          </cell>
          <cell r="U367">
            <v>0</v>
          </cell>
          <cell r="V367">
            <v>0</v>
          </cell>
          <cell r="W367">
            <v>0</v>
          </cell>
          <cell r="X367" t="str">
            <v>Not Modelled</v>
          </cell>
          <cell r="Y367" t="str">
            <v>N/A</v>
          </cell>
          <cell r="AA367">
            <v>0</v>
          </cell>
          <cell r="AB367">
            <v>0</v>
          </cell>
          <cell r="AC367">
            <v>0</v>
          </cell>
          <cell r="AD367">
            <v>0</v>
          </cell>
          <cell r="AE367">
            <v>0</v>
          </cell>
          <cell r="AF367">
            <v>0</v>
          </cell>
          <cell r="AG367">
            <v>0</v>
          </cell>
          <cell r="AH367">
            <v>0</v>
          </cell>
          <cell r="AI367">
            <v>2.2040805000799999E-2</v>
          </cell>
          <cell r="AJ367">
            <v>0</v>
          </cell>
          <cell r="AK367">
            <v>0</v>
          </cell>
          <cell r="AM367">
            <v>0</v>
          </cell>
          <cell r="AN367">
            <v>0</v>
          </cell>
          <cell r="AO367">
            <v>0</v>
          </cell>
          <cell r="AP367">
            <v>0</v>
          </cell>
          <cell r="AQ367">
            <v>0</v>
          </cell>
          <cell r="AR367">
            <v>0</v>
          </cell>
          <cell r="AS367">
            <v>0</v>
          </cell>
          <cell r="AT367">
            <v>0</v>
          </cell>
          <cell r="AU367">
            <v>100.00002268883162</v>
          </cell>
          <cell r="AV367">
            <v>0</v>
          </cell>
          <cell r="AW367">
            <v>0</v>
          </cell>
        </row>
        <row r="368">
          <cell r="A368" t="str">
            <v>HLA3416</v>
          </cell>
          <cell r="B368" t="str">
            <v>Unknown</v>
          </cell>
          <cell r="C368" t="str">
            <v>Residential</v>
          </cell>
          <cell r="D368" t="str">
            <v>Land Supply 2018</v>
          </cell>
          <cell r="E368">
            <v>1.3308E-2</v>
          </cell>
          <cell r="F368">
            <v>0</v>
          </cell>
          <cell r="G368">
            <v>0</v>
          </cell>
          <cell r="H368">
            <v>0</v>
          </cell>
          <cell r="I368">
            <v>1.3308E-2</v>
          </cell>
          <cell r="J368">
            <v>0</v>
          </cell>
          <cell r="K368">
            <v>0</v>
          </cell>
          <cell r="L368">
            <v>0</v>
          </cell>
          <cell r="M368">
            <v>100</v>
          </cell>
          <cell r="O368">
            <v>0</v>
          </cell>
          <cell r="Q368">
            <v>0</v>
          </cell>
          <cell r="R368">
            <v>0</v>
          </cell>
          <cell r="S368">
            <v>0</v>
          </cell>
          <cell r="T368">
            <v>0</v>
          </cell>
          <cell r="U368">
            <v>0</v>
          </cell>
          <cell r="V368">
            <v>0</v>
          </cell>
          <cell r="W368">
            <v>0</v>
          </cell>
          <cell r="X368" t="str">
            <v>Not Modelled</v>
          </cell>
          <cell r="Y368" t="str">
            <v>N/A</v>
          </cell>
          <cell r="AA368">
            <v>0</v>
          </cell>
          <cell r="AB368">
            <v>0</v>
          </cell>
          <cell r="AC368">
            <v>0</v>
          </cell>
          <cell r="AD368">
            <v>0</v>
          </cell>
          <cell r="AE368">
            <v>0</v>
          </cell>
          <cell r="AF368">
            <v>0</v>
          </cell>
          <cell r="AG368">
            <v>0</v>
          </cell>
          <cell r="AH368">
            <v>0</v>
          </cell>
          <cell r="AI368">
            <v>1.33080000004E-2</v>
          </cell>
          <cell r="AJ368">
            <v>0</v>
          </cell>
          <cell r="AK368">
            <v>0</v>
          </cell>
          <cell r="AM368">
            <v>0</v>
          </cell>
          <cell r="AN368">
            <v>0</v>
          </cell>
          <cell r="AO368">
            <v>0</v>
          </cell>
          <cell r="AP368">
            <v>0</v>
          </cell>
          <cell r="AQ368">
            <v>0</v>
          </cell>
          <cell r="AR368">
            <v>0</v>
          </cell>
          <cell r="AS368">
            <v>0</v>
          </cell>
          <cell r="AT368">
            <v>0</v>
          </cell>
          <cell r="AU368">
            <v>100.00000000300571</v>
          </cell>
          <cell r="AV368">
            <v>0</v>
          </cell>
          <cell r="AW368">
            <v>0</v>
          </cell>
        </row>
        <row r="369">
          <cell r="A369" t="str">
            <v>HLA3417</v>
          </cell>
          <cell r="B369" t="str">
            <v>Unknown</v>
          </cell>
          <cell r="C369" t="str">
            <v>Residential</v>
          </cell>
          <cell r="D369" t="str">
            <v>Land Supply 2018</v>
          </cell>
          <cell r="E369">
            <v>6.40849E-2</v>
          </cell>
          <cell r="F369">
            <v>0</v>
          </cell>
          <cell r="G369">
            <v>0</v>
          </cell>
          <cell r="H369">
            <v>0</v>
          </cell>
          <cell r="I369">
            <v>6.40849E-2</v>
          </cell>
          <cell r="J369">
            <v>0</v>
          </cell>
          <cell r="K369">
            <v>0</v>
          </cell>
          <cell r="L369">
            <v>0</v>
          </cell>
          <cell r="M369">
            <v>100</v>
          </cell>
          <cell r="O369">
            <v>0</v>
          </cell>
          <cell r="Q369">
            <v>0</v>
          </cell>
          <cell r="R369">
            <v>0</v>
          </cell>
          <cell r="S369">
            <v>0</v>
          </cell>
          <cell r="T369">
            <v>0</v>
          </cell>
          <cell r="U369">
            <v>0</v>
          </cell>
          <cell r="V369">
            <v>0</v>
          </cell>
          <cell r="W369">
            <v>0</v>
          </cell>
          <cell r="X369" t="str">
            <v>Not Modelled</v>
          </cell>
          <cell r="Y369" t="str">
            <v>N/A</v>
          </cell>
          <cell r="AA369">
            <v>0</v>
          </cell>
          <cell r="AB369">
            <v>0</v>
          </cell>
          <cell r="AC369">
            <v>0</v>
          </cell>
          <cell r="AD369">
            <v>0</v>
          </cell>
          <cell r="AE369">
            <v>0</v>
          </cell>
          <cell r="AF369">
            <v>0</v>
          </cell>
          <cell r="AG369">
            <v>0</v>
          </cell>
          <cell r="AH369">
            <v>0</v>
          </cell>
          <cell r="AI369">
            <v>6.4084855001199995E-2</v>
          </cell>
          <cell r="AJ369">
            <v>0</v>
          </cell>
          <cell r="AK369">
            <v>0</v>
          </cell>
          <cell r="AM369">
            <v>0</v>
          </cell>
          <cell r="AN369">
            <v>0</v>
          </cell>
          <cell r="AO369">
            <v>0</v>
          </cell>
          <cell r="AP369">
            <v>0</v>
          </cell>
          <cell r="AQ369">
            <v>0</v>
          </cell>
          <cell r="AR369">
            <v>0</v>
          </cell>
          <cell r="AS369">
            <v>0</v>
          </cell>
          <cell r="AT369">
            <v>0</v>
          </cell>
          <cell r="AU369">
            <v>99.999929782522869</v>
          </cell>
          <cell r="AV369">
            <v>0</v>
          </cell>
          <cell r="AW369">
            <v>0</v>
          </cell>
        </row>
        <row r="370">
          <cell r="A370" t="str">
            <v>HLA3418</v>
          </cell>
          <cell r="B370" t="str">
            <v>Unknown</v>
          </cell>
          <cell r="C370" t="str">
            <v>Residential</v>
          </cell>
          <cell r="D370" t="str">
            <v>Land Supply 2018</v>
          </cell>
          <cell r="E370">
            <v>8.6146199999999999E-3</v>
          </cell>
          <cell r="F370">
            <v>0</v>
          </cell>
          <cell r="G370">
            <v>0</v>
          </cell>
          <cell r="H370">
            <v>0</v>
          </cell>
          <cell r="I370">
            <v>8.6146199999999999E-3</v>
          </cell>
          <cell r="J370">
            <v>0</v>
          </cell>
          <cell r="K370">
            <v>0</v>
          </cell>
          <cell r="L370">
            <v>0</v>
          </cell>
          <cell r="M370">
            <v>100</v>
          </cell>
          <cell r="O370">
            <v>8.6146237865890995E-3</v>
          </cell>
          <cell r="Q370">
            <v>7.5077707529100005E-5</v>
          </cell>
          <cell r="R370">
            <v>0</v>
          </cell>
          <cell r="S370">
            <v>100.00004395538167</v>
          </cell>
          <cell r="T370">
            <v>0.87151502363540123</v>
          </cell>
          <cell r="U370">
            <v>0</v>
          </cell>
          <cell r="V370">
            <v>8.6146249998400003E-3</v>
          </cell>
          <cell r="W370">
            <v>100.00005803900811</v>
          </cell>
          <cell r="X370" t="str">
            <v>Not Modelled</v>
          </cell>
          <cell r="Y370" t="str">
            <v>N/A</v>
          </cell>
          <cell r="AA370">
            <v>0</v>
          </cell>
          <cell r="AB370">
            <v>0</v>
          </cell>
          <cell r="AC370">
            <v>0</v>
          </cell>
          <cell r="AD370">
            <v>0</v>
          </cell>
          <cell r="AE370">
            <v>0</v>
          </cell>
          <cell r="AF370">
            <v>0</v>
          </cell>
          <cell r="AG370">
            <v>0</v>
          </cell>
          <cell r="AH370">
            <v>0</v>
          </cell>
          <cell r="AI370">
            <v>0</v>
          </cell>
          <cell r="AJ370">
            <v>0</v>
          </cell>
          <cell r="AK370">
            <v>0</v>
          </cell>
          <cell r="AM370">
            <v>0</v>
          </cell>
          <cell r="AN370">
            <v>0</v>
          </cell>
          <cell r="AO370">
            <v>0</v>
          </cell>
          <cell r="AP370">
            <v>0</v>
          </cell>
          <cell r="AQ370">
            <v>0</v>
          </cell>
          <cell r="AR370">
            <v>0</v>
          </cell>
          <cell r="AS370">
            <v>0</v>
          </cell>
          <cell r="AT370">
            <v>0</v>
          </cell>
          <cell r="AU370">
            <v>0</v>
          </cell>
          <cell r="AV370">
            <v>0</v>
          </cell>
          <cell r="AW370">
            <v>0</v>
          </cell>
        </row>
        <row r="371">
          <cell r="A371" t="str">
            <v>HLA3421</v>
          </cell>
          <cell r="B371" t="str">
            <v>Unknown</v>
          </cell>
          <cell r="C371" t="str">
            <v>Residential</v>
          </cell>
          <cell r="D371" t="str">
            <v>Land Supply 2018</v>
          </cell>
          <cell r="E371">
            <v>7.8527800000000002E-3</v>
          </cell>
          <cell r="F371">
            <v>0</v>
          </cell>
          <cell r="G371">
            <v>0</v>
          </cell>
          <cell r="H371">
            <v>0</v>
          </cell>
          <cell r="I371">
            <v>7.8527800000000002E-3</v>
          </cell>
          <cell r="J371">
            <v>0</v>
          </cell>
          <cell r="K371">
            <v>0</v>
          </cell>
          <cell r="L371">
            <v>0</v>
          </cell>
          <cell r="M371">
            <v>100</v>
          </cell>
          <cell r="O371">
            <v>2.7573000127799999E-6</v>
          </cell>
          <cell r="Q371">
            <v>0</v>
          </cell>
          <cell r="R371">
            <v>0</v>
          </cell>
          <cell r="S371">
            <v>3.5112406215123813E-2</v>
          </cell>
          <cell r="T371">
            <v>0</v>
          </cell>
          <cell r="U371">
            <v>0</v>
          </cell>
          <cell r="V371">
            <v>0</v>
          </cell>
          <cell r="W371">
            <v>0</v>
          </cell>
          <cell r="X371" t="str">
            <v>Not Modelled</v>
          </cell>
          <cell r="Y371" t="str">
            <v>N/A</v>
          </cell>
          <cell r="AA371">
            <v>0</v>
          </cell>
          <cell r="AB371">
            <v>0</v>
          </cell>
          <cell r="AC371">
            <v>0</v>
          </cell>
          <cell r="AD371">
            <v>0</v>
          </cell>
          <cell r="AE371">
            <v>0</v>
          </cell>
          <cell r="AF371">
            <v>0</v>
          </cell>
          <cell r="AG371">
            <v>0</v>
          </cell>
          <cell r="AH371">
            <v>0</v>
          </cell>
          <cell r="AI371">
            <v>7.8527800001600007E-3</v>
          </cell>
          <cell r="AJ371">
            <v>0</v>
          </cell>
          <cell r="AK371">
            <v>0</v>
          </cell>
          <cell r="AM371">
            <v>0</v>
          </cell>
          <cell r="AN371">
            <v>0</v>
          </cell>
          <cell r="AO371">
            <v>0</v>
          </cell>
          <cell r="AP371">
            <v>0</v>
          </cell>
          <cell r="AQ371">
            <v>0</v>
          </cell>
          <cell r="AR371">
            <v>0</v>
          </cell>
          <cell r="AS371">
            <v>0</v>
          </cell>
          <cell r="AT371">
            <v>0</v>
          </cell>
          <cell r="AU371">
            <v>100.00000000203751</v>
          </cell>
          <cell r="AV371">
            <v>0</v>
          </cell>
          <cell r="AW371">
            <v>0</v>
          </cell>
        </row>
        <row r="372">
          <cell r="A372" t="str">
            <v>HLA3422</v>
          </cell>
          <cell r="B372" t="str">
            <v>Unknown</v>
          </cell>
          <cell r="C372" t="str">
            <v>Residential</v>
          </cell>
          <cell r="D372" t="str">
            <v>Land Supply 2018</v>
          </cell>
          <cell r="E372">
            <v>1.18429E-2</v>
          </cell>
          <cell r="F372">
            <v>0</v>
          </cell>
          <cell r="G372">
            <v>0</v>
          </cell>
          <cell r="H372">
            <v>0</v>
          </cell>
          <cell r="I372">
            <v>1.18429E-2</v>
          </cell>
          <cell r="J372">
            <v>0</v>
          </cell>
          <cell r="K372">
            <v>0</v>
          </cell>
          <cell r="L372">
            <v>0</v>
          </cell>
          <cell r="M372">
            <v>100</v>
          </cell>
          <cell r="O372">
            <v>0</v>
          </cell>
          <cell r="Q372">
            <v>0</v>
          </cell>
          <cell r="R372">
            <v>0</v>
          </cell>
          <cell r="S372">
            <v>0</v>
          </cell>
          <cell r="T372">
            <v>0</v>
          </cell>
          <cell r="U372">
            <v>0</v>
          </cell>
          <cell r="V372">
            <v>0</v>
          </cell>
          <cell r="W372">
            <v>0</v>
          </cell>
          <cell r="X372" t="str">
            <v>Not Modelled</v>
          </cell>
          <cell r="Y372" t="str">
            <v>N/A</v>
          </cell>
          <cell r="AA372">
            <v>0</v>
          </cell>
          <cell r="AB372">
            <v>0</v>
          </cell>
          <cell r="AC372">
            <v>0</v>
          </cell>
          <cell r="AD372">
            <v>0</v>
          </cell>
          <cell r="AE372">
            <v>0</v>
          </cell>
          <cell r="AF372">
            <v>0</v>
          </cell>
          <cell r="AG372">
            <v>0</v>
          </cell>
          <cell r="AH372">
            <v>0</v>
          </cell>
          <cell r="AI372">
            <v>1.1842940001E-2</v>
          </cell>
          <cell r="AJ372">
            <v>0</v>
          </cell>
          <cell r="AK372">
            <v>0</v>
          </cell>
          <cell r="AM372">
            <v>0</v>
          </cell>
          <cell r="AN372">
            <v>0</v>
          </cell>
          <cell r="AO372">
            <v>0</v>
          </cell>
          <cell r="AP372">
            <v>0</v>
          </cell>
          <cell r="AQ372">
            <v>0</v>
          </cell>
          <cell r="AR372">
            <v>0</v>
          </cell>
          <cell r="AS372">
            <v>0</v>
          </cell>
          <cell r="AT372">
            <v>0</v>
          </cell>
          <cell r="AU372">
            <v>100.00033776355453</v>
          </cell>
          <cell r="AV372">
            <v>0</v>
          </cell>
          <cell r="AW372">
            <v>0</v>
          </cell>
        </row>
        <row r="373">
          <cell r="A373" t="str">
            <v>HLA3423</v>
          </cell>
          <cell r="B373" t="str">
            <v>Unknown</v>
          </cell>
          <cell r="C373" t="str">
            <v>Residential</v>
          </cell>
          <cell r="D373" t="str">
            <v>Land Supply 2018</v>
          </cell>
          <cell r="E373">
            <v>1.4055099999999999E-2</v>
          </cell>
          <cell r="F373">
            <v>0</v>
          </cell>
          <cell r="G373">
            <v>0</v>
          </cell>
          <cell r="H373">
            <v>0</v>
          </cell>
          <cell r="I373">
            <v>1.4055099999999999E-2</v>
          </cell>
          <cell r="J373">
            <v>0</v>
          </cell>
          <cell r="K373">
            <v>0</v>
          </cell>
          <cell r="L373">
            <v>0</v>
          </cell>
          <cell r="M373">
            <v>100</v>
          </cell>
          <cell r="O373">
            <v>0</v>
          </cell>
          <cell r="Q373">
            <v>0</v>
          </cell>
          <cell r="R373">
            <v>0</v>
          </cell>
          <cell r="S373">
            <v>0</v>
          </cell>
          <cell r="T373">
            <v>0</v>
          </cell>
          <cell r="U373">
            <v>0</v>
          </cell>
          <cell r="V373">
            <v>0</v>
          </cell>
          <cell r="W373">
            <v>0</v>
          </cell>
          <cell r="X373" t="str">
            <v>Not Modelled</v>
          </cell>
          <cell r="Y373" t="str">
            <v>N/A</v>
          </cell>
          <cell r="AA373">
            <v>0</v>
          </cell>
          <cell r="AB373">
            <v>0</v>
          </cell>
          <cell r="AC373">
            <v>0</v>
          </cell>
          <cell r="AD373">
            <v>0</v>
          </cell>
          <cell r="AE373">
            <v>0</v>
          </cell>
          <cell r="AF373">
            <v>0</v>
          </cell>
          <cell r="AG373">
            <v>0</v>
          </cell>
          <cell r="AH373">
            <v>0</v>
          </cell>
          <cell r="AI373">
            <v>1.4055124999500001E-2</v>
          </cell>
          <cell r="AJ373">
            <v>0</v>
          </cell>
          <cell r="AK373">
            <v>0</v>
          </cell>
          <cell r="AM373">
            <v>0</v>
          </cell>
          <cell r="AN373">
            <v>0</v>
          </cell>
          <cell r="AO373">
            <v>0</v>
          </cell>
          <cell r="AP373">
            <v>0</v>
          </cell>
          <cell r="AQ373">
            <v>0</v>
          </cell>
          <cell r="AR373">
            <v>0</v>
          </cell>
          <cell r="AS373">
            <v>0</v>
          </cell>
          <cell r="AT373">
            <v>0</v>
          </cell>
          <cell r="AU373">
            <v>100.00017786782023</v>
          </cell>
          <cell r="AV373">
            <v>0</v>
          </cell>
          <cell r="AW373">
            <v>0</v>
          </cell>
        </row>
        <row r="374">
          <cell r="A374" t="str">
            <v>HLA3424</v>
          </cell>
          <cell r="B374" t="str">
            <v>Unknown</v>
          </cell>
          <cell r="C374" t="str">
            <v>Residential</v>
          </cell>
          <cell r="D374" t="str">
            <v>Land Supply 2018</v>
          </cell>
          <cell r="E374">
            <v>2.5179699999999999E-2</v>
          </cell>
          <cell r="F374">
            <v>0</v>
          </cell>
          <cell r="G374">
            <v>0</v>
          </cell>
          <cell r="H374">
            <v>0</v>
          </cell>
          <cell r="I374">
            <v>2.5179699999999999E-2</v>
          </cell>
          <cell r="J374">
            <v>0</v>
          </cell>
          <cell r="K374">
            <v>0</v>
          </cell>
          <cell r="L374">
            <v>0</v>
          </cell>
          <cell r="M374">
            <v>100</v>
          </cell>
          <cell r="O374">
            <v>5.0068170365999995E-4</v>
          </cell>
          <cell r="Q374">
            <v>0</v>
          </cell>
          <cell r="R374">
            <v>0</v>
          </cell>
          <cell r="S374">
            <v>1.9884339513973555</v>
          </cell>
          <cell r="T374">
            <v>0</v>
          </cell>
          <cell r="U374">
            <v>0</v>
          </cell>
          <cell r="V374">
            <v>0</v>
          </cell>
          <cell r="W374">
            <v>0</v>
          </cell>
          <cell r="X374" t="str">
            <v>Not Modelled</v>
          </cell>
          <cell r="Y374" t="str">
            <v>N/A</v>
          </cell>
          <cell r="AA374">
            <v>0</v>
          </cell>
          <cell r="AB374">
            <v>0</v>
          </cell>
          <cell r="AC374">
            <v>0</v>
          </cell>
          <cell r="AD374">
            <v>0</v>
          </cell>
          <cell r="AE374">
            <v>0</v>
          </cell>
          <cell r="AF374">
            <v>0</v>
          </cell>
          <cell r="AG374">
            <v>0</v>
          </cell>
          <cell r="AH374">
            <v>0</v>
          </cell>
          <cell r="AI374">
            <v>2.5179734998200001E-2</v>
          </cell>
          <cell r="AJ374">
            <v>0</v>
          </cell>
          <cell r="AK374">
            <v>0</v>
          </cell>
          <cell r="AM374">
            <v>0</v>
          </cell>
          <cell r="AN374">
            <v>0</v>
          </cell>
          <cell r="AO374">
            <v>0</v>
          </cell>
          <cell r="AP374">
            <v>0</v>
          </cell>
          <cell r="AQ374">
            <v>0</v>
          </cell>
          <cell r="AR374">
            <v>0</v>
          </cell>
          <cell r="AS374">
            <v>0</v>
          </cell>
          <cell r="AT374">
            <v>0</v>
          </cell>
          <cell r="AU374">
            <v>100.00013899371321</v>
          </cell>
          <cell r="AV374">
            <v>0</v>
          </cell>
          <cell r="AW374">
            <v>0</v>
          </cell>
        </row>
        <row r="375">
          <cell r="A375" t="str">
            <v>HLA3425</v>
          </cell>
          <cell r="B375" t="str">
            <v>Unknown</v>
          </cell>
          <cell r="C375" t="str">
            <v>Residential</v>
          </cell>
          <cell r="D375" t="str">
            <v>Land Supply 2018</v>
          </cell>
          <cell r="E375">
            <v>1.0166700000000001E-2</v>
          </cell>
          <cell r="F375">
            <v>0</v>
          </cell>
          <cell r="G375">
            <v>0</v>
          </cell>
          <cell r="H375">
            <v>0</v>
          </cell>
          <cell r="I375">
            <v>1.0166700000000001E-2</v>
          </cell>
          <cell r="J375">
            <v>0</v>
          </cell>
          <cell r="K375">
            <v>0</v>
          </cell>
          <cell r="L375">
            <v>0</v>
          </cell>
          <cell r="M375">
            <v>100</v>
          </cell>
          <cell r="O375">
            <v>1.41602625029E-3</v>
          </cell>
          <cell r="Q375">
            <v>0</v>
          </cell>
          <cell r="R375">
            <v>0</v>
          </cell>
          <cell r="S375">
            <v>13.928081386192176</v>
          </cell>
          <cell r="T375">
            <v>0</v>
          </cell>
          <cell r="U375">
            <v>0</v>
          </cell>
          <cell r="V375">
            <v>0</v>
          </cell>
          <cell r="W375">
            <v>0</v>
          </cell>
          <cell r="X375" t="str">
            <v>Not Modelled</v>
          </cell>
          <cell r="Y375" t="str">
            <v>N/A</v>
          </cell>
          <cell r="AA375">
            <v>0</v>
          </cell>
          <cell r="AB375">
            <v>0</v>
          </cell>
          <cell r="AC375">
            <v>0</v>
          </cell>
          <cell r="AD375">
            <v>0</v>
          </cell>
          <cell r="AE375">
            <v>0</v>
          </cell>
          <cell r="AF375">
            <v>0</v>
          </cell>
          <cell r="AG375">
            <v>0</v>
          </cell>
          <cell r="AH375">
            <v>0</v>
          </cell>
          <cell r="AI375">
            <v>1.0166690001500001E-2</v>
          </cell>
          <cell r="AJ375">
            <v>0</v>
          </cell>
          <cell r="AK375">
            <v>0</v>
          </cell>
          <cell r="AM375">
            <v>0</v>
          </cell>
          <cell r="AN375">
            <v>0</v>
          </cell>
          <cell r="AO375">
            <v>0</v>
          </cell>
          <cell r="AP375">
            <v>0</v>
          </cell>
          <cell r="AQ375">
            <v>0</v>
          </cell>
          <cell r="AR375">
            <v>0</v>
          </cell>
          <cell r="AS375">
            <v>0</v>
          </cell>
          <cell r="AT375">
            <v>0</v>
          </cell>
          <cell r="AU375">
            <v>99.99990165442081</v>
          </cell>
          <cell r="AV375">
            <v>0</v>
          </cell>
          <cell r="AW375">
            <v>0</v>
          </cell>
        </row>
        <row r="376">
          <cell r="A376" t="str">
            <v>HLA3426</v>
          </cell>
          <cell r="B376" t="str">
            <v>Unknown</v>
          </cell>
          <cell r="C376" t="str">
            <v>Residential</v>
          </cell>
          <cell r="D376" t="str">
            <v>Land Supply 2018</v>
          </cell>
          <cell r="E376">
            <v>1.4763200000000001E-2</v>
          </cell>
          <cell r="F376">
            <v>0</v>
          </cell>
          <cell r="G376">
            <v>0</v>
          </cell>
          <cell r="H376">
            <v>0</v>
          </cell>
          <cell r="I376">
            <v>1.4763200000000001E-2</v>
          </cell>
          <cell r="J376">
            <v>0</v>
          </cell>
          <cell r="K376">
            <v>0</v>
          </cell>
          <cell r="L376">
            <v>0</v>
          </cell>
          <cell r="M376">
            <v>100</v>
          </cell>
          <cell r="O376">
            <v>0</v>
          </cell>
          <cell r="Q376">
            <v>0</v>
          </cell>
          <cell r="R376">
            <v>0</v>
          </cell>
          <cell r="S376">
            <v>0</v>
          </cell>
          <cell r="T376">
            <v>0</v>
          </cell>
          <cell r="U376">
            <v>0</v>
          </cell>
          <cell r="V376">
            <v>0</v>
          </cell>
          <cell r="W376">
            <v>0</v>
          </cell>
          <cell r="X376" t="str">
            <v>Not Modelled</v>
          </cell>
          <cell r="Y376" t="str">
            <v>N/A</v>
          </cell>
          <cell r="AA376">
            <v>0</v>
          </cell>
          <cell r="AB376">
            <v>0</v>
          </cell>
          <cell r="AC376">
            <v>0</v>
          </cell>
          <cell r="AD376">
            <v>0</v>
          </cell>
          <cell r="AE376">
            <v>0</v>
          </cell>
          <cell r="AF376">
            <v>0</v>
          </cell>
          <cell r="AG376">
            <v>0</v>
          </cell>
          <cell r="AH376">
            <v>0</v>
          </cell>
          <cell r="AI376">
            <v>1.47631599992E-2</v>
          </cell>
          <cell r="AJ376">
            <v>0</v>
          </cell>
          <cell r="AK376">
            <v>0</v>
          </cell>
          <cell r="AM376">
            <v>0</v>
          </cell>
          <cell r="AN376">
            <v>0</v>
          </cell>
          <cell r="AO376">
            <v>0</v>
          </cell>
          <cell r="AP376">
            <v>0</v>
          </cell>
          <cell r="AQ376">
            <v>0</v>
          </cell>
          <cell r="AR376">
            <v>0</v>
          </cell>
          <cell r="AS376">
            <v>0</v>
          </cell>
          <cell r="AT376">
            <v>0</v>
          </cell>
          <cell r="AU376">
            <v>99.999729050612331</v>
          </cell>
          <cell r="AV376">
            <v>0</v>
          </cell>
          <cell r="AW376">
            <v>0</v>
          </cell>
        </row>
        <row r="377">
          <cell r="A377" t="str">
            <v>HLA3428</v>
          </cell>
          <cell r="B377" t="str">
            <v>Unknown</v>
          </cell>
          <cell r="C377" t="str">
            <v>Residential</v>
          </cell>
          <cell r="D377" t="str">
            <v>Land Supply 2018</v>
          </cell>
          <cell r="E377">
            <v>7.52989E-3</v>
          </cell>
          <cell r="F377">
            <v>0</v>
          </cell>
          <cell r="G377">
            <v>0</v>
          </cell>
          <cell r="H377">
            <v>0</v>
          </cell>
          <cell r="I377">
            <v>7.52989E-3</v>
          </cell>
          <cell r="J377">
            <v>0</v>
          </cell>
          <cell r="K377">
            <v>0</v>
          </cell>
          <cell r="L377">
            <v>0</v>
          </cell>
          <cell r="M377">
            <v>100</v>
          </cell>
          <cell r="O377">
            <v>0</v>
          </cell>
          <cell r="Q377">
            <v>0</v>
          </cell>
          <cell r="R377">
            <v>0</v>
          </cell>
          <cell r="S377">
            <v>0</v>
          </cell>
          <cell r="T377">
            <v>0</v>
          </cell>
          <cell r="U377">
            <v>0</v>
          </cell>
          <cell r="V377">
            <v>0</v>
          </cell>
          <cell r="W377">
            <v>0</v>
          </cell>
          <cell r="X377" t="str">
            <v>Not Modelled</v>
          </cell>
          <cell r="Y377" t="str">
            <v>N/A</v>
          </cell>
          <cell r="AA377">
            <v>0</v>
          </cell>
          <cell r="AB377">
            <v>0</v>
          </cell>
          <cell r="AC377">
            <v>0</v>
          </cell>
          <cell r="AD377">
            <v>0</v>
          </cell>
          <cell r="AE377">
            <v>0</v>
          </cell>
          <cell r="AF377">
            <v>0</v>
          </cell>
          <cell r="AG377">
            <v>0</v>
          </cell>
          <cell r="AH377">
            <v>0</v>
          </cell>
          <cell r="AI377">
            <v>0</v>
          </cell>
          <cell r="AJ377">
            <v>0</v>
          </cell>
          <cell r="AK377">
            <v>0</v>
          </cell>
          <cell r="AM377">
            <v>0</v>
          </cell>
          <cell r="AN377">
            <v>0</v>
          </cell>
          <cell r="AO377">
            <v>0</v>
          </cell>
          <cell r="AP377">
            <v>0</v>
          </cell>
          <cell r="AQ377">
            <v>0</v>
          </cell>
          <cell r="AR377">
            <v>0</v>
          </cell>
          <cell r="AS377">
            <v>0</v>
          </cell>
          <cell r="AT377">
            <v>0</v>
          </cell>
          <cell r="AU377">
            <v>0</v>
          </cell>
          <cell r="AV377">
            <v>0</v>
          </cell>
          <cell r="AW377">
            <v>0</v>
          </cell>
        </row>
        <row r="378">
          <cell r="A378" t="str">
            <v>HLA3429</v>
          </cell>
          <cell r="B378" t="str">
            <v>Unknown</v>
          </cell>
          <cell r="C378" t="str">
            <v>Residential</v>
          </cell>
          <cell r="D378" t="str">
            <v>Land Supply 2018</v>
          </cell>
          <cell r="E378">
            <v>5.6560399999999997E-2</v>
          </cell>
          <cell r="F378">
            <v>0</v>
          </cell>
          <cell r="G378">
            <v>0</v>
          </cell>
          <cell r="H378">
            <v>0</v>
          </cell>
          <cell r="I378">
            <v>5.6560399999999997E-2</v>
          </cell>
          <cell r="J378">
            <v>0</v>
          </cell>
          <cell r="K378">
            <v>0</v>
          </cell>
          <cell r="L378">
            <v>0</v>
          </cell>
          <cell r="M378">
            <v>100</v>
          </cell>
          <cell r="O378">
            <v>0</v>
          </cell>
          <cell r="Q378">
            <v>0</v>
          </cell>
          <cell r="R378">
            <v>0</v>
          </cell>
          <cell r="S378">
            <v>0</v>
          </cell>
          <cell r="T378">
            <v>0</v>
          </cell>
          <cell r="U378">
            <v>0</v>
          </cell>
          <cell r="V378">
            <v>0</v>
          </cell>
          <cell r="W378">
            <v>0</v>
          </cell>
          <cell r="X378" t="str">
            <v>Not Modelled</v>
          </cell>
          <cell r="Y378" t="str">
            <v>N/A</v>
          </cell>
          <cell r="AA378">
            <v>0</v>
          </cell>
          <cell r="AB378">
            <v>0</v>
          </cell>
          <cell r="AC378">
            <v>0</v>
          </cell>
          <cell r="AD378">
            <v>0</v>
          </cell>
          <cell r="AE378">
            <v>0</v>
          </cell>
          <cell r="AF378">
            <v>0</v>
          </cell>
          <cell r="AG378">
            <v>0</v>
          </cell>
          <cell r="AH378">
            <v>0</v>
          </cell>
          <cell r="AI378">
            <v>0</v>
          </cell>
          <cell r="AJ378">
            <v>0</v>
          </cell>
          <cell r="AK378">
            <v>0</v>
          </cell>
          <cell r="AM378">
            <v>0</v>
          </cell>
          <cell r="AN378">
            <v>0</v>
          </cell>
          <cell r="AO378">
            <v>0</v>
          </cell>
          <cell r="AP378">
            <v>0</v>
          </cell>
          <cell r="AQ378">
            <v>0</v>
          </cell>
          <cell r="AR378">
            <v>0</v>
          </cell>
          <cell r="AS378">
            <v>0</v>
          </cell>
          <cell r="AT378">
            <v>0</v>
          </cell>
          <cell r="AU378">
            <v>0</v>
          </cell>
          <cell r="AV378">
            <v>0</v>
          </cell>
          <cell r="AW378">
            <v>0</v>
          </cell>
        </row>
        <row r="379">
          <cell r="A379" t="str">
            <v>HLA3430</v>
          </cell>
          <cell r="B379" t="str">
            <v>Unknown</v>
          </cell>
          <cell r="C379" t="str">
            <v>Residential</v>
          </cell>
          <cell r="D379" t="str">
            <v>Land Supply 2018</v>
          </cell>
          <cell r="E379">
            <v>2.6429500000000002E-2</v>
          </cell>
          <cell r="F379">
            <v>0</v>
          </cell>
          <cell r="G379">
            <v>0</v>
          </cell>
          <cell r="H379">
            <v>0</v>
          </cell>
          <cell r="I379">
            <v>2.6429500000000002E-2</v>
          </cell>
          <cell r="J379">
            <v>0</v>
          </cell>
          <cell r="K379">
            <v>0</v>
          </cell>
          <cell r="L379">
            <v>0</v>
          </cell>
          <cell r="M379">
            <v>100</v>
          </cell>
          <cell r="O379">
            <v>1.45669639998E-3</v>
          </cell>
          <cell r="Q379">
            <v>0</v>
          </cell>
          <cell r="R379">
            <v>0</v>
          </cell>
          <cell r="S379">
            <v>5.5116305642558503</v>
          </cell>
          <cell r="T379">
            <v>0</v>
          </cell>
          <cell r="U379">
            <v>0</v>
          </cell>
          <cell r="V379">
            <v>0</v>
          </cell>
          <cell r="W379">
            <v>0</v>
          </cell>
          <cell r="X379" t="str">
            <v>Not Modelled</v>
          </cell>
          <cell r="Y379" t="str">
            <v>N/A</v>
          </cell>
          <cell r="AA379">
            <v>0</v>
          </cell>
          <cell r="AB379">
            <v>0</v>
          </cell>
          <cell r="AC379">
            <v>0</v>
          </cell>
          <cell r="AD379">
            <v>0</v>
          </cell>
          <cell r="AE379">
            <v>0</v>
          </cell>
          <cell r="AF379">
            <v>0</v>
          </cell>
          <cell r="AG379">
            <v>0</v>
          </cell>
          <cell r="AH379">
            <v>0</v>
          </cell>
          <cell r="AI379">
            <v>2.6429519999799998E-2</v>
          </cell>
          <cell r="AJ379">
            <v>0</v>
          </cell>
          <cell r="AK379">
            <v>0</v>
          </cell>
          <cell r="AM379">
            <v>0</v>
          </cell>
          <cell r="AN379">
            <v>0</v>
          </cell>
          <cell r="AO379">
            <v>0</v>
          </cell>
          <cell r="AP379">
            <v>0</v>
          </cell>
          <cell r="AQ379">
            <v>0</v>
          </cell>
          <cell r="AR379">
            <v>0</v>
          </cell>
          <cell r="AS379">
            <v>0</v>
          </cell>
          <cell r="AT379">
            <v>0</v>
          </cell>
          <cell r="AU379">
            <v>100.00007567226015</v>
          </cell>
          <cell r="AV379">
            <v>0</v>
          </cell>
          <cell r="AW379">
            <v>0</v>
          </cell>
        </row>
        <row r="380">
          <cell r="A380" t="str">
            <v>HLA3431</v>
          </cell>
          <cell r="B380" t="str">
            <v>Unknown</v>
          </cell>
          <cell r="C380" t="str">
            <v>Residential</v>
          </cell>
          <cell r="D380" t="str">
            <v>Land Supply 2018</v>
          </cell>
          <cell r="E380">
            <v>1.1134399999999999E-2</v>
          </cell>
          <cell r="F380">
            <v>0</v>
          </cell>
          <cell r="G380">
            <v>0</v>
          </cell>
          <cell r="H380">
            <v>0</v>
          </cell>
          <cell r="I380">
            <v>1.1134399999999999E-2</v>
          </cell>
          <cell r="J380">
            <v>0</v>
          </cell>
          <cell r="K380">
            <v>0</v>
          </cell>
          <cell r="L380">
            <v>0</v>
          </cell>
          <cell r="M380">
            <v>100</v>
          </cell>
          <cell r="O380">
            <v>0</v>
          </cell>
          <cell r="Q380">
            <v>0</v>
          </cell>
          <cell r="R380">
            <v>0</v>
          </cell>
          <cell r="S380">
            <v>0</v>
          </cell>
          <cell r="T380">
            <v>0</v>
          </cell>
          <cell r="U380">
            <v>0</v>
          </cell>
          <cell r="V380">
            <v>0</v>
          </cell>
          <cell r="W380">
            <v>0</v>
          </cell>
          <cell r="X380">
            <v>0</v>
          </cell>
          <cell r="Y380">
            <v>0</v>
          </cell>
          <cell r="AA380">
            <v>0</v>
          </cell>
          <cell r="AB380">
            <v>0</v>
          </cell>
          <cell r="AC380">
            <v>0</v>
          </cell>
          <cell r="AD380">
            <v>0</v>
          </cell>
          <cell r="AE380">
            <v>0</v>
          </cell>
          <cell r="AF380">
            <v>0</v>
          </cell>
          <cell r="AG380">
            <v>0</v>
          </cell>
          <cell r="AH380">
            <v>0</v>
          </cell>
          <cell r="AI380">
            <v>1.1134384999600001E-2</v>
          </cell>
          <cell r="AJ380">
            <v>0</v>
          </cell>
          <cell r="AK380">
            <v>0</v>
          </cell>
          <cell r="AM380">
            <v>0</v>
          </cell>
          <cell r="AN380">
            <v>0</v>
          </cell>
          <cell r="AO380">
            <v>0</v>
          </cell>
          <cell r="AP380">
            <v>0</v>
          </cell>
          <cell r="AQ380">
            <v>0</v>
          </cell>
          <cell r="AR380">
            <v>0</v>
          </cell>
          <cell r="AS380">
            <v>0</v>
          </cell>
          <cell r="AT380">
            <v>0</v>
          </cell>
          <cell r="AU380">
            <v>99.999865278775701</v>
          </cell>
          <cell r="AV380">
            <v>0</v>
          </cell>
          <cell r="AW380">
            <v>0</v>
          </cell>
        </row>
        <row r="381">
          <cell r="A381" t="str">
            <v>HLA3432</v>
          </cell>
          <cell r="B381" t="str">
            <v>Unknown</v>
          </cell>
          <cell r="C381" t="str">
            <v>Residential</v>
          </cell>
          <cell r="D381" t="str">
            <v>Land Supply 2018</v>
          </cell>
          <cell r="E381">
            <v>1.34111E-2</v>
          </cell>
          <cell r="F381">
            <v>0</v>
          </cell>
          <cell r="G381">
            <v>0</v>
          </cell>
          <cell r="H381">
            <v>0</v>
          </cell>
          <cell r="I381">
            <v>1.34111E-2</v>
          </cell>
          <cell r="J381">
            <v>0</v>
          </cell>
          <cell r="K381">
            <v>0</v>
          </cell>
          <cell r="L381">
            <v>0</v>
          </cell>
          <cell r="M381">
            <v>100</v>
          </cell>
          <cell r="O381">
            <v>0</v>
          </cell>
          <cell r="Q381">
            <v>0</v>
          </cell>
          <cell r="R381">
            <v>0</v>
          </cell>
          <cell r="S381">
            <v>0</v>
          </cell>
          <cell r="T381">
            <v>0</v>
          </cell>
          <cell r="U381">
            <v>0</v>
          </cell>
          <cell r="V381">
            <v>0</v>
          </cell>
          <cell r="W381">
            <v>0</v>
          </cell>
          <cell r="X381" t="str">
            <v>Not Modelled</v>
          </cell>
          <cell r="Y381" t="str">
            <v>N/A</v>
          </cell>
          <cell r="AA381">
            <v>0</v>
          </cell>
          <cell r="AB381">
            <v>0</v>
          </cell>
          <cell r="AC381">
            <v>0</v>
          </cell>
          <cell r="AD381">
            <v>0</v>
          </cell>
          <cell r="AE381">
            <v>0</v>
          </cell>
          <cell r="AF381">
            <v>0</v>
          </cell>
          <cell r="AG381">
            <v>0</v>
          </cell>
          <cell r="AH381">
            <v>0</v>
          </cell>
          <cell r="AI381">
            <v>1.34111200003E-2</v>
          </cell>
          <cell r="AJ381">
            <v>0</v>
          </cell>
          <cell r="AK381">
            <v>0</v>
          </cell>
          <cell r="AM381">
            <v>0</v>
          </cell>
          <cell r="AN381">
            <v>0</v>
          </cell>
          <cell r="AO381">
            <v>0</v>
          </cell>
          <cell r="AP381">
            <v>0</v>
          </cell>
          <cell r="AQ381">
            <v>0</v>
          </cell>
          <cell r="AR381">
            <v>0</v>
          </cell>
          <cell r="AS381">
            <v>0</v>
          </cell>
          <cell r="AT381">
            <v>0</v>
          </cell>
          <cell r="AU381">
            <v>100.00014913243507</v>
          </cell>
          <cell r="AV381">
            <v>0</v>
          </cell>
          <cell r="AW381">
            <v>0</v>
          </cell>
        </row>
        <row r="382">
          <cell r="A382" t="str">
            <v>HLA3434</v>
          </cell>
          <cell r="B382" t="str">
            <v>Unknown</v>
          </cell>
          <cell r="C382" t="str">
            <v>Residential</v>
          </cell>
          <cell r="D382" t="str">
            <v>Land Supply 2018</v>
          </cell>
          <cell r="E382">
            <v>2.10382E-2</v>
          </cell>
          <cell r="F382">
            <v>0</v>
          </cell>
          <cell r="G382">
            <v>0</v>
          </cell>
          <cell r="H382">
            <v>0</v>
          </cell>
          <cell r="I382">
            <v>2.10382E-2</v>
          </cell>
          <cell r="J382">
            <v>0</v>
          </cell>
          <cell r="K382">
            <v>0</v>
          </cell>
          <cell r="L382">
            <v>0</v>
          </cell>
          <cell r="M382">
            <v>100</v>
          </cell>
          <cell r="O382">
            <v>2.1038154998800001E-2</v>
          </cell>
          <cell r="Q382">
            <v>0</v>
          </cell>
          <cell r="R382">
            <v>0</v>
          </cell>
          <cell r="S382">
            <v>99.999786097669968</v>
          </cell>
          <cell r="T382">
            <v>0</v>
          </cell>
          <cell r="U382">
            <v>0</v>
          </cell>
          <cell r="V382">
            <v>2.1038154998800001E-2</v>
          </cell>
          <cell r="W382">
            <v>99.999786097669968</v>
          </cell>
          <cell r="X382" t="str">
            <v>Not Modelled</v>
          </cell>
          <cell r="Y382" t="str">
            <v>N/A</v>
          </cell>
          <cell r="AA382">
            <v>0</v>
          </cell>
          <cell r="AB382">
            <v>0</v>
          </cell>
          <cell r="AC382">
            <v>0</v>
          </cell>
          <cell r="AD382">
            <v>0</v>
          </cell>
          <cell r="AE382">
            <v>0</v>
          </cell>
          <cell r="AF382">
            <v>0</v>
          </cell>
          <cell r="AG382">
            <v>0</v>
          </cell>
          <cell r="AH382">
            <v>0</v>
          </cell>
          <cell r="AI382">
            <v>0</v>
          </cell>
          <cell r="AJ382">
            <v>0</v>
          </cell>
          <cell r="AK382">
            <v>0</v>
          </cell>
          <cell r="AM382">
            <v>0</v>
          </cell>
          <cell r="AN382">
            <v>0</v>
          </cell>
          <cell r="AO382">
            <v>0</v>
          </cell>
          <cell r="AP382">
            <v>0</v>
          </cell>
          <cell r="AQ382">
            <v>0</v>
          </cell>
          <cell r="AR382">
            <v>0</v>
          </cell>
          <cell r="AS382">
            <v>0</v>
          </cell>
          <cell r="AT382">
            <v>0</v>
          </cell>
          <cell r="AU382">
            <v>0</v>
          </cell>
          <cell r="AV382">
            <v>0</v>
          </cell>
          <cell r="AW382">
            <v>0</v>
          </cell>
        </row>
        <row r="383">
          <cell r="A383" t="str">
            <v>HLA3435</v>
          </cell>
          <cell r="B383" t="str">
            <v>Unknown</v>
          </cell>
          <cell r="C383" t="str">
            <v>Residential</v>
          </cell>
          <cell r="D383" t="str">
            <v>Land Supply 2018</v>
          </cell>
          <cell r="E383">
            <v>5.0867599999999999E-2</v>
          </cell>
          <cell r="F383">
            <v>0</v>
          </cell>
          <cell r="G383">
            <v>0</v>
          </cell>
          <cell r="H383">
            <v>0</v>
          </cell>
          <cell r="I383">
            <v>5.0867599999999999E-2</v>
          </cell>
          <cell r="J383">
            <v>0</v>
          </cell>
          <cell r="K383">
            <v>0</v>
          </cell>
          <cell r="L383">
            <v>0</v>
          </cell>
          <cell r="M383">
            <v>100</v>
          </cell>
          <cell r="O383">
            <v>2.4196418167300002E-3</v>
          </cell>
          <cell r="Q383">
            <v>0</v>
          </cell>
          <cell r="R383">
            <v>0</v>
          </cell>
          <cell r="S383">
            <v>4.7567446011410022</v>
          </cell>
          <cell r="T383">
            <v>0</v>
          </cell>
          <cell r="U383">
            <v>0</v>
          </cell>
          <cell r="V383">
            <v>0</v>
          </cell>
          <cell r="W383">
            <v>0</v>
          </cell>
          <cell r="X383" t="str">
            <v>Not Modelled</v>
          </cell>
          <cell r="Y383" t="str">
            <v>N/A</v>
          </cell>
          <cell r="AA383">
            <v>0</v>
          </cell>
          <cell r="AB383">
            <v>0</v>
          </cell>
          <cell r="AC383">
            <v>0</v>
          </cell>
          <cell r="AD383">
            <v>0</v>
          </cell>
          <cell r="AE383">
            <v>0</v>
          </cell>
          <cell r="AF383">
            <v>0</v>
          </cell>
          <cell r="AG383">
            <v>0</v>
          </cell>
          <cell r="AH383">
            <v>0</v>
          </cell>
          <cell r="AI383">
            <v>5.0867559998899997E-2</v>
          </cell>
          <cell r="AJ383">
            <v>0</v>
          </cell>
          <cell r="AK383">
            <v>0</v>
          </cell>
          <cell r="AM383">
            <v>0</v>
          </cell>
          <cell r="AN383">
            <v>0</v>
          </cell>
          <cell r="AO383">
            <v>0</v>
          </cell>
          <cell r="AP383">
            <v>0</v>
          </cell>
          <cell r="AQ383">
            <v>0</v>
          </cell>
          <cell r="AR383">
            <v>0</v>
          </cell>
          <cell r="AS383">
            <v>0</v>
          </cell>
          <cell r="AT383">
            <v>0</v>
          </cell>
          <cell r="AU383">
            <v>99.999921362321004</v>
          </cell>
          <cell r="AV383">
            <v>0</v>
          </cell>
          <cell r="AW383">
            <v>0</v>
          </cell>
        </row>
        <row r="384">
          <cell r="A384" t="str">
            <v>HLA3436</v>
          </cell>
          <cell r="B384" t="str">
            <v>Unknown</v>
          </cell>
          <cell r="C384" t="str">
            <v>Residential</v>
          </cell>
          <cell r="D384" t="str">
            <v>Land Supply 2018</v>
          </cell>
          <cell r="E384">
            <v>2.3664399999999999E-2</v>
          </cell>
          <cell r="F384">
            <v>0</v>
          </cell>
          <cell r="G384">
            <v>0</v>
          </cell>
          <cell r="H384">
            <v>0</v>
          </cell>
          <cell r="I384">
            <v>2.3664399999999999E-2</v>
          </cell>
          <cell r="J384">
            <v>0</v>
          </cell>
          <cell r="K384">
            <v>0</v>
          </cell>
          <cell r="L384">
            <v>0</v>
          </cell>
          <cell r="M384">
            <v>100</v>
          </cell>
          <cell r="O384">
            <v>0</v>
          </cell>
          <cell r="Q384">
            <v>0</v>
          </cell>
          <cell r="R384">
            <v>0</v>
          </cell>
          <cell r="S384">
            <v>0</v>
          </cell>
          <cell r="T384">
            <v>0</v>
          </cell>
          <cell r="U384">
            <v>0</v>
          </cell>
          <cell r="V384">
            <v>0</v>
          </cell>
          <cell r="W384">
            <v>0</v>
          </cell>
          <cell r="X384" t="str">
            <v>Not Modelled</v>
          </cell>
          <cell r="Y384" t="str">
            <v>N/A</v>
          </cell>
          <cell r="AA384">
            <v>0</v>
          </cell>
          <cell r="AB384">
            <v>0</v>
          </cell>
          <cell r="AC384">
            <v>0</v>
          </cell>
          <cell r="AD384">
            <v>0</v>
          </cell>
          <cell r="AE384">
            <v>0</v>
          </cell>
          <cell r="AF384">
            <v>0</v>
          </cell>
          <cell r="AG384">
            <v>0</v>
          </cell>
          <cell r="AH384">
            <v>0</v>
          </cell>
          <cell r="AI384">
            <v>2.3664419999999999E-2</v>
          </cell>
          <cell r="AJ384">
            <v>0</v>
          </cell>
          <cell r="AK384">
            <v>0</v>
          </cell>
          <cell r="AM384">
            <v>0</v>
          </cell>
          <cell r="AN384">
            <v>0</v>
          </cell>
          <cell r="AO384">
            <v>0</v>
          </cell>
          <cell r="AP384">
            <v>0</v>
          </cell>
          <cell r="AQ384">
            <v>0</v>
          </cell>
          <cell r="AR384">
            <v>0</v>
          </cell>
          <cell r="AS384">
            <v>0</v>
          </cell>
          <cell r="AT384">
            <v>0</v>
          </cell>
          <cell r="AU384">
            <v>100.00008451513666</v>
          </cell>
          <cell r="AV384">
            <v>0</v>
          </cell>
          <cell r="AW384">
            <v>0</v>
          </cell>
        </row>
        <row r="385">
          <cell r="A385" t="str">
            <v>HLA3437</v>
          </cell>
          <cell r="B385" t="str">
            <v>Unknown</v>
          </cell>
          <cell r="C385" t="str">
            <v>Residential</v>
          </cell>
          <cell r="D385" t="str">
            <v>Land Supply 2018</v>
          </cell>
          <cell r="E385">
            <v>0.54688400000000004</v>
          </cell>
          <cell r="F385">
            <v>0</v>
          </cell>
          <cell r="G385">
            <v>0</v>
          </cell>
          <cell r="H385">
            <v>0</v>
          </cell>
          <cell r="I385">
            <v>0.54688400000000004</v>
          </cell>
          <cell r="J385">
            <v>0</v>
          </cell>
          <cell r="K385">
            <v>0</v>
          </cell>
          <cell r="L385">
            <v>0</v>
          </cell>
          <cell r="M385">
            <v>100</v>
          </cell>
          <cell r="O385">
            <v>2.2467856412748899E-2</v>
          </cell>
          <cell r="Q385">
            <v>1.20911586428489E-2</v>
          </cell>
          <cell r="R385">
            <v>7.8315900048900005E-5</v>
          </cell>
          <cell r="S385">
            <v>4.1083404182146301</v>
          </cell>
          <cell r="T385">
            <v>2.2109183378648667</v>
          </cell>
          <cell r="U385">
            <v>1.4320386050588425E-2</v>
          </cell>
          <cell r="V385">
            <v>0</v>
          </cell>
          <cell r="W385">
            <v>0</v>
          </cell>
          <cell r="X385">
            <v>0</v>
          </cell>
          <cell r="Y385">
            <v>0</v>
          </cell>
          <cell r="AA385">
            <v>0</v>
          </cell>
          <cell r="AB385">
            <v>0</v>
          </cell>
          <cell r="AC385">
            <v>0</v>
          </cell>
          <cell r="AD385">
            <v>0</v>
          </cell>
          <cell r="AE385">
            <v>0</v>
          </cell>
          <cell r="AF385">
            <v>0</v>
          </cell>
          <cell r="AG385">
            <v>0</v>
          </cell>
          <cell r="AH385">
            <v>0</v>
          </cell>
          <cell r="AI385">
            <v>0</v>
          </cell>
          <cell r="AJ385">
            <v>0</v>
          </cell>
          <cell r="AK385">
            <v>0</v>
          </cell>
          <cell r="AM385">
            <v>0</v>
          </cell>
          <cell r="AN385">
            <v>0</v>
          </cell>
          <cell r="AO385">
            <v>0</v>
          </cell>
          <cell r="AP385">
            <v>0</v>
          </cell>
          <cell r="AQ385">
            <v>0</v>
          </cell>
          <cell r="AR385">
            <v>0</v>
          </cell>
          <cell r="AS385">
            <v>0</v>
          </cell>
          <cell r="AT385">
            <v>0</v>
          </cell>
          <cell r="AU385">
            <v>0</v>
          </cell>
          <cell r="AV385">
            <v>0</v>
          </cell>
          <cell r="AW385">
            <v>0</v>
          </cell>
        </row>
        <row r="386">
          <cell r="A386" t="str">
            <v>HLA3438</v>
          </cell>
          <cell r="B386" t="str">
            <v>Unknown</v>
          </cell>
          <cell r="C386" t="str">
            <v>Residential</v>
          </cell>
          <cell r="D386" t="str">
            <v>Land Supply 2018</v>
          </cell>
          <cell r="E386">
            <v>0.213473</v>
          </cell>
          <cell r="F386">
            <v>0</v>
          </cell>
          <cell r="G386">
            <v>0</v>
          </cell>
          <cell r="H386">
            <v>0</v>
          </cell>
          <cell r="I386">
            <v>0.213473</v>
          </cell>
          <cell r="J386">
            <v>0</v>
          </cell>
          <cell r="K386">
            <v>0</v>
          </cell>
          <cell r="L386">
            <v>0</v>
          </cell>
          <cell r="M386">
            <v>100</v>
          </cell>
          <cell r="O386">
            <v>6.1248257502300001E-3</v>
          </cell>
          <cell r="Q386">
            <v>1.12392150002E-3</v>
          </cell>
          <cell r="R386">
            <v>0</v>
          </cell>
          <cell r="S386">
            <v>2.8691336844612669</v>
          </cell>
          <cell r="T386">
            <v>0.52649351441165859</v>
          </cell>
          <cell r="U386">
            <v>0</v>
          </cell>
          <cell r="V386">
            <v>0</v>
          </cell>
          <cell r="W386">
            <v>0</v>
          </cell>
          <cell r="X386" t="str">
            <v>Not Modelled</v>
          </cell>
          <cell r="Y386" t="str">
            <v>N/A</v>
          </cell>
          <cell r="AA386">
            <v>0</v>
          </cell>
          <cell r="AB386">
            <v>0</v>
          </cell>
          <cell r="AC386">
            <v>0</v>
          </cell>
          <cell r="AD386">
            <v>0</v>
          </cell>
          <cell r="AE386">
            <v>4.2836436203599997E-3</v>
          </cell>
          <cell r="AF386">
            <v>0</v>
          </cell>
          <cell r="AG386">
            <v>0</v>
          </cell>
          <cell r="AH386">
            <v>0</v>
          </cell>
          <cell r="AI386">
            <v>0</v>
          </cell>
          <cell r="AJ386">
            <v>0</v>
          </cell>
          <cell r="AK386">
            <v>0</v>
          </cell>
          <cell r="AM386">
            <v>0</v>
          </cell>
          <cell r="AN386">
            <v>0</v>
          </cell>
          <cell r="AO386">
            <v>0</v>
          </cell>
          <cell r="AP386">
            <v>0</v>
          </cell>
          <cell r="AQ386">
            <v>2.006644222154558</v>
          </cell>
          <cell r="AR386">
            <v>0</v>
          </cell>
          <cell r="AS386">
            <v>0</v>
          </cell>
          <cell r="AT386">
            <v>0</v>
          </cell>
          <cell r="AU386">
            <v>0</v>
          </cell>
          <cell r="AV386">
            <v>0</v>
          </cell>
          <cell r="AW386">
            <v>0</v>
          </cell>
        </row>
        <row r="387">
          <cell r="A387" t="str">
            <v>HLA3439</v>
          </cell>
          <cell r="B387" t="str">
            <v>Unknown</v>
          </cell>
          <cell r="C387" t="str">
            <v>Residential</v>
          </cell>
          <cell r="D387" t="str">
            <v>Land Supply 2018</v>
          </cell>
          <cell r="E387">
            <v>8.1638500000000003E-2</v>
          </cell>
          <cell r="F387">
            <v>0</v>
          </cell>
          <cell r="G387">
            <v>0</v>
          </cell>
          <cell r="H387">
            <v>0</v>
          </cell>
          <cell r="I387">
            <v>8.1638500000000003E-2</v>
          </cell>
          <cell r="J387">
            <v>0</v>
          </cell>
          <cell r="K387">
            <v>0</v>
          </cell>
          <cell r="L387">
            <v>0</v>
          </cell>
          <cell r="M387">
            <v>100</v>
          </cell>
          <cell r="O387">
            <v>1.787397398088E-2</v>
          </cell>
          <cell r="Q387">
            <v>1.035111925929E-2</v>
          </cell>
          <cell r="R387">
            <v>8.0750292591900003E-3</v>
          </cell>
          <cell r="S387">
            <v>21.894049965249238</v>
          </cell>
          <cell r="T387">
            <v>12.679212944003135</v>
          </cell>
          <cell r="U387">
            <v>9.8912023851369142</v>
          </cell>
          <cell r="V387">
            <v>0</v>
          </cell>
          <cell r="W387">
            <v>0</v>
          </cell>
          <cell r="X387" t="str">
            <v>Not Modelled</v>
          </cell>
          <cell r="Y387" t="str">
            <v>N/A</v>
          </cell>
          <cell r="AA387">
            <v>0</v>
          </cell>
          <cell r="AB387">
            <v>0</v>
          </cell>
          <cell r="AC387">
            <v>8.0750232982E-3</v>
          </cell>
          <cell r="AD387">
            <v>0</v>
          </cell>
          <cell r="AE387">
            <v>0</v>
          </cell>
          <cell r="AF387">
            <v>0</v>
          </cell>
          <cell r="AG387">
            <v>0</v>
          </cell>
          <cell r="AH387">
            <v>0</v>
          </cell>
          <cell r="AI387">
            <v>0</v>
          </cell>
          <cell r="AJ387">
            <v>0</v>
          </cell>
          <cell r="AK387">
            <v>0</v>
          </cell>
          <cell r="AM387">
            <v>0</v>
          </cell>
          <cell r="AN387">
            <v>0</v>
          </cell>
          <cell r="AO387">
            <v>9.8911950834471476</v>
          </cell>
          <cell r="AP387">
            <v>0</v>
          </cell>
          <cell r="AQ387">
            <v>0</v>
          </cell>
          <cell r="AR387">
            <v>0</v>
          </cell>
          <cell r="AS387">
            <v>0</v>
          </cell>
          <cell r="AT387">
            <v>0</v>
          </cell>
          <cell r="AU387">
            <v>0</v>
          </cell>
          <cell r="AV387">
            <v>0</v>
          </cell>
          <cell r="AW387">
            <v>0</v>
          </cell>
        </row>
        <row r="388">
          <cell r="A388" t="str">
            <v>HLA3440</v>
          </cell>
          <cell r="B388" t="str">
            <v>Unknown</v>
          </cell>
          <cell r="C388" t="str">
            <v>Residential</v>
          </cell>
          <cell r="D388" t="str">
            <v>Land Supply 2018</v>
          </cell>
          <cell r="E388">
            <v>4.8447200000000003E-2</v>
          </cell>
          <cell r="F388">
            <v>0</v>
          </cell>
          <cell r="G388">
            <v>0</v>
          </cell>
          <cell r="H388">
            <v>0</v>
          </cell>
          <cell r="I388">
            <v>4.8447200000000003E-2</v>
          </cell>
          <cell r="J388">
            <v>0</v>
          </cell>
          <cell r="K388">
            <v>0</v>
          </cell>
          <cell r="L388">
            <v>0</v>
          </cell>
          <cell r="M388">
            <v>100</v>
          </cell>
          <cell r="O388">
            <v>1.6799999999999999E-2</v>
          </cell>
          <cell r="Q388">
            <v>0</v>
          </cell>
          <cell r="R388">
            <v>0</v>
          </cell>
          <cell r="S388">
            <v>34.676926633530933</v>
          </cell>
          <cell r="T388">
            <v>0</v>
          </cell>
          <cell r="U388">
            <v>0</v>
          </cell>
          <cell r="V388">
            <v>0</v>
          </cell>
          <cell r="W388">
            <v>0</v>
          </cell>
          <cell r="X388" t="str">
            <v>Not Modelled</v>
          </cell>
          <cell r="Y388" t="str">
            <v>N/A</v>
          </cell>
          <cell r="AA388">
            <v>0</v>
          </cell>
          <cell r="AB388">
            <v>0</v>
          </cell>
          <cell r="AC388">
            <v>0</v>
          </cell>
          <cell r="AD388">
            <v>0</v>
          </cell>
          <cell r="AE388">
            <v>0</v>
          </cell>
          <cell r="AF388">
            <v>0</v>
          </cell>
          <cell r="AG388">
            <v>0</v>
          </cell>
          <cell r="AH388">
            <v>0</v>
          </cell>
          <cell r="AI388">
            <v>4.8447230001799999E-2</v>
          </cell>
          <cell r="AJ388">
            <v>0</v>
          </cell>
          <cell r="AK388">
            <v>0</v>
          </cell>
          <cell r="AM388">
            <v>0</v>
          </cell>
          <cell r="AN388">
            <v>0</v>
          </cell>
          <cell r="AO388">
            <v>0</v>
          </cell>
          <cell r="AP388">
            <v>0</v>
          </cell>
          <cell r="AQ388">
            <v>0</v>
          </cell>
          <cell r="AR388">
            <v>0</v>
          </cell>
          <cell r="AS388">
            <v>0</v>
          </cell>
          <cell r="AT388">
            <v>0</v>
          </cell>
          <cell r="AU388">
            <v>100.00006192679865</v>
          </cell>
          <cell r="AV388">
            <v>0</v>
          </cell>
          <cell r="AW388">
            <v>0</v>
          </cell>
        </row>
        <row r="389">
          <cell r="A389" t="str">
            <v>HLA3442</v>
          </cell>
          <cell r="B389" t="str">
            <v>Unknown</v>
          </cell>
          <cell r="C389" t="str">
            <v>Residential</v>
          </cell>
          <cell r="D389" t="str">
            <v>Land Supply 2018</v>
          </cell>
          <cell r="E389">
            <v>9.8029899999999993E-3</v>
          </cell>
          <cell r="F389">
            <v>0</v>
          </cell>
          <cell r="G389">
            <v>0</v>
          </cell>
          <cell r="H389">
            <v>0</v>
          </cell>
          <cell r="I389">
            <v>9.8029899999999993E-3</v>
          </cell>
          <cell r="J389">
            <v>0</v>
          </cell>
          <cell r="K389">
            <v>0</v>
          </cell>
          <cell r="L389">
            <v>0</v>
          </cell>
          <cell r="M389">
            <v>100</v>
          </cell>
          <cell r="O389">
            <v>0</v>
          </cell>
          <cell r="Q389">
            <v>0</v>
          </cell>
          <cell r="R389">
            <v>0</v>
          </cell>
          <cell r="S389">
            <v>0</v>
          </cell>
          <cell r="T389">
            <v>0</v>
          </cell>
          <cell r="U389">
            <v>0</v>
          </cell>
          <cell r="V389">
            <v>0</v>
          </cell>
          <cell r="W389">
            <v>0</v>
          </cell>
          <cell r="X389" t="str">
            <v>Not Modelled</v>
          </cell>
          <cell r="Y389" t="str">
            <v>N/A</v>
          </cell>
          <cell r="AA389">
            <v>0</v>
          </cell>
          <cell r="AB389">
            <v>0</v>
          </cell>
          <cell r="AC389">
            <v>0</v>
          </cell>
          <cell r="AD389">
            <v>0</v>
          </cell>
          <cell r="AE389">
            <v>0</v>
          </cell>
          <cell r="AF389">
            <v>0</v>
          </cell>
          <cell r="AG389">
            <v>0</v>
          </cell>
          <cell r="AH389">
            <v>0</v>
          </cell>
          <cell r="AI389">
            <v>9.8029900004099994E-3</v>
          </cell>
          <cell r="AJ389">
            <v>0</v>
          </cell>
          <cell r="AK389">
            <v>0</v>
          </cell>
          <cell r="AM389">
            <v>0</v>
          </cell>
          <cell r="AN389">
            <v>0</v>
          </cell>
          <cell r="AO389">
            <v>0</v>
          </cell>
          <cell r="AP389">
            <v>0</v>
          </cell>
          <cell r="AQ389">
            <v>0</v>
          </cell>
          <cell r="AR389">
            <v>0</v>
          </cell>
          <cell r="AS389">
            <v>0</v>
          </cell>
          <cell r="AT389">
            <v>0</v>
          </cell>
          <cell r="AU389">
            <v>100.00000000418241</v>
          </cell>
          <cell r="AV389">
            <v>0</v>
          </cell>
          <cell r="AW389">
            <v>0</v>
          </cell>
        </row>
        <row r="390">
          <cell r="A390" t="str">
            <v>HLA3443</v>
          </cell>
          <cell r="B390" t="str">
            <v>Unknown</v>
          </cell>
          <cell r="C390" t="str">
            <v>Residential</v>
          </cell>
          <cell r="D390" t="str">
            <v>Land Supply 2018</v>
          </cell>
          <cell r="E390">
            <v>8.55929E-2</v>
          </cell>
          <cell r="F390">
            <v>0</v>
          </cell>
          <cell r="G390">
            <v>0</v>
          </cell>
          <cell r="H390">
            <v>0</v>
          </cell>
          <cell r="I390">
            <v>8.55929E-2</v>
          </cell>
          <cell r="J390">
            <v>0</v>
          </cell>
          <cell r="K390">
            <v>0</v>
          </cell>
          <cell r="L390">
            <v>0</v>
          </cell>
          <cell r="M390">
            <v>100</v>
          </cell>
          <cell r="O390">
            <v>8.5592894858580001E-2</v>
          </cell>
          <cell r="Q390">
            <v>4.5955231058180002E-2</v>
          </cell>
          <cell r="R390">
            <v>8.8443754507799999E-3</v>
          </cell>
          <cell r="S390">
            <v>99.999993993169994</v>
          </cell>
          <cell r="T390">
            <v>53.690470889735018</v>
          </cell>
          <cell r="U390">
            <v>10.333071377158619</v>
          </cell>
          <cell r="V390">
            <v>0</v>
          </cell>
          <cell r="W390">
            <v>0</v>
          </cell>
          <cell r="X390" t="str">
            <v>Not Modelled</v>
          </cell>
          <cell r="Y390" t="str">
            <v>N/A</v>
          </cell>
          <cell r="AA390">
            <v>0</v>
          </cell>
          <cell r="AB390">
            <v>0</v>
          </cell>
          <cell r="AC390">
            <v>0</v>
          </cell>
          <cell r="AD390">
            <v>0</v>
          </cell>
          <cell r="AE390">
            <v>0</v>
          </cell>
          <cell r="AF390">
            <v>0</v>
          </cell>
          <cell r="AG390">
            <v>0</v>
          </cell>
          <cell r="AH390">
            <v>0</v>
          </cell>
          <cell r="AI390">
            <v>8.55928800026E-2</v>
          </cell>
          <cell r="AJ390">
            <v>0</v>
          </cell>
          <cell r="AK390">
            <v>0</v>
          </cell>
          <cell r="AM390">
            <v>0</v>
          </cell>
          <cell r="AN390">
            <v>0</v>
          </cell>
          <cell r="AO390">
            <v>0</v>
          </cell>
          <cell r="AP390">
            <v>0</v>
          </cell>
          <cell r="AQ390">
            <v>0</v>
          </cell>
          <cell r="AR390">
            <v>0</v>
          </cell>
          <cell r="AS390">
            <v>0</v>
          </cell>
          <cell r="AT390">
            <v>0</v>
          </cell>
          <cell r="AU390">
            <v>99.999976636613553</v>
          </cell>
          <cell r="AV390">
            <v>0</v>
          </cell>
          <cell r="AW390">
            <v>0</v>
          </cell>
        </row>
        <row r="391">
          <cell r="A391" t="str">
            <v>HLA3445</v>
          </cell>
          <cell r="B391" t="str">
            <v>Unknown</v>
          </cell>
          <cell r="C391" t="str">
            <v>Residential</v>
          </cell>
          <cell r="D391" t="str">
            <v>Land Supply 2018</v>
          </cell>
          <cell r="E391">
            <v>7.4885599999999997E-2</v>
          </cell>
          <cell r="F391">
            <v>0</v>
          </cell>
          <cell r="G391">
            <v>0</v>
          </cell>
          <cell r="H391">
            <v>0</v>
          </cell>
          <cell r="I391">
            <v>7.4885599999999997E-2</v>
          </cell>
          <cell r="J391">
            <v>0</v>
          </cell>
          <cell r="K391">
            <v>0</v>
          </cell>
          <cell r="L391">
            <v>0</v>
          </cell>
          <cell r="M391">
            <v>100</v>
          </cell>
          <cell r="O391">
            <v>3.2971409538299998E-3</v>
          </cell>
          <cell r="Q391">
            <v>0</v>
          </cell>
          <cell r="R391">
            <v>0</v>
          </cell>
          <cell r="S391">
            <v>4.402903834422105</v>
          </cell>
          <cell r="T391">
            <v>0</v>
          </cell>
          <cell r="U391">
            <v>0</v>
          </cell>
          <cell r="V391">
            <v>0</v>
          </cell>
          <cell r="W391">
            <v>0</v>
          </cell>
          <cell r="X391" t="str">
            <v>Not Modelled</v>
          </cell>
          <cell r="Y391" t="str">
            <v>N/A</v>
          </cell>
          <cell r="AA391">
            <v>0</v>
          </cell>
          <cell r="AB391">
            <v>0</v>
          </cell>
          <cell r="AC391">
            <v>0</v>
          </cell>
          <cell r="AD391">
            <v>0</v>
          </cell>
          <cell r="AE391">
            <v>0</v>
          </cell>
          <cell r="AF391">
            <v>0</v>
          </cell>
          <cell r="AG391">
            <v>0</v>
          </cell>
          <cell r="AH391">
            <v>0</v>
          </cell>
          <cell r="AI391">
            <v>7.4885580001399998E-2</v>
          </cell>
          <cell r="AJ391">
            <v>0</v>
          </cell>
          <cell r="AK391">
            <v>0</v>
          </cell>
          <cell r="AM391">
            <v>0</v>
          </cell>
          <cell r="AN391">
            <v>0</v>
          </cell>
          <cell r="AO391">
            <v>0</v>
          </cell>
          <cell r="AP391">
            <v>0</v>
          </cell>
          <cell r="AQ391">
            <v>0</v>
          </cell>
          <cell r="AR391">
            <v>0</v>
          </cell>
          <cell r="AS391">
            <v>0</v>
          </cell>
          <cell r="AT391">
            <v>0</v>
          </cell>
          <cell r="AU391">
            <v>99.999973294465164</v>
          </cell>
          <cell r="AV391">
            <v>0</v>
          </cell>
          <cell r="AW391">
            <v>0</v>
          </cell>
        </row>
        <row r="392">
          <cell r="A392" t="str">
            <v>HLA3446</v>
          </cell>
          <cell r="B392" t="str">
            <v>Unknown</v>
          </cell>
          <cell r="C392" t="str">
            <v>Residential</v>
          </cell>
          <cell r="D392" t="str">
            <v>Land Supply 2018</v>
          </cell>
          <cell r="E392">
            <v>5.4277100000000002E-2</v>
          </cell>
          <cell r="F392">
            <v>0</v>
          </cell>
          <cell r="G392">
            <v>0</v>
          </cell>
          <cell r="H392">
            <v>0</v>
          </cell>
          <cell r="I392">
            <v>5.4277100000000002E-2</v>
          </cell>
          <cell r="J392">
            <v>0</v>
          </cell>
          <cell r="K392">
            <v>0</v>
          </cell>
          <cell r="L392">
            <v>0</v>
          </cell>
          <cell r="M392">
            <v>100</v>
          </cell>
          <cell r="O392">
            <v>2.6034776052499998E-4</v>
          </cell>
          <cell r="Q392">
            <v>0</v>
          </cell>
          <cell r="R392">
            <v>0</v>
          </cell>
          <cell r="S392">
            <v>0.47966409503271168</v>
          </cell>
          <cell r="T392">
            <v>0</v>
          </cell>
          <cell r="U392">
            <v>0</v>
          </cell>
          <cell r="V392">
            <v>0</v>
          </cell>
          <cell r="W392">
            <v>0</v>
          </cell>
          <cell r="X392" t="str">
            <v>Not Modelled</v>
          </cell>
          <cell r="Y392" t="str">
            <v>N/A</v>
          </cell>
          <cell r="AA392">
            <v>0</v>
          </cell>
          <cell r="AB392">
            <v>0</v>
          </cell>
          <cell r="AC392">
            <v>0</v>
          </cell>
          <cell r="AD392">
            <v>0</v>
          </cell>
          <cell r="AE392">
            <v>0</v>
          </cell>
          <cell r="AF392">
            <v>0</v>
          </cell>
          <cell r="AG392">
            <v>0</v>
          </cell>
          <cell r="AH392">
            <v>0</v>
          </cell>
          <cell r="AI392">
            <v>5.4277055002299998E-2</v>
          </cell>
          <cell r="AJ392">
            <v>0</v>
          </cell>
          <cell r="AK392">
            <v>0</v>
          </cell>
          <cell r="AM392">
            <v>0</v>
          </cell>
          <cell r="AN392">
            <v>0</v>
          </cell>
          <cell r="AO392">
            <v>0</v>
          </cell>
          <cell r="AP392">
            <v>0</v>
          </cell>
          <cell r="AQ392">
            <v>0</v>
          </cell>
          <cell r="AR392">
            <v>0</v>
          </cell>
          <cell r="AS392">
            <v>0</v>
          </cell>
          <cell r="AT392">
            <v>0</v>
          </cell>
          <cell r="AU392">
            <v>99.99991709634449</v>
          </cell>
          <cell r="AV392">
            <v>0</v>
          </cell>
          <cell r="AW392">
            <v>0</v>
          </cell>
        </row>
        <row r="393">
          <cell r="A393" t="str">
            <v>HLA3447</v>
          </cell>
          <cell r="B393" t="str">
            <v>Unknown</v>
          </cell>
          <cell r="C393" t="str">
            <v>Residential</v>
          </cell>
          <cell r="D393" t="str">
            <v>Land Supply 2018</v>
          </cell>
          <cell r="E393">
            <v>0.95458799999999999</v>
          </cell>
          <cell r="F393">
            <v>0</v>
          </cell>
          <cell r="G393">
            <v>0</v>
          </cell>
          <cell r="H393">
            <v>0</v>
          </cell>
          <cell r="I393">
            <v>0.95458799999999999</v>
          </cell>
          <cell r="J393">
            <v>0</v>
          </cell>
          <cell r="K393">
            <v>0</v>
          </cell>
          <cell r="L393">
            <v>0</v>
          </cell>
          <cell r="M393">
            <v>100</v>
          </cell>
          <cell r="O393">
            <v>0.24119126019670001</v>
          </cell>
          <cell r="Q393">
            <v>4.3950915863700001E-2</v>
          </cell>
          <cell r="R393">
            <v>1.8097329793500001E-2</v>
          </cell>
          <cell r="S393">
            <v>25.266529664808274</v>
          </cell>
          <cell r="T393">
            <v>4.6041764471897828</v>
          </cell>
          <cell r="U393">
            <v>1.8958262405875626</v>
          </cell>
          <cell r="V393">
            <v>0</v>
          </cell>
          <cell r="W393">
            <v>0</v>
          </cell>
          <cell r="X393" t="str">
            <v>Not Modelled</v>
          </cell>
          <cell r="Y393" t="str">
            <v>N/A</v>
          </cell>
          <cell r="AA393">
            <v>0</v>
          </cell>
          <cell r="AB393">
            <v>0</v>
          </cell>
          <cell r="AC393">
            <v>0</v>
          </cell>
          <cell r="AD393">
            <v>0</v>
          </cell>
          <cell r="AE393">
            <v>0</v>
          </cell>
          <cell r="AF393">
            <v>0</v>
          </cell>
          <cell r="AG393">
            <v>0</v>
          </cell>
          <cell r="AH393">
            <v>0</v>
          </cell>
          <cell r="AI393">
            <v>0.95458759500299994</v>
          </cell>
          <cell r="AJ393">
            <v>0</v>
          </cell>
          <cell r="AK393">
            <v>0</v>
          </cell>
          <cell r="AM393">
            <v>0</v>
          </cell>
          <cell r="AN393">
            <v>0</v>
          </cell>
          <cell r="AO393">
            <v>0</v>
          </cell>
          <cell r="AP393">
            <v>0</v>
          </cell>
          <cell r="AQ393">
            <v>0</v>
          </cell>
          <cell r="AR393">
            <v>0</v>
          </cell>
          <cell r="AS393">
            <v>0</v>
          </cell>
          <cell r="AT393">
            <v>0</v>
          </cell>
          <cell r="AU393">
            <v>99.999957573633864</v>
          </cell>
          <cell r="AV393">
            <v>0</v>
          </cell>
          <cell r="AW393">
            <v>0</v>
          </cell>
        </row>
        <row r="394">
          <cell r="A394" t="str">
            <v>HLA3448</v>
          </cell>
          <cell r="B394" t="str">
            <v>Unknown</v>
          </cell>
          <cell r="C394" t="str">
            <v>Residential</v>
          </cell>
          <cell r="D394" t="str">
            <v>Land Supply 2018</v>
          </cell>
          <cell r="E394">
            <v>3.5953100000000002E-2</v>
          </cell>
          <cell r="F394">
            <v>0</v>
          </cell>
          <cell r="G394">
            <v>0</v>
          </cell>
          <cell r="H394">
            <v>0</v>
          </cell>
          <cell r="I394">
            <v>3.5953100000000002E-2</v>
          </cell>
          <cell r="J394">
            <v>0</v>
          </cell>
          <cell r="K394">
            <v>0</v>
          </cell>
          <cell r="L394">
            <v>0</v>
          </cell>
          <cell r="M394">
            <v>100</v>
          </cell>
          <cell r="O394">
            <v>0</v>
          </cell>
          <cell r="Q394">
            <v>0</v>
          </cell>
          <cell r="R394">
            <v>0</v>
          </cell>
          <cell r="S394">
            <v>0</v>
          </cell>
          <cell r="T394">
            <v>0</v>
          </cell>
          <cell r="U394">
            <v>0</v>
          </cell>
          <cell r="V394">
            <v>0</v>
          </cell>
          <cell r="W394">
            <v>0</v>
          </cell>
          <cell r="X394" t="str">
            <v>Not Modelled</v>
          </cell>
          <cell r="Y394" t="str">
            <v>N/A</v>
          </cell>
          <cell r="AA394">
            <v>0</v>
          </cell>
          <cell r="AB394">
            <v>0</v>
          </cell>
          <cell r="AC394">
            <v>0</v>
          </cell>
          <cell r="AD394">
            <v>0</v>
          </cell>
          <cell r="AE394">
            <v>0</v>
          </cell>
          <cell r="AF394">
            <v>0</v>
          </cell>
          <cell r="AG394">
            <v>0</v>
          </cell>
          <cell r="AH394">
            <v>0</v>
          </cell>
          <cell r="AI394">
            <v>3.5953110001400002E-2</v>
          </cell>
          <cell r="AJ394">
            <v>0</v>
          </cell>
          <cell r="AK394">
            <v>0</v>
          </cell>
          <cell r="AM394">
            <v>0</v>
          </cell>
          <cell r="AN394">
            <v>0</v>
          </cell>
          <cell r="AO394">
            <v>0</v>
          </cell>
          <cell r="AP394">
            <v>0</v>
          </cell>
          <cell r="AQ394">
            <v>0</v>
          </cell>
          <cell r="AR394">
            <v>0</v>
          </cell>
          <cell r="AS394">
            <v>0</v>
          </cell>
          <cell r="AT394">
            <v>0</v>
          </cell>
          <cell r="AU394">
            <v>100.00002781790722</v>
          </cell>
          <cell r="AV394">
            <v>0</v>
          </cell>
          <cell r="AW394">
            <v>0</v>
          </cell>
        </row>
        <row r="395">
          <cell r="A395" t="str">
            <v>HLA3449</v>
          </cell>
          <cell r="B395" t="str">
            <v>Unknown</v>
          </cell>
          <cell r="C395" t="str">
            <v>Residential</v>
          </cell>
          <cell r="D395" t="str">
            <v>Land Supply 2018</v>
          </cell>
          <cell r="E395">
            <v>4.0962999999999999E-2</v>
          </cell>
          <cell r="F395">
            <v>0</v>
          </cell>
          <cell r="G395">
            <v>0</v>
          </cell>
          <cell r="H395">
            <v>0</v>
          </cell>
          <cell r="I395">
            <v>4.0962999999999999E-2</v>
          </cell>
          <cell r="J395">
            <v>0</v>
          </cell>
          <cell r="K395">
            <v>0</v>
          </cell>
          <cell r="L395">
            <v>0</v>
          </cell>
          <cell r="M395">
            <v>100</v>
          </cell>
          <cell r="O395">
            <v>1.7507428899622E-2</v>
          </cell>
          <cell r="Q395">
            <v>2.9275000002200002E-4</v>
          </cell>
          <cell r="R395">
            <v>0</v>
          </cell>
          <cell r="S395">
            <v>42.739615993999465</v>
          </cell>
          <cell r="T395">
            <v>0.71466933579571812</v>
          </cell>
          <cell r="U395">
            <v>0</v>
          </cell>
          <cell r="V395">
            <v>0</v>
          </cell>
          <cell r="W395">
            <v>0</v>
          </cell>
          <cell r="X395" t="str">
            <v>Not Modelled</v>
          </cell>
          <cell r="Y395" t="str">
            <v>N/A</v>
          </cell>
          <cell r="AA395">
            <v>0</v>
          </cell>
          <cell r="AB395">
            <v>0</v>
          </cell>
          <cell r="AC395">
            <v>0</v>
          </cell>
          <cell r="AD395">
            <v>0</v>
          </cell>
          <cell r="AE395">
            <v>0</v>
          </cell>
          <cell r="AF395">
            <v>0</v>
          </cell>
          <cell r="AG395">
            <v>0</v>
          </cell>
          <cell r="AH395">
            <v>0</v>
          </cell>
          <cell r="AI395">
            <v>4.0962955000299998E-2</v>
          </cell>
          <cell r="AJ395">
            <v>0</v>
          </cell>
          <cell r="AK395">
            <v>0</v>
          </cell>
          <cell r="AM395">
            <v>0</v>
          </cell>
          <cell r="AN395">
            <v>0</v>
          </cell>
          <cell r="AO395">
            <v>0</v>
          </cell>
          <cell r="AP395">
            <v>0</v>
          </cell>
          <cell r="AQ395">
            <v>0</v>
          </cell>
          <cell r="AR395">
            <v>0</v>
          </cell>
          <cell r="AS395">
            <v>0</v>
          </cell>
          <cell r="AT395">
            <v>0</v>
          </cell>
          <cell r="AU395">
            <v>99.999890145497147</v>
          </cell>
          <cell r="AV395">
            <v>0</v>
          </cell>
          <cell r="AW395">
            <v>0</v>
          </cell>
        </row>
        <row r="396">
          <cell r="A396" t="str">
            <v>HLA3450</v>
          </cell>
          <cell r="B396" t="str">
            <v>Unknown</v>
          </cell>
          <cell r="C396" t="str">
            <v>Residential</v>
          </cell>
          <cell r="D396" t="str">
            <v>Land Supply 2018</v>
          </cell>
          <cell r="E396">
            <v>8.4995500000000002E-2</v>
          </cell>
          <cell r="F396">
            <v>0</v>
          </cell>
          <cell r="G396">
            <v>0</v>
          </cell>
          <cell r="H396">
            <v>0</v>
          </cell>
          <cell r="I396">
            <v>8.4995500000000002E-2</v>
          </cell>
          <cell r="J396">
            <v>0</v>
          </cell>
          <cell r="K396">
            <v>0</v>
          </cell>
          <cell r="L396">
            <v>0</v>
          </cell>
          <cell r="M396">
            <v>100</v>
          </cell>
          <cell r="O396">
            <v>1.8511329514099999E-5</v>
          </cell>
          <cell r="Q396">
            <v>0</v>
          </cell>
          <cell r="R396">
            <v>0</v>
          </cell>
          <cell r="S396">
            <v>2.1779187738292027E-2</v>
          </cell>
          <cell r="T396">
            <v>0</v>
          </cell>
          <cell r="U396">
            <v>0</v>
          </cell>
          <cell r="V396">
            <v>7.8277445343199997E-2</v>
          </cell>
          <cell r="W396">
            <v>92.09598783841497</v>
          </cell>
          <cell r="X396" t="str">
            <v>Not Modelled</v>
          </cell>
          <cell r="Y396" t="str">
            <v>N/A</v>
          </cell>
          <cell r="AA396">
            <v>0</v>
          </cell>
          <cell r="AB396">
            <v>0</v>
          </cell>
          <cell r="AC396">
            <v>0</v>
          </cell>
          <cell r="AD396">
            <v>0</v>
          </cell>
          <cell r="AE396">
            <v>0</v>
          </cell>
          <cell r="AF396">
            <v>0</v>
          </cell>
          <cell r="AG396">
            <v>0</v>
          </cell>
          <cell r="AH396">
            <v>0</v>
          </cell>
          <cell r="AI396">
            <v>0</v>
          </cell>
          <cell r="AJ396">
            <v>0</v>
          </cell>
          <cell r="AK396">
            <v>0</v>
          </cell>
          <cell r="AM396">
            <v>0</v>
          </cell>
          <cell r="AN396">
            <v>0</v>
          </cell>
          <cell r="AO396">
            <v>0</v>
          </cell>
          <cell r="AP396">
            <v>0</v>
          </cell>
          <cell r="AQ396">
            <v>0</v>
          </cell>
          <cell r="AR396">
            <v>0</v>
          </cell>
          <cell r="AS396">
            <v>0</v>
          </cell>
          <cell r="AT396">
            <v>0</v>
          </cell>
          <cell r="AU396">
            <v>0</v>
          </cell>
          <cell r="AV396">
            <v>0</v>
          </cell>
          <cell r="AW396">
            <v>0</v>
          </cell>
        </row>
        <row r="397">
          <cell r="A397" t="str">
            <v>HLA3451</v>
          </cell>
          <cell r="B397" t="str">
            <v>Unknown</v>
          </cell>
          <cell r="C397" t="str">
            <v>Residential</v>
          </cell>
          <cell r="D397" t="str">
            <v>Land Supply 2018</v>
          </cell>
          <cell r="E397">
            <v>4.9030799999999999E-2</v>
          </cell>
          <cell r="F397">
            <v>0</v>
          </cell>
          <cell r="G397">
            <v>0</v>
          </cell>
          <cell r="H397">
            <v>0</v>
          </cell>
          <cell r="I397">
            <v>4.9030799999999999E-2</v>
          </cell>
          <cell r="J397">
            <v>0</v>
          </cell>
          <cell r="K397">
            <v>0</v>
          </cell>
          <cell r="L397">
            <v>0</v>
          </cell>
          <cell r="M397">
            <v>100</v>
          </cell>
          <cell r="O397">
            <v>0</v>
          </cell>
          <cell r="Q397">
            <v>0</v>
          </cell>
          <cell r="R397">
            <v>0</v>
          </cell>
          <cell r="S397">
            <v>0</v>
          </cell>
          <cell r="T397">
            <v>0</v>
          </cell>
          <cell r="U397">
            <v>0</v>
          </cell>
          <cell r="V397">
            <v>0</v>
          </cell>
          <cell r="W397">
            <v>0</v>
          </cell>
          <cell r="X397" t="str">
            <v>Not Modelled</v>
          </cell>
          <cell r="Y397" t="str">
            <v>N/A</v>
          </cell>
          <cell r="AA397">
            <v>0</v>
          </cell>
          <cell r="AB397">
            <v>0</v>
          </cell>
          <cell r="AC397">
            <v>0</v>
          </cell>
          <cell r="AD397">
            <v>0</v>
          </cell>
          <cell r="AE397">
            <v>0</v>
          </cell>
          <cell r="AF397">
            <v>0</v>
          </cell>
          <cell r="AG397">
            <v>0</v>
          </cell>
          <cell r="AH397">
            <v>0</v>
          </cell>
          <cell r="AI397">
            <v>4.90308249998E-2</v>
          </cell>
          <cell r="AJ397">
            <v>0</v>
          </cell>
          <cell r="AK397">
            <v>0</v>
          </cell>
          <cell r="AM397">
            <v>0</v>
          </cell>
          <cell r="AN397">
            <v>0</v>
          </cell>
          <cell r="AO397">
            <v>0</v>
          </cell>
          <cell r="AP397">
            <v>0</v>
          </cell>
          <cell r="AQ397">
            <v>0</v>
          </cell>
          <cell r="AR397">
            <v>0</v>
          </cell>
          <cell r="AS397">
            <v>0</v>
          </cell>
          <cell r="AT397">
            <v>0</v>
          </cell>
          <cell r="AU397">
            <v>100.00005098795044</v>
          </cell>
          <cell r="AV397">
            <v>0</v>
          </cell>
          <cell r="AW397">
            <v>0</v>
          </cell>
        </row>
        <row r="398">
          <cell r="A398" t="str">
            <v>HLA3452</v>
          </cell>
          <cell r="B398" t="str">
            <v>Unknown</v>
          </cell>
          <cell r="C398" t="str">
            <v>Residential</v>
          </cell>
          <cell r="D398" t="str">
            <v>Land Supply 2018</v>
          </cell>
          <cell r="E398">
            <v>4.82888E-2</v>
          </cell>
          <cell r="F398">
            <v>0</v>
          </cell>
          <cell r="G398">
            <v>0</v>
          </cell>
          <cell r="H398">
            <v>0</v>
          </cell>
          <cell r="I398">
            <v>4.82888E-2</v>
          </cell>
          <cell r="J398">
            <v>0</v>
          </cell>
          <cell r="K398">
            <v>0</v>
          </cell>
          <cell r="L398">
            <v>0</v>
          </cell>
          <cell r="M398">
            <v>100</v>
          </cell>
          <cell r="O398">
            <v>1.26800575261E-2</v>
          </cell>
          <cell r="Q398">
            <v>0</v>
          </cell>
          <cell r="R398">
            <v>0</v>
          </cell>
          <cell r="S398">
            <v>26.258796089569426</v>
          </cell>
          <cell r="T398">
            <v>0</v>
          </cell>
          <cell r="U398">
            <v>0</v>
          </cell>
          <cell r="V398">
            <v>0</v>
          </cell>
          <cell r="W398">
            <v>0</v>
          </cell>
          <cell r="X398" t="str">
            <v>Not Modelled</v>
          </cell>
          <cell r="Y398" t="str">
            <v>N/A</v>
          </cell>
          <cell r="AA398">
            <v>0</v>
          </cell>
          <cell r="AB398">
            <v>0</v>
          </cell>
          <cell r="AC398">
            <v>0</v>
          </cell>
          <cell r="AD398">
            <v>0</v>
          </cell>
          <cell r="AE398">
            <v>0</v>
          </cell>
          <cell r="AF398">
            <v>0</v>
          </cell>
          <cell r="AG398">
            <v>0</v>
          </cell>
          <cell r="AH398">
            <v>0</v>
          </cell>
          <cell r="AI398">
            <v>4.8288835002900002E-2</v>
          </cell>
          <cell r="AJ398">
            <v>0</v>
          </cell>
          <cell r="AK398">
            <v>0</v>
          </cell>
          <cell r="AM398">
            <v>0</v>
          </cell>
          <cell r="AN398">
            <v>0</v>
          </cell>
          <cell r="AO398">
            <v>0</v>
          </cell>
          <cell r="AP398">
            <v>0</v>
          </cell>
          <cell r="AQ398">
            <v>0</v>
          </cell>
          <cell r="AR398">
            <v>0</v>
          </cell>
          <cell r="AS398">
            <v>0</v>
          </cell>
          <cell r="AT398">
            <v>0</v>
          </cell>
          <cell r="AU398">
            <v>100.00007248658073</v>
          </cell>
          <cell r="AV398">
            <v>0</v>
          </cell>
          <cell r="AW398">
            <v>0</v>
          </cell>
        </row>
        <row r="399">
          <cell r="A399" t="str">
            <v>HLA3453</v>
          </cell>
          <cell r="B399" t="str">
            <v>Unknown</v>
          </cell>
          <cell r="C399" t="str">
            <v>Residential</v>
          </cell>
          <cell r="D399" t="str">
            <v>Land Supply 2018</v>
          </cell>
          <cell r="E399">
            <v>4.1099700000000003E-2</v>
          </cell>
          <cell r="F399">
            <v>0</v>
          </cell>
          <cell r="G399">
            <v>0</v>
          </cell>
          <cell r="H399">
            <v>0</v>
          </cell>
          <cell r="I399">
            <v>4.1099700000000003E-2</v>
          </cell>
          <cell r="J399">
            <v>0</v>
          </cell>
          <cell r="K399">
            <v>0</v>
          </cell>
          <cell r="L399">
            <v>0</v>
          </cell>
          <cell r="M399">
            <v>100</v>
          </cell>
          <cell r="O399">
            <v>0</v>
          </cell>
          <cell r="Q399">
            <v>0</v>
          </cell>
          <cell r="R399">
            <v>0</v>
          </cell>
          <cell r="S399">
            <v>0</v>
          </cell>
          <cell r="T399">
            <v>0</v>
          </cell>
          <cell r="U399">
            <v>0</v>
          </cell>
          <cell r="V399">
            <v>0</v>
          </cell>
          <cell r="W399">
            <v>0</v>
          </cell>
          <cell r="X399" t="str">
            <v>Not Modelled</v>
          </cell>
          <cell r="Y399" t="str">
            <v>N/A</v>
          </cell>
          <cell r="AA399">
            <v>0</v>
          </cell>
          <cell r="AB399">
            <v>0</v>
          </cell>
          <cell r="AC399">
            <v>0</v>
          </cell>
          <cell r="AD399">
            <v>0</v>
          </cell>
          <cell r="AE399">
            <v>0</v>
          </cell>
          <cell r="AF399">
            <v>4.1099041958200001E-2</v>
          </cell>
          <cell r="AG399">
            <v>0</v>
          </cell>
          <cell r="AH399">
            <v>0</v>
          </cell>
          <cell r="AI399">
            <v>4.1099725343900002E-2</v>
          </cell>
          <cell r="AJ399">
            <v>0</v>
          </cell>
          <cell r="AK399">
            <v>0</v>
          </cell>
          <cell r="AM399">
            <v>0</v>
          </cell>
          <cell r="AN399">
            <v>0</v>
          </cell>
          <cell r="AO399">
            <v>0</v>
          </cell>
          <cell r="AP399">
            <v>0</v>
          </cell>
          <cell r="AQ399">
            <v>0</v>
          </cell>
          <cell r="AR399">
            <v>99.998398913374061</v>
          </cell>
          <cell r="AS399">
            <v>0</v>
          </cell>
          <cell r="AT399">
            <v>0</v>
          </cell>
          <cell r="AU399">
            <v>100.00006166444038</v>
          </cell>
          <cell r="AV399">
            <v>0</v>
          </cell>
          <cell r="AW399">
            <v>0</v>
          </cell>
        </row>
        <row r="400">
          <cell r="A400" t="str">
            <v>HLA3454</v>
          </cell>
          <cell r="B400" t="str">
            <v>Unknown</v>
          </cell>
          <cell r="C400" t="str">
            <v>Residential</v>
          </cell>
          <cell r="D400" t="str">
            <v>Land Supply 2018</v>
          </cell>
          <cell r="E400">
            <v>8.9163300000000001E-2</v>
          </cell>
          <cell r="F400">
            <v>0</v>
          </cell>
          <cell r="G400">
            <v>0</v>
          </cell>
          <cell r="H400">
            <v>0</v>
          </cell>
          <cell r="I400">
            <v>8.9163300000000001E-2</v>
          </cell>
          <cell r="J400">
            <v>0</v>
          </cell>
          <cell r="K400">
            <v>0</v>
          </cell>
          <cell r="L400">
            <v>0</v>
          </cell>
          <cell r="M400">
            <v>100</v>
          </cell>
          <cell r="O400">
            <v>0</v>
          </cell>
          <cell r="Q400">
            <v>0</v>
          </cell>
          <cell r="R400">
            <v>0</v>
          </cell>
          <cell r="S400">
            <v>0</v>
          </cell>
          <cell r="T400">
            <v>0</v>
          </cell>
          <cell r="U400">
            <v>0</v>
          </cell>
          <cell r="V400">
            <v>0</v>
          </cell>
          <cell r="W400">
            <v>0</v>
          </cell>
          <cell r="X400" t="str">
            <v>Not Modelled</v>
          </cell>
          <cell r="Y400" t="str">
            <v>N/A</v>
          </cell>
          <cell r="AA400">
            <v>0</v>
          </cell>
          <cell r="AB400">
            <v>0</v>
          </cell>
          <cell r="AC400">
            <v>0</v>
          </cell>
          <cell r="AD400">
            <v>0</v>
          </cell>
          <cell r="AE400">
            <v>0</v>
          </cell>
          <cell r="AF400">
            <v>3.7782286295299998E-2</v>
          </cell>
          <cell r="AG400">
            <v>0</v>
          </cell>
          <cell r="AH400">
            <v>0</v>
          </cell>
          <cell r="AI400">
            <v>0</v>
          </cell>
          <cell r="AJ400">
            <v>0</v>
          </cell>
          <cell r="AK400">
            <v>0</v>
          </cell>
          <cell r="AM400">
            <v>0</v>
          </cell>
          <cell r="AN400">
            <v>0</v>
          </cell>
          <cell r="AO400">
            <v>0</v>
          </cell>
          <cell r="AP400">
            <v>0</v>
          </cell>
          <cell r="AQ400">
            <v>0</v>
          </cell>
          <cell r="AR400">
            <v>42.374257452673916</v>
          </cell>
          <cell r="AS400">
            <v>0</v>
          </cell>
          <cell r="AT400">
            <v>0</v>
          </cell>
          <cell r="AU400">
            <v>0</v>
          </cell>
          <cell r="AV400">
            <v>0</v>
          </cell>
          <cell r="AW400">
            <v>0</v>
          </cell>
        </row>
        <row r="401">
          <cell r="A401" t="str">
            <v>HLA3456</v>
          </cell>
          <cell r="B401" t="str">
            <v>Unknown</v>
          </cell>
          <cell r="C401" t="str">
            <v>Residential</v>
          </cell>
          <cell r="D401" t="str">
            <v>Land Supply 2018</v>
          </cell>
          <cell r="E401">
            <v>4.06807E-2</v>
          </cell>
          <cell r="F401">
            <v>0</v>
          </cell>
          <cell r="G401">
            <v>0</v>
          </cell>
          <cell r="H401">
            <v>0</v>
          </cell>
          <cell r="I401">
            <v>4.06807E-2</v>
          </cell>
          <cell r="J401">
            <v>0</v>
          </cell>
          <cell r="K401">
            <v>0</v>
          </cell>
          <cell r="L401">
            <v>0</v>
          </cell>
          <cell r="M401">
            <v>100</v>
          </cell>
          <cell r="O401">
            <v>5.7823999989800004E-4</v>
          </cell>
          <cell r="Q401">
            <v>0</v>
          </cell>
          <cell r="R401">
            <v>0</v>
          </cell>
          <cell r="S401">
            <v>1.4214111357425019</v>
          </cell>
          <cell r="T401">
            <v>0</v>
          </cell>
          <cell r="U401">
            <v>0</v>
          </cell>
          <cell r="V401">
            <v>0</v>
          </cell>
          <cell r="W401">
            <v>0</v>
          </cell>
          <cell r="X401" t="str">
            <v>Not Modelled</v>
          </cell>
          <cell r="Y401" t="str">
            <v>N/A</v>
          </cell>
          <cell r="AA401">
            <v>0</v>
          </cell>
          <cell r="AB401">
            <v>0</v>
          </cell>
          <cell r="AC401">
            <v>0</v>
          </cell>
          <cell r="AD401">
            <v>0</v>
          </cell>
          <cell r="AE401">
            <v>0</v>
          </cell>
          <cell r="AF401">
            <v>0</v>
          </cell>
          <cell r="AG401">
            <v>0</v>
          </cell>
          <cell r="AH401">
            <v>0</v>
          </cell>
          <cell r="AI401">
            <v>0</v>
          </cell>
          <cell r="AJ401">
            <v>0</v>
          </cell>
          <cell r="AK401">
            <v>0</v>
          </cell>
          <cell r="AM401">
            <v>0</v>
          </cell>
          <cell r="AN401">
            <v>0</v>
          </cell>
          <cell r="AO401">
            <v>0</v>
          </cell>
          <cell r="AP401">
            <v>0</v>
          </cell>
          <cell r="AQ401">
            <v>0</v>
          </cell>
          <cell r="AR401">
            <v>0</v>
          </cell>
          <cell r="AS401">
            <v>0</v>
          </cell>
          <cell r="AT401">
            <v>0</v>
          </cell>
          <cell r="AU401">
            <v>0</v>
          </cell>
          <cell r="AV401">
            <v>0</v>
          </cell>
          <cell r="AW401">
            <v>0</v>
          </cell>
        </row>
        <row r="402">
          <cell r="A402" t="str">
            <v>HLA3457</v>
          </cell>
          <cell r="B402" t="str">
            <v>Unknown</v>
          </cell>
          <cell r="C402" t="str">
            <v>Residential</v>
          </cell>
          <cell r="D402" t="str">
            <v>Land Supply 2018</v>
          </cell>
          <cell r="E402">
            <v>0.137903</v>
          </cell>
          <cell r="F402">
            <v>0</v>
          </cell>
          <cell r="G402">
            <v>0</v>
          </cell>
          <cell r="H402">
            <v>0</v>
          </cell>
          <cell r="I402">
            <v>0.137903</v>
          </cell>
          <cell r="J402">
            <v>0</v>
          </cell>
          <cell r="K402">
            <v>0</v>
          </cell>
          <cell r="L402">
            <v>0</v>
          </cell>
          <cell r="M402">
            <v>100</v>
          </cell>
          <cell r="O402">
            <v>3.7581483890769998E-2</v>
          </cell>
          <cell r="Q402">
            <v>8.34413759507E-3</v>
          </cell>
          <cell r="R402">
            <v>5.4813758995499997E-3</v>
          </cell>
          <cell r="S402">
            <v>27.252114813144019</v>
          </cell>
          <cell r="T402">
            <v>6.0507295672102854</v>
          </cell>
          <cell r="U402">
            <v>3.9748054063725955</v>
          </cell>
          <cell r="V402">
            <v>0.137025107497</v>
          </cell>
          <cell r="W402">
            <v>99.363398546079495</v>
          </cell>
          <cell r="X402" t="str">
            <v>Not Modelled</v>
          </cell>
          <cell r="Y402" t="str">
            <v>N/A</v>
          </cell>
          <cell r="AA402">
            <v>0</v>
          </cell>
          <cell r="AB402">
            <v>0</v>
          </cell>
          <cell r="AC402">
            <v>0</v>
          </cell>
          <cell r="AD402">
            <v>0</v>
          </cell>
          <cell r="AE402">
            <v>0</v>
          </cell>
          <cell r="AF402">
            <v>0</v>
          </cell>
          <cell r="AG402">
            <v>0</v>
          </cell>
          <cell r="AH402">
            <v>0</v>
          </cell>
          <cell r="AI402">
            <v>0</v>
          </cell>
          <cell r="AJ402">
            <v>0</v>
          </cell>
          <cell r="AK402">
            <v>0</v>
          </cell>
          <cell r="AM402">
            <v>0</v>
          </cell>
          <cell r="AN402">
            <v>0</v>
          </cell>
          <cell r="AO402">
            <v>0</v>
          </cell>
          <cell r="AP402">
            <v>0</v>
          </cell>
          <cell r="AQ402">
            <v>0</v>
          </cell>
          <cell r="AR402">
            <v>0</v>
          </cell>
          <cell r="AS402">
            <v>0</v>
          </cell>
          <cell r="AT402">
            <v>0</v>
          </cell>
          <cell r="AU402">
            <v>0</v>
          </cell>
          <cell r="AV402">
            <v>0</v>
          </cell>
          <cell r="AW402">
            <v>0</v>
          </cell>
        </row>
        <row r="403">
          <cell r="A403" t="str">
            <v>HLA3458</v>
          </cell>
          <cell r="B403" t="str">
            <v>Unknown</v>
          </cell>
          <cell r="C403" t="str">
            <v>Residential</v>
          </cell>
          <cell r="D403" t="str">
            <v>Land Supply 2018</v>
          </cell>
          <cell r="E403">
            <v>0.168354</v>
          </cell>
          <cell r="F403">
            <v>2.79518465651E-3</v>
          </cell>
          <cell r="G403">
            <v>2.4333891368300001E-2</v>
          </cell>
          <cell r="H403">
            <v>0</v>
          </cell>
          <cell r="I403">
            <v>0.14122492397519001</v>
          </cell>
          <cell r="J403">
            <v>1.6603018974957529</v>
          </cell>
          <cell r="K403">
            <v>14.454002499673308</v>
          </cell>
          <cell r="L403">
            <v>0</v>
          </cell>
          <cell r="M403">
            <v>83.88569560283095</v>
          </cell>
          <cell r="O403">
            <v>0.16808268750565</v>
          </cell>
          <cell r="Q403">
            <v>0.15357064465605</v>
          </cell>
          <cell r="R403">
            <v>0.15242159145600001</v>
          </cell>
          <cell r="S403">
            <v>99.838844046265606</v>
          </cell>
          <cell r="T403">
            <v>91.218886783830499</v>
          </cell>
          <cell r="U403">
            <v>90.536364717203043</v>
          </cell>
          <cell r="V403">
            <v>0.168353685</v>
          </cell>
          <cell r="W403">
            <v>99.999812894258525</v>
          </cell>
          <cell r="X403" t="str">
            <v>Not Modelled</v>
          </cell>
          <cell r="Y403" t="str">
            <v>N/A</v>
          </cell>
          <cell r="AA403">
            <v>2.2101071809399998E-2</v>
          </cell>
          <cell r="AB403">
            <v>0</v>
          </cell>
          <cell r="AC403">
            <v>0</v>
          </cell>
          <cell r="AD403">
            <v>0</v>
          </cell>
          <cell r="AE403">
            <v>0</v>
          </cell>
          <cell r="AF403">
            <v>0</v>
          </cell>
          <cell r="AG403">
            <v>0</v>
          </cell>
          <cell r="AH403">
            <v>0</v>
          </cell>
          <cell r="AI403">
            <v>0</v>
          </cell>
          <cell r="AJ403">
            <v>0</v>
          </cell>
          <cell r="AK403">
            <v>0</v>
          </cell>
          <cell r="AM403">
            <v>13.127737867469735</v>
          </cell>
          <cell r="AN403">
            <v>0</v>
          </cell>
          <cell r="AO403">
            <v>0</v>
          </cell>
          <cell r="AP403">
            <v>0</v>
          </cell>
          <cell r="AQ403">
            <v>0</v>
          </cell>
          <cell r="AR403">
            <v>0</v>
          </cell>
          <cell r="AS403">
            <v>0</v>
          </cell>
          <cell r="AT403">
            <v>0</v>
          </cell>
          <cell r="AU403">
            <v>0</v>
          </cell>
          <cell r="AV403">
            <v>0</v>
          </cell>
          <cell r="AW403">
            <v>0</v>
          </cell>
        </row>
        <row r="404">
          <cell r="A404" t="str">
            <v>HLA3459</v>
          </cell>
          <cell r="B404" t="str">
            <v>Unknown</v>
          </cell>
          <cell r="C404" t="str">
            <v>Residential</v>
          </cell>
          <cell r="D404" t="str">
            <v>Land Supply 2018</v>
          </cell>
          <cell r="E404">
            <v>0.27698499999999998</v>
          </cell>
          <cell r="F404">
            <v>0</v>
          </cell>
          <cell r="G404">
            <v>0</v>
          </cell>
          <cell r="H404">
            <v>0</v>
          </cell>
          <cell r="I404">
            <v>0.27698499999999998</v>
          </cell>
          <cell r="J404">
            <v>0</v>
          </cell>
          <cell r="K404">
            <v>0</v>
          </cell>
          <cell r="L404">
            <v>0</v>
          </cell>
          <cell r="M404">
            <v>100</v>
          </cell>
          <cell r="O404">
            <v>0</v>
          </cell>
          <cell r="Q404">
            <v>0</v>
          </cell>
          <cell r="R404">
            <v>0</v>
          </cell>
          <cell r="S404">
            <v>0</v>
          </cell>
          <cell r="T404">
            <v>0</v>
          </cell>
          <cell r="U404">
            <v>0</v>
          </cell>
          <cell r="V404">
            <v>0</v>
          </cell>
          <cell r="W404">
            <v>0</v>
          </cell>
          <cell r="X404" t="str">
            <v>Not Modelled</v>
          </cell>
          <cell r="Y404" t="str">
            <v>N/A</v>
          </cell>
          <cell r="AA404">
            <v>0</v>
          </cell>
          <cell r="AB404">
            <v>0</v>
          </cell>
          <cell r="AC404">
            <v>0</v>
          </cell>
          <cell r="AD404">
            <v>0</v>
          </cell>
          <cell r="AE404">
            <v>0</v>
          </cell>
          <cell r="AF404">
            <v>0.276985195001</v>
          </cell>
          <cell r="AG404">
            <v>0</v>
          </cell>
          <cell r="AH404">
            <v>0</v>
          </cell>
          <cell r="AI404">
            <v>0.11732479084899999</v>
          </cell>
          <cell r="AJ404">
            <v>0.26210782765000001</v>
          </cell>
          <cell r="AK404">
            <v>0</v>
          </cell>
          <cell r="AM404">
            <v>0</v>
          </cell>
          <cell r="AN404">
            <v>0</v>
          </cell>
          <cell r="AO404">
            <v>0</v>
          </cell>
          <cell r="AP404">
            <v>0</v>
          </cell>
          <cell r="AQ404">
            <v>0</v>
          </cell>
          <cell r="AR404">
            <v>100.00007040128527</v>
          </cell>
          <cell r="AS404">
            <v>0</v>
          </cell>
          <cell r="AT404">
            <v>0</v>
          </cell>
          <cell r="AU404">
            <v>42.357813906529238</v>
          </cell>
          <cell r="AV404">
            <v>94.628888802642749</v>
          </cell>
          <cell r="AW404">
            <v>0</v>
          </cell>
        </row>
        <row r="405">
          <cell r="A405" t="str">
            <v>HLA3460</v>
          </cell>
          <cell r="B405" t="str">
            <v>Unknown</v>
          </cell>
          <cell r="C405" t="str">
            <v>Residential</v>
          </cell>
          <cell r="D405" t="str">
            <v>Land Supply 2018</v>
          </cell>
          <cell r="E405">
            <v>3.1232699999999999E-2</v>
          </cell>
          <cell r="F405">
            <v>0</v>
          </cell>
          <cell r="G405">
            <v>0</v>
          </cell>
          <cell r="H405">
            <v>0</v>
          </cell>
          <cell r="I405">
            <v>3.1232699999999999E-2</v>
          </cell>
          <cell r="J405">
            <v>0</v>
          </cell>
          <cell r="K405">
            <v>0</v>
          </cell>
          <cell r="L405">
            <v>0</v>
          </cell>
          <cell r="M405">
            <v>100</v>
          </cell>
          <cell r="O405">
            <v>0</v>
          </cell>
          <cell r="Q405">
            <v>0</v>
          </cell>
          <cell r="R405">
            <v>0</v>
          </cell>
          <cell r="S405">
            <v>0</v>
          </cell>
          <cell r="T405">
            <v>0</v>
          </cell>
          <cell r="U405">
            <v>0</v>
          </cell>
          <cell r="V405">
            <v>0</v>
          </cell>
          <cell r="W405">
            <v>0</v>
          </cell>
          <cell r="X405" t="str">
            <v>Not Modelled</v>
          </cell>
          <cell r="Y405" t="str">
            <v>N/A</v>
          </cell>
          <cell r="AA405">
            <v>0</v>
          </cell>
          <cell r="AB405">
            <v>0</v>
          </cell>
          <cell r="AC405">
            <v>0</v>
          </cell>
          <cell r="AD405">
            <v>0</v>
          </cell>
          <cell r="AE405">
            <v>0</v>
          </cell>
          <cell r="AF405">
            <v>0</v>
          </cell>
          <cell r="AG405">
            <v>0</v>
          </cell>
          <cell r="AH405">
            <v>0</v>
          </cell>
          <cell r="AI405">
            <v>3.1232665700600001E-2</v>
          </cell>
          <cell r="AJ405">
            <v>0</v>
          </cell>
          <cell r="AK405">
            <v>0</v>
          </cell>
          <cell r="AM405">
            <v>0</v>
          </cell>
          <cell r="AN405">
            <v>0</v>
          </cell>
          <cell r="AO405">
            <v>0</v>
          </cell>
          <cell r="AP405">
            <v>0</v>
          </cell>
          <cell r="AQ405">
            <v>0</v>
          </cell>
          <cell r="AR405">
            <v>0</v>
          </cell>
          <cell r="AS405">
            <v>0</v>
          </cell>
          <cell r="AT405">
            <v>0</v>
          </cell>
          <cell r="AU405">
            <v>99.999890181124272</v>
          </cell>
          <cell r="AV405">
            <v>0</v>
          </cell>
          <cell r="AW405">
            <v>0</v>
          </cell>
        </row>
        <row r="406">
          <cell r="A406" t="str">
            <v>HLA3461</v>
          </cell>
          <cell r="B406" t="str">
            <v>Unknown</v>
          </cell>
          <cell r="C406" t="str">
            <v>Residential</v>
          </cell>
          <cell r="D406" t="str">
            <v>Land Supply 2018</v>
          </cell>
          <cell r="E406">
            <v>0.22827600000000001</v>
          </cell>
          <cell r="F406">
            <v>0</v>
          </cell>
          <cell r="G406">
            <v>0</v>
          </cell>
          <cell r="H406">
            <v>0</v>
          </cell>
          <cell r="I406">
            <v>0.22827600000000001</v>
          </cell>
          <cell r="J406">
            <v>0</v>
          </cell>
          <cell r="K406">
            <v>0</v>
          </cell>
          <cell r="L406">
            <v>0</v>
          </cell>
          <cell r="M406">
            <v>100</v>
          </cell>
          <cell r="O406">
            <v>5.3733811805699999E-4</v>
          </cell>
          <cell r="Q406">
            <v>0</v>
          </cell>
          <cell r="R406">
            <v>0</v>
          </cell>
          <cell r="S406">
            <v>0.23538966779556325</v>
          </cell>
          <cell r="T406">
            <v>0</v>
          </cell>
          <cell r="U406">
            <v>0</v>
          </cell>
          <cell r="V406">
            <v>0</v>
          </cell>
          <cell r="W406">
            <v>0</v>
          </cell>
          <cell r="X406" t="str">
            <v>Not Modelled</v>
          </cell>
          <cell r="Y406" t="str">
            <v>N/A</v>
          </cell>
          <cell r="AA406">
            <v>0</v>
          </cell>
          <cell r="AB406">
            <v>0</v>
          </cell>
          <cell r="AC406">
            <v>0</v>
          </cell>
          <cell r="AD406">
            <v>0</v>
          </cell>
          <cell r="AE406">
            <v>0</v>
          </cell>
          <cell r="AF406">
            <v>0</v>
          </cell>
          <cell r="AG406">
            <v>0</v>
          </cell>
          <cell r="AH406">
            <v>0</v>
          </cell>
          <cell r="AI406">
            <v>0.22827628999899999</v>
          </cell>
          <cell r="AJ406">
            <v>0</v>
          </cell>
          <cell r="AK406">
            <v>0</v>
          </cell>
          <cell r="AM406">
            <v>0</v>
          </cell>
          <cell r="AN406">
            <v>0</v>
          </cell>
          <cell r="AO406">
            <v>0</v>
          </cell>
          <cell r="AP406">
            <v>0</v>
          </cell>
          <cell r="AQ406">
            <v>0</v>
          </cell>
          <cell r="AR406">
            <v>0</v>
          </cell>
          <cell r="AS406">
            <v>0</v>
          </cell>
          <cell r="AT406">
            <v>0</v>
          </cell>
          <cell r="AU406">
            <v>100.00012703876008</v>
          </cell>
          <cell r="AV406">
            <v>0</v>
          </cell>
          <cell r="AW406">
            <v>0</v>
          </cell>
        </row>
        <row r="407">
          <cell r="A407" t="str">
            <v>HLA3462</v>
          </cell>
          <cell r="B407" t="str">
            <v>Unknown</v>
          </cell>
          <cell r="C407" t="str">
            <v>Residential</v>
          </cell>
          <cell r="D407" t="str">
            <v>Land Supply 2018</v>
          </cell>
          <cell r="E407">
            <v>0.26966499999999999</v>
          </cell>
          <cell r="F407">
            <v>0</v>
          </cell>
          <cell r="G407">
            <v>0</v>
          </cell>
          <cell r="H407">
            <v>0</v>
          </cell>
          <cell r="I407">
            <v>0.26966499999999999</v>
          </cell>
          <cell r="J407">
            <v>0</v>
          </cell>
          <cell r="K407">
            <v>0</v>
          </cell>
          <cell r="L407">
            <v>0</v>
          </cell>
          <cell r="M407">
            <v>100</v>
          </cell>
          <cell r="O407">
            <v>2.5039576938549997E-3</v>
          </cell>
          <cell r="Q407">
            <v>2.0710905937799998E-3</v>
          </cell>
          <cell r="R407">
            <v>0</v>
          </cell>
          <cell r="S407">
            <v>0.92854382061261198</v>
          </cell>
          <cell r="T407">
            <v>0.76802350834553978</v>
          </cell>
          <cell r="U407">
            <v>0</v>
          </cell>
          <cell r="V407">
            <v>0</v>
          </cell>
          <cell r="W407">
            <v>0</v>
          </cell>
          <cell r="X407" t="str">
            <v>Not Modelled</v>
          </cell>
          <cell r="Y407" t="str">
            <v>N/A</v>
          </cell>
          <cell r="AA407">
            <v>0</v>
          </cell>
          <cell r="AB407">
            <v>0</v>
          </cell>
          <cell r="AC407">
            <v>0</v>
          </cell>
          <cell r="AD407">
            <v>0</v>
          </cell>
          <cell r="AE407">
            <v>0</v>
          </cell>
          <cell r="AF407">
            <v>0</v>
          </cell>
          <cell r="AG407">
            <v>0</v>
          </cell>
          <cell r="AH407">
            <v>0</v>
          </cell>
          <cell r="AI407">
            <v>0.26966479500200002</v>
          </cell>
          <cell r="AJ407">
            <v>0</v>
          </cell>
          <cell r="AK407">
            <v>0</v>
          </cell>
          <cell r="AM407">
            <v>0</v>
          </cell>
          <cell r="AN407">
            <v>0</v>
          </cell>
          <cell r="AO407">
            <v>0</v>
          </cell>
          <cell r="AP407">
            <v>0</v>
          </cell>
          <cell r="AQ407">
            <v>0</v>
          </cell>
          <cell r="AR407">
            <v>0</v>
          </cell>
          <cell r="AS407">
            <v>0</v>
          </cell>
          <cell r="AT407">
            <v>0</v>
          </cell>
          <cell r="AU407">
            <v>99.99992398049433</v>
          </cell>
          <cell r="AV407">
            <v>0</v>
          </cell>
          <cell r="AW407">
            <v>0</v>
          </cell>
        </row>
        <row r="408">
          <cell r="A408" t="str">
            <v>HLA3463</v>
          </cell>
          <cell r="B408" t="str">
            <v>Unknown</v>
          </cell>
          <cell r="C408" t="str">
            <v>Residential</v>
          </cell>
          <cell r="D408" t="str">
            <v>Land Supply 2018</v>
          </cell>
          <cell r="E408">
            <v>3.6008199999999997E-2</v>
          </cell>
          <cell r="F408">
            <v>0</v>
          </cell>
          <cell r="G408">
            <v>0</v>
          </cell>
          <cell r="H408">
            <v>0</v>
          </cell>
          <cell r="I408">
            <v>3.6008199999999997E-2</v>
          </cell>
          <cell r="J408">
            <v>0</v>
          </cell>
          <cell r="K408">
            <v>0</v>
          </cell>
          <cell r="L408">
            <v>0</v>
          </cell>
          <cell r="M408">
            <v>100</v>
          </cell>
          <cell r="O408">
            <v>8.4613820013099996E-4</v>
          </cell>
          <cell r="Q408">
            <v>0</v>
          </cell>
          <cell r="R408">
            <v>0</v>
          </cell>
          <cell r="S408">
            <v>2.3498486459500891</v>
          </cell>
          <cell r="T408">
            <v>0</v>
          </cell>
          <cell r="U408">
            <v>0</v>
          </cell>
          <cell r="V408">
            <v>0</v>
          </cell>
          <cell r="W408">
            <v>0</v>
          </cell>
          <cell r="X408" t="str">
            <v>Not Modelled</v>
          </cell>
          <cell r="Y408" t="str">
            <v>N/A</v>
          </cell>
          <cell r="AA408">
            <v>0</v>
          </cell>
          <cell r="AB408">
            <v>0</v>
          </cell>
          <cell r="AC408">
            <v>0</v>
          </cell>
          <cell r="AD408">
            <v>0</v>
          </cell>
          <cell r="AE408">
            <v>0</v>
          </cell>
          <cell r="AF408">
            <v>0</v>
          </cell>
          <cell r="AG408">
            <v>0</v>
          </cell>
          <cell r="AH408">
            <v>0</v>
          </cell>
          <cell r="AI408">
            <v>3.6008210000799998E-2</v>
          </cell>
          <cell r="AJ408">
            <v>0</v>
          </cell>
          <cell r="AK408">
            <v>0</v>
          </cell>
          <cell r="AM408">
            <v>0</v>
          </cell>
          <cell r="AN408">
            <v>0</v>
          </cell>
          <cell r="AO408">
            <v>0</v>
          </cell>
          <cell r="AP408">
            <v>0</v>
          </cell>
          <cell r="AQ408">
            <v>0</v>
          </cell>
          <cell r="AR408">
            <v>0</v>
          </cell>
          <cell r="AS408">
            <v>0</v>
          </cell>
          <cell r="AT408">
            <v>0</v>
          </cell>
          <cell r="AU408">
            <v>100.00002777367378</v>
          </cell>
          <cell r="AV408">
            <v>0</v>
          </cell>
          <cell r="AW408">
            <v>0</v>
          </cell>
        </row>
        <row r="409">
          <cell r="A409" t="str">
            <v>HLA3464</v>
          </cell>
          <cell r="B409" t="str">
            <v>Unknown</v>
          </cell>
          <cell r="C409" t="str">
            <v>Residential</v>
          </cell>
          <cell r="D409" t="str">
            <v>Land Supply 2018</v>
          </cell>
          <cell r="E409">
            <v>8.5743899999999994E-3</v>
          </cell>
          <cell r="F409">
            <v>0</v>
          </cell>
          <cell r="G409">
            <v>0</v>
          </cell>
          <cell r="H409">
            <v>0</v>
          </cell>
          <cell r="I409">
            <v>8.5743899999999994E-3</v>
          </cell>
          <cell r="J409">
            <v>0</v>
          </cell>
          <cell r="K409">
            <v>0</v>
          </cell>
          <cell r="L409">
            <v>0</v>
          </cell>
          <cell r="M409">
            <v>100</v>
          </cell>
          <cell r="O409">
            <v>0</v>
          </cell>
          <cell r="Q409">
            <v>0</v>
          </cell>
          <cell r="R409">
            <v>0</v>
          </cell>
          <cell r="S409">
            <v>0</v>
          </cell>
          <cell r="T409">
            <v>0</v>
          </cell>
          <cell r="U409">
            <v>0</v>
          </cell>
          <cell r="V409">
            <v>0</v>
          </cell>
          <cell r="W409">
            <v>0</v>
          </cell>
          <cell r="X409" t="str">
            <v>Not Modelled</v>
          </cell>
          <cell r="Y409" t="str">
            <v>N/A</v>
          </cell>
          <cell r="AA409">
            <v>0</v>
          </cell>
          <cell r="AB409">
            <v>0</v>
          </cell>
          <cell r="AC409">
            <v>0</v>
          </cell>
          <cell r="AD409">
            <v>0</v>
          </cell>
          <cell r="AE409">
            <v>0</v>
          </cell>
          <cell r="AF409">
            <v>0</v>
          </cell>
          <cell r="AG409">
            <v>0</v>
          </cell>
          <cell r="AH409">
            <v>0</v>
          </cell>
          <cell r="AI409">
            <v>8.5743900009800002E-3</v>
          </cell>
          <cell r="AJ409">
            <v>0</v>
          </cell>
          <cell r="AK409">
            <v>0</v>
          </cell>
          <cell r="AM409">
            <v>0</v>
          </cell>
          <cell r="AN409">
            <v>0</v>
          </cell>
          <cell r="AO409">
            <v>0</v>
          </cell>
          <cell r="AP409">
            <v>0</v>
          </cell>
          <cell r="AQ409">
            <v>0</v>
          </cell>
          <cell r="AR409">
            <v>0</v>
          </cell>
          <cell r="AS409">
            <v>0</v>
          </cell>
          <cell r="AT409">
            <v>0</v>
          </cell>
          <cell r="AU409">
            <v>100.00000001142939</v>
          </cell>
          <cell r="AV409">
            <v>0</v>
          </cell>
          <cell r="AW409">
            <v>0</v>
          </cell>
        </row>
        <row r="410">
          <cell r="A410" t="str">
            <v>HLA3466</v>
          </cell>
          <cell r="B410" t="str">
            <v>Unknown</v>
          </cell>
          <cell r="C410" t="str">
            <v>Residential</v>
          </cell>
          <cell r="D410" t="str">
            <v>Land Supply 2018</v>
          </cell>
          <cell r="E410">
            <v>4.3844000000000001E-2</v>
          </cell>
          <cell r="F410">
            <v>0</v>
          </cell>
          <cell r="G410">
            <v>0</v>
          </cell>
          <cell r="H410">
            <v>0</v>
          </cell>
          <cell r="I410">
            <v>4.3844000000000001E-2</v>
          </cell>
          <cell r="J410">
            <v>0</v>
          </cell>
          <cell r="K410">
            <v>0</v>
          </cell>
          <cell r="L410">
            <v>0</v>
          </cell>
          <cell r="M410">
            <v>100</v>
          </cell>
          <cell r="O410">
            <v>0</v>
          </cell>
          <cell r="Q410">
            <v>0</v>
          </cell>
          <cell r="R410">
            <v>0</v>
          </cell>
          <cell r="S410">
            <v>0</v>
          </cell>
          <cell r="T410">
            <v>0</v>
          </cell>
          <cell r="U410">
            <v>0</v>
          </cell>
          <cell r="V410">
            <v>0</v>
          </cell>
          <cell r="W410">
            <v>0</v>
          </cell>
          <cell r="X410">
            <v>0</v>
          </cell>
          <cell r="Y410">
            <v>0</v>
          </cell>
          <cell r="AA410">
            <v>0</v>
          </cell>
          <cell r="AB410">
            <v>0</v>
          </cell>
          <cell r="AC410">
            <v>0</v>
          </cell>
          <cell r="AD410">
            <v>0</v>
          </cell>
          <cell r="AE410">
            <v>0</v>
          </cell>
          <cell r="AF410">
            <v>0</v>
          </cell>
          <cell r="AG410">
            <v>0</v>
          </cell>
          <cell r="AH410">
            <v>0</v>
          </cell>
          <cell r="AI410">
            <v>4.3843965000300002E-2</v>
          </cell>
          <cell r="AJ410">
            <v>0</v>
          </cell>
          <cell r="AK410">
            <v>0</v>
          </cell>
          <cell r="AM410">
            <v>0</v>
          </cell>
          <cell r="AN410">
            <v>0</v>
          </cell>
          <cell r="AO410">
            <v>0</v>
          </cell>
          <cell r="AP410">
            <v>0</v>
          </cell>
          <cell r="AQ410">
            <v>0</v>
          </cell>
          <cell r="AR410">
            <v>0</v>
          </cell>
          <cell r="AS410">
            <v>0</v>
          </cell>
          <cell r="AT410">
            <v>0</v>
          </cell>
          <cell r="AU410">
            <v>99.999920172201442</v>
          </cell>
          <cell r="AV410">
            <v>0</v>
          </cell>
          <cell r="AW410">
            <v>0</v>
          </cell>
        </row>
        <row r="411">
          <cell r="A411" t="str">
            <v>HLA3467</v>
          </cell>
          <cell r="B411" t="str">
            <v>Unknown</v>
          </cell>
          <cell r="C411" t="str">
            <v>Residential</v>
          </cell>
          <cell r="D411" t="str">
            <v>Land Supply 2018</v>
          </cell>
          <cell r="E411">
            <v>2.3661700000000001E-2</v>
          </cell>
          <cell r="F411">
            <v>0</v>
          </cell>
          <cell r="G411">
            <v>0</v>
          </cell>
          <cell r="H411">
            <v>0</v>
          </cell>
          <cell r="I411">
            <v>2.3661700000000001E-2</v>
          </cell>
          <cell r="J411">
            <v>0</v>
          </cell>
          <cell r="K411">
            <v>0</v>
          </cell>
          <cell r="L411">
            <v>0</v>
          </cell>
          <cell r="M411">
            <v>100</v>
          </cell>
          <cell r="O411">
            <v>0</v>
          </cell>
          <cell r="Q411">
            <v>0</v>
          </cell>
          <cell r="R411">
            <v>0</v>
          </cell>
          <cell r="S411">
            <v>0</v>
          </cell>
          <cell r="T411">
            <v>0</v>
          </cell>
          <cell r="U411">
            <v>0</v>
          </cell>
          <cell r="V411">
            <v>0</v>
          </cell>
          <cell r="W411">
            <v>0</v>
          </cell>
          <cell r="X411">
            <v>0</v>
          </cell>
          <cell r="Y411">
            <v>0</v>
          </cell>
          <cell r="AA411">
            <v>0</v>
          </cell>
          <cell r="AB411">
            <v>0</v>
          </cell>
          <cell r="AC411">
            <v>0</v>
          </cell>
          <cell r="AD411">
            <v>0</v>
          </cell>
          <cell r="AE411">
            <v>0</v>
          </cell>
          <cell r="AF411">
            <v>0</v>
          </cell>
          <cell r="AG411">
            <v>0</v>
          </cell>
          <cell r="AH411">
            <v>0</v>
          </cell>
          <cell r="AI411">
            <v>2.36617000007E-2</v>
          </cell>
          <cell r="AJ411">
            <v>0</v>
          </cell>
          <cell r="AK411">
            <v>0</v>
          </cell>
          <cell r="AM411">
            <v>0</v>
          </cell>
          <cell r="AN411">
            <v>0</v>
          </cell>
          <cell r="AO411">
            <v>0</v>
          </cell>
          <cell r="AP411">
            <v>0</v>
          </cell>
          <cell r="AQ411">
            <v>0</v>
          </cell>
          <cell r="AR411">
            <v>0</v>
          </cell>
          <cell r="AS411">
            <v>0</v>
          </cell>
          <cell r="AT411">
            <v>0</v>
          </cell>
          <cell r="AU411">
            <v>100.00000000295837</v>
          </cell>
          <cell r="AV411">
            <v>0</v>
          </cell>
          <cell r="AW411">
            <v>0</v>
          </cell>
        </row>
        <row r="412">
          <cell r="A412" t="str">
            <v>HLA3468</v>
          </cell>
          <cell r="B412" t="str">
            <v>Unknown</v>
          </cell>
          <cell r="C412" t="str">
            <v>Residential</v>
          </cell>
          <cell r="D412" t="str">
            <v>Land Supply 2018</v>
          </cell>
          <cell r="E412">
            <v>6.2268799999999999E-2</v>
          </cell>
          <cell r="F412">
            <v>0</v>
          </cell>
          <cell r="G412">
            <v>0</v>
          </cell>
          <cell r="H412">
            <v>0</v>
          </cell>
          <cell r="I412">
            <v>6.2268799999999999E-2</v>
          </cell>
          <cell r="J412">
            <v>0</v>
          </cell>
          <cell r="K412">
            <v>0</v>
          </cell>
          <cell r="L412">
            <v>0</v>
          </cell>
          <cell r="M412">
            <v>100</v>
          </cell>
          <cell r="O412">
            <v>1.2570222845599999E-3</v>
          </cell>
          <cell r="Q412">
            <v>0</v>
          </cell>
          <cell r="R412">
            <v>0</v>
          </cell>
          <cell r="S412">
            <v>2.0187032423300271</v>
          </cell>
          <cell r="T412">
            <v>0</v>
          </cell>
          <cell r="U412">
            <v>0</v>
          </cell>
          <cell r="V412">
            <v>0</v>
          </cell>
          <cell r="W412">
            <v>0</v>
          </cell>
          <cell r="X412" t="str">
            <v>Not Modelled</v>
          </cell>
          <cell r="Y412" t="str">
            <v>N/A</v>
          </cell>
          <cell r="AA412">
            <v>0</v>
          </cell>
          <cell r="AB412">
            <v>0</v>
          </cell>
          <cell r="AC412">
            <v>0</v>
          </cell>
          <cell r="AD412">
            <v>0</v>
          </cell>
          <cell r="AE412">
            <v>0</v>
          </cell>
          <cell r="AF412">
            <v>0</v>
          </cell>
          <cell r="AG412">
            <v>0</v>
          </cell>
          <cell r="AH412">
            <v>0</v>
          </cell>
          <cell r="AI412">
            <v>6.2268849999299998E-2</v>
          </cell>
          <cell r="AJ412">
            <v>0</v>
          </cell>
          <cell r="AK412">
            <v>0</v>
          </cell>
          <cell r="AM412">
            <v>0</v>
          </cell>
          <cell r="AN412">
            <v>0</v>
          </cell>
          <cell r="AO412">
            <v>0</v>
          </cell>
          <cell r="AP412">
            <v>0</v>
          </cell>
          <cell r="AQ412">
            <v>0</v>
          </cell>
          <cell r="AR412">
            <v>0</v>
          </cell>
          <cell r="AS412">
            <v>0</v>
          </cell>
          <cell r="AT412">
            <v>0</v>
          </cell>
          <cell r="AU412">
            <v>100.00008029591064</v>
          </cell>
          <cell r="AV412">
            <v>0</v>
          </cell>
          <cell r="AW412">
            <v>0</v>
          </cell>
        </row>
        <row r="413">
          <cell r="A413" t="str">
            <v>HLA3470</v>
          </cell>
          <cell r="B413" t="str">
            <v>Unknown</v>
          </cell>
          <cell r="C413" t="str">
            <v>Residential</v>
          </cell>
          <cell r="D413" t="str">
            <v>Land Supply 2018</v>
          </cell>
          <cell r="E413">
            <v>0.39952100000000002</v>
          </cell>
          <cell r="F413">
            <v>0</v>
          </cell>
          <cell r="G413">
            <v>0</v>
          </cell>
          <cell r="H413">
            <v>0</v>
          </cell>
          <cell r="I413">
            <v>0.39952100000000002</v>
          </cell>
          <cell r="J413">
            <v>0</v>
          </cell>
          <cell r="K413">
            <v>0</v>
          </cell>
          <cell r="L413">
            <v>0</v>
          </cell>
          <cell r="M413">
            <v>100</v>
          </cell>
          <cell r="O413">
            <v>0</v>
          </cell>
          <cell r="Q413">
            <v>0</v>
          </cell>
          <cell r="R413">
            <v>0</v>
          </cell>
          <cell r="S413">
            <v>0</v>
          </cell>
          <cell r="T413">
            <v>0</v>
          </cell>
          <cell r="U413">
            <v>0</v>
          </cell>
          <cell r="V413">
            <v>0</v>
          </cell>
          <cell r="W413">
            <v>0</v>
          </cell>
          <cell r="X413" t="str">
            <v>Not Modelled</v>
          </cell>
          <cell r="Y413" t="str">
            <v>N/A</v>
          </cell>
          <cell r="AA413">
            <v>0</v>
          </cell>
          <cell r="AB413">
            <v>0</v>
          </cell>
          <cell r="AC413">
            <v>0</v>
          </cell>
          <cell r="AD413">
            <v>0</v>
          </cell>
          <cell r="AE413">
            <v>7.8740526912799993E-2</v>
          </cell>
          <cell r="AF413">
            <v>0.37563015485700002</v>
          </cell>
          <cell r="AG413">
            <v>0</v>
          </cell>
          <cell r="AH413">
            <v>2.05186319926E-5</v>
          </cell>
          <cell r="AI413">
            <v>0.39951978994800003</v>
          </cell>
          <cell r="AJ413">
            <v>0</v>
          </cell>
          <cell r="AK413">
            <v>0</v>
          </cell>
          <cell r="AM413">
            <v>0</v>
          </cell>
          <cell r="AN413">
            <v>0</v>
          </cell>
          <cell r="AO413">
            <v>0</v>
          </cell>
          <cell r="AP413">
            <v>0</v>
          </cell>
          <cell r="AQ413">
            <v>19.708732935890726</v>
          </cell>
          <cell r="AR413">
            <v>94.020127817311234</v>
          </cell>
          <cell r="AS413">
            <v>0</v>
          </cell>
          <cell r="AT413">
            <v>5.1358081283837389E-3</v>
          </cell>
          <cell r="AU413">
            <v>99.999697124306365</v>
          </cell>
          <cell r="AV413">
            <v>0</v>
          </cell>
          <cell r="AW413">
            <v>0</v>
          </cell>
        </row>
        <row r="414">
          <cell r="A414" t="str">
            <v>HLA3471</v>
          </cell>
          <cell r="B414" t="str">
            <v>Unknown</v>
          </cell>
          <cell r="C414" t="str">
            <v>Residential</v>
          </cell>
          <cell r="D414" t="str">
            <v>Land Supply 2018</v>
          </cell>
          <cell r="E414">
            <v>2.82321E-2</v>
          </cell>
          <cell r="F414">
            <v>0</v>
          </cell>
          <cell r="G414">
            <v>0</v>
          </cell>
          <cell r="H414">
            <v>0</v>
          </cell>
          <cell r="I414">
            <v>2.82321E-2</v>
          </cell>
          <cell r="J414">
            <v>0</v>
          </cell>
          <cell r="K414">
            <v>0</v>
          </cell>
          <cell r="L414">
            <v>0</v>
          </cell>
          <cell r="M414">
            <v>100</v>
          </cell>
          <cell r="O414">
            <v>0</v>
          </cell>
          <cell r="Q414">
            <v>0</v>
          </cell>
          <cell r="R414">
            <v>0</v>
          </cell>
          <cell r="S414">
            <v>0</v>
          </cell>
          <cell r="T414">
            <v>0</v>
          </cell>
          <cell r="U414">
            <v>0</v>
          </cell>
          <cell r="V414">
            <v>0</v>
          </cell>
          <cell r="W414">
            <v>0</v>
          </cell>
          <cell r="X414" t="str">
            <v>Not Modelled</v>
          </cell>
          <cell r="Y414" t="str">
            <v>N/A</v>
          </cell>
          <cell r="AA414">
            <v>0</v>
          </cell>
          <cell r="AB414">
            <v>0</v>
          </cell>
          <cell r="AC414">
            <v>0</v>
          </cell>
          <cell r="AD414">
            <v>0</v>
          </cell>
          <cell r="AE414">
            <v>0</v>
          </cell>
          <cell r="AF414">
            <v>0</v>
          </cell>
          <cell r="AG414">
            <v>0</v>
          </cell>
          <cell r="AH414">
            <v>0</v>
          </cell>
          <cell r="AI414">
            <v>0</v>
          </cell>
          <cell r="AJ414">
            <v>0</v>
          </cell>
          <cell r="AK414">
            <v>0</v>
          </cell>
          <cell r="AM414">
            <v>0</v>
          </cell>
          <cell r="AN414">
            <v>0</v>
          </cell>
          <cell r="AO414">
            <v>0</v>
          </cell>
          <cell r="AP414">
            <v>0</v>
          </cell>
          <cell r="AQ414">
            <v>0</v>
          </cell>
          <cell r="AR414">
            <v>0</v>
          </cell>
          <cell r="AS414">
            <v>0</v>
          </cell>
          <cell r="AT414">
            <v>0</v>
          </cell>
          <cell r="AU414">
            <v>0</v>
          </cell>
          <cell r="AV414">
            <v>0</v>
          </cell>
          <cell r="AW414">
            <v>0</v>
          </cell>
        </row>
        <row r="415">
          <cell r="A415" t="str">
            <v>HLA3472</v>
          </cell>
          <cell r="B415" t="str">
            <v>Unknown</v>
          </cell>
          <cell r="C415" t="str">
            <v>Residential</v>
          </cell>
          <cell r="D415" t="str">
            <v>Land Supply 2018</v>
          </cell>
          <cell r="E415">
            <v>0.31628899999999999</v>
          </cell>
          <cell r="F415">
            <v>0</v>
          </cell>
          <cell r="G415">
            <v>0</v>
          </cell>
          <cell r="H415">
            <v>0</v>
          </cell>
          <cell r="I415">
            <v>0.31628899999999999</v>
          </cell>
          <cell r="J415">
            <v>0</v>
          </cell>
          <cell r="K415">
            <v>0</v>
          </cell>
          <cell r="L415">
            <v>0</v>
          </cell>
          <cell r="M415">
            <v>100</v>
          </cell>
          <cell r="O415">
            <v>0</v>
          </cell>
          <cell r="Q415">
            <v>0</v>
          </cell>
          <cell r="R415">
            <v>0</v>
          </cell>
          <cell r="S415">
            <v>0</v>
          </cell>
          <cell r="T415">
            <v>0</v>
          </cell>
          <cell r="U415">
            <v>0</v>
          </cell>
          <cell r="V415">
            <v>0</v>
          </cell>
          <cell r="W415">
            <v>0</v>
          </cell>
          <cell r="X415" t="str">
            <v>Not Modelled</v>
          </cell>
          <cell r="Y415" t="str">
            <v>N/A</v>
          </cell>
          <cell r="AA415">
            <v>0</v>
          </cell>
          <cell r="AB415">
            <v>0</v>
          </cell>
          <cell r="AC415">
            <v>0</v>
          </cell>
          <cell r="AD415">
            <v>0</v>
          </cell>
          <cell r="AE415">
            <v>0</v>
          </cell>
          <cell r="AF415">
            <v>0</v>
          </cell>
          <cell r="AG415">
            <v>0</v>
          </cell>
          <cell r="AH415">
            <v>0</v>
          </cell>
          <cell r="AI415">
            <v>0</v>
          </cell>
          <cell r="AJ415">
            <v>0</v>
          </cell>
          <cell r="AK415">
            <v>0</v>
          </cell>
          <cell r="AM415">
            <v>0</v>
          </cell>
          <cell r="AN415">
            <v>0</v>
          </cell>
          <cell r="AO415">
            <v>0</v>
          </cell>
          <cell r="AP415">
            <v>0</v>
          </cell>
          <cell r="AQ415">
            <v>0</v>
          </cell>
          <cell r="AR415">
            <v>0</v>
          </cell>
          <cell r="AS415">
            <v>0</v>
          </cell>
          <cell r="AT415">
            <v>0</v>
          </cell>
          <cell r="AU415">
            <v>0</v>
          </cell>
          <cell r="AV415">
            <v>0</v>
          </cell>
          <cell r="AW415">
            <v>0</v>
          </cell>
        </row>
        <row r="416">
          <cell r="A416" t="str">
            <v>HLA3473</v>
          </cell>
          <cell r="B416" t="str">
            <v>Unknown</v>
          </cell>
          <cell r="C416" t="str">
            <v>Residential</v>
          </cell>
          <cell r="D416" t="str">
            <v>Land Supply 2018</v>
          </cell>
          <cell r="E416">
            <v>0.33840300000000001</v>
          </cell>
          <cell r="F416">
            <v>0</v>
          </cell>
          <cell r="G416">
            <v>0</v>
          </cell>
          <cell r="H416">
            <v>0</v>
          </cell>
          <cell r="I416">
            <v>0.33840300000000001</v>
          </cell>
          <cell r="J416">
            <v>0</v>
          </cell>
          <cell r="K416">
            <v>0</v>
          </cell>
          <cell r="L416">
            <v>0</v>
          </cell>
          <cell r="M416">
            <v>100</v>
          </cell>
          <cell r="O416">
            <v>1.60880662206E-3</v>
          </cell>
          <cell r="Q416">
            <v>0</v>
          </cell>
          <cell r="R416">
            <v>0</v>
          </cell>
          <cell r="S416">
            <v>0.47541145381689881</v>
          </cell>
          <cell r="T416">
            <v>0</v>
          </cell>
          <cell r="U416">
            <v>0</v>
          </cell>
          <cell r="V416">
            <v>0</v>
          </cell>
          <cell r="W416">
            <v>0</v>
          </cell>
          <cell r="X416" t="str">
            <v>Not Modelled</v>
          </cell>
          <cell r="Y416" t="str">
            <v>N/A</v>
          </cell>
          <cell r="AA416">
            <v>0</v>
          </cell>
          <cell r="AB416">
            <v>0</v>
          </cell>
          <cell r="AC416">
            <v>0</v>
          </cell>
          <cell r="AD416">
            <v>0</v>
          </cell>
          <cell r="AE416">
            <v>0</v>
          </cell>
          <cell r="AF416">
            <v>0</v>
          </cell>
          <cell r="AG416">
            <v>0</v>
          </cell>
          <cell r="AH416">
            <v>0</v>
          </cell>
          <cell r="AI416">
            <v>0.33840270499800001</v>
          </cell>
          <cell r="AJ416">
            <v>0</v>
          </cell>
          <cell r="AK416">
            <v>0</v>
          </cell>
          <cell r="AM416">
            <v>0</v>
          </cell>
          <cell r="AN416">
            <v>0</v>
          </cell>
          <cell r="AO416">
            <v>0</v>
          </cell>
          <cell r="AP416">
            <v>0</v>
          </cell>
          <cell r="AQ416">
            <v>0</v>
          </cell>
          <cell r="AR416">
            <v>0</v>
          </cell>
          <cell r="AS416">
            <v>0</v>
          </cell>
          <cell r="AT416">
            <v>0</v>
          </cell>
          <cell r="AU416">
            <v>99.999912825240912</v>
          </cell>
          <cell r="AV416">
            <v>0</v>
          </cell>
          <cell r="AW416">
            <v>0</v>
          </cell>
        </row>
        <row r="417">
          <cell r="A417" t="str">
            <v>HLA3474</v>
          </cell>
          <cell r="B417" t="str">
            <v>Unknown</v>
          </cell>
          <cell r="C417" t="str">
            <v>Residential</v>
          </cell>
          <cell r="D417" t="str">
            <v>Land Supply 2018</v>
          </cell>
          <cell r="E417">
            <v>4.1307200000000002E-2</v>
          </cell>
          <cell r="F417">
            <v>0</v>
          </cell>
          <cell r="G417">
            <v>0</v>
          </cell>
          <cell r="H417">
            <v>0</v>
          </cell>
          <cell r="I417">
            <v>4.1307200000000002E-2</v>
          </cell>
          <cell r="J417">
            <v>0</v>
          </cell>
          <cell r="K417">
            <v>0</v>
          </cell>
          <cell r="L417">
            <v>0</v>
          </cell>
          <cell r="M417">
            <v>100</v>
          </cell>
          <cell r="O417">
            <v>1.65424062998E-2</v>
          </cell>
          <cell r="Q417">
            <v>0</v>
          </cell>
          <cell r="R417">
            <v>0</v>
          </cell>
          <cell r="S417">
            <v>40.047270935333309</v>
          </cell>
          <cell r="T417">
            <v>0</v>
          </cell>
          <cell r="U417">
            <v>0</v>
          </cell>
          <cell r="V417">
            <v>0</v>
          </cell>
          <cell r="W417">
            <v>0</v>
          </cell>
          <cell r="X417" t="str">
            <v>Not Modelled</v>
          </cell>
          <cell r="Y417" t="str">
            <v>N/A</v>
          </cell>
          <cell r="AA417">
            <v>0</v>
          </cell>
          <cell r="AB417">
            <v>0</v>
          </cell>
          <cell r="AC417">
            <v>0</v>
          </cell>
          <cell r="AD417">
            <v>0</v>
          </cell>
          <cell r="AE417">
            <v>0</v>
          </cell>
          <cell r="AF417">
            <v>0</v>
          </cell>
          <cell r="AG417">
            <v>0</v>
          </cell>
          <cell r="AH417">
            <v>0</v>
          </cell>
          <cell r="AI417">
            <v>4.1307184997999999E-2</v>
          </cell>
          <cell r="AJ417">
            <v>2.4156193649299999E-2</v>
          </cell>
          <cell r="AK417">
            <v>0</v>
          </cell>
          <cell r="AM417">
            <v>0</v>
          </cell>
          <cell r="AN417">
            <v>0</v>
          </cell>
          <cell r="AO417">
            <v>0</v>
          </cell>
          <cell r="AP417">
            <v>0</v>
          </cell>
          <cell r="AQ417">
            <v>0</v>
          </cell>
          <cell r="AR417">
            <v>0</v>
          </cell>
          <cell r="AS417">
            <v>0</v>
          </cell>
          <cell r="AT417">
            <v>0</v>
          </cell>
          <cell r="AU417">
            <v>99.999963681876267</v>
          </cell>
          <cell r="AV417">
            <v>58.479378048621058</v>
          </cell>
          <cell r="AW417">
            <v>0</v>
          </cell>
        </row>
        <row r="418">
          <cell r="A418" t="str">
            <v>HLA3475</v>
          </cell>
          <cell r="B418" t="str">
            <v>Unknown</v>
          </cell>
          <cell r="C418" t="str">
            <v>Residential</v>
          </cell>
          <cell r="D418" t="str">
            <v>Land Supply 2018</v>
          </cell>
          <cell r="E418">
            <v>3.7554400000000002E-2</v>
          </cell>
          <cell r="F418">
            <v>0</v>
          </cell>
          <cell r="G418">
            <v>0</v>
          </cell>
          <cell r="H418">
            <v>0</v>
          </cell>
          <cell r="I418">
            <v>3.7554400000000002E-2</v>
          </cell>
          <cell r="J418">
            <v>0</v>
          </cell>
          <cell r="K418">
            <v>0</v>
          </cell>
          <cell r="L418">
            <v>0</v>
          </cell>
          <cell r="M418">
            <v>100</v>
          </cell>
          <cell r="O418">
            <v>2.99458506106E-4</v>
          </cell>
          <cell r="Q418">
            <v>0</v>
          </cell>
          <cell r="R418">
            <v>0</v>
          </cell>
          <cell r="S418">
            <v>0.79739925576230741</v>
          </cell>
          <cell r="T418">
            <v>0</v>
          </cell>
          <cell r="U418">
            <v>0</v>
          </cell>
          <cell r="V418">
            <v>0</v>
          </cell>
          <cell r="W418">
            <v>0</v>
          </cell>
          <cell r="X418" t="str">
            <v>Not Modelled</v>
          </cell>
          <cell r="Y418" t="str">
            <v>N/A</v>
          </cell>
          <cell r="AA418">
            <v>0</v>
          </cell>
          <cell r="AB418">
            <v>0</v>
          </cell>
          <cell r="AC418">
            <v>0</v>
          </cell>
          <cell r="AD418">
            <v>0</v>
          </cell>
          <cell r="AE418">
            <v>0</v>
          </cell>
          <cell r="AF418">
            <v>0</v>
          </cell>
          <cell r="AG418">
            <v>0</v>
          </cell>
          <cell r="AH418">
            <v>0</v>
          </cell>
          <cell r="AI418">
            <v>3.75543950007E-2</v>
          </cell>
          <cell r="AJ418">
            <v>0</v>
          </cell>
          <cell r="AK418">
            <v>0</v>
          </cell>
          <cell r="AM418">
            <v>0</v>
          </cell>
          <cell r="AN418">
            <v>0</v>
          </cell>
          <cell r="AO418">
            <v>0</v>
          </cell>
          <cell r="AP418">
            <v>0</v>
          </cell>
          <cell r="AQ418">
            <v>0</v>
          </cell>
          <cell r="AR418">
            <v>0</v>
          </cell>
          <cell r="AS418">
            <v>0</v>
          </cell>
          <cell r="AT418">
            <v>0</v>
          </cell>
          <cell r="AU418">
            <v>99.999986687844839</v>
          </cell>
          <cell r="AV418">
            <v>0</v>
          </cell>
          <cell r="AW418">
            <v>0</v>
          </cell>
        </row>
        <row r="419">
          <cell r="A419" t="str">
            <v>HLA3476</v>
          </cell>
          <cell r="B419" t="str">
            <v>Unknown</v>
          </cell>
          <cell r="C419" t="str">
            <v>Residential</v>
          </cell>
          <cell r="D419" t="str">
            <v>Land Supply 2018</v>
          </cell>
          <cell r="E419">
            <v>3.4394099999999997E-2</v>
          </cell>
          <cell r="F419">
            <v>0</v>
          </cell>
          <cell r="G419">
            <v>0</v>
          </cell>
          <cell r="H419">
            <v>0</v>
          </cell>
          <cell r="I419">
            <v>3.4394099999999997E-2</v>
          </cell>
          <cell r="J419">
            <v>0</v>
          </cell>
          <cell r="K419">
            <v>0</v>
          </cell>
          <cell r="L419">
            <v>0</v>
          </cell>
          <cell r="M419">
            <v>100</v>
          </cell>
          <cell r="O419">
            <v>1.5602728934921E-2</v>
          </cell>
          <cell r="Q419">
            <v>8.0215854982100001E-4</v>
          </cell>
          <cell r="R419">
            <v>0</v>
          </cell>
          <cell r="S419">
            <v>45.3645507075952</v>
          </cell>
          <cell r="T419">
            <v>2.3322562585472513</v>
          </cell>
          <cell r="U419">
            <v>0</v>
          </cell>
          <cell r="V419">
            <v>0</v>
          </cell>
          <cell r="W419">
            <v>0</v>
          </cell>
          <cell r="X419" t="str">
            <v>Not Modelled</v>
          </cell>
          <cell r="Y419" t="str">
            <v>N/A</v>
          </cell>
          <cell r="AA419">
            <v>0</v>
          </cell>
          <cell r="AB419">
            <v>0</v>
          </cell>
          <cell r="AC419">
            <v>0</v>
          </cell>
          <cell r="AD419">
            <v>0</v>
          </cell>
          <cell r="AE419">
            <v>0</v>
          </cell>
          <cell r="AF419">
            <v>0</v>
          </cell>
          <cell r="AG419">
            <v>0</v>
          </cell>
          <cell r="AH419">
            <v>0</v>
          </cell>
          <cell r="AI419">
            <v>3.43940949994E-2</v>
          </cell>
          <cell r="AJ419">
            <v>0</v>
          </cell>
          <cell r="AK419">
            <v>0</v>
          </cell>
          <cell r="AM419">
            <v>0</v>
          </cell>
          <cell r="AN419">
            <v>0</v>
          </cell>
          <cell r="AO419">
            <v>0</v>
          </cell>
          <cell r="AP419">
            <v>0</v>
          </cell>
          <cell r="AQ419">
            <v>0</v>
          </cell>
          <cell r="AR419">
            <v>0</v>
          </cell>
          <cell r="AS419">
            <v>0</v>
          </cell>
          <cell r="AT419">
            <v>0</v>
          </cell>
          <cell r="AU419">
            <v>99.999985460878477</v>
          </cell>
          <cell r="AV419">
            <v>0</v>
          </cell>
          <cell r="AW419">
            <v>0</v>
          </cell>
        </row>
        <row r="420">
          <cell r="A420" t="str">
            <v>HLA3477</v>
          </cell>
          <cell r="B420" t="str">
            <v>Unknown</v>
          </cell>
          <cell r="C420" t="str">
            <v>Residential</v>
          </cell>
          <cell r="D420" t="str">
            <v>Land Supply 2018</v>
          </cell>
          <cell r="E420">
            <v>4.06807E-2</v>
          </cell>
          <cell r="F420">
            <v>0</v>
          </cell>
          <cell r="G420">
            <v>0</v>
          </cell>
          <cell r="H420">
            <v>0</v>
          </cell>
          <cell r="I420">
            <v>4.06807E-2</v>
          </cell>
          <cell r="J420">
            <v>0</v>
          </cell>
          <cell r="K420">
            <v>0</v>
          </cell>
          <cell r="L420">
            <v>0</v>
          </cell>
          <cell r="M420">
            <v>100</v>
          </cell>
          <cell r="O420">
            <v>5.7823999989800004E-4</v>
          </cell>
          <cell r="Q420">
            <v>0</v>
          </cell>
          <cell r="R420">
            <v>0</v>
          </cell>
          <cell r="S420">
            <v>1.4214111357425019</v>
          </cell>
          <cell r="T420">
            <v>0</v>
          </cell>
          <cell r="U420">
            <v>0</v>
          </cell>
          <cell r="V420">
            <v>0</v>
          </cell>
          <cell r="W420">
            <v>0</v>
          </cell>
          <cell r="X420" t="str">
            <v>Not Modelled</v>
          </cell>
          <cell r="Y420" t="str">
            <v>N/A</v>
          </cell>
          <cell r="AA420">
            <v>0</v>
          </cell>
          <cell r="AB420">
            <v>0</v>
          </cell>
          <cell r="AC420">
            <v>0</v>
          </cell>
          <cell r="AD420">
            <v>0</v>
          </cell>
          <cell r="AE420">
            <v>0</v>
          </cell>
          <cell r="AF420">
            <v>0</v>
          </cell>
          <cell r="AG420">
            <v>0</v>
          </cell>
          <cell r="AH420">
            <v>0</v>
          </cell>
          <cell r="AI420">
            <v>0</v>
          </cell>
          <cell r="AJ420">
            <v>0</v>
          </cell>
          <cell r="AK420">
            <v>0</v>
          </cell>
          <cell r="AM420">
            <v>0</v>
          </cell>
          <cell r="AN420">
            <v>0</v>
          </cell>
          <cell r="AO420">
            <v>0</v>
          </cell>
          <cell r="AP420">
            <v>0</v>
          </cell>
          <cell r="AQ420">
            <v>0</v>
          </cell>
          <cell r="AR420">
            <v>0</v>
          </cell>
          <cell r="AS420">
            <v>0</v>
          </cell>
          <cell r="AT420">
            <v>0</v>
          </cell>
          <cell r="AU420">
            <v>0</v>
          </cell>
          <cell r="AV420">
            <v>0</v>
          </cell>
          <cell r="AW420">
            <v>0</v>
          </cell>
        </row>
        <row r="421">
          <cell r="A421" t="str">
            <v>HLA3478</v>
          </cell>
          <cell r="B421" t="str">
            <v>Unknown</v>
          </cell>
          <cell r="C421" t="str">
            <v>Residential</v>
          </cell>
          <cell r="D421" t="str">
            <v>Land Supply 2018</v>
          </cell>
          <cell r="E421">
            <v>3.4222099999999998E-2</v>
          </cell>
          <cell r="F421">
            <v>0</v>
          </cell>
          <cell r="G421">
            <v>0</v>
          </cell>
          <cell r="H421">
            <v>0</v>
          </cell>
          <cell r="I421">
            <v>3.4222099999999998E-2</v>
          </cell>
          <cell r="J421">
            <v>0</v>
          </cell>
          <cell r="K421">
            <v>0</v>
          </cell>
          <cell r="L421">
            <v>0</v>
          </cell>
          <cell r="M421">
            <v>100</v>
          </cell>
          <cell r="O421">
            <v>0</v>
          </cell>
          <cell r="Q421">
            <v>0</v>
          </cell>
          <cell r="R421">
            <v>0</v>
          </cell>
          <cell r="S421">
            <v>0</v>
          </cell>
          <cell r="T421">
            <v>0</v>
          </cell>
          <cell r="U421">
            <v>0</v>
          </cell>
          <cell r="V421">
            <v>3.4222152900600003E-2</v>
          </cell>
          <cell r="W421">
            <v>100.00015458022742</v>
          </cell>
          <cell r="X421" t="str">
            <v>Not Modelled</v>
          </cell>
          <cell r="Y421" t="str">
            <v>N/A</v>
          </cell>
          <cell r="AA421">
            <v>0</v>
          </cell>
          <cell r="AB421">
            <v>0</v>
          </cell>
          <cell r="AC421">
            <v>0</v>
          </cell>
          <cell r="AD421">
            <v>0</v>
          </cell>
          <cell r="AE421">
            <v>3.422215E-2</v>
          </cell>
          <cell r="AF421">
            <v>0</v>
          </cell>
          <cell r="AG421">
            <v>0</v>
          </cell>
          <cell r="AH421">
            <v>0</v>
          </cell>
          <cell r="AI421">
            <v>0</v>
          </cell>
          <cell r="AJ421">
            <v>0</v>
          </cell>
          <cell r="AK421">
            <v>0</v>
          </cell>
          <cell r="AM421">
            <v>0</v>
          </cell>
          <cell r="AN421">
            <v>0</v>
          </cell>
          <cell r="AO421">
            <v>0</v>
          </cell>
          <cell r="AP421">
            <v>0</v>
          </cell>
          <cell r="AQ421">
            <v>100.00014610441792</v>
          </cell>
          <cell r="AR421">
            <v>0</v>
          </cell>
          <cell r="AS421">
            <v>0</v>
          </cell>
          <cell r="AT421">
            <v>0</v>
          </cell>
          <cell r="AU421">
            <v>0</v>
          </cell>
          <cell r="AV421">
            <v>0</v>
          </cell>
          <cell r="AW421">
            <v>0</v>
          </cell>
        </row>
        <row r="422">
          <cell r="A422" t="str">
            <v>HLA3479</v>
          </cell>
          <cell r="B422" t="str">
            <v>Unknown</v>
          </cell>
          <cell r="C422" t="str">
            <v>Residential</v>
          </cell>
          <cell r="D422" t="str">
            <v>Land Supply 2018</v>
          </cell>
          <cell r="E422">
            <v>8.2098500000000005E-2</v>
          </cell>
          <cell r="F422">
            <v>0</v>
          </cell>
          <cell r="G422">
            <v>0</v>
          </cell>
          <cell r="H422">
            <v>0</v>
          </cell>
          <cell r="I422">
            <v>8.2098500000000005E-2</v>
          </cell>
          <cell r="J422">
            <v>0</v>
          </cell>
          <cell r="K422">
            <v>0</v>
          </cell>
          <cell r="L422">
            <v>0</v>
          </cell>
          <cell r="M422">
            <v>100</v>
          </cell>
          <cell r="O422">
            <v>5.9936485999500001E-3</v>
          </cell>
          <cell r="Q422">
            <v>0</v>
          </cell>
          <cell r="R422">
            <v>0</v>
          </cell>
          <cell r="S422">
            <v>7.3005579882092846</v>
          </cell>
          <cell r="T422">
            <v>0</v>
          </cell>
          <cell r="U422">
            <v>0</v>
          </cell>
          <cell r="V422">
            <v>0</v>
          </cell>
          <cell r="W422">
            <v>0</v>
          </cell>
          <cell r="X422" t="str">
            <v>Not Modelled</v>
          </cell>
          <cell r="Y422" t="str">
            <v>N/A</v>
          </cell>
          <cell r="AA422">
            <v>0</v>
          </cell>
          <cell r="AB422">
            <v>0</v>
          </cell>
          <cell r="AC422">
            <v>0</v>
          </cell>
          <cell r="AD422">
            <v>0</v>
          </cell>
          <cell r="AE422">
            <v>0</v>
          </cell>
          <cell r="AF422">
            <v>0</v>
          </cell>
          <cell r="AG422">
            <v>0</v>
          </cell>
          <cell r="AH422">
            <v>0</v>
          </cell>
          <cell r="AI422">
            <v>8.2098459999499995E-2</v>
          </cell>
          <cell r="AJ422">
            <v>0</v>
          </cell>
          <cell r="AK422">
            <v>0</v>
          </cell>
          <cell r="AM422">
            <v>0</v>
          </cell>
          <cell r="AN422">
            <v>0</v>
          </cell>
          <cell r="AO422">
            <v>0</v>
          </cell>
          <cell r="AP422">
            <v>0</v>
          </cell>
          <cell r="AQ422">
            <v>0</v>
          </cell>
          <cell r="AR422">
            <v>0</v>
          </cell>
          <cell r="AS422">
            <v>0</v>
          </cell>
          <cell r="AT422">
            <v>0</v>
          </cell>
          <cell r="AU422">
            <v>99.999951277428934</v>
          </cell>
          <cell r="AV422">
            <v>0</v>
          </cell>
          <cell r="AW422">
            <v>0</v>
          </cell>
        </row>
        <row r="423">
          <cell r="A423" t="str">
            <v>HLA3481</v>
          </cell>
          <cell r="B423" t="str">
            <v>Unknown</v>
          </cell>
          <cell r="C423" t="str">
            <v>Residential</v>
          </cell>
          <cell r="D423" t="str">
            <v>Land Supply 2018</v>
          </cell>
          <cell r="E423">
            <v>0.116742</v>
          </cell>
          <cell r="F423">
            <v>0</v>
          </cell>
          <cell r="G423">
            <v>0</v>
          </cell>
          <cell r="H423">
            <v>0</v>
          </cell>
          <cell r="I423">
            <v>0.116742</v>
          </cell>
          <cell r="J423">
            <v>0</v>
          </cell>
          <cell r="K423">
            <v>0</v>
          </cell>
          <cell r="L423">
            <v>0</v>
          </cell>
          <cell r="M423">
            <v>100</v>
          </cell>
          <cell r="O423">
            <v>0</v>
          </cell>
          <cell r="Q423">
            <v>0</v>
          </cell>
          <cell r="R423">
            <v>0</v>
          </cell>
          <cell r="S423">
            <v>0</v>
          </cell>
          <cell r="T423">
            <v>0</v>
          </cell>
          <cell r="U423">
            <v>0</v>
          </cell>
          <cell r="V423">
            <v>0</v>
          </cell>
          <cell r="W423">
            <v>0</v>
          </cell>
          <cell r="X423" t="str">
            <v>Not Modelled</v>
          </cell>
          <cell r="Y423" t="str">
            <v>N/A</v>
          </cell>
          <cell r="AA423">
            <v>0</v>
          </cell>
          <cell r="AB423">
            <v>0</v>
          </cell>
          <cell r="AC423">
            <v>0</v>
          </cell>
          <cell r="AD423">
            <v>0</v>
          </cell>
          <cell r="AE423">
            <v>0</v>
          </cell>
          <cell r="AF423">
            <v>0</v>
          </cell>
          <cell r="AG423">
            <v>0</v>
          </cell>
          <cell r="AH423">
            <v>0</v>
          </cell>
          <cell r="AI423">
            <v>0.116741675002</v>
          </cell>
          <cell r="AJ423">
            <v>0</v>
          </cell>
          <cell r="AK423">
            <v>0</v>
          </cell>
          <cell r="AM423">
            <v>0</v>
          </cell>
          <cell r="AN423">
            <v>0</v>
          </cell>
          <cell r="AO423">
            <v>0</v>
          </cell>
          <cell r="AP423">
            <v>0</v>
          </cell>
          <cell r="AQ423">
            <v>0</v>
          </cell>
          <cell r="AR423">
            <v>0</v>
          </cell>
          <cell r="AS423">
            <v>0</v>
          </cell>
          <cell r="AT423">
            <v>0</v>
          </cell>
          <cell r="AU423">
            <v>99.999721610046095</v>
          </cell>
          <cell r="AV423">
            <v>0</v>
          </cell>
          <cell r="AW423">
            <v>0</v>
          </cell>
        </row>
        <row r="424">
          <cell r="A424" t="str">
            <v>HLA3482</v>
          </cell>
          <cell r="B424" t="str">
            <v>Unknown</v>
          </cell>
          <cell r="C424" t="str">
            <v>Residential</v>
          </cell>
          <cell r="D424" t="str">
            <v>Land Supply 2018</v>
          </cell>
          <cell r="E424">
            <v>5.01751E-2</v>
          </cell>
          <cell r="F424">
            <v>0</v>
          </cell>
          <cell r="G424">
            <v>0</v>
          </cell>
          <cell r="H424">
            <v>0</v>
          </cell>
          <cell r="I424">
            <v>5.01751E-2</v>
          </cell>
          <cell r="J424">
            <v>0</v>
          </cell>
          <cell r="K424">
            <v>0</v>
          </cell>
          <cell r="L424">
            <v>0</v>
          </cell>
          <cell r="M424">
            <v>100</v>
          </cell>
          <cell r="O424">
            <v>0</v>
          </cell>
          <cell r="Q424">
            <v>0</v>
          </cell>
          <cell r="R424">
            <v>0</v>
          </cell>
          <cell r="S424">
            <v>0</v>
          </cell>
          <cell r="T424">
            <v>0</v>
          </cell>
          <cell r="U424">
            <v>0</v>
          </cell>
          <cell r="V424">
            <v>0</v>
          </cell>
          <cell r="W424">
            <v>0</v>
          </cell>
          <cell r="X424" t="str">
            <v>Not Modelled</v>
          </cell>
          <cell r="Y424" t="str">
            <v>N/A</v>
          </cell>
          <cell r="AA424">
            <v>0</v>
          </cell>
          <cell r="AB424">
            <v>0</v>
          </cell>
          <cell r="AC424">
            <v>0</v>
          </cell>
          <cell r="AD424">
            <v>0</v>
          </cell>
          <cell r="AE424">
            <v>0</v>
          </cell>
          <cell r="AF424">
            <v>0</v>
          </cell>
          <cell r="AG424">
            <v>0</v>
          </cell>
          <cell r="AH424">
            <v>0</v>
          </cell>
          <cell r="AI424">
            <v>0</v>
          </cell>
          <cell r="AJ424">
            <v>0</v>
          </cell>
          <cell r="AK424">
            <v>0</v>
          </cell>
          <cell r="AM424">
            <v>0</v>
          </cell>
          <cell r="AN424">
            <v>0</v>
          </cell>
          <cell r="AO424">
            <v>0</v>
          </cell>
          <cell r="AP424">
            <v>0</v>
          </cell>
          <cell r="AQ424">
            <v>0</v>
          </cell>
          <cell r="AR424">
            <v>0</v>
          </cell>
          <cell r="AS424">
            <v>0</v>
          </cell>
          <cell r="AT424">
            <v>0</v>
          </cell>
          <cell r="AU424">
            <v>0</v>
          </cell>
          <cell r="AV424">
            <v>0</v>
          </cell>
          <cell r="AW424">
            <v>0</v>
          </cell>
        </row>
        <row r="425">
          <cell r="A425" t="str">
            <v>HLA3483</v>
          </cell>
          <cell r="B425" t="str">
            <v>Unknown</v>
          </cell>
          <cell r="C425" t="str">
            <v>Residential</v>
          </cell>
          <cell r="D425" t="str">
            <v>Land Supply 2018</v>
          </cell>
          <cell r="E425">
            <v>0.36500199999999999</v>
          </cell>
          <cell r="F425">
            <v>0</v>
          </cell>
          <cell r="G425">
            <v>0</v>
          </cell>
          <cell r="H425">
            <v>0</v>
          </cell>
          <cell r="I425">
            <v>0.36500199999999999</v>
          </cell>
          <cell r="J425">
            <v>0</v>
          </cell>
          <cell r="K425">
            <v>0</v>
          </cell>
          <cell r="L425">
            <v>0</v>
          </cell>
          <cell r="M425">
            <v>100</v>
          </cell>
          <cell r="O425">
            <v>4.2864039947539997E-2</v>
          </cell>
          <cell r="Q425">
            <v>2.2790593153939998E-2</v>
          </cell>
          <cell r="R425">
            <v>5.1400697964399996E-3</v>
          </cell>
          <cell r="S425">
            <v>11.743508240376764</v>
          </cell>
          <cell r="T425">
            <v>6.243963910866241</v>
          </cell>
          <cell r="U425">
            <v>1.4082305840625531</v>
          </cell>
          <cell r="V425">
            <v>0</v>
          </cell>
          <cell r="W425">
            <v>0</v>
          </cell>
          <cell r="X425" t="str">
            <v>Not Modelled</v>
          </cell>
          <cell r="Y425" t="str">
            <v>N/A</v>
          </cell>
          <cell r="AA425">
            <v>0</v>
          </cell>
          <cell r="AB425">
            <v>0</v>
          </cell>
          <cell r="AC425">
            <v>0</v>
          </cell>
          <cell r="AD425">
            <v>0</v>
          </cell>
          <cell r="AE425">
            <v>0</v>
          </cell>
          <cell r="AF425">
            <v>0</v>
          </cell>
          <cell r="AG425">
            <v>0</v>
          </cell>
          <cell r="AH425">
            <v>0</v>
          </cell>
          <cell r="AI425">
            <v>0.36500234499899997</v>
          </cell>
          <cell r="AJ425">
            <v>0</v>
          </cell>
          <cell r="AK425">
            <v>0</v>
          </cell>
          <cell r="AM425">
            <v>0</v>
          </cell>
          <cell r="AN425">
            <v>0</v>
          </cell>
          <cell r="AO425">
            <v>0</v>
          </cell>
          <cell r="AP425">
            <v>0</v>
          </cell>
          <cell r="AQ425">
            <v>0</v>
          </cell>
          <cell r="AR425">
            <v>0</v>
          </cell>
          <cell r="AS425">
            <v>0</v>
          </cell>
          <cell r="AT425">
            <v>0</v>
          </cell>
          <cell r="AU425">
            <v>100.00009451975605</v>
          </cell>
          <cell r="AV425">
            <v>0</v>
          </cell>
          <cell r="AW425">
            <v>0</v>
          </cell>
        </row>
        <row r="426">
          <cell r="A426" t="str">
            <v>HLA3484</v>
          </cell>
          <cell r="B426" t="str">
            <v>Unknown</v>
          </cell>
          <cell r="C426" t="str">
            <v>Residential</v>
          </cell>
          <cell r="D426" t="str">
            <v>Land Supply 2018</v>
          </cell>
          <cell r="E426">
            <v>8.0894499999999994E-2</v>
          </cell>
          <cell r="F426">
            <v>0</v>
          </cell>
          <cell r="G426">
            <v>0</v>
          </cell>
          <cell r="H426">
            <v>0</v>
          </cell>
          <cell r="I426">
            <v>8.0894499999999994E-2</v>
          </cell>
          <cell r="J426">
            <v>0</v>
          </cell>
          <cell r="K426">
            <v>0</v>
          </cell>
          <cell r="L426">
            <v>0</v>
          </cell>
          <cell r="M426">
            <v>100</v>
          </cell>
          <cell r="O426">
            <v>0</v>
          </cell>
          <cell r="Q426">
            <v>0</v>
          </cell>
          <cell r="R426">
            <v>0</v>
          </cell>
          <cell r="S426">
            <v>0</v>
          </cell>
          <cell r="T426">
            <v>0</v>
          </cell>
          <cell r="U426">
            <v>0</v>
          </cell>
          <cell r="V426">
            <v>0</v>
          </cell>
          <cell r="W426">
            <v>0</v>
          </cell>
          <cell r="X426" t="str">
            <v>Not Modelled</v>
          </cell>
          <cell r="Y426" t="str">
            <v>N/A</v>
          </cell>
          <cell r="AA426">
            <v>0</v>
          </cell>
          <cell r="AB426">
            <v>0</v>
          </cell>
          <cell r="AC426">
            <v>0</v>
          </cell>
          <cell r="AD426">
            <v>0</v>
          </cell>
          <cell r="AE426">
            <v>0</v>
          </cell>
          <cell r="AF426">
            <v>0</v>
          </cell>
          <cell r="AG426">
            <v>0</v>
          </cell>
          <cell r="AH426">
            <v>0</v>
          </cell>
          <cell r="AI426">
            <v>0</v>
          </cell>
          <cell r="AJ426">
            <v>0</v>
          </cell>
          <cell r="AK426">
            <v>0</v>
          </cell>
          <cell r="AM426">
            <v>0</v>
          </cell>
          <cell r="AN426">
            <v>0</v>
          </cell>
          <cell r="AO426">
            <v>0</v>
          </cell>
          <cell r="AP426">
            <v>0</v>
          </cell>
          <cell r="AQ426">
            <v>0</v>
          </cell>
          <cell r="AR426">
            <v>0</v>
          </cell>
          <cell r="AS426">
            <v>0</v>
          </cell>
          <cell r="AT426">
            <v>0</v>
          </cell>
          <cell r="AU426">
            <v>0</v>
          </cell>
          <cell r="AV426">
            <v>0</v>
          </cell>
          <cell r="AW426">
            <v>0</v>
          </cell>
        </row>
        <row r="427">
          <cell r="A427" t="str">
            <v>HLA3485</v>
          </cell>
          <cell r="B427" t="str">
            <v>Unknown</v>
          </cell>
          <cell r="C427" t="str">
            <v>Residential</v>
          </cell>
          <cell r="D427" t="str">
            <v>Land Supply 2018</v>
          </cell>
          <cell r="E427">
            <v>9.5233799999999997E-3</v>
          </cell>
          <cell r="F427">
            <v>0</v>
          </cell>
          <cell r="G427">
            <v>0</v>
          </cell>
          <cell r="H427">
            <v>0</v>
          </cell>
          <cell r="I427">
            <v>9.5233799999999997E-3</v>
          </cell>
          <cell r="J427">
            <v>0</v>
          </cell>
          <cell r="K427">
            <v>0</v>
          </cell>
          <cell r="L427">
            <v>0</v>
          </cell>
          <cell r="M427">
            <v>100</v>
          </cell>
          <cell r="O427">
            <v>9.828709184630999E-4</v>
          </cell>
          <cell r="Q427">
            <v>8.44761635111E-5</v>
          </cell>
          <cell r="R427">
            <v>0</v>
          </cell>
          <cell r="S427">
            <v>10.320610103378211</v>
          </cell>
          <cell r="T427">
            <v>0.8870397223580283</v>
          </cell>
          <cell r="U427">
            <v>0</v>
          </cell>
          <cell r="V427">
            <v>0</v>
          </cell>
          <cell r="W427">
            <v>0</v>
          </cell>
          <cell r="X427" t="str">
            <v>Not Modelled</v>
          </cell>
          <cell r="Y427" t="str">
            <v>N/A</v>
          </cell>
          <cell r="AA427">
            <v>0</v>
          </cell>
          <cell r="AB427">
            <v>0</v>
          </cell>
          <cell r="AC427">
            <v>0</v>
          </cell>
          <cell r="AD427">
            <v>0</v>
          </cell>
          <cell r="AE427">
            <v>0</v>
          </cell>
          <cell r="AF427">
            <v>0</v>
          </cell>
          <cell r="AG427">
            <v>0</v>
          </cell>
          <cell r="AH427">
            <v>0</v>
          </cell>
          <cell r="AI427">
            <v>9.5233799989200008E-3</v>
          </cell>
          <cell r="AJ427">
            <v>0</v>
          </cell>
          <cell r="AK427">
            <v>0</v>
          </cell>
          <cell r="AM427">
            <v>0</v>
          </cell>
          <cell r="AN427">
            <v>0</v>
          </cell>
          <cell r="AO427">
            <v>0</v>
          </cell>
          <cell r="AP427">
            <v>0</v>
          </cell>
          <cell r="AQ427">
            <v>0</v>
          </cell>
          <cell r="AR427">
            <v>0</v>
          </cell>
          <cell r="AS427">
            <v>0</v>
          </cell>
          <cell r="AT427">
            <v>0</v>
          </cell>
          <cell r="AU427">
            <v>99.999999988659511</v>
          </cell>
          <cell r="AV427">
            <v>0</v>
          </cell>
          <cell r="AW427">
            <v>0</v>
          </cell>
        </row>
        <row r="428">
          <cell r="A428" t="str">
            <v>HLA3486</v>
          </cell>
          <cell r="B428" t="str">
            <v>Unknown</v>
          </cell>
          <cell r="C428" t="str">
            <v>Residential</v>
          </cell>
          <cell r="D428" t="str">
            <v>Land Supply 2018</v>
          </cell>
          <cell r="E428">
            <v>7.0700299999999997E-3</v>
          </cell>
          <cell r="F428">
            <v>0</v>
          </cell>
          <cell r="G428">
            <v>0</v>
          </cell>
          <cell r="H428">
            <v>0</v>
          </cell>
          <cell r="I428">
            <v>7.0700299999999997E-3</v>
          </cell>
          <cell r="J428">
            <v>0</v>
          </cell>
          <cell r="K428">
            <v>0</v>
          </cell>
          <cell r="L428">
            <v>0</v>
          </cell>
          <cell r="M428">
            <v>100</v>
          </cell>
          <cell r="O428">
            <v>1.1254620499E-3</v>
          </cell>
          <cell r="Q428">
            <v>0</v>
          </cell>
          <cell r="R428">
            <v>0</v>
          </cell>
          <cell r="S428">
            <v>15.918773327694508</v>
          </cell>
          <cell r="T428">
            <v>0</v>
          </cell>
          <cell r="U428">
            <v>0</v>
          </cell>
          <cell r="V428">
            <v>0</v>
          </cell>
          <cell r="W428">
            <v>0</v>
          </cell>
          <cell r="X428" t="str">
            <v>Not Modelled</v>
          </cell>
          <cell r="Y428" t="str">
            <v>N/A</v>
          </cell>
          <cell r="AA428">
            <v>0</v>
          </cell>
          <cell r="AB428">
            <v>0</v>
          </cell>
          <cell r="AC428">
            <v>0</v>
          </cell>
          <cell r="AD428">
            <v>0</v>
          </cell>
          <cell r="AE428">
            <v>0</v>
          </cell>
          <cell r="AF428">
            <v>0</v>
          </cell>
          <cell r="AG428">
            <v>0</v>
          </cell>
          <cell r="AH428">
            <v>0</v>
          </cell>
          <cell r="AI428">
            <v>7.07003000068E-3</v>
          </cell>
          <cell r="AJ428">
            <v>0</v>
          </cell>
          <cell r="AK428">
            <v>0</v>
          </cell>
          <cell r="AM428">
            <v>0</v>
          </cell>
          <cell r="AN428">
            <v>0</v>
          </cell>
          <cell r="AO428">
            <v>0</v>
          </cell>
          <cell r="AP428">
            <v>0</v>
          </cell>
          <cell r="AQ428">
            <v>0</v>
          </cell>
          <cell r="AR428">
            <v>0</v>
          </cell>
          <cell r="AS428">
            <v>0</v>
          </cell>
          <cell r="AT428">
            <v>0</v>
          </cell>
          <cell r="AU428">
            <v>100.00000000961806</v>
          </cell>
          <cell r="AV428">
            <v>0</v>
          </cell>
          <cell r="AW428">
            <v>0</v>
          </cell>
        </row>
        <row r="429">
          <cell r="A429" t="str">
            <v>HLA3487</v>
          </cell>
          <cell r="B429" t="str">
            <v>Unknown</v>
          </cell>
          <cell r="C429" t="str">
            <v>Residential</v>
          </cell>
          <cell r="D429" t="str">
            <v>Land Supply 2018</v>
          </cell>
          <cell r="E429">
            <v>8.1808500000000006E-2</v>
          </cell>
          <cell r="F429">
            <v>0</v>
          </cell>
          <cell r="G429">
            <v>0</v>
          </cell>
          <cell r="H429">
            <v>0</v>
          </cell>
          <cell r="I429">
            <v>8.1808500000000006E-2</v>
          </cell>
          <cell r="J429">
            <v>0</v>
          </cell>
          <cell r="K429">
            <v>0</v>
          </cell>
          <cell r="L429">
            <v>0</v>
          </cell>
          <cell r="M429">
            <v>100</v>
          </cell>
          <cell r="O429">
            <v>0</v>
          </cell>
          <cell r="Q429">
            <v>0</v>
          </cell>
          <cell r="R429">
            <v>0</v>
          </cell>
          <cell r="S429">
            <v>0</v>
          </cell>
          <cell r="T429">
            <v>0</v>
          </cell>
          <cell r="U429">
            <v>0</v>
          </cell>
          <cell r="V429">
            <v>0</v>
          </cell>
          <cell r="W429">
            <v>0</v>
          </cell>
          <cell r="X429" t="str">
            <v>Not Modelled</v>
          </cell>
          <cell r="Y429" t="str">
            <v>N/A</v>
          </cell>
          <cell r="AA429">
            <v>0</v>
          </cell>
          <cell r="AB429">
            <v>0</v>
          </cell>
          <cell r="AC429">
            <v>0</v>
          </cell>
          <cell r="AD429">
            <v>0</v>
          </cell>
          <cell r="AE429">
            <v>0</v>
          </cell>
          <cell r="AF429">
            <v>0</v>
          </cell>
          <cell r="AG429">
            <v>0</v>
          </cell>
          <cell r="AH429">
            <v>0</v>
          </cell>
          <cell r="AI429">
            <v>8.1808524999000001E-2</v>
          </cell>
          <cell r="AJ429">
            <v>0</v>
          </cell>
          <cell r="AK429">
            <v>0</v>
          </cell>
          <cell r="AM429">
            <v>0</v>
          </cell>
          <cell r="AN429">
            <v>0</v>
          </cell>
          <cell r="AO429">
            <v>0</v>
          </cell>
          <cell r="AP429">
            <v>0</v>
          </cell>
          <cell r="AQ429">
            <v>0</v>
          </cell>
          <cell r="AR429">
            <v>0</v>
          </cell>
          <cell r="AS429">
            <v>0</v>
          </cell>
          <cell r="AT429">
            <v>0</v>
          </cell>
          <cell r="AU429">
            <v>100.00003055794934</v>
          </cell>
          <cell r="AV429">
            <v>0</v>
          </cell>
          <cell r="AW429">
            <v>0</v>
          </cell>
        </row>
        <row r="430">
          <cell r="A430" t="str">
            <v>HLA3488</v>
          </cell>
          <cell r="B430" t="str">
            <v>Unknown</v>
          </cell>
          <cell r="C430" t="str">
            <v>Residential</v>
          </cell>
          <cell r="D430" t="str">
            <v>Land Supply 2018</v>
          </cell>
          <cell r="E430">
            <v>3.1273599999999999E-2</v>
          </cell>
          <cell r="F430">
            <v>0</v>
          </cell>
          <cell r="G430">
            <v>0</v>
          </cell>
          <cell r="H430">
            <v>0</v>
          </cell>
          <cell r="I430">
            <v>3.1273599999999999E-2</v>
          </cell>
          <cell r="J430">
            <v>0</v>
          </cell>
          <cell r="K430">
            <v>0</v>
          </cell>
          <cell r="L430">
            <v>0</v>
          </cell>
          <cell r="M430">
            <v>100</v>
          </cell>
          <cell r="O430">
            <v>1.6949857488719999E-4</v>
          </cell>
          <cell r="Q430">
            <v>7.8898574937899998E-5</v>
          </cell>
          <cell r="R430">
            <v>0</v>
          </cell>
          <cell r="S430">
            <v>0.54198613171237087</v>
          </cell>
          <cell r="T430">
            <v>0.25228491423405047</v>
          </cell>
          <cell r="U430">
            <v>0</v>
          </cell>
          <cell r="V430">
            <v>0</v>
          </cell>
          <cell r="W430">
            <v>0</v>
          </cell>
          <cell r="X430" t="str">
            <v>Not Modelled</v>
          </cell>
          <cell r="Y430" t="str">
            <v>N/A</v>
          </cell>
          <cell r="AA430">
            <v>0</v>
          </cell>
          <cell r="AB430">
            <v>0</v>
          </cell>
          <cell r="AC430">
            <v>0</v>
          </cell>
          <cell r="AD430">
            <v>0</v>
          </cell>
          <cell r="AE430">
            <v>0</v>
          </cell>
          <cell r="AF430">
            <v>0</v>
          </cell>
          <cell r="AG430">
            <v>0</v>
          </cell>
          <cell r="AH430">
            <v>0</v>
          </cell>
          <cell r="AI430">
            <v>3.12736449991E-2</v>
          </cell>
          <cell r="AJ430">
            <v>0</v>
          </cell>
          <cell r="AK430">
            <v>0</v>
          </cell>
          <cell r="AM430">
            <v>0</v>
          </cell>
          <cell r="AN430">
            <v>0</v>
          </cell>
          <cell r="AO430">
            <v>0</v>
          </cell>
          <cell r="AP430">
            <v>0</v>
          </cell>
          <cell r="AQ430">
            <v>0</v>
          </cell>
          <cell r="AR430">
            <v>0</v>
          </cell>
          <cell r="AS430">
            <v>0</v>
          </cell>
          <cell r="AT430">
            <v>0</v>
          </cell>
          <cell r="AU430">
            <v>100.00014388845544</v>
          </cell>
          <cell r="AV430">
            <v>0</v>
          </cell>
          <cell r="AW430">
            <v>0</v>
          </cell>
        </row>
        <row r="431">
          <cell r="A431" t="str">
            <v>HLA3489</v>
          </cell>
          <cell r="B431" t="str">
            <v>Unknown</v>
          </cell>
          <cell r="C431" t="str">
            <v>Residential</v>
          </cell>
          <cell r="D431" t="str">
            <v>Land Supply 2018</v>
          </cell>
          <cell r="E431">
            <v>4.5611600000000002E-2</v>
          </cell>
          <cell r="F431">
            <v>0</v>
          </cell>
          <cell r="G431">
            <v>0</v>
          </cell>
          <cell r="H431">
            <v>0</v>
          </cell>
          <cell r="I431">
            <v>4.5611600000000002E-2</v>
          </cell>
          <cell r="J431">
            <v>0</v>
          </cell>
          <cell r="K431">
            <v>0</v>
          </cell>
          <cell r="L431">
            <v>0</v>
          </cell>
          <cell r="M431">
            <v>100</v>
          </cell>
          <cell r="O431">
            <v>1.7645925788600001E-2</v>
          </cell>
          <cell r="Q431">
            <v>0</v>
          </cell>
          <cell r="R431">
            <v>0</v>
          </cell>
          <cell r="S431">
            <v>38.687364154294087</v>
          </cell>
          <cell r="T431">
            <v>0</v>
          </cell>
          <cell r="U431">
            <v>0</v>
          </cell>
          <cell r="V431">
            <v>0</v>
          </cell>
          <cell r="W431">
            <v>0</v>
          </cell>
          <cell r="X431" t="str">
            <v>Not Modelled</v>
          </cell>
          <cell r="Y431" t="str">
            <v>N/A</v>
          </cell>
          <cell r="AA431">
            <v>0</v>
          </cell>
          <cell r="AB431">
            <v>0</v>
          </cell>
          <cell r="AC431">
            <v>0</v>
          </cell>
          <cell r="AD431">
            <v>0</v>
          </cell>
          <cell r="AE431">
            <v>1.9435673697699999E-2</v>
          </cell>
          <cell r="AF431">
            <v>0</v>
          </cell>
          <cell r="AG431">
            <v>0</v>
          </cell>
          <cell r="AH431">
            <v>0</v>
          </cell>
          <cell r="AI431">
            <v>0</v>
          </cell>
          <cell r="AJ431">
            <v>0</v>
          </cell>
          <cell r="AK431">
            <v>0</v>
          </cell>
          <cell r="AM431">
            <v>0</v>
          </cell>
          <cell r="AN431">
            <v>0</v>
          </cell>
          <cell r="AO431">
            <v>0</v>
          </cell>
          <cell r="AP431">
            <v>0</v>
          </cell>
          <cell r="AQ431">
            <v>42.611251737935085</v>
          </cell>
          <cell r="AR431">
            <v>0</v>
          </cell>
          <cell r="AS431">
            <v>0</v>
          </cell>
          <cell r="AT431">
            <v>0</v>
          </cell>
          <cell r="AU431">
            <v>0</v>
          </cell>
          <cell r="AV431">
            <v>0</v>
          </cell>
          <cell r="AW431">
            <v>0</v>
          </cell>
        </row>
        <row r="432">
          <cell r="A432" t="str">
            <v>HLA3490</v>
          </cell>
          <cell r="B432" t="str">
            <v>Unknown</v>
          </cell>
          <cell r="C432" t="str">
            <v>Residential</v>
          </cell>
          <cell r="D432" t="str">
            <v>Land Supply 2018</v>
          </cell>
          <cell r="E432">
            <v>0.154809</v>
          </cell>
          <cell r="F432">
            <v>0</v>
          </cell>
          <cell r="G432">
            <v>0</v>
          </cell>
          <cell r="H432">
            <v>0</v>
          </cell>
          <cell r="I432">
            <v>0.154809</v>
          </cell>
          <cell r="J432">
            <v>0</v>
          </cell>
          <cell r="K432">
            <v>0</v>
          </cell>
          <cell r="L432">
            <v>0</v>
          </cell>
          <cell r="M432">
            <v>100</v>
          </cell>
          <cell r="O432">
            <v>2.507555600031E-3</v>
          </cell>
          <cell r="Q432">
            <v>9.0755560003100003E-4</v>
          </cell>
          <cell r="R432">
            <v>0</v>
          </cell>
          <cell r="S432">
            <v>1.6197737857818344</v>
          </cell>
          <cell r="T432">
            <v>0.58624214356465065</v>
          </cell>
          <cell r="U432">
            <v>0</v>
          </cell>
          <cell r="V432">
            <v>0</v>
          </cell>
          <cell r="W432">
            <v>0</v>
          </cell>
          <cell r="X432" t="str">
            <v>Not Modelled</v>
          </cell>
          <cell r="Y432" t="str">
            <v>N/A</v>
          </cell>
          <cell r="AA432">
            <v>0</v>
          </cell>
          <cell r="AB432">
            <v>0</v>
          </cell>
          <cell r="AC432">
            <v>0</v>
          </cell>
          <cell r="AD432">
            <v>0</v>
          </cell>
          <cell r="AE432">
            <v>0</v>
          </cell>
          <cell r="AF432">
            <v>0.154749533445</v>
          </cell>
          <cell r="AG432">
            <v>0</v>
          </cell>
          <cell r="AH432">
            <v>0</v>
          </cell>
          <cell r="AI432">
            <v>0.15480919499699999</v>
          </cell>
          <cell r="AJ432">
            <v>0</v>
          </cell>
          <cell r="AK432">
            <v>0</v>
          </cell>
          <cell r="AM432">
            <v>0</v>
          </cell>
          <cell r="AN432">
            <v>0</v>
          </cell>
          <cell r="AO432">
            <v>0</v>
          </cell>
          <cell r="AP432">
            <v>0</v>
          </cell>
          <cell r="AQ432">
            <v>0</v>
          </cell>
          <cell r="AR432">
            <v>99.96158714609615</v>
          </cell>
          <cell r="AS432">
            <v>0</v>
          </cell>
          <cell r="AT432">
            <v>0</v>
          </cell>
          <cell r="AU432">
            <v>100.00012595973102</v>
          </cell>
          <cell r="AV432">
            <v>0</v>
          </cell>
          <cell r="AW432">
            <v>0</v>
          </cell>
        </row>
        <row r="433">
          <cell r="A433" t="str">
            <v>HLA3491</v>
          </cell>
          <cell r="B433" t="str">
            <v>Unknown</v>
          </cell>
          <cell r="C433" t="str">
            <v>Residential</v>
          </cell>
          <cell r="D433" t="str">
            <v>Land Supply 2018</v>
          </cell>
          <cell r="E433">
            <v>3.9851699999999997E-2</v>
          </cell>
          <cell r="F433">
            <v>0</v>
          </cell>
          <cell r="G433">
            <v>0</v>
          </cell>
          <cell r="H433">
            <v>0</v>
          </cell>
          <cell r="I433">
            <v>3.9851699999999997E-2</v>
          </cell>
          <cell r="J433">
            <v>0</v>
          </cell>
          <cell r="K433">
            <v>0</v>
          </cell>
          <cell r="L433">
            <v>0</v>
          </cell>
          <cell r="M433">
            <v>100</v>
          </cell>
          <cell r="O433">
            <v>0</v>
          </cell>
          <cell r="Q433">
            <v>0</v>
          </cell>
          <cell r="R433">
            <v>0</v>
          </cell>
          <cell r="S433">
            <v>0</v>
          </cell>
          <cell r="T433">
            <v>0</v>
          </cell>
          <cell r="U433">
            <v>0</v>
          </cell>
          <cell r="V433">
            <v>0</v>
          </cell>
          <cell r="W433">
            <v>0</v>
          </cell>
          <cell r="X433" t="str">
            <v>Not Modelled</v>
          </cell>
          <cell r="Y433" t="str">
            <v>N/A</v>
          </cell>
          <cell r="AA433">
            <v>0</v>
          </cell>
          <cell r="AB433">
            <v>0</v>
          </cell>
          <cell r="AC433">
            <v>0</v>
          </cell>
          <cell r="AD433">
            <v>0</v>
          </cell>
          <cell r="AE433">
            <v>0</v>
          </cell>
          <cell r="AF433">
            <v>0</v>
          </cell>
          <cell r="AG433">
            <v>0</v>
          </cell>
          <cell r="AH433">
            <v>0</v>
          </cell>
          <cell r="AI433">
            <v>0</v>
          </cell>
          <cell r="AJ433">
            <v>0</v>
          </cell>
          <cell r="AK433">
            <v>0</v>
          </cell>
          <cell r="AM433">
            <v>0</v>
          </cell>
          <cell r="AN433">
            <v>0</v>
          </cell>
          <cell r="AO433">
            <v>0</v>
          </cell>
          <cell r="AP433">
            <v>0</v>
          </cell>
          <cell r="AQ433">
            <v>0</v>
          </cell>
          <cell r="AR433">
            <v>0</v>
          </cell>
          <cell r="AS433">
            <v>0</v>
          </cell>
          <cell r="AT433">
            <v>0</v>
          </cell>
          <cell r="AU433">
            <v>0</v>
          </cell>
          <cell r="AV433">
            <v>0</v>
          </cell>
          <cell r="AW433">
            <v>0</v>
          </cell>
        </row>
        <row r="434">
          <cell r="A434" t="str">
            <v>HLA3492</v>
          </cell>
          <cell r="B434" t="str">
            <v>Unknown</v>
          </cell>
          <cell r="C434" t="str">
            <v>Residential</v>
          </cell>
          <cell r="D434" t="str">
            <v>Land Supply 2018</v>
          </cell>
          <cell r="E434">
            <v>1.1706599999999999E-2</v>
          </cell>
          <cell r="F434">
            <v>0</v>
          </cell>
          <cell r="G434">
            <v>0</v>
          </cell>
          <cell r="H434">
            <v>0</v>
          </cell>
          <cell r="I434">
            <v>1.1706599999999999E-2</v>
          </cell>
          <cell r="J434">
            <v>0</v>
          </cell>
          <cell r="K434">
            <v>0</v>
          </cell>
          <cell r="L434">
            <v>0</v>
          </cell>
          <cell r="M434">
            <v>100</v>
          </cell>
          <cell r="O434">
            <v>0</v>
          </cell>
          <cell r="Q434">
            <v>0</v>
          </cell>
          <cell r="R434">
            <v>0</v>
          </cell>
          <cell r="S434">
            <v>0</v>
          </cell>
          <cell r="T434">
            <v>0</v>
          </cell>
          <cell r="U434">
            <v>0</v>
          </cell>
          <cell r="V434">
            <v>0</v>
          </cell>
          <cell r="W434">
            <v>0</v>
          </cell>
          <cell r="X434" t="str">
            <v>Not Modelled</v>
          </cell>
          <cell r="Y434" t="str">
            <v>N/A</v>
          </cell>
          <cell r="AA434">
            <v>0</v>
          </cell>
          <cell r="AB434">
            <v>0</v>
          </cell>
          <cell r="AC434">
            <v>0</v>
          </cell>
          <cell r="AD434">
            <v>0</v>
          </cell>
          <cell r="AE434">
            <v>0</v>
          </cell>
          <cell r="AF434">
            <v>0</v>
          </cell>
          <cell r="AG434">
            <v>0</v>
          </cell>
          <cell r="AH434">
            <v>0</v>
          </cell>
          <cell r="AI434">
            <v>1.17065550013E-2</v>
          </cell>
          <cell r="AJ434">
            <v>0</v>
          </cell>
          <cell r="AK434">
            <v>0</v>
          </cell>
          <cell r="AM434">
            <v>0</v>
          </cell>
          <cell r="AN434">
            <v>0</v>
          </cell>
          <cell r="AO434">
            <v>0</v>
          </cell>
          <cell r="AP434">
            <v>0</v>
          </cell>
          <cell r="AQ434">
            <v>0</v>
          </cell>
          <cell r="AR434">
            <v>0</v>
          </cell>
          <cell r="AS434">
            <v>0</v>
          </cell>
          <cell r="AT434">
            <v>0</v>
          </cell>
          <cell r="AU434">
            <v>99.999615612560447</v>
          </cell>
          <cell r="AV434">
            <v>0</v>
          </cell>
          <cell r="AW434">
            <v>0</v>
          </cell>
        </row>
        <row r="435">
          <cell r="A435" t="str">
            <v>HLA3493</v>
          </cell>
          <cell r="B435" t="str">
            <v>Unknown</v>
          </cell>
          <cell r="C435" t="str">
            <v>Residential</v>
          </cell>
          <cell r="D435" t="str">
            <v>Land Supply 2018</v>
          </cell>
          <cell r="E435">
            <v>8.3290499999999993E-3</v>
          </cell>
          <cell r="F435">
            <v>0</v>
          </cell>
          <cell r="G435">
            <v>0</v>
          </cell>
          <cell r="H435">
            <v>0</v>
          </cell>
          <cell r="I435">
            <v>8.3290499999999993E-3</v>
          </cell>
          <cell r="J435">
            <v>0</v>
          </cell>
          <cell r="K435">
            <v>0</v>
          </cell>
          <cell r="L435">
            <v>0</v>
          </cell>
          <cell r="M435">
            <v>100</v>
          </cell>
          <cell r="O435">
            <v>0</v>
          </cell>
          <cell r="Q435">
            <v>0</v>
          </cell>
          <cell r="R435">
            <v>0</v>
          </cell>
          <cell r="S435">
            <v>0</v>
          </cell>
          <cell r="T435">
            <v>0</v>
          </cell>
          <cell r="U435">
            <v>0</v>
          </cell>
          <cell r="V435">
            <v>0</v>
          </cell>
          <cell r="W435">
            <v>0</v>
          </cell>
          <cell r="X435" t="str">
            <v>Not Modelled</v>
          </cell>
          <cell r="Y435" t="str">
            <v>N/A</v>
          </cell>
          <cell r="AA435">
            <v>0</v>
          </cell>
          <cell r="AB435">
            <v>0</v>
          </cell>
          <cell r="AC435">
            <v>0</v>
          </cell>
          <cell r="AD435">
            <v>0</v>
          </cell>
          <cell r="AE435">
            <v>0</v>
          </cell>
          <cell r="AF435">
            <v>0</v>
          </cell>
          <cell r="AG435">
            <v>0</v>
          </cell>
          <cell r="AH435">
            <v>0</v>
          </cell>
          <cell r="AI435">
            <v>8.3290500006300006E-3</v>
          </cell>
          <cell r="AJ435">
            <v>0</v>
          </cell>
          <cell r="AK435">
            <v>0</v>
          </cell>
          <cell r="AM435">
            <v>0</v>
          </cell>
          <cell r="AN435">
            <v>0</v>
          </cell>
          <cell r="AO435">
            <v>0</v>
          </cell>
          <cell r="AP435">
            <v>0</v>
          </cell>
          <cell r="AQ435">
            <v>0</v>
          </cell>
          <cell r="AR435">
            <v>0</v>
          </cell>
          <cell r="AS435">
            <v>0</v>
          </cell>
          <cell r="AT435">
            <v>0</v>
          </cell>
          <cell r="AU435">
            <v>100.0000000075639</v>
          </cell>
          <cell r="AV435">
            <v>0</v>
          </cell>
          <cell r="AW435">
            <v>0</v>
          </cell>
        </row>
        <row r="436">
          <cell r="A436" t="str">
            <v>HLA3494</v>
          </cell>
          <cell r="B436" t="str">
            <v>Unknown</v>
          </cell>
          <cell r="C436" t="str">
            <v>Residential</v>
          </cell>
          <cell r="D436" t="str">
            <v>Land Supply 2018</v>
          </cell>
          <cell r="E436">
            <v>3.7613399999999998E-2</v>
          </cell>
          <cell r="F436">
            <v>0</v>
          </cell>
          <cell r="G436">
            <v>0</v>
          </cell>
          <cell r="H436">
            <v>0</v>
          </cell>
          <cell r="I436">
            <v>3.7613399999999998E-2</v>
          </cell>
          <cell r="J436">
            <v>0</v>
          </cell>
          <cell r="K436">
            <v>0</v>
          </cell>
          <cell r="L436">
            <v>0</v>
          </cell>
          <cell r="M436">
            <v>100</v>
          </cell>
          <cell r="O436">
            <v>0</v>
          </cell>
          <cell r="Q436">
            <v>0</v>
          </cell>
          <cell r="R436">
            <v>0</v>
          </cell>
          <cell r="S436">
            <v>0</v>
          </cell>
          <cell r="T436">
            <v>0</v>
          </cell>
          <cell r="U436">
            <v>0</v>
          </cell>
          <cell r="V436">
            <v>3.0077783072899999E-2</v>
          </cell>
          <cell r="W436">
            <v>79.965605536590687</v>
          </cell>
          <cell r="X436" t="str">
            <v>Not Modelled</v>
          </cell>
          <cell r="Y436" t="str">
            <v>N/A</v>
          </cell>
          <cell r="AA436">
            <v>0</v>
          </cell>
          <cell r="AB436">
            <v>0</v>
          </cell>
          <cell r="AC436">
            <v>0</v>
          </cell>
          <cell r="AD436">
            <v>0</v>
          </cell>
          <cell r="AE436">
            <v>0</v>
          </cell>
          <cell r="AF436">
            <v>0</v>
          </cell>
          <cell r="AG436">
            <v>0</v>
          </cell>
          <cell r="AH436">
            <v>0</v>
          </cell>
          <cell r="AI436">
            <v>0</v>
          </cell>
          <cell r="AJ436">
            <v>0</v>
          </cell>
          <cell r="AK436">
            <v>0</v>
          </cell>
          <cell r="AM436">
            <v>0</v>
          </cell>
          <cell r="AN436">
            <v>0</v>
          </cell>
          <cell r="AO436">
            <v>0</v>
          </cell>
          <cell r="AP436">
            <v>0</v>
          </cell>
          <cell r="AQ436">
            <v>0</v>
          </cell>
          <cell r="AR436">
            <v>0</v>
          </cell>
          <cell r="AS436">
            <v>0</v>
          </cell>
          <cell r="AT436">
            <v>0</v>
          </cell>
          <cell r="AU436">
            <v>0</v>
          </cell>
          <cell r="AV436">
            <v>0</v>
          </cell>
          <cell r="AW436">
            <v>0</v>
          </cell>
        </row>
        <row r="437">
          <cell r="A437" t="str">
            <v>HLA3495</v>
          </cell>
          <cell r="B437" t="str">
            <v>Unknown</v>
          </cell>
          <cell r="C437" t="str">
            <v>Residential</v>
          </cell>
          <cell r="D437" t="str">
            <v>Land Supply 2018</v>
          </cell>
          <cell r="E437">
            <v>8.3928900000000001E-3</v>
          </cell>
          <cell r="F437">
            <v>0</v>
          </cell>
          <cell r="G437">
            <v>0</v>
          </cell>
          <cell r="H437">
            <v>0</v>
          </cell>
          <cell r="I437">
            <v>8.3928900000000001E-3</v>
          </cell>
          <cell r="J437">
            <v>0</v>
          </cell>
          <cell r="K437">
            <v>0</v>
          </cell>
          <cell r="L437">
            <v>0</v>
          </cell>
          <cell r="M437">
            <v>100</v>
          </cell>
          <cell r="O437">
            <v>0</v>
          </cell>
          <cell r="Q437">
            <v>0</v>
          </cell>
          <cell r="R437">
            <v>0</v>
          </cell>
          <cell r="S437">
            <v>0</v>
          </cell>
          <cell r="T437">
            <v>0</v>
          </cell>
          <cell r="U437">
            <v>0</v>
          </cell>
          <cell r="V437">
            <v>0</v>
          </cell>
          <cell r="W437">
            <v>0</v>
          </cell>
          <cell r="X437" t="str">
            <v>Not Modelled</v>
          </cell>
          <cell r="Y437" t="str">
            <v>N/A</v>
          </cell>
          <cell r="AA437">
            <v>0</v>
          </cell>
          <cell r="AB437">
            <v>0</v>
          </cell>
          <cell r="AC437">
            <v>0</v>
          </cell>
          <cell r="AD437">
            <v>0</v>
          </cell>
          <cell r="AE437">
            <v>0</v>
          </cell>
          <cell r="AF437">
            <v>0</v>
          </cell>
          <cell r="AG437">
            <v>0</v>
          </cell>
          <cell r="AH437">
            <v>0</v>
          </cell>
          <cell r="AI437">
            <v>8.3928949995600004E-3</v>
          </cell>
          <cell r="AJ437">
            <v>0</v>
          </cell>
          <cell r="AK437">
            <v>0</v>
          </cell>
          <cell r="AM437">
            <v>0</v>
          </cell>
          <cell r="AN437">
            <v>0</v>
          </cell>
          <cell r="AO437">
            <v>0</v>
          </cell>
          <cell r="AP437">
            <v>0</v>
          </cell>
          <cell r="AQ437">
            <v>0</v>
          </cell>
          <cell r="AR437">
            <v>0</v>
          </cell>
          <cell r="AS437">
            <v>0</v>
          </cell>
          <cell r="AT437">
            <v>0</v>
          </cell>
          <cell r="AU437">
            <v>100.00005956899234</v>
          </cell>
          <cell r="AV437">
            <v>0</v>
          </cell>
          <cell r="AW437">
            <v>0</v>
          </cell>
        </row>
        <row r="438">
          <cell r="A438" t="str">
            <v>HLA3496</v>
          </cell>
          <cell r="B438" t="str">
            <v>Unknown</v>
          </cell>
          <cell r="C438" t="str">
            <v>Residential</v>
          </cell>
          <cell r="D438" t="str">
            <v>Land Supply 2018</v>
          </cell>
          <cell r="E438">
            <v>1.28366E-2</v>
          </cell>
          <cell r="F438">
            <v>0</v>
          </cell>
          <cell r="G438">
            <v>0</v>
          </cell>
          <cell r="H438">
            <v>1.28366000003E-2</v>
          </cell>
          <cell r="I438">
            <v>-2.9999960848847707E-13</v>
          </cell>
          <cell r="J438">
            <v>0</v>
          </cell>
          <cell r="K438">
            <v>0</v>
          </cell>
          <cell r="L438">
            <v>100.00000000233706</v>
          </cell>
          <cell r="M438">
            <v>-2.3370643978037568E-9</v>
          </cell>
          <cell r="O438">
            <v>1.2412602481845E-2</v>
          </cell>
          <cell r="Q438">
            <v>4.6816543715149997E-3</v>
          </cell>
          <cell r="R438">
            <v>3.95608871365E-4</v>
          </cell>
          <cell r="S438">
            <v>96.69696400795381</v>
          </cell>
          <cell r="T438">
            <v>36.471140111205457</v>
          </cell>
          <cell r="U438">
            <v>3.0818820510493432</v>
          </cell>
          <cell r="V438">
            <v>0</v>
          </cell>
          <cell r="W438">
            <v>0</v>
          </cell>
          <cell r="X438">
            <v>1.28366000003E-2</v>
          </cell>
          <cell r="Y438">
            <v>100.00000000233706</v>
          </cell>
          <cell r="AA438">
            <v>0</v>
          </cell>
          <cell r="AB438">
            <v>0</v>
          </cell>
          <cell r="AC438">
            <v>0</v>
          </cell>
          <cell r="AD438">
            <v>0</v>
          </cell>
          <cell r="AE438">
            <v>0</v>
          </cell>
          <cell r="AF438">
            <v>0</v>
          </cell>
          <cell r="AG438">
            <v>0</v>
          </cell>
          <cell r="AH438">
            <v>0</v>
          </cell>
          <cell r="AI438">
            <v>1.28366000003E-2</v>
          </cell>
          <cell r="AJ438">
            <v>0</v>
          </cell>
          <cell r="AK438">
            <v>0</v>
          </cell>
          <cell r="AM438">
            <v>0</v>
          </cell>
          <cell r="AN438">
            <v>0</v>
          </cell>
          <cell r="AO438">
            <v>0</v>
          </cell>
          <cell r="AP438">
            <v>0</v>
          </cell>
          <cell r="AQ438">
            <v>0</v>
          </cell>
          <cell r="AR438">
            <v>0</v>
          </cell>
          <cell r="AS438">
            <v>0</v>
          </cell>
          <cell r="AT438">
            <v>0</v>
          </cell>
          <cell r="AU438">
            <v>100.00000000233706</v>
          </cell>
          <cell r="AV438">
            <v>0</v>
          </cell>
          <cell r="AW438">
            <v>0</v>
          </cell>
        </row>
        <row r="439">
          <cell r="A439" t="str">
            <v>HLA3497</v>
          </cell>
          <cell r="B439" t="str">
            <v>Unknown</v>
          </cell>
          <cell r="C439" t="str">
            <v>Residential</v>
          </cell>
          <cell r="D439" t="str">
            <v>Land Supply 2018</v>
          </cell>
          <cell r="E439">
            <v>2.7576E-2</v>
          </cell>
          <cell r="F439">
            <v>0</v>
          </cell>
          <cell r="G439">
            <v>0</v>
          </cell>
          <cell r="H439">
            <v>0</v>
          </cell>
          <cell r="I439">
            <v>2.7576E-2</v>
          </cell>
          <cell r="J439">
            <v>0</v>
          </cell>
          <cell r="K439">
            <v>0</v>
          </cell>
          <cell r="L439">
            <v>0</v>
          </cell>
          <cell r="M439">
            <v>100</v>
          </cell>
          <cell r="O439">
            <v>0</v>
          </cell>
          <cell r="Q439">
            <v>0</v>
          </cell>
          <cell r="R439">
            <v>0</v>
          </cell>
          <cell r="S439">
            <v>0</v>
          </cell>
          <cell r="T439">
            <v>0</v>
          </cell>
          <cell r="U439">
            <v>0</v>
          </cell>
          <cell r="V439">
            <v>0</v>
          </cell>
          <cell r="W439">
            <v>0</v>
          </cell>
          <cell r="X439" t="str">
            <v>Not Modelled</v>
          </cell>
          <cell r="Y439" t="str">
            <v>N/A</v>
          </cell>
          <cell r="AA439">
            <v>0</v>
          </cell>
          <cell r="AB439">
            <v>0</v>
          </cell>
          <cell r="AC439">
            <v>0</v>
          </cell>
          <cell r="AD439">
            <v>0</v>
          </cell>
          <cell r="AE439">
            <v>0</v>
          </cell>
          <cell r="AF439">
            <v>0</v>
          </cell>
          <cell r="AG439">
            <v>0</v>
          </cell>
          <cell r="AH439">
            <v>0</v>
          </cell>
          <cell r="AI439">
            <v>2.7576000000299999E-2</v>
          </cell>
          <cell r="AJ439">
            <v>0</v>
          </cell>
          <cell r="AK439">
            <v>0</v>
          </cell>
          <cell r="AM439">
            <v>0</v>
          </cell>
          <cell r="AN439">
            <v>0</v>
          </cell>
          <cell r="AO439">
            <v>0</v>
          </cell>
          <cell r="AP439">
            <v>0</v>
          </cell>
          <cell r="AQ439">
            <v>0</v>
          </cell>
          <cell r="AR439">
            <v>0</v>
          </cell>
          <cell r="AS439">
            <v>0</v>
          </cell>
          <cell r="AT439">
            <v>0</v>
          </cell>
          <cell r="AU439">
            <v>100.00000000108791</v>
          </cell>
          <cell r="AV439">
            <v>0</v>
          </cell>
          <cell r="AW439">
            <v>0</v>
          </cell>
        </row>
        <row r="440">
          <cell r="A440" t="str">
            <v>HLA3498</v>
          </cell>
          <cell r="B440" t="str">
            <v>Unknown</v>
          </cell>
          <cell r="C440" t="str">
            <v>Residential</v>
          </cell>
          <cell r="D440" t="str">
            <v>Land Supply 2018</v>
          </cell>
          <cell r="E440">
            <v>6.9942299999999997E-3</v>
          </cell>
          <cell r="F440">
            <v>0</v>
          </cell>
          <cell r="G440">
            <v>0</v>
          </cell>
          <cell r="H440">
            <v>0</v>
          </cell>
          <cell r="I440">
            <v>6.9942299999999997E-3</v>
          </cell>
          <cell r="J440">
            <v>0</v>
          </cell>
          <cell r="K440">
            <v>0</v>
          </cell>
          <cell r="L440">
            <v>0</v>
          </cell>
          <cell r="M440">
            <v>100</v>
          </cell>
          <cell r="O440">
            <v>1.680352029938E-3</v>
          </cell>
          <cell r="Q440">
            <v>1.6502297590799999E-4</v>
          </cell>
          <cell r="R440">
            <v>1.6502297590799999E-4</v>
          </cell>
          <cell r="S440">
            <v>24.024832325188047</v>
          </cell>
          <cell r="T440">
            <v>2.3594159172346347</v>
          </cell>
          <cell r="U440">
            <v>2.3594159172346347</v>
          </cell>
          <cell r="V440">
            <v>0</v>
          </cell>
          <cell r="W440">
            <v>0</v>
          </cell>
          <cell r="X440" t="str">
            <v>Not Modelled</v>
          </cell>
          <cell r="Y440" t="str">
            <v>N/A</v>
          </cell>
          <cell r="AA440">
            <v>0</v>
          </cell>
          <cell r="AB440">
            <v>0</v>
          </cell>
          <cell r="AC440">
            <v>0</v>
          </cell>
          <cell r="AD440">
            <v>0</v>
          </cell>
          <cell r="AE440">
            <v>0</v>
          </cell>
          <cell r="AF440">
            <v>0</v>
          </cell>
          <cell r="AG440">
            <v>0</v>
          </cell>
          <cell r="AH440">
            <v>0</v>
          </cell>
          <cell r="AI440">
            <v>6.9942249992999998E-3</v>
          </cell>
          <cell r="AJ440">
            <v>0</v>
          </cell>
          <cell r="AK440">
            <v>0</v>
          </cell>
          <cell r="AM440">
            <v>0</v>
          </cell>
          <cell r="AN440">
            <v>0</v>
          </cell>
          <cell r="AO440">
            <v>0</v>
          </cell>
          <cell r="AP440">
            <v>0</v>
          </cell>
          <cell r="AQ440">
            <v>0</v>
          </cell>
          <cell r="AR440">
            <v>0</v>
          </cell>
          <cell r="AS440">
            <v>0</v>
          </cell>
          <cell r="AT440">
            <v>0</v>
          </cell>
          <cell r="AU440">
            <v>99.9999285024942</v>
          </cell>
          <cell r="AV440">
            <v>0</v>
          </cell>
          <cell r="AW440">
            <v>0</v>
          </cell>
        </row>
        <row r="441">
          <cell r="A441" t="str">
            <v>HLA3499</v>
          </cell>
          <cell r="B441" t="str">
            <v>Unknown</v>
          </cell>
          <cell r="C441" t="str">
            <v>Residential</v>
          </cell>
          <cell r="D441" t="str">
            <v>Land Supply 2018</v>
          </cell>
          <cell r="E441">
            <v>2.3859499999999999E-2</v>
          </cell>
          <cell r="F441">
            <v>0</v>
          </cell>
          <cell r="G441">
            <v>0</v>
          </cell>
          <cell r="H441">
            <v>0</v>
          </cell>
          <cell r="I441">
            <v>2.3859499999999999E-2</v>
          </cell>
          <cell r="J441">
            <v>0</v>
          </cell>
          <cell r="K441">
            <v>0</v>
          </cell>
          <cell r="L441">
            <v>0</v>
          </cell>
          <cell r="M441">
            <v>100</v>
          </cell>
          <cell r="O441">
            <v>0</v>
          </cell>
          <cell r="Q441">
            <v>0</v>
          </cell>
          <cell r="R441">
            <v>0</v>
          </cell>
          <cell r="S441">
            <v>0</v>
          </cell>
          <cell r="T441">
            <v>0</v>
          </cell>
          <cell r="U441">
            <v>0</v>
          </cell>
          <cell r="V441">
            <v>0</v>
          </cell>
          <cell r="W441">
            <v>0</v>
          </cell>
          <cell r="X441" t="str">
            <v>Not Modelled</v>
          </cell>
          <cell r="Y441" t="str">
            <v>N/A</v>
          </cell>
          <cell r="AA441">
            <v>0</v>
          </cell>
          <cell r="AB441">
            <v>0</v>
          </cell>
          <cell r="AC441">
            <v>0</v>
          </cell>
          <cell r="AD441">
            <v>0</v>
          </cell>
          <cell r="AE441">
            <v>0</v>
          </cell>
          <cell r="AF441">
            <v>0</v>
          </cell>
          <cell r="AG441">
            <v>0</v>
          </cell>
          <cell r="AH441">
            <v>0</v>
          </cell>
          <cell r="AI441">
            <v>2.38594849999E-2</v>
          </cell>
          <cell r="AJ441">
            <v>0</v>
          </cell>
          <cell r="AK441">
            <v>0</v>
          </cell>
          <cell r="AM441">
            <v>0</v>
          </cell>
          <cell r="AN441">
            <v>0</v>
          </cell>
          <cell r="AO441">
            <v>0</v>
          </cell>
          <cell r="AP441">
            <v>0</v>
          </cell>
          <cell r="AQ441">
            <v>0</v>
          </cell>
          <cell r="AR441">
            <v>0</v>
          </cell>
          <cell r="AS441">
            <v>0</v>
          </cell>
          <cell r="AT441">
            <v>0</v>
          </cell>
          <cell r="AU441">
            <v>99.999937131540889</v>
          </cell>
          <cell r="AV441">
            <v>0</v>
          </cell>
          <cell r="AW441">
            <v>0</v>
          </cell>
        </row>
        <row r="442">
          <cell r="A442" t="str">
            <v>HLA3500</v>
          </cell>
          <cell r="B442" t="str">
            <v>Unknown</v>
          </cell>
          <cell r="C442" t="str">
            <v>Residential</v>
          </cell>
          <cell r="D442" t="str">
            <v>Land Supply 2018</v>
          </cell>
          <cell r="E442">
            <v>5.5728199999999999E-2</v>
          </cell>
          <cell r="F442">
            <v>0</v>
          </cell>
          <cell r="G442">
            <v>0</v>
          </cell>
          <cell r="H442">
            <v>0</v>
          </cell>
          <cell r="I442">
            <v>5.5728199999999999E-2</v>
          </cell>
          <cell r="J442">
            <v>0</v>
          </cell>
          <cell r="K442">
            <v>0</v>
          </cell>
          <cell r="L442">
            <v>0</v>
          </cell>
          <cell r="M442">
            <v>100</v>
          </cell>
          <cell r="O442">
            <v>0</v>
          </cell>
          <cell r="Q442">
            <v>0</v>
          </cell>
          <cell r="R442">
            <v>0</v>
          </cell>
          <cell r="S442">
            <v>0</v>
          </cell>
          <cell r="T442">
            <v>0</v>
          </cell>
          <cell r="U442">
            <v>0</v>
          </cell>
          <cell r="V442">
            <v>0</v>
          </cell>
          <cell r="W442">
            <v>0</v>
          </cell>
          <cell r="X442" t="str">
            <v>Not Modelled</v>
          </cell>
          <cell r="Y442" t="str">
            <v>N/A</v>
          </cell>
          <cell r="AA442">
            <v>0</v>
          </cell>
          <cell r="AB442">
            <v>0</v>
          </cell>
          <cell r="AC442">
            <v>0</v>
          </cell>
          <cell r="AD442">
            <v>0</v>
          </cell>
          <cell r="AE442">
            <v>4.8869433737399999E-2</v>
          </cell>
          <cell r="AF442">
            <v>0</v>
          </cell>
          <cell r="AG442">
            <v>0</v>
          </cell>
          <cell r="AH442">
            <v>0</v>
          </cell>
          <cell r="AI442">
            <v>0</v>
          </cell>
          <cell r="AJ442">
            <v>0</v>
          </cell>
          <cell r="AK442">
            <v>0</v>
          </cell>
          <cell r="AM442">
            <v>0</v>
          </cell>
          <cell r="AN442">
            <v>0</v>
          </cell>
          <cell r="AO442">
            <v>0</v>
          </cell>
          <cell r="AP442">
            <v>0</v>
          </cell>
          <cell r="AQ442">
            <v>87.692467614959753</v>
          </cell>
          <cell r="AR442">
            <v>0</v>
          </cell>
          <cell r="AS442">
            <v>0</v>
          </cell>
          <cell r="AT442">
            <v>0</v>
          </cell>
          <cell r="AU442">
            <v>0</v>
          </cell>
          <cell r="AV442">
            <v>0</v>
          </cell>
          <cell r="AW442">
            <v>0</v>
          </cell>
        </row>
        <row r="443">
          <cell r="A443" t="str">
            <v>HLA3503</v>
          </cell>
          <cell r="B443" t="str">
            <v>Unknown</v>
          </cell>
          <cell r="C443" t="str">
            <v>Residential</v>
          </cell>
          <cell r="D443" t="str">
            <v>Land Supply 2018</v>
          </cell>
          <cell r="E443">
            <v>0.91517800000000005</v>
          </cell>
          <cell r="F443">
            <v>0</v>
          </cell>
          <cell r="G443">
            <v>0</v>
          </cell>
          <cell r="H443">
            <v>0</v>
          </cell>
          <cell r="I443">
            <v>0.91517800000000005</v>
          </cell>
          <cell r="J443">
            <v>0</v>
          </cell>
          <cell r="K443">
            <v>0</v>
          </cell>
          <cell r="L443">
            <v>0</v>
          </cell>
          <cell r="M443">
            <v>100</v>
          </cell>
          <cell r="O443">
            <v>4.50318599998E-2</v>
          </cell>
          <cell r="Q443">
            <v>0</v>
          </cell>
          <cell r="R443">
            <v>0</v>
          </cell>
          <cell r="S443">
            <v>4.9205575308628484</v>
          </cell>
          <cell r="T443">
            <v>0</v>
          </cell>
          <cell r="U443">
            <v>0</v>
          </cell>
          <cell r="V443">
            <v>0</v>
          </cell>
          <cell r="W443">
            <v>0</v>
          </cell>
          <cell r="X443" t="str">
            <v>Not Modelled</v>
          </cell>
          <cell r="Y443" t="str">
            <v>N/A</v>
          </cell>
          <cell r="AA443">
            <v>0</v>
          </cell>
          <cell r="AB443">
            <v>0</v>
          </cell>
          <cell r="AC443">
            <v>0</v>
          </cell>
          <cell r="AD443">
            <v>0</v>
          </cell>
          <cell r="AE443">
            <v>0</v>
          </cell>
          <cell r="AF443">
            <v>0.61178026742900005</v>
          </cell>
          <cell r="AG443">
            <v>0</v>
          </cell>
          <cell r="AH443">
            <v>0</v>
          </cell>
          <cell r="AI443">
            <v>0.91517751999800001</v>
          </cell>
          <cell r="AJ443">
            <v>0</v>
          </cell>
          <cell r="AK443">
            <v>0</v>
          </cell>
          <cell r="AM443">
            <v>0</v>
          </cell>
          <cell r="AN443">
            <v>0</v>
          </cell>
          <cell r="AO443">
            <v>0</v>
          </cell>
          <cell r="AP443">
            <v>0</v>
          </cell>
          <cell r="AQ443">
            <v>0</v>
          </cell>
          <cell r="AR443">
            <v>66.848227058452011</v>
          </cell>
          <cell r="AS443">
            <v>0</v>
          </cell>
          <cell r="AT443">
            <v>0</v>
          </cell>
          <cell r="AU443">
            <v>99.99994755096823</v>
          </cell>
          <cell r="AV443">
            <v>0</v>
          </cell>
          <cell r="AW443">
            <v>0</v>
          </cell>
        </row>
        <row r="444">
          <cell r="A444" t="str">
            <v>OLD0002</v>
          </cell>
          <cell r="B444" t="str">
            <v>Ram Mill, Gordon Street, Chadderton</v>
          </cell>
          <cell r="C444" t="str">
            <v>Offices</v>
          </cell>
          <cell r="D444" t="str">
            <v>Land Supply 2018</v>
          </cell>
          <cell r="E444">
            <v>2.5018899999999999</v>
          </cell>
          <cell r="F444">
            <v>0</v>
          </cell>
          <cell r="G444">
            <v>0</v>
          </cell>
          <cell r="H444">
            <v>0</v>
          </cell>
          <cell r="I444">
            <v>2.5018899999999999</v>
          </cell>
          <cell r="J444">
            <v>0</v>
          </cell>
          <cell r="K444">
            <v>0</v>
          </cell>
          <cell r="L444">
            <v>0</v>
          </cell>
          <cell r="M444">
            <v>100</v>
          </cell>
          <cell r="O444">
            <v>1.0202807295553</v>
          </cell>
          <cell r="Q444">
            <v>0.4537165616453</v>
          </cell>
          <cell r="R444">
            <v>0.36787394379499999</v>
          </cell>
          <cell r="S444">
            <v>40.78039920041649</v>
          </cell>
          <cell r="T444">
            <v>18.134952441766025</v>
          </cell>
          <cell r="U444">
            <v>14.703841647514478</v>
          </cell>
          <cell r="V444">
            <v>0</v>
          </cell>
          <cell r="W444">
            <v>0</v>
          </cell>
          <cell r="X444" t="str">
            <v>Not Modelled</v>
          </cell>
          <cell r="Y444" t="str">
            <v>N/A</v>
          </cell>
          <cell r="AA444">
            <v>0</v>
          </cell>
          <cell r="AB444">
            <v>0</v>
          </cell>
          <cell r="AC444">
            <v>0</v>
          </cell>
          <cell r="AD444">
            <v>0</v>
          </cell>
          <cell r="AE444">
            <v>0</v>
          </cell>
          <cell r="AF444">
            <v>0</v>
          </cell>
          <cell r="AG444">
            <v>2.19409100005E-2</v>
          </cell>
          <cell r="AH444">
            <v>0</v>
          </cell>
          <cell r="AI444">
            <v>2.5018853449999998</v>
          </cell>
          <cell r="AJ444">
            <v>0</v>
          </cell>
          <cell r="AK444">
            <v>0</v>
          </cell>
          <cell r="AM444">
            <v>0</v>
          </cell>
          <cell r="AN444">
            <v>0</v>
          </cell>
          <cell r="AO444">
            <v>0</v>
          </cell>
          <cell r="AP444">
            <v>0</v>
          </cell>
          <cell r="AQ444">
            <v>0</v>
          </cell>
          <cell r="AR444">
            <v>0</v>
          </cell>
          <cell r="AS444">
            <v>0.87697340812345859</v>
          </cell>
          <cell r="AT444">
            <v>0</v>
          </cell>
          <cell r="AU444">
            <v>99.999813940660857</v>
          </cell>
          <cell r="AV444">
            <v>0</v>
          </cell>
          <cell r="AW444">
            <v>0</v>
          </cell>
        </row>
        <row r="445">
          <cell r="A445" t="str">
            <v>OLD0002</v>
          </cell>
          <cell r="B445" t="str">
            <v>Ram Mill, Gordon Street, Chadderton</v>
          </cell>
          <cell r="C445" t="str">
            <v>Industrial and Warehousing</v>
          </cell>
          <cell r="D445" t="str">
            <v>Land Supply 2018</v>
          </cell>
          <cell r="E445">
            <v>2.5018899999999999</v>
          </cell>
          <cell r="F445">
            <v>0</v>
          </cell>
          <cell r="G445">
            <v>0</v>
          </cell>
          <cell r="H445">
            <v>0</v>
          </cell>
          <cell r="I445">
            <v>2.5018899999999999</v>
          </cell>
          <cell r="J445">
            <v>0</v>
          </cell>
          <cell r="K445">
            <v>0</v>
          </cell>
          <cell r="L445">
            <v>0</v>
          </cell>
          <cell r="M445">
            <v>100</v>
          </cell>
          <cell r="O445">
            <v>1.0202807295553</v>
          </cell>
          <cell r="Q445">
            <v>0.4537165616453</v>
          </cell>
          <cell r="R445">
            <v>0.36787394379499999</v>
          </cell>
          <cell r="S445">
            <v>40.78039920041649</v>
          </cell>
          <cell r="T445">
            <v>18.134952441766025</v>
          </cell>
          <cell r="U445">
            <v>14.703841647514478</v>
          </cell>
          <cell r="V445">
            <v>0</v>
          </cell>
          <cell r="W445">
            <v>0</v>
          </cell>
          <cell r="X445" t="str">
            <v>Not Modelled</v>
          </cell>
          <cell r="Y445" t="str">
            <v>N/A</v>
          </cell>
          <cell r="AA445">
            <v>0</v>
          </cell>
          <cell r="AB445">
            <v>0</v>
          </cell>
          <cell r="AC445">
            <v>0</v>
          </cell>
          <cell r="AD445">
            <v>0</v>
          </cell>
          <cell r="AE445">
            <v>0</v>
          </cell>
          <cell r="AF445">
            <v>0</v>
          </cell>
          <cell r="AG445">
            <v>2.19409100005E-2</v>
          </cell>
          <cell r="AH445">
            <v>0</v>
          </cell>
          <cell r="AI445">
            <v>2.5018853449999998</v>
          </cell>
          <cell r="AJ445">
            <v>0</v>
          </cell>
          <cell r="AK445">
            <v>0</v>
          </cell>
          <cell r="AM445">
            <v>0</v>
          </cell>
          <cell r="AN445">
            <v>0</v>
          </cell>
          <cell r="AO445">
            <v>0</v>
          </cell>
          <cell r="AP445">
            <v>0</v>
          </cell>
          <cell r="AQ445">
            <v>0</v>
          </cell>
          <cell r="AR445">
            <v>0</v>
          </cell>
          <cell r="AS445">
            <v>0.87697340812345859</v>
          </cell>
          <cell r="AT445">
            <v>0</v>
          </cell>
          <cell r="AU445">
            <v>99.999813940660857</v>
          </cell>
          <cell r="AV445">
            <v>0</v>
          </cell>
          <cell r="AW445">
            <v>0</v>
          </cell>
        </row>
        <row r="446">
          <cell r="A446" t="str">
            <v>OLD0003</v>
          </cell>
          <cell r="B446" t="str">
            <v>Land at Clarence St Royton</v>
          </cell>
          <cell r="C446" t="str">
            <v>Offices</v>
          </cell>
          <cell r="D446" t="str">
            <v>Land Supply 2018</v>
          </cell>
          <cell r="E446">
            <v>0.91977500000000001</v>
          </cell>
          <cell r="F446">
            <v>0</v>
          </cell>
          <cell r="G446">
            <v>0</v>
          </cell>
          <cell r="H446">
            <v>0</v>
          </cell>
          <cell r="I446">
            <v>0.91977500000000001</v>
          </cell>
          <cell r="J446">
            <v>0</v>
          </cell>
          <cell r="K446">
            <v>0</v>
          </cell>
          <cell r="L446">
            <v>0</v>
          </cell>
          <cell r="M446">
            <v>100</v>
          </cell>
          <cell r="O446">
            <v>0.16281019594180002</v>
          </cell>
          <cell r="Q446">
            <v>6.0368915604799997E-2</v>
          </cell>
          <cell r="R446">
            <v>2.85576628517E-2</v>
          </cell>
          <cell r="S446">
            <v>17.701089499257971</v>
          </cell>
          <cell r="T446">
            <v>6.5634438427658939</v>
          </cell>
          <cell r="U446">
            <v>3.1048531273083091</v>
          </cell>
          <cell r="V446">
            <v>0</v>
          </cell>
          <cell r="W446">
            <v>0</v>
          </cell>
          <cell r="X446" t="str">
            <v>Not Modelled</v>
          </cell>
          <cell r="Y446" t="str">
            <v>N/A</v>
          </cell>
          <cell r="AA446">
            <v>0</v>
          </cell>
          <cell r="AB446">
            <v>0</v>
          </cell>
          <cell r="AC446">
            <v>0</v>
          </cell>
          <cell r="AD446">
            <v>0</v>
          </cell>
          <cell r="AE446">
            <v>0</v>
          </cell>
          <cell r="AF446">
            <v>0</v>
          </cell>
          <cell r="AG446">
            <v>0</v>
          </cell>
          <cell r="AH446">
            <v>0</v>
          </cell>
          <cell r="AI446">
            <v>0.91977514500099999</v>
          </cell>
          <cell r="AJ446">
            <v>0</v>
          </cell>
          <cell r="AK446">
            <v>0</v>
          </cell>
          <cell r="AM446">
            <v>0</v>
          </cell>
          <cell r="AN446">
            <v>0</v>
          </cell>
          <cell r="AO446">
            <v>0</v>
          </cell>
          <cell r="AP446">
            <v>0</v>
          </cell>
          <cell r="AQ446">
            <v>0</v>
          </cell>
          <cell r="AR446">
            <v>0</v>
          </cell>
          <cell r="AS446">
            <v>0</v>
          </cell>
          <cell r="AT446">
            <v>0</v>
          </cell>
          <cell r="AU446">
            <v>100.00001576483379</v>
          </cell>
          <cell r="AV446">
            <v>0</v>
          </cell>
          <cell r="AW446">
            <v>0</v>
          </cell>
        </row>
        <row r="447">
          <cell r="A447" t="str">
            <v>OLD0003</v>
          </cell>
          <cell r="B447" t="str">
            <v>Land at Clarence St Royton</v>
          </cell>
          <cell r="C447" t="str">
            <v>Industrial and Warehousing</v>
          </cell>
          <cell r="D447" t="str">
            <v>Land Supply 2018</v>
          </cell>
          <cell r="E447">
            <v>0.91977500000000001</v>
          </cell>
          <cell r="F447">
            <v>0</v>
          </cell>
          <cell r="G447">
            <v>0</v>
          </cell>
          <cell r="H447">
            <v>0</v>
          </cell>
          <cell r="I447">
            <v>0.91977500000000001</v>
          </cell>
          <cell r="J447">
            <v>0</v>
          </cell>
          <cell r="K447">
            <v>0</v>
          </cell>
          <cell r="L447">
            <v>0</v>
          </cell>
          <cell r="M447">
            <v>100</v>
          </cell>
          <cell r="O447">
            <v>0.16281019594180002</v>
          </cell>
          <cell r="Q447">
            <v>6.0368915604799997E-2</v>
          </cell>
          <cell r="R447">
            <v>2.85576628517E-2</v>
          </cell>
          <cell r="S447">
            <v>17.701089499257971</v>
          </cell>
          <cell r="T447">
            <v>6.5634438427658939</v>
          </cell>
          <cell r="U447">
            <v>3.1048531273083091</v>
          </cell>
          <cell r="V447">
            <v>0</v>
          </cell>
          <cell r="W447">
            <v>0</v>
          </cell>
          <cell r="X447" t="str">
            <v>Not Modelled</v>
          </cell>
          <cell r="Y447" t="str">
            <v>N/A</v>
          </cell>
          <cell r="AA447">
            <v>0</v>
          </cell>
          <cell r="AB447">
            <v>0</v>
          </cell>
          <cell r="AC447">
            <v>0</v>
          </cell>
          <cell r="AD447">
            <v>0</v>
          </cell>
          <cell r="AE447">
            <v>0</v>
          </cell>
          <cell r="AF447">
            <v>0</v>
          </cell>
          <cell r="AG447">
            <v>0</v>
          </cell>
          <cell r="AH447">
            <v>0</v>
          </cell>
          <cell r="AI447">
            <v>0.91977514500099999</v>
          </cell>
          <cell r="AJ447">
            <v>0</v>
          </cell>
          <cell r="AK447">
            <v>0</v>
          </cell>
          <cell r="AM447">
            <v>0</v>
          </cell>
          <cell r="AN447">
            <v>0</v>
          </cell>
          <cell r="AO447">
            <v>0</v>
          </cell>
          <cell r="AP447">
            <v>0</v>
          </cell>
          <cell r="AQ447">
            <v>0</v>
          </cell>
          <cell r="AR447">
            <v>0</v>
          </cell>
          <cell r="AS447">
            <v>0</v>
          </cell>
          <cell r="AT447">
            <v>0</v>
          </cell>
          <cell r="AU447">
            <v>100.00001576483379</v>
          </cell>
          <cell r="AV447">
            <v>0</v>
          </cell>
          <cell r="AW447">
            <v>0</v>
          </cell>
        </row>
        <row r="448">
          <cell r="A448" t="str">
            <v>OLD0005</v>
          </cell>
          <cell r="B448" t="str">
            <v>Mersey Road North/Albert Street, Hollinwood</v>
          </cell>
          <cell r="C448" t="str">
            <v>Offices</v>
          </cell>
          <cell r="D448" t="str">
            <v>Land Supply 2018</v>
          </cell>
          <cell r="E448">
            <v>0.90996500000000002</v>
          </cell>
          <cell r="F448">
            <v>0</v>
          </cell>
          <cell r="G448">
            <v>0</v>
          </cell>
          <cell r="H448">
            <v>0</v>
          </cell>
          <cell r="I448">
            <v>0.90996500000000002</v>
          </cell>
          <cell r="J448">
            <v>0</v>
          </cell>
          <cell r="K448">
            <v>0</v>
          </cell>
          <cell r="L448">
            <v>0</v>
          </cell>
          <cell r="M448">
            <v>100</v>
          </cell>
          <cell r="O448">
            <v>0.110837636852</v>
          </cell>
          <cell r="Q448">
            <v>0</v>
          </cell>
          <cell r="R448">
            <v>0</v>
          </cell>
          <cell r="S448">
            <v>12.18042857164836</v>
          </cell>
          <cell r="T448">
            <v>0</v>
          </cell>
          <cell r="U448">
            <v>0</v>
          </cell>
          <cell r="V448">
            <v>0</v>
          </cell>
          <cell r="W448">
            <v>0</v>
          </cell>
          <cell r="X448" t="str">
            <v>Not Modelled</v>
          </cell>
          <cell r="Y448" t="str">
            <v>N/A</v>
          </cell>
          <cell r="AA448">
            <v>0</v>
          </cell>
          <cell r="AB448">
            <v>0</v>
          </cell>
          <cell r="AC448">
            <v>0</v>
          </cell>
          <cell r="AD448">
            <v>0</v>
          </cell>
          <cell r="AE448">
            <v>0</v>
          </cell>
          <cell r="AF448">
            <v>0</v>
          </cell>
          <cell r="AG448">
            <v>0</v>
          </cell>
          <cell r="AH448">
            <v>0</v>
          </cell>
          <cell r="AI448">
            <v>0.90996458000500002</v>
          </cell>
          <cell r="AJ448">
            <v>0</v>
          </cell>
          <cell r="AK448">
            <v>0</v>
          </cell>
          <cell r="AM448">
            <v>0</v>
          </cell>
          <cell r="AN448">
            <v>0</v>
          </cell>
          <cell r="AO448">
            <v>0</v>
          </cell>
          <cell r="AP448">
            <v>0</v>
          </cell>
          <cell r="AQ448">
            <v>0</v>
          </cell>
          <cell r="AR448">
            <v>0</v>
          </cell>
          <cell r="AS448">
            <v>0</v>
          </cell>
          <cell r="AT448">
            <v>0</v>
          </cell>
          <cell r="AU448">
            <v>99.9999538449281</v>
          </cell>
          <cell r="AV448">
            <v>0</v>
          </cell>
          <cell r="AW448">
            <v>0</v>
          </cell>
        </row>
        <row r="449">
          <cell r="A449" t="str">
            <v>OLD0005</v>
          </cell>
          <cell r="B449" t="str">
            <v>Mersey Road North/Albert Street</v>
          </cell>
          <cell r="C449" t="str">
            <v>Industrial and Warehousing</v>
          </cell>
          <cell r="D449" t="str">
            <v>Land Supply 2018</v>
          </cell>
          <cell r="E449">
            <v>0.90994699999999995</v>
          </cell>
          <cell r="F449">
            <v>0</v>
          </cell>
          <cell r="G449">
            <v>0</v>
          </cell>
          <cell r="H449">
            <v>0</v>
          </cell>
          <cell r="I449">
            <v>0.90994699999999995</v>
          </cell>
          <cell r="J449">
            <v>0</v>
          </cell>
          <cell r="K449">
            <v>0</v>
          </cell>
          <cell r="L449">
            <v>0</v>
          </cell>
          <cell r="M449">
            <v>100</v>
          </cell>
          <cell r="O449">
            <v>0.1130749814</v>
          </cell>
          <cell r="Q449">
            <v>0</v>
          </cell>
          <cell r="R449">
            <v>0</v>
          </cell>
          <cell r="S449">
            <v>12.426545875748808</v>
          </cell>
          <cell r="T449">
            <v>0</v>
          </cell>
          <cell r="U449">
            <v>0</v>
          </cell>
          <cell r="V449">
            <v>0</v>
          </cell>
          <cell r="W449">
            <v>0</v>
          </cell>
          <cell r="X449" t="str">
            <v>Not Modelled</v>
          </cell>
          <cell r="Y449" t="str">
            <v>N/A</v>
          </cell>
          <cell r="AA449">
            <v>0</v>
          </cell>
          <cell r="AB449">
            <v>0</v>
          </cell>
          <cell r="AC449">
            <v>0</v>
          </cell>
          <cell r="AD449">
            <v>0</v>
          </cell>
          <cell r="AE449">
            <v>0</v>
          </cell>
          <cell r="AF449">
            <v>0</v>
          </cell>
          <cell r="AG449">
            <v>0</v>
          </cell>
          <cell r="AH449">
            <v>0</v>
          </cell>
          <cell r="AI449">
            <v>0.90994744500799996</v>
          </cell>
          <cell r="AJ449">
            <v>0</v>
          </cell>
          <cell r="AK449">
            <v>0</v>
          </cell>
          <cell r="AM449">
            <v>0</v>
          </cell>
          <cell r="AN449">
            <v>0</v>
          </cell>
          <cell r="AO449">
            <v>0</v>
          </cell>
          <cell r="AP449">
            <v>0</v>
          </cell>
          <cell r="AQ449">
            <v>0</v>
          </cell>
          <cell r="AR449">
            <v>0</v>
          </cell>
          <cell r="AS449">
            <v>0</v>
          </cell>
          <cell r="AT449">
            <v>0</v>
          </cell>
          <cell r="AU449">
            <v>100.00004890482631</v>
          </cell>
          <cell r="AV449">
            <v>0</v>
          </cell>
          <cell r="AW449">
            <v>0</v>
          </cell>
        </row>
        <row r="450">
          <cell r="A450" t="str">
            <v>OLD0006</v>
          </cell>
          <cell r="B450" t="str">
            <v>Land at Sellers Way</v>
          </cell>
          <cell r="C450" t="str">
            <v>Offices</v>
          </cell>
          <cell r="D450" t="str">
            <v>Land Supply 2018</v>
          </cell>
          <cell r="E450">
            <v>0.93156799999999995</v>
          </cell>
          <cell r="F450">
            <v>0</v>
          </cell>
          <cell r="G450">
            <v>0</v>
          </cell>
          <cell r="H450">
            <v>0</v>
          </cell>
          <cell r="I450">
            <v>0.93156799999999995</v>
          </cell>
          <cell r="J450">
            <v>0</v>
          </cell>
          <cell r="K450">
            <v>0</v>
          </cell>
          <cell r="L450">
            <v>0</v>
          </cell>
          <cell r="M450">
            <v>100</v>
          </cell>
          <cell r="O450">
            <v>7.6780961167999998E-2</v>
          </cell>
          <cell r="Q450">
            <v>0.03</v>
          </cell>
          <cell r="R450">
            <v>0</v>
          </cell>
          <cell r="S450">
            <v>8.2421209367432127</v>
          </cell>
          <cell r="T450">
            <v>3.22037682702712</v>
          </cell>
          <cell r="U450">
            <v>0</v>
          </cell>
          <cell r="V450">
            <v>0</v>
          </cell>
          <cell r="W450">
            <v>0</v>
          </cell>
          <cell r="X450" t="str">
            <v>Not Modelled</v>
          </cell>
          <cell r="Y450" t="str">
            <v>N/A</v>
          </cell>
          <cell r="AA450">
            <v>0</v>
          </cell>
          <cell r="AB450">
            <v>0</v>
          </cell>
          <cell r="AC450">
            <v>0</v>
          </cell>
          <cell r="AD450">
            <v>0</v>
          </cell>
          <cell r="AE450">
            <v>0</v>
          </cell>
          <cell r="AF450">
            <v>0</v>
          </cell>
          <cell r="AG450">
            <v>0</v>
          </cell>
          <cell r="AH450">
            <v>0</v>
          </cell>
          <cell r="AI450">
            <v>0.93156821500499998</v>
          </cell>
          <cell r="AJ450">
            <v>0</v>
          </cell>
          <cell r="AK450">
            <v>0</v>
          </cell>
          <cell r="AM450">
            <v>0</v>
          </cell>
          <cell r="AN450">
            <v>0</v>
          </cell>
          <cell r="AO450">
            <v>0</v>
          </cell>
          <cell r="AP450">
            <v>0</v>
          </cell>
          <cell r="AQ450">
            <v>0</v>
          </cell>
          <cell r="AR450">
            <v>0</v>
          </cell>
          <cell r="AS450">
            <v>0</v>
          </cell>
          <cell r="AT450">
            <v>0</v>
          </cell>
          <cell r="AU450">
            <v>100.00002307990398</v>
          </cell>
          <cell r="AV450">
            <v>0</v>
          </cell>
          <cell r="AW450">
            <v>0</v>
          </cell>
        </row>
        <row r="451">
          <cell r="A451" t="str">
            <v>OLD0006</v>
          </cell>
          <cell r="B451" t="str">
            <v>Land at Sellers Way, Hollinwood</v>
          </cell>
          <cell r="C451" t="str">
            <v>Industrial and Warehousing</v>
          </cell>
          <cell r="D451" t="str">
            <v>Land Supply 2018</v>
          </cell>
          <cell r="E451">
            <v>0.93151899999999999</v>
          </cell>
          <cell r="F451">
            <v>0</v>
          </cell>
          <cell r="G451">
            <v>0</v>
          </cell>
          <cell r="H451">
            <v>0</v>
          </cell>
          <cell r="I451">
            <v>0.93151899999999999</v>
          </cell>
          <cell r="J451">
            <v>0</v>
          </cell>
          <cell r="K451">
            <v>0</v>
          </cell>
          <cell r="L451">
            <v>0</v>
          </cell>
          <cell r="M451">
            <v>100</v>
          </cell>
          <cell r="O451">
            <v>7.6668601151300003E-2</v>
          </cell>
          <cell r="Q451">
            <v>2.9946637198E-2</v>
          </cell>
          <cell r="R451">
            <v>0</v>
          </cell>
          <cell r="S451">
            <v>8.2304924699657231</v>
          </cell>
          <cell r="T451">
            <v>3.2148176470903977</v>
          </cell>
          <cell r="U451">
            <v>0</v>
          </cell>
          <cell r="V451">
            <v>0</v>
          </cell>
          <cell r="W451">
            <v>0</v>
          </cell>
          <cell r="X451" t="str">
            <v>Not Modelled</v>
          </cell>
          <cell r="Y451" t="str">
            <v>N/A</v>
          </cell>
          <cell r="AA451">
            <v>0</v>
          </cell>
          <cell r="AB451">
            <v>0</v>
          </cell>
          <cell r="AC451">
            <v>0</v>
          </cell>
          <cell r="AD451">
            <v>0</v>
          </cell>
          <cell r="AE451">
            <v>0</v>
          </cell>
          <cell r="AF451">
            <v>0</v>
          </cell>
          <cell r="AG451">
            <v>0</v>
          </cell>
          <cell r="AH451">
            <v>0</v>
          </cell>
          <cell r="AI451">
            <v>0.93151921499699997</v>
          </cell>
          <cell r="AJ451">
            <v>0</v>
          </cell>
          <cell r="AK451">
            <v>0</v>
          </cell>
          <cell r="AM451">
            <v>0</v>
          </cell>
          <cell r="AN451">
            <v>0</v>
          </cell>
          <cell r="AO451">
            <v>0</v>
          </cell>
          <cell r="AP451">
            <v>0</v>
          </cell>
          <cell r="AQ451">
            <v>0</v>
          </cell>
          <cell r="AR451">
            <v>0</v>
          </cell>
          <cell r="AS451">
            <v>0</v>
          </cell>
          <cell r="AT451">
            <v>0</v>
          </cell>
          <cell r="AU451">
            <v>100.00002308025924</v>
          </cell>
          <cell r="AV451">
            <v>0</v>
          </cell>
          <cell r="AW451">
            <v>0</v>
          </cell>
        </row>
        <row r="452">
          <cell r="A452" t="str">
            <v>OLD0007</v>
          </cell>
          <cell r="B452" t="str">
            <v>Land at Greenside Way</v>
          </cell>
          <cell r="C452" t="str">
            <v>Offices</v>
          </cell>
          <cell r="D452" t="str">
            <v>Land Supply 2018</v>
          </cell>
          <cell r="E452">
            <v>0.63463099999999995</v>
          </cell>
          <cell r="F452">
            <v>0</v>
          </cell>
          <cell r="G452">
            <v>0</v>
          </cell>
          <cell r="H452">
            <v>0</v>
          </cell>
          <cell r="I452">
            <v>0.63463099999999995</v>
          </cell>
          <cell r="J452">
            <v>0</v>
          </cell>
          <cell r="K452">
            <v>0</v>
          </cell>
          <cell r="L452">
            <v>0</v>
          </cell>
          <cell r="M452">
            <v>100</v>
          </cell>
          <cell r="O452">
            <v>0.21346867266190001</v>
          </cell>
          <cell r="Q452">
            <v>0.1106887799999</v>
          </cell>
          <cell r="R452">
            <v>7.6288779999899997E-2</v>
          </cell>
          <cell r="S452">
            <v>33.636660147692126</v>
          </cell>
          <cell r="T452">
            <v>17.441439198510629</v>
          </cell>
          <cell r="U452">
            <v>12.02096651438395</v>
          </cell>
          <cell r="V452">
            <v>0</v>
          </cell>
          <cell r="W452">
            <v>0</v>
          </cell>
          <cell r="X452" t="str">
            <v>Not Modelled</v>
          </cell>
          <cell r="Y452" t="str">
            <v>N/A</v>
          </cell>
          <cell r="AA452">
            <v>0</v>
          </cell>
          <cell r="AB452">
            <v>0</v>
          </cell>
          <cell r="AC452">
            <v>0</v>
          </cell>
          <cell r="AD452">
            <v>0</v>
          </cell>
          <cell r="AE452">
            <v>0</v>
          </cell>
          <cell r="AF452">
            <v>0</v>
          </cell>
          <cell r="AG452">
            <v>3.99783978949E-2</v>
          </cell>
          <cell r="AH452">
            <v>0</v>
          </cell>
          <cell r="AI452">
            <v>0.63463095999800001</v>
          </cell>
          <cell r="AJ452">
            <v>0</v>
          </cell>
          <cell r="AK452">
            <v>0</v>
          </cell>
          <cell r="AM452">
            <v>0</v>
          </cell>
          <cell r="AN452">
            <v>0</v>
          </cell>
          <cell r="AO452">
            <v>0</v>
          </cell>
          <cell r="AP452">
            <v>0</v>
          </cell>
          <cell r="AQ452">
            <v>0</v>
          </cell>
          <cell r="AR452">
            <v>0</v>
          </cell>
          <cell r="AS452">
            <v>6.2994713297806131</v>
          </cell>
          <cell r="AT452">
            <v>0</v>
          </cell>
          <cell r="AU452">
            <v>99.999993696809653</v>
          </cell>
          <cell r="AV452">
            <v>0</v>
          </cell>
          <cell r="AW452">
            <v>0</v>
          </cell>
        </row>
        <row r="453">
          <cell r="A453" t="str">
            <v>OLD0007</v>
          </cell>
          <cell r="B453" t="str">
            <v>Land at Greenside Way</v>
          </cell>
          <cell r="C453" t="str">
            <v>Industrial and Warehousing</v>
          </cell>
          <cell r="D453" t="str">
            <v>Land Supply 2018</v>
          </cell>
          <cell r="E453">
            <v>0.63463099999999995</v>
          </cell>
          <cell r="F453">
            <v>0</v>
          </cell>
          <cell r="G453">
            <v>0</v>
          </cell>
          <cell r="H453">
            <v>0</v>
          </cell>
          <cell r="I453">
            <v>0.63463099999999995</v>
          </cell>
          <cell r="J453">
            <v>0</v>
          </cell>
          <cell r="K453">
            <v>0</v>
          </cell>
          <cell r="L453">
            <v>0</v>
          </cell>
          <cell r="M453">
            <v>100</v>
          </cell>
          <cell r="O453">
            <v>0.21346867266190001</v>
          </cell>
          <cell r="Q453">
            <v>0.1106887799999</v>
          </cell>
          <cell r="R453">
            <v>7.6288779999899997E-2</v>
          </cell>
          <cell r="S453">
            <v>33.636660147692126</v>
          </cell>
          <cell r="T453">
            <v>17.441439198510629</v>
          </cell>
          <cell r="U453">
            <v>12.02096651438395</v>
          </cell>
          <cell r="V453">
            <v>0</v>
          </cell>
          <cell r="W453">
            <v>0</v>
          </cell>
          <cell r="X453" t="str">
            <v>Not Modelled</v>
          </cell>
          <cell r="Y453" t="str">
            <v>N/A</v>
          </cell>
          <cell r="AA453">
            <v>0</v>
          </cell>
          <cell r="AB453">
            <v>0</v>
          </cell>
          <cell r="AC453">
            <v>0</v>
          </cell>
          <cell r="AD453">
            <v>0</v>
          </cell>
          <cell r="AE453">
            <v>0</v>
          </cell>
          <cell r="AF453">
            <v>0</v>
          </cell>
          <cell r="AG453">
            <v>3.99783978949E-2</v>
          </cell>
          <cell r="AH453">
            <v>0</v>
          </cell>
          <cell r="AI453">
            <v>0.63463095999800001</v>
          </cell>
          <cell r="AJ453">
            <v>0</v>
          </cell>
          <cell r="AK453">
            <v>0</v>
          </cell>
          <cell r="AM453">
            <v>0</v>
          </cell>
          <cell r="AN453">
            <v>0</v>
          </cell>
          <cell r="AO453">
            <v>0</v>
          </cell>
          <cell r="AP453">
            <v>0</v>
          </cell>
          <cell r="AQ453">
            <v>0</v>
          </cell>
          <cell r="AR453">
            <v>0</v>
          </cell>
          <cell r="AS453">
            <v>6.2994713297806131</v>
          </cell>
          <cell r="AT453">
            <v>0</v>
          </cell>
          <cell r="AU453">
            <v>99.999993696809653</v>
          </cell>
          <cell r="AV453">
            <v>0</v>
          </cell>
          <cell r="AW453">
            <v>0</v>
          </cell>
        </row>
        <row r="454">
          <cell r="A454" t="str">
            <v>OLD0008</v>
          </cell>
          <cell r="B454" t="str">
            <v>Land at Greengate, Chadderton</v>
          </cell>
          <cell r="C454" t="str">
            <v>Offices</v>
          </cell>
          <cell r="D454" t="str">
            <v>Land Supply 2018</v>
          </cell>
          <cell r="E454">
            <v>1.2110000000000001</v>
          </cell>
          <cell r="F454">
            <v>0</v>
          </cell>
          <cell r="G454">
            <v>0</v>
          </cell>
          <cell r="H454">
            <v>0</v>
          </cell>
          <cell r="I454">
            <v>1.2110000000000001</v>
          </cell>
          <cell r="J454">
            <v>0</v>
          </cell>
          <cell r="K454">
            <v>0</v>
          </cell>
          <cell r="L454">
            <v>0</v>
          </cell>
          <cell r="M454">
            <v>100</v>
          </cell>
          <cell r="O454">
            <v>1.6133400008100001E-3</v>
          </cell>
          <cell r="Q454">
            <v>0</v>
          </cell>
          <cell r="R454">
            <v>0</v>
          </cell>
          <cell r="S454">
            <v>0.13322378206523533</v>
          </cell>
          <cell r="T454">
            <v>0</v>
          </cell>
          <cell r="U454">
            <v>0</v>
          </cell>
          <cell r="V454">
            <v>0</v>
          </cell>
          <cell r="W454">
            <v>0</v>
          </cell>
          <cell r="X454" t="str">
            <v>Not Modelled</v>
          </cell>
          <cell r="Y454" t="str">
            <v>N/A</v>
          </cell>
          <cell r="AA454">
            <v>0</v>
          </cell>
          <cell r="AB454">
            <v>0</v>
          </cell>
          <cell r="AC454">
            <v>0</v>
          </cell>
          <cell r="AD454">
            <v>0</v>
          </cell>
          <cell r="AE454">
            <v>0</v>
          </cell>
          <cell r="AF454">
            <v>0</v>
          </cell>
          <cell r="AG454">
            <v>0</v>
          </cell>
          <cell r="AH454">
            <v>0</v>
          </cell>
          <cell r="AI454">
            <v>1.2109977999999999</v>
          </cell>
          <cell r="AJ454">
            <v>0</v>
          </cell>
          <cell r="AK454">
            <v>0</v>
          </cell>
          <cell r="AM454">
            <v>0</v>
          </cell>
          <cell r="AN454">
            <v>0</v>
          </cell>
          <cell r="AO454">
            <v>0</v>
          </cell>
          <cell r="AP454">
            <v>0</v>
          </cell>
          <cell r="AQ454">
            <v>0</v>
          </cell>
          <cell r="AR454">
            <v>0</v>
          </cell>
          <cell r="AS454">
            <v>0</v>
          </cell>
          <cell r="AT454">
            <v>0</v>
          </cell>
          <cell r="AU454">
            <v>99.999818331957044</v>
          </cell>
          <cell r="AV454">
            <v>0</v>
          </cell>
          <cell r="AW454">
            <v>0</v>
          </cell>
        </row>
        <row r="455">
          <cell r="A455" t="str">
            <v>OLD0008</v>
          </cell>
          <cell r="B455" t="str">
            <v>Land at Greengate, Chadderton</v>
          </cell>
          <cell r="C455" t="str">
            <v>Industrial and Warehousing</v>
          </cell>
          <cell r="D455" t="str">
            <v>Land Supply 2018</v>
          </cell>
          <cell r="E455">
            <v>1.2110000000000001</v>
          </cell>
          <cell r="F455">
            <v>0</v>
          </cell>
          <cell r="G455">
            <v>0</v>
          </cell>
          <cell r="H455">
            <v>0</v>
          </cell>
          <cell r="I455">
            <v>1.2110000000000001</v>
          </cell>
          <cell r="J455">
            <v>0</v>
          </cell>
          <cell r="K455">
            <v>0</v>
          </cell>
          <cell r="L455">
            <v>0</v>
          </cell>
          <cell r="M455">
            <v>100</v>
          </cell>
          <cell r="O455">
            <v>1.6133400008100001E-3</v>
          </cell>
          <cell r="Q455">
            <v>0</v>
          </cell>
          <cell r="R455">
            <v>0</v>
          </cell>
          <cell r="S455">
            <v>0.13322378206523533</v>
          </cell>
          <cell r="T455">
            <v>0</v>
          </cell>
          <cell r="U455">
            <v>0</v>
          </cell>
          <cell r="V455">
            <v>0</v>
          </cell>
          <cell r="W455">
            <v>0</v>
          </cell>
          <cell r="X455" t="str">
            <v>Not Modelled</v>
          </cell>
          <cell r="Y455" t="str">
            <v>N/A</v>
          </cell>
          <cell r="AA455">
            <v>0</v>
          </cell>
          <cell r="AB455">
            <v>0</v>
          </cell>
          <cell r="AC455">
            <v>0</v>
          </cell>
          <cell r="AD455">
            <v>0</v>
          </cell>
          <cell r="AE455">
            <v>0</v>
          </cell>
          <cell r="AF455">
            <v>0</v>
          </cell>
          <cell r="AG455">
            <v>0</v>
          </cell>
          <cell r="AH455">
            <v>0</v>
          </cell>
          <cell r="AI455">
            <v>1.2109977999999999</v>
          </cell>
          <cell r="AJ455">
            <v>0</v>
          </cell>
          <cell r="AK455">
            <v>0</v>
          </cell>
          <cell r="AM455">
            <v>0</v>
          </cell>
          <cell r="AN455">
            <v>0</v>
          </cell>
          <cell r="AO455">
            <v>0</v>
          </cell>
          <cell r="AP455">
            <v>0</v>
          </cell>
          <cell r="AQ455">
            <v>0</v>
          </cell>
          <cell r="AR455">
            <v>0</v>
          </cell>
          <cell r="AS455">
            <v>0</v>
          </cell>
          <cell r="AT455">
            <v>0</v>
          </cell>
          <cell r="AU455">
            <v>99.999818331957044</v>
          </cell>
          <cell r="AV455">
            <v>0</v>
          </cell>
          <cell r="AW455">
            <v>0</v>
          </cell>
        </row>
        <row r="456">
          <cell r="A456" t="str">
            <v>OLD0009</v>
          </cell>
          <cell r="B456" t="str">
            <v>Union St West/Oldham Way</v>
          </cell>
          <cell r="C456" t="str">
            <v>Offices</v>
          </cell>
          <cell r="D456" t="str">
            <v>Land Supply 2018</v>
          </cell>
          <cell r="E456">
            <v>1.56277</v>
          </cell>
          <cell r="F456">
            <v>0</v>
          </cell>
          <cell r="G456">
            <v>0</v>
          </cell>
          <cell r="H456">
            <v>0</v>
          </cell>
          <cell r="I456">
            <v>1.56277</v>
          </cell>
          <cell r="J456">
            <v>0</v>
          </cell>
          <cell r="K456">
            <v>0</v>
          </cell>
          <cell r="L456">
            <v>0</v>
          </cell>
          <cell r="M456">
            <v>100</v>
          </cell>
          <cell r="O456">
            <v>0.32022072834999998</v>
          </cell>
          <cell r="Q456">
            <v>0.15967487</v>
          </cell>
          <cell r="R456">
            <v>0.1</v>
          </cell>
          <cell r="S456">
            <v>20.490585841166645</v>
          </cell>
          <cell r="T456">
            <v>10.217426108768404</v>
          </cell>
          <cell r="U456">
            <v>6.3988942710699588</v>
          </cell>
          <cell r="V456">
            <v>0</v>
          </cell>
          <cell r="W456">
            <v>0</v>
          </cell>
          <cell r="X456" t="str">
            <v>Not Modelled</v>
          </cell>
          <cell r="Y456" t="str">
            <v>N/A</v>
          </cell>
          <cell r="AA456">
            <v>0</v>
          </cell>
          <cell r="AB456">
            <v>0</v>
          </cell>
          <cell r="AC456">
            <v>0</v>
          </cell>
          <cell r="AD456">
            <v>0</v>
          </cell>
          <cell r="AE456">
            <v>0</v>
          </cell>
          <cell r="AF456">
            <v>0</v>
          </cell>
          <cell r="AG456">
            <v>2.5999999999999999E-2</v>
          </cell>
          <cell r="AH456">
            <v>0</v>
          </cell>
          <cell r="AI456">
            <v>1.56276699999</v>
          </cell>
          <cell r="AJ456">
            <v>0</v>
          </cell>
          <cell r="AK456">
            <v>0</v>
          </cell>
          <cell r="AM456">
            <v>0</v>
          </cell>
          <cell r="AN456">
            <v>0</v>
          </cell>
          <cell r="AO456">
            <v>0</v>
          </cell>
          <cell r="AP456">
            <v>0</v>
          </cell>
          <cell r="AQ456">
            <v>0</v>
          </cell>
          <cell r="AR456">
            <v>0</v>
          </cell>
          <cell r="AS456">
            <v>1.6637125104781894</v>
          </cell>
          <cell r="AT456">
            <v>0</v>
          </cell>
          <cell r="AU456">
            <v>99.999808032531973</v>
          </cell>
          <cell r="AV456">
            <v>0</v>
          </cell>
          <cell r="AW456">
            <v>0</v>
          </cell>
        </row>
        <row r="457">
          <cell r="A457" t="str">
            <v>OLD0009</v>
          </cell>
          <cell r="B457" t="str">
            <v>Union St West/Oldham Way</v>
          </cell>
          <cell r="C457" t="str">
            <v>Industrial and Warehousing</v>
          </cell>
          <cell r="D457" t="str">
            <v>Land Supply 2018</v>
          </cell>
          <cell r="E457">
            <v>1.56267</v>
          </cell>
          <cell r="F457">
            <v>0</v>
          </cell>
          <cell r="G457">
            <v>0</v>
          </cell>
          <cell r="H457">
            <v>0</v>
          </cell>
          <cell r="I457">
            <v>1.56267</v>
          </cell>
          <cell r="J457">
            <v>0</v>
          </cell>
          <cell r="K457">
            <v>0</v>
          </cell>
          <cell r="L457">
            <v>0</v>
          </cell>
          <cell r="M457">
            <v>100</v>
          </cell>
          <cell r="O457">
            <v>0.31867519667799998</v>
          </cell>
          <cell r="Q457">
            <v>0.15958048</v>
          </cell>
          <cell r="R457">
            <v>0.1</v>
          </cell>
          <cell r="S457">
            <v>20.392993829663332</v>
          </cell>
          <cell r="T457">
            <v>10.212039650086071</v>
          </cell>
          <cell r="U457">
            <v>6.399303755751375</v>
          </cell>
          <cell r="V457">
            <v>0</v>
          </cell>
          <cell r="W457">
            <v>0</v>
          </cell>
          <cell r="X457" t="str">
            <v>Not Modelled</v>
          </cell>
          <cell r="Y457" t="str">
            <v>N/A</v>
          </cell>
          <cell r="AA457">
            <v>0</v>
          </cell>
          <cell r="AB457">
            <v>0</v>
          </cell>
          <cell r="AC457">
            <v>0</v>
          </cell>
          <cell r="AD457">
            <v>0</v>
          </cell>
          <cell r="AE457">
            <v>0</v>
          </cell>
          <cell r="AF457">
            <v>0</v>
          </cell>
          <cell r="AG457">
            <v>2.5999999999999999E-2</v>
          </cell>
          <cell r="AH457">
            <v>0</v>
          </cell>
          <cell r="AI457">
            <v>1.5626719849999999</v>
          </cell>
          <cell r="AJ457">
            <v>0</v>
          </cell>
          <cell r="AK457">
            <v>0</v>
          </cell>
          <cell r="AM457">
            <v>0</v>
          </cell>
          <cell r="AN457">
            <v>0</v>
          </cell>
          <cell r="AO457">
            <v>0</v>
          </cell>
          <cell r="AP457">
            <v>0</v>
          </cell>
          <cell r="AQ457">
            <v>0</v>
          </cell>
          <cell r="AR457">
            <v>0</v>
          </cell>
          <cell r="AS457">
            <v>1.6638189764953575</v>
          </cell>
          <cell r="AT457">
            <v>0</v>
          </cell>
          <cell r="AU457">
            <v>100.00012702617956</v>
          </cell>
          <cell r="AV457">
            <v>0</v>
          </cell>
          <cell r="AW457">
            <v>0</v>
          </cell>
        </row>
        <row r="458">
          <cell r="A458" t="str">
            <v>OLD0010</v>
          </cell>
          <cell r="B458" t="str">
            <v>Union St West/Oldham Way</v>
          </cell>
          <cell r="C458" t="str">
            <v>Offices</v>
          </cell>
          <cell r="D458" t="str">
            <v>Land Supply 2018</v>
          </cell>
          <cell r="E458">
            <v>1.8091699999999999</v>
          </cell>
          <cell r="F458">
            <v>0</v>
          </cell>
          <cell r="G458">
            <v>0</v>
          </cell>
          <cell r="H458">
            <v>0</v>
          </cell>
          <cell r="I458">
            <v>1.8091699999999999</v>
          </cell>
          <cell r="J458">
            <v>0</v>
          </cell>
          <cell r="K458">
            <v>0</v>
          </cell>
          <cell r="L458">
            <v>0</v>
          </cell>
          <cell r="M458">
            <v>100</v>
          </cell>
          <cell r="O458">
            <v>0.33448628432140004</v>
          </cell>
          <cell r="Q458">
            <v>3.9409836129400001E-2</v>
          </cell>
          <cell r="R458">
            <v>2.0122556799100001E-2</v>
          </cell>
          <cell r="S458">
            <v>18.488383309550791</v>
          </cell>
          <cell r="T458">
            <v>2.178337919012586</v>
          </cell>
          <cell r="U458">
            <v>1.1122535084652081</v>
          </cell>
          <cell r="V458">
            <v>0</v>
          </cell>
          <cell r="W458">
            <v>0</v>
          </cell>
          <cell r="X458" t="str">
            <v>Not Modelled</v>
          </cell>
          <cell r="Y458" t="str">
            <v>N/A</v>
          </cell>
          <cell r="AA458">
            <v>0</v>
          </cell>
          <cell r="AB458">
            <v>0</v>
          </cell>
          <cell r="AC458">
            <v>0</v>
          </cell>
          <cell r="AD458">
            <v>0</v>
          </cell>
          <cell r="AE458">
            <v>0</v>
          </cell>
          <cell r="AF458">
            <v>0</v>
          </cell>
          <cell r="AG458">
            <v>0</v>
          </cell>
          <cell r="AH458">
            <v>0</v>
          </cell>
          <cell r="AI458">
            <v>1.80916875499</v>
          </cell>
          <cell r="AJ458">
            <v>0</v>
          </cell>
          <cell r="AK458">
            <v>0</v>
          </cell>
          <cell r="AM458">
            <v>0</v>
          </cell>
          <cell r="AN458">
            <v>0</v>
          </cell>
          <cell r="AO458">
            <v>0</v>
          </cell>
          <cell r="AP458">
            <v>0</v>
          </cell>
          <cell r="AQ458">
            <v>0</v>
          </cell>
          <cell r="AR458">
            <v>0</v>
          </cell>
          <cell r="AS458">
            <v>0</v>
          </cell>
          <cell r="AT458">
            <v>0</v>
          </cell>
          <cell r="AU458">
            <v>99.999931183360331</v>
          </cell>
          <cell r="AV458">
            <v>0</v>
          </cell>
          <cell r="AW458">
            <v>0</v>
          </cell>
        </row>
        <row r="459">
          <cell r="A459" t="str">
            <v>OLD0010</v>
          </cell>
          <cell r="B459" t="str">
            <v>Oldham Way/Mumps, Oldham</v>
          </cell>
          <cell r="C459" t="str">
            <v>Industrial and Warehousing</v>
          </cell>
          <cell r="D459" t="str">
            <v>Land Supply 2018</v>
          </cell>
          <cell r="E459">
            <v>1.8091699999999999</v>
          </cell>
          <cell r="F459">
            <v>0</v>
          </cell>
          <cell r="G459">
            <v>0</v>
          </cell>
          <cell r="H459">
            <v>0</v>
          </cell>
          <cell r="I459">
            <v>1.8091699999999999</v>
          </cell>
          <cell r="J459">
            <v>0</v>
          </cell>
          <cell r="K459">
            <v>0</v>
          </cell>
          <cell r="L459">
            <v>0</v>
          </cell>
          <cell r="M459">
            <v>100</v>
          </cell>
          <cell r="O459">
            <v>0.33448628432140004</v>
          </cell>
          <cell r="Q459">
            <v>3.9409836129400001E-2</v>
          </cell>
          <cell r="R459">
            <v>2.0122556799100001E-2</v>
          </cell>
          <cell r="S459">
            <v>18.488383309550791</v>
          </cell>
          <cell r="T459">
            <v>2.178337919012586</v>
          </cell>
          <cell r="U459">
            <v>1.1122535084652081</v>
          </cell>
          <cell r="V459">
            <v>0</v>
          </cell>
          <cell r="W459">
            <v>0</v>
          </cell>
          <cell r="X459" t="str">
            <v>Not Modelled</v>
          </cell>
          <cell r="Y459" t="str">
            <v>N/A</v>
          </cell>
          <cell r="AA459">
            <v>0</v>
          </cell>
          <cell r="AB459">
            <v>0</v>
          </cell>
          <cell r="AC459">
            <v>0</v>
          </cell>
          <cell r="AD459">
            <v>0</v>
          </cell>
          <cell r="AE459">
            <v>0</v>
          </cell>
          <cell r="AF459">
            <v>0</v>
          </cell>
          <cell r="AG459">
            <v>0</v>
          </cell>
          <cell r="AH459">
            <v>0</v>
          </cell>
          <cell r="AI459">
            <v>1.80916875499</v>
          </cell>
          <cell r="AJ459">
            <v>0</v>
          </cell>
          <cell r="AK459">
            <v>0</v>
          </cell>
          <cell r="AM459">
            <v>0</v>
          </cell>
          <cell r="AN459">
            <v>0</v>
          </cell>
          <cell r="AO459">
            <v>0</v>
          </cell>
          <cell r="AP459">
            <v>0</v>
          </cell>
          <cell r="AQ459">
            <v>0</v>
          </cell>
          <cell r="AR459">
            <v>0</v>
          </cell>
          <cell r="AS459">
            <v>0</v>
          </cell>
          <cell r="AT459">
            <v>0</v>
          </cell>
          <cell r="AU459">
            <v>99.999931183360331</v>
          </cell>
          <cell r="AV459">
            <v>0</v>
          </cell>
          <cell r="AW459">
            <v>0</v>
          </cell>
        </row>
        <row r="460">
          <cell r="A460" t="str">
            <v>OLD0011</v>
          </cell>
          <cell r="B460" t="str">
            <v>Primrose St/Crossbank St</v>
          </cell>
          <cell r="C460" t="str">
            <v>Industrial and Warehousing</v>
          </cell>
          <cell r="D460" t="str">
            <v>Land Supply 2018</v>
          </cell>
          <cell r="E460">
            <v>3.6678799999999998</v>
          </cell>
          <cell r="F460">
            <v>0</v>
          </cell>
          <cell r="G460">
            <v>0</v>
          </cell>
          <cell r="H460">
            <v>0</v>
          </cell>
          <cell r="I460">
            <v>3.6678799999999998</v>
          </cell>
          <cell r="J460">
            <v>0</v>
          </cell>
          <cell r="K460">
            <v>0</v>
          </cell>
          <cell r="L460">
            <v>0</v>
          </cell>
          <cell r="M460">
            <v>100</v>
          </cell>
          <cell r="O460">
            <v>0.1492613333285</v>
          </cell>
          <cell r="Q460">
            <v>4.0801160125000001E-3</v>
          </cell>
          <cell r="R460">
            <v>1.3169716164500001E-3</v>
          </cell>
          <cell r="S460">
            <v>4.0694170291421745</v>
          </cell>
          <cell r="T460">
            <v>0.1112390812267577</v>
          </cell>
          <cell r="U460">
            <v>3.5905526256311548E-2</v>
          </cell>
          <cell r="V460">
            <v>0</v>
          </cell>
          <cell r="W460">
            <v>0</v>
          </cell>
          <cell r="X460" t="str">
            <v>Not Modelled</v>
          </cell>
          <cell r="Y460" t="str">
            <v>N/A</v>
          </cell>
          <cell r="AA460">
            <v>0</v>
          </cell>
          <cell r="AB460">
            <v>0</v>
          </cell>
          <cell r="AC460">
            <v>0</v>
          </cell>
          <cell r="AD460">
            <v>0</v>
          </cell>
          <cell r="AE460">
            <v>0</v>
          </cell>
          <cell r="AF460">
            <v>0</v>
          </cell>
          <cell r="AG460">
            <v>0</v>
          </cell>
          <cell r="AH460">
            <v>0</v>
          </cell>
          <cell r="AI460">
            <v>3.6678794450000001</v>
          </cell>
          <cell r="AJ460">
            <v>0</v>
          </cell>
          <cell r="AK460">
            <v>0</v>
          </cell>
          <cell r="AM460">
            <v>0</v>
          </cell>
          <cell r="AN460">
            <v>0</v>
          </cell>
          <cell r="AO460">
            <v>0</v>
          </cell>
          <cell r="AP460">
            <v>0</v>
          </cell>
          <cell r="AQ460">
            <v>0</v>
          </cell>
          <cell r="AR460">
            <v>0</v>
          </cell>
          <cell r="AS460">
            <v>0</v>
          </cell>
          <cell r="AT460">
            <v>0</v>
          </cell>
          <cell r="AU460">
            <v>99.99998486864348</v>
          </cell>
          <cell r="AV460">
            <v>0</v>
          </cell>
          <cell r="AW460">
            <v>0</v>
          </cell>
        </row>
        <row r="461">
          <cell r="A461" t="str">
            <v>OLD0022</v>
          </cell>
          <cell r="B461" t="str">
            <v>Cabaret Club Bridge Street, Oldham</v>
          </cell>
          <cell r="C461" t="str">
            <v>Offices</v>
          </cell>
          <cell r="D461" t="str">
            <v>Land Supply 2018</v>
          </cell>
          <cell r="E461">
            <v>3.5420199999999999E-2</v>
          </cell>
          <cell r="F461">
            <v>0</v>
          </cell>
          <cell r="G461">
            <v>0</v>
          </cell>
          <cell r="H461">
            <v>0</v>
          </cell>
          <cell r="I461">
            <v>3.5420199999999999E-2</v>
          </cell>
          <cell r="J461">
            <v>0</v>
          </cell>
          <cell r="K461">
            <v>0</v>
          </cell>
          <cell r="L461">
            <v>0</v>
          </cell>
          <cell r="M461">
            <v>100</v>
          </cell>
          <cell r="O461">
            <v>0</v>
          </cell>
          <cell r="Q461">
            <v>0</v>
          </cell>
          <cell r="R461">
            <v>0</v>
          </cell>
          <cell r="S461">
            <v>0</v>
          </cell>
          <cell r="T461">
            <v>0</v>
          </cell>
          <cell r="U461">
            <v>0</v>
          </cell>
          <cell r="V461">
            <v>0</v>
          </cell>
          <cell r="W461">
            <v>0</v>
          </cell>
          <cell r="X461" t="str">
            <v>Not Modelled</v>
          </cell>
          <cell r="Y461" t="str">
            <v>N/A</v>
          </cell>
          <cell r="AA461">
            <v>0</v>
          </cell>
          <cell r="AB461">
            <v>0</v>
          </cell>
          <cell r="AC461">
            <v>0</v>
          </cell>
          <cell r="AD461">
            <v>0</v>
          </cell>
          <cell r="AE461">
            <v>0</v>
          </cell>
          <cell r="AF461">
            <v>0</v>
          </cell>
          <cell r="AG461">
            <v>0</v>
          </cell>
          <cell r="AH461">
            <v>0</v>
          </cell>
          <cell r="AI461">
            <v>3.5420199999599999E-2</v>
          </cell>
          <cell r="AJ461">
            <v>0</v>
          </cell>
          <cell r="AK461">
            <v>0</v>
          </cell>
          <cell r="AM461">
            <v>0</v>
          </cell>
          <cell r="AN461">
            <v>0</v>
          </cell>
          <cell r="AO461">
            <v>0</v>
          </cell>
          <cell r="AP461">
            <v>0</v>
          </cell>
          <cell r="AQ461">
            <v>0</v>
          </cell>
          <cell r="AR461">
            <v>0</v>
          </cell>
          <cell r="AS461">
            <v>0</v>
          </cell>
          <cell r="AT461">
            <v>0</v>
          </cell>
          <cell r="AU461">
            <v>99.999999998870706</v>
          </cell>
          <cell r="AV461">
            <v>0</v>
          </cell>
          <cell r="AW461">
            <v>0</v>
          </cell>
        </row>
        <row r="462">
          <cell r="A462" t="str">
            <v>OLD0034</v>
          </cell>
          <cell r="B462" t="str">
            <v>Cowlishaw Abbatoir Shaw</v>
          </cell>
          <cell r="C462" t="str">
            <v>Industrial and Warehousing</v>
          </cell>
          <cell r="D462" t="str">
            <v>Land Supply 2018</v>
          </cell>
          <cell r="E462">
            <v>2.8226599999999999</v>
          </cell>
          <cell r="F462">
            <v>0</v>
          </cell>
          <cell r="G462">
            <v>0</v>
          </cell>
          <cell r="H462">
            <v>0</v>
          </cell>
          <cell r="I462">
            <v>2.8226599999999999</v>
          </cell>
          <cell r="J462">
            <v>0</v>
          </cell>
          <cell r="K462">
            <v>0</v>
          </cell>
          <cell r="L462">
            <v>0</v>
          </cell>
          <cell r="M462">
            <v>100</v>
          </cell>
          <cell r="O462">
            <v>0.44654792165090001</v>
          </cell>
          <cell r="Q462">
            <v>0.2055235787479</v>
          </cell>
          <cell r="R462">
            <v>0.110015860486</v>
          </cell>
          <cell r="S462">
            <v>15.820110167391752</v>
          </cell>
          <cell r="T462">
            <v>7.2812020841298635</v>
          </cell>
          <cell r="U462">
            <v>3.8975951933991344</v>
          </cell>
          <cell r="V462">
            <v>0</v>
          </cell>
          <cell r="W462">
            <v>0</v>
          </cell>
          <cell r="X462" t="str">
            <v>Not Modelled</v>
          </cell>
          <cell r="Y462" t="str">
            <v>N/A</v>
          </cell>
          <cell r="AA462">
            <v>0</v>
          </cell>
          <cell r="AB462">
            <v>0</v>
          </cell>
          <cell r="AC462">
            <v>3.2308305080299998E-2</v>
          </cell>
          <cell r="AD462">
            <v>0</v>
          </cell>
          <cell r="AE462">
            <v>9.7778632710400007E-2</v>
          </cell>
          <cell r="AF462">
            <v>2.1192786839400002</v>
          </cell>
          <cell r="AG462">
            <v>3.10780586341E-2</v>
          </cell>
          <cell r="AH462">
            <v>0.16893200931899999</v>
          </cell>
          <cell r="AI462">
            <v>2.6000005394799999</v>
          </cell>
          <cell r="AJ462">
            <v>0</v>
          </cell>
          <cell r="AK462">
            <v>0</v>
          </cell>
          <cell r="AM462">
            <v>0</v>
          </cell>
          <cell r="AN462">
            <v>0</v>
          </cell>
          <cell r="AO462">
            <v>1.1446049145238888</v>
          </cell>
          <cell r="AP462">
            <v>0</v>
          </cell>
          <cell r="AQ462">
            <v>3.4640598835991585</v>
          </cell>
          <cell r="AR462">
            <v>75.080905384991468</v>
          </cell>
          <cell r="AS462">
            <v>1.1010202657812136</v>
          </cell>
          <cell r="AT462">
            <v>5.9848514989052877</v>
          </cell>
          <cell r="AU462">
            <v>92.111715172213437</v>
          </cell>
          <cell r="AV462">
            <v>0</v>
          </cell>
          <cell r="AW462">
            <v>0</v>
          </cell>
        </row>
        <row r="463">
          <cell r="A463" t="str">
            <v>OLD0049</v>
          </cell>
          <cell r="B463" t="str">
            <v>Land bounded by Albert Street, Hollins Road and Roman Road, Failsworth</v>
          </cell>
          <cell r="C463" t="str">
            <v>Offices</v>
          </cell>
          <cell r="D463" t="str">
            <v>Land Supply 2018</v>
          </cell>
          <cell r="E463">
            <v>6.6155900000000001</v>
          </cell>
          <cell r="F463">
            <v>0</v>
          </cell>
          <cell r="G463">
            <v>0</v>
          </cell>
          <cell r="H463">
            <v>0</v>
          </cell>
          <cell r="I463">
            <v>6.6155900000000001</v>
          </cell>
          <cell r="J463">
            <v>0</v>
          </cell>
          <cell r="K463">
            <v>0</v>
          </cell>
          <cell r="L463">
            <v>0</v>
          </cell>
          <cell r="M463">
            <v>100</v>
          </cell>
          <cell r="O463">
            <v>0.86860542858500001</v>
          </cell>
          <cell r="Q463">
            <v>0.13240000000000002</v>
          </cell>
          <cell r="R463">
            <v>1.8800000000000001E-2</v>
          </cell>
          <cell r="S463">
            <v>13.129674429415971</v>
          </cell>
          <cell r="T463">
            <v>2.0013332144222966</v>
          </cell>
          <cell r="U463">
            <v>0.28417722380014482</v>
          </cell>
          <cell r="V463">
            <v>0</v>
          </cell>
          <cell r="W463">
            <v>0</v>
          </cell>
          <cell r="X463" t="str">
            <v>Not Modelled</v>
          </cell>
          <cell r="Y463" t="str">
            <v>N/A</v>
          </cell>
          <cell r="AA463">
            <v>0</v>
          </cell>
          <cell r="AB463">
            <v>0</v>
          </cell>
          <cell r="AC463">
            <v>0</v>
          </cell>
          <cell r="AD463">
            <v>0</v>
          </cell>
          <cell r="AE463">
            <v>0</v>
          </cell>
          <cell r="AF463">
            <v>3.1425785283700001</v>
          </cell>
          <cell r="AG463">
            <v>2.0799999999999999E-2</v>
          </cell>
          <cell r="AH463">
            <v>0</v>
          </cell>
          <cell r="AI463">
            <v>6.6155884399999998</v>
          </cell>
          <cell r="AJ463">
            <v>0</v>
          </cell>
          <cell r="AK463">
            <v>0</v>
          </cell>
          <cell r="AM463">
            <v>0</v>
          </cell>
          <cell r="AN463">
            <v>0</v>
          </cell>
          <cell r="AO463">
            <v>0</v>
          </cell>
          <cell r="AP463">
            <v>0</v>
          </cell>
          <cell r="AQ463">
            <v>0</v>
          </cell>
          <cell r="AR463">
            <v>47.502619242879319</v>
          </cell>
          <cell r="AS463">
            <v>0.31440884335335167</v>
          </cell>
          <cell r="AT463">
            <v>0</v>
          </cell>
          <cell r="AU463">
            <v>99.999976419336747</v>
          </cell>
          <cell r="AV463">
            <v>0</v>
          </cell>
          <cell r="AW463">
            <v>0</v>
          </cell>
        </row>
        <row r="464">
          <cell r="A464" t="str">
            <v>OLD0049</v>
          </cell>
          <cell r="B464" t="str">
            <v>Land bounded by Albert St, Hollins Rd and Roman Rd, Failsworth</v>
          </cell>
          <cell r="C464" t="str">
            <v>Industrial and Warehousing</v>
          </cell>
          <cell r="D464" t="str">
            <v>Land Supply 2018</v>
          </cell>
          <cell r="E464">
            <v>6.6153199999999996</v>
          </cell>
          <cell r="F464">
            <v>0</v>
          </cell>
          <cell r="G464">
            <v>0</v>
          </cell>
          <cell r="H464">
            <v>0</v>
          </cell>
          <cell r="I464">
            <v>6.6153199999999996</v>
          </cell>
          <cell r="J464">
            <v>0</v>
          </cell>
          <cell r="K464">
            <v>0</v>
          </cell>
          <cell r="L464">
            <v>0</v>
          </cell>
          <cell r="M464">
            <v>100</v>
          </cell>
          <cell r="O464">
            <v>0.86519441992500001</v>
          </cell>
          <cell r="Q464">
            <v>0.13240000026000001</v>
          </cell>
          <cell r="R464">
            <v>1.8800000260000001E-2</v>
          </cell>
          <cell r="S464">
            <v>13.078648046126265</v>
          </cell>
          <cell r="T464">
            <v>2.0014149014711311</v>
          </cell>
          <cell r="U464">
            <v>0.28418882623969821</v>
          </cell>
          <cell r="V464">
            <v>0</v>
          </cell>
          <cell r="W464">
            <v>0</v>
          </cell>
          <cell r="X464" t="str">
            <v>Not Modelled</v>
          </cell>
          <cell r="Y464" t="str">
            <v>N/A</v>
          </cell>
          <cell r="AA464">
            <v>0</v>
          </cell>
          <cell r="AB464">
            <v>0</v>
          </cell>
          <cell r="AC464">
            <v>0</v>
          </cell>
          <cell r="AD464">
            <v>0</v>
          </cell>
          <cell r="AE464">
            <v>0</v>
          </cell>
          <cell r="AF464">
            <v>3.1477867347099999</v>
          </cell>
          <cell r="AG464">
            <v>2.0799999999999999E-2</v>
          </cell>
          <cell r="AH464">
            <v>0</v>
          </cell>
          <cell r="AI464">
            <v>6.615316515</v>
          </cell>
          <cell r="AJ464">
            <v>0</v>
          </cell>
          <cell r="AK464">
            <v>0</v>
          </cell>
          <cell r="AM464">
            <v>0</v>
          </cell>
          <cell r="AN464">
            <v>0</v>
          </cell>
          <cell r="AO464">
            <v>0</v>
          </cell>
          <cell r="AP464">
            <v>0</v>
          </cell>
          <cell r="AQ464">
            <v>0</v>
          </cell>
          <cell r="AR464">
            <v>47.583287500982571</v>
          </cell>
          <cell r="AS464">
            <v>0.31442167574660029</v>
          </cell>
          <cell r="AT464">
            <v>0</v>
          </cell>
          <cell r="AU464">
            <v>99.999947319252897</v>
          </cell>
          <cell r="AV464">
            <v>0</v>
          </cell>
          <cell r="AW464">
            <v>0</v>
          </cell>
        </row>
        <row r="465">
          <cell r="A465" t="str">
            <v>OLD0051</v>
          </cell>
          <cell r="B465" t="str">
            <v>Foxdenton</v>
          </cell>
          <cell r="C465" t="str">
            <v>Offices</v>
          </cell>
          <cell r="D465" t="str">
            <v>Land Supply 2018</v>
          </cell>
          <cell r="E465">
            <v>47.624899999999997</v>
          </cell>
          <cell r="F465">
            <v>1.57634469602</v>
          </cell>
          <cell r="G465">
            <v>0</v>
          </cell>
          <cell r="H465">
            <v>0</v>
          </cell>
          <cell r="I465">
            <v>46.048555303979995</v>
          </cell>
          <cell r="J465">
            <v>3.3099170728337493</v>
          </cell>
          <cell r="K465">
            <v>0</v>
          </cell>
          <cell r="L465">
            <v>0</v>
          </cell>
          <cell r="M465">
            <v>96.690082927166245</v>
          </cell>
          <cell r="O465">
            <v>5.1189203930399998</v>
          </cell>
          <cell r="Q465">
            <v>2.6766175542099999</v>
          </cell>
          <cell r="R465">
            <v>1.5955149260999999</v>
          </cell>
          <cell r="S465">
            <v>10.74841184556818</v>
          </cell>
          <cell r="T465">
            <v>5.6202061405063324</v>
          </cell>
          <cell r="U465">
            <v>3.3501696089650581</v>
          </cell>
          <cell r="V465">
            <v>0</v>
          </cell>
          <cell r="W465">
            <v>0</v>
          </cell>
          <cell r="X465" t="str">
            <v>Not Modelled</v>
          </cell>
          <cell r="Y465" t="str">
            <v>N/A</v>
          </cell>
          <cell r="AA465">
            <v>0</v>
          </cell>
          <cell r="AB465">
            <v>0</v>
          </cell>
          <cell r="AC465">
            <v>0</v>
          </cell>
          <cell r="AD465">
            <v>0</v>
          </cell>
          <cell r="AE465">
            <v>6.8529873567499999</v>
          </cell>
          <cell r="AF465">
            <v>41.1442664458</v>
          </cell>
          <cell r="AG465">
            <v>1.59524016604</v>
          </cell>
          <cell r="AH465">
            <v>20.626221213600001</v>
          </cell>
          <cell r="AI465">
            <v>24.972828056000001</v>
          </cell>
          <cell r="AJ465">
            <v>0</v>
          </cell>
          <cell r="AK465">
            <v>0</v>
          </cell>
          <cell r="AM465">
            <v>0</v>
          </cell>
          <cell r="AN465">
            <v>0</v>
          </cell>
          <cell r="AO465">
            <v>0</v>
          </cell>
          <cell r="AP465">
            <v>0</v>
          </cell>
          <cell r="AQ465">
            <v>14.389504979013079</v>
          </cell>
          <cell r="AR465">
            <v>86.392341917358365</v>
          </cell>
          <cell r="AS465">
            <v>3.3495926837431682</v>
          </cell>
          <cell r="AT465">
            <v>43.309741781295088</v>
          </cell>
          <cell r="AU465">
            <v>52.436494472429338</v>
          </cell>
          <cell r="AV465">
            <v>0</v>
          </cell>
          <cell r="AW465">
            <v>0</v>
          </cell>
        </row>
        <row r="466">
          <cell r="A466" t="str">
            <v>OLD0064</v>
          </cell>
          <cell r="B466" t="str">
            <v>Land at former Junction Mill Foxdenton Lane Chadderton</v>
          </cell>
          <cell r="C466" t="str">
            <v>Offices</v>
          </cell>
          <cell r="D466" t="str">
            <v>Land Supply 2018</v>
          </cell>
          <cell r="E466">
            <v>6.3483099999999997</v>
          </cell>
          <cell r="F466">
            <v>0.18297917692400001</v>
          </cell>
          <cell r="G466">
            <v>5.40603216043E-2</v>
          </cell>
          <cell r="H466">
            <v>0</v>
          </cell>
          <cell r="I466">
            <v>6.111270501471699</v>
          </cell>
          <cell r="J466">
            <v>2.8823289493424236</v>
          </cell>
          <cell r="K466">
            <v>0.85157028570280913</v>
          </cell>
          <cell r="L466">
            <v>0</v>
          </cell>
          <cell r="M466">
            <v>96.266100764954757</v>
          </cell>
          <cell r="O466">
            <v>0.30796589105600003</v>
          </cell>
          <cell r="Q466">
            <v>0.12914952645400002</v>
          </cell>
          <cell r="R466">
            <v>0.10203184335400001</v>
          </cell>
          <cell r="S466">
            <v>4.8511476449007693</v>
          </cell>
          <cell r="T466">
            <v>2.0343922469759672</v>
          </cell>
          <cell r="U466">
            <v>1.6072284332995714</v>
          </cell>
          <cell r="V466">
            <v>0</v>
          </cell>
          <cell r="W466">
            <v>0</v>
          </cell>
          <cell r="X466" t="str">
            <v>Not Modelled</v>
          </cell>
          <cell r="Y466" t="str">
            <v>N/A</v>
          </cell>
          <cell r="AA466">
            <v>0</v>
          </cell>
          <cell r="AB466">
            <v>0</v>
          </cell>
          <cell r="AC466">
            <v>0</v>
          </cell>
          <cell r="AD466">
            <v>0.14858537999599999</v>
          </cell>
          <cell r="AE466">
            <v>1.6581287895500001E-2</v>
          </cell>
          <cell r="AF466">
            <v>0.68128335238299997</v>
          </cell>
          <cell r="AG466">
            <v>0</v>
          </cell>
          <cell r="AH466">
            <v>0.20801383479800001</v>
          </cell>
          <cell r="AI466">
            <v>6.14029523539</v>
          </cell>
          <cell r="AJ466">
            <v>0</v>
          </cell>
          <cell r="AK466">
            <v>0.16721205180000001</v>
          </cell>
          <cell r="AM466">
            <v>0</v>
          </cell>
          <cell r="AN466">
            <v>0</v>
          </cell>
          <cell r="AO466">
            <v>0</v>
          </cell>
          <cell r="AP466">
            <v>2.3405501621061355</v>
          </cell>
          <cell r="AQ466">
            <v>0.26119215815705282</v>
          </cell>
          <cell r="AR466">
            <v>10.731727851711716</v>
          </cell>
          <cell r="AS466">
            <v>0</v>
          </cell>
          <cell r="AT466">
            <v>3.2766804834357495</v>
          </cell>
          <cell r="AU466">
            <v>96.723304869957516</v>
          </cell>
          <cell r="AV466">
            <v>0</v>
          </cell>
          <cell r="AW466">
            <v>2.6339616653881115</v>
          </cell>
        </row>
        <row r="467">
          <cell r="A467" t="str">
            <v>OLD0064</v>
          </cell>
          <cell r="B467" t="str">
            <v>Land at former Junction Mill Foxdenton Lane Chadderton</v>
          </cell>
          <cell r="C467" t="str">
            <v>Industrial and Warehousing</v>
          </cell>
          <cell r="D467" t="str">
            <v>Land Supply 2018</v>
          </cell>
          <cell r="E467">
            <v>3.9352299999999998</v>
          </cell>
          <cell r="F467">
            <v>0.15059617589099999</v>
          </cell>
          <cell r="G467">
            <v>4.9602797951199998E-2</v>
          </cell>
          <cell r="H467">
            <v>0</v>
          </cell>
          <cell r="I467">
            <v>3.7350310261577997</v>
          </cell>
          <cell r="J467">
            <v>3.8268710060403075</v>
          </cell>
          <cell r="K467">
            <v>1.2604802756433551</v>
          </cell>
          <cell r="L467">
            <v>0</v>
          </cell>
          <cell r="M467">
            <v>94.912648718316333</v>
          </cell>
          <cell r="O467">
            <v>0.16278646931500002</v>
          </cell>
          <cell r="Q467">
            <v>7.4319248953699998E-2</v>
          </cell>
          <cell r="R467">
            <v>6.05761334153E-2</v>
          </cell>
          <cell r="S467">
            <v>4.1366443464549727</v>
          </cell>
          <cell r="T467">
            <v>1.888561760143626</v>
          </cell>
          <cell r="U467">
            <v>1.5393289189018178</v>
          </cell>
          <cell r="V467">
            <v>0</v>
          </cell>
          <cell r="W467">
            <v>0</v>
          </cell>
          <cell r="X467" t="str">
            <v>Not Modelled</v>
          </cell>
          <cell r="Y467" t="str">
            <v>N/A</v>
          </cell>
          <cell r="AA467">
            <v>0</v>
          </cell>
          <cell r="AB467">
            <v>0</v>
          </cell>
          <cell r="AC467">
            <v>0</v>
          </cell>
          <cell r="AD467">
            <v>0.148938876394</v>
          </cell>
          <cell r="AE467">
            <v>0</v>
          </cell>
          <cell r="AF467">
            <v>0.66173299995099999</v>
          </cell>
          <cell r="AG467">
            <v>0</v>
          </cell>
          <cell r="AH467">
            <v>0.212072154953</v>
          </cell>
          <cell r="AI467">
            <v>3.7231586644500001</v>
          </cell>
          <cell r="AJ467">
            <v>0</v>
          </cell>
          <cell r="AK467">
            <v>0.16908006</v>
          </cell>
          <cell r="AM467">
            <v>0</v>
          </cell>
          <cell r="AN467">
            <v>0</v>
          </cell>
          <cell r="AO467">
            <v>0</v>
          </cell>
          <cell r="AP467">
            <v>3.7847565807843506</v>
          </cell>
          <cell r="AQ467">
            <v>0</v>
          </cell>
          <cell r="AR467">
            <v>16.81561179272876</v>
          </cell>
          <cell r="AS467">
            <v>0</v>
          </cell>
          <cell r="AT467">
            <v>5.3890663303796726</v>
          </cell>
          <cell r="AU467">
            <v>94.610954491859445</v>
          </cell>
          <cell r="AV467">
            <v>0</v>
          </cell>
          <cell r="AW467">
            <v>4.2965737707834109</v>
          </cell>
        </row>
        <row r="468">
          <cell r="A468" t="str">
            <v>OLD0066</v>
          </cell>
          <cell r="B468" t="str">
            <v>British Gas Higginshaw Lane (aquired)</v>
          </cell>
          <cell r="C468" t="str">
            <v>Industrial and Warehousing</v>
          </cell>
          <cell r="D468" t="str">
            <v>Land Supply 2018</v>
          </cell>
          <cell r="E468">
            <v>4.5828499999999996</v>
          </cell>
          <cell r="F468">
            <v>0</v>
          </cell>
          <cell r="G468">
            <v>0</v>
          </cell>
          <cell r="H468">
            <v>0</v>
          </cell>
          <cell r="I468">
            <v>4.5828499999999996</v>
          </cell>
          <cell r="J468">
            <v>0</v>
          </cell>
          <cell r="K468">
            <v>0</v>
          </cell>
          <cell r="L468">
            <v>0</v>
          </cell>
          <cell r="M468">
            <v>100</v>
          </cell>
          <cell r="O468">
            <v>0.59137809437790001</v>
          </cell>
          <cell r="Q468">
            <v>0.12512409687690002</v>
          </cell>
          <cell r="R468">
            <v>6.6390174282800002E-2</v>
          </cell>
          <cell r="S468">
            <v>12.904155588288949</v>
          </cell>
          <cell r="T468">
            <v>2.7302682146895498</v>
          </cell>
          <cell r="U468">
            <v>1.4486656618217921</v>
          </cell>
          <cell r="V468">
            <v>0</v>
          </cell>
          <cell r="W468">
            <v>0</v>
          </cell>
          <cell r="X468" t="str">
            <v>Not Modelled</v>
          </cell>
          <cell r="Y468" t="str">
            <v>N/A</v>
          </cell>
          <cell r="AA468">
            <v>0</v>
          </cell>
          <cell r="AB468">
            <v>0</v>
          </cell>
          <cell r="AC468">
            <v>0</v>
          </cell>
          <cell r="AD468">
            <v>0</v>
          </cell>
          <cell r="AE468">
            <v>2.74477784459E-2</v>
          </cell>
          <cell r="AF468">
            <v>6.04126874653E-2</v>
          </cell>
          <cell r="AG468">
            <v>1.17217342571E-2</v>
          </cell>
          <cell r="AH468">
            <v>0</v>
          </cell>
          <cell r="AI468">
            <v>3.0050112854000002</v>
          </cell>
          <cell r="AJ468">
            <v>0</v>
          </cell>
          <cell r="AK468">
            <v>0</v>
          </cell>
          <cell r="AM468">
            <v>0</v>
          </cell>
          <cell r="AN468">
            <v>0</v>
          </cell>
          <cell r="AO468">
            <v>0</v>
          </cell>
          <cell r="AP468">
            <v>0</v>
          </cell>
          <cell r="AQ468">
            <v>0.59892377987278667</v>
          </cell>
          <cell r="AR468">
            <v>1.318234013011554</v>
          </cell>
          <cell r="AS468">
            <v>0.25577390176636811</v>
          </cell>
          <cell r="AT468">
            <v>0</v>
          </cell>
          <cell r="AU468">
            <v>65.570797329172905</v>
          </cell>
          <cell r="AV468">
            <v>0</v>
          </cell>
          <cell r="AW468">
            <v>0</v>
          </cell>
        </row>
        <row r="469">
          <cell r="A469" t="str">
            <v>OLD0072</v>
          </cell>
          <cell r="B469" t="str">
            <v>Coal yard off Abbey Hills Road, Oldham, OL4 1RJ</v>
          </cell>
          <cell r="C469" t="str">
            <v>Industrial and Warehousing</v>
          </cell>
          <cell r="D469" t="str">
            <v>Land Supply 2018</v>
          </cell>
          <cell r="E469">
            <v>8.8290900000000005E-2</v>
          </cell>
          <cell r="F469">
            <v>0</v>
          </cell>
          <cell r="G469">
            <v>0</v>
          </cell>
          <cell r="H469">
            <v>0</v>
          </cell>
          <cell r="I469">
            <v>8.8290900000000005E-2</v>
          </cell>
          <cell r="J469">
            <v>0</v>
          </cell>
          <cell r="K469">
            <v>0</v>
          </cell>
          <cell r="L469">
            <v>0</v>
          </cell>
          <cell r="M469">
            <v>100</v>
          </cell>
          <cell r="O469">
            <v>0</v>
          </cell>
          <cell r="Q469">
            <v>0</v>
          </cell>
          <cell r="R469">
            <v>0</v>
          </cell>
          <cell r="S469">
            <v>0</v>
          </cell>
          <cell r="T469">
            <v>0</v>
          </cell>
          <cell r="U469">
            <v>0</v>
          </cell>
          <cell r="V469">
            <v>0</v>
          </cell>
          <cell r="W469">
            <v>0</v>
          </cell>
          <cell r="X469" t="str">
            <v>Not Modelled</v>
          </cell>
          <cell r="Y469" t="str">
            <v>N/A</v>
          </cell>
          <cell r="AA469">
            <v>0</v>
          </cell>
          <cell r="AB469">
            <v>0</v>
          </cell>
          <cell r="AC469">
            <v>0</v>
          </cell>
          <cell r="AD469">
            <v>0</v>
          </cell>
          <cell r="AE469">
            <v>0</v>
          </cell>
          <cell r="AF469">
            <v>0</v>
          </cell>
          <cell r="AG469">
            <v>0</v>
          </cell>
          <cell r="AH469">
            <v>0</v>
          </cell>
          <cell r="AI469">
            <v>8.8290925001399997E-2</v>
          </cell>
          <cell r="AJ469">
            <v>0</v>
          </cell>
          <cell r="AK469">
            <v>0</v>
          </cell>
          <cell r="AM469">
            <v>0</v>
          </cell>
          <cell r="AN469">
            <v>0</v>
          </cell>
          <cell r="AO469">
            <v>0</v>
          </cell>
          <cell r="AP469">
            <v>0</v>
          </cell>
          <cell r="AQ469">
            <v>0</v>
          </cell>
          <cell r="AR469">
            <v>0</v>
          </cell>
          <cell r="AS469">
            <v>0</v>
          </cell>
          <cell r="AT469">
            <v>0</v>
          </cell>
          <cell r="AU469">
            <v>100.00002831707458</v>
          </cell>
          <cell r="AV469">
            <v>0</v>
          </cell>
          <cell r="AW469">
            <v>0</v>
          </cell>
        </row>
        <row r="470">
          <cell r="A470" t="str">
            <v>OLD0074</v>
          </cell>
          <cell r="B470" t="str">
            <v>Huddersfield Road / Dunkerley Street, Oldham*</v>
          </cell>
          <cell r="C470" t="str">
            <v>Offices</v>
          </cell>
          <cell r="D470" t="str">
            <v>Land Supply 2018</v>
          </cell>
          <cell r="E470">
            <v>2.4990800000000002</v>
          </cell>
          <cell r="F470">
            <v>0</v>
          </cell>
          <cell r="G470">
            <v>0</v>
          </cell>
          <cell r="H470">
            <v>0</v>
          </cell>
          <cell r="I470">
            <v>2.4990800000000002</v>
          </cell>
          <cell r="J470">
            <v>0</v>
          </cell>
          <cell r="K470">
            <v>0</v>
          </cell>
          <cell r="L470">
            <v>0</v>
          </cell>
          <cell r="M470">
            <v>100</v>
          </cell>
          <cell r="O470">
            <v>0.24955542789560001</v>
          </cell>
          <cell r="Q470">
            <v>5.7559230623600001E-2</v>
          </cell>
          <cell r="R470">
            <v>0</v>
          </cell>
          <cell r="S470">
            <v>9.9858919240520514</v>
          </cell>
          <cell r="T470">
            <v>2.3032168087296125</v>
          </cell>
          <cell r="U470">
            <v>0</v>
          </cell>
          <cell r="V470">
            <v>0</v>
          </cell>
          <cell r="W470">
            <v>0</v>
          </cell>
          <cell r="X470" t="str">
            <v>Not Modelled</v>
          </cell>
          <cell r="Y470" t="str">
            <v>N/A</v>
          </cell>
          <cell r="AA470">
            <v>0</v>
          </cell>
          <cell r="AB470">
            <v>0</v>
          </cell>
          <cell r="AC470">
            <v>0</v>
          </cell>
          <cell r="AD470">
            <v>0</v>
          </cell>
          <cell r="AE470">
            <v>0</v>
          </cell>
          <cell r="AF470">
            <v>0</v>
          </cell>
          <cell r="AG470">
            <v>0</v>
          </cell>
          <cell r="AH470">
            <v>0</v>
          </cell>
          <cell r="AI470">
            <v>2.4990817499800002</v>
          </cell>
          <cell r="AJ470">
            <v>0</v>
          </cell>
          <cell r="AK470">
            <v>0</v>
          </cell>
          <cell r="AM470">
            <v>0</v>
          </cell>
          <cell r="AN470">
            <v>0</v>
          </cell>
          <cell r="AO470">
            <v>0</v>
          </cell>
          <cell r="AP470">
            <v>0</v>
          </cell>
          <cell r="AQ470">
            <v>0</v>
          </cell>
          <cell r="AR470">
            <v>0</v>
          </cell>
          <cell r="AS470">
            <v>0</v>
          </cell>
          <cell r="AT470">
            <v>0</v>
          </cell>
          <cell r="AU470">
            <v>100.00007002496918</v>
          </cell>
          <cell r="AV470">
            <v>0</v>
          </cell>
          <cell r="AW470">
            <v>0</v>
          </cell>
        </row>
        <row r="471">
          <cell r="A471" t="str">
            <v>OLD0075</v>
          </cell>
          <cell r="B471" t="str">
            <v>Sefton Street</v>
          </cell>
          <cell r="C471" t="str">
            <v>Offices</v>
          </cell>
          <cell r="D471" t="str">
            <v>Land Supply 2018</v>
          </cell>
          <cell r="E471">
            <v>2.4622799999999998</v>
          </cell>
          <cell r="F471">
            <v>0</v>
          </cell>
          <cell r="G471">
            <v>0</v>
          </cell>
          <cell r="H471">
            <v>0</v>
          </cell>
          <cell r="I471">
            <v>2.4622799999999998</v>
          </cell>
          <cell r="J471">
            <v>0</v>
          </cell>
          <cell r="K471">
            <v>0</v>
          </cell>
          <cell r="L471">
            <v>0</v>
          </cell>
          <cell r="M471">
            <v>100</v>
          </cell>
          <cell r="O471">
            <v>0.54699354852792204</v>
          </cell>
          <cell r="Q471">
            <v>4.2605001919922003E-2</v>
          </cell>
          <cell r="R471">
            <v>3.8320075242200002E-4</v>
          </cell>
          <cell r="S471">
            <v>22.214920664096777</v>
          </cell>
          <cell r="T471">
            <v>1.7303069480287381</v>
          </cell>
          <cell r="U471">
            <v>1.5562842260912653E-2</v>
          </cell>
          <cell r="V471">
            <v>0</v>
          </cell>
          <cell r="W471">
            <v>0</v>
          </cell>
          <cell r="X471" t="str">
            <v>Not Modelled</v>
          </cell>
          <cell r="Y471" t="str">
            <v>N/A</v>
          </cell>
          <cell r="AA471">
            <v>0</v>
          </cell>
          <cell r="AB471">
            <v>0</v>
          </cell>
          <cell r="AC471">
            <v>0</v>
          </cell>
          <cell r="AD471">
            <v>0</v>
          </cell>
          <cell r="AE471">
            <v>0</v>
          </cell>
          <cell r="AF471">
            <v>0</v>
          </cell>
          <cell r="AG471">
            <v>0</v>
          </cell>
          <cell r="AH471">
            <v>0</v>
          </cell>
          <cell r="AI471">
            <v>2.4622786649999999</v>
          </cell>
          <cell r="AJ471">
            <v>0</v>
          </cell>
          <cell r="AK471">
            <v>0</v>
          </cell>
          <cell r="AM471">
            <v>0</v>
          </cell>
          <cell r="AN471">
            <v>0</v>
          </cell>
          <cell r="AO471">
            <v>0</v>
          </cell>
          <cell r="AP471">
            <v>0</v>
          </cell>
          <cell r="AQ471">
            <v>0</v>
          </cell>
          <cell r="AR471">
            <v>0</v>
          </cell>
          <cell r="AS471">
            <v>0</v>
          </cell>
          <cell r="AT471">
            <v>0</v>
          </cell>
          <cell r="AU471">
            <v>99.999945781958189</v>
          </cell>
          <cell r="AV471">
            <v>0</v>
          </cell>
          <cell r="AW471">
            <v>0</v>
          </cell>
        </row>
        <row r="472">
          <cell r="A472" t="str">
            <v>OLD0075</v>
          </cell>
          <cell r="B472" t="str">
            <v>Sefton Street</v>
          </cell>
          <cell r="C472" t="str">
            <v>Industrial and Warehousing</v>
          </cell>
          <cell r="D472" t="str">
            <v>Land Supply 2018</v>
          </cell>
          <cell r="E472">
            <v>2.4622799999999998</v>
          </cell>
          <cell r="F472">
            <v>0</v>
          </cell>
          <cell r="G472">
            <v>0</v>
          </cell>
          <cell r="H472">
            <v>0</v>
          </cell>
          <cell r="I472">
            <v>2.4622799999999998</v>
          </cell>
          <cell r="J472">
            <v>0</v>
          </cell>
          <cell r="K472">
            <v>0</v>
          </cell>
          <cell r="L472">
            <v>0</v>
          </cell>
          <cell r="M472">
            <v>100</v>
          </cell>
          <cell r="O472">
            <v>0.54699354852792204</v>
          </cell>
          <cell r="Q472">
            <v>4.2605001919922003E-2</v>
          </cell>
          <cell r="R472">
            <v>3.8320075242200002E-4</v>
          </cell>
          <cell r="S472">
            <v>22.214920664096777</v>
          </cell>
          <cell r="T472">
            <v>1.7303069480287381</v>
          </cell>
          <cell r="U472">
            <v>1.5562842260912653E-2</v>
          </cell>
          <cell r="V472">
            <v>0</v>
          </cell>
          <cell r="W472">
            <v>0</v>
          </cell>
          <cell r="X472" t="str">
            <v>Not Modelled</v>
          </cell>
          <cell r="Y472" t="str">
            <v>N/A</v>
          </cell>
          <cell r="AA472">
            <v>0</v>
          </cell>
          <cell r="AB472">
            <v>0</v>
          </cell>
          <cell r="AC472">
            <v>0</v>
          </cell>
          <cell r="AD472">
            <v>0</v>
          </cell>
          <cell r="AE472">
            <v>0</v>
          </cell>
          <cell r="AF472">
            <v>0</v>
          </cell>
          <cell r="AG472">
            <v>0</v>
          </cell>
          <cell r="AH472">
            <v>0</v>
          </cell>
          <cell r="AI472">
            <v>2.4622786649999999</v>
          </cell>
          <cell r="AJ472">
            <v>0</v>
          </cell>
          <cell r="AK472">
            <v>0</v>
          </cell>
          <cell r="AM472">
            <v>0</v>
          </cell>
          <cell r="AN472">
            <v>0</v>
          </cell>
          <cell r="AO472">
            <v>0</v>
          </cell>
          <cell r="AP472">
            <v>0</v>
          </cell>
          <cell r="AQ472">
            <v>0</v>
          </cell>
          <cell r="AR472">
            <v>0</v>
          </cell>
          <cell r="AS472">
            <v>0</v>
          </cell>
          <cell r="AT472">
            <v>0</v>
          </cell>
          <cell r="AU472">
            <v>99.999945781958189</v>
          </cell>
          <cell r="AV472">
            <v>0</v>
          </cell>
          <cell r="AW472">
            <v>0</v>
          </cell>
        </row>
        <row r="473">
          <cell r="A473" t="str">
            <v>OLD0076</v>
          </cell>
          <cell r="B473" t="str">
            <v>J N Wray Ltd, Waterloo Street, Oldham, OL1 1EW</v>
          </cell>
          <cell r="C473" t="str">
            <v>Offices</v>
          </cell>
          <cell r="D473" t="str">
            <v>Land Supply 2018</v>
          </cell>
          <cell r="E473">
            <v>5.5139899999999999E-2</v>
          </cell>
          <cell r="F473">
            <v>0</v>
          </cell>
          <cell r="G473">
            <v>0</v>
          </cell>
          <cell r="H473">
            <v>0</v>
          </cell>
          <cell r="I473">
            <v>5.5139899999999999E-2</v>
          </cell>
          <cell r="J473">
            <v>0</v>
          </cell>
          <cell r="K473">
            <v>0</v>
          </cell>
          <cell r="L473">
            <v>0</v>
          </cell>
          <cell r="M473">
            <v>100</v>
          </cell>
          <cell r="O473">
            <v>1.1758899960300001E-2</v>
          </cell>
          <cell r="Q473">
            <v>0</v>
          </cell>
          <cell r="R473">
            <v>0</v>
          </cell>
          <cell r="S473">
            <v>21.325573605138931</v>
          </cell>
          <cell r="T473">
            <v>0</v>
          </cell>
          <cell r="U473">
            <v>0</v>
          </cell>
          <cell r="V473">
            <v>0</v>
          </cell>
          <cell r="W473">
            <v>0</v>
          </cell>
          <cell r="X473" t="str">
            <v>Not Modelled</v>
          </cell>
          <cell r="Y473" t="str">
            <v>N/A</v>
          </cell>
          <cell r="AA473">
            <v>0</v>
          </cell>
          <cell r="AB473">
            <v>0</v>
          </cell>
          <cell r="AC473">
            <v>0</v>
          </cell>
          <cell r="AD473">
            <v>0</v>
          </cell>
          <cell r="AE473">
            <v>0</v>
          </cell>
          <cell r="AF473">
            <v>0</v>
          </cell>
          <cell r="AG473">
            <v>0</v>
          </cell>
          <cell r="AH473">
            <v>0</v>
          </cell>
          <cell r="AI473">
            <v>5.5139854998899999E-2</v>
          </cell>
          <cell r="AJ473">
            <v>0</v>
          </cell>
          <cell r="AK473">
            <v>0</v>
          </cell>
          <cell r="AM473">
            <v>0</v>
          </cell>
          <cell r="AN473">
            <v>0</v>
          </cell>
          <cell r="AO473">
            <v>0</v>
          </cell>
          <cell r="AP473">
            <v>0</v>
          </cell>
          <cell r="AQ473">
            <v>0</v>
          </cell>
          <cell r="AR473">
            <v>0</v>
          </cell>
          <cell r="AS473">
            <v>0</v>
          </cell>
          <cell r="AT473">
            <v>0</v>
          </cell>
          <cell r="AU473">
            <v>99.999918387410929</v>
          </cell>
          <cell r="AV473">
            <v>0</v>
          </cell>
          <cell r="AW473">
            <v>0</v>
          </cell>
        </row>
        <row r="474">
          <cell r="A474" t="str">
            <v>OLD0077</v>
          </cell>
          <cell r="B474" t="str">
            <v>Royton Moss</v>
          </cell>
          <cell r="C474" t="str">
            <v>Offices</v>
          </cell>
          <cell r="D474" t="str">
            <v>Land Supply 2018</v>
          </cell>
          <cell r="E474">
            <v>6.8251600000000003</v>
          </cell>
          <cell r="F474">
            <v>7.7903031755099999E-3</v>
          </cell>
          <cell r="G474">
            <v>0.22739968149299999</v>
          </cell>
          <cell r="H474">
            <v>1.4183921072600001</v>
          </cell>
          <cell r="I474">
            <v>5.1715779080714901</v>
          </cell>
          <cell r="J474">
            <v>0.11414096043916917</v>
          </cell>
          <cell r="K474">
            <v>3.3317853573103045</v>
          </cell>
          <cell r="L474">
            <v>20.781814745148832</v>
          </cell>
          <cell r="M474">
            <v>75.772258937101682</v>
          </cell>
          <cell r="O474">
            <v>1.9696951968610001</v>
          </cell>
          <cell r="Q474">
            <v>1.081338241486</v>
          </cell>
          <cell r="R474">
            <v>0.53472262994899999</v>
          </cell>
          <cell r="S474">
            <v>28.85932632877471</v>
          </cell>
          <cell r="T474">
            <v>15.843412337381102</v>
          </cell>
          <cell r="U474">
            <v>7.8345801409637277</v>
          </cell>
          <cell r="V474">
            <v>0</v>
          </cell>
          <cell r="W474">
            <v>0</v>
          </cell>
          <cell r="X474">
            <v>2.52651383762</v>
          </cell>
          <cell r="Y474">
            <v>37.017649954286789</v>
          </cell>
          <cell r="AA474">
            <v>1.3268576084599999</v>
          </cell>
          <cell r="AB474">
            <v>2.7199999999999998E-2</v>
          </cell>
          <cell r="AC474">
            <v>0</v>
          </cell>
          <cell r="AD474">
            <v>0</v>
          </cell>
          <cell r="AE474">
            <v>0</v>
          </cell>
          <cell r="AF474">
            <v>0</v>
          </cell>
          <cell r="AG474">
            <v>0</v>
          </cell>
          <cell r="AH474">
            <v>0</v>
          </cell>
          <cell r="AI474">
            <v>6.8251606249999996</v>
          </cell>
          <cell r="AJ474">
            <v>0</v>
          </cell>
          <cell r="AK474">
            <v>0</v>
          </cell>
          <cell r="AM474">
            <v>19.440681368055838</v>
          </cell>
          <cell r="AN474">
            <v>0.39852545581349008</v>
          </cell>
          <cell r="AO474">
            <v>0</v>
          </cell>
          <cell r="AP474">
            <v>0</v>
          </cell>
          <cell r="AQ474">
            <v>0</v>
          </cell>
          <cell r="AR474">
            <v>0</v>
          </cell>
          <cell r="AS474">
            <v>0</v>
          </cell>
          <cell r="AT474">
            <v>0</v>
          </cell>
          <cell r="AU474">
            <v>100.00000915729447</v>
          </cell>
          <cell r="AV474">
            <v>0</v>
          </cell>
          <cell r="AW474">
            <v>0</v>
          </cell>
        </row>
        <row r="475">
          <cell r="A475" t="str">
            <v>OLD0077</v>
          </cell>
          <cell r="B475" t="str">
            <v>Royton Moss</v>
          </cell>
          <cell r="C475" t="str">
            <v>Industrial and Warehousing</v>
          </cell>
          <cell r="D475" t="str">
            <v>Land Supply 2018</v>
          </cell>
          <cell r="E475">
            <v>6.8251600000000003</v>
          </cell>
          <cell r="F475">
            <v>7.7903031755099999E-3</v>
          </cell>
          <cell r="G475">
            <v>0.22739968149299999</v>
          </cell>
          <cell r="H475">
            <v>1.4183921072600001</v>
          </cell>
          <cell r="I475">
            <v>5.1715779080714901</v>
          </cell>
          <cell r="J475">
            <v>0.11414096043916917</v>
          </cell>
          <cell r="K475">
            <v>3.3317853573103045</v>
          </cell>
          <cell r="L475">
            <v>20.781814745148832</v>
          </cell>
          <cell r="M475">
            <v>75.772258937101682</v>
          </cell>
          <cell r="O475">
            <v>1.9696951968610001</v>
          </cell>
          <cell r="Q475">
            <v>1.081338241486</v>
          </cell>
          <cell r="R475">
            <v>0.53472262994899999</v>
          </cell>
          <cell r="S475">
            <v>28.85932632877471</v>
          </cell>
          <cell r="T475">
            <v>15.843412337381102</v>
          </cell>
          <cell r="U475">
            <v>7.8345801409637277</v>
          </cell>
          <cell r="V475">
            <v>0</v>
          </cell>
          <cell r="W475">
            <v>0</v>
          </cell>
          <cell r="X475">
            <v>2.52651383762</v>
          </cell>
          <cell r="Y475">
            <v>37.017649954286789</v>
          </cell>
          <cell r="AA475">
            <v>1.3268576084599999</v>
          </cell>
          <cell r="AB475">
            <v>2.7199999999999998E-2</v>
          </cell>
          <cell r="AC475">
            <v>0</v>
          </cell>
          <cell r="AD475">
            <v>0</v>
          </cell>
          <cell r="AE475">
            <v>0</v>
          </cell>
          <cell r="AF475">
            <v>0</v>
          </cell>
          <cell r="AG475">
            <v>0</v>
          </cell>
          <cell r="AH475">
            <v>0</v>
          </cell>
          <cell r="AI475">
            <v>6.8251606249999996</v>
          </cell>
          <cell r="AJ475">
            <v>0</v>
          </cell>
          <cell r="AK475">
            <v>0</v>
          </cell>
          <cell r="AM475">
            <v>19.440681368055838</v>
          </cell>
          <cell r="AN475">
            <v>0.39852545581349008</v>
          </cell>
          <cell r="AO475">
            <v>0</v>
          </cell>
          <cell r="AP475">
            <v>0</v>
          </cell>
          <cell r="AQ475">
            <v>0</v>
          </cell>
          <cell r="AR475">
            <v>0</v>
          </cell>
          <cell r="AS475">
            <v>0</v>
          </cell>
          <cell r="AT475">
            <v>0</v>
          </cell>
          <cell r="AU475">
            <v>100.00000915729447</v>
          </cell>
          <cell r="AV475">
            <v>0</v>
          </cell>
          <cell r="AW475">
            <v>0</v>
          </cell>
        </row>
        <row r="476">
          <cell r="A476" t="str">
            <v>OLD0079</v>
          </cell>
          <cell r="B476" t="str">
            <v>New Coin St, Royton</v>
          </cell>
          <cell r="C476" t="str">
            <v>Offices</v>
          </cell>
          <cell r="D476" t="str">
            <v>Land Supply 2018</v>
          </cell>
          <cell r="E476">
            <v>0.40066299999999999</v>
          </cell>
          <cell r="F476">
            <v>0</v>
          </cell>
          <cell r="G476">
            <v>0</v>
          </cell>
          <cell r="H476">
            <v>0</v>
          </cell>
          <cell r="I476">
            <v>0.40066299999999999</v>
          </cell>
          <cell r="J476">
            <v>0</v>
          </cell>
          <cell r="K476">
            <v>0</v>
          </cell>
          <cell r="L476">
            <v>0</v>
          </cell>
          <cell r="M476">
            <v>100</v>
          </cell>
          <cell r="O476">
            <v>6.6543049599399997E-3</v>
          </cell>
          <cell r="Q476">
            <v>1.6869444138399999E-3</v>
          </cell>
          <cell r="R476">
            <v>4.5774975413999998E-4</v>
          </cell>
          <cell r="S476">
            <v>1.6608234251578007</v>
          </cell>
          <cell r="T476">
            <v>0.42103823258948286</v>
          </cell>
          <cell r="U476">
            <v>0.11424807235507148</v>
          </cell>
          <cell r="V476">
            <v>0</v>
          </cell>
          <cell r="W476">
            <v>0</v>
          </cell>
          <cell r="X476" t="str">
            <v>Not Modelled</v>
          </cell>
          <cell r="Y476" t="str">
            <v>N/A</v>
          </cell>
          <cell r="AA476">
            <v>0</v>
          </cell>
          <cell r="AB476">
            <v>0</v>
          </cell>
          <cell r="AC476">
            <v>0</v>
          </cell>
          <cell r="AD476">
            <v>0</v>
          </cell>
          <cell r="AE476">
            <v>0</v>
          </cell>
          <cell r="AF476">
            <v>0</v>
          </cell>
          <cell r="AG476">
            <v>1.25855032214E-3</v>
          </cell>
          <cell r="AH476">
            <v>0</v>
          </cell>
          <cell r="AI476">
            <v>0.40066322999999998</v>
          </cell>
          <cell r="AJ476">
            <v>0</v>
          </cell>
          <cell r="AK476">
            <v>0</v>
          </cell>
          <cell r="AM476">
            <v>0</v>
          </cell>
          <cell r="AN476">
            <v>0</v>
          </cell>
          <cell r="AO476">
            <v>0</v>
          </cell>
          <cell r="AP476">
            <v>0</v>
          </cell>
          <cell r="AQ476">
            <v>0</v>
          </cell>
          <cell r="AR476">
            <v>0</v>
          </cell>
          <cell r="AS476">
            <v>0.31411693172067295</v>
          </cell>
          <cell r="AT476">
            <v>0</v>
          </cell>
          <cell r="AU476">
            <v>100.00005740485145</v>
          </cell>
          <cell r="AV476">
            <v>0</v>
          </cell>
          <cell r="AW476">
            <v>0</v>
          </cell>
        </row>
        <row r="477">
          <cell r="A477" t="str">
            <v>OLD0079</v>
          </cell>
          <cell r="B477" t="str">
            <v>Land at New Coin Street</v>
          </cell>
          <cell r="C477" t="str">
            <v>Industrial and Warehousing</v>
          </cell>
          <cell r="D477" t="str">
            <v>Land Supply 2018</v>
          </cell>
          <cell r="E477">
            <v>0.40066299999999999</v>
          </cell>
          <cell r="F477">
            <v>0</v>
          </cell>
          <cell r="G477">
            <v>0</v>
          </cell>
          <cell r="H477">
            <v>0</v>
          </cell>
          <cell r="I477">
            <v>0.40066299999999999</v>
          </cell>
          <cell r="J477">
            <v>0</v>
          </cell>
          <cell r="K477">
            <v>0</v>
          </cell>
          <cell r="L477">
            <v>0</v>
          </cell>
          <cell r="M477">
            <v>100</v>
          </cell>
          <cell r="O477">
            <v>6.6543049599399997E-3</v>
          </cell>
          <cell r="Q477">
            <v>1.6869444138399999E-3</v>
          </cell>
          <cell r="R477">
            <v>4.5774975413999998E-4</v>
          </cell>
          <cell r="S477">
            <v>1.6608234251578007</v>
          </cell>
          <cell r="T477">
            <v>0.42103823258948286</v>
          </cell>
          <cell r="U477">
            <v>0.11424807235507148</v>
          </cell>
          <cell r="V477">
            <v>0</v>
          </cell>
          <cell r="W477">
            <v>0</v>
          </cell>
          <cell r="X477" t="str">
            <v>Not Modelled</v>
          </cell>
          <cell r="Y477" t="str">
            <v>N/A</v>
          </cell>
          <cell r="AA477">
            <v>0</v>
          </cell>
          <cell r="AB477">
            <v>0</v>
          </cell>
          <cell r="AC477">
            <v>0</v>
          </cell>
          <cell r="AD477">
            <v>0</v>
          </cell>
          <cell r="AE477">
            <v>0</v>
          </cell>
          <cell r="AF477">
            <v>0</v>
          </cell>
          <cell r="AG477">
            <v>1.25855032214E-3</v>
          </cell>
          <cell r="AH477">
            <v>0</v>
          </cell>
          <cell r="AI477">
            <v>0.40066322999999998</v>
          </cell>
          <cell r="AJ477">
            <v>0</v>
          </cell>
          <cell r="AK477">
            <v>0</v>
          </cell>
          <cell r="AM477">
            <v>0</v>
          </cell>
          <cell r="AN477">
            <v>0</v>
          </cell>
          <cell r="AO477">
            <v>0</v>
          </cell>
          <cell r="AP477">
            <v>0</v>
          </cell>
          <cell r="AQ477">
            <v>0</v>
          </cell>
          <cell r="AR477">
            <v>0</v>
          </cell>
          <cell r="AS477">
            <v>0.31411693172067295</v>
          </cell>
          <cell r="AT477">
            <v>0</v>
          </cell>
          <cell r="AU477">
            <v>100.00005740485145</v>
          </cell>
          <cell r="AV477">
            <v>0</v>
          </cell>
          <cell r="AW477">
            <v>0</v>
          </cell>
        </row>
        <row r="478">
          <cell r="A478" t="str">
            <v>OLD0080</v>
          </cell>
          <cell r="B478" t="str">
            <v>Gateway Crescent, Oldham Broadway Business Park</v>
          </cell>
          <cell r="C478" t="str">
            <v>Offices</v>
          </cell>
          <cell r="D478" t="str">
            <v>Land Supply 2018</v>
          </cell>
          <cell r="E478">
            <v>1.6332800000000001</v>
          </cell>
          <cell r="F478">
            <v>2.9433357714299998E-4</v>
          </cell>
          <cell r="G478">
            <v>0</v>
          </cell>
          <cell r="H478">
            <v>0</v>
          </cell>
          <cell r="I478">
            <v>1.632985666422857</v>
          </cell>
          <cell r="J478">
            <v>1.802101153158062E-2</v>
          </cell>
          <cell r="K478">
            <v>0</v>
          </cell>
          <cell r="L478">
            <v>0</v>
          </cell>
          <cell r="M478">
            <v>99.981978988468413</v>
          </cell>
          <cell r="O478">
            <v>8.2496484831189987E-2</v>
          </cell>
          <cell r="Q478">
            <v>1.09731365409E-3</v>
          </cell>
          <cell r="R478">
            <v>0</v>
          </cell>
          <cell r="S478">
            <v>5.0509701233830073</v>
          </cell>
          <cell r="T478">
            <v>6.7184662402649878E-2</v>
          </cell>
          <cell r="U478">
            <v>0</v>
          </cell>
          <cell r="V478">
            <v>0</v>
          </cell>
          <cell r="W478">
            <v>0</v>
          </cell>
          <cell r="X478" t="str">
            <v>Not Modelled</v>
          </cell>
          <cell r="Y478" t="str">
            <v>N/A</v>
          </cell>
          <cell r="AA478">
            <v>0</v>
          </cell>
          <cell r="AB478">
            <v>0</v>
          </cell>
          <cell r="AC478">
            <v>0</v>
          </cell>
          <cell r="AD478">
            <v>0</v>
          </cell>
          <cell r="AE478">
            <v>0</v>
          </cell>
          <cell r="AF478">
            <v>0</v>
          </cell>
          <cell r="AG478">
            <v>0</v>
          </cell>
          <cell r="AH478">
            <v>0</v>
          </cell>
          <cell r="AI478">
            <v>1.633281735</v>
          </cell>
          <cell r="AJ478">
            <v>0</v>
          </cell>
          <cell r="AK478">
            <v>0</v>
          </cell>
          <cell r="AM478">
            <v>0</v>
          </cell>
          <cell r="AN478">
            <v>0</v>
          </cell>
          <cell r="AO478">
            <v>0</v>
          </cell>
          <cell r="AP478">
            <v>0</v>
          </cell>
          <cell r="AQ478">
            <v>0</v>
          </cell>
          <cell r="AR478">
            <v>0</v>
          </cell>
          <cell r="AS478">
            <v>0</v>
          </cell>
          <cell r="AT478">
            <v>0</v>
          </cell>
          <cell r="AU478">
            <v>100.00010622795845</v>
          </cell>
          <cell r="AV478">
            <v>0</v>
          </cell>
          <cell r="AW478">
            <v>0</v>
          </cell>
        </row>
        <row r="479">
          <cell r="A479" t="str">
            <v>OLD0080</v>
          </cell>
          <cell r="B479" t="str">
            <v>Gateway Crescent</v>
          </cell>
          <cell r="C479" t="str">
            <v>Industrial and Warehousing</v>
          </cell>
          <cell r="D479" t="str">
            <v>Land Supply 2018</v>
          </cell>
          <cell r="E479">
            <v>1.6332800000000001</v>
          </cell>
          <cell r="F479">
            <v>2.9433357714299998E-4</v>
          </cell>
          <cell r="G479">
            <v>0</v>
          </cell>
          <cell r="H479">
            <v>0</v>
          </cell>
          <cell r="I479">
            <v>1.632985666422857</v>
          </cell>
          <cell r="J479">
            <v>1.802101153158062E-2</v>
          </cell>
          <cell r="K479">
            <v>0</v>
          </cell>
          <cell r="L479">
            <v>0</v>
          </cell>
          <cell r="M479">
            <v>99.981978988468413</v>
          </cell>
          <cell r="O479">
            <v>8.2496484831189987E-2</v>
          </cell>
          <cell r="Q479">
            <v>1.09731365409E-3</v>
          </cell>
          <cell r="R479">
            <v>0</v>
          </cell>
          <cell r="S479">
            <v>5.0509701233830073</v>
          </cell>
          <cell r="T479">
            <v>6.7184662402649878E-2</v>
          </cell>
          <cell r="U479">
            <v>0</v>
          </cell>
          <cell r="V479">
            <v>0</v>
          </cell>
          <cell r="W479">
            <v>0</v>
          </cell>
          <cell r="X479" t="str">
            <v>Not Modelled</v>
          </cell>
          <cell r="Y479" t="str">
            <v>N/A</v>
          </cell>
          <cell r="AA479">
            <v>0</v>
          </cell>
          <cell r="AB479">
            <v>0</v>
          </cell>
          <cell r="AC479">
            <v>0</v>
          </cell>
          <cell r="AD479">
            <v>0</v>
          </cell>
          <cell r="AE479">
            <v>0</v>
          </cell>
          <cell r="AF479">
            <v>0</v>
          </cell>
          <cell r="AG479">
            <v>0</v>
          </cell>
          <cell r="AH479">
            <v>0</v>
          </cell>
          <cell r="AI479">
            <v>1.633281735</v>
          </cell>
          <cell r="AJ479">
            <v>0</v>
          </cell>
          <cell r="AK479">
            <v>0</v>
          </cell>
          <cell r="AM479">
            <v>0</v>
          </cell>
          <cell r="AN479">
            <v>0</v>
          </cell>
          <cell r="AO479">
            <v>0</v>
          </cell>
          <cell r="AP479">
            <v>0</v>
          </cell>
          <cell r="AQ479">
            <v>0</v>
          </cell>
          <cell r="AR479">
            <v>0</v>
          </cell>
          <cell r="AS479">
            <v>0</v>
          </cell>
          <cell r="AT479">
            <v>0</v>
          </cell>
          <cell r="AU479">
            <v>100.00010622795845</v>
          </cell>
          <cell r="AV479">
            <v>0</v>
          </cell>
          <cell r="AW479">
            <v>0</v>
          </cell>
        </row>
        <row r="480">
          <cell r="A480" t="str">
            <v>OLD0081</v>
          </cell>
          <cell r="B480" t="str">
            <v>Land at Oldham Road/Hardman Street, Failsworth</v>
          </cell>
          <cell r="C480" t="str">
            <v>Offices</v>
          </cell>
          <cell r="D480" t="str">
            <v>Land Supply 2018</v>
          </cell>
          <cell r="E480">
            <v>1.44872</v>
          </cell>
          <cell r="F480">
            <v>0</v>
          </cell>
          <cell r="G480">
            <v>0</v>
          </cell>
          <cell r="H480">
            <v>0</v>
          </cell>
          <cell r="I480">
            <v>1.44872</v>
          </cell>
          <cell r="J480">
            <v>0</v>
          </cell>
          <cell r="K480">
            <v>0</v>
          </cell>
          <cell r="L480">
            <v>0</v>
          </cell>
          <cell r="M480">
            <v>100</v>
          </cell>
          <cell r="O480">
            <v>0.10239681004598999</v>
          </cell>
          <cell r="Q480">
            <v>3.9190180525899999E-3</v>
          </cell>
          <cell r="R480">
            <v>0</v>
          </cell>
          <cell r="S480">
            <v>7.0680883846423042</v>
          </cell>
          <cell r="T480">
            <v>0.27051590732439668</v>
          </cell>
          <cell r="U480">
            <v>0</v>
          </cell>
          <cell r="V480">
            <v>0</v>
          </cell>
          <cell r="W480">
            <v>0</v>
          </cell>
          <cell r="X480" t="str">
            <v>Not Modelled</v>
          </cell>
          <cell r="Y480" t="str">
            <v>N/A</v>
          </cell>
          <cell r="AA480">
            <v>0</v>
          </cell>
          <cell r="AB480">
            <v>0</v>
          </cell>
          <cell r="AC480">
            <v>0</v>
          </cell>
          <cell r="AD480">
            <v>0</v>
          </cell>
          <cell r="AE480">
            <v>0</v>
          </cell>
          <cell r="AF480">
            <v>0.54050518827000005</v>
          </cell>
          <cell r="AG480">
            <v>0</v>
          </cell>
          <cell r="AH480">
            <v>0</v>
          </cell>
          <cell r="AI480">
            <v>1.44871769499</v>
          </cell>
          <cell r="AJ480">
            <v>0</v>
          </cell>
          <cell r="AK480">
            <v>0</v>
          </cell>
          <cell r="AM480">
            <v>0</v>
          </cell>
          <cell r="AN480">
            <v>0</v>
          </cell>
          <cell r="AO480">
            <v>0</v>
          </cell>
          <cell r="AP480">
            <v>0</v>
          </cell>
          <cell r="AQ480">
            <v>0</v>
          </cell>
          <cell r="AR480">
            <v>37.30915485877189</v>
          </cell>
          <cell r="AS480">
            <v>0</v>
          </cell>
          <cell r="AT480">
            <v>0</v>
          </cell>
          <cell r="AU480">
            <v>99.999840893340334</v>
          </cell>
          <cell r="AV480">
            <v>0</v>
          </cell>
          <cell r="AW480">
            <v>0</v>
          </cell>
        </row>
        <row r="481">
          <cell r="A481" t="str">
            <v>OLD0082</v>
          </cell>
          <cell r="B481" t="str">
            <v>Land at Moston Road, Chadderton</v>
          </cell>
          <cell r="C481" t="str">
            <v>Offices</v>
          </cell>
          <cell r="D481" t="str">
            <v>Land Supply 2018</v>
          </cell>
          <cell r="E481">
            <v>1.3946700000000001</v>
          </cell>
          <cell r="F481">
            <v>0</v>
          </cell>
          <cell r="G481">
            <v>0</v>
          </cell>
          <cell r="H481">
            <v>0</v>
          </cell>
          <cell r="I481">
            <v>1.3946700000000001</v>
          </cell>
          <cell r="J481">
            <v>0</v>
          </cell>
          <cell r="K481">
            <v>0</v>
          </cell>
          <cell r="L481">
            <v>0</v>
          </cell>
          <cell r="M481">
            <v>100</v>
          </cell>
          <cell r="O481">
            <v>0.3729945405906</v>
          </cell>
          <cell r="Q481">
            <v>0.1761578013506</v>
          </cell>
          <cell r="R481">
            <v>9.4097401349899995E-2</v>
          </cell>
          <cell r="S481">
            <v>26.744286504377378</v>
          </cell>
          <cell r="T481">
            <v>12.630787308151747</v>
          </cell>
          <cell r="U481">
            <v>6.7469294779338469</v>
          </cell>
          <cell r="V481">
            <v>0</v>
          </cell>
          <cell r="W481">
            <v>0</v>
          </cell>
          <cell r="X481" t="str">
            <v>Not Modelled</v>
          </cell>
          <cell r="Y481" t="str">
            <v>N/A</v>
          </cell>
          <cell r="AA481">
            <v>0</v>
          </cell>
          <cell r="AB481">
            <v>0</v>
          </cell>
          <cell r="AC481">
            <v>0</v>
          </cell>
          <cell r="AD481">
            <v>0</v>
          </cell>
          <cell r="AE481">
            <v>0</v>
          </cell>
          <cell r="AF481">
            <v>0</v>
          </cell>
          <cell r="AG481">
            <v>2.11604522999E-2</v>
          </cell>
          <cell r="AH481">
            <v>0</v>
          </cell>
          <cell r="AI481">
            <v>1.3946717099999999</v>
          </cell>
          <cell r="AJ481">
            <v>0</v>
          </cell>
          <cell r="AK481">
            <v>0</v>
          </cell>
          <cell r="AM481">
            <v>0</v>
          </cell>
          <cell r="AN481">
            <v>0</v>
          </cell>
          <cell r="AO481">
            <v>0</v>
          </cell>
          <cell r="AP481">
            <v>0</v>
          </cell>
          <cell r="AQ481">
            <v>0</v>
          </cell>
          <cell r="AR481">
            <v>0</v>
          </cell>
          <cell r="AS481">
            <v>1.517237217399098</v>
          </cell>
          <cell r="AT481">
            <v>0</v>
          </cell>
          <cell r="AU481">
            <v>100.00012260964959</v>
          </cell>
          <cell r="AV481">
            <v>0</v>
          </cell>
          <cell r="AW481">
            <v>0</v>
          </cell>
        </row>
        <row r="482">
          <cell r="A482" t="str">
            <v>OLD0082</v>
          </cell>
          <cell r="B482" t="str">
            <v>Land at Moston Road</v>
          </cell>
          <cell r="C482" t="str">
            <v>Industrial and Warehousing</v>
          </cell>
          <cell r="D482" t="str">
            <v>Land Supply 2018</v>
          </cell>
          <cell r="E482">
            <v>1.3946700000000001</v>
          </cell>
          <cell r="F482">
            <v>0</v>
          </cell>
          <cell r="G482">
            <v>0</v>
          </cell>
          <cell r="H482">
            <v>0</v>
          </cell>
          <cell r="I482">
            <v>1.3946700000000001</v>
          </cell>
          <cell r="J482">
            <v>0</v>
          </cell>
          <cell r="K482">
            <v>0</v>
          </cell>
          <cell r="L482">
            <v>0</v>
          </cell>
          <cell r="M482">
            <v>100</v>
          </cell>
          <cell r="O482">
            <v>0.3729945405906</v>
          </cell>
          <cell r="Q482">
            <v>0.1761578013506</v>
          </cell>
          <cell r="R482">
            <v>9.4097401349899995E-2</v>
          </cell>
          <cell r="S482">
            <v>26.744286504377378</v>
          </cell>
          <cell r="T482">
            <v>12.630787308151747</v>
          </cell>
          <cell r="U482">
            <v>6.7469294779338469</v>
          </cell>
          <cell r="V482">
            <v>0</v>
          </cell>
          <cell r="W482">
            <v>0</v>
          </cell>
          <cell r="X482" t="str">
            <v>Not Modelled</v>
          </cell>
          <cell r="Y482" t="str">
            <v>N/A</v>
          </cell>
          <cell r="AA482">
            <v>0</v>
          </cell>
          <cell r="AB482">
            <v>0</v>
          </cell>
          <cell r="AC482">
            <v>0</v>
          </cell>
          <cell r="AD482">
            <v>0</v>
          </cell>
          <cell r="AE482">
            <v>0</v>
          </cell>
          <cell r="AF482">
            <v>0</v>
          </cell>
          <cell r="AG482">
            <v>2.11604522999E-2</v>
          </cell>
          <cell r="AH482">
            <v>0</v>
          </cell>
          <cell r="AI482">
            <v>1.3946717099999999</v>
          </cell>
          <cell r="AJ482">
            <v>0</v>
          </cell>
          <cell r="AK482">
            <v>0</v>
          </cell>
          <cell r="AM482">
            <v>0</v>
          </cell>
          <cell r="AN482">
            <v>0</v>
          </cell>
          <cell r="AO482">
            <v>0</v>
          </cell>
          <cell r="AP482">
            <v>0</v>
          </cell>
          <cell r="AQ482">
            <v>0</v>
          </cell>
          <cell r="AR482">
            <v>0</v>
          </cell>
          <cell r="AS482">
            <v>1.517237217399098</v>
          </cell>
          <cell r="AT482">
            <v>0</v>
          </cell>
          <cell r="AU482">
            <v>100.00012260964959</v>
          </cell>
          <cell r="AV482">
            <v>0</v>
          </cell>
          <cell r="AW482">
            <v>0</v>
          </cell>
        </row>
        <row r="483">
          <cell r="A483" t="str">
            <v>OLD0083</v>
          </cell>
          <cell r="B483" t="str">
            <v>Land at Oldham Broadway, Chadderton</v>
          </cell>
          <cell r="C483" t="str">
            <v>Offices</v>
          </cell>
          <cell r="D483" t="str">
            <v>Land Supply 2018</v>
          </cell>
          <cell r="E483">
            <v>0.84069099999999997</v>
          </cell>
          <cell r="F483">
            <v>1.8474942458999999E-2</v>
          </cell>
          <cell r="G483">
            <v>0</v>
          </cell>
          <cell r="H483">
            <v>0</v>
          </cell>
          <cell r="I483">
            <v>0.82221605754100002</v>
          </cell>
          <cell r="J483">
            <v>2.1975901322840379</v>
          </cell>
          <cell r="K483">
            <v>0</v>
          </cell>
          <cell r="L483">
            <v>0</v>
          </cell>
          <cell r="M483">
            <v>97.802409867715966</v>
          </cell>
          <cell r="O483">
            <v>3.9482961369594997E-2</v>
          </cell>
          <cell r="Q483">
            <v>2.2867278447950001E-3</v>
          </cell>
          <cell r="R483">
            <v>7.4621658834499996E-4</v>
          </cell>
          <cell r="S483">
            <v>4.6964891225902266</v>
          </cell>
          <cell r="T483">
            <v>0.27200574822318785</v>
          </cell>
          <cell r="U483">
            <v>8.8762290585363696E-2</v>
          </cell>
          <cell r="V483">
            <v>0</v>
          </cell>
          <cell r="W483">
            <v>0</v>
          </cell>
          <cell r="X483" t="str">
            <v>Not Modelled</v>
          </cell>
          <cell r="Y483" t="str">
            <v>N/A</v>
          </cell>
          <cell r="AA483">
            <v>0</v>
          </cell>
          <cell r="AB483">
            <v>0</v>
          </cell>
          <cell r="AC483">
            <v>0</v>
          </cell>
          <cell r="AD483">
            <v>0</v>
          </cell>
          <cell r="AE483">
            <v>0</v>
          </cell>
          <cell r="AF483">
            <v>0</v>
          </cell>
          <cell r="AG483">
            <v>0</v>
          </cell>
          <cell r="AH483">
            <v>0</v>
          </cell>
          <cell r="AI483">
            <v>0.84069144499399995</v>
          </cell>
          <cell r="AJ483">
            <v>0</v>
          </cell>
          <cell r="AK483">
            <v>0</v>
          </cell>
          <cell r="AM483">
            <v>0</v>
          </cell>
          <cell r="AN483">
            <v>0</v>
          </cell>
          <cell r="AO483">
            <v>0</v>
          </cell>
          <cell r="AP483">
            <v>0</v>
          </cell>
          <cell r="AQ483">
            <v>0</v>
          </cell>
          <cell r="AR483">
            <v>0</v>
          </cell>
          <cell r="AS483">
            <v>0</v>
          </cell>
          <cell r="AT483">
            <v>0</v>
          </cell>
          <cell r="AU483">
            <v>100.00005293193337</v>
          </cell>
          <cell r="AV483">
            <v>0</v>
          </cell>
          <cell r="AW483">
            <v>0</v>
          </cell>
        </row>
        <row r="484">
          <cell r="A484" t="str">
            <v>OLD0083</v>
          </cell>
          <cell r="B484" t="str">
            <v>Land at Oldham Broadway</v>
          </cell>
          <cell r="C484" t="str">
            <v>Industrial and Warehousing</v>
          </cell>
          <cell r="D484" t="str">
            <v>Land Supply 2018</v>
          </cell>
          <cell r="E484">
            <v>0.84069099999999997</v>
          </cell>
          <cell r="F484">
            <v>1.8474942458999999E-2</v>
          </cell>
          <cell r="G484">
            <v>0</v>
          </cell>
          <cell r="H484">
            <v>0</v>
          </cell>
          <cell r="I484">
            <v>0.82221605754100002</v>
          </cell>
          <cell r="J484">
            <v>2.1975901322840379</v>
          </cell>
          <cell r="K484">
            <v>0</v>
          </cell>
          <cell r="L484">
            <v>0</v>
          </cell>
          <cell r="M484">
            <v>97.802409867715966</v>
          </cell>
          <cell r="O484">
            <v>3.9482961369594997E-2</v>
          </cell>
          <cell r="Q484">
            <v>2.2867278447950001E-3</v>
          </cell>
          <cell r="R484">
            <v>7.4621658834499996E-4</v>
          </cell>
          <cell r="S484">
            <v>4.6964891225902266</v>
          </cell>
          <cell r="T484">
            <v>0.27200574822318785</v>
          </cell>
          <cell r="U484">
            <v>8.8762290585363696E-2</v>
          </cell>
          <cell r="V484">
            <v>0</v>
          </cell>
          <cell r="W484">
            <v>0</v>
          </cell>
          <cell r="X484" t="str">
            <v>Not Modelled</v>
          </cell>
          <cell r="Y484" t="str">
            <v>N/A</v>
          </cell>
          <cell r="AA484">
            <v>0</v>
          </cell>
          <cell r="AB484">
            <v>0</v>
          </cell>
          <cell r="AC484">
            <v>0</v>
          </cell>
          <cell r="AD484">
            <v>0</v>
          </cell>
          <cell r="AE484">
            <v>0</v>
          </cell>
          <cell r="AF484">
            <v>0</v>
          </cell>
          <cell r="AG484">
            <v>0</v>
          </cell>
          <cell r="AH484">
            <v>0</v>
          </cell>
          <cell r="AI484">
            <v>0.84069144499399995</v>
          </cell>
          <cell r="AJ484">
            <v>0</v>
          </cell>
          <cell r="AK484">
            <v>0</v>
          </cell>
          <cell r="AM484">
            <v>0</v>
          </cell>
          <cell r="AN484">
            <v>0</v>
          </cell>
          <cell r="AO484">
            <v>0</v>
          </cell>
          <cell r="AP484">
            <v>0</v>
          </cell>
          <cell r="AQ484">
            <v>0</v>
          </cell>
          <cell r="AR484">
            <v>0</v>
          </cell>
          <cell r="AS484">
            <v>0</v>
          </cell>
          <cell r="AT484">
            <v>0</v>
          </cell>
          <cell r="AU484">
            <v>100.00005293193337</v>
          </cell>
          <cell r="AV484">
            <v>0</v>
          </cell>
          <cell r="AW484">
            <v>0</v>
          </cell>
        </row>
        <row r="485">
          <cell r="A485" t="str">
            <v>OLD0084</v>
          </cell>
          <cell r="B485" t="str">
            <v>Land at Meek Street</v>
          </cell>
          <cell r="C485" t="str">
            <v>Offices</v>
          </cell>
          <cell r="D485" t="str">
            <v>Land Supply 2018</v>
          </cell>
          <cell r="E485">
            <v>4.0113099999999999</v>
          </cell>
          <cell r="F485">
            <v>0</v>
          </cell>
          <cell r="G485">
            <v>0</v>
          </cell>
          <cell r="H485">
            <v>0</v>
          </cell>
          <cell r="I485">
            <v>4.0113099999999999</v>
          </cell>
          <cell r="J485">
            <v>0</v>
          </cell>
          <cell r="K485">
            <v>0</v>
          </cell>
          <cell r="L485">
            <v>0</v>
          </cell>
          <cell r="M485">
            <v>100</v>
          </cell>
          <cell r="O485">
            <v>1.0961996870113999</v>
          </cell>
          <cell r="Q485">
            <v>0.22165190106240001</v>
          </cell>
          <cell r="R485">
            <v>0.138489394357</v>
          </cell>
          <cell r="S485">
            <v>27.327723038393941</v>
          </cell>
          <cell r="T485">
            <v>5.5256736842178746</v>
          </cell>
          <cell r="U485">
            <v>3.4524729915414163</v>
          </cell>
          <cell r="V485">
            <v>0</v>
          </cell>
          <cell r="W485">
            <v>0</v>
          </cell>
          <cell r="X485">
            <v>5.8097513961100002E-2</v>
          </cell>
          <cell r="Y485">
            <v>1.4483426601559093</v>
          </cell>
          <cell r="AA485">
            <v>0</v>
          </cell>
          <cell r="AB485">
            <v>0</v>
          </cell>
          <cell r="AC485">
            <v>0</v>
          </cell>
          <cell r="AD485">
            <v>0</v>
          </cell>
          <cell r="AE485">
            <v>0</v>
          </cell>
          <cell r="AF485">
            <v>0</v>
          </cell>
          <cell r="AG485">
            <v>0</v>
          </cell>
          <cell r="AH485">
            <v>0</v>
          </cell>
          <cell r="AI485">
            <v>4.0113107350100004</v>
          </cell>
          <cell r="AJ485">
            <v>0</v>
          </cell>
          <cell r="AK485">
            <v>0</v>
          </cell>
          <cell r="AM485">
            <v>0</v>
          </cell>
          <cell r="AN485">
            <v>0</v>
          </cell>
          <cell r="AO485">
            <v>0</v>
          </cell>
          <cell r="AP485">
            <v>0</v>
          </cell>
          <cell r="AQ485">
            <v>0</v>
          </cell>
          <cell r="AR485">
            <v>0</v>
          </cell>
          <cell r="AS485">
            <v>0</v>
          </cell>
          <cell r="AT485">
            <v>0</v>
          </cell>
          <cell r="AU485">
            <v>100.00001832344047</v>
          </cell>
          <cell r="AV485">
            <v>0</v>
          </cell>
          <cell r="AW485">
            <v>0</v>
          </cell>
        </row>
        <row r="486">
          <cell r="A486" t="str">
            <v>OLD0084</v>
          </cell>
          <cell r="B486" t="str">
            <v>Land at Meek Street</v>
          </cell>
          <cell r="C486" t="str">
            <v>Industrial and Warehousing</v>
          </cell>
          <cell r="D486" t="str">
            <v>Land Supply 2018</v>
          </cell>
          <cell r="E486">
            <v>4.0113099999999999</v>
          </cell>
          <cell r="F486">
            <v>0</v>
          </cell>
          <cell r="G486">
            <v>0</v>
          </cell>
          <cell r="H486">
            <v>0</v>
          </cell>
          <cell r="I486">
            <v>4.0113099999999999</v>
          </cell>
          <cell r="J486">
            <v>0</v>
          </cell>
          <cell r="K486">
            <v>0</v>
          </cell>
          <cell r="L486">
            <v>0</v>
          </cell>
          <cell r="M486">
            <v>100</v>
          </cell>
          <cell r="O486">
            <v>1.0961996870113999</v>
          </cell>
          <cell r="Q486">
            <v>0.22165190106240001</v>
          </cell>
          <cell r="R486">
            <v>0.138489394357</v>
          </cell>
          <cell r="S486">
            <v>27.327723038393941</v>
          </cell>
          <cell r="T486">
            <v>5.5256736842178746</v>
          </cell>
          <cell r="U486">
            <v>3.4524729915414163</v>
          </cell>
          <cell r="V486">
            <v>0</v>
          </cell>
          <cell r="W486">
            <v>0</v>
          </cell>
          <cell r="X486">
            <v>5.8097513961100002E-2</v>
          </cell>
          <cell r="Y486">
            <v>1.4483426601559093</v>
          </cell>
          <cell r="AA486">
            <v>0</v>
          </cell>
          <cell r="AB486">
            <v>0</v>
          </cell>
          <cell r="AC486">
            <v>0</v>
          </cell>
          <cell r="AD486">
            <v>0</v>
          </cell>
          <cell r="AE486">
            <v>0</v>
          </cell>
          <cell r="AF486">
            <v>0</v>
          </cell>
          <cell r="AG486">
            <v>0</v>
          </cell>
          <cell r="AH486">
            <v>0</v>
          </cell>
          <cell r="AI486">
            <v>4.0113107350100004</v>
          </cell>
          <cell r="AJ486">
            <v>0</v>
          </cell>
          <cell r="AK486">
            <v>0</v>
          </cell>
          <cell r="AM486">
            <v>0</v>
          </cell>
          <cell r="AN486">
            <v>0</v>
          </cell>
          <cell r="AO486">
            <v>0</v>
          </cell>
          <cell r="AP486">
            <v>0</v>
          </cell>
          <cell r="AQ486">
            <v>0</v>
          </cell>
          <cell r="AR486">
            <v>0</v>
          </cell>
          <cell r="AS486">
            <v>0</v>
          </cell>
          <cell r="AT486">
            <v>0</v>
          </cell>
          <cell r="AU486">
            <v>100.00001832344047</v>
          </cell>
          <cell r="AV486">
            <v>0</v>
          </cell>
          <cell r="AW486">
            <v>0</v>
          </cell>
        </row>
        <row r="487">
          <cell r="A487" t="str">
            <v>OLD0085</v>
          </cell>
          <cell r="B487" t="str">
            <v>F R Commercials Ltd, 1 The Yard, Ward Street, Oldham, OL9 9EF</v>
          </cell>
          <cell r="C487" t="str">
            <v>Industrial and Warehousing</v>
          </cell>
          <cell r="D487" t="str">
            <v>Land Supply 2018</v>
          </cell>
          <cell r="E487">
            <v>0.114694</v>
          </cell>
          <cell r="F487">
            <v>0</v>
          </cell>
          <cell r="G487">
            <v>0</v>
          </cell>
          <cell r="H487">
            <v>0</v>
          </cell>
          <cell r="I487">
            <v>0.114694</v>
          </cell>
          <cell r="J487">
            <v>0</v>
          </cell>
          <cell r="K487">
            <v>0</v>
          </cell>
          <cell r="L487">
            <v>0</v>
          </cell>
          <cell r="M487">
            <v>100</v>
          </cell>
          <cell r="O487">
            <v>4.4545793427999997E-2</v>
          </cell>
          <cell r="Q487">
            <v>0</v>
          </cell>
          <cell r="R487">
            <v>0</v>
          </cell>
          <cell r="S487">
            <v>38.83881757371789</v>
          </cell>
          <cell r="T487">
            <v>0</v>
          </cell>
          <cell r="U487">
            <v>0</v>
          </cell>
          <cell r="V487">
            <v>0</v>
          </cell>
          <cell r="W487">
            <v>0</v>
          </cell>
          <cell r="X487" t="str">
            <v>Not Modelled</v>
          </cell>
          <cell r="Y487" t="str">
            <v>N/A</v>
          </cell>
          <cell r="AA487">
            <v>0</v>
          </cell>
          <cell r="AB487">
            <v>0</v>
          </cell>
          <cell r="AC487">
            <v>0</v>
          </cell>
          <cell r="AD487">
            <v>0</v>
          </cell>
          <cell r="AE487">
            <v>0</v>
          </cell>
          <cell r="AF487">
            <v>0</v>
          </cell>
          <cell r="AG487">
            <v>0</v>
          </cell>
          <cell r="AH487">
            <v>0</v>
          </cell>
          <cell r="AI487">
            <v>0.11469405000000001</v>
          </cell>
          <cell r="AJ487">
            <v>0</v>
          </cell>
          <cell r="AK487">
            <v>0</v>
          </cell>
          <cell r="AM487">
            <v>0</v>
          </cell>
          <cell r="AN487">
            <v>0</v>
          </cell>
          <cell r="AO487">
            <v>0</v>
          </cell>
          <cell r="AP487">
            <v>0</v>
          </cell>
          <cell r="AQ487">
            <v>0</v>
          </cell>
          <cell r="AR487">
            <v>0</v>
          </cell>
          <cell r="AS487">
            <v>0</v>
          </cell>
          <cell r="AT487">
            <v>0</v>
          </cell>
          <cell r="AU487">
            <v>100.00004359425951</v>
          </cell>
          <cell r="AV487">
            <v>0</v>
          </cell>
          <cell r="AW487">
            <v>0</v>
          </cell>
        </row>
        <row r="488">
          <cell r="A488" t="str">
            <v>OLD0089</v>
          </cell>
          <cell r="B488" t="str">
            <v>Laurel House, 2 Laurel Trading Estate, Higginshaw Lane, Royton, Oldham, OL2 6LH</v>
          </cell>
          <cell r="C488" t="str">
            <v>Industrial and Warehousing</v>
          </cell>
          <cell r="D488" t="str">
            <v>Land Supply 2018</v>
          </cell>
          <cell r="E488">
            <v>8.5570900000000005E-2</v>
          </cell>
          <cell r="F488">
            <v>0</v>
          </cell>
          <cell r="G488">
            <v>0</v>
          </cell>
          <cell r="H488">
            <v>0</v>
          </cell>
          <cell r="I488">
            <v>8.5570900000000005E-2</v>
          </cell>
          <cell r="J488">
            <v>0</v>
          </cell>
          <cell r="K488">
            <v>0</v>
          </cell>
          <cell r="L488">
            <v>0</v>
          </cell>
          <cell r="M488">
            <v>100</v>
          </cell>
          <cell r="O488">
            <v>0</v>
          </cell>
          <cell r="Q488">
            <v>0</v>
          </cell>
          <cell r="R488">
            <v>0</v>
          </cell>
          <cell r="S488">
            <v>0</v>
          </cell>
          <cell r="T488">
            <v>0</v>
          </cell>
          <cell r="U488">
            <v>0</v>
          </cell>
          <cell r="V488">
            <v>0</v>
          </cell>
          <cell r="W488">
            <v>0</v>
          </cell>
          <cell r="X488" t="str">
            <v>Not Modelled</v>
          </cell>
          <cell r="Y488" t="str">
            <v>N/A</v>
          </cell>
          <cell r="AA488">
            <v>0</v>
          </cell>
          <cell r="AB488">
            <v>0</v>
          </cell>
          <cell r="AC488">
            <v>0</v>
          </cell>
          <cell r="AD488">
            <v>0</v>
          </cell>
          <cell r="AE488">
            <v>0</v>
          </cell>
          <cell r="AF488">
            <v>0</v>
          </cell>
          <cell r="AG488">
            <v>0</v>
          </cell>
          <cell r="AH488">
            <v>0</v>
          </cell>
          <cell r="AI488">
            <v>8.5570924997599995E-2</v>
          </cell>
          <cell r="AJ488">
            <v>0</v>
          </cell>
          <cell r="AK488">
            <v>0</v>
          </cell>
          <cell r="AM488">
            <v>0</v>
          </cell>
          <cell r="AN488">
            <v>0</v>
          </cell>
          <cell r="AO488">
            <v>0</v>
          </cell>
          <cell r="AP488">
            <v>0</v>
          </cell>
          <cell r="AQ488">
            <v>0</v>
          </cell>
          <cell r="AR488">
            <v>0</v>
          </cell>
          <cell r="AS488">
            <v>0</v>
          </cell>
          <cell r="AT488">
            <v>0</v>
          </cell>
          <cell r="AU488">
            <v>100.0000292127347</v>
          </cell>
          <cell r="AV488">
            <v>0</v>
          </cell>
          <cell r="AW488">
            <v>0</v>
          </cell>
        </row>
        <row r="489">
          <cell r="A489" t="str">
            <v>OLD0091</v>
          </cell>
          <cell r="B489" t="str">
            <v>Moorhey Place, Moorhey Street, Oldham, OL4 1JE</v>
          </cell>
          <cell r="C489" t="str">
            <v>Industrial and Warehousing</v>
          </cell>
          <cell r="D489" t="str">
            <v>Land Supply 2018</v>
          </cell>
          <cell r="E489">
            <v>0.60934900000000003</v>
          </cell>
          <cell r="F489">
            <v>0</v>
          </cell>
          <cell r="G489">
            <v>0</v>
          </cell>
          <cell r="H489">
            <v>0</v>
          </cell>
          <cell r="I489">
            <v>0.60934900000000003</v>
          </cell>
          <cell r="J489">
            <v>0</v>
          </cell>
          <cell r="K489">
            <v>0</v>
          </cell>
          <cell r="L489">
            <v>0</v>
          </cell>
          <cell r="M489">
            <v>100</v>
          </cell>
          <cell r="O489">
            <v>0.4435544580245</v>
          </cell>
          <cell r="Q489">
            <v>0.26842988950250002</v>
          </cell>
          <cell r="R489">
            <v>0.175194140039</v>
          </cell>
          <cell r="S489">
            <v>72.79152965287544</v>
          </cell>
          <cell r="T489">
            <v>44.051912697403296</v>
          </cell>
          <cell r="U489">
            <v>28.751034306940682</v>
          </cell>
          <cell r="V489">
            <v>0</v>
          </cell>
          <cell r="W489">
            <v>0</v>
          </cell>
          <cell r="X489" t="str">
            <v>Not Modelled</v>
          </cell>
          <cell r="Y489" t="str">
            <v>N/A</v>
          </cell>
          <cell r="AA489">
            <v>0</v>
          </cell>
          <cell r="AB489">
            <v>0</v>
          </cell>
          <cell r="AC489">
            <v>0</v>
          </cell>
          <cell r="AD489">
            <v>0</v>
          </cell>
          <cell r="AE489">
            <v>0</v>
          </cell>
          <cell r="AF489">
            <v>0</v>
          </cell>
          <cell r="AG489">
            <v>0</v>
          </cell>
          <cell r="AH489">
            <v>0</v>
          </cell>
          <cell r="AI489">
            <v>0.60934905999699995</v>
          </cell>
          <cell r="AJ489">
            <v>0</v>
          </cell>
          <cell r="AK489">
            <v>0</v>
          </cell>
          <cell r="AM489">
            <v>0</v>
          </cell>
          <cell r="AN489">
            <v>0</v>
          </cell>
          <cell r="AO489">
            <v>0</v>
          </cell>
          <cell r="AP489">
            <v>0</v>
          </cell>
          <cell r="AQ489">
            <v>0</v>
          </cell>
          <cell r="AR489">
            <v>0</v>
          </cell>
          <cell r="AS489">
            <v>0</v>
          </cell>
          <cell r="AT489">
            <v>0</v>
          </cell>
          <cell r="AU489">
            <v>100.00000984608161</v>
          </cell>
          <cell r="AV489">
            <v>0</v>
          </cell>
          <cell r="AW489">
            <v>0</v>
          </cell>
        </row>
        <row r="490">
          <cell r="A490" t="str">
            <v>OLD0094</v>
          </cell>
          <cell r="B490" t="str">
            <v>Oakdale Mill, Delph New Road, Delph, OL3 5BY</v>
          </cell>
          <cell r="C490" t="str">
            <v>Industrial and Warehousing</v>
          </cell>
          <cell r="D490" t="str">
            <v>Land Supply 2018</v>
          </cell>
          <cell r="E490">
            <v>0.48757499999999998</v>
          </cell>
          <cell r="F490">
            <v>5.3951600393600005E-4</v>
          </cell>
          <cell r="G490">
            <v>0.40301385647900001</v>
          </cell>
          <cell r="H490">
            <v>8.4021781595799996E-2</v>
          </cell>
          <cell r="I490">
            <v>-1.5407873600603583E-7</v>
          </cell>
          <cell r="J490">
            <v>0.11065292599825668</v>
          </cell>
          <cell r="K490">
            <v>82.656792591703848</v>
          </cell>
          <cell r="L490">
            <v>17.232586083330769</v>
          </cell>
          <cell r="M490">
            <v>-3.1601032867976378E-5</v>
          </cell>
          <cell r="O490">
            <v>0.44320205805720003</v>
          </cell>
          <cell r="Q490">
            <v>0.26692333814120001</v>
          </cell>
          <cell r="R490">
            <v>0.24529361568399999</v>
          </cell>
          <cell r="S490">
            <v>90.899258177141988</v>
          </cell>
          <cell r="T490">
            <v>54.74508293928114</v>
          </cell>
          <cell r="U490">
            <v>50.308899284007595</v>
          </cell>
          <cell r="V490">
            <v>0.487574739998</v>
          </cell>
          <cell r="W490">
            <v>99.999946674460332</v>
          </cell>
          <cell r="X490" t="str">
            <v>Not Modelled</v>
          </cell>
          <cell r="Y490" t="str">
            <v>N/A</v>
          </cell>
          <cell r="AA490">
            <v>9.6627019567799996E-2</v>
          </cell>
          <cell r="AB490">
            <v>0</v>
          </cell>
          <cell r="AC490">
            <v>0</v>
          </cell>
          <cell r="AD490">
            <v>0.21757279364099999</v>
          </cell>
          <cell r="AE490">
            <v>0.104868692062</v>
          </cell>
          <cell r="AF490">
            <v>0</v>
          </cell>
          <cell r="AG490">
            <v>0</v>
          </cell>
          <cell r="AH490">
            <v>0</v>
          </cell>
          <cell r="AI490">
            <v>0</v>
          </cell>
          <cell r="AJ490">
            <v>0</v>
          </cell>
          <cell r="AK490">
            <v>0</v>
          </cell>
          <cell r="AM490">
            <v>19.817878186494386</v>
          </cell>
          <cell r="AN490">
            <v>0</v>
          </cell>
          <cell r="AO490">
            <v>0</v>
          </cell>
          <cell r="AP490">
            <v>44.623451497923398</v>
          </cell>
          <cell r="AQ490">
            <v>21.508217620263551</v>
          </cell>
          <cell r="AR490">
            <v>0</v>
          </cell>
          <cell r="AS490">
            <v>0</v>
          </cell>
          <cell r="AT490">
            <v>0</v>
          </cell>
          <cell r="AU490">
            <v>0</v>
          </cell>
          <cell r="AV490">
            <v>0</v>
          </cell>
          <cell r="AW490">
            <v>0</v>
          </cell>
        </row>
        <row r="491">
          <cell r="A491" t="str">
            <v>OLD0095</v>
          </cell>
          <cell r="B491" t="str">
            <v>City Learning Centre, Hollinwood Avenue, OL9 8EE</v>
          </cell>
          <cell r="C491" t="str">
            <v>Offices</v>
          </cell>
          <cell r="D491" t="str">
            <v>Land Supply 2018</v>
          </cell>
          <cell r="E491">
            <v>0.70154399999999995</v>
          </cell>
          <cell r="F491">
            <v>0</v>
          </cell>
          <cell r="G491">
            <v>0</v>
          </cell>
          <cell r="H491">
            <v>0</v>
          </cell>
          <cell r="I491">
            <v>0.70154399999999995</v>
          </cell>
          <cell r="J491">
            <v>0</v>
          </cell>
          <cell r="K491">
            <v>0</v>
          </cell>
          <cell r="L491">
            <v>0</v>
          </cell>
          <cell r="M491">
            <v>100</v>
          </cell>
          <cell r="O491">
            <v>4.9733286004600002E-2</v>
          </cell>
          <cell r="Q491">
            <v>1.62098200001E-2</v>
          </cell>
          <cell r="R491">
            <v>0</v>
          </cell>
          <cell r="S491">
            <v>7.0891185734038071</v>
          </cell>
          <cell r="T491">
            <v>2.3105920655154919</v>
          </cell>
          <cell r="U491">
            <v>0</v>
          </cell>
          <cell r="V491">
            <v>0</v>
          </cell>
          <cell r="W491">
            <v>0</v>
          </cell>
          <cell r="X491" t="str">
            <v>Not Modelled</v>
          </cell>
          <cell r="Y491" t="str">
            <v>N/A</v>
          </cell>
          <cell r="AA491">
            <v>0</v>
          </cell>
          <cell r="AB491">
            <v>0</v>
          </cell>
          <cell r="AC491">
            <v>0</v>
          </cell>
          <cell r="AD491">
            <v>0</v>
          </cell>
          <cell r="AE491">
            <v>0</v>
          </cell>
          <cell r="AF491">
            <v>0</v>
          </cell>
          <cell r="AG491">
            <v>0</v>
          </cell>
          <cell r="AH491">
            <v>0</v>
          </cell>
          <cell r="AI491">
            <v>0.70154386499800003</v>
          </cell>
          <cell r="AJ491">
            <v>0</v>
          </cell>
          <cell r="AK491">
            <v>0</v>
          </cell>
          <cell r="AM491">
            <v>0</v>
          </cell>
          <cell r="AN491">
            <v>0</v>
          </cell>
          <cell r="AO491">
            <v>0</v>
          </cell>
          <cell r="AP491">
            <v>0</v>
          </cell>
          <cell r="AQ491">
            <v>0</v>
          </cell>
          <cell r="AR491">
            <v>0</v>
          </cell>
          <cell r="AS491">
            <v>0</v>
          </cell>
          <cell r="AT491">
            <v>0</v>
          </cell>
          <cell r="AU491">
            <v>99.999980756445794</v>
          </cell>
          <cell r="AV491">
            <v>0</v>
          </cell>
          <cell r="AW491">
            <v>0</v>
          </cell>
        </row>
        <row r="492">
          <cell r="A492" t="str">
            <v>OLD0095</v>
          </cell>
          <cell r="B492" t="str">
            <v>City Learning Centre, Hollinwood Avenue, OL9 8EE</v>
          </cell>
          <cell r="C492" t="str">
            <v>Industrial and Warehousing</v>
          </cell>
          <cell r="D492" t="str">
            <v>Land Supply 2018</v>
          </cell>
          <cell r="E492">
            <v>0.70247700000000002</v>
          </cell>
          <cell r="F492">
            <v>0</v>
          </cell>
          <cell r="G492">
            <v>0</v>
          </cell>
          <cell r="H492">
            <v>0</v>
          </cell>
          <cell r="I492">
            <v>0.70247700000000002</v>
          </cell>
          <cell r="J492">
            <v>0</v>
          </cell>
          <cell r="K492">
            <v>0</v>
          </cell>
          <cell r="L492">
            <v>0</v>
          </cell>
          <cell r="M492">
            <v>100</v>
          </cell>
          <cell r="O492">
            <v>5.0040766935399994E-2</v>
          </cell>
          <cell r="Q492">
            <v>1.62098200001E-2</v>
          </cell>
          <cell r="R492">
            <v>0</v>
          </cell>
          <cell r="S492">
            <v>7.1234740689588403</v>
          </cell>
          <cell r="T492">
            <v>2.3075232356504198</v>
          </cell>
          <cell r="U492">
            <v>0</v>
          </cell>
          <cell r="V492">
            <v>0</v>
          </cell>
          <cell r="W492">
            <v>0</v>
          </cell>
          <cell r="X492" t="str">
            <v>Not Modelled</v>
          </cell>
          <cell r="Y492" t="str">
            <v>N/A</v>
          </cell>
          <cell r="AA492">
            <v>0</v>
          </cell>
          <cell r="AB492">
            <v>0</v>
          </cell>
          <cell r="AC492">
            <v>0</v>
          </cell>
          <cell r="AD492">
            <v>0</v>
          </cell>
          <cell r="AE492">
            <v>0</v>
          </cell>
          <cell r="AF492">
            <v>0</v>
          </cell>
          <cell r="AG492">
            <v>0</v>
          </cell>
          <cell r="AH492">
            <v>0</v>
          </cell>
          <cell r="AI492">
            <v>0.70247718499800005</v>
          </cell>
          <cell r="AJ492">
            <v>0</v>
          </cell>
          <cell r="AK492">
            <v>0</v>
          </cell>
          <cell r="AM492">
            <v>0</v>
          </cell>
          <cell r="AN492">
            <v>0</v>
          </cell>
          <cell r="AO492">
            <v>0</v>
          </cell>
          <cell r="AP492">
            <v>0</v>
          </cell>
          <cell r="AQ492">
            <v>0</v>
          </cell>
          <cell r="AR492">
            <v>0</v>
          </cell>
          <cell r="AS492">
            <v>0</v>
          </cell>
          <cell r="AT492">
            <v>0</v>
          </cell>
          <cell r="AU492">
            <v>100.0000263350971</v>
          </cell>
          <cell r="AV492">
            <v>0</v>
          </cell>
          <cell r="AW492">
            <v>0</v>
          </cell>
        </row>
        <row r="493">
          <cell r="A493" t="str">
            <v>OLD0096</v>
          </cell>
          <cell r="B493" t="str">
            <v>Bee Mill, Shaw Road, Royton, OL2 6EH</v>
          </cell>
          <cell r="C493" t="str">
            <v>Industrial and Warehousing</v>
          </cell>
          <cell r="D493" t="str">
            <v>Land Supply 2018</v>
          </cell>
          <cell r="E493">
            <v>0.33324399999999998</v>
          </cell>
          <cell r="F493">
            <v>0</v>
          </cell>
          <cell r="G493">
            <v>0</v>
          </cell>
          <cell r="H493">
            <v>0</v>
          </cell>
          <cell r="I493">
            <v>0.33324399999999998</v>
          </cell>
          <cell r="J493">
            <v>0</v>
          </cell>
          <cell r="K493">
            <v>0</v>
          </cell>
          <cell r="L493">
            <v>0</v>
          </cell>
          <cell r="M493">
            <v>100</v>
          </cell>
          <cell r="O493">
            <v>0.15613406240409999</v>
          </cell>
          <cell r="Q493">
            <v>1.08689634101E-2</v>
          </cell>
          <cell r="R493">
            <v>0</v>
          </cell>
          <cell r="S493">
            <v>46.852775265001021</v>
          </cell>
          <cell r="T493">
            <v>3.2615631219466819</v>
          </cell>
          <cell r="U493">
            <v>0</v>
          </cell>
          <cell r="V493">
            <v>0</v>
          </cell>
          <cell r="W493">
            <v>0</v>
          </cell>
          <cell r="X493" t="str">
            <v>Not Modelled</v>
          </cell>
          <cell r="Y493" t="str">
            <v>N/A</v>
          </cell>
          <cell r="AA493">
            <v>0</v>
          </cell>
          <cell r="AB493">
            <v>0</v>
          </cell>
          <cell r="AC493">
            <v>0</v>
          </cell>
          <cell r="AD493">
            <v>0</v>
          </cell>
          <cell r="AE493">
            <v>0</v>
          </cell>
          <cell r="AF493">
            <v>0</v>
          </cell>
          <cell r="AG493">
            <v>0</v>
          </cell>
          <cell r="AH493">
            <v>0</v>
          </cell>
          <cell r="AI493">
            <v>0.333244020004</v>
          </cell>
          <cell r="AJ493">
            <v>0</v>
          </cell>
          <cell r="AK493">
            <v>0</v>
          </cell>
          <cell r="AM493">
            <v>0</v>
          </cell>
          <cell r="AN493">
            <v>0</v>
          </cell>
          <cell r="AO493">
            <v>0</v>
          </cell>
          <cell r="AP493">
            <v>0</v>
          </cell>
          <cell r="AQ493">
            <v>0</v>
          </cell>
          <cell r="AR493">
            <v>0</v>
          </cell>
          <cell r="AS493">
            <v>0</v>
          </cell>
          <cell r="AT493">
            <v>0</v>
          </cell>
          <cell r="AU493">
            <v>100.00000600280876</v>
          </cell>
          <cell r="AV493">
            <v>0</v>
          </cell>
          <cell r="AW493">
            <v>0</v>
          </cell>
        </row>
        <row r="494">
          <cell r="A494" t="str">
            <v>OLD0099</v>
          </cell>
          <cell r="B494" t="str">
            <v>212 Middleton Road, Oldham, OL9 6BH</v>
          </cell>
          <cell r="C494" t="str">
            <v>Offices</v>
          </cell>
          <cell r="D494" t="str">
            <v>Land Supply 2018</v>
          </cell>
          <cell r="E494">
            <v>2.4425200000000001E-2</v>
          </cell>
          <cell r="F494">
            <v>0</v>
          </cell>
          <cell r="G494">
            <v>0</v>
          </cell>
          <cell r="H494">
            <v>0</v>
          </cell>
          <cell r="I494">
            <v>2.4425200000000001E-2</v>
          </cell>
          <cell r="J494">
            <v>0</v>
          </cell>
          <cell r="K494">
            <v>0</v>
          </cell>
          <cell r="L494">
            <v>0</v>
          </cell>
          <cell r="M494">
            <v>100</v>
          </cell>
          <cell r="O494">
            <v>2.1487282589300002E-3</v>
          </cell>
          <cell r="Q494">
            <v>0</v>
          </cell>
          <cell r="R494">
            <v>0</v>
          </cell>
          <cell r="S494">
            <v>8.7971777464667635</v>
          </cell>
          <cell r="T494">
            <v>0</v>
          </cell>
          <cell r="U494">
            <v>0</v>
          </cell>
          <cell r="V494">
            <v>0</v>
          </cell>
          <cell r="W494">
            <v>0</v>
          </cell>
          <cell r="X494" t="str">
            <v>Not Modelled</v>
          </cell>
          <cell r="Y494" t="str">
            <v>N/A</v>
          </cell>
          <cell r="AA494">
            <v>0</v>
          </cell>
          <cell r="AB494">
            <v>0</v>
          </cell>
          <cell r="AC494">
            <v>0</v>
          </cell>
          <cell r="AD494">
            <v>0</v>
          </cell>
          <cell r="AE494">
            <v>0</v>
          </cell>
          <cell r="AF494">
            <v>0</v>
          </cell>
          <cell r="AG494">
            <v>0</v>
          </cell>
          <cell r="AH494">
            <v>0</v>
          </cell>
          <cell r="AI494">
            <v>2.4425184999299999E-2</v>
          </cell>
          <cell r="AJ494">
            <v>0</v>
          </cell>
          <cell r="AK494">
            <v>0</v>
          </cell>
          <cell r="AM494">
            <v>0</v>
          </cell>
          <cell r="AN494">
            <v>0</v>
          </cell>
          <cell r="AO494">
            <v>0</v>
          </cell>
          <cell r="AP494">
            <v>0</v>
          </cell>
          <cell r="AQ494">
            <v>0</v>
          </cell>
          <cell r="AR494">
            <v>0</v>
          </cell>
          <cell r="AS494">
            <v>0</v>
          </cell>
          <cell r="AT494">
            <v>0</v>
          </cell>
          <cell r="AU494">
            <v>99.999938585149764</v>
          </cell>
          <cell r="AV494">
            <v>0</v>
          </cell>
          <cell r="AW494">
            <v>0</v>
          </cell>
        </row>
        <row r="495">
          <cell r="A495" t="str">
            <v>OLD0100</v>
          </cell>
          <cell r="B495" t="str">
            <v>511 Oldham Road, Failsworth, M35 9AB</v>
          </cell>
          <cell r="C495" t="str">
            <v>Offices</v>
          </cell>
          <cell r="D495" t="str">
            <v>Land Supply 2018</v>
          </cell>
          <cell r="E495">
            <v>4.7518499999999998E-2</v>
          </cell>
          <cell r="F495">
            <v>0</v>
          </cell>
          <cell r="G495">
            <v>0</v>
          </cell>
          <cell r="H495">
            <v>0</v>
          </cell>
          <cell r="I495">
            <v>4.7518499999999998E-2</v>
          </cell>
          <cell r="J495">
            <v>0</v>
          </cell>
          <cell r="K495">
            <v>0</v>
          </cell>
          <cell r="L495">
            <v>0</v>
          </cell>
          <cell r="M495">
            <v>100</v>
          </cell>
          <cell r="O495">
            <v>0</v>
          </cell>
          <cell r="Q495">
            <v>0</v>
          </cell>
          <cell r="R495">
            <v>0</v>
          </cell>
          <cell r="S495">
            <v>0</v>
          </cell>
          <cell r="T495">
            <v>0</v>
          </cell>
          <cell r="U495">
            <v>0</v>
          </cell>
          <cell r="V495">
            <v>0</v>
          </cell>
          <cell r="W495">
            <v>0</v>
          </cell>
          <cell r="X495" t="str">
            <v>Not Modelled</v>
          </cell>
          <cell r="Y495" t="str">
            <v>N/A</v>
          </cell>
          <cell r="AA495">
            <v>0</v>
          </cell>
          <cell r="AB495">
            <v>0</v>
          </cell>
          <cell r="AC495">
            <v>0</v>
          </cell>
          <cell r="AD495">
            <v>0</v>
          </cell>
          <cell r="AE495">
            <v>0</v>
          </cell>
          <cell r="AF495">
            <v>0</v>
          </cell>
          <cell r="AG495">
            <v>0</v>
          </cell>
          <cell r="AH495">
            <v>0</v>
          </cell>
          <cell r="AI495">
            <v>4.751847E-2</v>
          </cell>
          <cell r="AJ495">
            <v>0</v>
          </cell>
          <cell r="AK495">
            <v>0</v>
          </cell>
          <cell r="AM495">
            <v>0</v>
          </cell>
          <cell r="AN495">
            <v>0</v>
          </cell>
          <cell r="AO495">
            <v>0</v>
          </cell>
          <cell r="AP495">
            <v>0</v>
          </cell>
          <cell r="AQ495">
            <v>0</v>
          </cell>
          <cell r="AR495">
            <v>0</v>
          </cell>
          <cell r="AS495">
            <v>0</v>
          </cell>
          <cell r="AT495">
            <v>0</v>
          </cell>
          <cell r="AU495">
            <v>99.999936866694028</v>
          </cell>
          <cell r="AV495">
            <v>0</v>
          </cell>
          <cell r="AW495">
            <v>0</v>
          </cell>
        </row>
        <row r="496">
          <cell r="A496" t="str">
            <v>OLD0101</v>
          </cell>
          <cell r="B496" t="str">
            <v>Innovative Technology Ltd, Derker Street, Oldham, OL1 4EQ</v>
          </cell>
          <cell r="C496" t="str">
            <v>Offices</v>
          </cell>
          <cell r="D496" t="str">
            <v>Land Supply 2018</v>
          </cell>
          <cell r="E496">
            <v>1.4483999999999999</v>
          </cell>
          <cell r="F496">
            <v>0</v>
          </cell>
          <cell r="G496">
            <v>0</v>
          </cell>
          <cell r="H496">
            <v>0</v>
          </cell>
          <cell r="I496">
            <v>1.4483999999999999</v>
          </cell>
          <cell r="J496">
            <v>0</v>
          </cell>
          <cell r="K496">
            <v>0</v>
          </cell>
          <cell r="L496">
            <v>0</v>
          </cell>
          <cell r="M496">
            <v>100</v>
          </cell>
          <cell r="O496">
            <v>1.141073235206</v>
          </cell>
          <cell r="Q496">
            <v>0.39322946349299998</v>
          </cell>
          <cell r="R496">
            <v>0.11799999999999999</v>
          </cell>
          <cell r="S496">
            <v>78.781637338166249</v>
          </cell>
          <cell r="T496">
            <v>27.149231116611432</v>
          </cell>
          <cell r="U496">
            <v>8.1469207401270367</v>
          </cell>
          <cell r="V496">
            <v>0</v>
          </cell>
          <cell r="W496">
            <v>0</v>
          </cell>
          <cell r="X496" t="str">
            <v>Not Modelled</v>
          </cell>
          <cell r="Y496" t="str">
            <v>N/A</v>
          </cell>
          <cell r="AA496">
            <v>0</v>
          </cell>
          <cell r="AB496">
            <v>0</v>
          </cell>
          <cell r="AC496">
            <v>0</v>
          </cell>
          <cell r="AD496">
            <v>0</v>
          </cell>
          <cell r="AE496">
            <v>0</v>
          </cell>
          <cell r="AF496">
            <v>0</v>
          </cell>
          <cell r="AG496">
            <v>0</v>
          </cell>
          <cell r="AH496">
            <v>0</v>
          </cell>
          <cell r="AI496">
            <v>1.4484045000000001</v>
          </cell>
          <cell r="AJ496">
            <v>0</v>
          </cell>
          <cell r="AK496">
            <v>0</v>
          </cell>
          <cell r="AM496">
            <v>0</v>
          </cell>
          <cell r="AN496">
            <v>0</v>
          </cell>
          <cell r="AO496">
            <v>0</v>
          </cell>
          <cell r="AP496">
            <v>0</v>
          </cell>
          <cell r="AQ496">
            <v>0</v>
          </cell>
          <cell r="AR496">
            <v>0</v>
          </cell>
          <cell r="AS496">
            <v>0</v>
          </cell>
          <cell r="AT496">
            <v>0</v>
          </cell>
          <cell r="AU496">
            <v>100.00031068765536</v>
          </cell>
          <cell r="AV496">
            <v>0</v>
          </cell>
          <cell r="AW496">
            <v>0</v>
          </cell>
        </row>
        <row r="497">
          <cell r="A497" t="str">
            <v>OLD0102</v>
          </cell>
          <cell r="B497" t="str">
            <v>Innovative Technology Ltd, Derker Street, Oldham, OL1 4EQ</v>
          </cell>
          <cell r="C497" t="str">
            <v>Industrial and Warehousing</v>
          </cell>
          <cell r="D497" t="str">
            <v>Land Supply 2018</v>
          </cell>
          <cell r="E497">
            <v>1.4483999999999999</v>
          </cell>
          <cell r="F497">
            <v>0</v>
          </cell>
          <cell r="G497">
            <v>0</v>
          </cell>
          <cell r="H497">
            <v>0</v>
          </cell>
          <cell r="I497">
            <v>1.4483999999999999</v>
          </cell>
          <cell r="J497">
            <v>0</v>
          </cell>
          <cell r="K497">
            <v>0</v>
          </cell>
          <cell r="L497">
            <v>0</v>
          </cell>
          <cell r="M497">
            <v>100</v>
          </cell>
          <cell r="O497">
            <v>1.141073235206</v>
          </cell>
          <cell r="Q497">
            <v>0.39322946349299998</v>
          </cell>
          <cell r="R497">
            <v>0.11799999999999999</v>
          </cell>
          <cell r="S497">
            <v>78.781637338166249</v>
          </cell>
          <cell r="T497">
            <v>27.149231116611432</v>
          </cell>
          <cell r="U497">
            <v>8.1469207401270367</v>
          </cell>
          <cell r="V497">
            <v>0</v>
          </cell>
          <cell r="W497">
            <v>0</v>
          </cell>
          <cell r="X497" t="str">
            <v>Not Modelled</v>
          </cell>
          <cell r="Y497" t="str">
            <v>N/A</v>
          </cell>
          <cell r="AA497">
            <v>0</v>
          </cell>
          <cell r="AB497">
            <v>0</v>
          </cell>
          <cell r="AC497">
            <v>0</v>
          </cell>
          <cell r="AD497">
            <v>0</v>
          </cell>
          <cell r="AE497">
            <v>0</v>
          </cell>
          <cell r="AF497">
            <v>0</v>
          </cell>
          <cell r="AG497">
            <v>0</v>
          </cell>
          <cell r="AH497">
            <v>0</v>
          </cell>
          <cell r="AI497">
            <v>1.4484045000000001</v>
          </cell>
          <cell r="AJ497">
            <v>0</v>
          </cell>
          <cell r="AK497">
            <v>0</v>
          </cell>
          <cell r="AM497">
            <v>0</v>
          </cell>
          <cell r="AN497">
            <v>0</v>
          </cell>
          <cell r="AO497">
            <v>0</v>
          </cell>
          <cell r="AP497">
            <v>0</v>
          </cell>
          <cell r="AQ497">
            <v>0</v>
          </cell>
          <cell r="AR497">
            <v>0</v>
          </cell>
          <cell r="AS497">
            <v>0</v>
          </cell>
          <cell r="AT497">
            <v>0</v>
          </cell>
          <cell r="AU497">
            <v>100.00031068765536</v>
          </cell>
          <cell r="AV497">
            <v>0</v>
          </cell>
          <cell r="AW497">
            <v>0</v>
          </cell>
        </row>
        <row r="498">
          <cell r="A498" t="str">
            <v>OLD0103</v>
          </cell>
          <cell r="B498" t="str">
            <v>Housing Units, Wickentree Lane, Failsworth, M35 9BA</v>
          </cell>
          <cell r="C498" t="str">
            <v>Offices</v>
          </cell>
          <cell r="D498" t="str">
            <v>Land Supply 2018</v>
          </cell>
          <cell r="E498">
            <v>0.75833300000000003</v>
          </cell>
          <cell r="F498">
            <v>0</v>
          </cell>
          <cell r="G498">
            <v>0</v>
          </cell>
          <cell r="H498">
            <v>0</v>
          </cell>
          <cell r="I498">
            <v>0.75833300000000003</v>
          </cell>
          <cell r="J498">
            <v>0</v>
          </cell>
          <cell r="K498">
            <v>0</v>
          </cell>
          <cell r="L498">
            <v>0</v>
          </cell>
          <cell r="M498">
            <v>100</v>
          </cell>
          <cell r="O498">
            <v>0.243243269609</v>
          </cell>
          <cell r="Q498">
            <v>8.7852645411999997E-2</v>
          </cell>
          <cell r="R498">
            <v>0</v>
          </cell>
          <cell r="S498">
            <v>32.076049652197646</v>
          </cell>
          <cell r="T498">
            <v>11.584969322448053</v>
          </cell>
          <cell r="U498">
            <v>0</v>
          </cell>
          <cell r="V498">
            <v>0</v>
          </cell>
          <cell r="W498">
            <v>0</v>
          </cell>
          <cell r="X498" t="str">
            <v>Not Modelled</v>
          </cell>
          <cell r="Y498" t="str">
            <v>N/A</v>
          </cell>
          <cell r="AA498">
            <v>0</v>
          </cell>
          <cell r="AB498">
            <v>0</v>
          </cell>
          <cell r="AC498">
            <v>0</v>
          </cell>
          <cell r="AD498">
            <v>0</v>
          </cell>
          <cell r="AE498">
            <v>0</v>
          </cell>
          <cell r="AF498">
            <v>0.28093546450099999</v>
          </cell>
          <cell r="AG498">
            <v>0</v>
          </cell>
          <cell r="AH498">
            <v>0</v>
          </cell>
          <cell r="AI498">
            <v>0.75833308499999996</v>
          </cell>
          <cell r="AJ498">
            <v>0</v>
          </cell>
          <cell r="AK498">
            <v>0</v>
          </cell>
          <cell r="AM498">
            <v>0</v>
          </cell>
          <cell r="AN498">
            <v>0</v>
          </cell>
          <cell r="AO498">
            <v>0</v>
          </cell>
          <cell r="AP498">
            <v>0</v>
          </cell>
          <cell r="AQ498">
            <v>0</v>
          </cell>
          <cell r="AR498">
            <v>37.046451163407099</v>
          </cell>
          <cell r="AS498">
            <v>0</v>
          </cell>
          <cell r="AT498">
            <v>0</v>
          </cell>
          <cell r="AU498">
            <v>100.00001120879614</v>
          </cell>
          <cell r="AV498">
            <v>0</v>
          </cell>
          <cell r="AW498">
            <v>0</v>
          </cell>
        </row>
        <row r="499">
          <cell r="A499" t="str">
            <v>OLD0104</v>
          </cell>
          <cell r="B499" t="str">
            <v>Clad-It Eco Roofing Solutions Ltd Trent Industrial Estate, Duchess Street, SHAW, OL2 7UT</v>
          </cell>
          <cell r="C499" t="str">
            <v>Offices</v>
          </cell>
          <cell r="D499" t="str">
            <v>Land Supply 2018</v>
          </cell>
          <cell r="E499">
            <v>5.3512299999999999E-2</v>
          </cell>
          <cell r="F499">
            <v>0</v>
          </cell>
          <cell r="G499">
            <v>0</v>
          </cell>
          <cell r="H499">
            <v>0</v>
          </cell>
          <cell r="I499">
            <v>5.3512299999999999E-2</v>
          </cell>
          <cell r="J499">
            <v>0</v>
          </cell>
          <cell r="K499">
            <v>0</v>
          </cell>
          <cell r="L499">
            <v>0</v>
          </cell>
          <cell r="M499">
            <v>100</v>
          </cell>
          <cell r="O499">
            <v>2.593276647175E-2</v>
          </cell>
          <cell r="Q499">
            <v>3.4071153317499999E-3</v>
          </cell>
          <cell r="R499">
            <v>0</v>
          </cell>
          <cell r="S499">
            <v>48.461319120557327</v>
          </cell>
          <cell r="T499">
            <v>6.3669760629799139</v>
          </cell>
          <cell r="U499">
            <v>0</v>
          </cell>
          <cell r="V499">
            <v>0</v>
          </cell>
          <cell r="W499">
            <v>0</v>
          </cell>
          <cell r="X499">
            <v>0</v>
          </cell>
          <cell r="Y499">
            <v>0</v>
          </cell>
          <cell r="AA499">
            <v>0</v>
          </cell>
          <cell r="AB499">
            <v>0</v>
          </cell>
          <cell r="AC499">
            <v>0</v>
          </cell>
          <cell r="AD499">
            <v>0</v>
          </cell>
          <cell r="AE499">
            <v>0</v>
          </cell>
          <cell r="AF499">
            <v>0</v>
          </cell>
          <cell r="AG499">
            <v>0</v>
          </cell>
          <cell r="AH499">
            <v>0</v>
          </cell>
          <cell r="AI499">
            <v>5.3512269999499998E-2</v>
          </cell>
          <cell r="AJ499">
            <v>0</v>
          </cell>
          <cell r="AK499">
            <v>0</v>
          </cell>
          <cell r="AM499">
            <v>0</v>
          </cell>
          <cell r="AN499">
            <v>0</v>
          </cell>
          <cell r="AO499">
            <v>0</v>
          </cell>
          <cell r="AP499">
            <v>0</v>
          </cell>
          <cell r="AQ499">
            <v>0</v>
          </cell>
          <cell r="AR499">
            <v>0</v>
          </cell>
          <cell r="AS499">
            <v>0</v>
          </cell>
          <cell r="AT499">
            <v>0</v>
          </cell>
          <cell r="AU499">
            <v>99.999943937188277</v>
          </cell>
          <cell r="AV499">
            <v>0</v>
          </cell>
          <cell r="AW499">
            <v>0</v>
          </cell>
        </row>
        <row r="500">
          <cell r="A500" t="str">
            <v>OLD0105</v>
          </cell>
          <cell r="B500" t="str">
            <v>NBS LTD, WOODSTOCK BUSINESS PARK, Meek Street, Royton</v>
          </cell>
          <cell r="C500" t="str">
            <v>Industrial and Warehousing</v>
          </cell>
          <cell r="D500" t="str">
            <v>Land Supply 2018</v>
          </cell>
          <cell r="E500">
            <v>0.40947600000000001</v>
          </cell>
          <cell r="F500">
            <v>0</v>
          </cell>
          <cell r="G500">
            <v>0</v>
          </cell>
          <cell r="H500">
            <v>0</v>
          </cell>
          <cell r="I500">
            <v>0.40947600000000001</v>
          </cell>
          <cell r="J500">
            <v>0</v>
          </cell>
          <cell r="K500">
            <v>0</v>
          </cell>
          <cell r="L500">
            <v>0</v>
          </cell>
          <cell r="M500">
            <v>100</v>
          </cell>
          <cell r="O500">
            <v>0</v>
          </cell>
          <cell r="Q500">
            <v>0</v>
          </cell>
          <cell r="R500">
            <v>0</v>
          </cell>
          <cell r="S500">
            <v>0</v>
          </cell>
          <cell r="T500">
            <v>0</v>
          </cell>
          <cell r="U500">
            <v>0</v>
          </cell>
          <cell r="V500">
            <v>0</v>
          </cell>
          <cell r="W500">
            <v>0</v>
          </cell>
          <cell r="X500" t="str">
            <v>Not Modelled</v>
          </cell>
          <cell r="Y500" t="str">
            <v>N/A</v>
          </cell>
          <cell r="AA500">
            <v>0</v>
          </cell>
          <cell r="AB500">
            <v>0</v>
          </cell>
          <cell r="AC500">
            <v>0</v>
          </cell>
          <cell r="AD500">
            <v>0</v>
          </cell>
          <cell r="AE500">
            <v>0</v>
          </cell>
          <cell r="AF500">
            <v>0</v>
          </cell>
          <cell r="AG500">
            <v>0</v>
          </cell>
          <cell r="AH500">
            <v>0</v>
          </cell>
          <cell r="AI500">
            <v>0.40947564524899999</v>
          </cell>
          <cell r="AJ500">
            <v>0</v>
          </cell>
          <cell r="AK500">
            <v>0</v>
          </cell>
          <cell r="AM500">
            <v>0</v>
          </cell>
          <cell r="AN500">
            <v>0</v>
          </cell>
          <cell r="AO500">
            <v>0</v>
          </cell>
          <cell r="AP500">
            <v>0</v>
          </cell>
          <cell r="AQ500">
            <v>0</v>
          </cell>
          <cell r="AR500">
            <v>0</v>
          </cell>
          <cell r="AS500">
            <v>0</v>
          </cell>
          <cell r="AT500">
            <v>0</v>
          </cell>
          <cell r="AU500">
            <v>99.999913364641628</v>
          </cell>
          <cell r="AV500">
            <v>0</v>
          </cell>
          <cell r="AW500">
            <v>0</v>
          </cell>
        </row>
        <row r="501">
          <cell r="A501" t="str">
            <v>OLD0107</v>
          </cell>
          <cell r="B501" t="str">
            <v>Mantra Learning, Greengate, Chadderton, M24 1RU</v>
          </cell>
          <cell r="C501" t="str">
            <v>Industrial and Warehousing</v>
          </cell>
          <cell r="D501" t="str">
            <v>Land Supply 2018</v>
          </cell>
          <cell r="E501">
            <v>0.51586799999999999</v>
          </cell>
          <cell r="F501">
            <v>0</v>
          </cell>
          <cell r="G501">
            <v>0</v>
          </cell>
          <cell r="H501">
            <v>0</v>
          </cell>
          <cell r="I501">
            <v>0.51586799999999999</v>
          </cell>
          <cell r="J501">
            <v>0</v>
          </cell>
          <cell r="K501">
            <v>0</v>
          </cell>
          <cell r="L501">
            <v>0</v>
          </cell>
          <cell r="M501">
            <v>100</v>
          </cell>
          <cell r="O501">
            <v>0</v>
          </cell>
          <cell r="Q501">
            <v>0</v>
          </cell>
          <cell r="R501">
            <v>0</v>
          </cell>
          <cell r="S501">
            <v>0</v>
          </cell>
          <cell r="T501">
            <v>0</v>
          </cell>
          <cell r="U501">
            <v>0</v>
          </cell>
          <cell r="V501">
            <v>0</v>
          </cell>
          <cell r="W501">
            <v>0</v>
          </cell>
          <cell r="X501" t="str">
            <v>Not Modelled</v>
          </cell>
          <cell r="Y501" t="str">
            <v>N/A</v>
          </cell>
          <cell r="AA501">
            <v>0</v>
          </cell>
          <cell r="AB501">
            <v>0</v>
          </cell>
          <cell r="AC501">
            <v>0</v>
          </cell>
          <cell r="AD501">
            <v>0</v>
          </cell>
          <cell r="AE501">
            <v>0</v>
          </cell>
          <cell r="AF501">
            <v>0</v>
          </cell>
          <cell r="AG501">
            <v>0</v>
          </cell>
          <cell r="AH501">
            <v>0</v>
          </cell>
          <cell r="AI501">
            <v>0.51586790500099999</v>
          </cell>
          <cell r="AJ501">
            <v>0</v>
          </cell>
          <cell r="AK501">
            <v>0</v>
          </cell>
          <cell r="AM501">
            <v>0</v>
          </cell>
          <cell r="AN501">
            <v>0</v>
          </cell>
          <cell r="AO501">
            <v>0</v>
          </cell>
          <cell r="AP501">
            <v>0</v>
          </cell>
          <cell r="AQ501">
            <v>0</v>
          </cell>
          <cell r="AR501">
            <v>0</v>
          </cell>
          <cell r="AS501">
            <v>0</v>
          </cell>
          <cell r="AT501">
            <v>0</v>
          </cell>
          <cell r="AU501">
            <v>99.999981584630177</v>
          </cell>
          <cell r="AV501">
            <v>0</v>
          </cell>
          <cell r="AW501">
            <v>0</v>
          </cell>
        </row>
        <row r="502">
          <cell r="A502" t="str">
            <v>OLD0108</v>
          </cell>
          <cell r="B502" t="str">
            <v>Land at Bowling Street, Chadderton, Oldham</v>
          </cell>
          <cell r="C502" t="str">
            <v>Industrial and Warehousing</v>
          </cell>
          <cell r="D502" t="str">
            <v>Land Supply 2018</v>
          </cell>
          <cell r="E502">
            <v>7.3575699999999994E-2</v>
          </cell>
          <cell r="F502">
            <v>0</v>
          </cell>
          <cell r="G502">
            <v>0</v>
          </cell>
          <cell r="H502">
            <v>0</v>
          </cell>
          <cell r="I502">
            <v>7.3575699999999994E-2</v>
          </cell>
          <cell r="J502">
            <v>0</v>
          </cell>
          <cell r="K502">
            <v>0</v>
          </cell>
          <cell r="L502">
            <v>0</v>
          </cell>
          <cell r="M502">
            <v>100</v>
          </cell>
          <cell r="O502">
            <v>3.8498125013300001E-5</v>
          </cell>
          <cell r="Q502">
            <v>0</v>
          </cell>
          <cell r="R502">
            <v>0</v>
          </cell>
          <cell r="S502">
            <v>5.2324510692117104E-2</v>
          </cell>
          <cell r="T502">
            <v>0</v>
          </cell>
          <cell r="U502">
            <v>0</v>
          </cell>
          <cell r="V502">
            <v>0</v>
          </cell>
          <cell r="W502">
            <v>0</v>
          </cell>
          <cell r="X502" t="str">
            <v>Not Modelled</v>
          </cell>
          <cell r="Y502" t="str">
            <v>N/A</v>
          </cell>
          <cell r="AA502">
            <v>0</v>
          </cell>
          <cell r="AB502">
            <v>0</v>
          </cell>
          <cell r="AC502">
            <v>0</v>
          </cell>
          <cell r="AD502">
            <v>0</v>
          </cell>
          <cell r="AE502">
            <v>0</v>
          </cell>
          <cell r="AF502">
            <v>0</v>
          </cell>
          <cell r="AG502">
            <v>0</v>
          </cell>
          <cell r="AH502">
            <v>0</v>
          </cell>
          <cell r="AI502">
            <v>7.3575730001699993E-2</v>
          </cell>
          <cell r="AJ502">
            <v>0</v>
          </cell>
          <cell r="AK502">
            <v>0</v>
          </cell>
          <cell r="AM502">
            <v>0</v>
          </cell>
          <cell r="AN502">
            <v>0</v>
          </cell>
          <cell r="AO502">
            <v>0</v>
          </cell>
          <cell r="AP502">
            <v>0</v>
          </cell>
          <cell r="AQ502">
            <v>0</v>
          </cell>
          <cell r="AR502">
            <v>0</v>
          </cell>
          <cell r="AS502">
            <v>0</v>
          </cell>
          <cell r="AT502">
            <v>0</v>
          </cell>
          <cell r="AU502">
            <v>100.00004077664228</v>
          </cell>
          <cell r="AV502">
            <v>0</v>
          </cell>
          <cell r="AW502">
            <v>0</v>
          </cell>
        </row>
        <row r="503">
          <cell r="A503" t="str">
            <v>OLD0109</v>
          </cell>
          <cell r="B503" t="str">
            <v>Rugby Mill, Gorse Street, Chadderton, OL9 9QQ</v>
          </cell>
          <cell r="C503" t="str">
            <v>Industrial and Warehousing</v>
          </cell>
          <cell r="D503" t="str">
            <v>Land Supply 2018</v>
          </cell>
          <cell r="E503">
            <v>1.2226999999999999</v>
          </cell>
          <cell r="F503">
            <v>0</v>
          </cell>
          <cell r="G503">
            <v>0</v>
          </cell>
          <cell r="H503">
            <v>0</v>
          </cell>
          <cell r="I503">
            <v>1.2226999999999999</v>
          </cell>
          <cell r="J503">
            <v>0</v>
          </cell>
          <cell r="K503">
            <v>0</v>
          </cell>
          <cell r="L503">
            <v>0</v>
          </cell>
          <cell r="M503">
            <v>100</v>
          </cell>
          <cell r="O503">
            <v>2.8752683230099999E-2</v>
          </cell>
          <cell r="Q503">
            <v>0</v>
          </cell>
          <cell r="R503">
            <v>0</v>
          </cell>
          <cell r="S503">
            <v>2.3515730130121861</v>
          </cell>
          <cell r="T503">
            <v>0</v>
          </cell>
          <cell r="U503">
            <v>0</v>
          </cell>
          <cell r="V503">
            <v>0</v>
          </cell>
          <cell r="W503">
            <v>0</v>
          </cell>
          <cell r="X503" t="str">
            <v>Not Modelled</v>
          </cell>
          <cell r="Y503" t="str">
            <v>N/A</v>
          </cell>
          <cell r="AA503">
            <v>0</v>
          </cell>
          <cell r="AB503">
            <v>0</v>
          </cell>
          <cell r="AC503">
            <v>0</v>
          </cell>
          <cell r="AD503">
            <v>0</v>
          </cell>
          <cell r="AE503">
            <v>0</v>
          </cell>
          <cell r="AF503">
            <v>0</v>
          </cell>
          <cell r="AG503">
            <v>0</v>
          </cell>
          <cell r="AH503">
            <v>0</v>
          </cell>
          <cell r="AI503">
            <v>1.2227027100000001</v>
          </cell>
          <cell r="AJ503">
            <v>0</v>
          </cell>
          <cell r="AK503">
            <v>0</v>
          </cell>
          <cell r="AM503">
            <v>0</v>
          </cell>
          <cell r="AN503">
            <v>0</v>
          </cell>
          <cell r="AO503">
            <v>0</v>
          </cell>
          <cell r="AP503">
            <v>0</v>
          </cell>
          <cell r="AQ503">
            <v>0</v>
          </cell>
          <cell r="AR503">
            <v>0</v>
          </cell>
          <cell r="AS503">
            <v>0</v>
          </cell>
          <cell r="AT503">
            <v>0</v>
          </cell>
          <cell r="AU503">
            <v>100.00022164063141</v>
          </cell>
          <cell r="AV503">
            <v>0</v>
          </cell>
          <cell r="AW503">
            <v>0</v>
          </cell>
        </row>
        <row r="504">
          <cell r="A504" t="str">
            <v>SHA0008</v>
          </cell>
          <cell r="B504" t="str">
            <v>Unknown</v>
          </cell>
          <cell r="C504" t="str">
            <v>Residential</v>
          </cell>
          <cell r="D504" t="str">
            <v>Land Supply 2018</v>
          </cell>
          <cell r="E504">
            <v>0.27787099999999998</v>
          </cell>
          <cell r="F504">
            <v>0</v>
          </cell>
          <cell r="G504">
            <v>0</v>
          </cell>
          <cell r="H504">
            <v>0</v>
          </cell>
          <cell r="I504">
            <v>0.27787099999999998</v>
          </cell>
          <cell r="J504">
            <v>0</v>
          </cell>
          <cell r="K504">
            <v>0</v>
          </cell>
          <cell r="L504">
            <v>0</v>
          </cell>
          <cell r="M504">
            <v>100</v>
          </cell>
          <cell r="O504">
            <v>1.8051752149700001E-4</v>
          </cell>
          <cell r="Q504">
            <v>0</v>
          </cell>
          <cell r="R504">
            <v>0</v>
          </cell>
          <cell r="S504">
            <v>6.4964505650823595E-2</v>
          </cell>
          <cell r="T504">
            <v>0</v>
          </cell>
          <cell r="U504">
            <v>0</v>
          </cell>
          <cell r="V504">
            <v>0</v>
          </cell>
          <cell r="W504">
            <v>0</v>
          </cell>
          <cell r="X504" t="str">
            <v>Not Modelled</v>
          </cell>
          <cell r="Y504" t="str">
            <v>N/A</v>
          </cell>
          <cell r="AA504">
            <v>0</v>
          </cell>
          <cell r="AB504">
            <v>0</v>
          </cell>
          <cell r="AC504">
            <v>0</v>
          </cell>
          <cell r="AD504">
            <v>0</v>
          </cell>
          <cell r="AE504">
            <v>0</v>
          </cell>
          <cell r="AF504">
            <v>0</v>
          </cell>
          <cell r="AG504">
            <v>0</v>
          </cell>
          <cell r="AH504">
            <v>0</v>
          </cell>
          <cell r="AI504">
            <v>0.27787074999700001</v>
          </cell>
          <cell r="AJ504">
            <v>0</v>
          </cell>
          <cell r="AK504">
            <v>0</v>
          </cell>
          <cell r="AM504">
            <v>0</v>
          </cell>
          <cell r="AN504">
            <v>0</v>
          </cell>
          <cell r="AO504">
            <v>0</v>
          </cell>
          <cell r="AP504">
            <v>0</v>
          </cell>
          <cell r="AQ504">
            <v>0</v>
          </cell>
          <cell r="AR504">
            <v>0</v>
          </cell>
          <cell r="AS504">
            <v>0</v>
          </cell>
          <cell r="AT504">
            <v>0</v>
          </cell>
          <cell r="AU504">
            <v>99.999910029114233</v>
          </cell>
          <cell r="AV504">
            <v>0</v>
          </cell>
          <cell r="AW504">
            <v>0</v>
          </cell>
        </row>
        <row r="505">
          <cell r="A505" t="str">
            <v>SHA0038</v>
          </cell>
          <cell r="B505" t="str">
            <v>Unknown</v>
          </cell>
          <cell r="C505" t="str">
            <v>Residential</v>
          </cell>
          <cell r="D505" t="str">
            <v>Land Supply 2018</v>
          </cell>
          <cell r="E505">
            <v>1.27478</v>
          </cell>
          <cell r="F505">
            <v>0</v>
          </cell>
          <cell r="G505">
            <v>0</v>
          </cell>
          <cell r="H505">
            <v>0</v>
          </cell>
          <cell r="I505">
            <v>1.27478</v>
          </cell>
          <cell r="J505">
            <v>0</v>
          </cell>
          <cell r="K505">
            <v>0</v>
          </cell>
          <cell r="L505">
            <v>0</v>
          </cell>
          <cell r="M505">
            <v>100</v>
          </cell>
          <cell r="O505">
            <v>7.2604375397500004E-2</v>
          </cell>
          <cell r="Q505">
            <v>1.9309961600400001E-2</v>
          </cell>
          <cell r="R505">
            <v>0</v>
          </cell>
          <cell r="S505">
            <v>5.6954435586924808</v>
          </cell>
          <cell r="T505">
            <v>1.514768163949858</v>
          </cell>
          <cell r="U505">
            <v>0</v>
          </cell>
          <cell r="V505">
            <v>0</v>
          </cell>
          <cell r="W505">
            <v>0</v>
          </cell>
          <cell r="X505" t="str">
            <v>Not Modelled</v>
          </cell>
          <cell r="Y505" t="str">
            <v>N/A</v>
          </cell>
          <cell r="AA505">
            <v>0</v>
          </cell>
          <cell r="AB505">
            <v>0</v>
          </cell>
          <cell r="AC505">
            <v>0</v>
          </cell>
          <cell r="AD505">
            <v>0</v>
          </cell>
          <cell r="AE505">
            <v>0</v>
          </cell>
          <cell r="AF505">
            <v>0</v>
          </cell>
          <cell r="AG505">
            <v>0</v>
          </cell>
          <cell r="AH505">
            <v>0</v>
          </cell>
          <cell r="AI505">
            <v>1.27478172</v>
          </cell>
          <cell r="AJ505">
            <v>0</v>
          </cell>
          <cell r="AK505">
            <v>0</v>
          </cell>
          <cell r="AM505">
            <v>0</v>
          </cell>
          <cell r="AN505">
            <v>0</v>
          </cell>
          <cell r="AO505">
            <v>0</v>
          </cell>
          <cell r="AP505">
            <v>0</v>
          </cell>
          <cell r="AQ505">
            <v>0</v>
          </cell>
          <cell r="AR505">
            <v>0</v>
          </cell>
          <cell r="AS505">
            <v>0</v>
          </cell>
          <cell r="AT505">
            <v>0</v>
          </cell>
          <cell r="AU505">
            <v>100.00013492524201</v>
          </cell>
          <cell r="AV505">
            <v>0</v>
          </cell>
          <cell r="AW505">
            <v>0</v>
          </cell>
        </row>
        <row r="506">
          <cell r="A506" t="str">
            <v>SHA0040</v>
          </cell>
          <cell r="B506" t="str">
            <v>Unknown</v>
          </cell>
          <cell r="C506" t="str">
            <v>Residential</v>
          </cell>
          <cell r="D506" t="str">
            <v>Land Supply 2018</v>
          </cell>
          <cell r="E506">
            <v>0.74700299999999997</v>
          </cell>
          <cell r="F506">
            <v>0</v>
          </cell>
          <cell r="G506">
            <v>0</v>
          </cell>
          <cell r="H506">
            <v>0</v>
          </cell>
          <cell r="I506">
            <v>0.74700299999999997</v>
          </cell>
          <cell r="J506">
            <v>0</v>
          </cell>
          <cell r="K506">
            <v>0</v>
          </cell>
          <cell r="L506">
            <v>0</v>
          </cell>
          <cell r="M506">
            <v>100</v>
          </cell>
          <cell r="O506">
            <v>0</v>
          </cell>
          <cell r="Q506">
            <v>0</v>
          </cell>
          <cell r="R506">
            <v>0</v>
          </cell>
          <cell r="S506">
            <v>0</v>
          </cell>
          <cell r="T506">
            <v>0</v>
          </cell>
          <cell r="U506">
            <v>0</v>
          </cell>
          <cell r="V506">
            <v>0</v>
          </cell>
          <cell r="W506">
            <v>0</v>
          </cell>
          <cell r="X506" t="str">
            <v>Not Modelled</v>
          </cell>
          <cell r="Y506" t="str">
            <v>N/A</v>
          </cell>
          <cell r="AA506">
            <v>0</v>
          </cell>
          <cell r="AB506">
            <v>0</v>
          </cell>
          <cell r="AC506">
            <v>0</v>
          </cell>
          <cell r="AD506">
            <v>0</v>
          </cell>
          <cell r="AE506">
            <v>0</v>
          </cell>
          <cell r="AF506">
            <v>0</v>
          </cell>
          <cell r="AG506">
            <v>0</v>
          </cell>
          <cell r="AH506">
            <v>0</v>
          </cell>
          <cell r="AI506">
            <v>0.74700339998999998</v>
          </cell>
          <cell r="AJ506">
            <v>0</v>
          </cell>
          <cell r="AK506">
            <v>0</v>
          </cell>
          <cell r="AM506">
            <v>0</v>
          </cell>
          <cell r="AN506">
            <v>0</v>
          </cell>
          <cell r="AO506">
            <v>0</v>
          </cell>
          <cell r="AP506">
            <v>0</v>
          </cell>
          <cell r="AQ506">
            <v>0</v>
          </cell>
          <cell r="AR506">
            <v>0</v>
          </cell>
          <cell r="AS506">
            <v>0</v>
          </cell>
          <cell r="AT506">
            <v>0</v>
          </cell>
          <cell r="AU506">
            <v>100.00005354596971</v>
          </cell>
          <cell r="AV506">
            <v>0</v>
          </cell>
          <cell r="AW506">
            <v>0</v>
          </cell>
        </row>
        <row r="507">
          <cell r="A507" t="str">
            <v>SHA0043</v>
          </cell>
          <cell r="B507" t="str">
            <v>Unknown</v>
          </cell>
          <cell r="C507" t="str">
            <v>Residential</v>
          </cell>
          <cell r="D507" t="str">
            <v>Land Supply 2018</v>
          </cell>
          <cell r="E507">
            <v>0.30338399999999999</v>
          </cell>
          <cell r="F507">
            <v>0</v>
          </cell>
          <cell r="G507">
            <v>0</v>
          </cell>
          <cell r="H507">
            <v>0</v>
          </cell>
          <cell r="I507">
            <v>0.30338399999999999</v>
          </cell>
          <cell r="J507">
            <v>0</v>
          </cell>
          <cell r="K507">
            <v>0</v>
          </cell>
          <cell r="L507">
            <v>0</v>
          </cell>
          <cell r="M507">
            <v>100</v>
          </cell>
          <cell r="O507">
            <v>0</v>
          </cell>
          <cell r="Q507">
            <v>0</v>
          </cell>
          <cell r="R507">
            <v>0</v>
          </cell>
          <cell r="S507">
            <v>0</v>
          </cell>
          <cell r="T507">
            <v>0</v>
          </cell>
          <cell r="U507">
            <v>0</v>
          </cell>
          <cell r="V507">
            <v>0</v>
          </cell>
          <cell r="W507">
            <v>0</v>
          </cell>
          <cell r="X507" t="str">
            <v>Not Modelled</v>
          </cell>
          <cell r="Y507" t="str">
            <v>N/A</v>
          </cell>
          <cell r="AA507">
            <v>0</v>
          </cell>
          <cell r="AB507">
            <v>0</v>
          </cell>
          <cell r="AC507">
            <v>0</v>
          </cell>
          <cell r="AD507">
            <v>0</v>
          </cell>
          <cell r="AE507">
            <v>0</v>
          </cell>
          <cell r="AF507">
            <v>0</v>
          </cell>
          <cell r="AG507">
            <v>0</v>
          </cell>
          <cell r="AH507">
            <v>0</v>
          </cell>
          <cell r="AI507">
            <v>0.30338395798399997</v>
          </cell>
          <cell r="AJ507">
            <v>0</v>
          </cell>
          <cell r="AK507">
            <v>0</v>
          </cell>
          <cell r="AM507">
            <v>0</v>
          </cell>
          <cell r="AN507">
            <v>0</v>
          </cell>
          <cell r="AO507">
            <v>0</v>
          </cell>
          <cell r="AP507">
            <v>0</v>
          </cell>
          <cell r="AQ507">
            <v>0</v>
          </cell>
          <cell r="AR507">
            <v>0</v>
          </cell>
          <cell r="AS507">
            <v>0</v>
          </cell>
          <cell r="AT507">
            <v>0</v>
          </cell>
          <cell r="AU507">
            <v>99.999986150884681</v>
          </cell>
          <cell r="AV507">
            <v>0</v>
          </cell>
          <cell r="AW507">
            <v>0</v>
          </cell>
        </row>
        <row r="508">
          <cell r="A508" t="str">
            <v>SHA0054</v>
          </cell>
          <cell r="B508" t="str">
            <v>Unknown</v>
          </cell>
          <cell r="C508" t="str">
            <v>Residential</v>
          </cell>
          <cell r="D508" t="str">
            <v>Land Supply 2018</v>
          </cell>
          <cell r="E508">
            <v>2.7627199999999998</v>
          </cell>
          <cell r="F508">
            <v>0</v>
          </cell>
          <cell r="G508">
            <v>0</v>
          </cell>
          <cell r="H508">
            <v>0</v>
          </cell>
          <cell r="I508">
            <v>2.7627199999999998</v>
          </cell>
          <cell r="J508">
            <v>0</v>
          </cell>
          <cell r="K508">
            <v>0</v>
          </cell>
          <cell r="L508">
            <v>0</v>
          </cell>
          <cell r="M508">
            <v>100</v>
          </cell>
          <cell r="O508">
            <v>0.67141936641960009</v>
          </cell>
          <cell r="Q508">
            <v>5.5963858600600005E-2</v>
          </cell>
          <cell r="R508">
            <v>1.7701360998100001E-2</v>
          </cell>
          <cell r="S508">
            <v>24.302838015419592</v>
          </cell>
          <cell r="T508">
            <v>2.0256797142164245</v>
          </cell>
          <cell r="U508">
            <v>0.64072222295780978</v>
          </cell>
          <cell r="V508">
            <v>0</v>
          </cell>
          <cell r="W508">
            <v>0</v>
          </cell>
          <cell r="X508" t="str">
            <v>Not Modelled</v>
          </cell>
          <cell r="Y508" t="str">
            <v>N/A</v>
          </cell>
          <cell r="AA508">
            <v>0</v>
          </cell>
          <cell r="AB508">
            <v>0</v>
          </cell>
          <cell r="AC508">
            <v>0</v>
          </cell>
          <cell r="AD508">
            <v>0</v>
          </cell>
          <cell r="AE508">
            <v>0</v>
          </cell>
          <cell r="AF508">
            <v>0</v>
          </cell>
          <cell r="AG508">
            <v>0</v>
          </cell>
          <cell r="AH508">
            <v>0</v>
          </cell>
          <cell r="AI508">
            <v>2.76271545001</v>
          </cell>
          <cell r="AJ508">
            <v>0</v>
          </cell>
          <cell r="AK508">
            <v>0</v>
          </cell>
          <cell r="AM508">
            <v>0</v>
          </cell>
          <cell r="AN508">
            <v>0</v>
          </cell>
          <cell r="AO508">
            <v>0</v>
          </cell>
          <cell r="AP508">
            <v>0</v>
          </cell>
          <cell r="AQ508">
            <v>0</v>
          </cell>
          <cell r="AR508">
            <v>0</v>
          </cell>
          <cell r="AS508">
            <v>0</v>
          </cell>
          <cell r="AT508">
            <v>0</v>
          </cell>
          <cell r="AU508">
            <v>99.999835307595418</v>
          </cell>
          <cell r="AV508">
            <v>0</v>
          </cell>
          <cell r="AW508">
            <v>0</v>
          </cell>
        </row>
        <row r="509">
          <cell r="A509" t="str">
            <v>SHA0060</v>
          </cell>
          <cell r="B509" t="str">
            <v>Unknown</v>
          </cell>
          <cell r="C509" t="str">
            <v>Residential</v>
          </cell>
          <cell r="D509" t="str">
            <v>Land Supply 2018</v>
          </cell>
          <cell r="E509">
            <v>2.02122</v>
          </cell>
          <cell r="F509">
            <v>0</v>
          </cell>
          <cell r="G509">
            <v>0</v>
          </cell>
          <cell r="H509">
            <v>0</v>
          </cell>
          <cell r="I509">
            <v>2.02122</v>
          </cell>
          <cell r="J509">
            <v>0</v>
          </cell>
          <cell r="K509">
            <v>0</v>
          </cell>
          <cell r="L509">
            <v>0</v>
          </cell>
          <cell r="M509">
            <v>100</v>
          </cell>
          <cell r="O509">
            <v>0.18592180703690001</v>
          </cell>
          <cell r="Q509">
            <v>1.7298249999900001E-2</v>
          </cell>
          <cell r="R509">
            <v>0</v>
          </cell>
          <cell r="S509">
            <v>9.1984943270351582</v>
          </cell>
          <cell r="T509">
            <v>0.85583212118918273</v>
          </cell>
          <cell r="U509">
            <v>0</v>
          </cell>
          <cell r="V509">
            <v>0</v>
          </cell>
          <cell r="W509">
            <v>0</v>
          </cell>
          <cell r="X509" t="str">
            <v>Not Modelled</v>
          </cell>
          <cell r="Y509" t="str">
            <v>N/A</v>
          </cell>
          <cell r="AA509">
            <v>0</v>
          </cell>
          <cell r="AB509">
            <v>0</v>
          </cell>
          <cell r="AC509">
            <v>0</v>
          </cell>
          <cell r="AD509">
            <v>0</v>
          </cell>
          <cell r="AE509">
            <v>0</v>
          </cell>
          <cell r="AF509">
            <v>0</v>
          </cell>
          <cell r="AG509">
            <v>0</v>
          </cell>
          <cell r="AH509">
            <v>0</v>
          </cell>
          <cell r="AI509">
            <v>2.0212229700000002</v>
          </cell>
          <cell r="AJ509">
            <v>0</v>
          </cell>
          <cell r="AK509">
            <v>0</v>
          </cell>
          <cell r="AM509">
            <v>0</v>
          </cell>
          <cell r="AN509">
            <v>0</v>
          </cell>
          <cell r="AO509">
            <v>0</v>
          </cell>
          <cell r="AP509">
            <v>0</v>
          </cell>
          <cell r="AQ509">
            <v>0</v>
          </cell>
          <cell r="AR509">
            <v>0</v>
          </cell>
          <cell r="AS509">
            <v>0</v>
          </cell>
          <cell r="AT509">
            <v>0</v>
          </cell>
          <cell r="AU509">
            <v>100.00014694095647</v>
          </cell>
          <cell r="AV509">
            <v>0</v>
          </cell>
          <cell r="AW509">
            <v>0</v>
          </cell>
        </row>
        <row r="510">
          <cell r="A510" t="str">
            <v>SHA0065</v>
          </cell>
          <cell r="B510" t="str">
            <v>Unknown</v>
          </cell>
          <cell r="C510" t="str">
            <v>Residential</v>
          </cell>
          <cell r="D510" t="str">
            <v>Land Supply 2018</v>
          </cell>
          <cell r="E510">
            <v>0.67086500000000004</v>
          </cell>
          <cell r="F510">
            <v>0</v>
          </cell>
          <cell r="G510">
            <v>0</v>
          </cell>
          <cell r="H510">
            <v>3.47186499927E-4</v>
          </cell>
          <cell r="I510">
            <v>0.670517813500073</v>
          </cell>
          <cell r="J510">
            <v>0</v>
          </cell>
          <cell r="K510">
            <v>0</v>
          </cell>
          <cell r="L510">
            <v>5.1752066351203288E-2</v>
          </cell>
          <cell r="M510">
            <v>99.948247933648787</v>
          </cell>
          <cell r="O510">
            <v>0.1086806630179</v>
          </cell>
          <cell r="Q510">
            <v>4.0567941549899997E-2</v>
          </cell>
          <cell r="R510">
            <v>1.32E-2</v>
          </cell>
          <cell r="S510">
            <v>16.200079452333927</v>
          </cell>
          <cell r="T510">
            <v>6.0471095600307052</v>
          </cell>
          <cell r="U510">
            <v>1.9676089824331271</v>
          </cell>
          <cell r="V510">
            <v>0</v>
          </cell>
          <cell r="W510">
            <v>0</v>
          </cell>
          <cell r="X510">
            <v>0</v>
          </cell>
          <cell r="Y510">
            <v>0</v>
          </cell>
          <cell r="AA510">
            <v>0</v>
          </cell>
          <cell r="AB510">
            <v>3.4167941549900001E-2</v>
          </cell>
          <cell r="AC510">
            <v>1.1599999999999999E-2</v>
          </cell>
          <cell r="AD510">
            <v>0</v>
          </cell>
          <cell r="AE510">
            <v>0</v>
          </cell>
          <cell r="AF510">
            <v>0.54718770965499997</v>
          </cell>
          <cell r="AG510">
            <v>0</v>
          </cell>
          <cell r="AH510">
            <v>0</v>
          </cell>
          <cell r="AI510">
            <v>0.67086528999799999</v>
          </cell>
          <cell r="AJ510">
            <v>0</v>
          </cell>
          <cell r="AK510">
            <v>0</v>
          </cell>
          <cell r="AM510">
            <v>0</v>
          </cell>
          <cell r="AN510">
            <v>5.0931173261237355</v>
          </cell>
          <cell r="AO510">
            <v>1.7291109239563844</v>
          </cell>
          <cell r="AP510">
            <v>0</v>
          </cell>
          <cell r="AQ510">
            <v>0</v>
          </cell>
          <cell r="AR510">
            <v>81.564503984408177</v>
          </cell>
          <cell r="AS510">
            <v>0</v>
          </cell>
          <cell r="AT510">
            <v>0</v>
          </cell>
          <cell r="AU510">
            <v>100.00004322747498</v>
          </cell>
          <cell r="AV510">
            <v>0</v>
          </cell>
          <cell r="AW510">
            <v>0</v>
          </cell>
        </row>
        <row r="511">
          <cell r="A511" t="str">
            <v>SHA0076</v>
          </cell>
          <cell r="B511" t="str">
            <v>Unknown</v>
          </cell>
          <cell r="C511" t="str">
            <v>Residential</v>
          </cell>
          <cell r="D511" t="str">
            <v>Land Supply 2018</v>
          </cell>
          <cell r="E511">
            <v>1.7327999999999999</v>
          </cell>
          <cell r="F511">
            <v>0</v>
          </cell>
          <cell r="G511">
            <v>0</v>
          </cell>
          <cell r="H511">
            <v>0</v>
          </cell>
          <cell r="I511">
            <v>1.7327999999999999</v>
          </cell>
          <cell r="J511">
            <v>0</v>
          </cell>
          <cell r="K511">
            <v>0</v>
          </cell>
          <cell r="L511">
            <v>0</v>
          </cell>
          <cell r="M511">
            <v>100</v>
          </cell>
          <cell r="O511">
            <v>0.33468671162069996</v>
          </cell>
          <cell r="Q511">
            <v>4.0771399620699998E-2</v>
          </cell>
          <cell r="R511">
            <v>1.04E-2</v>
          </cell>
          <cell r="S511">
            <v>19.314791760197366</v>
          </cell>
          <cell r="T511">
            <v>2.352920107381117</v>
          </cell>
          <cell r="U511">
            <v>0.60018467220683291</v>
          </cell>
          <cell r="V511">
            <v>0</v>
          </cell>
          <cell r="W511">
            <v>0</v>
          </cell>
          <cell r="X511" t="str">
            <v>Not Modelled</v>
          </cell>
          <cell r="Y511" t="str">
            <v>N/A</v>
          </cell>
          <cell r="AA511">
            <v>0</v>
          </cell>
          <cell r="AB511">
            <v>0</v>
          </cell>
          <cell r="AC511">
            <v>0</v>
          </cell>
          <cell r="AD511">
            <v>0</v>
          </cell>
          <cell r="AE511">
            <v>0</v>
          </cell>
          <cell r="AF511">
            <v>0</v>
          </cell>
          <cell r="AG511">
            <v>3.32E-2</v>
          </cell>
          <cell r="AH511">
            <v>3.6906876822300001E-3</v>
          </cell>
          <cell r="AI511">
            <v>1.3912615289500001</v>
          </cell>
          <cell r="AJ511">
            <v>0</v>
          </cell>
          <cell r="AK511">
            <v>0</v>
          </cell>
          <cell r="AM511">
            <v>0</v>
          </cell>
          <cell r="AN511">
            <v>0</v>
          </cell>
          <cell r="AO511">
            <v>0</v>
          </cell>
          <cell r="AP511">
            <v>0</v>
          </cell>
          <cell r="AQ511">
            <v>0</v>
          </cell>
          <cell r="AR511">
            <v>0</v>
          </cell>
          <cell r="AS511">
            <v>1.9159741458910435</v>
          </cell>
          <cell r="AT511">
            <v>0.21298982469009695</v>
          </cell>
          <cell r="AU511">
            <v>80.289792760272405</v>
          </cell>
          <cell r="AV511">
            <v>0</v>
          </cell>
          <cell r="AW511">
            <v>0</v>
          </cell>
        </row>
        <row r="512">
          <cell r="A512" t="str">
            <v>SHA0079</v>
          </cell>
          <cell r="B512" t="str">
            <v>Unknown</v>
          </cell>
          <cell r="C512" t="str">
            <v>Residential</v>
          </cell>
          <cell r="D512" t="str">
            <v>Land Supply 2018</v>
          </cell>
          <cell r="E512">
            <v>1.11409</v>
          </cell>
          <cell r="F512">
            <v>0</v>
          </cell>
          <cell r="G512">
            <v>0</v>
          </cell>
          <cell r="H512">
            <v>0</v>
          </cell>
          <cell r="I512">
            <v>1.11409</v>
          </cell>
          <cell r="J512">
            <v>0</v>
          </cell>
          <cell r="K512">
            <v>0</v>
          </cell>
          <cell r="L512">
            <v>0</v>
          </cell>
          <cell r="M512">
            <v>100</v>
          </cell>
          <cell r="O512">
            <v>7.9465346660999997E-3</v>
          </cell>
          <cell r="Q512">
            <v>0</v>
          </cell>
          <cell r="R512">
            <v>0</v>
          </cell>
          <cell r="S512">
            <v>0.71327582745559148</v>
          </cell>
          <cell r="T512">
            <v>0</v>
          </cell>
          <cell r="U512">
            <v>0</v>
          </cell>
          <cell r="V512">
            <v>0</v>
          </cell>
          <cell r="W512">
            <v>0</v>
          </cell>
          <cell r="X512" t="str">
            <v>Not Modelled</v>
          </cell>
          <cell r="Y512" t="str">
            <v>N/A</v>
          </cell>
          <cell r="AA512">
            <v>0</v>
          </cell>
          <cell r="AB512">
            <v>0</v>
          </cell>
          <cell r="AC512">
            <v>0</v>
          </cell>
          <cell r="AD512">
            <v>0</v>
          </cell>
          <cell r="AE512">
            <v>0</v>
          </cell>
          <cell r="AF512">
            <v>0</v>
          </cell>
          <cell r="AG512">
            <v>0</v>
          </cell>
          <cell r="AH512">
            <v>0</v>
          </cell>
          <cell r="AI512">
            <v>1.1140920299999999</v>
          </cell>
          <cell r="AJ512">
            <v>0</v>
          </cell>
          <cell r="AK512">
            <v>0</v>
          </cell>
          <cell r="AM512">
            <v>0</v>
          </cell>
          <cell r="AN512">
            <v>0</v>
          </cell>
          <cell r="AO512">
            <v>0</v>
          </cell>
          <cell r="AP512">
            <v>0</v>
          </cell>
          <cell r="AQ512">
            <v>0</v>
          </cell>
          <cell r="AR512">
            <v>0</v>
          </cell>
          <cell r="AS512">
            <v>0</v>
          </cell>
          <cell r="AT512">
            <v>0</v>
          </cell>
          <cell r="AU512">
            <v>100.00018221149098</v>
          </cell>
          <cell r="AV512">
            <v>0</v>
          </cell>
          <cell r="AW512">
            <v>0</v>
          </cell>
        </row>
        <row r="513">
          <cell r="A513" t="str">
            <v>SHA0086</v>
          </cell>
          <cell r="B513" t="str">
            <v>Unknown</v>
          </cell>
          <cell r="C513" t="str">
            <v>Residential</v>
          </cell>
          <cell r="D513" t="str">
            <v>Land Supply 2018</v>
          </cell>
          <cell r="E513">
            <v>1.6911799999999999</v>
          </cell>
          <cell r="F513">
            <v>0</v>
          </cell>
          <cell r="G513">
            <v>0</v>
          </cell>
          <cell r="H513">
            <v>0</v>
          </cell>
          <cell r="I513">
            <v>1.6911799999999999</v>
          </cell>
          <cell r="J513">
            <v>0</v>
          </cell>
          <cell r="K513">
            <v>0</v>
          </cell>
          <cell r="L513">
            <v>0</v>
          </cell>
          <cell r="M513">
            <v>100</v>
          </cell>
          <cell r="O513">
            <v>0.20628580316509998</v>
          </cell>
          <cell r="Q513">
            <v>1.9184536494099999E-2</v>
          </cell>
          <cell r="R513">
            <v>0</v>
          </cell>
          <cell r="S513">
            <v>12.197743774471078</v>
          </cell>
          <cell r="T513">
            <v>1.134387616581322</v>
          </cell>
          <cell r="U513">
            <v>0</v>
          </cell>
          <cell r="V513">
            <v>0</v>
          </cell>
          <cell r="W513">
            <v>0</v>
          </cell>
          <cell r="X513" t="str">
            <v>Not Modelled</v>
          </cell>
          <cell r="Y513" t="str">
            <v>N/A</v>
          </cell>
          <cell r="AA513">
            <v>0</v>
          </cell>
          <cell r="AB513">
            <v>0</v>
          </cell>
          <cell r="AC513">
            <v>0</v>
          </cell>
          <cell r="AD513">
            <v>0</v>
          </cell>
          <cell r="AE513">
            <v>0</v>
          </cell>
          <cell r="AF513">
            <v>0</v>
          </cell>
          <cell r="AG513">
            <v>0</v>
          </cell>
          <cell r="AH513">
            <v>0</v>
          </cell>
          <cell r="AI513">
            <v>1.6911839200000001</v>
          </cell>
          <cell r="AJ513">
            <v>0</v>
          </cell>
          <cell r="AK513">
            <v>0</v>
          </cell>
          <cell r="AM513">
            <v>0</v>
          </cell>
          <cell r="AN513">
            <v>0</v>
          </cell>
          <cell r="AO513">
            <v>0</v>
          </cell>
          <cell r="AP513">
            <v>0</v>
          </cell>
          <cell r="AQ513">
            <v>0</v>
          </cell>
          <cell r="AR513">
            <v>0</v>
          </cell>
          <cell r="AS513">
            <v>0</v>
          </cell>
          <cell r="AT513">
            <v>0</v>
          </cell>
          <cell r="AU513">
            <v>100.00023179082062</v>
          </cell>
          <cell r="AV513">
            <v>0</v>
          </cell>
          <cell r="AW513">
            <v>0</v>
          </cell>
        </row>
        <row r="514">
          <cell r="A514" t="str">
            <v>SHA0098</v>
          </cell>
          <cell r="B514" t="str">
            <v>Unknown</v>
          </cell>
          <cell r="C514" t="str">
            <v>Residential</v>
          </cell>
          <cell r="D514" t="str">
            <v>Land Supply 2018</v>
          </cell>
          <cell r="E514">
            <v>0.88596600000000003</v>
          </cell>
          <cell r="F514">
            <v>0</v>
          </cell>
          <cell r="G514">
            <v>0</v>
          </cell>
          <cell r="H514">
            <v>0</v>
          </cell>
          <cell r="I514">
            <v>0.88596600000000003</v>
          </cell>
          <cell r="J514">
            <v>0</v>
          </cell>
          <cell r="K514">
            <v>0</v>
          </cell>
          <cell r="L514">
            <v>0</v>
          </cell>
          <cell r="M514">
            <v>100</v>
          </cell>
          <cell r="O514">
            <v>0.14376998935309998</v>
          </cell>
          <cell r="Q514">
            <v>1.2418058141E-3</v>
          </cell>
          <cell r="R514">
            <v>0</v>
          </cell>
          <cell r="S514">
            <v>16.227483825914309</v>
          </cell>
          <cell r="T514">
            <v>0.14016404851879191</v>
          </cell>
          <cell r="U514">
            <v>0</v>
          </cell>
          <cell r="V514">
            <v>0</v>
          </cell>
          <cell r="W514">
            <v>0</v>
          </cell>
          <cell r="X514" t="str">
            <v>Not Modelled</v>
          </cell>
          <cell r="Y514" t="str">
            <v>N/A</v>
          </cell>
          <cell r="AA514">
            <v>0</v>
          </cell>
          <cell r="AB514">
            <v>0</v>
          </cell>
          <cell r="AC514">
            <v>0</v>
          </cell>
          <cell r="AD514">
            <v>0</v>
          </cell>
          <cell r="AE514">
            <v>0</v>
          </cell>
          <cell r="AF514">
            <v>2.4038096269900001E-3</v>
          </cell>
          <cell r="AG514">
            <v>0</v>
          </cell>
          <cell r="AH514">
            <v>0</v>
          </cell>
          <cell r="AI514">
            <v>0.88596642000600001</v>
          </cell>
          <cell r="AJ514">
            <v>6.4481054998799997E-2</v>
          </cell>
          <cell r="AK514">
            <v>0</v>
          </cell>
          <cell r="AM514">
            <v>0</v>
          </cell>
          <cell r="AN514">
            <v>0</v>
          </cell>
          <cell r="AO514">
            <v>0</v>
          </cell>
          <cell r="AP514">
            <v>0</v>
          </cell>
          <cell r="AQ514">
            <v>0</v>
          </cell>
          <cell r="AR514">
            <v>0.2713207535040848</v>
          </cell>
          <cell r="AS514">
            <v>0</v>
          </cell>
          <cell r="AT514">
            <v>0</v>
          </cell>
          <cell r="AU514">
            <v>100.00004740655962</v>
          </cell>
          <cell r="AV514">
            <v>7.2780507377032526</v>
          </cell>
          <cell r="AW514">
            <v>0</v>
          </cell>
        </row>
        <row r="515">
          <cell r="A515" t="str">
            <v>SHA0103</v>
          </cell>
          <cell r="B515" t="str">
            <v>Unknown</v>
          </cell>
          <cell r="C515" t="str">
            <v>Residential</v>
          </cell>
          <cell r="D515" t="str">
            <v>Land Supply 2018</v>
          </cell>
          <cell r="E515">
            <v>0.98534999999999995</v>
          </cell>
          <cell r="F515">
            <v>2.1637601671600001E-2</v>
          </cell>
          <cell r="G515">
            <v>0</v>
          </cell>
          <cell r="H515">
            <v>0</v>
          </cell>
          <cell r="I515">
            <v>0.96371239832839994</v>
          </cell>
          <cell r="J515">
            <v>2.1959305497132999</v>
          </cell>
          <cell r="K515">
            <v>0</v>
          </cell>
          <cell r="L515">
            <v>0</v>
          </cell>
          <cell r="M515">
            <v>97.804069450286704</v>
          </cell>
          <cell r="O515">
            <v>0.2143608165917</v>
          </cell>
          <cell r="Q515">
            <v>6.7312345017700004E-2</v>
          </cell>
          <cell r="R515">
            <v>1.7999999999999999E-2</v>
          </cell>
          <cell r="S515">
            <v>21.754789322748262</v>
          </cell>
          <cell r="T515">
            <v>6.831313240746943</v>
          </cell>
          <cell r="U515">
            <v>1.8267620642411324</v>
          </cell>
          <cell r="V515">
            <v>0.80481813628300003</v>
          </cell>
          <cell r="W515">
            <v>81.678402220835238</v>
          </cell>
          <cell r="X515" t="str">
            <v>Not Modelled</v>
          </cell>
          <cell r="Y515" t="str">
            <v>N/A</v>
          </cell>
          <cell r="AA515">
            <v>0</v>
          </cell>
          <cell r="AB515">
            <v>6.7312345579899999E-2</v>
          </cell>
          <cell r="AC515">
            <v>1.7999999999999999E-2</v>
          </cell>
          <cell r="AD515">
            <v>0</v>
          </cell>
          <cell r="AE515">
            <v>0.168538981605</v>
          </cell>
          <cell r="AF515">
            <v>0</v>
          </cell>
          <cell r="AG515">
            <v>0</v>
          </cell>
          <cell r="AH515">
            <v>0</v>
          </cell>
          <cell r="AI515">
            <v>0</v>
          </cell>
          <cell r="AJ515">
            <v>0</v>
          </cell>
          <cell r="AK515">
            <v>0</v>
          </cell>
          <cell r="AM515">
            <v>0</v>
          </cell>
          <cell r="AN515">
            <v>6.8313132978028115</v>
          </cell>
          <cell r="AO515">
            <v>1.8267620642411324</v>
          </cell>
          <cell r="AP515">
            <v>0</v>
          </cell>
          <cell r="AQ515">
            <v>17.104478774547115</v>
          </cell>
          <cell r="AR515">
            <v>0</v>
          </cell>
          <cell r="AS515">
            <v>0</v>
          </cell>
          <cell r="AT515">
            <v>0</v>
          </cell>
          <cell r="AU515">
            <v>0</v>
          </cell>
          <cell r="AV515">
            <v>0</v>
          </cell>
          <cell r="AW515">
            <v>0</v>
          </cell>
        </row>
        <row r="516">
          <cell r="A516" t="str">
            <v>SHA0111</v>
          </cell>
          <cell r="B516" t="str">
            <v>Unknown</v>
          </cell>
          <cell r="C516" t="str">
            <v>Residential</v>
          </cell>
          <cell r="D516" t="str">
            <v>Land Supply 2018</v>
          </cell>
          <cell r="E516">
            <v>2.17726</v>
          </cell>
          <cell r="F516">
            <v>0</v>
          </cell>
          <cell r="G516">
            <v>0</v>
          </cell>
          <cell r="H516">
            <v>0</v>
          </cell>
          <cell r="I516">
            <v>2.17726</v>
          </cell>
          <cell r="J516">
            <v>0</v>
          </cell>
          <cell r="K516">
            <v>0</v>
          </cell>
          <cell r="L516">
            <v>0</v>
          </cell>
          <cell r="M516">
            <v>100</v>
          </cell>
          <cell r="O516">
            <v>0.3775590325341</v>
          </cell>
          <cell r="Q516">
            <v>0.1591771389211</v>
          </cell>
          <cell r="R516">
            <v>4.9799960000100001E-2</v>
          </cell>
          <cell r="S516">
            <v>17.341017266385272</v>
          </cell>
          <cell r="T516">
            <v>7.3108925402156837</v>
          </cell>
          <cell r="U516">
            <v>2.2872766688452457</v>
          </cell>
          <cell r="V516">
            <v>0</v>
          </cell>
          <cell r="W516">
            <v>0</v>
          </cell>
          <cell r="X516" t="str">
            <v>Not Modelled</v>
          </cell>
          <cell r="Y516" t="str">
            <v>N/A</v>
          </cell>
          <cell r="AA516">
            <v>0</v>
          </cell>
          <cell r="AB516">
            <v>0</v>
          </cell>
          <cell r="AC516">
            <v>0</v>
          </cell>
          <cell r="AD516">
            <v>0</v>
          </cell>
          <cell r="AE516">
            <v>0</v>
          </cell>
          <cell r="AF516">
            <v>0.62153949081500004</v>
          </cell>
          <cell r="AG516">
            <v>0</v>
          </cell>
          <cell r="AH516">
            <v>0</v>
          </cell>
          <cell r="AI516">
            <v>2.1772620749999998</v>
          </cell>
          <cell r="AJ516">
            <v>0</v>
          </cell>
          <cell r="AK516">
            <v>0</v>
          </cell>
          <cell r="AM516">
            <v>0</v>
          </cell>
          <cell r="AN516">
            <v>0</v>
          </cell>
          <cell r="AO516">
            <v>0</v>
          </cell>
          <cell r="AP516">
            <v>0</v>
          </cell>
          <cell r="AQ516">
            <v>0</v>
          </cell>
          <cell r="AR516">
            <v>28.546865822869112</v>
          </cell>
          <cell r="AS516">
            <v>0</v>
          </cell>
          <cell r="AT516">
            <v>0</v>
          </cell>
          <cell r="AU516">
            <v>100.00009530327108</v>
          </cell>
          <cell r="AV516">
            <v>0</v>
          </cell>
          <cell r="AW516">
            <v>0</v>
          </cell>
        </row>
        <row r="517">
          <cell r="A517" t="str">
            <v>SHA0111.1</v>
          </cell>
          <cell r="B517" t="str">
            <v>Unknown</v>
          </cell>
          <cell r="C517" t="str">
            <v>Residential</v>
          </cell>
          <cell r="D517" t="str">
            <v>Land Supply 2018</v>
          </cell>
          <cell r="E517">
            <v>0.430253</v>
          </cell>
          <cell r="F517">
            <v>0</v>
          </cell>
          <cell r="G517">
            <v>0</v>
          </cell>
          <cell r="H517">
            <v>0</v>
          </cell>
          <cell r="I517">
            <v>0.430253</v>
          </cell>
          <cell r="J517">
            <v>0</v>
          </cell>
          <cell r="K517">
            <v>0</v>
          </cell>
          <cell r="L517">
            <v>0</v>
          </cell>
          <cell r="M517">
            <v>100</v>
          </cell>
          <cell r="O517">
            <v>2.3135839979199999E-4</v>
          </cell>
          <cell r="Q517">
            <v>0</v>
          </cell>
          <cell r="R517">
            <v>0</v>
          </cell>
          <cell r="S517">
            <v>5.3772640700239162E-2</v>
          </cell>
          <cell r="T517">
            <v>0</v>
          </cell>
          <cell r="U517">
            <v>0</v>
          </cell>
          <cell r="V517">
            <v>0</v>
          </cell>
          <cell r="W517">
            <v>0</v>
          </cell>
          <cell r="X517" t="str">
            <v>Not Modelled</v>
          </cell>
          <cell r="Y517" t="str">
            <v>N/A</v>
          </cell>
          <cell r="AA517">
            <v>0</v>
          </cell>
          <cell r="AB517">
            <v>0</v>
          </cell>
          <cell r="AC517">
            <v>0</v>
          </cell>
          <cell r="AD517">
            <v>0</v>
          </cell>
          <cell r="AE517">
            <v>0</v>
          </cell>
          <cell r="AF517">
            <v>1.18813412899E-2</v>
          </cell>
          <cell r="AG517">
            <v>0</v>
          </cell>
          <cell r="AH517">
            <v>0</v>
          </cell>
          <cell r="AI517">
            <v>0.430253059996</v>
          </cell>
          <cell r="AJ517">
            <v>0</v>
          </cell>
          <cell r="AK517">
            <v>0</v>
          </cell>
          <cell r="AM517">
            <v>0</v>
          </cell>
          <cell r="AN517">
            <v>0</v>
          </cell>
          <cell r="AO517">
            <v>0</v>
          </cell>
          <cell r="AP517">
            <v>0</v>
          </cell>
          <cell r="AQ517">
            <v>0</v>
          </cell>
          <cell r="AR517">
            <v>2.761477849056253</v>
          </cell>
          <cell r="AS517">
            <v>0</v>
          </cell>
          <cell r="AT517">
            <v>0</v>
          </cell>
          <cell r="AU517">
            <v>100.00001394435367</v>
          </cell>
          <cell r="AV517">
            <v>0</v>
          </cell>
          <cell r="AW517">
            <v>0</v>
          </cell>
        </row>
        <row r="518">
          <cell r="A518" t="str">
            <v>SHA0112</v>
          </cell>
          <cell r="B518" t="str">
            <v>Unknown</v>
          </cell>
          <cell r="C518" t="str">
            <v>Residential</v>
          </cell>
          <cell r="D518" t="str">
            <v>Land Supply 2018</v>
          </cell>
          <cell r="E518">
            <v>2.2542300000000002</v>
          </cell>
          <cell r="F518">
            <v>0</v>
          </cell>
          <cell r="G518">
            <v>0</v>
          </cell>
          <cell r="H518">
            <v>0</v>
          </cell>
          <cell r="I518">
            <v>2.2542300000000002</v>
          </cell>
          <cell r="J518">
            <v>0</v>
          </cell>
          <cell r="K518">
            <v>0</v>
          </cell>
          <cell r="L518">
            <v>0</v>
          </cell>
          <cell r="M518">
            <v>100</v>
          </cell>
          <cell r="O518">
            <v>0.107476238944893</v>
          </cell>
          <cell r="Q518">
            <v>3.7211261341292996E-2</v>
          </cell>
          <cell r="R518">
            <v>2.8011286539299999E-4</v>
          </cell>
          <cell r="S518">
            <v>4.7677583451951655</v>
          </cell>
          <cell r="T518">
            <v>1.6507304641182572</v>
          </cell>
          <cell r="U518">
            <v>1.2426099616853648E-2</v>
          </cell>
          <cell r="V518">
            <v>0</v>
          </cell>
          <cell r="W518">
            <v>0</v>
          </cell>
          <cell r="X518" t="str">
            <v>Not Modelled</v>
          </cell>
          <cell r="Y518" t="str">
            <v>N/A</v>
          </cell>
          <cell r="AA518">
            <v>0</v>
          </cell>
          <cell r="AB518">
            <v>2.56601106594E-2</v>
          </cell>
          <cell r="AC518">
            <v>0</v>
          </cell>
          <cell r="AD518">
            <v>0</v>
          </cell>
          <cell r="AE518">
            <v>0</v>
          </cell>
          <cell r="AF518">
            <v>1.0966331342500001E-3</v>
          </cell>
          <cell r="AG518">
            <v>0</v>
          </cell>
          <cell r="AH518">
            <v>0</v>
          </cell>
          <cell r="AI518">
            <v>2.2542332650099999</v>
          </cell>
          <cell r="AJ518">
            <v>0.78592531025400003</v>
          </cell>
          <cell r="AK518">
            <v>0</v>
          </cell>
          <cell r="AM518">
            <v>0</v>
          </cell>
          <cell r="AN518">
            <v>1.1383093410787719</v>
          </cell>
          <cell r="AO518">
            <v>0</v>
          </cell>
          <cell r="AP518">
            <v>0</v>
          </cell>
          <cell r="AQ518">
            <v>0</v>
          </cell>
          <cell r="AR518">
            <v>4.8647792561096255E-2</v>
          </cell>
          <cell r="AS518">
            <v>0</v>
          </cell>
          <cell r="AT518">
            <v>0</v>
          </cell>
          <cell r="AU518">
            <v>100.00014483925774</v>
          </cell>
          <cell r="AV518">
            <v>34.864468588120999</v>
          </cell>
          <cell r="AW518">
            <v>0</v>
          </cell>
        </row>
        <row r="519">
          <cell r="A519" t="str">
            <v>SHA0120</v>
          </cell>
          <cell r="B519" t="str">
            <v>Unknown</v>
          </cell>
          <cell r="C519" t="str">
            <v>Residential</v>
          </cell>
          <cell r="D519" t="str">
            <v>Land Supply 2018</v>
          </cell>
          <cell r="E519">
            <v>1.5369699999999999</v>
          </cell>
          <cell r="F519">
            <v>0</v>
          </cell>
          <cell r="G519">
            <v>0</v>
          </cell>
          <cell r="H519">
            <v>0</v>
          </cell>
          <cell r="I519">
            <v>1.5369699999999999</v>
          </cell>
          <cell r="J519">
            <v>0</v>
          </cell>
          <cell r="K519">
            <v>0</v>
          </cell>
          <cell r="L519">
            <v>0</v>
          </cell>
          <cell r="M519">
            <v>100</v>
          </cell>
          <cell r="O519">
            <v>0.104784269931</v>
          </cell>
          <cell r="Q519">
            <v>0</v>
          </cell>
          <cell r="R519">
            <v>0</v>
          </cell>
          <cell r="S519">
            <v>6.8175871963018153</v>
          </cell>
          <cell r="T519">
            <v>0</v>
          </cell>
          <cell r="U519">
            <v>0</v>
          </cell>
          <cell r="V519">
            <v>0</v>
          </cell>
          <cell r="W519">
            <v>0</v>
          </cell>
          <cell r="X519" t="str">
            <v>Not Modelled</v>
          </cell>
          <cell r="Y519" t="str">
            <v>N/A</v>
          </cell>
          <cell r="AA519">
            <v>0</v>
          </cell>
          <cell r="AB519">
            <v>0</v>
          </cell>
          <cell r="AC519">
            <v>0</v>
          </cell>
          <cell r="AD519">
            <v>0</v>
          </cell>
          <cell r="AE519">
            <v>0</v>
          </cell>
          <cell r="AF519">
            <v>0</v>
          </cell>
          <cell r="AG519">
            <v>0</v>
          </cell>
          <cell r="AH519">
            <v>0</v>
          </cell>
          <cell r="AI519">
            <v>1.5369654850100001</v>
          </cell>
          <cell r="AJ519">
            <v>0</v>
          </cell>
          <cell r="AK519">
            <v>0</v>
          </cell>
          <cell r="AM519">
            <v>0</v>
          </cell>
          <cell r="AN519">
            <v>0</v>
          </cell>
          <cell r="AO519">
            <v>0</v>
          </cell>
          <cell r="AP519">
            <v>0</v>
          </cell>
          <cell r="AQ519">
            <v>0</v>
          </cell>
          <cell r="AR519">
            <v>0</v>
          </cell>
          <cell r="AS519">
            <v>0</v>
          </cell>
          <cell r="AT519">
            <v>0</v>
          </cell>
          <cell r="AU519">
            <v>99.999706240850514</v>
          </cell>
          <cell r="AV519">
            <v>0</v>
          </cell>
          <cell r="AW519">
            <v>0</v>
          </cell>
        </row>
        <row r="520">
          <cell r="A520" t="str">
            <v>SHA0139</v>
          </cell>
          <cell r="B520" t="str">
            <v>Unknown</v>
          </cell>
          <cell r="C520" t="str">
            <v>Residential</v>
          </cell>
          <cell r="D520" t="str">
            <v>Land Supply 2018</v>
          </cell>
          <cell r="E520">
            <v>6.1767599999999999E-2</v>
          </cell>
          <cell r="F520">
            <v>0</v>
          </cell>
          <cell r="G520">
            <v>0</v>
          </cell>
          <cell r="H520">
            <v>0</v>
          </cell>
          <cell r="I520">
            <v>6.1767599999999999E-2</v>
          </cell>
          <cell r="J520">
            <v>0</v>
          </cell>
          <cell r="K520">
            <v>0</v>
          </cell>
          <cell r="L520">
            <v>0</v>
          </cell>
          <cell r="M520">
            <v>100</v>
          </cell>
          <cell r="O520">
            <v>7.0045959910599998E-6</v>
          </cell>
          <cell r="Q520">
            <v>0</v>
          </cell>
          <cell r="R520">
            <v>0</v>
          </cell>
          <cell r="S520">
            <v>1.1340243090325672E-2</v>
          </cell>
          <cell r="T520">
            <v>0</v>
          </cell>
          <cell r="U520">
            <v>0</v>
          </cell>
          <cell r="V520">
            <v>0</v>
          </cell>
          <cell r="W520">
            <v>0</v>
          </cell>
          <cell r="X520" t="str">
            <v>Not Modelled</v>
          </cell>
          <cell r="Y520" t="str">
            <v>N/A</v>
          </cell>
          <cell r="AA520">
            <v>0</v>
          </cell>
          <cell r="AB520">
            <v>0</v>
          </cell>
          <cell r="AC520">
            <v>0</v>
          </cell>
          <cell r="AD520">
            <v>0</v>
          </cell>
          <cell r="AE520">
            <v>0</v>
          </cell>
          <cell r="AF520">
            <v>0</v>
          </cell>
          <cell r="AG520">
            <v>0</v>
          </cell>
          <cell r="AH520">
            <v>0</v>
          </cell>
          <cell r="AI520">
            <v>6.1767584998899998E-2</v>
          </cell>
          <cell r="AJ520">
            <v>0</v>
          </cell>
          <cell r="AK520">
            <v>0</v>
          </cell>
          <cell r="AM520">
            <v>0</v>
          </cell>
          <cell r="AN520">
            <v>0</v>
          </cell>
          <cell r="AO520">
            <v>0</v>
          </cell>
          <cell r="AP520">
            <v>0</v>
          </cell>
          <cell r="AQ520">
            <v>0</v>
          </cell>
          <cell r="AR520">
            <v>0</v>
          </cell>
          <cell r="AS520">
            <v>0</v>
          </cell>
          <cell r="AT520">
            <v>0</v>
          </cell>
          <cell r="AU520">
            <v>99.999975713642755</v>
          </cell>
          <cell r="AV520">
            <v>0</v>
          </cell>
          <cell r="AW520">
            <v>0</v>
          </cell>
        </row>
        <row r="521">
          <cell r="A521" t="str">
            <v>SHA0161</v>
          </cell>
          <cell r="B521" t="str">
            <v>Unknown</v>
          </cell>
          <cell r="C521" t="str">
            <v>Residential</v>
          </cell>
          <cell r="D521" t="str">
            <v>Land Supply 2018</v>
          </cell>
          <cell r="E521">
            <v>0.49086400000000002</v>
          </cell>
          <cell r="F521">
            <v>0</v>
          </cell>
          <cell r="G521">
            <v>0</v>
          </cell>
          <cell r="H521">
            <v>0</v>
          </cell>
          <cell r="I521">
            <v>0.49086400000000002</v>
          </cell>
          <cell r="J521">
            <v>0</v>
          </cell>
          <cell r="K521">
            <v>0</v>
          </cell>
          <cell r="L521">
            <v>0</v>
          </cell>
          <cell r="M521">
            <v>100</v>
          </cell>
          <cell r="O521">
            <v>6.7624482948600004E-2</v>
          </cell>
          <cell r="Q521">
            <v>1.37727859481E-2</v>
          </cell>
          <cell r="R521">
            <v>0</v>
          </cell>
          <cell r="S521">
            <v>13.77662304601682</v>
          </cell>
          <cell r="T521">
            <v>2.805825228189478</v>
          </cell>
          <cell r="U521">
            <v>0</v>
          </cell>
          <cell r="V521">
            <v>0</v>
          </cell>
          <cell r="W521">
            <v>0</v>
          </cell>
          <cell r="X521">
            <v>0</v>
          </cell>
          <cell r="Y521">
            <v>0</v>
          </cell>
          <cell r="AA521">
            <v>0</v>
          </cell>
          <cell r="AB521">
            <v>0</v>
          </cell>
          <cell r="AC521">
            <v>0</v>
          </cell>
          <cell r="AD521">
            <v>0</v>
          </cell>
          <cell r="AE521">
            <v>0</v>
          </cell>
          <cell r="AF521">
            <v>0</v>
          </cell>
          <cell r="AG521">
            <v>0</v>
          </cell>
          <cell r="AH521">
            <v>0</v>
          </cell>
          <cell r="AI521">
            <v>0.49086404000200001</v>
          </cell>
          <cell r="AJ521">
            <v>0</v>
          </cell>
          <cell r="AK521">
            <v>0</v>
          </cell>
          <cell r="AM521">
            <v>0</v>
          </cell>
          <cell r="AN521">
            <v>0</v>
          </cell>
          <cell r="AO521">
            <v>0</v>
          </cell>
          <cell r="AP521">
            <v>0</v>
          </cell>
          <cell r="AQ521">
            <v>0</v>
          </cell>
          <cell r="AR521">
            <v>0</v>
          </cell>
          <cell r="AS521">
            <v>0</v>
          </cell>
          <cell r="AT521">
            <v>0</v>
          </cell>
          <cell r="AU521">
            <v>100.00000814930408</v>
          </cell>
          <cell r="AV521">
            <v>0</v>
          </cell>
          <cell r="AW521">
            <v>0</v>
          </cell>
        </row>
        <row r="522">
          <cell r="A522" t="str">
            <v>SHA0167</v>
          </cell>
          <cell r="B522" t="str">
            <v>Unknown</v>
          </cell>
          <cell r="C522" t="str">
            <v>Residential</v>
          </cell>
          <cell r="D522" t="str">
            <v>Land Supply 2018</v>
          </cell>
          <cell r="E522">
            <v>0.109177</v>
          </cell>
          <cell r="F522">
            <v>0</v>
          </cell>
          <cell r="G522">
            <v>0</v>
          </cell>
          <cell r="H522">
            <v>0</v>
          </cell>
          <cell r="I522">
            <v>0.109177</v>
          </cell>
          <cell r="J522">
            <v>0</v>
          </cell>
          <cell r="K522">
            <v>0</v>
          </cell>
          <cell r="L522">
            <v>0</v>
          </cell>
          <cell r="M522">
            <v>100</v>
          </cell>
          <cell r="O522">
            <v>0</v>
          </cell>
          <cell r="Q522">
            <v>0</v>
          </cell>
          <cell r="R522">
            <v>0</v>
          </cell>
          <cell r="S522">
            <v>0</v>
          </cell>
          <cell r="T522">
            <v>0</v>
          </cell>
          <cell r="U522">
            <v>0</v>
          </cell>
          <cell r="V522">
            <v>0</v>
          </cell>
          <cell r="W522">
            <v>0</v>
          </cell>
          <cell r="X522">
            <v>0</v>
          </cell>
          <cell r="Y522">
            <v>0</v>
          </cell>
          <cell r="AA522">
            <v>0</v>
          </cell>
          <cell r="AB522">
            <v>0</v>
          </cell>
          <cell r="AC522">
            <v>0</v>
          </cell>
          <cell r="AD522">
            <v>0</v>
          </cell>
          <cell r="AE522">
            <v>0</v>
          </cell>
          <cell r="AF522">
            <v>0</v>
          </cell>
          <cell r="AG522">
            <v>0</v>
          </cell>
          <cell r="AH522">
            <v>0</v>
          </cell>
          <cell r="AI522">
            <v>0.10917741000300001</v>
          </cell>
          <cell r="AJ522">
            <v>0</v>
          </cell>
          <cell r="AK522">
            <v>0</v>
          </cell>
          <cell r="AM522">
            <v>0</v>
          </cell>
          <cell r="AN522">
            <v>0</v>
          </cell>
          <cell r="AO522">
            <v>0</v>
          </cell>
          <cell r="AP522">
            <v>0</v>
          </cell>
          <cell r="AQ522">
            <v>0</v>
          </cell>
          <cell r="AR522">
            <v>0</v>
          </cell>
          <cell r="AS522">
            <v>0</v>
          </cell>
          <cell r="AT522">
            <v>0</v>
          </cell>
          <cell r="AU522">
            <v>100.00037553971993</v>
          </cell>
          <cell r="AV522">
            <v>0</v>
          </cell>
          <cell r="AW522">
            <v>0</v>
          </cell>
        </row>
        <row r="523">
          <cell r="A523" t="str">
            <v>SHA0169</v>
          </cell>
          <cell r="B523" t="str">
            <v>Unknown</v>
          </cell>
          <cell r="C523" t="str">
            <v>Residential</v>
          </cell>
          <cell r="D523" t="str">
            <v>Land Supply 2018</v>
          </cell>
          <cell r="E523">
            <v>0.20885400000000001</v>
          </cell>
          <cell r="F523">
            <v>0</v>
          </cell>
          <cell r="G523">
            <v>0</v>
          </cell>
          <cell r="H523">
            <v>0</v>
          </cell>
          <cell r="I523">
            <v>0.20885400000000001</v>
          </cell>
          <cell r="J523">
            <v>0</v>
          </cell>
          <cell r="K523">
            <v>0</v>
          </cell>
          <cell r="L523">
            <v>0</v>
          </cell>
          <cell r="M523">
            <v>100</v>
          </cell>
          <cell r="O523">
            <v>0</v>
          </cell>
          <cell r="Q523">
            <v>0</v>
          </cell>
          <cell r="R523">
            <v>0</v>
          </cell>
          <cell r="S523">
            <v>0</v>
          </cell>
          <cell r="T523">
            <v>0</v>
          </cell>
          <cell r="U523">
            <v>0</v>
          </cell>
          <cell r="V523">
            <v>0</v>
          </cell>
          <cell r="W523">
            <v>0</v>
          </cell>
          <cell r="X523" t="str">
            <v>Not Modelled</v>
          </cell>
          <cell r="Y523" t="str">
            <v>N/A</v>
          </cell>
          <cell r="AA523">
            <v>0</v>
          </cell>
          <cell r="AB523">
            <v>0</v>
          </cell>
          <cell r="AC523">
            <v>0</v>
          </cell>
          <cell r="AD523">
            <v>0</v>
          </cell>
          <cell r="AE523">
            <v>0</v>
          </cell>
          <cell r="AF523">
            <v>0</v>
          </cell>
          <cell r="AG523">
            <v>0</v>
          </cell>
          <cell r="AH523">
            <v>0</v>
          </cell>
          <cell r="AI523">
            <v>0.20885407499899999</v>
          </cell>
          <cell r="AJ523">
            <v>0</v>
          </cell>
          <cell r="AK523">
            <v>0</v>
          </cell>
          <cell r="AM523">
            <v>0</v>
          </cell>
          <cell r="AN523">
            <v>0</v>
          </cell>
          <cell r="AO523">
            <v>0</v>
          </cell>
          <cell r="AP523">
            <v>0</v>
          </cell>
          <cell r="AQ523">
            <v>0</v>
          </cell>
          <cell r="AR523">
            <v>0</v>
          </cell>
          <cell r="AS523">
            <v>0</v>
          </cell>
          <cell r="AT523">
            <v>0</v>
          </cell>
          <cell r="AU523">
            <v>100.00003590977428</v>
          </cell>
          <cell r="AV523">
            <v>0</v>
          </cell>
          <cell r="AW523">
            <v>0</v>
          </cell>
        </row>
        <row r="524">
          <cell r="A524" t="str">
            <v>SHA0173</v>
          </cell>
          <cell r="B524" t="str">
            <v>Unknown</v>
          </cell>
          <cell r="C524" t="str">
            <v>Residential</v>
          </cell>
          <cell r="D524" t="str">
            <v>Land Supply 2018</v>
          </cell>
          <cell r="E524">
            <v>0.52529999999999999</v>
          </cell>
          <cell r="F524">
            <v>0</v>
          </cell>
          <cell r="G524">
            <v>0</v>
          </cell>
          <cell r="H524">
            <v>0.36917984237399998</v>
          </cell>
          <cell r="I524">
            <v>0.15612015762600001</v>
          </cell>
          <cell r="J524">
            <v>0</v>
          </cell>
          <cell r="K524">
            <v>0</v>
          </cell>
          <cell r="L524">
            <v>70.279810084523135</v>
          </cell>
          <cell r="M524">
            <v>29.720189915476876</v>
          </cell>
          <cell r="O524">
            <v>0.22327443316250001</v>
          </cell>
          <cell r="Q524">
            <v>0.16769290379830001</v>
          </cell>
          <cell r="R524">
            <v>0.14204537324800001</v>
          </cell>
          <cell r="S524">
            <v>42.504175359318488</v>
          </cell>
          <cell r="T524">
            <v>31.9232636204645</v>
          </cell>
          <cell r="U524">
            <v>27.04080967980202</v>
          </cell>
          <cell r="V524">
            <v>0</v>
          </cell>
          <cell r="W524">
            <v>0</v>
          </cell>
          <cell r="X524">
            <v>0.30810440446699999</v>
          </cell>
          <cell r="Y524">
            <v>58.653037210546358</v>
          </cell>
          <cell r="AA524">
            <v>0</v>
          </cell>
          <cell r="AB524">
            <v>0</v>
          </cell>
          <cell r="AC524">
            <v>0</v>
          </cell>
          <cell r="AD524">
            <v>0</v>
          </cell>
          <cell r="AE524">
            <v>0</v>
          </cell>
          <cell r="AF524">
            <v>0</v>
          </cell>
          <cell r="AG524">
            <v>0</v>
          </cell>
          <cell r="AH524">
            <v>0</v>
          </cell>
          <cell r="AI524">
            <v>0.52530026999900004</v>
          </cell>
          <cell r="AJ524">
            <v>0</v>
          </cell>
          <cell r="AK524">
            <v>0</v>
          </cell>
          <cell r="AM524">
            <v>0</v>
          </cell>
          <cell r="AN524">
            <v>0</v>
          </cell>
          <cell r="AO524">
            <v>0</v>
          </cell>
          <cell r="AP524">
            <v>0</v>
          </cell>
          <cell r="AQ524">
            <v>0</v>
          </cell>
          <cell r="AR524">
            <v>0</v>
          </cell>
          <cell r="AS524">
            <v>0</v>
          </cell>
          <cell r="AT524">
            <v>0</v>
          </cell>
          <cell r="AU524">
            <v>100.00005139901009</v>
          </cell>
          <cell r="AV524">
            <v>0</v>
          </cell>
          <cell r="AW524">
            <v>0</v>
          </cell>
        </row>
        <row r="525">
          <cell r="A525" t="str">
            <v>SHA0190</v>
          </cell>
          <cell r="B525" t="str">
            <v>Unknown</v>
          </cell>
          <cell r="C525" t="str">
            <v>Residential</v>
          </cell>
          <cell r="D525" t="str">
            <v>Land Supply 2018</v>
          </cell>
          <cell r="E525">
            <v>0.12765399999999999</v>
          </cell>
          <cell r="F525">
            <v>0</v>
          </cell>
          <cell r="G525">
            <v>0</v>
          </cell>
          <cell r="H525">
            <v>0</v>
          </cell>
          <cell r="I525">
            <v>0.12765399999999999</v>
          </cell>
          <cell r="J525">
            <v>0</v>
          </cell>
          <cell r="K525">
            <v>0</v>
          </cell>
          <cell r="L525">
            <v>0</v>
          </cell>
          <cell r="M525">
            <v>100</v>
          </cell>
          <cell r="O525">
            <v>0</v>
          </cell>
          <cell r="Q525">
            <v>0</v>
          </cell>
          <cell r="R525">
            <v>0</v>
          </cell>
          <cell r="S525">
            <v>0</v>
          </cell>
          <cell r="T525">
            <v>0</v>
          </cell>
          <cell r="U525">
            <v>0</v>
          </cell>
          <cell r="V525">
            <v>0</v>
          </cell>
          <cell r="W525">
            <v>0</v>
          </cell>
          <cell r="X525" t="str">
            <v>Not Modelled</v>
          </cell>
          <cell r="Y525" t="str">
            <v>N/A</v>
          </cell>
          <cell r="AA525">
            <v>0</v>
          </cell>
          <cell r="AB525">
            <v>0</v>
          </cell>
          <cell r="AC525">
            <v>0</v>
          </cell>
          <cell r="AD525">
            <v>0</v>
          </cell>
          <cell r="AE525">
            <v>0</v>
          </cell>
          <cell r="AF525">
            <v>0</v>
          </cell>
          <cell r="AG525">
            <v>0</v>
          </cell>
          <cell r="AH525">
            <v>0</v>
          </cell>
          <cell r="AI525">
            <v>0.12765404499999999</v>
          </cell>
          <cell r="AJ525">
            <v>0</v>
          </cell>
          <cell r="AK525">
            <v>0</v>
          </cell>
          <cell r="AM525">
            <v>0</v>
          </cell>
          <cell r="AN525">
            <v>0</v>
          </cell>
          <cell r="AO525">
            <v>0</v>
          </cell>
          <cell r="AP525">
            <v>0</v>
          </cell>
          <cell r="AQ525">
            <v>0</v>
          </cell>
          <cell r="AR525">
            <v>0</v>
          </cell>
          <cell r="AS525">
            <v>0</v>
          </cell>
          <cell r="AT525">
            <v>0</v>
          </cell>
          <cell r="AU525">
            <v>100.00003525153932</v>
          </cell>
          <cell r="AV525">
            <v>0</v>
          </cell>
          <cell r="AW525">
            <v>0</v>
          </cell>
        </row>
        <row r="526">
          <cell r="A526" t="str">
            <v>SHA0196</v>
          </cell>
          <cell r="B526" t="str">
            <v>Unknown</v>
          </cell>
          <cell r="C526" t="str">
            <v>Residential</v>
          </cell>
          <cell r="D526" t="str">
            <v>Land Supply 2018</v>
          </cell>
          <cell r="E526">
            <v>1.29338</v>
          </cell>
          <cell r="F526">
            <v>2.0628129564600001E-2</v>
          </cell>
          <cell r="G526">
            <v>9.3438144222699998E-2</v>
          </cell>
          <cell r="H526">
            <v>6.3118287011400001E-2</v>
          </cell>
          <cell r="I526">
            <v>1.1161954392013</v>
          </cell>
          <cell r="J526">
            <v>1.5949009235182234</v>
          </cell>
          <cell r="K526">
            <v>7.2243381081120788</v>
          </cell>
          <cell r="L526">
            <v>4.8801038373409211</v>
          </cell>
          <cell r="M526">
            <v>86.300657131028785</v>
          </cell>
          <cell r="O526">
            <v>0.35220971570760001</v>
          </cell>
          <cell r="Q526">
            <v>0.1641450543946</v>
          </cell>
          <cell r="R526">
            <v>7.65820047591E-2</v>
          </cell>
          <cell r="S526">
            <v>27.231727389290079</v>
          </cell>
          <cell r="T526">
            <v>12.691169988294238</v>
          </cell>
          <cell r="U526">
            <v>5.921075380715644</v>
          </cell>
          <cell r="V526">
            <v>0</v>
          </cell>
          <cell r="W526">
            <v>0</v>
          </cell>
          <cell r="X526" t="str">
            <v>Not Modelled</v>
          </cell>
          <cell r="Y526" t="str">
            <v>N/A</v>
          </cell>
          <cell r="AA526">
            <v>5.0926541000599998E-2</v>
          </cell>
          <cell r="AB526">
            <v>0</v>
          </cell>
          <cell r="AC526">
            <v>0</v>
          </cell>
          <cell r="AD526">
            <v>0</v>
          </cell>
          <cell r="AE526">
            <v>0</v>
          </cell>
          <cell r="AF526">
            <v>0</v>
          </cell>
          <cell r="AG526">
            <v>0.18973930515099999</v>
          </cell>
          <cell r="AH526">
            <v>0</v>
          </cell>
          <cell r="AI526">
            <v>1.293379235</v>
          </cell>
          <cell r="AJ526">
            <v>0</v>
          </cell>
          <cell r="AK526">
            <v>0</v>
          </cell>
          <cell r="AM526">
            <v>3.9374770756158286</v>
          </cell>
          <cell r="AN526">
            <v>0</v>
          </cell>
          <cell r="AO526">
            <v>0</v>
          </cell>
          <cell r="AP526">
            <v>0</v>
          </cell>
          <cell r="AQ526">
            <v>0</v>
          </cell>
          <cell r="AR526">
            <v>0</v>
          </cell>
          <cell r="AS526">
            <v>14.670035500085049</v>
          </cell>
          <cell r="AT526">
            <v>0</v>
          </cell>
          <cell r="AU526">
            <v>99.999940852649644</v>
          </cell>
          <cell r="AV526">
            <v>0</v>
          </cell>
          <cell r="AW526">
            <v>0</v>
          </cell>
        </row>
        <row r="527">
          <cell r="A527" t="str">
            <v>SHA0203</v>
          </cell>
          <cell r="B527" t="str">
            <v>Unknown</v>
          </cell>
          <cell r="C527" t="str">
            <v>Residential</v>
          </cell>
          <cell r="D527" t="str">
            <v>Land Supply 2018</v>
          </cell>
          <cell r="E527">
            <v>1.02356</v>
          </cell>
          <cell r="F527">
            <v>0</v>
          </cell>
          <cell r="G527">
            <v>0</v>
          </cell>
          <cell r="H527">
            <v>0</v>
          </cell>
          <cell r="I527">
            <v>1.02356</v>
          </cell>
          <cell r="J527">
            <v>0</v>
          </cell>
          <cell r="K527">
            <v>0</v>
          </cell>
          <cell r="L527">
            <v>0</v>
          </cell>
          <cell r="M527">
            <v>100</v>
          </cell>
          <cell r="O527">
            <v>0.14693425799900001</v>
          </cell>
          <cell r="Q527">
            <v>1.7331059999999999E-2</v>
          </cell>
          <cell r="R527">
            <v>0</v>
          </cell>
          <cell r="S527">
            <v>14.355216889972253</v>
          </cell>
          <cell r="T527">
            <v>1.6932138809644768</v>
          </cell>
          <cell r="U527">
            <v>0</v>
          </cell>
          <cell r="V527">
            <v>0</v>
          </cell>
          <cell r="W527">
            <v>0</v>
          </cell>
          <cell r="X527" t="str">
            <v>Not Modelled</v>
          </cell>
          <cell r="Y527" t="str">
            <v>N/A</v>
          </cell>
          <cell r="AA527">
            <v>0</v>
          </cell>
          <cell r="AB527">
            <v>0</v>
          </cell>
          <cell r="AC527">
            <v>0</v>
          </cell>
          <cell r="AD527">
            <v>0</v>
          </cell>
          <cell r="AE527">
            <v>0</v>
          </cell>
          <cell r="AF527">
            <v>0</v>
          </cell>
          <cell r="AG527">
            <v>0</v>
          </cell>
          <cell r="AH527">
            <v>0</v>
          </cell>
          <cell r="AI527">
            <v>1.02355668</v>
          </cell>
          <cell r="AJ527">
            <v>0</v>
          </cell>
          <cell r="AK527">
            <v>0</v>
          </cell>
          <cell r="AM527">
            <v>0</v>
          </cell>
          <cell r="AN527">
            <v>0</v>
          </cell>
          <cell r="AO527">
            <v>0</v>
          </cell>
          <cell r="AP527">
            <v>0</v>
          </cell>
          <cell r="AQ527">
            <v>0</v>
          </cell>
          <cell r="AR527">
            <v>0</v>
          </cell>
          <cell r="AS527">
            <v>0</v>
          </cell>
          <cell r="AT527">
            <v>0</v>
          </cell>
          <cell r="AU527">
            <v>99.99967564187736</v>
          </cell>
          <cell r="AV527">
            <v>0</v>
          </cell>
          <cell r="AW527">
            <v>0</v>
          </cell>
        </row>
        <row r="528">
          <cell r="A528" t="str">
            <v>SHA0810</v>
          </cell>
          <cell r="B528" t="str">
            <v>Unknown</v>
          </cell>
          <cell r="C528" t="str">
            <v>Residential</v>
          </cell>
          <cell r="D528" t="str">
            <v>Land Supply 2018</v>
          </cell>
          <cell r="E528">
            <v>0.30509900000000001</v>
          </cell>
          <cell r="F528">
            <v>0</v>
          </cell>
          <cell r="G528">
            <v>0</v>
          </cell>
          <cell r="H528">
            <v>0</v>
          </cell>
          <cell r="I528">
            <v>0.30509900000000001</v>
          </cell>
          <cell r="J528">
            <v>0</v>
          </cell>
          <cell r="K528">
            <v>0</v>
          </cell>
          <cell r="L528">
            <v>0</v>
          </cell>
          <cell r="M528">
            <v>100</v>
          </cell>
          <cell r="O528">
            <v>0</v>
          </cell>
          <cell r="Q528">
            <v>0</v>
          </cell>
          <cell r="R528">
            <v>0</v>
          </cell>
          <cell r="S528">
            <v>0</v>
          </cell>
          <cell r="T528">
            <v>0</v>
          </cell>
          <cell r="U528">
            <v>0</v>
          </cell>
          <cell r="V528">
            <v>0</v>
          </cell>
          <cell r="W528">
            <v>0</v>
          </cell>
          <cell r="X528" t="str">
            <v>Not Modelled</v>
          </cell>
          <cell r="Y528" t="str">
            <v>N/A</v>
          </cell>
          <cell r="AA528">
            <v>0</v>
          </cell>
          <cell r="AB528">
            <v>0</v>
          </cell>
          <cell r="AC528">
            <v>0</v>
          </cell>
          <cell r="AD528">
            <v>0</v>
          </cell>
          <cell r="AE528">
            <v>0</v>
          </cell>
          <cell r="AF528">
            <v>0</v>
          </cell>
          <cell r="AG528">
            <v>0</v>
          </cell>
          <cell r="AH528">
            <v>0</v>
          </cell>
          <cell r="AI528">
            <v>0.30509911999400002</v>
          </cell>
          <cell r="AJ528">
            <v>0</v>
          </cell>
          <cell r="AK528">
            <v>0</v>
          </cell>
          <cell r="AM528">
            <v>0</v>
          </cell>
          <cell r="AN528">
            <v>0</v>
          </cell>
          <cell r="AO528">
            <v>0</v>
          </cell>
          <cell r="AP528">
            <v>0</v>
          </cell>
          <cell r="AQ528">
            <v>0</v>
          </cell>
          <cell r="AR528">
            <v>0</v>
          </cell>
          <cell r="AS528">
            <v>0</v>
          </cell>
          <cell r="AT528">
            <v>0</v>
          </cell>
          <cell r="AU528">
            <v>100.0000393295291</v>
          </cell>
          <cell r="AV528">
            <v>0</v>
          </cell>
          <cell r="AW528">
            <v>0</v>
          </cell>
        </row>
        <row r="529">
          <cell r="A529" t="str">
            <v>SHA0820</v>
          </cell>
          <cell r="B529" t="str">
            <v>Unknown</v>
          </cell>
          <cell r="C529" t="str">
            <v>Residential</v>
          </cell>
          <cell r="D529" t="str">
            <v>Land Supply 2018</v>
          </cell>
          <cell r="E529">
            <v>2.7346699999999999</v>
          </cell>
          <cell r="F529">
            <v>0</v>
          </cell>
          <cell r="G529">
            <v>0</v>
          </cell>
          <cell r="H529">
            <v>0</v>
          </cell>
          <cell r="I529">
            <v>2.7346699999999999</v>
          </cell>
          <cell r="J529">
            <v>0</v>
          </cell>
          <cell r="K529">
            <v>0</v>
          </cell>
          <cell r="L529">
            <v>0</v>
          </cell>
          <cell r="M529">
            <v>100</v>
          </cell>
          <cell r="O529">
            <v>0.29197314827529997</v>
          </cell>
          <cell r="Q529">
            <v>5.5131257252299996E-2</v>
          </cell>
          <cell r="R529">
            <v>1.2800000000000001E-2</v>
          </cell>
          <cell r="S529">
            <v>10.676723271008932</v>
          </cell>
          <cell r="T529">
            <v>2.0160113378323525</v>
          </cell>
          <cell r="U529">
            <v>0.46806378831815182</v>
          </cell>
          <cell r="V529">
            <v>0</v>
          </cell>
          <cell r="W529">
            <v>0</v>
          </cell>
          <cell r="X529" t="str">
            <v>Not Modelled</v>
          </cell>
          <cell r="Y529" t="str">
            <v>N/A</v>
          </cell>
          <cell r="AA529">
            <v>0</v>
          </cell>
          <cell r="AB529">
            <v>0</v>
          </cell>
          <cell r="AC529">
            <v>0</v>
          </cell>
          <cell r="AD529">
            <v>0</v>
          </cell>
          <cell r="AE529">
            <v>0</v>
          </cell>
          <cell r="AF529">
            <v>0</v>
          </cell>
          <cell r="AG529">
            <v>0</v>
          </cell>
          <cell r="AH529">
            <v>0</v>
          </cell>
          <cell r="AI529">
            <v>2.7346692949900002</v>
          </cell>
          <cell r="AJ529">
            <v>0</v>
          </cell>
          <cell r="AK529">
            <v>0</v>
          </cell>
          <cell r="AM529">
            <v>0</v>
          </cell>
          <cell r="AN529">
            <v>0</v>
          </cell>
          <cell r="AO529">
            <v>0</v>
          </cell>
          <cell r="AP529">
            <v>0</v>
          </cell>
          <cell r="AQ529">
            <v>0</v>
          </cell>
          <cell r="AR529">
            <v>0</v>
          </cell>
          <cell r="AS529">
            <v>0</v>
          </cell>
          <cell r="AT529">
            <v>0</v>
          </cell>
          <cell r="AU529">
            <v>99.999974219558496</v>
          </cell>
          <cell r="AV529">
            <v>0</v>
          </cell>
          <cell r="AW529">
            <v>0</v>
          </cell>
        </row>
        <row r="530">
          <cell r="A530" t="str">
            <v>SHA0833</v>
          </cell>
          <cell r="B530" t="str">
            <v>Unknown</v>
          </cell>
          <cell r="C530" t="str">
            <v>Residential</v>
          </cell>
          <cell r="D530" t="str">
            <v>Land Supply 2018</v>
          </cell>
          <cell r="E530">
            <v>0.16711200000000001</v>
          </cell>
          <cell r="F530">
            <v>0</v>
          </cell>
          <cell r="G530">
            <v>0</v>
          </cell>
          <cell r="H530">
            <v>0</v>
          </cell>
          <cell r="I530">
            <v>0.16711200000000001</v>
          </cell>
          <cell r="J530">
            <v>0</v>
          </cell>
          <cell r="K530">
            <v>0</v>
          </cell>
          <cell r="L530">
            <v>0</v>
          </cell>
          <cell r="M530">
            <v>100</v>
          </cell>
          <cell r="O530">
            <v>0</v>
          </cell>
          <cell r="Q530">
            <v>0</v>
          </cell>
          <cell r="R530">
            <v>0</v>
          </cell>
          <cell r="S530">
            <v>0</v>
          </cell>
          <cell r="T530">
            <v>0</v>
          </cell>
          <cell r="U530">
            <v>0</v>
          </cell>
          <cell r="V530">
            <v>0</v>
          </cell>
          <cell r="W530">
            <v>0</v>
          </cell>
          <cell r="X530" t="str">
            <v>Not Modelled</v>
          </cell>
          <cell r="Y530" t="str">
            <v>N/A</v>
          </cell>
          <cell r="AA530">
            <v>0</v>
          </cell>
          <cell r="AB530">
            <v>0</v>
          </cell>
          <cell r="AC530">
            <v>0</v>
          </cell>
          <cell r="AD530">
            <v>0</v>
          </cell>
          <cell r="AE530">
            <v>0</v>
          </cell>
          <cell r="AF530">
            <v>0</v>
          </cell>
          <cell r="AG530">
            <v>0</v>
          </cell>
          <cell r="AH530">
            <v>0</v>
          </cell>
          <cell r="AI530">
            <v>0.16711198999999999</v>
          </cell>
          <cell r="AJ530">
            <v>0</v>
          </cell>
          <cell r="AK530">
            <v>0</v>
          </cell>
          <cell r="AM530">
            <v>0</v>
          </cell>
          <cell r="AN530">
            <v>0</v>
          </cell>
          <cell r="AO530">
            <v>0</v>
          </cell>
          <cell r="AP530">
            <v>0</v>
          </cell>
          <cell r="AQ530">
            <v>0</v>
          </cell>
          <cell r="AR530">
            <v>0</v>
          </cell>
          <cell r="AS530">
            <v>0</v>
          </cell>
          <cell r="AT530">
            <v>0</v>
          </cell>
          <cell r="AU530">
            <v>99.999994015989273</v>
          </cell>
          <cell r="AV530">
            <v>0</v>
          </cell>
          <cell r="AW530">
            <v>0</v>
          </cell>
        </row>
        <row r="531">
          <cell r="A531" t="str">
            <v>SHA0845</v>
          </cell>
          <cell r="B531" t="str">
            <v>Unknown</v>
          </cell>
          <cell r="C531" t="str">
            <v>Residential</v>
          </cell>
          <cell r="D531" t="str">
            <v>Land Supply 2018</v>
          </cell>
          <cell r="E531">
            <v>6.6424599999999998</v>
          </cell>
          <cell r="F531">
            <v>0</v>
          </cell>
          <cell r="G531">
            <v>0</v>
          </cell>
          <cell r="H531">
            <v>0</v>
          </cell>
          <cell r="I531">
            <v>6.6424599999999998</v>
          </cell>
          <cell r="J531">
            <v>0</v>
          </cell>
          <cell r="K531">
            <v>0</v>
          </cell>
          <cell r="L531">
            <v>0</v>
          </cell>
          <cell r="M531">
            <v>100</v>
          </cell>
          <cell r="O531">
            <v>0.3947922355945</v>
          </cell>
          <cell r="Q531">
            <v>9.9349277538499994E-2</v>
          </cell>
          <cell r="R531">
            <v>1.2827728234800001E-2</v>
          </cell>
          <cell r="S531">
            <v>5.9434642526187593</v>
          </cell>
          <cell r="T531">
            <v>1.4956699406319345</v>
          </cell>
          <cell r="U531">
            <v>0.19311713182766629</v>
          </cell>
          <cell r="V531">
            <v>0</v>
          </cell>
          <cell r="W531">
            <v>0</v>
          </cell>
          <cell r="X531" t="str">
            <v>Not Modelled</v>
          </cell>
          <cell r="Y531" t="str">
            <v>N/A</v>
          </cell>
          <cell r="AA531">
            <v>0</v>
          </cell>
          <cell r="AB531">
            <v>0</v>
          </cell>
          <cell r="AC531">
            <v>0</v>
          </cell>
          <cell r="AD531">
            <v>0</v>
          </cell>
          <cell r="AE531">
            <v>0</v>
          </cell>
          <cell r="AF531">
            <v>1.6653566770799999</v>
          </cell>
          <cell r="AG531">
            <v>1.39435126686E-2</v>
          </cell>
          <cell r="AH531">
            <v>0</v>
          </cell>
          <cell r="AI531">
            <v>6.6424635650199999</v>
          </cell>
          <cell r="AJ531">
            <v>0</v>
          </cell>
          <cell r="AK531">
            <v>0</v>
          </cell>
          <cell r="AM531">
            <v>0</v>
          </cell>
          <cell r="AN531">
            <v>0</v>
          </cell>
          <cell r="AO531">
            <v>0</v>
          </cell>
          <cell r="AP531">
            <v>0</v>
          </cell>
          <cell r="AQ531">
            <v>0</v>
          </cell>
          <cell r="AR531">
            <v>25.07138435278496</v>
          </cell>
          <cell r="AS531">
            <v>0.2099148909982145</v>
          </cell>
          <cell r="AT531">
            <v>0</v>
          </cell>
          <cell r="AU531">
            <v>100.00005367017641</v>
          </cell>
          <cell r="AV531">
            <v>0</v>
          </cell>
          <cell r="AW531">
            <v>0</v>
          </cell>
        </row>
        <row r="532">
          <cell r="A532" t="str">
            <v>SHA0879</v>
          </cell>
          <cell r="B532" t="str">
            <v>Unknown</v>
          </cell>
          <cell r="C532" t="str">
            <v>Residential</v>
          </cell>
          <cell r="D532" t="str">
            <v>Land Supply 2018</v>
          </cell>
          <cell r="E532">
            <v>2.5464799999999999</v>
          </cell>
          <cell r="F532">
            <v>2.7677899539899998E-7</v>
          </cell>
          <cell r="G532">
            <v>7.7555960018300003E-5</v>
          </cell>
          <cell r="H532">
            <v>8.7830894910200001E-7</v>
          </cell>
          <cell r="I532">
            <v>2.5464012889520373</v>
          </cell>
          <cell r="J532">
            <v>1.0869081846274072E-5</v>
          </cell>
          <cell r="K532">
            <v>3.0456143389423831E-3</v>
          </cell>
          <cell r="L532">
            <v>3.4491099443231446E-5</v>
          </cell>
          <cell r="M532">
            <v>99.996909025479781</v>
          </cell>
          <cell r="O532">
            <v>0.39873634179185002</v>
          </cell>
          <cell r="Q532">
            <v>6.2027577401850005E-2</v>
          </cell>
          <cell r="R532">
            <v>1.2436484252499999E-3</v>
          </cell>
          <cell r="S532">
            <v>15.658333927297683</v>
          </cell>
          <cell r="T532">
            <v>2.4358163976096416</v>
          </cell>
          <cell r="U532">
            <v>4.8837941992475889E-2</v>
          </cell>
          <cell r="V532">
            <v>0.31922095558399999</v>
          </cell>
          <cell r="W532">
            <v>12.535773129339322</v>
          </cell>
          <cell r="X532" t="str">
            <v>Not Modelled</v>
          </cell>
          <cell r="Y532" t="str">
            <v>N/A</v>
          </cell>
          <cell r="AA532">
            <v>0</v>
          </cell>
          <cell r="AB532">
            <v>0</v>
          </cell>
          <cell r="AC532">
            <v>0</v>
          </cell>
          <cell r="AD532">
            <v>0</v>
          </cell>
          <cell r="AE532">
            <v>3.0107680530500002E-3</v>
          </cell>
          <cell r="AF532">
            <v>0</v>
          </cell>
          <cell r="AG532">
            <v>0</v>
          </cell>
          <cell r="AH532">
            <v>0</v>
          </cell>
          <cell r="AI532">
            <v>0</v>
          </cell>
          <cell r="AJ532">
            <v>0</v>
          </cell>
          <cell r="AK532">
            <v>0</v>
          </cell>
          <cell r="AM532">
            <v>0</v>
          </cell>
          <cell r="AN532">
            <v>0</v>
          </cell>
          <cell r="AO532">
            <v>0</v>
          </cell>
          <cell r="AP532">
            <v>0</v>
          </cell>
          <cell r="AQ532">
            <v>0.11823254268833842</v>
          </cell>
          <cell r="AR532">
            <v>0</v>
          </cell>
          <cell r="AS532">
            <v>0</v>
          </cell>
          <cell r="AT532">
            <v>0</v>
          </cell>
          <cell r="AU532">
            <v>0</v>
          </cell>
          <cell r="AV532">
            <v>0</v>
          </cell>
          <cell r="AW532">
            <v>0</v>
          </cell>
        </row>
        <row r="533">
          <cell r="A533" t="str">
            <v>SHA0893</v>
          </cell>
          <cell r="B533" t="str">
            <v>Unknown</v>
          </cell>
          <cell r="C533" t="str">
            <v>Residential</v>
          </cell>
          <cell r="D533" t="str">
            <v>Land Supply 2018</v>
          </cell>
          <cell r="E533">
            <v>1.80775</v>
          </cell>
          <cell r="F533">
            <v>0</v>
          </cell>
          <cell r="G533">
            <v>0</v>
          </cell>
          <cell r="H533">
            <v>0</v>
          </cell>
          <cell r="I533">
            <v>1.80775</v>
          </cell>
          <cell r="J533">
            <v>0</v>
          </cell>
          <cell r="K533">
            <v>0</v>
          </cell>
          <cell r="L533">
            <v>0</v>
          </cell>
          <cell r="M533">
            <v>100</v>
          </cell>
          <cell r="O533">
            <v>4.8143043035749997E-2</v>
          </cell>
          <cell r="Q533">
            <v>2.5908926647449999E-2</v>
          </cell>
          <cell r="R533">
            <v>2.1312942551999999E-2</v>
          </cell>
          <cell r="S533">
            <v>2.6631471738763657</v>
          </cell>
          <cell r="T533">
            <v>1.4332140311132624</v>
          </cell>
          <cell r="U533">
            <v>1.1789762164016042</v>
          </cell>
          <cell r="V533">
            <v>0</v>
          </cell>
          <cell r="W533">
            <v>0</v>
          </cell>
          <cell r="X533" t="str">
            <v>Not Modelled</v>
          </cell>
          <cell r="Y533" t="str">
            <v>N/A</v>
          </cell>
          <cell r="AA533">
            <v>0</v>
          </cell>
          <cell r="AB533">
            <v>2.0799999999999999E-2</v>
          </cell>
          <cell r="AC533">
            <v>1.9199999999999998E-2</v>
          </cell>
          <cell r="AD533">
            <v>0</v>
          </cell>
          <cell r="AE533">
            <v>0</v>
          </cell>
          <cell r="AF533">
            <v>1.4680541969900001</v>
          </cell>
          <cell r="AG533">
            <v>1.6400000000000001E-2</v>
          </cell>
          <cell r="AH533">
            <v>4.7037198597900003E-2</v>
          </cell>
          <cell r="AI533">
            <v>1.7607103127499999</v>
          </cell>
          <cell r="AJ533">
            <v>0.16102623385199999</v>
          </cell>
          <cell r="AK533">
            <v>0</v>
          </cell>
          <cell r="AM533">
            <v>0</v>
          </cell>
          <cell r="AN533">
            <v>1.1506015765454294</v>
          </cell>
          <cell r="AO533">
            <v>1.0620937629650118</v>
          </cell>
          <cell r="AP533">
            <v>0</v>
          </cell>
          <cell r="AQ533">
            <v>0</v>
          </cell>
          <cell r="AR533">
            <v>81.208916995712912</v>
          </cell>
          <cell r="AS533">
            <v>0.90720508919928089</v>
          </cell>
          <cell r="AT533">
            <v>2.6019747530300097</v>
          </cell>
          <cell r="AU533">
            <v>97.397887581247403</v>
          </cell>
          <cell r="AV533">
            <v>8.9075499295809699</v>
          </cell>
          <cell r="AW533">
            <v>0</v>
          </cell>
        </row>
        <row r="534">
          <cell r="A534" t="str">
            <v>SHA0895</v>
          </cell>
          <cell r="B534" t="str">
            <v>Unknown</v>
          </cell>
          <cell r="C534" t="str">
            <v>Residential</v>
          </cell>
          <cell r="D534" t="str">
            <v>Land Supply 2018</v>
          </cell>
          <cell r="E534">
            <v>4.7044699999999997</v>
          </cell>
          <cell r="F534">
            <v>0</v>
          </cell>
          <cell r="G534">
            <v>0</v>
          </cell>
          <cell r="H534">
            <v>0</v>
          </cell>
          <cell r="I534">
            <v>4.7044699999999997</v>
          </cell>
          <cell r="J534">
            <v>0</v>
          </cell>
          <cell r="K534">
            <v>0</v>
          </cell>
          <cell r="L534">
            <v>0</v>
          </cell>
          <cell r="M534">
            <v>100</v>
          </cell>
          <cell r="O534">
            <v>0.98252375835700001</v>
          </cell>
          <cell r="Q534">
            <v>0.45607312194799998</v>
          </cell>
          <cell r="R534">
            <v>0.14614892966599999</v>
          </cell>
          <cell r="S534">
            <v>20.88489794508202</v>
          </cell>
          <cell r="T534">
            <v>9.6944633922205909</v>
          </cell>
          <cell r="U534">
            <v>3.1065971228639992</v>
          </cell>
          <cell r="V534">
            <v>0</v>
          </cell>
          <cell r="W534">
            <v>0</v>
          </cell>
          <cell r="X534" t="str">
            <v>Not Modelled</v>
          </cell>
          <cell r="Y534" t="str">
            <v>N/A</v>
          </cell>
          <cell r="AA534">
            <v>0</v>
          </cell>
          <cell r="AB534">
            <v>1.24E-2</v>
          </cell>
          <cell r="AC534">
            <v>0</v>
          </cell>
          <cell r="AD534">
            <v>0</v>
          </cell>
          <cell r="AE534">
            <v>0</v>
          </cell>
          <cell r="AF534">
            <v>2.5692766406300001</v>
          </cell>
          <cell r="AG534">
            <v>9.07476099998E-2</v>
          </cell>
          <cell r="AH534">
            <v>0</v>
          </cell>
          <cell r="AI534">
            <v>4.7044661050099998</v>
          </cell>
          <cell r="AJ534">
            <v>2.30027281007E-2</v>
          </cell>
          <cell r="AK534">
            <v>0</v>
          </cell>
          <cell r="AM534">
            <v>0</v>
          </cell>
          <cell r="AN534">
            <v>0.26357910667939216</v>
          </cell>
          <cell r="AO534">
            <v>0</v>
          </cell>
          <cell r="AP534">
            <v>0</v>
          </cell>
          <cell r="AQ534">
            <v>0</v>
          </cell>
          <cell r="AR534">
            <v>54.613519495926219</v>
          </cell>
          <cell r="AS534">
            <v>1.9289656433094482</v>
          </cell>
          <cell r="AT534">
            <v>0</v>
          </cell>
          <cell r="AU534">
            <v>99.999917206614143</v>
          </cell>
          <cell r="AV534">
            <v>0.48895471967511756</v>
          </cell>
          <cell r="AW534">
            <v>0</v>
          </cell>
        </row>
        <row r="535">
          <cell r="A535" t="str">
            <v>SHA0896</v>
          </cell>
          <cell r="B535" t="str">
            <v>Unknown</v>
          </cell>
          <cell r="C535" t="str">
            <v>Residential</v>
          </cell>
          <cell r="D535" t="str">
            <v>Land Supply 2018</v>
          </cell>
          <cell r="E535">
            <v>1.39341</v>
          </cell>
          <cell r="F535">
            <v>0</v>
          </cell>
          <cell r="G535">
            <v>0</v>
          </cell>
          <cell r="H535">
            <v>0</v>
          </cell>
          <cell r="I535">
            <v>1.39341</v>
          </cell>
          <cell r="J535">
            <v>0</v>
          </cell>
          <cell r="K535">
            <v>0</v>
          </cell>
          <cell r="L535">
            <v>0</v>
          </cell>
          <cell r="M535">
            <v>100</v>
          </cell>
          <cell r="O535">
            <v>0.2469914927029</v>
          </cell>
          <cell r="Q535">
            <v>0.1184188809009</v>
          </cell>
          <cell r="R535">
            <v>3.7199999999999997E-2</v>
          </cell>
          <cell r="S535">
            <v>17.725686818875992</v>
          </cell>
          <cell r="T535">
            <v>8.4984951235386568</v>
          </cell>
          <cell r="U535">
            <v>2.6697095614356146</v>
          </cell>
          <cell r="V535">
            <v>0</v>
          </cell>
          <cell r="W535">
            <v>0</v>
          </cell>
          <cell r="X535" t="str">
            <v>Not Modelled</v>
          </cell>
          <cell r="Y535" t="str">
            <v>N/A</v>
          </cell>
          <cell r="AA535">
            <v>0</v>
          </cell>
          <cell r="AB535">
            <v>0</v>
          </cell>
          <cell r="AC535">
            <v>0</v>
          </cell>
          <cell r="AD535">
            <v>0</v>
          </cell>
          <cell r="AE535">
            <v>0</v>
          </cell>
          <cell r="AF535">
            <v>6.2035890862899998E-2</v>
          </cell>
          <cell r="AG535">
            <v>0</v>
          </cell>
          <cell r="AH535">
            <v>0</v>
          </cell>
          <cell r="AI535">
            <v>1.3934080499999999</v>
          </cell>
          <cell r="AJ535">
            <v>0</v>
          </cell>
          <cell r="AK535">
            <v>0</v>
          </cell>
          <cell r="AM535">
            <v>0</v>
          </cell>
          <cell r="AN535">
            <v>0</v>
          </cell>
          <cell r="AO535">
            <v>0</v>
          </cell>
          <cell r="AP535">
            <v>0</v>
          </cell>
          <cell r="AQ535">
            <v>0</v>
          </cell>
          <cell r="AR535">
            <v>4.4520916932489358</v>
          </cell>
          <cell r="AS535">
            <v>0</v>
          </cell>
          <cell r="AT535">
            <v>0</v>
          </cell>
          <cell r="AU535">
            <v>99.999860055547174</v>
          </cell>
          <cell r="AV535">
            <v>0</v>
          </cell>
          <cell r="AW535">
            <v>0</v>
          </cell>
        </row>
        <row r="536">
          <cell r="A536" t="str">
            <v>SHA0899</v>
          </cell>
          <cell r="B536" t="str">
            <v>Unknown</v>
          </cell>
          <cell r="C536" t="str">
            <v>Residential</v>
          </cell>
          <cell r="D536" t="str">
            <v>Land Supply 2018</v>
          </cell>
          <cell r="E536">
            <v>1.75739</v>
          </cell>
          <cell r="F536">
            <v>0</v>
          </cell>
          <cell r="G536">
            <v>0</v>
          </cell>
          <cell r="H536">
            <v>0</v>
          </cell>
          <cell r="I536">
            <v>1.75739</v>
          </cell>
          <cell r="J536">
            <v>0</v>
          </cell>
          <cell r="K536">
            <v>0</v>
          </cell>
          <cell r="L536">
            <v>0</v>
          </cell>
          <cell r="M536">
            <v>100</v>
          </cell>
          <cell r="O536">
            <v>5.9321363984100005E-2</v>
          </cell>
          <cell r="Q536">
            <v>1.2686613354000001E-2</v>
          </cell>
          <cell r="R536">
            <v>0</v>
          </cell>
          <cell r="S536">
            <v>3.3755378136953098</v>
          </cell>
          <cell r="T536">
            <v>0.7219008503519424</v>
          </cell>
          <cell r="U536">
            <v>0</v>
          </cell>
          <cell r="V536">
            <v>0</v>
          </cell>
          <cell r="W536">
            <v>0</v>
          </cell>
          <cell r="X536" t="str">
            <v>Not Modelled</v>
          </cell>
          <cell r="Y536" t="str">
            <v>N/A</v>
          </cell>
          <cell r="AA536">
            <v>0</v>
          </cell>
          <cell r="AB536">
            <v>0</v>
          </cell>
          <cell r="AC536">
            <v>0</v>
          </cell>
          <cell r="AD536">
            <v>0</v>
          </cell>
          <cell r="AE536">
            <v>0</v>
          </cell>
          <cell r="AF536">
            <v>0</v>
          </cell>
          <cell r="AG536">
            <v>0</v>
          </cell>
          <cell r="AH536">
            <v>0</v>
          </cell>
          <cell r="AI536">
            <v>1.7573921804099999</v>
          </cell>
          <cell r="AJ536">
            <v>0</v>
          </cell>
          <cell r="AK536">
            <v>0</v>
          </cell>
          <cell r="AM536">
            <v>0</v>
          </cell>
          <cell r="AN536">
            <v>0</v>
          </cell>
          <cell r="AO536">
            <v>0</v>
          </cell>
          <cell r="AP536">
            <v>0</v>
          </cell>
          <cell r="AQ536">
            <v>0</v>
          </cell>
          <cell r="AR536">
            <v>0</v>
          </cell>
          <cell r="AS536">
            <v>0</v>
          </cell>
          <cell r="AT536">
            <v>0</v>
          </cell>
          <cell r="AU536">
            <v>100.00012407092336</v>
          </cell>
          <cell r="AV536">
            <v>0</v>
          </cell>
          <cell r="AW536">
            <v>0</v>
          </cell>
        </row>
        <row r="537">
          <cell r="A537" t="str">
            <v>SHA0901</v>
          </cell>
          <cell r="B537" t="str">
            <v>Unknown</v>
          </cell>
          <cell r="C537" t="str">
            <v>Residential</v>
          </cell>
          <cell r="D537" t="str">
            <v>Land Supply 2018</v>
          </cell>
          <cell r="E537">
            <v>0.110261</v>
          </cell>
          <cell r="F537">
            <v>0</v>
          </cell>
          <cell r="G537">
            <v>0</v>
          </cell>
          <cell r="H537">
            <v>0</v>
          </cell>
          <cell r="I537">
            <v>0.110261</v>
          </cell>
          <cell r="J537">
            <v>0</v>
          </cell>
          <cell r="K537">
            <v>0</v>
          </cell>
          <cell r="L537">
            <v>0</v>
          </cell>
          <cell r="M537">
            <v>100</v>
          </cell>
          <cell r="O537">
            <v>6.1147900000199998E-3</v>
          </cell>
          <cell r="Q537">
            <v>0</v>
          </cell>
          <cell r="R537">
            <v>0</v>
          </cell>
          <cell r="S537">
            <v>5.545741467989588</v>
          </cell>
          <cell r="T537">
            <v>0</v>
          </cell>
          <cell r="U537">
            <v>0</v>
          </cell>
          <cell r="V537">
            <v>0</v>
          </cell>
          <cell r="W537">
            <v>0</v>
          </cell>
          <cell r="X537" t="str">
            <v>Not Modelled</v>
          </cell>
          <cell r="Y537" t="str">
            <v>N/A</v>
          </cell>
          <cell r="AA537">
            <v>0</v>
          </cell>
          <cell r="AB537">
            <v>0</v>
          </cell>
          <cell r="AC537">
            <v>0</v>
          </cell>
          <cell r="AD537">
            <v>0</v>
          </cell>
          <cell r="AE537">
            <v>0</v>
          </cell>
          <cell r="AF537">
            <v>0</v>
          </cell>
          <cell r="AG537">
            <v>0</v>
          </cell>
          <cell r="AH537">
            <v>0</v>
          </cell>
          <cell r="AI537">
            <v>0.11026073530200001</v>
          </cell>
          <cell r="AJ537">
            <v>0</v>
          </cell>
          <cell r="AK537">
            <v>0</v>
          </cell>
          <cell r="AM537">
            <v>0</v>
          </cell>
          <cell r="AN537">
            <v>0</v>
          </cell>
          <cell r="AO537">
            <v>0</v>
          </cell>
          <cell r="AP537">
            <v>0</v>
          </cell>
          <cell r="AQ537">
            <v>0</v>
          </cell>
          <cell r="AR537">
            <v>0</v>
          </cell>
          <cell r="AS537">
            <v>0</v>
          </cell>
          <cell r="AT537">
            <v>0</v>
          </cell>
          <cell r="AU537">
            <v>99.999759935063182</v>
          </cell>
          <cell r="AV537">
            <v>0</v>
          </cell>
          <cell r="AW537">
            <v>0</v>
          </cell>
        </row>
        <row r="538">
          <cell r="A538" t="str">
            <v>SHA0905</v>
          </cell>
          <cell r="B538" t="str">
            <v>Unknown</v>
          </cell>
          <cell r="C538" t="str">
            <v>Residential</v>
          </cell>
          <cell r="D538" t="str">
            <v>Land Supply 2018</v>
          </cell>
          <cell r="E538">
            <v>1.53915</v>
          </cell>
          <cell r="F538">
            <v>0</v>
          </cell>
          <cell r="G538">
            <v>0</v>
          </cell>
          <cell r="H538">
            <v>2.18095059994E-2</v>
          </cell>
          <cell r="I538">
            <v>1.5173404940006001</v>
          </cell>
          <cell r="J538">
            <v>0</v>
          </cell>
          <cell r="K538">
            <v>0</v>
          </cell>
          <cell r="L538">
            <v>1.4169837897151025</v>
          </cell>
          <cell r="M538">
            <v>98.583016210284896</v>
          </cell>
          <cell r="O538">
            <v>0.16999372401599999</v>
          </cell>
          <cell r="Q538">
            <v>6.3200000000000006E-2</v>
          </cell>
          <cell r="R538">
            <v>2.76E-2</v>
          </cell>
          <cell r="S538">
            <v>11.044649580352791</v>
          </cell>
          <cell r="T538">
            <v>4.1061624922847031</v>
          </cell>
          <cell r="U538">
            <v>1.7931975440990158</v>
          </cell>
          <cell r="V538">
            <v>0</v>
          </cell>
          <cell r="W538">
            <v>0</v>
          </cell>
          <cell r="X538">
            <v>1.69742931638E-3</v>
          </cell>
          <cell r="Y538">
            <v>0.11028355367443068</v>
          </cell>
          <cell r="AA538">
            <v>0</v>
          </cell>
          <cell r="AB538">
            <v>0</v>
          </cell>
          <cell r="AC538">
            <v>0</v>
          </cell>
          <cell r="AD538">
            <v>0</v>
          </cell>
          <cell r="AE538">
            <v>0</v>
          </cell>
          <cell r="AF538">
            <v>0</v>
          </cell>
          <cell r="AG538">
            <v>0</v>
          </cell>
          <cell r="AH538">
            <v>0</v>
          </cell>
          <cell r="AI538">
            <v>1.5391506500000001</v>
          </cell>
          <cell r="AJ538">
            <v>0</v>
          </cell>
          <cell r="AK538">
            <v>0</v>
          </cell>
          <cell r="AM538">
            <v>0</v>
          </cell>
          <cell r="AN538">
            <v>0</v>
          </cell>
          <cell r="AO538">
            <v>0</v>
          </cell>
          <cell r="AP538">
            <v>0</v>
          </cell>
          <cell r="AQ538">
            <v>0</v>
          </cell>
          <cell r="AR538">
            <v>0</v>
          </cell>
          <cell r="AS538">
            <v>0</v>
          </cell>
          <cell r="AT538">
            <v>0</v>
          </cell>
          <cell r="AU538">
            <v>100.00004223110159</v>
          </cell>
          <cell r="AV538">
            <v>0</v>
          </cell>
          <cell r="AW538">
            <v>0</v>
          </cell>
        </row>
        <row r="539">
          <cell r="A539" t="str">
            <v>SHA0960</v>
          </cell>
          <cell r="B539" t="str">
            <v>Unknown</v>
          </cell>
          <cell r="C539" t="str">
            <v>Residential</v>
          </cell>
          <cell r="D539" t="str">
            <v>Land Supply 2018</v>
          </cell>
          <cell r="E539">
            <v>0.23588200000000001</v>
          </cell>
          <cell r="F539">
            <v>0</v>
          </cell>
          <cell r="G539">
            <v>0</v>
          </cell>
          <cell r="H539">
            <v>0</v>
          </cell>
          <cell r="I539">
            <v>0.23588200000000001</v>
          </cell>
          <cell r="J539">
            <v>0</v>
          </cell>
          <cell r="K539">
            <v>0</v>
          </cell>
          <cell r="L539">
            <v>0</v>
          </cell>
          <cell r="M539">
            <v>100</v>
          </cell>
          <cell r="O539">
            <v>0</v>
          </cell>
          <cell r="Q539">
            <v>0</v>
          </cell>
          <cell r="R539">
            <v>0</v>
          </cell>
          <cell r="S539">
            <v>0</v>
          </cell>
          <cell r="T539">
            <v>0</v>
          </cell>
          <cell r="U539">
            <v>0</v>
          </cell>
          <cell r="V539">
            <v>0</v>
          </cell>
          <cell r="W539">
            <v>0</v>
          </cell>
          <cell r="X539" t="str">
            <v>Not Modelled</v>
          </cell>
          <cell r="Y539" t="str">
            <v>N/A</v>
          </cell>
          <cell r="AA539">
            <v>0</v>
          </cell>
          <cell r="AB539">
            <v>0</v>
          </cell>
          <cell r="AC539">
            <v>0</v>
          </cell>
          <cell r="AD539">
            <v>0</v>
          </cell>
          <cell r="AE539">
            <v>0</v>
          </cell>
          <cell r="AF539">
            <v>0</v>
          </cell>
          <cell r="AG539">
            <v>0</v>
          </cell>
          <cell r="AH539">
            <v>0</v>
          </cell>
          <cell r="AI539">
            <v>0.235882075001</v>
          </cell>
          <cell r="AJ539">
            <v>0</v>
          </cell>
          <cell r="AK539">
            <v>0</v>
          </cell>
          <cell r="AM539">
            <v>0</v>
          </cell>
          <cell r="AN539">
            <v>0</v>
          </cell>
          <cell r="AO539">
            <v>0</v>
          </cell>
          <cell r="AP539">
            <v>0</v>
          </cell>
          <cell r="AQ539">
            <v>0</v>
          </cell>
          <cell r="AR539">
            <v>0</v>
          </cell>
          <cell r="AS539">
            <v>0</v>
          </cell>
          <cell r="AT539">
            <v>0</v>
          </cell>
          <cell r="AU539">
            <v>100.00003179598274</v>
          </cell>
          <cell r="AV539">
            <v>0</v>
          </cell>
          <cell r="AW539">
            <v>0</v>
          </cell>
        </row>
        <row r="540">
          <cell r="A540" t="str">
            <v>SHA0976</v>
          </cell>
          <cell r="B540" t="str">
            <v>Unknown</v>
          </cell>
          <cell r="C540" t="str">
            <v>Residential</v>
          </cell>
          <cell r="D540" t="str">
            <v>Land Supply 2018</v>
          </cell>
          <cell r="E540">
            <v>5.0961299999999996</v>
          </cell>
          <cell r="F540">
            <v>0</v>
          </cell>
          <cell r="G540">
            <v>0</v>
          </cell>
          <cell r="H540">
            <v>0</v>
          </cell>
          <cell r="I540">
            <v>5.0961299999999996</v>
          </cell>
          <cell r="J540">
            <v>0</v>
          </cell>
          <cell r="K540">
            <v>0</v>
          </cell>
          <cell r="L540">
            <v>0</v>
          </cell>
          <cell r="M540">
            <v>100</v>
          </cell>
          <cell r="O540">
            <v>1.1430322233450001</v>
          </cell>
          <cell r="Q540">
            <v>0.46052348608499999</v>
          </cell>
          <cell r="R540">
            <v>0.207799425659</v>
          </cell>
          <cell r="S540">
            <v>22.429416505171577</v>
          </cell>
          <cell r="T540">
            <v>9.036729559194919</v>
          </cell>
          <cell r="U540">
            <v>4.0775927156293115</v>
          </cell>
          <cell r="V540">
            <v>0</v>
          </cell>
          <cell r="W540">
            <v>0</v>
          </cell>
          <cell r="X540" t="str">
            <v>Not Modelled</v>
          </cell>
          <cell r="Y540" t="str">
            <v>N/A</v>
          </cell>
          <cell r="AA540">
            <v>0</v>
          </cell>
          <cell r="AB540">
            <v>0</v>
          </cell>
          <cell r="AC540">
            <v>0</v>
          </cell>
          <cell r="AD540">
            <v>0</v>
          </cell>
          <cell r="AE540">
            <v>0</v>
          </cell>
          <cell r="AF540">
            <v>0</v>
          </cell>
          <cell r="AG540">
            <v>0.18130435383400001</v>
          </cell>
          <cell r="AH540">
            <v>0</v>
          </cell>
          <cell r="AI540">
            <v>5.0961266915700003</v>
          </cell>
          <cell r="AJ540">
            <v>0</v>
          </cell>
          <cell r="AK540">
            <v>0</v>
          </cell>
          <cell r="AM540">
            <v>0</v>
          </cell>
          <cell r="AN540">
            <v>0</v>
          </cell>
          <cell r="AO540">
            <v>0</v>
          </cell>
          <cell r="AP540">
            <v>0</v>
          </cell>
          <cell r="AQ540">
            <v>0</v>
          </cell>
          <cell r="AR540">
            <v>0</v>
          </cell>
          <cell r="AS540">
            <v>3.5576869866742022</v>
          </cell>
          <cell r="AT540">
            <v>0</v>
          </cell>
          <cell r="AU540">
            <v>99.999935079560387</v>
          </cell>
          <cell r="AV540">
            <v>0</v>
          </cell>
          <cell r="AW540">
            <v>0</v>
          </cell>
        </row>
        <row r="541">
          <cell r="A541" t="str">
            <v>SHA0982</v>
          </cell>
          <cell r="B541" t="str">
            <v>Unknown</v>
          </cell>
          <cell r="C541" t="str">
            <v>Residential</v>
          </cell>
          <cell r="D541" t="str">
            <v>Land Supply 2018</v>
          </cell>
          <cell r="E541">
            <v>1.9911000000000001</v>
          </cell>
          <cell r="F541">
            <v>0</v>
          </cell>
          <cell r="G541">
            <v>0</v>
          </cell>
          <cell r="H541">
            <v>0</v>
          </cell>
          <cell r="I541">
            <v>1.9911000000000001</v>
          </cell>
          <cell r="J541">
            <v>0</v>
          </cell>
          <cell r="K541">
            <v>0</v>
          </cell>
          <cell r="L541">
            <v>0</v>
          </cell>
          <cell r="M541">
            <v>100</v>
          </cell>
          <cell r="O541">
            <v>0.24676603926920698</v>
          </cell>
          <cell r="Q541">
            <v>3.2004157810207004E-2</v>
          </cell>
          <cell r="R541">
            <v>5.8563399710699995E-4</v>
          </cell>
          <cell r="S541">
            <v>12.393452828547384</v>
          </cell>
          <cell r="T541">
            <v>1.6073606453823015</v>
          </cell>
          <cell r="U541">
            <v>2.9412585862437841E-2</v>
          </cell>
          <cell r="V541">
            <v>0</v>
          </cell>
          <cell r="W541">
            <v>0</v>
          </cell>
          <cell r="X541" t="str">
            <v>Not Modelled</v>
          </cell>
          <cell r="Y541" t="str">
            <v>N/A</v>
          </cell>
          <cell r="AA541">
            <v>0</v>
          </cell>
          <cell r="AB541">
            <v>0</v>
          </cell>
          <cell r="AC541">
            <v>0</v>
          </cell>
          <cell r="AD541">
            <v>0</v>
          </cell>
          <cell r="AE541">
            <v>0</v>
          </cell>
          <cell r="AF541">
            <v>2.2681362431500002E-3</v>
          </cell>
          <cell r="AG541">
            <v>0</v>
          </cell>
          <cell r="AH541">
            <v>0</v>
          </cell>
          <cell r="AI541">
            <v>1.99109606499</v>
          </cell>
          <cell r="AJ541">
            <v>0</v>
          </cell>
          <cell r="AK541">
            <v>0</v>
          </cell>
          <cell r="AM541">
            <v>0</v>
          </cell>
          <cell r="AN541">
            <v>0</v>
          </cell>
          <cell r="AO541">
            <v>0</v>
          </cell>
          <cell r="AP541">
            <v>0</v>
          </cell>
          <cell r="AQ541">
            <v>0</v>
          </cell>
          <cell r="AR541">
            <v>0.1139137282482045</v>
          </cell>
          <cell r="AS541">
            <v>0</v>
          </cell>
          <cell r="AT541">
            <v>0</v>
          </cell>
          <cell r="AU541">
            <v>99.999802370046709</v>
          </cell>
          <cell r="AV541">
            <v>0</v>
          </cell>
          <cell r="AW541">
            <v>0</v>
          </cell>
        </row>
        <row r="542">
          <cell r="A542" t="str">
            <v>SHA0996</v>
          </cell>
          <cell r="B542" t="str">
            <v>Unknown</v>
          </cell>
          <cell r="C542" t="str">
            <v>Residential</v>
          </cell>
          <cell r="D542" t="str">
            <v>Land Supply 2018</v>
          </cell>
          <cell r="E542">
            <v>0.87796099999999999</v>
          </cell>
          <cell r="F542">
            <v>0</v>
          </cell>
          <cell r="G542">
            <v>0</v>
          </cell>
          <cell r="H542">
            <v>0</v>
          </cell>
          <cell r="I542">
            <v>0.87796099999999999</v>
          </cell>
          <cell r="J542">
            <v>0</v>
          </cell>
          <cell r="K542">
            <v>0</v>
          </cell>
          <cell r="L542">
            <v>0</v>
          </cell>
          <cell r="M542">
            <v>100</v>
          </cell>
          <cell r="O542">
            <v>3.3774333736159998E-2</v>
          </cell>
          <cell r="Q542">
            <v>2.5476616909499997E-2</v>
          </cell>
          <cell r="R542">
            <v>1.3599999999999999E-2</v>
          </cell>
          <cell r="S542">
            <v>3.8469059259078704</v>
          </cell>
          <cell r="T542">
            <v>2.9017936912345763</v>
          </cell>
          <cell r="U542">
            <v>1.5490437502349192</v>
          </cell>
          <cell r="V542">
            <v>0</v>
          </cell>
          <cell r="W542">
            <v>0</v>
          </cell>
          <cell r="X542" t="str">
            <v>Not Modelled</v>
          </cell>
          <cell r="Y542" t="str">
            <v>N/A</v>
          </cell>
          <cell r="AA542">
            <v>0</v>
          </cell>
          <cell r="AB542">
            <v>0</v>
          </cell>
          <cell r="AC542">
            <v>0</v>
          </cell>
          <cell r="AD542">
            <v>0</v>
          </cell>
          <cell r="AE542">
            <v>0.130952176532</v>
          </cell>
          <cell r="AF542">
            <v>0.17705873579199999</v>
          </cell>
          <cell r="AG542">
            <v>0</v>
          </cell>
          <cell r="AH542">
            <v>0</v>
          </cell>
          <cell r="AI542">
            <v>0.87796072999300001</v>
          </cell>
          <cell r="AJ542">
            <v>5.7992704649399998E-2</v>
          </cell>
          <cell r="AK542">
            <v>0.19190863910100001</v>
          </cell>
          <cell r="AM542">
            <v>0</v>
          </cell>
          <cell r="AN542">
            <v>0</v>
          </cell>
          <cell r="AO542">
            <v>0</v>
          </cell>
          <cell r="AP542">
            <v>0</v>
          </cell>
          <cell r="AQ542">
            <v>14.915489017393712</v>
          </cell>
          <cell r="AR542">
            <v>20.16703883110981</v>
          </cell>
          <cell r="AS542">
            <v>0</v>
          </cell>
          <cell r="AT542">
            <v>0</v>
          </cell>
          <cell r="AU542">
            <v>99.999969246128245</v>
          </cell>
          <cell r="AV542">
            <v>6.6053850512038688</v>
          </cell>
          <cell r="AW542">
            <v>21.858446912903879</v>
          </cell>
        </row>
        <row r="543">
          <cell r="A543" t="str">
            <v>SHA1002</v>
          </cell>
          <cell r="B543" t="str">
            <v>Unknown</v>
          </cell>
          <cell r="C543" t="str">
            <v>Residential</v>
          </cell>
          <cell r="D543" t="str">
            <v>Land Supply 2018</v>
          </cell>
          <cell r="E543">
            <v>0.58780399999999999</v>
          </cell>
          <cell r="F543">
            <v>0</v>
          </cell>
          <cell r="G543">
            <v>0</v>
          </cell>
          <cell r="H543">
            <v>0</v>
          </cell>
          <cell r="I543">
            <v>0.58780399999999999</v>
          </cell>
          <cell r="J543">
            <v>0</v>
          </cell>
          <cell r="K543">
            <v>0</v>
          </cell>
          <cell r="L543">
            <v>0</v>
          </cell>
          <cell r="M543">
            <v>100</v>
          </cell>
          <cell r="O543">
            <v>0</v>
          </cell>
          <cell r="Q543">
            <v>0</v>
          </cell>
          <cell r="R543">
            <v>0</v>
          </cell>
          <cell r="S543">
            <v>0</v>
          </cell>
          <cell r="T543">
            <v>0</v>
          </cell>
          <cell r="U543">
            <v>0</v>
          </cell>
          <cell r="V543">
            <v>0</v>
          </cell>
          <cell r="W543">
            <v>0</v>
          </cell>
          <cell r="X543" t="str">
            <v>Not Modelled</v>
          </cell>
          <cell r="Y543" t="str">
            <v>N/A</v>
          </cell>
          <cell r="AA543">
            <v>0</v>
          </cell>
          <cell r="AB543">
            <v>0</v>
          </cell>
          <cell r="AC543">
            <v>0</v>
          </cell>
          <cell r="AD543">
            <v>0</v>
          </cell>
          <cell r="AE543">
            <v>0</v>
          </cell>
          <cell r="AF543">
            <v>0</v>
          </cell>
          <cell r="AG543">
            <v>0</v>
          </cell>
          <cell r="AH543">
            <v>0</v>
          </cell>
          <cell r="AI543">
            <v>0.58780380999600002</v>
          </cell>
          <cell r="AJ543">
            <v>0</v>
          </cell>
          <cell r="AK543">
            <v>0</v>
          </cell>
          <cell r="AM543">
            <v>0</v>
          </cell>
          <cell r="AN543">
            <v>0</v>
          </cell>
          <cell r="AO543">
            <v>0</v>
          </cell>
          <cell r="AP543">
            <v>0</v>
          </cell>
          <cell r="AQ543">
            <v>0</v>
          </cell>
          <cell r="AR543">
            <v>0</v>
          </cell>
          <cell r="AS543">
            <v>0</v>
          </cell>
          <cell r="AT543">
            <v>0</v>
          </cell>
          <cell r="AU543">
            <v>99.999967675619772</v>
          </cell>
          <cell r="AV543">
            <v>0</v>
          </cell>
          <cell r="AW543">
            <v>0</v>
          </cell>
        </row>
        <row r="544">
          <cell r="A544" t="str">
            <v>SHA1004</v>
          </cell>
          <cell r="B544" t="str">
            <v>Unknown</v>
          </cell>
          <cell r="C544" t="str">
            <v>Residential</v>
          </cell>
          <cell r="D544" t="str">
            <v>Land Supply 2018</v>
          </cell>
          <cell r="E544">
            <v>1.2773000000000001</v>
          </cell>
          <cell r="F544">
            <v>0</v>
          </cell>
          <cell r="G544">
            <v>0</v>
          </cell>
          <cell r="H544">
            <v>0</v>
          </cell>
          <cell r="I544">
            <v>1.2773000000000001</v>
          </cell>
          <cell r="J544">
            <v>0</v>
          </cell>
          <cell r="K544">
            <v>0</v>
          </cell>
          <cell r="L544">
            <v>0</v>
          </cell>
          <cell r="M544">
            <v>100</v>
          </cell>
          <cell r="O544">
            <v>5.4176067691800001E-2</v>
          </cell>
          <cell r="Q544">
            <v>0</v>
          </cell>
          <cell r="R544">
            <v>0</v>
          </cell>
          <cell r="S544">
            <v>4.2414521014483677</v>
          </cell>
          <cell r="T544">
            <v>0</v>
          </cell>
          <cell r="U544">
            <v>0</v>
          </cell>
          <cell r="V544">
            <v>0</v>
          </cell>
          <cell r="W544">
            <v>0</v>
          </cell>
          <cell r="X544" t="str">
            <v>Not Modelled</v>
          </cell>
          <cell r="Y544" t="str">
            <v>N/A</v>
          </cell>
          <cell r="AA544">
            <v>0</v>
          </cell>
          <cell r="AB544">
            <v>0</v>
          </cell>
          <cell r="AC544">
            <v>0</v>
          </cell>
          <cell r="AD544">
            <v>0</v>
          </cell>
          <cell r="AE544">
            <v>0</v>
          </cell>
          <cell r="AF544">
            <v>0</v>
          </cell>
          <cell r="AG544">
            <v>0</v>
          </cell>
          <cell r="AH544">
            <v>0</v>
          </cell>
          <cell r="AI544">
            <v>1.27730180001</v>
          </cell>
          <cell r="AJ544">
            <v>0</v>
          </cell>
          <cell r="AK544">
            <v>0</v>
          </cell>
          <cell r="AM544">
            <v>0</v>
          </cell>
          <cell r="AN544">
            <v>0</v>
          </cell>
          <cell r="AO544">
            <v>0</v>
          </cell>
          <cell r="AP544">
            <v>0</v>
          </cell>
          <cell r="AQ544">
            <v>0</v>
          </cell>
          <cell r="AR544">
            <v>0</v>
          </cell>
          <cell r="AS544">
            <v>0</v>
          </cell>
          <cell r="AT544">
            <v>0</v>
          </cell>
          <cell r="AU544">
            <v>100.00014092304079</v>
          </cell>
          <cell r="AV544">
            <v>0</v>
          </cell>
          <cell r="AW544">
            <v>0</v>
          </cell>
        </row>
        <row r="545">
          <cell r="A545" t="str">
            <v>SHA1006</v>
          </cell>
          <cell r="B545" t="str">
            <v>Unknown</v>
          </cell>
          <cell r="C545" t="str">
            <v>Residential</v>
          </cell>
          <cell r="D545" t="str">
            <v>Land Supply 2018</v>
          </cell>
          <cell r="E545">
            <v>0.26868799999999998</v>
          </cell>
          <cell r="F545">
            <v>0</v>
          </cell>
          <cell r="G545">
            <v>2.4796615495400001E-3</v>
          </cell>
          <cell r="H545">
            <v>0.26620801530299998</v>
          </cell>
          <cell r="I545">
            <v>3.2314746001294026E-7</v>
          </cell>
          <cell r="J545">
            <v>0</v>
          </cell>
          <cell r="K545">
            <v>0.92287766835139651</v>
          </cell>
          <cell r="L545">
            <v>99.077002062987546</v>
          </cell>
          <cell r="M545">
            <v>1.2026866105406282E-4</v>
          </cell>
          <cell r="O545">
            <v>0.20127881561706001</v>
          </cell>
          <cell r="Q545">
            <v>3.5800865329060003E-2</v>
          </cell>
          <cell r="R545">
            <v>1.87469031606E-3</v>
          </cell>
          <cell r="S545">
            <v>74.911724981041218</v>
          </cell>
          <cell r="T545">
            <v>13.324326106510153</v>
          </cell>
          <cell r="U545">
            <v>0.69772014978711372</v>
          </cell>
          <cell r="V545">
            <v>0</v>
          </cell>
          <cell r="W545">
            <v>0</v>
          </cell>
          <cell r="X545">
            <v>0.24304457906400001</v>
          </cell>
          <cell r="Y545">
            <v>90.456060212588582</v>
          </cell>
          <cell r="AA545">
            <v>0</v>
          </cell>
          <cell r="AB545">
            <v>0</v>
          </cell>
          <cell r="AC545">
            <v>0</v>
          </cell>
          <cell r="AD545">
            <v>0</v>
          </cell>
          <cell r="AE545">
            <v>0</v>
          </cell>
          <cell r="AF545">
            <v>0</v>
          </cell>
          <cell r="AG545">
            <v>0</v>
          </cell>
          <cell r="AH545">
            <v>0</v>
          </cell>
          <cell r="AI545">
            <v>0.26868774999900003</v>
          </cell>
          <cell r="AJ545">
            <v>0</v>
          </cell>
          <cell r="AK545">
            <v>0</v>
          </cell>
          <cell r="AM545">
            <v>0</v>
          </cell>
          <cell r="AN545">
            <v>0</v>
          </cell>
          <cell r="AO545">
            <v>0</v>
          </cell>
          <cell r="AP545">
            <v>0</v>
          </cell>
          <cell r="AQ545">
            <v>0</v>
          </cell>
          <cell r="AR545">
            <v>0</v>
          </cell>
          <cell r="AS545">
            <v>0</v>
          </cell>
          <cell r="AT545">
            <v>0</v>
          </cell>
          <cell r="AU545">
            <v>99.99990695490682</v>
          </cell>
          <cell r="AV545">
            <v>0</v>
          </cell>
          <cell r="AW545">
            <v>0</v>
          </cell>
        </row>
        <row r="546">
          <cell r="A546" t="str">
            <v>SHA1020</v>
          </cell>
          <cell r="B546" t="str">
            <v>Unknown</v>
          </cell>
          <cell r="C546" t="str">
            <v>Residential</v>
          </cell>
          <cell r="D546" t="str">
            <v>Land Supply 2018</v>
          </cell>
          <cell r="E546">
            <v>1.0790200000000001</v>
          </cell>
          <cell r="F546">
            <v>0</v>
          </cell>
          <cell r="G546">
            <v>0</v>
          </cell>
          <cell r="H546">
            <v>0</v>
          </cell>
          <cell r="I546">
            <v>1.0790200000000001</v>
          </cell>
          <cell r="J546">
            <v>0</v>
          </cell>
          <cell r="K546">
            <v>0</v>
          </cell>
          <cell r="L546">
            <v>0</v>
          </cell>
          <cell r="M546">
            <v>100</v>
          </cell>
          <cell r="O546">
            <v>0.52710056690100004</v>
          </cell>
          <cell r="Q546">
            <v>0.41474568885099999</v>
          </cell>
          <cell r="R546">
            <v>0.36099021645099999</v>
          </cell>
          <cell r="S546">
            <v>48.849934839113267</v>
          </cell>
          <cell r="T546">
            <v>38.437256848899928</v>
          </cell>
          <cell r="U546">
            <v>33.455377699301216</v>
          </cell>
          <cell r="V546">
            <v>0</v>
          </cell>
          <cell r="W546">
            <v>0</v>
          </cell>
          <cell r="X546" t="str">
            <v>Not Modelled</v>
          </cell>
          <cell r="Y546" t="str">
            <v>N/A</v>
          </cell>
          <cell r="AA546">
            <v>0</v>
          </cell>
          <cell r="AB546">
            <v>0</v>
          </cell>
          <cell r="AC546">
            <v>0</v>
          </cell>
          <cell r="AD546">
            <v>0</v>
          </cell>
          <cell r="AE546">
            <v>1.45688447055E-4</v>
          </cell>
          <cell r="AF546">
            <v>0</v>
          </cell>
          <cell r="AG546">
            <v>0</v>
          </cell>
          <cell r="AH546">
            <v>0</v>
          </cell>
          <cell r="AI546">
            <v>0</v>
          </cell>
          <cell r="AJ546">
            <v>0</v>
          </cell>
          <cell r="AK546">
            <v>0</v>
          </cell>
          <cell r="AM546">
            <v>0</v>
          </cell>
          <cell r="AN546">
            <v>0</v>
          </cell>
          <cell r="AO546">
            <v>0</v>
          </cell>
          <cell r="AP546">
            <v>0</v>
          </cell>
          <cell r="AQ546">
            <v>1.350192276834535E-2</v>
          </cell>
          <cell r="AR546">
            <v>0</v>
          </cell>
          <cell r="AS546">
            <v>0</v>
          </cell>
          <cell r="AT546">
            <v>0</v>
          </cell>
          <cell r="AU546">
            <v>0</v>
          </cell>
          <cell r="AV546">
            <v>0</v>
          </cell>
          <cell r="AW546">
            <v>0</v>
          </cell>
        </row>
        <row r="547">
          <cell r="A547" t="str">
            <v>SHA1021</v>
          </cell>
          <cell r="B547" t="str">
            <v>Unknown</v>
          </cell>
          <cell r="C547" t="str">
            <v>Residential</v>
          </cell>
          <cell r="D547" t="str">
            <v>Land Supply 2018</v>
          </cell>
          <cell r="E547">
            <v>0.57354499999999997</v>
          </cell>
          <cell r="F547">
            <v>0</v>
          </cell>
          <cell r="G547">
            <v>0</v>
          </cell>
          <cell r="H547">
            <v>0</v>
          </cell>
          <cell r="I547">
            <v>0.57354499999999997</v>
          </cell>
          <cell r="J547">
            <v>0</v>
          </cell>
          <cell r="K547">
            <v>0</v>
          </cell>
          <cell r="L547">
            <v>0</v>
          </cell>
          <cell r="M547">
            <v>100</v>
          </cell>
          <cell r="O547">
            <v>0</v>
          </cell>
          <cell r="Q547">
            <v>0</v>
          </cell>
          <cell r="R547">
            <v>0</v>
          </cell>
          <cell r="S547">
            <v>0</v>
          </cell>
          <cell r="T547">
            <v>0</v>
          </cell>
          <cell r="U547">
            <v>0</v>
          </cell>
          <cell r="V547">
            <v>0</v>
          </cell>
          <cell r="W547">
            <v>0</v>
          </cell>
          <cell r="X547" t="str">
            <v>Not Modelled</v>
          </cell>
          <cell r="Y547" t="str">
            <v>N/A</v>
          </cell>
          <cell r="AA547">
            <v>0</v>
          </cell>
          <cell r="AB547">
            <v>0</v>
          </cell>
          <cell r="AC547">
            <v>0</v>
          </cell>
          <cell r="AD547">
            <v>0</v>
          </cell>
          <cell r="AE547">
            <v>0</v>
          </cell>
          <cell r="AF547">
            <v>0</v>
          </cell>
          <cell r="AG547">
            <v>0</v>
          </cell>
          <cell r="AH547">
            <v>1.90264194951E-4</v>
          </cell>
          <cell r="AI547">
            <v>0.57335492882700001</v>
          </cell>
          <cell r="AJ547">
            <v>0</v>
          </cell>
          <cell r="AK547">
            <v>0</v>
          </cell>
          <cell r="AM547">
            <v>0</v>
          </cell>
          <cell r="AN547">
            <v>0</v>
          </cell>
          <cell r="AO547">
            <v>0</v>
          </cell>
          <cell r="AP547">
            <v>0</v>
          </cell>
          <cell r="AQ547">
            <v>0</v>
          </cell>
          <cell r="AR547">
            <v>0</v>
          </cell>
          <cell r="AS547">
            <v>0</v>
          </cell>
          <cell r="AT547">
            <v>3.3173368253755157E-2</v>
          </cell>
          <cell r="AU547">
            <v>99.966860285940953</v>
          </cell>
          <cell r="AV547">
            <v>0</v>
          </cell>
          <cell r="AW547">
            <v>0</v>
          </cell>
        </row>
        <row r="548">
          <cell r="A548" t="str">
            <v>SHA1026</v>
          </cell>
          <cell r="B548" t="str">
            <v>Unknown</v>
          </cell>
          <cell r="C548" t="str">
            <v>Residential</v>
          </cell>
          <cell r="D548" t="str">
            <v>Land Supply 2018</v>
          </cell>
          <cell r="E548">
            <v>2.2587100000000002</v>
          </cell>
          <cell r="F548">
            <v>0</v>
          </cell>
          <cell r="G548">
            <v>0</v>
          </cell>
          <cell r="H548">
            <v>0</v>
          </cell>
          <cell r="I548">
            <v>2.2587100000000002</v>
          </cell>
          <cell r="J548">
            <v>0</v>
          </cell>
          <cell r="K548">
            <v>0</v>
          </cell>
          <cell r="L548">
            <v>0</v>
          </cell>
          <cell r="M548">
            <v>100</v>
          </cell>
          <cell r="O548">
            <v>0.25873094607660002</v>
          </cell>
          <cell r="Q548">
            <v>0.11141843318460001</v>
          </cell>
          <cell r="R548">
            <v>8.1810057206600006E-2</v>
          </cell>
          <cell r="S548">
            <v>11.454810315472105</v>
          </cell>
          <cell r="T548">
            <v>4.9328348121095669</v>
          </cell>
          <cell r="U548">
            <v>3.6219814498806837</v>
          </cell>
          <cell r="V548">
            <v>0</v>
          </cell>
          <cell r="W548">
            <v>0</v>
          </cell>
          <cell r="X548" t="str">
            <v>Not Modelled</v>
          </cell>
          <cell r="Y548" t="str">
            <v>N/A</v>
          </cell>
          <cell r="AA548">
            <v>0</v>
          </cell>
          <cell r="AB548">
            <v>0</v>
          </cell>
          <cell r="AC548">
            <v>0</v>
          </cell>
          <cell r="AD548">
            <v>0</v>
          </cell>
          <cell r="AE548">
            <v>0</v>
          </cell>
          <cell r="AF548">
            <v>0</v>
          </cell>
          <cell r="AG548">
            <v>1.2E-2</v>
          </cell>
          <cell r="AH548">
            <v>0</v>
          </cell>
          <cell r="AI548">
            <v>2.2587092549999999</v>
          </cell>
          <cell r="AJ548">
            <v>0</v>
          </cell>
          <cell r="AK548">
            <v>0</v>
          </cell>
          <cell r="AM548">
            <v>0</v>
          </cell>
          <cell r="AN548">
            <v>0</v>
          </cell>
          <cell r="AO548">
            <v>0</v>
          </cell>
          <cell r="AP548">
            <v>0</v>
          </cell>
          <cell r="AQ548">
            <v>0</v>
          </cell>
          <cell r="AR548">
            <v>0</v>
          </cell>
          <cell r="AS548">
            <v>0.53127670218841727</v>
          </cell>
          <cell r="AT548">
            <v>0</v>
          </cell>
          <cell r="AU548">
            <v>99.999967016571389</v>
          </cell>
          <cell r="AV548">
            <v>0</v>
          </cell>
          <cell r="AW548">
            <v>0</v>
          </cell>
        </row>
        <row r="549">
          <cell r="A549" t="str">
            <v>SHA1029</v>
          </cell>
          <cell r="B549" t="str">
            <v>Unknown</v>
          </cell>
          <cell r="C549" t="str">
            <v>Residential</v>
          </cell>
          <cell r="D549" t="str">
            <v>Land Supply 2018</v>
          </cell>
          <cell r="E549">
            <v>5.1529100000000003</v>
          </cell>
          <cell r="F549">
            <v>0</v>
          </cell>
          <cell r="G549">
            <v>0</v>
          </cell>
          <cell r="H549">
            <v>0</v>
          </cell>
          <cell r="I549">
            <v>5.1529100000000003</v>
          </cell>
          <cell r="J549">
            <v>0</v>
          </cell>
          <cell r="K549">
            <v>0</v>
          </cell>
          <cell r="L549">
            <v>0</v>
          </cell>
          <cell r="M549">
            <v>100</v>
          </cell>
          <cell r="O549">
            <v>0.27084499704789999</v>
          </cell>
          <cell r="Q549">
            <v>0.1412963607139</v>
          </cell>
          <cell r="R549">
            <v>0.100353095318</v>
          </cell>
          <cell r="S549">
            <v>5.2561561728790132</v>
          </cell>
          <cell r="T549">
            <v>2.7420692524010701</v>
          </cell>
          <cell r="U549">
            <v>1.9475033586458912</v>
          </cell>
          <cell r="V549">
            <v>0</v>
          </cell>
          <cell r="W549">
            <v>0</v>
          </cell>
          <cell r="X549" t="str">
            <v>Not Modelled</v>
          </cell>
          <cell r="Y549" t="str">
            <v>N/A</v>
          </cell>
          <cell r="AA549">
            <v>0</v>
          </cell>
          <cell r="AB549">
            <v>0</v>
          </cell>
          <cell r="AC549">
            <v>0</v>
          </cell>
          <cell r="AD549">
            <v>0</v>
          </cell>
          <cell r="AE549">
            <v>0</v>
          </cell>
          <cell r="AF549">
            <v>0.48767198607000001</v>
          </cell>
          <cell r="AG549">
            <v>6.5263596590199993E-2</v>
          </cell>
          <cell r="AH549">
            <v>0</v>
          </cell>
          <cell r="AI549">
            <v>5.1529124699900004</v>
          </cell>
          <cell r="AJ549">
            <v>0</v>
          </cell>
          <cell r="AK549">
            <v>0</v>
          </cell>
          <cell r="AM549">
            <v>0</v>
          </cell>
          <cell r="AN549">
            <v>0</v>
          </cell>
          <cell r="AO549">
            <v>0</v>
          </cell>
          <cell r="AP549">
            <v>0</v>
          </cell>
          <cell r="AQ549">
            <v>0</v>
          </cell>
          <cell r="AR549">
            <v>9.4640113269977544</v>
          </cell>
          <cell r="AS549">
            <v>1.2665386469043705</v>
          </cell>
          <cell r="AT549">
            <v>0</v>
          </cell>
          <cell r="AU549">
            <v>100.00004793388591</v>
          </cell>
          <cell r="AV549">
            <v>0</v>
          </cell>
          <cell r="AW549">
            <v>0</v>
          </cell>
        </row>
        <row r="550">
          <cell r="A550" t="str">
            <v>SHA1033</v>
          </cell>
          <cell r="B550" t="str">
            <v>Unknown</v>
          </cell>
          <cell r="C550" t="str">
            <v>Residential</v>
          </cell>
          <cell r="D550" t="str">
            <v>Land Supply 2018</v>
          </cell>
          <cell r="E550">
            <v>3.9900199999999999</v>
          </cell>
          <cell r="F550">
            <v>0</v>
          </cell>
          <cell r="G550">
            <v>0</v>
          </cell>
          <cell r="H550">
            <v>0</v>
          </cell>
          <cell r="I550">
            <v>3.9900199999999999</v>
          </cell>
          <cell r="J550">
            <v>0</v>
          </cell>
          <cell r="K550">
            <v>0</v>
          </cell>
          <cell r="L550">
            <v>0</v>
          </cell>
          <cell r="M550">
            <v>100</v>
          </cell>
          <cell r="O550">
            <v>0.24975690051550001</v>
          </cell>
          <cell r="Q550">
            <v>4.8537700364500003E-2</v>
          </cell>
          <cell r="R550">
            <v>2.4998221400099999E-2</v>
          </cell>
          <cell r="S550">
            <v>6.2595400653505493</v>
          </cell>
          <cell r="T550">
            <v>1.216477620776337</v>
          </cell>
          <cell r="U550">
            <v>0.62651869915689651</v>
          </cell>
          <cell r="V550">
            <v>0</v>
          </cell>
          <cell r="W550">
            <v>0</v>
          </cell>
          <cell r="X550" t="str">
            <v>Not Modelled</v>
          </cell>
          <cell r="Y550" t="str">
            <v>N/A</v>
          </cell>
          <cell r="AA550">
            <v>0</v>
          </cell>
          <cell r="AB550">
            <v>0</v>
          </cell>
          <cell r="AC550">
            <v>0</v>
          </cell>
          <cell r="AD550">
            <v>0</v>
          </cell>
          <cell r="AE550">
            <v>0</v>
          </cell>
          <cell r="AF550">
            <v>3.7776076481900001</v>
          </cell>
          <cell r="AG550">
            <v>6.1600000000000002E-2</v>
          </cell>
          <cell r="AH550">
            <v>0</v>
          </cell>
          <cell r="AI550">
            <v>3.9900163142</v>
          </cell>
          <cell r="AJ550">
            <v>0</v>
          </cell>
          <cell r="AK550">
            <v>0</v>
          </cell>
          <cell r="AM550">
            <v>0</v>
          </cell>
          <cell r="AN550">
            <v>0</v>
          </cell>
          <cell r="AO550">
            <v>0</v>
          </cell>
          <cell r="AP550">
            <v>0</v>
          </cell>
          <cell r="AQ550">
            <v>0</v>
          </cell>
          <cell r="AR550">
            <v>94.676408844817828</v>
          </cell>
          <cell r="AS550">
            <v>1.5438519105167394</v>
          </cell>
          <cell r="AT550">
            <v>0</v>
          </cell>
          <cell r="AU550">
            <v>99.999907624523189</v>
          </cell>
          <cell r="AV550">
            <v>0</v>
          </cell>
          <cell r="AW550">
            <v>0</v>
          </cell>
        </row>
        <row r="551">
          <cell r="A551" t="str">
            <v>SHA1052</v>
          </cell>
          <cell r="B551" t="str">
            <v>Unknown</v>
          </cell>
          <cell r="C551" t="str">
            <v>Residential</v>
          </cell>
          <cell r="D551" t="str">
            <v>Land Supply 2018</v>
          </cell>
          <cell r="E551">
            <v>0.172514</v>
          </cell>
          <cell r="F551">
            <v>0</v>
          </cell>
          <cell r="G551">
            <v>0</v>
          </cell>
          <cell r="H551">
            <v>0</v>
          </cell>
          <cell r="I551">
            <v>0.172514</v>
          </cell>
          <cell r="J551">
            <v>0</v>
          </cell>
          <cell r="K551">
            <v>0</v>
          </cell>
          <cell r="L551">
            <v>0</v>
          </cell>
          <cell r="M551">
            <v>100</v>
          </cell>
          <cell r="O551">
            <v>0</v>
          </cell>
          <cell r="Q551">
            <v>0</v>
          </cell>
          <cell r="R551">
            <v>0</v>
          </cell>
          <cell r="S551">
            <v>0</v>
          </cell>
          <cell r="T551">
            <v>0</v>
          </cell>
          <cell r="U551">
            <v>0</v>
          </cell>
          <cell r="V551">
            <v>0</v>
          </cell>
          <cell r="W551">
            <v>0</v>
          </cell>
          <cell r="X551" t="str">
            <v>Not Modelled</v>
          </cell>
          <cell r="Y551" t="str">
            <v>N/A</v>
          </cell>
          <cell r="AA551">
            <v>0</v>
          </cell>
          <cell r="AB551">
            <v>0</v>
          </cell>
          <cell r="AC551">
            <v>0</v>
          </cell>
          <cell r="AD551">
            <v>0</v>
          </cell>
          <cell r="AE551">
            <v>0</v>
          </cell>
          <cell r="AF551">
            <v>0</v>
          </cell>
          <cell r="AG551">
            <v>0</v>
          </cell>
          <cell r="AH551">
            <v>0</v>
          </cell>
          <cell r="AI551">
            <v>0.17251412499999999</v>
          </cell>
          <cell r="AJ551">
            <v>0</v>
          </cell>
          <cell r="AK551">
            <v>0</v>
          </cell>
          <cell r="AM551">
            <v>0</v>
          </cell>
          <cell r="AN551">
            <v>0</v>
          </cell>
          <cell r="AO551">
            <v>0</v>
          </cell>
          <cell r="AP551">
            <v>0</v>
          </cell>
          <cell r="AQ551">
            <v>0</v>
          </cell>
          <cell r="AR551">
            <v>0</v>
          </cell>
          <cell r="AS551">
            <v>0</v>
          </cell>
          <cell r="AT551">
            <v>0</v>
          </cell>
          <cell r="AU551">
            <v>100.00007245788747</v>
          </cell>
          <cell r="AV551">
            <v>0</v>
          </cell>
          <cell r="AW551">
            <v>0</v>
          </cell>
        </row>
        <row r="552">
          <cell r="A552" t="str">
            <v>SHA1053</v>
          </cell>
          <cell r="B552" t="str">
            <v>Unknown</v>
          </cell>
          <cell r="C552" t="str">
            <v>Residential</v>
          </cell>
          <cell r="D552" t="str">
            <v>Land Supply 2018</v>
          </cell>
          <cell r="E552">
            <v>0.43131599999999998</v>
          </cell>
          <cell r="F552">
            <v>0</v>
          </cell>
          <cell r="G552">
            <v>0</v>
          </cell>
          <cell r="H552">
            <v>0</v>
          </cell>
          <cell r="I552">
            <v>0.43131599999999998</v>
          </cell>
          <cell r="J552">
            <v>0</v>
          </cell>
          <cell r="K552">
            <v>0</v>
          </cell>
          <cell r="L552">
            <v>0</v>
          </cell>
          <cell r="M552">
            <v>100</v>
          </cell>
          <cell r="O552">
            <v>1.2E-2</v>
          </cell>
          <cell r="Q552">
            <v>0</v>
          </cell>
          <cell r="R552">
            <v>0</v>
          </cell>
          <cell r="S552">
            <v>2.7821829007038925</v>
          </cell>
          <cell r="T552">
            <v>0</v>
          </cell>
          <cell r="U552">
            <v>0</v>
          </cell>
          <cell r="V552">
            <v>0</v>
          </cell>
          <cell r="W552">
            <v>0</v>
          </cell>
          <cell r="X552" t="str">
            <v>Not Modelled</v>
          </cell>
          <cell r="Y552" t="str">
            <v>N/A</v>
          </cell>
          <cell r="AA552">
            <v>0</v>
          </cell>
          <cell r="AB552">
            <v>0</v>
          </cell>
          <cell r="AC552">
            <v>0</v>
          </cell>
          <cell r="AD552">
            <v>0</v>
          </cell>
          <cell r="AE552">
            <v>0</v>
          </cell>
          <cell r="AF552">
            <v>0</v>
          </cell>
          <cell r="AG552">
            <v>0</v>
          </cell>
          <cell r="AH552">
            <v>0</v>
          </cell>
          <cell r="AI552">
            <v>0.43131633000699998</v>
          </cell>
          <cell r="AJ552">
            <v>0</v>
          </cell>
          <cell r="AK552">
            <v>0</v>
          </cell>
          <cell r="AM552">
            <v>0</v>
          </cell>
          <cell r="AN552">
            <v>0</v>
          </cell>
          <cell r="AO552">
            <v>0</v>
          </cell>
          <cell r="AP552">
            <v>0</v>
          </cell>
          <cell r="AQ552">
            <v>0</v>
          </cell>
          <cell r="AR552">
            <v>0</v>
          </cell>
          <cell r="AS552">
            <v>0</v>
          </cell>
          <cell r="AT552">
            <v>0</v>
          </cell>
          <cell r="AU552">
            <v>100.00007651165271</v>
          </cell>
          <cell r="AV552">
            <v>0</v>
          </cell>
          <cell r="AW552">
            <v>0</v>
          </cell>
        </row>
        <row r="553">
          <cell r="A553" t="str">
            <v>SHA1066</v>
          </cell>
          <cell r="B553" t="str">
            <v>Unknown</v>
          </cell>
          <cell r="C553" t="str">
            <v>Residential</v>
          </cell>
          <cell r="D553" t="str">
            <v>Land Supply 2018</v>
          </cell>
          <cell r="E553">
            <v>0.123206</v>
          </cell>
          <cell r="F553">
            <v>0</v>
          </cell>
          <cell r="G553">
            <v>0</v>
          </cell>
          <cell r="H553">
            <v>0</v>
          </cell>
          <cell r="I553">
            <v>0.123206</v>
          </cell>
          <cell r="J553">
            <v>0</v>
          </cell>
          <cell r="K553">
            <v>0</v>
          </cell>
          <cell r="L553">
            <v>0</v>
          </cell>
          <cell r="M553">
            <v>100</v>
          </cell>
          <cell r="O553">
            <v>4.6835017705291912E-4</v>
          </cell>
          <cell r="Q553">
            <v>8.0925001919100001E-8</v>
          </cell>
          <cell r="R553">
            <v>0</v>
          </cell>
          <cell r="S553">
            <v>0.38013585138136063</v>
          </cell>
          <cell r="T553">
            <v>6.5682679349301178E-5</v>
          </cell>
          <cell r="U553">
            <v>0</v>
          </cell>
          <cell r="V553">
            <v>0</v>
          </cell>
          <cell r="W553">
            <v>0</v>
          </cell>
          <cell r="X553" t="str">
            <v>Not Modelled</v>
          </cell>
          <cell r="Y553" t="str">
            <v>N/A</v>
          </cell>
          <cell r="AA553">
            <v>0</v>
          </cell>
          <cell r="AB553">
            <v>0</v>
          </cell>
          <cell r="AC553">
            <v>0</v>
          </cell>
          <cell r="AD553">
            <v>0</v>
          </cell>
          <cell r="AE553">
            <v>0</v>
          </cell>
          <cell r="AF553">
            <v>0</v>
          </cell>
          <cell r="AG553">
            <v>0</v>
          </cell>
          <cell r="AH553">
            <v>0</v>
          </cell>
          <cell r="AI553">
            <v>0.12320639999999999</v>
          </cell>
          <cell r="AJ553">
            <v>0</v>
          </cell>
          <cell r="AK553">
            <v>0</v>
          </cell>
          <cell r="AM553">
            <v>0</v>
          </cell>
          <cell r="AN553">
            <v>0</v>
          </cell>
          <cell r="AO553">
            <v>0</v>
          </cell>
          <cell r="AP553">
            <v>0</v>
          </cell>
          <cell r="AQ553">
            <v>0</v>
          </cell>
          <cell r="AR553">
            <v>0</v>
          </cell>
          <cell r="AS553">
            <v>0</v>
          </cell>
          <cell r="AT553">
            <v>0</v>
          </cell>
          <cell r="AU553">
            <v>100.00032465951334</v>
          </cell>
          <cell r="AV553">
            <v>0</v>
          </cell>
          <cell r="AW553">
            <v>0</v>
          </cell>
        </row>
        <row r="554">
          <cell r="A554" t="str">
            <v>SHA1067</v>
          </cell>
          <cell r="B554" t="str">
            <v>Unknown</v>
          </cell>
          <cell r="C554" t="str">
            <v>Residential</v>
          </cell>
          <cell r="D554" t="str">
            <v>Land Supply 2018</v>
          </cell>
          <cell r="E554">
            <v>0.23253099999999999</v>
          </cell>
          <cell r="F554">
            <v>0</v>
          </cell>
          <cell r="G554">
            <v>0</v>
          </cell>
          <cell r="H554">
            <v>0</v>
          </cell>
          <cell r="I554">
            <v>0.23253099999999999</v>
          </cell>
          <cell r="J554">
            <v>0</v>
          </cell>
          <cell r="K554">
            <v>0</v>
          </cell>
          <cell r="L554">
            <v>0</v>
          </cell>
          <cell r="M554">
            <v>100</v>
          </cell>
          <cell r="O554">
            <v>3.3374018000399998E-3</v>
          </cell>
          <cell r="Q554">
            <v>0</v>
          </cell>
          <cell r="R554">
            <v>0</v>
          </cell>
          <cell r="S554">
            <v>1.4352502677234433</v>
          </cell>
          <cell r="T554">
            <v>0</v>
          </cell>
          <cell r="U554">
            <v>0</v>
          </cell>
          <cell r="V554">
            <v>0</v>
          </cell>
          <cell r="W554">
            <v>0</v>
          </cell>
          <cell r="X554" t="str">
            <v>Not Modelled</v>
          </cell>
          <cell r="Y554" t="str">
            <v>N/A</v>
          </cell>
          <cell r="AA554">
            <v>0</v>
          </cell>
          <cell r="AB554">
            <v>0</v>
          </cell>
          <cell r="AC554">
            <v>0</v>
          </cell>
          <cell r="AD554">
            <v>0</v>
          </cell>
          <cell r="AE554">
            <v>0</v>
          </cell>
          <cell r="AF554">
            <v>0</v>
          </cell>
          <cell r="AG554">
            <v>0</v>
          </cell>
          <cell r="AH554">
            <v>0</v>
          </cell>
          <cell r="AI554">
            <v>0.232531065003</v>
          </cell>
          <cell r="AJ554">
            <v>0</v>
          </cell>
          <cell r="AK554">
            <v>0</v>
          </cell>
          <cell r="AM554">
            <v>0</v>
          </cell>
          <cell r="AN554">
            <v>0</v>
          </cell>
          <cell r="AO554">
            <v>0</v>
          </cell>
          <cell r="AP554">
            <v>0</v>
          </cell>
          <cell r="AQ554">
            <v>0</v>
          </cell>
          <cell r="AR554">
            <v>0</v>
          </cell>
          <cell r="AS554">
            <v>0</v>
          </cell>
          <cell r="AT554">
            <v>0</v>
          </cell>
          <cell r="AU554">
            <v>100.00002795455229</v>
          </cell>
          <cell r="AV554">
            <v>0</v>
          </cell>
          <cell r="AW554">
            <v>0</v>
          </cell>
        </row>
        <row r="555">
          <cell r="A555" t="str">
            <v>SHA1068</v>
          </cell>
          <cell r="B555" t="str">
            <v>Unknown</v>
          </cell>
          <cell r="C555" t="str">
            <v>Residential</v>
          </cell>
          <cell r="D555" t="str">
            <v>Land Supply 2018</v>
          </cell>
          <cell r="E555">
            <v>0.24669099999999999</v>
          </cell>
          <cell r="F555">
            <v>0</v>
          </cell>
          <cell r="G555">
            <v>0</v>
          </cell>
          <cell r="H555">
            <v>0</v>
          </cell>
          <cell r="I555">
            <v>0.24669099999999999</v>
          </cell>
          <cell r="J555">
            <v>0</v>
          </cell>
          <cell r="K555">
            <v>0</v>
          </cell>
          <cell r="L555">
            <v>0</v>
          </cell>
          <cell r="M555">
            <v>100</v>
          </cell>
          <cell r="O555">
            <v>2.4448264980600001E-3</v>
          </cell>
          <cell r="Q555">
            <v>0</v>
          </cell>
          <cell r="R555">
            <v>0</v>
          </cell>
          <cell r="S555">
            <v>0.99104811203489396</v>
          </cell>
          <cell r="T555">
            <v>0</v>
          </cell>
          <cell r="U555">
            <v>0</v>
          </cell>
          <cell r="V555">
            <v>0</v>
          </cell>
          <cell r="W555">
            <v>0</v>
          </cell>
          <cell r="X555" t="str">
            <v>Not Modelled</v>
          </cell>
          <cell r="Y555" t="str">
            <v>N/A</v>
          </cell>
          <cell r="AA555">
            <v>0</v>
          </cell>
          <cell r="AB555">
            <v>0</v>
          </cell>
          <cell r="AC555">
            <v>0</v>
          </cell>
          <cell r="AD555">
            <v>0</v>
          </cell>
          <cell r="AE555">
            <v>0</v>
          </cell>
          <cell r="AF555">
            <v>0</v>
          </cell>
          <cell r="AG555">
            <v>0</v>
          </cell>
          <cell r="AH555">
            <v>0</v>
          </cell>
          <cell r="AI555">
            <v>0.24669111500099999</v>
          </cell>
          <cell r="AJ555">
            <v>0</v>
          </cell>
          <cell r="AK555">
            <v>0</v>
          </cell>
          <cell r="AM555">
            <v>0</v>
          </cell>
          <cell r="AN555">
            <v>0</v>
          </cell>
          <cell r="AO555">
            <v>0</v>
          </cell>
          <cell r="AP555">
            <v>0</v>
          </cell>
          <cell r="AQ555">
            <v>0</v>
          </cell>
          <cell r="AR555">
            <v>0</v>
          </cell>
          <cell r="AS555">
            <v>0</v>
          </cell>
          <cell r="AT555">
            <v>0</v>
          </cell>
          <cell r="AU555">
            <v>100.00004661742827</v>
          </cell>
          <cell r="AV555">
            <v>0</v>
          </cell>
          <cell r="AW555">
            <v>0</v>
          </cell>
        </row>
        <row r="556">
          <cell r="A556" t="str">
            <v>SHA1069</v>
          </cell>
          <cell r="B556" t="str">
            <v>Unknown</v>
          </cell>
          <cell r="C556" t="str">
            <v>Residential</v>
          </cell>
          <cell r="D556" t="str">
            <v>Land Supply 2018</v>
          </cell>
          <cell r="E556">
            <v>2.7254799999999999E-2</v>
          </cell>
          <cell r="F556">
            <v>0</v>
          </cell>
          <cell r="G556">
            <v>0</v>
          </cell>
          <cell r="H556">
            <v>0</v>
          </cell>
          <cell r="I556">
            <v>2.7254799999999999E-2</v>
          </cell>
          <cell r="J556">
            <v>0</v>
          </cell>
          <cell r="K556">
            <v>0</v>
          </cell>
          <cell r="L556">
            <v>0</v>
          </cell>
          <cell r="M556">
            <v>100</v>
          </cell>
          <cell r="O556">
            <v>0</v>
          </cell>
          <cell r="Q556">
            <v>0</v>
          </cell>
          <cell r="R556">
            <v>0</v>
          </cell>
          <cell r="S556">
            <v>0</v>
          </cell>
          <cell r="T556">
            <v>0</v>
          </cell>
          <cell r="U556">
            <v>0</v>
          </cell>
          <cell r="V556">
            <v>0</v>
          </cell>
          <cell r="W556">
            <v>0</v>
          </cell>
          <cell r="X556" t="str">
            <v>Not Modelled</v>
          </cell>
          <cell r="Y556" t="str">
            <v>N/A</v>
          </cell>
          <cell r="AA556">
            <v>0</v>
          </cell>
          <cell r="AB556">
            <v>0</v>
          </cell>
          <cell r="AC556">
            <v>0</v>
          </cell>
          <cell r="AD556">
            <v>0</v>
          </cell>
          <cell r="AE556">
            <v>0</v>
          </cell>
          <cell r="AF556">
            <v>0</v>
          </cell>
          <cell r="AG556">
            <v>0</v>
          </cell>
          <cell r="AH556">
            <v>0</v>
          </cell>
          <cell r="AI556">
            <v>2.72547949984E-2</v>
          </cell>
          <cell r="AJ556">
            <v>0</v>
          </cell>
          <cell r="AK556">
            <v>0</v>
          </cell>
          <cell r="AM556">
            <v>0</v>
          </cell>
          <cell r="AN556">
            <v>0</v>
          </cell>
          <cell r="AO556">
            <v>0</v>
          </cell>
          <cell r="AP556">
            <v>0</v>
          </cell>
          <cell r="AQ556">
            <v>0</v>
          </cell>
          <cell r="AR556">
            <v>0</v>
          </cell>
          <cell r="AS556">
            <v>0</v>
          </cell>
          <cell r="AT556">
            <v>0</v>
          </cell>
          <cell r="AU556">
            <v>99.999981648737119</v>
          </cell>
          <cell r="AV556">
            <v>0</v>
          </cell>
          <cell r="AW556">
            <v>0</v>
          </cell>
        </row>
        <row r="557">
          <cell r="A557" t="str">
            <v>SHA1079/ SHA1085.1</v>
          </cell>
          <cell r="B557" t="str">
            <v>Unknown</v>
          </cell>
          <cell r="C557" t="str">
            <v>Residential</v>
          </cell>
          <cell r="D557" t="str">
            <v>Land Supply 2018</v>
          </cell>
          <cell r="E557">
            <v>0.61097100000000004</v>
          </cell>
          <cell r="F557">
            <v>0</v>
          </cell>
          <cell r="G557">
            <v>0</v>
          </cell>
          <cell r="H557">
            <v>0</v>
          </cell>
          <cell r="I557">
            <v>0.61097100000000004</v>
          </cell>
          <cell r="J557">
            <v>0</v>
          </cell>
          <cell r="K557">
            <v>0</v>
          </cell>
          <cell r="L557">
            <v>0</v>
          </cell>
          <cell r="M557">
            <v>100</v>
          </cell>
          <cell r="O557">
            <v>0.13431808335940001</v>
          </cell>
          <cell r="Q557">
            <v>2.2965166091400001E-2</v>
          </cell>
          <cell r="R557">
            <v>0</v>
          </cell>
          <cell r="S557">
            <v>21.98436314643412</v>
          </cell>
          <cell r="T557">
            <v>3.7587980593841608</v>
          </cell>
          <cell r="U557">
            <v>0</v>
          </cell>
          <cell r="V557">
            <v>0</v>
          </cell>
          <cell r="W557">
            <v>0</v>
          </cell>
          <cell r="X557" t="str">
            <v>Not Modelled</v>
          </cell>
          <cell r="Y557" t="str">
            <v>N/A</v>
          </cell>
          <cell r="AA557">
            <v>0</v>
          </cell>
          <cell r="AB557">
            <v>0</v>
          </cell>
          <cell r="AC557">
            <v>0</v>
          </cell>
          <cell r="AD557">
            <v>0</v>
          </cell>
          <cell r="AE557">
            <v>0</v>
          </cell>
          <cell r="AF557">
            <v>0</v>
          </cell>
          <cell r="AG557">
            <v>0</v>
          </cell>
          <cell r="AH557">
            <v>0</v>
          </cell>
          <cell r="AI557">
            <v>0.61097117999499995</v>
          </cell>
          <cell r="AJ557">
            <v>0</v>
          </cell>
          <cell r="AK557">
            <v>0</v>
          </cell>
          <cell r="AM557">
            <v>0</v>
          </cell>
          <cell r="AN557">
            <v>0</v>
          </cell>
          <cell r="AO557">
            <v>0</v>
          </cell>
          <cell r="AP557">
            <v>0</v>
          </cell>
          <cell r="AQ557">
            <v>0</v>
          </cell>
          <cell r="AR557">
            <v>0</v>
          </cell>
          <cell r="AS557">
            <v>0</v>
          </cell>
          <cell r="AT557">
            <v>0</v>
          </cell>
          <cell r="AU557">
            <v>100.00002946048174</v>
          </cell>
          <cell r="AV557">
            <v>0</v>
          </cell>
          <cell r="AW557">
            <v>0</v>
          </cell>
        </row>
        <row r="558">
          <cell r="A558" t="str">
            <v>SHA1080</v>
          </cell>
          <cell r="B558" t="str">
            <v>Unknown</v>
          </cell>
          <cell r="C558" t="str">
            <v>Residential</v>
          </cell>
          <cell r="D558" t="str">
            <v>Land Supply 2018</v>
          </cell>
          <cell r="E558">
            <v>1.0861400000000001</v>
          </cell>
          <cell r="F558">
            <v>0</v>
          </cell>
          <cell r="G558">
            <v>0</v>
          </cell>
          <cell r="H558">
            <v>0</v>
          </cell>
          <cell r="I558">
            <v>1.0861400000000001</v>
          </cell>
          <cell r="J558">
            <v>0</v>
          </cell>
          <cell r="K558">
            <v>0</v>
          </cell>
          <cell r="L558">
            <v>0</v>
          </cell>
          <cell r="M558">
            <v>100</v>
          </cell>
          <cell r="O558">
            <v>3.1579275498919999E-2</v>
          </cell>
          <cell r="Q558">
            <v>1.188907999992E-2</v>
          </cell>
          <cell r="R558">
            <v>9.8890799999199995E-3</v>
          </cell>
          <cell r="S558">
            <v>2.9074774429557881</v>
          </cell>
          <cell r="T558">
            <v>1.0946176367613751</v>
          </cell>
          <cell r="U558">
            <v>0.91047931205185328</v>
          </cell>
          <cell r="V558">
            <v>0</v>
          </cell>
          <cell r="W558">
            <v>0</v>
          </cell>
          <cell r="X558" t="str">
            <v>Not Modelled</v>
          </cell>
          <cell r="Y558" t="str">
            <v>N/A</v>
          </cell>
          <cell r="AA558">
            <v>0</v>
          </cell>
          <cell r="AB558">
            <v>0</v>
          </cell>
          <cell r="AC558">
            <v>0</v>
          </cell>
          <cell r="AD558">
            <v>0</v>
          </cell>
          <cell r="AE558">
            <v>0</v>
          </cell>
          <cell r="AF558">
            <v>0</v>
          </cell>
          <cell r="AG558">
            <v>0</v>
          </cell>
          <cell r="AH558">
            <v>0</v>
          </cell>
          <cell r="AI558">
            <v>1.0861445750000001</v>
          </cell>
          <cell r="AJ558">
            <v>0</v>
          </cell>
          <cell r="AK558">
            <v>0</v>
          </cell>
          <cell r="AM558">
            <v>0</v>
          </cell>
          <cell r="AN558">
            <v>0</v>
          </cell>
          <cell r="AO558">
            <v>0</v>
          </cell>
          <cell r="AP558">
            <v>0</v>
          </cell>
          <cell r="AQ558">
            <v>0</v>
          </cell>
          <cell r="AR558">
            <v>0</v>
          </cell>
          <cell r="AS558">
            <v>0</v>
          </cell>
          <cell r="AT558">
            <v>0</v>
          </cell>
          <cell r="AU558">
            <v>100.00042121641776</v>
          </cell>
          <cell r="AV558">
            <v>0</v>
          </cell>
          <cell r="AW558">
            <v>0</v>
          </cell>
        </row>
        <row r="559">
          <cell r="A559" t="str">
            <v>SHA1084</v>
          </cell>
          <cell r="B559" t="str">
            <v>Unknown</v>
          </cell>
          <cell r="C559" t="str">
            <v>Residential</v>
          </cell>
          <cell r="D559" t="str">
            <v>Land Supply 2018</v>
          </cell>
          <cell r="E559">
            <v>0.19635</v>
          </cell>
          <cell r="F559">
            <v>0</v>
          </cell>
          <cell r="G559">
            <v>0</v>
          </cell>
          <cell r="H559">
            <v>0</v>
          </cell>
          <cell r="I559">
            <v>0.19635</v>
          </cell>
          <cell r="J559">
            <v>0</v>
          </cell>
          <cell r="K559">
            <v>0</v>
          </cell>
          <cell r="L559">
            <v>0</v>
          </cell>
          <cell r="M559">
            <v>100</v>
          </cell>
          <cell r="O559">
            <v>0</v>
          </cell>
          <cell r="Q559">
            <v>0</v>
          </cell>
          <cell r="R559">
            <v>0</v>
          </cell>
          <cell r="S559">
            <v>0</v>
          </cell>
          <cell r="T559">
            <v>0</v>
          </cell>
          <cell r="U559">
            <v>0</v>
          </cell>
          <cell r="V559">
            <v>0</v>
          </cell>
          <cell r="W559">
            <v>0</v>
          </cell>
          <cell r="X559" t="str">
            <v>Not Modelled</v>
          </cell>
          <cell r="Y559" t="str">
            <v>N/A</v>
          </cell>
          <cell r="AA559">
            <v>0</v>
          </cell>
          <cell r="AB559">
            <v>0</v>
          </cell>
          <cell r="AC559">
            <v>0</v>
          </cell>
          <cell r="AD559">
            <v>0</v>
          </cell>
          <cell r="AE559">
            <v>0</v>
          </cell>
          <cell r="AF559">
            <v>0</v>
          </cell>
          <cell r="AG559">
            <v>0</v>
          </cell>
          <cell r="AH559">
            <v>0</v>
          </cell>
          <cell r="AI559">
            <v>0.19634980500300001</v>
          </cell>
          <cell r="AJ559">
            <v>0</v>
          </cell>
          <cell r="AK559">
            <v>0</v>
          </cell>
          <cell r="AM559">
            <v>0</v>
          </cell>
          <cell r="AN559">
            <v>0</v>
          </cell>
          <cell r="AO559">
            <v>0</v>
          </cell>
          <cell r="AP559">
            <v>0</v>
          </cell>
          <cell r="AQ559">
            <v>0</v>
          </cell>
          <cell r="AR559">
            <v>0</v>
          </cell>
          <cell r="AS559">
            <v>0</v>
          </cell>
          <cell r="AT559">
            <v>0</v>
          </cell>
          <cell r="AU559">
            <v>99.999900689075645</v>
          </cell>
          <cell r="AV559">
            <v>0</v>
          </cell>
          <cell r="AW559">
            <v>0</v>
          </cell>
        </row>
        <row r="560">
          <cell r="A560" t="str">
            <v>SHA1101</v>
          </cell>
          <cell r="B560" t="str">
            <v>Unknown</v>
          </cell>
          <cell r="C560" t="str">
            <v>Residential</v>
          </cell>
          <cell r="D560" t="str">
            <v>Land Supply 2018</v>
          </cell>
          <cell r="E560">
            <v>3.41391</v>
          </cell>
          <cell r="F560">
            <v>0</v>
          </cell>
          <cell r="G560">
            <v>0</v>
          </cell>
          <cell r="H560">
            <v>0</v>
          </cell>
          <cell r="I560">
            <v>3.41391</v>
          </cell>
          <cell r="J560">
            <v>0</v>
          </cell>
          <cell r="K560">
            <v>0</v>
          </cell>
          <cell r="L560">
            <v>0</v>
          </cell>
          <cell r="M560">
            <v>100</v>
          </cell>
          <cell r="O560">
            <v>0.25251247118539999</v>
          </cell>
          <cell r="Q560">
            <v>8.4284819005399997E-2</v>
          </cell>
          <cell r="R560">
            <v>2.90908238546E-2</v>
          </cell>
          <cell r="S560">
            <v>7.3965766872998993</v>
          </cell>
          <cell r="T560">
            <v>2.4688647036799445</v>
          </cell>
          <cell r="U560">
            <v>0.85212626737670294</v>
          </cell>
          <cell r="V560">
            <v>0</v>
          </cell>
          <cell r="W560">
            <v>0</v>
          </cell>
          <cell r="X560" t="str">
            <v>Not Modelled</v>
          </cell>
          <cell r="Y560" t="str">
            <v>N/A</v>
          </cell>
          <cell r="AA560">
            <v>0</v>
          </cell>
          <cell r="AB560">
            <v>4.6410355051499999E-2</v>
          </cell>
          <cell r="AC560">
            <v>2.90908238546E-2</v>
          </cell>
          <cell r="AD560">
            <v>0</v>
          </cell>
          <cell r="AE560">
            <v>0</v>
          </cell>
          <cell r="AF560">
            <v>0</v>
          </cell>
          <cell r="AG560">
            <v>0</v>
          </cell>
          <cell r="AH560">
            <v>0</v>
          </cell>
          <cell r="AI560">
            <v>3.4139085386999999</v>
          </cell>
          <cell r="AJ560">
            <v>0</v>
          </cell>
          <cell r="AK560">
            <v>0</v>
          </cell>
          <cell r="AM560">
            <v>0</v>
          </cell>
          <cell r="AN560">
            <v>1.3594486981642748</v>
          </cell>
          <cell r="AO560">
            <v>0.85212626737670294</v>
          </cell>
          <cell r="AP560">
            <v>0</v>
          </cell>
          <cell r="AQ560">
            <v>0</v>
          </cell>
          <cell r="AR560">
            <v>0</v>
          </cell>
          <cell r="AS560">
            <v>0</v>
          </cell>
          <cell r="AT560">
            <v>0</v>
          </cell>
          <cell r="AU560">
            <v>99.999957195708149</v>
          </cell>
          <cell r="AV560">
            <v>0</v>
          </cell>
          <cell r="AW560">
            <v>0</v>
          </cell>
        </row>
        <row r="561">
          <cell r="A561" t="str">
            <v>SHA1117</v>
          </cell>
          <cell r="B561" t="str">
            <v>Unknown</v>
          </cell>
          <cell r="C561" t="str">
            <v>Residential</v>
          </cell>
          <cell r="D561" t="str">
            <v>Land Supply 2018</v>
          </cell>
          <cell r="E561">
            <v>0.950434</v>
          </cell>
          <cell r="F561">
            <v>0</v>
          </cell>
          <cell r="G561">
            <v>0</v>
          </cell>
          <cell r="H561">
            <v>0</v>
          </cell>
          <cell r="I561">
            <v>0.950434</v>
          </cell>
          <cell r="J561">
            <v>0</v>
          </cell>
          <cell r="K561">
            <v>0</v>
          </cell>
          <cell r="L561">
            <v>0</v>
          </cell>
          <cell r="M561">
            <v>100</v>
          </cell>
          <cell r="O561">
            <v>1.2958520000099999E-2</v>
          </cell>
          <cell r="Q561">
            <v>0</v>
          </cell>
          <cell r="R561">
            <v>0</v>
          </cell>
          <cell r="S561">
            <v>1.3634318637696041</v>
          </cell>
          <cell r="T561">
            <v>0</v>
          </cell>
          <cell r="U561">
            <v>0</v>
          </cell>
          <cell r="V561">
            <v>0</v>
          </cell>
          <cell r="W561">
            <v>0</v>
          </cell>
          <cell r="X561" t="str">
            <v>Not Modelled</v>
          </cell>
          <cell r="Y561" t="str">
            <v>N/A</v>
          </cell>
          <cell r="AA561">
            <v>0</v>
          </cell>
          <cell r="AB561">
            <v>0</v>
          </cell>
          <cell r="AC561">
            <v>0</v>
          </cell>
          <cell r="AD561">
            <v>0</v>
          </cell>
          <cell r="AE561">
            <v>0</v>
          </cell>
          <cell r="AF561">
            <v>0</v>
          </cell>
          <cell r="AG561">
            <v>0</v>
          </cell>
          <cell r="AH561">
            <v>0</v>
          </cell>
          <cell r="AI561">
            <v>0.95043439999400003</v>
          </cell>
          <cell r="AJ561">
            <v>0.280503125598</v>
          </cell>
          <cell r="AK561">
            <v>0</v>
          </cell>
          <cell r="AM561">
            <v>0</v>
          </cell>
          <cell r="AN561">
            <v>0</v>
          </cell>
          <cell r="AO561">
            <v>0</v>
          </cell>
          <cell r="AP561">
            <v>0</v>
          </cell>
          <cell r="AQ561">
            <v>0</v>
          </cell>
          <cell r="AR561">
            <v>0</v>
          </cell>
          <cell r="AS561">
            <v>0</v>
          </cell>
          <cell r="AT561">
            <v>0</v>
          </cell>
          <cell r="AU561">
            <v>100.0000420854052</v>
          </cell>
          <cell r="AV561">
            <v>29.513161944753659</v>
          </cell>
          <cell r="AW561">
            <v>0</v>
          </cell>
        </row>
        <row r="562">
          <cell r="A562" t="str">
            <v>SHA1119</v>
          </cell>
          <cell r="B562" t="str">
            <v>Unknown</v>
          </cell>
          <cell r="C562" t="str">
            <v>Residential</v>
          </cell>
          <cell r="D562" t="str">
            <v>Land Supply 2018</v>
          </cell>
          <cell r="E562">
            <v>1.31681</v>
          </cell>
          <cell r="F562">
            <v>0</v>
          </cell>
          <cell r="G562">
            <v>0</v>
          </cell>
          <cell r="H562">
            <v>0</v>
          </cell>
          <cell r="I562">
            <v>1.31681</v>
          </cell>
          <cell r="J562">
            <v>0</v>
          </cell>
          <cell r="K562">
            <v>0</v>
          </cell>
          <cell r="L562">
            <v>0</v>
          </cell>
          <cell r="M562">
            <v>100</v>
          </cell>
          <cell r="O562">
            <v>8.7782504603500011E-2</v>
          </cell>
          <cell r="Q562">
            <v>5.0867129226100004E-2</v>
          </cell>
          <cell r="R562">
            <v>3.3359028802700003E-2</v>
          </cell>
          <cell r="S562">
            <v>6.6662999676111205</v>
          </cell>
          <cell r="T562">
            <v>3.8629057514827503</v>
          </cell>
          <cell r="U562">
            <v>2.5333213449700414</v>
          </cell>
          <cell r="V562">
            <v>0</v>
          </cell>
          <cell r="W562">
            <v>0</v>
          </cell>
          <cell r="X562" t="str">
            <v>Not Modelled</v>
          </cell>
          <cell r="Y562" t="str">
            <v>N/A</v>
          </cell>
          <cell r="AA562">
            <v>0</v>
          </cell>
          <cell r="AB562">
            <v>0</v>
          </cell>
          <cell r="AC562">
            <v>0</v>
          </cell>
          <cell r="AD562">
            <v>0</v>
          </cell>
          <cell r="AE562">
            <v>0</v>
          </cell>
          <cell r="AF562">
            <v>0</v>
          </cell>
          <cell r="AG562">
            <v>1.0609480000100001E-2</v>
          </cell>
          <cell r="AH562">
            <v>0</v>
          </cell>
          <cell r="AI562">
            <v>1.316812425</v>
          </cell>
          <cell r="AJ562">
            <v>0</v>
          </cell>
          <cell r="AK562">
            <v>0</v>
          </cell>
          <cell r="AM562">
            <v>0</v>
          </cell>
          <cell r="AN562">
            <v>0</v>
          </cell>
          <cell r="AO562">
            <v>0</v>
          </cell>
          <cell r="AP562">
            <v>0</v>
          </cell>
          <cell r="AQ562">
            <v>0</v>
          </cell>
          <cell r="AR562">
            <v>0</v>
          </cell>
          <cell r="AS562">
            <v>0.80569558251380236</v>
          </cell>
          <cell r="AT562">
            <v>0</v>
          </cell>
          <cell r="AU562">
            <v>100.00018415716769</v>
          </cell>
          <cell r="AV562">
            <v>0</v>
          </cell>
          <cell r="AW562">
            <v>0</v>
          </cell>
        </row>
        <row r="563">
          <cell r="A563" t="str">
            <v>SHA1120</v>
          </cell>
          <cell r="B563" t="str">
            <v>Unknown</v>
          </cell>
          <cell r="C563" t="str">
            <v>Residential</v>
          </cell>
          <cell r="D563" t="str">
            <v>Land Supply 2018</v>
          </cell>
          <cell r="E563">
            <v>0.84692800000000001</v>
          </cell>
          <cell r="F563">
            <v>0</v>
          </cell>
          <cell r="G563">
            <v>0</v>
          </cell>
          <cell r="H563">
            <v>0</v>
          </cell>
          <cell r="I563">
            <v>0.84692800000000001</v>
          </cell>
          <cell r="J563">
            <v>0</v>
          </cell>
          <cell r="K563">
            <v>0</v>
          </cell>
          <cell r="L563">
            <v>0</v>
          </cell>
          <cell r="M563">
            <v>100</v>
          </cell>
          <cell r="O563">
            <v>9.6936275849100001E-2</v>
          </cell>
          <cell r="Q563">
            <v>0</v>
          </cell>
          <cell r="R563">
            <v>0</v>
          </cell>
          <cell r="S563">
            <v>11.445633613376815</v>
          </cell>
          <cell r="T563">
            <v>0</v>
          </cell>
          <cell r="U563">
            <v>0</v>
          </cell>
          <cell r="V563">
            <v>0</v>
          </cell>
          <cell r="W563">
            <v>0</v>
          </cell>
          <cell r="X563" t="str">
            <v>Not Modelled</v>
          </cell>
          <cell r="Y563" t="str">
            <v>N/A</v>
          </cell>
          <cell r="AA563">
            <v>0</v>
          </cell>
          <cell r="AB563">
            <v>0</v>
          </cell>
          <cell r="AC563">
            <v>0</v>
          </cell>
          <cell r="AD563">
            <v>0</v>
          </cell>
          <cell r="AE563">
            <v>0</v>
          </cell>
          <cell r="AF563">
            <v>0</v>
          </cell>
          <cell r="AG563">
            <v>0</v>
          </cell>
          <cell r="AH563">
            <v>0</v>
          </cell>
          <cell r="AI563">
            <v>0.84692767499599997</v>
          </cell>
          <cell r="AJ563">
            <v>0</v>
          </cell>
          <cell r="AK563">
            <v>0</v>
          </cell>
          <cell r="AM563">
            <v>0</v>
          </cell>
          <cell r="AN563">
            <v>0</v>
          </cell>
          <cell r="AO563">
            <v>0</v>
          </cell>
          <cell r="AP563">
            <v>0</v>
          </cell>
          <cell r="AQ563">
            <v>0</v>
          </cell>
          <cell r="AR563">
            <v>0</v>
          </cell>
          <cell r="AS563">
            <v>0</v>
          </cell>
          <cell r="AT563">
            <v>0</v>
          </cell>
          <cell r="AU563">
            <v>99.999961625545495</v>
          </cell>
          <cell r="AV563">
            <v>0</v>
          </cell>
          <cell r="AW563">
            <v>0</v>
          </cell>
        </row>
        <row r="564">
          <cell r="A564" t="str">
            <v>SHA1128</v>
          </cell>
          <cell r="B564" t="str">
            <v>Unknown</v>
          </cell>
          <cell r="C564" t="str">
            <v>Residential</v>
          </cell>
          <cell r="D564" t="str">
            <v>Land Supply 2018</v>
          </cell>
          <cell r="E564">
            <v>0.101261</v>
          </cell>
          <cell r="F564">
            <v>0</v>
          </cell>
          <cell r="G564">
            <v>0</v>
          </cell>
          <cell r="H564">
            <v>0</v>
          </cell>
          <cell r="I564">
            <v>0.101261</v>
          </cell>
          <cell r="J564">
            <v>0</v>
          </cell>
          <cell r="K564">
            <v>0</v>
          </cell>
          <cell r="L564">
            <v>0</v>
          </cell>
          <cell r="M564">
            <v>100</v>
          </cell>
          <cell r="O564">
            <v>2.5810625748900001E-2</v>
          </cell>
          <cell r="Q564">
            <v>0</v>
          </cell>
          <cell r="R564">
            <v>0</v>
          </cell>
          <cell r="S564">
            <v>25.489206850515007</v>
          </cell>
          <cell r="T564">
            <v>0</v>
          </cell>
          <cell r="U564">
            <v>0</v>
          </cell>
          <cell r="V564">
            <v>0</v>
          </cell>
          <cell r="W564">
            <v>0</v>
          </cell>
          <cell r="X564" t="str">
            <v>Not Modelled</v>
          </cell>
          <cell r="Y564" t="str">
            <v>N/A</v>
          </cell>
          <cell r="AA564">
            <v>0</v>
          </cell>
          <cell r="AB564">
            <v>0</v>
          </cell>
          <cell r="AC564">
            <v>0</v>
          </cell>
          <cell r="AD564">
            <v>0</v>
          </cell>
          <cell r="AE564">
            <v>0</v>
          </cell>
          <cell r="AF564">
            <v>0</v>
          </cell>
          <cell r="AG564">
            <v>0</v>
          </cell>
          <cell r="AH564">
            <v>0</v>
          </cell>
          <cell r="AI564">
            <v>0.10126058999900001</v>
          </cell>
          <cell r="AJ564">
            <v>0</v>
          </cell>
          <cell r="AK564">
            <v>0</v>
          </cell>
          <cell r="AM564">
            <v>0</v>
          </cell>
          <cell r="AN564">
            <v>0</v>
          </cell>
          <cell r="AO564">
            <v>0</v>
          </cell>
          <cell r="AP564">
            <v>0</v>
          </cell>
          <cell r="AQ564">
            <v>0</v>
          </cell>
          <cell r="AR564">
            <v>0</v>
          </cell>
          <cell r="AS564">
            <v>0</v>
          </cell>
          <cell r="AT564">
            <v>0</v>
          </cell>
          <cell r="AU564">
            <v>99.999595104729366</v>
          </cell>
          <cell r="AV564">
            <v>0</v>
          </cell>
          <cell r="AW564">
            <v>0</v>
          </cell>
        </row>
        <row r="565">
          <cell r="A565" t="str">
            <v>SHA1162</v>
          </cell>
          <cell r="B565" t="str">
            <v>Unknown</v>
          </cell>
          <cell r="C565" t="str">
            <v>Residential</v>
          </cell>
          <cell r="D565" t="str">
            <v>Land Supply 2018</v>
          </cell>
          <cell r="E565">
            <v>4.4042199999999996</v>
          </cell>
          <cell r="F565">
            <v>0</v>
          </cell>
          <cell r="G565">
            <v>0</v>
          </cell>
          <cell r="H565">
            <v>0</v>
          </cell>
          <cell r="I565">
            <v>4.4042199999999996</v>
          </cell>
          <cell r="J565">
            <v>0</v>
          </cell>
          <cell r="K565">
            <v>0</v>
          </cell>
          <cell r="L565">
            <v>0</v>
          </cell>
          <cell r="M565">
            <v>100</v>
          </cell>
          <cell r="O565">
            <v>0.85191986141999987</v>
          </cell>
          <cell r="Q565">
            <v>0.53403152137699994</v>
          </cell>
          <cell r="R565">
            <v>0.40827517194399998</v>
          </cell>
          <cell r="S565">
            <v>19.343263084496233</v>
          </cell>
          <cell r="T565">
            <v>12.125450621835421</v>
          </cell>
          <cell r="U565">
            <v>9.2700903211919474</v>
          </cell>
          <cell r="V565">
            <v>0.181344665062</v>
          </cell>
          <cell r="W565">
            <v>4.1175205839399487</v>
          </cell>
          <cell r="X565" t="str">
            <v>Not Modelled</v>
          </cell>
          <cell r="Y565" t="str">
            <v>N/A</v>
          </cell>
          <cell r="AA565">
            <v>0</v>
          </cell>
          <cell r="AB565">
            <v>0</v>
          </cell>
          <cell r="AC565">
            <v>0</v>
          </cell>
          <cell r="AD565">
            <v>0</v>
          </cell>
          <cell r="AE565">
            <v>0.198046468615</v>
          </cell>
          <cell r="AF565">
            <v>0.60805636921399997</v>
          </cell>
          <cell r="AG565">
            <v>0</v>
          </cell>
          <cell r="AH565">
            <v>0</v>
          </cell>
          <cell r="AI565">
            <v>0</v>
          </cell>
          <cell r="AJ565">
            <v>0</v>
          </cell>
          <cell r="AK565">
            <v>0</v>
          </cell>
          <cell r="AM565">
            <v>0</v>
          </cell>
          <cell r="AN565">
            <v>0</v>
          </cell>
          <cell r="AO565">
            <v>0</v>
          </cell>
          <cell r="AP565">
            <v>0</v>
          </cell>
          <cell r="AQ565">
            <v>4.4967433192483579</v>
          </cell>
          <cell r="AR565">
            <v>13.806221515137754</v>
          </cell>
          <cell r="AS565">
            <v>0</v>
          </cell>
          <cell r="AT565">
            <v>0</v>
          </cell>
          <cell r="AU565">
            <v>0</v>
          </cell>
          <cell r="AV565">
            <v>0</v>
          </cell>
          <cell r="AW565">
            <v>0</v>
          </cell>
        </row>
        <row r="566">
          <cell r="A566" t="str">
            <v>SHA1217</v>
          </cell>
          <cell r="B566" t="str">
            <v>Unknown</v>
          </cell>
          <cell r="C566" t="str">
            <v>Residential</v>
          </cell>
          <cell r="D566" t="str">
            <v>Land Supply 2018</v>
          </cell>
          <cell r="E566">
            <v>0.80002200000000001</v>
          </cell>
          <cell r="F566">
            <v>0</v>
          </cell>
          <cell r="G566">
            <v>0</v>
          </cell>
          <cell r="H566">
            <v>0</v>
          </cell>
          <cell r="I566">
            <v>0.80002200000000001</v>
          </cell>
          <cell r="J566">
            <v>0</v>
          </cell>
          <cell r="K566">
            <v>0</v>
          </cell>
          <cell r="L566">
            <v>0</v>
          </cell>
          <cell r="M566">
            <v>100</v>
          </cell>
          <cell r="O566">
            <v>0.36473493884679997</v>
          </cell>
          <cell r="Q566">
            <v>0.30647124139979998</v>
          </cell>
          <cell r="R566">
            <v>0.26367734285</v>
          </cell>
          <cell r="S566">
            <v>45.590613613975613</v>
          </cell>
          <cell r="T566">
            <v>38.307851709052997</v>
          </cell>
          <cell r="U566">
            <v>32.958761490309016</v>
          </cell>
          <cell r="V566">
            <v>0.64073832395399999</v>
          </cell>
          <cell r="W566">
            <v>80.090088016829526</v>
          </cell>
          <cell r="X566" t="str">
            <v>Not Modelled</v>
          </cell>
          <cell r="Y566" t="str">
            <v>N/A</v>
          </cell>
          <cell r="AA566">
            <v>0</v>
          </cell>
          <cell r="AB566">
            <v>0</v>
          </cell>
          <cell r="AC566">
            <v>0</v>
          </cell>
          <cell r="AD566">
            <v>0</v>
          </cell>
          <cell r="AE566">
            <v>0.67389151467300001</v>
          </cell>
          <cell r="AF566">
            <v>0</v>
          </cell>
          <cell r="AG566">
            <v>0</v>
          </cell>
          <cell r="AH566">
            <v>0</v>
          </cell>
          <cell r="AI566">
            <v>0</v>
          </cell>
          <cell r="AJ566">
            <v>0</v>
          </cell>
          <cell r="AK566">
            <v>0</v>
          </cell>
          <cell r="AM566">
            <v>0</v>
          </cell>
          <cell r="AN566">
            <v>0</v>
          </cell>
          <cell r="AO566">
            <v>0</v>
          </cell>
          <cell r="AP566">
            <v>0</v>
          </cell>
          <cell r="AQ566">
            <v>84.234122895745372</v>
          </cell>
          <cell r="AR566">
            <v>0</v>
          </cell>
          <cell r="AS566">
            <v>0</v>
          </cell>
          <cell r="AT566">
            <v>0</v>
          </cell>
          <cell r="AU566">
            <v>0</v>
          </cell>
          <cell r="AV566">
            <v>0</v>
          </cell>
          <cell r="AW566">
            <v>0</v>
          </cell>
        </row>
        <row r="567">
          <cell r="A567" t="str">
            <v>SHA1225</v>
          </cell>
          <cell r="B567" t="str">
            <v>Unknown</v>
          </cell>
          <cell r="C567" t="str">
            <v>Residential</v>
          </cell>
          <cell r="D567" t="str">
            <v>Land Supply 2018</v>
          </cell>
          <cell r="E567">
            <v>0.25773400000000002</v>
          </cell>
          <cell r="F567">
            <v>0</v>
          </cell>
          <cell r="G567">
            <v>0</v>
          </cell>
          <cell r="H567">
            <v>0</v>
          </cell>
          <cell r="I567">
            <v>0.25773400000000002</v>
          </cell>
          <cell r="J567">
            <v>0</v>
          </cell>
          <cell r="K567">
            <v>0</v>
          </cell>
          <cell r="L567">
            <v>0</v>
          </cell>
          <cell r="M567">
            <v>100</v>
          </cell>
          <cell r="O567">
            <v>5.3120556380899998E-2</v>
          </cell>
          <cell r="Q567">
            <v>0</v>
          </cell>
          <cell r="R567">
            <v>0</v>
          </cell>
          <cell r="S567">
            <v>20.610612639737091</v>
          </cell>
          <cell r="T567">
            <v>0</v>
          </cell>
          <cell r="U567">
            <v>0</v>
          </cell>
          <cell r="V567">
            <v>0</v>
          </cell>
          <cell r="W567">
            <v>0</v>
          </cell>
          <cell r="X567" t="str">
            <v>Not Modelled</v>
          </cell>
          <cell r="Y567" t="str">
            <v>N/A</v>
          </cell>
          <cell r="AA567">
            <v>0</v>
          </cell>
          <cell r="AB567">
            <v>0</v>
          </cell>
          <cell r="AC567">
            <v>0</v>
          </cell>
          <cell r="AD567">
            <v>0</v>
          </cell>
          <cell r="AE567">
            <v>0</v>
          </cell>
          <cell r="AF567">
            <v>0</v>
          </cell>
          <cell r="AG567">
            <v>0</v>
          </cell>
          <cell r="AH567">
            <v>0</v>
          </cell>
          <cell r="AI567">
            <v>0.25773429500200001</v>
          </cell>
          <cell r="AJ567">
            <v>0</v>
          </cell>
          <cell r="AK567">
            <v>0</v>
          </cell>
          <cell r="AM567">
            <v>0</v>
          </cell>
          <cell r="AN567">
            <v>0</v>
          </cell>
          <cell r="AO567">
            <v>0</v>
          </cell>
          <cell r="AP567">
            <v>0</v>
          </cell>
          <cell r="AQ567">
            <v>0</v>
          </cell>
          <cell r="AR567">
            <v>0</v>
          </cell>
          <cell r="AS567">
            <v>0</v>
          </cell>
          <cell r="AT567">
            <v>0</v>
          </cell>
          <cell r="AU567">
            <v>100.00011445986947</v>
          </cell>
          <cell r="AV567">
            <v>0</v>
          </cell>
          <cell r="AW567">
            <v>0</v>
          </cell>
        </row>
        <row r="568">
          <cell r="A568" t="str">
            <v>SHA1312</v>
          </cell>
          <cell r="B568" t="str">
            <v>Unknown</v>
          </cell>
          <cell r="C568" t="str">
            <v>Residential</v>
          </cell>
          <cell r="D568" t="str">
            <v>Land Supply 2018</v>
          </cell>
          <cell r="E568">
            <v>0.15600800000000001</v>
          </cell>
          <cell r="F568">
            <v>0</v>
          </cell>
          <cell r="G568">
            <v>0</v>
          </cell>
          <cell r="H568">
            <v>0</v>
          </cell>
          <cell r="I568">
            <v>0.15600800000000001</v>
          </cell>
          <cell r="J568">
            <v>0</v>
          </cell>
          <cell r="K568">
            <v>0</v>
          </cell>
          <cell r="L568">
            <v>0</v>
          </cell>
          <cell r="M568">
            <v>100</v>
          </cell>
          <cell r="O568">
            <v>1.8124320506799999E-5</v>
          </cell>
          <cell r="Q568">
            <v>0</v>
          </cell>
          <cell r="R568">
            <v>0</v>
          </cell>
          <cell r="S568">
            <v>1.1617558398800061E-2</v>
          </cell>
          <cell r="T568">
            <v>0</v>
          </cell>
          <cell r="U568">
            <v>0</v>
          </cell>
          <cell r="V568">
            <v>0</v>
          </cell>
          <cell r="W568">
            <v>0</v>
          </cell>
          <cell r="X568" t="str">
            <v>Not Modelled</v>
          </cell>
          <cell r="Y568" t="str">
            <v>N/A</v>
          </cell>
          <cell r="AA568">
            <v>0</v>
          </cell>
          <cell r="AB568">
            <v>0</v>
          </cell>
          <cell r="AC568">
            <v>0</v>
          </cell>
          <cell r="AD568">
            <v>0</v>
          </cell>
          <cell r="AE568">
            <v>0</v>
          </cell>
          <cell r="AF568">
            <v>0</v>
          </cell>
          <cell r="AG568">
            <v>0</v>
          </cell>
          <cell r="AH568">
            <v>0</v>
          </cell>
          <cell r="AI568">
            <v>0.15600838</v>
          </cell>
          <cell r="AJ568">
            <v>0</v>
          </cell>
          <cell r="AK568">
            <v>0</v>
          </cell>
          <cell r="AM568">
            <v>0</v>
          </cell>
          <cell r="AN568">
            <v>0</v>
          </cell>
          <cell r="AO568">
            <v>0</v>
          </cell>
          <cell r="AP568">
            <v>0</v>
          </cell>
          <cell r="AQ568">
            <v>0</v>
          </cell>
          <cell r="AR568">
            <v>0</v>
          </cell>
          <cell r="AS568">
            <v>0</v>
          </cell>
          <cell r="AT568">
            <v>0</v>
          </cell>
          <cell r="AU568">
            <v>100.00024357725243</v>
          </cell>
          <cell r="AV568">
            <v>0</v>
          </cell>
          <cell r="AW568">
            <v>0</v>
          </cell>
        </row>
        <row r="569">
          <cell r="A569" t="str">
            <v>SHA1314</v>
          </cell>
          <cell r="B569" t="str">
            <v>Unknown</v>
          </cell>
          <cell r="C569" t="str">
            <v>Residential</v>
          </cell>
          <cell r="D569" t="str">
            <v>Land Supply 2018</v>
          </cell>
          <cell r="E569">
            <v>1.77501</v>
          </cell>
          <cell r="F569">
            <v>0</v>
          </cell>
          <cell r="G569">
            <v>0</v>
          </cell>
          <cell r="H569">
            <v>0</v>
          </cell>
          <cell r="I569">
            <v>1.77501</v>
          </cell>
          <cell r="J569">
            <v>0</v>
          </cell>
          <cell r="K569">
            <v>0</v>
          </cell>
          <cell r="L569">
            <v>0</v>
          </cell>
          <cell r="M569">
            <v>100</v>
          </cell>
          <cell r="O569">
            <v>1.12174113726E-2</v>
          </cell>
          <cell r="Q569">
            <v>0</v>
          </cell>
          <cell r="R569">
            <v>0</v>
          </cell>
          <cell r="S569">
            <v>0.63196327753646453</v>
          </cell>
          <cell r="T569">
            <v>0</v>
          </cell>
          <cell r="U569">
            <v>0</v>
          </cell>
          <cell r="V569">
            <v>0</v>
          </cell>
          <cell r="W569">
            <v>0</v>
          </cell>
          <cell r="X569" t="str">
            <v>Not Modelled</v>
          </cell>
          <cell r="Y569" t="str">
            <v>N/A</v>
          </cell>
          <cell r="AA569">
            <v>0</v>
          </cell>
          <cell r="AB569">
            <v>0</v>
          </cell>
          <cell r="AC569">
            <v>0</v>
          </cell>
          <cell r="AD569">
            <v>0</v>
          </cell>
          <cell r="AE569">
            <v>0</v>
          </cell>
          <cell r="AF569">
            <v>0</v>
          </cell>
          <cell r="AG569">
            <v>0</v>
          </cell>
          <cell r="AH569">
            <v>0</v>
          </cell>
          <cell r="AI569">
            <v>1.77500832607</v>
          </cell>
          <cell r="AJ569">
            <v>0</v>
          </cell>
          <cell r="AK569">
            <v>0</v>
          </cell>
          <cell r="AM569">
            <v>0</v>
          </cell>
          <cell r="AN569">
            <v>0</v>
          </cell>
          <cell r="AO569">
            <v>0</v>
          </cell>
          <cell r="AP569">
            <v>0</v>
          </cell>
          <cell r="AQ569">
            <v>0</v>
          </cell>
          <cell r="AR569">
            <v>0</v>
          </cell>
          <cell r="AS569">
            <v>0</v>
          </cell>
          <cell r="AT569">
            <v>0</v>
          </cell>
          <cell r="AU569">
            <v>99.999905694615805</v>
          </cell>
          <cell r="AV569">
            <v>0</v>
          </cell>
          <cell r="AW569">
            <v>0</v>
          </cell>
        </row>
        <row r="570">
          <cell r="A570" t="str">
            <v>SHA1331</v>
          </cell>
          <cell r="B570" t="str">
            <v>Unknown</v>
          </cell>
          <cell r="C570" t="str">
            <v>Residential</v>
          </cell>
          <cell r="D570" t="str">
            <v>Land Supply 2018</v>
          </cell>
          <cell r="E570">
            <v>1.2150099999999999</v>
          </cell>
          <cell r="F570">
            <v>0</v>
          </cell>
          <cell r="G570">
            <v>0</v>
          </cell>
          <cell r="H570">
            <v>0</v>
          </cell>
          <cell r="I570">
            <v>1.2150099999999999</v>
          </cell>
          <cell r="J570">
            <v>0</v>
          </cell>
          <cell r="K570">
            <v>0</v>
          </cell>
          <cell r="L570">
            <v>0</v>
          </cell>
          <cell r="M570">
            <v>100</v>
          </cell>
          <cell r="O570">
            <v>0.22284876326520001</v>
          </cell>
          <cell r="Q570">
            <v>6.5654818737199999E-2</v>
          </cell>
          <cell r="R570">
            <v>1.2716199714000001E-2</v>
          </cell>
          <cell r="S570">
            <v>18.341311039843294</v>
          </cell>
          <cell r="T570">
            <v>5.4036443105159631</v>
          </cell>
          <cell r="U570">
            <v>1.0465921855787197</v>
          </cell>
          <cell r="V570">
            <v>0</v>
          </cell>
          <cell r="W570">
            <v>0</v>
          </cell>
          <cell r="X570">
            <v>0</v>
          </cell>
          <cell r="Y570">
            <v>0</v>
          </cell>
          <cell r="AA570">
            <v>0</v>
          </cell>
          <cell r="AB570">
            <v>0</v>
          </cell>
          <cell r="AC570">
            <v>0</v>
          </cell>
          <cell r="AD570">
            <v>0</v>
          </cell>
          <cell r="AE570">
            <v>0</v>
          </cell>
          <cell r="AF570">
            <v>4.8579784390500001E-2</v>
          </cell>
          <cell r="AG570">
            <v>0</v>
          </cell>
          <cell r="AH570">
            <v>0</v>
          </cell>
          <cell r="AI570">
            <v>1.2150136300100001</v>
          </cell>
          <cell r="AJ570">
            <v>0</v>
          </cell>
          <cell r="AK570">
            <v>0</v>
          </cell>
          <cell r="AM570">
            <v>0</v>
          </cell>
          <cell r="AN570">
            <v>0</v>
          </cell>
          <cell r="AO570">
            <v>0</v>
          </cell>
          <cell r="AP570">
            <v>0</v>
          </cell>
          <cell r="AQ570">
            <v>0</v>
          </cell>
          <cell r="AR570">
            <v>3.9983032559814329</v>
          </cell>
          <cell r="AS570">
            <v>0</v>
          </cell>
          <cell r="AT570">
            <v>0</v>
          </cell>
          <cell r="AU570">
            <v>100.0002987637962</v>
          </cell>
          <cell r="AV570">
            <v>0</v>
          </cell>
          <cell r="AW570">
            <v>0</v>
          </cell>
        </row>
        <row r="571">
          <cell r="A571" t="str">
            <v>SHA1332</v>
          </cell>
          <cell r="B571" t="str">
            <v>Unknown</v>
          </cell>
          <cell r="C571" t="str">
            <v>Residential</v>
          </cell>
          <cell r="D571" t="str">
            <v>Land Supply 2018</v>
          </cell>
          <cell r="E571">
            <v>0.96284000000000003</v>
          </cell>
          <cell r="F571">
            <v>4.8707116032900002E-3</v>
          </cell>
          <cell r="G571">
            <v>1.6126443298699999E-5</v>
          </cell>
          <cell r="H571">
            <v>2.9217999230499998E-7</v>
          </cell>
          <cell r="I571">
            <v>0.95795286977341898</v>
          </cell>
          <cell r="J571">
            <v>0.50586926210896932</v>
          </cell>
          <cell r="K571">
            <v>1.674882981461094E-3</v>
          </cell>
          <cell r="L571">
            <v>3.0345643336899173E-5</v>
          </cell>
          <cell r="M571">
            <v>99.492425509266226</v>
          </cell>
          <cell r="O571">
            <v>0.19046566880929999</v>
          </cell>
          <cell r="Q571">
            <v>0.14156000858029999</v>
          </cell>
          <cell r="R571">
            <v>0.104016254948</v>
          </cell>
          <cell r="S571">
            <v>19.781653110516803</v>
          </cell>
          <cell r="T571">
            <v>14.702339805190892</v>
          </cell>
          <cell r="U571">
            <v>10.803067482447759</v>
          </cell>
          <cell r="V571">
            <v>0</v>
          </cell>
          <cell r="W571">
            <v>0</v>
          </cell>
          <cell r="X571">
            <v>9.4910082247399996E-3</v>
          </cell>
          <cell r="Y571">
            <v>0.98573057047276791</v>
          </cell>
          <cell r="AA571">
            <v>0</v>
          </cell>
          <cell r="AB571">
            <v>0</v>
          </cell>
          <cell r="AC571">
            <v>0</v>
          </cell>
          <cell r="AD571">
            <v>0</v>
          </cell>
          <cell r="AE571">
            <v>0</v>
          </cell>
          <cell r="AF571">
            <v>0</v>
          </cell>
          <cell r="AG571">
            <v>0</v>
          </cell>
          <cell r="AH571">
            <v>0</v>
          </cell>
          <cell r="AI571">
            <v>0.962840344997</v>
          </cell>
          <cell r="AJ571">
            <v>0</v>
          </cell>
          <cell r="AK571">
            <v>0</v>
          </cell>
          <cell r="AM571">
            <v>0</v>
          </cell>
          <cell r="AN571">
            <v>0</v>
          </cell>
          <cell r="AO571">
            <v>0</v>
          </cell>
          <cell r="AP571">
            <v>0</v>
          </cell>
          <cell r="AQ571">
            <v>0</v>
          </cell>
          <cell r="AR571">
            <v>0</v>
          </cell>
          <cell r="AS571">
            <v>0</v>
          </cell>
          <cell r="AT571">
            <v>0</v>
          </cell>
          <cell r="AU571">
            <v>100.00003583118691</v>
          </cell>
          <cell r="AV571">
            <v>0</v>
          </cell>
          <cell r="AW571">
            <v>0</v>
          </cell>
        </row>
        <row r="572">
          <cell r="A572" t="str">
            <v>SHA1370</v>
          </cell>
          <cell r="B572" t="str">
            <v>Unknown</v>
          </cell>
          <cell r="C572" t="str">
            <v>Residential</v>
          </cell>
          <cell r="D572" t="str">
            <v>Land Supply 2018</v>
          </cell>
          <cell r="E572">
            <v>0.13958599999999999</v>
          </cell>
          <cell r="F572">
            <v>0</v>
          </cell>
          <cell r="G572">
            <v>0</v>
          </cell>
          <cell r="H572">
            <v>0</v>
          </cell>
          <cell r="I572">
            <v>0.13958599999999999</v>
          </cell>
          <cell r="J572">
            <v>0</v>
          </cell>
          <cell r="K572">
            <v>0</v>
          </cell>
          <cell r="L572">
            <v>0</v>
          </cell>
          <cell r="M572">
            <v>100</v>
          </cell>
          <cell r="O572">
            <v>1.7921060427188999E-2</v>
          </cell>
          <cell r="Q572">
            <v>1.2929442398900001E-4</v>
          </cell>
          <cell r="R572">
            <v>0</v>
          </cell>
          <cell r="S572">
            <v>12.83872338715129</v>
          </cell>
          <cell r="T572">
            <v>9.2627071474933029E-2</v>
          </cell>
          <cell r="U572">
            <v>0</v>
          </cell>
          <cell r="V572">
            <v>0.13958618500299999</v>
          </cell>
          <cell r="W572">
            <v>100.00013253693064</v>
          </cell>
          <cell r="X572" t="str">
            <v>Not Modelled</v>
          </cell>
          <cell r="Y572" t="str">
            <v>N/A</v>
          </cell>
          <cell r="AA572">
            <v>0</v>
          </cell>
          <cell r="AB572">
            <v>0</v>
          </cell>
          <cell r="AC572">
            <v>0</v>
          </cell>
          <cell r="AD572">
            <v>0</v>
          </cell>
          <cell r="AE572">
            <v>0</v>
          </cell>
          <cell r="AF572">
            <v>0</v>
          </cell>
          <cell r="AG572">
            <v>0</v>
          </cell>
          <cell r="AH572">
            <v>0</v>
          </cell>
          <cell r="AI572">
            <v>0</v>
          </cell>
          <cell r="AJ572">
            <v>0</v>
          </cell>
          <cell r="AK572">
            <v>0</v>
          </cell>
          <cell r="AM572">
            <v>0</v>
          </cell>
          <cell r="AN572">
            <v>0</v>
          </cell>
          <cell r="AO572">
            <v>0</v>
          </cell>
          <cell r="AP572">
            <v>0</v>
          </cell>
          <cell r="AQ572">
            <v>0</v>
          </cell>
          <cell r="AR572">
            <v>0</v>
          </cell>
          <cell r="AS572">
            <v>0</v>
          </cell>
          <cell r="AT572">
            <v>0</v>
          </cell>
          <cell r="AU572">
            <v>0</v>
          </cell>
          <cell r="AV572">
            <v>0</v>
          </cell>
          <cell r="AW572">
            <v>0</v>
          </cell>
        </row>
        <row r="573">
          <cell r="A573" t="str">
            <v>SHA1372</v>
          </cell>
          <cell r="B573" t="str">
            <v>Unknown</v>
          </cell>
          <cell r="C573" t="str">
            <v>Residential</v>
          </cell>
          <cell r="D573" t="str">
            <v>Land Supply 2018</v>
          </cell>
          <cell r="E573">
            <v>9.5416600000000004E-2</v>
          </cell>
          <cell r="F573">
            <v>0</v>
          </cell>
          <cell r="G573">
            <v>0</v>
          </cell>
          <cell r="H573">
            <v>0</v>
          </cell>
          <cell r="I573">
            <v>9.5416600000000004E-2</v>
          </cell>
          <cell r="J573">
            <v>0</v>
          </cell>
          <cell r="K573">
            <v>0</v>
          </cell>
          <cell r="L573">
            <v>0</v>
          </cell>
          <cell r="M573">
            <v>100</v>
          </cell>
          <cell r="O573">
            <v>7.8372388261500003E-4</v>
          </cell>
          <cell r="Q573">
            <v>0</v>
          </cell>
          <cell r="R573">
            <v>0</v>
          </cell>
          <cell r="S573">
            <v>0.82137058186416201</v>
          </cell>
          <cell r="T573">
            <v>0</v>
          </cell>
          <cell r="U573">
            <v>0</v>
          </cell>
          <cell r="V573">
            <v>0</v>
          </cell>
          <cell r="W573">
            <v>0</v>
          </cell>
          <cell r="X573" t="str">
            <v>Not Modelled</v>
          </cell>
          <cell r="Y573" t="str">
            <v>N/A</v>
          </cell>
          <cell r="AA573">
            <v>0</v>
          </cell>
          <cell r="AB573">
            <v>0</v>
          </cell>
          <cell r="AC573">
            <v>0</v>
          </cell>
          <cell r="AD573">
            <v>0</v>
          </cell>
          <cell r="AE573">
            <v>0</v>
          </cell>
          <cell r="AF573">
            <v>0</v>
          </cell>
          <cell r="AG573">
            <v>0</v>
          </cell>
          <cell r="AH573">
            <v>0</v>
          </cell>
          <cell r="AI573">
            <v>9.5416599997699997E-2</v>
          </cell>
          <cell r="AJ573">
            <v>0</v>
          </cell>
          <cell r="AK573">
            <v>0</v>
          </cell>
          <cell r="AM573">
            <v>0</v>
          </cell>
          <cell r="AN573">
            <v>0</v>
          </cell>
          <cell r="AO573">
            <v>0</v>
          </cell>
          <cell r="AP573">
            <v>0</v>
          </cell>
          <cell r="AQ573">
            <v>0</v>
          </cell>
          <cell r="AR573">
            <v>0</v>
          </cell>
          <cell r="AS573">
            <v>0</v>
          </cell>
          <cell r="AT573">
            <v>0</v>
          </cell>
          <cell r="AU573">
            <v>99.999999997589512</v>
          </cell>
          <cell r="AV573">
            <v>0</v>
          </cell>
          <cell r="AW573">
            <v>0</v>
          </cell>
        </row>
        <row r="574">
          <cell r="A574" t="str">
            <v>SHA1384</v>
          </cell>
          <cell r="B574" t="str">
            <v>Unknown</v>
          </cell>
          <cell r="C574" t="str">
            <v>Residential</v>
          </cell>
          <cell r="D574" t="str">
            <v>Land Supply 2018</v>
          </cell>
          <cell r="E574">
            <v>1.7057500000000001</v>
          </cell>
          <cell r="F574">
            <v>0</v>
          </cell>
          <cell r="G574">
            <v>0</v>
          </cell>
          <cell r="H574">
            <v>0</v>
          </cell>
          <cell r="I574">
            <v>1.7057500000000001</v>
          </cell>
          <cell r="J574">
            <v>0</v>
          </cell>
          <cell r="K574">
            <v>0</v>
          </cell>
          <cell r="L574">
            <v>0</v>
          </cell>
          <cell r="M574">
            <v>100</v>
          </cell>
          <cell r="O574">
            <v>0.10153834099613999</v>
          </cell>
          <cell r="Q574">
            <v>1.9894930000040001E-2</v>
          </cell>
          <cell r="R574">
            <v>1.52E-2</v>
          </cell>
          <cell r="S574">
            <v>5.9527094237807407</v>
          </cell>
          <cell r="T574">
            <v>1.1663450095289463</v>
          </cell>
          <cell r="U574">
            <v>0.89110362010845667</v>
          </cell>
          <cell r="V574">
            <v>0</v>
          </cell>
          <cell r="W574">
            <v>0</v>
          </cell>
          <cell r="X574" t="str">
            <v>Not Modelled</v>
          </cell>
          <cell r="Y574" t="str">
            <v>N/A</v>
          </cell>
          <cell r="AA574">
            <v>0</v>
          </cell>
          <cell r="AB574">
            <v>0</v>
          </cell>
          <cell r="AC574">
            <v>0</v>
          </cell>
          <cell r="AD574">
            <v>0</v>
          </cell>
          <cell r="AE574">
            <v>0</v>
          </cell>
          <cell r="AF574">
            <v>0</v>
          </cell>
          <cell r="AG574">
            <v>0</v>
          </cell>
          <cell r="AH574">
            <v>0</v>
          </cell>
          <cell r="AI574">
            <v>1.6428882494999999</v>
          </cell>
          <cell r="AJ574">
            <v>6.0644951723299999E-2</v>
          </cell>
          <cell r="AK574">
            <v>0</v>
          </cell>
          <cell r="AM574">
            <v>0</v>
          </cell>
          <cell r="AN574">
            <v>0</v>
          </cell>
          <cell r="AO574">
            <v>0</v>
          </cell>
          <cell r="AP574">
            <v>0</v>
          </cell>
          <cell r="AQ574">
            <v>0</v>
          </cell>
          <cell r="AR574">
            <v>0</v>
          </cell>
          <cell r="AS574">
            <v>0</v>
          </cell>
          <cell r="AT574">
            <v>0</v>
          </cell>
          <cell r="AU574">
            <v>96.314714905466786</v>
          </cell>
          <cell r="AV574">
            <v>3.5553247382852113</v>
          </cell>
          <cell r="AW574">
            <v>0</v>
          </cell>
        </row>
        <row r="575">
          <cell r="A575" t="str">
            <v>SHA1599</v>
          </cell>
          <cell r="B575" t="str">
            <v>Unknown</v>
          </cell>
          <cell r="C575" t="str">
            <v>Residential</v>
          </cell>
          <cell r="D575" t="str">
            <v>Land Supply 2018</v>
          </cell>
          <cell r="E575">
            <v>0.77687799999999996</v>
          </cell>
          <cell r="F575">
            <v>0</v>
          </cell>
          <cell r="G575">
            <v>0</v>
          </cell>
          <cell r="H575">
            <v>0</v>
          </cell>
          <cell r="I575">
            <v>0.77687799999999996</v>
          </cell>
          <cell r="J575">
            <v>0</v>
          </cell>
          <cell r="K575">
            <v>0</v>
          </cell>
          <cell r="L575">
            <v>0</v>
          </cell>
          <cell r="M575">
            <v>100</v>
          </cell>
          <cell r="O575">
            <v>1.3599999999999999E-2</v>
          </cell>
          <cell r="Q575">
            <v>0</v>
          </cell>
          <cell r="R575">
            <v>0</v>
          </cell>
          <cell r="S575">
            <v>1.7505966187741189</v>
          </cell>
          <cell r="T575">
            <v>0</v>
          </cell>
          <cell r="U575">
            <v>0</v>
          </cell>
          <cell r="V575">
            <v>0</v>
          </cell>
          <cell r="W575">
            <v>0</v>
          </cell>
          <cell r="X575" t="str">
            <v>Not Modelled</v>
          </cell>
          <cell r="Y575" t="str">
            <v>N/A</v>
          </cell>
          <cell r="AA575">
            <v>0</v>
          </cell>
          <cell r="AB575">
            <v>0</v>
          </cell>
          <cell r="AC575">
            <v>0</v>
          </cell>
          <cell r="AD575">
            <v>0</v>
          </cell>
          <cell r="AE575">
            <v>0</v>
          </cell>
          <cell r="AF575">
            <v>0</v>
          </cell>
          <cell r="AG575">
            <v>0</v>
          </cell>
          <cell r="AH575">
            <v>0</v>
          </cell>
          <cell r="AI575">
            <v>0.77687773500099999</v>
          </cell>
          <cell r="AJ575">
            <v>0</v>
          </cell>
          <cell r="AK575">
            <v>0</v>
          </cell>
          <cell r="AM575">
            <v>0</v>
          </cell>
          <cell r="AN575">
            <v>0</v>
          </cell>
          <cell r="AO575">
            <v>0</v>
          </cell>
          <cell r="AP575">
            <v>0</v>
          </cell>
          <cell r="AQ575">
            <v>0</v>
          </cell>
          <cell r="AR575">
            <v>0</v>
          </cell>
          <cell r="AS575">
            <v>0</v>
          </cell>
          <cell r="AT575">
            <v>0</v>
          </cell>
          <cell r="AU575">
            <v>99.999965889238723</v>
          </cell>
          <cell r="AV575">
            <v>0</v>
          </cell>
          <cell r="AW575">
            <v>0</v>
          </cell>
        </row>
        <row r="576">
          <cell r="A576" t="str">
            <v>SHA1606</v>
          </cell>
          <cell r="B576" t="str">
            <v>Unknown</v>
          </cell>
          <cell r="C576" t="str">
            <v>Residential</v>
          </cell>
          <cell r="D576" t="str">
            <v>Land Supply 2018</v>
          </cell>
          <cell r="E576">
            <v>2.19116</v>
          </cell>
          <cell r="F576">
            <v>0</v>
          </cell>
          <cell r="G576">
            <v>0</v>
          </cell>
          <cell r="H576">
            <v>0</v>
          </cell>
          <cell r="I576">
            <v>2.19116</v>
          </cell>
          <cell r="J576">
            <v>0</v>
          </cell>
          <cell r="K576">
            <v>0</v>
          </cell>
          <cell r="L576">
            <v>0</v>
          </cell>
          <cell r="M576">
            <v>100</v>
          </cell>
          <cell r="O576">
            <v>0.32335151654099997</v>
          </cell>
          <cell r="Q576">
            <v>0.12159999999999999</v>
          </cell>
          <cell r="R576">
            <v>1.9599999999999999E-2</v>
          </cell>
          <cell r="S576">
            <v>14.757092888743861</v>
          </cell>
          <cell r="T576">
            <v>5.5495719162452755</v>
          </cell>
          <cell r="U576">
            <v>0.89450336807900843</v>
          </cell>
          <cell r="V576">
            <v>0</v>
          </cell>
          <cell r="W576">
            <v>0</v>
          </cell>
          <cell r="X576" t="str">
            <v>Not Modelled</v>
          </cell>
          <cell r="Y576" t="str">
            <v>N/A</v>
          </cell>
          <cell r="AA576">
            <v>0</v>
          </cell>
          <cell r="AB576">
            <v>0</v>
          </cell>
          <cell r="AC576">
            <v>0</v>
          </cell>
          <cell r="AD576">
            <v>0</v>
          </cell>
          <cell r="AE576">
            <v>0</v>
          </cell>
          <cell r="AF576">
            <v>0</v>
          </cell>
          <cell r="AG576">
            <v>0</v>
          </cell>
          <cell r="AH576">
            <v>0</v>
          </cell>
          <cell r="AI576">
            <v>2.1911594999899999</v>
          </cell>
          <cell r="AJ576">
            <v>0</v>
          </cell>
          <cell r="AK576">
            <v>0</v>
          </cell>
          <cell r="AM576">
            <v>0</v>
          </cell>
          <cell r="AN576">
            <v>0</v>
          </cell>
          <cell r="AO576">
            <v>0</v>
          </cell>
          <cell r="AP576">
            <v>0</v>
          </cell>
          <cell r="AQ576">
            <v>0</v>
          </cell>
          <cell r="AR576">
            <v>0</v>
          </cell>
          <cell r="AS576">
            <v>0</v>
          </cell>
          <cell r="AT576">
            <v>0</v>
          </cell>
          <cell r="AU576">
            <v>99.999977180580146</v>
          </cell>
          <cell r="AV576">
            <v>0</v>
          </cell>
          <cell r="AW576">
            <v>0</v>
          </cell>
        </row>
        <row r="577">
          <cell r="A577" t="str">
            <v>SHA1630</v>
          </cell>
          <cell r="B577" t="str">
            <v>Unknown</v>
          </cell>
          <cell r="C577" t="str">
            <v>Residential</v>
          </cell>
          <cell r="D577" t="str">
            <v>Land Supply 2018</v>
          </cell>
          <cell r="E577">
            <v>0.63339100000000004</v>
          </cell>
          <cell r="F577">
            <v>0</v>
          </cell>
          <cell r="G577">
            <v>0</v>
          </cell>
          <cell r="H577">
            <v>0</v>
          </cell>
          <cell r="I577">
            <v>0.63339100000000004</v>
          </cell>
          <cell r="J577">
            <v>0</v>
          </cell>
          <cell r="K577">
            <v>0</v>
          </cell>
          <cell r="L577">
            <v>0</v>
          </cell>
          <cell r="M577">
            <v>100</v>
          </cell>
          <cell r="O577">
            <v>1.7076138477546E-2</v>
          </cell>
          <cell r="Q577">
            <v>4.8156264046000001E-5</v>
          </cell>
          <cell r="R577">
            <v>0</v>
          </cell>
          <cell r="S577">
            <v>2.6959869144882069</v>
          </cell>
          <cell r="T577">
            <v>7.6029283722061089E-3</v>
          </cell>
          <cell r="U577">
            <v>0</v>
          </cell>
          <cell r="V577">
            <v>0</v>
          </cell>
          <cell r="W577">
            <v>0</v>
          </cell>
          <cell r="X577" t="str">
            <v>Not Modelled</v>
          </cell>
          <cell r="Y577" t="str">
            <v>N/A</v>
          </cell>
          <cell r="AA577">
            <v>0</v>
          </cell>
          <cell r="AB577">
            <v>0</v>
          </cell>
          <cell r="AC577">
            <v>0</v>
          </cell>
          <cell r="AD577">
            <v>0</v>
          </cell>
          <cell r="AE577">
            <v>0</v>
          </cell>
          <cell r="AF577">
            <v>0</v>
          </cell>
          <cell r="AG577">
            <v>0</v>
          </cell>
          <cell r="AH577">
            <v>0</v>
          </cell>
          <cell r="AI577">
            <v>0.63339137244800003</v>
          </cell>
          <cell r="AJ577">
            <v>0</v>
          </cell>
          <cell r="AK577">
            <v>0</v>
          </cell>
          <cell r="AM577">
            <v>0</v>
          </cell>
          <cell r="AN577">
            <v>0</v>
          </cell>
          <cell r="AO577">
            <v>0</v>
          </cell>
          <cell r="AP577">
            <v>0</v>
          </cell>
          <cell r="AQ577">
            <v>0</v>
          </cell>
          <cell r="AR577">
            <v>0</v>
          </cell>
          <cell r="AS577">
            <v>0</v>
          </cell>
          <cell r="AT577">
            <v>0</v>
          </cell>
          <cell r="AU577">
            <v>100.00005880222484</v>
          </cell>
          <cell r="AV577">
            <v>0</v>
          </cell>
          <cell r="AW577">
            <v>0</v>
          </cell>
        </row>
        <row r="578">
          <cell r="A578" t="str">
            <v>SHA1660</v>
          </cell>
          <cell r="B578" t="str">
            <v>Unknown</v>
          </cell>
          <cell r="C578" t="str">
            <v>Residential</v>
          </cell>
          <cell r="D578" t="str">
            <v>Land Supply 2018</v>
          </cell>
          <cell r="E578">
            <v>1.9151499999999999</v>
          </cell>
          <cell r="F578">
            <v>0</v>
          </cell>
          <cell r="G578">
            <v>0</v>
          </cell>
          <cell r="H578">
            <v>0</v>
          </cell>
          <cell r="I578">
            <v>1.9151499999999999</v>
          </cell>
          <cell r="J578">
            <v>0</v>
          </cell>
          <cell r="K578">
            <v>0</v>
          </cell>
          <cell r="L578">
            <v>0</v>
          </cell>
          <cell r="M578">
            <v>100</v>
          </cell>
          <cell r="O578">
            <v>4.49244225394115E-2</v>
          </cell>
          <cell r="Q578">
            <v>3.5955360115000002E-6</v>
          </cell>
          <cell r="R578">
            <v>0</v>
          </cell>
          <cell r="S578">
            <v>2.345739108655275</v>
          </cell>
          <cell r="T578">
            <v>1.8774174406704436E-4</v>
          </cell>
          <cell r="U578">
            <v>0</v>
          </cell>
          <cell r="V578">
            <v>0</v>
          </cell>
          <cell r="W578">
            <v>0</v>
          </cell>
          <cell r="X578" t="str">
            <v>Not Modelled</v>
          </cell>
          <cell r="Y578" t="str">
            <v>N/A</v>
          </cell>
          <cell r="AA578">
            <v>0</v>
          </cell>
          <cell r="AB578">
            <v>0</v>
          </cell>
          <cell r="AC578">
            <v>0</v>
          </cell>
          <cell r="AD578">
            <v>0</v>
          </cell>
          <cell r="AE578">
            <v>0</v>
          </cell>
          <cell r="AF578">
            <v>0</v>
          </cell>
          <cell r="AG578">
            <v>0</v>
          </cell>
          <cell r="AH578">
            <v>0</v>
          </cell>
          <cell r="AI578">
            <v>1.9151450799900001</v>
          </cell>
          <cell r="AJ578">
            <v>0</v>
          </cell>
          <cell r="AK578">
            <v>0</v>
          </cell>
          <cell r="AM578">
            <v>0</v>
          </cell>
          <cell r="AN578">
            <v>0</v>
          </cell>
          <cell r="AO578">
            <v>0</v>
          </cell>
          <cell r="AP578">
            <v>0</v>
          </cell>
          <cell r="AQ578">
            <v>0</v>
          </cell>
          <cell r="AR578">
            <v>0</v>
          </cell>
          <cell r="AS578">
            <v>0</v>
          </cell>
          <cell r="AT578">
            <v>0</v>
          </cell>
          <cell r="AU578">
            <v>99.999743100540442</v>
          </cell>
          <cell r="AV578">
            <v>0</v>
          </cell>
          <cell r="AW578">
            <v>0</v>
          </cell>
        </row>
        <row r="579">
          <cell r="A579" t="str">
            <v>SHA1667</v>
          </cell>
          <cell r="B579" t="str">
            <v>Unknown</v>
          </cell>
          <cell r="C579" t="str">
            <v>Residential</v>
          </cell>
          <cell r="D579" t="str">
            <v>Land Supply 2018</v>
          </cell>
          <cell r="E579">
            <v>0.92483000000000004</v>
          </cell>
          <cell r="F579">
            <v>0</v>
          </cell>
          <cell r="G579">
            <v>0</v>
          </cell>
          <cell r="H579">
            <v>5.2914786343800004E-3</v>
          </cell>
          <cell r="I579">
            <v>0.91953852136562009</v>
          </cell>
          <cell r="J579">
            <v>0</v>
          </cell>
          <cell r="K579">
            <v>0</v>
          </cell>
          <cell r="L579">
            <v>0.57215689741682263</v>
          </cell>
          <cell r="M579">
            <v>99.427843102583182</v>
          </cell>
          <cell r="O579">
            <v>0.56799979321390004</v>
          </cell>
          <cell r="Q579">
            <v>0.23850065945689999</v>
          </cell>
          <cell r="R579">
            <v>0.17876954909199999</v>
          </cell>
          <cell r="S579">
            <v>61.41667043823189</v>
          </cell>
          <cell r="T579">
            <v>25.788594601916024</v>
          </cell>
          <cell r="U579">
            <v>19.329990278429548</v>
          </cell>
          <cell r="V579">
            <v>0.16523533725299999</v>
          </cell>
          <cell r="W579">
            <v>17.866563287631237</v>
          </cell>
          <cell r="X579">
            <v>3.1205469082699999E-2</v>
          </cell>
          <cell r="Y579">
            <v>3.3741843455229605</v>
          </cell>
          <cell r="AA579">
            <v>5.3031196024200004E-3</v>
          </cell>
          <cell r="AB579">
            <v>0</v>
          </cell>
          <cell r="AC579">
            <v>2.1462999999499999E-3</v>
          </cell>
          <cell r="AD579">
            <v>0</v>
          </cell>
          <cell r="AE579">
            <v>0.22136801918599999</v>
          </cell>
          <cell r="AF579">
            <v>0</v>
          </cell>
          <cell r="AG579">
            <v>0</v>
          </cell>
          <cell r="AH579">
            <v>0</v>
          </cell>
          <cell r="AI579">
            <v>0.53592561540299999</v>
          </cell>
          <cell r="AJ579">
            <v>0.56136238214599998</v>
          </cell>
          <cell r="AK579">
            <v>0.35777914304899999</v>
          </cell>
          <cell r="AM579">
            <v>0.57341561177946221</v>
          </cell>
          <cell r="AN579">
            <v>0</v>
          </cell>
          <cell r="AO579">
            <v>0.23207508406409824</v>
          </cell>
          <cell r="AP579">
            <v>0</v>
          </cell>
          <cell r="AQ579">
            <v>23.936076812603396</v>
          </cell>
          <cell r="AR579">
            <v>0</v>
          </cell>
          <cell r="AS579">
            <v>0</v>
          </cell>
          <cell r="AT579">
            <v>0</v>
          </cell>
          <cell r="AU579">
            <v>57.948554372479265</v>
          </cell>
          <cell r="AV579">
            <v>60.698980585188622</v>
          </cell>
          <cell r="AW579">
            <v>38.685936123287526</v>
          </cell>
        </row>
        <row r="580">
          <cell r="A580" t="str">
            <v>SHA1716</v>
          </cell>
          <cell r="B580" t="str">
            <v>Unknown</v>
          </cell>
          <cell r="C580" t="str">
            <v>Residential</v>
          </cell>
          <cell r="D580" t="str">
            <v>Land Supply 2018</v>
          </cell>
          <cell r="E580">
            <v>0.20199300000000001</v>
          </cell>
          <cell r="F580">
            <v>0</v>
          </cell>
          <cell r="G580">
            <v>0</v>
          </cell>
          <cell r="H580">
            <v>0</v>
          </cell>
          <cell r="I580">
            <v>0.20199300000000001</v>
          </cell>
          <cell r="J580">
            <v>0</v>
          </cell>
          <cell r="K580">
            <v>0</v>
          </cell>
          <cell r="L580">
            <v>0</v>
          </cell>
          <cell r="M580">
            <v>100</v>
          </cell>
          <cell r="O580">
            <v>2.25662356061E-4</v>
          </cell>
          <cell r="Q580">
            <v>0</v>
          </cell>
          <cell r="R580">
            <v>0</v>
          </cell>
          <cell r="S580">
            <v>0.11171790906665081</v>
          </cell>
          <cell r="T580">
            <v>0</v>
          </cell>
          <cell r="U580">
            <v>0</v>
          </cell>
          <cell r="V580">
            <v>0</v>
          </cell>
          <cell r="W580">
            <v>0</v>
          </cell>
          <cell r="X580" t="str">
            <v>Not Modelled</v>
          </cell>
          <cell r="Y580" t="str">
            <v>N/A</v>
          </cell>
          <cell r="AA580">
            <v>0</v>
          </cell>
          <cell r="AB580">
            <v>0</v>
          </cell>
          <cell r="AC580">
            <v>0</v>
          </cell>
          <cell r="AD580">
            <v>0</v>
          </cell>
          <cell r="AE580">
            <v>0</v>
          </cell>
          <cell r="AF580">
            <v>0</v>
          </cell>
          <cell r="AG580">
            <v>0</v>
          </cell>
          <cell r="AH580">
            <v>0</v>
          </cell>
          <cell r="AI580">
            <v>0.201993014996</v>
          </cell>
          <cell r="AJ580">
            <v>0</v>
          </cell>
          <cell r="AK580">
            <v>0</v>
          </cell>
          <cell r="AM580">
            <v>0</v>
          </cell>
          <cell r="AN580">
            <v>0</v>
          </cell>
          <cell r="AO580">
            <v>0</v>
          </cell>
          <cell r="AP580">
            <v>0</v>
          </cell>
          <cell r="AQ580">
            <v>0</v>
          </cell>
          <cell r="AR580">
            <v>0</v>
          </cell>
          <cell r="AS580">
            <v>0</v>
          </cell>
          <cell r="AT580">
            <v>0</v>
          </cell>
          <cell r="AU580">
            <v>100.00000742401964</v>
          </cell>
          <cell r="AV580">
            <v>0</v>
          </cell>
          <cell r="AW580">
            <v>0</v>
          </cell>
        </row>
        <row r="581">
          <cell r="A581" t="str">
            <v>SHA1723</v>
          </cell>
          <cell r="B581" t="str">
            <v>Unknown</v>
          </cell>
          <cell r="C581" t="str">
            <v>Residential</v>
          </cell>
          <cell r="D581" t="str">
            <v>Land Supply 2018</v>
          </cell>
          <cell r="E581">
            <v>0.174042</v>
          </cell>
          <cell r="F581">
            <v>0</v>
          </cell>
          <cell r="G581">
            <v>0.168138460707</v>
          </cell>
          <cell r="H581">
            <v>5.9035593474399996E-3</v>
          </cell>
          <cell r="I581">
            <v>-2.0054440000999429E-8</v>
          </cell>
          <cell r="J581">
            <v>0</v>
          </cell>
          <cell r="K581">
            <v>96.607980089288787</v>
          </cell>
          <cell r="L581">
            <v>3.3920314334700814</v>
          </cell>
          <cell r="M581">
            <v>-1.1522758874868956E-5</v>
          </cell>
          <cell r="O581">
            <v>0.1740420041013</v>
          </cell>
          <cell r="Q581">
            <v>9.3514026112400006E-2</v>
          </cell>
          <cell r="R581">
            <v>7.2498343803199999E-2</v>
          </cell>
          <cell r="S581">
            <v>100.00000235650015</v>
          </cell>
          <cell r="T581">
            <v>53.730723683019043</v>
          </cell>
          <cell r="U581">
            <v>41.655660014938924</v>
          </cell>
          <cell r="V581">
            <v>0.17404202500300001</v>
          </cell>
          <cell r="W581">
            <v>100.00001436607255</v>
          </cell>
          <cell r="X581" t="str">
            <v>Not Modelled</v>
          </cell>
          <cell r="Y581" t="str">
            <v>N/A</v>
          </cell>
          <cell r="AA581">
            <v>0</v>
          </cell>
          <cell r="AB581">
            <v>0</v>
          </cell>
          <cell r="AC581">
            <v>0</v>
          </cell>
          <cell r="AD581">
            <v>0</v>
          </cell>
          <cell r="AE581">
            <v>0</v>
          </cell>
          <cell r="AF581">
            <v>0</v>
          </cell>
          <cell r="AG581">
            <v>0</v>
          </cell>
          <cell r="AH581">
            <v>0</v>
          </cell>
          <cell r="AI581">
            <v>0</v>
          </cell>
          <cell r="AJ581">
            <v>0</v>
          </cell>
          <cell r="AK581">
            <v>0</v>
          </cell>
          <cell r="AM581">
            <v>0</v>
          </cell>
          <cell r="AN581">
            <v>0</v>
          </cell>
          <cell r="AO581">
            <v>0</v>
          </cell>
          <cell r="AP581">
            <v>0</v>
          </cell>
          <cell r="AQ581">
            <v>0</v>
          </cell>
          <cell r="AR581">
            <v>0</v>
          </cell>
          <cell r="AS581">
            <v>0</v>
          </cell>
          <cell r="AT581">
            <v>0</v>
          </cell>
          <cell r="AU581">
            <v>0</v>
          </cell>
          <cell r="AV581">
            <v>0</v>
          </cell>
          <cell r="AW581">
            <v>0</v>
          </cell>
        </row>
        <row r="582">
          <cell r="A582" t="str">
            <v>SHA1725</v>
          </cell>
          <cell r="B582" t="str">
            <v>Unknown</v>
          </cell>
          <cell r="C582" t="str">
            <v>Residential</v>
          </cell>
          <cell r="D582" t="str">
            <v>Land Supply 2018</v>
          </cell>
          <cell r="E582">
            <v>2.4737300000000002</v>
          </cell>
          <cell r="F582">
            <v>0</v>
          </cell>
          <cell r="G582">
            <v>0</v>
          </cell>
          <cell r="H582">
            <v>0</v>
          </cell>
          <cell r="I582">
            <v>2.4737300000000002</v>
          </cell>
          <cell r="J582">
            <v>0</v>
          </cell>
          <cell r="K582">
            <v>0</v>
          </cell>
          <cell r="L582">
            <v>0</v>
          </cell>
          <cell r="M582">
            <v>100</v>
          </cell>
          <cell r="O582">
            <v>7.1110263623751002E-2</v>
          </cell>
          <cell r="Q582">
            <v>6.0770182051000003E-5</v>
          </cell>
          <cell r="R582">
            <v>0</v>
          </cell>
          <cell r="S582">
            <v>2.8746170206025314</v>
          </cell>
          <cell r="T582">
            <v>2.4566214603453087E-3</v>
          </cell>
          <cell r="U582">
            <v>0</v>
          </cell>
          <cell r="V582">
            <v>0</v>
          </cell>
          <cell r="W582">
            <v>0</v>
          </cell>
          <cell r="X582" t="str">
            <v>Not Modelled</v>
          </cell>
          <cell r="Y582" t="str">
            <v>N/A</v>
          </cell>
          <cell r="AA582">
            <v>0</v>
          </cell>
          <cell r="AB582">
            <v>0</v>
          </cell>
          <cell r="AC582">
            <v>0</v>
          </cell>
          <cell r="AD582">
            <v>0</v>
          </cell>
          <cell r="AE582">
            <v>0</v>
          </cell>
          <cell r="AF582">
            <v>0</v>
          </cell>
          <cell r="AG582">
            <v>0</v>
          </cell>
          <cell r="AH582">
            <v>0</v>
          </cell>
          <cell r="AI582">
            <v>2.4737263500000002</v>
          </cell>
          <cell r="AJ582">
            <v>0</v>
          </cell>
          <cell r="AK582">
            <v>0</v>
          </cell>
          <cell r="AM582">
            <v>0</v>
          </cell>
          <cell r="AN582">
            <v>0</v>
          </cell>
          <cell r="AO582">
            <v>0</v>
          </cell>
          <cell r="AP582">
            <v>0</v>
          </cell>
          <cell r="AQ582">
            <v>0</v>
          </cell>
          <cell r="AR582">
            <v>0</v>
          </cell>
          <cell r="AS582">
            <v>0</v>
          </cell>
          <cell r="AT582">
            <v>0</v>
          </cell>
          <cell r="AU582">
            <v>99.999852449539759</v>
          </cell>
          <cell r="AV582">
            <v>0</v>
          </cell>
          <cell r="AW582">
            <v>0</v>
          </cell>
        </row>
        <row r="583">
          <cell r="A583" t="str">
            <v>SHA1792</v>
          </cell>
          <cell r="B583" t="str">
            <v>Unknown</v>
          </cell>
          <cell r="C583" t="str">
            <v>Residential</v>
          </cell>
          <cell r="D583" t="str">
            <v>Land Supply 2018</v>
          </cell>
          <cell r="E583">
            <v>0.31386799999999998</v>
          </cell>
          <cell r="F583">
            <v>0</v>
          </cell>
          <cell r="G583">
            <v>0</v>
          </cell>
          <cell r="H583">
            <v>0</v>
          </cell>
          <cell r="I583">
            <v>0.31386799999999998</v>
          </cell>
          <cell r="J583">
            <v>0</v>
          </cell>
          <cell r="K583">
            <v>0</v>
          </cell>
          <cell r="L583">
            <v>0</v>
          </cell>
          <cell r="M583">
            <v>100</v>
          </cell>
          <cell r="O583">
            <v>0</v>
          </cell>
          <cell r="Q583">
            <v>0</v>
          </cell>
          <cell r="R583">
            <v>0</v>
          </cell>
          <cell r="S583">
            <v>0</v>
          </cell>
          <cell r="T583">
            <v>0</v>
          </cell>
          <cell r="U583">
            <v>0</v>
          </cell>
          <cell r="V583">
            <v>0</v>
          </cell>
          <cell r="W583">
            <v>0</v>
          </cell>
          <cell r="X583" t="str">
            <v>Not Modelled</v>
          </cell>
          <cell r="Y583" t="str">
            <v>N/A</v>
          </cell>
          <cell r="AA583">
            <v>0</v>
          </cell>
          <cell r="AB583">
            <v>0</v>
          </cell>
          <cell r="AC583">
            <v>0</v>
          </cell>
          <cell r="AD583">
            <v>0</v>
          </cell>
          <cell r="AE583">
            <v>0</v>
          </cell>
          <cell r="AF583">
            <v>0</v>
          </cell>
          <cell r="AG583">
            <v>0</v>
          </cell>
          <cell r="AH583">
            <v>0</v>
          </cell>
          <cell r="AI583">
            <v>0.31386769499799999</v>
          </cell>
          <cell r="AJ583">
            <v>0</v>
          </cell>
          <cell r="AK583">
            <v>0</v>
          </cell>
          <cell r="AM583">
            <v>0</v>
          </cell>
          <cell r="AN583">
            <v>0</v>
          </cell>
          <cell r="AO583">
            <v>0</v>
          </cell>
          <cell r="AP583">
            <v>0</v>
          </cell>
          <cell r="AQ583">
            <v>0</v>
          </cell>
          <cell r="AR583">
            <v>0</v>
          </cell>
          <cell r="AS583">
            <v>0</v>
          </cell>
          <cell r="AT583">
            <v>0</v>
          </cell>
          <cell r="AU583">
            <v>99.999902824754358</v>
          </cell>
          <cell r="AV583">
            <v>0</v>
          </cell>
          <cell r="AW583">
            <v>0</v>
          </cell>
        </row>
        <row r="584">
          <cell r="A584" t="str">
            <v>SHA1797</v>
          </cell>
          <cell r="B584" t="str">
            <v>Unknown</v>
          </cell>
          <cell r="C584" t="str">
            <v>Residential</v>
          </cell>
          <cell r="D584" t="str">
            <v>Land Supply 2018</v>
          </cell>
          <cell r="E584">
            <v>1.06315E-2</v>
          </cell>
          <cell r="F584">
            <v>0</v>
          </cell>
          <cell r="G584">
            <v>0</v>
          </cell>
          <cell r="H584">
            <v>0</v>
          </cell>
          <cell r="I584">
            <v>1.06315E-2</v>
          </cell>
          <cell r="J584">
            <v>0</v>
          </cell>
          <cell r="K584">
            <v>0</v>
          </cell>
          <cell r="L584">
            <v>0</v>
          </cell>
          <cell r="M584">
            <v>100</v>
          </cell>
          <cell r="O584">
            <v>1.7333435253799999E-4</v>
          </cell>
          <cell r="Q584">
            <v>0</v>
          </cell>
          <cell r="R584">
            <v>0</v>
          </cell>
          <cell r="S584">
            <v>1.630384729699478</v>
          </cell>
          <cell r="T584">
            <v>0</v>
          </cell>
          <cell r="U584">
            <v>0</v>
          </cell>
          <cell r="V584">
            <v>0</v>
          </cell>
          <cell r="W584">
            <v>0</v>
          </cell>
          <cell r="X584" t="str">
            <v>Not Modelled</v>
          </cell>
          <cell r="Y584" t="str">
            <v>N/A</v>
          </cell>
          <cell r="AA584">
            <v>0</v>
          </cell>
          <cell r="AB584">
            <v>0</v>
          </cell>
          <cell r="AC584">
            <v>0</v>
          </cell>
          <cell r="AD584">
            <v>0</v>
          </cell>
          <cell r="AE584">
            <v>0</v>
          </cell>
          <cell r="AF584">
            <v>0</v>
          </cell>
          <cell r="AG584">
            <v>0</v>
          </cell>
          <cell r="AH584">
            <v>0</v>
          </cell>
          <cell r="AI584">
            <v>1.0631449999799999E-2</v>
          </cell>
          <cell r="AJ584">
            <v>0</v>
          </cell>
          <cell r="AK584">
            <v>0</v>
          </cell>
          <cell r="AM584">
            <v>0</v>
          </cell>
          <cell r="AN584">
            <v>0</v>
          </cell>
          <cell r="AO584">
            <v>0</v>
          </cell>
          <cell r="AP584">
            <v>0</v>
          </cell>
          <cell r="AQ584">
            <v>0</v>
          </cell>
          <cell r="AR584">
            <v>0</v>
          </cell>
          <cell r="AS584">
            <v>0</v>
          </cell>
          <cell r="AT584">
            <v>0</v>
          </cell>
          <cell r="AU584">
            <v>99.999529697596756</v>
          </cell>
          <cell r="AV584">
            <v>0</v>
          </cell>
          <cell r="AW584">
            <v>0</v>
          </cell>
        </row>
        <row r="585">
          <cell r="A585" t="str">
            <v>SHA1858</v>
          </cell>
          <cell r="B585" t="str">
            <v>Unknown</v>
          </cell>
          <cell r="C585" t="str">
            <v>Residential</v>
          </cell>
          <cell r="D585" t="str">
            <v>Land Supply 2018</v>
          </cell>
          <cell r="E585">
            <v>6.8612900000000004E-2</v>
          </cell>
          <cell r="F585">
            <v>0</v>
          </cell>
          <cell r="G585">
            <v>0</v>
          </cell>
          <cell r="H585">
            <v>0</v>
          </cell>
          <cell r="I585">
            <v>6.8612900000000004E-2</v>
          </cell>
          <cell r="J585">
            <v>0</v>
          </cell>
          <cell r="K585">
            <v>0</v>
          </cell>
          <cell r="L585">
            <v>0</v>
          </cell>
          <cell r="M585">
            <v>100</v>
          </cell>
          <cell r="O585">
            <v>1.01299997018E-7</v>
          </cell>
          <cell r="Q585">
            <v>0</v>
          </cell>
          <cell r="R585">
            <v>0</v>
          </cell>
          <cell r="S585">
            <v>1.4763987095429575E-4</v>
          </cell>
          <cell r="T585">
            <v>0</v>
          </cell>
          <cell r="U585">
            <v>0</v>
          </cell>
          <cell r="V585">
            <v>0</v>
          </cell>
          <cell r="W585">
            <v>0</v>
          </cell>
          <cell r="X585" t="str">
            <v>Not Modelled</v>
          </cell>
          <cell r="Y585" t="str">
            <v>N/A</v>
          </cell>
          <cell r="AA585">
            <v>0</v>
          </cell>
          <cell r="AB585">
            <v>0</v>
          </cell>
          <cell r="AC585">
            <v>0</v>
          </cell>
          <cell r="AD585">
            <v>0</v>
          </cell>
          <cell r="AE585">
            <v>0</v>
          </cell>
          <cell r="AF585">
            <v>0</v>
          </cell>
          <cell r="AG585">
            <v>0</v>
          </cell>
          <cell r="AH585">
            <v>0</v>
          </cell>
          <cell r="AI585">
            <v>6.8612877450600004E-2</v>
          </cell>
          <cell r="AJ585">
            <v>0</v>
          </cell>
          <cell r="AK585">
            <v>0</v>
          </cell>
          <cell r="AM585">
            <v>0</v>
          </cell>
          <cell r="AN585">
            <v>0</v>
          </cell>
          <cell r="AO585">
            <v>0</v>
          </cell>
          <cell r="AP585">
            <v>0</v>
          </cell>
          <cell r="AQ585">
            <v>0</v>
          </cell>
          <cell r="AR585">
            <v>0</v>
          </cell>
          <cell r="AS585">
            <v>0</v>
          </cell>
          <cell r="AT585">
            <v>0</v>
          </cell>
          <cell r="AU585">
            <v>99.999967135334614</v>
          </cell>
          <cell r="AV585">
            <v>0</v>
          </cell>
          <cell r="AW585">
            <v>0</v>
          </cell>
        </row>
        <row r="586">
          <cell r="A586" t="str">
            <v>SHA1886</v>
          </cell>
          <cell r="B586" t="str">
            <v>Unknown</v>
          </cell>
          <cell r="C586" t="str">
            <v>Residential</v>
          </cell>
          <cell r="D586" t="str">
            <v>Land Supply 2018</v>
          </cell>
          <cell r="E586">
            <v>0.34009499999999998</v>
          </cell>
          <cell r="F586">
            <v>0</v>
          </cell>
          <cell r="G586">
            <v>0</v>
          </cell>
          <cell r="H586">
            <v>0</v>
          </cell>
          <cell r="I586">
            <v>0.34009499999999998</v>
          </cell>
          <cell r="J586">
            <v>0</v>
          </cell>
          <cell r="K586">
            <v>0</v>
          </cell>
          <cell r="L586">
            <v>0</v>
          </cell>
          <cell r="M586">
            <v>100</v>
          </cell>
          <cell r="O586">
            <v>3.3029800000599998E-3</v>
          </cell>
          <cell r="Q586">
            <v>0</v>
          </cell>
          <cell r="R586">
            <v>0</v>
          </cell>
          <cell r="S586">
            <v>0.97119334305414662</v>
          </cell>
          <cell r="T586">
            <v>0</v>
          </cell>
          <cell r="U586">
            <v>0</v>
          </cell>
          <cell r="V586">
            <v>0</v>
          </cell>
          <cell r="W586">
            <v>0</v>
          </cell>
          <cell r="X586" t="str">
            <v>Not Modelled</v>
          </cell>
          <cell r="Y586" t="str">
            <v>N/A</v>
          </cell>
          <cell r="AA586">
            <v>0</v>
          </cell>
          <cell r="AB586">
            <v>0</v>
          </cell>
          <cell r="AC586">
            <v>0</v>
          </cell>
          <cell r="AD586">
            <v>0</v>
          </cell>
          <cell r="AE586">
            <v>0</v>
          </cell>
          <cell r="AF586">
            <v>0</v>
          </cell>
          <cell r="AG586">
            <v>0</v>
          </cell>
          <cell r="AH586">
            <v>0</v>
          </cell>
          <cell r="AI586">
            <v>0.34009454000299999</v>
          </cell>
          <cell r="AJ586">
            <v>0</v>
          </cell>
          <cell r="AK586">
            <v>0</v>
          </cell>
          <cell r="AM586">
            <v>0</v>
          </cell>
          <cell r="AN586">
            <v>0</v>
          </cell>
          <cell r="AO586">
            <v>0</v>
          </cell>
          <cell r="AP586">
            <v>0</v>
          </cell>
          <cell r="AQ586">
            <v>0</v>
          </cell>
          <cell r="AR586">
            <v>0</v>
          </cell>
          <cell r="AS586">
            <v>0</v>
          </cell>
          <cell r="AT586">
            <v>0</v>
          </cell>
          <cell r="AU586">
            <v>99.99986474455666</v>
          </cell>
          <cell r="AV586">
            <v>0</v>
          </cell>
          <cell r="AW586">
            <v>0</v>
          </cell>
        </row>
        <row r="587">
          <cell r="A587" t="str">
            <v>SHA1992</v>
          </cell>
          <cell r="B587" t="str">
            <v>Unknown</v>
          </cell>
          <cell r="C587" t="str">
            <v>Residential</v>
          </cell>
          <cell r="D587" t="str">
            <v>Land Supply 2018</v>
          </cell>
          <cell r="E587">
            <v>0.13366600000000001</v>
          </cell>
          <cell r="F587">
            <v>0</v>
          </cell>
          <cell r="G587">
            <v>0</v>
          </cell>
          <cell r="H587">
            <v>0</v>
          </cell>
          <cell r="I587">
            <v>0.13366600000000001</v>
          </cell>
          <cell r="J587">
            <v>0</v>
          </cell>
          <cell r="K587">
            <v>0</v>
          </cell>
          <cell r="L587">
            <v>0</v>
          </cell>
          <cell r="M587">
            <v>100</v>
          </cell>
          <cell r="O587">
            <v>0</v>
          </cell>
          <cell r="Q587">
            <v>0</v>
          </cell>
          <cell r="R587">
            <v>0</v>
          </cell>
          <cell r="S587">
            <v>0</v>
          </cell>
          <cell r="T587">
            <v>0</v>
          </cell>
          <cell r="U587">
            <v>0</v>
          </cell>
          <cell r="V587">
            <v>0.13366632000000001</v>
          </cell>
          <cell r="W587">
            <v>100.0002394026903</v>
          </cell>
          <cell r="X587">
            <v>0</v>
          </cell>
          <cell r="Y587">
            <v>0</v>
          </cell>
          <cell r="AA587">
            <v>0</v>
          </cell>
          <cell r="AB587">
            <v>0</v>
          </cell>
          <cell r="AC587">
            <v>0</v>
          </cell>
          <cell r="AD587">
            <v>0</v>
          </cell>
          <cell r="AE587">
            <v>0</v>
          </cell>
          <cell r="AF587">
            <v>0</v>
          </cell>
          <cell r="AG587">
            <v>0</v>
          </cell>
          <cell r="AH587">
            <v>0</v>
          </cell>
          <cell r="AI587">
            <v>0</v>
          </cell>
          <cell r="AJ587">
            <v>0</v>
          </cell>
          <cell r="AK587">
            <v>0</v>
          </cell>
          <cell r="AM587">
            <v>0</v>
          </cell>
          <cell r="AN587">
            <v>0</v>
          </cell>
          <cell r="AO587">
            <v>0</v>
          </cell>
          <cell r="AP587">
            <v>0</v>
          </cell>
          <cell r="AQ587">
            <v>0</v>
          </cell>
          <cell r="AR587">
            <v>0</v>
          </cell>
          <cell r="AS587">
            <v>0</v>
          </cell>
          <cell r="AT587">
            <v>0</v>
          </cell>
          <cell r="AU587">
            <v>0</v>
          </cell>
          <cell r="AV587">
            <v>0</v>
          </cell>
          <cell r="AW587">
            <v>0</v>
          </cell>
        </row>
        <row r="588">
          <cell r="A588" t="str">
            <v>SHA1997</v>
          </cell>
          <cell r="B588" t="str">
            <v>Unknown</v>
          </cell>
          <cell r="C588" t="str">
            <v>Residential</v>
          </cell>
          <cell r="D588" t="str">
            <v>Land Supply 2018</v>
          </cell>
          <cell r="E588">
            <v>0.506351</v>
          </cell>
          <cell r="F588">
            <v>0</v>
          </cell>
          <cell r="G588">
            <v>0</v>
          </cell>
          <cell r="H588">
            <v>0</v>
          </cell>
          <cell r="I588">
            <v>0.506351</v>
          </cell>
          <cell r="J588">
            <v>0</v>
          </cell>
          <cell r="K588">
            <v>0</v>
          </cell>
          <cell r="L588">
            <v>0</v>
          </cell>
          <cell r="M588">
            <v>100</v>
          </cell>
          <cell r="O588">
            <v>1.8548918711E-2</v>
          </cell>
          <cell r="Q588">
            <v>0</v>
          </cell>
          <cell r="R588">
            <v>0</v>
          </cell>
          <cell r="S588">
            <v>3.6632531013071956</v>
          </cell>
          <cell r="T588">
            <v>0</v>
          </cell>
          <cell r="U588">
            <v>0</v>
          </cell>
          <cell r="V588">
            <v>0</v>
          </cell>
          <cell r="W588">
            <v>0</v>
          </cell>
          <cell r="X588" t="str">
            <v>Not Modelled</v>
          </cell>
          <cell r="Y588" t="str">
            <v>N/A</v>
          </cell>
          <cell r="AA588">
            <v>0</v>
          </cell>
          <cell r="AB588">
            <v>0</v>
          </cell>
          <cell r="AC588">
            <v>0</v>
          </cell>
          <cell r="AD588">
            <v>0</v>
          </cell>
          <cell r="AE588">
            <v>0</v>
          </cell>
          <cell r="AF588">
            <v>0</v>
          </cell>
          <cell r="AG588">
            <v>0</v>
          </cell>
          <cell r="AH588">
            <v>0</v>
          </cell>
          <cell r="AI588">
            <v>0.50635132500299995</v>
          </cell>
          <cell r="AJ588">
            <v>0</v>
          </cell>
          <cell r="AK588">
            <v>0</v>
          </cell>
          <cell r="AM588">
            <v>0</v>
          </cell>
          <cell r="AN588">
            <v>0</v>
          </cell>
          <cell r="AO588">
            <v>0</v>
          </cell>
          <cell r="AP588">
            <v>0</v>
          </cell>
          <cell r="AQ588">
            <v>0</v>
          </cell>
          <cell r="AR588">
            <v>0</v>
          </cell>
          <cell r="AS588">
            <v>0</v>
          </cell>
          <cell r="AT588">
            <v>0</v>
          </cell>
          <cell r="AU588">
            <v>100.00006418531808</v>
          </cell>
          <cell r="AV588">
            <v>0</v>
          </cell>
          <cell r="AW588">
            <v>0</v>
          </cell>
        </row>
        <row r="589">
          <cell r="A589" t="str">
            <v>SHA2000</v>
          </cell>
          <cell r="B589" t="str">
            <v>Unknown</v>
          </cell>
          <cell r="C589" t="str">
            <v>Residential</v>
          </cell>
          <cell r="D589" t="str">
            <v>Land Supply 2018</v>
          </cell>
          <cell r="E589">
            <v>2.1189</v>
          </cell>
          <cell r="F589">
            <v>0</v>
          </cell>
          <cell r="G589">
            <v>0</v>
          </cell>
          <cell r="H589">
            <v>0</v>
          </cell>
          <cell r="I589">
            <v>2.1189</v>
          </cell>
          <cell r="J589">
            <v>0</v>
          </cell>
          <cell r="K589">
            <v>0</v>
          </cell>
          <cell r="L589">
            <v>0</v>
          </cell>
          <cell r="M589">
            <v>100</v>
          </cell>
          <cell r="O589">
            <v>5.5991816222000002E-2</v>
          </cell>
          <cell r="Q589">
            <v>3.2399999999999998E-2</v>
          </cell>
          <cell r="R589">
            <v>0</v>
          </cell>
          <cell r="S589">
            <v>2.6424945123413095</v>
          </cell>
          <cell r="T589">
            <v>1.529095285289537</v>
          </cell>
          <cell r="U589">
            <v>0</v>
          </cell>
          <cell r="V589">
            <v>0</v>
          </cell>
          <cell r="W589">
            <v>0</v>
          </cell>
          <cell r="X589" t="str">
            <v>Not Modelled</v>
          </cell>
          <cell r="Y589" t="str">
            <v>N/A</v>
          </cell>
          <cell r="AA589">
            <v>0</v>
          </cell>
          <cell r="AB589">
            <v>0</v>
          </cell>
          <cell r="AC589">
            <v>0</v>
          </cell>
          <cell r="AD589">
            <v>0</v>
          </cell>
          <cell r="AE589">
            <v>0</v>
          </cell>
          <cell r="AF589">
            <v>0</v>
          </cell>
          <cell r="AG589">
            <v>0</v>
          </cell>
          <cell r="AH589">
            <v>0</v>
          </cell>
          <cell r="AI589">
            <v>2.11889643086</v>
          </cell>
          <cell r="AJ589">
            <v>0</v>
          </cell>
          <cell r="AK589">
            <v>0</v>
          </cell>
          <cell r="AM589">
            <v>0</v>
          </cell>
          <cell r="AN589">
            <v>0</v>
          </cell>
          <cell r="AO589">
            <v>0</v>
          </cell>
          <cell r="AP589">
            <v>0</v>
          </cell>
          <cell r="AQ589">
            <v>0</v>
          </cell>
          <cell r="AR589">
            <v>0</v>
          </cell>
          <cell r="AS589">
            <v>0</v>
          </cell>
          <cell r="AT589">
            <v>0</v>
          </cell>
          <cell r="AU589">
            <v>99.999831556939924</v>
          </cell>
          <cell r="AV589">
            <v>0</v>
          </cell>
          <cell r="AW589">
            <v>0</v>
          </cell>
        </row>
        <row r="590">
          <cell r="A590" t="str">
            <v>SHA2001</v>
          </cell>
          <cell r="B590" t="str">
            <v>Unknown</v>
          </cell>
          <cell r="C590" t="str">
            <v>Residential</v>
          </cell>
          <cell r="D590" t="str">
            <v>Land Supply 2018</v>
          </cell>
          <cell r="E590">
            <v>1.2740400000000001</v>
          </cell>
          <cell r="F590">
            <v>0</v>
          </cell>
          <cell r="G590">
            <v>0</v>
          </cell>
          <cell r="H590">
            <v>0</v>
          </cell>
          <cell r="I590">
            <v>1.2740400000000001</v>
          </cell>
          <cell r="J590">
            <v>0</v>
          </cell>
          <cell r="K590">
            <v>0</v>
          </cell>
          <cell r="L590">
            <v>0</v>
          </cell>
          <cell r="M590">
            <v>100</v>
          </cell>
          <cell r="O590">
            <v>3.6884979045400001E-2</v>
          </cell>
          <cell r="Q590">
            <v>1.2800000000000001E-2</v>
          </cell>
          <cell r="R590">
            <v>0</v>
          </cell>
          <cell r="S590">
            <v>2.895119387570249</v>
          </cell>
          <cell r="T590">
            <v>1.0046780320869046</v>
          </cell>
          <cell r="U590">
            <v>0</v>
          </cell>
          <cell r="V590">
            <v>0</v>
          </cell>
          <cell r="W590">
            <v>0</v>
          </cell>
          <cell r="X590" t="str">
            <v>Not Modelled</v>
          </cell>
          <cell r="Y590" t="str">
            <v>N/A</v>
          </cell>
          <cell r="AA590">
            <v>0</v>
          </cell>
          <cell r="AB590">
            <v>0</v>
          </cell>
          <cell r="AC590">
            <v>0</v>
          </cell>
          <cell r="AD590">
            <v>0</v>
          </cell>
          <cell r="AE590">
            <v>0</v>
          </cell>
          <cell r="AF590">
            <v>0</v>
          </cell>
          <cell r="AG590">
            <v>0</v>
          </cell>
          <cell r="AH590">
            <v>0</v>
          </cell>
          <cell r="AI590">
            <v>1.2740423051400001</v>
          </cell>
          <cell r="AJ590">
            <v>0</v>
          </cell>
          <cell r="AK590">
            <v>0</v>
          </cell>
          <cell r="AM590">
            <v>0</v>
          </cell>
          <cell r="AN590">
            <v>0</v>
          </cell>
          <cell r="AO590">
            <v>0</v>
          </cell>
          <cell r="AP590">
            <v>0</v>
          </cell>
          <cell r="AQ590">
            <v>0</v>
          </cell>
          <cell r="AR590">
            <v>0</v>
          </cell>
          <cell r="AS590">
            <v>0</v>
          </cell>
          <cell r="AT590">
            <v>0</v>
          </cell>
          <cell r="AU590">
            <v>100.00018093152492</v>
          </cell>
          <cell r="AV590">
            <v>0</v>
          </cell>
          <cell r="AW590">
            <v>0</v>
          </cell>
        </row>
        <row r="591">
          <cell r="A591" t="str">
            <v>SHA2002</v>
          </cell>
          <cell r="B591" t="str">
            <v>Unknown</v>
          </cell>
          <cell r="C591" t="str">
            <v>Residential</v>
          </cell>
          <cell r="D591" t="str">
            <v>Land Supply 2018</v>
          </cell>
          <cell r="E591">
            <v>1.2654399999999999</v>
          </cell>
          <cell r="F591">
            <v>0</v>
          </cell>
          <cell r="G591">
            <v>0</v>
          </cell>
          <cell r="H591">
            <v>0</v>
          </cell>
          <cell r="I591">
            <v>1.2654399999999999</v>
          </cell>
          <cell r="J591">
            <v>0</v>
          </cell>
          <cell r="K591">
            <v>0</v>
          </cell>
          <cell r="L591">
            <v>0</v>
          </cell>
          <cell r="M591">
            <v>100</v>
          </cell>
          <cell r="O591">
            <v>0.19804075212040001</v>
          </cell>
          <cell r="Q591">
            <v>8.4657221554400003E-2</v>
          </cell>
          <cell r="R591">
            <v>3.9909475390199997E-2</v>
          </cell>
          <cell r="S591">
            <v>15.64995196298521</v>
          </cell>
          <cell r="T591">
            <v>6.6899435417246185</v>
          </cell>
          <cell r="U591">
            <v>3.1538022656309268</v>
          </cell>
          <cell r="V591">
            <v>0</v>
          </cell>
          <cell r="W591">
            <v>0</v>
          </cell>
          <cell r="X591" t="str">
            <v>Not Modelled</v>
          </cell>
          <cell r="Y591" t="str">
            <v>N/A</v>
          </cell>
          <cell r="AA591">
            <v>0</v>
          </cell>
          <cell r="AB591">
            <v>0</v>
          </cell>
          <cell r="AC591">
            <v>0</v>
          </cell>
          <cell r="AD591">
            <v>0</v>
          </cell>
          <cell r="AE591">
            <v>0</v>
          </cell>
          <cell r="AF591">
            <v>0</v>
          </cell>
          <cell r="AG591">
            <v>0</v>
          </cell>
          <cell r="AH591">
            <v>0</v>
          </cell>
          <cell r="AI591">
            <v>1.26544324</v>
          </cell>
          <cell r="AJ591">
            <v>0</v>
          </cell>
          <cell r="AK591">
            <v>0</v>
          </cell>
          <cell r="AM591">
            <v>0</v>
          </cell>
          <cell r="AN591">
            <v>0</v>
          </cell>
          <cell r="AO591">
            <v>0</v>
          </cell>
          <cell r="AP591">
            <v>0</v>
          </cell>
          <cell r="AQ591">
            <v>0</v>
          </cell>
          <cell r="AR591">
            <v>0</v>
          </cell>
          <cell r="AS591">
            <v>0</v>
          </cell>
          <cell r="AT591">
            <v>0</v>
          </cell>
          <cell r="AU591">
            <v>100.00025603742573</v>
          </cell>
          <cell r="AV591">
            <v>0</v>
          </cell>
          <cell r="AW591">
            <v>0</v>
          </cell>
        </row>
        <row r="592">
          <cell r="A592" t="str">
            <v>SHA2015</v>
          </cell>
          <cell r="B592" t="str">
            <v>Unknown</v>
          </cell>
          <cell r="C592" t="str">
            <v>Residential</v>
          </cell>
          <cell r="D592" t="str">
            <v>Land Supply 2018</v>
          </cell>
          <cell r="E592">
            <v>0.45818900000000001</v>
          </cell>
          <cell r="F592">
            <v>0</v>
          </cell>
          <cell r="G592">
            <v>0</v>
          </cell>
          <cell r="H592">
            <v>0</v>
          </cell>
          <cell r="I592">
            <v>0.45818900000000001</v>
          </cell>
          <cell r="J592">
            <v>0</v>
          </cell>
          <cell r="K592">
            <v>0</v>
          </cell>
          <cell r="L592">
            <v>0</v>
          </cell>
          <cell r="M592">
            <v>100</v>
          </cell>
          <cell r="O592">
            <v>2.4827523894680001E-2</v>
          </cell>
          <cell r="Q592">
            <v>1.8800000000000001E-2</v>
          </cell>
          <cell r="R592">
            <v>1.4800000000000001E-2</v>
          </cell>
          <cell r="S592">
            <v>5.4186206772052579</v>
          </cell>
          <cell r="T592">
            <v>4.1031102885490487</v>
          </cell>
          <cell r="U592">
            <v>3.2301080994960598</v>
          </cell>
          <cell r="V592">
            <v>0</v>
          </cell>
          <cell r="W592">
            <v>0</v>
          </cell>
          <cell r="X592" t="str">
            <v>Not Modelled</v>
          </cell>
          <cell r="Y592" t="str">
            <v>N/A</v>
          </cell>
          <cell r="AA592">
            <v>0</v>
          </cell>
          <cell r="AB592">
            <v>0</v>
          </cell>
          <cell r="AC592">
            <v>0</v>
          </cell>
          <cell r="AD592">
            <v>0</v>
          </cell>
          <cell r="AE592">
            <v>0</v>
          </cell>
          <cell r="AF592">
            <v>0</v>
          </cell>
          <cell r="AG592">
            <v>0</v>
          </cell>
          <cell r="AH592">
            <v>0</v>
          </cell>
          <cell r="AI592">
            <v>0.45818877000000002</v>
          </cell>
          <cell r="AJ592">
            <v>0</v>
          </cell>
          <cell r="AK592">
            <v>0</v>
          </cell>
          <cell r="AM592">
            <v>0</v>
          </cell>
          <cell r="AN592">
            <v>0</v>
          </cell>
          <cell r="AO592">
            <v>0</v>
          </cell>
          <cell r="AP592">
            <v>0</v>
          </cell>
          <cell r="AQ592">
            <v>0</v>
          </cell>
          <cell r="AR592">
            <v>0</v>
          </cell>
          <cell r="AS592">
            <v>0</v>
          </cell>
          <cell r="AT592">
            <v>0</v>
          </cell>
          <cell r="AU592">
            <v>99.999949802374132</v>
          </cell>
          <cell r="AV592">
            <v>0</v>
          </cell>
          <cell r="AW592">
            <v>0</v>
          </cell>
        </row>
        <row r="593">
          <cell r="A593" t="str">
            <v>SHA2016</v>
          </cell>
          <cell r="B593" t="str">
            <v>Unknown</v>
          </cell>
          <cell r="C593" t="str">
            <v>Residential</v>
          </cell>
          <cell r="D593" t="str">
            <v>Land Supply 2018</v>
          </cell>
          <cell r="E593">
            <v>5.75725</v>
          </cell>
          <cell r="F593">
            <v>0</v>
          </cell>
          <cell r="G593">
            <v>0</v>
          </cell>
          <cell r="H593">
            <v>5.7341734974899999E-2</v>
          </cell>
          <cell r="I593">
            <v>5.6999082650251003</v>
          </cell>
          <cell r="J593">
            <v>0</v>
          </cell>
          <cell r="K593">
            <v>0</v>
          </cell>
          <cell r="L593">
            <v>0.99599174909722532</v>
          </cell>
          <cell r="M593">
            <v>99.004008250902771</v>
          </cell>
          <cell r="O593">
            <v>1.949304077146</v>
          </cell>
          <cell r="Q593">
            <v>0.58575290185600004</v>
          </cell>
          <cell r="R593">
            <v>0.17065914746899999</v>
          </cell>
          <cell r="S593">
            <v>33.85824963560728</v>
          </cell>
          <cell r="T593">
            <v>10.174178676555648</v>
          </cell>
          <cell r="U593">
            <v>2.9642476437361585</v>
          </cell>
          <cell r="V593">
            <v>0</v>
          </cell>
          <cell r="W593">
            <v>0</v>
          </cell>
          <cell r="X593">
            <v>1.3511015645000001E-4</v>
          </cell>
          <cell r="Y593">
            <v>2.3467828642146859E-3</v>
          </cell>
          <cell r="AA593">
            <v>0</v>
          </cell>
          <cell r="AB593">
            <v>0</v>
          </cell>
          <cell r="AC593">
            <v>0</v>
          </cell>
          <cell r="AD593">
            <v>0</v>
          </cell>
          <cell r="AE593">
            <v>0</v>
          </cell>
          <cell r="AF593">
            <v>0</v>
          </cell>
          <cell r="AG593">
            <v>0</v>
          </cell>
          <cell r="AH593">
            <v>0</v>
          </cell>
          <cell r="AI593">
            <v>5.7572522849999999</v>
          </cell>
          <cell r="AJ593">
            <v>0</v>
          </cell>
          <cell r="AK593">
            <v>0</v>
          </cell>
          <cell r="AM593">
            <v>0</v>
          </cell>
          <cell r="AN593">
            <v>0</v>
          </cell>
          <cell r="AO593">
            <v>0</v>
          </cell>
          <cell r="AP593">
            <v>0</v>
          </cell>
          <cell r="AQ593">
            <v>0</v>
          </cell>
          <cell r="AR593">
            <v>0</v>
          </cell>
          <cell r="AS593">
            <v>0</v>
          </cell>
          <cell r="AT593">
            <v>0</v>
          </cell>
          <cell r="AU593">
            <v>100.00003968908766</v>
          </cell>
          <cell r="AV593">
            <v>0</v>
          </cell>
          <cell r="AW593">
            <v>0</v>
          </cell>
        </row>
        <row r="594">
          <cell r="A594" t="str">
            <v>SHA2017</v>
          </cell>
          <cell r="B594" t="str">
            <v>Unknown</v>
          </cell>
          <cell r="C594" t="str">
            <v>Residential</v>
          </cell>
          <cell r="D594" t="str">
            <v>Land Supply 2018</v>
          </cell>
          <cell r="E594">
            <v>0.261077</v>
          </cell>
          <cell r="F594">
            <v>0</v>
          </cell>
          <cell r="G594">
            <v>0</v>
          </cell>
          <cell r="H594">
            <v>0</v>
          </cell>
          <cell r="I594">
            <v>0.261077</v>
          </cell>
          <cell r="J594">
            <v>0</v>
          </cell>
          <cell r="K594">
            <v>0</v>
          </cell>
          <cell r="L594">
            <v>0</v>
          </cell>
          <cell r="M594">
            <v>100</v>
          </cell>
          <cell r="O594">
            <v>4.8737640539560004E-4</v>
          </cell>
          <cell r="Q594">
            <v>1.3764479956E-6</v>
          </cell>
          <cell r="R594">
            <v>0</v>
          </cell>
          <cell r="S594">
            <v>0.18667918100621658</v>
          </cell>
          <cell r="T594">
            <v>5.2721917120236554E-4</v>
          </cell>
          <cell r="U594">
            <v>0</v>
          </cell>
          <cell r="V594">
            <v>0</v>
          </cell>
          <cell r="W594">
            <v>0</v>
          </cell>
          <cell r="X594" t="str">
            <v>Not Modelled</v>
          </cell>
          <cell r="Y594" t="str">
            <v>N/A</v>
          </cell>
          <cell r="AA594">
            <v>0</v>
          </cell>
          <cell r="AB594">
            <v>0</v>
          </cell>
          <cell r="AC594">
            <v>0</v>
          </cell>
          <cell r="AD594">
            <v>0</v>
          </cell>
          <cell r="AE594">
            <v>0</v>
          </cell>
          <cell r="AF594">
            <v>0</v>
          </cell>
          <cell r="AG594">
            <v>0</v>
          </cell>
          <cell r="AH594">
            <v>0</v>
          </cell>
          <cell r="AI594">
            <v>0.26107713000499999</v>
          </cell>
          <cell r="AJ594">
            <v>0</v>
          </cell>
          <cell r="AK594">
            <v>0</v>
          </cell>
          <cell r="AM594">
            <v>0</v>
          </cell>
          <cell r="AN594">
            <v>0</v>
          </cell>
          <cell r="AO594">
            <v>0</v>
          </cell>
          <cell r="AP594">
            <v>0</v>
          </cell>
          <cell r="AQ594">
            <v>0</v>
          </cell>
          <cell r="AR594">
            <v>0</v>
          </cell>
          <cell r="AS594">
            <v>0</v>
          </cell>
          <cell r="AT594">
            <v>0</v>
          </cell>
          <cell r="AU594">
            <v>100.00004979565415</v>
          </cell>
          <cell r="AV594">
            <v>0</v>
          </cell>
          <cell r="AW594">
            <v>0</v>
          </cell>
        </row>
        <row r="595">
          <cell r="A595" t="str">
            <v>SHA2019</v>
          </cell>
          <cell r="B595" t="str">
            <v>Unknown</v>
          </cell>
          <cell r="C595" t="str">
            <v>Residential</v>
          </cell>
          <cell r="D595" t="str">
            <v>Land Supply 2018</v>
          </cell>
          <cell r="E595">
            <v>0.27820299999999998</v>
          </cell>
          <cell r="F595">
            <v>0</v>
          </cell>
          <cell r="G595">
            <v>0</v>
          </cell>
          <cell r="H595">
            <v>0</v>
          </cell>
          <cell r="I595">
            <v>0.27820299999999998</v>
          </cell>
          <cell r="J595">
            <v>0</v>
          </cell>
          <cell r="K595">
            <v>0</v>
          </cell>
          <cell r="L595">
            <v>0</v>
          </cell>
          <cell r="M595">
            <v>100</v>
          </cell>
          <cell r="O595">
            <v>2.59690748919E-3</v>
          </cell>
          <cell r="Q595">
            <v>0</v>
          </cell>
          <cell r="R595">
            <v>0</v>
          </cell>
          <cell r="S595">
            <v>0.93345775897096739</v>
          </cell>
          <cell r="T595">
            <v>0</v>
          </cell>
          <cell r="U595">
            <v>0</v>
          </cell>
          <cell r="V595">
            <v>0</v>
          </cell>
          <cell r="W595">
            <v>0</v>
          </cell>
          <cell r="X595" t="str">
            <v>Not Modelled</v>
          </cell>
          <cell r="Y595" t="str">
            <v>N/A</v>
          </cell>
          <cell r="AA595">
            <v>0</v>
          </cell>
          <cell r="AB595">
            <v>0</v>
          </cell>
          <cell r="AC595">
            <v>0</v>
          </cell>
          <cell r="AD595">
            <v>0</v>
          </cell>
          <cell r="AE595">
            <v>0</v>
          </cell>
          <cell r="AF595">
            <v>0</v>
          </cell>
          <cell r="AG595">
            <v>0</v>
          </cell>
          <cell r="AH595">
            <v>0</v>
          </cell>
          <cell r="AI595">
            <v>0.27820323999800001</v>
          </cell>
          <cell r="AJ595">
            <v>0</v>
          </cell>
          <cell r="AK595">
            <v>0</v>
          </cell>
          <cell r="AM595">
            <v>0</v>
          </cell>
          <cell r="AN595">
            <v>0</v>
          </cell>
          <cell r="AO595">
            <v>0</v>
          </cell>
          <cell r="AP595">
            <v>0</v>
          </cell>
          <cell r="AQ595">
            <v>0</v>
          </cell>
          <cell r="AR595">
            <v>0</v>
          </cell>
          <cell r="AS595">
            <v>0</v>
          </cell>
          <cell r="AT595">
            <v>0</v>
          </cell>
          <cell r="AU595">
            <v>100.00008626722214</v>
          </cell>
          <cell r="AV595">
            <v>0</v>
          </cell>
          <cell r="AW595">
            <v>0</v>
          </cell>
        </row>
        <row r="596">
          <cell r="A596" t="str">
            <v>SHA2026</v>
          </cell>
          <cell r="B596" t="str">
            <v>Unknown</v>
          </cell>
          <cell r="C596" t="str">
            <v>Residential</v>
          </cell>
          <cell r="D596" t="str">
            <v>Land Supply 2018</v>
          </cell>
          <cell r="E596">
            <v>0.71141100000000002</v>
          </cell>
          <cell r="F596">
            <v>0</v>
          </cell>
          <cell r="G596">
            <v>0</v>
          </cell>
          <cell r="H596">
            <v>0</v>
          </cell>
          <cell r="I596">
            <v>0.71141100000000002</v>
          </cell>
          <cell r="J596">
            <v>0</v>
          </cell>
          <cell r="K596">
            <v>0</v>
          </cell>
          <cell r="L596">
            <v>0</v>
          </cell>
          <cell r="M596">
            <v>100</v>
          </cell>
          <cell r="O596">
            <v>0</v>
          </cell>
          <cell r="Q596">
            <v>0</v>
          </cell>
          <cell r="R596">
            <v>0</v>
          </cell>
          <cell r="S596">
            <v>0</v>
          </cell>
          <cell r="T596">
            <v>0</v>
          </cell>
          <cell r="U596">
            <v>0</v>
          </cell>
          <cell r="V596">
            <v>0</v>
          </cell>
          <cell r="W596">
            <v>0</v>
          </cell>
          <cell r="X596" t="str">
            <v>Not Modelled</v>
          </cell>
          <cell r="Y596" t="str">
            <v>N/A</v>
          </cell>
          <cell r="AA596">
            <v>0</v>
          </cell>
          <cell r="AB596">
            <v>0</v>
          </cell>
          <cell r="AC596">
            <v>0</v>
          </cell>
          <cell r="AD596">
            <v>0</v>
          </cell>
          <cell r="AE596">
            <v>0</v>
          </cell>
          <cell r="AF596">
            <v>0</v>
          </cell>
          <cell r="AG596">
            <v>0</v>
          </cell>
          <cell r="AH596">
            <v>0</v>
          </cell>
          <cell r="AI596">
            <v>0.71141102999799999</v>
          </cell>
          <cell r="AJ596">
            <v>0</v>
          </cell>
          <cell r="AK596">
            <v>0</v>
          </cell>
          <cell r="AM596">
            <v>0</v>
          </cell>
          <cell r="AN596">
            <v>0</v>
          </cell>
          <cell r="AO596">
            <v>0</v>
          </cell>
          <cell r="AP596">
            <v>0</v>
          </cell>
          <cell r="AQ596">
            <v>0</v>
          </cell>
          <cell r="AR596">
            <v>0</v>
          </cell>
          <cell r="AS596">
            <v>0</v>
          </cell>
          <cell r="AT596">
            <v>0</v>
          </cell>
          <cell r="AU596">
            <v>100.00000421669048</v>
          </cell>
          <cell r="AV596">
            <v>0</v>
          </cell>
          <cell r="AW596">
            <v>0</v>
          </cell>
        </row>
        <row r="597">
          <cell r="A597" t="str">
            <v>SHA2031</v>
          </cell>
          <cell r="B597" t="str">
            <v>Unknown</v>
          </cell>
          <cell r="C597" t="str">
            <v>Residential</v>
          </cell>
          <cell r="D597" t="str">
            <v>Land Supply 2018</v>
          </cell>
          <cell r="E597">
            <v>8.1585500000000005E-2</v>
          </cell>
          <cell r="F597">
            <v>0</v>
          </cell>
          <cell r="G597">
            <v>0</v>
          </cell>
          <cell r="H597">
            <v>0</v>
          </cell>
          <cell r="I597">
            <v>8.1585500000000005E-2</v>
          </cell>
          <cell r="J597">
            <v>0</v>
          </cell>
          <cell r="K597">
            <v>0</v>
          </cell>
          <cell r="L597">
            <v>0</v>
          </cell>
          <cell r="M597">
            <v>100</v>
          </cell>
          <cell r="O597">
            <v>1.1338804572599999E-3</v>
          </cell>
          <cell r="Q597">
            <v>0</v>
          </cell>
          <cell r="R597">
            <v>0</v>
          </cell>
          <cell r="S597">
            <v>1.3898063470347057</v>
          </cell>
          <cell r="T597">
            <v>0</v>
          </cell>
          <cell r="U597">
            <v>0</v>
          </cell>
          <cell r="V597">
            <v>0</v>
          </cell>
          <cell r="W597">
            <v>0</v>
          </cell>
          <cell r="X597" t="str">
            <v>Not Modelled</v>
          </cell>
          <cell r="Y597" t="str">
            <v>N/A</v>
          </cell>
          <cell r="AA597">
            <v>0</v>
          </cell>
          <cell r="AB597">
            <v>0</v>
          </cell>
          <cell r="AC597">
            <v>0</v>
          </cell>
          <cell r="AD597">
            <v>0</v>
          </cell>
          <cell r="AE597">
            <v>0</v>
          </cell>
          <cell r="AF597">
            <v>0</v>
          </cell>
          <cell r="AG597">
            <v>0</v>
          </cell>
          <cell r="AH597">
            <v>0</v>
          </cell>
          <cell r="AI597">
            <v>8.1585519999199996E-2</v>
          </cell>
          <cell r="AJ597">
            <v>0</v>
          </cell>
          <cell r="AK597">
            <v>0</v>
          </cell>
          <cell r="AM597">
            <v>0</v>
          </cell>
          <cell r="AN597">
            <v>0</v>
          </cell>
          <cell r="AO597">
            <v>0</v>
          </cell>
          <cell r="AP597">
            <v>0</v>
          </cell>
          <cell r="AQ597">
            <v>0</v>
          </cell>
          <cell r="AR597">
            <v>0</v>
          </cell>
          <cell r="AS597">
            <v>0</v>
          </cell>
          <cell r="AT597">
            <v>0</v>
          </cell>
          <cell r="AU597">
            <v>100.00002451317943</v>
          </cell>
          <cell r="AV597">
            <v>0</v>
          </cell>
          <cell r="AW597">
            <v>0</v>
          </cell>
        </row>
        <row r="598">
          <cell r="A598" t="str">
            <v>SHA2032</v>
          </cell>
          <cell r="B598" t="str">
            <v>Unknown</v>
          </cell>
          <cell r="C598" t="str">
            <v>Residential</v>
          </cell>
          <cell r="D598" t="str">
            <v>Land Supply 2018</v>
          </cell>
          <cell r="E598">
            <v>2.18642</v>
          </cell>
          <cell r="F598">
            <v>0</v>
          </cell>
          <cell r="G598">
            <v>0</v>
          </cell>
          <cell r="H598">
            <v>0</v>
          </cell>
          <cell r="I598">
            <v>2.18642</v>
          </cell>
          <cell r="J598">
            <v>0</v>
          </cell>
          <cell r="K598">
            <v>0</v>
          </cell>
          <cell r="L598">
            <v>0</v>
          </cell>
          <cell r="M598">
            <v>100</v>
          </cell>
          <cell r="O598">
            <v>0.25438062398299999</v>
          </cell>
          <cell r="Q598">
            <v>5.7599999999999998E-2</v>
          </cell>
          <cell r="R598">
            <v>0</v>
          </cell>
          <cell r="S598">
            <v>11.63457267967728</v>
          </cell>
          <cell r="T598">
            <v>2.6344435195433631</v>
          </cell>
          <cell r="U598">
            <v>0</v>
          </cell>
          <cell r="V598">
            <v>0</v>
          </cell>
          <cell r="W598">
            <v>0</v>
          </cell>
          <cell r="X598" t="str">
            <v>Not Modelled</v>
          </cell>
          <cell r="Y598" t="str">
            <v>N/A</v>
          </cell>
          <cell r="AA598">
            <v>0</v>
          </cell>
          <cell r="AB598">
            <v>0</v>
          </cell>
          <cell r="AC598">
            <v>0</v>
          </cell>
          <cell r="AD598">
            <v>0</v>
          </cell>
          <cell r="AE598">
            <v>0</v>
          </cell>
          <cell r="AF598">
            <v>0</v>
          </cell>
          <cell r="AG598">
            <v>0</v>
          </cell>
          <cell r="AH598">
            <v>0</v>
          </cell>
          <cell r="AI598">
            <v>2.1864154299899998</v>
          </cell>
          <cell r="AJ598">
            <v>0</v>
          </cell>
          <cell r="AK598">
            <v>0</v>
          </cell>
          <cell r="AM598">
            <v>0</v>
          </cell>
          <cell r="AN598">
            <v>0</v>
          </cell>
          <cell r="AO598">
            <v>0</v>
          </cell>
          <cell r="AP598">
            <v>0</v>
          </cell>
          <cell r="AQ598">
            <v>0</v>
          </cell>
          <cell r="AR598">
            <v>0</v>
          </cell>
          <cell r="AS598">
            <v>0</v>
          </cell>
          <cell r="AT598">
            <v>0</v>
          </cell>
          <cell r="AU598">
            <v>99.999790982061981</v>
          </cell>
          <cell r="AV598">
            <v>0</v>
          </cell>
          <cell r="AW598">
            <v>0</v>
          </cell>
        </row>
        <row r="599">
          <cell r="A599" t="str">
            <v>SHA2043</v>
          </cell>
          <cell r="B599" t="str">
            <v>Unknown</v>
          </cell>
          <cell r="C599" t="str">
            <v>Residential</v>
          </cell>
          <cell r="D599" t="str">
            <v>Land Supply 2018</v>
          </cell>
          <cell r="E599">
            <v>0.17441100000000001</v>
          </cell>
          <cell r="F599">
            <v>0</v>
          </cell>
          <cell r="G599">
            <v>0</v>
          </cell>
          <cell r="H599">
            <v>0</v>
          </cell>
          <cell r="I599">
            <v>0.17441100000000001</v>
          </cell>
          <cell r="J599">
            <v>0</v>
          </cell>
          <cell r="K599">
            <v>0</v>
          </cell>
          <cell r="L599">
            <v>0</v>
          </cell>
          <cell r="M599">
            <v>100</v>
          </cell>
          <cell r="O599">
            <v>0</v>
          </cell>
          <cell r="Q599">
            <v>0</v>
          </cell>
          <cell r="R599">
            <v>0</v>
          </cell>
          <cell r="S599">
            <v>0</v>
          </cell>
          <cell r="T599">
            <v>0</v>
          </cell>
          <cell r="U599">
            <v>0</v>
          </cell>
          <cell r="V599">
            <v>0</v>
          </cell>
          <cell r="W599">
            <v>0</v>
          </cell>
          <cell r="X599" t="str">
            <v>Not Modelled</v>
          </cell>
          <cell r="Y599" t="str">
            <v>N/A</v>
          </cell>
          <cell r="AA599">
            <v>0</v>
          </cell>
          <cell r="AB599">
            <v>0</v>
          </cell>
          <cell r="AC599">
            <v>0</v>
          </cell>
          <cell r="AD599">
            <v>0</v>
          </cell>
          <cell r="AE599">
            <v>0</v>
          </cell>
          <cell r="AF599">
            <v>0</v>
          </cell>
          <cell r="AG599">
            <v>0</v>
          </cell>
          <cell r="AH599">
            <v>0</v>
          </cell>
          <cell r="AI599">
            <v>0.17441152384700001</v>
          </cell>
          <cell r="AJ599">
            <v>0</v>
          </cell>
          <cell r="AK599">
            <v>0</v>
          </cell>
          <cell r="AM599">
            <v>0</v>
          </cell>
          <cell r="AN599">
            <v>0</v>
          </cell>
          <cell r="AO599">
            <v>0</v>
          </cell>
          <cell r="AP599">
            <v>0</v>
          </cell>
          <cell r="AQ599">
            <v>0</v>
          </cell>
          <cell r="AR599">
            <v>0</v>
          </cell>
          <cell r="AS599">
            <v>0</v>
          </cell>
          <cell r="AT599">
            <v>0</v>
          </cell>
          <cell r="AU599">
            <v>100.00030035204202</v>
          </cell>
          <cell r="AV599">
            <v>0</v>
          </cell>
          <cell r="AW599">
            <v>0</v>
          </cell>
        </row>
        <row r="600">
          <cell r="A600" t="str">
            <v>SHA2044</v>
          </cell>
          <cell r="B600" t="str">
            <v>Unknown</v>
          </cell>
          <cell r="C600" t="str">
            <v>Residential</v>
          </cell>
          <cell r="D600" t="str">
            <v>Land Supply 2018</v>
          </cell>
          <cell r="E600">
            <v>0.26343</v>
          </cell>
          <cell r="F600">
            <v>0</v>
          </cell>
          <cell r="G600">
            <v>0</v>
          </cell>
          <cell r="H600">
            <v>0</v>
          </cell>
          <cell r="I600">
            <v>0.26343</v>
          </cell>
          <cell r="J600">
            <v>0</v>
          </cell>
          <cell r="K600">
            <v>0</v>
          </cell>
          <cell r="L600">
            <v>0</v>
          </cell>
          <cell r="M600">
            <v>100</v>
          </cell>
          <cell r="O600">
            <v>1.2E-2</v>
          </cell>
          <cell r="Q600">
            <v>0</v>
          </cell>
          <cell r="R600">
            <v>0</v>
          </cell>
          <cell r="S600">
            <v>4.5552898303154539</v>
          </cell>
          <cell r="T600">
            <v>0</v>
          </cell>
          <cell r="U600">
            <v>0</v>
          </cell>
          <cell r="V600">
            <v>0</v>
          </cell>
          <cell r="W600">
            <v>0</v>
          </cell>
          <cell r="X600" t="str">
            <v>Not Modelled</v>
          </cell>
          <cell r="Y600" t="str">
            <v>N/A</v>
          </cell>
          <cell r="AA600">
            <v>0</v>
          </cell>
          <cell r="AB600">
            <v>0</v>
          </cell>
          <cell r="AC600">
            <v>0</v>
          </cell>
          <cell r="AD600">
            <v>0</v>
          </cell>
          <cell r="AE600">
            <v>0</v>
          </cell>
          <cell r="AF600">
            <v>0</v>
          </cell>
          <cell r="AG600">
            <v>0</v>
          </cell>
          <cell r="AH600">
            <v>0</v>
          </cell>
          <cell r="AI600">
            <v>0.26342984999800001</v>
          </cell>
          <cell r="AJ600">
            <v>0</v>
          </cell>
          <cell r="AK600">
            <v>0</v>
          </cell>
          <cell r="AM600">
            <v>0</v>
          </cell>
          <cell r="AN600">
            <v>0</v>
          </cell>
          <cell r="AO600">
            <v>0</v>
          </cell>
          <cell r="AP600">
            <v>0</v>
          </cell>
          <cell r="AQ600">
            <v>0</v>
          </cell>
          <cell r="AR600">
            <v>0</v>
          </cell>
          <cell r="AS600">
            <v>0</v>
          </cell>
          <cell r="AT600">
            <v>0</v>
          </cell>
          <cell r="AU600">
            <v>99.999943058117907</v>
          </cell>
          <cell r="AV600">
            <v>0</v>
          </cell>
          <cell r="AW600">
            <v>0</v>
          </cell>
        </row>
        <row r="601">
          <cell r="A601" t="str">
            <v>SHA2045</v>
          </cell>
          <cell r="B601" t="str">
            <v>Unknown</v>
          </cell>
          <cell r="C601" t="str">
            <v>Residential</v>
          </cell>
          <cell r="D601" t="str">
            <v>Land Supply 2018</v>
          </cell>
          <cell r="E601">
            <v>0.10047300000000001</v>
          </cell>
          <cell r="F601">
            <v>0</v>
          </cell>
          <cell r="G601">
            <v>0</v>
          </cell>
          <cell r="H601">
            <v>0</v>
          </cell>
          <cell r="I601">
            <v>0.10047300000000001</v>
          </cell>
          <cell r="J601">
            <v>0</v>
          </cell>
          <cell r="K601">
            <v>0</v>
          </cell>
          <cell r="L601">
            <v>0</v>
          </cell>
          <cell r="M601">
            <v>100</v>
          </cell>
          <cell r="O601">
            <v>3.1157062301302E-2</v>
          </cell>
          <cell r="Q601">
            <v>2.1200520010199999E-4</v>
          </cell>
          <cell r="R601">
            <v>0</v>
          </cell>
          <cell r="S601">
            <v>31.010383188818885</v>
          </cell>
          <cell r="T601">
            <v>0.21100713634707829</v>
          </cell>
          <cell r="U601">
            <v>0</v>
          </cell>
          <cell r="V601">
            <v>0</v>
          </cell>
          <cell r="W601">
            <v>0</v>
          </cell>
          <cell r="X601" t="str">
            <v>Not Modelled</v>
          </cell>
          <cell r="Y601" t="str">
            <v>N/A</v>
          </cell>
          <cell r="AA601">
            <v>0</v>
          </cell>
          <cell r="AB601">
            <v>0</v>
          </cell>
          <cell r="AC601">
            <v>0</v>
          </cell>
          <cell r="AD601">
            <v>0</v>
          </cell>
          <cell r="AE601">
            <v>0</v>
          </cell>
          <cell r="AF601">
            <v>4.0932525456300002E-2</v>
          </cell>
          <cell r="AG601">
            <v>0</v>
          </cell>
          <cell r="AH601">
            <v>0</v>
          </cell>
          <cell r="AI601">
            <v>0.100473495</v>
          </cell>
          <cell r="AJ601">
            <v>0</v>
          </cell>
          <cell r="AK601">
            <v>0</v>
          </cell>
          <cell r="AM601">
            <v>0</v>
          </cell>
          <cell r="AN601">
            <v>0</v>
          </cell>
          <cell r="AO601">
            <v>0</v>
          </cell>
          <cell r="AP601">
            <v>0</v>
          </cell>
          <cell r="AQ601">
            <v>0</v>
          </cell>
          <cell r="AR601">
            <v>40.739826078946585</v>
          </cell>
          <cell r="AS601">
            <v>0</v>
          </cell>
          <cell r="AT601">
            <v>0</v>
          </cell>
          <cell r="AU601">
            <v>100.00049266967244</v>
          </cell>
          <cell r="AV601">
            <v>0</v>
          </cell>
          <cell r="AW601">
            <v>0</v>
          </cell>
        </row>
        <row r="602">
          <cell r="A602" t="str">
            <v>SHA2046</v>
          </cell>
          <cell r="B602" t="str">
            <v>Unknown</v>
          </cell>
          <cell r="C602" t="str">
            <v>Residential</v>
          </cell>
          <cell r="D602" t="str">
            <v>Land Supply 2018</v>
          </cell>
          <cell r="E602">
            <v>0.13913600000000001</v>
          </cell>
          <cell r="F602">
            <v>0</v>
          </cell>
          <cell r="G602">
            <v>0</v>
          </cell>
          <cell r="H602">
            <v>0</v>
          </cell>
          <cell r="I602">
            <v>0.13913600000000001</v>
          </cell>
          <cell r="J602">
            <v>0</v>
          </cell>
          <cell r="K602">
            <v>0</v>
          </cell>
          <cell r="L602">
            <v>0</v>
          </cell>
          <cell r="M602">
            <v>100</v>
          </cell>
          <cell r="O602">
            <v>1.09578273123E-2</v>
          </cell>
          <cell r="Q602">
            <v>0</v>
          </cell>
          <cell r="R602">
            <v>0</v>
          </cell>
          <cell r="S602">
            <v>7.8756233557813928</v>
          </cell>
          <cell r="T602">
            <v>0</v>
          </cell>
          <cell r="U602">
            <v>0</v>
          </cell>
          <cell r="V602">
            <v>0</v>
          </cell>
          <cell r="W602">
            <v>0</v>
          </cell>
          <cell r="X602">
            <v>0</v>
          </cell>
          <cell r="Y602">
            <v>0</v>
          </cell>
          <cell r="AA602">
            <v>0</v>
          </cell>
          <cell r="AB602">
            <v>0</v>
          </cell>
          <cell r="AC602">
            <v>0</v>
          </cell>
          <cell r="AD602">
            <v>0</v>
          </cell>
          <cell r="AE602">
            <v>0</v>
          </cell>
          <cell r="AF602">
            <v>0</v>
          </cell>
          <cell r="AG602">
            <v>0</v>
          </cell>
          <cell r="AH602">
            <v>0</v>
          </cell>
          <cell r="AI602">
            <v>0.13913642500100001</v>
          </cell>
          <cell r="AJ602">
            <v>0</v>
          </cell>
          <cell r="AK602">
            <v>0</v>
          </cell>
          <cell r="AM602">
            <v>0</v>
          </cell>
          <cell r="AN602">
            <v>0</v>
          </cell>
          <cell r="AO602">
            <v>0</v>
          </cell>
          <cell r="AP602">
            <v>0</v>
          </cell>
          <cell r="AQ602">
            <v>0</v>
          </cell>
          <cell r="AR602">
            <v>0</v>
          </cell>
          <cell r="AS602">
            <v>0</v>
          </cell>
          <cell r="AT602">
            <v>0</v>
          </cell>
          <cell r="AU602">
            <v>100.00030545725048</v>
          </cell>
          <cell r="AV602">
            <v>0</v>
          </cell>
          <cell r="AW602">
            <v>0</v>
          </cell>
        </row>
        <row r="603">
          <cell r="A603" t="str">
            <v>SHA2047</v>
          </cell>
          <cell r="B603" t="str">
            <v>Unknown</v>
          </cell>
          <cell r="C603" t="str">
            <v>Residential</v>
          </cell>
          <cell r="D603" t="str">
            <v>Land Supply 2018</v>
          </cell>
          <cell r="E603">
            <v>0.19806599999999999</v>
          </cell>
          <cell r="F603">
            <v>0</v>
          </cell>
          <cell r="G603">
            <v>0</v>
          </cell>
          <cell r="H603">
            <v>0</v>
          </cell>
          <cell r="I603">
            <v>0.19806599999999999</v>
          </cell>
          <cell r="J603">
            <v>0</v>
          </cell>
          <cell r="K603">
            <v>0</v>
          </cell>
          <cell r="L603">
            <v>0</v>
          </cell>
          <cell r="M603">
            <v>100</v>
          </cell>
          <cell r="O603">
            <v>2.02714499998E-2</v>
          </cell>
          <cell r="Q603">
            <v>0</v>
          </cell>
          <cell r="R603">
            <v>0</v>
          </cell>
          <cell r="S603">
            <v>10.23469449567316</v>
          </cell>
          <cell r="T603">
            <v>0</v>
          </cell>
          <cell r="U603">
            <v>0</v>
          </cell>
          <cell r="V603">
            <v>0</v>
          </cell>
          <cell r="W603">
            <v>0</v>
          </cell>
          <cell r="X603" t="str">
            <v>Not Modelled</v>
          </cell>
          <cell r="Y603" t="str">
            <v>N/A</v>
          </cell>
          <cell r="AA603">
            <v>0</v>
          </cell>
          <cell r="AB603">
            <v>0</v>
          </cell>
          <cell r="AC603">
            <v>0</v>
          </cell>
          <cell r="AD603">
            <v>0</v>
          </cell>
          <cell r="AE603">
            <v>0</v>
          </cell>
          <cell r="AF603">
            <v>0</v>
          </cell>
          <cell r="AG603">
            <v>0</v>
          </cell>
          <cell r="AH603">
            <v>0</v>
          </cell>
          <cell r="AI603">
            <v>0.19806566500200001</v>
          </cell>
          <cell r="AJ603">
            <v>0</v>
          </cell>
          <cell r="AK603">
            <v>0</v>
          </cell>
          <cell r="AM603">
            <v>0</v>
          </cell>
          <cell r="AN603">
            <v>0</v>
          </cell>
          <cell r="AO603">
            <v>0</v>
          </cell>
          <cell r="AP603">
            <v>0</v>
          </cell>
          <cell r="AQ603">
            <v>0</v>
          </cell>
          <cell r="AR603">
            <v>0</v>
          </cell>
          <cell r="AS603">
            <v>0</v>
          </cell>
          <cell r="AT603">
            <v>0</v>
          </cell>
          <cell r="AU603">
            <v>99.999830865469093</v>
          </cell>
          <cell r="AV603">
            <v>0</v>
          </cell>
          <cell r="AW603">
            <v>0</v>
          </cell>
        </row>
        <row r="604">
          <cell r="A604" t="str">
            <v>SHA2048</v>
          </cell>
          <cell r="B604" t="str">
            <v>Unknown</v>
          </cell>
          <cell r="C604" t="str">
            <v>Residential</v>
          </cell>
          <cell r="D604" t="str">
            <v>Land Supply 2018</v>
          </cell>
          <cell r="E604">
            <v>0.15036099999999999</v>
          </cell>
          <cell r="F604">
            <v>0</v>
          </cell>
          <cell r="G604">
            <v>0</v>
          </cell>
          <cell r="H604">
            <v>0</v>
          </cell>
          <cell r="I604">
            <v>0.15036099999999999</v>
          </cell>
          <cell r="J604">
            <v>0</v>
          </cell>
          <cell r="K604">
            <v>0</v>
          </cell>
          <cell r="L604">
            <v>0</v>
          </cell>
          <cell r="M604">
            <v>100</v>
          </cell>
          <cell r="O604">
            <v>0</v>
          </cell>
          <cell r="Q604">
            <v>0</v>
          </cell>
          <cell r="R604">
            <v>0</v>
          </cell>
          <cell r="S604">
            <v>0</v>
          </cell>
          <cell r="T604">
            <v>0</v>
          </cell>
          <cell r="U604">
            <v>0</v>
          </cell>
          <cell r="V604">
            <v>0</v>
          </cell>
          <cell r="W604">
            <v>0</v>
          </cell>
          <cell r="X604" t="str">
            <v>Not Modelled</v>
          </cell>
          <cell r="Y604" t="str">
            <v>N/A</v>
          </cell>
          <cell r="AA604">
            <v>0</v>
          </cell>
          <cell r="AB604">
            <v>0</v>
          </cell>
          <cell r="AC604">
            <v>0</v>
          </cell>
          <cell r="AD604">
            <v>0</v>
          </cell>
          <cell r="AE604">
            <v>0</v>
          </cell>
          <cell r="AF604">
            <v>0</v>
          </cell>
          <cell r="AG604">
            <v>0</v>
          </cell>
          <cell r="AH604">
            <v>0</v>
          </cell>
          <cell r="AI604">
            <v>0.15036119999799999</v>
          </cell>
          <cell r="AJ604">
            <v>0</v>
          </cell>
          <cell r="AK604">
            <v>0</v>
          </cell>
          <cell r="AM604">
            <v>0</v>
          </cell>
          <cell r="AN604">
            <v>0</v>
          </cell>
          <cell r="AO604">
            <v>0</v>
          </cell>
          <cell r="AP604">
            <v>0</v>
          </cell>
          <cell r="AQ604">
            <v>0</v>
          </cell>
          <cell r="AR604">
            <v>0</v>
          </cell>
          <cell r="AS604">
            <v>0</v>
          </cell>
          <cell r="AT604">
            <v>0</v>
          </cell>
          <cell r="AU604">
            <v>100.00013301188473</v>
          </cell>
          <cell r="AV604">
            <v>0</v>
          </cell>
          <cell r="AW604">
            <v>0</v>
          </cell>
        </row>
        <row r="605">
          <cell r="A605" t="str">
            <v>SHA2049</v>
          </cell>
          <cell r="B605" t="str">
            <v>Unknown</v>
          </cell>
          <cell r="C605" t="str">
            <v>Residential</v>
          </cell>
          <cell r="D605" t="str">
            <v>Land Supply 2018</v>
          </cell>
          <cell r="E605">
            <v>2.59817E-2</v>
          </cell>
          <cell r="F605">
            <v>0</v>
          </cell>
          <cell r="G605">
            <v>0</v>
          </cell>
          <cell r="H605">
            <v>0</v>
          </cell>
          <cell r="I605">
            <v>2.59817E-2</v>
          </cell>
          <cell r="J605">
            <v>0</v>
          </cell>
          <cell r="K605">
            <v>0</v>
          </cell>
          <cell r="L605">
            <v>0</v>
          </cell>
          <cell r="M605">
            <v>100</v>
          </cell>
          <cell r="O605">
            <v>3.3081233005699999E-3</v>
          </cell>
          <cell r="Q605">
            <v>0</v>
          </cell>
          <cell r="R605">
            <v>0</v>
          </cell>
          <cell r="S605">
            <v>12.732512886262255</v>
          </cell>
          <cell r="T605">
            <v>0</v>
          </cell>
          <cell r="U605">
            <v>0</v>
          </cell>
          <cell r="V605">
            <v>0</v>
          </cell>
          <cell r="W605">
            <v>0</v>
          </cell>
          <cell r="X605" t="str">
            <v>Not Modelled</v>
          </cell>
          <cell r="Y605" t="str">
            <v>N/A</v>
          </cell>
          <cell r="AA605">
            <v>0</v>
          </cell>
          <cell r="AB605">
            <v>0</v>
          </cell>
          <cell r="AC605">
            <v>0</v>
          </cell>
          <cell r="AD605">
            <v>0</v>
          </cell>
          <cell r="AE605">
            <v>0</v>
          </cell>
          <cell r="AF605">
            <v>0</v>
          </cell>
          <cell r="AG605">
            <v>0</v>
          </cell>
          <cell r="AH605">
            <v>0</v>
          </cell>
          <cell r="AI605">
            <v>2.5981655000599999E-2</v>
          </cell>
          <cell r="AJ605">
            <v>0</v>
          </cell>
          <cell r="AK605">
            <v>0</v>
          </cell>
          <cell r="AM605">
            <v>0</v>
          </cell>
          <cell r="AN605">
            <v>0</v>
          </cell>
          <cell r="AO605">
            <v>0</v>
          </cell>
          <cell r="AP605">
            <v>0</v>
          </cell>
          <cell r="AQ605">
            <v>0</v>
          </cell>
          <cell r="AR605">
            <v>0</v>
          </cell>
          <cell r="AS605">
            <v>0</v>
          </cell>
          <cell r="AT605">
            <v>0</v>
          </cell>
          <cell r="AU605">
            <v>99.9998268034809</v>
          </cell>
          <cell r="AV605">
            <v>0</v>
          </cell>
          <cell r="AW605">
            <v>0</v>
          </cell>
        </row>
        <row r="606">
          <cell r="A606" t="str">
            <v>SHA2051</v>
          </cell>
          <cell r="B606" t="str">
            <v>Unknown</v>
          </cell>
          <cell r="C606" t="str">
            <v>Residential</v>
          </cell>
          <cell r="D606" t="str">
            <v>Land Supply 2018</v>
          </cell>
          <cell r="E606">
            <v>4.3547000000000002E-2</v>
          </cell>
          <cell r="F606">
            <v>0</v>
          </cell>
          <cell r="G606">
            <v>0</v>
          </cell>
          <cell r="H606">
            <v>0</v>
          </cell>
          <cell r="I606">
            <v>4.3547000000000002E-2</v>
          </cell>
          <cell r="J606">
            <v>0</v>
          </cell>
          <cell r="K606">
            <v>0</v>
          </cell>
          <cell r="L606">
            <v>0</v>
          </cell>
          <cell r="M606">
            <v>100</v>
          </cell>
          <cell r="O606">
            <v>0</v>
          </cell>
          <cell r="Q606">
            <v>0</v>
          </cell>
          <cell r="R606">
            <v>0</v>
          </cell>
          <cell r="S606">
            <v>0</v>
          </cell>
          <cell r="T606">
            <v>0</v>
          </cell>
          <cell r="U606">
            <v>0</v>
          </cell>
          <cell r="V606">
            <v>0</v>
          </cell>
          <cell r="W606">
            <v>0</v>
          </cell>
          <cell r="X606" t="str">
            <v>Not Modelled</v>
          </cell>
          <cell r="Y606" t="str">
            <v>N/A</v>
          </cell>
          <cell r="AA606">
            <v>0</v>
          </cell>
          <cell r="AB606">
            <v>0</v>
          </cell>
          <cell r="AC606">
            <v>0</v>
          </cell>
          <cell r="AD606">
            <v>0</v>
          </cell>
          <cell r="AE606">
            <v>0</v>
          </cell>
          <cell r="AF606">
            <v>0</v>
          </cell>
          <cell r="AG606">
            <v>0</v>
          </cell>
          <cell r="AH606">
            <v>0</v>
          </cell>
          <cell r="AI606">
            <v>4.3547009999900001E-2</v>
          </cell>
          <cell r="AJ606">
            <v>0</v>
          </cell>
          <cell r="AK606">
            <v>0</v>
          </cell>
          <cell r="AM606">
            <v>0</v>
          </cell>
          <cell r="AN606">
            <v>0</v>
          </cell>
          <cell r="AO606">
            <v>0</v>
          </cell>
          <cell r="AP606">
            <v>0</v>
          </cell>
          <cell r="AQ606">
            <v>0</v>
          </cell>
          <cell r="AR606">
            <v>0</v>
          </cell>
          <cell r="AS606">
            <v>0</v>
          </cell>
          <cell r="AT606">
            <v>0</v>
          </cell>
          <cell r="AU606">
            <v>100.00002296346476</v>
          </cell>
          <cell r="AV606">
            <v>0</v>
          </cell>
          <cell r="AW606">
            <v>0</v>
          </cell>
        </row>
        <row r="607">
          <cell r="A607" t="str">
            <v>SHA2052</v>
          </cell>
          <cell r="B607" t="str">
            <v>Unknown</v>
          </cell>
          <cell r="C607" t="str">
            <v>Residential</v>
          </cell>
          <cell r="D607" t="str">
            <v>Land Supply 2018</v>
          </cell>
          <cell r="E607">
            <v>9.8801799999999995E-2</v>
          </cell>
          <cell r="F607">
            <v>0</v>
          </cell>
          <cell r="G607">
            <v>0</v>
          </cell>
          <cell r="H607">
            <v>0</v>
          </cell>
          <cell r="I607">
            <v>9.8801799999999995E-2</v>
          </cell>
          <cell r="J607">
            <v>0</v>
          </cell>
          <cell r="K607">
            <v>0</v>
          </cell>
          <cell r="L607">
            <v>0</v>
          </cell>
          <cell r="M607">
            <v>100</v>
          </cell>
          <cell r="O607">
            <v>3.13891156502E-2</v>
          </cell>
          <cell r="Q607">
            <v>0</v>
          </cell>
          <cell r="R607">
            <v>0</v>
          </cell>
          <cell r="S607">
            <v>31.769781168156857</v>
          </cell>
          <cell r="T607">
            <v>0</v>
          </cell>
          <cell r="U607">
            <v>0</v>
          </cell>
          <cell r="V607">
            <v>0</v>
          </cell>
          <cell r="W607">
            <v>0</v>
          </cell>
          <cell r="X607">
            <v>0</v>
          </cell>
          <cell r="Y607">
            <v>0</v>
          </cell>
          <cell r="AA607">
            <v>0</v>
          </cell>
          <cell r="AB607">
            <v>0</v>
          </cell>
          <cell r="AC607">
            <v>0</v>
          </cell>
          <cell r="AD607">
            <v>0</v>
          </cell>
          <cell r="AE607">
            <v>6.6615629841400001E-2</v>
          </cell>
          <cell r="AF607">
            <v>0</v>
          </cell>
          <cell r="AG607">
            <v>0</v>
          </cell>
          <cell r="AH607">
            <v>0</v>
          </cell>
          <cell r="AI607">
            <v>9.5970784953000002E-2</v>
          </cell>
          <cell r="AJ607">
            <v>2.5257297949400001E-2</v>
          </cell>
          <cell r="AK607">
            <v>0</v>
          </cell>
          <cell r="AM607">
            <v>0</v>
          </cell>
          <cell r="AN607">
            <v>0</v>
          </cell>
          <cell r="AO607">
            <v>0</v>
          </cell>
          <cell r="AP607">
            <v>0</v>
          </cell>
          <cell r="AQ607">
            <v>67.423498196793986</v>
          </cell>
          <cell r="AR607">
            <v>0</v>
          </cell>
          <cell r="AS607">
            <v>0</v>
          </cell>
          <cell r="AT607">
            <v>0</v>
          </cell>
          <cell r="AU607">
            <v>97.134652357548148</v>
          </cell>
          <cell r="AV607">
            <v>25.5636010167831</v>
          </cell>
          <cell r="AW607">
            <v>0</v>
          </cell>
        </row>
        <row r="608">
          <cell r="A608" t="str">
            <v>SHA2054</v>
          </cell>
          <cell r="B608" t="str">
            <v>Unknown</v>
          </cell>
          <cell r="C608" t="str">
            <v>Residential</v>
          </cell>
          <cell r="D608" t="str">
            <v>Land Supply 2018</v>
          </cell>
          <cell r="E608">
            <v>0.11132599999999999</v>
          </cell>
          <cell r="F608">
            <v>0</v>
          </cell>
          <cell r="G608">
            <v>0</v>
          </cell>
          <cell r="H608">
            <v>0</v>
          </cell>
          <cell r="I608">
            <v>0.11132599999999999</v>
          </cell>
          <cell r="J608">
            <v>0</v>
          </cell>
          <cell r="K608">
            <v>0</v>
          </cell>
          <cell r="L608">
            <v>0</v>
          </cell>
          <cell r="M608">
            <v>100</v>
          </cell>
          <cell r="O608">
            <v>0</v>
          </cell>
          <cell r="Q608">
            <v>0</v>
          </cell>
          <cell r="R608">
            <v>0</v>
          </cell>
          <cell r="S608">
            <v>0</v>
          </cell>
          <cell r="T608">
            <v>0</v>
          </cell>
          <cell r="U608">
            <v>0</v>
          </cell>
          <cell r="V608">
            <v>0</v>
          </cell>
          <cell r="W608">
            <v>0</v>
          </cell>
          <cell r="X608" t="str">
            <v>Not Modelled</v>
          </cell>
          <cell r="Y608" t="str">
            <v>N/A</v>
          </cell>
          <cell r="AA608">
            <v>0</v>
          </cell>
          <cell r="AB608">
            <v>0</v>
          </cell>
          <cell r="AC608">
            <v>0</v>
          </cell>
          <cell r="AD608">
            <v>0</v>
          </cell>
          <cell r="AE608">
            <v>0</v>
          </cell>
          <cell r="AF608">
            <v>0</v>
          </cell>
          <cell r="AG608">
            <v>0</v>
          </cell>
          <cell r="AH608">
            <v>0</v>
          </cell>
          <cell r="AI608">
            <v>0.111325904999</v>
          </cell>
          <cell r="AJ608">
            <v>0</v>
          </cell>
          <cell r="AK608">
            <v>0</v>
          </cell>
          <cell r="AM608">
            <v>0</v>
          </cell>
          <cell r="AN608">
            <v>0</v>
          </cell>
          <cell r="AO608">
            <v>0</v>
          </cell>
          <cell r="AP608">
            <v>0</v>
          </cell>
          <cell r="AQ608">
            <v>0</v>
          </cell>
          <cell r="AR608">
            <v>0</v>
          </cell>
          <cell r="AS608">
            <v>0</v>
          </cell>
          <cell r="AT608">
            <v>0</v>
          </cell>
          <cell r="AU608">
            <v>99.999914664139553</v>
          </cell>
          <cell r="AV608">
            <v>0</v>
          </cell>
          <cell r="AW608">
            <v>0</v>
          </cell>
        </row>
        <row r="609">
          <cell r="A609" t="str">
            <v>SHA2055</v>
          </cell>
          <cell r="B609" t="str">
            <v>Unknown</v>
          </cell>
          <cell r="C609" t="str">
            <v>Residential</v>
          </cell>
          <cell r="D609" t="str">
            <v>Land Supply 2018</v>
          </cell>
          <cell r="E609">
            <v>0.19328799999999999</v>
          </cell>
          <cell r="F609">
            <v>0</v>
          </cell>
          <cell r="G609">
            <v>0</v>
          </cell>
          <cell r="H609">
            <v>0</v>
          </cell>
          <cell r="I609">
            <v>0.19328799999999999</v>
          </cell>
          <cell r="J609">
            <v>0</v>
          </cell>
          <cell r="K609">
            <v>0</v>
          </cell>
          <cell r="L609">
            <v>0</v>
          </cell>
          <cell r="M609">
            <v>100</v>
          </cell>
          <cell r="O609">
            <v>3.0727702200959999E-3</v>
          </cell>
          <cell r="Q609">
            <v>2.140222100079E-3</v>
          </cell>
          <cell r="R609">
            <v>9.0806500015899998E-4</v>
          </cell>
          <cell r="S609">
            <v>1.5897366727867224</v>
          </cell>
          <cell r="T609">
            <v>1.1072710670496877</v>
          </cell>
          <cell r="U609">
            <v>0.46979895294017215</v>
          </cell>
          <cell r="V609">
            <v>0</v>
          </cell>
          <cell r="W609">
            <v>0</v>
          </cell>
          <cell r="X609">
            <v>0</v>
          </cell>
          <cell r="Y609">
            <v>0</v>
          </cell>
          <cell r="AA609">
            <v>0</v>
          </cell>
          <cell r="AB609">
            <v>0</v>
          </cell>
          <cell r="AC609">
            <v>0</v>
          </cell>
          <cell r="AD609">
            <v>0</v>
          </cell>
          <cell r="AE609">
            <v>0</v>
          </cell>
          <cell r="AF609">
            <v>2.02991100075E-5</v>
          </cell>
          <cell r="AG609">
            <v>0</v>
          </cell>
          <cell r="AH609">
            <v>0</v>
          </cell>
          <cell r="AI609">
            <v>0.19328792999899999</v>
          </cell>
          <cell r="AJ609">
            <v>0</v>
          </cell>
          <cell r="AK609">
            <v>0</v>
          </cell>
          <cell r="AM609">
            <v>0</v>
          </cell>
          <cell r="AN609">
            <v>0</v>
          </cell>
          <cell r="AO609">
            <v>0</v>
          </cell>
          <cell r="AP609">
            <v>0</v>
          </cell>
          <cell r="AQ609">
            <v>0</v>
          </cell>
          <cell r="AR609">
            <v>1.0502002197498033E-2</v>
          </cell>
          <cell r="AS609">
            <v>0</v>
          </cell>
          <cell r="AT609">
            <v>0</v>
          </cell>
          <cell r="AU609">
            <v>99.999963784094206</v>
          </cell>
          <cell r="AV609">
            <v>0</v>
          </cell>
          <cell r="AW609">
            <v>0</v>
          </cell>
        </row>
        <row r="610">
          <cell r="A610" t="str">
            <v>SHA2058</v>
          </cell>
          <cell r="B610" t="str">
            <v>Unknown</v>
          </cell>
          <cell r="C610" t="str">
            <v>Residential</v>
          </cell>
          <cell r="D610" t="str">
            <v>Land Supply 2018</v>
          </cell>
          <cell r="E610">
            <v>0.88183199999999995</v>
          </cell>
          <cell r="F610">
            <v>0</v>
          </cell>
          <cell r="G610">
            <v>0</v>
          </cell>
          <cell r="H610">
            <v>0</v>
          </cell>
          <cell r="I610">
            <v>0.88183199999999995</v>
          </cell>
          <cell r="J610">
            <v>0</v>
          </cell>
          <cell r="K610">
            <v>0</v>
          </cell>
          <cell r="L610">
            <v>0</v>
          </cell>
          <cell r="M610">
            <v>100</v>
          </cell>
          <cell r="O610">
            <v>1.6301773737605711E-2</v>
          </cell>
          <cell r="Q610">
            <v>1.69187100571E-6</v>
          </cell>
          <cell r="R610">
            <v>1.69187100571E-6</v>
          </cell>
          <cell r="S610">
            <v>1.848625785592461</v>
          </cell>
          <cell r="T610">
            <v>1.9185865399645285E-4</v>
          </cell>
          <cell r="U610">
            <v>1.9185865399645285E-4</v>
          </cell>
          <cell r="V610">
            <v>0</v>
          </cell>
          <cell r="W610">
            <v>0</v>
          </cell>
          <cell r="X610">
            <v>0</v>
          </cell>
          <cell r="Y610">
            <v>0</v>
          </cell>
          <cell r="AA610">
            <v>0</v>
          </cell>
          <cell r="AB610">
            <v>0</v>
          </cell>
          <cell r="AC610">
            <v>0</v>
          </cell>
          <cell r="AD610">
            <v>0</v>
          </cell>
          <cell r="AE610">
            <v>0</v>
          </cell>
          <cell r="AF610">
            <v>0</v>
          </cell>
          <cell r="AG610">
            <v>0</v>
          </cell>
          <cell r="AH610">
            <v>0</v>
          </cell>
          <cell r="AI610">
            <v>0.88183219999700002</v>
          </cell>
          <cell r="AJ610">
            <v>0</v>
          </cell>
          <cell r="AK610">
            <v>0</v>
          </cell>
          <cell r="AM610">
            <v>0</v>
          </cell>
          <cell r="AN610">
            <v>0</v>
          </cell>
          <cell r="AO610">
            <v>0</v>
          </cell>
          <cell r="AP610">
            <v>0</v>
          </cell>
          <cell r="AQ610">
            <v>0</v>
          </cell>
          <cell r="AR610">
            <v>0</v>
          </cell>
          <cell r="AS610">
            <v>0</v>
          </cell>
          <cell r="AT610">
            <v>0</v>
          </cell>
          <cell r="AU610">
            <v>100.00002267971678</v>
          </cell>
          <cell r="AV610">
            <v>0</v>
          </cell>
          <cell r="AW610">
            <v>0</v>
          </cell>
        </row>
        <row r="611">
          <cell r="A611" t="str">
            <v>SHA2059</v>
          </cell>
          <cell r="B611" t="str">
            <v>Unknown</v>
          </cell>
          <cell r="C611" t="str">
            <v>Residential</v>
          </cell>
          <cell r="D611" t="str">
            <v>Land Supply 2018</v>
          </cell>
          <cell r="E611">
            <v>0.84267000000000003</v>
          </cell>
          <cell r="F611">
            <v>5.6350378987999998E-4</v>
          </cell>
          <cell r="G611">
            <v>0</v>
          </cell>
          <cell r="H611">
            <v>0</v>
          </cell>
          <cell r="I611">
            <v>0.84210649621012001</v>
          </cell>
          <cell r="J611">
            <v>6.6871229529946466E-2</v>
          </cell>
          <cell r="K611">
            <v>0</v>
          </cell>
          <cell r="L611">
            <v>0</v>
          </cell>
          <cell r="M611">
            <v>99.933128770470049</v>
          </cell>
          <cell r="O611">
            <v>9.7535170646700003E-2</v>
          </cell>
          <cell r="Q611">
            <v>2.92201575156E-2</v>
          </cell>
          <cell r="R611">
            <v>1.0800000000000001E-2</v>
          </cell>
          <cell r="S611">
            <v>11.574539338851508</v>
          </cell>
          <cell r="T611">
            <v>3.4675682670084376</v>
          </cell>
          <cell r="U611">
            <v>1.281640499839795</v>
          </cell>
          <cell r="V611">
            <v>0</v>
          </cell>
          <cell r="W611">
            <v>0</v>
          </cell>
          <cell r="X611" t="str">
            <v>Not Modelled</v>
          </cell>
          <cell r="Y611" t="str">
            <v>N/A</v>
          </cell>
          <cell r="AA611">
            <v>0</v>
          </cell>
          <cell r="AB611">
            <v>0</v>
          </cell>
          <cell r="AC611">
            <v>0</v>
          </cell>
          <cell r="AD611">
            <v>0</v>
          </cell>
          <cell r="AE611">
            <v>0</v>
          </cell>
          <cell r="AF611">
            <v>0</v>
          </cell>
          <cell r="AG611">
            <v>0</v>
          </cell>
          <cell r="AH611">
            <v>0</v>
          </cell>
          <cell r="AI611">
            <v>0.84267025000399998</v>
          </cell>
          <cell r="AJ611">
            <v>0</v>
          </cell>
          <cell r="AK611">
            <v>0</v>
          </cell>
          <cell r="AM611">
            <v>0</v>
          </cell>
          <cell r="AN611">
            <v>0</v>
          </cell>
          <cell r="AO611">
            <v>0</v>
          </cell>
          <cell r="AP611">
            <v>0</v>
          </cell>
          <cell r="AQ611">
            <v>0</v>
          </cell>
          <cell r="AR611">
            <v>0</v>
          </cell>
          <cell r="AS611">
            <v>0</v>
          </cell>
          <cell r="AT611">
            <v>0</v>
          </cell>
          <cell r="AU611">
            <v>100.00002966807884</v>
          </cell>
          <cell r="AV611">
            <v>0</v>
          </cell>
          <cell r="AW611">
            <v>0</v>
          </cell>
        </row>
        <row r="612">
          <cell r="A612" t="str">
            <v>SHA2060</v>
          </cell>
          <cell r="B612" t="str">
            <v>Unknown</v>
          </cell>
          <cell r="C612" t="str">
            <v>Residential</v>
          </cell>
          <cell r="D612" t="str">
            <v>Land Supply 2018</v>
          </cell>
          <cell r="E612">
            <v>0.25691799999999998</v>
          </cell>
          <cell r="F612">
            <v>0</v>
          </cell>
          <cell r="G612">
            <v>0</v>
          </cell>
          <cell r="H612">
            <v>0</v>
          </cell>
          <cell r="I612">
            <v>0.25691799999999998</v>
          </cell>
          <cell r="J612">
            <v>0</v>
          </cell>
          <cell r="K612">
            <v>0</v>
          </cell>
          <cell r="L612">
            <v>0</v>
          </cell>
          <cell r="M612">
            <v>100</v>
          </cell>
          <cell r="O612">
            <v>4.81176283473E-6</v>
          </cell>
          <cell r="Q612">
            <v>0</v>
          </cell>
          <cell r="R612">
            <v>0</v>
          </cell>
          <cell r="S612">
            <v>1.8728788308837842E-3</v>
          </cell>
          <cell r="T612">
            <v>0</v>
          </cell>
          <cell r="U612">
            <v>0</v>
          </cell>
          <cell r="V612">
            <v>0</v>
          </cell>
          <cell r="W612">
            <v>0</v>
          </cell>
          <cell r="X612" t="str">
            <v>Not Modelled</v>
          </cell>
          <cell r="Y612" t="str">
            <v>N/A</v>
          </cell>
          <cell r="AA612">
            <v>0</v>
          </cell>
          <cell r="AB612">
            <v>0</v>
          </cell>
          <cell r="AC612">
            <v>0</v>
          </cell>
          <cell r="AD612">
            <v>0</v>
          </cell>
          <cell r="AE612">
            <v>0</v>
          </cell>
          <cell r="AF612">
            <v>0</v>
          </cell>
          <cell r="AG612">
            <v>0</v>
          </cell>
          <cell r="AH612">
            <v>0</v>
          </cell>
          <cell r="AI612">
            <v>0.25691780000100001</v>
          </cell>
          <cell r="AJ612">
            <v>0</v>
          </cell>
          <cell r="AK612">
            <v>0</v>
          </cell>
          <cell r="AM612">
            <v>0</v>
          </cell>
          <cell r="AN612">
            <v>0</v>
          </cell>
          <cell r="AO612">
            <v>0</v>
          </cell>
          <cell r="AP612">
            <v>0</v>
          </cell>
          <cell r="AQ612">
            <v>0</v>
          </cell>
          <cell r="AR612">
            <v>0</v>
          </cell>
          <cell r="AS612">
            <v>0</v>
          </cell>
          <cell r="AT612">
            <v>0</v>
          </cell>
          <cell r="AU612">
            <v>99.99992215453959</v>
          </cell>
          <cell r="AV612">
            <v>0</v>
          </cell>
          <cell r="AW612">
            <v>0</v>
          </cell>
        </row>
        <row r="613">
          <cell r="A613" t="str">
            <v>SHA2064</v>
          </cell>
          <cell r="B613" t="str">
            <v>Unknown</v>
          </cell>
          <cell r="C613" t="str">
            <v>Residential</v>
          </cell>
          <cell r="D613" t="str">
            <v>Land Supply 2018</v>
          </cell>
          <cell r="E613">
            <v>2.13253</v>
          </cell>
          <cell r="F613">
            <v>0</v>
          </cell>
          <cell r="G613">
            <v>0</v>
          </cell>
          <cell r="H613">
            <v>0</v>
          </cell>
          <cell r="I613">
            <v>2.13253</v>
          </cell>
          <cell r="J613">
            <v>0</v>
          </cell>
          <cell r="K613">
            <v>0</v>
          </cell>
          <cell r="L613">
            <v>0</v>
          </cell>
          <cell r="M613">
            <v>100</v>
          </cell>
          <cell r="O613">
            <v>1.158832058342</v>
          </cell>
          <cell r="Q613">
            <v>0.44732766299999999</v>
          </cell>
          <cell r="R613">
            <v>0.260785033261</v>
          </cell>
          <cell r="S613">
            <v>54.34071541042799</v>
          </cell>
          <cell r="T613">
            <v>20.976383122394527</v>
          </cell>
          <cell r="U613">
            <v>12.228903380538608</v>
          </cell>
          <cell r="V613">
            <v>0</v>
          </cell>
          <cell r="W613">
            <v>0</v>
          </cell>
          <cell r="X613" t="str">
            <v>Not Modelled</v>
          </cell>
          <cell r="Y613" t="str">
            <v>N/A</v>
          </cell>
          <cell r="AA613">
            <v>0</v>
          </cell>
          <cell r="AB613">
            <v>0</v>
          </cell>
          <cell r="AC613">
            <v>0</v>
          </cell>
          <cell r="AD613">
            <v>0</v>
          </cell>
          <cell r="AE613">
            <v>0</v>
          </cell>
          <cell r="AF613">
            <v>0</v>
          </cell>
          <cell r="AG613">
            <v>5.6361499994799997E-3</v>
          </cell>
          <cell r="AH613">
            <v>0</v>
          </cell>
          <cell r="AI613">
            <v>2.1325303249899998</v>
          </cell>
          <cell r="AJ613">
            <v>0</v>
          </cell>
          <cell r="AK613">
            <v>0</v>
          </cell>
          <cell r="AM613">
            <v>0</v>
          </cell>
          <cell r="AN613">
            <v>0</v>
          </cell>
          <cell r="AO613">
            <v>0</v>
          </cell>
          <cell r="AP613">
            <v>0</v>
          </cell>
          <cell r="AQ613">
            <v>0</v>
          </cell>
          <cell r="AR613">
            <v>0</v>
          </cell>
          <cell r="AS613">
            <v>0.26429405445550591</v>
          </cell>
          <cell r="AT613">
            <v>0</v>
          </cell>
          <cell r="AU613">
            <v>100.00001523964492</v>
          </cell>
          <cell r="AV613">
            <v>0</v>
          </cell>
          <cell r="AW61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 Assessment"/>
      <sheetName val="Calculations"/>
    </sheetNames>
    <sheetDataSet>
      <sheetData sheetId="0"/>
      <sheetData sheetId="1">
        <row r="2">
          <cell r="A2" t="str">
            <v>1020</v>
          </cell>
          <cell r="B2" t="str">
            <v>Spotland Bridge Business Centre, Rochdale</v>
          </cell>
          <cell r="C2" t="str">
            <v>Residential</v>
          </cell>
          <cell r="D2" t="str">
            <v>Call for Sites 2018</v>
          </cell>
          <cell r="E2">
            <v>0.822098</v>
          </cell>
          <cell r="F2">
            <v>0</v>
          </cell>
          <cell r="G2">
            <v>0</v>
          </cell>
          <cell r="H2">
            <v>0</v>
          </cell>
          <cell r="I2">
            <v>0.822098</v>
          </cell>
          <cell r="J2">
            <v>0</v>
          </cell>
          <cell r="K2">
            <v>0</v>
          </cell>
          <cell r="L2">
            <v>0</v>
          </cell>
          <cell r="M2">
            <v>100</v>
          </cell>
          <cell r="O2">
            <v>3.4712019999999996E-2</v>
          </cell>
          <cell r="Q2">
            <v>2.176262E-2</v>
          </cell>
          <cell r="R2">
            <v>2.0533800000000001E-2</v>
          </cell>
          <cell r="S2">
            <v>4.2223700823989354</v>
          </cell>
          <cell r="T2">
            <v>2.6472050777401233</v>
          </cell>
          <cell r="U2">
            <v>2.497731414016334</v>
          </cell>
          <cell r="V2">
            <v>0.35026219362599997</v>
          </cell>
          <cell r="W2">
            <v>42.605892925904207</v>
          </cell>
          <cell r="X2">
            <v>0</v>
          </cell>
          <cell r="Y2">
            <v>0</v>
          </cell>
          <cell r="AA2">
            <v>0</v>
          </cell>
          <cell r="AB2">
            <v>0</v>
          </cell>
          <cell r="AC2">
            <v>0</v>
          </cell>
          <cell r="AD2">
            <v>0</v>
          </cell>
          <cell r="AE2">
            <v>0</v>
          </cell>
          <cell r="AF2">
            <v>0</v>
          </cell>
          <cell r="AG2">
            <v>0</v>
          </cell>
          <cell r="AH2">
            <v>0</v>
          </cell>
          <cell r="AI2">
            <v>0.82209798951400004</v>
          </cell>
          <cell r="AJ2">
            <v>0</v>
          </cell>
          <cell r="AK2">
            <v>0</v>
          </cell>
          <cell r="AM2">
            <v>0</v>
          </cell>
          <cell r="AN2">
            <v>0</v>
          </cell>
          <cell r="AO2">
            <v>0</v>
          </cell>
          <cell r="AP2">
            <v>0</v>
          </cell>
          <cell r="AQ2">
            <v>0</v>
          </cell>
          <cell r="AR2">
            <v>0</v>
          </cell>
          <cell r="AS2">
            <v>0</v>
          </cell>
          <cell r="AT2">
            <v>0</v>
          </cell>
          <cell r="AU2">
            <v>99.999998724482978</v>
          </cell>
          <cell r="AV2">
            <v>0</v>
          </cell>
          <cell r="AW2">
            <v>0</v>
          </cell>
        </row>
        <row r="3">
          <cell r="A3" t="str">
            <v>1060</v>
          </cell>
          <cell r="B3" t="str">
            <v>Land South of Stubley Mill Road, Stubley, Littleborough</v>
          </cell>
          <cell r="C3" t="str">
            <v>Residential</v>
          </cell>
          <cell r="D3" t="str">
            <v>Call for Sites 2018</v>
          </cell>
          <cell r="E3">
            <v>21.215299999999999</v>
          </cell>
          <cell r="F3">
            <v>6.0704248002199996</v>
          </cell>
          <cell r="G3">
            <v>1.65515384919</v>
          </cell>
          <cell r="H3">
            <v>0.74230006984999997</v>
          </cell>
          <cell r="I3">
            <v>12.747421280739999</v>
          </cell>
          <cell r="J3">
            <v>28.613428988607275</v>
          </cell>
          <cell r="K3">
            <v>7.8016990058589792</v>
          </cell>
          <cell r="L3">
            <v>3.4988902813064153</v>
          </cell>
          <cell r="M3">
            <v>60.085981724227324</v>
          </cell>
          <cell r="O3">
            <v>9.6154499999999992</v>
          </cell>
          <cell r="Q3">
            <v>5.5958299999999994</v>
          </cell>
          <cell r="R3">
            <v>3.5059399999999998</v>
          </cell>
          <cell r="S3">
            <v>45.323186568184283</v>
          </cell>
          <cell r="T3">
            <v>26.376388738316216</v>
          </cell>
          <cell r="U3">
            <v>16.525526388973997</v>
          </cell>
          <cell r="V3">
            <v>18.400727404400001</v>
          </cell>
          <cell r="W3">
            <v>86.733288732188569</v>
          </cell>
          <cell r="X3">
            <v>1.0815229881999999</v>
          </cell>
          <cell r="Y3">
            <v>5.0978444245426653</v>
          </cell>
          <cell r="AA3">
            <v>1.8995635134</v>
          </cell>
          <cell r="AB3">
            <v>9.2914509753900004E-2</v>
          </cell>
          <cell r="AC3">
            <v>0.43926696290700001</v>
          </cell>
          <cell r="AD3">
            <v>6.9633728337000003</v>
          </cell>
          <cell r="AE3">
            <v>8.7536585760500003</v>
          </cell>
          <cell r="AF3">
            <v>7.5887076544900003</v>
          </cell>
          <cell r="AG3">
            <v>3.3599999999999998E-2</v>
          </cell>
          <cell r="AH3">
            <v>0.59114833746499995</v>
          </cell>
          <cell r="AI3">
            <v>12.7291346415</v>
          </cell>
          <cell r="AJ3">
            <v>0</v>
          </cell>
          <cell r="AK3">
            <v>6.8171583479100004</v>
          </cell>
          <cell r="AM3">
            <v>8.9537433522033627</v>
          </cell>
          <cell r="AN3">
            <v>0.43795991456118938</v>
          </cell>
          <cell r="AO3">
            <v>2.0705196858257957</v>
          </cell>
          <cell r="AP3">
            <v>32.822410400512844</v>
          </cell>
          <cell r="AQ3">
            <v>41.261064307598765</v>
          </cell>
          <cell r="AR3">
            <v>35.769975699094523</v>
          </cell>
          <cell r="AS3">
            <v>0.15837626618525311</v>
          </cell>
          <cell r="AT3">
            <v>2.7864245967061505</v>
          </cell>
          <cell r="AU3">
            <v>59.999786199111014</v>
          </cell>
          <cell r="AV3">
            <v>0</v>
          </cell>
          <cell r="AW3">
            <v>32.133216819512334</v>
          </cell>
        </row>
        <row r="4">
          <cell r="A4" t="str">
            <v>1078</v>
          </cell>
          <cell r="B4" t="str">
            <v>Ley Farm (Site 1 of 2)</v>
          </cell>
          <cell r="C4" t="str">
            <v>Residential / Industry / warehousing</v>
          </cell>
          <cell r="D4" t="str">
            <v>Call for Sites 2018</v>
          </cell>
          <cell r="E4">
            <v>4.80708</v>
          </cell>
          <cell r="F4">
            <v>0</v>
          </cell>
          <cell r="G4">
            <v>0</v>
          </cell>
          <cell r="H4">
            <v>0</v>
          </cell>
          <cell r="I4">
            <v>4.80708</v>
          </cell>
          <cell r="J4">
            <v>0</v>
          </cell>
          <cell r="K4">
            <v>0</v>
          </cell>
          <cell r="L4">
            <v>0</v>
          </cell>
          <cell r="M4">
            <v>100</v>
          </cell>
          <cell r="O4">
            <v>0.97225199999999989</v>
          </cell>
          <cell r="Q4">
            <v>0.58117599999999991</v>
          </cell>
          <cell r="R4">
            <v>0.42121799999999998</v>
          </cell>
          <cell r="S4">
            <v>20.225417509173965</v>
          </cell>
          <cell r="T4">
            <v>12.090000582474183</v>
          </cell>
          <cell r="U4">
            <v>8.7624503856811202</v>
          </cell>
          <cell r="V4">
            <v>0</v>
          </cell>
          <cell r="W4">
            <v>0</v>
          </cell>
          <cell r="X4" t="str">
            <v>Not Modelled</v>
          </cell>
          <cell r="Y4" t="str">
            <v>N/A</v>
          </cell>
          <cell r="AA4">
            <v>0</v>
          </cell>
          <cell r="AB4">
            <v>0.551034331647</v>
          </cell>
          <cell r="AC4">
            <v>0.39107602760400001</v>
          </cell>
          <cell r="AD4">
            <v>0</v>
          </cell>
          <cell r="AE4">
            <v>0.14416381739699999</v>
          </cell>
          <cell r="AF4">
            <v>4.5219379375299997</v>
          </cell>
          <cell r="AG4">
            <v>0</v>
          </cell>
          <cell r="AH4">
            <v>0</v>
          </cell>
          <cell r="AI4">
            <v>4.3381859735099999</v>
          </cell>
          <cell r="AJ4">
            <v>0</v>
          </cell>
          <cell r="AK4">
            <v>0</v>
          </cell>
          <cell r="AM4">
            <v>0</v>
          </cell>
          <cell r="AN4">
            <v>11.462974022629121</v>
          </cell>
          <cell r="AO4">
            <v>8.1354175009361196</v>
          </cell>
          <cell r="AP4">
            <v>0</v>
          </cell>
          <cell r="AQ4">
            <v>2.9989893531416159</v>
          </cell>
          <cell r="AR4">
            <v>94.068289637992279</v>
          </cell>
          <cell r="AS4">
            <v>0</v>
          </cell>
          <cell r="AT4">
            <v>0</v>
          </cell>
          <cell r="AU4">
            <v>90.245761949249854</v>
          </cell>
          <cell r="AV4">
            <v>0</v>
          </cell>
          <cell r="AW4">
            <v>0</v>
          </cell>
        </row>
        <row r="5">
          <cell r="A5" t="str">
            <v>1079</v>
          </cell>
          <cell r="B5" t="str">
            <v>Ley Farm  (Site 2 of 2)</v>
          </cell>
          <cell r="C5" t="str">
            <v>Residential / Industry / warehousing</v>
          </cell>
          <cell r="D5" t="str">
            <v>Call for Sites 2018</v>
          </cell>
          <cell r="E5">
            <v>16.486499999999999</v>
          </cell>
          <cell r="F5">
            <v>0</v>
          </cell>
          <cell r="G5">
            <v>0</v>
          </cell>
          <cell r="H5">
            <v>0</v>
          </cell>
          <cell r="I5">
            <v>16.486499999999999</v>
          </cell>
          <cell r="J5">
            <v>0</v>
          </cell>
          <cell r="K5">
            <v>0</v>
          </cell>
          <cell r="L5">
            <v>0</v>
          </cell>
          <cell r="M5">
            <v>100</v>
          </cell>
          <cell r="O5">
            <v>0.94222899999999998</v>
          </cell>
          <cell r="Q5">
            <v>0.52459900000000004</v>
          </cell>
          <cell r="R5">
            <v>0.40193099999999998</v>
          </cell>
          <cell r="S5">
            <v>5.7151548236435872</v>
          </cell>
          <cell r="T5">
            <v>3.1819913262366182</v>
          </cell>
          <cell r="U5">
            <v>2.4379401328359567</v>
          </cell>
          <cell r="V5">
            <v>0</v>
          </cell>
          <cell r="W5">
            <v>0</v>
          </cell>
          <cell r="X5" t="str">
            <v>Not Modelled</v>
          </cell>
          <cell r="Y5" t="str">
            <v>N/A</v>
          </cell>
          <cell r="AA5">
            <v>0</v>
          </cell>
          <cell r="AB5">
            <v>0.45749815442399999</v>
          </cell>
          <cell r="AC5">
            <v>0.37283022098800001</v>
          </cell>
          <cell r="AD5">
            <v>0</v>
          </cell>
          <cell r="AE5">
            <v>0.61835097524899996</v>
          </cell>
          <cell r="AF5">
            <v>13.155096303800001</v>
          </cell>
          <cell r="AG5">
            <v>0.60148405864999999</v>
          </cell>
          <cell r="AH5">
            <v>1.95418947248</v>
          </cell>
          <cell r="AI5">
            <v>6.6672777721800003</v>
          </cell>
          <cell r="AJ5">
            <v>0</v>
          </cell>
          <cell r="AK5">
            <v>0</v>
          </cell>
          <cell r="AM5">
            <v>0</v>
          </cell>
          <cell r="AN5">
            <v>2.7749865309434996</v>
          </cell>
          <cell r="AO5">
            <v>2.2614273556424958</v>
          </cell>
          <cell r="AP5">
            <v>0</v>
          </cell>
          <cell r="AQ5">
            <v>3.7506503821247685</v>
          </cell>
          <cell r="AR5">
            <v>79.793141684408468</v>
          </cell>
          <cell r="AS5">
            <v>3.6483429390713611</v>
          </cell>
          <cell r="AT5">
            <v>11.853270691050254</v>
          </cell>
          <cell r="AU5">
            <v>40.440832027295066</v>
          </cell>
          <cell r="AV5">
            <v>0</v>
          </cell>
          <cell r="AW5">
            <v>0</v>
          </cell>
        </row>
        <row r="6">
          <cell r="A6" t="str">
            <v>1284</v>
          </cell>
          <cell r="B6" t="str">
            <v>Crofthead land</v>
          </cell>
          <cell r="C6" t="str">
            <v>Residential</v>
          </cell>
          <cell r="D6" t="str">
            <v>Call for Sites 2018</v>
          </cell>
          <cell r="E6">
            <v>4.5921700000000003</v>
          </cell>
          <cell r="F6">
            <v>0</v>
          </cell>
          <cell r="G6">
            <v>0</v>
          </cell>
          <cell r="H6">
            <v>0</v>
          </cell>
          <cell r="I6">
            <v>4.5921700000000003</v>
          </cell>
          <cell r="J6">
            <v>0</v>
          </cell>
          <cell r="K6">
            <v>0</v>
          </cell>
          <cell r="L6">
            <v>0</v>
          </cell>
          <cell r="M6">
            <v>100</v>
          </cell>
          <cell r="O6">
            <v>0.21319150000000001</v>
          </cell>
          <cell r="Q6">
            <v>0.1946881</v>
          </cell>
          <cell r="R6">
            <v>0.174239</v>
          </cell>
          <cell r="S6">
            <v>4.6425001687655287</v>
          </cell>
          <cell r="T6">
            <v>4.2395664794639565</v>
          </cell>
          <cell r="U6">
            <v>3.7942628430567686</v>
          </cell>
          <cell r="V6">
            <v>0</v>
          </cell>
          <cell r="W6">
            <v>0</v>
          </cell>
          <cell r="X6" t="str">
            <v>Not Modelled</v>
          </cell>
          <cell r="Y6" t="str">
            <v>N/A</v>
          </cell>
          <cell r="AA6">
            <v>0</v>
          </cell>
          <cell r="AB6">
            <v>3.3857544578799997E-2</v>
          </cell>
          <cell r="AC6">
            <v>1.62575445788E-2</v>
          </cell>
          <cell r="AD6">
            <v>0</v>
          </cell>
          <cell r="AE6">
            <v>0</v>
          </cell>
          <cell r="AF6">
            <v>4.0714362157700004</v>
          </cell>
          <cell r="AG6">
            <v>1.99942040278E-2</v>
          </cell>
          <cell r="AH6">
            <v>0.38865021825899998</v>
          </cell>
          <cell r="AI6">
            <v>4.20351787306</v>
          </cell>
          <cell r="AJ6">
            <v>0</v>
          </cell>
          <cell r="AK6">
            <v>0</v>
          </cell>
          <cell r="AM6">
            <v>0</v>
          </cell>
          <cell r="AN6">
            <v>0.73728857117223434</v>
          </cell>
          <cell r="AO6">
            <v>0.35402749852030735</v>
          </cell>
          <cell r="AP6">
            <v>0</v>
          </cell>
          <cell r="AQ6">
            <v>0</v>
          </cell>
          <cell r="AR6">
            <v>88.660398368745064</v>
          </cell>
          <cell r="AS6">
            <v>0.43539773196114251</v>
          </cell>
          <cell r="AT6">
            <v>8.4633238372926076</v>
          </cell>
          <cell r="AU6">
            <v>91.536634598893329</v>
          </cell>
          <cell r="AV6">
            <v>0</v>
          </cell>
          <cell r="AW6">
            <v>0</v>
          </cell>
        </row>
        <row r="7">
          <cell r="A7" t="str">
            <v>1285</v>
          </cell>
          <cell r="B7" t="str">
            <v>Garden center</v>
          </cell>
          <cell r="C7" t="str">
            <v>Residential</v>
          </cell>
          <cell r="D7" t="str">
            <v>Call for Sites 2018</v>
          </cell>
          <cell r="E7">
            <v>0.40291500000000002</v>
          </cell>
          <cell r="F7">
            <v>0</v>
          </cell>
          <cell r="G7">
            <v>0</v>
          </cell>
          <cell r="H7">
            <v>0</v>
          </cell>
          <cell r="I7">
            <v>0.40291500000000002</v>
          </cell>
          <cell r="J7">
            <v>0</v>
          </cell>
          <cell r="K7">
            <v>0</v>
          </cell>
          <cell r="L7">
            <v>0</v>
          </cell>
          <cell r="M7">
            <v>100</v>
          </cell>
          <cell r="O7">
            <v>0</v>
          </cell>
          <cell r="Q7">
            <v>0</v>
          </cell>
          <cell r="R7">
            <v>0</v>
          </cell>
          <cell r="S7">
            <v>0</v>
          </cell>
          <cell r="T7">
            <v>0</v>
          </cell>
          <cell r="U7">
            <v>0</v>
          </cell>
          <cell r="V7">
            <v>0</v>
          </cell>
          <cell r="W7">
            <v>0</v>
          </cell>
          <cell r="X7" t="str">
            <v>Not Modelled</v>
          </cell>
          <cell r="Y7" t="str">
            <v>N/A</v>
          </cell>
          <cell r="AA7">
            <v>0</v>
          </cell>
          <cell r="AB7">
            <v>0</v>
          </cell>
          <cell r="AC7">
            <v>0</v>
          </cell>
          <cell r="AD7">
            <v>0</v>
          </cell>
          <cell r="AE7">
            <v>0</v>
          </cell>
          <cell r="AF7">
            <v>0.39702660077200003</v>
          </cell>
          <cell r="AG7">
            <v>0</v>
          </cell>
          <cell r="AH7">
            <v>0</v>
          </cell>
          <cell r="AI7">
            <v>0.40291549316699998</v>
          </cell>
          <cell r="AJ7">
            <v>0</v>
          </cell>
          <cell r="AK7">
            <v>0</v>
          </cell>
          <cell r="AM7">
            <v>0</v>
          </cell>
          <cell r="AN7">
            <v>0</v>
          </cell>
          <cell r="AO7">
            <v>0</v>
          </cell>
          <cell r="AP7">
            <v>0</v>
          </cell>
          <cell r="AQ7">
            <v>0</v>
          </cell>
          <cell r="AR7">
            <v>98.538550506186169</v>
          </cell>
          <cell r="AS7">
            <v>0</v>
          </cell>
          <cell r="AT7">
            <v>0</v>
          </cell>
          <cell r="AU7">
            <v>100.00012239976172</v>
          </cell>
          <cell r="AV7">
            <v>0</v>
          </cell>
          <cell r="AW7">
            <v>0</v>
          </cell>
        </row>
        <row r="8">
          <cell r="A8" t="str">
            <v>1291</v>
          </cell>
          <cell r="B8" t="str">
            <v>Land off Shawclough Road</v>
          </cell>
          <cell r="C8" t="str">
            <v>Residential</v>
          </cell>
          <cell r="D8" t="str">
            <v>Call for Sites 2018</v>
          </cell>
          <cell r="E8">
            <v>2.0607199999999999</v>
          </cell>
          <cell r="F8">
            <v>0</v>
          </cell>
          <cell r="G8">
            <v>0</v>
          </cell>
          <cell r="H8">
            <v>0</v>
          </cell>
          <cell r="I8">
            <v>2.0607199999999999</v>
          </cell>
          <cell r="J8">
            <v>0</v>
          </cell>
          <cell r="K8">
            <v>0</v>
          </cell>
          <cell r="L8">
            <v>0</v>
          </cell>
          <cell r="M8">
            <v>100</v>
          </cell>
          <cell r="O8">
            <v>2.5766299999999999E-2</v>
          </cell>
          <cell r="Q8">
            <v>2.5766299999999999E-2</v>
          </cell>
          <cell r="R8">
            <v>2.5766299999999999E-2</v>
          </cell>
          <cell r="S8">
            <v>1.2503542451182112</v>
          </cell>
          <cell r="T8">
            <v>1.2503542451182112</v>
          </cell>
          <cell r="U8">
            <v>1.2503542451182112</v>
          </cell>
          <cell r="V8">
            <v>0</v>
          </cell>
          <cell r="W8">
            <v>0</v>
          </cell>
          <cell r="X8" t="str">
            <v>Not Modelled</v>
          </cell>
          <cell r="Y8" t="str">
            <v>N/A</v>
          </cell>
          <cell r="AA8">
            <v>0</v>
          </cell>
          <cell r="AB8">
            <v>0</v>
          </cell>
          <cell r="AC8">
            <v>0</v>
          </cell>
          <cell r="AD8">
            <v>0</v>
          </cell>
          <cell r="AE8">
            <v>0</v>
          </cell>
          <cell r="AF8">
            <v>0.113844588821</v>
          </cell>
          <cell r="AG8">
            <v>0</v>
          </cell>
          <cell r="AH8">
            <v>0</v>
          </cell>
          <cell r="AI8">
            <v>2.0607220255700001</v>
          </cell>
          <cell r="AJ8">
            <v>0</v>
          </cell>
          <cell r="AK8">
            <v>0</v>
          </cell>
          <cell r="AM8">
            <v>0</v>
          </cell>
          <cell r="AN8">
            <v>0</v>
          </cell>
          <cell r="AO8">
            <v>0</v>
          </cell>
          <cell r="AP8">
            <v>0</v>
          </cell>
          <cell r="AQ8">
            <v>0</v>
          </cell>
          <cell r="AR8">
            <v>5.5245054554233475</v>
          </cell>
          <cell r="AS8">
            <v>0</v>
          </cell>
          <cell r="AT8">
            <v>0</v>
          </cell>
          <cell r="AU8">
            <v>100.00009829428551</v>
          </cell>
          <cell r="AV8">
            <v>0</v>
          </cell>
          <cell r="AW8">
            <v>0</v>
          </cell>
        </row>
        <row r="9">
          <cell r="A9" t="str">
            <v>1297</v>
          </cell>
          <cell r="B9" t="str">
            <v>Greenhill Farm</v>
          </cell>
          <cell r="C9" t="str">
            <v>Residential</v>
          </cell>
          <cell r="D9" t="str">
            <v>Call for Sites 2018</v>
          </cell>
          <cell r="E9">
            <v>6.2328099999999997</v>
          </cell>
          <cell r="F9">
            <v>0.66461871383500004</v>
          </cell>
          <cell r="G9">
            <v>7.4139573180500001E-5</v>
          </cell>
          <cell r="H9">
            <v>0.16033755893599999</v>
          </cell>
          <cell r="I9">
            <v>5.4077795876558197</v>
          </cell>
          <cell r="J9">
            <v>10.663227562447759</v>
          </cell>
          <cell r="K9">
            <v>1.1895047848482468E-3</v>
          </cell>
          <cell r="L9">
            <v>2.5724762817413014</v>
          </cell>
          <cell r="M9">
            <v>86.763106651026106</v>
          </cell>
          <cell r="O9">
            <v>0.3817836</v>
          </cell>
          <cell r="Q9">
            <v>0.2528146</v>
          </cell>
          <cell r="R9">
            <v>0.20824200000000001</v>
          </cell>
          <cell r="S9">
            <v>6.1253848585148596</v>
          </cell>
          <cell r="T9">
            <v>4.0561897442726478</v>
          </cell>
          <cell r="U9">
            <v>3.3410612548754095</v>
          </cell>
          <cell r="V9">
            <v>0</v>
          </cell>
          <cell r="W9">
            <v>0</v>
          </cell>
          <cell r="X9" t="str">
            <v>Not Modelled</v>
          </cell>
          <cell r="Y9" t="str">
            <v>N/A</v>
          </cell>
          <cell r="AA9">
            <v>9.0322495198700004E-2</v>
          </cell>
          <cell r="AB9">
            <v>2.83562611205E-2</v>
          </cell>
          <cell r="AC9">
            <v>1.32E-2</v>
          </cell>
          <cell r="AD9">
            <v>0.772872085785</v>
          </cell>
          <cell r="AE9">
            <v>2.7762390191700002</v>
          </cell>
          <cell r="AF9">
            <v>6.1703584894599999</v>
          </cell>
          <cell r="AG9">
            <v>1.1599999999999999E-2</v>
          </cell>
          <cell r="AH9">
            <v>1.9443217638900001E-2</v>
          </cell>
          <cell r="AI9">
            <v>4.6626919281300001</v>
          </cell>
          <cell r="AJ9">
            <v>0</v>
          </cell>
          <cell r="AK9">
            <v>0.62448276337999997</v>
          </cell>
          <cell r="AM9">
            <v>1.4491456533842682</v>
          </cell>
          <cell r="AN9">
            <v>0.45495147646888001</v>
          </cell>
          <cell r="AO9">
            <v>0.2117824865510099</v>
          </cell>
          <cell r="AP9">
            <v>12.40005849344036</v>
          </cell>
          <cell r="AQ9">
            <v>44.542333540890873</v>
          </cell>
          <cell r="AR9">
            <v>98.998019985528202</v>
          </cell>
          <cell r="AS9">
            <v>0.18611188212058447</v>
          </cell>
          <cell r="AT9">
            <v>0.3119494680392953</v>
          </cell>
          <cell r="AU9">
            <v>74.80882504247684</v>
          </cell>
          <cell r="AV9">
            <v>0</v>
          </cell>
          <cell r="AW9">
            <v>10.019281245216845</v>
          </cell>
        </row>
        <row r="10">
          <cell r="A10" t="str">
            <v>1299</v>
          </cell>
          <cell r="B10" t="str">
            <v>Land North of Spout Bridge Farm</v>
          </cell>
          <cell r="C10" t="str">
            <v>Residential</v>
          </cell>
          <cell r="D10" t="str">
            <v>Call for Sites 2018</v>
          </cell>
          <cell r="E10">
            <v>2.95018</v>
          </cell>
          <cell r="F10">
            <v>0</v>
          </cell>
          <cell r="G10">
            <v>0</v>
          </cell>
          <cell r="H10">
            <v>0</v>
          </cell>
          <cell r="I10">
            <v>2.95018</v>
          </cell>
          <cell r="J10">
            <v>0</v>
          </cell>
          <cell r="K10">
            <v>0</v>
          </cell>
          <cell r="L10">
            <v>0</v>
          </cell>
          <cell r="M10">
            <v>100</v>
          </cell>
          <cell r="O10">
            <v>9.3597550000000002E-2</v>
          </cell>
          <cell r="Q10">
            <v>7.4778549999999999E-2</v>
          </cell>
          <cell r="R10">
            <v>6.8092100000000003E-2</v>
          </cell>
          <cell r="S10">
            <v>3.1726047224237162</v>
          </cell>
          <cell r="T10">
            <v>2.5347114413357827</v>
          </cell>
          <cell r="U10">
            <v>2.3080659485183954</v>
          </cell>
          <cell r="V10">
            <v>0</v>
          </cell>
          <cell r="W10">
            <v>0</v>
          </cell>
          <cell r="X10" t="str">
            <v>Not Modelled</v>
          </cell>
          <cell r="Y10" t="str">
            <v>N/A</v>
          </cell>
          <cell r="AA10">
            <v>0</v>
          </cell>
          <cell r="AB10">
            <v>0</v>
          </cell>
          <cell r="AC10">
            <v>0</v>
          </cell>
          <cell r="AD10">
            <v>0</v>
          </cell>
          <cell r="AE10">
            <v>0.17050337155500001</v>
          </cell>
          <cell r="AF10">
            <v>2.60649029045</v>
          </cell>
          <cell r="AG10">
            <v>0</v>
          </cell>
          <cell r="AH10">
            <v>0</v>
          </cell>
          <cell r="AI10">
            <v>2.9501796072499999</v>
          </cell>
          <cell r="AJ10">
            <v>0</v>
          </cell>
          <cell r="AK10">
            <v>0</v>
          </cell>
          <cell r="AM10">
            <v>0</v>
          </cell>
          <cell r="AN10">
            <v>0</v>
          </cell>
          <cell r="AO10">
            <v>0</v>
          </cell>
          <cell r="AP10">
            <v>0</v>
          </cell>
          <cell r="AQ10">
            <v>5.779422664210319</v>
          </cell>
          <cell r="AR10">
            <v>88.350212205695925</v>
          </cell>
          <cell r="AS10">
            <v>0</v>
          </cell>
          <cell r="AT10">
            <v>0</v>
          </cell>
          <cell r="AU10">
            <v>99.999986687252971</v>
          </cell>
          <cell r="AV10">
            <v>0</v>
          </cell>
          <cell r="AW10">
            <v>0</v>
          </cell>
        </row>
        <row r="11">
          <cell r="A11" t="str">
            <v>1300</v>
          </cell>
          <cell r="B11" t="str">
            <v>Land West of Moss Hall Road</v>
          </cell>
          <cell r="C11" t="str">
            <v>Residential</v>
          </cell>
          <cell r="D11" t="str">
            <v>Call for Sites 2018</v>
          </cell>
          <cell r="E11">
            <v>2.5203799999999998</v>
          </cell>
          <cell r="F11">
            <v>0</v>
          </cell>
          <cell r="G11">
            <v>0</v>
          </cell>
          <cell r="H11">
            <v>0</v>
          </cell>
          <cell r="I11">
            <v>2.5203799999999998</v>
          </cell>
          <cell r="J11">
            <v>0</v>
          </cell>
          <cell r="K11">
            <v>0</v>
          </cell>
          <cell r="L11">
            <v>0</v>
          </cell>
          <cell r="M11">
            <v>100</v>
          </cell>
          <cell r="O11">
            <v>0.28668749999999998</v>
          </cell>
          <cell r="Q11">
            <v>0.2358594</v>
          </cell>
          <cell r="R11">
            <v>0.16473599999999999</v>
          </cell>
          <cell r="S11">
            <v>11.374772851712837</v>
          </cell>
          <cell r="T11">
            <v>9.3580888596164069</v>
          </cell>
          <cell r="U11">
            <v>6.5361572461295525</v>
          </cell>
          <cell r="V11">
            <v>0</v>
          </cell>
          <cell r="W11">
            <v>0</v>
          </cell>
          <cell r="X11" t="str">
            <v>Not Modelled</v>
          </cell>
          <cell r="Y11" t="str">
            <v>N/A</v>
          </cell>
          <cell r="AA11">
            <v>0</v>
          </cell>
          <cell r="AB11">
            <v>1.8800000000000001E-2</v>
          </cell>
          <cell r="AC11">
            <v>1.56280782338E-2</v>
          </cell>
          <cell r="AD11">
            <v>0</v>
          </cell>
          <cell r="AE11">
            <v>0</v>
          </cell>
          <cell r="AF11">
            <v>0</v>
          </cell>
          <cell r="AG11">
            <v>9.1600000000000001E-2</v>
          </cell>
          <cell r="AH11">
            <v>5.6777026958700003E-2</v>
          </cell>
          <cell r="AI11">
            <v>1.6343020833799999</v>
          </cell>
          <cell r="AJ11">
            <v>0</v>
          </cell>
          <cell r="AK11">
            <v>0</v>
          </cell>
          <cell r="AM11">
            <v>0</v>
          </cell>
          <cell r="AN11">
            <v>0.74591926614240722</v>
          </cell>
          <cell r="AO11">
            <v>0.62006833230703307</v>
          </cell>
          <cell r="AP11">
            <v>0</v>
          </cell>
          <cell r="AQ11">
            <v>0</v>
          </cell>
          <cell r="AR11">
            <v>0</v>
          </cell>
          <cell r="AS11">
            <v>3.6343725946087502</v>
          </cell>
          <cell r="AT11">
            <v>2.2527169299351688</v>
          </cell>
          <cell r="AU11">
            <v>64.843479292011523</v>
          </cell>
          <cell r="AV11">
            <v>0</v>
          </cell>
          <cell r="AW11">
            <v>0</v>
          </cell>
        </row>
        <row r="12">
          <cell r="A12" t="str">
            <v>1301</v>
          </cell>
          <cell r="B12" t="str">
            <v>Land West of Moss Hall Road</v>
          </cell>
          <cell r="C12" t="str">
            <v>Residential</v>
          </cell>
          <cell r="D12" t="str">
            <v>Call for Sites 2018</v>
          </cell>
          <cell r="E12">
            <v>0.99743700000000002</v>
          </cell>
          <cell r="F12">
            <v>0</v>
          </cell>
          <cell r="G12">
            <v>0</v>
          </cell>
          <cell r="H12">
            <v>0</v>
          </cell>
          <cell r="I12">
            <v>0.99743700000000002</v>
          </cell>
          <cell r="J12">
            <v>0</v>
          </cell>
          <cell r="K12">
            <v>0</v>
          </cell>
          <cell r="L12">
            <v>0</v>
          </cell>
          <cell r="M12">
            <v>100</v>
          </cell>
          <cell r="O12">
            <v>0.3648999</v>
          </cell>
          <cell r="Q12">
            <v>0.3160694</v>
          </cell>
          <cell r="R12">
            <v>0.21623200000000001</v>
          </cell>
          <cell r="S12">
            <v>36.583754161916993</v>
          </cell>
          <cell r="T12">
            <v>31.688156745739331</v>
          </cell>
          <cell r="U12">
            <v>21.67876266871993</v>
          </cell>
          <cell r="V12">
            <v>0</v>
          </cell>
          <cell r="W12">
            <v>0</v>
          </cell>
          <cell r="X12" t="str">
            <v>Not Modelled</v>
          </cell>
          <cell r="Y12" t="str">
            <v>N/A</v>
          </cell>
          <cell r="AA12">
            <v>0</v>
          </cell>
          <cell r="AB12">
            <v>0</v>
          </cell>
          <cell r="AC12">
            <v>1.20298512625E-2</v>
          </cell>
          <cell r="AD12">
            <v>0</v>
          </cell>
          <cell r="AE12">
            <v>0</v>
          </cell>
          <cell r="AF12">
            <v>0</v>
          </cell>
          <cell r="AG12">
            <v>0</v>
          </cell>
          <cell r="AH12">
            <v>6.2397951030600002E-2</v>
          </cell>
          <cell r="AI12">
            <v>0.90006372050000005</v>
          </cell>
          <cell r="AJ12">
            <v>0</v>
          </cell>
          <cell r="AK12">
            <v>0</v>
          </cell>
          <cell r="AM12">
            <v>0</v>
          </cell>
          <cell r="AN12">
            <v>0</v>
          </cell>
          <cell r="AO12">
            <v>1.2060762998064039</v>
          </cell>
          <cell r="AP12">
            <v>0</v>
          </cell>
          <cell r="AQ12">
            <v>0</v>
          </cell>
          <cell r="AR12">
            <v>0</v>
          </cell>
          <cell r="AS12">
            <v>0</v>
          </cell>
          <cell r="AT12">
            <v>6.2558287922545492</v>
          </cell>
          <cell r="AU12">
            <v>90.237651149897189</v>
          </cell>
          <cell r="AV12">
            <v>0</v>
          </cell>
          <cell r="AW12">
            <v>0</v>
          </cell>
        </row>
        <row r="13">
          <cell r="A13" t="str">
            <v>1302</v>
          </cell>
          <cell r="B13" t="str">
            <v>Land South of Waterfold Lane</v>
          </cell>
          <cell r="C13" t="str">
            <v>Residential</v>
          </cell>
          <cell r="D13" t="str">
            <v>Call for Sites 2018</v>
          </cell>
          <cell r="E13">
            <v>3.4635199999999999</v>
          </cell>
          <cell r="F13">
            <v>0</v>
          </cell>
          <cell r="G13">
            <v>1.93757437732E-4</v>
          </cell>
          <cell r="H13">
            <v>9.6510653231100005E-4</v>
          </cell>
          <cell r="I13">
            <v>3.4623611360299571</v>
          </cell>
          <cell r="J13">
            <v>0</v>
          </cell>
          <cell r="K13">
            <v>5.594234701459787E-3</v>
          </cell>
          <cell r="L13">
            <v>2.7864904268230007E-2</v>
          </cell>
          <cell r="M13">
            <v>99.966540861030325</v>
          </cell>
          <cell r="O13">
            <v>0.60026999999999997</v>
          </cell>
          <cell r="Q13">
            <v>0.43515100000000001</v>
          </cell>
          <cell r="R13">
            <v>0.24828500000000001</v>
          </cell>
          <cell r="S13">
            <v>17.331212177207004</v>
          </cell>
          <cell r="T13">
            <v>12.563836790317366</v>
          </cell>
          <cell r="U13">
            <v>7.1685741673211067</v>
          </cell>
          <cell r="V13">
            <v>1.6540661062299999</v>
          </cell>
          <cell r="W13">
            <v>47.756793846433688</v>
          </cell>
          <cell r="X13" t="str">
            <v>Not Modelled</v>
          </cell>
          <cell r="Y13" t="str">
            <v>N/A</v>
          </cell>
          <cell r="AA13">
            <v>0</v>
          </cell>
          <cell r="AB13">
            <v>1.28358152864E-2</v>
          </cell>
          <cell r="AC13">
            <v>1.79708221364E-2</v>
          </cell>
          <cell r="AD13">
            <v>0</v>
          </cell>
          <cell r="AE13">
            <v>0.87720220761000001</v>
          </cell>
          <cell r="AF13">
            <v>2.0850595738500002</v>
          </cell>
          <cell r="AG13">
            <v>2.45766007263E-2</v>
          </cell>
          <cell r="AH13">
            <v>0</v>
          </cell>
          <cell r="AI13">
            <v>3.4635188542800002</v>
          </cell>
          <cell r="AJ13">
            <v>0</v>
          </cell>
          <cell r="AK13">
            <v>1.3057276648E-3</v>
          </cell>
          <cell r="AM13">
            <v>0</v>
          </cell>
          <cell r="AN13">
            <v>0.37060029352797158</v>
          </cell>
          <cell r="AO13">
            <v>0.51886006537857443</v>
          </cell>
          <cell r="AP13">
            <v>0</v>
          </cell>
          <cell r="AQ13">
            <v>25.326898866182379</v>
          </cell>
          <cell r="AR13">
            <v>60.200592860731284</v>
          </cell>
          <cell r="AS13">
            <v>0.70958448994953116</v>
          </cell>
          <cell r="AT13">
            <v>0</v>
          </cell>
          <cell r="AU13">
            <v>99.999966920358489</v>
          </cell>
          <cell r="AV13">
            <v>0</v>
          </cell>
          <cell r="AW13">
            <v>3.769944059222987E-2</v>
          </cell>
        </row>
        <row r="14">
          <cell r="A14" t="str">
            <v>1312</v>
          </cell>
          <cell r="B14" t="str">
            <v>Baptist Field</v>
          </cell>
          <cell r="C14" t="str">
            <v>Unknown</v>
          </cell>
          <cell r="D14" t="str">
            <v>Call for Sites 2018</v>
          </cell>
          <cell r="E14">
            <v>3.2172299999999998</v>
          </cell>
          <cell r="F14">
            <v>5.70613555631E-3</v>
          </cell>
          <cell r="G14">
            <v>0</v>
          </cell>
          <cell r="H14">
            <v>0</v>
          </cell>
          <cell r="I14">
            <v>3.2115238644436896</v>
          </cell>
          <cell r="J14">
            <v>0.17736175394081244</v>
          </cell>
          <cell r="K14">
            <v>0</v>
          </cell>
          <cell r="L14">
            <v>0</v>
          </cell>
          <cell r="M14">
            <v>99.822638246059185</v>
          </cell>
          <cell r="O14">
            <v>0.35479859999999996</v>
          </cell>
          <cell r="Q14">
            <v>0.2392406</v>
          </cell>
          <cell r="R14">
            <v>0.22239200000000001</v>
          </cell>
          <cell r="S14">
            <v>11.028076948182132</v>
          </cell>
          <cell r="T14">
            <v>7.4362293028474813</v>
          </cell>
          <cell r="U14">
            <v>6.9125303444267274</v>
          </cell>
          <cell r="V14">
            <v>0</v>
          </cell>
          <cell r="W14">
            <v>0</v>
          </cell>
          <cell r="X14" t="str">
            <v>Not Modelled</v>
          </cell>
          <cell r="Y14" t="str">
            <v>N/A</v>
          </cell>
          <cell r="AA14">
            <v>0</v>
          </cell>
          <cell r="AB14">
            <v>0</v>
          </cell>
          <cell r="AC14">
            <v>0</v>
          </cell>
          <cell r="AD14">
            <v>0</v>
          </cell>
          <cell r="AE14">
            <v>0.28354643852599998</v>
          </cell>
          <cell r="AF14">
            <v>1.5245602516400001</v>
          </cell>
          <cell r="AG14">
            <v>8.6610124669000005E-2</v>
          </cell>
          <cell r="AH14">
            <v>0</v>
          </cell>
          <cell r="AI14">
            <v>3.2172334648100001</v>
          </cell>
          <cell r="AJ14">
            <v>0</v>
          </cell>
          <cell r="AK14">
            <v>0</v>
          </cell>
          <cell r="AM14">
            <v>0</v>
          </cell>
          <cell r="AN14">
            <v>0</v>
          </cell>
          <cell r="AO14">
            <v>0</v>
          </cell>
          <cell r="AP14">
            <v>0</v>
          </cell>
          <cell r="AQ14">
            <v>8.8133717056598382</v>
          </cell>
          <cell r="AR14">
            <v>47.387356565741342</v>
          </cell>
          <cell r="AS14">
            <v>2.6920712746368776</v>
          </cell>
          <cell r="AT14">
            <v>0</v>
          </cell>
          <cell r="AU14">
            <v>100.00010769543988</v>
          </cell>
          <cell r="AV14">
            <v>0</v>
          </cell>
          <cell r="AW14">
            <v>0</v>
          </cell>
        </row>
        <row r="15">
          <cell r="A15" t="str">
            <v>1314</v>
          </cell>
          <cell r="B15" t="str">
            <v>Castleton Triangle, Rochdale</v>
          </cell>
          <cell r="C15" t="str">
            <v>Residential / Industry / warehousing / Other Use</v>
          </cell>
          <cell r="D15" t="str">
            <v>Call for Sites 2018</v>
          </cell>
          <cell r="E15">
            <v>4.3500199999999998</v>
          </cell>
          <cell r="F15">
            <v>0</v>
          </cell>
          <cell r="G15">
            <v>0</v>
          </cell>
          <cell r="H15">
            <v>0</v>
          </cell>
          <cell r="I15">
            <v>4.3500199999999998</v>
          </cell>
          <cell r="J15">
            <v>0</v>
          </cell>
          <cell r="K15">
            <v>0</v>
          </cell>
          <cell r="L15">
            <v>0</v>
          </cell>
          <cell r="M15">
            <v>100</v>
          </cell>
          <cell r="O15">
            <v>0.23681099999999999</v>
          </cell>
          <cell r="Q15">
            <v>0.15721099999999999</v>
          </cell>
          <cell r="R15">
            <v>0.119611</v>
          </cell>
          <cell r="S15">
            <v>5.443906005029862</v>
          </cell>
          <cell r="T15">
            <v>3.614029360784548</v>
          </cell>
          <cell r="U15">
            <v>2.7496655187792243</v>
          </cell>
          <cell r="V15">
            <v>0</v>
          </cell>
          <cell r="W15">
            <v>0</v>
          </cell>
          <cell r="X15" t="str">
            <v>Not Modelled</v>
          </cell>
          <cell r="Y15" t="str">
            <v>N/A</v>
          </cell>
          <cell r="AA15">
            <v>0</v>
          </cell>
          <cell r="AB15">
            <v>0.1172</v>
          </cell>
          <cell r="AC15">
            <v>7.9600000000000004E-2</v>
          </cell>
          <cell r="AD15">
            <v>0</v>
          </cell>
          <cell r="AE15">
            <v>0.34242426114699998</v>
          </cell>
          <cell r="AF15">
            <v>9.5505260620000008E-3</v>
          </cell>
          <cell r="AG15">
            <v>0.10920000000000001</v>
          </cell>
          <cell r="AH15">
            <v>0</v>
          </cell>
          <cell r="AI15">
            <v>2.1841029136299999</v>
          </cell>
          <cell r="AJ15">
            <v>0</v>
          </cell>
          <cell r="AK15">
            <v>0</v>
          </cell>
          <cell r="AM15">
            <v>0</v>
          </cell>
          <cell r="AN15">
            <v>2.6942404862506382</v>
          </cell>
          <cell r="AO15">
            <v>1.829876644245314</v>
          </cell>
          <cell r="AP15">
            <v>0</v>
          </cell>
          <cell r="AQ15">
            <v>7.8717859032142377</v>
          </cell>
          <cell r="AR15">
            <v>0.21955131383303989</v>
          </cell>
          <cell r="AS15">
            <v>2.5103332858239735</v>
          </cell>
          <cell r="AT15">
            <v>0</v>
          </cell>
          <cell r="AU15">
            <v>50.209031536176838</v>
          </cell>
          <cell r="AV15">
            <v>0</v>
          </cell>
          <cell r="AW15">
            <v>0</v>
          </cell>
        </row>
        <row r="16">
          <cell r="A16" t="str">
            <v>1317</v>
          </cell>
          <cell r="B16" t="str">
            <v>Land at former Church Quarry, Castle Hill Rd, Birtles</v>
          </cell>
          <cell r="C16" t="str">
            <v>Residential</v>
          </cell>
          <cell r="D16" t="str">
            <v>Call for Sites 2018</v>
          </cell>
          <cell r="E16">
            <v>2.5799099999999999</v>
          </cell>
          <cell r="F16">
            <v>0</v>
          </cell>
          <cell r="G16">
            <v>0</v>
          </cell>
          <cell r="H16">
            <v>0</v>
          </cell>
          <cell r="I16">
            <v>2.5799099999999999</v>
          </cell>
          <cell r="J16">
            <v>0</v>
          </cell>
          <cell r="K16">
            <v>0</v>
          </cell>
          <cell r="L16">
            <v>0</v>
          </cell>
          <cell r="M16">
            <v>100</v>
          </cell>
          <cell r="O16">
            <v>0.1929294</v>
          </cell>
          <cell r="Q16">
            <v>0.1201294</v>
          </cell>
          <cell r="R16">
            <v>8.53294E-2</v>
          </cell>
          <cell r="S16">
            <v>7.4781445864390612</v>
          </cell>
          <cell r="T16">
            <v>4.6563407250640525</v>
          </cell>
          <cell r="U16">
            <v>3.3074564616595152</v>
          </cell>
          <cell r="V16">
            <v>0</v>
          </cell>
          <cell r="W16">
            <v>0</v>
          </cell>
          <cell r="X16" t="str">
            <v>Not Modelled</v>
          </cell>
          <cell r="Y16" t="str">
            <v>N/A</v>
          </cell>
          <cell r="AA16">
            <v>0</v>
          </cell>
          <cell r="AB16">
            <v>0.1076</v>
          </cell>
          <cell r="AC16">
            <v>7.2800000000000004E-2</v>
          </cell>
          <cell r="AD16">
            <v>0</v>
          </cell>
          <cell r="AE16">
            <v>0</v>
          </cell>
          <cell r="AF16">
            <v>0</v>
          </cell>
          <cell r="AG16">
            <v>0</v>
          </cell>
          <cell r="AH16">
            <v>0</v>
          </cell>
          <cell r="AI16">
            <v>2.4995166310300001</v>
          </cell>
          <cell r="AJ16">
            <v>0</v>
          </cell>
          <cell r="AK16">
            <v>0</v>
          </cell>
          <cell r="AM16">
            <v>0</v>
          </cell>
          <cell r="AN16">
            <v>4.1706881247795469</v>
          </cell>
          <cell r="AO16">
            <v>2.8218038613750092</v>
          </cell>
          <cell r="AP16">
            <v>0</v>
          </cell>
          <cell r="AQ16">
            <v>0</v>
          </cell>
          <cell r="AR16">
            <v>0</v>
          </cell>
          <cell r="AS16">
            <v>0</v>
          </cell>
          <cell r="AT16">
            <v>0</v>
          </cell>
          <cell r="AU16">
            <v>96.883869244663572</v>
          </cell>
          <cell r="AV16">
            <v>0</v>
          </cell>
          <cell r="AW16">
            <v>0</v>
          </cell>
        </row>
        <row r="17">
          <cell r="A17" t="str">
            <v>1326</v>
          </cell>
          <cell r="B17" t="str">
            <v>Land to the South of J20 M62 and west of A627M</v>
          </cell>
          <cell r="C17" t="str">
            <v>Residential / Other use</v>
          </cell>
          <cell r="D17" t="str">
            <v>Call for Sites 2018</v>
          </cell>
          <cell r="E17">
            <v>81.462999999999994</v>
          </cell>
          <cell r="F17">
            <v>0</v>
          </cell>
          <cell r="G17">
            <v>0</v>
          </cell>
          <cell r="H17">
            <v>0</v>
          </cell>
          <cell r="I17">
            <v>81.462999999999994</v>
          </cell>
          <cell r="J17">
            <v>0</v>
          </cell>
          <cell r="K17">
            <v>0</v>
          </cell>
          <cell r="L17">
            <v>0</v>
          </cell>
          <cell r="M17">
            <v>100</v>
          </cell>
          <cell r="O17">
            <v>3.9678310000000003</v>
          </cell>
          <cell r="Q17">
            <v>2.774591</v>
          </cell>
          <cell r="R17">
            <v>2.20343</v>
          </cell>
          <cell r="S17">
            <v>4.8707155395701127</v>
          </cell>
          <cell r="T17">
            <v>3.4059523955660858</v>
          </cell>
          <cell r="U17">
            <v>2.7048230485005464</v>
          </cell>
          <cell r="V17">
            <v>0</v>
          </cell>
          <cell r="W17">
            <v>0</v>
          </cell>
          <cell r="X17" t="str">
            <v>Not Modelled</v>
          </cell>
          <cell r="Y17" t="str">
            <v>N/A</v>
          </cell>
          <cell r="AA17">
            <v>0</v>
          </cell>
          <cell r="AB17">
            <v>0.76885776324300004</v>
          </cell>
          <cell r="AC17">
            <v>1.0358120481199999</v>
          </cell>
          <cell r="AD17">
            <v>0</v>
          </cell>
          <cell r="AE17">
            <v>4.7665235493500004</v>
          </cell>
          <cell r="AF17">
            <v>35.1398902874</v>
          </cell>
          <cell r="AG17">
            <v>1.12292923546</v>
          </cell>
          <cell r="AH17">
            <v>23.525998098100001</v>
          </cell>
          <cell r="AI17">
            <v>45.872512619799998</v>
          </cell>
          <cell r="AJ17">
            <v>0</v>
          </cell>
          <cell r="AK17">
            <v>0</v>
          </cell>
          <cell r="AM17">
            <v>0</v>
          </cell>
          <cell r="AN17">
            <v>0.94381223775579104</v>
          </cell>
          <cell r="AO17">
            <v>1.2715122793415417</v>
          </cell>
          <cell r="AP17">
            <v>0</v>
          </cell>
          <cell r="AQ17">
            <v>5.8511515035660366</v>
          </cell>
          <cell r="AR17">
            <v>43.136013021126161</v>
          </cell>
          <cell r="AS17">
            <v>1.3784530835594075</v>
          </cell>
          <cell r="AT17">
            <v>28.87936621300468</v>
          </cell>
          <cell r="AU17">
            <v>56.310855995728126</v>
          </cell>
          <cell r="AV17">
            <v>0</v>
          </cell>
          <cell r="AW17">
            <v>0</v>
          </cell>
        </row>
        <row r="18">
          <cell r="A18" t="str">
            <v>1333</v>
          </cell>
          <cell r="B18" t="str">
            <v>Land at Bury and Rochdale Old Road</v>
          </cell>
          <cell r="C18" t="str">
            <v>Residential</v>
          </cell>
          <cell r="D18" t="str">
            <v>Call for Sites 2018</v>
          </cell>
          <cell r="E18">
            <v>0.57454700000000003</v>
          </cell>
          <cell r="F18">
            <v>0</v>
          </cell>
          <cell r="G18">
            <v>0</v>
          </cell>
          <cell r="H18">
            <v>0</v>
          </cell>
          <cell r="I18">
            <v>0.57454700000000003</v>
          </cell>
          <cell r="J18">
            <v>0</v>
          </cell>
          <cell r="K18">
            <v>0</v>
          </cell>
          <cell r="L18">
            <v>0</v>
          </cell>
          <cell r="M18">
            <v>100</v>
          </cell>
          <cell r="O18">
            <v>1.4800000000000001E-2</v>
          </cell>
          <cell r="Q18">
            <v>1.4800000000000001E-2</v>
          </cell>
          <cell r="R18">
            <v>1.4800000000000001E-2</v>
          </cell>
          <cell r="S18">
            <v>2.5759424381295175</v>
          </cell>
          <cell r="T18">
            <v>2.5759424381295175</v>
          </cell>
          <cell r="U18">
            <v>2.5759424381295175</v>
          </cell>
          <cell r="V18">
            <v>0.15840773621099999</v>
          </cell>
          <cell r="W18">
            <v>27.570892583374381</v>
          </cell>
          <cell r="X18" t="str">
            <v>Not Modelled</v>
          </cell>
          <cell r="Y18" t="str">
            <v>N/A</v>
          </cell>
          <cell r="AA18">
            <v>0</v>
          </cell>
          <cell r="AB18">
            <v>0</v>
          </cell>
          <cell r="AC18">
            <v>0</v>
          </cell>
          <cell r="AD18">
            <v>0</v>
          </cell>
          <cell r="AE18">
            <v>0</v>
          </cell>
          <cell r="AF18">
            <v>0</v>
          </cell>
          <cell r="AG18">
            <v>0</v>
          </cell>
          <cell r="AH18">
            <v>0</v>
          </cell>
          <cell r="AI18">
            <v>0.57454720307100005</v>
          </cell>
          <cell r="AJ18">
            <v>0</v>
          </cell>
          <cell r="AK18">
            <v>0</v>
          </cell>
          <cell r="AM18">
            <v>0</v>
          </cell>
          <cell r="AN18">
            <v>0</v>
          </cell>
          <cell r="AO18">
            <v>0</v>
          </cell>
          <cell r="AP18">
            <v>0</v>
          </cell>
          <cell r="AQ18">
            <v>0</v>
          </cell>
          <cell r="AR18">
            <v>0</v>
          </cell>
          <cell r="AS18">
            <v>0</v>
          </cell>
          <cell r="AT18">
            <v>0</v>
          </cell>
          <cell r="AU18">
            <v>100.000035344541</v>
          </cell>
          <cell r="AV18">
            <v>0</v>
          </cell>
          <cell r="AW18">
            <v>0</v>
          </cell>
        </row>
        <row r="19">
          <cell r="A19" t="str">
            <v>1338</v>
          </cell>
          <cell r="B19" t="str">
            <v>Field north of Birch Business Park</v>
          </cell>
          <cell r="C19" t="str">
            <v>Industrial and Warehousing</v>
          </cell>
          <cell r="D19" t="str">
            <v>Call for Sites 2018</v>
          </cell>
          <cell r="E19">
            <v>3.97424</v>
          </cell>
          <cell r="F19">
            <v>0</v>
          </cell>
          <cell r="G19">
            <v>0</v>
          </cell>
          <cell r="H19">
            <v>0</v>
          </cell>
          <cell r="I19">
            <v>3.97424</v>
          </cell>
          <cell r="J19">
            <v>0</v>
          </cell>
          <cell r="K19">
            <v>0</v>
          </cell>
          <cell r="L19">
            <v>0</v>
          </cell>
          <cell r="M19">
            <v>100</v>
          </cell>
          <cell r="O19">
            <v>0.17266909999999999</v>
          </cell>
          <cell r="Q19">
            <v>0.1453226</v>
          </cell>
          <cell r="R19">
            <v>8.7895399999999999E-2</v>
          </cell>
          <cell r="S19">
            <v>4.3447074157574779</v>
          </cell>
          <cell r="T19">
            <v>3.6566135915294491</v>
          </cell>
          <cell r="U19">
            <v>2.2116278835701921</v>
          </cell>
          <cell r="V19">
            <v>0</v>
          </cell>
          <cell r="W19">
            <v>0</v>
          </cell>
          <cell r="X19" t="str">
            <v>Not Modelled</v>
          </cell>
          <cell r="Y19" t="str">
            <v>N/A</v>
          </cell>
          <cell r="AA19">
            <v>0</v>
          </cell>
          <cell r="AB19">
            <v>8.4773624534800002E-2</v>
          </cell>
          <cell r="AC19">
            <v>2.7346488089999999E-2</v>
          </cell>
          <cell r="AD19">
            <v>0</v>
          </cell>
          <cell r="AE19">
            <v>0.43334823275399997</v>
          </cell>
          <cell r="AF19">
            <v>3.9742443279900002</v>
          </cell>
          <cell r="AG19">
            <v>6.7689417938200006E-2</v>
          </cell>
          <cell r="AH19">
            <v>0</v>
          </cell>
          <cell r="AI19">
            <v>1.2901382266600001</v>
          </cell>
          <cell r="AJ19">
            <v>0</v>
          </cell>
          <cell r="AK19">
            <v>0</v>
          </cell>
          <cell r="AM19">
            <v>0</v>
          </cell>
          <cell r="AN19">
            <v>2.1330776333286363</v>
          </cell>
          <cell r="AO19">
            <v>0.68809352454808959</v>
          </cell>
          <cell r="AP19">
            <v>0</v>
          </cell>
          <cell r="AQ19">
            <v>10.903927109434759</v>
          </cell>
          <cell r="AR19">
            <v>100.00010890107292</v>
          </cell>
          <cell r="AS19">
            <v>1.7032040827478965</v>
          </cell>
          <cell r="AT19">
            <v>0</v>
          </cell>
          <cell r="AU19">
            <v>32.462514258323608</v>
          </cell>
          <cell r="AV19">
            <v>0</v>
          </cell>
          <cell r="AW19">
            <v>0</v>
          </cell>
        </row>
        <row r="20">
          <cell r="A20" t="str">
            <v>1352</v>
          </cell>
          <cell r="B20" t="str">
            <v>Land of Greenbooth Road, Norden</v>
          </cell>
          <cell r="C20" t="str">
            <v>Residential</v>
          </cell>
          <cell r="D20" t="str">
            <v>Call for Sites 2018</v>
          </cell>
          <cell r="E20">
            <v>5.7994300000000001</v>
          </cell>
          <cell r="F20">
            <v>5.5595088728400001E-2</v>
          </cell>
          <cell r="G20">
            <v>0.48076098202400003</v>
          </cell>
          <cell r="H20">
            <v>6.7470604303599996E-2</v>
          </cell>
          <cell r="I20">
            <v>5.1956033249439999</v>
          </cell>
          <cell r="J20">
            <v>0.95863022277016885</v>
          </cell>
          <cell r="K20">
            <v>8.2897971356495397</v>
          </cell>
          <cell r="L20">
            <v>1.1634006152949512</v>
          </cell>
          <cell r="M20">
            <v>89.588172026285335</v>
          </cell>
          <cell r="O20">
            <v>0.60119650000000002</v>
          </cell>
          <cell r="Q20">
            <v>0.3370475</v>
          </cell>
          <cell r="R20">
            <v>0.276167</v>
          </cell>
          <cell r="S20">
            <v>10.366475670884897</v>
          </cell>
          <cell r="T20">
            <v>5.8117349463654184</v>
          </cell>
          <cell r="U20">
            <v>4.7619679865090188</v>
          </cell>
          <cell r="V20">
            <v>1.9112059828800001</v>
          </cell>
          <cell r="W20">
            <v>32.955065978553066</v>
          </cell>
          <cell r="X20" t="str">
            <v>Not Modelled</v>
          </cell>
          <cell r="Y20" t="str">
            <v>N/A</v>
          </cell>
          <cell r="AA20">
            <v>0.21874988092799999</v>
          </cell>
          <cell r="AB20">
            <v>0</v>
          </cell>
          <cell r="AC20">
            <v>0</v>
          </cell>
          <cell r="AD20">
            <v>0</v>
          </cell>
          <cell r="AE20">
            <v>1.4242885431299999E-2</v>
          </cell>
          <cell r="AF20">
            <v>0.78694046367299997</v>
          </cell>
          <cell r="AG20">
            <v>2.8735958036000001E-2</v>
          </cell>
          <cell r="AH20">
            <v>0.82296585305900005</v>
          </cell>
          <cell r="AI20">
            <v>4.50024073203</v>
          </cell>
          <cell r="AJ20">
            <v>0</v>
          </cell>
          <cell r="AK20">
            <v>0</v>
          </cell>
          <cell r="AM20">
            <v>3.7719203598974378</v>
          </cell>
          <cell r="AN20">
            <v>0</v>
          </cell>
          <cell r="AO20">
            <v>0</v>
          </cell>
          <cell r="AP20">
            <v>0</v>
          </cell>
          <cell r="AQ20">
            <v>0.24559112587443938</v>
          </cell>
          <cell r="AR20">
            <v>13.569272560803389</v>
          </cell>
          <cell r="AS20">
            <v>0.49549624766571887</v>
          </cell>
          <cell r="AT20">
            <v>14.190461011840819</v>
          </cell>
          <cell r="AU20">
            <v>77.5979834575122</v>
          </cell>
          <cell r="AV20">
            <v>0</v>
          </cell>
          <cell r="AW20">
            <v>0</v>
          </cell>
        </row>
        <row r="21">
          <cell r="A21" t="str">
            <v>1354</v>
          </cell>
          <cell r="B21" t="str">
            <v>Land at Whitelees Road, Littleborough</v>
          </cell>
          <cell r="C21" t="str">
            <v>Residential</v>
          </cell>
          <cell r="D21" t="str">
            <v>Call for Sites 2018</v>
          </cell>
          <cell r="E21">
            <v>7.3585399999999996</v>
          </cell>
          <cell r="F21">
            <v>0</v>
          </cell>
          <cell r="G21">
            <v>0</v>
          </cell>
          <cell r="H21">
            <v>0</v>
          </cell>
          <cell r="I21">
            <v>7.3585399999999996</v>
          </cell>
          <cell r="J21">
            <v>0</v>
          </cell>
          <cell r="K21">
            <v>0</v>
          </cell>
          <cell r="L21">
            <v>0</v>
          </cell>
          <cell r="M21">
            <v>100</v>
          </cell>
          <cell r="O21">
            <v>0.60481859999999998</v>
          </cell>
          <cell r="Q21">
            <v>0.35367960000000004</v>
          </cell>
          <cell r="R21">
            <v>0.30843500000000001</v>
          </cell>
          <cell r="S21">
            <v>8.2192744756432656</v>
          </cell>
          <cell r="T21">
            <v>4.8063827878899898</v>
          </cell>
          <cell r="U21">
            <v>4.1915244056565575</v>
          </cell>
          <cell r="V21">
            <v>0</v>
          </cell>
          <cell r="W21">
            <v>0</v>
          </cell>
          <cell r="X21" t="str">
            <v>Not Modelled</v>
          </cell>
          <cell r="Y21" t="str">
            <v>N/A</v>
          </cell>
          <cell r="AA21">
            <v>0</v>
          </cell>
          <cell r="AB21">
            <v>0</v>
          </cell>
          <cell r="AC21">
            <v>2.6795895172000001E-2</v>
          </cell>
          <cell r="AD21">
            <v>0</v>
          </cell>
          <cell r="AE21">
            <v>0</v>
          </cell>
          <cell r="AF21">
            <v>5.3442863302100001</v>
          </cell>
          <cell r="AG21">
            <v>0.29994344000000001</v>
          </cell>
          <cell r="AH21">
            <v>1.1723375167400001</v>
          </cell>
          <cell r="AI21">
            <v>3.0065869347900001</v>
          </cell>
          <cell r="AJ21">
            <v>0</v>
          </cell>
          <cell r="AK21">
            <v>0</v>
          </cell>
          <cell r="AM21">
            <v>0</v>
          </cell>
          <cell r="AN21">
            <v>0</v>
          </cell>
          <cell r="AO21">
            <v>0.36414689832493946</v>
          </cell>
          <cell r="AP21">
            <v>0</v>
          </cell>
          <cell r="AQ21">
            <v>0</v>
          </cell>
          <cell r="AR21">
            <v>72.626992993311177</v>
          </cell>
          <cell r="AS21">
            <v>4.0761270578130988</v>
          </cell>
          <cell r="AT21">
            <v>15.931659225063669</v>
          </cell>
          <cell r="AU21">
            <v>40.858471038956104</v>
          </cell>
          <cell r="AV21">
            <v>0</v>
          </cell>
          <cell r="AW21">
            <v>0</v>
          </cell>
        </row>
        <row r="22">
          <cell r="A22" t="str">
            <v>1359</v>
          </cell>
          <cell r="B22" t="str">
            <v>Heap Fold Farm</v>
          </cell>
          <cell r="C22" t="str">
            <v>Residential / Other use</v>
          </cell>
          <cell r="D22" t="str">
            <v>Call for Sites 2018</v>
          </cell>
          <cell r="E22">
            <v>18.089400000000001</v>
          </cell>
          <cell r="F22">
            <v>0</v>
          </cell>
          <cell r="G22">
            <v>0</v>
          </cell>
          <cell r="H22">
            <v>0</v>
          </cell>
          <cell r="I22">
            <v>18.089400000000001</v>
          </cell>
          <cell r="J22">
            <v>0</v>
          </cell>
          <cell r="K22">
            <v>0</v>
          </cell>
          <cell r="L22">
            <v>0</v>
          </cell>
          <cell r="M22">
            <v>100</v>
          </cell>
          <cell r="O22">
            <v>0.67408100000000004</v>
          </cell>
          <cell r="Q22">
            <v>0.57034000000000007</v>
          </cell>
          <cell r="R22">
            <v>0.42926300000000001</v>
          </cell>
          <cell r="S22">
            <v>3.7263867237166517</v>
          </cell>
          <cell r="T22">
            <v>3.1528961712384049</v>
          </cell>
          <cell r="U22">
            <v>2.3730085022167677</v>
          </cell>
          <cell r="V22">
            <v>0</v>
          </cell>
          <cell r="W22">
            <v>0</v>
          </cell>
          <cell r="X22" t="str">
            <v>Not Modelled</v>
          </cell>
          <cell r="Y22" t="str">
            <v>N/A</v>
          </cell>
          <cell r="AA22">
            <v>0</v>
          </cell>
          <cell r="AB22">
            <v>7.7623103507799995E-2</v>
          </cell>
          <cell r="AC22">
            <v>4.54433083605E-2</v>
          </cell>
          <cell r="AD22">
            <v>0</v>
          </cell>
          <cell r="AE22">
            <v>0</v>
          </cell>
          <cell r="AF22">
            <v>6.2380823111200003</v>
          </cell>
          <cell r="AG22">
            <v>0</v>
          </cell>
          <cell r="AH22">
            <v>3.5271712851800001</v>
          </cell>
          <cell r="AI22">
            <v>14.4595638617</v>
          </cell>
          <cell r="AJ22">
            <v>0</v>
          </cell>
          <cell r="AK22">
            <v>0</v>
          </cell>
          <cell r="AM22">
            <v>0</v>
          </cell>
          <cell r="AN22">
            <v>0.42910822640773044</v>
          </cell>
          <cell r="AO22">
            <v>0.25121512245016414</v>
          </cell>
          <cell r="AP22">
            <v>0</v>
          </cell>
          <cell r="AQ22">
            <v>0</v>
          </cell>
          <cell r="AR22">
            <v>34.484738637655198</v>
          </cell>
          <cell r="AS22">
            <v>0</v>
          </cell>
          <cell r="AT22">
            <v>19.498553214479198</v>
          </cell>
          <cell r="AU22">
            <v>79.933905279887668</v>
          </cell>
          <cell r="AV22">
            <v>0</v>
          </cell>
          <cell r="AW22">
            <v>0</v>
          </cell>
        </row>
        <row r="23">
          <cell r="A23" t="str">
            <v>1467</v>
          </cell>
          <cell r="B23" t="str">
            <v>Land at Hough Farm, Hough Lane</v>
          </cell>
          <cell r="C23" t="str">
            <v>Industrial / warehousing / other use</v>
          </cell>
          <cell r="D23" t="str">
            <v>Call for Sites 2018</v>
          </cell>
          <cell r="E23">
            <v>58.302199999999999</v>
          </cell>
          <cell r="F23">
            <v>0</v>
          </cell>
          <cell r="G23">
            <v>0</v>
          </cell>
          <cell r="H23">
            <v>0</v>
          </cell>
          <cell r="I23">
            <v>58.302199999999999</v>
          </cell>
          <cell r="J23">
            <v>0</v>
          </cell>
          <cell r="K23">
            <v>0</v>
          </cell>
          <cell r="L23">
            <v>0</v>
          </cell>
          <cell r="M23">
            <v>100</v>
          </cell>
          <cell r="O23">
            <v>2.6225149999999999</v>
          </cell>
          <cell r="Q23">
            <v>1.8536509999999999</v>
          </cell>
          <cell r="R23">
            <v>1.42743</v>
          </cell>
          <cell r="S23">
            <v>4.4981407219624643</v>
          </cell>
          <cell r="T23">
            <v>3.1793843113981977</v>
          </cell>
          <cell r="U23">
            <v>2.4483295656081587</v>
          </cell>
          <cell r="V23">
            <v>0</v>
          </cell>
          <cell r="W23">
            <v>0</v>
          </cell>
          <cell r="X23" t="str">
            <v>Not Modelled</v>
          </cell>
          <cell r="Y23" t="str">
            <v>N/A</v>
          </cell>
          <cell r="AA23">
            <v>0</v>
          </cell>
          <cell r="AB23">
            <v>1.0503789263700001</v>
          </cell>
          <cell r="AC23">
            <v>0.64349415507200003</v>
          </cell>
          <cell r="AD23">
            <v>0</v>
          </cell>
          <cell r="AE23">
            <v>8.5763405008600007</v>
          </cell>
          <cell r="AF23">
            <v>46.696704404400002</v>
          </cell>
          <cell r="AG23">
            <v>1.2650249686999999</v>
          </cell>
          <cell r="AH23">
            <v>36.061078824900001</v>
          </cell>
          <cell r="AI23">
            <v>18.237092538999999</v>
          </cell>
          <cell r="AJ23">
            <v>0</v>
          </cell>
          <cell r="AK23">
            <v>0</v>
          </cell>
          <cell r="AM23">
            <v>0</v>
          </cell>
          <cell r="AN23">
            <v>1.8016111336621947</v>
          </cell>
          <cell r="AO23">
            <v>1.1037219094167974</v>
          </cell>
          <cell r="AP23">
            <v>0</v>
          </cell>
          <cell r="AQ23">
            <v>14.710149018150259</v>
          </cell>
          <cell r="AR23">
            <v>80.094240705153496</v>
          </cell>
          <cell r="AS23">
            <v>2.1697722705146631</v>
          </cell>
          <cell r="AT23">
            <v>61.852003569162065</v>
          </cell>
          <cell r="AU23">
            <v>31.280281943048461</v>
          </cell>
          <cell r="AV23">
            <v>0</v>
          </cell>
          <cell r="AW23">
            <v>0</v>
          </cell>
        </row>
        <row r="24">
          <cell r="A24" t="str">
            <v>1470</v>
          </cell>
          <cell r="B24" t="str">
            <v>Land to West of High Crompton (north site)</v>
          </cell>
          <cell r="C24" t="str">
            <v>Residential / Other use</v>
          </cell>
          <cell r="D24" t="str">
            <v>Call for Sites 2018</v>
          </cell>
          <cell r="E24">
            <v>65.008899999999997</v>
          </cell>
          <cell r="F24">
            <v>0</v>
          </cell>
          <cell r="G24">
            <v>0</v>
          </cell>
          <cell r="H24">
            <v>0</v>
          </cell>
          <cell r="I24">
            <v>65.008899999999997</v>
          </cell>
          <cell r="J24">
            <v>0</v>
          </cell>
          <cell r="K24">
            <v>0</v>
          </cell>
          <cell r="L24">
            <v>0</v>
          </cell>
          <cell r="M24">
            <v>100</v>
          </cell>
          <cell r="O24">
            <v>5.8858099999999993</v>
          </cell>
          <cell r="Q24">
            <v>4.1197499999999998</v>
          </cell>
          <cell r="R24">
            <v>3.0185599999999999</v>
          </cell>
          <cell r="S24">
            <v>9.0538526263327022</v>
          </cell>
          <cell r="T24">
            <v>6.3372092128923887</v>
          </cell>
          <cell r="U24">
            <v>4.6433026862475755</v>
          </cell>
          <cell r="V24">
            <v>0</v>
          </cell>
          <cell r="W24">
            <v>0</v>
          </cell>
          <cell r="X24" t="str">
            <v>Not Modelled</v>
          </cell>
          <cell r="Y24" t="str">
            <v>N/A</v>
          </cell>
          <cell r="AA24">
            <v>0</v>
          </cell>
          <cell r="AB24">
            <v>1.1655147583100001</v>
          </cell>
          <cell r="AC24">
            <v>0.96040592420699999</v>
          </cell>
          <cell r="AD24">
            <v>0</v>
          </cell>
          <cell r="AE24">
            <v>13.353448841500001</v>
          </cell>
          <cell r="AF24">
            <v>62.127680326399997</v>
          </cell>
          <cell r="AG24">
            <v>1.72389434314</v>
          </cell>
          <cell r="AH24">
            <v>23.595822446900002</v>
          </cell>
          <cell r="AI24">
            <v>24.2732423247</v>
          </cell>
          <cell r="AJ24">
            <v>0</v>
          </cell>
          <cell r="AK24">
            <v>0</v>
          </cell>
          <cell r="AM24">
            <v>0</v>
          </cell>
          <cell r="AN24">
            <v>1.7928541450632145</v>
          </cell>
          <cell r="AO24">
            <v>1.4773452930398761</v>
          </cell>
          <cell r="AP24">
            <v>0</v>
          </cell>
          <cell r="AQ24">
            <v>20.540954917711268</v>
          </cell>
          <cell r="AR24">
            <v>95.567961196697681</v>
          </cell>
          <cell r="AS24">
            <v>2.6517820531342635</v>
          </cell>
          <cell r="AT24">
            <v>36.296295502461973</v>
          </cell>
          <cell r="AU24">
            <v>37.338337250284191</v>
          </cell>
          <cell r="AV24">
            <v>0</v>
          </cell>
          <cell r="AW24">
            <v>0</v>
          </cell>
        </row>
        <row r="25">
          <cell r="A25" t="str">
            <v>1475</v>
          </cell>
          <cell r="B25" t="str">
            <v>Manchester Heywood Stores</v>
          </cell>
          <cell r="C25" t="str">
            <v>Residential</v>
          </cell>
          <cell r="D25" t="str">
            <v>Call for Sites 2018</v>
          </cell>
          <cell r="E25">
            <v>11.306699999999999</v>
          </cell>
          <cell r="F25">
            <v>0</v>
          </cell>
          <cell r="G25">
            <v>0</v>
          </cell>
          <cell r="H25">
            <v>0</v>
          </cell>
          <cell r="I25">
            <v>11.306699999999999</v>
          </cell>
          <cell r="J25">
            <v>0</v>
          </cell>
          <cell r="K25">
            <v>0</v>
          </cell>
          <cell r="L25">
            <v>0</v>
          </cell>
          <cell r="M25">
            <v>100</v>
          </cell>
          <cell r="O25">
            <v>1.6536299999999999</v>
          </cell>
          <cell r="Q25">
            <v>1.364892</v>
          </cell>
          <cell r="R25">
            <v>1.13466</v>
          </cell>
          <cell r="S25">
            <v>14.625222213377908</v>
          </cell>
          <cell r="T25">
            <v>12.071532807981109</v>
          </cell>
          <cell r="U25">
            <v>10.03528881105893</v>
          </cell>
          <cell r="V25">
            <v>0</v>
          </cell>
          <cell r="W25">
            <v>0</v>
          </cell>
          <cell r="X25" t="str">
            <v>Not Modelled</v>
          </cell>
          <cell r="Y25" t="str">
            <v>N/A</v>
          </cell>
          <cell r="AA25">
            <v>0</v>
          </cell>
          <cell r="AB25">
            <v>1.7999999999999999E-2</v>
          </cell>
          <cell r="AC25">
            <v>1.0800000000000001E-2</v>
          </cell>
          <cell r="AD25">
            <v>0</v>
          </cell>
          <cell r="AE25">
            <v>0</v>
          </cell>
          <cell r="AF25">
            <v>3.6277549959900002</v>
          </cell>
          <cell r="AG25">
            <v>0</v>
          </cell>
          <cell r="AH25">
            <v>0</v>
          </cell>
          <cell r="AI25">
            <v>9.1227580358400004</v>
          </cell>
          <cell r="AJ25">
            <v>0</v>
          </cell>
          <cell r="AK25">
            <v>0</v>
          </cell>
          <cell r="AM25">
            <v>0</v>
          </cell>
          <cell r="AN25">
            <v>0.15919764387487065</v>
          </cell>
          <cell r="AO25">
            <v>9.5518586324922411E-2</v>
          </cell>
          <cell r="AP25">
            <v>0</v>
          </cell>
          <cell r="AQ25">
            <v>0</v>
          </cell>
          <cell r="AR25">
            <v>32.085002662049938</v>
          </cell>
          <cell r="AS25">
            <v>0</v>
          </cell>
          <cell r="AT25">
            <v>0</v>
          </cell>
          <cell r="AU25">
            <v>80.684532497015056</v>
          </cell>
          <cell r="AV25">
            <v>0</v>
          </cell>
          <cell r="AW25">
            <v>0</v>
          </cell>
        </row>
        <row r="26">
          <cell r="A26" t="str">
            <v>1481</v>
          </cell>
          <cell r="B26" t="str">
            <v>Land off Green Booth Road, Norden</v>
          </cell>
          <cell r="C26" t="str">
            <v>Residential</v>
          </cell>
          <cell r="D26" t="str">
            <v>Call for Sites 2018</v>
          </cell>
          <cell r="E26">
            <v>5.3633199999999999</v>
          </cell>
          <cell r="F26">
            <v>3.9522007672699998E-2</v>
          </cell>
          <cell r="G26">
            <v>0.31089084394200001</v>
          </cell>
          <cell r="H26">
            <v>3.4729104751800001E-2</v>
          </cell>
          <cell r="I26">
            <v>4.9781780436335001</v>
          </cell>
          <cell r="J26">
            <v>0.73689445479106219</v>
          </cell>
          <cell r="K26">
            <v>5.7966118736528873</v>
          </cell>
          <cell r="L26">
            <v>0.64752997680168256</v>
          </cell>
          <cell r="M26">
            <v>92.818963694754373</v>
          </cell>
          <cell r="O26">
            <v>0.5348231</v>
          </cell>
          <cell r="Q26">
            <v>0.28502810000000001</v>
          </cell>
          <cell r="R26">
            <v>0.22731599999999999</v>
          </cell>
          <cell r="S26">
            <v>9.9718663066906323</v>
          </cell>
          <cell r="T26">
            <v>5.3143966796685636</v>
          </cell>
          <cell r="U26">
            <v>4.238344905767323</v>
          </cell>
          <cell r="V26">
            <v>1.62955817627</v>
          </cell>
          <cell r="W26">
            <v>30.383385221653754</v>
          </cell>
          <cell r="X26" t="str">
            <v>Not Modelled</v>
          </cell>
          <cell r="Y26" t="str">
            <v>N/A</v>
          </cell>
          <cell r="AA26">
            <v>0.18600246736500001</v>
          </cell>
          <cell r="AB26">
            <v>0</v>
          </cell>
          <cell r="AC26">
            <v>0</v>
          </cell>
          <cell r="AD26">
            <v>0</v>
          </cell>
          <cell r="AE26">
            <v>7.04403125823E-3</v>
          </cell>
          <cell r="AF26">
            <v>0.79528915062700001</v>
          </cell>
          <cell r="AG26">
            <v>2.8760970899499999E-2</v>
          </cell>
          <cell r="AH26">
            <v>0.79314739077300001</v>
          </cell>
          <cell r="AI26">
            <v>4.0162245890100001</v>
          </cell>
          <cell r="AJ26">
            <v>0</v>
          </cell>
          <cell r="AK26">
            <v>0</v>
          </cell>
          <cell r="AM26">
            <v>3.4680471678922755</v>
          </cell>
          <cell r="AN26">
            <v>0</v>
          </cell>
          <cell r="AO26">
            <v>0</v>
          </cell>
          <cell r="AP26">
            <v>0</v>
          </cell>
          <cell r="AQ26">
            <v>0.13133714300526539</v>
          </cell>
          <cell r="AR26">
            <v>14.828299460539368</v>
          </cell>
          <cell r="AS26">
            <v>0.53625312119172452</v>
          </cell>
          <cell r="AT26">
            <v>14.788365989219365</v>
          </cell>
          <cell r="AU26">
            <v>74.883180362350188</v>
          </cell>
          <cell r="AV26">
            <v>0</v>
          </cell>
          <cell r="AW26">
            <v>0</v>
          </cell>
        </row>
        <row r="27">
          <cell r="A27" t="str">
            <v>1483</v>
          </cell>
          <cell r="B27" t="str">
            <v>Ramsden Farm</v>
          </cell>
          <cell r="C27" t="str">
            <v>Residential</v>
          </cell>
          <cell r="D27" t="str">
            <v>Call for Sites 2018</v>
          </cell>
          <cell r="E27">
            <v>4.71028</v>
          </cell>
          <cell r="F27">
            <v>2.1834507260899999E-2</v>
          </cell>
          <cell r="G27">
            <v>2.1762498415199998E-3</v>
          </cell>
          <cell r="H27">
            <v>0</v>
          </cell>
          <cell r="I27">
            <v>4.6862692428975796</v>
          </cell>
          <cell r="J27">
            <v>0.46355009173340012</v>
          </cell>
          <cell r="K27">
            <v>4.620213323878835E-2</v>
          </cell>
          <cell r="L27">
            <v>0</v>
          </cell>
          <cell r="M27">
            <v>99.490247775027811</v>
          </cell>
          <cell r="O27">
            <v>0.18923645</v>
          </cell>
          <cell r="Q27">
            <v>0.1868706</v>
          </cell>
          <cell r="R27">
            <v>0.16184999999999999</v>
          </cell>
          <cell r="S27">
            <v>4.0175201898825552</v>
          </cell>
          <cell r="T27">
            <v>3.9672928148645092</v>
          </cell>
          <cell r="U27">
            <v>3.4361014631826556</v>
          </cell>
          <cell r="V27">
            <v>0</v>
          </cell>
          <cell r="W27">
            <v>0</v>
          </cell>
          <cell r="X27" t="str">
            <v>Not Modelled</v>
          </cell>
          <cell r="Y27" t="str">
            <v>N/A</v>
          </cell>
          <cell r="AA27">
            <v>4.3354805045400001E-3</v>
          </cell>
          <cell r="AB27">
            <v>0</v>
          </cell>
          <cell r="AC27">
            <v>0</v>
          </cell>
          <cell r="AD27">
            <v>2.3610588945899999E-2</v>
          </cell>
          <cell r="AE27">
            <v>0.82286506959399996</v>
          </cell>
          <cell r="AF27">
            <v>1.36888295502E-3</v>
          </cell>
          <cell r="AG27">
            <v>0</v>
          </cell>
          <cell r="AH27">
            <v>0</v>
          </cell>
          <cell r="AI27">
            <v>4.7102789789599999</v>
          </cell>
          <cell r="AJ27">
            <v>0</v>
          </cell>
          <cell r="AK27">
            <v>2.83458987271E-2</v>
          </cell>
          <cell r="AM27">
            <v>9.2042946587888613E-2</v>
          </cell>
          <cell r="AN27">
            <v>0</v>
          </cell>
          <cell r="AO27">
            <v>0</v>
          </cell>
          <cell r="AP27">
            <v>0.50125659081625717</v>
          </cell>
          <cell r="AQ27">
            <v>17.469557427456543</v>
          </cell>
          <cell r="AR27">
            <v>2.9061604724559896E-2</v>
          </cell>
          <cell r="AS27">
            <v>0</v>
          </cell>
          <cell r="AT27">
            <v>0</v>
          </cell>
          <cell r="AU27">
            <v>99.999978323157009</v>
          </cell>
          <cell r="AV27">
            <v>0</v>
          </cell>
          <cell r="AW27">
            <v>0.60178797708628784</v>
          </cell>
        </row>
        <row r="28">
          <cell r="A28" t="str">
            <v>1484</v>
          </cell>
          <cell r="B28" t="str">
            <v>Brookside</v>
          </cell>
          <cell r="C28" t="str">
            <v>Residential</v>
          </cell>
          <cell r="D28" t="str">
            <v>Call for Sites 2018</v>
          </cell>
          <cell r="E28">
            <v>0.88461699999999999</v>
          </cell>
          <cell r="F28">
            <v>0.22220673408200001</v>
          </cell>
          <cell r="G28">
            <v>0.18892107536300001</v>
          </cell>
          <cell r="H28">
            <v>0</v>
          </cell>
          <cell r="I28">
            <v>0.47348919055499999</v>
          </cell>
          <cell r="J28">
            <v>25.118976244182512</v>
          </cell>
          <cell r="K28">
            <v>21.356256477436002</v>
          </cell>
          <cell r="L28">
            <v>0</v>
          </cell>
          <cell r="M28">
            <v>53.524767278381489</v>
          </cell>
          <cell r="O28">
            <v>0.32410840000000002</v>
          </cell>
          <cell r="Q28">
            <v>0.13274040000000001</v>
          </cell>
          <cell r="R28">
            <v>0.100201</v>
          </cell>
          <cell r="S28">
            <v>36.63827396489102</v>
          </cell>
          <cell r="T28">
            <v>15.005409120557259</v>
          </cell>
          <cell r="U28">
            <v>11.327048881041174</v>
          </cell>
          <cell r="V28">
            <v>0</v>
          </cell>
          <cell r="W28">
            <v>0</v>
          </cell>
          <cell r="X28" t="str">
            <v>Not Modelled</v>
          </cell>
          <cell r="Y28" t="str">
            <v>N/A</v>
          </cell>
          <cell r="AA28">
            <v>3.5566739666599997E-2</v>
          </cell>
          <cell r="AB28">
            <v>0</v>
          </cell>
          <cell r="AC28">
            <v>0</v>
          </cell>
          <cell r="AD28">
            <v>0.22531049953999999</v>
          </cell>
          <cell r="AE28">
            <v>0.39520801037999997</v>
          </cell>
          <cell r="AF28">
            <v>0</v>
          </cell>
          <cell r="AG28">
            <v>0</v>
          </cell>
          <cell r="AH28">
            <v>0</v>
          </cell>
          <cell r="AI28">
            <v>0.88461691103499995</v>
          </cell>
          <cell r="AJ28">
            <v>0</v>
          </cell>
          <cell r="AK28">
            <v>0.40326808933500002</v>
          </cell>
          <cell r="AM28">
            <v>4.0205806203814749</v>
          </cell>
          <cell r="AN28">
            <v>0</v>
          </cell>
          <cell r="AO28">
            <v>0</v>
          </cell>
          <cell r="AP28">
            <v>25.469836046560264</v>
          </cell>
          <cell r="AQ28">
            <v>44.675606548370652</v>
          </cell>
          <cell r="AR28">
            <v>0</v>
          </cell>
          <cell r="AS28">
            <v>0</v>
          </cell>
          <cell r="AT28">
            <v>0</v>
          </cell>
          <cell r="AU28">
            <v>99.999989943105319</v>
          </cell>
          <cell r="AV28">
            <v>0</v>
          </cell>
          <cell r="AW28">
            <v>45.586744244684425</v>
          </cell>
        </row>
        <row r="29">
          <cell r="A29" t="str">
            <v>1486</v>
          </cell>
          <cell r="B29" t="str">
            <v>Baptist Field, Halifax Road, Littleborough</v>
          </cell>
          <cell r="C29" t="str">
            <v>Residential / Other use</v>
          </cell>
          <cell r="D29" t="str">
            <v>Call for Sites 2018</v>
          </cell>
          <cell r="E29">
            <v>3.2920799999999999</v>
          </cell>
          <cell r="F29">
            <v>9.9615275808199993E-3</v>
          </cell>
          <cell r="G29">
            <v>0</v>
          </cell>
          <cell r="H29">
            <v>0</v>
          </cell>
          <cell r="I29">
            <v>3.2821184724191799</v>
          </cell>
          <cell r="J29">
            <v>0.30259068980158443</v>
          </cell>
          <cell r="K29">
            <v>0</v>
          </cell>
          <cell r="L29">
            <v>0</v>
          </cell>
          <cell r="M29">
            <v>99.69740931019841</v>
          </cell>
          <cell r="O29">
            <v>0.37110959999999998</v>
          </cell>
          <cell r="Q29">
            <v>0.25373259999999997</v>
          </cell>
          <cell r="R29">
            <v>0.235342</v>
          </cell>
          <cell r="S29">
            <v>11.27280017496537</v>
          </cell>
          <cell r="T29">
            <v>7.7073643410852712</v>
          </cell>
          <cell r="U29">
            <v>7.1487327160943845</v>
          </cell>
          <cell r="V29">
            <v>0</v>
          </cell>
          <cell r="W29">
            <v>0</v>
          </cell>
          <cell r="X29" t="str">
            <v>Not Modelled</v>
          </cell>
          <cell r="Y29" t="str">
            <v>N/A</v>
          </cell>
          <cell r="AA29">
            <v>0</v>
          </cell>
          <cell r="AB29">
            <v>0</v>
          </cell>
          <cell r="AC29">
            <v>0</v>
          </cell>
          <cell r="AD29">
            <v>0</v>
          </cell>
          <cell r="AE29">
            <v>0.26530862708699998</v>
          </cell>
          <cell r="AF29">
            <v>1.5086391826900001</v>
          </cell>
          <cell r="AG29">
            <v>8.6864871230900004E-2</v>
          </cell>
          <cell r="AH29">
            <v>0</v>
          </cell>
          <cell r="AI29">
            <v>3.2920795795500002</v>
          </cell>
          <cell r="AJ29">
            <v>0</v>
          </cell>
          <cell r="AK29">
            <v>0</v>
          </cell>
          <cell r="AM29">
            <v>0</v>
          </cell>
          <cell r="AN29">
            <v>0</v>
          </cell>
          <cell r="AO29">
            <v>0</v>
          </cell>
          <cell r="AP29">
            <v>0</v>
          </cell>
          <cell r="AQ29">
            <v>8.0589969589742658</v>
          </cell>
          <cell r="AR29">
            <v>45.826322042295452</v>
          </cell>
          <cell r="AS29">
            <v>2.6386014687036772</v>
          </cell>
          <cell r="AT29">
            <v>0</v>
          </cell>
          <cell r="AU29">
            <v>99.999987228439167</v>
          </cell>
          <cell r="AV29">
            <v>0</v>
          </cell>
          <cell r="AW29">
            <v>0</v>
          </cell>
        </row>
        <row r="30">
          <cell r="A30" t="str">
            <v>1513</v>
          </cell>
          <cell r="B30" t="str">
            <v>land alongside Ealees Mill</v>
          </cell>
          <cell r="C30" t="str">
            <v>Residential</v>
          </cell>
          <cell r="D30" t="str">
            <v>Call for Sites 2018</v>
          </cell>
          <cell r="E30">
            <v>0.15947</v>
          </cell>
          <cell r="F30">
            <v>0</v>
          </cell>
          <cell r="G30">
            <v>1.9971125438599999E-4</v>
          </cell>
          <cell r="H30">
            <v>2.0277601690899998E-3</v>
          </cell>
          <cell r="I30">
            <v>0.15724252857652399</v>
          </cell>
          <cell r="J30">
            <v>0</v>
          </cell>
          <cell r="K30">
            <v>0.12523437285131997</v>
          </cell>
          <cell r="L30">
            <v>1.2715621553207499</v>
          </cell>
          <cell r="M30">
            <v>98.603203471827925</v>
          </cell>
          <cell r="O30">
            <v>1.8896955999999998E-3</v>
          </cell>
          <cell r="Q30">
            <v>1.8349899999999999E-3</v>
          </cell>
          <cell r="R30">
            <v>1.77966E-3</v>
          </cell>
          <cell r="S30">
            <v>1.1849850128550823</v>
          </cell>
          <cell r="T30">
            <v>1.1506803787546247</v>
          </cell>
          <cell r="U30">
            <v>1.1159841976547311</v>
          </cell>
          <cell r="V30">
            <v>0.15947012217199999</v>
          </cell>
          <cell r="W30">
            <v>100.00007661127484</v>
          </cell>
          <cell r="X30">
            <v>2.00865114342E-3</v>
          </cell>
          <cell r="Y30">
            <v>1.2595793211387722</v>
          </cell>
          <cell r="AA30">
            <v>0</v>
          </cell>
          <cell r="AB30">
            <v>0</v>
          </cell>
          <cell r="AC30">
            <v>0</v>
          </cell>
          <cell r="AD30">
            <v>0</v>
          </cell>
          <cell r="AE30">
            <v>3.9794037711800003E-3</v>
          </cell>
          <cell r="AF30">
            <v>0</v>
          </cell>
          <cell r="AG30">
            <v>0</v>
          </cell>
          <cell r="AH30">
            <v>0</v>
          </cell>
          <cell r="AI30">
            <v>0.15947012217199999</v>
          </cell>
          <cell r="AJ30">
            <v>0</v>
          </cell>
          <cell r="AK30">
            <v>0</v>
          </cell>
          <cell r="AM30">
            <v>0</v>
          </cell>
          <cell r="AN30">
            <v>0</v>
          </cell>
          <cell r="AO30">
            <v>0</v>
          </cell>
          <cell r="AP30">
            <v>0</v>
          </cell>
          <cell r="AQ30">
            <v>2.4953933474509316</v>
          </cell>
          <cell r="AR30">
            <v>0</v>
          </cell>
          <cell r="AS30">
            <v>0</v>
          </cell>
          <cell r="AT30">
            <v>0</v>
          </cell>
          <cell r="AU30">
            <v>100.00007661127484</v>
          </cell>
          <cell r="AV30">
            <v>0</v>
          </cell>
          <cell r="AW30">
            <v>0</v>
          </cell>
        </row>
        <row r="31">
          <cell r="A31" t="str">
            <v>1575</v>
          </cell>
          <cell r="B31" t="str">
            <v>Sandpits Farm</v>
          </cell>
          <cell r="C31" t="str">
            <v>Residential / Offices / Industry / warehousing</v>
          </cell>
          <cell r="D31" t="str">
            <v>Call for Sites 2018</v>
          </cell>
          <cell r="E31">
            <v>13.897</v>
          </cell>
          <cell r="F31">
            <v>0</v>
          </cell>
          <cell r="G31">
            <v>0</v>
          </cell>
          <cell r="H31">
            <v>0</v>
          </cell>
          <cell r="I31">
            <v>13.897</v>
          </cell>
          <cell r="J31">
            <v>0</v>
          </cell>
          <cell r="K31">
            <v>0</v>
          </cell>
          <cell r="L31">
            <v>0</v>
          </cell>
          <cell r="M31">
            <v>100</v>
          </cell>
          <cell r="O31">
            <v>1.0725660000000001</v>
          </cell>
          <cell r="Q31">
            <v>0.94951200000000002</v>
          </cell>
          <cell r="R31">
            <v>0.76178699999999999</v>
          </cell>
          <cell r="S31">
            <v>7.717967906742464</v>
          </cell>
          <cell r="T31">
            <v>6.832496222206232</v>
          </cell>
          <cell r="U31">
            <v>5.4816651075771752</v>
          </cell>
          <cell r="V31">
            <v>0</v>
          </cell>
          <cell r="W31">
            <v>0</v>
          </cell>
          <cell r="X31" t="str">
            <v>Not Modelled</v>
          </cell>
          <cell r="Y31" t="str">
            <v>N/A</v>
          </cell>
          <cell r="AA31">
            <v>0</v>
          </cell>
          <cell r="AB31">
            <v>0.23102975770100001</v>
          </cell>
          <cell r="AC31">
            <v>0.1024</v>
          </cell>
          <cell r="AD31">
            <v>0</v>
          </cell>
          <cell r="AE31">
            <v>2.5531886837100002</v>
          </cell>
          <cell r="AF31">
            <v>10.011554228</v>
          </cell>
          <cell r="AG31">
            <v>0.26800000000000002</v>
          </cell>
          <cell r="AH31">
            <v>0</v>
          </cell>
          <cell r="AI31">
            <v>9.2676117028099991</v>
          </cell>
          <cell r="AJ31">
            <v>0</v>
          </cell>
          <cell r="AK31">
            <v>0</v>
          </cell>
          <cell r="AM31">
            <v>0</v>
          </cell>
          <cell r="AN31">
            <v>1.6624433885083112</v>
          </cell>
          <cell r="AO31">
            <v>0.73684967978700444</v>
          </cell>
          <cell r="AP31">
            <v>0</v>
          </cell>
          <cell r="AQ31">
            <v>18.372229140893719</v>
          </cell>
          <cell r="AR31">
            <v>72.041118428437784</v>
          </cell>
          <cell r="AS31">
            <v>1.9284737713175508</v>
          </cell>
          <cell r="AT31">
            <v>0</v>
          </cell>
          <cell r="AU31">
            <v>66.687858550838314</v>
          </cell>
          <cell r="AV31">
            <v>0</v>
          </cell>
          <cell r="AW31">
            <v>0</v>
          </cell>
        </row>
        <row r="32">
          <cell r="A32" t="str">
            <v>1576</v>
          </cell>
          <cell r="B32" t="str">
            <v>Higher Eafield Farm, Littleborough</v>
          </cell>
          <cell r="C32" t="str">
            <v>Residential</v>
          </cell>
          <cell r="D32" t="str">
            <v>Call for Sites 2018</v>
          </cell>
          <cell r="E32">
            <v>16.314</v>
          </cell>
          <cell r="F32">
            <v>1.5789097791</v>
          </cell>
          <cell r="G32">
            <v>0.58081263935399996</v>
          </cell>
          <cell r="H32">
            <v>0.15253032374200001</v>
          </cell>
          <cell r="I32">
            <v>14.001747257803999</v>
          </cell>
          <cell r="J32">
            <v>9.6782504542111063</v>
          </cell>
          <cell r="K32">
            <v>3.5602098771239423</v>
          </cell>
          <cell r="L32">
            <v>0.93496581918597521</v>
          </cell>
          <cell r="M32">
            <v>85.826573849478976</v>
          </cell>
          <cell r="O32">
            <v>3.5463849999999999</v>
          </cell>
          <cell r="Q32">
            <v>2.4640949999999999</v>
          </cell>
          <cell r="R32">
            <v>1.7317499999999999</v>
          </cell>
          <cell r="S32">
            <v>21.738292264312857</v>
          </cell>
          <cell r="T32">
            <v>15.104174328797351</v>
          </cell>
          <cell r="U32">
            <v>10.615115851415961</v>
          </cell>
          <cell r="V32">
            <v>9.3999673336700003</v>
          </cell>
          <cell r="W32">
            <v>57.619022518511706</v>
          </cell>
          <cell r="X32">
            <v>0.31427219244999999</v>
          </cell>
          <cell r="Y32">
            <v>1.926395687446365</v>
          </cell>
          <cell r="AA32">
            <v>1.3252810884699999</v>
          </cell>
          <cell r="AB32">
            <v>0.57166829035099997</v>
          </cell>
          <cell r="AC32">
            <v>0.43210225414300002</v>
          </cell>
          <cell r="AD32">
            <v>2.1078522914</v>
          </cell>
          <cell r="AE32">
            <v>4.5441681638300002</v>
          </cell>
          <cell r="AF32">
            <v>13.416021946800001</v>
          </cell>
          <cell r="AG32">
            <v>0.77130365263300005</v>
          </cell>
          <cell r="AH32">
            <v>4.3525586811599997</v>
          </cell>
          <cell r="AI32">
            <v>5.3717984892199997</v>
          </cell>
          <cell r="AJ32">
            <v>0</v>
          </cell>
          <cell r="AK32">
            <v>2.0249488854700002</v>
          </cell>
          <cell r="AM32">
            <v>8.1235815156920435</v>
          </cell>
          <cell r="AN32">
            <v>3.5041577194495521</v>
          </cell>
          <cell r="AO32">
            <v>2.6486591525254384</v>
          </cell>
          <cell r="AP32">
            <v>12.920511777614319</v>
          </cell>
          <cell r="AQ32">
            <v>27.854408261799684</v>
          </cell>
          <cell r="AR32">
            <v>82.236250746598017</v>
          </cell>
          <cell r="AS32">
            <v>4.7278635076192232</v>
          </cell>
          <cell r="AT32">
            <v>26.679898744391316</v>
          </cell>
          <cell r="AU32">
            <v>32.92753763160475</v>
          </cell>
          <cell r="AV32">
            <v>0</v>
          </cell>
          <cell r="AW32">
            <v>12.412338393220548</v>
          </cell>
        </row>
        <row r="33">
          <cell r="A33" t="str">
            <v>1600</v>
          </cell>
          <cell r="B33" t="str">
            <v>Further Whitfield Bottoms Farm</v>
          </cell>
          <cell r="C33" t="str">
            <v>Residential</v>
          </cell>
          <cell r="D33" t="str">
            <v>Call for Sites 2018</v>
          </cell>
          <cell r="E33">
            <v>11.325900000000001</v>
          </cell>
          <cell r="F33">
            <v>0.156319507962</v>
          </cell>
          <cell r="G33">
            <v>1.7103968218000001E-2</v>
          </cell>
          <cell r="H33">
            <v>0.33478546232299999</v>
          </cell>
          <cell r="I33">
            <v>10.817691061497001</v>
          </cell>
          <cell r="J33">
            <v>1.3801950216936401</v>
          </cell>
          <cell r="K33">
            <v>0.15101641563142884</v>
          </cell>
          <cell r="L33">
            <v>2.9559281145251148</v>
          </cell>
          <cell r="M33">
            <v>95.512860448149823</v>
          </cell>
          <cell r="O33">
            <v>1.4491909999999999</v>
          </cell>
          <cell r="Q33">
            <v>1.2277339999999999</v>
          </cell>
          <cell r="R33">
            <v>0.99080599999999996</v>
          </cell>
          <cell r="S33">
            <v>12.795371670242538</v>
          </cell>
          <cell r="T33">
            <v>10.84005686082342</v>
          </cell>
          <cell r="U33">
            <v>8.748143635384384</v>
          </cell>
          <cell r="V33">
            <v>0.89846271105800002</v>
          </cell>
          <cell r="W33">
            <v>7.9328151498600548</v>
          </cell>
          <cell r="X33">
            <v>0.36522845243099999</v>
          </cell>
          <cell r="Y33">
            <v>3.2247190283421183</v>
          </cell>
          <cell r="AA33">
            <v>0.50583781639500003</v>
          </cell>
          <cell r="AB33">
            <v>6.0282553523500003E-2</v>
          </cell>
          <cell r="AC33">
            <v>1.36077603242E-2</v>
          </cell>
          <cell r="AD33">
            <v>0.42009375919800002</v>
          </cell>
          <cell r="AE33">
            <v>4.3692415770100004</v>
          </cell>
          <cell r="AF33">
            <v>9.3607961668699993</v>
          </cell>
          <cell r="AG33">
            <v>2.2769750939300001E-2</v>
          </cell>
          <cell r="AH33">
            <v>2.8479773104699999E-2</v>
          </cell>
          <cell r="AI33">
            <v>0.81478920338399996</v>
          </cell>
          <cell r="AJ33">
            <v>0</v>
          </cell>
          <cell r="AK33">
            <v>0.50854487136100002</v>
          </cell>
          <cell r="AM33">
            <v>4.4662041550340366</v>
          </cell>
          <cell r="AN33">
            <v>0.53225398002366253</v>
          </cell>
          <cell r="AO33">
            <v>0.12014727592685791</v>
          </cell>
          <cell r="AP33">
            <v>3.7091424010277327</v>
          </cell>
          <cell r="AQ33">
            <v>38.577433819917182</v>
          </cell>
          <cell r="AR33">
            <v>82.649468623862106</v>
          </cell>
          <cell r="AS33">
            <v>0.20104142663541089</v>
          </cell>
          <cell r="AT33">
            <v>0.25145704186598855</v>
          </cell>
          <cell r="AU33">
            <v>7.19403494101131</v>
          </cell>
          <cell r="AV33">
            <v>0</v>
          </cell>
          <cell r="AW33">
            <v>4.4901056106887749</v>
          </cell>
        </row>
        <row r="34">
          <cell r="A34" t="str">
            <v>1608</v>
          </cell>
          <cell r="B34" t="str">
            <v>Bank Top Farm</v>
          </cell>
          <cell r="C34" t="str">
            <v>Residential</v>
          </cell>
          <cell r="D34" t="str">
            <v>Call for Sites 2018</v>
          </cell>
          <cell r="E34">
            <v>1.3282400000000001</v>
          </cell>
          <cell r="F34">
            <v>0</v>
          </cell>
          <cell r="G34">
            <v>0</v>
          </cell>
          <cell r="H34">
            <v>0</v>
          </cell>
          <cell r="I34">
            <v>1.3282400000000001</v>
          </cell>
          <cell r="J34">
            <v>0</v>
          </cell>
          <cell r="K34">
            <v>0</v>
          </cell>
          <cell r="L34">
            <v>0</v>
          </cell>
          <cell r="M34">
            <v>100</v>
          </cell>
          <cell r="O34">
            <v>7.1258810000000006E-2</v>
          </cell>
          <cell r="Q34">
            <v>4.8970609999999998E-2</v>
          </cell>
          <cell r="R34">
            <v>4.0574300000000001E-2</v>
          </cell>
          <cell r="S34">
            <v>5.3649046859001386</v>
          </cell>
          <cell r="T34">
            <v>3.6868796301873155</v>
          </cell>
          <cell r="U34">
            <v>3.054741612961513</v>
          </cell>
          <cell r="V34">
            <v>1.24080816548E-2</v>
          </cell>
          <cell r="W34">
            <v>0.93417467135457444</v>
          </cell>
          <cell r="X34" t="str">
            <v>Not Modelled</v>
          </cell>
          <cell r="Y34" t="str">
            <v>N/A</v>
          </cell>
          <cell r="AA34">
            <v>0</v>
          </cell>
          <cell r="AB34">
            <v>0</v>
          </cell>
          <cell r="AC34">
            <v>0</v>
          </cell>
          <cell r="AD34">
            <v>0</v>
          </cell>
          <cell r="AE34">
            <v>0</v>
          </cell>
          <cell r="AF34">
            <v>0.80107750577199999</v>
          </cell>
          <cell r="AG34">
            <v>0</v>
          </cell>
          <cell r="AH34">
            <v>0</v>
          </cell>
          <cell r="AI34">
            <v>1.32824025172</v>
          </cell>
          <cell r="AJ34">
            <v>0</v>
          </cell>
          <cell r="AK34">
            <v>0</v>
          </cell>
          <cell r="AM34">
            <v>0</v>
          </cell>
          <cell r="AN34">
            <v>0</v>
          </cell>
          <cell r="AO34">
            <v>0</v>
          </cell>
          <cell r="AP34">
            <v>0</v>
          </cell>
          <cell r="AQ34">
            <v>0</v>
          </cell>
          <cell r="AR34">
            <v>60.311201723483698</v>
          </cell>
          <cell r="AS34">
            <v>0</v>
          </cell>
          <cell r="AT34">
            <v>0</v>
          </cell>
          <cell r="AU34">
            <v>100.00001895139432</v>
          </cell>
          <cell r="AV34">
            <v>0</v>
          </cell>
          <cell r="AW34">
            <v>0</v>
          </cell>
        </row>
        <row r="35">
          <cell r="A35" t="str">
            <v>1617</v>
          </cell>
          <cell r="B35" t="str">
            <v>Thornham Fold - site A</v>
          </cell>
          <cell r="C35" t="str">
            <v>Residential / Offices</v>
          </cell>
          <cell r="D35" t="str">
            <v>Call for Sites 2018</v>
          </cell>
          <cell r="E35">
            <v>10.7447</v>
          </cell>
          <cell r="F35">
            <v>0</v>
          </cell>
          <cell r="G35">
            <v>0</v>
          </cell>
          <cell r="H35">
            <v>0</v>
          </cell>
          <cell r="I35">
            <v>10.7447</v>
          </cell>
          <cell r="J35">
            <v>0</v>
          </cell>
          <cell r="K35">
            <v>0</v>
          </cell>
          <cell r="L35">
            <v>0</v>
          </cell>
          <cell r="M35">
            <v>100</v>
          </cell>
          <cell r="O35">
            <v>0.21953709999999999</v>
          </cell>
          <cell r="Q35">
            <v>0.1541708</v>
          </cell>
          <cell r="R35">
            <v>0.123644</v>
          </cell>
          <cell r="S35">
            <v>2.0432129328878421</v>
          </cell>
          <cell r="T35">
            <v>1.4348543933288038</v>
          </cell>
          <cell r="U35">
            <v>1.1507440877828139</v>
          </cell>
          <cell r="V35">
            <v>0</v>
          </cell>
          <cell r="W35">
            <v>0</v>
          </cell>
          <cell r="X35" t="str">
            <v>Not Modelled</v>
          </cell>
          <cell r="Y35" t="str">
            <v>N/A</v>
          </cell>
          <cell r="AA35">
            <v>0</v>
          </cell>
          <cell r="AB35">
            <v>1.9092292826500001E-2</v>
          </cell>
          <cell r="AC35">
            <v>5.18639511997E-3</v>
          </cell>
          <cell r="AD35">
            <v>0</v>
          </cell>
          <cell r="AE35">
            <v>0</v>
          </cell>
          <cell r="AF35">
            <v>3.6112982732000001</v>
          </cell>
          <cell r="AG35">
            <v>8.4579421866799995E-2</v>
          </cell>
          <cell r="AH35">
            <v>1.1519279677600001</v>
          </cell>
          <cell r="AI35">
            <v>9.5857754687700005</v>
          </cell>
          <cell r="AJ35">
            <v>0</v>
          </cell>
          <cell r="AK35">
            <v>0</v>
          </cell>
          <cell r="AM35">
            <v>0</v>
          </cell>
          <cell r="AN35">
            <v>0.17769032943218518</v>
          </cell>
          <cell r="AO35">
            <v>4.8269333903878192E-2</v>
          </cell>
          <cell r="AP35">
            <v>0</v>
          </cell>
          <cell r="AQ35">
            <v>0</v>
          </cell>
          <cell r="AR35">
            <v>33.610042841587017</v>
          </cell>
          <cell r="AS35">
            <v>0.78717341449086531</v>
          </cell>
          <cell r="AT35">
            <v>10.720894652805569</v>
          </cell>
          <cell r="AU35">
            <v>89.213988931938545</v>
          </cell>
          <cell r="AV35">
            <v>0</v>
          </cell>
          <cell r="AW35">
            <v>0</v>
          </cell>
        </row>
        <row r="36">
          <cell r="A36" t="str">
            <v>1618</v>
          </cell>
          <cell r="B36" t="str">
            <v>Thornham Fold - Site B</v>
          </cell>
          <cell r="C36" t="str">
            <v>Residential / Offices</v>
          </cell>
          <cell r="D36" t="str">
            <v>Call for Sites 2018</v>
          </cell>
          <cell r="E36">
            <v>5.1813099999999999</v>
          </cell>
          <cell r="F36">
            <v>0</v>
          </cell>
          <cell r="G36">
            <v>0</v>
          </cell>
          <cell r="H36">
            <v>0</v>
          </cell>
          <cell r="I36">
            <v>5.1813099999999999</v>
          </cell>
          <cell r="J36">
            <v>0</v>
          </cell>
          <cell r="K36">
            <v>0</v>
          </cell>
          <cell r="L36">
            <v>0</v>
          </cell>
          <cell r="M36">
            <v>100</v>
          </cell>
          <cell r="O36">
            <v>0.1502754</v>
          </cell>
          <cell r="Q36">
            <v>9.8088999999999996E-2</v>
          </cell>
          <cell r="R36">
            <v>8.2349699999999998E-2</v>
          </cell>
          <cell r="S36">
            <v>2.9003360154092306</v>
          </cell>
          <cell r="T36">
            <v>1.8931312737512327</v>
          </cell>
          <cell r="U36">
            <v>1.5893606057155432</v>
          </cell>
          <cell r="V36">
            <v>0</v>
          </cell>
          <cell r="W36">
            <v>0</v>
          </cell>
          <cell r="X36" t="str">
            <v>Not Modelled</v>
          </cell>
          <cell r="Y36" t="str">
            <v>N/A</v>
          </cell>
          <cell r="AA36">
            <v>0</v>
          </cell>
          <cell r="AB36">
            <v>6.7925718638300006E-2</v>
          </cell>
          <cell r="AC36">
            <v>5.2186397226300002E-2</v>
          </cell>
          <cell r="AD36">
            <v>0</v>
          </cell>
          <cell r="AE36">
            <v>0.86628788320200001</v>
          </cell>
          <cell r="AF36">
            <v>5.1718247579499996</v>
          </cell>
          <cell r="AG36">
            <v>0</v>
          </cell>
          <cell r="AH36">
            <v>0</v>
          </cell>
          <cell r="AI36">
            <v>5.18130543957</v>
          </cell>
          <cell r="AJ36">
            <v>0</v>
          </cell>
          <cell r="AK36">
            <v>0</v>
          </cell>
          <cell r="AM36">
            <v>0</v>
          </cell>
          <cell r="AN36">
            <v>1.3109757694154569</v>
          </cell>
          <cell r="AO36">
            <v>1.0072046881252039</v>
          </cell>
          <cell r="AP36">
            <v>0</v>
          </cell>
          <cell r="AQ36">
            <v>16.719476024441697</v>
          </cell>
          <cell r="AR36">
            <v>99.816933515848305</v>
          </cell>
          <cell r="AS36">
            <v>0</v>
          </cell>
          <cell r="AT36">
            <v>0</v>
          </cell>
          <cell r="AU36">
            <v>99.999911983069921</v>
          </cell>
          <cell r="AV36">
            <v>0</v>
          </cell>
          <cell r="AW36">
            <v>0</v>
          </cell>
        </row>
        <row r="37">
          <cell r="A37" t="str">
            <v>1639</v>
          </cell>
          <cell r="B37" t="str">
            <v>North of M62 (Northern Gateway NG1 a - B)</v>
          </cell>
          <cell r="C37" t="str">
            <v>Residential / Industry / warehousing</v>
          </cell>
          <cell r="D37" t="str">
            <v>Call for Sites 2018</v>
          </cell>
          <cell r="E37">
            <v>342.21100000000001</v>
          </cell>
          <cell r="F37">
            <v>1.09147109845</v>
          </cell>
          <cell r="G37">
            <v>0.158157857042</v>
          </cell>
          <cell r="H37">
            <v>0.16253730259400001</v>
          </cell>
          <cell r="I37">
            <v>340.79883374191405</v>
          </cell>
          <cell r="J37">
            <v>0.31894681890704857</v>
          </cell>
          <cell r="K37">
            <v>4.6216473766769621E-2</v>
          </cell>
          <cell r="L37">
            <v>4.7496223848444381E-2</v>
          </cell>
          <cell r="M37">
            <v>99.587340483477746</v>
          </cell>
          <cell r="O37">
            <v>35.359690000000001</v>
          </cell>
          <cell r="Q37">
            <v>24.99999</v>
          </cell>
          <cell r="R37">
            <v>19.470500000000001</v>
          </cell>
          <cell r="S37">
            <v>10.332715780614883</v>
          </cell>
          <cell r="T37">
            <v>7.3054314443428181</v>
          </cell>
          <cell r="U37">
            <v>5.6896183933304307</v>
          </cell>
          <cell r="V37">
            <v>0</v>
          </cell>
          <cell r="W37">
            <v>0</v>
          </cell>
          <cell r="X37" t="str">
            <v>Not Modelled</v>
          </cell>
          <cell r="Y37" t="str">
            <v>N/A</v>
          </cell>
          <cell r="AA37">
            <v>0.21335441590400001</v>
          </cell>
          <cell r="AB37">
            <v>5.5289562670399999</v>
          </cell>
          <cell r="AC37">
            <v>5.1471340810399999</v>
          </cell>
          <cell r="AD37">
            <v>1.1523685101800001</v>
          </cell>
          <cell r="AE37">
            <v>52.424650941000003</v>
          </cell>
          <cell r="AF37">
            <v>224.13892562999999</v>
          </cell>
          <cell r="AG37">
            <v>6.44832276027</v>
          </cell>
          <cell r="AH37">
            <v>36.625377093399997</v>
          </cell>
          <cell r="AI37">
            <v>190.96756177399999</v>
          </cell>
          <cell r="AJ37">
            <v>0</v>
          </cell>
          <cell r="AK37">
            <v>1.2619195008299999</v>
          </cell>
          <cell r="AM37">
            <v>6.2345867287725988E-2</v>
          </cell>
          <cell r="AN37">
            <v>1.6156570849680461</v>
          </cell>
          <cell r="AO37">
            <v>1.5040820081879307</v>
          </cell>
          <cell r="AP37">
            <v>0.33674210068641863</v>
          </cell>
          <cell r="AQ37">
            <v>15.319393865480654</v>
          </cell>
          <cell r="AR37">
            <v>65.497288406860093</v>
          </cell>
          <cell r="AS37">
            <v>1.8843119479706965</v>
          </cell>
          <cell r="AT37">
            <v>10.702571540190116</v>
          </cell>
          <cell r="AU37">
            <v>55.804039546946186</v>
          </cell>
          <cell r="AV37">
            <v>0</v>
          </cell>
          <cell r="AW37">
            <v>0.36875480356563639</v>
          </cell>
        </row>
        <row r="38">
          <cell r="A38" t="str">
            <v>1641</v>
          </cell>
          <cell r="B38" t="str">
            <v>South of M62 (Northern Gateway NG1 b - B)</v>
          </cell>
          <cell r="C38" t="str">
            <v>Residential / Industry / warehousing</v>
          </cell>
          <cell r="D38" t="str">
            <v>Call for Sites 2018</v>
          </cell>
          <cell r="E38">
            <v>173.42400000000001</v>
          </cell>
          <cell r="F38">
            <v>0.15749861048300001</v>
          </cell>
          <cell r="G38">
            <v>3.6405096852399998E-3</v>
          </cell>
          <cell r="H38">
            <v>0.189732523923</v>
          </cell>
          <cell r="I38">
            <v>173.07312835590878</v>
          </cell>
          <cell r="J38">
            <v>9.0817078652896954E-2</v>
          </cell>
          <cell r="K38">
            <v>2.0991960081880243E-3</v>
          </cell>
          <cell r="L38">
            <v>0.10940384486749238</v>
          </cell>
          <cell r="M38">
            <v>99.797679880471435</v>
          </cell>
          <cell r="O38">
            <v>20.28837</v>
          </cell>
          <cell r="Q38">
            <v>14.5495</v>
          </cell>
          <cell r="R38">
            <v>11.0448</v>
          </cell>
          <cell r="S38">
            <v>11.698709521173539</v>
          </cell>
          <cell r="T38">
            <v>8.3895539256388965</v>
          </cell>
          <cell r="U38">
            <v>6.3686686963742041</v>
          </cell>
          <cell r="V38">
            <v>0</v>
          </cell>
          <cell r="W38">
            <v>0</v>
          </cell>
          <cell r="X38" t="str">
            <v>Not Modelled</v>
          </cell>
          <cell r="Y38" t="str">
            <v>N/A</v>
          </cell>
          <cell r="AA38">
            <v>0.117158673538</v>
          </cell>
          <cell r="AB38">
            <v>1.6972743845</v>
          </cell>
          <cell r="AC38">
            <v>2.30348394472</v>
          </cell>
          <cell r="AD38">
            <v>0.350869036977</v>
          </cell>
          <cell r="AE38">
            <v>18.4101970388</v>
          </cell>
          <cell r="AF38">
            <v>72.699579804699994</v>
          </cell>
          <cell r="AG38">
            <v>3.4371728484599999</v>
          </cell>
          <cell r="AH38">
            <v>40.228203134600001</v>
          </cell>
          <cell r="AI38">
            <v>88.734330684100001</v>
          </cell>
          <cell r="AJ38">
            <v>0</v>
          </cell>
          <cell r="AK38">
            <v>0.36757821999599999</v>
          </cell>
          <cell r="AM38">
            <v>6.7556205333748495E-2</v>
          </cell>
          <cell r="AN38">
            <v>0.9786848328374389</v>
          </cell>
          <cell r="AO38">
            <v>1.328238274241166</v>
          </cell>
          <cell r="AP38">
            <v>0.20231861621055908</v>
          </cell>
          <cell r="AQ38">
            <v>10.615714687009872</v>
          </cell>
          <cell r="AR38">
            <v>41.920137815238945</v>
          </cell>
          <cell r="AS38">
            <v>1.9819476245848324</v>
          </cell>
          <cell r="AT38">
            <v>23.196445206315158</v>
          </cell>
          <cell r="AU38">
            <v>51.166119270746833</v>
          </cell>
          <cell r="AV38">
            <v>0</v>
          </cell>
          <cell r="AW38">
            <v>0.21195348971076666</v>
          </cell>
        </row>
        <row r="39">
          <cell r="A39" t="str">
            <v>1643</v>
          </cell>
          <cell r="B39" t="str">
            <v>Land east and west of A627(M) (Northern Gateway NG2 - A)</v>
          </cell>
          <cell r="C39" t="str">
            <v>Residential</v>
          </cell>
          <cell r="D39" t="str">
            <v>Call for Sites 2018</v>
          </cell>
          <cell r="E39">
            <v>16.896100000000001</v>
          </cell>
          <cell r="F39">
            <v>0</v>
          </cell>
          <cell r="G39">
            <v>0</v>
          </cell>
          <cell r="H39">
            <v>0</v>
          </cell>
          <cell r="I39">
            <v>16.896100000000001</v>
          </cell>
          <cell r="J39">
            <v>0</v>
          </cell>
          <cell r="K39">
            <v>0</v>
          </cell>
          <cell r="L39">
            <v>0</v>
          </cell>
          <cell r="M39">
            <v>100</v>
          </cell>
          <cell r="O39">
            <v>1.3718459999999999</v>
          </cell>
          <cell r="Q39">
            <v>0.88369299999999995</v>
          </cell>
          <cell r="R39">
            <v>0.64463599999999999</v>
          </cell>
          <cell r="S39">
            <v>8.1193056385793163</v>
          </cell>
          <cell r="T39">
            <v>5.2301596226348082</v>
          </cell>
          <cell r="U39">
            <v>3.8152946537958461</v>
          </cell>
          <cell r="V39">
            <v>0</v>
          </cell>
          <cell r="W39">
            <v>0</v>
          </cell>
          <cell r="X39" t="str">
            <v>Not Modelled</v>
          </cell>
          <cell r="Y39" t="str">
            <v>N/A</v>
          </cell>
          <cell r="AA39">
            <v>0</v>
          </cell>
          <cell r="AB39">
            <v>4.04002615183E-2</v>
          </cell>
          <cell r="AC39">
            <v>0.48815228281099998</v>
          </cell>
          <cell r="AD39">
            <v>0</v>
          </cell>
          <cell r="AE39">
            <v>0</v>
          </cell>
          <cell r="AF39">
            <v>7.4135675257300004</v>
          </cell>
          <cell r="AG39">
            <v>0.34967322999900002</v>
          </cell>
          <cell r="AH39">
            <v>0.23205655786400001</v>
          </cell>
          <cell r="AI39">
            <v>14.837018931399999</v>
          </cell>
          <cell r="AJ39">
            <v>0</v>
          </cell>
          <cell r="AK39">
            <v>0</v>
          </cell>
          <cell r="AM39">
            <v>0</v>
          </cell>
          <cell r="AN39">
            <v>0.23910998110984191</v>
          </cell>
          <cell r="AO39">
            <v>2.8891417712430676</v>
          </cell>
          <cell r="AP39">
            <v>0</v>
          </cell>
          <cell r="AQ39">
            <v>0</v>
          </cell>
          <cell r="AR39">
            <v>43.877389017169641</v>
          </cell>
          <cell r="AS39">
            <v>2.0695499553092134</v>
          </cell>
          <cell r="AT39">
            <v>1.3734326730073803</v>
          </cell>
          <cell r="AU39">
            <v>87.813276030563259</v>
          </cell>
          <cell r="AV39">
            <v>0</v>
          </cell>
          <cell r="AW39">
            <v>0</v>
          </cell>
        </row>
        <row r="40">
          <cell r="A40" t="str">
            <v>1644</v>
          </cell>
          <cell r="B40" t="str">
            <v>Land east and west of A627(M) (Northern Gateway NG2 - B)</v>
          </cell>
          <cell r="C40" t="str">
            <v>Residential / Industry / warehousing</v>
          </cell>
          <cell r="D40" t="str">
            <v>Call for Sites 2018</v>
          </cell>
          <cell r="E40">
            <v>6.3849</v>
          </cell>
          <cell r="F40">
            <v>0</v>
          </cell>
          <cell r="G40">
            <v>0</v>
          </cell>
          <cell r="H40">
            <v>0</v>
          </cell>
          <cell r="I40">
            <v>6.3849</v>
          </cell>
          <cell r="J40">
            <v>0</v>
          </cell>
          <cell r="K40">
            <v>0</v>
          </cell>
          <cell r="L40">
            <v>0</v>
          </cell>
          <cell r="M40">
            <v>100</v>
          </cell>
          <cell r="O40">
            <v>1.4487490000000001</v>
          </cell>
          <cell r="Q40">
            <v>0.93234400000000006</v>
          </cell>
          <cell r="R40">
            <v>0.594634</v>
          </cell>
          <cell r="S40">
            <v>22.690237905057245</v>
          </cell>
          <cell r="T40">
            <v>14.602327366129463</v>
          </cell>
          <cell r="U40">
            <v>9.3131294147128383</v>
          </cell>
          <cell r="V40">
            <v>0</v>
          </cell>
          <cell r="W40">
            <v>0</v>
          </cell>
          <cell r="X40" t="str">
            <v>Not Modelled</v>
          </cell>
          <cell r="Y40" t="str">
            <v>N/A</v>
          </cell>
          <cell r="AA40">
            <v>0</v>
          </cell>
          <cell r="AB40">
            <v>1.7629022738800001E-2</v>
          </cell>
          <cell r="AC40">
            <v>8.2026587319000005E-2</v>
          </cell>
          <cell r="AD40">
            <v>0</v>
          </cell>
          <cell r="AE40">
            <v>0.88022510150599997</v>
          </cell>
          <cell r="AF40">
            <v>3.8483641349700002</v>
          </cell>
          <cell r="AG40">
            <v>4.4710856448900001E-2</v>
          </cell>
          <cell r="AH40">
            <v>2.5960219159E-2</v>
          </cell>
          <cell r="AI40">
            <v>6.3589402111200002</v>
          </cell>
          <cell r="AJ40">
            <v>0</v>
          </cell>
          <cell r="AK40">
            <v>0</v>
          </cell>
          <cell r="AM40">
            <v>0</v>
          </cell>
          <cell r="AN40">
            <v>0.27610491532835285</v>
          </cell>
          <cell r="AO40">
            <v>1.2846965076821877</v>
          </cell>
          <cell r="AP40">
            <v>0</v>
          </cell>
          <cell r="AQ40">
            <v>13.78604365778634</v>
          </cell>
          <cell r="AR40">
            <v>60.272895972842178</v>
          </cell>
          <cell r="AS40">
            <v>0.7002593063148993</v>
          </cell>
          <cell r="AT40">
            <v>0.40658771725477294</v>
          </cell>
          <cell r="AU40">
            <v>99.593419021754457</v>
          </cell>
          <cell r="AV40">
            <v>0</v>
          </cell>
          <cell r="AW40">
            <v>0</v>
          </cell>
        </row>
        <row r="41">
          <cell r="A41" t="str">
            <v>1645</v>
          </cell>
          <cell r="B41" t="str">
            <v>Land east and west of A627(M) (Northern Gateway NG2 - C)</v>
          </cell>
          <cell r="C41" t="str">
            <v>Residential / Industry / warehousing</v>
          </cell>
          <cell r="D41" t="str">
            <v>Call for Sites 2018</v>
          </cell>
          <cell r="E41">
            <v>4.3561300000000003</v>
          </cell>
          <cell r="F41">
            <v>0</v>
          </cell>
          <cell r="G41">
            <v>0</v>
          </cell>
          <cell r="H41">
            <v>0</v>
          </cell>
          <cell r="I41">
            <v>4.3561300000000003</v>
          </cell>
          <cell r="J41">
            <v>0</v>
          </cell>
          <cell r="K41">
            <v>0</v>
          </cell>
          <cell r="L41">
            <v>0</v>
          </cell>
          <cell r="M41">
            <v>100</v>
          </cell>
          <cell r="O41">
            <v>0.15592500000000001</v>
          </cell>
          <cell r="Q41">
            <v>0.1160317</v>
          </cell>
          <cell r="R41">
            <v>8.7677199999999997E-2</v>
          </cell>
          <cell r="S41">
            <v>3.5794386301602565</v>
          </cell>
          <cell r="T41">
            <v>2.6636418105061144</v>
          </cell>
          <cell r="U41">
            <v>2.0127314841384436</v>
          </cell>
          <cell r="V41">
            <v>0</v>
          </cell>
          <cell r="W41">
            <v>0</v>
          </cell>
          <cell r="X41" t="str">
            <v>Not Modelled</v>
          </cell>
          <cell r="Y41" t="str">
            <v>N/A</v>
          </cell>
          <cell r="AA41">
            <v>0</v>
          </cell>
          <cell r="AB41">
            <v>4.4775000002199999E-3</v>
          </cell>
          <cell r="AC41">
            <v>3.0351300001100001E-3</v>
          </cell>
          <cell r="AD41">
            <v>0</v>
          </cell>
          <cell r="AE41">
            <v>1.0280991721299999</v>
          </cell>
          <cell r="AF41">
            <v>2.5984667563000001</v>
          </cell>
          <cell r="AG41">
            <v>1.28335988823E-2</v>
          </cell>
          <cell r="AH41">
            <v>0</v>
          </cell>
          <cell r="AI41">
            <v>4.3561304486000001</v>
          </cell>
          <cell r="AJ41">
            <v>0</v>
          </cell>
          <cell r="AK41">
            <v>0</v>
          </cell>
          <cell r="AM41">
            <v>0</v>
          </cell>
          <cell r="AN41">
            <v>0.1027861886633319</v>
          </cell>
          <cell r="AO41">
            <v>6.9674917876876949E-2</v>
          </cell>
          <cell r="AP41">
            <v>0</v>
          </cell>
          <cell r="AQ41">
            <v>23.601205017527022</v>
          </cell>
          <cell r="AR41">
            <v>59.650808316097084</v>
          </cell>
          <cell r="AS41">
            <v>0.29461009846584008</v>
          </cell>
          <cell r="AT41">
            <v>0</v>
          </cell>
          <cell r="AU41">
            <v>100.0000102981316</v>
          </cell>
          <cell r="AV41">
            <v>0</v>
          </cell>
          <cell r="AW41">
            <v>0</v>
          </cell>
        </row>
        <row r="42">
          <cell r="A42" t="str">
            <v>1646</v>
          </cell>
          <cell r="B42" t="str">
            <v>Land east and west of A627(M) (Northern Gateway NG2 - D)</v>
          </cell>
          <cell r="C42" t="str">
            <v>Residential / Industry / warehousing</v>
          </cell>
          <cell r="D42" t="str">
            <v>Call for Sites 2018</v>
          </cell>
          <cell r="E42">
            <v>83.485799999999998</v>
          </cell>
          <cell r="F42">
            <v>0</v>
          </cell>
          <cell r="G42">
            <v>0</v>
          </cell>
          <cell r="H42">
            <v>0</v>
          </cell>
          <cell r="I42">
            <v>83.485799999999998</v>
          </cell>
          <cell r="J42">
            <v>0</v>
          </cell>
          <cell r="K42">
            <v>0</v>
          </cell>
          <cell r="L42">
            <v>0</v>
          </cell>
          <cell r="M42">
            <v>100</v>
          </cell>
          <cell r="O42">
            <v>4.3080790000000002</v>
          </cell>
          <cell r="Q42">
            <v>3.0118990000000001</v>
          </cell>
          <cell r="R42">
            <v>2.3662100000000001</v>
          </cell>
          <cell r="S42">
            <v>5.1602536000134158</v>
          </cell>
          <cell r="T42">
            <v>3.6076781919799537</v>
          </cell>
          <cell r="U42">
            <v>2.8342664261467223</v>
          </cell>
          <cell r="V42">
            <v>0</v>
          </cell>
          <cell r="W42">
            <v>0</v>
          </cell>
          <cell r="X42" t="str">
            <v>Not Modelled</v>
          </cell>
          <cell r="Y42" t="str">
            <v>N/A</v>
          </cell>
          <cell r="AA42">
            <v>0</v>
          </cell>
          <cell r="AB42">
            <v>0.76694052285500003</v>
          </cell>
          <cell r="AC42">
            <v>1.0237336377699999</v>
          </cell>
          <cell r="AD42">
            <v>0</v>
          </cell>
          <cell r="AE42">
            <v>4.6984586697499999</v>
          </cell>
          <cell r="AF42">
            <v>34.104709186999997</v>
          </cell>
          <cell r="AG42">
            <v>1.20654752022</v>
          </cell>
          <cell r="AH42">
            <v>23.479204502200002</v>
          </cell>
          <cell r="AI42">
            <v>47.985222960000002</v>
          </cell>
          <cell r="AJ42">
            <v>0</v>
          </cell>
          <cell r="AK42">
            <v>0</v>
          </cell>
          <cell r="AM42">
            <v>0</v>
          </cell>
          <cell r="AN42">
            <v>0.91864786928435738</v>
          </cell>
          <cell r="AO42">
            <v>1.2262368423971501</v>
          </cell>
          <cell r="AP42">
            <v>0</v>
          </cell>
          <cell r="AQ42">
            <v>5.6278536826023107</v>
          </cell>
          <cell r="AR42">
            <v>40.850910199099729</v>
          </cell>
          <cell r="AS42">
            <v>1.4452128628102026</v>
          </cell>
          <cell r="AT42">
            <v>28.123590481495057</v>
          </cell>
          <cell r="AU42">
            <v>57.477107436234661</v>
          </cell>
          <cell r="AV42">
            <v>0</v>
          </cell>
          <cell r="AW42">
            <v>0</v>
          </cell>
        </row>
        <row r="43">
          <cell r="A43" t="str">
            <v>1647</v>
          </cell>
          <cell r="B43" t="str">
            <v>Land east and west of A627(M) (Northern Gateway NG2 - E)</v>
          </cell>
          <cell r="C43" t="str">
            <v>Residential / Industry / warehousing</v>
          </cell>
          <cell r="D43" t="str">
            <v>Call for Sites 2018</v>
          </cell>
          <cell r="E43">
            <v>45.411499999999997</v>
          </cell>
          <cell r="F43">
            <v>0</v>
          </cell>
          <cell r="G43">
            <v>0</v>
          </cell>
          <cell r="H43">
            <v>0</v>
          </cell>
          <cell r="I43">
            <v>45.411499999999997</v>
          </cell>
          <cell r="J43">
            <v>0</v>
          </cell>
          <cell r="K43">
            <v>0</v>
          </cell>
          <cell r="L43">
            <v>0</v>
          </cell>
          <cell r="M43">
            <v>100</v>
          </cell>
          <cell r="O43">
            <v>3.5594399999999999</v>
          </cell>
          <cell r="Q43">
            <v>2.6576930000000001</v>
          </cell>
          <cell r="R43">
            <v>1.8892599999999999</v>
          </cell>
          <cell r="S43">
            <v>7.838190766656024</v>
          </cell>
          <cell r="T43">
            <v>5.8524668861411762</v>
          </cell>
          <cell r="U43">
            <v>4.160311815289079</v>
          </cell>
          <cell r="V43">
            <v>0</v>
          </cell>
          <cell r="W43">
            <v>0</v>
          </cell>
          <cell r="X43" t="str">
            <v>Not Modelled</v>
          </cell>
          <cell r="Y43" t="str">
            <v>N/A</v>
          </cell>
          <cell r="AA43">
            <v>0</v>
          </cell>
          <cell r="AB43">
            <v>1.2881567082300001</v>
          </cell>
          <cell r="AC43">
            <v>0.85322236599800005</v>
          </cell>
          <cell r="AD43">
            <v>0</v>
          </cell>
          <cell r="AE43">
            <v>5.0666725221600002</v>
          </cell>
          <cell r="AF43">
            <v>32.664071875899999</v>
          </cell>
          <cell r="AG43">
            <v>1.3023137006900001</v>
          </cell>
          <cell r="AH43">
            <v>3.5296953684300001</v>
          </cell>
          <cell r="AI43">
            <v>36.145073681500001</v>
          </cell>
          <cell r="AJ43">
            <v>0</v>
          </cell>
          <cell r="AK43">
            <v>0</v>
          </cell>
          <cell r="AM43">
            <v>0</v>
          </cell>
          <cell r="AN43">
            <v>2.8366310477081802</v>
          </cell>
          <cell r="AO43">
            <v>1.8788684936590954</v>
          </cell>
          <cell r="AP43">
            <v>0</v>
          </cell>
          <cell r="AQ43">
            <v>11.157245460202814</v>
          </cell>
          <cell r="AR43">
            <v>71.929074960968038</v>
          </cell>
          <cell r="AS43">
            <v>2.8678059537562075</v>
          </cell>
          <cell r="AT43">
            <v>7.7726905484954258</v>
          </cell>
          <cell r="AU43">
            <v>79.594538126906187</v>
          </cell>
          <cell r="AV43">
            <v>0</v>
          </cell>
          <cell r="AW43">
            <v>0</v>
          </cell>
        </row>
        <row r="44">
          <cell r="A44" t="str">
            <v>1648</v>
          </cell>
          <cell r="B44" t="str">
            <v>Land east and west of A627(M) (Northern Gateway NG2 - F)</v>
          </cell>
          <cell r="C44" t="str">
            <v>Residential / Industry / warehousing</v>
          </cell>
          <cell r="D44" t="str">
            <v>Call for Sites 2018</v>
          </cell>
          <cell r="E44">
            <v>75.552400000000006</v>
          </cell>
          <cell r="F44">
            <v>0</v>
          </cell>
          <cell r="G44">
            <v>0</v>
          </cell>
          <cell r="H44">
            <v>0</v>
          </cell>
          <cell r="I44">
            <v>75.552400000000006</v>
          </cell>
          <cell r="J44">
            <v>0</v>
          </cell>
          <cell r="K44">
            <v>0</v>
          </cell>
          <cell r="L44">
            <v>0</v>
          </cell>
          <cell r="M44">
            <v>100</v>
          </cell>
          <cell r="O44">
            <v>3.755973</v>
          </cell>
          <cell r="Q44">
            <v>2.969395</v>
          </cell>
          <cell r="R44">
            <v>2.38862</v>
          </cell>
          <cell r="S44">
            <v>4.9713483621963031</v>
          </cell>
          <cell r="T44">
            <v>3.930245763205404</v>
          </cell>
          <cell r="U44">
            <v>3.1615408643537464</v>
          </cell>
          <cell r="V44">
            <v>0</v>
          </cell>
          <cell r="W44">
            <v>0</v>
          </cell>
          <cell r="X44" t="str">
            <v>Not Modelled</v>
          </cell>
          <cell r="Y44" t="str">
            <v>N/A</v>
          </cell>
          <cell r="AA44">
            <v>0</v>
          </cell>
          <cell r="AB44">
            <v>0.74310907000000004</v>
          </cell>
          <cell r="AC44">
            <v>0.378</v>
          </cell>
          <cell r="AD44">
            <v>0</v>
          </cell>
          <cell r="AE44">
            <v>12.0554758661</v>
          </cell>
          <cell r="AF44">
            <v>70.712250463299995</v>
          </cell>
          <cell r="AG44">
            <v>0.80920165365399999</v>
          </cell>
          <cell r="AH44">
            <v>26.8147743404</v>
          </cell>
          <cell r="AI44">
            <v>39.462513831599999</v>
          </cell>
          <cell r="AJ44">
            <v>0</v>
          </cell>
          <cell r="AK44">
            <v>0</v>
          </cell>
          <cell r="AM44">
            <v>0</v>
          </cell>
          <cell r="AN44">
            <v>0.98356778871352868</v>
          </cell>
          <cell r="AO44">
            <v>0.50031501315643179</v>
          </cell>
          <cell r="AP44">
            <v>0</v>
          </cell>
          <cell r="AQ44">
            <v>15.956443297764199</v>
          </cell>
          <cell r="AR44">
            <v>93.593652171605385</v>
          </cell>
          <cell r="AS44">
            <v>1.0710469206193316</v>
          </cell>
          <cell r="AT44">
            <v>35.491624806624273</v>
          </cell>
          <cell r="AU44">
            <v>52.231979171541866</v>
          </cell>
          <cell r="AV44">
            <v>0</v>
          </cell>
          <cell r="AW44">
            <v>0</v>
          </cell>
        </row>
        <row r="45">
          <cell r="A45" t="str">
            <v>1650</v>
          </cell>
          <cell r="B45" t="str">
            <v>Junction 21 of M62 (NG3 - A)</v>
          </cell>
          <cell r="C45" t="str">
            <v>Residential / Industry / warehousing</v>
          </cell>
          <cell r="D45" t="str">
            <v>Call for Sites 2018</v>
          </cell>
          <cell r="E45">
            <v>7.45425</v>
          </cell>
          <cell r="F45">
            <v>0.36410326615299998</v>
          </cell>
          <cell r="G45">
            <v>4.5127622276399999E-2</v>
          </cell>
          <cell r="H45">
            <v>0.348881839902</v>
          </cell>
          <cell r="I45">
            <v>6.6961372716685998</v>
          </cell>
          <cell r="J45">
            <v>4.8845057001442127</v>
          </cell>
          <cell r="K45">
            <v>0.60539453702786994</v>
          </cell>
          <cell r="L45">
            <v>4.6803077425897976</v>
          </cell>
          <cell r="M45">
            <v>89.829792020238116</v>
          </cell>
          <cell r="O45">
            <v>1.1788939999999999</v>
          </cell>
          <cell r="Q45">
            <v>0.84599099999999994</v>
          </cell>
          <cell r="R45">
            <v>0.66088199999999997</v>
          </cell>
          <cell r="S45">
            <v>15.815058523660996</v>
          </cell>
          <cell r="T45">
            <v>11.349109568367039</v>
          </cell>
          <cell r="U45">
            <v>8.8658416339671984</v>
          </cell>
          <cell r="V45">
            <v>1.8356628448200001</v>
          </cell>
          <cell r="W45">
            <v>24.62572149874233</v>
          </cell>
          <cell r="X45">
            <v>0.43951248391499997</v>
          </cell>
          <cell r="Y45">
            <v>5.8961328626622391</v>
          </cell>
          <cell r="AA45">
            <v>0.56655054565999996</v>
          </cell>
          <cell r="AB45">
            <v>1.2248453791600001E-3</v>
          </cell>
          <cell r="AC45">
            <v>7.8850053359799999E-2</v>
          </cell>
          <cell r="AD45">
            <v>0.44871947383900002</v>
          </cell>
          <cell r="AE45">
            <v>1.29471821384</v>
          </cell>
          <cell r="AF45">
            <v>6.3023822094100002</v>
          </cell>
          <cell r="AG45">
            <v>0.14095288471100001</v>
          </cell>
          <cell r="AH45">
            <v>1.1025368411200001</v>
          </cell>
          <cell r="AI45">
            <v>2.50520376455</v>
          </cell>
          <cell r="AJ45">
            <v>0</v>
          </cell>
          <cell r="AK45">
            <v>0.74698790268699999</v>
          </cell>
          <cell r="AM45">
            <v>7.6003695295972094</v>
          </cell>
          <cell r="AN45">
            <v>1.6431503895898314E-2</v>
          </cell>
          <cell r="AO45">
            <v>1.0577865427078512</v>
          </cell>
          <cell r="AP45">
            <v>6.0196461594258306</v>
          </cell>
          <cell r="AQ45">
            <v>17.368859561189925</v>
          </cell>
          <cell r="AR45">
            <v>84.547502557735527</v>
          </cell>
          <cell r="AS45">
            <v>1.8909063247275044</v>
          </cell>
          <cell r="AT45">
            <v>14.790714573833718</v>
          </cell>
          <cell r="AU45">
            <v>33.607723976925911</v>
          </cell>
          <cell r="AV45">
            <v>0</v>
          </cell>
          <cell r="AW45">
            <v>10.020966598745682</v>
          </cell>
        </row>
        <row r="46">
          <cell r="A46" t="str">
            <v>1651</v>
          </cell>
          <cell r="B46" t="str">
            <v>Junction 21 of M62 (NG3 - B)</v>
          </cell>
          <cell r="C46" t="str">
            <v>Residential / Industry / warehousing</v>
          </cell>
          <cell r="D46" t="str">
            <v>Call for Sites 2018</v>
          </cell>
          <cell r="E46">
            <v>84.398300000000006</v>
          </cell>
          <cell r="F46">
            <v>2.9548987664699999E-2</v>
          </cell>
          <cell r="G46">
            <v>1.1451058343800001E-4</v>
          </cell>
          <cell r="H46">
            <v>0.42274168732400003</v>
          </cell>
          <cell r="I46">
            <v>83.945894814427859</v>
          </cell>
          <cell r="J46">
            <v>3.5011354096824217E-2</v>
          </cell>
          <cell r="K46">
            <v>1.3567877959390177E-4</v>
          </cell>
          <cell r="L46">
            <v>0.50088886544397226</v>
          </cell>
          <cell r="M46">
            <v>99.463964101679608</v>
          </cell>
          <cell r="O46">
            <v>5.6339790000000001</v>
          </cell>
          <cell r="Q46">
            <v>3.3427189999999998</v>
          </cell>
          <cell r="R46">
            <v>2.5501299999999998</v>
          </cell>
          <cell r="S46">
            <v>6.6754650271391718</v>
          </cell>
          <cell r="T46">
            <v>3.9606473116164658</v>
          </cell>
          <cell r="U46">
            <v>3.021541903095204</v>
          </cell>
          <cell r="V46">
            <v>2.2086480829399999</v>
          </cell>
          <cell r="W46">
            <v>2.6169343256203024</v>
          </cell>
          <cell r="X46">
            <v>0.95978526942599995</v>
          </cell>
          <cell r="Y46">
            <v>1.1372092440558634</v>
          </cell>
          <cell r="AA46">
            <v>0.42181416367300001</v>
          </cell>
          <cell r="AB46">
            <v>0.79190999985699995</v>
          </cell>
          <cell r="AC46">
            <v>0.87733446971999995</v>
          </cell>
          <cell r="AD46">
            <v>0</v>
          </cell>
          <cell r="AE46">
            <v>11.1676625609</v>
          </cell>
          <cell r="AF46">
            <v>59.471371139399999</v>
          </cell>
          <cell r="AG46">
            <v>0.52954080533900005</v>
          </cell>
          <cell r="AH46">
            <v>5.2531974444499996</v>
          </cell>
          <cell r="AI46">
            <v>38.067598073200003</v>
          </cell>
          <cell r="AJ46">
            <v>0</v>
          </cell>
          <cell r="AK46">
            <v>0</v>
          </cell>
          <cell r="AM46">
            <v>0.4997898816362415</v>
          </cell>
          <cell r="AN46">
            <v>0.93830088977740056</v>
          </cell>
          <cell r="AO46">
            <v>1.0395167553374889</v>
          </cell>
          <cell r="AP46">
            <v>0</v>
          </cell>
          <cell r="AQ46">
            <v>13.232094202015917</v>
          </cell>
          <cell r="AR46">
            <v>70.46512920212848</v>
          </cell>
          <cell r="AS46">
            <v>0.6274306536257247</v>
          </cell>
          <cell r="AT46">
            <v>6.2242929590406435</v>
          </cell>
          <cell r="AU46">
            <v>45.104697693199981</v>
          </cell>
          <cell r="AV46">
            <v>0</v>
          </cell>
          <cell r="AW46">
            <v>0</v>
          </cell>
        </row>
        <row r="47">
          <cell r="A47" t="str">
            <v>1660</v>
          </cell>
          <cell r="B47" t="str">
            <v>Bamford/Norden</v>
          </cell>
          <cell r="C47" t="str">
            <v>Residential</v>
          </cell>
          <cell r="D47" t="str">
            <v>Call for Sites 2018</v>
          </cell>
          <cell r="E47">
            <v>35.574100000000001</v>
          </cell>
          <cell r="F47">
            <v>0</v>
          </cell>
          <cell r="G47">
            <v>0</v>
          </cell>
          <cell r="H47">
            <v>0</v>
          </cell>
          <cell r="I47">
            <v>35.574100000000001</v>
          </cell>
          <cell r="J47">
            <v>0</v>
          </cell>
          <cell r="K47">
            <v>0</v>
          </cell>
          <cell r="L47">
            <v>0</v>
          </cell>
          <cell r="M47">
            <v>100</v>
          </cell>
          <cell r="O47">
            <v>4.0364979999999999</v>
          </cell>
          <cell r="Q47">
            <v>2.8076379999999999</v>
          </cell>
          <cell r="R47">
            <v>2.2206899999999998</v>
          </cell>
          <cell r="S47">
            <v>11.346732594781034</v>
          </cell>
          <cell r="T47">
            <v>7.8923655131120665</v>
          </cell>
          <cell r="U47">
            <v>6.2424348050969654</v>
          </cell>
          <cell r="V47">
            <v>0</v>
          </cell>
          <cell r="W47">
            <v>0</v>
          </cell>
          <cell r="X47" t="str">
            <v>Not Modelled</v>
          </cell>
          <cell r="Y47" t="str">
            <v>N/A</v>
          </cell>
          <cell r="AA47">
            <v>0</v>
          </cell>
          <cell r="AB47">
            <v>4.6800000000000001E-2</v>
          </cell>
          <cell r="AC47">
            <v>0.08</v>
          </cell>
          <cell r="AD47">
            <v>0</v>
          </cell>
          <cell r="AE47">
            <v>0</v>
          </cell>
          <cell r="AF47">
            <v>30.2446441335</v>
          </cell>
          <cell r="AG47">
            <v>0.81750539040199999</v>
          </cell>
          <cell r="AH47">
            <v>11.8697881117</v>
          </cell>
          <cell r="AI47">
            <v>11.6237931227</v>
          </cell>
          <cell r="AJ47">
            <v>21.462115863400001</v>
          </cell>
          <cell r="AK47">
            <v>0</v>
          </cell>
          <cell r="AM47">
            <v>0</v>
          </cell>
          <cell r="AN47">
            <v>0.13155638512288434</v>
          </cell>
          <cell r="AO47">
            <v>0.22488270961176812</v>
          </cell>
          <cell r="AP47">
            <v>0</v>
          </cell>
          <cell r="AQ47">
            <v>0</v>
          </cell>
          <cell r="AR47">
            <v>85.018719049814322</v>
          </cell>
          <cell r="AS47">
            <v>2.2980353414478509</v>
          </cell>
          <cell r="AT47">
            <v>33.366376413458106</v>
          </cell>
          <cell r="AU47">
            <v>32.674876167492641</v>
          </cell>
          <cell r="AV47">
            <v>60.330734617038807</v>
          </cell>
          <cell r="AW47">
            <v>0</v>
          </cell>
        </row>
        <row r="48">
          <cell r="A48" t="str">
            <v>1661</v>
          </cell>
          <cell r="B48" t="str">
            <v>Land in Roch Valley, Smallbridge/Littleborough (A)</v>
          </cell>
          <cell r="C48" t="str">
            <v>Residential</v>
          </cell>
          <cell r="D48" t="str">
            <v>Call for Sites 2018</v>
          </cell>
          <cell r="E48">
            <v>16.415299999999998</v>
          </cell>
          <cell r="F48">
            <v>1.7524867292699999</v>
          </cell>
          <cell r="G48">
            <v>0.45954983957399997</v>
          </cell>
          <cell r="H48">
            <v>0.19271557290399999</v>
          </cell>
          <cell r="I48">
            <v>14.010547858251998</v>
          </cell>
          <cell r="J48">
            <v>10.675934824645301</v>
          </cell>
          <cell r="K48">
            <v>2.7995214194927907</v>
          </cell>
          <cell r="L48">
            <v>1.1739997009131726</v>
          </cell>
          <cell r="M48">
            <v>85.350544054948728</v>
          </cell>
          <cell r="O48">
            <v>2.6641940000000002</v>
          </cell>
          <cell r="Q48">
            <v>1.9099880000000002</v>
          </cell>
          <cell r="R48">
            <v>1.2268300000000001</v>
          </cell>
          <cell r="S48">
            <v>16.229944015643945</v>
          </cell>
          <cell r="T48">
            <v>11.635413303442522</v>
          </cell>
          <cell r="U48">
            <v>7.473698318032568</v>
          </cell>
          <cell r="V48">
            <v>11.9484033176</v>
          </cell>
          <cell r="W48">
            <v>72.788211714680827</v>
          </cell>
          <cell r="X48">
            <v>0.45209175067899998</v>
          </cell>
          <cell r="Y48">
            <v>2.754087654072725</v>
          </cell>
          <cell r="AA48">
            <v>0.59135357741799999</v>
          </cell>
          <cell r="AB48">
            <v>3.7600000000000001E-2</v>
          </cell>
          <cell r="AC48">
            <v>3.3599999999999998E-2</v>
          </cell>
          <cell r="AD48">
            <v>2.0832807401100002</v>
          </cell>
          <cell r="AE48">
            <v>4.7284655526700003</v>
          </cell>
          <cell r="AF48">
            <v>14.420533366900001</v>
          </cell>
          <cell r="AG48">
            <v>4.6800000000000001E-2</v>
          </cell>
          <cell r="AH48">
            <v>11.3482782031</v>
          </cell>
          <cell r="AI48">
            <v>3.2906024545000001</v>
          </cell>
          <cell r="AJ48">
            <v>0</v>
          </cell>
          <cell r="AK48">
            <v>2.2710885136700001</v>
          </cell>
          <cell r="AM48">
            <v>3.6024536707705619</v>
          </cell>
          <cell r="AN48">
            <v>0.22905460149982032</v>
          </cell>
          <cell r="AO48">
            <v>0.20468709070196708</v>
          </cell>
          <cell r="AP48">
            <v>12.691091482397521</v>
          </cell>
          <cell r="AQ48">
            <v>28.805233852990813</v>
          </cell>
          <cell r="AR48">
            <v>87.848125632184633</v>
          </cell>
          <cell r="AS48">
            <v>0.28509987633488271</v>
          </cell>
          <cell r="AT48">
            <v>69.132322912770405</v>
          </cell>
          <cell r="AU48">
            <v>20.04594771036777</v>
          </cell>
          <cell r="AV48">
            <v>0</v>
          </cell>
          <cell r="AW48">
            <v>13.835193469933541</v>
          </cell>
        </row>
        <row r="49">
          <cell r="A49" t="str">
            <v>1662</v>
          </cell>
          <cell r="B49" t="str">
            <v>Land in Roch Valley, Smallbridge/Littleborough (B)</v>
          </cell>
          <cell r="C49" t="str">
            <v>Residential</v>
          </cell>
          <cell r="D49" t="str">
            <v>Call for Sites 2018</v>
          </cell>
          <cell r="E49">
            <v>7.2615299999999996</v>
          </cell>
          <cell r="F49">
            <v>9.2786280907599999E-4</v>
          </cell>
          <cell r="G49">
            <v>0.75081979406099997</v>
          </cell>
          <cell r="H49">
            <v>1.1627675847600001</v>
          </cell>
          <cell r="I49">
            <v>5.3470147583699239</v>
          </cell>
          <cell r="J49">
            <v>1.2777786624526787E-2</v>
          </cell>
          <cell r="K49">
            <v>10.3396914157347</v>
          </cell>
          <cell r="L49">
            <v>16.012707855782459</v>
          </cell>
          <cell r="M49">
            <v>73.634822941858317</v>
          </cell>
          <cell r="O49">
            <v>2.5255800000000002</v>
          </cell>
          <cell r="Q49">
            <v>1.6108340000000001</v>
          </cell>
          <cell r="R49">
            <v>1.2460500000000001</v>
          </cell>
          <cell r="S49">
            <v>34.780273578708623</v>
          </cell>
          <cell r="T49">
            <v>22.183121187959014</v>
          </cell>
          <cell r="U49">
            <v>17.159606859711385</v>
          </cell>
          <cell r="V49">
            <v>5.6152004831599998</v>
          </cell>
          <cell r="W49">
            <v>77.328062862234276</v>
          </cell>
          <cell r="X49">
            <v>1.46419895997</v>
          </cell>
          <cell r="Y49">
            <v>20.16378035992415</v>
          </cell>
          <cell r="AA49">
            <v>0.44022545551100001</v>
          </cell>
          <cell r="AB49">
            <v>7.3478974271199995E-2</v>
          </cell>
          <cell r="AC49">
            <v>0.79638779039200003</v>
          </cell>
          <cell r="AD49">
            <v>1.83919509796</v>
          </cell>
          <cell r="AE49">
            <v>0.55744438137800001</v>
          </cell>
          <cell r="AF49">
            <v>3.8615826112399998</v>
          </cell>
          <cell r="AG49">
            <v>0</v>
          </cell>
          <cell r="AH49">
            <v>0</v>
          </cell>
          <cell r="AI49">
            <v>7.2132648777600004</v>
          </cell>
          <cell r="AJ49">
            <v>0</v>
          </cell>
          <cell r="AK49">
            <v>1.88551089931</v>
          </cell>
          <cell r="AM49">
            <v>6.0624338880511415</v>
          </cell>
          <cell r="AN49">
            <v>1.0118938332720515</v>
          </cell>
          <cell r="AO49">
            <v>10.967217520164484</v>
          </cell>
          <cell r="AP49">
            <v>25.327928108263688</v>
          </cell>
          <cell r="AQ49">
            <v>7.6766794515480905</v>
          </cell>
          <cell r="AR49">
            <v>53.178636062097105</v>
          </cell>
          <cell r="AS49">
            <v>0</v>
          </cell>
          <cell r="AT49">
            <v>0</v>
          </cell>
          <cell r="AU49">
            <v>99.335331228542756</v>
          </cell>
          <cell r="AV49">
            <v>0</v>
          </cell>
          <cell r="AW49">
            <v>25.965752387031387</v>
          </cell>
        </row>
        <row r="50">
          <cell r="A50" t="str">
            <v>1663</v>
          </cell>
          <cell r="B50" t="str">
            <v>Trows Farm, Castleton</v>
          </cell>
          <cell r="C50" t="str">
            <v>Residential</v>
          </cell>
          <cell r="D50" t="str">
            <v>Call for Sites 2018</v>
          </cell>
          <cell r="E50">
            <v>21.059100000000001</v>
          </cell>
          <cell r="F50">
            <v>0</v>
          </cell>
          <cell r="G50">
            <v>0</v>
          </cell>
          <cell r="H50">
            <v>0</v>
          </cell>
          <cell r="I50">
            <v>21.059100000000001</v>
          </cell>
          <cell r="J50">
            <v>0</v>
          </cell>
          <cell r="K50">
            <v>0</v>
          </cell>
          <cell r="L50">
            <v>0</v>
          </cell>
          <cell r="M50">
            <v>100</v>
          </cell>
          <cell r="O50">
            <v>1.0025454</v>
          </cell>
          <cell r="Q50">
            <v>0.94826300000000008</v>
          </cell>
          <cell r="R50">
            <v>0.77860600000000002</v>
          </cell>
          <cell r="S50">
            <v>4.7606279470632646</v>
          </cell>
          <cell r="T50">
            <v>4.502865744500002</v>
          </cell>
          <cell r="U50">
            <v>3.6972425222350433</v>
          </cell>
          <cell r="V50">
            <v>0</v>
          </cell>
          <cell r="W50">
            <v>0</v>
          </cell>
          <cell r="X50" t="str">
            <v>Not Modelled</v>
          </cell>
          <cell r="Y50" t="str">
            <v>N/A</v>
          </cell>
          <cell r="AA50">
            <v>0</v>
          </cell>
          <cell r="AB50">
            <v>0.10582078</v>
          </cell>
          <cell r="AC50">
            <v>1.14207800002E-2</v>
          </cell>
          <cell r="AD50">
            <v>0</v>
          </cell>
          <cell r="AE50">
            <v>2.1295584668599998</v>
          </cell>
          <cell r="AF50">
            <v>18.2754345753</v>
          </cell>
          <cell r="AG50">
            <v>5.0219315712099998E-2</v>
          </cell>
          <cell r="AH50">
            <v>0.50197142924799998</v>
          </cell>
          <cell r="AI50">
            <v>14.828818499600001</v>
          </cell>
          <cell r="AJ50">
            <v>0</v>
          </cell>
          <cell r="AK50">
            <v>0</v>
          </cell>
          <cell r="AM50">
            <v>0</v>
          </cell>
          <cell r="AN50">
            <v>0.50249431362213959</v>
          </cell>
          <cell r="AO50">
            <v>5.4232042205982212E-2</v>
          </cell>
          <cell r="AP50">
            <v>0</v>
          </cell>
          <cell r="AQ50">
            <v>10.112295714726649</v>
          </cell>
          <cell r="AR50">
            <v>86.781650570537209</v>
          </cell>
          <cell r="AS50">
            <v>0.23846848019193601</v>
          </cell>
          <cell r="AT50">
            <v>2.3836319180211878</v>
          </cell>
          <cell r="AU50">
            <v>70.415252786681293</v>
          </cell>
          <cell r="AV50">
            <v>0</v>
          </cell>
          <cell r="AW50">
            <v>0</v>
          </cell>
        </row>
        <row r="51">
          <cell r="A51" t="str">
            <v>1664</v>
          </cell>
          <cell r="B51" t="str">
            <v>Land to the north east of Smithy Bridge</v>
          </cell>
          <cell r="C51" t="str">
            <v>Residential</v>
          </cell>
          <cell r="D51" t="str">
            <v>Call for Sites 2018</v>
          </cell>
          <cell r="E51">
            <v>20.395700000000001</v>
          </cell>
          <cell r="F51">
            <v>6.4426750477200007E-2</v>
          </cell>
          <cell r="G51">
            <v>0</v>
          </cell>
          <cell r="H51">
            <v>0</v>
          </cell>
          <cell r="I51">
            <v>20.331273249522802</v>
          </cell>
          <cell r="J51">
            <v>0.31588398768956205</v>
          </cell>
          <cell r="K51">
            <v>0</v>
          </cell>
          <cell r="L51">
            <v>0</v>
          </cell>
          <cell r="M51">
            <v>99.68411601231044</v>
          </cell>
          <cell r="O51">
            <v>1.678461</v>
          </cell>
          <cell r="Q51">
            <v>0.87166900000000003</v>
          </cell>
          <cell r="R51">
            <v>0.64370400000000005</v>
          </cell>
          <cell r="S51">
            <v>8.2294846462734785</v>
          </cell>
          <cell r="T51">
            <v>4.273788102394132</v>
          </cell>
          <cell r="U51">
            <v>3.1560770162338136</v>
          </cell>
          <cell r="V51">
            <v>9.78781956027</v>
          </cell>
          <cell r="W51">
            <v>47.989623108155151</v>
          </cell>
          <cell r="X51" t="str">
            <v>Not Modelled</v>
          </cell>
          <cell r="Y51" t="str">
            <v>N/A</v>
          </cell>
          <cell r="AA51">
            <v>0</v>
          </cell>
          <cell r="AB51">
            <v>6.7768665420299995E-2</v>
          </cell>
          <cell r="AC51">
            <v>0.18453365999999999</v>
          </cell>
          <cell r="AD51">
            <v>0</v>
          </cell>
          <cell r="AE51">
            <v>0.87073411069499995</v>
          </cell>
          <cell r="AF51">
            <v>10.717027268300001</v>
          </cell>
          <cell r="AG51">
            <v>0.45039949949300001</v>
          </cell>
          <cell r="AH51">
            <v>1.3049521692699999E-2</v>
          </cell>
          <cell r="AI51">
            <v>16.408727434300001</v>
          </cell>
          <cell r="AJ51">
            <v>0</v>
          </cell>
          <cell r="AK51">
            <v>0</v>
          </cell>
          <cell r="AM51">
            <v>0</v>
          </cell>
          <cell r="AN51">
            <v>0.33226937746828983</v>
          </cell>
          <cell r="AO51">
            <v>0.90476747549728609</v>
          </cell>
          <cell r="AP51">
            <v>0</v>
          </cell>
          <cell r="AQ51">
            <v>4.2692043454992961</v>
          </cell>
          <cell r="AR51">
            <v>52.545523165667277</v>
          </cell>
          <cell r="AS51">
            <v>2.2083061600876657</v>
          </cell>
          <cell r="AT51">
            <v>6.3981729936702342E-2</v>
          </cell>
          <cell r="AU51">
            <v>80.45189640120222</v>
          </cell>
          <cell r="AV51">
            <v>0</v>
          </cell>
          <cell r="AW51">
            <v>0</v>
          </cell>
        </row>
        <row r="52">
          <cell r="A52" t="str">
            <v>1665</v>
          </cell>
          <cell r="B52" t="str">
            <v>Land at Lane End, east of Heywood</v>
          </cell>
          <cell r="C52" t="str">
            <v>Residential</v>
          </cell>
          <cell r="D52" t="str">
            <v>Call for Sites 2018</v>
          </cell>
          <cell r="E52">
            <v>26.759599999999999</v>
          </cell>
          <cell r="F52">
            <v>0</v>
          </cell>
          <cell r="G52">
            <v>0</v>
          </cell>
          <cell r="H52">
            <v>0</v>
          </cell>
          <cell r="I52">
            <v>26.759599999999999</v>
          </cell>
          <cell r="J52">
            <v>0</v>
          </cell>
          <cell r="K52">
            <v>0</v>
          </cell>
          <cell r="L52">
            <v>0</v>
          </cell>
          <cell r="M52">
            <v>100</v>
          </cell>
          <cell r="O52">
            <v>3.1907130000000001</v>
          </cell>
          <cell r="Q52">
            <v>1.9664130000000002</v>
          </cell>
          <cell r="R52">
            <v>1.3781000000000001</v>
          </cell>
          <cell r="S52">
            <v>11.923619934528171</v>
          </cell>
          <cell r="T52">
            <v>7.348439438556631</v>
          </cell>
          <cell r="U52">
            <v>5.1499275026532541</v>
          </cell>
          <cell r="V52">
            <v>0</v>
          </cell>
          <cell r="W52">
            <v>0</v>
          </cell>
          <cell r="X52" t="str">
            <v>Not Modelled</v>
          </cell>
          <cell r="Y52" t="str">
            <v>N/A</v>
          </cell>
          <cell r="AA52">
            <v>0</v>
          </cell>
          <cell r="AB52">
            <v>1.8030533902899999</v>
          </cell>
          <cell r="AC52">
            <v>1.22430283237</v>
          </cell>
          <cell r="AD52">
            <v>0</v>
          </cell>
          <cell r="AE52">
            <v>1.1535201857599999</v>
          </cell>
          <cell r="AF52">
            <v>16.584585293300002</v>
          </cell>
          <cell r="AG52">
            <v>1.18244778029</v>
          </cell>
          <cell r="AH52">
            <v>0</v>
          </cell>
          <cell r="AI52">
            <v>18.121181217</v>
          </cell>
          <cell r="AJ52">
            <v>0</v>
          </cell>
          <cell r="AK52">
            <v>0</v>
          </cell>
          <cell r="AM52">
            <v>0</v>
          </cell>
          <cell r="AN52">
            <v>6.7379683937353319</v>
          </cell>
          <cell r="AO52">
            <v>4.575191080472055</v>
          </cell>
          <cell r="AP52">
            <v>0</v>
          </cell>
          <cell r="AQ52">
            <v>4.3106779838263654</v>
          </cell>
          <cell r="AR52">
            <v>61.976207765811154</v>
          </cell>
          <cell r="AS52">
            <v>4.4187797287328658</v>
          </cell>
          <cell r="AT52">
            <v>0</v>
          </cell>
          <cell r="AU52">
            <v>67.718430832299433</v>
          </cell>
          <cell r="AV52">
            <v>0</v>
          </cell>
          <cell r="AW52">
            <v>0</v>
          </cell>
        </row>
        <row r="53">
          <cell r="A53" t="str">
            <v>1706</v>
          </cell>
          <cell r="B53" t="str">
            <v>land next to Ealees Mill</v>
          </cell>
          <cell r="C53" t="str">
            <v>Residential</v>
          </cell>
          <cell r="D53" t="str">
            <v>Call for Sites 2018</v>
          </cell>
          <cell r="E53">
            <v>0.18796599999999999</v>
          </cell>
          <cell r="F53">
            <v>1.8470789639E-3</v>
          </cell>
          <cell r="G53">
            <v>3.8963101262599999E-3</v>
          </cell>
          <cell r="H53">
            <v>3.2183649997499998E-3</v>
          </cell>
          <cell r="I53">
            <v>0.17900424591009001</v>
          </cell>
          <cell r="J53">
            <v>0.98266652687188116</v>
          </cell>
          <cell r="K53">
            <v>2.0728802689103349</v>
          </cell>
          <cell r="L53">
            <v>1.7122059307268334</v>
          </cell>
          <cell r="M53">
            <v>95.232247273490955</v>
          </cell>
          <cell r="O53">
            <v>8.6684900000000009E-3</v>
          </cell>
          <cell r="Q53">
            <v>3.2000000000000002E-3</v>
          </cell>
          <cell r="R53">
            <v>2.8E-3</v>
          </cell>
          <cell r="S53">
            <v>4.6117329729844769</v>
          </cell>
          <cell r="T53">
            <v>1.7024355468542185</v>
          </cell>
          <cell r="U53">
            <v>1.4896311034974412</v>
          </cell>
          <cell r="V53">
            <v>0.18796629778000001</v>
          </cell>
          <cell r="W53">
            <v>100.00015842226786</v>
          </cell>
          <cell r="X53">
            <v>3.2010862136899998E-3</v>
          </cell>
          <cell r="Y53">
            <v>1.7030134246033855</v>
          </cell>
          <cell r="AA53">
            <v>0</v>
          </cell>
          <cell r="AB53">
            <v>0</v>
          </cell>
          <cell r="AC53">
            <v>0</v>
          </cell>
          <cell r="AD53">
            <v>0</v>
          </cell>
          <cell r="AE53">
            <v>6.9936963864699999E-3</v>
          </cell>
          <cell r="AF53">
            <v>0</v>
          </cell>
          <cell r="AG53">
            <v>0</v>
          </cell>
          <cell r="AH53">
            <v>0</v>
          </cell>
          <cell r="AI53">
            <v>0.18796629778000001</v>
          </cell>
          <cell r="AJ53">
            <v>0</v>
          </cell>
          <cell r="AK53">
            <v>7.4184319876699998E-6</v>
          </cell>
          <cell r="AM53">
            <v>0</v>
          </cell>
          <cell r="AN53">
            <v>0</v>
          </cell>
          <cell r="AO53">
            <v>0</v>
          </cell>
          <cell r="AP53">
            <v>0</v>
          </cell>
          <cell r="AQ53">
            <v>3.7207241663226331</v>
          </cell>
          <cell r="AR53">
            <v>0</v>
          </cell>
          <cell r="AS53">
            <v>0</v>
          </cell>
          <cell r="AT53">
            <v>0</v>
          </cell>
          <cell r="AU53">
            <v>100.00015842226786</v>
          </cell>
          <cell r="AV53">
            <v>0</v>
          </cell>
          <cell r="AW53">
            <v>3.9466882242905638E-3</v>
          </cell>
        </row>
        <row r="54">
          <cell r="A54" t="str">
            <v>1717</v>
          </cell>
          <cell r="B54" t="str">
            <v>Higher Timbercliffe</v>
          </cell>
          <cell r="C54" t="str">
            <v>Residential</v>
          </cell>
          <cell r="D54" t="str">
            <v>Call for Sites 2018</v>
          </cell>
          <cell r="E54">
            <v>0.82133800000000001</v>
          </cell>
          <cell r="F54">
            <v>0</v>
          </cell>
          <cell r="G54">
            <v>0</v>
          </cell>
          <cell r="H54">
            <v>0</v>
          </cell>
          <cell r="I54">
            <v>0.82133800000000001</v>
          </cell>
          <cell r="J54">
            <v>0</v>
          </cell>
          <cell r="K54">
            <v>0</v>
          </cell>
          <cell r="L54">
            <v>0</v>
          </cell>
          <cell r="M54">
            <v>100</v>
          </cell>
          <cell r="O54">
            <v>0</v>
          </cell>
          <cell r="Q54">
            <v>0</v>
          </cell>
          <cell r="R54">
            <v>0</v>
          </cell>
          <cell r="S54">
            <v>0</v>
          </cell>
          <cell r="T54">
            <v>0</v>
          </cell>
          <cell r="U54">
            <v>0</v>
          </cell>
          <cell r="V54">
            <v>0</v>
          </cell>
          <cell r="W54">
            <v>0</v>
          </cell>
          <cell r="X54" t="str">
            <v>Not Modelled</v>
          </cell>
          <cell r="Y54" t="str">
            <v>N/A</v>
          </cell>
          <cell r="AA54">
            <v>0</v>
          </cell>
          <cell r="AB54">
            <v>0</v>
          </cell>
          <cell r="AC54">
            <v>0</v>
          </cell>
          <cell r="AD54">
            <v>0</v>
          </cell>
          <cell r="AE54">
            <v>0</v>
          </cell>
          <cell r="AF54">
            <v>0</v>
          </cell>
          <cell r="AG54">
            <v>0</v>
          </cell>
          <cell r="AH54">
            <v>7.2356806135999999E-2</v>
          </cell>
          <cell r="AI54">
            <v>0</v>
          </cell>
          <cell r="AJ54">
            <v>0</v>
          </cell>
          <cell r="AK54">
            <v>0</v>
          </cell>
          <cell r="AM54">
            <v>0</v>
          </cell>
          <cell r="AN54">
            <v>0</v>
          </cell>
          <cell r="AO54">
            <v>0</v>
          </cell>
          <cell r="AP54">
            <v>0</v>
          </cell>
          <cell r="AQ54">
            <v>0</v>
          </cell>
          <cell r="AR54">
            <v>0</v>
          </cell>
          <cell r="AS54">
            <v>0</v>
          </cell>
          <cell r="AT54">
            <v>8.8096260170599692</v>
          </cell>
          <cell r="AU54">
            <v>0</v>
          </cell>
          <cell r="AV54">
            <v>0</v>
          </cell>
          <cell r="AW54">
            <v>0</v>
          </cell>
        </row>
        <row r="55">
          <cell r="A55" t="str">
            <v>1746</v>
          </cell>
          <cell r="B55" t="str">
            <v>Land at Kenyon Farm</v>
          </cell>
          <cell r="C55" t="str">
            <v>Residential / Offices / Industry / warehousing</v>
          </cell>
          <cell r="D55" t="str">
            <v>Call for Sites 2018</v>
          </cell>
          <cell r="E55">
            <v>10.8126</v>
          </cell>
          <cell r="F55">
            <v>0</v>
          </cell>
          <cell r="G55">
            <v>0</v>
          </cell>
          <cell r="H55">
            <v>0</v>
          </cell>
          <cell r="I55">
            <v>10.8126</v>
          </cell>
          <cell r="J55">
            <v>0</v>
          </cell>
          <cell r="K55">
            <v>0</v>
          </cell>
          <cell r="L55">
            <v>0</v>
          </cell>
          <cell r="M55">
            <v>100</v>
          </cell>
          <cell r="O55">
            <v>1.2414420000000002</v>
          </cell>
          <cell r="Q55">
            <v>0.71482699999999999</v>
          </cell>
          <cell r="R55">
            <v>0.48749399999999998</v>
          </cell>
          <cell r="S55">
            <v>11.481438321957718</v>
          </cell>
          <cell r="T55">
            <v>6.6110556202948407</v>
          </cell>
          <cell r="U55">
            <v>4.5085733311137011</v>
          </cell>
          <cell r="V55">
            <v>0</v>
          </cell>
          <cell r="W55">
            <v>0</v>
          </cell>
          <cell r="X55" t="str">
            <v>Not Modelled</v>
          </cell>
          <cell r="Y55" t="str">
            <v>N/A</v>
          </cell>
          <cell r="AA55">
            <v>0</v>
          </cell>
          <cell r="AB55">
            <v>0.33108133006700002</v>
          </cell>
          <cell r="AC55">
            <v>0.19661503766899999</v>
          </cell>
          <cell r="AD55">
            <v>0</v>
          </cell>
          <cell r="AE55">
            <v>2.6812719620399998</v>
          </cell>
          <cell r="AF55">
            <v>10.09019818</v>
          </cell>
          <cell r="AG55">
            <v>0.35665642856099999</v>
          </cell>
          <cell r="AH55">
            <v>0</v>
          </cell>
          <cell r="AI55">
            <v>10.812646771700001</v>
          </cell>
          <cell r="AJ55">
            <v>0</v>
          </cell>
          <cell r="AK55">
            <v>0</v>
          </cell>
          <cell r="AM55">
            <v>0</v>
          </cell>
          <cell r="AN55">
            <v>3.0619955428574075</v>
          </cell>
          <cell r="AO55">
            <v>1.8183881551985648</v>
          </cell>
          <cell r="AP55">
            <v>0</v>
          </cell>
          <cell r="AQ55">
            <v>24.797661635869261</v>
          </cell>
          <cell r="AR55">
            <v>93.318888888888878</v>
          </cell>
          <cell r="AS55">
            <v>3.29852605812663</v>
          </cell>
          <cell r="AT55">
            <v>0</v>
          </cell>
          <cell r="AU55">
            <v>100.00043256663523</v>
          </cell>
          <cell r="AV55">
            <v>0</v>
          </cell>
          <cell r="AW55">
            <v>0</v>
          </cell>
        </row>
        <row r="56">
          <cell r="A56" t="str">
            <v>1747</v>
          </cell>
          <cell r="B56" t="str">
            <v>Land at Kenyon Farm</v>
          </cell>
          <cell r="C56" t="str">
            <v>Residential / Offices / Industry / warehousing</v>
          </cell>
          <cell r="D56" t="str">
            <v>Call for Sites 2018</v>
          </cell>
          <cell r="E56">
            <v>8.9367300000000007</v>
          </cell>
          <cell r="F56">
            <v>0</v>
          </cell>
          <cell r="G56">
            <v>0</v>
          </cell>
          <cell r="H56">
            <v>0</v>
          </cell>
          <cell r="I56">
            <v>8.9367300000000007</v>
          </cell>
          <cell r="J56">
            <v>0</v>
          </cell>
          <cell r="K56">
            <v>0</v>
          </cell>
          <cell r="L56">
            <v>0</v>
          </cell>
          <cell r="M56">
            <v>100</v>
          </cell>
          <cell r="O56">
            <v>0.48777510000000002</v>
          </cell>
          <cell r="Q56">
            <v>0.34117209999999998</v>
          </cell>
          <cell r="R56">
            <v>0.2424</v>
          </cell>
          <cell r="S56">
            <v>5.4580937322712</v>
          </cell>
          <cell r="T56">
            <v>3.8176391140831147</v>
          </cell>
          <cell r="U56">
            <v>2.7124015159907482</v>
          </cell>
          <cell r="V56">
            <v>0</v>
          </cell>
          <cell r="W56">
            <v>0</v>
          </cell>
          <cell r="X56" t="str">
            <v>Not Modelled</v>
          </cell>
          <cell r="Y56" t="str">
            <v>N/A</v>
          </cell>
          <cell r="AA56">
            <v>0</v>
          </cell>
          <cell r="AB56">
            <v>0.245374608125</v>
          </cell>
          <cell r="AC56">
            <v>0.146602658207</v>
          </cell>
          <cell r="AD56">
            <v>0</v>
          </cell>
          <cell r="AE56">
            <v>1.48664966697</v>
          </cell>
          <cell r="AF56">
            <v>6.7856124773299999</v>
          </cell>
          <cell r="AG56">
            <v>0.53119115551399998</v>
          </cell>
          <cell r="AH56">
            <v>3.1601443091000001</v>
          </cell>
          <cell r="AI56">
            <v>3.0840344816099998</v>
          </cell>
          <cell r="AJ56">
            <v>0</v>
          </cell>
          <cell r="AK56">
            <v>0</v>
          </cell>
          <cell r="AM56">
            <v>0</v>
          </cell>
          <cell r="AN56">
            <v>2.7456867123097597</v>
          </cell>
          <cell r="AO56">
            <v>1.6404507936012387</v>
          </cell>
          <cell r="AP56">
            <v>0</v>
          </cell>
          <cell r="AQ56">
            <v>16.635275620612909</v>
          </cell>
          <cell r="AR56">
            <v>75.929478425889556</v>
          </cell>
          <cell r="AS56">
            <v>5.9439096348888238</v>
          </cell>
          <cell r="AT56">
            <v>35.361304516305182</v>
          </cell>
          <cell r="AU56">
            <v>34.509652653823039</v>
          </cell>
          <cell r="AV56">
            <v>0</v>
          </cell>
          <cell r="AW56">
            <v>0</v>
          </cell>
        </row>
        <row r="57">
          <cell r="A57" t="str">
            <v>1749</v>
          </cell>
          <cell r="B57" t="str">
            <v>Land at Wildhouse Lane, Milnrow</v>
          </cell>
          <cell r="C57" t="str">
            <v>Residential</v>
          </cell>
          <cell r="D57" t="str">
            <v>Call for Sites 2018</v>
          </cell>
          <cell r="E57">
            <v>24.2987</v>
          </cell>
          <cell r="F57">
            <v>0</v>
          </cell>
          <cell r="G57">
            <v>0</v>
          </cell>
          <cell r="H57">
            <v>0</v>
          </cell>
          <cell r="I57">
            <v>24.2987</v>
          </cell>
          <cell r="J57">
            <v>0</v>
          </cell>
          <cell r="K57">
            <v>0</v>
          </cell>
          <cell r="L57">
            <v>0</v>
          </cell>
          <cell r="M57">
            <v>100</v>
          </cell>
          <cell r="O57">
            <v>1.279663</v>
          </cell>
          <cell r="Q57">
            <v>0.79084500000000002</v>
          </cell>
          <cell r="R57">
            <v>0.64480400000000004</v>
          </cell>
          <cell r="S57">
            <v>5.2663846213994985</v>
          </cell>
          <cell r="T57">
            <v>3.2546802915382305</v>
          </cell>
          <cell r="U57">
            <v>2.6536563684476948</v>
          </cell>
          <cell r="V57">
            <v>0</v>
          </cell>
          <cell r="W57">
            <v>0</v>
          </cell>
          <cell r="X57" t="str">
            <v>Not Modelled</v>
          </cell>
          <cell r="Y57" t="str">
            <v>N/A</v>
          </cell>
          <cell r="AA57">
            <v>0</v>
          </cell>
          <cell r="AB57">
            <v>0.57898085376999997</v>
          </cell>
          <cell r="AC57">
            <v>0.454831263368</v>
          </cell>
          <cell r="AD57">
            <v>0</v>
          </cell>
          <cell r="AE57">
            <v>0</v>
          </cell>
          <cell r="AF57">
            <v>9.7159863463999994</v>
          </cell>
          <cell r="AG57">
            <v>0.24241481622899999</v>
          </cell>
          <cell r="AH57">
            <v>3.5906698772599999</v>
          </cell>
          <cell r="AI57">
            <v>9.6993107571599992</v>
          </cell>
          <cell r="AJ57">
            <v>0</v>
          </cell>
          <cell r="AK57">
            <v>0</v>
          </cell>
          <cell r="AM57">
            <v>0</v>
          </cell>
          <cell r="AN57">
            <v>2.3827647313230749</v>
          </cell>
          <cell r="AO57">
            <v>1.8718337333602211</v>
          </cell>
          <cell r="AP57">
            <v>0</v>
          </cell>
          <cell r="AQ57">
            <v>0</v>
          </cell>
          <cell r="AR57">
            <v>39.985622055500905</v>
          </cell>
          <cell r="AS57">
            <v>0.99764520829920944</v>
          </cell>
          <cell r="AT57">
            <v>14.777209798301966</v>
          </cell>
          <cell r="AU57">
            <v>39.916994560038191</v>
          </cell>
          <cell r="AV57">
            <v>0</v>
          </cell>
          <cell r="AW57">
            <v>0</v>
          </cell>
        </row>
        <row r="58">
          <cell r="A58" t="str">
            <v>1756</v>
          </cell>
          <cell r="B58" t="str">
            <v>Land west of Whitelees Road, Littleborough</v>
          </cell>
          <cell r="C58" t="str">
            <v>Residential</v>
          </cell>
          <cell r="D58" t="str">
            <v>Call for Sites 2018</v>
          </cell>
          <cell r="E58">
            <v>4.3159000000000001</v>
          </cell>
          <cell r="F58">
            <v>0</v>
          </cell>
          <cell r="G58">
            <v>0</v>
          </cell>
          <cell r="H58">
            <v>0</v>
          </cell>
          <cell r="I58">
            <v>4.3159000000000001</v>
          </cell>
          <cell r="J58">
            <v>0</v>
          </cell>
          <cell r="K58">
            <v>0</v>
          </cell>
          <cell r="L58">
            <v>0</v>
          </cell>
          <cell r="M58">
            <v>100</v>
          </cell>
          <cell r="O58">
            <v>9.6398600000000001E-2</v>
          </cell>
          <cell r="Q58">
            <v>5.4398600000000005E-2</v>
          </cell>
          <cell r="R58">
            <v>3.5598600000000001E-2</v>
          </cell>
          <cell r="S58">
            <v>2.2335688964063118</v>
          </cell>
          <cell r="T58">
            <v>1.2604230867258279</v>
          </cell>
          <cell r="U58">
            <v>0.82482448620218274</v>
          </cell>
          <cell r="V58">
            <v>0</v>
          </cell>
          <cell r="W58">
            <v>0</v>
          </cell>
          <cell r="X58" t="str">
            <v>Not Modelled</v>
          </cell>
          <cell r="Y58" t="str">
            <v>N/A</v>
          </cell>
          <cell r="AA58">
            <v>0</v>
          </cell>
          <cell r="AB58">
            <v>0</v>
          </cell>
          <cell r="AC58">
            <v>0</v>
          </cell>
          <cell r="AD58">
            <v>0</v>
          </cell>
          <cell r="AE58">
            <v>0</v>
          </cell>
          <cell r="AF58">
            <v>3.2722115948599999</v>
          </cell>
          <cell r="AG58">
            <v>6.4399999999999999E-2</v>
          </cell>
          <cell r="AH58">
            <v>1.13983160113</v>
          </cell>
          <cell r="AI58">
            <v>2.1756401941200001</v>
          </cell>
          <cell r="AJ58">
            <v>0</v>
          </cell>
          <cell r="AK58">
            <v>0</v>
          </cell>
          <cell r="AM58">
            <v>0</v>
          </cell>
          <cell r="AN58">
            <v>0</v>
          </cell>
          <cell r="AO58">
            <v>0</v>
          </cell>
          <cell r="AP58">
            <v>0</v>
          </cell>
          <cell r="AQ58">
            <v>0</v>
          </cell>
          <cell r="AR58">
            <v>75.817595283950041</v>
          </cell>
          <cell r="AS58">
            <v>1.4921569081767418</v>
          </cell>
          <cell r="AT58">
            <v>26.410055866215622</v>
          </cell>
          <cell r="AU58">
            <v>50.409884244769344</v>
          </cell>
          <cell r="AV58">
            <v>0</v>
          </cell>
          <cell r="AW58">
            <v>0</v>
          </cell>
        </row>
        <row r="59">
          <cell r="A59" t="str">
            <v>206</v>
          </cell>
          <cell r="B59" t="str">
            <v>Crimble Mill and land at Crimble Lane, Heywood</v>
          </cell>
          <cell r="C59" t="str">
            <v>Residential</v>
          </cell>
          <cell r="D59" t="str">
            <v>Call for Sites 2018</v>
          </cell>
          <cell r="E59">
            <v>21.238800000000001</v>
          </cell>
          <cell r="F59">
            <v>1.2907388447999999</v>
          </cell>
          <cell r="G59">
            <v>4.0064864235500002</v>
          </cell>
          <cell r="H59">
            <v>2.57824083675</v>
          </cell>
          <cell r="I59">
            <v>13.3633338949</v>
          </cell>
          <cell r="J59">
            <v>6.0772682298434928</v>
          </cell>
          <cell r="K59">
            <v>18.863996193523175</v>
          </cell>
          <cell r="L59">
            <v>12.139296178456409</v>
          </cell>
          <cell r="M59">
            <v>62.919439398176927</v>
          </cell>
          <cell r="O59">
            <v>4.3562019999999997</v>
          </cell>
          <cell r="Q59">
            <v>2.4831819999999998</v>
          </cell>
          <cell r="R59">
            <v>1.8485499999999999</v>
          </cell>
          <cell r="S59">
            <v>20.510584402131947</v>
          </cell>
          <cell r="T59">
            <v>11.691724579543099</v>
          </cell>
          <cell r="U59">
            <v>8.7036461570333525</v>
          </cell>
          <cell r="V59">
            <v>10.6454580911</v>
          </cell>
          <cell r="W59">
            <v>50.122690976420515</v>
          </cell>
          <cell r="X59">
            <v>3.4874403132300003E-2</v>
          </cell>
          <cell r="Y59">
            <v>0.16420138205689588</v>
          </cell>
          <cell r="AA59">
            <v>2.8889053305900001</v>
          </cell>
          <cell r="AB59">
            <v>0.20399999999999999</v>
          </cell>
          <cell r="AC59">
            <v>0.41466653497299999</v>
          </cell>
          <cell r="AD59">
            <v>0.81642723353900004</v>
          </cell>
          <cell r="AE59">
            <v>1.9375998271599999</v>
          </cell>
          <cell r="AF59">
            <v>0.108126455294</v>
          </cell>
          <cell r="AG59">
            <v>0.78071564485400002</v>
          </cell>
          <cell r="AH59">
            <v>0.65341139928799996</v>
          </cell>
          <cell r="AI59">
            <v>19.816721122600001</v>
          </cell>
          <cell r="AJ59">
            <v>0</v>
          </cell>
          <cell r="AK59">
            <v>6.9386747658800001</v>
          </cell>
          <cell r="AM59">
            <v>13.602017677976155</v>
          </cell>
          <cell r="AN59">
            <v>0.96050624329058132</v>
          </cell>
          <cell r="AO59">
            <v>1.9524009594374443</v>
          </cell>
          <cell r="AP59">
            <v>3.8440365441503288</v>
          </cell>
          <cell r="AQ59">
            <v>9.1229251518918204</v>
          </cell>
          <cell r="AR59">
            <v>0.50909870281748493</v>
          </cell>
          <cell r="AS59">
            <v>3.6758933878279372</v>
          </cell>
          <cell r="AT59">
            <v>3.0764986688890139</v>
          </cell>
          <cell r="AU59">
            <v>93.304335097086465</v>
          </cell>
          <cell r="AV59">
            <v>0</v>
          </cell>
          <cell r="AW59">
            <v>32.669806043090944</v>
          </cell>
        </row>
        <row r="60">
          <cell r="A60" t="str">
            <v>210</v>
          </cell>
          <cell r="B60" t="str">
            <v>Land rear of 720 Rochdale Road Middleton</v>
          </cell>
          <cell r="C60" t="str">
            <v>Residential</v>
          </cell>
          <cell r="D60" t="str">
            <v>Call for Sites 2018</v>
          </cell>
          <cell r="E60">
            <v>0.66863399999999995</v>
          </cell>
          <cell r="F60">
            <v>0</v>
          </cell>
          <cell r="G60">
            <v>0</v>
          </cell>
          <cell r="H60">
            <v>0</v>
          </cell>
          <cell r="I60">
            <v>0.66863399999999995</v>
          </cell>
          <cell r="J60">
            <v>0</v>
          </cell>
          <cell r="K60">
            <v>0</v>
          </cell>
          <cell r="L60">
            <v>0</v>
          </cell>
          <cell r="M60">
            <v>100</v>
          </cell>
          <cell r="O60">
            <v>0.38224239999999998</v>
          </cell>
          <cell r="Q60">
            <v>0.1900114</v>
          </cell>
          <cell r="R60">
            <v>0.13290199999999999</v>
          </cell>
          <cell r="S60">
            <v>57.167658240532191</v>
          </cell>
          <cell r="T60">
            <v>28.41784892781402</v>
          </cell>
          <cell r="U60">
            <v>19.876644023486691</v>
          </cell>
          <cell r="V60">
            <v>0</v>
          </cell>
          <cell r="W60">
            <v>0</v>
          </cell>
          <cell r="X60" t="str">
            <v>Not Modelled</v>
          </cell>
          <cell r="Y60" t="str">
            <v>N/A</v>
          </cell>
          <cell r="AA60">
            <v>0</v>
          </cell>
          <cell r="AB60">
            <v>0</v>
          </cell>
          <cell r="AC60">
            <v>0</v>
          </cell>
          <cell r="AD60">
            <v>0</v>
          </cell>
          <cell r="AE60">
            <v>0.33783454060399998</v>
          </cell>
          <cell r="AF60">
            <v>5.9623350784999999E-3</v>
          </cell>
          <cell r="AG60">
            <v>0</v>
          </cell>
          <cell r="AH60">
            <v>0</v>
          </cell>
          <cell r="AI60">
            <v>0.66863360367799995</v>
          </cell>
          <cell r="AJ60">
            <v>0</v>
          </cell>
          <cell r="AK60">
            <v>0</v>
          </cell>
          <cell r="AM60">
            <v>0</v>
          </cell>
          <cell r="AN60">
            <v>0</v>
          </cell>
          <cell r="AO60">
            <v>0</v>
          </cell>
          <cell r="AP60">
            <v>0</v>
          </cell>
          <cell r="AQ60">
            <v>50.526078632555325</v>
          </cell>
          <cell r="AR60">
            <v>0.8917187995973882</v>
          </cell>
          <cell r="AS60">
            <v>0</v>
          </cell>
          <cell r="AT60">
            <v>0</v>
          </cell>
          <cell r="AU60">
            <v>99.999940726615762</v>
          </cell>
          <cell r="AV60">
            <v>0</v>
          </cell>
          <cell r="AW60">
            <v>0</v>
          </cell>
        </row>
        <row r="61">
          <cell r="A61" t="str">
            <v>211</v>
          </cell>
          <cell r="B61" t="str">
            <v>Land opposite 373 - 381 Bury and Rochdale Old Road Rochdale</v>
          </cell>
          <cell r="C61" t="str">
            <v>Residential</v>
          </cell>
          <cell r="D61" t="str">
            <v>Call for Sites 2018</v>
          </cell>
          <cell r="E61">
            <v>2.6192700000000002</v>
          </cell>
          <cell r="F61">
            <v>0</v>
          </cell>
          <cell r="G61">
            <v>0</v>
          </cell>
          <cell r="H61">
            <v>0</v>
          </cell>
          <cell r="I61">
            <v>2.6192700000000002</v>
          </cell>
          <cell r="J61">
            <v>0</v>
          </cell>
          <cell r="K61">
            <v>0</v>
          </cell>
          <cell r="L61">
            <v>0</v>
          </cell>
          <cell r="M61">
            <v>100</v>
          </cell>
          <cell r="O61">
            <v>0</v>
          </cell>
          <cell r="Q61">
            <v>0</v>
          </cell>
          <cell r="R61">
            <v>0</v>
          </cell>
          <cell r="S61">
            <v>0</v>
          </cell>
          <cell r="T61">
            <v>0</v>
          </cell>
          <cell r="U61">
            <v>0</v>
          </cell>
          <cell r="V61">
            <v>0</v>
          </cell>
          <cell r="W61">
            <v>0</v>
          </cell>
          <cell r="X61" t="str">
            <v>Not Modelled</v>
          </cell>
          <cell r="Y61" t="str">
            <v>N/A</v>
          </cell>
          <cell r="AA61">
            <v>0</v>
          </cell>
          <cell r="AB61">
            <v>0</v>
          </cell>
          <cell r="AC61">
            <v>0</v>
          </cell>
          <cell r="AD61">
            <v>0</v>
          </cell>
          <cell r="AE61">
            <v>0</v>
          </cell>
          <cell r="AF61">
            <v>1.6675385723</v>
          </cell>
          <cell r="AG61">
            <v>0</v>
          </cell>
          <cell r="AH61">
            <v>0.26915565975400002</v>
          </cell>
          <cell r="AI61">
            <v>1.46919945402</v>
          </cell>
          <cell r="AJ61">
            <v>0</v>
          </cell>
          <cell r="AK61">
            <v>0</v>
          </cell>
          <cell r="AM61">
            <v>0</v>
          </cell>
          <cell r="AN61">
            <v>0</v>
          </cell>
          <cell r="AO61">
            <v>0</v>
          </cell>
          <cell r="AP61">
            <v>0</v>
          </cell>
          <cell r="AQ61">
            <v>0</v>
          </cell>
          <cell r="AR61">
            <v>63.664248905229314</v>
          </cell>
          <cell r="AS61">
            <v>0</v>
          </cell>
          <cell r="AT61">
            <v>10.275979939219706</v>
          </cell>
          <cell r="AU61">
            <v>56.091943710270407</v>
          </cell>
          <cell r="AV61">
            <v>0</v>
          </cell>
          <cell r="AW61">
            <v>0</v>
          </cell>
        </row>
        <row r="62">
          <cell r="A62" t="str">
            <v>233</v>
          </cell>
          <cell r="C62" t="str">
            <v>Unknown</v>
          </cell>
          <cell r="D62" t="str">
            <v>Call for Sites 2018</v>
          </cell>
          <cell r="E62">
            <v>26.046399999999998</v>
          </cell>
          <cell r="F62">
            <v>0</v>
          </cell>
          <cell r="G62">
            <v>0</v>
          </cell>
          <cell r="H62">
            <v>0</v>
          </cell>
          <cell r="I62">
            <v>26.046399999999998</v>
          </cell>
          <cell r="J62">
            <v>0</v>
          </cell>
          <cell r="K62">
            <v>0</v>
          </cell>
          <cell r="L62">
            <v>0</v>
          </cell>
          <cell r="M62">
            <v>100</v>
          </cell>
          <cell r="O62">
            <v>1.708936</v>
          </cell>
          <cell r="Q62">
            <v>0.98062800000000006</v>
          </cell>
          <cell r="R62">
            <v>0.72539500000000001</v>
          </cell>
          <cell r="S62">
            <v>6.5611216905215306</v>
          </cell>
          <cell r="T62">
            <v>3.7649272068308868</v>
          </cell>
          <cell r="U62">
            <v>2.7850105964739851</v>
          </cell>
          <cell r="V62">
            <v>0</v>
          </cell>
          <cell r="W62">
            <v>0</v>
          </cell>
          <cell r="X62" t="str">
            <v>Not Modelled</v>
          </cell>
          <cell r="Y62" t="str">
            <v>N/A</v>
          </cell>
          <cell r="AA62">
            <v>0</v>
          </cell>
          <cell r="AB62">
            <v>0.52753239551099995</v>
          </cell>
          <cell r="AC62">
            <v>0.41490183532800001</v>
          </cell>
          <cell r="AD62">
            <v>0</v>
          </cell>
          <cell r="AE62">
            <v>0.86572079438299998</v>
          </cell>
          <cell r="AF62">
            <v>6.1199396032599997</v>
          </cell>
          <cell r="AG62">
            <v>0.42604212438799999</v>
          </cell>
          <cell r="AH62">
            <v>5.3992968208700001</v>
          </cell>
          <cell r="AI62">
            <v>5.37599568054</v>
          </cell>
          <cell r="AJ62">
            <v>0</v>
          </cell>
          <cell r="AK62">
            <v>0</v>
          </cell>
          <cell r="AM62">
            <v>0</v>
          </cell>
          <cell r="AN62">
            <v>2.0253562700066037</v>
          </cell>
          <cell r="AO62">
            <v>1.5929335160636402</v>
          </cell>
          <cell r="AP62">
            <v>0</v>
          </cell>
          <cell r="AQ62">
            <v>3.3237637231364028</v>
          </cell>
          <cell r="AR62">
            <v>23.496297389504882</v>
          </cell>
          <cell r="AS62">
            <v>1.6357044520087227</v>
          </cell>
          <cell r="AT62">
            <v>20.72953199240586</v>
          </cell>
          <cell r="AU62">
            <v>20.640071873809816</v>
          </cell>
          <cell r="AV62">
            <v>0</v>
          </cell>
          <cell r="AW62">
            <v>0</v>
          </cell>
        </row>
        <row r="63">
          <cell r="A63" t="str">
            <v>234</v>
          </cell>
          <cell r="B63" t="str">
            <v>Birchinley Site</v>
          </cell>
          <cell r="C63" t="str">
            <v>Residential</v>
          </cell>
          <cell r="D63" t="str">
            <v>Call for Sites 2018</v>
          </cell>
          <cell r="E63">
            <v>20.499500000000001</v>
          </cell>
          <cell r="F63">
            <v>0</v>
          </cell>
          <cell r="G63">
            <v>0</v>
          </cell>
          <cell r="H63">
            <v>0</v>
          </cell>
          <cell r="I63">
            <v>20.499500000000001</v>
          </cell>
          <cell r="J63">
            <v>0</v>
          </cell>
          <cell r="K63">
            <v>0</v>
          </cell>
          <cell r="L63">
            <v>0</v>
          </cell>
          <cell r="M63">
            <v>100</v>
          </cell>
          <cell r="O63">
            <v>1.156156</v>
          </cell>
          <cell r="Q63">
            <v>0.68940400000000002</v>
          </cell>
          <cell r="R63">
            <v>0.53758300000000003</v>
          </cell>
          <cell r="S63">
            <v>5.6399229249493885</v>
          </cell>
          <cell r="T63">
            <v>3.3630283665455258</v>
          </cell>
          <cell r="U63">
            <v>2.62242005902583</v>
          </cell>
          <cell r="V63">
            <v>0</v>
          </cell>
          <cell r="W63">
            <v>0</v>
          </cell>
          <cell r="X63" t="str">
            <v>Not Modelled</v>
          </cell>
          <cell r="Y63" t="str">
            <v>N/A</v>
          </cell>
          <cell r="AA63">
            <v>0</v>
          </cell>
          <cell r="AB63">
            <v>0.537876448949</v>
          </cell>
          <cell r="AC63">
            <v>0.42715151930200002</v>
          </cell>
          <cell r="AD63">
            <v>0</v>
          </cell>
          <cell r="AE63">
            <v>0</v>
          </cell>
          <cell r="AF63">
            <v>5.1528210537500003</v>
          </cell>
          <cell r="AG63">
            <v>0.20868511103699999</v>
          </cell>
          <cell r="AH63">
            <v>3.0172740851299999</v>
          </cell>
          <cell r="AI63">
            <v>5.0829562662900001</v>
          </cell>
          <cell r="AJ63">
            <v>0</v>
          </cell>
          <cell r="AK63">
            <v>0</v>
          </cell>
          <cell r="AM63">
            <v>0</v>
          </cell>
          <cell r="AN63">
            <v>2.623851552228103</v>
          </cell>
          <cell r="AO63">
            <v>2.0837167701748824</v>
          </cell>
          <cell r="AP63">
            <v>0</v>
          </cell>
          <cell r="AQ63">
            <v>0</v>
          </cell>
          <cell r="AR63">
            <v>25.136325538427766</v>
          </cell>
          <cell r="AS63">
            <v>1.0180009806922119</v>
          </cell>
          <cell r="AT63">
            <v>14.718769165735749</v>
          </cell>
          <cell r="AU63">
            <v>24.795513384667917</v>
          </cell>
          <cell r="AV63">
            <v>0</v>
          </cell>
          <cell r="AW63">
            <v>0</v>
          </cell>
        </row>
        <row r="64">
          <cell r="A64" t="str">
            <v>246</v>
          </cell>
          <cell r="B64" t="str">
            <v>WHITTLE</v>
          </cell>
          <cell r="C64" t="str">
            <v>Residential / Industry / warehousing / Other Use</v>
          </cell>
          <cell r="D64" t="str">
            <v>Call for Sites 2018</v>
          </cell>
          <cell r="E64">
            <v>130.63300000000001</v>
          </cell>
          <cell r="F64">
            <v>1.2816778835</v>
          </cell>
          <cell r="G64">
            <v>2.9518852436</v>
          </cell>
          <cell r="H64">
            <v>0.56025470838199998</v>
          </cell>
          <cell r="I64">
            <v>125.83918216451799</v>
          </cell>
          <cell r="J64">
            <v>0.98112872206869617</v>
          </cell>
          <cell r="K64">
            <v>2.2596780626641046</v>
          </cell>
          <cell r="L64">
            <v>0.42887685989145163</v>
          </cell>
          <cell r="M64">
            <v>96.330316355375729</v>
          </cell>
          <cell r="O64">
            <v>12.52169</v>
          </cell>
          <cell r="Q64">
            <v>8.2476000000000003</v>
          </cell>
          <cell r="R64">
            <v>6.2341100000000003</v>
          </cell>
          <cell r="S64">
            <v>9.5853957269602628</v>
          </cell>
          <cell r="T64">
            <v>6.3135654849846512</v>
          </cell>
          <cell r="U64">
            <v>4.772232131237895</v>
          </cell>
          <cell r="V64">
            <v>0</v>
          </cell>
          <cell r="W64">
            <v>0</v>
          </cell>
          <cell r="X64" t="str">
            <v>Not Modelled</v>
          </cell>
          <cell r="Y64" t="str">
            <v>N/A</v>
          </cell>
          <cell r="AA64">
            <v>0.85504277167300002</v>
          </cell>
          <cell r="AB64">
            <v>1.79879073634</v>
          </cell>
          <cell r="AC64">
            <v>2.2715697315400001</v>
          </cell>
          <cell r="AD64">
            <v>3.58091227298</v>
          </cell>
          <cell r="AE64">
            <v>20.785972412500001</v>
          </cell>
          <cell r="AF64">
            <v>96.893135789699997</v>
          </cell>
          <cell r="AG64">
            <v>2.7008857586900001</v>
          </cell>
          <cell r="AH64">
            <v>47.757987422299998</v>
          </cell>
          <cell r="AI64">
            <v>40.549580716199998</v>
          </cell>
          <cell r="AJ64">
            <v>0</v>
          </cell>
          <cell r="AK64">
            <v>3.86011112513</v>
          </cell>
          <cell r="AM64">
            <v>0.65453811186530197</v>
          </cell>
          <cell r="AN64">
            <v>1.3769803467270902</v>
          </cell>
          <cell r="AO64">
            <v>1.7388942545451762</v>
          </cell>
          <cell r="AP64">
            <v>2.7412003651297909</v>
          </cell>
          <cell r="AQ64">
            <v>15.911731654712055</v>
          </cell>
          <cell r="AR64">
            <v>74.172020691326068</v>
          </cell>
          <cell r="AS64">
            <v>2.0675371144274415</v>
          </cell>
          <cell r="AT64">
            <v>36.558899682545757</v>
          </cell>
          <cell r="AU64">
            <v>31.040840152335164</v>
          </cell>
          <cell r="AV64">
            <v>0</v>
          </cell>
          <cell r="AW64">
            <v>2.9549280236463984</v>
          </cell>
        </row>
        <row r="65">
          <cell r="A65" t="str">
            <v>279</v>
          </cell>
          <cell r="B65" t="str">
            <v>Stratigic Developement Site at Middleton</v>
          </cell>
          <cell r="C65" t="str">
            <v>Other use</v>
          </cell>
          <cell r="D65" t="str">
            <v>Call for Sites 2018</v>
          </cell>
          <cell r="E65">
            <v>70.769800000000004</v>
          </cell>
          <cell r="F65">
            <v>0</v>
          </cell>
          <cell r="G65">
            <v>0</v>
          </cell>
          <cell r="H65">
            <v>0</v>
          </cell>
          <cell r="I65">
            <v>70.769800000000004</v>
          </cell>
          <cell r="J65">
            <v>0</v>
          </cell>
          <cell r="K65">
            <v>0</v>
          </cell>
          <cell r="L65">
            <v>0</v>
          </cell>
          <cell r="M65">
            <v>100</v>
          </cell>
          <cell r="O65">
            <v>4.549391</v>
          </cell>
          <cell r="Q65">
            <v>3.2612110000000003</v>
          </cell>
          <cell r="R65">
            <v>2.4500500000000001</v>
          </cell>
          <cell r="S65">
            <v>6.4284355756268914</v>
          </cell>
          <cell r="T65">
            <v>4.6081958688593163</v>
          </cell>
          <cell r="U65">
            <v>3.4619993273967142</v>
          </cell>
          <cell r="V65">
            <v>0</v>
          </cell>
          <cell r="W65">
            <v>0</v>
          </cell>
          <cell r="X65" t="str">
            <v>Not Modelled</v>
          </cell>
          <cell r="Y65" t="str">
            <v>N/A</v>
          </cell>
          <cell r="AA65">
            <v>0</v>
          </cell>
          <cell r="AB65">
            <v>1.12394001647</v>
          </cell>
          <cell r="AC65">
            <v>1.1850684817999999</v>
          </cell>
          <cell r="AD65">
            <v>0</v>
          </cell>
          <cell r="AE65">
            <v>9.7717585158200002</v>
          </cell>
          <cell r="AF65">
            <v>63.881571955299997</v>
          </cell>
          <cell r="AG65">
            <v>1.3487592505699999</v>
          </cell>
          <cell r="AH65">
            <v>25.1002279253</v>
          </cell>
          <cell r="AI65">
            <v>29.747707115600001</v>
          </cell>
          <cell r="AJ65">
            <v>0</v>
          </cell>
          <cell r="AK65">
            <v>0</v>
          </cell>
          <cell r="AM65">
            <v>0</v>
          </cell>
          <cell r="AN65">
            <v>1.588163335872081</v>
          </cell>
          <cell r="AO65">
            <v>1.6745398203753574</v>
          </cell>
          <cell r="AP65">
            <v>0</v>
          </cell>
          <cell r="AQ65">
            <v>13.807808579111427</v>
          </cell>
          <cell r="AR65">
            <v>90.266712574148855</v>
          </cell>
          <cell r="AS65">
            <v>1.9058401331782764</v>
          </cell>
          <cell r="AT65">
            <v>35.467428091219702</v>
          </cell>
          <cell r="AU65">
            <v>42.034465429604154</v>
          </cell>
          <cell r="AV65">
            <v>0</v>
          </cell>
          <cell r="AW65">
            <v>0</v>
          </cell>
        </row>
        <row r="66">
          <cell r="A66" t="str">
            <v>298</v>
          </cell>
          <cell r="B66" t="str">
            <v>Birchen Head Farm Great Howarth Rochdale OL129HH</v>
          </cell>
          <cell r="C66" t="str">
            <v>Residential</v>
          </cell>
          <cell r="D66" t="str">
            <v>Call for Sites 2018</v>
          </cell>
          <cell r="E66">
            <v>7.9621500000000003</v>
          </cell>
          <cell r="F66">
            <v>0</v>
          </cell>
          <cell r="G66">
            <v>0</v>
          </cell>
          <cell r="H66">
            <v>0</v>
          </cell>
          <cell r="I66">
            <v>7.9621500000000003</v>
          </cell>
          <cell r="J66">
            <v>0</v>
          </cell>
          <cell r="K66">
            <v>0</v>
          </cell>
          <cell r="L66">
            <v>0</v>
          </cell>
          <cell r="M66">
            <v>100</v>
          </cell>
          <cell r="O66">
            <v>0.43018010000000001</v>
          </cell>
          <cell r="Q66">
            <v>0.28417110000000001</v>
          </cell>
          <cell r="R66">
            <v>0.22495999999999999</v>
          </cell>
          <cell r="S66">
            <v>5.4028133104751861</v>
          </cell>
          <cell r="T66">
            <v>3.5690246981028997</v>
          </cell>
          <cell r="U66">
            <v>2.8253675200793751</v>
          </cell>
          <cell r="V66">
            <v>3.2325994682800001E-2</v>
          </cell>
          <cell r="W66">
            <v>0.40599580116928219</v>
          </cell>
          <cell r="X66" t="str">
            <v>Not Modelled</v>
          </cell>
          <cell r="Y66" t="str">
            <v>N/A</v>
          </cell>
          <cell r="AA66">
            <v>0</v>
          </cell>
          <cell r="AB66">
            <v>0.165791123332</v>
          </cell>
          <cell r="AC66">
            <v>0.124407185174</v>
          </cell>
          <cell r="AD66">
            <v>0</v>
          </cell>
          <cell r="AE66">
            <v>0.71572880672299999</v>
          </cell>
          <cell r="AF66">
            <v>7.4021119701</v>
          </cell>
          <cell r="AG66">
            <v>0.196384686005</v>
          </cell>
          <cell r="AH66">
            <v>1.59023274722</v>
          </cell>
          <cell r="AI66">
            <v>4.0935154590799998</v>
          </cell>
          <cell r="AJ66">
            <v>0</v>
          </cell>
          <cell r="AK66">
            <v>0</v>
          </cell>
          <cell r="AM66">
            <v>0</v>
          </cell>
          <cell r="AN66">
            <v>2.0822406426907305</v>
          </cell>
          <cell r="AO66">
            <v>1.5624823090999289</v>
          </cell>
          <cell r="AP66">
            <v>0</v>
          </cell>
          <cell r="AQ66">
            <v>8.9891399524374691</v>
          </cell>
          <cell r="AR66">
            <v>92.966246178481939</v>
          </cell>
          <cell r="AS66">
            <v>2.4664780995710958</v>
          </cell>
          <cell r="AT66">
            <v>19.972403775613369</v>
          </cell>
          <cell r="AU66">
            <v>51.412187148948462</v>
          </cell>
          <cell r="AV66">
            <v>0</v>
          </cell>
          <cell r="AW66">
            <v>0</v>
          </cell>
        </row>
        <row r="67">
          <cell r="A67" t="str">
            <v>328</v>
          </cell>
          <cell r="B67" t="str">
            <v>Land to the East of Heywood Old Road</v>
          </cell>
          <cell r="C67" t="str">
            <v>Residential</v>
          </cell>
          <cell r="D67" t="str">
            <v>Call for Sites 2018</v>
          </cell>
          <cell r="E67">
            <v>20.627099999999999</v>
          </cell>
          <cell r="F67">
            <v>0</v>
          </cell>
          <cell r="G67">
            <v>0</v>
          </cell>
          <cell r="H67">
            <v>0</v>
          </cell>
          <cell r="I67">
            <v>20.627099999999999</v>
          </cell>
          <cell r="J67">
            <v>0</v>
          </cell>
          <cell r="K67">
            <v>0</v>
          </cell>
          <cell r="L67">
            <v>0</v>
          </cell>
          <cell r="M67">
            <v>100</v>
          </cell>
          <cell r="O67">
            <v>0.70063500000000001</v>
          </cell>
          <cell r="Q67">
            <v>0.39339099999999999</v>
          </cell>
          <cell r="R67">
            <v>0.28703000000000001</v>
          </cell>
          <cell r="S67">
            <v>3.3966723388164115</v>
          </cell>
          <cell r="T67">
            <v>1.9071561198617353</v>
          </cell>
          <cell r="U67">
            <v>1.3915189241337853</v>
          </cell>
          <cell r="V67">
            <v>0</v>
          </cell>
          <cell r="W67">
            <v>0</v>
          </cell>
          <cell r="X67" t="str">
            <v>Not Modelled</v>
          </cell>
          <cell r="Y67" t="str">
            <v>N/A</v>
          </cell>
          <cell r="AA67">
            <v>0</v>
          </cell>
          <cell r="AB67">
            <v>0.410621611951</v>
          </cell>
          <cell r="AC67">
            <v>0.30604415830699999</v>
          </cell>
          <cell r="AD67">
            <v>0</v>
          </cell>
          <cell r="AE67">
            <v>6.2787884400899996</v>
          </cell>
          <cell r="AF67">
            <v>0</v>
          </cell>
          <cell r="AG67">
            <v>0.31435266556000002</v>
          </cell>
          <cell r="AH67">
            <v>10.8222713514</v>
          </cell>
          <cell r="AI67">
            <v>9.5986922902099998</v>
          </cell>
          <cell r="AJ67">
            <v>0</v>
          </cell>
          <cell r="AK67">
            <v>0</v>
          </cell>
          <cell r="AM67">
            <v>0</v>
          </cell>
          <cell r="AN67">
            <v>1.9906899755709722</v>
          </cell>
          <cell r="AO67">
            <v>1.4836993969438264</v>
          </cell>
          <cell r="AP67">
            <v>0</v>
          </cell>
          <cell r="AQ67">
            <v>30.439511322919849</v>
          </cell>
          <cell r="AR67">
            <v>0</v>
          </cell>
          <cell r="AS67">
            <v>1.5239789672809074</v>
          </cell>
          <cell r="AT67">
            <v>52.466276652559017</v>
          </cell>
          <cell r="AU67">
            <v>46.534376088786111</v>
          </cell>
          <cell r="AV67">
            <v>0</v>
          </cell>
          <cell r="AW67">
            <v>0</v>
          </cell>
        </row>
        <row r="68">
          <cell r="A68" t="str">
            <v>330</v>
          </cell>
          <cell r="B68" t="str">
            <v>Land and buildings off Buckley Road, Rochdale OL12 9DN</v>
          </cell>
          <cell r="C68" t="str">
            <v>Offices / Industry Warehousing</v>
          </cell>
          <cell r="D68" t="str">
            <v>Call for Sites 2018</v>
          </cell>
          <cell r="E68">
            <v>5.2015899999999997E-2</v>
          </cell>
          <cell r="F68">
            <v>0</v>
          </cell>
          <cell r="G68">
            <v>1.7708692608700002E-2</v>
          </cell>
          <cell r="H68">
            <v>1.02576172901E-2</v>
          </cell>
          <cell r="I68">
            <v>2.4049590101199999E-2</v>
          </cell>
          <cell r="J68">
            <v>0</v>
          </cell>
          <cell r="K68">
            <v>34.044768251054009</v>
          </cell>
          <cell r="L68">
            <v>19.720157279024299</v>
          </cell>
          <cell r="M68">
            <v>46.235074469921699</v>
          </cell>
          <cell r="O68">
            <v>1.43915E-2</v>
          </cell>
          <cell r="Q68">
            <v>1.43915E-2</v>
          </cell>
          <cell r="R68">
            <v>1.43915E-2</v>
          </cell>
          <cell r="S68">
            <v>27.667501667759282</v>
          </cell>
          <cell r="T68">
            <v>27.667501667759282</v>
          </cell>
          <cell r="U68">
            <v>27.667501667759282</v>
          </cell>
          <cell r="V68">
            <v>5.2015851634799999E-2</v>
          </cell>
          <cell r="W68">
            <v>99.999907018430918</v>
          </cell>
          <cell r="X68" t="str">
            <v>Not Modelled</v>
          </cell>
          <cell r="Y68" t="str">
            <v>N/A</v>
          </cell>
          <cell r="AA68">
            <v>0</v>
          </cell>
          <cell r="AB68">
            <v>0</v>
          </cell>
          <cell r="AC68">
            <v>0</v>
          </cell>
          <cell r="AD68">
            <v>0</v>
          </cell>
          <cell r="AE68">
            <v>0</v>
          </cell>
          <cell r="AF68">
            <v>0</v>
          </cell>
          <cell r="AG68">
            <v>0</v>
          </cell>
          <cell r="AH68">
            <v>0</v>
          </cell>
          <cell r="AI68">
            <v>5.2015851634799999E-2</v>
          </cell>
          <cell r="AJ68">
            <v>0</v>
          </cell>
          <cell r="AK68">
            <v>2.3935944041199999E-2</v>
          </cell>
          <cell r="AM68">
            <v>0</v>
          </cell>
          <cell r="AN68">
            <v>0</v>
          </cell>
          <cell r="AO68">
            <v>0</v>
          </cell>
          <cell r="AP68">
            <v>0</v>
          </cell>
          <cell r="AQ68">
            <v>0</v>
          </cell>
          <cell r="AR68">
            <v>0</v>
          </cell>
          <cell r="AS68">
            <v>0</v>
          </cell>
          <cell r="AT68">
            <v>0</v>
          </cell>
          <cell r="AU68">
            <v>99.999907018430918</v>
          </cell>
          <cell r="AV68">
            <v>0</v>
          </cell>
          <cell r="AW68">
            <v>46.016591160010691</v>
          </cell>
        </row>
        <row r="69">
          <cell r="A69" t="str">
            <v>339</v>
          </cell>
          <cell r="B69" t="str">
            <v>Land at Rydings Road, Rochdale</v>
          </cell>
          <cell r="C69" t="str">
            <v>Residential / Industry / warehousing</v>
          </cell>
          <cell r="D69" t="str">
            <v>Call for Sites 2018</v>
          </cell>
          <cell r="E69">
            <v>18.346599999999999</v>
          </cell>
          <cell r="F69">
            <v>1.96778187772</v>
          </cell>
          <cell r="G69">
            <v>1.57776229385</v>
          </cell>
          <cell r="H69">
            <v>0.261366161323</v>
          </cell>
          <cell r="I69">
            <v>14.539689667106998</v>
          </cell>
          <cell r="J69">
            <v>10.725594266621609</v>
          </cell>
          <cell r="K69">
            <v>8.5997530542443847</v>
          </cell>
          <cell r="L69">
            <v>1.424602712889582</v>
          </cell>
          <cell r="M69">
            <v>79.250049966244418</v>
          </cell>
          <cell r="O69">
            <v>5.5883370000000001</v>
          </cell>
          <cell r="Q69">
            <v>3.7834569999999998</v>
          </cell>
          <cell r="R69">
            <v>2.8856199999999999</v>
          </cell>
          <cell r="S69">
            <v>30.45979636553912</v>
          </cell>
          <cell r="T69">
            <v>20.622115269314207</v>
          </cell>
          <cell r="U69">
            <v>15.72836383853139</v>
          </cell>
          <cell r="V69">
            <v>10.9312141248</v>
          </cell>
          <cell r="W69">
            <v>59.581688840439107</v>
          </cell>
          <cell r="X69" t="str">
            <v>Not Modelled</v>
          </cell>
          <cell r="Y69" t="str">
            <v>N/A</v>
          </cell>
          <cell r="AA69">
            <v>0</v>
          </cell>
          <cell r="AB69">
            <v>4.2799999999999998E-2</v>
          </cell>
          <cell r="AC69">
            <v>5.16E-2</v>
          </cell>
          <cell r="AD69">
            <v>9.0265107935700001E-2</v>
          </cell>
          <cell r="AE69">
            <v>1.5845668587499999</v>
          </cell>
          <cell r="AF69">
            <v>3.4132153521199999</v>
          </cell>
          <cell r="AG69">
            <v>0.2344</v>
          </cell>
          <cell r="AH69">
            <v>0.30695800116299998</v>
          </cell>
          <cell r="AI69">
            <v>15.3945055282</v>
          </cell>
          <cell r="AJ69">
            <v>0</v>
          </cell>
          <cell r="AK69">
            <v>3.3163972452200001</v>
          </cell>
          <cell r="AM69">
            <v>0</v>
          </cell>
          <cell r="AN69">
            <v>0.2332857314161752</v>
          </cell>
          <cell r="AO69">
            <v>0.28125102198772522</v>
          </cell>
          <cell r="AP69">
            <v>0.49199910575092937</v>
          </cell>
          <cell r="AQ69">
            <v>8.6368420238627319</v>
          </cell>
          <cell r="AR69">
            <v>18.604075698603555</v>
          </cell>
          <cell r="AS69">
            <v>1.2776209215876511</v>
          </cell>
          <cell r="AT69">
            <v>1.6731056498915331</v>
          </cell>
          <cell r="AU69">
            <v>83.909310325618918</v>
          </cell>
          <cell r="AV69">
            <v>0</v>
          </cell>
          <cell r="AW69">
            <v>18.076358808825617</v>
          </cell>
        </row>
        <row r="70">
          <cell r="A70" t="str">
            <v>347</v>
          </cell>
          <cell r="B70" t="str">
            <v>Land south of Whittle Lane, Heywood</v>
          </cell>
          <cell r="C70" t="str">
            <v>Offices</v>
          </cell>
          <cell r="D70" t="str">
            <v>Call for Sites 2018</v>
          </cell>
          <cell r="E70">
            <v>2.9338199999999999</v>
          </cell>
          <cell r="F70">
            <v>0</v>
          </cell>
          <cell r="G70">
            <v>0</v>
          </cell>
          <cell r="H70">
            <v>0</v>
          </cell>
          <cell r="I70">
            <v>2.9338199999999999</v>
          </cell>
          <cell r="J70">
            <v>0</v>
          </cell>
          <cell r="K70">
            <v>0</v>
          </cell>
          <cell r="L70">
            <v>0</v>
          </cell>
          <cell r="M70">
            <v>100</v>
          </cell>
          <cell r="O70">
            <v>2.0833756000000002E-2</v>
          </cell>
          <cell r="Q70">
            <v>2.0382639000000001E-2</v>
          </cell>
          <cell r="R70">
            <v>1.9906900000000002E-2</v>
          </cell>
          <cell r="S70">
            <v>0.71012386581317199</v>
          </cell>
          <cell r="T70">
            <v>0.69474742826758296</v>
          </cell>
          <cell r="U70">
            <v>0.67853174359708512</v>
          </cell>
          <cell r="V70">
            <v>0</v>
          </cell>
          <cell r="W70">
            <v>0</v>
          </cell>
          <cell r="X70" t="str">
            <v>Not Modelled</v>
          </cell>
          <cell r="Y70" t="str">
            <v>N/A</v>
          </cell>
          <cell r="AA70">
            <v>0</v>
          </cell>
          <cell r="AB70">
            <v>9.2685610087199998E-4</v>
          </cell>
          <cell r="AC70">
            <v>4.5111692582600001E-4</v>
          </cell>
          <cell r="AD70">
            <v>0</v>
          </cell>
          <cell r="AE70">
            <v>0</v>
          </cell>
          <cell r="AF70">
            <v>0.63822221261900003</v>
          </cell>
          <cell r="AG70">
            <v>1.81260317706E-3</v>
          </cell>
          <cell r="AH70">
            <v>0.253089361219</v>
          </cell>
          <cell r="AI70">
            <v>1.4711219309700001</v>
          </cell>
          <cell r="AJ70">
            <v>0</v>
          </cell>
          <cell r="AK70">
            <v>0</v>
          </cell>
          <cell r="AM70">
            <v>0</v>
          </cell>
          <cell r="AN70">
            <v>3.159212565433462E-2</v>
          </cell>
          <cell r="AO70">
            <v>1.5376435017349397E-2</v>
          </cell>
          <cell r="AP70">
            <v>0</v>
          </cell>
          <cell r="AQ70">
            <v>0</v>
          </cell>
          <cell r="AR70">
            <v>21.753966249429073</v>
          </cell>
          <cell r="AS70">
            <v>6.1783039759085431E-2</v>
          </cell>
          <cell r="AT70">
            <v>8.626615171312487</v>
          </cell>
          <cell r="AU70">
            <v>50.143564737100441</v>
          </cell>
          <cell r="AV70">
            <v>0</v>
          </cell>
          <cell r="AW70">
            <v>0</v>
          </cell>
        </row>
        <row r="71">
          <cell r="A71" t="str">
            <v>362</v>
          </cell>
          <cell r="B71" t="str">
            <v>j18M60</v>
          </cell>
          <cell r="C71" t="str">
            <v>Industrial and Warehousing</v>
          </cell>
          <cell r="D71" t="str">
            <v>Call for Sites 2018</v>
          </cell>
          <cell r="E71">
            <v>590.08000000000004</v>
          </cell>
          <cell r="F71">
            <v>1.2909448221199999</v>
          </cell>
          <cell r="G71">
            <v>10.1044798612</v>
          </cell>
          <cell r="H71">
            <v>1.9895806521699999</v>
          </cell>
          <cell r="I71">
            <v>576.69499466450998</v>
          </cell>
          <cell r="J71">
            <v>0.21877454279419736</v>
          </cell>
          <cell r="K71">
            <v>1.7123915166079176</v>
          </cell>
          <cell r="L71">
            <v>0.33717134154182482</v>
          </cell>
          <cell r="M71">
            <v>97.731662599056051</v>
          </cell>
          <cell r="O71">
            <v>63.293149999999997</v>
          </cell>
          <cell r="Q71">
            <v>40.926249999999996</v>
          </cell>
          <cell r="R71">
            <v>31.285799999999998</v>
          </cell>
          <cell r="S71">
            <v>10.726198142624728</v>
          </cell>
          <cell r="T71">
            <v>6.9357121068329715</v>
          </cell>
          <cell r="U71">
            <v>5.3019590563991317</v>
          </cell>
          <cell r="V71">
            <v>0</v>
          </cell>
          <cell r="W71">
            <v>0</v>
          </cell>
          <cell r="X71" t="str">
            <v>Not Modelled</v>
          </cell>
          <cell r="Y71" t="str">
            <v>N/A</v>
          </cell>
          <cell r="AA71">
            <v>3.12893283927</v>
          </cell>
          <cell r="AB71">
            <v>7.4147413809799998</v>
          </cell>
          <cell r="AC71">
            <v>6.92569247505</v>
          </cell>
          <cell r="AD71">
            <v>8.6845597024799996</v>
          </cell>
          <cell r="AE71">
            <v>73.732629198400005</v>
          </cell>
          <cell r="AF71">
            <v>325.42642263599998</v>
          </cell>
          <cell r="AG71">
            <v>11.437794504699999</v>
          </cell>
          <cell r="AH71">
            <v>118.829858003</v>
          </cell>
          <cell r="AI71">
            <v>211.04657909900001</v>
          </cell>
          <cell r="AJ71">
            <v>0</v>
          </cell>
          <cell r="AK71">
            <v>8.8489441899999992</v>
          </cell>
          <cell r="AM71">
            <v>0.53025570079819673</v>
          </cell>
          <cell r="AN71">
            <v>1.2565654455294195</v>
          </cell>
          <cell r="AO71">
            <v>1.1736870382066837</v>
          </cell>
          <cell r="AP71">
            <v>1.4717597109680041</v>
          </cell>
          <cell r="AQ71">
            <v>12.495361510032538</v>
          </cell>
          <cell r="AR71">
            <v>55.149542881643164</v>
          </cell>
          <cell r="AS71">
            <v>1.9383464114526843</v>
          </cell>
          <cell r="AT71">
            <v>20.137923332937905</v>
          </cell>
          <cell r="AU71">
            <v>35.765757032775213</v>
          </cell>
          <cell r="AV71">
            <v>0</v>
          </cell>
          <cell r="AW71">
            <v>1.4996177111578088</v>
          </cell>
        </row>
        <row r="72">
          <cell r="A72" t="str">
            <v>390</v>
          </cell>
          <cell r="B72" t="str">
            <v>hARESHILL ROAD</v>
          </cell>
          <cell r="C72" t="str">
            <v>Industrial and Warehousing</v>
          </cell>
          <cell r="D72" t="str">
            <v>Call for Sites 2018</v>
          </cell>
          <cell r="E72">
            <v>92.093900000000005</v>
          </cell>
          <cell r="F72">
            <v>0</v>
          </cell>
          <cell r="G72">
            <v>0</v>
          </cell>
          <cell r="H72">
            <v>0</v>
          </cell>
          <cell r="I72">
            <v>92.093900000000005</v>
          </cell>
          <cell r="J72">
            <v>0</v>
          </cell>
          <cell r="K72">
            <v>0</v>
          </cell>
          <cell r="L72">
            <v>0</v>
          </cell>
          <cell r="M72">
            <v>100</v>
          </cell>
          <cell r="O72">
            <v>4.4178759999999997</v>
          </cell>
          <cell r="Q72">
            <v>3.3603160000000001</v>
          </cell>
          <cell r="R72">
            <v>2.8385199999999999</v>
          </cell>
          <cell r="S72">
            <v>4.7971429160889043</v>
          </cell>
          <cell r="T72">
            <v>3.6487932425491811</v>
          </cell>
          <cell r="U72">
            <v>3.082201969945892</v>
          </cell>
          <cell r="V72">
            <v>0</v>
          </cell>
          <cell r="W72">
            <v>0</v>
          </cell>
          <cell r="X72" t="str">
            <v>Not Modelled</v>
          </cell>
          <cell r="Y72" t="str">
            <v>N/A</v>
          </cell>
          <cell r="AA72">
            <v>0</v>
          </cell>
          <cell r="AB72">
            <v>0.441620700822</v>
          </cell>
          <cell r="AC72">
            <v>0.60530454723399996</v>
          </cell>
          <cell r="AD72">
            <v>0</v>
          </cell>
          <cell r="AE72">
            <v>11.7446596415</v>
          </cell>
          <cell r="AF72">
            <v>44.2231305691</v>
          </cell>
          <cell r="AG72">
            <v>0.85010294075199999</v>
          </cell>
          <cell r="AH72">
            <v>11.9008419728</v>
          </cell>
          <cell r="AI72">
            <v>26.4971728059</v>
          </cell>
          <cell r="AJ72">
            <v>0</v>
          </cell>
          <cell r="AK72">
            <v>0</v>
          </cell>
          <cell r="AM72">
            <v>0</v>
          </cell>
          <cell r="AN72">
            <v>0.47953306442880583</v>
          </cell>
          <cell r="AO72">
            <v>0.65726888234074132</v>
          </cell>
          <cell r="AP72">
            <v>0</v>
          </cell>
          <cell r="AQ72">
            <v>12.752918099352941</v>
          </cell>
          <cell r="AR72">
            <v>48.019608865625187</v>
          </cell>
          <cell r="AS72">
            <v>0.92308278914455777</v>
          </cell>
          <cell r="AT72">
            <v>12.922508410220438</v>
          </cell>
          <cell r="AU72">
            <v>28.771908677882031</v>
          </cell>
          <cell r="AV72">
            <v>0</v>
          </cell>
          <cell r="AW72">
            <v>0</v>
          </cell>
        </row>
        <row r="73">
          <cell r="A73" t="str">
            <v>391</v>
          </cell>
          <cell r="B73" t="str">
            <v>land at j20 m60</v>
          </cell>
          <cell r="C73" t="str">
            <v>Industrial and Warehousing</v>
          </cell>
          <cell r="D73" t="str">
            <v>Call for Sites 2018</v>
          </cell>
          <cell r="E73">
            <v>17.1538</v>
          </cell>
          <cell r="F73">
            <v>0</v>
          </cell>
          <cell r="G73">
            <v>0</v>
          </cell>
          <cell r="H73">
            <v>0</v>
          </cell>
          <cell r="I73">
            <v>17.1538</v>
          </cell>
          <cell r="J73">
            <v>0</v>
          </cell>
          <cell r="K73">
            <v>0</v>
          </cell>
          <cell r="L73">
            <v>0</v>
          </cell>
          <cell r="M73">
            <v>100</v>
          </cell>
          <cell r="O73">
            <v>1.2190019999999999</v>
          </cell>
          <cell r="Q73">
            <v>1.020972</v>
          </cell>
          <cell r="R73">
            <v>0.78203400000000001</v>
          </cell>
          <cell r="S73">
            <v>7.1063088062120343</v>
          </cell>
          <cell r="T73">
            <v>5.9518707225221235</v>
          </cell>
          <cell r="U73">
            <v>4.5589548671431404</v>
          </cell>
          <cell r="V73">
            <v>0</v>
          </cell>
          <cell r="W73">
            <v>0</v>
          </cell>
          <cell r="X73" t="str">
            <v>Not Modelled</v>
          </cell>
          <cell r="Y73" t="str">
            <v>N/A</v>
          </cell>
          <cell r="AA73">
            <v>0</v>
          </cell>
          <cell r="AB73">
            <v>0.191815959999</v>
          </cell>
          <cell r="AC73">
            <v>9.0615959999199996E-2</v>
          </cell>
          <cell r="AD73">
            <v>0</v>
          </cell>
          <cell r="AE73">
            <v>2.1298790673800001</v>
          </cell>
          <cell r="AF73">
            <v>14.5771725903</v>
          </cell>
          <cell r="AG73">
            <v>0.46054331402100002</v>
          </cell>
          <cell r="AH73">
            <v>0.50197142924799998</v>
          </cell>
          <cell r="AI73">
            <v>11.415635506399999</v>
          </cell>
          <cell r="AJ73">
            <v>0</v>
          </cell>
          <cell r="AK73">
            <v>0</v>
          </cell>
          <cell r="AM73">
            <v>0</v>
          </cell>
          <cell r="AN73">
            <v>1.1182126409250428</v>
          </cell>
          <cell r="AO73">
            <v>0.52825589664797301</v>
          </cell>
          <cell r="AP73">
            <v>0</v>
          </cell>
          <cell r="AQ73">
            <v>12.416368777646936</v>
          </cell>
          <cell r="AR73">
            <v>84.979261681376713</v>
          </cell>
          <cell r="AS73">
            <v>2.6847888748906947</v>
          </cell>
          <cell r="AT73">
            <v>2.9262987165992373</v>
          </cell>
          <cell r="AU73">
            <v>66.548726850027393</v>
          </cell>
          <cell r="AV73">
            <v>0</v>
          </cell>
          <cell r="AW73">
            <v>0</v>
          </cell>
        </row>
        <row r="74">
          <cell r="A74" t="str">
            <v>415</v>
          </cell>
          <cell r="B74" t="str">
            <v>Land to the south of Thrornham Lane and east of Stakehill Lane</v>
          </cell>
          <cell r="C74" t="str">
            <v>Residential</v>
          </cell>
          <cell r="D74" t="str">
            <v>Call for Sites 2018</v>
          </cell>
          <cell r="E74">
            <v>6.2474800000000004</v>
          </cell>
          <cell r="F74">
            <v>0</v>
          </cell>
          <cell r="G74">
            <v>0</v>
          </cell>
          <cell r="H74">
            <v>0</v>
          </cell>
          <cell r="I74">
            <v>6.2474800000000004</v>
          </cell>
          <cell r="J74">
            <v>0</v>
          </cell>
          <cell r="K74">
            <v>0</v>
          </cell>
          <cell r="L74">
            <v>0</v>
          </cell>
          <cell r="M74">
            <v>100</v>
          </cell>
          <cell r="O74">
            <v>1.2157209999999998</v>
          </cell>
          <cell r="Q74">
            <v>0.81216899999999992</v>
          </cell>
          <cell r="R74">
            <v>0.50033499999999997</v>
          </cell>
          <cell r="S74">
            <v>19.459382022831601</v>
          </cell>
          <cell r="T74">
            <v>12.999945578057071</v>
          </cell>
          <cell r="U74">
            <v>8.0085890631102448</v>
          </cell>
          <cell r="V74">
            <v>0</v>
          </cell>
          <cell r="W74">
            <v>0</v>
          </cell>
          <cell r="X74" t="str">
            <v>Not Modelled</v>
          </cell>
          <cell r="Y74" t="str">
            <v>N/A</v>
          </cell>
          <cell r="AA74">
            <v>0</v>
          </cell>
          <cell r="AB74">
            <v>1.52E-2</v>
          </cell>
          <cell r="AC74">
            <v>8.0799999999999997E-2</v>
          </cell>
          <cell r="AD74">
            <v>0</v>
          </cell>
          <cell r="AE74">
            <v>0.76790012014099995</v>
          </cell>
          <cell r="AF74">
            <v>4.1014338112599997</v>
          </cell>
          <cell r="AG74">
            <v>0.04</v>
          </cell>
          <cell r="AH74">
            <v>3.7102331186600002E-2</v>
          </cell>
          <cell r="AI74">
            <v>6.2103819619299996</v>
          </cell>
          <cell r="AJ74">
            <v>0</v>
          </cell>
          <cell r="AK74">
            <v>0</v>
          </cell>
          <cell r="AM74">
            <v>0</v>
          </cell>
          <cell r="AN74">
            <v>0.24329809779303013</v>
          </cell>
          <cell r="AO74">
            <v>1.2933214672155813</v>
          </cell>
          <cell r="AP74">
            <v>0</v>
          </cell>
          <cell r="AQ74">
            <v>12.291357797720039</v>
          </cell>
          <cell r="AR74">
            <v>65.64941082260367</v>
          </cell>
          <cell r="AS74">
            <v>0.64025815208692138</v>
          </cell>
          <cell r="AT74">
            <v>0.59387675009123686</v>
          </cell>
          <cell r="AU74">
            <v>99.406191967481277</v>
          </cell>
          <cell r="AV74">
            <v>0</v>
          </cell>
          <cell r="AW74">
            <v>0</v>
          </cell>
        </row>
        <row r="75">
          <cell r="A75" t="str">
            <v>418</v>
          </cell>
          <cell r="B75" t="str">
            <v>Land to the south of Thornham Lane and to the west of Stakehill Lane</v>
          </cell>
          <cell r="C75" t="str">
            <v>Residential</v>
          </cell>
          <cell r="D75" t="str">
            <v>Call for Sites 2018</v>
          </cell>
          <cell r="E75">
            <v>16.908200000000001</v>
          </cell>
          <cell r="F75">
            <v>0</v>
          </cell>
          <cell r="G75">
            <v>0</v>
          </cell>
          <cell r="H75">
            <v>0</v>
          </cell>
          <cell r="I75">
            <v>16.908200000000001</v>
          </cell>
          <cell r="J75">
            <v>0</v>
          </cell>
          <cell r="K75">
            <v>0</v>
          </cell>
          <cell r="L75">
            <v>0</v>
          </cell>
          <cell r="M75">
            <v>100</v>
          </cell>
          <cell r="O75">
            <v>1.334625</v>
          </cell>
          <cell r="Q75">
            <v>0.849437</v>
          </cell>
          <cell r="R75">
            <v>0.62760300000000002</v>
          </cell>
          <cell r="S75">
            <v>7.8933594350670084</v>
          </cell>
          <cell r="T75">
            <v>5.0238168462639425</v>
          </cell>
          <cell r="U75">
            <v>3.7118262144994736</v>
          </cell>
          <cell r="V75">
            <v>0</v>
          </cell>
          <cell r="W75">
            <v>0</v>
          </cell>
          <cell r="X75" t="str">
            <v>Not Modelled</v>
          </cell>
          <cell r="Y75" t="str">
            <v>N/A</v>
          </cell>
          <cell r="AA75">
            <v>0</v>
          </cell>
          <cell r="AB75">
            <v>2.44614507383E-2</v>
          </cell>
          <cell r="AC75">
            <v>0.485187698537</v>
          </cell>
          <cell r="AD75">
            <v>0</v>
          </cell>
          <cell r="AE75">
            <v>3.8631257918400001E-3</v>
          </cell>
          <cell r="AF75">
            <v>7.9992406647400003</v>
          </cell>
          <cell r="AG75">
            <v>0.32601357009999998</v>
          </cell>
          <cell r="AH75">
            <v>0.145612666063</v>
          </cell>
          <cell r="AI75">
            <v>15.1891133725</v>
          </cell>
          <cell r="AJ75">
            <v>0</v>
          </cell>
          <cell r="AK75">
            <v>0</v>
          </cell>
          <cell r="AM75">
            <v>0</v>
          </cell>
          <cell r="AN75">
            <v>0.14467211612294625</v>
          </cell>
          <cell r="AO75">
            <v>2.8695408058634269</v>
          </cell>
          <cell r="AP75">
            <v>0</v>
          </cell>
          <cell r="AQ75">
            <v>2.2847646655705513E-2</v>
          </cell>
          <cell r="AR75">
            <v>47.309829933050231</v>
          </cell>
          <cell r="AS75">
            <v>1.9281388326374185</v>
          </cell>
          <cell r="AT75">
            <v>0.86119555046072316</v>
          </cell>
          <cell r="AU75">
            <v>89.832822964597042</v>
          </cell>
          <cell r="AV75">
            <v>0</v>
          </cell>
          <cell r="AW75">
            <v>0</v>
          </cell>
        </row>
        <row r="76">
          <cell r="A76" t="str">
            <v>421</v>
          </cell>
          <cell r="B76" t="str">
            <v>Land to the south of the A627m and the north and Bentley Avenue</v>
          </cell>
          <cell r="C76" t="str">
            <v>Residential / Industry / warehousing</v>
          </cell>
          <cell r="D76" t="str">
            <v>Call for Sites 2018</v>
          </cell>
          <cell r="E76">
            <v>4.3860599999999996</v>
          </cell>
          <cell r="F76">
            <v>0</v>
          </cell>
          <cell r="G76">
            <v>0</v>
          </cell>
          <cell r="H76">
            <v>0</v>
          </cell>
          <cell r="I76">
            <v>4.3860599999999996</v>
          </cell>
          <cell r="J76">
            <v>0</v>
          </cell>
          <cell r="K76">
            <v>0</v>
          </cell>
          <cell r="L76">
            <v>0</v>
          </cell>
          <cell r="M76">
            <v>100</v>
          </cell>
          <cell r="O76">
            <v>0.13495379999999998</v>
          </cell>
          <cell r="Q76">
            <v>0.1062234</v>
          </cell>
          <cell r="R76">
            <v>8.44385E-2</v>
          </cell>
          <cell r="S76">
            <v>3.0768799332430472</v>
          </cell>
          <cell r="T76">
            <v>2.4218410144868061</v>
          </cell>
          <cell r="U76">
            <v>1.9251560626165627</v>
          </cell>
          <cell r="V76">
            <v>0</v>
          </cell>
          <cell r="W76">
            <v>0</v>
          </cell>
          <cell r="X76" t="str">
            <v>Not Modelled</v>
          </cell>
          <cell r="Y76" t="str">
            <v>N/A</v>
          </cell>
          <cell r="AA76">
            <v>0</v>
          </cell>
          <cell r="AB76">
            <v>1.41849099999E-2</v>
          </cell>
          <cell r="AC76">
            <v>1.12E-2</v>
          </cell>
          <cell r="AD76">
            <v>0</v>
          </cell>
          <cell r="AE76">
            <v>1.00707565791</v>
          </cell>
          <cell r="AF76">
            <v>2.5016434917599999</v>
          </cell>
          <cell r="AG76">
            <v>2.12E-2</v>
          </cell>
          <cell r="AH76">
            <v>0</v>
          </cell>
          <cell r="AI76">
            <v>4.38605893122</v>
          </cell>
          <cell r="AJ76">
            <v>0</v>
          </cell>
          <cell r="AK76">
            <v>0</v>
          </cell>
          <cell r="AM76">
            <v>0</v>
          </cell>
          <cell r="AN76">
            <v>0.32340893649197688</v>
          </cell>
          <cell r="AO76">
            <v>0.25535446391522232</v>
          </cell>
          <cell r="AP76">
            <v>0</v>
          </cell>
          <cell r="AQ76">
            <v>22.960827209614095</v>
          </cell>
          <cell r="AR76">
            <v>57.036235066551754</v>
          </cell>
          <cell r="AS76">
            <v>0.48334952098238509</v>
          </cell>
          <cell r="AT76">
            <v>0</v>
          </cell>
          <cell r="AU76">
            <v>99.999975632344302</v>
          </cell>
          <cell r="AV76">
            <v>0</v>
          </cell>
          <cell r="AW76">
            <v>0</v>
          </cell>
        </row>
        <row r="77">
          <cell r="A77" t="str">
            <v>432</v>
          </cell>
          <cell r="B77" t="str">
            <v>Land to the South of the A627m and North of Bentley Avenue</v>
          </cell>
          <cell r="C77" t="str">
            <v>Residential / Industry / warehousing</v>
          </cell>
          <cell r="D77" t="str">
            <v>Call for Sites 2018</v>
          </cell>
          <cell r="E77">
            <v>8.8461599999999994</v>
          </cell>
          <cell r="F77">
            <v>0</v>
          </cell>
          <cell r="G77">
            <v>0</v>
          </cell>
          <cell r="H77">
            <v>0</v>
          </cell>
          <cell r="I77">
            <v>8.8461599999999994</v>
          </cell>
          <cell r="J77">
            <v>0</v>
          </cell>
          <cell r="K77">
            <v>0</v>
          </cell>
          <cell r="L77">
            <v>0</v>
          </cell>
          <cell r="M77">
            <v>100</v>
          </cell>
          <cell r="O77">
            <v>0.65922199999999997</v>
          </cell>
          <cell r="Q77">
            <v>0.42932399999999998</v>
          </cell>
          <cell r="R77">
            <v>0.28773399999999999</v>
          </cell>
          <cell r="S77">
            <v>7.4520695985602794</v>
          </cell>
          <cell r="T77">
            <v>4.853224449930817</v>
          </cell>
          <cell r="U77">
            <v>3.2526429546831626</v>
          </cell>
          <cell r="V77">
            <v>0</v>
          </cell>
          <cell r="W77">
            <v>0</v>
          </cell>
          <cell r="X77" t="str">
            <v>Not Modelled</v>
          </cell>
          <cell r="Y77" t="str">
            <v>N/A</v>
          </cell>
          <cell r="AA77">
            <v>0</v>
          </cell>
          <cell r="AB77">
            <v>0.35944891556500003</v>
          </cell>
          <cell r="AC77">
            <v>0.21349249855300001</v>
          </cell>
          <cell r="AD77">
            <v>0</v>
          </cell>
          <cell r="AE77">
            <v>0.17191397700399999</v>
          </cell>
          <cell r="AF77">
            <v>4.1501635726600004</v>
          </cell>
          <cell r="AG77">
            <v>0.128968622729</v>
          </cell>
          <cell r="AH77">
            <v>0</v>
          </cell>
          <cell r="AI77">
            <v>8.8461559404999992</v>
          </cell>
          <cell r="AJ77">
            <v>0</v>
          </cell>
          <cell r="AK77">
            <v>0</v>
          </cell>
          <cell r="AM77">
            <v>0</v>
          </cell>
          <cell r="AN77">
            <v>4.0633327405902682</v>
          </cell>
          <cell r="AO77">
            <v>2.413391783022238</v>
          </cell>
          <cell r="AP77">
            <v>0</v>
          </cell>
          <cell r="AQ77">
            <v>1.9433740403067545</v>
          </cell>
          <cell r="AR77">
            <v>46.914859924080062</v>
          </cell>
          <cell r="AS77">
            <v>1.4579051557851093</v>
          </cell>
          <cell r="AT77">
            <v>0</v>
          </cell>
          <cell r="AU77">
            <v>99.999954110031922</v>
          </cell>
          <cell r="AV77">
            <v>0</v>
          </cell>
          <cell r="AW77">
            <v>0</v>
          </cell>
        </row>
        <row r="78">
          <cell r="A78" t="str">
            <v>468</v>
          </cell>
          <cell r="B78" t="str">
            <v>Land off Wardle Road</v>
          </cell>
          <cell r="C78" t="str">
            <v>Residential</v>
          </cell>
          <cell r="D78" t="str">
            <v>Call for Sites 2018</v>
          </cell>
          <cell r="E78">
            <v>0.196573</v>
          </cell>
          <cell r="F78">
            <v>0</v>
          </cell>
          <cell r="G78">
            <v>0</v>
          </cell>
          <cell r="H78">
            <v>0</v>
          </cell>
          <cell r="I78">
            <v>0.196573</v>
          </cell>
          <cell r="J78">
            <v>0</v>
          </cell>
          <cell r="K78">
            <v>0</v>
          </cell>
          <cell r="L78">
            <v>0</v>
          </cell>
          <cell r="M78">
            <v>100</v>
          </cell>
          <cell r="O78">
            <v>0</v>
          </cell>
          <cell r="Q78">
            <v>0</v>
          </cell>
          <cell r="R78">
            <v>0</v>
          </cell>
          <cell r="S78">
            <v>0</v>
          </cell>
          <cell r="T78">
            <v>0</v>
          </cell>
          <cell r="U78">
            <v>0</v>
          </cell>
          <cell r="V78">
            <v>0.15675416363299999</v>
          </cell>
          <cell r="W78">
            <v>79.743486456939664</v>
          </cell>
          <cell r="X78" t="str">
            <v>Not Modelled</v>
          </cell>
          <cell r="Y78" t="str">
            <v>N/A</v>
          </cell>
          <cell r="AA78">
            <v>0</v>
          </cell>
          <cell r="AB78">
            <v>0</v>
          </cell>
          <cell r="AC78">
            <v>0</v>
          </cell>
          <cell r="AD78">
            <v>0</v>
          </cell>
          <cell r="AE78">
            <v>0</v>
          </cell>
          <cell r="AF78">
            <v>0.18771690858199999</v>
          </cell>
          <cell r="AG78">
            <v>0</v>
          </cell>
          <cell r="AH78">
            <v>0</v>
          </cell>
          <cell r="AI78">
            <v>0.196572799267</v>
          </cell>
          <cell r="AJ78">
            <v>0</v>
          </cell>
          <cell r="AK78">
            <v>0</v>
          </cell>
          <cell r="AM78">
            <v>0</v>
          </cell>
          <cell r="AN78">
            <v>0</v>
          </cell>
          <cell r="AO78">
            <v>0</v>
          </cell>
          <cell r="AP78">
            <v>0</v>
          </cell>
          <cell r="AQ78">
            <v>0</v>
          </cell>
          <cell r="AR78">
            <v>95.49475695136158</v>
          </cell>
          <cell r="AS78">
            <v>0</v>
          </cell>
          <cell r="AT78">
            <v>0</v>
          </cell>
          <cell r="AU78">
            <v>99.999897883737844</v>
          </cell>
          <cell r="AV78">
            <v>0</v>
          </cell>
          <cell r="AW78">
            <v>0</v>
          </cell>
        </row>
        <row r="79">
          <cell r="A79" t="str">
            <v>477</v>
          </cell>
          <cell r="B79" t="str">
            <v>Land at Langley Lane, Middleton</v>
          </cell>
          <cell r="C79" t="str">
            <v>Residential</v>
          </cell>
          <cell r="D79" t="str">
            <v>Call for Sites 2018</v>
          </cell>
          <cell r="E79">
            <v>72.4328</v>
          </cell>
          <cell r="F79">
            <v>0</v>
          </cell>
          <cell r="G79">
            <v>0</v>
          </cell>
          <cell r="H79">
            <v>0</v>
          </cell>
          <cell r="I79">
            <v>72.4328</v>
          </cell>
          <cell r="J79">
            <v>0</v>
          </cell>
          <cell r="K79">
            <v>0</v>
          </cell>
          <cell r="L79">
            <v>0</v>
          </cell>
          <cell r="M79">
            <v>100</v>
          </cell>
          <cell r="O79">
            <v>4.8347360000000004</v>
          </cell>
          <cell r="Q79">
            <v>3.2941760000000002</v>
          </cell>
          <cell r="R79">
            <v>2.4788800000000002</v>
          </cell>
          <cell r="S79">
            <v>6.6747882174926279</v>
          </cell>
          <cell r="T79">
            <v>4.5479064733104337</v>
          </cell>
          <cell r="U79">
            <v>3.4223169613766138</v>
          </cell>
          <cell r="V79">
            <v>0</v>
          </cell>
          <cell r="W79">
            <v>0</v>
          </cell>
          <cell r="X79" t="str">
            <v>Not Modelled</v>
          </cell>
          <cell r="Y79" t="str">
            <v>N/A</v>
          </cell>
          <cell r="AA79">
            <v>0</v>
          </cell>
          <cell r="AB79">
            <v>1.1305644929500001</v>
          </cell>
          <cell r="AC79">
            <v>1.26487173225</v>
          </cell>
          <cell r="AD79">
            <v>0</v>
          </cell>
          <cell r="AE79">
            <v>9.9605817514599995</v>
          </cell>
          <cell r="AF79">
            <v>64.207232348999995</v>
          </cell>
          <cell r="AG79">
            <v>1.59817934305</v>
          </cell>
          <cell r="AH79">
            <v>25.278413810899998</v>
          </cell>
          <cell r="AI79">
            <v>30.994145356600001</v>
          </cell>
          <cell r="AJ79">
            <v>0</v>
          </cell>
          <cell r="AK79">
            <v>0</v>
          </cell>
          <cell r="AM79">
            <v>0</v>
          </cell>
          <cell r="AN79">
            <v>1.5608460434361229</v>
          </cell>
          <cell r="AO79">
            <v>1.7462692761428527</v>
          </cell>
          <cell r="AP79">
            <v>0</v>
          </cell>
          <cell r="AQ79">
            <v>13.751479649357748</v>
          </cell>
          <cell r="AR79">
            <v>88.643863483118139</v>
          </cell>
          <cell r="AS79">
            <v>2.2064304335190688</v>
          </cell>
          <cell r="AT79">
            <v>34.899125549336759</v>
          </cell>
          <cell r="AU79">
            <v>42.790207415148942</v>
          </cell>
          <cell r="AV79">
            <v>0</v>
          </cell>
          <cell r="AW79">
            <v>0</v>
          </cell>
        </row>
        <row r="80">
          <cell r="A80" t="str">
            <v>480</v>
          </cell>
          <cell r="B80" t="str">
            <v>Land west of Stakehill Industrial Estate</v>
          </cell>
          <cell r="C80" t="str">
            <v>Residential</v>
          </cell>
          <cell r="D80" t="str">
            <v>Call for Sites 2018</v>
          </cell>
          <cell r="E80">
            <v>20.2102</v>
          </cell>
          <cell r="F80">
            <v>0</v>
          </cell>
          <cell r="G80">
            <v>0</v>
          </cell>
          <cell r="H80">
            <v>4.27545850007E-2</v>
          </cell>
          <cell r="I80">
            <v>20.1674454149993</v>
          </cell>
          <cell r="J80">
            <v>0</v>
          </cell>
          <cell r="K80">
            <v>0</v>
          </cell>
          <cell r="L80">
            <v>0.21154953934498419</v>
          </cell>
          <cell r="M80">
            <v>99.788450460655014</v>
          </cell>
          <cell r="O80">
            <v>1.9787440000000001</v>
          </cell>
          <cell r="Q80">
            <v>1.187559</v>
          </cell>
          <cell r="R80">
            <v>0.80814799999999998</v>
          </cell>
          <cell r="S80">
            <v>9.7908184975903261</v>
          </cell>
          <cell r="T80">
            <v>5.876037842277662</v>
          </cell>
          <cell r="U80">
            <v>3.9987135208953895</v>
          </cell>
          <cell r="V80">
            <v>0</v>
          </cell>
          <cell r="W80">
            <v>0</v>
          </cell>
          <cell r="X80" t="str">
            <v>Not Modelled</v>
          </cell>
          <cell r="Y80" t="str">
            <v>N/A</v>
          </cell>
          <cell r="AA80">
            <v>0</v>
          </cell>
          <cell r="AB80">
            <v>0.583183773633</v>
          </cell>
          <cell r="AC80">
            <v>0.40214460504799998</v>
          </cell>
          <cell r="AD80">
            <v>0</v>
          </cell>
          <cell r="AE80">
            <v>6.4719743420700002</v>
          </cell>
          <cell r="AF80">
            <v>13.767960652399999</v>
          </cell>
          <cell r="AG80">
            <v>0.63032536958800001</v>
          </cell>
          <cell r="AH80">
            <v>0</v>
          </cell>
          <cell r="AI80">
            <v>16.566501003199999</v>
          </cell>
          <cell r="AJ80">
            <v>0</v>
          </cell>
          <cell r="AK80">
            <v>4.24E-2</v>
          </cell>
          <cell r="AM80">
            <v>0</v>
          </cell>
          <cell r="AN80">
            <v>2.8855913035645364</v>
          </cell>
          <cell r="AO80">
            <v>1.9898101208696597</v>
          </cell>
          <cell r="AP80">
            <v>0</v>
          </cell>
          <cell r="AQ80">
            <v>32.023306756340858</v>
          </cell>
          <cell r="AR80">
            <v>68.123821893895155</v>
          </cell>
          <cell r="AS80">
            <v>3.1188477580033842</v>
          </cell>
          <cell r="AT80">
            <v>0</v>
          </cell>
          <cell r="AU80">
            <v>81.970989912024621</v>
          </cell>
          <cell r="AV80">
            <v>0</v>
          </cell>
          <cell r="AW80">
            <v>0.20979505398264242</v>
          </cell>
        </row>
        <row r="81">
          <cell r="A81" t="str">
            <v>526</v>
          </cell>
          <cell r="B81" t="str">
            <v>Land off Syke Road, Rochdale</v>
          </cell>
          <cell r="C81" t="str">
            <v>Residential</v>
          </cell>
          <cell r="D81" t="str">
            <v>Call for Sites 2018</v>
          </cell>
          <cell r="E81">
            <v>1.98427</v>
          </cell>
          <cell r="F81">
            <v>0</v>
          </cell>
          <cell r="G81">
            <v>0</v>
          </cell>
          <cell r="H81">
            <v>0</v>
          </cell>
          <cell r="I81">
            <v>1.98427</v>
          </cell>
          <cell r="J81">
            <v>0</v>
          </cell>
          <cell r="K81">
            <v>0</v>
          </cell>
          <cell r="L81">
            <v>0</v>
          </cell>
          <cell r="M81">
            <v>100</v>
          </cell>
          <cell r="O81">
            <v>6.5887390000000004E-2</v>
          </cell>
          <cell r="Q81">
            <v>6.2328300000000003E-2</v>
          </cell>
          <cell r="R81">
            <v>4.1738400000000002E-2</v>
          </cell>
          <cell r="S81">
            <v>3.3204851154328798</v>
          </cell>
          <cell r="T81">
            <v>3.1411199080770258</v>
          </cell>
          <cell r="U81">
            <v>2.1034637423334526</v>
          </cell>
          <cell r="V81">
            <v>3.9275001364900003E-2</v>
          </cell>
          <cell r="W81">
            <v>1.9793173995927975</v>
          </cell>
          <cell r="X81" t="str">
            <v>Not Modelled</v>
          </cell>
          <cell r="Y81" t="str">
            <v>N/A</v>
          </cell>
          <cell r="AA81">
            <v>0</v>
          </cell>
          <cell r="AB81">
            <v>0</v>
          </cell>
          <cell r="AC81">
            <v>0</v>
          </cell>
          <cell r="AD81">
            <v>0</v>
          </cell>
          <cell r="AE81">
            <v>9.1996994627399999E-4</v>
          </cell>
          <cell r="AF81">
            <v>1.53238912318</v>
          </cell>
          <cell r="AG81">
            <v>0</v>
          </cell>
          <cell r="AH81">
            <v>0</v>
          </cell>
          <cell r="AI81">
            <v>1.98426612251</v>
          </cell>
          <cell r="AJ81">
            <v>0</v>
          </cell>
          <cell r="AK81">
            <v>0</v>
          </cell>
          <cell r="AM81">
            <v>0</v>
          </cell>
          <cell r="AN81">
            <v>0</v>
          </cell>
          <cell r="AO81">
            <v>0</v>
          </cell>
          <cell r="AP81">
            <v>0</v>
          </cell>
          <cell r="AQ81">
            <v>4.6363143436830671E-2</v>
          </cell>
          <cell r="AR81">
            <v>77.226845297262969</v>
          </cell>
          <cell r="AS81">
            <v>0</v>
          </cell>
          <cell r="AT81">
            <v>0</v>
          </cell>
          <cell r="AU81">
            <v>99.999804588589257</v>
          </cell>
          <cell r="AV81">
            <v>0</v>
          </cell>
          <cell r="AW81">
            <v>0</v>
          </cell>
        </row>
        <row r="82">
          <cell r="A82" t="str">
            <v>530</v>
          </cell>
          <cell r="B82" t="str">
            <v>Land off Heywood Road, Castleton</v>
          </cell>
          <cell r="C82" t="str">
            <v>Residential / Other use</v>
          </cell>
          <cell r="D82" t="str">
            <v>Call for Sites 2018</v>
          </cell>
          <cell r="E82">
            <v>11.141999999999999</v>
          </cell>
          <cell r="F82">
            <v>0</v>
          </cell>
          <cell r="G82">
            <v>0</v>
          </cell>
          <cell r="H82">
            <v>0</v>
          </cell>
          <cell r="I82">
            <v>11.141999999999999</v>
          </cell>
          <cell r="J82">
            <v>0</v>
          </cell>
          <cell r="K82">
            <v>0</v>
          </cell>
          <cell r="L82">
            <v>0</v>
          </cell>
          <cell r="M82">
            <v>100</v>
          </cell>
          <cell r="O82">
            <v>2.0484460000000002</v>
          </cell>
          <cell r="Q82">
            <v>1.832875</v>
          </cell>
          <cell r="R82">
            <v>1.65863</v>
          </cell>
          <cell r="S82">
            <v>18.384903966971823</v>
          </cell>
          <cell r="T82">
            <v>16.450143600789804</v>
          </cell>
          <cell r="U82">
            <v>14.886286124573687</v>
          </cell>
          <cell r="V82">
            <v>0</v>
          </cell>
          <cell r="W82">
            <v>0</v>
          </cell>
          <cell r="X82" t="str">
            <v>Not Modelled</v>
          </cell>
          <cell r="Y82" t="str">
            <v>N/A</v>
          </cell>
          <cell r="AA82">
            <v>0</v>
          </cell>
          <cell r="AB82">
            <v>0.12479999999999999</v>
          </cell>
          <cell r="AC82">
            <v>9.7600000000000006E-2</v>
          </cell>
          <cell r="AD82">
            <v>0</v>
          </cell>
          <cell r="AE82">
            <v>2.5963378384000001E-2</v>
          </cell>
          <cell r="AF82">
            <v>0.23309709640599999</v>
          </cell>
          <cell r="AG82">
            <v>8.8350903077100001E-3</v>
          </cell>
          <cell r="AH82">
            <v>0.26709221597499999</v>
          </cell>
          <cell r="AI82">
            <v>9.4990839264200009</v>
          </cell>
          <cell r="AJ82">
            <v>0</v>
          </cell>
          <cell r="AK82">
            <v>0</v>
          </cell>
          <cell r="AM82">
            <v>0</v>
          </cell>
          <cell r="AN82">
            <v>1.1200861604738825</v>
          </cell>
          <cell r="AO82">
            <v>0.87596481780649793</v>
          </cell>
          <cell r="AP82">
            <v>0</v>
          </cell>
          <cell r="AQ82">
            <v>0.23302260262071445</v>
          </cell>
          <cell r="AR82">
            <v>2.0920579465625559</v>
          </cell>
          <cell r="AS82">
            <v>7.9295371636241258E-2</v>
          </cell>
          <cell r="AT82">
            <v>2.3971658227876502</v>
          </cell>
          <cell r="AU82">
            <v>85.254747140728782</v>
          </cell>
          <cell r="AV82">
            <v>0</v>
          </cell>
          <cell r="AW82">
            <v>0</v>
          </cell>
        </row>
        <row r="83">
          <cell r="A83" t="str">
            <v>534</v>
          </cell>
          <cell r="B83" t="str">
            <v>Fieldhouse Industrial Estate, Rochdale</v>
          </cell>
          <cell r="C83" t="str">
            <v>Residential</v>
          </cell>
          <cell r="D83" t="str">
            <v>Call for Sites 2018</v>
          </cell>
          <cell r="E83">
            <v>5.7447600000000003</v>
          </cell>
          <cell r="F83">
            <v>0</v>
          </cell>
          <cell r="G83">
            <v>0</v>
          </cell>
          <cell r="H83">
            <v>0</v>
          </cell>
          <cell r="I83">
            <v>5.7447600000000003</v>
          </cell>
          <cell r="J83">
            <v>0</v>
          </cell>
          <cell r="K83">
            <v>0</v>
          </cell>
          <cell r="L83">
            <v>0</v>
          </cell>
          <cell r="M83">
            <v>100</v>
          </cell>
          <cell r="O83">
            <v>1.691319</v>
          </cell>
          <cell r="Q83">
            <v>1.129448</v>
          </cell>
          <cell r="R83">
            <v>0.77852299999999997</v>
          </cell>
          <cell r="S83">
            <v>29.441073256324024</v>
          </cell>
          <cell r="T83">
            <v>19.660490603610942</v>
          </cell>
          <cell r="U83">
            <v>13.551880322241486</v>
          </cell>
          <cell r="V83">
            <v>0</v>
          </cell>
          <cell r="W83">
            <v>0</v>
          </cell>
          <cell r="X83" t="str">
            <v>Not Modelled</v>
          </cell>
          <cell r="Y83" t="str">
            <v>N/A</v>
          </cell>
          <cell r="AA83">
            <v>0</v>
          </cell>
          <cell r="AB83">
            <v>0</v>
          </cell>
          <cell r="AC83">
            <v>0</v>
          </cell>
          <cell r="AD83">
            <v>0</v>
          </cell>
          <cell r="AE83">
            <v>0</v>
          </cell>
          <cell r="AF83">
            <v>0</v>
          </cell>
          <cell r="AG83">
            <v>0</v>
          </cell>
          <cell r="AH83">
            <v>0</v>
          </cell>
          <cell r="AI83">
            <v>5.7447633736099997</v>
          </cell>
          <cell r="AJ83">
            <v>0</v>
          </cell>
          <cell r="AK83">
            <v>0</v>
          </cell>
          <cell r="AM83">
            <v>0</v>
          </cell>
          <cell r="AN83">
            <v>0</v>
          </cell>
          <cell r="AO83">
            <v>0</v>
          </cell>
          <cell r="AP83">
            <v>0</v>
          </cell>
          <cell r="AQ83">
            <v>0</v>
          </cell>
          <cell r="AR83">
            <v>0</v>
          </cell>
          <cell r="AS83">
            <v>0</v>
          </cell>
          <cell r="AT83">
            <v>0</v>
          </cell>
          <cell r="AU83">
            <v>100.0000587249946</v>
          </cell>
          <cell r="AV83">
            <v>0</v>
          </cell>
          <cell r="AW83">
            <v>0</v>
          </cell>
        </row>
        <row r="84">
          <cell r="A84" t="str">
            <v>536</v>
          </cell>
          <cell r="B84" t="str">
            <v>Moss Mill Industrial Estate</v>
          </cell>
          <cell r="C84" t="str">
            <v>Residential</v>
          </cell>
          <cell r="D84" t="str">
            <v>Call for Sites 2018</v>
          </cell>
          <cell r="E84">
            <v>1.09975</v>
          </cell>
          <cell r="F84">
            <v>5.7216917744700001E-5</v>
          </cell>
          <cell r="G84">
            <v>0</v>
          </cell>
          <cell r="H84">
            <v>0</v>
          </cell>
          <cell r="I84">
            <v>1.0996927830822554</v>
          </cell>
          <cell r="J84">
            <v>5.202720413248465E-3</v>
          </cell>
          <cell r="K84">
            <v>0</v>
          </cell>
          <cell r="L84">
            <v>0</v>
          </cell>
          <cell r="M84">
            <v>99.994797279586749</v>
          </cell>
          <cell r="O84">
            <v>5.5062199999999999E-2</v>
          </cell>
          <cell r="Q84">
            <v>5.5062199999999999E-2</v>
          </cell>
          <cell r="R84">
            <v>2.9468399999999999E-2</v>
          </cell>
          <cell r="S84">
            <v>5.0067924528301884</v>
          </cell>
          <cell r="T84">
            <v>5.0067924528301884</v>
          </cell>
          <cell r="U84">
            <v>2.6795544441918615</v>
          </cell>
          <cell r="V84">
            <v>0</v>
          </cell>
          <cell r="W84">
            <v>0</v>
          </cell>
          <cell r="X84" t="str">
            <v>Not Modelled</v>
          </cell>
          <cell r="Y84" t="str">
            <v>N/A</v>
          </cell>
          <cell r="AA84">
            <v>0</v>
          </cell>
          <cell r="AB84">
            <v>0</v>
          </cell>
          <cell r="AC84">
            <v>0</v>
          </cell>
          <cell r="AD84">
            <v>0</v>
          </cell>
          <cell r="AE84">
            <v>0</v>
          </cell>
          <cell r="AF84">
            <v>0</v>
          </cell>
          <cell r="AG84">
            <v>0</v>
          </cell>
          <cell r="AH84">
            <v>0</v>
          </cell>
          <cell r="AI84">
            <v>1.0997479355999999</v>
          </cell>
          <cell r="AJ84">
            <v>0</v>
          </cell>
          <cell r="AK84">
            <v>0</v>
          </cell>
          <cell r="AM84">
            <v>0</v>
          </cell>
          <cell r="AN84">
            <v>0</v>
          </cell>
          <cell r="AO84">
            <v>0</v>
          </cell>
          <cell r="AP84">
            <v>0</v>
          </cell>
          <cell r="AQ84">
            <v>0</v>
          </cell>
          <cell r="AR84">
            <v>0</v>
          </cell>
          <cell r="AS84">
            <v>0</v>
          </cell>
          <cell r="AT84">
            <v>0</v>
          </cell>
          <cell r="AU84">
            <v>99.99981228461013</v>
          </cell>
          <cell r="AV84">
            <v>0</v>
          </cell>
          <cell r="AW84">
            <v>0</v>
          </cell>
        </row>
        <row r="85">
          <cell r="A85" t="str">
            <v>541</v>
          </cell>
          <cell r="B85" t="str">
            <v>New Road, Littleborough</v>
          </cell>
          <cell r="C85" t="str">
            <v>Residential</v>
          </cell>
          <cell r="D85" t="str">
            <v>Call for Sites 2018</v>
          </cell>
          <cell r="E85">
            <v>7.7781700000000003</v>
          </cell>
          <cell r="F85">
            <v>3.5260898493299998E-4</v>
          </cell>
          <cell r="G85">
            <v>0.70145949803800001</v>
          </cell>
          <cell r="H85">
            <v>1.1458450927699999</v>
          </cell>
          <cell r="I85">
            <v>5.9305128002070671</v>
          </cell>
          <cell r="J85">
            <v>4.5333154833720529E-3</v>
          </cell>
          <cell r="K85">
            <v>9.0183101942744877</v>
          </cell>
          <cell r="L85">
            <v>14.731551158820134</v>
          </cell>
          <cell r="M85">
            <v>76.245605331422013</v>
          </cell>
          <cell r="O85">
            <v>2.5978870000000001</v>
          </cell>
          <cell r="Q85">
            <v>1.6908069999999999</v>
          </cell>
          <cell r="R85">
            <v>1.31067</v>
          </cell>
          <cell r="S85">
            <v>33.399719985549297</v>
          </cell>
          <cell r="T85">
            <v>21.737850934088609</v>
          </cell>
          <cell r="U85">
            <v>16.850621675792635</v>
          </cell>
          <cell r="V85">
            <v>5.5748026957299999</v>
          </cell>
          <cell r="W85">
            <v>71.672420321618063</v>
          </cell>
          <cell r="X85">
            <v>1.44363106813</v>
          </cell>
          <cell r="Y85">
            <v>18.560034919910468</v>
          </cell>
          <cell r="AA85">
            <v>0.46396990964200002</v>
          </cell>
          <cell r="AB85">
            <v>4.7226191723700003E-2</v>
          </cell>
          <cell r="AC85">
            <v>0.75237631350099998</v>
          </cell>
          <cell r="AD85">
            <v>1.7943135675699999</v>
          </cell>
          <cell r="AE85">
            <v>0.52087984058199999</v>
          </cell>
          <cell r="AF85">
            <v>3.8534402209500001</v>
          </cell>
          <cell r="AG85">
            <v>0</v>
          </cell>
          <cell r="AH85">
            <v>0</v>
          </cell>
          <cell r="AI85">
            <v>7.7443552850400001</v>
          </cell>
          <cell r="AJ85">
            <v>0</v>
          </cell>
          <cell r="AK85">
            <v>1.8192168870900001</v>
          </cell>
          <cell r="AM85">
            <v>5.9650266019127898</v>
          </cell>
          <cell r="AN85">
            <v>0.60716327521383562</v>
          </cell>
          <cell r="AO85">
            <v>9.6729219533772071</v>
          </cell>
          <cell r="AP85">
            <v>23.068582553094107</v>
          </cell>
          <cell r="AQ85">
            <v>6.6966888173182122</v>
          </cell>
          <cell r="AR85">
            <v>49.541733093388288</v>
          </cell>
          <cell r="AS85">
            <v>0</v>
          </cell>
          <cell r="AT85">
            <v>0</v>
          </cell>
          <cell r="AU85">
            <v>99.565261302337177</v>
          </cell>
          <cell r="AV85">
            <v>0</v>
          </cell>
          <cell r="AW85">
            <v>23.388751944094818</v>
          </cell>
        </row>
        <row r="86">
          <cell r="A86" t="str">
            <v>657</v>
          </cell>
          <cell r="B86" t="str">
            <v>Jowkin Lane</v>
          </cell>
          <cell r="C86" t="str">
            <v>Residential</v>
          </cell>
          <cell r="D86" t="str">
            <v>Call for Sites 2018</v>
          </cell>
          <cell r="E86">
            <v>33.772399999999998</v>
          </cell>
          <cell r="F86">
            <v>0</v>
          </cell>
          <cell r="G86">
            <v>0</v>
          </cell>
          <cell r="H86">
            <v>0</v>
          </cell>
          <cell r="I86">
            <v>33.772399999999998</v>
          </cell>
          <cell r="J86">
            <v>0</v>
          </cell>
          <cell r="K86">
            <v>0</v>
          </cell>
          <cell r="L86">
            <v>0</v>
          </cell>
          <cell r="M86">
            <v>100</v>
          </cell>
          <cell r="O86">
            <v>4.0118809999999998</v>
          </cell>
          <cell r="Q86">
            <v>2.6624809999999997</v>
          </cell>
          <cell r="R86">
            <v>2.0986099999999999</v>
          </cell>
          <cell r="S86">
            <v>11.879170565313689</v>
          </cell>
          <cell r="T86">
            <v>7.8836002179294331</v>
          </cell>
          <cell r="U86">
            <v>6.2139794625196902</v>
          </cell>
          <cell r="V86">
            <v>0</v>
          </cell>
          <cell r="W86">
            <v>0</v>
          </cell>
          <cell r="X86" t="str">
            <v>Not Modelled</v>
          </cell>
          <cell r="Y86" t="str">
            <v>N/A</v>
          </cell>
          <cell r="AA86">
            <v>0</v>
          </cell>
          <cell r="AB86">
            <v>4.6412413063099997E-2</v>
          </cell>
          <cell r="AC86">
            <v>7.9612413063100004E-2</v>
          </cell>
          <cell r="AD86">
            <v>0</v>
          </cell>
          <cell r="AE86">
            <v>0</v>
          </cell>
          <cell r="AF86">
            <v>29.1593660992</v>
          </cell>
          <cell r="AG86">
            <v>0.79436683340400005</v>
          </cell>
          <cell r="AH86">
            <v>11.806225871900001</v>
          </cell>
          <cell r="AI86">
            <v>11.3298630029</v>
          </cell>
          <cell r="AJ86">
            <v>20.685707173800001</v>
          </cell>
          <cell r="AK86">
            <v>0</v>
          </cell>
          <cell r="AM86">
            <v>0</v>
          </cell>
          <cell r="AN86">
            <v>0.13742705008557282</v>
          </cell>
          <cell r="AO86">
            <v>0.23573217498045745</v>
          </cell>
          <cell r="AP86">
            <v>0</v>
          </cell>
          <cell r="AQ86">
            <v>0</v>
          </cell>
          <cell r="AR86">
            <v>86.340817055346974</v>
          </cell>
          <cell r="AS86">
            <v>2.352118396690789</v>
          </cell>
          <cell r="AT86">
            <v>34.958208098624915</v>
          </cell>
          <cell r="AU86">
            <v>33.547698721145082</v>
          </cell>
          <cell r="AV86">
            <v>61.250332146368045</v>
          </cell>
          <cell r="AW86">
            <v>0</v>
          </cell>
        </row>
        <row r="87">
          <cell r="A87" t="str">
            <v>689</v>
          </cell>
          <cell r="B87" t="str">
            <v>Land west of Hollin Lane, Middleton</v>
          </cell>
          <cell r="C87" t="str">
            <v>Residential</v>
          </cell>
          <cell r="D87" t="str">
            <v>Call for Sites 2018</v>
          </cell>
          <cell r="E87">
            <v>2.5410300000000001</v>
          </cell>
          <cell r="F87">
            <v>0</v>
          </cell>
          <cell r="G87">
            <v>0</v>
          </cell>
          <cell r="H87">
            <v>0</v>
          </cell>
          <cell r="I87">
            <v>2.5410300000000001</v>
          </cell>
          <cell r="J87">
            <v>0</v>
          </cell>
          <cell r="K87">
            <v>0</v>
          </cell>
          <cell r="L87">
            <v>0</v>
          </cell>
          <cell r="M87">
            <v>100</v>
          </cell>
          <cell r="O87">
            <v>0.26875339999999998</v>
          </cell>
          <cell r="Q87">
            <v>0.20358609999999999</v>
          </cell>
          <cell r="R87">
            <v>0.16886399999999999</v>
          </cell>
          <cell r="S87">
            <v>10.576553602279388</v>
          </cell>
          <cell r="T87">
            <v>8.0119518462985475</v>
          </cell>
          <cell r="U87">
            <v>6.645494150010034</v>
          </cell>
          <cell r="V87">
            <v>0</v>
          </cell>
          <cell r="W87">
            <v>0</v>
          </cell>
          <cell r="X87" t="str">
            <v>Not Modelled</v>
          </cell>
          <cell r="Y87" t="str">
            <v>N/A</v>
          </cell>
          <cell r="AA87">
            <v>0</v>
          </cell>
          <cell r="AB87">
            <v>9.9889410135899998E-2</v>
          </cell>
          <cell r="AC87">
            <v>6.5167325383999997E-2</v>
          </cell>
          <cell r="AD87">
            <v>0</v>
          </cell>
          <cell r="AE87">
            <v>0</v>
          </cell>
          <cell r="AF87">
            <v>2.2877538845099998</v>
          </cell>
          <cell r="AG87">
            <v>0.104689410136</v>
          </cell>
          <cell r="AH87">
            <v>2.4142621054000002</v>
          </cell>
          <cell r="AI87">
            <v>7.96994958846E-2</v>
          </cell>
          <cell r="AJ87">
            <v>0</v>
          </cell>
          <cell r="AK87">
            <v>0</v>
          </cell>
          <cell r="AM87">
            <v>0</v>
          </cell>
          <cell r="AN87">
            <v>3.9310598511587815</v>
          </cell>
          <cell r="AO87">
            <v>2.5646027549458288</v>
          </cell>
          <cell r="AP87">
            <v>0</v>
          </cell>
          <cell r="AQ87">
            <v>0</v>
          </cell>
          <cell r="AR87">
            <v>90.032541312381184</v>
          </cell>
          <cell r="AS87">
            <v>4.1199596280248558</v>
          </cell>
          <cell r="AT87">
            <v>95.011161040995191</v>
          </cell>
          <cell r="AU87">
            <v>3.1365035392970566</v>
          </cell>
          <cell r="AV87">
            <v>0</v>
          </cell>
          <cell r="AW87">
            <v>0</v>
          </cell>
        </row>
        <row r="88">
          <cell r="A88" t="str">
            <v>693</v>
          </cell>
          <cell r="B88" t="str">
            <v>Land north of Langley Lane, Middleton</v>
          </cell>
          <cell r="C88" t="str">
            <v>Residential / Other use</v>
          </cell>
          <cell r="D88" t="str">
            <v>Call for Sites 2018</v>
          </cell>
          <cell r="E88">
            <v>5.7693300000000001</v>
          </cell>
          <cell r="F88">
            <v>0</v>
          </cell>
          <cell r="G88">
            <v>0</v>
          </cell>
          <cell r="H88">
            <v>0</v>
          </cell>
          <cell r="I88">
            <v>5.7693300000000001</v>
          </cell>
          <cell r="J88">
            <v>0</v>
          </cell>
          <cell r="K88">
            <v>0</v>
          </cell>
          <cell r="L88">
            <v>0</v>
          </cell>
          <cell r="M88">
            <v>100</v>
          </cell>
          <cell r="O88">
            <v>0.37716020000000006</v>
          </cell>
          <cell r="Q88">
            <v>0.23416320000000002</v>
          </cell>
          <cell r="R88">
            <v>0.18023700000000001</v>
          </cell>
          <cell r="S88">
            <v>6.5373310245730458</v>
          </cell>
          <cell r="T88">
            <v>4.0587589893453835</v>
          </cell>
          <cell r="U88">
            <v>3.1240542662666204</v>
          </cell>
          <cell r="V88">
            <v>0</v>
          </cell>
          <cell r="W88">
            <v>0</v>
          </cell>
          <cell r="X88" t="str">
            <v>Not Modelled</v>
          </cell>
          <cell r="Y88" t="str">
            <v>N/A</v>
          </cell>
          <cell r="AA88">
            <v>0</v>
          </cell>
          <cell r="AB88">
            <v>0</v>
          </cell>
          <cell r="AC88">
            <v>0.102530239711</v>
          </cell>
          <cell r="AD88">
            <v>0</v>
          </cell>
          <cell r="AE88">
            <v>1.38972225333</v>
          </cell>
          <cell r="AF88">
            <v>5.3727602390599998</v>
          </cell>
          <cell r="AG88">
            <v>7.7877197499599995E-2</v>
          </cell>
          <cell r="AH88">
            <v>0.15525387881399999</v>
          </cell>
          <cell r="AI88">
            <v>4.4832079610199997</v>
          </cell>
          <cell r="AJ88">
            <v>0</v>
          </cell>
          <cell r="AK88">
            <v>0</v>
          </cell>
          <cell r="AM88">
            <v>0</v>
          </cell>
          <cell r="AN88">
            <v>0</v>
          </cell>
          <cell r="AO88">
            <v>1.7771602545009559</v>
          </cell>
          <cell r="AP88">
            <v>0</v>
          </cell>
          <cell r="AQ88">
            <v>24.088104742318432</v>
          </cell>
          <cell r="AR88">
            <v>93.126242372337856</v>
          </cell>
          <cell r="AS88">
            <v>1.3498482059372576</v>
          </cell>
          <cell r="AT88">
            <v>2.6910209472157076</v>
          </cell>
          <cell r="AU88">
            <v>77.707601420268901</v>
          </cell>
          <cell r="AV88">
            <v>0</v>
          </cell>
          <cell r="AW88">
            <v>0</v>
          </cell>
        </row>
        <row r="89">
          <cell r="A89" t="str">
            <v>700</v>
          </cell>
          <cell r="B89" t="str">
            <v>South Heywood, Rochdale</v>
          </cell>
          <cell r="C89" t="str">
            <v>Residential / Offices / Industry / warehousing</v>
          </cell>
          <cell r="D89" t="str">
            <v>Call for Sites 2018</v>
          </cell>
          <cell r="E89">
            <v>249.76300000000001</v>
          </cell>
          <cell r="F89">
            <v>0</v>
          </cell>
          <cell r="G89">
            <v>0</v>
          </cell>
          <cell r="H89">
            <v>0</v>
          </cell>
          <cell r="I89">
            <v>249.76300000000001</v>
          </cell>
          <cell r="J89">
            <v>0</v>
          </cell>
          <cell r="K89">
            <v>0</v>
          </cell>
          <cell r="L89">
            <v>0</v>
          </cell>
          <cell r="M89">
            <v>100</v>
          </cell>
          <cell r="O89">
            <v>25.490870000000001</v>
          </cell>
          <cell r="Q89">
            <v>18.51005</v>
          </cell>
          <cell r="R89">
            <v>14.6319</v>
          </cell>
          <cell r="S89">
            <v>10.206023310097972</v>
          </cell>
          <cell r="T89">
            <v>7.4110456712963888</v>
          </cell>
          <cell r="U89">
            <v>5.858313681369939</v>
          </cell>
          <cell r="V89">
            <v>0</v>
          </cell>
          <cell r="W89">
            <v>0</v>
          </cell>
          <cell r="X89" t="str">
            <v>Not Modelled</v>
          </cell>
          <cell r="Y89" t="str">
            <v>N/A</v>
          </cell>
          <cell r="AA89">
            <v>0</v>
          </cell>
          <cell r="AB89">
            <v>4.34904469608</v>
          </cell>
          <cell r="AC89">
            <v>4.0463200652099998</v>
          </cell>
          <cell r="AD89">
            <v>0</v>
          </cell>
          <cell r="AE89">
            <v>36.345115141000001</v>
          </cell>
          <cell r="AF89">
            <v>163.71687234500001</v>
          </cell>
          <cell r="AG89">
            <v>5.3409653706900002</v>
          </cell>
          <cell r="AH89">
            <v>23.830964595299999</v>
          </cell>
          <cell r="AI89">
            <v>123.74000719199999</v>
          </cell>
          <cell r="AJ89">
            <v>0</v>
          </cell>
          <cell r="AK89">
            <v>0</v>
          </cell>
          <cell r="AM89">
            <v>0</v>
          </cell>
          <cell r="AN89">
            <v>1.7412686010658103</v>
          </cell>
          <cell r="AO89">
            <v>1.6200638466105866</v>
          </cell>
          <cell r="AP89">
            <v>0</v>
          </cell>
          <cell r="AQ89">
            <v>14.551841201859364</v>
          </cell>
          <cell r="AR89">
            <v>65.548889285042222</v>
          </cell>
          <cell r="AS89">
            <v>2.1384133641452094</v>
          </cell>
          <cell r="AT89">
            <v>9.5414311148168469</v>
          </cell>
          <cell r="AU89">
            <v>49.542969611992163</v>
          </cell>
          <cell r="AV89">
            <v>0</v>
          </cell>
          <cell r="AW89">
            <v>0</v>
          </cell>
        </row>
        <row r="90">
          <cell r="A90" t="str">
            <v>703</v>
          </cell>
          <cell r="B90" t="str">
            <v>Land east of Hollin Lane, Middleton</v>
          </cell>
          <cell r="C90" t="str">
            <v>Residential</v>
          </cell>
          <cell r="D90" t="str">
            <v>Call for Sites 2018</v>
          </cell>
          <cell r="E90">
            <v>10.7658</v>
          </cell>
          <cell r="F90">
            <v>0</v>
          </cell>
          <cell r="G90">
            <v>0</v>
          </cell>
          <cell r="H90">
            <v>0</v>
          </cell>
          <cell r="I90">
            <v>10.7658</v>
          </cell>
          <cell r="J90">
            <v>0</v>
          </cell>
          <cell r="K90">
            <v>0</v>
          </cell>
          <cell r="L90">
            <v>0</v>
          </cell>
          <cell r="M90">
            <v>100</v>
          </cell>
          <cell r="O90">
            <v>0.85740400000000005</v>
          </cell>
          <cell r="Q90">
            <v>0.72389700000000001</v>
          </cell>
          <cell r="R90">
            <v>0.56368499999999999</v>
          </cell>
          <cell r="S90">
            <v>7.9641457207081681</v>
          </cell>
          <cell r="T90">
            <v>6.7240428022069896</v>
          </cell>
          <cell r="U90">
            <v>5.2358858607813623</v>
          </cell>
          <cell r="V90">
            <v>0</v>
          </cell>
          <cell r="W90">
            <v>0</v>
          </cell>
          <cell r="X90" t="str">
            <v>Not Modelled</v>
          </cell>
          <cell r="Y90" t="str">
            <v>N/A</v>
          </cell>
          <cell r="AA90">
            <v>0</v>
          </cell>
          <cell r="AB90">
            <v>0.12640000000000001</v>
          </cell>
          <cell r="AC90">
            <v>6.08E-2</v>
          </cell>
          <cell r="AD90">
            <v>0</v>
          </cell>
          <cell r="AE90">
            <v>0</v>
          </cell>
          <cell r="AF90">
            <v>8.9290017991100008</v>
          </cell>
          <cell r="AG90">
            <v>0.42036839250000002</v>
          </cell>
          <cell r="AH90">
            <v>3.5905924976499999</v>
          </cell>
          <cell r="AI90">
            <v>3.9264959267299999</v>
          </cell>
          <cell r="AJ90">
            <v>0</v>
          </cell>
          <cell r="AK90">
            <v>0</v>
          </cell>
          <cell r="AM90">
            <v>0</v>
          </cell>
          <cell r="AN90">
            <v>1.1740883167066081</v>
          </cell>
          <cell r="AO90">
            <v>0.56475134221330503</v>
          </cell>
          <cell r="AP90">
            <v>0</v>
          </cell>
          <cell r="AQ90">
            <v>0</v>
          </cell>
          <cell r="AR90">
            <v>82.938581425532703</v>
          </cell>
          <cell r="AS90">
            <v>3.9046647021122443</v>
          </cell>
          <cell r="AT90">
            <v>33.351840993237843</v>
          </cell>
          <cell r="AU90">
            <v>36.471938237102677</v>
          </cell>
          <cell r="AV90">
            <v>0</v>
          </cell>
          <cell r="AW90">
            <v>0</v>
          </cell>
        </row>
        <row r="91">
          <cell r="A91" t="str">
            <v>706</v>
          </cell>
          <cell r="B91" t="str">
            <v>Land west of Smithy Bridge Road, Smallbridge</v>
          </cell>
          <cell r="C91" t="str">
            <v>Residential</v>
          </cell>
          <cell r="D91" t="str">
            <v>Call for Sites 2018</v>
          </cell>
          <cell r="E91">
            <v>14.2676</v>
          </cell>
          <cell r="F91">
            <v>1.4187019192999999</v>
          </cell>
          <cell r="G91">
            <v>0.65682295758999998</v>
          </cell>
          <cell r="H91">
            <v>0.20954465950100001</v>
          </cell>
          <cell r="I91">
            <v>11.982530463608999</v>
          </cell>
          <cell r="J91">
            <v>9.9435218207687353</v>
          </cell>
          <cell r="K91">
            <v>4.6035980654770245</v>
          </cell>
          <cell r="L91">
            <v>1.4686748962754774</v>
          </cell>
          <cell r="M91">
            <v>83.98420521747876</v>
          </cell>
          <cell r="O91">
            <v>2.5428580000000003</v>
          </cell>
          <cell r="Q91">
            <v>2.1233490000000002</v>
          </cell>
          <cell r="R91">
            <v>1.3717200000000001</v>
          </cell>
          <cell r="S91">
            <v>17.822605063220166</v>
          </cell>
          <cell r="T91">
            <v>14.882313773865263</v>
          </cell>
          <cell r="U91">
            <v>9.6142308447110949</v>
          </cell>
          <cell r="V91">
            <v>11.112511725499999</v>
          </cell>
          <cell r="W91">
            <v>77.886341960105412</v>
          </cell>
          <cell r="X91">
            <v>0.45562044084600001</v>
          </cell>
          <cell r="Y91">
            <v>3.1933923073677422</v>
          </cell>
          <cell r="AA91">
            <v>0.50895574322000003</v>
          </cell>
          <cell r="AB91">
            <v>3.7600000000000001E-2</v>
          </cell>
          <cell r="AC91">
            <v>3.3599999999999998E-2</v>
          </cell>
          <cell r="AD91">
            <v>2.1605239368100002</v>
          </cell>
          <cell r="AE91">
            <v>4.5649189134099997</v>
          </cell>
          <cell r="AF91">
            <v>12.117398576799999</v>
          </cell>
          <cell r="AG91">
            <v>5.0186720235600002E-2</v>
          </cell>
          <cell r="AH91">
            <v>9.7022611030799997</v>
          </cell>
          <cell r="AI91">
            <v>3.3210594448799999</v>
          </cell>
          <cell r="AJ91">
            <v>0</v>
          </cell>
          <cell r="AK91">
            <v>2.0327531347800001</v>
          </cell>
          <cell r="AM91">
            <v>3.5672134291681852</v>
          </cell>
          <cell r="AN91">
            <v>0.26353416131654939</v>
          </cell>
          <cell r="AO91">
            <v>0.23549861224032073</v>
          </cell>
          <cell r="AP91">
            <v>15.142868715200878</v>
          </cell>
          <cell r="AQ91">
            <v>31.995002056477613</v>
          </cell>
          <cell r="AR91">
            <v>84.929480619024929</v>
          </cell>
          <cell r="AS91">
            <v>0.35175306453503047</v>
          </cell>
          <cell r="AT91">
            <v>68.002054326445929</v>
          </cell>
          <cell r="AU91">
            <v>23.276931263001487</v>
          </cell>
          <cell r="AV91">
            <v>0</v>
          </cell>
          <cell r="AW91">
            <v>14.247337567495585</v>
          </cell>
        </row>
        <row r="92">
          <cell r="A92" t="str">
            <v>709</v>
          </cell>
          <cell r="B92" t="str">
            <v>Land west of Hollin Lane, Middleton, Rochdale</v>
          </cell>
          <cell r="C92" t="str">
            <v>Residential</v>
          </cell>
          <cell r="D92" t="str">
            <v>Call for Sites 2018</v>
          </cell>
          <cell r="E92">
            <v>3.9003800000000002</v>
          </cell>
          <cell r="F92">
            <v>0</v>
          </cell>
          <cell r="G92">
            <v>0</v>
          </cell>
          <cell r="H92">
            <v>0</v>
          </cell>
          <cell r="I92">
            <v>3.9003800000000002</v>
          </cell>
          <cell r="J92">
            <v>0</v>
          </cell>
          <cell r="K92">
            <v>0</v>
          </cell>
          <cell r="L92">
            <v>0</v>
          </cell>
          <cell r="M92">
            <v>100</v>
          </cell>
          <cell r="O92">
            <v>8.3537300000000009E-2</v>
          </cell>
          <cell r="Q92">
            <v>6.8264500000000006E-2</v>
          </cell>
          <cell r="R92">
            <v>5.09598E-2</v>
          </cell>
          <cell r="S92">
            <v>2.1417733656720626</v>
          </cell>
          <cell r="T92">
            <v>1.7502012624410954</v>
          </cell>
          <cell r="U92">
            <v>1.3065342351258082</v>
          </cell>
          <cell r="V92">
            <v>0</v>
          </cell>
          <cell r="W92">
            <v>0</v>
          </cell>
          <cell r="X92" t="str">
            <v>Not Modelled</v>
          </cell>
          <cell r="Y92" t="str">
            <v>N/A</v>
          </cell>
          <cell r="AA92">
            <v>0</v>
          </cell>
          <cell r="AB92">
            <v>1.77457891991E-4</v>
          </cell>
          <cell r="AC92">
            <v>7.2773121929300006E-5</v>
          </cell>
          <cell r="AD92">
            <v>0</v>
          </cell>
          <cell r="AE92">
            <v>3.8817255863599999E-2</v>
          </cell>
          <cell r="AF92">
            <v>3.32736995026</v>
          </cell>
          <cell r="AG92">
            <v>1.77457891991E-4</v>
          </cell>
          <cell r="AH92">
            <v>0.42394667886800003</v>
          </cell>
          <cell r="AI92">
            <v>2.5149346185199999</v>
          </cell>
          <cell r="AJ92">
            <v>0</v>
          </cell>
          <cell r="AK92">
            <v>0</v>
          </cell>
          <cell r="AM92">
            <v>0</v>
          </cell>
          <cell r="AN92">
            <v>4.5497590488875446E-3</v>
          </cell>
          <cell r="AO92">
            <v>1.8657956898891902E-3</v>
          </cell>
          <cell r="AP92">
            <v>0</v>
          </cell>
          <cell r="AQ92">
            <v>0.99521728302370527</v>
          </cell>
          <cell r="AR92">
            <v>85.308866065870504</v>
          </cell>
          <cell r="AS92">
            <v>4.5497590488875446E-3</v>
          </cell>
          <cell r="AT92">
            <v>10.86936859659828</v>
          </cell>
          <cell r="AU92">
            <v>64.479220448264002</v>
          </cell>
          <cell r="AV92">
            <v>0</v>
          </cell>
          <cell r="AW92">
            <v>0</v>
          </cell>
        </row>
        <row r="93">
          <cell r="A93" t="str">
            <v>712</v>
          </cell>
          <cell r="B93" t="str">
            <v>Land off Heywood Old Road, Middleton, Rochdale</v>
          </cell>
          <cell r="C93" t="str">
            <v>Residential</v>
          </cell>
          <cell r="D93" t="str">
            <v>Call for Sites 2018</v>
          </cell>
          <cell r="E93">
            <v>21.968399999999999</v>
          </cell>
          <cell r="F93">
            <v>0</v>
          </cell>
          <cell r="G93">
            <v>0</v>
          </cell>
          <cell r="H93">
            <v>0</v>
          </cell>
          <cell r="I93">
            <v>21.968399999999999</v>
          </cell>
          <cell r="J93">
            <v>0</v>
          </cell>
          <cell r="K93">
            <v>0</v>
          </cell>
          <cell r="L93">
            <v>0</v>
          </cell>
          <cell r="M93">
            <v>100</v>
          </cell>
          <cell r="O93">
            <v>0.78697299999999992</v>
          </cell>
          <cell r="Q93">
            <v>0.449546</v>
          </cell>
          <cell r="R93">
            <v>0.306313</v>
          </cell>
          <cell r="S93">
            <v>3.5822954789606891</v>
          </cell>
          <cell r="T93">
            <v>2.0463301833542729</v>
          </cell>
          <cell r="U93">
            <v>1.3943345896833634</v>
          </cell>
          <cell r="V93">
            <v>0</v>
          </cell>
          <cell r="W93">
            <v>0</v>
          </cell>
          <cell r="X93" t="str">
            <v>Not Modelled</v>
          </cell>
          <cell r="Y93" t="str">
            <v>N/A</v>
          </cell>
          <cell r="AA93">
            <v>0</v>
          </cell>
          <cell r="AB93">
            <v>0.44834002831800002</v>
          </cell>
          <cell r="AC93">
            <v>0.30628360403100002</v>
          </cell>
          <cell r="AD93">
            <v>0</v>
          </cell>
          <cell r="AE93">
            <v>6.4840396798100004</v>
          </cell>
          <cell r="AF93">
            <v>0</v>
          </cell>
          <cell r="AG93">
            <v>0.31519999999999998</v>
          </cell>
          <cell r="AH93">
            <v>11.0262858683</v>
          </cell>
          <cell r="AI93">
            <v>10.2556009475</v>
          </cell>
          <cell r="AJ93">
            <v>0</v>
          </cell>
          <cell r="AK93">
            <v>0</v>
          </cell>
          <cell r="AM93">
            <v>0</v>
          </cell>
          <cell r="AN93">
            <v>2.0408406088654614</v>
          </cell>
          <cell r="AO93">
            <v>1.3942007794422899</v>
          </cell>
          <cell r="AP93">
            <v>0</v>
          </cell>
          <cell r="AQ93">
            <v>29.515302342501048</v>
          </cell>
          <cell r="AR93">
            <v>0</v>
          </cell>
          <cell r="AS93">
            <v>1.4347881502521804</v>
          </cell>
          <cell r="AT93">
            <v>50.191574572112671</v>
          </cell>
          <cell r="AU93">
            <v>46.683422313413814</v>
          </cell>
          <cell r="AV93">
            <v>0</v>
          </cell>
          <cell r="AW93">
            <v>0</v>
          </cell>
        </row>
        <row r="94">
          <cell r="A94" t="str">
            <v>715</v>
          </cell>
          <cell r="B94" t="str">
            <v>LandÔÇÖs End Road, Middleton</v>
          </cell>
          <cell r="C94" t="str">
            <v>Residential</v>
          </cell>
          <cell r="D94" t="str">
            <v>Call for Sites 2018</v>
          </cell>
          <cell r="E94">
            <v>0.43593700000000002</v>
          </cell>
          <cell r="F94">
            <v>0.131337516136</v>
          </cell>
          <cell r="G94">
            <v>0.16858736679399999</v>
          </cell>
          <cell r="H94">
            <v>5.3339884556900002E-2</v>
          </cell>
          <cell r="I94">
            <v>8.2672232513100047E-2</v>
          </cell>
          <cell r="J94">
            <v>30.127636822751914</v>
          </cell>
          <cell r="K94">
            <v>38.67241523293503</v>
          </cell>
          <cell r="L94">
            <v>12.235686476922124</v>
          </cell>
          <cell r="M94">
            <v>18.964261467390941</v>
          </cell>
          <cell r="O94">
            <v>0.19617470000000001</v>
          </cell>
          <cell r="Q94">
            <v>0.1900752</v>
          </cell>
          <cell r="R94">
            <v>0.14160800000000001</v>
          </cell>
          <cell r="S94">
            <v>45.000699642379516</v>
          </cell>
          <cell r="T94">
            <v>43.601529578815281</v>
          </cell>
          <cell r="U94">
            <v>32.483592812722939</v>
          </cell>
          <cell r="V94">
            <v>0.28315975061699999</v>
          </cell>
          <cell r="W94">
            <v>64.954282526374215</v>
          </cell>
          <cell r="X94" t="str">
            <v>Not Modelled</v>
          </cell>
          <cell r="Y94" t="str">
            <v>N/A</v>
          </cell>
          <cell r="AA94">
            <v>9.8735272111E-2</v>
          </cell>
          <cell r="AB94">
            <v>0</v>
          </cell>
          <cell r="AC94">
            <v>0</v>
          </cell>
          <cell r="AD94">
            <v>0.232205722187</v>
          </cell>
          <cell r="AE94">
            <v>0.24938307083799999</v>
          </cell>
          <cell r="AF94">
            <v>0</v>
          </cell>
          <cell r="AG94">
            <v>4.0327000003299998E-4</v>
          </cell>
          <cell r="AH94">
            <v>0</v>
          </cell>
          <cell r="AI94">
            <v>0.435936889203</v>
          </cell>
          <cell r="AJ94">
            <v>0</v>
          </cell>
          <cell r="AK94">
            <v>0.35260411814999998</v>
          </cell>
          <cell r="AM94">
            <v>22.648977285938106</v>
          </cell>
          <cell r="AN94">
            <v>0</v>
          </cell>
          <cell r="AO94">
            <v>0</v>
          </cell>
          <cell r="AP94">
            <v>53.265889838898737</v>
          </cell>
          <cell r="AQ94">
            <v>57.206218063160499</v>
          </cell>
          <cell r="AR94">
            <v>0</v>
          </cell>
          <cell r="AS94">
            <v>9.2506486036514443E-2</v>
          </cell>
          <cell r="AT94">
            <v>0</v>
          </cell>
          <cell r="AU94">
            <v>99.999974584171554</v>
          </cell>
          <cell r="AV94">
            <v>0</v>
          </cell>
          <cell r="AW94">
            <v>80.884191557495683</v>
          </cell>
        </row>
        <row r="95">
          <cell r="A95" t="str">
            <v>718</v>
          </cell>
          <cell r="B95" t="str">
            <v>Land at Stakehill Industrial and Distribution Park, Rochdale</v>
          </cell>
          <cell r="C95" t="str">
            <v>Residential / Industry / warehousing / Other Use</v>
          </cell>
          <cell r="D95" t="str">
            <v>Call for Sites 2018</v>
          </cell>
          <cell r="E95">
            <v>71.537300000000002</v>
          </cell>
          <cell r="F95">
            <v>0</v>
          </cell>
          <cell r="G95">
            <v>0</v>
          </cell>
          <cell r="H95">
            <v>0</v>
          </cell>
          <cell r="I95">
            <v>71.537300000000002</v>
          </cell>
          <cell r="J95">
            <v>0</v>
          </cell>
          <cell r="K95">
            <v>0</v>
          </cell>
          <cell r="L95">
            <v>0</v>
          </cell>
          <cell r="M95">
            <v>100</v>
          </cell>
          <cell r="O95">
            <v>5.7326499999999996</v>
          </cell>
          <cell r="Q95">
            <v>3.96909</v>
          </cell>
          <cell r="R95">
            <v>2.8182499999999999</v>
          </cell>
          <cell r="S95">
            <v>8.0135118322888879</v>
          </cell>
          <cell r="T95">
            <v>5.5482804075636061</v>
          </cell>
          <cell r="U95">
            <v>3.9395532121005403</v>
          </cell>
          <cell r="V95">
            <v>0</v>
          </cell>
          <cell r="W95">
            <v>0</v>
          </cell>
          <cell r="X95" t="str">
            <v>Not Modelled</v>
          </cell>
          <cell r="Y95" t="str">
            <v>N/A</v>
          </cell>
          <cell r="AA95">
            <v>0</v>
          </cell>
          <cell r="AB95">
            <v>1.4369979660800001</v>
          </cell>
          <cell r="AC95">
            <v>1.4756876738</v>
          </cell>
          <cell r="AD95">
            <v>0</v>
          </cell>
          <cell r="AE95">
            <v>7.3531971518099999</v>
          </cell>
          <cell r="AF95">
            <v>49.0249334385</v>
          </cell>
          <cell r="AG95">
            <v>2.0857389283500001</v>
          </cell>
          <cell r="AH95">
            <v>3.9469442862699999</v>
          </cell>
          <cell r="AI95">
            <v>56.776223028799997</v>
          </cell>
          <cell r="AJ95">
            <v>0</v>
          </cell>
          <cell r="AK95">
            <v>0</v>
          </cell>
          <cell r="AM95">
            <v>0</v>
          </cell>
          <cell r="AN95">
            <v>2.0087394493222415</v>
          </cell>
          <cell r="AO95">
            <v>2.0628227145838602</v>
          </cell>
          <cell r="AP95">
            <v>0</v>
          </cell>
          <cell r="AQ95">
            <v>10.278829578150139</v>
          </cell>
          <cell r="AR95">
            <v>68.530589550486241</v>
          </cell>
          <cell r="AS95">
            <v>2.915596378882066</v>
          </cell>
          <cell r="AT95">
            <v>5.5173235308992652</v>
          </cell>
          <cell r="AU95">
            <v>79.3659014651098</v>
          </cell>
          <cell r="AV95">
            <v>0</v>
          </cell>
          <cell r="AW95">
            <v>0</v>
          </cell>
        </row>
        <row r="96">
          <cell r="A96" t="str">
            <v>720</v>
          </cell>
          <cell r="B96" t="str">
            <v>Spotland Bridge Business Centre, Rochdale</v>
          </cell>
          <cell r="C96" t="str">
            <v>Residential</v>
          </cell>
          <cell r="D96" t="str">
            <v>Call for Sites 2018</v>
          </cell>
          <cell r="E96">
            <v>0.82967800000000003</v>
          </cell>
          <cell r="F96">
            <v>0</v>
          </cell>
          <cell r="G96">
            <v>0</v>
          </cell>
          <cell r="H96">
            <v>0</v>
          </cell>
          <cell r="I96">
            <v>0.82967800000000003</v>
          </cell>
          <cell r="J96">
            <v>0</v>
          </cell>
          <cell r="K96">
            <v>0</v>
          </cell>
          <cell r="L96">
            <v>0</v>
          </cell>
          <cell r="M96">
            <v>100</v>
          </cell>
          <cell r="O96">
            <v>3.7311959999999998E-2</v>
          </cell>
          <cell r="Q96">
            <v>2.3094460000000001E-2</v>
          </cell>
          <cell r="R96">
            <v>2.18648E-2</v>
          </cell>
          <cell r="S96">
            <v>4.4971615494203778</v>
          </cell>
          <cell r="T96">
            <v>2.7835449415315341</v>
          </cell>
          <cell r="U96">
            <v>2.6353356362347804</v>
          </cell>
          <cell r="V96">
            <v>0.35937860058100002</v>
          </cell>
          <cell r="W96">
            <v>43.315430875713226</v>
          </cell>
          <cell r="X96">
            <v>0</v>
          </cell>
          <cell r="Y96">
            <v>0</v>
          </cell>
          <cell r="AA96">
            <v>0</v>
          </cell>
          <cell r="AB96">
            <v>0</v>
          </cell>
          <cell r="AC96">
            <v>0</v>
          </cell>
          <cell r="AD96">
            <v>0</v>
          </cell>
          <cell r="AE96">
            <v>0</v>
          </cell>
          <cell r="AF96">
            <v>0</v>
          </cell>
          <cell r="AG96">
            <v>0</v>
          </cell>
          <cell r="AH96">
            <v>0</v>
          </cell>
          <cell r="AI96">
            <v>0.82967810006999998</v>
          </cell>
          <cell r="AJ96">
            <v>0</v>
          </cell>
          <cell r="AK96">
            <v>0</v>
          </cell>
          <cell r="AM96">
            <v>0</v>
          </cell>
          <cell r="AN96">
            <v>0</v>
          </cell>
          <cell r="AO96">
            <v>0</v>
          </cell>
          <cell r="AP96">
            <v>0</v>
          </cell>
          <cell r="AQ96">
            <v>0</v>
          </cell>
          <cell r="AR96">
            <v>0</v>
          </cell>
          <cell r="AS96">
            <v>0</v>
          </cell>
          <cell r="AT96">
            <v>0</v>
          </cell>
          <cell r="AU96">
            <v>100.00001206130571</v>
          </cell>
          <cell r="AV96">
            <v>0</v>
          </cell>
          <cell r="AW96">
            <v>0</v>
          </cell>
        </row>
        <row r="97">
          <cell r="A97" t="str">
            <v>799</v>
          </cell>
          <cell r="B97" t="str">
            <v>Land to S. of Thornham Lane and N. of A627(m), Lower Stakehill Farm</v>
          </cell>
          <cell r="C97" t="str">
            <v>Residential / Offices / Industry / warehousing</v>
          </cell>
          <cell r="D97" t="str">
            <v>Call for Sites 2018</v>
          </cell>
          <cell r="E97">
            <v>4.1373899999999999</v>
          </cell>
          <cell r="F97">
            <v>0</v>
          </cell>
          <cell r="G97">
            <v>0</v>
          </cell>
          <cell r="H97">
            <v>0</v>
          </cell>
          <cell r="I97">
            <v>4.1373899999999999</v>
          </cell>
          <cell r="J97">
            <v>0</v>
          </cell>
          <cell r="K97">
            <v>0</v>
          </cell>
          <cell r="L97">
            <v>0</v>
          </cell>
          <cell r="M97">
            <v>100</v>
          </cell>
          <cell r="O97">
            <v>0.40431420000000001</v>
          </cell>
          <cell r="Q97">
            <v>0.33366200000000001</v>
          </cell>
          <cell r="R97">
            <v>0.19153999999999999</v>
          </cell>
          <cell r="S97">
            <v>9.772204215701203</v>
          </cell>
          <cell r="T97">
            <v>8.064552773608483</v>
          </cell>
          <cell r="U97">
            <v>4.6294886389728793</v>
          </cell>
          <cell r="V97">
            <v>0</v>
          </cell>
          <cell r="W97">
            <v>0</v>
          </cell>
          <cell r="X97" t="str">
            <v>Not Modelled</v>
          </cell>
          <cell r="Y97" t="str">
            <v>N/A</v>
          </cell>
          <cell r="AA97">
            <v>0</v>
          </cell>
          <cell r="AB97">
            <v>1.52E-2</v>
          </cell>
          <cell r="AC97">
            <v>7.0643120000000004E-2</v>
          </cell>
          <cell r="AD97">
            <v>0</v>
          </cell>
          <cell r="AE97">
            <v>9.1789414289599996E-2</v>
          </cell>
          <cell r="AF97">
            <v>3.7235835438599998</v>
          </cell>
          <cell r="AG97">
            <v>3.4456746149499999E-2</v>
          </cell>
          <cell r="AH97">
            <v>4.16910083869E-2</v>
          </cell>
          <cell r="AI97">
            <v>4.0956949441299999</v>
          </cell>
          <cell r="AJ97">
            <v>0</v>
          </cell>
          <cell r="AK97">
            <v>0</v>
          </cell>
          <cell r="AM97">
            <v>0</v>
          </cell>
          <cell r="AN97">
            <v>0.36738136844725783</v>
          </cell>
          <cell r="AO97">
            <v>1.7074319800647269</v>
          </cell>
          <cell r="AP97">
            <v>0</v>
          </cell>
          <cell r="AQ97">
            <v>2.218534252018785</v>
          </cell>
          <cell r="AR97">
            <v>89.998369596774779</v>
          </cell>
          <cell r="AS97">
            <v>0.83281358898967717</v>
          </cell>
          <cell r="AT97">
            <v>1.0076644548108833</v>
          </cell>
          <cell r="AU97">
            <v>98.992237718223322</v>
          </cell>
          <cell r="AV97">
            <v>0</v>
          </cell>
          <cell r="AW97">
            <v>0</v>
          </cell>
        </row>
        <row r="98">
          <cell r="A98" t="str">
            <v>800</v>
          </cell>
          <cell r="B98" t="str">
            <v>Land S. of A627(m) and N. of Bentley Avenue, Lower Stakehill Farm</v>
          </cell>
          <cell r="C98" t="str">
            <v>Residential / Offices / Industry / warehousing</v>
          </cell>
          <cell r="D98" t="str">
            <v>Call for Sites 2018</v>
          </cell>
          <cell r="E98">
            <v>3.7763499999999999</v>
          </cell>
          <cell r="F98">
            <v>0</v>
          </cell>
          <cell r="G98">
            <v>0</v>
          </cell>
          <cell r="H98">
            <v>0</v>
          </cell>
          <cell r="I98">
            <v>3.7763499999999999</v>
          </cell>
          <cell r="J98">
            <v>0</v>
          </cell>
          <cell r="K98">
            <v>0</v>
          </cell>
          <cell r="L98">
            <v>0</v>
          </cell>
          <cell r="M98">
            <v>100</v>
          </cell>
          <cell r="O98">
            <v>5.8109509999999996E-2</v>
          </cell>
          <cell r="Q98">
            <v>5.8109509999999996E-2</v>
          </cell>
          <cell r="R98">
            <v>5.2526099999999999E-2</v>
          </cell>
          <cell r="S98">
            <v>1.5387744780012445</v>
          </cell>
          <cell r="T98">
            <v>1.5387744780012445</v>
          </cell>
          <cell r="U98">
            <v>1.3909224515736094</v>
          </cell>
          <cell r="V98">
            <v>0</v>
          </cell>
          <cell r="W98">
            <v>0</v>
          </cell>
          <cell r="X98" t="str">
            <v>Not Modelled</v>
          </cell>
          <cell r="Y98" t="str">
            <v>N/A</v>
          </cell>
          <cell r="AA98">
            <v>0</v>
          </cell>
          <cell r="AB98">
            <v>0</v>
          </cell>
          <cell r="AC98">
            <v>0</v>
          </cell>
          <cell r="AD98">
            <v>0</v>
          </cell>
          <cell r="AE98">
            <v>1.00843604199</v>
          </cell>
          <cell r="AF98">
            <v>2.3869144279999999</v>
          </cell>
          <cell r="AG98">
            <v>0</v>
          </cell>
          <cell r="AH98">
            <v>0</v>
          </cell>
          <cell r="AI98">
            <v>3.7763532230600001</v>
          </cell>
          <cell r="AJ98">
            <v>0</v>
          </cell>
          <cell r="AK98">
            <v>0</v>
          </cell>
          <cell r="AM98">
            <v>0</v>
          </cell>
          <cell r="AN98">
            <v>0</v>
          </cell>
          <cell r="AO98">
            <v>0</v>
          </cell>
          <cell r="AP98">
            <v>0</v>
          </cell>
          <cell r="AQ98">
            <v>26.703987765699683</v>
          </cell>
          <cell r="AR98">
            <v>63.206917473221495</v>
          </cell>
          <cell r="AS98">
            <v>0</v>
          </cell>
          <cell r="AT98">
            <v>0</v>
          </cell>
          <cell r="AU98">
            <v>100.00008534855085</v>
          </cell>
          <cell r="AV98">
            <v>0</v>
          </cell>
          <cell r="AW98">
            <v>0</v>
          </cell>
        </row>
        <row r="99">
          <cell r="A99" t="str">
            <v>801</v>
          </cell>
          <cell r="B99" t="str">
            <v>Land S. of A627(m), Land N.E of Stakehill Lane, Lowe Stakehill Farm</v>
          </cell>
          <cell r="C99" t="str">
            <v>Residential / Offices / Industry / warehousing</v>
          </cell>
          <cell r="D99" t="str">
            <v>Call for Sites 2018</v>
          </cell>
          <cell r="E99">
            <v>8.7574100000000001</v>
          </cell>
          <cell r="F99">
            <v>0</v>
          </cell>
          <cell r="G99">
            <v>0</v>
          </cell>
          <cell r="H99">
            <v>0</v>
          </cell>
          <cell r="I99">
            <v>8.7574100000000001</v>
          </cell>
          <cell r="J99">
            <v>0</v>
          </cell>
          <cell r="K99">
            <v>0</v>
          </cell>
          <cell r="L99">
            <v>0</v>
          </cell>
          <cell r="M99">
            <v>100</v>
          </cell>
          <cell r="O99">
            <v>0.66544400000000004</v>
          </cell>
          <cell r="Q99">
            <v>0.43487000000000003</v>
          </cell>
          <cell r="R99">
            <v>0.29068100000000002</v>
          </cell>
          <cell r="S99">
            <v>7.5986393237269922</v>
          </cell>
          <cell r="T99">
            <v>4.965737586797923</v>
          </cell>
          <cell r="U99">
            <v>3.3192576343919042</v>
          </cell>
          <cell r="V99">
            <v>0</v>
          </cell>
          <cell r="W99">
            <v>0</v>
          </cell>
          <cell r="X99" t="str">
            <v>Not Modelled</v>
          </cell>
          <cell r="Y99" t="str">
            <v>N/A</v>
          </cell>
          <cell r="AA99">
            <v>0</v>
          </cell>
          <cell r="AB99">
            <v>0.36317679731399999</v>
          </cell>
          <cell r="AC99">
            <v>0.21439312007200001</v>
          </cell>
          <cell r="AD99">
            <v>0</v>
          </cell>
          <cell r="AE99">
            <v>0.21308554347299999</v>
          </cell>
          <cell r="AF99">
            <v>4.0787583017099998</v>
          </cell>
          <cell r="AG99">
            <v>0.13098939674599999</v>
          </cell>
          <cell r="AH99">
            <v>0</v>
          </cell>
          <cell r="AI99">
            <v>8.7574073915300001</v>
          </cell>
          <cell r="AJ99">
            <v>0</v>
          </cell>
          <cell r="AK99">
            <v>0</v>
          </cell>
          <cell r="AM99">
            <v>0</v>
          </cell>
          <cell r="AN99">
            <v>4.147079984995564</v>
          </cell>
          <cell r="AO99">
            <v>2.4481338668853008</v>
          </cell>
          <cell r="AP99">
            <v>0</v>
          </cell>
          <cell r="AQ99">
            <v>2.4332027788238757</v>
          </cell>
          <cell r="AR99">
            <v>46.574938271817807</v>
          </cell>
          <cell r="AS99">
            <v>1.4957549863030277</v>
          </cell>
          <cell r="AT99">
            <v>0</v>
          </cell>
          <cell r="AU99">
            <v>99.999970214138656</v>
          </cell>
          <cell r="AV99">
            <v>0</v>
          </cell>
          <cell r="AW99">
            <v>0</v>
          </cell>
        </row>
        <row r="100">
          <cell r="A100" t="str">
            <v>821</v>
          </cell>
          <cell r="B100" t="str">
            <v>Trows Farm (land south of Cripplegate Lane)</v>
          </cell>
          <cell r="C100" t="str">
            <v>Residential / Offices / Industry / warehousing</v>
          </cell>
          <cell r="D100" t="str">
            <v>Call for Sites 2018</v>
          </cell>
          <cell r="E100">
            <v>21.0594</v>
          </cell>
          <cell r="F100">
            <v>0</v>
          </cell>
          <cell r="G100">
            <v>0</v>
          </cell>
          <cell r="H100">
            <v>0</v>
          </cell>
          <cell r="I100">
            <v>21.0594</v>
          </cell>
          <cell r="J100">
            <v>0</v>
          </cell>
          <cell r="K100">
            <v>0</v>
          </cell>
          <cell r="L100">
            <v>0</v>
          </cell>
          <cell r="M100">
            <v>100</v>
          </cell>
          <cell r="O100">
            <v>0.96005430000000003</v>
          </cell>
          <cell r="Q100">
            <v>0.91758099999999998</v>
          </cell>
          <cell r="R100">
            <v>0.755359</v>
          </cell>
          <cell r="S100">
            <v>4.5587922732841397</v>
          </cell>
          <cell r="T100">
            <v>4.3571089394759586</v>
          </cell>
          <cell r="U100">
            <v>3.5868020931270594</v>
          </cell>
          <cell r="V100">
            <v>0</v>
          </cell>
          <cell r="W100">
            <v>0</v>
          </cell>
          <cell r="X100" t="str">
            <v>Not Modelled</v>
          </cell>
          <cell r="Y100" t="str">
            <v>N/A</v>
          </cell>
          <cell r="AA100">
            <v>0</v>
          </cell>
          <cell r="AB100">
            <v>9.9758490781800005E-2</v>
          </cell>
          <cell r="AC100">
            <v>8.2629507820700006E-3</v>
          </cell>
          <cell r="AD100">
            <v>0</v>
          </cell>
          <cell r="AE100">
            <v>2.11019183779</v>
          </cell>
          <cell r="AF100">
            <v>18.458706383799999</v>
          </cell>
          <cell r="AG100">
            <v>1.44286120135E-2</v>
          </cell>
          <cell r="AH100">
            <v>0.50197142924799998</v>
          </cell>
          <cell r="AI100">
            <v>14.807227472799999</v>
          </cell>
          <cell r="AJ100">
            <v>0</v>
          </cell>
          <cell r="AK100">
            <v>0</v>
          </cell>
          <cell r="AM100">
            <v>0</v>
          </cell>
          <cell r="AN100">
            <v>0.47370053649106814</v>
          </cell>
          <cell r="AO100">
            <v>3.9236401711682196E-2</v>
          </cell>
          <cell r="AP100">
            <v>0</v>
          </cell>
          <cell r="AQ100">
            <v>10.020189738501571</v>
          </cell>
          <cell r="AR100">
            <v>87.650675630834684</v>
          </cell>
          <cell r="AS100">
            <v>6.8513879851752654E-2</v>
          </cell>
          <cell r="AT100">
            <v>2.383597962183158</v>
          </cell>
          <cell r="AU100">
            <v>70.311725276123724</v>
          </cell>
          <cell r="AV100">
            <v>0</v>
          </cell>
          <cell r="AW100">
            <v>0</v>
          </cell>
        </row>
        <row r="101">
          <cell r="A101" t="str">
            <v>860</v>
          </cell>
          <cell r="B101" t="str">
            <v>Land south of Waterfold Farm, Adjoining Bury Boundary, Heywood</v>
          </cell>
          <cell r="C101" t="str">
            <v>Industrial and Warehousing</v>
          </cell>
          <cell r="D101" t="str">
            <v>Call for Sites 2018</v>
          </cell>
          <cell r="E101">
            <v>35.9938</v>
          </cell>
          <cell r="F101">
            <v>8.7825826620099995E-2</v>
          </cell>
          <cell r="G101">
            <v>3.6912058910100001</v>
          </cell>
          <cell r="H101">
            <v>0.107820599997</v>
          </cell>
          <cell r="I101">
            <v>32.106947682372905</v>
          </cell>
          <cell r="J101">
            <v>0.24400265217926417</v>
          </cell>
          <cell r="K101">
            <v>10.255115856091884</v>
          </cell>
          <cell r="L101">
            <v>0.29955325638582203</v>
          </cell>
          <cell r="M101">
            <v>89.201328235343041</v>
          </cell>
          <cell r="O101">
            <v>7.4537699999999996</v>
          </cell>
          <cell r="Q101">
            <v>6.3121899999999993</v>
          </cell>
          <cell r="R101">
            <v>4.7461099999999998</v>
          </cell>
          <cell r="S101">
            <v>20.70848312764976</v>
          </cell>
          <cell r="T101">
            <v>17.536881351788359</v>
          </cell>
          <cell r="U101">
            <v>13.185909795575904</v>
          </cell>
          <cell r="V101">
            <v>14.2331551258</v>
          </cell>
          <cell r="W101">
            <v>39.543352260111462</v>
          </cell>
          <cell r="X101">
            <v>1.2373879806100001</v>
          </cell>
          <cell r="Y101">
            <v>3.4377808972934227</v>
          </cell>
          <cell r="AA101">
            <v>0.36331832114000001</v>
          </cell>
          <cell r="AB101">
            <v>0.24709336993200001</v>
          </cell>
          <cell r="AC101">
            <v>0.31424200555499998</v>
          </cell>
          <cell r="AD101">
            <v>3.8652943407000002</v>
          </cell>
          <cell r="AE101">
            <v>6.7599779275399996</v>
          </cell>
          <cell r="AF101">
            <v>20.8333005918</v>
          </cell>
          <cell r="AG101">
            <v>0.45144698667499999</v>
          </cell>
          <cell r="AH101">
            <v>6.8753923187600003</v>
          </cell>
          <cell r="AI101">
            <v>7.5623991678799998</v>
          </cell>
          <cell r="AJ101">
            <v>0</v>
          </cell>
          <cell r="AK101">
            <v>1.07248973442</v>
          </cell>
          <cell r="AM101">
            <v>1.0093913983519383</v>
          </cell>
          <cell r="AN101">
            <v>0.68648870064288858</v>
          </cell>
          <cell r="AO101">
            <v>0.87304481759358543</v>
          </cell>
          <cell r="AP101">
            <v>10.738778180408849</v>
          </cell>
          <cell r="AQ101">
            <v>18.780950962499094</v>
          </cell>
          <cell r="AR101">
            <v>57.880247686546014</v>
          </cell>
          <cell r="AS101">
            <v>1.2542354146408548</v>
          </cell>
          <cell r="AT101">
            <v>19.101601716851235</v>
          </cell>
          <cell r="AU101">
            <v>21.010282792814316</v>
          </cell>
          <cell r="AV101">
            <v>0</v>
          </cell>
          <cell r="AW101">
            <v>2.979651313337297</v>
          </cell>
        </row>
        <row r="102">
          <cell r="A102" t="str">
            <v>861</v>
          </cell>
          <cell r="B102" t="str">
            <v>Land south of Bowlee Park (South of Boardman Lane), Middleton</v>
          </cell>
          <cell r="C102" t="str">
            <v>Other use</v>
          </cell>
          <cell r="D102" t="str">
            <v>Call for Sites 2018</v>
          </cell>
          <cell r="E102">
            <v>23.1007</v>
          </cell>
          <cell r="F102">
            <v>0</v>
          </cell>
          <cell r="G102">
            <v>0</v>
          </cell>
          <cell r="H102">
            <v>0</v>
          </cell>
          <cell r="I102">
            <v>23.1007</v>
          </cell>
          <cell r="J102">
            <v>0</v>
          </cell>
          <cell r="K102">
            <v>0</v>
          </cell>
          <cell r="L102">
            <v>0</v>
          </cell>
          <cell r="M102">
            <v>100</v>
          </cell>
          <cell r="O102">
            <v>0.9221950000000001</v>
          </cell>
          <cell r="Q102">
            <v>0.51608600000000004</v>
          </cell>
          <cell r="R102">
            <v>0.39446599999999998</v>
          </cell>
          <cell r="S102">
            <v>3.9920651755141625</v>
          </cell>
          <cell r="T102">
            <v>2.2340708290224973</v>
          </cell>
          <cell r="U102">
            <v>1.7075932763942216</v>
          </cell>
          <cell r="V102">
            <v>0</v>
          </cell>
          <cell r="W102">
            <v>0</v>
          </cell>
          <cell r="X102" t="str">
            <v>Not Modelled</v>
          </cell>
          <cell r="Y102" t="str">
            <v>N/A</v>
          </cell>
          <cell r="AA102">
            <v>0</v>
          </cell>
          <cell r="AB102">
            <v>0.41839999999999999</v>
          </cell>
          <cell r="AC102">
            <v>0.30959999999999999</v>
          </cell>
          <cell r="AD102">
            <v>0</v>
          </cell>
          <cell r="AE102">
            <v>6.9981132684</v>
          </cell>
          <cell r="AF102">
            <v>0</v>
          </cell>
          <cell r="AG102">
            <v>0.31519999999999998</v>
          </cell>
          <cell r="AH102">
            <v>10.985316578899999</v>
          </cell>
          <cell r="AI102">
            <v>11.453382489999999</v>
          </cell>
          <cell r="AJ102">
            <v>0</v>
          </cell>
          <cell r="AK102">
            <v>0</v>
          </cell>
          <cell r="AM102">
            <v>0</v>
          </cell>
          <cell r="AN102">
            <v>1.8112005263909752</v>
          </cell>
          <cell r="AO102">
            <v>1.340219127558905</v>
          </cell>
          <cell r="AP102">
            <v>0</v>
          </cell>
          <cell r="AQ102">
            <v>30.29394463544395</v>
          </cell>
          <cell r="AR102">
            <v>0</v>
          </cell>
          <cell r="AS102">
            <v>1.3644608172046733</v>
          </cell>
          <cell r="AT102">
            <v>47.554041993965548</v>
          </cell>
          <cell r="AU102">
            <v>49.580239949438756</v>
          </cell>
          <cell r="AV102">
            <v>0</v>
          </cell>
          <cell r="AW102">
            <v>0</v>
          </cell>
        </row>
        <row r="103">
          <cell r="A103" t="str">
            <v>862</v>
          </cell>
          <cell r="B103" t="str">
            <v>Land at New Street, Littleborough</v>
          </cell>
          <cell r="C103" t="str">
            <v>Residential</v>
          </cell>
          <cell r="D103" t="str">
            <v>Call for Sites 2018</v>
          </cell>
          <cell r="E103">
            <v>7.2458900000000002</v>
          </cell>
          <cell r="F103">
            <v>3.2417414990099998E-3</v>
          </cell>
          <cell r="G103">
            <v>0.74220392872999996</v>
          </cell>
          <cell r="H103">
            <v>1.1775534023200001</v>
          </cell>
          <cell r="I103">
            <v>5.3228909274509908</v>
          </cell>
          <cell r="J103">
            <v>4.4739038254927962E-2</v>
          </cell>
          <cell r="K103">
            <v>10.243102348089744</v>
          </cell>
          <cell r="L103">
            <v>16.251328716279158</v>
          </cell>
          <cell r="M103">
            <v>73.460829897376172</v>
          </cell>
          <cell r="O103">
            <v>2.463441</v>
          </cell>
          <cell r="Q103">
            <v>1.5602780000000001</v>
          </cell>
          <cell r="R103">
            <v>1.21187</v>
          </cell>
          <cell r="S103">
            <v>33.997769770173157</v>
          </cell>
          <cell r="T103">
            <v>21.533283005952338</v>
          </cell>
          <cell r="U103">
            <v>16.724929580769235</v>
          </cell>
          <cell r="V103">
            <v>5.6303745537100003</v>
          </cell>
          <cell r="W103">
            <v>77.704389022052496</v>
          </cell>
          <cell r="X103">
            <v>1.4859658810900001</v>
          </cell>
          <cell r="Y103">
            <v>20.507706866789309</v>
          </cell>
          <cell r="AA103">
            <v>0.48102112966299998</v>
          </cell>
          <cell r="AB103">
            <v>6.3352962744900002E-2</v>
          </cell>
          <cell r="AC103">
            <v>0.78599380344299996</v>
          </cell>
          <cell r="AD103">
            <v>1.8548521145900001</v>
          </cell>
          <cell r="AE103">
            <v>0.57909650853500005</v>
          </cell>
          <cell r="AF103">
            <v>3.87618093227</v>
          </cell>
          <cell r="AG103">
            <v>0</v>
          </cell>
          <cell r="AH103">
            <v>0</v>
          </cell>
          <cell r="AI103">
            <v>7.2001338271600002</v>
          </cell>
          <cell r="AJ103">
            <v>0</v>
          </cell>
          <cell r="AK103">
            <v>1.89312883343</v>
          </cell>
          <cell r="AM103">
            <v>6.6385375663031043</v>
          </cell>
          <cell r="AN103">
            <v>0.87432962334371633</v>
          </cell>
          <cell r="AO103">
            <v>10.847443218748836</v>
          </cell>
          <cell r="AP103">
            <v>25.598678900590542</v>
          </cell>
          <cell r="AQ103">
            <v>7.9920687249599425</v>
          </cell>
          <cell r="AR103">
            <v>53.494890652080009</v>
          </cell>
          <cell r="AS103">
            <v>0</v>
          </cell>
          <cell r="AT103">
            <v>0</v>
          </cell>
          <cell r="AU103">
            <v>99.368522392142296</v>
          </cell>
          <cell r="AV103">
            <v>0</v>
          </cell>
          <cell r="AW103">
            <v>26.126933108700239</v>
          </cell>
        </row>
        <row r="104">
          <cell r="A104" t="str">
            <v>863</v>
          </cell>
          <cell r="B104" t="str">
            <v>Land off Holland Street, South Of Halifax Road, Smallbridge</v>
          </cell>
          <cell r="C104" t="str">
            <v>Residential</v>
          </cell>
          <cell r="D104" t="str">
            <v>Call for Sites 2018</v>
          </cell>
          <cell r="E104">
            <v>19.469000000000001</v>
          </cell>
          <cell r="F104">
            <v>1.5845995934199999</v>
          </cell>
          <cell r="G104">
            <v>0.50325327231100003</v>
          </cell>
          <cell r="H104">
            <v>0.198128475645</v>
          </cell>
          <cell r="I104">
            <v>17.183018658624004</v>
          </cell>
          <cell r="J104">
            <v>8.1390908285993095</v>
          </cell>
          <cell r="K104">
            <v>2.5848953326364992</v>
          </cell>
          <cell r="L104">
            <v>1.0176612853510707</v>
          </cell>
          <cell r="M104">
            <v>88.258352553413133</v>
          </cell>
          <cell r="O104">
            <v>2.5758399999999999</v>
          </cell>
          <cell r="Q104">
            <v>2.033534</v>
          </cell>
          <cell r="R104">
            <v>1.3263</v>
          </cell>
          <cell r="S104">
            <v>13.230468950639477</v>
          </cell>
          <cell r="T104">
            <v>10.444984334069545</v>
          </cell>
          <cell r="U104">
            <v>6.8123683805023374</v>
          </cell>
          <cell r="V104">
            <v>13.0467146419</v>
          </cell>
          <cell r="W104">
            <v>67.012762041707319</v>
          </cell>
          <cell r="X104">
            <v>0.46449026171399999</v>
          </cell>
          <cell r="Y104">
            <v>2.3857941430684675</v>
          </cell>
          <cell r="AA104">
            <v>0.70474229739500005</v>
          </cell>
          <cell r="AB104">
            <v>3.7600000000000001E-2</v>
          </cell>
          <cell r="AC104">
            <v>3.3599999999999998E-2</v>
          </cell>
          <cell r="AD104">
            <v>2.15243898186</v>
          </cell>
          <cell r="AE104">
            <v>5.2996479712499998</v>
          </cell>
          <cell r="AF104">
            <v>16.699707793200002</v>
          </cell>
          <cell r="AG104">
            <v>4.6800000000000001E-2</v>
          </cell>
          <cell r="AH104">
            <v>12.066264479399999</v>
          </cell>
          <cell r="AI104">
            <v>5.75701142495</v>
          </cell>
          <cell r="AJ104">
            <v>0</v>
          </cell>
          <cell r="AK104">
            <v>2.0974186534000001</v>
          </cell>
          <cell r="AM104">
            <v>3.6198176454620166</v>
          </cell>
          <cell r="AN104">
            <v>0.19312753608300373</v>
          </cell>
          <cell r="AO104">
            <v>0.17258205352098205</v>
          </cell>
          <cell r="AP104">
            <v>11.055724391905079</v>
          </cell>
          <cell r="AQ104">
            <v>27.220956244542606</v>
          </cell>
          <cell r="AR104">
            <v>85.775888814012021</v>
          </cell>
          <cell r="AS104">
            <v>0.24038214597565358</v>
          </cell>
          <cell r="AT104">
            <v>61.97680661256355</v>
          </cell>
          <cell r="AU104">
            <v>29.570144460167441</v>
          </cell>
          <cell r="AV104">
            <v>0</v>
          </cell>
          <cell r="AW104">
            <v>10.773119592172172</v>
          </cell>
        </row>
        <row r="105">
          <cell r="A105" t="str">
            <v>864</v>
          </cell>
          <cell r="B105" t="str">
            <v>Land at Tintern Avenue, Littleborough</v>
          </cell>
          <cell r="C105" t="str">
            <v>Other use</v>
          </cell>
          <cell r="D105" t="str">
            <v>Call for Sites 2018</v>
          </cell>
          <cell r="E105">
            <v>2.8006199999999999</v>
          </cell>
          <cell r="F105">
            <v>0</v>
          </cell>
          <cell r="G105">
            <v>0</v>
          </cell>
          <cell r="H105">
            <v>0</v>
          </cell>
          <cell r="I105">
            <v>2.8006199999999999</v>
          </cell>
          <cell r="J105">
            <v>0</v>
          </cell>
          <cell r="K105">
            <v>0</v>
          </cell>
          <cell r="L105">
            <v>0</v>
          </cell>
          <cell r="M105">
            <v>100</v>
          </cell>
          <cell r="O105">
            <v>0.46634589999999998</v>
          </cell>
          <cell r="Q105">
            <v>0.31027389999999999</v>
          </cell>
          <cell r="R105">
            <v>0.21310899999999999</v>
          </cell>
          <cell r="S105">
            <v>16.651523591204807</v>
          </cell>
          <cell r="T105">
            <v>11.078757560825817</v>
          </cell>
          <cell r="U105">
            <v>7.6093507866115369</v>
          </cell>
          <cell r="V105">
            <v>0</v>
          </cell>
          <cell r="W105">
            <v>0</v>
          </cell>
          <cell r="X105" t="str">
            <v>Not Modelled</v>
          </cell>
          <cell r="Y105" t="str">
            <v>N/A</v>
          </cell>
          <cell r="AA105">
            <v>0</v>
          </cell>
          <cell r="AB105">
            <v>4.3200000000000002E-2</v>
          </cell>
          <cell r="AC105">
            <v>0</v>
          </cell>
          <cell r="AD105">
            <v>0</v>
          </cell>
          <cell r="AE105">
            <v>0.22466290993599999</v>
          </cell>
          <cell r="AF105">
            <v>1.13282692995</v>
          </cell>
          <cell r="AG105">
            <v>0.18708429715200001</v>
          </cell>
          <cell r="AH105">
            <v>1.08378844195E-2</v>
          </cell>
          <cell r="AI105">
            <v>2.5696880072599999</v>
          </cell>
          <cell r="AJ105">
            <v>0</v>
          </cell>
          <cell r="AK105">
            <v>0</v>
          </cell>
          <cell r="AM105">
            <v>0</v>
          </cell>
          <cell r="AN105">
            <v>1.5425155858345652</v>
          </cell>
          <cell r="AO105">
            <v>0</v>
          </cell>
          <cell r="AP105">
            <v>0</v>
          </cell>
          <cell r="AQ105">
            <v>8.021899077204333</v>
          </cell>
          <cell r="AR105">
            <v>40.449148044004545</v>
          </cell>
          <cell r="AS105">
            <v>6.6801028755061385</v>
          </cell>
          <cell r="AT105">
            <v>0.38698161191093405</v>
          </cell>
          <cell r="AU105">
            <v>91.754254674322112</v>
          </cell>
          <cell r="AV105">
            <v>0</v>
          </cell>
          <cell r="AW105">
            <v>0</v>
          </cell>
        </row>
        <row r="106">
          <cell r="A106" t="str">
            <v>865</v>
          </cell>
          <cell r="B106" t="str">
            <v>Land to West of Stakehill and East of Canal, Middleton</v>
          </cell>
          <cell r="C106" t="str">
            <v>Other use</v>
          </cell>
          <cell r="D106" t="str">
            <v>Call for Sites 2018</v>
          </cell>
          <cell r="E106">
            <v>19.092099999999999</v>
          </cell>
          <cell r="F106">
            <v>1.3238811213999999</v>
          </cell>
          <cell r="G106">
            <v>0</v>
          </cell>
          <cell r="H106">
            <v>4.27545850007E-2</v>
          </cell>
          <cell r="I106">
            <v>17.725464293599298</v>
          </cell>
          <cell r="J106">
            <v>6.9341828368801757</v>
          </cell>
          <cell r="K106">
            <v>0</v>
          </cell>
          <cell r="L106">
            <v>0.22393861859460198</v>
          </cell>
          <cell r="M106">
            <v>92.84187854452523</v>
          </cell>
          <cell r="O106">
            <v>1.6334029999999999</v>
          </cell>
          <cell r="Q106">
            <v>1.01831</v>
          </cell>
          <cell r="R106">
            <v>0.75394700000000003</v>
          </cell>
          <cell r="S106">
            <v>8.5553867830149652</v>
          </cell>
          <cell r="T106">
            <v>5.3336720423630721</v>
          </cell>
          <cell r="U106">
            <v>3.9489998481047137</v>
          </cell>
          <cell r="V106">
            <v>0</v>
          </cell>
          <cell r="W106">
            <v>0</v>
          </cell>
          <cell r="X106" t="str">
            <v>Not Modelled</v>
          </cell>
          <cell r="Y106" t="str">
            <v>N/A</v>
          </cell>
          <cell r="AA106">
            <v>0</v>
          </cell>
          <cell r="AB106">
            <v>0.25559999999999999</v>
          </cell>
          <cell r="AC106">
            <v>0.21479999999999999</v>
          </cell>
          <cell r="AD106">
            <v>0</v>
          </cell>
          <cell r="AE106">
            <v>4.7835220659399997</v>
          </cell>
          <cell r="AF106">
            <v>9.8511347422799993</v>
          </cell>
          <cell r="AG106">
            <v>0.42159999999999997</v>
          </cell>
          <cell r="AH106">
            <v>9.9886717782400006E-2</v>
          </cell>
          <cell r="AI106">
            <v>14.1473512948</v>
          </cell>
          <cell r="AJ106">
            <v>0</v>
          </cell>
          <cell r="AK106">
            <v>4.24E-2</v>
          </cell>
          <cell r="AM106">
            <v>0</v>
          </cell>
          <cell r="AN106">
            <v>1.3387736288831507</v>
          </cell>
          <cell r="AO106">
            <v>1.1250726740379529</v>
          </cell>
          <cell r="AP106">
            <v>0</v>
          </cell>
          <cell r="AQ106">
            <v>25.054981201334588</v>
          </cell>
          <cell r="AR106">
            <v>51.597963253282778</v>
          </cell>
          <cell r="AS106">
            <v>2.2082432000670433</v>
          </cell>
          <cell r="AT106">
            <v>0.52318350407969794</v>
          </cell>
          <cell r="AU106">
            <v>74.100550986009921</v>
          </cell>
          <cell r="AV106">
            <v>0</v>
          </cell>
          <cell r="AW106">
            <v>0.22208138444697023</v>
          </cell>
        </row>
        <row r="107">
          <cell r="A107" t="str">
            <v>867</v>
          </cell>
          <cell r="B107" t="str">
            <v>Land to south of Roch Valley Corridor, Littleborough</v>
          </cell>
          <cell r="C107" t="str">
            <v>Other use</v>
          </cell>
          <cell r="D107" t="str">
            <v>Call for Sites 2018</v>
          </cell>
          <cell r="E107">
            <v>73.320700000000002</v>
          </cell>
          <cell r="F107">
            <v>4.0437100278500004</v>
          </cell>
          <cell r="G107">
            <v>2.0276008245399999</v>
          </cell>
          <cell r="H107">
            <v>0.66432998032599999</v>
          </cell>
          <cell r="I107">
            <v>66.585059167284001</v>
          </cell>
          <cell r="J107">
            <v>5.5151001393194559</v>
          </cell>
          <cell r="K107">
            <v>2.7653866159761158</v>
          </cell>
          <cell r="L107">
            <v>0.90606060815840539</v>
          </cell>
          <cell r="M107">
            <v>90.813452636546018</v>
          </cell>
          <cell r="O107">
            <v>14.898020000000001</v>
          </cell>
          <cell r="Q107">
            <v>10.254110000000001</v>
          </cell>
          <cell r="R107">
            <v>7.73081</v>
          </cell>
          <cell r="S107">
            <v>20.318982224665067</v>
          </cell>
          <cell r="T107">
            <v>13.985286556183999</v>
          </cell>
          <cell r="U107">
            <v>10.543830050722374</v>
          </cell>
          <cell r="V107">
            <v>30.191184730500002</v>
          </cell>
          <cell r="W107">
            <v>41.176891015088508</v>
          </cell>
          <cell r="X107">
            <v>4.2078212135199999</v>
          </cell>
          <cell r="Y107">
            <v>5.7389266789869708</v>
          </cell>
          <cell r="AA107">
            <v>5.1945070621099996</v>
          </cell>
          <cell r="AB107">
            <v>2.9687999999999999</v>
          </cell>
          <cell r="AC107">
            <v>2.0688</v>
          </cell>
          <cell r="AD107">
            <v>4.4378906305900001</v>
          </cell>
          <cell r="AE107">
            <v>13.505032101799999</v>
          </cell>
          <cell r="AF107">
            <v>37.512658393599999</v>
          </cell>
          <cell r="AG107">
            <v>3.4635949778500001</v>
          </cell>
          <cell r="AH107">
            <v>6.3176636349899997</v>
          </cell>
          <cell r="AI107">
            <v>20.537726360299999</v>
          </cell>
          <cell r="AJ107">
            <v>0</v>
          </cell>
          <cell r="AK107">
            <v>5.10360365874</v>
          </cell>
          <cell r="AM107">
            <v>7.084639211177743</v>
          </cell>
          <cell r="AN107">
            <v>4.0490611791758671</v>
          </cell>
          <cell r="AO107">
            <v>2.8215769898541612</v>
          </cell>
          <cell r="AP107">
            <v>6.0527117588757333</v>
          </cell>
          <cell r="AQ107">
            <v>18.419125979157318</v>
          </cell>
          <cell r="AR107">
            <v>51.162438975077976</v>
          </cell>
          <cell r="AS107">
            <v>4.7238978594721548</v>
          </cell>
          <cell r="AT107">
            <v>8.6164802504476903</v>
          </cell>
          <cell r="AU107">
            <v>28.010815990982081</v>
          </cell>
          <cell r="AV107">
            <v>0</v>
          </cell>
          <cell r="AW107">
            <v>6.9606586662975118</v>
          </cell>
        </row>
        <row r="108">
          <cell r="A108" t="str">
            <v>869</v>
          </cell>
          <cell r="B108" t="str">
            <v>Stakehill Industrial Estate and Surrounding Land, Middleton</v>
          </cell>
          <cell r="C108" t="str">
            <v>Industrial and Warehousing</v>
          </cell>
          <cell r="D108" t="str">
            <v>Call for Sites 2018</v>
          </cell>
          <cell r="E108">
            <v>43.5961</v>
          </cell>
          <cell r="F108">
            <v>0</v>
          </cell>
          <cell r="G108">
            <v>0</v>
          </cell>
          <cell r="H108">
            <v>0</v>
          </cell>
          <cell r="I108">
            <v>43.5961</v>
          </cell>
          <cell r="J108">
            <v>0</v>
          </cell>
          <cell r="K108">
            <v>0</v>
          </cell>
          <cell r="L108">
            <v>0</v>
          </cell>
          <cell r="M108">
            <v>100</v>
          </cell>
          <cell r="O108">
            <v>3.379645</v>
          </cell>
          <cell r="Q108">
            <v>2.476083</v>
          </cell>
          <cell r="R108">
            <v>1.78173</v>
          </cell>
          <cell r="S108">
            <v>7.7521727860978382</v>
          </cell>
          <cell r="T108">
            <v>5.6795974869311703</v>
          </cell>
          <cell r="U108">
            <v>4.0869022687809231</v>
          </cell>
          <cell r="V108">
            <v>0</v>
          </cell>
          <cell r="W108">
            <v>0</v>
          </cell>
          <cell r="X108" t="str">
            <v>Not Modelled</v>
          </cell>
          <cell r="Y108" t="str">
            <v>N/A</v>
          </cell>
          <cell r="AA108">
            <v>0</v>
          </cell>
          <cell r="AB108">
            <v>1.3392695350199999</v>
          </cell>
          <cell r="AC108">
            <v>0.86619726097799998</v>
          </cell>
          <cell r="AD108">
            <v>0</v>
          </cell>
          <cell r="AE108">
            <v>5.2429490866700004</v>
          </cell>
          <cell r="AF108">
            <v>32.585258105999998</v>
          </cell>
          <cell r="AG108">
            <v>1.3694437075799999</v>
          </cell>
          <cell r="AH108">
            <v>3.6710106389199999</v>
          </cell>
          <cell r="AI108">
            <v>33.8761745766</v>
          </cell>
          <cell r="AJ108">
            <v>0</v>
          </cell>
          <cell r="AK108">
            <v>0</v>
          </cell>
          <cell r="AM108">
            <v>0</v>
          </cell>
          <cell r="AN108">
            <v>3.0719939054640206</v>
          </cell>
          <cell r="AO108">
            <v>1.986868690038788</v>
          </cell>
          <cell r="AP108">
            <v>0</v>
          </cell>
          <cell r="AQ108">
            <v>12.02618832113423</v>
          </cell>
          <cell r="AR108">
            <v>74.743516291594887</v>
          </cell>
          <cell r="AS108">
            <v>3.1412069143340799</v>
          </cell>
          <cell r="AT108">
            <v>8.4205023819103086</v>
          </cell>
          <cell r="AU108">
            <v>77.704598752181965</v>
          </cell>
          <cell r="AV108">
            <v>0</v>
          </cell>
          <cell r="AW108">
            <v>0</v>
          </cell>
        </row>
        <row r="109">
          <cell r="A109" t="str">
            <v>871</v>
          </cell>
          <cell r="B109" t="str">
            <v>Land at Jowkin LAne and Norden Road, Rochdale</v>
          </cell>
          <cell r="C109" t="str">
            <v>Residential</v>
          </cell>
          <cell r="D109" t="str">
            <v>Call for Sites 2018</v>
          </cell>
          <cell r="E109">
            <v>35.605400000000003</v>
          </cell>
          <cell r="F109">
            <v>0</v>
          </cell>
          <cell r="G109">
            <v>0</v>
          </cell>
          <cell r="H109">
            <v>0</v>
          </cell>
          <cell r="I109">
            <v>35.605400000000003</v>
          </cell>
          <cell r="J109">
            <v>0</v>
          </cell>
          <cell r="K109">
            <v>0</v>
          </cell>
          <cell r="L109">
            <v>0</v>
          </cell>
          <cell r="M109">
            <v>100</v>
          </cell>
          <cell r="O109">
            <v>4.1064480000000003</v>
          </cell>
          <cell r="Q109">
            <v>2.7256780000000003</v>
          </cell>
          <cell r="R109">
            <v>2.1453000000000002</v>
          </cell>
          <cell r="S109">
            <v>11.533216871598128</v>
          </cell>
          <cell r="T109">
            <v>7.6552376886652018</v>
          </cell>
          <cell r="U109">
            <v>6.025209659208997</v>
          </cell>
          <cell r="V109">
            <v>0</v>
          </cell>
          <cell r="W109">
            <v>0</v>
          </cell>
          <cell r="X109" t="str">
            <v>Not Modelled</v>
          </cell>
          <cell r="Y109" t="str">
            <v>N/A</v>
          </cell>
          <cell r="AA109">
            <v>0</v>
          </cell>
          <cell r="AB109">
            <v>4.60308666011E-2</v>
          </cell>
          <cell r="AC109">
            <v>7.92308666011E-2</v>
          </cell>
          <cell r="AD109">
            <v>0</v>
          </cell>
          <cell r="AE109">
            <v>0</v>
          </cell>
          <cell r="AF109">
            <v>30.1451473467</v>
          </cell>
          <cell r="AG109">
            <v>0.82263761637900001</v>
          </cell>
          <cell r="AH109">
            <v>11.849496239400001</v>
          </cell>
          <cell r="AI109">
            <v>11.8763866429</v>
          </cell>
          <cell r="AJ109">
            <v>20.993111697500002</v>
          </cell>
          <cell r="AK109">
            <v>0</v>
          </cell>
          <cell r="AM109">
            <v>0</v>
          </cell>
          <cell r="AN109">
            <v>0.12928057710656246</v>
          </cell>
          <cell r="AO109">
            <v>0.22252486027709278</v>
          </cell>
          <cell r="AP109">
            <v>0</v>
          </cell>
          <cell r="AQ109">
            <v>0</v>
          </cell>
          <cell r="AR109">
            <v>84.664537813646234</v>
          </cell>
          <cell r="AS109">
            <v>2.3104293629028176</v>
          </cell>
          <cell r="AT109">
            <v>33.280053698034564</v>
          </cell>
          <cell r="AU109">
            <v>33.355577083532275</v>
          </cell>
          <cell r="AV109">
            <v>58.96047143832115</v>
          </cell>
          <cell r="AW109">
            <v>0</v>
          </cell>
        </row>
        <row r="110">
          <cell r="A110" t="str">
            <v>872</v>
          </cell>
          <cell r="B110" t="str">
            <v>Land at Lane End, Hopwood Hall, Heywood</v>
          </cell>
          <cell r="C110" t="str">
            <v>Residential</v>
          </cell>
          <cell r="D110" t="str">
            <v>Call for Sites 2018</v>
          </cell>
          <cell r="E110">
            <v>26.977699999999999</v>
          </cell>
          <cell r="F110">
            <v>0</v>
          </cell>
          <cell r="G110">
            <v>0</v>
          </cell>
          <cell r="H110">
            <v>0</v>
          </cell>
          <cell r="I110">
            <v>26.977699999999999</v>
          </cell>
          <cell r="J110">
            <v>0</v>
          </cell>
          <cell r="K110">
            <v>0</v>
          </cell>
          <cell r="L110">
            <v>0</v>
          </cell>
          <cell r="M110">
            <v>100</v>
          </cell>
          <cell r="O110">
            <v>3.294632</v>
          </cell>
          <cell r="Q110">
            <v>2.021652</v>
          </cell>
          <cell r="R110">
            <v>1.42906</v>
          </cell>
          <cell r="S110">
            <v>12.212427301067178</v>
          </cell>
          <cell r="T110">
            <v>7.493789314878585</v>
          </cell>
          <cell r="U110">
            <v>5.2971899012888422</v>
          </cell>
          <cell r="V110">
            <v>0</v>
          </cell>
          <cell r="W110">
            <v>0</v>
          </cell>
          <cell r="X110" t="str">
            <v>Not Modelled</v>
          </cell>
          <cell r="Y110" t="str">
            <v>N/A</v>
          </cell>
          <cell r="AA110">
            <v>0</v>
          </cell>
          <cell r="AB110">
            <v>1.83958946795</v>
          </cell>
          <cell r="AC110">
            <v>1.2729841802299999</v>
          </cell>
          <cell r="AD110">
            <v>0</v>
          </cell>
          <cell r="AE110">
            <v>1.66895124345</v>
          </cell>
          <cell r="AF110">
            <v>16.5381593404</v>
          </cell>
          <cell r="AG110">
            <v>1.2538946762200001</v>
          </cell>
          <cell r="AH110">
            <v>0</v>
          </cell>
          <cell r="AI110">
            <v>17.557004045999999</v>
          </cell>
          <cell r="AJ110">
            <v>0</v>
          </cell>
          <cell r="AK110">
            <v>0</v>
          </cell>
          <cell r="AM110">
            <v>0</v>
          </cell>
          <cell r="AN110">
            <v>6.8189262537206652</v>
          </cell>
          <cell r="AO110">
            <v>4.7186534813197571</v>
          </cell>
          <cell r="AP110">
            <v>0</v>
          </cell>
          <cell r="AQ110">
            <v>6.1864104184196576</v>
          </cell>
          <cell r="AR110">
            <v>61.30307379947142</v>
          </cell>
          <cell r="AS110">
            <v>4.647893171841929</v>
          </cell>
          <cell r="AT110">
            <v>0</v>
          </cell>
          <cell r="AU110">
            <v>65.079691915915731</v>
          </cell>
          <cell r="AV110">
            <v>0</v>
          </cell>
          <cell r="AW110">
            <v>0</v>
          </cell>
        </row>
        <row r="111">
          <cell r="A111" t="str">
            <v>874</v>
          </cell>
          <cell r="B111" t="str">
            <v>Land west of Summit (south), Bury New Road, Heywood</v>
          </cell>
          <cell r="C111" t="str">
            <v>Residential</v>
          </cell>
          <cell r="D111" t="str">
            <v>Call for Sites 2018</v>
          </cell>
          <cell r="E111">
            <v>3.4687800000000002</v>
          </cell>
          <cell r="F111">
            <v>0</v>
          </cell>
          <cell r="G111">
            <v>0</v>
          </cell>
          <cell r="H111">
            <v>0</v>
          </cell>
          <cell r="I111">
            <v>3.4687800000000002</v>
          </cell>
          <cell r="J111">
            <v>0</v>
          </cell>
          <cell r="K111">
            <v>0</v>
          </cell>
          <cell r="L111">
            <v>0</v>
          </cell>
          <cell r="M111">
            <v>100</v>
          </cell>
          <cell r="O111">
            <v>1.740154E-2</v>
          </cell>
          <cell r="Q111">
            <v>1.740154E-2</v>
          </cell>
          <cell r="R111">
            <v>1.64488E-2</v>
          </cell>
          <cell r="S111">
            <v>0.50166167932241301</v>
          </cell>
          <cell r="T111">
            <v>0.50166167932241301</v>
          </cell>
          <cell r="U111">
            <v>0.47419553848903645</v>
          </cell>
          <cell r="V111">
            <v>0</v>
          </cell>
          <cell r="W111">
            <v>0</v>
          </cell>
          <cell r="X111" t="str">
            <v>Not Modelled</v>
          </cell>
          <cell r="Y111" t="str">
            <v>N/A</v>
          </cell>
          <cell r="AA111">
            <v>0</v>
          </cell>
          <cell r="AB111">
            <v>0</v>
          </cell>
          <cell r="AC111">
            <v>0</v>
          </cell>
          <cell r="AD111">
            <v>0</v>
          </cell>
          <cell r="AE111">
            <v>0</v>
          </cell>
          <cell r="AF111">
            <v>3.0375168009100002</v>
          </cell>
          <cell r="AG111">
            <v>1.5503999996900001E-3</v>
          </cell>
          <cell r="AH111">
            <v>6.1191696927000001E-5</v>
          </cell>
          <cell r="AI111">
            <v>3.4528474168700001</v>
          </cell>
          <cell r="AJ111">
            <v>0</v>
          </cell>
          <cell r="AK111">
            <v>0</v>
          </cell>
          <cell r="AM111">
            <v>0</v>
          </cell>
          <cell r="AN111">
            <v>0</v>
          </cell>
          <cell r="AO111">
            <v>0</v>
          </cell>
          <cell r="AP111">
            <v>0</v>
          </cell>
          <cell r="AQ111">
            <v>0</v>
          </cell>
          <cell r="AR111">
            <v>87.567294579362198</v>
          </cell>
          <cell r="AS111">
            <v>4.4695829648752593E-2</v>
          </cell>
          <cell r="AT111">
            <v>1.7640696996350301E-3</v>
          </cell>
          <cell r="AU111">
            <v>99.540686260587293</v>
          </cell>
          <cell r="AV111">
            <v>0</v>
          </cell>
          <cell r="AW111">
            <v>0</v>
          </cell>
        </row>
        <row r="112">
          <cell r="A112" t="str">
            <v>875</v>
          </cell>
          <cell r="B112" t="str">
            <v>Land at Church Street / Huddersfield Road, Newhey</v>
          </cell>
          <cell r="C112" t="str">
            <v>Residential</v>
          </cell>
          <cell r="D112" t="str">
            <v>Call for Sites 2018</v>
          </cell>
          <cell r="E112">
            <v>9.9132899999999999</v>
          </cell>
          <cell r="F112">
            <v>0</v>
          </cell>
          <cell r="G112">
            <v>0</v>
          </cell>
          <cell r="H112">
            <v>0</v>
          </cell>
          <cell r="I112">
            <v>9.9132899999999999</v>
          </cell>
          <cell r="J112">
            <v>0</v>
          </cell>
          <cell r="K112">
            <v>0</v>
          </cell>
          <cell r="L112">
            <v>0</v>
          </cell>
          <cell r="M112">
            <v>100</v>
          </cell>
          <cell r="O112">
            <v>0.43882500000000002</v>
          </cell>
          <cell r="Q112">
            <v>0.275225</v>
          </cell>
          <cell r="R112">
            <v>0.23122500000000001</v>
          </cell>
          <cell r="S112">
            <v>4.4266333376709452</v>
          </cell>
          <cell r="T112">
            <v>2.776323501077846</v>
          </cell>
          <cell r="U112">
            <v>2.3324748897691889</v>
          </cell>
          <cell r="V112">
            <v>0.31308757130199999</v>
          </cell>
          <cell r="W112">
            <v>3.1582609940998396</v>
          </cell>
          <cell r="X112" t="str">
            <v>Not Modelled</v>
          </cell>
          <cell r="Y112" t="str">
            <v>N/A</v>
          </cell>
          <cell r="AA112">
            <v>0</v>
          </cell>
          <cell r="AB112">
            <v>3.7600000000000001E-2</v>
          </cell>
          <cell r="AC112">
            <v>3.44E-2</v>
          </cell>
          <cell r="AD112">
            <v>0</v>
          </cell>
          <cell r="AE112">
            <v>0.44142496517500002</v>
          </cell>
          <cell r="AF112">
            <v>0.19911254946500001</v>
          </cell>
          <cell r="AG112">
            <v>9.7600000000000006E-2</v>
          </cell>
          <cell r="AH112">
            <v>0</v>
          </cell>
          <cell r="AI112">
            <v>7.0218495885400003</v>
          </cell>
          <cell r="AJ112">
            <v>0</v>
          </cell>
          <cell r="AK112">
            <v>0</v>
          </cell>
          <cell r="AM112">
            <v>0</v>
          </cell>
          <cell r="AN112">
            <v>0.37928881330012543</v>
          </cell>
          <cell r="AO112">
            <v>0.34700891429585939</v>
          </cell>
          <cell r="AP112">
            <v>0</v>
          </cell>
          <cell r="AQ112">
            <v>4.4528604043158229</v>
          </cell>
          <cell r="AR112">
            <v>2.0085415585037865</v>
          </cell>
          <cell r="AS112">
            <v>0.98453691963011281</v>
          </cell>
          <cell r="AT112">
            <v>0</v>
          </cell>
          <cell r="AU112">
            <v>70.83268610663059</v>
          </cell>
          <cell r="AV112">
            <v>0</v>
          </cell>
          <cell r="AW112">
            <v>0</v>
          </cell>
        </row>
        <row r="113">
          <cell r="A113" t="str">
            <v>876</v>
          </cell>
          <cell r="B113" t="str">
            <v>Land at Shore Road / Featherstall Brook, Shore</v>
          </cell>
          <cell r="C113" t="str">
            <v>Residential</v>
          </cell>
          <cell r="D113" t="str">
            <v>Call for Sites 2018</v>
          </cell>
          <cell r="E113">
            <v>20.6264</v>
          </cell>
          <cell r="F113">
            <v>0.38547951978200001</v>
          </cell>
          <cell r="G113">
            <v>1.60621948574E-2</v>
          </cell>
          <cell r="H113">
            <v>4.16795702329E-3</v>
          </cell>
          <cell r="I113">
            <v>20.220690328337309</v>
          </cell>
          <cell r="J113">
            <v>1.8688647547899779</v>
          </cell>
          <cell r="K113">
            <v>7.7872022541015398E-2</v>
          </cell>
          <cell r="L113">
            <v>2.0206904856349146E-2</v>
          </cell>
          <cell r="M113">
            <v>98.033056317812651</v>
          </cell>
          <cell r="O113">
            <v>1.9227850000000002</v>
          </cell>
          <cell r="Q113">
            <v>1.3909600000000002</v>
          </cell>
          <cell r="R113">
            <v>1.1069800000000001</v>
          </cell>
          <cell r="S113">
            <v>9.3219611759686636</v>
          </cell>
          <cell r="T113">
            <v>6.7435907380832338</v>
          </cell>
          <cell r="U113">
            <v>5.3668114649187446</v>
          </cell>
          <cell r="V113">
            <v>0</v>
          </cell>
          <cell r="W113">
            <v>0</v>
          </cell>
          <cell r="X113">
            <v>1.51908812378E-2</v>
          </cell>
          <cell r="Y113">
            <v>7.3647758396036142E-2</v>
          </cell>
          <cell r="AA113">
            <v>0.224623338211</v>
          </cell>
          <cell r="AB113">
            <v>1.71802878209E-2</v>
          </cell>
          <cell r="AC113">
            <v>6.1467782920500001E-2</v>
          </cell>
          <cell r="AD113">
            <v>3.70824447407E-2</v>
          </cell>
          <cell r="AE113">
            <v>1.7722878870500001</v>
          </cell>
          <cell r="AF113">
            <v>13.7467395164</v>
          </cell>
          <cell r="AG113">
            <v>0.43190623664599997</v>
          </cell>
          <cell r="AH113">
            <v>1.1754075911999999</v>
          </cell>
          <cell r="AI113">
            <v>15.221584845700001</v>
          </cell>
          <cell r="AJ113">
            <v>0</v>
          </cell>
          <cell r="AK113">
            <v>4.0360026761300002E-2</v>
          </cell>
          <cell r="AM113">
            <v>1.0890089313258737</v>
          </cell>
          <cell r="AN113">
            <v>8.329271138395454E-2</v>
          </cell>
          <cell r="AO113">
            <v>0.2980053859156227</v>
          </cell>
          <cell r="AP113">
            <v>0.17978146812192142</v>
          </cell>
          <cell r="AQ113">
            <v>8.5923277307237331</v>
          </cell>
          <cell r="AR113">
            <v>66.646334388938442</v>
          </cell>
          <cell r="AS113">
            <v>2.0939487096439513</v>
          </cell>
          <cell r="AT113">
            <v>5.6985590854438968</v>
          </cell>
          <cell r="AU113">
            <v>73.79661426957685</v>
          </cell>
          <cell r="AV113">
            <v>0</v>
          </cell>
          <cell r="AW113">
            <v>0.19567169627904046</v>
          </cell>
        </row>
        <row r="114">
          <cell r="A114" t="str">
            <v>879</v>
          </cell>
          <cell r="B114" t="str">
            <v>Land at Blackstone Edge / Halifax Road, Littleborough</v>
          </cell>
          <cell r="C114" t="str">
            <v>Residential</v>
          </cell>
          <cell r="D114" t="str">
            <v>Call for Sites 2018</v>
          </cell>
          <cell r="E114">
            <v>0.67427899999999996</v>
          </cell>
          <cell r="F114">
            <v>0</v>
          </cell>
          <cell r="G114">
            <v>0</v>
          </cell>
          <cell r="H114">
            <v>0</v>
          </cell>
          <cell r="I114">
            <v>0.67427899999999996</v>
          </cell>
          <cell r="J114">
            <v>0</v>
          </cell>
          <cell r="K114">
            <v>0</v>
          </cell>
          <cell r="L114">
            <v>0</v>
          </cell>
          <cell r="M114">
            <v>100</v>
          </cell>
          <cell r="O114">
            <v>0</v>
          </cell>
          <cell r="Q114">
            <v>0</v>
          </cell>
          <cell r="R114">
            <v>0</v>
          </cell>
          <cell r="S114">
            <v>0</v>
          </cell>
          <cell r="T114">
            <v>0</v>
          </cell>
          <cell r="U114">
            <v>0</v>
          </cell>
          <cell r="V114">
            <v>0</v>
          </cell>
          <cell r="W114">
            <v>0</v>
          </cell>
          <cell r="X114" t="str">
            <v>Not Modelled</v>
          </cell>
          <cell r="Y114" t="str">
            <v>N/A</v>
          </cell>
          <cell r="AA114">
            <v>0</v>
          </cell>
          <cell r="AB114">
            <v>0</v>
          </cell>
          <cell r="AC114">
            <v>0</v>
          </cell>
          <cell r="AD114">
            <v>0</v>
          </cell>
          <cell r="AE114">
            <v>0</v>
          </cell>
          <cell r="AF114">
            <v>0</v>
          </cell>
          <cell r="AG114">
            <v>0</v>
          </cell>
          <cell r="AH114">
            <v>0</v>
          </cell>
          <cell r="AI114">
            <v>0.67412494522099997</v>
          </cell>
          <cell r="AJ114">
            <v>0</v>
          </cell>
          <cell r="AK114">
            <v>0</v>
          </cell>
          <cell r="AM114">
            <v>0</v>
          </cell>
          <cell r="AN114">
            <v>0</v>
          </cell>
          <cell r="AO114">
            <v>0</v>
          </cell>
          <cell r="AP114">
            <v>0</v>
          </cell>
          <cell r="AQ114">
            <v>0</v>
          </cell>
          <cell r="AR114">
            <v>0</v>
          </cell>
          <cell r="AS114">
            <v>0</v>
          </cell>
          <cell r="AT114">
            <v>0</v>
          </cell>
          <cell r="AU114">
            <v>99.977152665439689</v>
          </cell>
          <cell r="AV114">
            <v>0</v>
          </cell>
          <cell r="AW114">
            <v>0</v>
          </cell>
        </row>
        <row r="115">
          <cell r="A115" t="str">
            <v>880</v>
          </cell>
          <cell r="B115" t="str">
            <v>Land to north of Stakehill Industrial Estate, Middleton</v>
          </cell>
          <cell r="C115" t="str">
            <v>Residential</v>
          </cell>
          <cell r="D115" t="str">
            <v>Call for Sites 2018</v>
          </cell>
          <cell r="E115">
            <v>4.7964399999999996</v>
          </cell>
          <cell r="F115">
            <v>0</v>
          </cell>
          <cell r="G115">
            <v>0</v>
          </cell>
          <cell r="H115">
            <v>0</v>
          </cell>
          <cell r="I115">
            <v>4.7964399999999996</v>
          </cell>
          <cell r="J115">
            <v>0</v>
          </cell>
          <cell r="K115">
            <v>0</v>
          </cell>
          <cell r="L115">
            <v>0</v>
          </cell>
          <cell r="M115">
            <v>100</v>
          </cell>
          <cell r="O115">
            <v>0.15532799999999999</v>
          </cell>
          <cell r="Q115">
            <v>0.126528</v>
          </cell>
          <cell r="R115">
            <v>0.104528</v>
          </cell>
          <cell r="S115">
            <v>3.2384018146792206</v>
          </cell>
          <cell r="T115">
            <v>2.6379564843925913</v>
          </cell>
          <cell r="U115">
            <v>2.1792829682014161</v>
          </cell>
          <cell r="V115">
            <v>0</v>
          </cell>
          <cell r="W115">
            <v>0</v>
          </cell>
          <cell r="X115" t="str">
            <v>Not Modelled</v>
          </cell>
          <cell r="Y115" t="str">
            <v>N/A</v>
          </cell>
          <cell r="AA115">
            <v>0</v>
          </cell>
          <cell r="AB115">
            <v>1.44E-2</v>
          </cell>
          <cell r="AC115">
            <v>1.12E-2</v>
          </cell>
          <cell r="AD115">
            <v>0</v>
          </cell>
          <cell r="AE115">
            <v>1.0605127108200001</v>
          </cell>
          <cell r="AF115">
            <v>2.6935694493</v>
          </cell>
          <cell r="AG115">
            <v>2.12E-2</v>
          </cell>
          <cell r="AH115">
            <v>0</v>
          </cell>
          <cell r="AI115">
            <v>4.79643611903</v>
          </cell>
          <cell r="AJ115">
            <v>0</v>
          </cell>
          <cell r="AK115">
            <v>0</v>
          </cell>
          <cell r="AM115">
            <v>0</v>
          </cell>
          <cell r="AN115">
            <v>0.30022266514331464</v>
          </cell>
          <cell r="AO115">
            <v>0.23350651733368916</v>
          </cell>
          <cell r="AP115">
            <v>0</v>
          </cell>
          <cell r="AQ115">
            <v>22.11041336532929</v>
          </cell>
          <cell r="AR115">
            <v>56.157680473434468</v>
          </cell>
          <cell r="AS115">
            <v>0.44199447923876878</v>
          </cell>
          <cell r="AT115">
            <v>0</v>
          </cell>
          <cell r="AU115">
            <v>99.999919086447449</v>
          </cell>
          <cell r="AV115">
            <v>0</v>
          </cell>
          <cell r="AW115">
            <v>0</v>
          </cell>
        </row>
        <row r="116">
          <cell r="A116" t="str">
            <v>881</v>
          </cell>
          <cell r="B116" t="str">
            <v>Land at Lake Bank, North of Hollingworth Lake, Littleborough</v>
          </cell>
          <cell r="C116" t="str">
            <v>Residential</v>
          </cell>
          <cell r="D116" t="str">
            <v>Call for Sites 2018</v>
          </cell>
          <cell r="E116">
            <v>17.766500000000001</v>
          </cell>
          <cell r="F116">
            <v>0</v>
          </cell>
          <cell r="G116">
            <v>0</v>
          </cell>
          <cell r="H116">
            <v>0</v>
          </cell>
          <cell r="I116">
            <v>17.766500000000001</v>
          </cell>
          <cell r="J116">
            <v>0</v>
          </cell>
          <cell r="K116">
            <v>0</v>
          </cell>
          <cell r="L116">
            <v>0</v>
          </cell>
          <cell r="M116">
            <v>100</v>
          </cell>
          <cell r="O116">
            <v>1.5647850000000001</v>
          </cell>
          <cell r="Q116">
            <v>0.83128599999999997</v>
          </cell>
          <cell r="R116">
            <v>0.61683699999999997</v>
          </cell>
          <cell r="S116">
            <v>8.8075028846424459</v>
          </cell>
          <cell r="T116">
            <v>4.6789519601497194</v>
          </cell>
          <cell r="U116">
            <v>3.4719106182984829</v>
          </cell>
          <cell r="V116">
            <v>9.0871966925500001</v>
          </cell>
          <cell r="W116">
            <v>51.147928362648813</v>
          </cell>
          <cell r="X116" t="str">
            <v>Not Modelled</v>
          </cell>
          <cell r="Y116" t="str">
            <v>N/A</v>
          </cell>
          <cell r="AA116">
            <v>0</v>
          </cell>
          <cell r="AB116">
            <v>6.1667043978999997E-2</v>
          </cell>
          <cell r="AC116">
            <v>0.183910862378</v>
          </cell>
          <cell r="AD116">
            <v>0</v>
          </cell>
          <cell r="AE116">
            <v>0</v>
          </cell>
          <cell r="AF116">
            <v>9.4820697121100004</v>
          </cell>
          <cell r="AG116">
            <v>0.446657733572</v>
          </cell>
          <cell r="AH116">
            <v>1.3049521692699999E-2</v>
          </cell>
          <cell r="AI116">
            <v>15.8256709835</v>
          </cell>
          <cell r="AJ116">
            <v>0</v>
          </cell>
          <cell r="AK116">
            <v>0</v>
          </cell>
          <cell r="AM116">
            <v>0</v>
          </cell>
          <cell r="AN116">
            <v>0.34709731223932677</v>
          </cell>
          <cell r="AO116">
            <v>1.0351552775054176</v>
          </cell>
          <cell r="AP116">
            <v>0</v>
          </cell>
          <cell r="AQ116">
            <v>0</v>
          </cell>
          <cell r="AR116">
            <v>53.370499040947848</v>
          </cell>
          <cell r="AS116">
            <v>2.5140445983846003</v>
          </cell>
          <cell r="AT116">
            <v>7.3450154463175071E-2</v>
          </cell>
          <cell r="AU116">
            <v>89.075906810570444</v>
          </cell>
          <cell r="AV116">
            <v>0</v>
          </cell>
          <cell r="AW116">
            <v>0</v>
          </cell>
        </row>
        <row r="117">
          <cell r="A117" t="str">
            <v>882</v>
          </cell>
          <cell r="B117" t="str">
            <v>South Heywood (Phase 1), Heywood</v>
          </cell>
          <cell r="C117" t="str">
            <v>Residential</v>
          </cell>
          <cell r="D117" t="str">
            <v>Call for Sites 2018</v>
          </cell>
          <cell r="E117">
            <v>28.9376</v>
          </cell>
          <cell r="F117">
            <v>0</v>
          </cell>
          <cell r="G117">
            <v>0</v>
          </cell>
          <cell r="H117">
            <v>0</v>
          </cell>
          <cell r="I117">
            <v>28.9376</v>
          </cell>
          <cell r="J117">
            <v>0</v>
          </cell>
          <cell r="K117">
            <v>0</v>
          </cell>
          <cell r="L117">
            <v>0</v>
          </cell>
          <cell r="M117">
            <v>100</v>
          </cell>
          <cell r="O117">
            <v>3.0482190000000005</v>
          </cell>
          <cell r="Q117">
            <v>2.2623290000000003</v>
          </cell>
          <cell r="R117">
            <v>2.0110000000000001</v>
          </cell>
          <cell r="S117">
            <v>10.533765758044899</v>
          </cell>
          <cell r="T117">
            <v>7.8179565686166104</v>
          </cell>
          <cell r="U117">
            <v>6.9494360278668594</v>
          </cell>
          <cell r="V117">
            <v>0</v>
          </cell>
          <cell r="W117">
            <v>0</v>
          </cell>
          <cell r="X117" t="str">
            <v>Not Modelled</v>
          </cell>
          <cell r="Y117" t="str">
            <v>N/A</v>
          </cell>
          <cell r="AA117">
            <v>0</v>
          </cell>
          <cell r="AB117">
            <v>0.95916582537700001</v>
          </cell>
          <cell r="AC117">
            <v>0.77563395214899999</v>
          </cell>
          <cell r="AD117">
            <v>0</v>
          </cell>
          <cell r="AE117">
            <v>1.8455017426</v>
          </cell>
          <cell r="AF117">
            <v>24.813266321899999</v>
          </cell>
          <cell r="AG117">
            <v>0.95220694661100003</v>
          </cell>
          <cell r="AH117">
            <v>2.66160290554E-2</v>
          </cell>
          <cell r="AI117">
            <v>14.9208986892</v>
          </cell>
          <cell r="AJ117">
            <v>0</v>
          </cell>
          <cell r="AK117">
            <v>0</v>
          </cell>
          <cell r="AM117">
            <v>0</v>
          </cell>
          <cell r="AN117">
            <v>3.3146004692061539</v>
          </cell>
          <cell r="AO117">
            <v>2.6803672458980703</v>
          </cell>
          <cell r="AP117">
            <v>0</v>
          </cell>
          <cell r="AQ117">
            <v>6.37752177996793</v>
          </cell>
          <cell r="AR117">
            <v>85.747492265771868</v>
          </cell>
          <cell r="AS117">
            <v>3.2905525911305711</v>
          </cell>
          <cell r="AT117">
            <v>9.1977320356214753E-2</v>
          </cell>
          <cell r="AU117">
            <v>51.562322684673219</v>
          </cell>
          <cell r="AV117">
            <v>0</v>
          </cell>
          <cell r="AW117">
            <v>0</v>
          </cell>
        </row>
        <row r="118">
          <cell r="A118" t="str">
            <v>883</v>
          </cell>
          <cell r="B118" t="str">
            <v>South Heywood (Phase 1), Heywood</v>
          </cell>
          <cell r="C118" t="str">
            <v>Industrial and Warehousing</v>
          </cell>
          <cell r="D118" t="str">
            <v>Call for Sites 2018</v>
          </cell>
          <cell r="E118">
            <v>41.074199999999998</v>
          </cell>
          <cell r="F118">
            <v>0</v>
          </cell>
          <cell r="G118">
            <v>0</v>
          </cell>
          <cell r="H118">
            <v>0</v>
          </cell>
          <cell r="I118">
            <v>41.074199999999998</v>
          </cell>
          <cell r="J118">
            <v>0</v>
          </cell>
          <cell r="K118">
            <v>0</v>
          </cell>
          <cell r="L118">
            <v>0</v>
          </cell>
          <cell r="M118">
            <v>100</v>
          </cell>
          <cell r="O118">
            <v>1.5112929999999998</v>
          </cell>
          <cell r="Q118">
            <v>1.2450599999999998</v>
          </cell>
          <cell r="R118">
            <v>1.0401499999999999</v>
          </cell>
          <cell r="S118">
            <v>3.6794216320707402</v>
          </cell>
          <cell r="T118">
            <v>3.0312458915815763</v>
          </cell>
          <cell r="U118">
            <v>2.5323682506293488</v>
          </cell>
          <cell r="V118">
            <v>0</v>
          </cell>
          <cell r="W118">
            <v>0</v>
          </cell>
          <cell r="X118" t="str">
            <v>Not Modelled</v>
          </cell>
          <cell r="Y118" t="str">
            <v>N/A</v>
          </cell>
          <cell r="AA118">
            <v>0</v>
          </cell>
          <cell r="AB118">
            <v>3.2295526935799998E-2</v>
          </cell>
          <cell r="AC118">
            <v>1.5907917798699999E-2</v>
          </cell>
          <cell r="AD118">
            <v>0</v>
          </cell>
          <cell r="AE118">
            <v>1.78334993548</v>
          </cell>
          <cell r="AF118">
            <v>3.7003430057900002</v>
          </cell>
          <cell r="AG118">
            <v>0.365955974001</v>
          </cell>
          <cell r="AH118">
            <v>0.79270538401599999</v>
          </cell>
          <cell r="AI118">
            <v>17.206051371000001</v>
          </cell>
          <cell r="AJ118">
            <v>0</v>
          </cell>
          <cell r="AK118">
            <v>0</v>
          </cell>
          <cell r="AM118">
            <v>0</v>
          </cell>
          <cell r="AN118">
            <v>7.8627281689722509E-2</v>
          </cell>
          <cell r="AO118">
            <v>3.8729708183482571E-2</v>
          </cell>
          <cell r="AP118">
            <v>0</v>
          </cell>
          <cell r="AQ118">
            <v>4.3417764326024617</v>
          </cell>
          <cell r="AR118">
            <v>9.0089228902571463</v>
          </cell>
          <cell r="AS118">
            <v>0.89096312040404924</v>
          </cell>
          <cell r="AT118">
            <v>1.9299350541605194</v>
          </cell>
          <cell r="AU118">
            <v>41.890167966752855</v>
          </cell>
          <cell r="AV118">
            <v>0</v>
          </cell>
          <cell r="AW118">
            <v>0</v>
          </cell>
        </row>
        <row r="119">
          <cell r="A119" t="str">
            <v>885</v>
          </cell>
          <cell r="B119" t="str">
            <v>South Heywood (Phase2), Heywood</v>
          </cell>
          <cell r="C119" t="str">
            <v>Residential</v>
          </cell>
          <cell r="D119" t="str">
            <v>Call for Sites 2018</v>
          </cell>
          <cell r="E119">
            <v>29.462599999999998</v>
          </cell>
          <cell r="F119">
            <v>0</v>
          </cell>
          <cell r="G119">
            <v>0</v>
          </cell>
          <cell r="H119">
            <v>0</v>
          </cell>
          <cell r="I119">
            <v>29.462599999999998</v>
          </cell>
          <cell r="J119">
            <v>0</v>
          </cell>
          <cell r="K119">
            <v>0</v>
          </cell>
          <cell r="L119">
            <v>0</v>
          </cell>
          <cell r="M119">
            <v>100</v>
          </cell>
          <cell r="O119">
            <v>3.1234649999999999</v>
          </cell>
          <cell r="Q119">
            <v>2.2452380000000001</v>
          </cell>
          <cell r="R119">
            <v>1.7960700000000001</v>
          </cell>
          <cell r="S119">
            <v>10.601457440959047</v>
          </cell>
          <cell r="T119">
            <v>7.6206376898169212</v>
          </cell>
          <cell r="U119">
            <v>6.0961014981705626</v>
          </cell>
          <cell r="V119">
            <v>0</v>
          </cell>
          <cell r="W119">
            <v>0</v>
          </cell>
          <cell r="X119" t="str">
            <v>Not Modelled</v>
          </cell>
          <cell r="Y119" t="str">
            <v>N/A</v>
          </cell>
          <cell r="AA119">
            <v>0</v>
          </cell>
          <cell r="AB119">
            <v>0.238188561459</v>
          </cell>
          <cell r="AC119">
            <v>0.34921938174</v>
          </cell>
          <cell r="AD119">
            <v>0</v>
          </cell>
          <cell r="AE119">
            <v>10.440640204099999</v>
          </cell>
          <cell r="AF119">
            <v>24.521298411</v>
          </cell>
          <cell r="AG119">
            <v>0.74820224522199996</v>
          </cell>
          <cell r="AH119">
            <v>0</v>
          </cell>
          <cell r="AI119">
            <v>23.165854135299998</v>
          </cell>
          <cell r="AJ119">
            <v>0</v>
          </cell>
          <cell r="AK119">
            <v>0</v>
          </cell>
          <cell r="AM119">
            <v>0</v>
          </cell>
          <cell r="AN119">
            <v>0.8084437947058305</v>
          </cell>
          <cell r="AO119">
            <v>1.1852972301833511</v>
          </cell>
          <cell r="AP119">
            <v>0</v>
          </cell>
          <cell r="AQ119">
            <v>35.436927508434422</v>
          </cell>
          <cell r="AR119">
            <v>83.228562350233858</v>
          </cell>
          <cell r="AS119">
            <v>2.5394983647811125</v>
          </cell>
          <cell r="AT119">
            <v>0</v>
          </cell>
          <cell r="AU119">
            <v>78.628003418910751</v>
          </cell>
          <cell r="AV119">
            <v>0</v>
          </cell>
          <cell r="AW119">
            <v>0</v>
          </cell>
        </row>
        <row r="120">
          <cell r="A120" t="str">
            <v>886</v>
          </cell>
          <cell r="B120" t="str">
            <v>South Heywood (Phase 2), Heywood.</v>
          </cell>
          <cell r="C120" t="str">
            <v>Industrial and Warehousing</v>
          </cell>
          <cell r="D120" t="str">
            <v>Call for Sites 2018</v>
          </cell>
          <cell r="E120">
            <v>49.128900000000002</v>
          </cell>
          <cell r="F120">
            <v>0</v>
          </cell>
          <cell r="G120">
            <v>0</v>
          </cell>
          <cell r="H120">
            <v>0</v>
          </cell>
          <cell r="I120">
            <v>49.128900000000002</v>
          </cell>
          <cell r="J120">
            <v>0</v>
          </cell>
          <cell r="K120">
            <v>0</v>
          </cell>
          <cell r="L120">
            <v>0</v>
          </cell>
          <cell r="M120">
            <v>100</v>
          </cell>
          <cell r="O120">
            <v>2.5052140000000001</v>
          </cell>
          <cell r="Q120">
            <v>1.9400900000000001</v>
          </cell>
          <cell r="R120">
            <v>1.60137</v>
          </cell>
          <cell r="S120">
            <v>5.09926743729251</v>
          </cell>
          <cell r="T120">
            <v>3.9489791141263089</v>
          </cell>
          <cell r="U120">
            <v>3.2595274878940907</v>
          </cell>
          <cell r="V120">
            <v>0</v>
          </cell>
          <cell r="W120">
            <v>0</v>
          </cell>
          <cell r="X120" t="str">
            <v>Not Modelled</v>
          </cell>
          <cell r="Y120" t="str">
            <v>N/A</v>
          </cell>
          <cell r="AA120">
            <v>0</v>
          </cell>
          <cell r="AB120">
            <v>0.270169541613</v>
          </cell>
          <cell r="AC120">
            <v>0.211736954368</v>
          </cell>
          <cell r="AD120">
            <v>0</v>
          </cell>
          <cell r="AE120">
            <v>8.8554552104499997</v>
          </cell>
          <cell r="AF120">
            <v>47.231816902600002</v>
          </cell>
          <cell r="AG120">
            <v>0.52528926942099996</v>
          </cell>
          <cell r="AH120">
            <v>8.9970493924199992</v>
          </cell>
          <cell r="AI120">
            <v>14.339431191699999</v>
          </cell>
          <cell r="AJ120">
            <v>0</v>
          </cell>
          <cell r="AK120">
            <v>0</v>
          </cell>
          <cell r="AM120">
            <v>0</v>
          </cell>
          <cell r="AN120">
            <v>0.54991978573304101</v>
          </cell>
          <cell r="AO120">
            <v>0.43098248560012536</v>
          </cell>
          <cell r="AP120">
            <v>0</v>
          </cell>
          <cell r="AQ120">
            <v>18.024940941991371</v>
          </cell>
          <cell r="AR120">
            <v>96.138559793929844</v>
          </cell>
          <cell r="AS120">
            <v>1.069206250131796</v>
          </cell>
          <cell r="AT120">
            <v>18.31315049272424</v>
          </cell>
          <cell r="AU120">
            <v>29.187364650338189</v>
          </cell>
          <cell r="AV120">
            <v>0</v>
          </cell>
          <cell r="AW120">
            <v>0</v>
          </cell>
        </row>
        <row r="121">
          <cell r="A121" t="str">
            <v>887</v>
          </cell>
          <cell r="B121" t="str">
            <v>Land at Heap Bridge School, Heywood</v>
          </cell>
          <cell r="C121" t="str">
            <v>Residential</v>
          </cell>
          <cell r="D121" t="str">
            <v>Call for Sites 2018</v>
          </cell>
          <cell r="E121">
            <v>11.3697</v>
          </cell>
          <cell r="F121">
            <v>0</v>
          </cell>
          <cell r="G121">
            <v>0</v>
          </cell>
          <cell r="H121">
            <v>0</v>
          </cell>
          <cell r="I121">
            <v>11.3697</v>
          </cell>
          <cell r="J121">
            <v>0</v>
          </cell>
          <cell r="K121">
            <v>0</v>
          </cell>
          <cell r="L121">
            <v>0</v>
          </cell>
          <cell r="M121">
            <v>100</v>
          </cell>
          <cell r="O121">
            <v>0.39630319999999997</v>
          </cell>
          <cell r="Q121">
            <v>0.35736899999999999</v>
          </cell>
          <cell r="R121">
            <v>0.286439</v>
          </cell>
          <cell r="S121">
            <v>3.4856082394434331</v>
          </cell>
          <cell r="T121">
            <v>3.1431700044856061</v>
          </cell>
          <cell r="U121">
            <v>2.5193188914395281</v>
          </cell>
          <cell r="V121">
            <v>0</v>
          </cell>
          <cell r="W121">
            <v>0</v>
          </cell>
          <cell r="X121" t="str">
            <v>Not Modelled</v>
          </cell>
          <cell r="Y121" t="str">
            <v>N/A</v>
          </cell>
          <cell r="AA121">
            <v>0</v>
          </cell>
          <cell r="AB121">
            <v>7.9536831005800002E-2</v>
          </cell>
          <cell r="AC121">
            <v>3.2584683046599998E-2</v>
          </cell>
          <cell r="AD121">
            <v>0</v>
          </cell>
          <cell r="AE121">
            <v>0</v>
          </cell>
          <cell r="AF121">
            <v>5.4813532340400002</v>
          </cell>
          <cell r="AG121">
            <v>0</v>
          </cell>
          <cell r="AH121">
            <v>1.50136553586E-4</v>
          </cell>
          <cell r="AI121">
            <v>11.3201585831</v>
          </cell>
          <cell r="AJ121">
            <v>0</v>
          </cell>
          <cell r="AK121">
            <v>0</v>
          </cell>
          <cell r="AM121">
            <v>0</v>
          </cell>
          <cell r="AN121">
            <v>0.69955083252680372</v>
          </cell>
          <cell r="AO121">
            <v>0.28659228516671503</v>
          </cell>
          <cell r="AP121">
            <v>0</v>
          </cell>
          <cell r="AQ121">
            <v>0</v>
          </cell>
          <cell r="AR121">
            <v>48.210183505633395</v>
          </cell>
          <cell r="AS121">
            <v>0</v>
          </cell>
          <cell r="AT121">
            <v>1.3204970543286101E-3</v>
          </cell>
          <cell r="AU121">
            <v>99.564268037855001</v>
          </cell>
          <cell r="AV121">
            <v>0</v>
          </cell>
          <cell r="AW121">
            <v>0</v>
          </cell>
        </row>
        <row r="122">
          <cell r="A122" t="str">
            <v>888</v>
          </cell>
          <cell r="B122" t="str">
            <v>Land south of Bowlee Park (North of Boardman Lane), Middleton</v>
          </cell>
          <cell r="C122" t="str">
            <v>Residential</v>
          </cell>
          <cell r="D122" t="str">
            <v>Call for Sites 2018</v>
          </cell>
          <cell r="E122">
            <v>39.802199999999999</v>
          </cell>
          <cell r="F122">
            <v>0</v>
          </cell>
          <cell r="G122">
            <v>0</v>
          </cell>
          <cell r="H122">
            <v>0</v>
          </cell>
          <cell r="I122">
            <v>39.802199999999999</v>
          </cell>
          <cell r="J122">
            <v>0</v>
          </cell>
          <cell r="K122">
            <v>0</v>
          </cell>
          <cell r="L122">
            <v>0</v>
          </cell>
          <cell r="M122">
            <v>100</v>
          </cell>
          <cell r="O122">
            <v>1.1826559999999999</v>
          </cell>
          <cell r="Q122">
            <v>0.94599699999999998</v>
          </cell>
          <cell r="R122">
            <v>0.73209199999999996</v>
          </cell>
          <cell r="S122">
            <v>2.9713332428860717</v>
          </cell>
          <cell r="T122">
            <v>2.3767455065297898</v>
          </cell>
          <cell r="U122">
            <v>1.8393254644215646</v>
          </cell>
          <cell r="V122">
            <v>0</v>
          </cell>
          <cell r="W122">
            <v>0</v>
          </cell>
          <cell r="X122" t="str">
            <v>Not Modelled</v>
          </cell>
          <cell r="Y122" t="str">
            <v>N/A</v>
          </cell>
          <cell r="AA122">
            <v>0</v>
          </cell>
          <cell r="AB122">
            <v>0.21587739034199999</v>
          </cell>
          <cell r="AC122">
            <v>0.14184941097699999</v>
          </cell>
          <cell r="AD122">
            <v>0</v>
          </cell>
          <cell r="AE122">
            <v>0.85876712772999997</v>
          </cell>
          <cell r="AF122">
            <v>1.8382774938599999</v>
          </cell>
          <cell r="AG122">
            <v>0.33893671222299998</v>
          </cell>
          <cell r="AH122">
            <v>10.7941217402</v>
          </cell>
          <cell r="AI122">
            <v>12.2200750454</v>
          </cell>
          <cell r="AJ122">
            <v>0</v>
          </cell>
          <cell r="AK122">
            <v>0</v>
          </cell>
          <cell r="AM122">
            <v>0</v>
          </cell>
          <cell r="AN122">
            <v>0.54237552281532175</v>
          </cell>
          <cell r="AO122">
            <v>0.35638585549793728</v>
          </cell>
          <cell r="AP122">
            <v>0</v>
          </cell>
          <cell r="AQ122">
            <v>2.1575870874725518</v>
          </cell>
          <cell r="AR122">
            <v>4.6185323772555282</v>
          </cell>
          <cell r="AS122">
            <v>0.85155270870203148</v>
          </cell>
          <cell r="AT122">
            <v>27.119409832119835</v>
          </cell>
          <cell r="AU122">
            <v>30.702009048243568</v>
          </cell>
          <cell r="AV122">
            <v>0</v>
          </cell>
          <cell r="AW122">
            <v>0</v>
          </cell>
        </row>
        <row r="123">
          <cell r="A123" t="str">
            <v>889</v>
          </cell>
          <cell r="B123" t="str">
            <v>Land at Bowlee Park, Middleton</v>
          </cell>
          <cell r="C123" t="str">
            <v>Residential</v>
          </cell>
          <cell r="D123" t="str">
            <v>Call for Sites 2018</v>
          </cell>
          <cell r="E123">
            <v>42.544800000000002</v>
          </cell>
          <cell r="F123">
            <v>0</v>
          </cell>
          <cell r="G123">
            <v>0</v>
          </cell>
          <cell r="H123">
            <v>0</v>
          </cell>
          <cell r="I123">
            <v>42.544800000000002</v>
          </cell>
          <cell r="J123">
            <v>0</v>
          </cell>
          <cell r="K123">
            <v>0</v>
          </cell>
          <cell r="L123">
            <v>0</v>
          </cell>
          <cell r="M123">
            <v>100</v>
          </cell>
          <cell r="O123">
            <v>9.5682899999999993</v>
          </cell>
          <cell r="Q123">
            <v>7.4473099999999999</v>
          </cell>
          <cell r="R123">
            <v>5.5400999999999998</v>
          </cell>
          <cell r="S123">
            <v>22.489916511536073</v>
          </cell>
          <cell r="T123">
            <v>17.504630413117468</v>
          </cell>
          <cell r="U123">
            <v>13.021802899531787</v>
          </cell>
          <cell r="V123">
            <v>0</v>
          </cell>
          <cell r="W123">
            <v>0</v>
          </cell>
          <cell r="X123" t="str">
            <v>Not Modelled</v>
          </cell>
          <cell r="Y123" t="str">
            <v>N/A</v>
          </cell>
          <cell r="AA123">
            <v>0</v>
          </cell>
          <cell r="AB123">
            <v>0.17577587475799999</v>
          </cell>
          <cell r="AC123">
            <v>0.43113910161899999</v>
          </cell>
          <cell r="AD123">
            <v>0</v>
          </cell>
          <cell r="AE123">
            <v>2.99329774967</v>
          </cell>
          <cell r="AF123">
            <v>26.6724019306</v>
          </cell>
          <cell r="AG123">
            <v>0.77243984941900001</v>
          </cell>
          <cell r="AH123">
            <v>6.2269686961400001</v>
          </cell>
          <cell r="AI123">
            <v>24.552676064500002</v>
          </cell>
          <cell r="AJ123">
            <v>0</v>
          </cell>
          <cell r="AK123">
            <v>0</v>
          </cell>
          <cell r="AM123">
            <v>0</v>
          </cell>
          <cell r="AN123">
            <v>0.41315477980387733</v>
          </cell>
          <cell r="AO123">
            <v>1.0133767266951543</v>
          </cell>
          <cell r="AP123">
            <v>0</v>
          </cell>
          <cell r="AQ123">
            <v>7.0356371393683839</v>
          </cell>
          <cell r="AR123">
            <v>62.692507499388874</v>
          </cell>
          <cell r="AS123">
            <v>1.8155916808141066</v>
          </cell>
          <cell r="AT123">
            <v>14.636262706934808</v>
          </cell>
          <cell r="AU123">
            <v>57.71016919694064</v>
          </cell>
          <cell r="AV123">
            <v>0</v>
          </cell>
          <cell r="AW123">
            <v>0</v>
          </cell>
        </row>
        <row r="124">
          <cell r="A124" t="str">
            <v>890</v>
          </cell>
          <cell r="B124" t="str">
            <v>Land north of Bowlee Park, Middleton</v>
          </cell>
          <cell r="C124" t="str">
            <v>Residential</v>
          </cell>
          <cell r="D124" t="str">
            <v>Call for Sites 2018</v>
          </cell>
          <cell r="E124">
            <v>14.453900000000001</v>
          </cell>
          <cell r="F124">
            <v>0</v>
          </cell>
          <cell r="G124">
            <v>0</v>
          </cell>
          <cell r="H124">
            <v>0</v>
          </cell>
          <cell r="I124">
            <v>14.453900000000001</v>
          </cell>
          <cell r="J124">
            <v>0</v>
          </cell>
          <cell r="K124">
            <v>0</v>
          </cell>
          <cell r="L124">
            <v>0</v>
          </cell>
          <cell r="M124">
            <v>100</v>
          </cell>
          <cell r="O124">
            <v>1.521531</v>
          </cell>
          <cell r="Q124">
            <v>0.87509700000000001</v>
          </cell>
          <cell r="R124">
            <v>0.68797900000000001</v>
          </cell>
          <cell r="S124">
            <v>10.526785158330968</v>
          </cell>
          <cell r="T124">
            <v>6.0544005424141583</v>
          </cell>
          <cell r="U124">
            <v>4.7598156898830073</v>
          </cell>
          <cell r="V124">
            <v>0</v>
          </cell>
          <cell r="W124">
            <v>0</v>
          </cell>
          <cell r="X124" t="str">
            <v>Not Modelled</v>
          </cell>
          <cell r="Y124" t="str">
            <v>N/A</v>
          </cell>
          <cell r="AA124">
            <v>0</v>
          </cell>
          <cell r="AB124">
            <v>0.37661121006100001</v>
          </cell>
          <cell r="AC124">
            <v>0.615322905887</v>
          </cell>
          <cell r="AD124">
            <v>0</v>
          </cell>
          <cell r="AE124">
            <v>3.0540674000500001</v>
          </cell>
          <cell r="AF124">
            <v>12.4463688017</v>
          </cell>
          <cell r="AG124">
            <v>0.80297595057299997</v>
          </cell>
          <cell r="AH124">
            <v>9.5302400021799998E-3</v>
          </cell>
          <cell r="AI124">
            <v>8.1996223604100003</v>
          </cell>
          <cell r="AJ124">
            <v>0</v>
          </cell>
          <cell r="AK124">
            <v>0</v>
          </cell>
          <cell r="AM124">
            <v>0</v>
          </cell>
          <cell r="AN124">
            <v>2.6056027097254026</v>
          </cell>
          <cell r="AO124">
            <v>4.2571410199807662</v>
          </cell>
          <cell r="AP124">
            <v>0</v>
          </cell>
          <cell r="AQ124">
            <v>21.12971170445347</v>
          </cell>
          <cell r="AR124">
            <v>86.110799173233517</v>
          </cell>
          <cell r="AS124">
            <v>5.5554276048194602</v>
          </cell>
          <cell r="AT124">
            <v>6.5935422288655662E-2</v>
          </cell>
          <cell r="AU124">
            <v>56.729480350701188</v>
          </cell>
          <cell r="AV124">
            <v>0</v>
          </cell>
          <cell r="AW124">
            <v>0</v>
          </cell>
        </row>
        <row r="125">
          <cell r="A125" t="str">
            <v>891</v>
          </cell>
          <cell r="B125" t="str">
            <v>Land west of Summit (north), Bury New Road, Heywood</v>
          </cell>
          <cell r="C125" t="str">
            <v>Residential</v>
          </cell>
          <cell r="D125" t="str">
            <v>Call for Sites 2018</v>
          </cell>
          <cell r="E125">
            <v>1.38324</v>
          </cell>
          <cell r="F125">
            <v>0</v>
          </cell>
          <cell r="G125">
            <v>0</v>
          </cell>
          <cell r="H125">
            <v>0</v>
          </cell>
          <cell r="I125">
            <v>1.38324</v>
          </cell>
          <cell r="J125">
            <v>0</v>
          </cell>
          <cell r="K125">
            <v>0</v>
          </cell>
          <cell r="L125">
            <v>0</v>
          </cell>
          <cell r="M125">
            <v>100</v>
          </cell>
          <cell r="O125">
            <v>3.6334720000000001E-2</v>
          </cell>
          <cell r="Q125">
            <v>1.9934720000000003E-2</v>
          </cell>
          <cell r="R125">
            <v>1.1641500000000001E-2</v>
          </cell>
          <cell r="S125">
            <v>2.6267834938260894</v>
          </cell>
          <cell r="T125">
            <v>1.4411613313669358</v>
          </cell>
          <cell r="U125">
            <v>0.84161100026025859</v>
          </cell>
          <cell r="V125">
            <v>0</v>
          </cell>
          <cell r="W125">
            <v>0</v>
          </cell>
          <cell r="X125" t="str">
            <v>Not Modelled</v>
          </cell>
          <cell r="Y125" t="str">
            <v>N/A</v>
          </cell>
          <cell r="AA125">
            <v>0</v>
          </cell>
          <cell r="AB125">
            <v>0</v>
          </cell>
          <cell r="AC125">
            <v>0</v>
          </cell>
          <cell r="AD125">
            <v>0</v>
          </cell>
          <cell r="AE125">
            <v>8.0805407573599997E-2</v>
          </cell>
          <cell r="AF125">
            <v>1.29693208047</v>
          </cell>
          <cell r="AG125">
            <v>3.2587560000299998E-2</v>
          </cell>
          <cell r="AH125">
            <v>9.4512061570800002E-3</v>
          </cell>
          <cell r="AI125">
            <v>0</v>
          </cell>
          <cell r="AJ125">
            <v>0</v>
          </cell>
          <cell r="AK125">
            <v>0</v>
          </cell>
          <cell r="AM125">
            <v>0</v>
          </cell>
          <cell r="AN125">
            <v>0</v>
          </cell>
          <cell r="AO125">
            <v>0</v>
          </cell>
          <cell r="AP125">
            <v>0</v>
          </cell>
          <cell r="AQ125">
            <v>5.8417489064515191</v>
          </cell>
          <cell r="AR125">
            <v>93.760452305456752</v>
          </cell>
          <cell r="AS125">
            <v>2.355886180294092</v>
          </cell>
          <cell r="AT125">
            <v>0.68326582206124753</v>
          </cell>
          <cell r="AU125">
            <v>0</v>
          </cell>
          <cell r="AV125">
            <v>0</v>
          </cell>
          <cell r="AW125">
            <v>0</v>
          </cell>
        </row>
        <row r="126">
          <cell r="A126" t="str">
            <v>892</v>
          </cell>
          <cell r="B126" t="str">
            <v>Land off Rochdale Road (North West of Stakehill) Adjacent Canal, Middleton</v>
          </cell>
          <cell r="C126" t="str">
            <v>Residential</v>
          </cell>
          <cell r="D126" t="str">
            <v>Call for Sites 2018</v>
          </cell>
          <cell r="E126">
            <v>26.763300000000001</v>
          </cell>
          <cell r="F126">
            <v>0.75288597231300003</v>
          </cell>
          <cell r="G126">
            <v>3.2819370094500002E-4</v>
          </cell>
          <cell r="H126">
            <v>0.35785767277899999</v>
          </cell>
          <cell r="I126">
            <v>25.652228161207056</v>
          </cell>
          <cell r="J126">
            <v>2.8131283224153973</v>
          </cell>
          <cell r="K126">
            <v>1.2262826368385064E-3</v>
          </cell>
          <cell r="L126">
            <v>1.3371208811282613</v>
          </cell>
          <cell r="M126">
            <v>95.848524513819498</v>
          </cell>
          <cell r="O126">
            <v>3.2566809999999999</v>
          </cell>
          <cell r="Q126">
            <v>2.556692</v>
          </cell>
          <cell r="R126">
            <v>2.25658</v>
          </cell>
          <cell r="S126">
            <v>12.168458299238136</v>
          </cell>
          <cell r="T126">
            <v>9.5529773981534412</v>
          </cell>
          <cell r="U126">
            <v>8.4316209137139282</v>
          </cell>
          <cell r="V126">
            <v>0</v>
          </cell>
          <cell r="W126">
            <v>0</v>
          </cell>
          <cell r="X126" t="str">
            <v>Not Modelled</v>
          </cell>
          <cell r="Y126" t="str">
            <v>N/A</v>
          </cell>
          <cell r="AA126">
            <v>0</v>
          </cell>
          <cell r="AB126">
            <v>0</v>
          </cell>
          <cell r="AC126">
            <v>0</v>
          </cell>
          <cell r="AD126">
            <v>0.30494583441000001</v>
          </cell>
          <cell r="AE126">
            <v>9.5102186148300003</v>
          </cell>
          <cell r="AF126">
            <v>9.3081285201000004</v>
          </cell>
          <cell r="AG126">
            <v>1.24E-2</v>
          </cell>
          <cell r="AH126">
            <v>4.4642496059700001</v>
          </cell>
          <cell r="AI126">
            <v>14.941664428499999</v>
          </cell>
          <cell r="AJ126">
            <v>0</v>
          </cell>
          <cell r="AK126">
            <v>0.3584</v>
          </cell>
          <cell r="AM126">
            <v>0</v>
          </cell>
          <cell r="AN126">
            <v>0</v>
          </cell>
          <cell r="AO126">
            <v>0</v>
          </cell>
          <cell r="AP126">
            <v>1.1394179133739113</v>
          </cell>
          <cell r="AQ126">
            <v>35.534551474706035</v>
          </cell>
          <cell r="AR126">
            <v>34.779449918731999</v>
          </cell>
          <cell r="AS126">
            <v>4.6332104037992324E-2</v>
          </cell>
          <cell r="AT126">
            <v>16.680490096400668</v>
          </cell>
          <cell r="AU126">
            <v>55.828931516292833</v>
          </cell>
          <cell r="AV126">
            <v>0</v>
          </cell>
          <cell r="AW126">
            <v>1.3391472650981007</v>
          </cell>
        </row>
        <row r="127">
          <cell r="A127" t="str">
            <v>893</v>
          </cell>
          <cell r="B127" t="str">
            <v>Land off Ruskin Road, East of A627(m), Rochdale</v>
          </cell>
          <cell r="C127" t="str">
            <v>Residential</v>
          </cell>
          <cell r="D127" t="str">
            <v>Call for Sites 2018</v>
          </cell>
          <cell r="E127">
            <v>25.5791</v>
          </cell>
          <cell r="F127">
            <v>0</v>
          </cell>
          <cell r="G127">
            <v>0</v>
          </cell>
          <cell r="H127">
            <v>0</v>
          </cell>
          <cell r="I127">
            <v>25.5791</v>
          </cell>
          <cell r="J127">
            <v>0</v>
          </cell>
          <cell r="K127">
            <v>0</v>
          </cell>
          <cell r="L127">
            <v>0</v>
          </cell>
          <cell r="M127">
            <v>100</v>
          </cell>
          <cell r="O127">
            <v>2.1726290000000001</v>
          </cell>
          <cell r="Q127">
            <v>1.638641</v>
          </cell>
          <cell r="R127">
            <v>1.23424</v>
          </cell>
          <cell r="S127">
            <v>8.4937663952210993</v>
          </cell>
          <cell r="T127">
            <v>6.406171444655989</v>
          </cell>
          <cell r="U127">
            <v>4.8251893147139659</v>
          </cell>
          <cell r="V127">
            <v>0</v>
          </cell>
          <cell r="W127">
            <v>0</v>
          </cell>
          <cell r="X127" t="str">
            <v>Not Modelled</v>
          </cell>
          <cell r="Y127" t="str">
            <v>N/A</v>
          </cell>
          <cell r="AA127">
            <v>0</v>
          </cell>
          <cell r="AB127">
            <v>3.1405680608299999E-2</v>
          </cell>
          <cell r="AC127">
            <v>3.3525142235399999E-2</v>
          </cell>
          <cell r="AD127">
            <v>0</v>
          </cell>
          <cell r="AE127">
            <v>0.70574769214699995</v>
          </cell>
          <cell r="AF127">
            <v>18.418779181600001</v>
          </cell>
          <cell r="AG127">
            <v>0.31680000000000003</v>
          </cell>
          <cell r="AH127">
            <v>0</v>
          </cell>
          <cell r="AI127">
            <v>25.579100517899999</v>
          </cell>
          <cell r="AJ127">
            <v>0</v>
          </cell>
          <cell r="AK127">
            <v>0</v>
          </cell>
          <cell r="AM127">
            <v>0</v>
          </cell>
          <cell r="AN127">
            <v>0.12277867715556842</v>
          </cell>
          <cell r="AO127">
            <v>0.13106458880648653</v>
          </cell>
          <cell r="AP127">
            <v>0</v>
          </cell>
          <cell r="AQ127">
            <v>2.7590794521582072</v>
          </cell>
          <cell r="AR127">
            <v>72.007143259927048</v>
          </cell>
          <cell r="AS127">
            <v>1.2385111282257781</v>
          </cell>
          <cell r="AT127">
            <v>0</v>
          </cell>
          <cell r="AU127">
            <v>100.00000202469985</v>
          </cell>
          <cell r="AV127">
            <v>0</v>
          </cell>
          <cell r="AW127">
            <v>0</v>
          </cell>
        </row>
        <row r="128">
          <cell r="A128" t="str">
            <v>894</v>
          </cell>
          <cell r="B128" t="str">
            <v>Firgrove Playing Fields, Rochdale Road, Firgrove</v>
          </cell>
          <cell r="C128" t="str">
            <v>Unknown</v>
          </cell>
          <cell r="D128" t="str">
            <v>Call for Sites 2018</v>
          </cell>
          <cell r="E128">
            <v>17.157</v>
          </cell>
          <cell r="F128">
            <v>0</v>
          </cell>
          <cell r="G128">
            <v>0</v>
          </cell>
          <cell r="H128">
            <v>0</v>
          </cell>
          <cell r="I128">
            <v>17.157</v>
          </cell>
          <cell r="J128">
            <v>0</v>
          </cell>
          <cell r="K128">
            <v>0</v>
          </cell>
          <cell r="L128">
            <v>0</v>
          </cell>
          <cell r="M128">
            <v>100</v>
          </cell>
          <cell r="O128">
            <v>1.5906829999999998</v>
          </cell>
          <cell r="Q128">
            <v>1.0532919999999999</v>
          </cell>
          <cell r="R128">
            <v>0.84317500000000001</v>
          </cell>
          <cell r="S128">
            <v>9.2713353150317648</v>
          </cell>
          <cell r="T128">
            <v>6.1391385440345045</v>
          </cell>
          <cell r="U128">
            <v>4.9144663985545263</v>
          </cell>
          <cell r="V128">
            <v>3.29199195173</v>
          </cell>
          <cell r="W128">
            <v>19.187456733286705</v>
          </cell>
          <cell r="X128" t="str">
            <v>Not Modelled</v>
          </cell>
          <cell r="Y128" t="str">
            <v>N/A</v>
          </cell>
          <cell r="AA128">
            <v>0</v>
          </cell>
          <cell r="AB128">
            <v>1.32E-2</v>
          </cell>
          <cell r="AC128">
            <v>0.34760000000000002</v>
          </cell>
          <cell r="AD128">
            <v>0</v>
          </cell>
          <cell r="AE128">
            <v>4.1305213944500003E-3</v>
          </cell>
          <cell r="AF128">
            <v>0</v>
          </cell>
          <cell r="AG128">
            <v>4.0800000000000003E-2</v>
          </cell>
          <cell r="AH128">
            <v>6.4505758329700003</v>
          </cell>
          <cell r="AI128">
            <v>8.5325227366699998</v>
          </cell>
          <cell r="AJ128">
            <v>0</v>
          </cell>
          <cell r="AK128">
            <v>0</v>
          </cell>
          <cell r="AM128">
            <v>0</v>
          </cell>
          <cell r="AN128">
            <v>7.6936527364923943E-2</v>
          </cell>
          <cell r="AO128">
            <v>2.0259952206096639</v>
          </cell>
          <cell r="AP128">
            <v>0</v>
          </cell>
          <cell r="AQ128">
            <v>2.40748463860232E-2</v>
          </cell>
          <cell r="AR128">
            <v>0</v>
          </cell>
          <cell r="AS128">
            <v>0.23780381185521943</v>
          </cell>
          <cell r="AT128">
            <v>37.597341219152533</v>
          </cell>
          <cell r="AU128">
            <v>49.732020380427812</v>
          </cell>
          <cell r="AV128">
            <v>0</v>
          </cell>
          <cell r="AW128">
            <v>0</v>
          </cell>
        </row>
        <row r="129">
          <cell r="A129" t="str">
            <v>895</v>
          </cell>
          <cell r="B129" t="str">
            <v>Uncouth Road Scrapyard, Uncouth Road, Rochdale</v>
          </cell>
          <cell r="C129" t="str">
            <v>Residential</v>
          </cell>
          <cell r="D129" t="str">
            <v>Call for Sites 2018</v>
          </cell>
          <cell r="E129">
            <v>6.9381399999999998</v>
          </cell>
          <cell r="F129">
            <v>0.417167616026</v>
          </cell>
          <cell r="G129">
            <v>5.4339383813300002E-2</v>
          </cell>
          <cell r="H129">
            <v>0.113151196944</v>
          </cell>
          <cell r="I129">
            <v>6.3534818032166998</v>
          </cell>
          <cell r="J129">
            <v>6.0126722151181724</v>
          </cell>
          <cell r="K129">
            <v>0.78319814551594513</v>
          </cell>
          <cell r="L129">
            <v>1.6308577939332443</v>
          </cell>
          <cell r="M129">
            <v>91.573271845432629</v>
          </cell>
          <cell r="O129">
            <v>1.0085109999999999</v>
          </cell>
          <cell r="Q129">
            <v>0.65487399999999996</v>
          </cell>
          <cell r="R129">
            <v>0.44593899999999997</v>
          </cell>
          <cell r="S129">
            <v>14.535754539401049</v>
          </cell>
          <cell r="T129">
            <v>9.4387544788660929</v>
          </cell>
          <cell r="U129">
            <v>6.4273566114261174</v>
          </cell>
          <cell r="V129">
            <v>5.1200495430900004</v>
          </cell>
          <cell r="W129">
            <v>73.795708116152184</v>
          </cell>
          <cell r="X129">
            <v>0.197672344262</v>
          </cell>
          <cell r="Y129">
            <v>2.8490682554978712</v>
          </cell>
          <cell r="AA129">
            <v>8.4203285854100002E-2</v>
          </cell>
          <cell r="AB129">
            <v>6.7199999999999996E-2</v>
          </cell>
          <cell r="AC129">
            <v>3.4799999999999998E-2</v>
          </cell>
          <cell r="AD129">
            <v>0.36697588132499998</v>
          </cell>
          <cell r="AE129">
            <v>1.7707369657700001</v>
          </cell>
          <cell r="AF129">
            <v>0</v>
          </cell>
          <cell r="AG129">
            <v>0</v>
          </cell>
          <cell r="AH129">
            <v>0</v>
          </cell>
          <cell r="AI129">
            <v>5.2314641502899999</v>
          </cell>
          <cell r="AJ129">
            <v>0</v>
          </cell>
          <cell r="AK129">
            <v>0.355063540352</v>
          </cell>
          <cell r="AM129">
            <v>1.213629097338768</v>
          </cell>
          <cell r="AN129">
            <v>0.96855929687207232</v>
          </cell>
          <cell r="AO129">
            <v>0.50157535016589461</v>
          </cell>
          <cell r="AP129">
            <v>5.2892544878742713</v>
          </cell>
          <cell r="AQ129">
            <v>25.521782001660387</v>
          </cell>
          <cell r="AR129">
            <v>0</v>
          </cell>
          <cell r="AS129">
            <v>0</v>
          </cell>
          <cell r="AT129">
            <v>0</v>
          </cell>
          <cell r="AU129">
            <v>75.401536294885958</v>
          </cell>
          <cell r="AV129">
            <v>0</v>
          </cell>
          <cell r="AW129">
            <v>5.1175609075631217</v>
          </cell>
        </row>
        <row r="130">
          <cell r="A130" t="str">
            <v>896</v>
          </cell>
          <cell r="B130" t="str">
            <v>Land at Ashes Lane (South of Uncouth Road Scrap Yard), Milnrow</v>
          </cell>
          <cell r="C130" t="str">
            <v>Residential</v>
          </cell>
          <cell r="D130" t="str">
            <v>Call for Sites 2018</v>
          </cell>
          <cell r="E130">
            <v>6.1420500000000002</v>
          </cell>
          <cell r="F130">
            <v>1.4523539376800001</v>
          </cell>
          <cell r="G130">
            <v>7.6126968448699997E-2</v>
          </cell>
          <cell r="H130">
            <v>0.13549830532500001</v>
          </cell>
          <cell r="I130">
            <v>4.4780707885463</v>
          </cell>
          <cell r="J130">
            <v>23.646078063187375</v>
          </cell>
          <cell r="K130">
            <v>1.2394390870914433</v>
          </cell>
          <cell r="L130">
            <v>2.2060762339121305</v>
          </cell>
          <cell r="M130">
            <v>72.908406615809056</v>
          </cell>
          <cell r="O130">
            <v>1.972234</v>
          </cell>
          <cell r="Q130">
            <v>1.5577220000000001</v>
          </cell>
          <cell r="R130">
            <v>0.883571</v>
          </cell>
          <cell r="S130">
            <v>32.110354034890634</v>
          </cell>
          <cell r="T130">
            <v>25.36159751223126</v>
          </cell>
          <cell r="U130">
            <v>14.385604154964545</v>
          </cell>
          <cell r="V130">
            <v>4.4359797419299998</v>
          </cell>
          <cell r="W130">
            <v>72.223113487027945</v>
          </cell>
          <cell r="X130">
            <v>1.0685103095499999</v>
          </cell>
          <cell r="Y130">
            <v>17.396639713939155</v>
          </cell>
          <cell r="AA130">
            <v>0.49959298438299998</v>
          </cell>
          <cell r="AB130">
            <v>0</v>
          </cell>
          <cell r="AC130">
            <v>0</v>
          </cell>
          <cell r="AD130">
            <v>0.51522266479300005</v>
          </cell>
          <cell r="AE130">
            <v>1.6620434282000001</v>
          </cell>
          <cell r="AF130">
            <v>0.21520801509900001</v>
          </cell>
          <cell r="AG130">
            <v>0</v>
          </cell>
          <cell r="AH130">
            <v>0</v>
          </cell>
          <cell r="AI130">
            <v>6.1420486171000004</v>
          </cell>
          <cell r="AJ130">
            <v>0</v>
          </cell>
          <cell r="AK130">
            <v>0</v>
          </cell>
          <cell r="AM130">
            <v>8.1339778149477784</v>
          </cell>
          <cell r="AN130">
            <v>0</v>
          </cell>
          <cell r="AO130">
            <v>0</v>
          </cell>
          <cell r="AP130">
            <v>8.3884479089717612</v>
          </cell>
          <cell r="AQ130">
            <v>27.060076492376322</v>
          </cell>
          <cell r="AR130">
            <v>3.5038466814662854</v>
          </cell>
          <cell r="AS130">
            <v>0</v>
          </cell>
          <cell r="AT130">
            <v>0</v>
          </cell>
          <cell r="AU130">
            <v>99.999977484716013</v>
          </cell>
          <cell r="AV130">
            <v>0</v>
          </cell>
          <cell r="AW130">
            <v>0</v>
          </cell>
        </row>
        <row r="131">
          <cell r="A131" t="str">
            <v>897</v>
          </cell>
          <cell r="B131" t="str">
            <v>Land East of Harehill Park, Todmorden Road, Littleborough</v>
          </cell>
          <cell r="C131" t="str">
            <v>Residential</v>
          </cell>
          <cell r="D131" t="str">
            <v>Call for Sites 2018</v>
          </cell>
          <cell r="E131">
            <v>4.6725500000000002</v>
          </cell>
          <cell r="F131">
            <v>0.122986383625</v>
          </cell>
          <cell r="G131">
            <v>0.99499032400099996</v>
          </cell>
          <cell r="H131">
            <v>0.85479148744099998</v>
          </cell>
          <cell r="I131">
            <v>2.699781804933</v>
          </cell>
          <cell r="J131">
            <v>2.6321041749151961</v>
          </cell>
          <cell r="K131">
            <v>21.294375105691753</v>
          </cell>
          <cell r="L131">
            <v>18.293897067789537</v>
          </cell>
          <cell r="M131">
            <v>57.779623651603508</v>
          </cell>
          <cell r="O131">
            <v>1.02704</v>
          </cell>
          <cell r="Q131">
            <v>0.63793</v>
          </cell>
          <cell r="R131">
            <v>0.46231899999999998</v>
          </cell>
          <cell r="S131">
            <v>21.980289135482764</v>
          </cell>
          <cell r="T131">
            <v>13.652716396828286</v>
          </cell>
          <cell r="U131">
            <v>9.8943617510781046</v>
          </cell>
          <cell r="V131">
            <v>3.6362244871499998</v>
          </cell>
          <cell r="W131">
            <v>77.820986124279017</v>
          </cell>
          <cell r="X131">
            <v>0.168134773135</v>
          </cell>
          <cell r="Y131">
            <v>3.5983515026056434</v>
          </cell>
          <cell r="AA131">
            <v>0.146006566339</v>
          </cell>
          <cell r="AB131">
            <v>0.15</v>
          </cell>
          <cell r="AC131">
            <v>0.13115802299599999</v>
          </cell>
          <cell r="AD131">
            <v>1.3835673375799999</v>
          </cell>
          <cell r="AE131">
            <v>2.3123505030199998</v>
          </cell>
          <cell r="AF131">
            <v>0.42831763673700002</v>
          </cell>
          <cell r="AG131">
            <v>0.19342551705</v>
          </cell>
          <cell r="AH131">
            <v>0</v>
          </cell>
          <cell r="AI131">
            <v>4.6725504651499996</v>
          </cell>
          <cell r="AJ131">
            <v>0</v>
          </cell>
          <cell r="AK131">
            <v>4.3828646723300002E-2</v>
          </cell>
          <cell r="AM131">
            <v>3.1247726902654862</v>
          </cell>
          <cell r="AN131">
            <v>3.2102385207220898</v>
          </cell>
          <cell r="AO131">
            <v>2.8069902514900855</v>
          </cell>
          <cell r="AP131">
            <v>29.610541087414795</v>
          </cell>
          <cell r="AQ131">
            <v>49.487977721372687</v>
          </cell>
          <cell r="AR131">
            <v>9.1666785103851218</v>
          </cell>
          <cell r="AS131">
            <v>4.1396136381633157</v>
          </cell>
          <cell r="AT131">
            <v>0</v>
          </cell>
          <cell r="AU131">
            <v>100.00000995494965</v>
          </cell>
          <cell r="AV131">
            <v>0</v>
          </cell>
          <cell r="AW131">
            <v>0.9380027334817177</v>
          </cell>
        </row>
        <row r="132">
          <cell r="A132" t="str">
            <v>898</v>
          </cell>
          <cell r="B132" t="str">
            <v>Land North of Rock Nook, Summit, Littleborough</v>
          </cell>
          <cell r="C132" t="str">
            <v>Residential</v>
          </cell>
          <cell r="D132" t="str">
            <v>Call for Sites 2018</v>
          </cell>
          <cell r="E132">
            <v>4.04427</v>
          </cell>
          <cell r="F132">
            <v>0.60351422958300005</v>
          </cell>
          <cell r="G132">
            <v>0</v>
          </cell>
          <cell r="H132">
            <v>2.26009722393E-2</v>
          </cell>
          <cell r="I132">
            <v>3.4181547981776998</v>
          </cell>
          <cell r="J132">
            <v>14.922698770927759</v>
          </cell>
          <cell r="K132">
            <v>0</v>
          </cell>
          <cell r="L132">
            <v>0.55883935146021413</v>
          </cell>
          <cell r="M132">
            <v>84.518461877612026</v>
          </cell>
          <cell r="O132">
            <v>0.72588300000000006</v>
          </cell>
          <cell r="Q132">
            <v>0.368674</v>
          </cell>
          <cell r="R132">
            <v>0.222748</v>
          </cell>
          <cell r="S132">
            <v>17.948430742754564</v>
          </cell>
          <cell r="T132">
            <v>9.115959122412697</v>
          </cell>
          <cell r="U132">
            <v>5.5077430537525931</v>
          </cell>
          <cell r="V132">
            <v>2.2202796997099998</v>
          </cell>
          <cell r="W132">
            <v>54.899393455679267</v>
          </cell>
          <cell r="X132">
            <v>7.7162682353000001E-2</v>
          </cell>
          <cell r="Y132">
            <v>1.9079508131999101</v>
          </cell>
          <cell r="AA132">
            <v>0</v>
          </cell>
          <cell r="AB132">
            <v>0.18512358617999999</v>
          </cell>
          <cell r="AC132">
            <v>0.10413083549</v>
          </cell>
          <cell r="AD132">
            <v>0</v>
          </cell>
          <cell r="AE132">
            <v>0</v>
          </cell>
          <cell r="AF132">
            <v>0</v>
          </cell>
          <cell r="AG132">
            <v>0</v>
          </cell>
          <cell r="AH132">
            <v>0</v>
          </cell>
          <cell r="AI132">
            <v>3.7833962952300002</v>
          </cell>
          <cell r="AJ132">
            <v>0</v>
          </cell>
          <cell r="AK132">
            <v>7.4383537622099996E-2</v>
          </cell>
          <cell r="AM132">
            <v>0</v>
          </cell>
          <cell r="AN132">
            <v>4.5774289594908346</v>
          </cell>
          <cell r="AO132">
            <v>2.574774569699847</v>
          </cell>
          <cell r="AP132">
            <v>0</v>
          </cell>
          <cell r="AQ132">
            <v>0</v>
          </cell>
          <cell r="AR132">
            <v>0</v>
          </cell>
          <cell r="AS132">
            <v>0</v>
          </cell>
          <cell r="AT132">
            <v>0</v>
          </cell>
          <cell r="AU132">
            <v>93.549547760906165</v>
          </cell>
          <cell r="AV132">
            <v>0</v>
          </cell>
          <cell r="AW132">
            <v>1.8392327322879036</v>
          </cell>
        </row>
        <row r="133">
          <cell r="A133" t="str">
            <v>899</v>
          </cell>
          <cell r="B133" t="str">
            <v>Land south of Rock Nook, Summit, Littleborough</v>
          </cell>
          <cell r="C133" t="str">
            <v>Residential</v>
          </cell>
          <cell r="D133" t="str">
            <v>Call for Sites 2018</v>
          </cell>
          <cell r="E133">
            <v>9.7176399999999994</v>
          </cell>
          <cell r="F133">
            <v>1.6529071918</v>
          </cell>
          <cell r="G133">
            <v>1.98370495167</v>
          </cell>
          <cell r="H133">
            <v>0.62196362448300002</v>
          </cell>
          <cell r="I133">
            <v>5.4590642320469982</v>
          </cell>
          <cell r="J133">
            <v>17.00934786429627</v>
          </cell>
          <cell r="K133">
            <v>20.41344350758003</v>
          </cell>
          <cell r="L133">
            <v>6.4003567170938638</v>
          </cell>
          <cell r="M133">
            <v>56.176851911029821</v>
          </cell>
          <cell r="O133">
            <v>4.5980880000000006</v>
          </cell>
          <cell r="Q133">
            <v>2.8269980000000001</v>
          </cell>
          <cell r="R133">
            <v>2.1084200000000002</v>
          </cell>
          <cell r="S133">
            <v>47.316920569191709</v>
          </cell>
          <cell r="T133">
            <v>29.091404909010834</v>
          </cell>
          <cell r="U133">
            <v>21.696831741040011</v>
          </cell>
          <cell r="V133">
            <v>7.4894523377500004</v>
          </cell>
          <cell r="W133">
            <v>77.070691420447773</v>
          </cell>
          <cell r="X133">
            <v>0.79515916582299995</v>
          </cell>
          <cell r="Y133">
            <v>8.1826365848395284</v>
          </cell>
          <cell r="AA133">
            <v>0.15680042949</v>
          </cell>
          <cell r="AB133">
            <v>0.36509467874000001</v>
          </cell>
          <cell r="AC133">
            <v>1.0366763136799999</v>
          </cell>
          <cell r="AD133">
            <v>2.3265828366000001</v>
          </cell>
          <cell r="AE133">
            <v>4.6986329608700004</v>
          </cell>
          <cell r="AF133">
            <v>0.31722460087999999</v>
          </cell>
          <cell r="AG133">
            <v>0.66245776937900003</v>
          </cell>
          <cell r="AH133">
            <v>0</v>
          </cell>
          <cell r="AI133">
            <v>6.9446799548199998</v>
          </cell>
          <cell r="AJ133">
            <v>0</v>
          </cell>
          <cell r="AK133">
            <v>2.7764522547900001</v>
          </cell>
          <cell r="AM133">
            <v>1.6135649138062331</v>
          </cell>
          <cell r="AN133">
            <v>3.757030294804089</v>
          </cell>
          <cell r="AO133">
            <v>10.667984342700491</v>
          </cell>
          <cell r="AP133">
            <v>23.941850455460383</v>
          </cell>
          <cell r="AQ133">
            <v>48.351584961677943</v>
          </cell>
          <cell r="AR133">
            <v>3.2644201769153827</v>
          </cell>
          <cell r="AS133">
            <v>6.817064321985586</v>
          </cell>
          <cell r="AT133">
            <v>0</v>
          </cell>
          <cell r="AU133">
            <v>71.46467614379624</v>
          </cell>
          <cell r="AV133">
            <v>0</v>
          </cell>
          <cell r="AW133">
            <v>28.571260664008964</v>
          </cell>
        </row>
        <row r="134">
          <cell r="A134" t="str">
            <v>900</v>
          </cell>
          <cell r="B134" t="str">
            <v>Land between canal and railway line, Smithy Bridge, Littleborough</v>
          </cell>
          <cell r="C134" t="str">
            <v>Residential</v>
          </cell>
          <cell r="D134" t="str">
            <v>Call for Sites 2018</v>
          </cell>
          <cell r="E134">
            <v>3.0411000000000001</v>
          </cell>
          <cell r="F134">
            <v>0.45937516299600001</v>
          </cell>
          <cell r="G134">
            <v>0</v>
          </cell>
          <cell r="H134">
            <v>0</v>
          </cell>
          <cell r="I134">
            <v>2.5817248370040002</v>
          </cell>
          <cell r="J134">
            <v>15.105559271184768</v>
          </cell>
          <cell r="K134">
            <v>0</v>
          </cell>
          <cell r="L134">
            <v>0</v>
          </cell>
          <cell r="M134">
            <v>84.894440728815241</v>
          </cell>
          <cell r="O134">
            <v>0.91382200000000002</v>
          </cell>
          <cell r="Q134">
            <v>0.73822200000000004</v>
          </cell>
          <cell r="R134">
            <v>0.55022300000000002</v>
          </cell>
          <cell r="S134">
            <v>30.049061194962352</v>
          </cell>
          <cell r="T134">
            <v>24.274834763736806</v>
          </cell>
          <cell r="U134">
            <v>18.092894018611684</v>
          </cell>
          <cell r="V134">
            <v>0</v>
          </cell>
          <cell r="W134">
            <v>0</v>
          </cell>
          <cell r="X134" t="str">
            <v>Not Modelled</v>
          </cell>
          <cell r="Y134" t="str">
            <v>N/A</v>
          </cell>
          <cell r="AA134">
            <v>0</v>
          </cell>
          <cell r="AB134">
            <v>0.126</v>
          </cell>
          <cell r="AC134">
            <v>9.7199999999999995E-2</v>
          </cell>
          <cell r="AD134">
            <v>0</v>
          </cell>
          <cell r="AE134">
            <v>0</v>
          </cell>
          <cell r="AF134">
            <v>0</v>
          </cell>
          <cell r="AG134">
            <v>0</v>
          </cell>
          <cell r="AH134">
            <v>0</v>
          </cell>
          <cell r="AI134">
            <v>3.0411042200099998</v>
          </cell>
          <cell r="AJ134">
            <v>0</v>
          </cell>
          <cell r="AK134">
            <v>0</v>
          </cell>
          <cell r="AM134">
            <v>0</v>
          </cell>
          <cell r="AN134">
            <v>4.1432376442734533</v>
          </cell>
          <cell r="AO134">
            <v>3.1962118970109499</v>
          </cell>
          <cell r="AP134">
            <v>0</v>
          </cell>
          <cell r="AQ134">
            <v>0</v>
          </cell>
          <cell r="AR134">
            <v>0</v>
          </cell>
          <cell r="AS134">
            <v>0</v>
          </cell>
          <cell r="AT134">
            <v>0</v>
          </cell>
          <cell r="AU134">
            <v>100.00013876590705</v>
          </cell>
          <cell r="AV134">
            <v>0</v>
          </cell>
          <cell r="AW134">
            <v>0</v>
          </cell>
        </row>
        <row r="135">
          <cell r="A135" t="str">
            <v>902</v>
          </cell>
          <cell r="B135" t="str">
            <v>Land at Howarth Cross, Littleborough</v>
          </cell>
          <cell r="C135" t="str">
            <v>Residential</v>
          </cell>
          <cell r="D135" t="str">
            <v>Call for Sites 2018</v>
          </cell>
          <cell r="E135">
            <v>6.4610900000000004</v>
          </cell>
          <cell r="F135">
            <v>3.53239746178</v>
          </cell>
          <cell r="G135">
            <v>0.59445320261000001</v>
          </cell>
          <cell r="H135">
            <v>0.63444188571799998</v>
          </cell>
          <cell r="I135">
            <v>1.6997974498920003</v>
          </cell>
          <cell r="J135">
            <v>54.671850442881933</v>
          </cell>
          <cell r="K135">
            <v>9.2005095519486648</v>
          </cell>
          <cell r="L135">
            <v>9.8194249842983137</v>
          </cell>
          <cell r="M135">
            <v>26.308215020871096</v>
          </cell>
          <cell r="O135">
            <v>4.3933749999999998</v>
          </cell>
          <cell r="Q135">
            <v>3.5301800000000001</v>
          </cell>
          <cell r="R135">
            <v>2.5404800000000001</v>
          </cell>
          <cell r="S135">
            <v>67.997427678611501</v>
          </cell>
          <cell r="T135">
            <v>54.637530200012684</v>
          </cell>
          <cell r="U135">
            <v>39.31968135407493</v>
          </cell>
          <cell r="V135">
            <v>6.4610852132299996</v>
          </cell>
          <cell r="W135">
            <v>99.999925913893776</v>
          </cell>
          <cell r="X135">
            <v>1.28957707863</v>
          </cell>
          <cell r="Y135">
            <v>19.959125760978409</v>
          </cell>
          <cell r="AA135">
            <v>0.209207901019</v>
          </cell>
          <cell r="AB135">
            <v>6.7199999999999996E-2</v>
          </cell>
          <cell r="AC135">
            <v>0.1608</v>
          </cell>
          <cell r="AD135">
            <v>2.2375063230799999</v>
          </cell>
          <cell r="AE135">
            <v>0.71739435037599997</v>
          </cell>
          <cell r="AF135">
            <v>1.1427070989500001</v>
          </cell>
          <cell r="AG135">
            <v>0</v>
          </cell>
          <cell r="AH135">
            <v>0.41221351011700003</v>
          </cell>
          <cell r="AI135">
            <v>5.8840549752999998</v>
          </cell>
          <cell r="AJ135">
            <v>0</v>
          </cell>
          <cell r="AK135">
            <v>4.0687775290400001</v>
          </cell>
          <cell r="AM135">
            <v>3.2379660555571892</v>
          </cell>
          <cell r="AN135">
            <v>1.0400721859624305</v>
          </cell>
          <cell r="AO135">
            <v>2.4887441592672443</v>
          </cell>
          <cell r="AP135">
            <v>34.630477567716902</v>
          </cell>
          <cell r="AQ135">
            <v>11.103302235009881</v>
          </cell>
          <cell r="AR135">
            <v>17.685980213090978</v>
          </cell>
          <cell r="AS135">
            <v>0</v>
          </cell>
          <cell r="AT135">
            <v>6.3799375974796817</v>
          </cell>
          <cell r="AU135">
            <v>91.069076197669418</v>
          </cell>
          <cell r="AV135">
            <v>0</v>
          </cell>
          <cell r="AW135">
            <v>62.973546708682285</v>
          </cell>
        </row>
        <row r="136">
          <cell r="A136" t="str">
            <v>903</v>
          </cell>
          <cell r="B136" t="str">
            <v>Land at Syke Road, Syke, Rochdale</v>
          </cell>
          <cell r="C136" t="str">
            <v>Residential</v>
          </cell>
          <cell r="D136" t="str">
            <v>Call for Sites 2018</v>
          </cell>
          <cell r="E136">
            <v>8.4796600000000009</v>
          </cell>
          <cell r="F136">
            <v>0</v>
          </cell>
          <cell r="G136">
            <v>0</v>
          </cell>
          <cell r="H136">
            <v>0</v>
          </cell>
          <cell r="I136">
            <v>8.4796600000000009</v>
          </cell>
          <cell r="J136">
            <v>0</v>
          </cell>
          <cell r="K136">
            <v>0</v>
          </cell>
          <cell r="L136">
            <v>0</v>
          </cell>
          <cell r="M136">
            <v>100</v>
          </cell>
          <cell r="O136">
            <v>0.83388460000000009</v>
          </cell>
          <cell r="Q136">
            <v>0.81334100000000009</v>
          </cell>
          <cell r="R136">
            <v>0.63601300000000005</v>
          </cell>
          <cell r="S136">
            <v>9.8339390966147224</v>
          </cell>
          <cell r="T136">
            <v>9.591669949030976</v>
          </cell>
          <cell r="U136">
            <v>7.5004540276378995</v>
          </cell>
          <cell r="V136">
            <v>0</v>
          </cell>
          <cell r="W136">
            <v>0</v>
          </cell>
          <cell r="X136" t="str">
            <v>Not Modelled</v>
          </cell>
          <cell r="Y136" t="str">
            <v>N/A</v>
          </cell>
          <cell r="AA136">
            <v>0</v>
          </cell>
          <cell r="AB136">
            <v>0.14327009327599999</v>
          </cell>
          <cell r="AC136">
            <v>0.01</v>
          </cell>
          <cell r="AD136">
            <v>0</v>
          </cell>
          <cell r="AE136">
            <v>3.75965088125E-4</v>
          </cell>
          <cell r="AF136">
            <v>6.0842067719199999</v>
          </cell>
          <cell r="AG136">
            <v>0.24079999999999999</v>
          </cell>
          <cell r="AH136">
            <v>0.115518377033</v>
          </cell>
          <cell r="AI136">
            <v>8.3422328836900004</v>
          </cell>
          <cell r="AJ136">
            <v>0</v>
          </cell>
          <cell r="AK136">
            <v>0</v>
          </cell>
          <cell r="AM136">
            <v>0</v>
          </cell>
          <cell r="AN136">
            <v>1.6895735592700647</v>
          </cell>
          <cell r="AO136">
            <v>0.11792925659755225</v>
          </cell>
          <cell r="AP136">
            <v>0</v>
          </cell>
          <cell r="AQ136">
            <v>4.433728334921447E-3</v>
          </cell>
          <cell r="AR136">
            <v>71.750598159831867</v>
          </cell>
          <cell r="AS136">
            <v>2.8397364988690579</v>
          </cell>
          <cell r="AT136">
            <v>1.3622996326857442</v>
          </cell>
          <cell r="AU136">
            <v>98.379332233721627</v>
          </cell>
          <cell r="AV136">
            <v>0</v>
          </cell>
          <cell r="AW136">
            <v>0</v>
          </cell>
        </row>
        <row r="137">
          <cell r="A137" t="str">
            <v>987</v>
          </cell>
          <cell r="B137" t="str">
            <v>Land south of M62, West of M627(m), Rochdale</v>
          </cell>
          <cell r="C137" t="str">
            <v>Residential</v>
          </cell>
          <cell r="D137" t="str">
            <v>Call for Sites 2018</v>
          </cell>
          <cell r="E137">
            <v>103.438</v>
          </cell>
          <cell r="F137">
            <v>0</v>
          </cell>
          <cell r="G137">
            <v>0</v>
          </cell>
          <cell r="H137">
            <v>0</v>
          </cell>
          <cell r="I137">
            <v>103.438</v>
          </cell>
          <cell r="J137">
            <v>0</v>
          </cell>
          <cell r="K137">
            <v>0</v>
          </cell>
          <cell r="L137">
            <v>0</v>
          </cell>
          <cell r="M137">
            <v>100</v>
          </cell>
          <cell r="O137">
            <v>6.4434700000000005</v>
          </cell>
          <cell r="Q137">
            <v>4.4925800000000002</v>
          </cell>
          <cell r="R137">
            <v>3.3889100000000001</v>
          </cell>
          <cell r="S137">
            <v>6.229306444440148</v>
          </cell>
          <cell r="T137">
            <v>4.3432587637038615</v>
          </cell>
          <cell r="U137">
            <v>3.2762717763297826</v>
          </cell>
          <cell r="V137">
            <v>0</v>
          </cell>
          <cell r="W137">
            <v>0</v>
          </cell>
          <cell r="X137" t="str">
            <v>Not Modelled</v>
          </cell>
          <cell r="Y137" t="str">
            <v>N/A</v>
          </cell>
          <cell r="AA137">
            <v>0</v>
          </cell>
          <cell r="AB137">
            <v>0.79608735615199999</v>
          </cell>
          <cell r="AC137">
            <v>1.56682293523</v>
          </cell>
          <cell r="AD137">
            <v>0</v>
          </cell>
          <cell r="AE137">
            <v>5.2541435459299999</v>
          </cell>
          <cell r="AF137">
            <v>44.183038514800003</v>
          </cell>
          <cell r="AG137">
            <v>1.4912140137500001</v>
          </cell>
          <cell r="AH137">
            <v>23.788417001599999</v>
          </cell>
          <cell r="AI137">
            <v>65.788598102600005</v>
          </cell>
          <cell r="AJ137">
            <v>0</v>
          </cell>
          <cell r="AK137">
            <v>0</v>
          </cell>
          <cell r="AM137">
            <v>0</v>
          </cell>
          <cell r="AN137">
            <v>0.76962756061795468</v>
          </cell>
          <cell r="AO137">
            <v>1.5147459688219032</v>
          </cell>
          <cell r="AP137">
            <v>0</v>
          </cell>
          <cell r="AQ137">
            <v>5.0795099923915776</v>
          </cell>
          <cell r="AR137">
            <v>42.71451353931824</v>
          </cell>
          <cell r="AS137">
            <v>1.4416500838666642</v>
          </cell>
          <cell r="AT137">
            <v>22.997754211798373</v>
          </cell>
          <cell r="AU137">
            <v>63.601962627467671</v>
          </cell>
          <cell r="AV137">
            <v>0</v>
          </cell>
          <cell r="AW137">
            <v>0</v>
          </cell>
        </row>
        <row r="138">
          <cell r="A138" t="str">
            <v>GM Allocation 1a</v>
          </cell>
          <cell r="B138" t="str">
            <v>Northern Gateway, Heywood / Pilsworth</v>
          </cell>
          <cell r="C138" t="str">
            <v>Mixed use</v>
          </cell>
          <cell r="D138" t="str">
            <v>GMSF allocation 2019</v>
          </cell>
          <cell r="E138">
            <v>640.42100000000005</v>
          </cell>
          <cell r="F138">
            <v>8.9860000000000007</v>
          </cell>
          <cell r="G138">
            <v>9.6746999999999996</v>
          </cell>
          <cell r="H138">
            <v>3.2021700000000002</v>
          </cell>
          <cell r="I138">
            <v>618.55813000000001</v>
          </cell>
          <cell r="J138">
            <v>1.4031394972994327</v>
          </cell>
          <cell r="K138">
            <v>1.5106781320412666</v>
          </cell>
          <cell r="L138">
            <v>0.50001014957348366</v>
          </cell>
          <cell r="M138">
            <v>96.586172221085803</v>
          </cell>
          <cell r="O138">
            <v>61.04887995747</v>
          </cell>
          <cell r="Q138">
            <v>27.970179957470002</v>
          </cell>
          <cell r="R138">
            <v>18.6434082737</v>
          </cell>
          <cell r="S138">
            <v>9.5326168188535334</v>
          </cell>
          <cell r="T138">
            <v>4.3674676435454174</v>
          </cell>
          <cell r="U138">
            <v>2.9111175732369801</v>
          </cell>
          <cell r="V138">
            <v>22.3509268062</v>
          </cell>
          <cell r="W138">
            <v>3.4900365238179258</v>
          </cell>
          <cell r="X138" t="str">
            <v>Not Modelled</v>
          </cell>
          <cell r="Y138" t="str">
            <v>N/A</v>
          </cell>
          <cell r="AA138">
            <v>2.38222012084</v>
          </cell>
          <cell r="AB138">
            <v>8.5831603830500001</v>
          </cell>
          <cell r="AC138">
            <v>7.9013776348200002</v>
          </cell>
          <cell r="AD138">
            <v>7.1597412902500004</v>
          </cell>
          <cell r="AE138">
            <v>85.392664127000003</v>
          </cell>
          <cell r="AF138">
            <v>408.88811457899999</v>
          </cell>
          <cell r="AG138">
            <v>12.1601801281</v>
          </cell>
          <cell r="AH138">
            <v>131.717163433</v>
          </cell>
          <cell r="AI138">
            <v>244.63806025299999</v>
          </cell>
          <cell r="AJ138">
            <v>0</v>
          </cell>
          <cell r="AK138">
            <v>7.83091815508</v>
          </cell>
          <cell r="AM138">
            <v>0.37197720262764644</v>
          </cell>
          <cell r="AN138">
            <v>1.3402371850782531</v>
          </cell>
          <cell r="AO138">
            <v>1.2337786604155703</v>
          </cell>
          <cell r="AP138">
            <v>1.1179741592249473</v>
          </cell>
          <cell r="AQ138">
            <v>13.333832608081245</v>
          </cell>
          <cell r="AR138">
            <v>63.846768700432989</v>
          </cell>
          <cell r="AS138">
            <v>1.8987791043860212</v>
          </cell>
          <cell r="AT138">
            <v>20.567277374258495</v>
          </cell>
          <cell r="AU138">
            <v>38.199568760705844</v>
          </cell>
          <cell r="AV138">
            <v>0</v>
          </cell>
          <cell r="AW138">
            <v>1.2227766039964334</v>
          </cell>
        </row>
        <row r="139">
          <cell r="A139" t="str">
            <v>GM Allocation 1c</v>
          </cell>
          <cell r="B139" t="str">
            <v>Northern Gateway, Simister and Bowlee</v>
          </cell>
          <cell r="C139" t="str">
            <v>Mixed use</v>
          </cell>
          <cell r="D139" t="str">
            <v>GMSF allocation 2019</v>
          </cell>
          <cell r="E139">
            <v>217.86500000000001</v>
          </cell>
          <cell r="F139">
            <v>1.4714700000000001</v>
          </cell>
          <cell r="G139">
            <v>1.7095</v>
          </cell>
          <cell r="H139">
            <v>0.898115</v>
          </cell>
          <cell r="I139">
            <v>213.78591500000002</v>
          </cell>
          <cell r="J139">
            <v>0.67540449360842725</v>
          </cell>
          <cell r="K139">
            <v>0.7846602253689211</v>
          </cell>
          <cell r="L139">
            <v>0.41223464071787574</v>
          </cell>
          <cell r="M139">
            <v>98.127700640304781</v>
          </cell>
          <cell r="O139">
            <v>15.384265492169998</v>
          </cell>
          <cell r="Q139">
            <v>8.901275492169999</v>
          </cell>
          <cell r="R139">
            <v>5.8516217499299996</v>
          </cell>
          <cell r="S139">
            <v>7.0613753894246427</v>
          </cell>
          <cell r="T139">
            <v>4.0856840209166219</v>
          </cell>
          <cell r="U139">
            <v>2.6858934431551647</v>
          </cell>
          <cell r="V139">
            <v>0</v>
          </cell>
          <cell r="W139">
            <v>0</v>
          </cell>
          <cell r="X139" t="str">
            <v>Not Modelled</v>
          </cell>
          <cell r="Y139" t="str">
            <v>N/A</v>
          </cell>
          <cell r="AA139">
            <v>0.28372562020600001</v>
          </cell>
          <cell r="AB139">
            <v>4.8180414694299998</v>
          </cell>
          <cell r="AC139">
            <v>4.2550513905200003</v>
          </cell>
          <cell r="AD139">
            <v>1.7353943682499999</v>
          </cell>
          <cell r="AE139">
            <v>24.092442297400002</v>
          </cell>
          <cell r="AF139">
            <v>60.5021191461</v>
          </cell>
          <cell r="AG139">
            <v>3.7031999999999998</v>
          </cell>
          <cell r="AH139">
            <v>51.4527492263</v>
          </cell>
          <cell r="AI139">
            <v>124.37086897099999</v>
          </cell>
          <cell r="AJ139">
            <v>0</v>
          </cell>
          <cell r="AK139">
            <v>2.0859496218300002</v>
          </cell>
          <cell r="AM139">
            <v>0.13023001409404905</v>
          </cell>
          <cell r="AN139">
            <v>2.2114802604502786</v>
          </cell>
          <cell r="AO139">
            <v>1.9530679046749135</v>
          </cell>
          <cell r="AP139">
            <v>0.79654573623574221</v>
          </cell>
          <cell r="AQ139">
            <v>11.058427144057099</v>
          </cell>
          <cell r="AR139">
            <v>27.770462968397858</v>
          </cell>
          <cell r="AS139">
            <v>1.6997682050811282</v>
          </cell>
          <cell r="AT139">
            <v>23.616803628990429</v>
          </cell>
          <cell r="AU139">
            <v>57.086208877515887</v>
          </cell>
          <cell r="AV139">
            <v>0</v>
          </cell>
          <cell r="AW139">
            <v>0.95745054131228058</v>
          </cell>
        </row>
        <row r="140">
          <cell r="A140" t="str">
            <v>GM Allocation 1d</v>
          </cell>
          <cell r="B140" t="str">
            <v>Northern Gateway, Simister and Bowlee</v>
          </cell>
          <cell r="C140" t="str">
            <v>Mixed use</v>
          </cell>
          <cell r="D140" t="str">
            <v>GMSF allocation 2019</v>
          </cell>
          <cell r="E140">
            <v>22.985700000000001</v>
          </cell>
          <cell r="F140">
            <v>0</v>
          </cell>
          <cell r="G140">
            <v>0</v>
          </cell>
          <cell r="H140">
            <v>0</v>
          </cell>
          <cell r="I140">
            <v>22.985700000000001</v>
          </cell>
          <cell r="J140">
            <v>0</v>
          </cell>
          <cell r="K140">
            <v>0</v>
          </cell>
          <cell r="L140">
            <v>0</v>
          </cell>
          <cell r="M140">
            <v>100</v>
          </cell>
          <cell r="O140">
            <v>0.9216064575559999</v>
          </cell>
          <cell r="Q140">
            <v>0.52680545755599995</v>
          </cell>
          <cell r="R140">
            <v>0.40560485303999999</v>
          </cell>
          <cell r="S140">
            <v>4.0094774470910162</v>
          </cell>
          <cell r="T140">
            <v>2.2918834647454718</v>
          </cell>
          <cell r="U140">
            <v>1.7645964797243501</v>
          </cell>
          <cell r="V140">
            <v>0</v>
          </cell>
          <cell r="W140">
            <v>0</v>
          </cell>
          <cell r="X140" t="str">
            <v>Not Modelled</v>
          </cell>
          <cell r="Y140" t="str">
            <v>N/A</v>
          </cell>
          <cell r="AA140">
            <v>0</v>
          </cell>
          <cell r="AB140">
            <v>0.41839999999999999</v>
          </cell>
          <cell r="AC140">
            <v>0.30959999999999999</v>
          </cell>
          <cell r="AD140">
            <v>0</v>
          </cell>
          <cell r="AE140">
            <v>7.0337050200500002</v>
          </cell>
          <cell r="AF140">
            <v>0</v>
          </cell>
          <cell r="AG140">
            <v>0.31519999999999998</v>
          </cell>
          <cell r="AH140">
            <v>10.9083378592</v>
          </cell>
          <cell r="AI140">
            <v>11.416650843299999</v>
          </cell>
          <cell r="AJ140">
            <v>0</v>
          </cell>
          <cell r="AK140">
            <v>0</v>
          </cell>
          <cell r="AM140">
            <v>0</v>
          </cell>
          <cell r="AN140">
            <v>1.8202621629969935</v>
          </cell>
          <cell r="AO140">
            <v>1.3469243921220584</v>
          </cell>
          <cell r="AP140">
            <v>0</v>
          </cell>
          <cell r="AQ140">
            <v>30.600351610131515</v>
          </cell>
          <cell r="AR140">
            <v>0</v>
          </cell>
          <cell r="AS140">
            <v>1.371287365622974</v>
          </cell>
          <cell r="AT140">
            <v>47.45706182191536</v>
          </cell>
          <cell r="AU140">
            <v>49.668493207951023</v>
          </cell>
          <cell r="AV140">
            <v>0</v>
          </cell>
          <cell r="AW140">
            <v>0</v>
          </cell>
        </row>
        <row r="141">
          <cell r="A141" t="str">
            <v>GM Allocation 2a</v>
          </cell>
          <cell r="B141" t="str">
            <v>Land west of A627(M)</v>
          </cell>
          <cell r="C141" t="str">
            <v>Mixed use</v>
          </cell>
          <cell r="D141" t="str">
            <v>GMSF allocation 2019</v>
          </cell>
          <cell r="E141">
            <v>106.685</v>
          </cell>
          <cell r="F141">
            <v>0</v>
          </cell>
          <cell r="G141">
            <v>0</v>
          </cell>
          <cell r="H141">
            <v>0</v>
          </cell>
          <cell r="I141">
            <v>106.685</v>
          </cell>
          <cell r="J141">
            <v>0</v>
          </cell>
          <cell r="K141">
            <v>0</v>
          </cell>
          <cell r="L141">
            <v>0</v>
          </cell>
          <cell r="M141">
            <v>100</v>
          </cell>
          <cell r="O141">
            <v>6.7130629793100001</v>
          </cell>
          <cell r="Q141">
            <v>3.2059829793099999</v>
          </cell>
          <cell r="R141">
            <v>2.0863155406499998</v>
          </cell>
          <cell r="S141">
            <v>6.2924150342691094</v>
          </cell>
          <cell r="T141">
            <v>3.0050925428223274</v>
          </cell>
          <cell r="U141">
            <v>1.9555847032385059</v>
          </cell>
          <cell r="V141">
            <v>0</v>
          </cell>
          <cell r="W141">
            <v>0</v>
          </cell>
          <cell r="X141" t="str">
            <v>Not Modelled</v>
          </cell>
          <cell r="Y141" t="str">
            <v>N/A</v>
          </cell>
          <cell r="AA141">
            <v>0</v>
          </cell>
          <cell r="AB141">
            <v>0.76311087077899997</v>
          </cell>
          <cell r="AC141">
            <v>1.5553535165100001</v>
          </cell>
          <cell r="AD141">
            <v>0</v>
          </cell>
          <cell r="AE141">
            <v>5.3839603730899999</v>
          </cell>
          <cell r="AF141">
            <v>46.080100539199996</v>
          </cell>
          <cell r="AG141">
            <v>1.50808736807</v>
          </cell>
          <cell r="AH141">
            <v>23.788417001599999</v>
          </cell>
          <cell r="AI141">
            <v>69.035236204200004</v>
          </cell>
          <cell r="AJ141">
            <v>0</v>
          </cell>
          <cell r="AK141">
            <v>0</v>
          </cell>
          <cell r="AM141">
            <v>0</v>
          </cell>
          <cell r="AN141">
            <v>0.71529350028495098</v>
          </cell>
          <cell r="AO141">
            <v>1.4578933463092283</v>
          </cell>
          <cell r="AP141">
            <v>0</v>
          </cell>
          <cell r="AQ141">
            <v>5.0465954661761261</v>
          </cell>
          <cell r="AR141">
            <v>43.192670515255188</v>
          </cell>
          <cell r="AS141">
            <v>1.4135889469653653</v>
          </cell>
          <cell r="AT141">
            <v>22.29780850316352</v>
          </cell>
          <cell r="AU141">
            <v>64.709412011248062</v>
          </cell>
          <cell r="AV141">
            <v>0</v>
          </cell>
          <cell r="AW141">
            <v>0</v>
          </cell>
        </row>
        <row r="142">
          <cell r="A142" t="str">
            <v>GM Allocation 2b</v>
          </cell>
          <cell r="B142" t="str">
            <v>Land west of A627(M)</v>
          </cell>
          <cell r="C142" t="str">
            <v>Mixed use</v>
          </cell>
          <cell r="D142" t="str">
            <v>GMSF allocation 2019</v>
          </cell>
          <cell r="E142">
            <v>93.55</v>
          </cell>
          <cell r="F142">
            <v>0</v>
          </cell>
          <cell r="G142">
            <v>0</v>
          </cell>
          <cell r="H142">
            <v>0</v>
          </cell>
          <cell r="I142">
            <v>93.55</v>
          </cell>
          <cell r="J142">
            <v>0</v>
          </cell>
          <cell r="K142">
            <v>0</v>
          </cell>
          <cell r="L142">
            <v>0</v>
          </cell>
          <cell r="M142">
            <v>100</v>
          </cell>
          <cell r="O142">
            <v>4.2263895035530004</v>
          </cell>
          <cell r="Q142">
            <v>1.8188895035529999</v>
          </cell>
          <cell r="R142">
            <v>0.99713949225999998</v>
          </cell>
          <cell r="S142">
            <v>4.517786748854089</v>
          </cell>
          <cell r="T142">
            <v>1.9442966366146446</v>
          </cell>
          <cell r="U142">
            <v>1.0658893557028326</v>
          </cell>
          <cell r="V142">
            <v>0</v>
          </cell>
          <cell r="W142">
            <v>0</v>
          </cell>
          <cell r="X142" t="str">
            <v>Not Modelled</v>
          </cell>
          <cell r="Y142" t="str">
            <v>N/A</v>
          </cell>
          <cell r="AA142">
            <v>0</v>
          </cell>
          <cell r="AB142">
            <v>1.5052267560399999</v>
          </cell>
          <cell r="AC142">
            <v>0.92893640631499996</v>
          </cell>
          <cell r="AD142">
            <v>0</v>
          </cell>
          <cell r="AE142">
            <v>13.9986319722</v>
          </cell>
          <cell r="AF142">
            <v>79.344364643199995</v>
          </cell>
          <cell r="AG142">
            <v>1.8218395995500001</v>
          </cell>
          <cell r="AH142">
            <v>26.2651055776</v>
          </cell>
          <cell r="AI142">
            <v>43.094280937500002</v>
          </cell>
          <cell r="AJ142">
            <v>0</v>
          </cell>
          <cell r="AK142">
            <v>0</v>
          </cell>
          <cell r="AM142">
            <v>0</v>
          </cell>
          <cell r="AN142">
            <v>1.6090077563228218</v>
          </cell>
          <cell r="AO142">
            <v>0.99298386564938534</v>
          </cell>
          <cell r="AP142">
            <v>0</v>
          </cell>
          <cell r="AQ142">
            <v>14.963796870336719</v>
          </cell>
          <cell r="AR142">
            <v>84.8149274646713</v>
          </cell>
          <cell r="AS142">
            <v>1.9474501331373597</v>
          </cell>
          <cell r="AT142">
            <v>28.076008100053446</v>
          </cell>
          <cell r="AU142">
            <v>46.065506079636563</v>
          </cell>
          <cell r="AV142">
            <v>0</v>
          </cell>
          <cell r="AW142">
            <v>0</v>
          </cell>
        </row>
        <row r="143">
          <cell r="A143" t="str">
            <v>GM Allocation 23</v>
          </cell>
          <cell r="B143" t="str">
            <v>Bamford / Norden</v>
          </cell>
          <cell r="C143" t="str">
            <v>Residential</v>
          </cell>
          <cell r="D143" t="str">
            <v>GMSF allocation 2019</v>
          </cell>
          <cell r="E143">
            <v>35.596600000000002</v>
          </cell>
          <cell r="F143">
            <v>0</v>
          </cell>
          <cell r="G143">
            <v>0</v>
          </cell>
          <cell r="H143">
            <v>0</v>
          </cell>
          <cell r="I143">
            <v>35.596600000000002</v>
          </cell>
          <cell r="J143">
            <v>0</v>
          </cell>
          <cell r="K143">
            <v>0</v>
          </cell>
          <cell r="L143">
            <v>0</v>
          </cell>
          <cell r="M143">
            <v>100</v>
          </cell>
          <cell r="O143">
            <v>4.1052174379170001</v>
          </cell>
          <cell r="Q143">
            <v>1.9562274379169999</v>
          </cell>
          <cell r="R143">
            <v>1.37698268217</v>
          </cell>
          <cell r="S143">
            <v>11.532611086218909</v>
          </cell>
          <cell r="T143">
            <v>5.4955457485181167</v>
          </cell>
          <cell r="U143">
            <v>3.8682983267222144</v>
          </cell>
          <cell r="V143">
            <v>0</v>
          </cell>
          <cell r="W143">
            <v>0</v>
          </cell>
          <cell r="X143" t="str">
            <v>Not Modelled</v>
          </cell>
          <cell r="Y143" t="str">
            <v>N/A</v>
          </cell>
          <cell r="AA143">
            <v>0</v>
          </cell>
          <cell r="AB143">
            <v>4.6800000000000001E-2</v>
          </cell>
          <cell r="AC143">
            <v>0.08</v>
          </cell>
          <cell r="AD143">
            <v>0</v>
          </cell>
          <cell r="AE143">
            <v>0</v>
          </cell>
          <cell r="AF143">
            <v>30.106844520399999</v>
          </cell>
          <cell r="AG143">
            <v>0.82480338132300002</v>
          </cell>
          <cell r="AH143">
            <v>11.8358009114</v>
          </cell>
          <cell r="AI143">
            <v>11.8334347217</v>
          </cell>
          <cell r="AJ143">
            <v>20.9973685561</v>
          </cell>
          <cell r="AK143">
            <v>0</v>
          </cell>
          <cell r="AM143">
            <v>0</v>
          </cell>
          <cell r="AN143">
            <v>0.1314732305894383</v>
          </cell>
          <cell r="AO143">
            <v>0.22474056511015095</v>
          </cell>
          <cell r="AP143">
            <v>0</v>
          </cell>
          <cell r="AQ143">
            <v>0</v>
          </cell>
          <cell r="AR143">
            <v>84.577865639976849</v>
          </cell>
          <cell r="AS143">
            <v>2.3170847252911795</v>
          </cell>
          <cell r="AT143">
            <v>33.249807316990946</v>
          </cell>
          <cell r="AU143">
            <v>33.243160081861753</v>
          </cell>
          <cell r="AV143">
            <v>58.987005939050349</v>
          </cell>
          <cell r="AW143">
            <v>0</v>
          </cell>
        </row>
        <row r="144">
          <cell r="A144" t="str">
            <v>GM Allocation 24</v>
          </cell>
          <cell r="B144" t="str">
            <v>Castleton Sidings</v>
          </cell>
          <cell r="C144" t="str">
            <v>Residential</v>
          </cell>
          <cell r="D144" t="str">
            <v>GMSF allocation 2019</v>
          </cell>
          <cell r="E144">
            <v>11.5402</v>
          </cell>
          <cell r="F144">
            <v>0</v>
          </cell>
          <cell r="G144">
            <v>0</v>
          </cell>
          <cell r="H144">
            <v>0</v>
          </cell>
          <cell r="I144">
            <v>11.5402</v>
          </cell>
          <cell r="J144">
            <v>0</v>
          </cell>
          <cell r="K144">
            <v>0</v>
          </cell>
          <cell r="L144">
            <v>0</v>
          </cell>
          <cell r="M144">
            <v>100</v>
          </cell>
          <cell r="O144">
            <v>2.2353811022990002</v>
          </cell>
          <cell r="Q144">
            <v>0.39894110229900004</v>
          </cell>
          <cell r="R144">
            <v>0.213713861463</v>
          </cell>
          <cell r="S144">
            <v>19.370384415339423</v>
          </cell>
          <cell r="T144">
            <v>3.4569687033067025</v>
          </cell>
          <cell r="U144">
            <v>1.8519077785740281</v>
          </cell>
          <cell r="V144">
            <v>0</v>
          </cell>
          <cell r="W144">
            <v>0</v>
          </cell>
          <cell r="X144" t="str">
            <v>Not Modelled</v>
          </cell>
          <cell r="Y144" t="str">
            <v>N/A</v>
          </cell>
          <cell r="AA144">
            <v>0</v>
          </cell>
          <cell r="AB144">
            <v>0.12479999999999999</v>
          </cell>
          <cell r="AC144">
            <v>9.7600000000000006E-2</v>
          </cell>
          <cell r="AD144">
            <v>0</v>
          </cell>
          <cell r="AE144">
            <v>0</v>
          </cell>
          <cell r="AF144">
            <v>8.2424864603699993E-3</v>
          </cell>
          <cell r="AG144">
            <v>9.6804440785600004E-3</v>
          </cell>
          <cell r="AH144">
            <v>4.7976014803899998E-3</v>
          </cell>
          <cell r="AI144">
            <v>10.037856762900001</v>
          </cell>
          <cell r="AJ144">
            <v>0</v>
          </cell>
          <cell r="AK144">
            <v>0</v>
          </cell>
          <cell r="AM144">
            <v>0</v>
          </cell>
          <cell r="AN144">
            <v>1.0814370634824353</v>
          </cell>
          <cell r="AO144">
            <v>0.84573924195421224</v>
          </cell>
          <cell r="AP144">
            <v>0</v>
          </cell>
          <cell r="AQ144">
            <v>0</v>
          </cell>
          <cell r="AR144">
            <v>7.1424121422245704E-2</v>
          </cell>
          <cell r="AS144">
            <v>8.3884543409646281E-2</v>
          </cell>
          <cell r="AT144">
            <v>4.1572949172371358E-2</v>
          </cell>
          <cell r="AU144">
            <v>86.981653376024681</v>
          </cell>
          <cell r="AV144">
            <v>0</v>
          </cell>
          <cell r="AW144">
            <v>0</v>
          </cell>
        </row>
        <row r="145">
          <cell r="A145" t="str">
            <v>GM Allocation 25</v>
          </cell>
          <cell r="B145" t="str">
            <v>Crimble Mill</v>
          </cell>
          <cell r="C145" t="str">
            <v>Residential</v>
          </cell>
          <cell r="D145" t="str">
            <v>GMSF allocation 2019</v>
          </cell>
          <cell r="E145">
            <v>16.807099999999998</v>
          </cell>
          <cell r="F145">
            <v>0.45846187523800003</v>
          </cell>
          <cell r="G145">
            <v>3.02422180779</v>
          </cell>
          <cell r="H145">
            <v>1.69873308839</v>
          </cell>
          <cell r="I145">
            <v>11.625683228581998</v>
          </cell>
          <cell r="J145">
            <v>2.7277869188497723</v>
          </cell>
          <cell r="K145">
            <v>17.993715797430852</v>
          </cell>
          <cell r="L145">
            <v>10.107234968495458</v>
          </cell>
          <cell r="M145">
            <v>69.171262315223927</v>
          </cell>
          <cell r="O145">
            <v>2.5918591199310002</v>
          </cell>
          <cell r="Q145">
            <v>1.2990791199310001</v>
          </cell>
          <cell r="R145">
            <v>0.89286800668800004</v>
          </cell>
          <cell r="S145">
            <v>15.421215557300192</v>
          </cell>
          <cell r="T145">
            <v>7.7293472397439196</v>
          </cell>
          <cell r="U145">
            <v>5.3124453753949235</v>
          </cell>
          <cell r="V145">
            <v>6.8868628207000002</v>
          </cell>
          <cell r="W145">
            <v>40.975913873898534</v>
          </cell>
          <cell r="X145">
            <v>0.48991899999999999</v>
          </cell>
          <cell r="Y145">
            <v>2.9149526093139211</v>
          </cell>
          <cell r="AA145">
            <v>1.8401098446599999</v>
          </cell>
          <cell r="AB145">
            <v>0.14911859539899999</v>
          </cell>
          <cell r="AC145">
            <v>0.13352455470800001</v>
          </cell>
          <cell r="AD145">
            <v>0.883346979433</v>
          </cell>
          <cell r="AE145">
            <v>0.77800087260899997</v>
          </cell>
          <cell r="AF145">
            <v>4.0865056549499998E-2</v>
          </cell>
          <cell r="AG145">
            <v>0.45696666405699998</v>
          </cell>
          <cell r="AH145">
            <v>0.62564422999500002</v>
          </cell>
          <cell r="AI145">
            <v>14.4318497969</v>
          </cell>
          <cell r="AJ145">
            <v>0</v>
          </cell>
          <cell r="AK145">
            <v>4.7838038787599997</v>
          </cell>
          <cell r="AM145">
            <v>10.94840778397225</v>
          </cell>
          <cell r="AN145">
            <v>0.88723572418204222</v>
          </cell>
          <cell r="AO145">
            <v>0.79445326503679992</v>
          </cell>
          <cell r="AP145">
            <v>5.2557965349941398</v>
          </cell>
          <cell r="AQ145">
            <v>4.6290012709450181</v>
          </cell>
          <cell r="AR145">
            <v>0.24314162793997776</v>
          </cell>
          <cell r="AS145">
            <v>2.7188906120449099</v>
          </cell>
          <cell r="AT145">
            <v>3.7224995983542675</v>
          </cell>
          <cell r="AU145">
            <v>85.867578564416235</v>
          </cell>
          <cell r="AV145">
            <v>0</v>
          </cell>
          <cell r="AW145">
            <v>28.462994084404809</v>
          </cell>
        </row>
        <row r="146">
          <cell r="A146" t="str">
            <v>GM Allocation 26</v>
          </cell>
          <cell r="B146" t="str">
            <v>Land North of Smithy Bridge</v>
          </cell>
          <cell r="C146" t="str">
            <v>Residential</v>
          </cell>
          <cell r="D146" t="str">
            <v>GMSF allocation 2019</v>
          </cell>
          <cell r="E146">
            <v>20.3766</v>
          </cell>
          <cell r="F146">
            <v>3.39507312139E-2</v>
          </cell>
          <cell r="G146">
            <v>0</v>
          </cell>
          <cell r="H146">
            <v>0</v>
          </cell>
          <cell r="I146">
            <v>20.342649268786101</v>
          </cell>
          <cell r="J146">
            <v>0.16661627167388082</v>
          </cell>
          <cell r="K146">
            <v>0</v>
          </cell>
          <cell r="L146">
            <v>0</v>
          </cell>
          <cell r="M146">
            <v>99.833383728326126</v>
          </cell>
          <cell r="O146">
            <v>1.6383241275380001</v>
          </cell>
          <cell r="Q146">
            <v>1.001559127538</v>
          </cell>
          <cell r="R146">
            <v>0.77696843077199995</v>
          </cell>
          <cell r="S146">
            <v>8.0402232341901989</v>
          </cell>
          <cell r="T146">
            <v>4.9152416376529944</v>
          </cell>
          <cell r="U146">
            <v>3.8130425624098225</v>
          </cell>
          <cell r="V146">
            <v>9.7108680914400001</v>
          </cell>
          <cell r="W146">
            <v>47.656959902240807</v>
          </cell>
          <cell r="X146">
            <v>0</v>
          </cell>
          <cell r="Y146">
            <v>0</v>
          </cell>
          <cell r="AA146">
            <v>0</v>
          </cell>
          <cell r="AB146">
            <v>6.6935443472400005E-2</v>
          </cell>
          <cell r="AC146">
            <v>0.18486365376</v>
          </cell>
          <cell r="AD146">
            <v>0</v>
          </cell>
          <cell r="AE146">
            <v>0.872487588313</v>
          </cell>
          <cell r="AF146">
            <v>10.749464403699999</v>
          </cell>
          <cell r="AG146">
            <v>0.44985119548800001</v>
          </cell>
          <cell r="AH146">
            <v>1.3049521692699999E-2</v>
          </cell>
          <cell r="AI146">
            <v>16.417660337400001</v>
          </cell>
          <cell r="AJ146">
            <v>0</v>
          </cell>
          <cell r="AK146">
            <v>0</v>
          </cell>
          <cell r="AM146">
            <v>0</v>
          </cell>
          <cell r="AN146">
            <v>0.32849171830629253</v>
          </cell>
          <cell r="AO146">
            <v>0.90723503312623299</v>
          </cell>
          <cell r="AP146">
            <v>0</v>
          </cell>
          <cell r="AQ146">
            <v>4.2818114322948873</v>
          </cell>
          <cell r="AR146">
            <v>52.753964860182755</v>
          </cell>
          <cell r="AS146">
            <v>2.2076852639203794</v>
          </cell>
          <cell r="AT146">
            <v>6.4041703192387348E-2</v>
          </cell>
          <cell r="AU146">
            <v>80.571146989193494</v>
          </cell>
          <cell r="AV146">
            <v>0</v>
          </cell>
          <cell r="AW146">
            <v>0</v>
          </cell>
        </row>
        <row r="147">
          <cell r="A147" t="str">
            <v>GM Allocation 27</v>
          </cell>
          <cell r="B147" t="str">
            <v>Newhey Quarry</v>
          </cell>
          <cell r="C147" t="str">
            <v>Residential</v>
          </cell>
          <cell r="D147" t="str">
            <v>GMSF allocation 2019</v>
          </cell>
          <cell r="E147">
            <v>13.598000000000001</v>
          </cell>
          <cell r="F147">
            <v>1.1050902509700001E-2</v>
          </cell>
          <cell r="G147">
            <v>2.1487437595200001E-3</v>
          </cell>
          <cell r="H147">
            <v>5.75893654584E-3</v>
          </cell>
          <cell r="I147">
            <v>13.579041417184941</v>
          </cell>
          <cell r="J147">
            <v>8.1268587363582875E-2</v>
          </cell>
          <cell r="K147">
            <v>1.5801910277393735E-2</v>
          </cell>
          <cell r="L147">
            <v>4.235134980026474E-2</v>
          </cell>
          <cell r="M147">
            <v>99.860578152558759</v>
          </cell>
          <cell r="O147">
            <v>0.48961936906429998</v>
          </cell>
          <cell r="Q147">
            <v>0.24512336906429999</v>
          </cell>
          <cell r="R147">
            <v>0.193705455916</v>
          </cell>
          <cell r="S147">
            <v>3.6006719301684065</v>
          </cell>
          <cell r="T147">
            <v>1.8026428082387116</v>
          </cell>
          <cell r="U147">
            <v>1.4245143103103397</v>
          </cell>
          <cell r="V147">
            <v>0.71229867401400004</v>
          </cell>
          <cell r="W147">
            <v>5.2382605825415505</v>
          </cell>
          <cell r="X147" t="str">
            <v>Not Modelled</v>
          </cell>
          <cell r="Y147" t="str">
            <v>N/A</v>
          </cell>
          <cell r="AA147">
            <v>0</v>
          </cell>
          <cell r="AB147">
            <v>3.7600000000000001E-2</v>
          </cell>
          <cell r="AC147">
            <v>3.44E-2</v>
          </cell>
          <cell r="AD147">
            <v>0</v>
          </cell>
          <cell r="AE147">
            <v>0.46569442273799999</v>
          </cell>
          <cell r="AF147">
            <v>0.20849406260200001</v>
          </cell>
          <cell r="AG147">
            <v>9.7600000000000006E-2</v>
          </cell>
          <cell r="AH147">
            <v>2.75830509942E-4</v>
          </cell>
          <cell r="AI147">
            <v>6.1430821510999998</v>
          </cell>
          <cell r="AJ147">
            <v>0</v>
          </cell>
          <cell r="AK147">
            <v>1.6529466708800001E-2</v>
          </cell>
          <cell r="AM147">
            <v>0</v>
          </cell>
          <cell r="AN147">
            <v>0.27651125165465507</v>
          </cell>
          <cell r="AO147">
            <v>0.25297837917340782</v>
          </cell>
          <cell r="AP147">
            <v>0</v>
          </cell>
          <cell r="AQ147">
            <v>3.4247273329754373</v>
          </cell>
          <cell r="AR147">
            <v>1.5332700588468893</v>
          </cell>
          <cell r="AS147">
            <v>0.71775261067804097</v>
          </cell>
          <cell r="AT147">
            <v>2.0284638177820264E-3</v>
          </cell>
          <cell r="AU147">
            <v>45.176365282394464</v>
          </cell>
          <cell r="AV147">
            <v>0</v>
          </cell>
          <cell r="AW147">
            <v>0.12155807257537873</v>
          </cell>
        </row>
        <row r="148">
          <cell r="A148" t="str">
            <v>GM Allocation 28</v>
          </cell>
          <cell r="B148" t="str">
            <v>Roch Valley</v>
          </cell>
          <cell r="C148" t="str">
            <v>Residential</v>
          </cell>
          <cell r="D148" t="str">
            <v>GMSF allocation 2019</v>
          </cell>
          <cell r="E148">
            <v>14.045400000000001</v>
          </cell>
          <cell r="F148">
            <v>1.56317707484</v>
          </cell>
          <cell r="G148">
            <v>0.47432697998500001</v>
          </cell>
          <cell r="H148">
            <v>0.19402057159200001</v>
          </cell>
          <cell r="I148">
            <v>11.813875373583</v>
          </cell>
          <cell r="J148">
            <v>11.129459288023124</v>
          </cell>
          <cell r="K148">
            <v>3.3770984093368641</v>
          </cell>
          <cell r="L148">
            <v>1.3813816024605921</v>
          </cell>
          <cell r="M148">
            <v>84.112060700179413</v>
          </cell>
          <cell r="O148">
            <v>2.4852824244940002</v>
          </cell>
          <cell r="Q148">
            <v>1.2737024244940001</v>
          </cell>
          <cell r="R148">
            <v>0.62801828219900002</v>
          </cell>
          <cell r="S148">
            <v>17.694636140615433</v>
          </cell>
          <cell r="T148">
            <v>9.0684667185982608</v>
          </cell>
          <cell r="U148">
            <v>4.4713449399732301</v>
          </cell>
          <cell r="V148">
            <v>10.915375596700001</v>
          </cell>
          <cell r="W148">
            <v>77.714950066925823</v>
          </cell>
          <cell r="X148">
            <v>2.3523320000000001</v>
          </cell>
          <cell r="Y148">
            <v>16.748059863015648</v>
          </cell>
          <cell r="AA148">
            <v>0.44531190639700002</v>
          </cell>
          <cell r="AB148">
            <v>3.7600000000000001E-2</v>
          </cell>
          <cell r="AC148">
            <v>3.3599999999999998E-2</v>
          </cell>
          <cell r="AD148">
            <v>1.9645927846</v>
          </cell>
          <cell r="AE148">
            <v>4.3117235637400002</v>
          </cell>
          <cell r="AF148">
            <v>12.125971611200001</v>
          </cell>
          <cell r="AG148">
            <v>4.6800000000000001E-2</v>
          </cell>
          <cell r="AH148">
            <v>9.8690677772999997</v>
          </cell>
          <cell r="AI148">
            <v>2.76350861349</v>
          </cell>
          <cell r="AJ148">
            <v>0</v>
          </cell>
          <cell r="AK148">
            <v>2.1139918543</v>
          </cell>
          <cell r="AM148">
            <v>3.1705177951286543</v>
          </cell>
          <cell r="AN148">
            <v>0.26770330499665373</v>
          </cell>
          <cell r="AO148">
            <v>0.23922422999700965</v>
          </cell>
          <cell r="AP148">
            <v>13.987446314095717</v>
          </cell>
          <cell r="AQ148">
            <v>30.698474687370954</v>
          </cell>
          <cell r="AR148">
            <v>86.33411373972973</v>
          </cell>
          <cell r="AS148">
            <v>0.33320517749583489</v>
          </cell>
          <cell r="AT148">
            <v>70.265480351574169</v>
          </cell>
          <cell r="AU148">
            <v>19.675542266435986</v>
          </cell>
          <cell r="AV148">
            <v>0</v>
          </cell>
          <cell r="AW148">
            <v>15.051133141811555</v>
          </cell>
        </row>
        <row r="149">
          <cell r="A149" t="str">
            <v>GM Allocation 29</v>
          </cell>
          <cell r="B149" t="str">
            <v>Trows Farm</v>
          </cell>
          <cell r="C149" t="str">
            <v>Residential</v>
          </cell>
          <cell r="D149" t="str">
            <v>GMSF allocation 2019</v>
          </cell>
          <cell r="E149">
            <v>21.179300000000001</v>
          </cell>
          <cell r="F149">
            <v>0</v>
          </cell>
          <cell r="G149">
            <v>0</v>
          </cell>
          <cell r="H149">
            <v>0</v>
          </cell>
          <cell r="I149">
            <v>21.179300000000001</v>
          </cell>
          <cell r="J149">
            <v>0</v>
          </cell>
          <cell r="K149">
            <v>0</v>
          </cell>
          <cell r="L149">
            <v>0</v>
          </cell>
          <cell r="M149">
            <v>100</v>
          </cell>
          <cell r="O149">
            <v>1.2468968175900002</v>
          </cell>
          <cell r="Q149">
            <v>0.37331581758999999</v>
          </cell>
          <cell r="R149">
            <v>0.188348876916</v>
          </cell>
          <cell r="S149">
            <v>5.8873372471705867</v>
          </cell>
          <cell r="T149">
            <v>1.7626447408082417</v>
          </cell>
          <cell r="U149">
            <v>0.88930643088298478</v>
          </cell>
          <cell r="V149">
            <v>0</v>
          </cell>
          <cell r="W149">
            <v>0</v>
          </cell>
          <cell r="X149" t="str">
            <v>Not Modelled</v>
          </cell>
          <cell r="Y149" t="str">
            <v>N/A</v>
          </cell>
          <cell r="AA149">
            <v>0</v>
          </cell>
          <cell r="AB149">
            <v>0.25</v>
          </cell>
          <cell r="AC149">
            <v>0.1452</v>
          </cell>
          <cell r="AD149">
            <v>0</v>
          </cell>
          <cell r="AE149">
            <v>1.81095540185</v>
          </cell>
          <cell r="AF149">
            <v>17.693814095099999</v>
          </cell>
          <cell r="AG149">
            <v>2.0919702555099999E-2</v>
          </cell>
          <cell r="AH149">
            <v>0.50197142924799998</v>
          </cell>
          <cell r="AI149">
            <v>14.950964077</v>
          </cell>
          <cell r="AJ149">
            <v>0</v>
          </cell>
          <cell r="AK149">
            <v>0</v>
          </cell>
          <cell r="AM149">
            <v>0</v>
          </cell>
          <cell r="AN149">
            <v>1.180397841288428</v>
          </cell>
          <cell r="AO149">
            <v>0.68557506622031883</v>
          </cell>
          <cell r="AP149">
            <v>0</v>
          </cell>
          <cell r="AQ149">
            <v>8.5505913880534283</v>
          </cell>
          <cell r="AR149">
            <v>83.542959848059169</v>
          </cell>
          <cell r="AS149">
            <v>9.877428694574418E-2</v>
          </cell>
          <cell r="AT149">
            <v>2.3701039658912237</v>
          </cell>
          <cell r="AU149">
            <v>70.592342886686524</v>
          </cell>
          <cell r="AV149">
            <v>0</v>
          </cell>
          <cell r="AW149">
            <v>0</v>
          </cell>
        </row>
        <row r="150">
          <cell r="A150" t="str">
            <v>GM Allocation 3</v>
          </cell>
          <cell r="B150" t="str">
            <v>Junction 21 of M62</v>
          </cell>
          <cell r="C150" t="str">
            <v>Mixed use</v>
          </cell>
          <cell r="D150" t="str">
            <v>GMSF allocation 2019</v>
          </cell>
          <cell r="E150">
            <v>278.69099999999997</v>
          </cell>
          <cell r="F150">
            <v>0.74399586600000001</v>
          </cell>
          <cell r="G150">
            <v>1.3436322300000001</v>
          </cell>
          <cell r="H150">
            <v>1.31781956278</v>
          </cell>
          <cell r="I150">
            <v>275.28555234121995</v>
          </cell>
          <cell r="J150">
            <v>0.26696085126537994</v>
          </cell>
          <cell r="K150">
            <v>0.48212257661711361</v>
          </cell>
          <cell r="L150">
            <v>0.47286046653103259</v>
          </cell>
          <cell r="M150">
            <v>98.778056105586458</v>
          </cell>
          <cell r="O150">
            <v>15.67609619317</v>
          </cell>
          <cell r="Q150">
            <v>6.6470061931700002</v>
          </cell>
          <cell r="R150">
            <v>4.7640407108899998</v>
          </cell>
          <cell r="S150">
            <v>5.6249022010649794</v>
          </cell>
          <cell r="T150">
            <v>2.3850810371235527</v>
          </cell>
          <cell r="U150">
            <v>1.7094347183403844</v>
          </cell>
          <cell r="V150">
            <v>12.376323867709999</v>
          </cell>
          <cell r="W150">
            <v>4.4408767659199615</v>
          </cell>
          <cell r="X150">
            <v>3.1478229999999998</v>
          </cell>
          <cell r="Y150">
            <v>1.129502926179891</v>
          </cell>
          <cell r="AA150">
            <v>0.781277987284</v>
          </cell>
          <cell r="AB150">
            <v>1.3516741177</v>
          </cell>
          <cell r="AC150">
            <v>1.4620194902700001</v>
          </cell>
          <cell r="AD150">
            <v>0.47452988815699998</v>
          </cell>
          <cell r="AE150">
            <v>24.8202692178</v>
          </cell>
          <cell r="AF150">
            <v>140.92278958399999</v>
          </cell>
          <cell r="AG150">
            <v>1.4739947770299999</v>
          </cell>
          <cell r="AH150">
            <v>35.591663583600003</v>
          </cell>
          <cell r="AI150">
            <v>78.991275390400006</v>
          </cell>
          <cell r="AJ150">
            <v>0</v>
          </cell>
          <cell r="AK150">
            <v>0.86753125494399996</v>
          </cell>
          <cell r="AM150">
            <v>0.28033843478404402</v>
          </cell>
          <cell r="AN150">
            <v>0.48500816951390607</v>
          </cell>
          <cell r="AO150">
            <v>0.52460233386438748</v>
          </cell>
          <cell r="AP150">
            <v>0.17027097687295248</v>
          </cell>
          <cell r="AQ150">
            <v>8.9060174952904845</v>
          </cell>
          <cell r="AR150">
            <v>50.565963588346953</v>
          </cell>
          <cell r="AS150">
            <v>0.52889931035806681</v>
          </cell>
          <cell r="AT150">
            <v>12.771012908059465</v>
          </cell>
          <cell r="AU150">
            <v>28.343676469781947</v>
          </cell>
          <cell r="AV150">
            <v>0</v>
          </cell>
          <cell r="AW150">
            <v>0.31128786180536866</v>
          </cell>
        </row>
        <row r="151">
          <cell r="A151" t="str">
            <v>EMP06</v>
          </cell>
          <cell r="B151" t="str">
            <v>Buckley Road, Rochdale</v>
          </cell>
          <cell r="C151" t="str">
            <v>Industrial and Warehousing</v>
          </cell>
          <cell r="D151" t="str">
            <v>Land Supply 2018</v>
          </cell>
          <cell r="E151">
            <v>0.93352000000000002</v>
          </cell>
          <cell r="F151">
            <v>0.133821674393</v>
          </cell>
          <cell r="G151">
            <v>2.3935904300000001E-3</v>
          </cell>
          <cell r="H151">
            <v>0.112741190872</v>
          </cell>
          <cell r="I151">
            <v>0.6845635443050001</v>
          </cell>
          <cell r="J151">
            <v>14.3351695082055</v>
          </cell>
          <cell r="K151">
            <v>0.25640483653269347</v>
          </cell>
          <cell r="L151">
            <v>12.076997908132659</v>
          </cell>
          <cell r="M151">
            <v>73.331427747129155</v>
          </cell>
          <cell r="O151">
            <v>0.15824403807776</v>
          </cell>
          <cell r="Q151">
            <v>7.0672238077760005E-2</v>
          </cell>
          <cell r="R151">
            <v>6.4017926578200005E-2</v>
          </cell>
          <cell r="S151">
            <v>16.951328099854315</v>
          </cell>
          <cell r="T151">
            <v>7.570511406050219</v>
          </cell>
          <cell r="U151">
            <v>6.8576920235452903</v>
          </cell>
          <cell r="V151">
            <v>0.85962021325799998</v>
          </cell>
          <cell r="W151">
            <v>92.083748956422994</v>
          </cell>
          <cell r="X151">
            <v>0.112155851589</v>
          </cell>
          <cell r="Y151">
            <v>12.014295525430628</v>
          </cell>
          <cell r="AA151">
            <v>5.1085058803299999E-2</v>
          </cell>
          <cell r="AB151">
            <v>0</v>
          </cell>
          <cell r="AC151">
            <v>0</v>
          </cell>
          <cell r="AD151">
            <v>0</v>
          </cell>
          <cell r="AE151">
            <v>0</v>
          </cell>
          <cell r="AF151">
            <v>0</v>
          </cell>
          <cell r="AG151">
            <v>0</v>
          </cell>
          <cell r="AH151">
            <v>0</v>
          </cell>
          <cell r="AI151">
            <v>0.93352031500300003</v>
          </cell>
          <cell r="AJ151">
            <v>0</v>
          </cell>
          <cell r="AK151">
            <v>9.976335501239999E-4</v>
          </cell>
          <cell r="AM151">
            <v>5.4723046965571172</v>
          </cell>
          <cell r="AN151">
            <v>0</v>
          </cell>
          <cell r="AO151">
            <v>0</v>
          </cell>
          <cell r="AP151">
            <v>0</v>
          </cell>
          <cell r="AQ151">
            <v>0</v>
          </cell>
          <cell r="AR151">
            <v>0</v>
          </cell>
          <cell r="AS151">
            <v>0</v>
          </cell>
          <cell r="AT151">
            <v>0</v>
          </cell>
          <cell r="AU151">
            <v>100.00003374357271</v>
          </cell>
          <cell r="AV151">
            <v>0</v>
          </cell>
          <cell r="AW151">
            <v>0.10686793535478617</v>
          </cell>
        </row>
        <row r="152">
          <cell r="A152" t="str">
            <v>EMP09</v>
          </cell>
          <cell r="B152" t="str">
            <v>Heywood Distribution Park (Site M400), Pilsworth Road, Heywood</v>
          </cell>
          <cell r="C152" t="str">
            <v>Industrial and Warehousing</v>
          </cell>
          <cell r="D152" t="str">
            <v>Land Supply 2018</v>
          </cell>
          <cell r="E152">
            <v>9.5609199999999994</v>
          </cell>
          <cell r="F152">
            <v>0</v>
          </cell>
          <cell r="G152">
            <v>0</v>
          </cell>
          <cell r="H152">
            <v>0</v>
          </cell>
          <cell r="I152">
            <v>9.5609199999999994</v>
          </cell>
          <cell r="J152">
            <v>0</v>
          </cell>
          <cell r="K152">
            <v>0</v>
          </cell>
          <cell r="L152">
            <v>0</v>
          </cell>
          <cell r="M152">
            <v>100</v>
          </cell>
          <cell r="O152">
            <v>1.1933806100000002</v>
          </cell>
          <cell r="Q152">
            <v>0.37133161000000003</v>
          </cell>
          <cell r="R152">
            <v>0.17560000000000001</v>
          </cell>
          <cell r="S152">
            <v>12.481859590918031</v>
          </cell>
          <cell r="T152">
            <v>3.8838481024838618</v>
          </cell>
          <cell r="U152">
            <v>1.8366433355785847</v>
          </cell>
          <cell r="V152">
            <v>0</v>
          </cell>
          <cell r="W152">
            <v>0</v>
          </cell>
          <cell r="X152" t="str">
            <v>Not Modelled</v>
          </cell>
          <cell r="Y152" t="str">
            <v>N/A</v>
          </cell>
          <cell r="AA152">
            <v>0</v>
          </cell>
          <cell r="AB152">
            <v>0</v>
          </cell>
          <cell r="AC152">
            <v>0</v>
          </cell>
          <cell r="AD152">
            <v>0</v>
          </cell>
          <cell r="AE152">
            <v>0</v>
          </cell>
          <cell r="AF152">
            <v>0</v>
          </cell>
          <cell r="AG152">
            <v>0</v>
          </cell>
          <cell r="AH152">
            <v>0</v>
          </cell>
          <cell r="AI152">
            <v>9.5609244699999998</v>
          </cell>
          <cell r="AJ152">
            <v>0</v>
          </cell>
          <cell r="AK152">
            <v>0</v>
          </cell>
          <cell r="AM152">
            <v>0</v>
          </cell>
          <cell r="AN152">
            <v>0</v>
          </cell>
          <cell r="AO152">
            <v>0</v>
          </cell>
          <cell r="AP152">
            <v>0</v>
          </cell>
          <cell r="AQ152">
            <v>0</v>
          </cell>
          <cell r="AR152">
            <v>0</v>
          </cell>
          <cell r="AS152">
            <v>0</v>
          </cell>
          <cell r="AT152">
            <v>0</v>
          </cell>
          <cell r="AU152">
            <v>100.00004675282295</v>
          </cell>
          <cell r="AV152">
            <v>0</v>
          </cell>
          <cell r="AW152">
            <v>0</v>
          </cell>
        </row>
        <row r="153">
          <cell r="A153" t="str">
            <v>EMP11</v>
          </cell>
          <cell r="B153" t="str">
            <v>Smallbridge Business Park, Riverside Drive, Rochdale</v>
          </cell>
          <cell r="C153" t="str">
            <v>Industrial and Warehousing</v>
          </cell>
          <cell r="D153" t="str">
            <v>Land Supply 2018</v>
          </cell>
          <cell r="E153">
            <v>2.99403</v>
          </cell>
          <cell r="F153">
            <v>1.1029898757200001</v>
          </cell>
          <cell r="G153">
            <v>1.46235585028</v>
          </cell>
          <cell r="H153">
            <v>0.23095660018700001</v>
          </cell>
          <cell r="I153">
            <v>0.19772767381299985</v>
          </cell>
          <cell r="J153">
            <v>36.839640074414753</v>
          </cell>
          <cell r="K153">
            <v>48.842391368155965</v>
          </cell>
          <cell r="L153">
            <v>7.7139040085436692</v>
          </cell>
          <cell r="M153">
            <v>6.60406454888561</v>
          </cell>
          <cell r="O153">
            <v>0.659044594057</v>
          </cell>
          <cell r="Q153">
            <v>0.30115759405699999</v>
          </cell>
          <cell r="R153">
            <v>0.179911827917</v>
          </cell>
          <cell r="S153">
            <v>22.011956929523084</v>
          </cell>
          <cell r="T153">
            <v>10.058603088713205</v>
          </cell>
          <cell r="U153">
            <v>6.0090188781341531</v>
          </cell>
          <cell r="V153">
            <v>2.9255123099999998</v>
          </cell>
          <cell r="W153">
            <v>97.711522930631958</v>
          </cell>
          <cell r="X153">
            <v>0.73592268742</v>
          </cell>
          <cell r="Y153">
            <v>24.579669790215863</v>
          </cell>
          <cell r="AA153">
            <v>1.2383735045099999</v>
          </cell>
          <cell r="AB153">
            <v>0</v>
          </cell>
          <cell r="AC153">
            <v>0</v>
          </cell>
          <cell r="AD153">
            <v>0.182424350762</v>
          </cell>
          <cell r="AE153">
            <v>0.181539750794</v>
          </cell>
          <cell r="AF153">
            <v>3.7388977313100001E-2</v>
          </cell>
          <cell r="AG153">
            <v>0</v>
          </cell>
          <cell r="AH153">
            <v>0</v>
          </cell>
          <cell r="AI153">
            <v>1.16534425325</v>
          </cell>
          <cell r="AJ153">
            <v>0</v>
          </cell>
          <cell r="AK153">
            <v>2.7449702605500002</v>
          </cell>
          <cell r="AM153">
            <v>41.361426054849147</v>
          </cell>
          <cell r="AN153">
            <v>0</v>
          </cell>
          <cell r="AO153">
            <v>0</v>
          </cell>
          <cell r="AP153">
            <v>6.0929366359722517</v>
          </cell>
          <cell r="AQ153">
            <v>6.0633911749047273</v>
          </cell>
          <cell r="AR153">
            <v>1.248784324575906</v>
          </cell>
          <cell r="AS153">
            <v>0</v>
          </cell>
          <cell r="AT153">
            <v>0</v>
          </cell>
          <cell r="AU153">
            <v>38.922263746522248</v>
          </cell>
          <cell r="AV153">
            <v>0</v>
          </cell>
          <cell r="AW153">
            <v>91.681454780012231</v>
          </cell>
        </row>
        <row r="154">
          <cell r="A154" t="str">
            <v>EMP12</v>
          </cell>
          <cell r="B154" t="str">
            <v>Pilsworth Road, Heywood</v>
          </cell>
          <cell r="C154" t="str">
            <v>Industrial and Warehousing</v>
          </cell>
          <cell r="D154" t="str">
            <v>Land Supply 2018</v>
          </cell>
          <cell r="E154">
            <v>0.63073500000000005</v>
          </cell>
          <cell r="F154">
            <v>0</v>
          </cell>
          <cell r="G154">
            <v>0</v>
          </cell>
          <cell r="H154">
            <v>0</v>
          </cell>
          <cell r="I154">
            <v>0.63073500000000005</v>
          </cell>
          <cell r="J154">
            <v>0</v>
          </cell>
          <cell r="K154">
            <v>0</v>
          </cell>
          <cell r="L154">
            <v>0</v>
          </cell>
          <cell r="M154">
            <v>100</v>
          </cell>
          <cell r="O154">
            <v>5.2376199999999998E-2</v>
          </cell>
          <cell r="Q154">
            <v>1.32E-2</v>
          </cell>
          <cell r="R154">
            <v>0</v>
          </cell>
          <cell r="S154">
            <v>8.3039945460454856</v>
          </cell>
          <cell r="T154">
            <v>2.092796499322219</v>
          </cell>
          <cell r="U154">
            <v>0</v>
          </cell>
          <cell r="V154">
            <v>0</v>
          </cell>
          <cell r="W154">
            <v>0</v>
          </cell>
          <cell r="X154" t="str">
            <v>Not Modelled</v>
          </cell>
          <cell r="Y154" t="str">
            <v>N/A</v>
          </cell>
          <cell r="AA154">
            <v>0</v>
          </cell>
          <cell r="AB154">
            <v>0</v>
          </cell>
          <cell r="AC154">
            <v>0</v>
          </cell>
          <cell r="AD154">
            <v>0</v>
          </cell>
          <cell r="AE154">
            <v>0</v>
          </cell>
          <cell r="AF154">
            <v>0</v>
          </cell>
          <cell r="AG154">
            <v>0</v>
          </cell>
          <cell r="AH154">
            <v>0</v>
          </cell>
          <cell r="AI154">
            <v>0.63073458500400004</v>
          </cell>
          <cell r="AJ154">
            <v>0</v>
          </cell>
          <cell r="AK154">
            <v>0</v>
          </cell>
          <cell r="AM154">
            <v>0</v>
          </cell>
          <cell r="AN154">
            <v>0</v>
          </cell>
          <cell r="AO154">
            <v>0</v>
          </cell>
          <cell r="AP154">
            <v>0</v>
          </cell>
          <cell r="AQ154">
            <v>0</v>
          </cell>
          <cell r="AR154">
            <v>0</v>
          </cell>
          <cell r="AS154">
            <v>0</v>
          </cell>
          <cell r="AT154">
            <v>0</v>
          </cell>
          <cell r="AU154">
            <v>99.999934204380608</v>
          </cell>
          <cell r="AV154">
            <v>0</v>
          </cell>
          <cell r="AW154">
            <v>0</v>
          </cell>
        </row>
        <row r="155">
          <cell r="A155" t="str">
            <v>EMP18</v>
          </cell>
          <cell r="B155" t="str">
            <v>Eagle Technology Park, Queensway, Rochdale</v>
          </cell>
          <cell r="C155" t="str">
            <v>Industrial and Warehousing</v>
          </cell>
          <cell r="D155" t="str">
            <v>Land Supply 2018</v>
          </cell>
          <cell r="E155">
            <v>0.79708699999999999</v>
          </cell>
          <cell r="F155">
            <v>0</v>
          </cell>
          <cell r="G155">
            <v>0</v>
          </cell>
          <cell r="H155">
            <v>0</v>
          </cell>
          <cell r="I155">
            <v>0.79708699999999999</v>
          </cell>
          <cell r="J155">
            <v>0</v>
          </cell>
          <cell r="K155">
            <v>0</v>
          </cell>
          <cell r="L155">
            <v>0</v>
          </cell>
          <cell r="M155">
            <v>100</v>
          </cell>
          <cell r="O155">
            <v>0.65817065420200005</v>
          </cell>
          <cell r="Q155">
            <v>0.19183565420200002</v>
          </cell>
          <cell r="R155">
            <v>4.1426230000000001E-2</v>
          </cell>
          <cell r="S155">
            <v>82.571997059543065</v>
          </cell>
          <cell r="T155">
            <v>24.067091070610864</v>
          </cell>
          <cell r="U155">
            <v>5.197203065662845</v>
          </cell>
          <cell r="V155">
            <v>0</v>
          </cell>
          <cell r="W155">
            <v>0</v>
          </cell>
          <cell r="X155">
            <v>0</v>
          </cell>
          <cell r="Y155">
            <v>0</v>
          </cell>
          <cell r="AA155">
            <v>0</v>
          </cell>
          <cell r="AB155">
            <v>0</v>
          </cell>
          <cell r="AC155">
            <v>0</v>
          </cell>
          <cell r="AD155">
            <v>0</v>
          </cell>
          <cell r="AE155">
            <v>0</v>
          </cell>
          <cell r="AF155">
            <v>0</v>
          </cell>
          <cell r="AG155">
            <v>0</v>
          </cell>
          <cell r="AH155">
            <v>0</v>
          </cell>
          <cell r="AI155">
            <v>0.79708666500199998</v>
          </cell>
          <cell r="AJ155">
            <v>0</v>
          </cell>
          <cell r="AK155">
            <v>0</v>
          </cell>
          <cell r="AM155">
            <v>0</v>
          </cell>
          <cell r="AN155">
            <v>0</v>
          </cell>
          <cell r="AO155">
            <v>0</v>
          </cell>
          <cell r="AP155">
            <v>0</v>
          </cell>
          <cell r="AQ155">
            <v>0</v>
          </cell>
          <cell r="AR155">
            <v>0</v>
          </cell>
          <cell r="AS155">
            <v>0</v>
          </cell>
          <cell r="AT155">
            <v>0</v>
          </cell>
          <cell r="AU155">
            <v>99.999957972216336</v>
          </cell>
          <cell r="AV155">
            <v>0</v>
          </cell>
          <cell r="AW155">
            <v>0</v>
          </cell>
        </row>
        <row r="156">
          <cell r="A156" t="str">
            <v>EMP24</v>
          </cell>
          <cell r="B156" t="str">
            <v>Unknown</v>
          </cell>
          <cell r="C156" t="str">
            <v>Industrial and Warehousing</v>
          </cell>
          <cell r="D156" t="str">
            <v>Land Supply 2018</v>
          </cell>
          <cell r="E156">
            <v>0.53419000000000005</v>
          </cell>
          <cell r="F156">
            <v>1.3472037497299999E-5</v>
          </cell>
          <cell r="G156">
            <v>0</v>
          </cell>
          <cell r="H156">
            <v>0</v>
          </cell>
          <cell r="I156">
            <v>0.5341765279625027</v>
          </cell>
          <cell r="J156">
            <v>2.5219561386959693E-3</v>
          </cell>
          <cell r="K156">
            <v>0</v>
          </cell>
          <cell r="L156">
            <v>0</v>
          </cell>
          <cell r="M156">
            <v>99.997478043861292</v>
          </cell>
          <cell r="O156">
            <v>0.1125603863507</v>
          </cell>
          <cell r="Q156">
            <v>2.1444586350699998E-2</v>
          </cell>
          <cell r="R156">
            <v>0</v>
          </cell>
          <cell r="S156">
            <v>21.071226782736478</v>
          </cell>
          <cell r="T156">
            <v>4.014411791815645</v>
          </cell>
          <cell r="U156">
            <v>0</v>
          </cell>
          <cell r="V156">
            <v>0</v>
          </cell>
          <cell r="W156">
            <v>0</v>
          </cell>
          <cell r="X156" t="str">
            <v>Not Modelled</v>
          </cell>
          <cell r="Y156" t="str">
            <v>N/A</v>
          </cell>
          <cell r="AA156">
            <v>0</v>
          </cell>
          <cell r="AB156">
            <v>0</v>
          </cell>
          <cell r="AC156">
            <v>0</v>
          </cell>
          <cell r="AD156">
            <v>0</v>
          </cell>
          <cell r="AE156">
            <v>0</v>
          </cell>
          <cell r="AF156">
            <v>0</v>
          </cell>
          <cell r="AG156">
            <v>0</v>
          </cell>
          <cell r="AH156">
            <v>0</v>
          </cell>
          <cell r="AI156">
            <v>0.53419015580399998</v>
          </cell>
          <cell r="AJ156">
            <v>0</v>
          </cell>
          <cell r="AK156">
            <v>0</v>
          </cell>
          <cell r="AM156">
            <v>0</v>
          </cell>
          <cell r="AN156">
            <v>0</v>
          </cell>
          <cell r="AO156">
            <v>0</v>
          </cell>
          <cell r="AP156">
            <v>0</v>
          </cell>
          <cell r="AQ156">
            <v>0</v>
          </cell>
          <cell r="AR156">
            <v>0</v>
          </cell>
          <cell r="AS156">
            <v>0</v>
          </cell>
          <cell r="AT156">
            <v>0</v>
          </cell>
          <cell r="AU156">
            <v>100.00002916640145</v>
          </cell>
          <cell r="AV156">
            <v>0</v>
          </cell>
          <cell r="AW156">
            <v>0</v>
          </cell>
        </row>
        <row r="157">
          <cell r="A157" t="str">
            <v>EMP26</v>
          </cell>
          <cell r="B157" t="str">
            <v>Sefton Street AoO, Heywood</v>
          </cell>
          <cell r="C157" t="str">
            <v>Industrial and Warehousing</v>
          </cell>
          <cell r="D157" t="str">
            <v>Land Supply 2018</v>
          </cell>
          <cell r="E157">
            <v>1.56549</v>
          </cell>
          <cell r="F157">
            <v>0</v>
          </cell>
          <cell r="G157">
            <v>0</v>
          </cell>
          <cell r="H157">
            <v>0</v>
          </cell>
          <cell r="I157">
            <v>1.56549</v>
          </cell>
          <cell r="J157">
            <v>0</v>
          </cell>
          <cell r="K157">
            <v>0</v>
          </cell>
          <cell r="L157">
            <v>0</v>
          </cell>
          <cell r="M157">
            <v>100</v>
          </cell>
          <cell r="O157">
            <v>8.0674007518899998E-2</v>
          </cell>
          <cell r="Q157">
            <v>2.42879075189E-2</v>
          </cell>
          <cell r="R157">
            <v>0</v>
          </cell>
          <cell r="S157">
            <v>5.1532751738369447</v>
          </cell>
          <cell r="T157">
            <v>1.5514572126874013</v>
          </cell>
          <cell r="U157">
            <v>0</v>
          </cell>
          <cell r="V157">
            <v>0</v>
          </cell>
          <cell r="W157">
            <v>0</v>
          </cell>
          <cell r="X157" t="str">
            <v>Not Modelled</v>
          </cell>
          <cell r="Y157" t="str">
            <v>N/A</v>
          </cell>
          <cell r="AA157">
            <v>0</v>
          </cell>
          <cell r="AB157">
            <v>0</v>
          </cell>
          <cell r="AC157">
            <v>0</v>
          </cell>
          <cell r="AD157">
            <v>0</v>
          </cell>
          <cell r="AE157">
            <v>0</v>
          </cell>
          <cell r="AF157">
            <v>0</v>
          </cell>
          <cell r="AG157">
            <v>3.1199999999999999E-2</v>
          </cell>
          <cell r="AH157">
            <v>0</v>
          </cell>
          <cell r="AI157">
            <v>1.565485585</v>
          </cell>
          <cell r="AJ157">
            <v>0</v>
          </cell>
          <cell r="AK157">
            <v>0</v>
          </cell>
          <cell r="AM157">
            <v>0</v>
          </cell>
          <cell r="AN157">
            <v>0</v>
          </cell>
          <cell r="AO157">
            <v>0</v>
          </cell>
          <cell r="AP157">
            <v>0</v>
          </cell>
          <cell r="AQ157">
            <v>0</v>
          </cell>
          <cell r="AR157">
            <v>0</v>
          </cell>
          <cell r="AS157">
            <v>1.9929862215664105</v>
          </cell>
          <cell r="AT157">
            <v>0</v>
          </cell>
          <cell r="AU157">
            <v>99.999717979674102</v>
          </cell>
          <cell r="AV157">
            <v>0</v>
          </cell>
          <cell r="AW157">
            <v>0</v>
          </cell>
        </row>
        <row r="158">
          <cell r="A158" t="str">
            <v>EMP30</v>
          </cell>
          <cell r="B158" t="str">
            <v>Land off Finlan Road, Rochdale</v>
          </cell>
          <cell r="C158" t="str">
            <v>Industrial and Warehousing</v>
          </cell>
          <cell r="D158" t="str">
            <v>Land Supply 2018</v>
          </cell>
          <cell r="E158">
            <v>1.2271799999999999</v>
          </cell>
          <cell r="F158">
            <v>0</v>
          </cell>
          <cell r="G158">
            <v>0</v>
          </cell>
          <cell r="H158">
            <v>0</v>
          </cell>
          <cell r="I158">
            <v>1.2271799999999999</v>
          </cell>
          <cell r="J158">
            <v>0</v>
          </cell>
          <cell r="K158">
            <v>0</v>
          </cell>
          <cell r="L158">
            <v>0</v>
          </cell>
          <cell r="M158">
            <v>100</v>
          </cell>
          <cell r="O158">
            <v>0.19230176357459999</v>
          </cell>
          <cell r="Q158">
            <v>2.0661763574599999E-2</v>
          </cell>
          <cell r="R158">
            <v>0</v>
          </cell>
          <cell r="S158">
            <v>15.670216559477829</v>
          </cell>
          <cell r="T158">
            <v>1.6836783173291612</v>
          </cell>
          <cell r="U158">
            <v>0</v>
          </cell>
          <cell r="V158">
            <v>0</v>
          </cell>
          <cell r="W158">
            <v>0</v>
          </cell>
          <cell r="X158" t="str">
            <v>Not Modelled</v>
          </cell>
          <cell r="Y158" t="str">
            <v>N/A</v>
          </cell>
          <cell r="AA158">
            <v>0</v>
          </cell>
          <cell r="AB158">
            <v>0</v>
          </cell>
          <cell r="AC158">
            <v>0</v>
          </cell>
          <cell r="AD158">
            <v>0</v>
          </cell>
          <cell r="AE158">
            <v>0</v>
          </cell>
          <cell r="AF158">
            <v>0</v>
          </cell>
          <cell r="AG158">
            <v>0</v>
          </cell>
          <cell r="AH158">
            <v>0</v>
          </cell>
          <cell r="AI158">
            <v>1.2271809199999999</v>
          </cell>
          <cell r="AJ158">
            <v>0</v>
          </cell>
          <cell r="AK158">
            <v>0</v>
          </cell>
          <cell r="AM158">
            <v>0</v>
          </cell>
          <cell r="AN158">
            <v>0</v>
          </cell>
          <cell r="AO158">
            <v>0</v>
          </cell>
          <cell r="AP158">
            <v>0</v>
          </cell>
          <cell r="AQ158">
            <v>0</v>
          </cell>
          <cell r="AR158">
            <v>0</v>
          </cell>
          <cell r="AS158">
            <v>0</v>
          </cell>
          <cell r="AT158">
            <v>0</v>
          </cell>
          <cell r="AU158">
            <v>100.00007496862726</v>
          </cell>
          <cell r="AV158">
            <v>0</v>
          </cell>
          <cell r="AW158">
            <v>0</v>
          </cell>
        </row>
        <row r="159">
          <cell r="A159" t="str">
            <v>EMP33</v>
          </cell>
          <cell r="B159" t="str">
            <v>Land off Riverside Drive, Rochdale</v>
          </cell>
          <cell r="C159" t="str">
            <v>Industrial and Warehousing</v>
          </cell>
          <cell r="D159" t="str">
            <v>Land Supply 2018</v>
          </cell>
          <cell r="E159">
            <v>0.40809899999999999</v>
          </cell>
          <cell r="F159">
            <v>0.16031589510200001</v>
          </cell>
          <cell r="G159">
            <v>9.33367766834E-4</v>
          </cell>
          <cell r="H159">
            <v>3.46702116014E-4</v>
          </cell>
          <cell r="I159">
            <v>0.24650303501515197</v>
          </cell>
          <cell r="J159">
            <v>39.28357949958221</v>
          </cell>
          <cell r="K159">
            <v>0.228711113439141</v>
          </cell>
          <cell r="L159">
            <v>8.4955394650317692E-2</v>
          </cell>
          <cell r="M159">
            <v>60.402753992328329</v>
          </cell>
          <cell r="O159">
            <v>7.5736277222899995E-2</v>
          </cell>
          <cell r="Q159">
            <v>5.1032677222900003E-2</v>
          </cell>
          <cell r="R159">
            <v>3.3875896229800001E-2</v>
          </cell>
          <cell r="S159">
            <v>18.558309925508272</v>
          </cell>
          <cell r="T159">
            <v>12.504974827897152</v>
          </cell>
          <cell r="U159">
            <v>8.3009015532505597</v>
          </cell>
          <cell r="V159">
            <v>0.40809933500000001</v>
          </cell>
          <cell r="W159">
            <v>100.00008208792475</v>
          </cell>
          <cell r="X159">
            <v>0.14897225206199999</v>
          </cell>
          <cell r="Y159">
            <v>36.503949302007598</v>
          </cell>
          <cell r="AA159">
            <v>0.120779358345</v>
          </cell>
          <cell r="AB159">
            <v>0</v>
          </cell>
          <cell r="AC159">
            <v>0</v>
          </cell>
          <cell r="AD159">
            <v>0</v>
          </cell>
          <cell r="AE159">
            <v>0</v>
          </cell>
          <cell r="AF159">
            <v>0</v>
          </cell>
          <cell r="AG159">
            <v>0</v>
          </cell>
          <cell r="AH159">
            <v>0</v>
          </cell>
          <cell r="AI159">
            <v>0.40809933500000001</v>
          </cell>
          <cell r="AJ159">
            <v>0</v>
          </cell>
          <cell r="AK159">
            <v>1.65700815006E-3</v>
          </cell>
          <cell r="AM159">
            <v>29.595602622157863</v>
          </cell>
          <cell r="AN159">
            <v>0</v>
          </cell>
          <cell r="AO159">
            <v>0</v>
          </cell>
          <cell r="AP159">
            <v>0</v>
          </cell>
          <cell r="AQ159">
            <v>0</v>
          </cell>
          <cell r="AR159">
            <v>0</v>
          </cell>
          <cell r="AS159">
            <v>0</v>
          </cell>
          <cell r="AT159">
            <v>0</v>
          </cell>
          <cell r="AU159">
            <v>100.00008208792475</v>
          </cell>
          <cell r="AV159">
            <v>0</v>
          </cell>
          <cell r="AW159">
            <v>0.4060309263340513</v>
          </cell>
        </row>
        <row r="160">
          <cell r="A160" t="str">
            <v>EMP36</v>
          </cell>
          <cell r="B160" t="str">
            <v>Land off Chichester Street, Rochdale</v>
          </cell>
          <cell r="C160" t="str">
            <v>Industrial and Warehousing</v>
          </cell>
          <cell r="D160" t="str">
            <v>Land Supply 2018</v>
          </cell>
          <cell r="E160">
            <v>0.70368200000000003</v>
          </cell>
          <cell r="F160">
            <v>0</v>
          </cell>
          <cell r="G160">
            <v>0</v>
          </cell>
          <cell r="H160">
            <v>0</v>
          </cell>
          <cell r="I160">
            <v>0.70368200000000003</v>
          </cell>
          <cell r="J160">
            <v>0</v>
          </cell>
          <cell r="K160">
            <v>0</v>
          </cell>
          <cell r="L160">
            <v>0</v>
          </cell>
          <cell r="M160">
            <v>100</v>
          </cell>
          <cell r="O160">
            <v>1.031924744976E-2</v>
          </cell>
          <cell r="Q160">
            <v>1.78620744976E-3</v>
          </cell>
          <cell r="R160">
            <v>0</v>
          </cell>
          <cell r="S160">
            <v>1.4664646032952384</v>
          </cell>
          <cell r="T160">
            <v>0.25383730857972775</v>
          </cell>
          <cell r="U160">
            <v>0</v>
          </cell>
          <cell r="V160">
            <v>0</v>
          </cell>
          <cell r="W160">
            <v>0</v>
          </cell>
          <cell r="X160" t="str">
            <v>Not Modelled</v>
          </cell>
          <cell r="Y160" t="str">
            <v>N/A</v>
          </cell>
          <cell r="AA160">
            <v>0</v>
          </cell>
          <cell r="AB160">
            <v>0</v>
          </cell>
          <cell r="AC160">
            <v>0</v>
          </cell>
          <cell r="AD160">
            <v>0</v>
          </cell>
          <cell r="AE160">
            <v>0</v>
          </cell>
          <cell r="AF160">
            <v>0</v>
          </cell>
          <cell r="AG160">
            <v>0</v>
          </cell>
          <cell r="AH160">
            <v>0</v>
          </cell>
          <cell r="AI160">
            <v>0.70368165500400004</v>
          </cell>
          <cell r="AJ160">
            <v>0</v>
          </cell>
          <cell r="AK160">
            <v>0</v>
          </cell>
          <cell r="AM160">
            <v>0</v>
          </cell>
          <cell r="AN160">
            <v>0</v>
          </cell>
          <cell r="AO160">
            <v>0</v>
          </cell>
          <cell r="AP160">
            <v>0</v>
          </cell>
          <cell r="AQ160">
            <v>0</v>
          </cell>
          <cell r="AR160">
            <v>0</v>
          </cell>
          <cell r="AS160">
            <v>0</v>
          </cell>
          <cell r="AT160">
            <v>0</v>
          </cell>
          <cell r="AU160">
            <v>99.999950972740521</v>
          </cell>
          <cell r="AV160">
            <v>0</v>
          </cell>
          <cell r="AW160">
            <v>0</v>
          </cell>
        </row>
        <row r="161">
          <cell r="A161" t="str">
            <v>EMP37</v>
          </cell>
          <cell r="B161" t="str">
            <v>Land off Quay Street, Heywood</v>
          </cell>
          <cell r="C161" t="str">
            <v>Industrial and Warehousing</v>
          </cell>
          <cell r="D161" t="str">
            <v>Land Supply 2018</v>
          </cell>
          <cell r="E161">
            <v>0.68806800000000001</v>
          </cell>
          <cell r="F161">
            <v>0</v>
          </cell>
          <cell r="G161">
            <v>0</v>
          </cell>
          <cell r="H161">
            <v>0</v>
          </cell>
          <cell r="I161">
            <v>0.68806800000000001</v>
          </cell>
          <cell r="J161">
            <v>0</v>
          </cell>
          <cell r="K161">
            <v>0</v>
          </cell>
          <cell r="L161">
            <v>0</v>
          </cell>
          <cell r="M161">
            <v>100</v>
          </cell>
          <cell r="O161">
            <v>1.2989799999999999E-3</v>
          </cell>
          <cell r="Q161">
            <v>0</v>
          </cell>
          <cell r="R161">
            <v>0</v>
          </cell>
          <cell r="S161">
            <v>0.18878657342006894</v>
          </cell>
          <cell r="T161">
            <v>0</v>
          </cell>
          <cell r="U161">
            <v>0</v>
          </cell>
          <cell r="V161">
            <v>0</v>
          </cell>
          <cell r="W161">
            <v>0</v>
          </cell>
          <cell r="X161" t="str">
            <v>Not Modelled</v>
          </cell>
          <cell r="Y161" t="str">
            <v>N/A</v>
          </cell>
          <cell r="AA161">
            <v>0</v>
          </cell>
          <cell r="AB161">
            <v>0</v>
          </cell>
          <cell r="AC161">
            <v>0</v>
          </cell>
          <cell r="AD161">
            <v>0</v>
          </cell>
          <cell r="AE161">
            <v>0</v>
          </cell>
          <cell r="AF161">
            <v>0</v>
          </cell>
          <cell r="AG161">
            <v>0</v>
          </cell>
          <cell r="AH161">
            <v>0</v>
          </cell>
          <cell r="AI161">
            <v>0.688067780001</v>
          </cell>
          <cell r="AJ161">
            <v>0</v>
          </cell>
          <cell r="AK161">
            <v>0</v>
          </cell>
          <cell r="AM161">
            <v>0</v>
          </cell>
          <cell r="AN161">
            <v>0</v>
          </cell>
          <cell r="AO161">
            <v>0</v>
          </cell>
          <cell r="AP161">
            <v>0</v>
          </cell>
          <cell r="AQ161">
            <v>0</v>
          </cell>
          <cell r="AR161">
            <v>0</v>
          </cell>
          <cell r="AS161">
            <v>0</v>
          </cell>
          <cell r="AT161">
            <v>0</v>
          </cell>
          <cell r="AU161">
            <v>99.999968026561319</v>
          </cell>
          <cell r="AV161">
            <v>0</v>
          </cell>
          <cell r="AW161">
            <v>0</v>
          </cell>
        </row>
        <row r="162">
          <cell r="A162" t="str">
            <v>EMP39</v>
          </cell>
          <cell r="B162" t="str">
            <v>Land at Caldershaw Centre, Ings Lane, Rochdale</v>
          </cell>
          <cell r="C162" t="str">
            <v>Industrial and Warehousing</v>
          </cell>
          <cell r="D162" t="str">
            <v>Land Supply 2018</v>
          </cell>
          <cell r="E162">
            <v>0.267378</v>
          </cell>
          <cell r="F162">
            <v>0</v>
          </cell>
          <cell r="G162">
            <v>0</v>
          </cell>
          <cell r="H162">
            <v>0</v>
          </cell>
          <cell r="I162">
            <v>0.267378</v>
          </cell>
          <cell r="J162">
            <v>0</v>
          </cell>
          <cell r="K162">
            <v>0</v>
          </cell>
          <cell r="L162">
            <v>0</v>
          </cell>
          <cell r="M162">
            <v>100</v>
          </cell>
          <cell r="O162">
            <v>5.4346909825100003E-3</v>
          </cell>
          <cell r="Q162">
            <v>2.0988509825100002E-3</v>
          </cell>
          <cell r="R162">
            <v>0</v>
          </cell>
          <cell r="S162">
            <v>2.0325871921063063</v>
          </cell>
          <cell r="T162">
            <v>0.78497519710297792</v>
          </cell>
          <cell r="U162">
            <v>0</v>
          </cell>
          <cell r="V162">
            <v>2.1026711996400001E-2</v>
          </cell>
          <cell r="W162">
            <v>7.8640396728227451</v>
          </cell>
          <cell r="X162" t="str">
            <v>Not Modelled</v>
          </cell>
          <cell r="Y162" t="str">
            <v>N/A</v>
          </cell>
          <cell r="AA162">
            <v>0</v>
          </cell>
          <cell r="AB162">
            <v>0</v>
          </cell>
          <cell r="AC162">
            <v>0</v>
          </cell>
          <cell r="AD162">
            <v>0</v>
          </cell>
          <cell r="AE162">
            <v>0</v>
          </cell>
          <cell r="AF162">
            <v>0</v>
          </cell>
          <cell r="AG162">
            <v>0</v>
          </cell>
          <cell r="AH162">
            <v>0</v>
          </cell>
          <cell r="AI162">
            <v>0.267378049999</v>
          </cell>
          <cell r="AJ162">
            <v>0</v>
          </cell>
          <cell r="AK162">
            <v>0</v>
          </cell>
          <cell r="AM162">
            <v>0</v>
          </cell>
          <cell r="AN162">
            <v>0</v>
          </cell>
          <cell r="AO162">
            <v>0</v>
          </cell>
          <cell r="AP162">
            <v>0</v>
          </cell>
          <cell r="AQ162">
            <v>0</v>
          </cell>
          <cell r="AR162">
            <v>0</v>
          </cell>
          <cell r="AS162">
            <v>0</v>
          </cell>
          <cell r="AT162">
            <v>0</v>
          </cell>
          <cell r="AU162">
            <v>100.00001869974344</v>
          </cell>
          <cell r="AV162">
            <v>0</v>
          </cell>
          <cell r="AW162">
            <v>0</v>
          </cell>
        </row>
        <row r="163">
          <cell r="A163" t="str">
            <v>EMP41</v>
          </cell>
          <cell r="B163" t="str">
            <v>Land South of Bury New Road, Heywood</v>
          </cell>
          <cell r="C163" t="str">
            <v>Industrial and Warehousing</v>
          </cell>
          <cell r="D163" t="str">
            <v>Land Supply 2018</v>
          </cell>
          <cell r="E163">
            <v>0.64084799999999997</v>
          </cell>
          <cell r="F163">
            <v>0</v>
          </cell>
          <cell r="G163">
            <v>0</v>
          </cell>
          <cell r="H163">
            <v>0</v>
          </cell>
          <cell r="I163">
            <v>0.64084799999999997</v>
          </cell>
          <cell r="J163">
            <v>0</v>
          </cell>
          <cell r="K163">
            <v>0</v>
          </cell>
          <cell r="L163">
            <v>0</v>
          </cell>
          <cell r="M163">
            <v>100</v>
          </cell>
          <cell r="O163">
            <v>0.2241296791613</v>
          </cell>
          <cell r="Q163">
            <v>6.3424679161299999E-2</v>
          </cell>
          <cell r="R163">
            <v>4.5175004000100001E-2</v>
          </cell>
          <cell r="S163">
            <v>34.973921922405935</v>
          </cell>
          <cell r="T163">
            <v>9.8969926037531515</v>
          </cell>
          <cell r="U163">
            <v>7.0492541133154827</v>
          </cell>
          <cell r="V163">
            <v>0</v>
          </cell>
          <cell r="W163">
            <v>0</v>
          </cell>
          <cell r="X163" t="str">
            <v>Not Modelled</v>
          </cell>
          <cell r="Y163" t="str">
            <v>N/A</v>
          </cell>
          <cell r="AA163">
            <v>0</v>
          </cell>
          <cell r="AB163">
            <v>0</v>
          </cell>
          <cell r="AC163">
            <v>3.8887999999900003E-2</v>
          </cell>
          <cell r="AD163">
            <v>0</v>
          </cell>
          <cell r="AE163">
            <v>0</v>
          </cell>
          <cell r="AF163">
            <v>0</v>
          </cell>
          <cell r="AG163">
            <v>1.6487999999899999E-2</v>
          </cell>
          <cell r="AH163">
            <v>0</v>
          </cell>
          <cell r="AI163">
            <v>0.64084803500499998</v>
          </cell>
          <cell r="AJ163">
            <v>0</v>
          </cell>
          <cell r="AK163">
            <v>0</v>
          </cell>
          <cell r="AM163">
            <v>0</v>
          </cell>
          <cell r="AN163">
            <v>0</v>
          </cell>
          <cell r="AO163">
            <v>6.0682096222349147</v>
          </cell>
          <cell r="AP163">
            <v>0</v>
          </cell>
          <cell r="AQ163">
            <v>0</v>
          </cell>
          <cell r="AR163">
            <v>0</v>
          </cell>
          <cell r="AS163">
            <v>2.5728409856783512</v>
          </cell>
          <cell r="AT163">
            <v>0</v>
          </cell>
          <cell r="AU163">
            <v>100.0000054622937</v>
          </cell>
          <cell r="AV163">
            <v>0</v>
          </cell>
          <cell r="AW163">
            <v>0</v>
          </cell>
        </row>
        <row r="164">
          <cell r="A164" t="str">
            <v>EMP42</v>
          </cell>
          <cell r="B164" t="str">
            <v>Land off Todmorden Road, Littleborough</v>
          </cell>
          <cell r="C164" t="str">
            <v>Industrial and Warehousing</v>
          </cell>
          <cell r="D164" t="str">
            <v>Land Supply 2018</v>
          </cell>
          <cell r="E164">
            <v>0.58137000000000005</v>
          </cell>
          <cell r="F164">
            <v>3.6338880333100003E-2</v>
          </cell>
          <cell r="G164">
            <v>0.44791145184699999</v>
          </cell>
          <cell r="H164">
            <v>4.9111397756100003E-2</v>
          </cell>
          <cell r="I164">
            <v>4.800827006380011E-2</v>
          </cell>
          <cell r="J164">
            <v>6.2505599417066584</v>
          </cell>
          <cell r="K164">
            <v>77.044128841701493</v>
          </cell>
          <cell r="L164">
            <v>8.4475287263016661</v>
          </cell>
          <cell r="M164">
            <v>8.2577824902901948</v>
          </cell>
          <cell r="O164">
            <v>0.40054935116479995</v>
          </cell>
          <cell r="Q164">
            <v>0.13424335116479999</v>
          </cell>
          <cell r="R164">
            <v>0.102910410013</v>
          </cell>
          <cell r="S164">
            <v>68.897492331011208</v>
          </cell>
          <cell r="T164">
            <v>23.090863161979456</v>
          </cell>
          <cell r="U164">
            <v>17.701362301632347</v>
          </cell>
          <cell r="V164">
            <v>0.58136962500199996</v>
          </cell>
          <cell r="W164">
            <v>99.999935497531681</v>
          </cell>
          <cell r="X164">
            <v>0.53743785398099997</v>
          </cell>
          <cell r="Y164">
            <v>92.44334141441766</v>
          </cell>
          <cell r="AA164">
            <v>0</v>
          </cell>
          <cell r="AB164">
            <v>0</v>
          </cell>
          <cell r="AC164">
            <v>0</v>
          </cell>
          <cell r="AD164">
            <v>0</v>
          </cell>
          <cell r="AE164">
            <v>0</v>
          </cell>
          <cell r="AF164">
            <v>0</v>
          </cell>
          <cell r="AG164">
            <v>0</v>
          </cell>
          <cell r="AH164">
            <v>0</v>
          </cell>
          <cell r="AI164">
            <v>0.58136962500199996</v>
          </cell>
          <cell r="AJ164">
            <v>0</v>
          </cell>
          <cell r="AK164">
            <v>1.99588894495E-2</v>
          </cell>
          <cell r="AM164">
            <v>0</v>
          </cell>
          <cell r="AN164">
            <v>0</v>
          </cell>
          <cell r="AO164">
            <v>0</v>
          </cell>
          <cell r="AP164">
            <v>0</v>
          </cell>
          <cell r="AQ164">
            <v>0</v>
          </cell>
          <cell r="AR164">
            <v>0</v>
          </cell>
          <cell r="AS164">
            <v>0</v>
          </cell>
          <cell r="AT164">
            <v>0</v>
          </cell>
          <cell r="AU164">
            <v>99.999935497531681</v>
          </cell>
          <cell r="AV164">
            <v>0</v>
          </cell>
          <cell r="AW164">
            <v>3.4330786675439047</v>
          </cell>
        </row>
        <row r="165">
          <cell r="A165" t="str">
            <v>EMP53</v>
          </cell>
          <cell r="B165" t="str">
            <v>Jackson Street, Rochdale</v>
          </cell>
          <cell r="C165" t="str">
            <v>Industrial and Warehousing</v>
          </cell>
          <cell r="D165" t="str">
            <v>Land Supply 2018</v>
          </cell>
          <cell r="E165">
            <v>0.32228499999999999</v>
          </cell>
          <cell r="F165">
            <v>0</v>
          </cell>
          <cell r="G165">
            <v>0</v>
          </cell>
          <cell r="H165">
            <v>0</v>
          </cell>
          <cell r="I165">
            <v>0.32228499999999999</v>
          </cell>
          <cell r="J165">
            <v>0</v>
          </cell>
          <cell r="K165">
            <v>0</v>
          </cell>
          <cell r="L165">
            <v>0</v>
          </cell>
          <cell r="M165">
            <v>100</v>
          </cell>
          <cell r="O165">
            <v>0</v>
          </cell>
          <cell r="Q165">
            <v>0</v>
          </cell>
          <cell r="R165">
            <v>0</v>
          </cell>
          <cell r="S165">
            <v>0</v>
          </cell>
          <cell r="T165">
            <v>0</v>
          </cell>
          <cell r="U165">
            <v>0</v>
          </cell>
          <cell r="V165">
            <v>0</v>
          </cell>
          <cell r="W165">
            <v>0</v>
          </cell>
          <cell r="X165" t="str">
            <v>Not Modelled</v>
          </cell>
          <cell r="Y165" t="str">
            <v>N/A</v>
          </cell>
          <cell r="AA165">
            <v>0</v>
          </cell>
          <cell r="AB165">
            <v>0</v>
          </cell>
          <cell r="AC165">
            <v>0</v>
          </cell>
          <cell r="AD165">
            <v>0</v>
          </cell>
          <cell r="AE165">
            <v>0</v>
          </cell>
          <cell r="AF165">
            <v>0</v>
          </cell>
          <cell r="AG165">
            <v>0</v>
          </cell>
          <cell r="AH165">
            <v>0</v>
          </cell>
          <cell r="AI165">
            <v>0.32228536000699998</v>
          </cell>
          <cell r="AJ165">
            <v>0</v>
          </cell>
          <cell r="AK165">
            <v>0</v>
          </cell>
          <cell r="AM165">
            <v>0</v>
          </cell>
          <cell r="AN165">
            <v>0</v>
          </cell>
          <cell r="AO165">
            <v>0</v>
          </cell>
          <cell r="AP165">
            <v>0</v>
          </cell>
          <cell r="AQ165">
            <v>0</v>
          </cell>
          <cell r="AR165">
            <v>0</v>
          </cell>
          <cell r="AS165">
            <v>0</v>
          </cell>
          <cell r="AT165">
            <v>0</v>
          </cell>
          <cell r="AU165">
            <v>100.00011170454721</v>
          </cell>
          <cell r="AV165">
            <v>0</v>
          </cell>
          <cell r="AW165">
            <v>0</v>
          </cell>
        </row>
        <row r="166">
          <cell r="A166" t="str">
            <v>EMP58</v>
          </cell>
          <cell r="B166" t="str">
            <v>Heap Bridge, Heywood</v>
          </cell>
          <cell r="C166" t="str">
            <v>Offices</v>
          </cell>
          <cell r="D166" t="str">
            <v>Land Supply 2018</v>
          </cell>
          <cell r="E166">
            <v>2.0517500000000002</v>
          </cell>
          <cell r="F166">
            <v>4.1461679421E-2</v>
          </cell>
          <cell r="G166">
            <v>0.89142966781800004</v>
          </cell>
          <cell r="H166">
            <v>4.0847377102200003E-2</v>
          </cell>
          <cell r="I166">
            <v>1.0780112756588003</v>
          </cell>
          <cell r="J166">
            <v>2.0207958777141464</v>
          </cell>
          <cell r="K166">
            <v>43.447284894260996</v>
          </cell>
          <cell r="L166">
            <v>1.9908554698281955</v>
          </cell>
          <cell r="M166">
            <v>52.541063758196671</v>
          </cell>
          <cell r="O166">
            <v>1.7917506158400001</v>
          </cell>
          <cell r="Q166">
            <v>1.4820356158400001</v>
          </cell>
          <cell r="R166">
            <v>1.20927129584</v>
          </cell>
          <cell r="S166">
            <v>87.327920840258315</v>
          </cell>
          <cell r="T166">
            <v>72.232758174241496</v>
          </cell>
          <cell r="U166">
            <v>58.938530319970752</v>
          </cell>
          <cell r="V166">
            <v>2.0517536500100002</v>
          </cell>
          <cell r="W166">
            <v>100.00017789740465</v>
          </cell>
          <cell r="X166">
            <v>0</v>
          </cell>
          <cell r="Y166">
            <v>0</v>
          </cell>
          <cell r="AA166">
            <v>6.8798563350099998E-2</v>
          </cell>
          <cell r="AB166">
            <v>0</v>
          </cell>
          <cell r="AC166">
            <v>0</v>
          </cell>
          <cell r="AD166">
            <v>5.3622139348099999E-2</v>
          </cell>
          <cell r="AE166">
            <v>0.107959233439</v>
          </cell>
          <cell r="AF166">
            <v>0</v>
          </cell>
          <cell r="AG166">
            <v>0</v>
          </cell>
          <cell r="AH166">
            <v>0</v>
          </cell>
          <cell r="AI166">
            <v>1.4226977289</v>
          </cell>
          <cell r="AJ166">
            <v>0</v>
          </cell>
          <cell r="AK166">
            <v>0.95710797779699996</v>
          </cell>
          <cell r="AM166">
            <v>3.3531650225466061</v>
          </cell>
          <cell r="AN166">
            <v>0</v>
          </cell>
          <cell r="AO166">
            <v>0</v>
          </cell>
          <cell r="AP166">
            <v>2.6134830923894232</v>
          </cell>
          <cell r="AQ166">
            <v>5.2618122792250519</v>
          </cell>
          <cell r="AR166">
            <v>0</v>
          </cell>
          <cell r="AS166">
            <v>0</v>
          </cell>
          <cell r="AT166">
            <v>0</v>
          </cell>
          <cell r="AU166">
            <v>69.340695937614228</v>
          </cell>
          <cell r="AV166">
            <v>0</v>
          </cell>
          <cell r="AW166">
            <v>46.64837225768246</v>
          </cell>
        </row>
        <row r="167">
          <cell r="A167" t="str">
            <v>EMP63</v>
          </cell>
          <cell r="B167" t="str">
            <v>Greenwood Street, Rochdale</v>
          </cell>
          <cell r="C167" t="str">
            <v>Offices</v>
          </cell>
          <cell r="D167" t="str">
            <v>Land Supply 2018</v>
          </cell>
          <cell r="E167">
            <v>0.29599399999999998</v>
          </cell>
          <cell r="F167">
            <v>0</v>
          </cell>
          <cell r="G167">
            <v>0</v>
          </cell>
          <cell r="H167">
            <v>0</v>
          </cell>
          <cell r="I167">
            <v>0.29599399999999998</v>
          </cell>
          <cell r="J167">
            <v>0</v>
          </cell>
          <cell r="K167">
            <v>0</v>
          </cell>
          <cell r="L167">
            <v>0</v>
          </cell>
          <cell r="M167">
            <v>100</v>
          </cell>
          <cell r="O167">
            <v>0</v>
          </cell>
          <cell r="Q167">
            <v>0</v>
          </cell>
          <cell r="R167">
            <v>0</v>
          </cell>
          <cell r="S167">
            <v>0</v>
          </cell>
          <cell r="T167">
            <v>0</v>
          </cell>
          <cell r="U167">
            <v>0</v>
          </cell>
          <cell r="V167">
            <v>0</v>
          </cell>
          <cell r="W167">
            <v>0</v>
          </cell>
          <cell r="X167">
            <v>0</v>
          </cell>
          <cell r="Y167">
            <v>0</v>
          </cell>
          <cell r="AA167">
            <v>0</v>
          </cell>
          <cell r="AB167">
            <v>0</v>
          </cell>
          <cell r="AC167">
            <v>0</v>
          </cell>
          <cell r="AD167">
            <v>0</v>
          </cell>
          <cell r="AE167">
            <v>0</v>
          </cell>
          <cell r="AF167">
            <v>0</v>
          </cell>
          <cell r="AG167">
            <v>0</v>
          </cell>
          <cell r="AH167">
            <v>0</v>
          </cell>
          <cell r="AI167">
            <v>0.29599435499900001</v>
          </cell>
          <cell r="AJ167">
            <v>0</v>
          </cell>
          <cell r="AK167">
            <v>0</v>
          </cell>
          <cell r="AM167">
            <v>0</v>
          </cell>
          <cell r="AN167">
            <v>0</v>
          </cell>
          <cell r="AO167">
            <v>0</v>
          </cell>
          <cell r="AP167">
            <v>0</v>
          </cell>
          <cell r="AQ167">
            <v>0</v>
          </cell>
          <cell r="AR167">
            <v>0</v>
          </cell>
          <cell r="AS167">
            <v>0</v>
          </cell>
          <cell r="AT167">
            <v>0</v>
          </cell>
          <cell r="AU167">
            <v>100.00011993452571</v>
          </cell>
          <cell r="AV167">
            <v>0</v>
          </cell>
          <cell r="AW167">
            <v>0</v>
          </cell>
        </row>
        <row r="168">
          <cell r="A168" t="str">
            <v>EMP65</v>
          </cell>
          <cell r="B168" t="str">
            <v>Former Woolworths Site, Royle Barn Road, Rochdale</v>
          </cell>
          <cell r="C168" t="str">
            <v>Industrial and Warehousing</v>
          </cell>
          <cell r="D168" t="str">
            <v>Land Supply 2018</v>
          </cell>
          <cell r="E168">
            <v>2.0235099999999999</v>
          </cell>
          <cell r="F168">
            <v>0</v>
          </cell>
          <cell r="G168">
            <v>0</v>
          </cell>
          <cell r="H168">
            <v>0</v>
          </cell>
          <cell r="I168">
            <v>2.0235099999999999</v>
          </cell>
          <cell r="J168">
            <v>0</v>
          </cell>
          <cell r="K168">
            <v>0</v>
          </cell>
          <cell r="L168">
            <v>0</v>
          </cell>
          <cell r="M168">
            <v>100</v>
          </cell>
          <cell r="O168">
            <v>0.51469388049999998</v>
          </cell>
          <cell r="Q168">
            <v>7.3600880499999993E-2</v>
          </cell>
          <cell r="R168">
            <v>1.7999999999999999E-2</v>
          </cell>
          <cell r="S168">
            <v>25.435697402039033</v>
          </cell>
          <cell r="T168">
            <v>3.6372877079925474</v>
          </cell>
          <cell r="U168">
            <v>0.88954341713161766</v>
          </cell>
          <cell r="V168">
            <v>0</v>
          </cell>
          <cell r="W168">
            <v>0</v>
          </cell>
          <cell r="X168" t="str">
            <v>Not Modelled</v>
          </cell>
          <cell r="Y168" t="str">
            <v>N/A</v>
          </cell>
          <cell r="AA168">
            <v>0</v>
          </cell>
          <cell r="AB168">
            <v>0</v>
          </cell>
          <cell r="AC168">
            <v>0</v>
          </cell>
          <cell r="AD168">
            <v>0</v>
          </cell>
          <cell r="AE168">
            <v>0</v>
          </cell>
          <cell r="AF168">
            <v>0</v>
          </cell>
          <cell r="AG168">
            <v>0</v>
          </cell>
          <cell r="AH168">
            <v>0</v>
          </cell>
          <cell r="AI168">
            <v>2.0235107121000002</v>
          </cell>
          <cell r="AJ168">
            <v>0</v>
          </cell>
          <cell r="AK168">
            <v>0</v>
          </cell>
          <cell r="AM168">
            <v>0</v>
          </cell>
          <cell r="AN168">
            <v>0</v>
          </cell>
          <cell r="AO168">
            <v>0</v>
          </cell>
          <cell r="AP168">
            <v>0</v>
          </cell>
          <cell r="AQ168">
            <v>0</v>
          </cell>
          <cell r="AR168">
            <v>0</v>
          </cell>
          <cell r="AS168">
            <v>0</v>
          </cell>
          <cell r="AT168">
            <v>0</v>
          </cell>
          <cell r="AU168">
            <v>100.00003519132599</v>
          </cell>
          <cell r="AV168">
            <v>0</v>
          </cell>
          <cell r="AW168">
            <v>0</v>
          </cell>
        </row>
        <row r="169">
          <cell r="A169" t="str">
            <v>EMP66</v>
          </cell>
          <cell r="B169" t="str">
            <v>Land at Royle Barn Road, Rochdale</v>
          </cell>
          <cell r="C169" t="str">
            <v>Industrial and Warehousing</v>
          </cell>
          <cell r="D169" t="str">
            <v>Land Supply 2018</v>
          </cell>
          <cell r="E169">
            <v>1.0104</v>
          </cell>
          <cell r="F169">
            <v>0</v>
          </cell>
          <cell r="G169">
            <v>0</v>
          </cell>
          <cell r="H169">
            <v>0</v>
          </cell>
          <cell r="I169">
            <v>1.0104</v>
          </cell>
          <cell r="J169">
            <v>0</v>
          </cell>
          <cell r="K169">
            <v>0</v>
          </cell>
          <cell r="L169">
            <v>0</v>
          </cell>
          <cell r="M169">
            <v>100</v>
          </cell>
          <cell r="O169">
            <v>6.1320199999999998E-2</v>
          </cell>
          <cell r="Q169">
            <v>0</v>
          </cell>
          <cell r="R169">
            <v>0</v>
          </cell>
          <cell r="S169">
            <v>6.0689034045922412</v>
          </cell>
          <cell r="T169">
            <v>0</v>
          </cell>
          <cell r="U169">
            <v>0</v>
          </cell>
          <cell r="V169">
            <v>0</v>
          </cell>
          <cell r="W169">
            <v>0</v>
          </cell>
          <cell r="X169" t="str">
            <v>Not Modelled</v>
          </cell>
          <cell r="Y169" t="str">
            <v>N/A</v>
          </cell>
          <cell r="AA169">
            <v>0</v>
          </cell>
          <cell r="AB169">
            <v>0</v>
          </cell>
          <cell r="AC169">
            <v>0</v>
          </cell>
          <cell r="AD169">
            <v>0</v>
          </cell>
          <cell r="AE169">
            <v>0</v>
          </cell>
          <cell r="AF169">
            <v>0</v>
          </cell>
          <cell r="AG169">
            <v>0</v>
          </cell>
          <cell r="AH169">
            <v>0</v>
          </cell>
          <cell r="AI169">
            <v>1.0103974499899999</v>
          </cell>
          <cell r="AJ169">
            <v>0</v>
          </cell>
          <cell r="AK169">
            <v>0</v>
          </cell>
          <cell r="AM169">
            <v>0</v>
          </cell>
          <cell r="AN169">
            <v>0</v>
          </cell>
          <cell r="AO169">
            <v>0</v>
          </cell>
          <cell r="AP169">
            <v>0</v>
          </cell>
          <cell r="AQ169">
            <v>0</v>
          </cell>
          <cell r="AR169">
            <v>0</v>
          </cell>
          <cell r="AS169">
            <v>0</v>
          </cell>
          <cell r="AT169">
            <v>0</v>
          </cell>
          <cell r="AU169">
            <v>99.999747623713375</v>
          </cell>
          <cell r="AV169">
            <v>0</v>
          </cell>
          <cell r="AW169">
            <v>0</v>
          </cell>
        </row>
        <row r="170">
          <cell r="A170" t="str">
            <v>EMP67</v>
          </cell>
          <cell r="B170" t="str">
            <v>Bell Street, Rochdale</v>
          </cell>
          <cell r="C170" t="str">
            <v>Offices</v>
          </cell>
          <cell r="D170" t="str">
            <v>Land Supply 2018</v>
          </cell>
          <cell r="E170">
            <v>6.8587499999999996E-2</v>
          </cell>
          <cell r="F170">
            <v>0</v>
          </cell>
          <cell r="G170">
            <v>0</v>
          </cell>
          <cell r="H170">
            <v>3.0354656790699999E-2</v>
          </cell>
          <cell r="I170">
            <v>3.8232843209299996E-2</v>
          </cell>
          <cell r="J170">
            <v>0</v>
          </cell>
          <cell r="K170">
            <v>0</v>
          </cell>
          <cell r="L170">
            <v>44.256835124038638</v>
          </cell>
          <cell r="M170">
            <v>55.743164875961362</v>
          </cell>
          <cell r="O170">
            <v>2.8259800000000001E-3</v>
          </cell>
          <cell r="Q170">
            <v>0</v>
          </cell>
          <cell r="R170">
            <v>0</v>
          </cell>
          <cell r="S170">
            <v>4.1202551485328964</v>
          </cell>
          <cell r="T170">
            <v>0</v>
          </cell>
          <cell r="U170">
            <v>0</v>
          </cell>
          <cell r="V170">
            <v>5.5432566750499998E-2</v>
          </cell>
          <cell r="W170">
            <v>80.820217605977774</v>
          </cell>
          <cell r="X170">
            <v>3.03536309274E-2</v>
          </cell>
          <cell r="Y170">
            <v>44.255339423947518</v>
          </cell>
          <cell r="AA170">
            <v>0</v>
          </cell>
          <cell r="AB170">
            <v>0</v>
          </cell>
          <cell r="AC170">
            <v>0</v>
          </cell>
          <cell r="AD170">
            <v>0</v>
          </cell>
          <cell r="AE170">
            <v>0</v>
          </cell>
          <cell r="AF170">
            <v>0</v>
          </cell>
          <cell r="AG170">
            <v>0</v>
          </cell>
          <cell r="AH170">
            <v>0</v>
          </cell>
          <cell r="AI170">
            <v>6.85875200017E-2</v>
          </cell>
          <cell r="AJ170">
            <v>0</v>
          </cell>
          <cell r="AK170">
            <v>0</v>
          </cell>
          <cell r="AM170">
            <v>0</v>
          </cell>
          <cell r="AN170">
            <v>0</v>
          </cell>
          <cell r="AO170">
            <v>0</v>
          </cell>
          <cell r="AP170">
            <v>0</v>
          </cell>
          <cell r="AQ170">
            <v>0</v>
          </cell>
          <cell r="AR170">
            <v>0</v>
          </cell>
          <cell r="AS170">
            <v>0</v>
          </cell>
          <cell r="AT170">
            <v>0</v>
          </cell>
          <cell r="AU170">
            <v>100.00002916231092</v>
          </cell>
          <cell r="AV170">
            <v>0</v>
          </cell>
          <cell r="AW170">
            <v>0</v>
          </cell>
        </row>
        <row r="171">
          <cell r="A171" t="str">
            <v>EMP69</v>
          </cell>
          <cell r="B171" t="str">
            <v>Spotland Bridge New Mill, Mellor Street, Rochdale</v>
          </cell>
          <cell r="C171" t="str">
            <v>Industrial and Warehousing</v>
          </cell>
          <cell r="D171" t="str">
            <v>Land Supply 2018</v>
          </cell>
          <cell r="E171">
            <v>0.82524299999999995</v>
          </cell>
          <cell r="F171">
            <v>0</v>
          </cell>
          <cell r="G171">
            <v>0</v>
          </cell>
          <cell r="H171">
            <v>0</v>
          </cell>
          <cell r="I171">
            <v>0.82524299999999995</v>
          </cell>
          <cell r="J171">
            <v>0</v>
          </cell>
          <cell r="K171">
            <v>0</v>
          </cell>
          <cell r="L171">
            <v>0</v>
          </cell>
          <cell r="M171">
            <v>100</v>
          </cell>
          <cell r="O171">
            <v>3.6592733218959998E-2</v>
          </cell>
          <cell r="Q171">
            <v>1.4794933218960001E-2</v>
          </cell>
          <cell r="R171">
            <v>1.35566797004E-2</v>
          </cell>
          <cell r="S171">
            <v>4.434176747813674</v>
          </cell>
          <cell r="T171">
            <v>1.7927971784019983</v>
          </cell>
          <cell r="U171">
            <v>1.6427500385219871</v>
          </cell>
          <cell r="V171">
            <v>0.35704540545000002</v>
          </cell>
          <cell r="W171">
            <v>43.265487311010212</v>
          </cell>
          <cell r="X171">
            <v>0</v>
          </cell>
          <cell r="Y171">
            <v>0</v>
          </cell>
          <cell r="AA171">
            <v>0</v>
          </cell>
          <cell r="AB171">
            <v>0</v>
          </cell>
          <cell r="AC171">
            <v>0</v>
          </cell>
          <cell r="AD171">
            <v>0</v>
          </cell>
          <cell r="AE171">
            <v>0</v>
          </cell>
          <cell r="AF171">
            <v>0</v>
          </cell>
          <cell r="AG171">
            <v>0</v>
          </cell>
          <cell r="AH171">
            <v>0</v>
          </cell>
          <cell r="AI171">
            <v>0.82524254999900004</v>
          </cell>
          <cell r="AJ171">
            <v>0</v>
          </cell>
          <cell r="AK171">
            <v>0</v>
          </cell>
          <cell r="AM171">
            <v>0</v>
          </cell>
          <cell r="AN171">
            <v>0</v>
          </cell>
          <cell r="AO171">
            <v>0</v>
          </cell>
          <cell r="AP171">
            <v>0</v>
          </cell>
          <cell r="AQ171">
            <v>0</v>
          </cell>
          <cell r="AR171">
            <v>0</v>
          </cell>
          <cell r="AS171">
            <v>0</v>
          </cell>
          <cell r="AT171">
            <v>0</v>
          </cell>
          <cell r="AU171">
            <v>99.99994547048567</v>
          </cell>
          <cell r="AV171">
            <v>0</v>
          </cell>
          <cell r="AW171">
            <v>0</v>
          </cell>
        </row>
        <row r="172">
          <cell r="A172" t="str">
            <v>EMP70</v>
          </cell>
          <cell r="B172" t="str">
            <v>Stakehill Industrial Estate, Touchet Hall Road, Middleton</v>
          </cell>
          <cell r="C172" t="str">
            <v>Industrial and Warehousing</v>
          </cell>
          <cell r="D172" t="str">
            <v>Land Supply 2018</v>
          </cell>
          <cell r="E172">
            <v>4.0160299999999998</v>
          </cell>
          <cell r="F172">
            <v>0</v>
          </cell>
          <cell r="G172">
            <v>0</v>
          </cell>
          <cell r="H172">
            <v>0</v>
          </cell>
          <cell r="I172">
            <v>4.0160299999999998</v>
          </cell>
          <cell r="J172">
            <v>0</v>
          </cell>
          <cell r="K172">
            <v>0</v>
          </cell>
          <cell r="L172">
            <v>0</v>
          </cell>
          <cell r="M172">
            <v>100</v>
          </cell>
          <cell r="O172">
            <v>1.001868</v>
          </cell>
          <cell r="Q172">
            <v>0.30599999999999999</v>
          </cell>
          <cell r="R172">
            <v>0.1268</v>
          </cell>
          <cell r="S172">
            <v>24.946725995572745</v>
          </cell>
          <cell r="T172">
            <v>7.6194649940363997</v>
          </cell>
          <cell r="U172">
            <v>3.1573469321693319</v>
          </cell>
          <cell r="V172">
            <v>0</v>
          </cell>
          <cell r="W172">
            <v>0</v>
          </cell>
          <cell r="X172" t="str">
            <v>Not Modelled</v>
          </cell>
          <cell r="Y172" t="str">
            <v>N/A</v>
          </cell>
          <cell r="AA172">
            <v>0</v>
          </cell>
          <cell r="AB172">
            <v>0</v>
          </cell>
          <cell r="AC172">
            <v>0</v>
          </cell>
          <cell r="AD172">
            <v>0</v>
          </cell>
          <cell r="AE172">
            <v>0</v>
          </cell>
          <cell r="AF172">
            <v>0</v>
          </cell>
          <cell r="AG172">
            <v>0</v>
          </cell>
          <cell r="AH172">
            <v>0</v>
          </cell>
          <cell r="AI172">
            <v>4.0160268850099996</v>
          </cell>
          <cell r="AJ172">
            <v>0</v>
          </cell>
          <cell r="AK172">
            <v>0</v>
          </cell>
          <cell r="AM172">
            <v>0</v>
          </cell>
          <cell r="AN172">
            <v>0</v>
          </cell>
          <cell r="AO172">
            <v>0</v>
          </cell>
          <cell r="AP172">
            <v>0</v>
          </cell>
          <cell r="AQ172">
            <v>0</v>
          </cell>
          <cell r="AR172">
            <v>0</v>
          </cell>
          <cell r="AS172">
            <v>0</v>
          </cell>
          <cell r="AT172">
            <v>0</v>
          </cell>
          <cell r="AU172">
            <v>99.999922436087374</v>
          </cell>
          <cell r="AV172">
            <v>0</v>
          </cell>
          <cell r="AW172">
            <v>0</v>
          </cell>
        </row>
        <row r="173">
          <cell r="A173" t="str">
            <v>EMP73</v>
          </cell>
          <cell r="B173" t="str">
            <v>Unit 1-3 Lemonpark Industrial Estate ,Green Lane,H</v>
          </cell>
          <cell r="C173" t="str">
            <v>Industrial and Warehousing</v>
          </cell>
          <cell r="D173" t="str">
            <v>Land Supply 2018</v>
          </cell>
          <cell r="E173">
            <v>0.218968</v>
          </cell>
          <cell r="F173">
            <v>0</v>
          </cell>
          <cell r="G173">
            <v>0</v>
          </cell>
          <cell r="H173">
            <v>0</v>
          </cell>
          <cell r="I173">
            <v>0.218968</v>
          </cell>
          <cell r="J173">
            <v>0</v>
          </cell>
          <cell r="K173">
            <v>0</v>
          </cell>
          <cell r="L173">
            <v>0</v>
          </cell>
          <cell r="M173">
            <v>100</v>
          </cell>
          <cell r="O173">
            <v>4.42058668660111E-2</v>
          </cell>
          <cell r="Q173">
            <v>2.643668660111E-4</v>
          </cell>
          <cell r="R173">
            <v>1.7053664396600001E-4</v>
          </cell>
          <cell r="S173">
            <v>20.188277221334214</v>
          </cell>
          <cell r="T173">
            <v>0.12073310529899346</v>
          </cell>
          <cell r="U173">
            <v>7.788199370044939E-2</v>
          </cell>
          <cell r="V173">
            <v>0</v>
          </cell>
          <cell r="W173">
            <v>0</v>
          </cell>
          <cell r="X173" t="str">
            <v>Not Modelled</v>
          </cell>
          <cell r="Y173" t="str">
            <v>N/A</v>
          </cell>
          <cell r="AA173">
            <v>0</v>
          </cell>
          <cell r="AB173">
            <v>0</v>
          </cell>
          <cell r="AC173">
            <v>0</v>
          </cell>
          <cell r="AD173">
            <v>0</v>
          </cell>
          <cell r="AE173">
            <v>0</v>
          </cell>
          <cell r="AF173">
            <v>0</v>
          </cell>
          <cell r="AG173">
            <v>0</v>
          </cell>
          <cell r="AH173">
            <v>0</v>
          </cell>
          <cell r="AI173">
            <v>0.21896844499900001</v>
          </cell>
          <cell r="AJ173">
            <v>0</v>
          </cell>
          <cell r="AK173">
            <v>0</v>
          </cell>
          <cell r="AM173">
            <v>0</v>
          </cell>
          <cell r="AN173">
            <v>0</v>
          </cell>
          <cell r="AO173">
            <v>0</v>
          </cell>
          <cell r="AP173">
            <v>0</v>
          </cell>
          <cell r="AQ173">
            <v>0</v>
          </cell>
          <cell r="AR173">
            <v>0</v>
          </cell>
          <cell r="AS173">
            <v>0</v>
          </cell>
          <cell r="AT173">
            <v>0</v>
          </cell>
          <cell r="AU173">
            <v>100.00020322558547</v>
          </cell>
          <cell r="AV173">
            <v>0</v>
          </cell>
          <cell r="AW173">
            <v>0</v>
          </cell>
        </row>
        <row r="174">
          <cell r="A174" t="str">
            <v>EMP74</v>
          </cell>
          <cell r="B174" t="str">
            <v>333-335 ,Manchester Road,Castleton North,Rochdale,</v>
          </cell>
          <cell r="C174" t="str">
            <v>Offices</v>
          </cell>
          <cell r="D174" t="str">
            <v>Land Supply 2018</v>
          </cell>
          <cell r="E174">
            <v>1.5821399999999999E-2</v>
          </cell>
          <cell r="F174">
            <v>0</v>
          </cell>
          <cell r="G174">
            <v>0</v>
          </cell>
          <cell r="H174">
            <v>0</v>
          </cell>
          <cell r="I174">
            <v>1.5821399999999999E-2</v>
          </cell>
          <cell r="J174">
            <v>0</v>
          </cell>
          <cell r="K174">
            <v>0</v>
          </cell>
          <cell r="L174">
            <v>0</v>
          </cell>
          <cell r="M174">
            <v>100</v>
          </cell>
          <cell r="O174">
            <v>0</v>
          </cell>
          <cell r="Q174">
            <v>0</v>
          </cell>
          <cell r="R174">
            <v>0</v>
          </cell>
          <cell r="S174">
            <v>0</v>
          </cell>
          <cell r="T174">
            <v>0</v>
          </cell>
          <cell r="U174">
            <v>0</v>
          </cell>
          <cell r="V174">
            <v>0</v>
          </cell>
          <cell r="W174">
            <v>0</v>
          </cell>
          <cell r="X174" t="str">
            <v>Not Modelled</v>
          </cell>
          <cell r="Y174" t="str">
            <v>N/A</v>
          </cell>
          <cell r="AA174">
            <v>0</v>
          </cell>
          <cell r="AB174">
            <v>0</v>
          </cell>
          <cell r="AC174">
            <v>0</v>
          </cell>
          <cell r="AD174">
            <v>0</v>
          </cell>
          <cell r="AE174">
            <v>0</v>
          </cell>
          <cell r="AF174">
            <v>0</v>
          </cell>
          <cell r="AG174">
            <v>0</v>
          </cell>
          <cell r="AH174">
            <v>0</v>
          </cell>
          <cell r="AI174">
            <v>1.5821380000199999E-2</v>
          </cell>
          <cell r="AJ174">
            <v>0</v>
          </cell>
          <cell r="AK174">
            <v>0</v>
          </cell>
          <cell r="AM174">
            <v>0</v>
          </cell>
          <cell r="AN174">
            <v>0</v>
          </cell>
          <cell r="AO174">
            <v>0</v>
          </cell>
          <cell r="AP174">
            <v>0</v>
          </cell>
          <cell r="AQ174">
            <v>0</v>
          </cell>
          <cell r="AR174">
            <v>0</v>
          </cell>
          <cell r="AS174">
            <v>0</v>
          </cell>
          <cell r="AT174">
            <v>0</v>
          </cell>
          <cell r="AU174">
            <v>99.999873590200622</v>
          </cell>
          <cell r="AV174">
            <v>0</v>
          </cell>
          <cell r="AW174">
            <v>0</v>
          </cell>
        </row>
        <row r="175">
          <cell r="A175" t="str">
            <v>EMP75</v>
          </cell>
          <cell r="B175" t="str">
            <v>Unit G1 Royle Pennine Trading Estate ,Lynroyle Way</v>
          </cell>
          <cell r="C175" t="str">
            <v>Industrial and Warehousing</v>
          </cell>
          <cell r="D175" t="str">
            <v>Land Supply 2018</v>
          </cell>
          <cell r="E175">
            <v>9.78488E-2</v>
          </cell>
          <cell r="F175">
            <v>0</v>
          </cell>
          <cell r="G175">
            <v>0</v>
          </cell>
          <cell r="H175">
            <v>0</v>
          </cell>
          <cell r="I175">
            <v>9.78488E-2</v>
          </cell>
          <cell r="J175">
            <v>0</v>
          </cell>
          <cell r="K175">
            <v>0</v>
          </cell>
          <cell r="L175">
            <v>0</v>
          </cell>
          <cell r="M175">
            <v>100</v>
          </cell>
          <cell r="O175">
            <v>2.0519901316330001E-3</v>
          </cell>
          <cell r="Q175">
            <v>4.0891013163299998E-4</v>
          </cell>
          <cell r="R175">
            <v>0</v>
          </cell>
          <cell r="S175">
            <v>2.0971030116189469</v>
          </cell>
          <cell r="T175">
            <v>0.41789999635457969</v>
          </cell>
          <cell r="U175">
            <v>0</v>
          </cell>
          <cell r="V175">
            <v>0</v>
          </cell>
          <cell r="W175">
            <v>0</v>
          </cell>
          <cell r="X175" t="str">
            <v>Not Modelled</v>
          </cell>
          <cell r="Y175" t="str">
            <v>N/A</v>
          </cell>
          <cell r="AA175">
            <v>0</v>
          </cell>
          <cell r="AB175">
            <v>0</v>
          </cell>
          <cell r="AC175">
            <v>0</v>
          </cell>
          <cell r="AD175">
            <v>0</v>
          </cell>
          <cell r="AE175">
            <v>0</v>
          </cell>
          <cell r="AF175">
            <v>0</v>
          </cell>
          <cell r="AG175">
            <v>0</v>
          </cell>
          <cell r="AH175">
            <v>0</v>
          </cell>
          <cell r="AI175">
            <v>9.7848750000399998E-2</v>
          </cell>
          <cell r="AJ175">
            <v>0</v>
          </cell>
          <cell r="AK175">
            <v>0</v>
          </cell>
          <cell r="AM175">
            <v>0</v>
          </cell>
          <cell r="AN175">
            <v>0</v>
          </cell>
          <cell r="AO175">
            <v>0</v>
          </cell>
          <cell r="AP175">
            <v>0</v>
          </cell>
          <cell r="AQ175">
            <v>0</v>
          </cell>
          <cell r="AR175">
            <v>0</v>
          </cell>
          <cell r="AS175">
            <v>0</v>
          </cell>
          <cell r="AT175">
            <v>0</v>
          </cell>
          <cell r="AU175">
            <v>99.999948901161801</v>
          </cell>
          <cell r="AV175">
            <v>0</v>
          </cell>
          <cell r="AW175">
            <v>0</v>
          </cell>
        </row>
        <row r="176">
          <cell r="A176" t="str">
            <v>EMP77</v>
          </cell>
          <cell r="B176" t="str">
            <v>Naylors Equestrian Llp,100 Mellor Street,Rochdale,</v>
          </cell>
          <cell r="C176" t="str">
            <v>Industrial and Warehousing</v>
          </cell>
          <cell r="D176" t="str">
            <v>Land Supply 2018</v>
          </cell>
          <cell r="E176">
            <v>0.26860899999999999</v>
          </cell>
          <cell r="F176">
            <v>2.22313960099E-4</v>
          </cell>
          <cell r="G176">
            <v>1.6676837115199999E-2</v>
          </cell>
          <cell r="H176">
            <v>0.20293861024400001</v>
          </cell>
          <cell r="I176">
            <v>4.877123868070099E-2</v>
          </cell>
          <cell r="J176">
            <v>8.2764896224251608E-2</v>
          </cell>
          <cell r="K176">
            <v>6.2085920855965364</v>
          </cell>
          <cell r="L176">
            <v>75.551679297417436</v>
          </cell>
          <cell r="M176">
            <v>18.156963720761773</v>
          </cell>
          <cell r="O176">
            <v>0.12453529225069999</v>
          </cell>
          <cell r="Q176">
            <v>6.2127892250699993E-2</v>
          </cell>
          <cell r="R176">
            <v>4.1747039999099997E-2</v>
          </cell>
          <cell r="S176">
            <v>46.363037817310662</v>
          </cell>
          <cell r="T176">
            <v>23.129490169986859</v>
          </cell>
          <cell r="U176">
            <v>15.54193642026142</v>
          </cell>
          <cell r="V176">
            <v>0.221225606598</v>
          </cell>
          <cell r="W176">
            <v>82.359714900841013</v>
          </cell>
          <cell r="X176">
            <v>1.9541742825599999E-2</v>
          </cell>
          <cell r="Y176">
            <v>7.2751630904400084</v>
          </cell>
          <cell r="AA176">
            <v>0</v>
          </cell>
          <cell r="AB176">
            <v>0</v>
          </cell>
          <cell r="AC176">
            <v>0</v>
          </cell>
          <cell r="AD176">
            <v>0</v>
          </cell>
          <cell r="AE176">
            <v>0</v>
          </cell>
          <cell r="AF176">
            <v>0</v>
          </cell>
          <cell r="AG176">
            <v>0</v>
          </cell>
          <cell r="AH176">
            <v>0</v>
          </cell>
          <cell r="AI176">
            <v>0.26860907499800002</v>
          </cell>
          <cell r="AJ176">
            <v>0</v>
          </cell>
          <cell r="AK176">
            <v>0</v>
          </cell>
          <cell r="AM176">
            <v>0</v>
          </cell>
          <cell r="AN176">
            <v>0</v>
          </cell>
          <cell r="AO176">
            <v>0</v>
          </cell>
          <cell r="AP176">
            <v>0</v>
          </cell>
          <cell r="AQ176">
            <v>0</v>
          </cell>
          <cell r="AR176">
            <v>0</v>
          </cell>
          <cell r="AS176">
            <v>0</v>
          </cell>
          <cell r="AT176">
            <v>0</v>
          </cell>
          <cell r="AU176">
            <v>100.00002792088129</v>
          </cell>
          <cell r="AV176">
            <v>0</v>
          </cell>
          <cell r="AW176">
            <v>0</v>
          </cell>
        </row>
        <row r="177">
          <cell r="A177" t="str">
            <v>EMP78</v>
          </cell>
          <cell r="B177" t="str">
            <v>Plp Construction Ltd ,30 Rochdale Lane,Heywood,OL1</v>
          </cell>
          <cell r="C177" t="str">
            <v>Offices</v>
          </cell>
          <cell r="D177" t="str">
            <v>Land Supply 2018</v>
          </cell>
          <cell r="E177">
            <v>0.10186000000000001</v>
          </cell>
          <cell r="F177">
            <v>0</v>
          </cell>
          <cell r="G177">
            <v>0</v>
          </cell>
          <cell r="H177">
            <v>0</v>
          </cell>
          <cell r="I177">
            <v>0.10186000000000001</v>
          </cell>
          <cell r="J177">
            <v>0</v>
          </cell>
          <cell r="K177">
            <v>0</v>
          </cell>
          <cell r="L177">
            <v>0</v>
          </cell>
          <cell r="M177">
            <v>100</v>
          </cell>
          <cell r="O177">
            <v>1.7413200000000001E-5</v>
          </cell>
          <cell r="Q177">
            <v>0</v>
          </cell>
          <cell r="R177">
            <v>0</v>
          </cell>
          <cell r="S177">
            <v>1.7095228745336737E-2</v>
          </cell>
          <cell r="T177">
            <v>0</v>
          </cell>
          <cell r="U177">
            <v>0</v>
          </cell>
          <cell r="V177">
            <v>0</v>
          </cell>
          <cell r="W177">
            <v>0</v>
          </cell>
          <cell r="X177">
            <v>0</v>
          </cell>
          <cell r="Y177">
            <v>0</v>
          </cell>
          <cell r="AA177">
            <v>0</v>
          </cell>
          <cell r="AB177">
            <v>0</v>
          </cell>
          <cell r="AC177">
            <v>0</v>
          </cell>
          <cell r="AD177">
            <v>0</v>
          </cell>
          <cell r="AE177">
            <v>0</v>
          </cell>
          <cell r="AF177">
            <v>0</v>
          </cell>
          <cell r="AG177">
            <v>0</v>
          </cell>
          <cell r="AH177">
            <v>0</v>
          </cell>
          <cell r="AI177">
            <v>0.101860305001</v>
          </cell>
          <cell r="AJ177">
            <v>0</v>
          </cell>
          <cell r="AK177">
            <v>0</v>
          </cell>
          <cell r="AM177">
            <v>0</v>
          </cell>
          <cell r="AN177">
            <v>0</v>
          </cell>
          <cell r="AO177">
            <v>0</v>
          </cell>
          <cell r="AP177">
            <v>0</v>
          </cell>
          <cell r="AQ177">
            <v>0</v>
          </cell>
          <cell r="AR177">
            <v>0</v>
          </cell>
          <cell r="AS177">
            <v>0</v>
          </cell>
          <cell r="AT177">
            <v>0</v>
          </cell>
          <cell r="AU177">
            <v>100.00029943157274</v>
          </cell>
          <cell r="AV177">
            <v>0</v>
          </cell>
          <cell r="AW177">
            <v>0</v>
          </cell>
        </row>
        <row r="178">
          <cell r="A178" t="str">
            <v>EMP80</v>
          </cell>
          <cell r="B178" t="str">
            <v>Fir Street,Heywood,,</v>
          </cell>
          <cell r="C178" t="str">
            <v>Industrial and Warehousing</v>
          </cell>
          <cell r="D178" t="str">
            <v>Land Supply 2018</v>
          </cell>
          <cell r="E178">
            <v>6.5315999999999999E-2</v>
          </cell>
          <cell r="F178">
            <v>0</v>
          </cell>
          <cell r="G178">
            <v>0</v>
          </cell>
          <cell r="H178">
            <v>0</v>
          </cell>
          <cell r="I178">
            <v>6.5315999999999999E-2</v>
          </cell>
          <cell r="J178">
            <v>0</v>
          </cell>
          <cell r="K178">
            <v>0</v>
          </cell>
          <cell r="L178">
            <v>0</v>
          </cell>
          <cell r="M178">
            <v>100</v>
          </cell>
          <cell r="O178">
            <v>0</v>
          </cell>
          <cell r="Q178">
            <v>0</v>
          </cell>
          <cell r="R178">
            <v>0</v>
          </cell>
          <cell r="S178">
            <v>0</v>
          </cell>
          <cell r="T178">
            <v>0</v>
          </cell>
          <cell r="U178">
            <v>0</v>
          </cell>
          <cell r="V178">
            <v>0</v>
          </cell>
          <cell r="W178">
            <v>0</v>
          </cell>
          <cell r="X178" t="str">
            <v>Not Modelled</v>
          </cell>
          <cell r="Y178" t="str">
            <v>N/A</v>
          </cell>
          <cell r="AA178">
            <v>0</v>
          </cell>
          <cell r="AB178">
            <v>0</v>
          </cell>
          <cell r="AC178">
            <v>0</v>
          </cell>
          <cell r="AD178">
            <v>0</v>
          </cell>
          <cell r="AE178">
            <v>0</v>
          </cell>
          <cell r="AF178">
            <v>0</v>
          </cell>
          <cell r="AG178">
            <v>0</v>
          </cell>
          <cell r="AH178">
            <v>0</v>
          </cell>
          <cell r="AI178">
            <v>6.53160400019E-2</v>
          </cell>
          <cell r="AJ178">
            <v>0</v>
          </cell>
          <cell r="AK178">
            <v>0</v>
          </cell>
          <cell r="AM178">
            <v>0</v>
          </cell>
          <cell r="AN178">
            <v>0</v>
          </cell>
          <cell r="AO178">
            <v>0</v>
          </cell>
          <cell r="AP178">
            <v>0</v>
          </cell>
          <cell r="AQ178">
            <v>0</v>
          </cell>
          <cell r="AR178">
            <v>0</v>
          </cell>
          <cell r="AS178">
            <v>0</v>
          </cell>
          <cell r="AT178">
            <v>0</v>
          </cell>
          <cell r="AU178">
            <v>100.00006124364627</v>
          </cell>
          <cell r="AV178">
            <v>0</v>
          </cell>
          <cell r="AW178">
            <v>0</v>
          </cell>
        </row>
        <row r="179">
          <cell r="A179" t="str">
            <v>EMP81</v>
          </cell>
          <cell r="B179" t="str">
            <v>1 Dobfield Road,Rochdale,OL16 3AW</v>
          </cell>
          <cell r="C179" t="str">
            <v>Offices</v>
          </cell>
          <cell r="D179" t="str">
            <v>Land Supply 2018</v>
          </cell>
          <cell r="E179">
            <v>0.12077</v>
          </cell>
          <cell r="F179">
            <v>0</v>
          </cell>
          <cell r="G179">
            <v>0</v>
          </cell>
          <cell r="H179">
            <v>0</v>
          </cell>
          <cell r="I179">
            <v>0.12077</v>
          </cell>
          <cell r="J179">
            <v>0</v>
          </cell>
          <cell r="K179">
            <v>0</v>
          </cell>
          <cell r="L179">
            <v>0</v>
          </cell>
          <cell r="M179">
            <v>100</v>
          </cell>
          <cell r="O179">
            <v>0</v>
          </cell>
          <cell r="Q179">
            <v>0</v>
          </cell>
          <cell r="R179">
            <v>0</v>
          </cell>
          <cell r="S179">
            <v>0</v>
          </cell>
          <cell r="T179">
            <v>0</v>
          </cell>
          <cell r="U179">
            <v>0</v>
          </cell>
          <cell r="V179">
            <v>2.9751132151799999E-2</v>
          </cell>
          <cell r="W179">
            <v>24.634538504429905</v>
          </cell>
          <cell r="X179">
            <v>0</v>
          </cell>
          <cell r="Y179">
            <v>0</v>
          </cell>
          <cell r="AA179">
            <v>0</v>
          </cell>
          <cell r="AB179">
            <v>0</v>
          </cell>
          <cell r="AC179">
            <v>0</v>
          </cell>
          <cell r="AD179">
            <v>0</v>
          </cell>
          <cell r="AE179">
            <v>0</v>
          </cell>
          <cell r="AF179">
            <v>0</v>
          </cell>
          <cell r="AG179">
            <v>0</v>
          </cell>
          <cell r="AH179">
            <v>0</v>
          </cell>
          <cell r="AI179">
            <v>3.02147825576E-2</v>
          </cell>
          <cell r="AJ179">
            <v>0</v>
          </cell>
          <cell r="AK179">
            <v>0</v>
          </cell>
          <cell r="AM179">
            <v>0</v>
          </cell>
          <cell r="AN179">
            <v>0</v>
          </cell>
          <cell r="AO179">
            <v>0</v>
          </cell>
          <cell r="AP179">
            <v>0</v>
          </cell>
          <cell r="AQ179">
            <v>0</v>
          </cell>
          <cell r="AR179">
            <v>0</v>
          </cell>
          <cell r="AS179">
            <v>0</v>
          </cell>
          <cell r="AT179">
            <v>0</v>
          </cell>
          <cell r="AU179">
            <v>25.018450407882753</v>
          </cell>
          <cell r="AV179">
            <v>0</v>
          </cell>
          <cell r="AW179">
            <v>0</v>
          </cell>
        </row>
        <row r="180">
          <cell r="A180" t="str">
            <v>EMP82</v>
          </cell>
          <cell r="B180" t="str">
            <v>Dodgson Street,Rochdale,OL16 5SJ,</v>
          </cell>
          <cell r="C180" t="str">
            <v>Industrial and Warehousing</v>
          </cell>
          <cell r="D180" t="str">
            <v>Land Supply 2018</v>
          </cell>
          <cell r="E180">
            <v>0.34007399999999999</v>
          </cell>
          <cell r="F180">
            <v>0</v>
          </cell>
          <cell r="G180">
            <v>0</v>
          </cell>
          <cell r="H180">
            <v>0</v>
          </cell>
          <cell r="I180">
            <v>0.34007399999999999</v>
          </cell>
          <cell r="J180">
            <v>0</v>
          </cell>
          <cell r="K180">
            <v>0</v>
          </cell>
          <cell r="L180">
            <v>0</v>
          </cell>
          <cell r="M180">
            <v>100</v>
          </cell>
          <cell r="O180">
            <v>2.5587262999971001E-2</v>
          </cell>
          <cell r="Q180">
            <v>2.76862999971E-4</v>
          </cell>
          <cell r="R180">
            <v>0</v>
          </cell>
          <cell r="S180">
            <v>7.5240280056608277</v>
          </cell>
          <cell r="T180">
            <v>8.1412574901639057E-2</v>
          </cell>
          <cell r="U180">
            <v>0</v>
          </cell>
          <cell r="V180">
            <v>0</v>
          </cell>
          <cell r="W180">
            <v>0</v>
          </cell>
          <cell r="X180" t="str">
            <v>Not Modelled</v>
          </cell>
          <cell r="Y180" t="str">
            <v>N/A</v>
          </cell>
          <cell r="AA180">
            <v>0</v>
          </cell>
          <cell r="AB180">
            <v>0</v>
          </cell>
          <cell r="AC180">
            <v>0</v>
          </cell>
          <cell r="AD180">
            <v>0</v>
          </cell>
          <cell r="AE180">
            <v>0</v>
          </cell>
          <cell r="AF180">
            <v>0</v>
          </cell>
          <cell r="AG180">
            <v>0</v>
          </cell>
          <cell r="AH180">
            <v>0</v>
          </cell>
          <cell r="AI180">
            <v>0.34007354500600001</v>
          </cell>
          <cell r="AJ180">
            <v>0</v>
          </cell>
          <cell r="AK180">
            <v>0</v>
          </cell>
          <cell r="AM180">
            <v>0</v>
          </cell>
          <cell r="AN180">
            <v>0</v>
          </cell>
          <cell r="AO180">
            <v>0</v>
          </cell>
          <cell r="AP180">
            <v>0</v>
          </cell>
          <cell r="AQ180">
            <v>0</v>
          </cell>
          <cell r="AR180">
            <v>0</v>
          </cell>
          <cell r="AS180">
            <v>0</v>
          </cell>
          <cell r="AT180">
            <v>0</v>
          </cell>
          <cell r="AU180">
            <v>99.999866207354884</v>
          </cell>
          <cell r="AV180">
            <v>0</v>
          </cell>
          <cell r="AW180">
            <v>0</v>
          </cell>
        </row>
        <row r="181">
          <cell r="A181" t="str">
            <v>EMP83</v>
          </cell>
          <cell r="B181" t="str">
            <v>Hanson Street Industrial Site Middleton</v>
          </cell>
          <cell r="C181" t="str">
            <v>Industrial and Warehousing</v>
          </cell>
          <cell r="D181" t="str">
            <v>Land Supply 2018</v>
          </cell>
          <cell r="E181">
            <v>0.84090200000000004</v>
          </cell>
          <cell r="F181">
            <v>0</v>
          </cell>
          <cell r="G181">
            <v>1.57822970062E-3</v>
          </cell>
          <cell r="H181">
            <v>2.8338006525099998E-4</v>
          </cell>
          <cell r="I181">
            <v>0.83904039023412902</v>
          </cell>
          <cell r="J181">
            <v>0</v>
          </cell>
          <cell r="K181">
            <v>0.18768295242727451</v>
          </cell>
          <cell r="L181">
            <v>3.3699535171874961E-2</v>
          </cell>
          <cell r="M181">
            <v>99.778617512400842</v>
          </cell>
          <cell r="O181">
            <v>0</v>
          </cell>
          <cell r="Q181">
            <v>0</v>
          </cell>
          <cell r="R181">
            <v>0</v>
          </cell>
          <cell r="S181">
            <v>0</v>
          </cell>
          <cell r="T181">
            <v>0</v>
          </cell>
          <cell r="U181">
            <v>0</v>
          </cell>
          <cell r="V181">
            <v>0</v>
          </cell>
          <cell r="W181">
            <v>0</v>
          </cell>
          <cell r="X181" t="str">
            <v>Not Modelled</v>
          </cell>
          <cell r="Y181" t="str">
            <v>N/A</v>
          </cell>
          <cell r="AA181">
            <v>0</v>
          </cell>
          <cell r="AB181">
            <v>0</v>
          </cell>
          <cell r="AC181">
            <v>0</v>
          </cell>
          <cell r="AD181">
            <v>0</v>
          </cell>
          <cell r="AE181">
            <v>0</v>
          </cell>
          <cell r="AF181">
            <v>0</v>
          </cell>
          <cell r="AG181">
            <v>0</v>
          </cell>
          <cell r="AH181">
            <v>0</v>
          </cell>
          <cell r="AI181">
            <v>0.84090196999400002</v>
          </cell>
          <cell r="AJ181">
            <v>0</v>
          </cell>
          <cell r="AK181">
            <v>0</v>
          </cell>
          <cell r="AM181">
            <v>0</v>
          </cell>
          <cell r="AN181">
            <v>0</v>
          </cell>
          <cell r="AO181">
            <v>0</v>
          </cell>
          <cell r="AP181">
            <v>0</v>
          </cell>
          <cell r="AQ181">
            <v>0</v>
          </cell>
          <cell r="AR181">
            <v>0</v>
          </cell>
          <cell r="AS181">
            <v>0</v>
          </cell>
          <cell r="AT181">
            <v>0</v>
          </cell>
          <cell r="AU181">
            <v>99.999996431688828</v>
          </cell>
          <cell r="AV181">
            <v>0</v>
          </cell>
          <cell r="AW181">
            <v>0</v>
          </cell>
        </row>
        <row r="182">
          <cell r="A182" t="str">
            <v>EMP84</v>
          </cell>
          <cell r="B182" t="str">
            <v>Birch Industrial Est, Heywood</v>
          </cell>
          <cell r="C182" t="str">
            <v>Industrial and Warehousing</v>
          </cell>
          <cell r="D182" t="str">
            <v>Land Supply 2018</v>
          </cell>
          <cell r="E182">
            <v>5.1745200000000002</v>
          </cell>
          <cell r="F182">
            <v>0</v>
          </cell>
          <cell r="G182">
            <v>0</v>
          </cell>
          <cell r="H182">
            <v>0</v>
          </cell>
          <cell r="I182">
            <v>5.1745200000000002</v>
          </cell>
          <cell r="J182">
            <v>0</v>
          </cell>
          <cell r="K182">
            <v>0</v>
          </cell>
          <cell r="L182">
            <v>0</v>
          </cell>
          <cell r="M182">
            <v>100</v>
          </cell>
          <cell r="O182">
            <v>0.24211500000000002</v>
          </cell>
          <cell r="Q182">
            <v>8.7599999999999997E-2</v>
          </cell>
          <cell r="R182">
            <v>6.1600000000000002E-2</v>
          </cell>
          <cell r="S182">
            <v>4.6789847174230657</v>
          </cell>
          <cell r="T182">
            <v>1.6929106467846293</v>
          </cell>
          <cell r="U182">
            <v>1.1904485826704698</v>
          </cell>
          <cell r="V182">
            <v>0</v>
          </cell>
          <cell r="W182">
            <v>0</v>
          </cell>
          <cell r="X182" t="str">
            <v>Not Modelled</v>
          </cell>
          <cell r="Y182" t="str">
            <v>N/A</v>
          </cell>
          <cell r="AA182">
            <v>0</v>
          </cell>
          <cell r="AB182">
            <v>6.6400000000000001E-2</v>
          </cell>
          <cell r="AC182">
            <v>3.7600000000000001E-2</v>
          </cell>
          <cell r="AD182">
            <v>0</v>
          </cell>
          <cell r="AE182">
            <v>0</v>
          </cell>
          <cell r="AF182">
            <v>4.2145973268299999</v>
          </cell>
          <cell r="AG182">
            <v>0</v>
          </cell>
          <cell r="AH182">
            <v>5.5494354527699997E-2</v>
          </cell>
          <cell r="AI182">
            <v>3.6062378785</v>
          </cell>
          <cell r="AJ182">
            <v>0</v>
          </cell>
          <cell r="AK182">
            <v>0</v>
          </cell>
          <cell r="AM182">
            <v>0</v>
          </cell>
          <cell r="AN182">
            <v>1.2832108098915453</v>
          </cell>
          <cell r="AO182">
            <v>0.7266374465650921</v>
          </cell>
          <cell r="AP182">
            <v>0</v>
          </cell>
          <cell r="AQ182">
            <v>0</v>
          </cell>
          <cell r="AR182">
            <v>81.44904893265462</v>
          </cell>
          <cell r="AS182">
            <v>0</v>
          </cell>
          <cell r="AT182">
            <v>1.0724541508719649</v>
          </cell>
          <cell r="AU182">
            <v>69.69222031222219</v>
          </cell>
          <cell r="AV182">
            <v>0</v>
          </cell>
          <cell r="AW182">
            <v>0</v>
          </cell>
        </row>
        <row r="183">
          <cell r="A183" t="str">
            <v>EMP85</v>
          </cell>
          <cell r="B183" t="str">
            <v>Bradferns</v>
          </cell>
          <cell r="C183" t="str">
            <v>Industrial and Warehousing</v>
          </cell>
          <cell r="D183" t="str">
            <v>Land Supply 2018</v>
          </cell>
          <cell r="E183">
            <v>0.69947999999999999</v>
          </cell>
          <cell r="F183">
            <v>0</v>
          </cell>
          <cell r="G183">
            <v>0</v>
          </cell>
          <cell r="H183">
            <v>0</v>
          </cell>
          <cell r="I183">
            <v>0.69947999999999999</v>
          </cell>
          <cell r="J183">
            <v>0</v>
          </cell>
          <cell r="K183">
            <v>0</v>
          </cell>
          <cell r="L183">
            <v>0</v>
          </cell>
          <cell r="M183">
            <v>100</v>
          </cell>
          <cell r="O183">
            <v>0.332148</v>
          </cell>
          <cell r="Q183">
            <v>1.4E-2</v>
          </cell>
          <cell r="R183">
            <v>0</v>
          </cell>
          <cell r="S183">
            <v>47.484988848859153</v>
          </cell>
          <cell r="T183">
            <v>2.0014868187796648</v>
          </cell>
          <cell r="U183">
            <v>0</v>
          </cell>
          <cell r="V183">
            <v>0</v>
          </cell>
          <cell r="W183">
            <v>0</v>
          </cell>
          <cell r="X183" t="str">
            <v>Not Modelled</v>
          </cell>
          <cell r="Y183" t="str">
            <v>N/A</v>
          </cell>
          <cell r="AA183">
            <v>0</v>
          </cell>
          <cell r="AB183">
            <v>0</v>
          </cell>
          <cell r="AC183">
            <v>0</v>
          </cell>
          <cell r="AD183">
            <v>0</v>
          </cell>
          <cell r="AE183">
            <v>0</v>
          </cell>
          <cell r="AF183">
            <v>0</v>
          </cell>
          <cell r="AG183">
            <v>0</v>
          </cell>
          <cell r="AH183">
            <v>0</v>
          </cell>
          <cell r="AI183">
            <v>0.69947966975099996</v>
          </cell>
          <cell r="AJ183">
            <v>0</v>
          </cell>
          <cell r="AK183">
            <v>0</v>
          </cell>
          <cell r="AM183">
            <v>0</v>
          </cell>
          <cell r="AN183">
            <v>0</v>
          </cell>
          <cell r="AO183">
            <v>0</v>
          </cell>
          <cell r="AP183">
            <v>0</v>
          </cell>
          <cell r="AQ183">
            <v>0</v>
          </cell>
          <cell r="AR183">
            <v>0</v>
          </cell>
          <cell r="AS183">
            <v>0</v>
          </cell>
          <cell r="AT183">
            <v>0</v>
          </cell>
          <cell r="AU183">
            <v>99.99995278649854</v>
          </cell>
          <cell r="AV183">
            <v>0</v>
          </cell>
          <cell r="AW183">
            <v>0</v>
          </cell>
        </row>
        <row r="184">
          <cell r="A184" t="str">
            <v>EMP86</v>
          </cell>
          <cell r="B184" t="str">
            <v>Ladyhouse Works</v>
          </cell>
          <cell r="C184" t="str">
            <v>Industrial and Warehousing</v>
          </cell>
          <cell r="D184" t="str">
            <v>Land Supply 2018</v>
          </cell>
          <cell r="E184">
            <v>0.258488</v>
          </cell>
          <cell r="F184">
            <v>1.3932E-2</v>
          </cell>
          <cell r="G184">
            <v>5.4019999999999997E-3</v>
          </cell>
          <cell r="H184">
            <v>0.224361</v>
          </cell>
          <cell r="I184">
            <v>1.4793000000000001E-2</v>
          </cell>
          <cell r="J184">
            <v>5.3898053294543651</v>
          </cell>
          <cell r="K184">
            <v>2.0898455634304107</v>
          </cell>
          <cell r="L184">
            <v>86.797452879824206</v>
          </cell>
          <cell r="M184">
            <v>5.7228962272910158</v>
          </cell>
          <cell r="O184">
            <v>0.18726603980239998</v>
          </cell>
          <cell r="Q184">
            <v>8.7012039802399993E-2</v>
          </cell>
          <cell r="R184">
            <v>5.2923989801799999E-2</v>
          </cell>
          <cell r="S184">
            <v>72.446705379901573</v>
          </cell>
          <cell r="T184">
            <v>33.661926202531646</v>
          </cell>
          <cell r="U184">
            <v>20.474447479883011</v>
          </cell>
          <cell r="V184">
            <v>0.25848780500399998</v>
          </cell>
          <cell r="W184">
            <v>99.999924562842367</v>
          </cell>
          <cell r="X184">
            <v>0.242116203034</v>
          </cell>
          <cell r="Y184">
            <v>93.666322240877719</v>
          </cell>
          <cell r="AA184">
            <v>0</v>
          </cell>
          <cell r="AB184">
            <v>0</v>
          </cell>
          <cell r="AC184">
            <v>0</v>
          </cell>
          <cell r="AD184">
            <v>0</v>
          </cell>
          <cell r="AE184">
            <v>0</v>
          </cell>
          <cell r="AF184">
            <v>0</v>
          </cell>
          <cell r="AG184">
            <v>0</v>
          </cell>
          <cell r="AH184">
            <v>0</v>
          </cell>
          <cell r="AI184">
            <v>0.25848780500399998</v>
          </cell>
          <cell r="AJ184">
            <v>0</v>
          </cell>
          <cell r="AK184">
            <v>0</v>
          </cell>
          <cell r="AM184">
            <v>0</v>
          </cell>
          <cell r="AN184">
            <v>0</v>
          </cell>
          <cell r="AO184">
            <v>0</v>
          </cell>
          <cell r="AP184">
            <v>0</v>
          </cell>
          <cell r="AQ184">
            <v>0</v>
          </cell>
          <cell r="AR184">
            <v>0</v>
          </cell>
          <cell r="AS184">
            <v>0</v>
          </cell>
          <cell r="AT184">
            <v>0</v>
          </cell>
          <cell r="AU184">
            <v>99.999924562842367</v>
          </cell>
          <cell r="AV184">
            <v>0</v>
          </cell>
          <cell r="AW184">
            <v>0</v>
          </cell>
        </row>
        <row r="185">
          <cell r="A185" t="str">
            <v>EMP87</v>
          </cell>
          <cell r="B185" t="str">
            <v>Land Adjacent To Unit 1,Meadowcroft Mill</v>
          </cell>
          <cell r="C185" t="str">
            <v>Industrial and Warehousing</v>
          </cell>
          <cell r="D185" t="str">
            <v>Land Supply 2018</v>
          </cell>
          <cell r="E185">
            <v>0.20191000000000001</v>
          </cell>
          <cell r="F185">
            <v>0</v>
          </cell>
          <cell r="G185">
            <v>0</v>
          </cell>
          <cell r="H185">
            <v>0</v>
          </cell>
          <cell r="I185">
            <v>0.20191000000000001</v>
          </cell>
          <cell r="J185">
            <v>0</v>
          </cell>
          <cell r="K185">
            <v>0</v>
          </cell>
          <cell r="L185">
            <v>0</v>
          </cell>
          <cell r="M185">
            <v>100</v>
          </cell>
          <cell r="O185">
            <v>5.6890650400069999E-2</v>
          </cell>
          <cell r="Q185">
            <v>7.8750504000699995E-3</v>
          </cell>
          <cell r="R185">
            <v>0</v>
          </cell>
          <cell r="S185">
            <v>28.176242088093705</v>
          </cell>
          <cell r="T185">
            <v>3.9002775494378681</v>
          </cell>
          <cell r="U185">
            <v>0</v>
          </cell>
          <cell r="V185">
            <v>0</v>
          </cell>
          <cell r="W185">
            <v>0</v>
          </cell>
          <cell r="X185" t="str">
            <v>Not Modelled</v>
          </cell>
          <cell r="Y185" t="str">
            <v>N/A</v>
          </cell>
          <cell r="AA185">
            <v>0</v>
          </cell>
          <cell r="AB185">
            <v>7.8750491615799997E-3</v>
          </cell>
          <cell r="AC185">
            <v>0</v>
          </cell>
          <cell r="AD185">
            <v>0</v>
          </cell>
          <cell r="AE185">
            <v>1.5457182217900001E-4</v>
          </cell>
          <cell r="AF185">
            <v>0</v>
          </cell>
          <cell r="AG185">
            <v>0</v>
          </cell>
          <cell r="AH185">
            <v>0</v>
          </cell>
          <cell r="AI185">
            <v>0.201910109999</v>
          </cell>
          <cell r="AJ185">
            <v>0</v>
          </cell>
          <cell r="AK185">
            <v>0</v>
          </cell>
          <cell r="AM185">
            <v>0</v>
          </cell>
          <cell r="AN185">
            <v>3.900276936050715</v>
          </cell>
          <cell r="AO185">
            <v>0</v>
          </cell>
          <cell r="AP185">
            <v>0</v>
          </cell>
          <cell r="AQ185">
            <v>7.6554812628894062E-2</v>
          </cell>
          <cell r="AR185">
            <v>0</v>
          </cell>
          <cell r="AS185">
            <v>0</v>
          </cell>
          <cell r="AT185">
            <v>0</v>
          </cell>
          <cell r="AU185">
            <v>100.00005447922342</v>
          </cell>
          <cell r="AV185">
            <v>0</v>
          </cell>
          <cell r="AW185">
            <v>0</v>
          </cell>
        </row>
        <row r="186">
          <cell r="A186" t="str">
            <v>EMP88</v>
          </cell>
          <cell r="B186" t="str">
            <v>Land Bounded by Manchester Rd</v>
          </cell>
          <cell r="C186" t="str">
            <v>Industrial and Warehousing</v>
          </cell>
          <cell r="D186" t="str">
            <v>Land Supply 2018</v>
          </cell>
          <cell r="E186">
            <v>129.37700000000001</v>
          </cell>
          <cell r="F186">
            <v>0</v>
          </cell>
          <cell r="G186">
            <v>0</v>
          </cell>
          <cell r="H186">
            <v>0</v>
          </cell>
          <cell r="I186">
            <v>129.37700000000001</v>
          </cell>
          <cell r="J186">
            <v>0</v>
          </cell>
          <cell r="K186">
            <v>0</v>
          </cell>
          <cell r="L186">
            <v>0</v>
          </cell>
          <cell r="M186">
            <v>100</v>
          </cell>
          <cell r="O186">
            <v>13.45511932682</v>
          </cell>
          <cell r="Q186">
            <v>5.0720193268199996</v>
          </cell>
          <cell r="R186">
            <v>3.0353337807799998</v>
          </cell>
          <cell r="S186">
            <v>10.399931461403494</v>
          </cell>
          <cell r="T186">
            <v>3.92034080773244</v>
          </cell>
          <cell r="U186">
            <v>2.3461154461612184</v>
          </cell>
          <cell r="V186">
            <v>0</v>
          </cell>
          <cell r="W186">
            <v>0</v>
          </cell>
          <cell r="X186" t="str">
            <v>Not Modelled</v>
          </cell>
          <cell r="Y186" t="str">
            <v>N/A</v>
          </cell>
          <cell r="AA186">
            <v>0</v>
          </cell>
          <cell r="AB186">
            <v>2.2594954223900001</v>
          </cell>
          <cell r="AC186">
            <v>1.90644360215</v>
          </cell>
          <cell r="AD186">
            <v>0</v>
          </cell>
          <cell r="AE186">
            <v>20.404403741199999</v>
          </cell>
          <cell r="AF186">
            <v>65.4956558895</v>
          </cell>
          <cell r="AG186">
            <v>3.4007427108799999</v>
          </cell>
          <cell r="AH186">
            <v>8.1249450896200006</v>
          </cell>
          <cell r="AI186">
            <v>65.752533955299995</v>
          </cell>
          <cell r="AJ186">
            <v>0</v>
          </cell>
          <cell r="AK186">
            <v>0</v>
          </cell>
          <cell r="AM186">
            <v>0</v>
          </cell>
          <cell r="AN186">
            <v>1.7464428935514038</v>
          </cell>
          <cell r="AO186">
            <v>1.4735568162424539</v>
          </cell>
          <cell r="AP186">
            <v>0</v>
          </cell>
          <cell r="AQ186">
            <v>15.771275992796244</v>
          </cell>
          <cell r="AR186">
            <v>50.623878965735791</v>
          </cell>
          <cell r="AS186">
            <v>2.6285527650818921</v>
          </cell>
          <cell r="AT186">
            <v>6.2800537109532613</v>
          </cell>
          <cell r="AU186">
            <v>50.822428990701582</v>
          </cell>
          <cell r="AV186">
            <v>0</v>
          </cell>
          <cell r="AW186">
            <v>0</v>
          </cell>
        </row>
        <row r="187">
          <cell r="A187" t="str">
            <v>SH 0483</v>
          </cell>
          <cell r="B187" t="str">
            <v>SITE OF 53-61 TWEEDALE STREET, ROCHDALE</v>
          </cell>
          <cell r="C187" t="str">
            <v>Residential</v>
          </cell>
          <cell r="D187" t="str">
            <v>Land Supply 2018</v>
          </cell>
          <cell r="E187">
            <v>3.71615E-2</v>
          </cell>
          <cell r="F187">
            <v>0</v>
          </cell>
          <cell r="G187">
            <v>0</v>
          </cell>
          <cell r="H187">
            <v>0</v>
          </cell>
          <cell r="I187">
            <v>3.71615E-2</v>
          </cell>
          <cell r="J187">
            <v>0</v>
          </cell>
          <cell r="K187">
            <v>0</v>
          </cell>
          <cell r="L187">
            <v>0</v>
          </cell>
          <cell r="M187">
            <v>100</v>
          </cell>
          <cell r="O187">
            <v>0</v>
          </cell>
          <cell r="Q187">
            <v>0</v>
          </cell>
          <cell r="R187">
            <v>0</v>
          </cell>
          <cell r="S187">
            <v>0</v>
          </cell>
          <cell r="T187">
            <v>0</v>
          </cell>
          <cell r="U187">
            <v>0</v>
          </cell>
          <cell r="V187">
            <v>0</v>
          </cell>
          <cell r="W187">
            <v>0</v>
          </cell>
          <cell r="X187" t="str">
            <v>Not Modelled</v>
          </cell>
          <cell r="Y187" t="str">
            <v>N/A</v>
          </cell>
          <cell r="AA187">
            <v>0</v>
          </cell>
          <cell r="AB187">
            <v>0</v>
          </cell>
          <cell r="AC187">
            <v>0</v>
          </cell>
          <cell r="AD187">
            <v>0</v>
          </cell>
          <cell r="AE187">
            <v>0</v>
          </cell>
          <cell r="AF187">
            <v>0</v>
          </cell>
          <cell r="AG187">
            <v>0</v>
          </cell>
          <cell r="AH187">
            <v>0</v>
          </cell>
          <cell r="AI187">
            <v>3.7161544998399999E-2</v>
          </cell>
          <cell r="AJ187">
            <v>0</v>
          </cell>
          <cell r="AK187">
            <v>0</v>
          </cell>
          <cell r="AM187">
            <v>0</v>
          </cell>
          <cell r="AN187">
            <v>0</v>
          </cell>
          <cell r="AO187">
            <v>0</v>
          </cell>
          <cell r="AP187">
            <v>0</v>
          </cell>
          <cell r="AQ187">
            <v>0</v>
          </cell>
          <cell r="AR187">
            <v>0</v>
          </cell>
          <cell r="AS187">
            <v>0</v>
          </cell>
          <cell r="AT187">
            <v>0</v>
          </cell>
          <cell r="AU187">
            <v>100.00012108876122</v>
          </cell>
          <cell r="AV187">
            <v>0</v>
          </cell>
          <cell r="AW187">
            <v>0</v>
          </cell>
        </row>
        <row r="188">
          <cell r="A188" t="str">
            <v>SH 0569</v>
          </cell>
          <cell r="B188" t="str">
            <v>LAND OFF DURN ST, DURN, LITTLEBOROUGH</v>
          </cell>
          <cell r="C188" t="str">
            <v>Residential</v>
          </cell>
          <cell r="D188" t="str">
            <v>Land Supply 2018</v>
          </cell>
          <cell r="E188">
            <v>1.34687</v>
          </cell>
          <cell r="F188">
            <v>3.0270688271100002E-4</v>
          </cell>
          <cell r="G188">
            <v>0</v>
          </cell>
          <cell r="H188">
            <v>0</v>
          </cell>
          <cell r="I188">
            <v>1.346567293117289</v>
          </cell>
          <cell r="J188">
            <v>2.2474840386303058E-2</v>
          </cell>
          <cell r="K188">
            <v>0</v>
          </cell>
          <cell r="L188">
            <v>0</v>
          </cell>
          <cell r="M188">
            <v>99.977525159613691</v>
          </cell>
          <cell r="O188">
            <v>0.18049436750519998</v>
          </cell>
          <cell r="Q188">
            <v>7.3046367505199994E-2</v>
          </cell>
          <cell r="R188">
            <v>4.5048560132600002E-2</v>
          </cell>
          <cell r="S188">
            <v>13.401023670079514</v>
          </cell>
          <cell r="T188">
            <v>5.4234163286137482</v>
          </cell>
          <cell r="U188">
            <v>3.3446850945228568</v>
          </cell>
          <cell r="V188">
            <v>0</v>
          </cell>
          <cell r="W188">
            <v>0</v>
          </cell>
          <cell r="X188">
            <v>0</v>
          </cell>
          <cell r="Y188">
            <v>0</v>
          </cell>
          <cell r="AA188">
            <v>0</v>
          </cell>
          <cell r="AB188">
            <v>0</v>
          </cell>
          <cell r="AC188">
            <v>0</v>
          </cell>
          <cell r="AD188">
            <v>0</v>
          </cell>
          <cell r="AE188">
            <v>4.8819472825499999E-4</v>
          </cell>
          <cell r="AF188">
            <v>4.8816090421199999E-4</v>
          </cell>
          <cell r="AG188">
            <v>1.5600214034399999E-3</v>
          </cell>
          <cell r="AH188">
            <v>0</v>
          </cell>
          <cell r="AI188">
            <v>1.3468716349900001</v>
          </cell>
          <cell r="AJ188">
            <v>0</v>
          </cell>
          <cell r="AK188">
            <v>0</v>
          </cell>
          <cell r="AM188">
            <v>0</v>
          </cell>
          <cell r="AN188">
            <v>0</v>
          </cell>
          <cell r="AO188">
            <v>0</v>
          </cell>
          <cell r="AP188">
            <v>0</v>
          </cell>
          <cell r="AQ188">
            <v>3.6246610901943026E-2</v>
          </cell>
          <cell r="AR188">
            <v>3.6244099594764156E-2</v>
          </cell>
          <cell r="AS188">
            <v>0.11582568499112758</v>
          </cell>
          <cell r="AT188">
            <v>0</v>
          </cell>
          <cell r="AU188">
            <v>100.00012139181955</v>
          </cell>
          <cell r="AV188">
            <v>0</v>
          </cell>
          <cell r="AW188">
            <v>0</v>
          </cell>
        </row>
        <row r="189">
          <cell r="A189" t="str">
            <v>SH 0594</v>
          </cell>
          <cell r="B189" t="str">
            <v>EALEES AREA OF OPPORTUNITY, LITTLEBOROUGH</v>
          </cell>
          <cell r="C189" t="str">
            <v>Residential</v>
          </cell>
          <cell r="D189" t="str">
            <v>Land Supply 2018</v>
          </cell>
          <cell r="E189">
            <v>0.85247899999999999</v>
          </cell>
          <cell r="F189">
            <v>4.3376306578700001E-2</v>
          </cell>
          <cell r="G189">
            <v>0.101067296446</v>
          </cell>
          <cell r="H189">
            <v>0.55639385728900004</v>
          </cell>
          <cell r="I189">
            <v>0.15164153968630001</v>
          </cell>
          <cell r="J189">
            <v>5.0882551451355402</v>
          </cell>
          <cell r="K189">
            <v>11.855693389045362</v>
          </cell>
          <cell r="L189">
            <v>65.267749386084589</v>
          </cell>
          <cell r="M189">
            <v>17.788302079734517</v>
          </cell>
          <cell r="O189">
            <v>0.67702433701499998</v>
          </cell>
          <cell r="Q189">
            <v>0.43944033701499996</v>
          </cell>
          <cell r="R189">
            <v>0.33415775326199998</v>
          </cell>
          <cell r="S189">
            <v>79.418300863129758</v>
          </cell>
          <cell r="T189">
            <v>51.548523425797001</v>
          </cell>
          <cell r="U189">
            <v>39.198356001966026</v>
          </cell>
          <cell r="V189">
            <v>0.85247916500499998</v>
          </cell>
          <cell r="W189">
            <v>100.00001935590201</v>
          </cell>
          <cell r="X189">
            <v>0.69766309847499997</v>
          </cell>
          <cell r="Y189">
            <v>81.83932958759101</v>
          </cell>
          <cell r="AA189">
            <v>0.12345134605499999</v>
          </cell>
          <cell r="AB189">
            <v>0</v>
          </cell>
          <cell r="AC189">
            <v>0</v>
          </cell>
          <cell r="AD189">
            <v>0</v>
          </cell>
          <cell r="AE189">
            <v>0</v>
          </cell>
          <cell r="AF189">
            <v>0</v>
          </cell>
          <cell r="AG189">
            <v>0</v>
          </cell>
          <cell r="AH189">
            <v>0</v>
          </cell>
          <cell r="AI189">
            <v>0.85247916500499998</v>
          </cell>
          <cell r="AJ189">
            <v>0</v>
          </cell>
          <cell r="AK189">
            <v>0.683827166022</v>
          </cell>
          <cell r="AM189">
            <v>14.481453039312406</v>
          </cell>
          <cell r="AN189">
            <v>0</v>
          </cell>
          <cell r="AO189">
            <v>0</v>
          </cell>
          <cell r="AP189">
            <v>0</v>
          </cell>
          <cell r="AQ189">
            <v>0</v>
          </cell>
          <cell r="AR189">
            <v>0</v>
          </cell>
          <cell r="AS189">
            <v>0</v>
          </cell>
          <cell r="AT189">
            <v>0</v>
          </cell>
          <cell r="AU189">
            <v>100.00001935590201</v>
          </cell>
          <cell r="AV189">
            <v>0</v>
          </cell>
          <cell r="AW189">
            <v>80.216306328015122</v>
          </cell>
        </row>
        <row r="190">
          <cell r="A190" t="str">
            <v>SH 0596</v>
          </cell>
          <cell r="B190" t="str">
            <v>IVERSONS BLDG, DRAKE ST, ROCHDALE</v>
          </cell>
          <cell r="C190" t="str">
            <v>Residential</v>
          </cell>
          <cell r="D190" t="str">
            <v>Land Supply 2018</v>
          </cell>
          <cell r="E190">
            <v>4.1715000000000002E-2</v>
          </cell>
          <cell r="F190">
            <v>0</v>
          </cell>
          <cell r="G190">
            <v>0</v>
          </cell>
          <cell r="H190">
            <v>0</v>
          </cell>
          <cell r="I190">
            <v>4.1715000000000002E-2</v>
          </cell>
          <cell r="J190">
            <v>0</v>
          </cell>
          <cell r="K190">
            <v>0</v>
          </cell>
          <cell r="L190">
            <v>0</v>
          </cell>
          <cell r="M190">
            <v>100</v>
          </cell>
          <cell r="O190">
            <v>0</v>
          </cell>
          <cell r="Q190">
            <v>0</v>
          </cell>
          <cell r="R190">
            <v>0</v>
          </cell>
          <cell r="S190">
            <v>0</v>
          </cell>
          <cell r="T190">
            <v>0</v>
          </cell>
          <cell r="U190">
            <v>0</v>
          </cell>
          <cell r="V190">
            <v>0</v>
          </cell>
          <cell r="W190">
            <v>0</v>
          </cell>
          <cell r="X190">
            <v>0</v>
          </cell>
          <cell r="Y190">
            <v>0</v>
          </cell>
          <cell r="AA190">
            <v>0</v>
          </cell>
          <cell r="AB190">
            <v>0</v>
          </cell>
          <cell r="AC190">
            <v>0</v>
          </cell>
          <cell r="AD190">
            <v>0</v>
          </cell>
          <cell r="AE190">
            <v>0</v>
          </cell>
          <cell r="AF190">
            <v>0</v>
          </cell>
          <cell r="AG190">
            <v>0</v>
          </cell>
          <cell r="AH190">
            <v>0</v>
          </cell>
          <cell r="AI190">
            <v>4.1715049998799998E-2</v>
          </cell>
          <cell r="AJ190">
            <v>0</v>
          </cell>
          <cell r="AK190">
            <v>0</v>
          </cell>
          <cell r="AM190">
            <v>0</v>
          </cell>
          <cell r="AN190">
            <v>0</v>
          </cell>
          <cell r="AO190">
            <v>0</v>
          </cell>
          <cell r="AP190">
            <v>0</v>
          </cell>
          <cell r="AQ190">
            <v>0</v>
          </cell>
          <cell r="AR190">
            <v>0</v>
          </cell>
          <cell r="AS190">
            <v>0</v>
          </cell>
          <cell r="AT190">
            <v>0</v>
          </cell>
          <cell r="AU190">
            <v>100.00011985808462</v>
          </cell>
          <cell r="AV190">
            <v>0</v>
          </cell>
          <cell r="AW190">
            <v>0</v>
          </cell>
        </row>
        <row r="191">
          <cell r="A191" t="str">
            <v>SH 0597</v>
          </cell>
          <cell r="B191" t="str">
            <v>HIGH BIRCH SCHOOL, BOLTON RD, ROCHDALE</v>
          </cell>
          <cell r="C191" t="str">
            <v>Residential</v>
          </cell>
          <cell r="D191" t="str">
            <v>Land Supply 2018</v>
          </cell>
          <cell r="E191">
            <v>0.60783600000000004</v>
          </cell>
          <cell r="F191">
            <v>0</v>
          </cell>
          <cell r="G191">
            <v>0</v>
          </cell>
          <cell r="H191">
            <v>0</v>
          </cell>
          <cell r="I191">
            <v>0.60783600000000004</v>
          </cell>
          <cell r="J191">
            <v>0</v>
          </cell>
          <cell r="K191">
            <v>0</v>
          </cell>
          <cell r="L191">
            <v>0</v>
          </cell>
          <cell r="M191">
            <v>100</v>
          </cell>
          <cell r="O191">
            <v>6.6340000000000003E-6</v>
          </cell>
          <cell r="Q191">
            <v>0</v>
          </cell>
          <cell r="R191">
            <v>0</v>
          </cell>
          <cell r="S191">
            <v>1.0914128152988635E-3</v>
          </cell>
          <cell r="T191">
            <v>0</v>
          </cell>
          <cell r="U191">
            <v>0</v>
          </cell>
          <cell r="V191">
            <v>0</v>
          </cell>
          <cell r="W191">
            <v>0</v>
          </cell>
          <cell r="X191" t="str">
            <v>Not Modelled</v>
          </cell>
          <cell r="Y191" t="str">
            <v>N/A</v>
          </cell>
          <cell r="AA191">
            <v>0</v>
          </cell>
          <cell r="AB191">
            <v>0</v>
          </cell>
          <cell r="AC191">
            <v>0</v>
          </cell>
          <cell r="AD191">
            <v>0</v>
          </cell>
          <cell r="AE191">
            <v>0</v>
          </cell>
          <cell r="AF191">
            <v>0</v>
          </cell>
          <cell r="AG191">
            <v>0</v>
          </cell>
          <cell r="AH191">
            <v>0</v>
          </cell>
          <cell r="AI191">
            <v>0.60783593000199998</v>
          </cell>
          <cell r="AJ191">
            <v>0</v>
          </cell>
          <cell r="AK191">
            <v>0</v>
          </cell>
          <cell r="AM191">
            <v>0</v>
          </cell>
          <cell r="AN191">
            <v>0</v>
          </cell>
          <cell r="AO191">
            <v>0</v>
          </cell>
          <cell r="AP191">
            <v>0</v>
          </cell>
          <cell r="AQ191">
            <v>0</v>
          </cell>
          <cell r="AR191">
            <v>0</v>
          </cell>
          <cell r="AS191">
            <v>0</v>
          </cell>
          <cell r="AT191">
            <v>0</v>
          </cell>
          <cell r="AU191">
            <v>99.999988484064772</v>
          </cell>
          <cell r="AV191">
            <v>0</v>
          </cell>
          <cell r="AW191">
            <v>0</v>
          </cell>
        </row>
        <row r="192">
          <cell r="A192" t="str">
            <v>SH 0606</v>
          </cell>
          <cell r="B192" t="str">
            <v>WARDLE MILL, KNOWL SYKE ST, ROCHDALE</v>
          </cell>
          <cell r="C192" t="str">
            <v>Residential</v>
          </cell>
          <cell r="D192" t="str">
            <v>Land Supply 2018</v>
          </cell>
          <cell r="E192">
            <v>0.95456399999999997</v>
          </cell>
          <cell r="F192">
            <v>0</v>
          </cell>
          <cell r="G192">
            <v>0</v>
          </cell>
          <cell r="H192">
            <v>2.85877475015E-3</v>
          </cell>
          <cell r="I192">
            <v>0.95170522524985002</v>
          </cell>
          <cell r="J192">
            <v>0</v>
          </cell>
          <cell r="K192">
            <v>0</v>
          </cell>
          <cell r="L192">
            <v>0.29948486954777265</v>
          </cell>
          <cell r="M192">
            <v>99.700515130452231</v>
          </cell>
          <cell r="O192">
            <v>0.10940862198780001</v>
          </cell>
          <cell r="Q192">
            <v>2.6348821987799999E-2</v>
          </cell>
          <cell r="R192">
            <v>1.04E-2</v>
          </cell>
          <cell r="S192">
            <v>11.461632953662615</v>
          </cell>
          <cell r="T192">
            <v>2.7602991510050661</v>
          </cell>
          <cell r="U192">
            <v>1.0895026420439069</v>
          </cell>
          <cell r="V192">
            <v>0.95456412999899998</v>
          </cell>
          <cell r="W192">
            <v>100.00001361867828</v>
          </cell>
          <cell r="X192" t="str">
            <v>Not Modelled</v>
          </cell>
          <cell r="Y192" t="str">
            <v>N/A</v>
          </cell>
          <cell r="AA192">
            <v>0</v>
          </cell>
          <cell r="AB192">
            <v>0</v>
          </cell>
          <cell r="AC192">
            <v>0</v>
          </cell>
          <cell r="AD192">
            <v>2.85885457951E-3</v>
          </cell>
          <cell r="AE192">
            <v>0.105924994781</v>
          </cell>
          <cell r="AF192">
            <v>0.51103420089200002</v>
          </cell>
          <cell r="AG192">
            <v>1.1599999999999999E-2</v>
          </cell>
          <cell r="AH192">
            <v>0</v>
          </cell>
          <cell r="AI192">
            <v>0.95456412999899998</v>
          </cell>
          <cell r="AJ192">
            <v>0</v>
          </cell>
          <cell r="AK192">
            <v>4.0210788000500002E-3</v>
          </cell>
          <cell r="AM192">
            <v>0</v>
          </cell>
          <cell r="AN192">
            <v>0</v>
          </cell>
          <cell r="AO192">
            <v>0</v>
          </cell>
          <cell r="AP192">
            <v>0.29949323246110265</v>
          </cell>
          <cell r="AQ192">
            <v>11.09668862234486</v>
          </cell>
          <cell r="AR192">
            <v>53.535876158329877</v>
          </cell>
          <cell r="AS192">
            <v>1.2152144853566653</v>
          </cell>
          <cell r="AT192">
            <v>0</v>
          </cell>
          <cell r="AU192">
            <v>100.00001361867828</v>
          </cell>
          <cell r="AV192">
            <v>0</v>
          </cell>
          <cell r="AW192">
            <v>0.42124769005011714</v>
          </cell>
        </row>
        <row r="193">
          <cell r="A193" t="str">
            <v>SH 0610</v>
          </cell>
          <cell r="B193" t="str">
            <v>NEW LADYHOUSE MILL, OFF STONE ST, MILNROW</v>
          </cell>
          <cell r="C193" t="str">
            <v>Residential</v>
          </cell>
          <cell r="D193" t="str">
            <v>Land Supply 2018</v>
          </cell>
          <cell r="E193">
            <v>0.86089700000000002</v>
          </cell>
          <cell r="F193">
            <v>8.1099000000000004E-2</v>
          </cell>
          <cell r="G193">
            <v>0.11358</v>
          </cell>
          <cell r="H193">
            <v>0.26318799999999998</v>
          </cell>
          <cell r="I193">
            <v>0.40303</v>
          </cell>
          <cell r="J193">
            <v>9.4202906967964815</v>
          </cell>
          <cell r="K193">
            <v>13.193215913169636</v>
          </cell>
          <cell r="L193">
            <v>30.571369164952365</v>
          </cell>
          <cell r="M193">
            <v>46.815124225081512</v>
          </cell>
          <cell r="O193">
            <v>0.66744750779399997</v>
          </cell>
          <cell r="Q193">
            <v>0.56004450779399995</v>
          </cell>
          <cell r="R193">
            <v>0.28731338591099997</v>
          </cell>
          <cell r="S193">
            <v>77.529310451076029</v>
          </cell>
          <cell r="T193">
            <v>65.053601974916859</v>
          </cell>
          <cell r="U193">
            <v>33.373723675538422</v>
          </cell>
          <cell r="V193">
            <v>0.86089664500100005</v>
          </cell>
          <cell r="W193">
            <v>99.999958764056558</v>
          </cell>
          <cell r="X193">
            <v>0.66614531669099997</v>
          </cell>
          <cell r="Y193">
            <v>77.378050648451548</v>
          </cell>
          <cell r="AA193">
            <v>0.372011000348</v>
          </cell>
          <cell r="AB193">
            <v>0</v>
          </cell>
          <cell r="AC193">
            <v>0</v>
          </cell>
          <cell r="AD193">
            <v>0</v>
          </cell>
          <cell r="AE193">
            <v>0</v>
          </cell>
          <cell r="AF193">
            <v>0</v>
          </cell>
          <cell r="AG193">
            <v>0</v>
          </cell>
          <cell r="AH193">
            <v>0</v>
          </cell>
          <cell r="AI193">
            <v>0.86089664500100005</v>
          </cell>
          <cell r="AJ193">
            <v>0</v>
          </cell>
          <cell r="AK193">
            <v>0</v>
          </cell>
          <cell r="AM193">
            <v>43.2120219199277</v>
          </cell>
          <cell r="AN193">
            <v>0</v>
          </cell>
          <cell r="AO193">
            <v>0</v>
          </cell>
          <cell r="AP193">
            <v>0</v>
          </cell>
          <cell r="AQ193">
            <v>0</v>
          </cell>
          <cell r="AR193">
            <v>0</v>
          </cell>
          <cell r="AS193">
            <v>0</v>
          </cell>
          <cell r="AT193">
            <v>0</v>
          </cell>
          <cell r="AU193">
            <v>99.999958764056558</v>
          </cell>
          <cell r="AV193">
            <v>0</v>
          </cell>
          <cell r="AW193">
            <v>0</v>
          </cell>
        </row>
        <row r="194">
          <cell r="A194" t="str">
            <v>SH 0613</v>
          </cell>
          <cell r="B194" t="str">
            <v>ROPE WORKS, BRUNSWICK ST, HEYWOOD</v>
          </cell>
          <cell r="C194" t="str">
            <v>Residential</v>
          </cell>
          <cell r="D194" t="str">
            <v>Land Supply 2018</v>
          </cell>
          <cell r="E194">
            <v>0.78253099999999998</v>
          </cell>
          <cell r="F194">
            <v>0</v>
          </cell>
          <cell r="G194">
            <v>0</v>
          </cell>
          <cell r="H194">
            <v>0</v>
          </cell>
          <cell r="I194">
            <v>0.78253099999999998</v>
          </cell>
          <cell r="J194">
            <v>0</v>
          </cell>
          <cell r="K194">
            <v>0</v>
          </cell>
          <cell r="L194">
            <v>0</v>
          </cell>
          <cell r="M194">
            <v>100</v>
          </cell>
          <cell r="O194">
            <v>1.6767400000000001E-4</v>
          </cell>
          <cell r="Q194">
            <v>0</v>
          </cell>
          <cell r="R194">
            <v>0</v>
          </cell>
          <cell r="S194">
            <v>2.1427138349790615E-2</v>
          </cell>
          <cell r="T194">
            <v>0</v>
          </cell>
          <cell r="U194">
            <v>0</v>
          </cell>
          <cell r="V194">
            <v>0</v>
          </cell>
          <cell r="W194">
            <v>0</v>
          </cell>
          <cell r="X194" t="str">
            <v>Not Modelled</v>
          </cell>
          <cell r="Y194" t="str">
            <v>N/A</v>
          </cell>
          <cell r="AA194">
            <v>0</v>
          </cell>
          <cell r="AB194">
            <v>0</v>
          </cell>
          <cell r="AC194">
            <v>0</v>
          </cell>
          <cell r="AD194">
            <v>0</v>
          </cell>
          <cell r="AE194">
            <v>0</v>
          </cell>
          <cell r="AF194">
            <v>0</v>
          </cell>
          <cell r="AG194">
            <v>0</v>
          </cell>
          <cell r="AH194">
            <v>0</v>
          </cell>
          <cell r="AI194">
            <v>0.78253066499799995</v>
          </cell>
          <cell r="AJ194">
            <v>0</v>
          </cell>
          <cell r="AK194">
            <v>0</v>
          </cell>
          <cell r="AM194">
            <v>0</v>
          </cell>
          <cell r="AN194">
            <v>0</v>
          </cell>
          <cell r="AO194">
            <v>0</v>
          </cell>
          <cell r="AP194">
            <v>0</v>
          </cell>
          <cell r="AQ194">
            <v>0</v>
          </cell>
          <cell r="AR194">
            <v>0</v>
          </cell>
          <cell r="AS194">
            <v>0</v>
          </cell>
          <cell r="AT194">
            <v>0</v>
          </cell>
          <cell r="AU194">
            <v>99.999957189938797</v>
          </cell>
          <cell r="AV194">
            <v>0</v>
          </cell>
          <cell r="AW194">
            <v>0</v>
          </cell>
        </row>
        <row r="195">
          <cell r="A195" t="str">
            <v>SH 0620</v>
          </cell>
          <cell r="B195" t="str">
            <v>DALE MILL / ARKWRIGHT MILL, ROCHDALE</v>
          </cell>
          <cell r="C195" t="str">
            <v>Residential</v>
          </cell>
          <cell r="D195" t="str">
            <v>Land Supply 2018</v>
          </cell>
          <cell r="E195">
            <v>1.82334</v>
          </cell>
          <cell r="F195">
            <v>6.3439560115500004E-2</v>
          </cell>
          <cell r="G195">
            <v>5.5617855205000004E-3</v>
          </cell>
          <cell r="H195">
            <v>4.9810851841600005E-4</v>
          </cell>
          <cell r="I195">
            <v>1.7538405458455841</v>
          </cell>
          <cell r="J195">
            <v>3.4793050180163876</v>
          </cell>
          <cell r="K195">
            <v>0.30503282550155214</v>
          </cell>
          <cell r="L195">
            <v>2.7318466024767736E-2</v>
          </cell>
          <cell r="M195">
            <v>96.188343690457302</v>
          </cell>
          <cell r="O195">
            <v>0.3324822283237</v>
          </cell>
          <cell r="Q195">
            <v>0.14635322832370001</v>
          </cell>
          <cell r="R195">
            <v>3.9230198819700003E-2</v>
          </cell>
          <cell r="S195">
            <v>18.234790457276208</v>
          </cell>
          <cell r="T195">
            <v>8.0266559349161444</v>
          </cell>
          <cell r="U195">
            <v>2.1515569679653823</v>
          </cell>
          <cell r="V195">
            <v>0.55860013371299999</v>
          </cell>
          <cell r="W195">
            <v>30.636092759057554</v>
          </cell>
          <cell r="X195">
            <v>4.9417067136199998E-2</v>
          </cell>
          <cell r="Y195">
            <v>2.7102497140522335</v>
          </cell>
          <cell r="AA195">
            <v>0.16743493978999999</v>
          </cell>
          <cell r="AB195">
            <v>0</v>
          </cell>
          <cell r="AC195">
            <v>0</v>
          </cell>
          <cell r="AD195">
            <v>0</v>
          </cell>
          <cell r="AE195">
            <v>0</v>
          </cell>
          <cell r="AF195">
            <v>0</v>
          </cell>
          <cell r="AG195">
            <v>0</v>
          </cell>
          <cell r="AH195">
            <v>0</v>
          </cell>
          <cell r="AI195">
            <v>1.8233358749999999</v>
          </cell>
          <cell r="AJ195">
            <v>0</v>
          </cell>
          <cell r="AK195">
            <v>0</v>
          </cell>
          <cell r="AM195">
            <v>9.1828698865817664</v>
          </cell>
          <cell r="AN195">
            <v>0</v>
          </cell>
          <cell r="AO195">
            <v>0</v>
          </cell>
          <cell r="AP195">
            <v>0</v>
          </cell>
          <cell r="AQ195">
            <v>0</v>
          </cell>
          <cell r="AR195">
            <v>0</v>
          </cell>
          <cell r="AS195">
            <v>0</v>
          </cell>
          <cell r="AT195">
            <v>0</v>
          </cell>
          <cell r="AU195">
            <v>99.999773766823523</v>
          </cell>
          <cell r="AV195">
            <v>0</v>
          </cell>
          <cell r="AW195">
            <v>0</v>
          </cell>
        </row>
        <row r="196">
          <cell r="A196" t="str">
            <v>SH 0622</v>
          </cell>
          <cell r="B196" t="str">
            <v>REMAINDER OF TWO BRIDGES ROAD AREA OF OPP., SHAW RD, ROCHDALE</v>
          </cell>
          <cell r="C196" t="str">
            <v>Residential</v>
          </cell>
          <cell r="D196" t="str">
            <v>Land Supply 2018</v>
          </cell>
          <cell r="E196">
            <v>3.2838400000000001</v>
          </cell>
          <cell r="F196">
            <v>0.14768307012099999</v>
          </cell>
          <cell r="G196">
            <v>0.534617044657</v>
          </cell>
          <cell r="H196">
            <v>0.227510314184</v>
          </cell>
          <cell r="I196">
            <v>2.3740295710380006</v>
          </cell>
          <cell r="J196">
            <v>4.4972675319443089</v>
          </cell>
          <cell r="K196">
            <v>16.280240348403087</v>
          </cell>
          <cell r="L196">
            <v>6.9281790277236412</v>
          </cell>
          <cell r="M196">
            <v>72.29431309192897</v>
          </cell>
          <cell r="O196">
            <v>1.1762369651390001</v>
          </cell>
          <cell r="Q196">
            <v>0.487512965139</v>
          </cell>
          <cell r="R196">
            <v>0.26326298630700001</v>
          </cell>
          <cell r="S196">
            <v>35.81894870453494</v>
          </cell>
          <cell r="T196">
            <v>14.845819684850662</v>
          </cell>
          <cell r="U196">
            <v>8.0169248899763694</v>
          </cell>
          <cell r="V196">
            <v>3.2689092658100001</v>
          </cell>
          <cell r="W196">
            <v>99.545326989439204</v>
          </cell>
          <cell r="X196">
            <v>1.2627210173200001</v>
          </cell>
          <cell r="Y196">
            <v>38.452574343451566</v>
          </cell>
          <cell r="AA196">
            <v>0.20267019154900001</v>
          </cell>
          <cell r="AB196">
            <v>0</v>
          </cell>
          <cell r="AC196">
            <v>0</v>
          </cell>
          <cell r="AD196">
            <v>0</v>
          </cell>
          <cell r="AE196">
            <v>0</v>
          </cell>
          <cell r="AF196">
            <v>0</v>
          </cell>
          <cell r="AG196">
            <v>0</v>
          </cell>
          <cell r="AH196">
            <v>0</v>
          </cell>
          <cell r="AI196">
            <v>3.2838432550099999</v>
          </cell>
          <cell r="AJ196">
            <v>0</v>
          </cell>
          <cell r="AK196">
            <v>0.74340295495200004</v>
          </cell>
          <cell r="AM196">
            <v>6.171743798388472</v>
          </cell>
          <cell r="AN196">
            <v>0</v>
          </cell>
          <cell r="AO196">
            <v>0</v>
          </cell>
          <cell r="AP196">
            <v>0</v>
          </cell>
          <cell r="AQ196">
            <v>0</v>
          </cell>
          <cell r="AR196">
            <v>0</v>
          </cell>
          <cell r="AS196">
            <v>0</v>
          </cell>
          <cell r="AT196">
            <v>0</v>
          </cell>
          <cell r="AU196">
            <v>100.0000991220644</v>
          </cell>
          <cell r="AV196">
            <v>0</v>
          </cell>
          <cell r="AW196">
            <v>22.638220953274217</v>
          </cell>
        </row>
        <row r="197">
          <cell r="A197" t="str">
            <v>SH 0641</v>
          </cell>
          <cell r="B197" t="str">
            <v>LAND AT WORCESTER ST, STONEYFIELD, ROCHDALE</v>
          </cell>
          <cell r="C197" t="str">
            <v>Residential</v>
          </cell>
          <cell r="D197" t="str">
            <v>Land Supply 2018</v>
          </cell>
          <cell r="E197">
            <v>0.38075900000000001</v>
          </cell>
          <cell r="F197">
            <v>0</v>
          </cell>
          <cell r="G197">
            <v>0</v>
          </cell>
          <cell r="H197">
            <v>0</v>
          </cell>
          <cell r="I197">
            <v>0.38075900000000001</v>
          </cell>
          <cell r="J197">
            <v>0</v>
          </cell>
          <cell r="K197">
            <v>0</v>
          </cell>
          <cell r="L197">
            <v>0</v>
          </cell>
          <cell r="M197">
            <v>100</v>
          </cell>
          <cell r="O197">
            <v>0</v>
          </cell>
          <cell r="Q197">
            <v>0</v>
          </cell>
          <cell r="R197">
            <v>0</v>
          </cell>
          <cell r="S197">
            <v>0</v>
          </cell>
          <cell r="T197">
            <v>0</v>
          </cell>
          <cell r="U197">
            <v>0</v>
          </cell>
          <cell r="V197">
            <v>0</v>
          </cell>
          <cell r="W197">
            <v>0</v>
          </cell>
          <cell r="X197" t="str">
            <v>Not Modelled</v>
          </cell>
          <cell r="Y197" t="str">
            <v>N/A</v>
          </cell>
          <cell r="AA197">
            <v>0</v>
          </cell>
          <cell r="AB197">
            <v>0</v>
          </cell>
          <cell r="AC197">
            <v>0</v>
          </cell>
          <cell r="AD197">
            <v>0</v>
          </cell>
          <cell r="AE197">
            <v>0</v>
          </cell>
          <cell r="AF197">
            <v>0</v>
          </cell>
          <cell r="AG197">
            <v>0</v>
          </cell>
          <cell r="AH197">
            <v>0</v>
          </cell>
          <cell r="AI197">
            <v>0.38075900000000001</v>
          </cell>
          <cell r="AJ197">
            <v>0</v>
          </cell>
          <cell r="AK197">
            <v>0</v>
          </cell>
          <cell r="AM197">
            <v>0</v>
          </cell>
          <cell r="AN197">
            <v>0</v>
          </cell>
          <cell r="AO197">
            <v>0</v>
          </cell>
          <cell r="AP197">
            <v>0</v>
          </cell>
          <cell r="AQ197">
            <v>0</v>
          </cell>
          <cell r="AR197">
            <v>0</v>
          </cell>
          <cell r="AS197">
            <v>0</v>
          </cell>
          <cell r="AT197">
            <v>0</v>
          </cell>
          <cell r="AU197">
            <v>100</v>
          </cell>
          <cell r="AV197">
            <v>0</v>
          </cell>
          <cell r="AW197">
            <v>0</v>
          </cell>
        </row>
        <row r="198">
          <cell r="A198" t="str">
            <v>SH 0660</v>
          </cell>
          <cell r="B198" t="str">
            <v>SITE OF PROCESS PLASTICS, NORWICH ST, ROCHDALE</v>
          </cell>
          <cell r="C198" t="str">
            <v>Residential</v>
          </cell>
          <cell r="D198" t="str">
            <v>Land Supply 2018</v>
          </cell>
          <cell r="E198">
            <v>1.66784</v>
          </cell>
          <cell r="F198">
            <v>1.7573831390399999E-3</v>
          </cell>
          <cell r="G198">
            <v>0</v>
          </cell>
          <cell r="H198">
            <v>0</v>
          </cell>
          <cell r="I198">
            <v>1.6660826168609599</v>
          </cell>
          <cell r="J198">
            <v>0.10536880870107444</v>
          </cell>
          <cell r="K198">
            <v>0</v>
          </cell>
          <cell r="L198">
            <v>0</v>
          </cell>
          <cell r="M198">
            <v>99.894631191298927</v>
          </cell>
          <cell r="O198">
            <v>3.6036515600018706E-2</v>
          </cell>
          <cell r="Q198">
            <v>2.2315600018700001E-5</v>
          </cell>
          <cell r="R198">
            <v>0</v>
          </cell>
          <cell r="S198">
            <v>2.1606698244447133</v>
          </cell>
          <cell r="T198">
            <v>1.3379940533084708E-3</v>
          </cell>
          <cell r="U198">
            <v>0</v>
          </cell>
          <cell r="V198">
            <v>0</v>
          </cell>
          <cell r="W198">
            <v>0</v>
          </cell>
          <cell r="X198" t="str">
            <v>Not Modelled</v>
          </cell>
          <cell r="Y198" t="str">
            <v>N/A</v>
          </cell>
          <cell r="AA198">
            <v>0</v>
          </cell>
          <cell r="AB198">
            <v>0</v>
          </cell>
          <cell r="AC198">
            <v>0</v>
          </cell>
          <cell r="AD198">
            <v>0</v>
          </cell>
          <cell r="AE198">
            <v>0</v>
          </cell>
          <cell r="AF198">
            <v>0</v>
          </cell>
          <cell r="AG198">
            <v>0</v>
          </cell>
          <cell r="AH198">
            <v>0</v>
          </cell>
          <cell r="AI198">
            <v>1.66783799506</v>
          </cell>
          <cell r="AJ198">
            <v>0</v>
          </cell>
          <cell r="AK198">
            <v>0</v>
          </cell>
          <cell r="AM198">
            <v>0</v>
          </cell>
          <cell r="AN198">
            <v>0</v>
          </cell>
          <cell r="AO198">
            <v>0</v>
          </cell>
          <cell r="AP198">
            <v>0</v>
          </cell>
          <cell r="AQ198">
            <v>0</v>
          </cell>
          <cell r="AR198">
            <v>0</v>
          </cell>
          <cell r="AS198">
            <v>0</v>
          </cell>
          <cell r="AT198">
            <v>0</v>
          </cell>
          <cell r="AU198">
            <v>99.99987978822908</v>
          </cell>
          <cell r="AV198">
            <v>0</v>
          </cell>
          <cell r="AW198">
            <v>0</v>
          </cell>
        </row>
        <row r="199">
          <cell r="A199" t="str">
            <v>SH 0665</v>
          </cell>
          <cell r="B199" t="str">
            <v>HEALEY HALL MILLS, DELL ROAD, ROCHDALE</v>
          </cell>
          <cell r="C199" t="str">
            <v>Residential</v>
          </cell>
          <cell r="D199" t="str">
            <v>Land Supply 2018</v>
          </cell>
          <cell r="E199">
            <v>1.33056</v>
          </cell>
          <cell r="F199">
            <v>7.3004622147900003E-2</v>
          </cell>
          <cell r="G199">
            <v>0.21785625340299999</v>
          </cell>
          <cell r="H199">
            <v>0.27634028861900001</v>
          </cell>
          <cell r="I199">
            <v>0.7633588358301</v>
          </cell>
          <cell r="J199">
            <v>5.4867591200622297</v>
          </cell>
          <cell r="K199">
            <v>16.373275418094639</v>
          </cell>
          <cell r="L199">
            <v>20.768720585242306</v>
          </cell>
          <cell r="M199">
            <v>57.371244876600834</v>
          </cell>
          <cell r="O199">
            <v>0.7696969506561</v>
          </cell>
          <cell r="Q199">
            <v>0.38127095065609995</v>
          </cell>
          <cell r="R199">
            <v>0.30300288195199998</v>
          </cell>
          <cell r="S199">
            <v>57.847594295341807</v>
          </cell>
          <cell r="T199">
            <v>28.654923540171051</v>
          </cell>
          <cell r="U199">
            <v>22.772583119288118</v>
          </cell>
          <cell r="V199">
            <v>1.1140335706</v>
          </cell>
          <cell r="W199">
            <v>83.726669267075522</v>
          </cell>
          <cell r="X199">
            <v>0.51198622207099997</v>
          </cell>
          <cell r="Y199">
            <v>38.47900298152657</v>
          </cell>
          <cell r="AA199">
            <v>3.2390789764500001E-3</v>
          </cell>
          <cell r="AB199">
            <v>0</v>
          </cell>
          <cell r="AC199">
            <v>5.52840299997E-3</v>
          </cell>
          <cell r="AD199">
            <v>0.30343091109800002</v>
          </cell>
          <cell r="AE199">
            <v>0.65834429117799997</v>
          </cell>
          <cell r="AF199">
            <v>0.84868840403599999</v>
          </cell>
          <cell r="AG199">
            <v>1.19343800001E-2</v>
          </cell>
          <cell r="AH199">
            <v>0</v>
          </cell>
          <cell r="AI199">
            <v>1.3305632199999999</v>
          </cell>
          <cell r="AJ199">
            <v>0</v>
          </cell>
          <cell r="AK199">
            <v>0.42759999999999998</v>
          </cell>
          <cell r="AM199">
            <v>0.24343727276109309</v>
          </cell>
          <cell r="AN199">
            <v>0</v>
          </cell>
          <cell r="AO199">
            <v>0.41549445346094876</v>
          </cell>
          <cell r="AP199">
            <v>22.804752216961283</v>
          </cell>
          <cell r="AQ199">
            <v>49.478737612584176</v>
          </cell>
          <cell r="AR199">
            <v>63.784301650132278</v>
          </cell>
          <cell r="AS199">
            <v>0.89694414382665943</v>
          </cell>
          <cell r="AT199">
            <v>0</v>
          </cell>
          <cell r="AU199">
            <v>100.00024200336699</v>
          </cell>
          <cell r="AV199">
            <v>0</v>
          </cell>
          <cell r="AW199">
            <v>32.136844636844636</v>
          </cell>
        </row>
        <row r="200">
          <cell r="A200" t="str">
            <v>SH 0666</v>
          </cell>
          <cell r="B200" t="str">
            <v>LAND OFF GLEN GROVE / WADE STREET, MIDDLETON JUNC, MIDDLETON</v>
          </cell>
          <cell r="C200" t="str">
            <v>Residential</v>
          </cell>
          <cell r="D200" t="str">
            <v>Land Supply 2018</v>
          </cell>
          <cell r="E200">
            <v>1.04515</v>
          </cell>
          <cell r="F200">
            <v>0</v>
          </cell>
          <cell r="G200">
            <v>0</v>
          </cell>
          <cell r="H200">
            <v>0</v>
          </cell>
          <cell r="I200">
            <v>1.04515</v>
          </cell>
          <cell r="J200">
            <v>0</v>
          </cell>
          <cell r="K200">
            <v>0</v>
          </cell>
          <cell r="L200">
            <v>0</v>
          </cell>
          <cell r="M200">
            <v>100</v>
          </cell>
          <cell r="O200">
            <v>5.7861687437000001E-2</v>
          </cell>
          <cell r="Q200">
            <v>1.7202487437000001E-2</v>
          </cell>
          <cell r="R200">
            <v>0</v>
          </cell>
          <cell r="S200">
            <v>5.5362089113524373</v>
          </cell>
          <cell r="T200">
            <v>1.6459347880208581</v>
          </cell>
          <cell r="U200">
            <v>0</v>
          </cell>
          <cell r="V200">
            <v>0</v>
          </cell>
          <cell r="W200">
            <v>0</v>
          </cell>
          <cell r="X200" t="str">
            <v>Not Modelled</v>
          </cell>
          <cell r="Y200" t="str">
            <v>N/A</v>
          </cell>
          <cell r="AA200">
            <v>0</v>
          </cell>
          <cell r="AB200">
            <v>0</v>
          </cell>
          <cell r="AC200">
            <v>0</v>
          </cell>
          <cell r="AD200">
            <v>0</v>
          </cell>
          <cell r="AE200">
            <v>0</v>
          </cell>
          <cell r="AF200">
            <v>0</v>
          </cell>
          <cell r="AG200">
            <v>0</v>
          </cell>
          <cell r="AH200">
            <v>0</v>
          </cell>
          <cell r="AI200">
            <v>1.0451477499999999</v>
          </cell>
          <cell r="AJ200">
            <v>0</v>
          </cell>
          <cell r="AK200">
            <v>0</v>
          </cell>
          <cell r="AM200">
            <v>0</v>
          </cell>
          <cell r="AN200">
            <v>0</v>
          </cell>
          <cell r="AO200">
            <v>0</v>
          </cell>
          <cell r="AP200">
            <v>0</v>
          </cell>
          <cell r="AQ200">
            <v>0</v>
          </cell>
          <cell r="AR200">
            <v>0</v>
          </cell>
          <cell r="AS200">
            <v>0</v>
          </cell>
          <cell r="AT200">
            <v>0</v>
          </cell>
          <cell r="AU200">
            <v>99.999784719896653</v>
          </cell>
          <cell r="AV200">
            <v>0</v>
          </cell>
          <cell r="AW200">
            <v>0</v>
          </cell>
        </row>
        <row r="201">
          <cell r="A201" t="str">
            <v>SH 0677</v>
          </cell>
          <cell r="B201" t="str">
            <v>MUTUAL MILLS (1 &amp; 2), MUTUAL ST, HEYWOOD</v>
          </cell>
          <cell r="C201" t="str">
            <v>Residential</v>
          </cell>
          <cell r="D201" t="str">
            <v>Land Supply 2018</v>
          </cell>
          <cell r="E201">
            <v>1.18828</v>
          </cell>
          <cell r="F201">
            <v>0</v>
          </cell>
          <cell r="G201">
            <v>0</v>
          </cell>
          <cell r="H201">
            <v>0</v>
          </cell>
          <cell r="I201">
            <v>1.18828</v>
          </cell>
          <cell r="J201">
            <v>0</v>
          </cell>
          <cell r="K201">
            <v>0</v>
          </cell>
          <cell r="L201">
            <v>0</v>
          </cell>
          <cell r="M201">
            <v>100</v>
          </cell>
          <cell r="O201">
            <v>5.7770099999999998E-2</v>
          </cell>
          <cell r="Q201">
            <v>0</v>
          </cell>
          <cell r="R201">
            <v>0</v>
          </cell>
          <cell r="S201">
            <v>4.8616571851752113</v>
          </cell>
          <cell r="T201">
            <v>0</v>
          </cell>
          <cell r="U201">
            <v>0</v>
          </cell>
          <cell r="V201">
            <v>0</v>
          </cell>
          <cell r="W201">
            <v>0</v>
          </cell>
          <cell r="X201" t="str">
            <v>Not Modelled</v>
          </cell>
          <cell r="Y201" t="str">
            <v>N/A</v>
          </cell>
          <cell r="AA201">
            <v>0</v>
          </cell>
          <cell r="AB201">
            <v>0</v>
          </cell>
          <cell r="AC201">
            <v>0</v>
          </cell>
          <cell r="AD201">
            <v>0</v>
          </cell>
          <cell r="AE201">
            <v>0</v>
          </cell>
          <cell r="AF201">
            <v>0</v>
          </cell>
          <cell r="AG201">
            <v>0</v>
          </cell>
          <cell r="AH201">
            <v>0</v>
          </cell>
          <cell r="AI201">
            <v>1.188278935</v>
          </cell>
          <cell r="AJ201">
            <v>0</v>
          </cell>
          <cell r="AK201">
            <v>0</v>
          </cell>
          <cell r="AM201">
            <v>0</v>
          </cell>
          <cell r="AN201">
            <v>0</v>
          </cell>
          <cell r="AO201">
            <v>0</v>
          </cell>
          <cell r="AP201">
            <v>0</v>
          </cell>
          <cell r="AQ201">
            <v>0</v>
          </cell>
          <cell r="AR201">
            <v>0</v>
          </cell>
          <cell r="AS201">
            <v>0</v>
          </cell>
          <cell r="AT201">
            <v>0</v>
          </cell>
          <cell r="AU201">
            <v>99.99991037465918</v>
          </cell>
          <cell r="AV201">
            <v>0</v>
          </cell>
          <cell r="AW201">
            <v>0</v>
          </cell>
        </row>
        <row r="202">
          <cell r="A202" t="str">
            <v>SH 0681</v>
          </cell>
          <cell r="B202" t="str">
            <v>DICKEN GREEN MILL, GREENFIELD LANE, ROCHDALE</v>
          </cell>
          <cell r="C202" t="str">
            <v>Residential</v>
          </cell>
          <cell r="D202" t="str">
            <v>Land Supply 2018</v>
          </cell>
          <cell r="E202">
            <v>1.40063</v>
          </cell>
          <cell r="F202">
            <v>6.4049415603600002E-2</v>
          </cell>
          <cell r="G202">
            <v>0</v>
          </cell>
          <cell r="H202">
            <v>0</v>
          </cell>
          <cell r="I202">
            <v>1.3365805843964</v>
          </cell>
          <cell r="J202">
            <v>4.5729004521965111</v>
          </cell>
          <cell r="K202">
            <v>0</v>
          </cell>
          <cell r="L202">
            <v>0</v>
          </cell>
          <cell r="M202">
            <v>95.427099547803479</v>
          </cell>
          <cell r="O202">
            <v>6.88E-2</v>
          </cell>
          <cell r="Q202">
            <v>0</v>
          </cell>
          <cell r="R202">
            <v>0</v>
          </cell>
          <cell r="S202">
            <v>4.91207528040953</v>
          </cell>
          <cell r="T202">
            <v>0</v>
          </cell>
          <cell r="U202">
            <v>0</v>
          </cell>
          <cell r="V202">
            <v>0</v>
          </cell>
          <cell r="W202">
            <v>0</v>
          </cell>
          <cell r="X202">
            <v>0</v>
          </cell>
          <cell r="Y202">
            <v>0</v>
          </cell>
          <cell r="AA202">
            <v>0</v>
          </cell>
          <cell r="AB202">
            <v>0</v>
          </cell>
          <cell r="AC202">
            <v>0</v>
          </cell>
          <cell r="AD202">
            <v>0</v>
          </cell>
          <cell r="AE202">
            <v>0</v>
          </cell>
          <cell r="AF202">
            <v>0</v>
          </cell>
          <cell r="AG202">
            <v>0</v>
          </cell>
          <cell r="AH202">
            <v>0</v>
          </cell>
          <cell r="AI202">
            <v>1.40063450001</v>
          </cell>
          <cell r="AJ202">
            <v>0</v>
          </cell>
          <cell r="AK202">
            <v>0</v>
          </cell>
          <cell r="AM202">
            <v>0</v>
          </cell>
          <cell r="AN202">
            <v>0</v>
          </cell>
          <cell r="AO202">
            <v>0</v>
          </cell>
          <cell r="AP202">
            <v>0</v>
          </cell>
          <cell r="AQ202">
            <v>0</v>
          </cell>
          <cell r="AR202">
            <v>0</v>
          </cell>
          <cell r="AS202">
            <v>0</v>
          </cell>
          <cell r="AT202">
            <v>0</v>
          </cell>
          <cell r="AU202">
            <v>100.0003212847076</v>
          </cell>
          <cell r="AV202">
            <v>0</v>
          </cell>
          <cell r="AW202">
            <v>0</v>
          </cell>
        </row>
        <row r="203">
          <cell r="A203" t="str">
            <v>SH 0732</v>
          </cell>
          <cell r="B203" t="str">
            <v>ALBERT JAGGER LTD, WESLEY STREET, HEYWOOD</v>
          </cell>
          <cell r="C203" t="str">
            <v>Residential</v>
          </cell>
          <cell r="D203" t="str">
            <v>Land Supply 2018</v>
          </cell>
          <cell r="E203">
            <v>0.30705900000000003</v>
          </cell>
          <cell r="F203">
            <v>0</v>
          </cell>
          <cell r="G203">
            <v>0</v>
          </cell>
          <cell r="H203">
            <v>0</v>
          </cell>
          <cell r="I203">
            <v>0.30705900000000003</v>
          </cell>
          <cell r="J203">
            <v>0</v>
          </cell>
          <cell r="K203">
            <v>0</v>
          </cell>
          <cell r="L203">
            <v>0</v>
          </cell>
          <cell r="M203">
            <v>100</v>
          </cell>
          <cell r="O203">
            <v>1.82274E-3</v>
          </cell>
          <cell r="Q203">
            <v>0</v>
          </cell>
          <cell r="R203">
            <v>0</v>
          </cell>
          <cell r="S203">
            <v>0.59361230252166519</v>
          </cell>
          <cell r="T203">
            <v>0</v>
          </cell>
          <cell r="U203">
            <v>0</v>
          </cell>
          <cell r="V203">
            <v>0</v>
          </cell>
          <cell r="W203">
            <v>0</v>
          </cell>
          <cell r="X203" t="str">
            <v>Not Modelled</v>
          </cell>
          <cell r="Y203" t="str">
            <v>N/A</v>
          </cell>
          <cell r="AA203">
            <v>0</v>
          </cell>
          <cell r="AB203">
            <v>0</v>
          </cell>
          <cell r="AC203">
            <v>0</v>
          </cell>
          <cell r="AD203">
            <v>0</v>
          </cell>
          <cell r="AE203">
            <v>0</v>
          </cell>
          <cell r="AF203">
            <v>0</v>
          </cell>
          <cell r="AG203">
            <v>0</v>
          </cell>
          <cell r="AH203">
            <v>0</v>
          </cell>
          <cell r="AI203">
            <v>0.307058700001</v>
          </cell>
          <cell r="AJ203">
            <v>0</v>
          </cell>
          <cell r="AK203">
            <v>0</v>
          </cell>
          <cell r="AM203">
            <v>0</v>
          </cell>
          <cell r="AN203">
            <v>0</v>
          </cell>
          <cell r="AO203">
            <v>0</v>
          </cell>
          <cell r="AP203">
            <v>0</v>
          </cell>
          <cell r="AQ203">
            <v>0</v>
          </cell>
          <cell r="AR203">
            <v>0</v>
          </cell>
          <cell r="AS203">
            <v>0</v>
          </cell>
          <cell r="AT203">
            <v>0</v>
          </cell>
          <cell r="AU203">
            <v>99.999902299232389</v>
          </cell>
          <cell r="AV203">
            <v>0</v>
          </cell>
          <cell r="AW203">
            <v>0</v>
          </cell>
        </row>
        <row r="204">
          <cell r="A204" t="str">
            <v>SH 0745</v>
          </cell>
          <cell r="B204" t="str">
            <v>SITE AT CORNER OF SPRING VALE/HANSON STREET, MIDDLETON</v>
          </cell>
          <cell r="C204" t="str">
            <v>Residential</v>
          </cell>
          <cell r="D204" t="str">
            <v>Land Supply 2018</v>
          </cell>
          <cell r="E204">
            <v>0.38036900000000001</v>
          </cell>
          <cell r="F204">
            <v>1.15612654754E-2</v>
          </cell>
          <cell r="G204">
            <v>4.5969661371600003E-2</v>
          </cell>
          <cell r="H204">
            <v>8.1757505652099993E-3</v>
          </cell>
          <cell r="I204">
            <v>0.31466232258779003</v>
          </cell>
          <cell r="J204">
            <v>3.0394867813623083</v>
          </cell>
          <cell r="K204">
            <v>12.085543609389831</v>
          </cell>
          <cell r="L204">
            <v>2.14942610076268</v>
          </cell>
          <cell r="M204">
            <v>82.725543508485188</v>
          </cell>
          <cell r="O204">
            <v>0.16190210870419999</v>
          </cell>
          <cell r="Q204">
            <v>5.1862108704200001E-2</v>
          </cell>
          <cell r="R204">
            <v>3.0687234366300001E-2</v>
          </cell>
          <cell r="S204">
            <v>42.564485724178361</v>
          </cell>
          <cell r="T204">
            <v>13.634683348064641</v>
          </cell>
          <cell r="U204">
            <v>8.0677537775949144</v>
          </cell>
          <cell r="V204">
            <v>0</v>
          </cell>
          <cell r="W204">
            <v>0</v>
          </cell>
          <cell r="X204" t="str">
            <v>Not Modelled</v>
          </cell>
          <cell r="Y204" t="str">
            <v>N/A</v>
          </cell>
          <cell r="AA204">
            <v>3.5619347459500003E-2</v>
          </cell>
          <cell r="AB204">
            <v>0</v>
          </cell>
          <cell r="AC204">
            <v>0</v>
          </cell>
          <cell r="AD204">
            <v>0</v>
          </cell>
          <cell r="AE204">
            <v>0</v>
          </cell>
          <cell r="AF204">
            <v>0</v>
          </cell>
          <cell r="AG204">
            <v>0</v>
          </cell>
          <cell r="AH204">
            <v>0</v>
          </cell>
          <cell r="AI204">
            <v>0.380368749999</v>
          </cell>
          <cell r="AJ204">
            <v>0</v>
          </cell>
          <cell r="AK204">
            <v>0</v>
          </cell>
          <cell r="AM204">
            <v>9.3644191454876715</v>
          </cell>
          <cell r="AN204">
            <v>0</v>
          </cell>
          <cell r="AO204">
            <v>0</v>
          </cell>
          <cell r="AP204">
            <v>0</v>
          </cell>
          <cell r="AQ204">
            <v>0</v>
          </cell>
          <cell r="AR204">
            <v>0</v>
          </cell>
          <cell r="AS204">
            <v>0</v>
          </cell>
          <cell r="AT204">
            <v>0</v>
          </cell>
          <cell r="AU204">
            <v>99.999934274086471</v>
          </cell>
          <cell r="AV204">
            <v>0</v>
          </cell>
          <cell r="AW204">
            <v>0</v>
          </cell>
        </row>
        <row r="205">
          <cell r="A205" t="str">
            <v>SH 0799</v>
          </cell>
          <cell r="B205" t="str">
            <v>HEBERS BOOSTER STATION, HOLLINS LANE, MIDDLETON</v>
          </cell>
          <cell r="C205" t="str">
            <v>Residential</v>
          </cell>
          <cell r="D205" t="str">
            <v>Land Supply 2018</v>
          </cell>
          <cell r="E205">
            <v>3.09771E-2</v>
          </cell>
          <cell r="F205">
            <v>0</v>
          </cell>
          <cell r="G205">
            <v>0</v>
          </cell>
          <cell r="H205">
            <v>0</v>
          </cell>
          <cell r="I205">
            <v>3.09771E-2</v>
          </cell>
          <cell r="J205">
            <v>0</v>
          </cell>
          <cell r="K205">
            <v>0</v>
          </cell>
          <cell r="L205">
            <v>0</v>
          </cell>
          <cell r="M205">
            <v>100</v>
          </cell>
          <cell r="O205">
            <v>0</v>
          </cell>
          <cell r="Q205">
            <v>0</v>
          </cell>
          <cell r="R205">
            <v>0</v>
          </cell>
          <cell r="S205">
            <v>0</v>
          </cell>
          <cell r="T205">
            <v>0</v>
          </cell>
          <cell r="U205">
            <v>0</v>
          </cell>
          <cell r="V205">
            <v>0</v>
          </cell>
          <cell r="W205">
            <v>0</v>
          </cell>
          <cell r="X205" t="str">
            <v>Not Modelled</v>
          </cell>
          <cell r="Y205" t="str">
            <v>N/A</v>
          </cell>
          <cell r="AA205">
            <v>0</v>
          </cell>
          <cell r="AB205">
            <v>0</v>
          </cell>
          <cell r="AC205">
            <v>0</v>
          </cell>
          <cell r="AD205">
            <v>0</v>
          </cell>
          <cell r="AE205">
            <v>0</v>
          </cell>
          <cell r="AF205">
            <v>0</v>
          </cell>
          <cell r="AG205">
            <v>0</v>
          </cell>
          <cell r="AH205">
            <v>0</v>
          </cell>
          <cell r="AI205">
            <v>3.0977097502800002E-2</v>
          </cell>
          <cell r="AJ205">
            <v>0</v>
          </cell>
          <cell r="AK205">
            <v>0</v>
          </cell>
          <cell r="AM205">
            <v>0</v>
          </cell>
          <cell r="AN205">
            <v>0</v>
          </cell>
          <cell r="AO205">
            <v>0</v>
          </cell>
          <cell r="AP205">
            <v>0</v>
          </cell>
          <cell r="AQ205">
            <v>0</v>
          </cell>
          <cell r="AR205">
            <v>0</v>
          </cell>
          <cell r="AS205">
            <v>0</v>
          </cell>
          <cell r="AT205">
            <v>0</v>
          </cell>
          <cell r="AU205">
            <v>99.999991938561067</v>
          </cell>
          <cell r="AV205">
            <v>0</v>
          </cell>
          <cell r="AW205">
            <v>0</v>
          </cell>
        </row>
        <row r="206">
          <cell r="A206" t="str">
            <v>SH 0802</v>
          </cell>
          <cell r="B206" t="str">
            <v>SAXON ST/GRIMSHAW LA, MIDDLETON</v>
          </cell>
          <cell r="C206" t="str">
            <v>Residential</v>
          </cell>
          <cell r="D206" t="str">
            <v>Land Supply 2018</v>
          </cell>
          <cell r="E206">
            <v>0.87770300000000001</v>
          </cell>
          <cell r="F206">
            <v>0</v>
          </cell>
          <cell r="G206">
            <v>0</v>
          </cell>
          <cell r="H206">
            <v>0</v>
          </cell>
          <cell r="I206">
            <v>0.87770300000000001</v>
          </cell>
          <cell r="J206">
            <v>0</v>
          </cell>
          <cell r="K206">
            <v>0</v>
          </cell>
          <cell r="L206">
            <v>0</v>
          </cell>
          <cell r="M206">
            <v>100</v>
          </cell>
          <cell r="O206">
            <v>7.818466247717E-2</v>
          </cell>
          <cell r="Q206">
            <v>5.4700624771700001E-3</v>
          </cell>
          <cell r="R206">
            <v>3.3506148252400001E-3</v>
          </cell>
          <cell r="S206">
            <v>8.9078723072804795</v>
          </cell>
          <cell r="T206">
            <v>0.62322476705331986</v>
          </cell>
          <cell r="U206">
            <v>0.38174813407724484</v>
          </cell>
          <cell r="V206">
            <v>0</v>
          </cell>
          <cell r="W206">
            <v>0</v>
          </cell>
          <cell r="X206" t="str">
            <v>Not Modelled</v>
          </cell>
          <cell r="Y206" t="str">
            <v>N/A</v>
          </cell>
          <cell r="AA206">
            <v>0</v>
          </cell>
          <cell r="AB206">
            <v>0</v>
          </cell>
          <cell r="AC206">
            <v>0</v>
          </cell>
          <cell r="AD206">
            <v>0</v>
          </cell>
          <cell r="AE206">
            <v>0</v>
          </cell>
          <cell r="AF206">
            <v>0</v>
          </cell>
          <cell r="AG206">
            <v>0</v>
          </cell>
          <cell r="AH206">
            <v>0</v>
          </cell>
          <cell r="AI206">
            <v>0.87770255000599995</v>
          </cell>
          <cell r="AJ206">
            <v>0</v>
          </cell>
          <cell r="AK206">
            <v>0</v>
          </cell>
          <cell r="AM206">
            <v>0</v>
          </cell>
          <cell r="AN206">
            <v>0</v>
          </cell>
          <cell r="AO206">
            <v>0</v>
          </cell>
          <cell r="AP206">
            <v>0</v>
          </cell>
          <cell r="AQ206">
            <v>0</v>
          </cell>
          <cell r="AR206">
            <v>0</v>
          </cell>
          <cell r="AS206">
            <v>0</v>
          </cell>
          <cell r="AT206">
            <v>0</v>
          </cell>
          <cell r="AU206">
            <v>99.999948730493102</v>
          </cell>
          <cell r="AV206">
            <v>0</v>
          </cell>
          <cell r="AW206">
            <v>0</v>
          </cell>
        </row>
        <row r="207">
          <cell r="A207" t="str">
            <v>SH 0807</v>
          </cell>
          <cell r="B207" t="str">
            <v>LAND AT DYEHOUSE LANE, SMALLBRIDGE</v>
          </cell>
          <cell r="C207" t="str">
            <v>Residential</v>
          </cell>
          <cell r="D207" t="str">
            <v>Land Supply 2018</v>
          </cell>
          <cell r="E207">
            <v>7.6799099999999996</v>
          </cell>
          <cell r="F207">
            <v>1.41556332313</v>
          </cell>
          <cell r="G207">
            <v>1.54788419578</v>
          </cell>
          <cell r="H207">
            <v>0.50566643715399995</v>
          </cell>
          <cell r="I207">
            <v>4.2107960439359999</v>
          </cell>
          <cell r="J207">
            <v>18.432030103607985</v>
          </cell>
          <cell r="K207">
            <v>20.154978323704313</v>
          </cell>
          <cell r="L207">
            <v>6.5842755599219256</v>
          </cell>
          <cell r="M207">
            <v>54.828716012765774</v>
          </cell>
          <cell r="O207">
            <v>2.7816454376870001</v>
          </cell>
          <cell r="Q207">
            <v>1.0300154376870001</v>
          </cell>
          <cell r="R207">
            <v>0.51244999894999999</v>
          </cell>
          <cell r="S207">
            <v>36.219766086933312</v>
          </cell>
          <cell r="T207">
            <v>13.411816514607594</v>
          </cell>
          <cell r="U207">
            <v>6.6726042225755249</v>
          </cell>
          <cell r="V207">
            <v>6.6840444913999999</v>
          </cell>
          <cell r="W207">
            <v>87.032849231306102</v>
          </cell>
          <cell r="X207">
            <v>1.2813525315400001</v>
          </cell>
          <cell r="Y207">
            <v>16.684473275598283</v>
          </cell>
          <cell r="AA207">
            <v>0.36793590663600001</v>
          </cell>
          <cell r="AB207">
            <v>0</v>
          </cell>
          <cell r="AC207">
            <v>2.8000000000000001E-2</v>
          </cell>
          <cell r="AD207">
            <v>0.65896173738999997</v>
          </cell>
          <cell r="AE207">
            <v>0.64807926546200001</v>
          </cell>
          <cell r="AF207">
            <v>0.20406837779299999</v>
          </cell>
          <cell r="AG207">
            <v>2.12E-2</v>
          </cell>
          <cell r="AH207">
            <v>0</v>
          </cell>
          <cell r="AI207">
            <v>7.6799081100000004</v>
          </cell>
          <cell r="AJ207">
            <v>0</v>
          </cell>
          <cell r="AK207">
            <v>0.45217077250400001</v>
          </cell>
          <cell r="AM207">
            <v>4.7908882608780576</v>
          </cell>
          <cell r="AN207">
            <v>0</v>
          </cell>
          <cell r="AO207">
            <v>0.36458760584433936</v>
          </cell>
          <cell r="AP207">
            <v>8.5803315063587995</v>
          </cell>
          <cell r="AQ207">
            <v>8.4386309925767371</v>
          </cell>
          <cell r="AR207">
            <v>2.657171474574572</v>
          </cell>
          <cell r="AS207">
            <v>0.27604490156785694</v>
          </cell>
          <cell r="AT207">
            <v>0</v>
          </cell>
          <cell r="AU207">
            <v>99.999975390336616</v>
          </cell>
          <cell r="AV207">
            <v>0</v>
          </cell>
          <cell r="AW207">
            <v>5.8877092635720993</v>
          </cell>
        </row>
        <row r="208">
          <cell r="A208" t="str">
            <v>SH 0881</v>
          </cell>
          <cell r="B208" t="str">
            <v>PLOT X, KINGWAY BUSINESS PARK, ROCHDALE</v>
          </cell>
          <cell r="C208" t="str">
            <v>Residential</v>
          </cell>
          <cell r="D208" t="str">
            <v>Land Supply 2018</v>
          </cell>
          <cell r="E208">
            <v>2.0166499999999998</v>
          </cell>
          <cell r="F208">
            <v>0</v>
          </cell>
          <cell r="G208">
            <v>0</v>
          </cell>
          <cell r="H208">
            <v>0</v>
          </cell>
          <cell r="I208">
            <v>2.0166499999999998</v>
          </cell>
          <cell r="J208">
            <v>0</v>
          </cell>
          <cell r="K208">
            <v>0</v>
          </cell>
          <cell r="L208">
            <v>0</v>
          </cell>
          <cell r="M208">
            <v>100</v>
          </cell>
          <cell r="O208">
            <v>0.25943087900600004</v>
          </cell>
          <cell r="Q208">
            <v>0.16282187900600001</v>
          </cell>
          <cell r="R208">
            <v>5.2855754570000003E-2</v>
          </cell>
          <cell r="S208">
            <v>12.864447425482858</v>
          </cell>
          <cell r="T208">
            <v>8.073878908387675</v>
          </cell>
          <cell r="U208">
            <v>2.620968168497261</v>
          </cell>
          <cell r="V208">
            <v>0.19710661855</v>
          </cell>
          <cell r="W208">
            <v>9.7739626881213901</v>
          </cell>
          <cell r="X208">
            <v>0</v>
          </cell>
          <cell r="Y208">
            <v>0</v>
          </cell>
          <cell r="AA208">
            <v>0</v>
          </cell>
          <cell r="AB208">
            <v>0</v>
          </cell>
          <cell r="AC208">
            <v>0</v>
          </cell>
          <cell r="AD208">
            <v>0</v>
          </cell>
          <cell r="AE208">
            <v>1.6810026535600001E-2</v>
          </cell>
          <cell r="AF208">
            <v>0.79411764774100002</v>
          </cell>
          <cell r="AG208">
            <v>3.6086452433000002E-2</v>
          </cell>
          <cell r="AH208">
            <v>0</v>
          </cell>
          <cell r="AI208">
            <v>1.992477404</v>
          </cell>
          <cell r="AJ208">
            <v>0</v>
          </cell>
          <cell r="AK208">
            <v>0</v>
          </cell>
          <cell r="AM208">
            <v>0</v>
          </cell>
          <cell r="AN208">
            <v>0</v>
          </cell>
          <cell r="AO208">
            <v>0</v>
          </cell>
          <cell r="AP208">
            <v>0</v>
          </cell>
          <cell r="AQ208">
            <v>0.83356192376465921</v>
          </cell>
          <cell r="AR208">
            <v>39.378060037239983</v>
          </cell>
          <cell r="AS208">
            <v>1.7894256530880424</v>
          </cell>
          <cell r="AT208">
            <v>0</v>
          </cell>
          <cell r="AU208">
            <v>98.801348969826208</v>
          </cell>
          <cell r="AV208">
            <v>0</v>
          </cell>
          <cell r="AW208">
            <v>0</v>
          </cell>
        </row>
        <row r="209">
          <cell r="A209" t="str">
            <v>SH 0893</v>
          </cell>
          <cell r="B209" t="str">
            <v>FORMER OAKENROD SCHOOL AND LAND AT BRIDGEFIELD ST, ROCHDALE</v>
          </cell>
          <cell r="C209" t="str">
            <v>Residential</v>
          </cell>
          <cell r="D209" t="str">
            <v>Land Supply 2018</v>
          </cell>
          <cell r="E209">
            <v>1.5762799999999999</v>
          </cell>
          <cell r="F209">
            <v>0.18663104172799999</v>
          </cell>
          <cell r="G209">
            <v>0.25063498235100001</v>
          </cell>
          <cell r="H209">
            <v>0.16087965564699999</v>
          </cell>
          <cell r="I209">
            <v>0.97813432027399982</v>
          </cell>
          <cell r="J209">
            <v>11.839967628086381</v>
          </cell>
          <cell r="K209">
            <v>15.900409974814119</v>
          </cell>
          <cell r="L209">
            <v>10.20628667793793</v>
          </cell>
          <cell r="M209">
            <v>62.053335719161559</v>
          </cell>
          <cell r="O209">
            <v>0.52078251619729998</v>
          </cell>
          <cell r="Q209">
            <v>0.15691951619729999</v>
          </cell>
          <cell r="R209">
            <v>9.6506259882399997E-2</v>
          </cell>
          <cell r="S209">
            <v>33.038706079966758</v>
          </cell>
          <cell r="T209">
            <v>9.9550534294224384</v>
          </cell>
          <cell r="U209">
            <v>6.122405910269749</v>
          </cell>
          <cell r="V209">
            <v>1.1978434877999999</v>
          </cell>
          <cell r="W209">
            <v>75.991796368665462</v>
          </cell>
          <cell r="X209">
            <v>0.54858335822600002</v>
          </cell>
          <cell r="Y209">
            <v>34.802405551424876</v>
          </cell>
          <cell r="AA209">
            <v>0.726477654857</v>
          </cell>
          <cell r="AB209">
            <v>0</v>
          </cell>
          <cell r="AC209">
            <v>0</v>
          </cell>
          <cell r="AD209">
            <v>0.32093157750899998</v>
          </cell>
          <cell r="AE209">
            <v>0.56346695872700003</v>
          </cell>
          <cell r="AF209">
            <v>0</v>
          </cell>
          <cell r="AG209">
            <v>0</v>
          </cell>
          <cell r="AH209">
            <v>0</v>
          </cell>
          <cell r="AI209">
            <v>1.5762752149999999</v>
          </cell>
          <cell r="AJ209">
            <v>0</v>
          </cell>
          <cell r="AK209">
            <v>0</v>
          </cell>
          <cell r="AM209">
            <v>46.088109654185807</v>
          </cell>
          <cell r="AN209">
            <v>0</v>
          </cell>
          <cell r="AO209">
            <v>0</v>
          </cell>
          <cell r="AP209">
            <v>20.36006150614104</v>
          </cell>
          <cell r="AQ209">
            <v>35.746628690778294</v>
          </cell>
          <cell r="AR209">
            <v>0</v>
          </cell>
          <cell r="AS209">
            <v>0</v>
          </cell>
          <cell r="AT209">
            <v>0</v>
          </cell>
          <cell r="AU209">
            <v>99.9996964371812</v>
          </cell>
          <cell r="AV209">
            <v>0</v>
          </cell>
          <cell r="AW209">
            <v>0</v>
          </cell>
        </row>
        <row r="210">
          <cell r="A210" t="str">
            <v>SH 0911</v>
          </cell>
          <cell r="B210" t="str">
            <v>BAMFORD SQUASH, BAMFORD RD, HEYWOOD</v>
          </cell>
          <cell r="C210" t="str">
            <v>Residential</v>
          </cell>
          <cell r="D210" t="str">
            <v>Land Supply 2018</v>
          </cell>
          <cell r="E210">
            <v>1.06636</v>
          </cell>
          <cell r="F210">
            <v>0</v>
          </cell>
          <cell r="G210">
            <v>0</v>
          </cell>
          <cell r="H210">
            <v>0</v>
          </cell>
          <cell r="I210">
            <v>1.06636</v>
          </cell>
          <cell r="J210">
            <v>0</v>
          </cell>
          <cell r="K210">
            <v>0</v>
          </cell>
          <cell r="L210">
            <v>0</v>
          </cell>
          <cell r="M210">
            <v>100</v>
          </cell>
          <cell r="O210">
            <v>0.21184500000000001</v>
          </cell>
          <cell r="Q210">
            <v>2.3599999999999999E-2</v>
          </cell>
          <cell r="R210">
            <v>0</v>
          </cell>
          <cell r="S210">
            <v>19.866180276829589</v>
          </cell>
          <cell r="T210">
            <v>2.2131362766795455</v>
          </cell>
          <cell r="U210">
            <v>0</v>
          </cell>
          <cell r="V210">
            <v>0</v>
          </cell>
          <cell r="W210">
            <v>0</v>
          </cell>
          <cell r="X210" t="str">
            <v>Not Modelled</v>
          </cell>
          <cell r="Y210" t="str">
            <v>N/A</v>
          </cell>
          <cell r="AA210">
            <v>0</v>
          </cell>
          <cell r="AB210">
            <v>0</v>
          </cell>
          <cell r="AC210">
            <v>0</v>
          </cell>
          <cell r="AD210">
            <v>0</v>
          </cell>
          <cell r="AE210">
            <v>0</v>
          </cell>
          <cell r="AF210">
            <v>0</v>
          </cell>
          <cell r="AG210">
            <v>0</v>
          </cell>
          <cell r="AH210">
            <v>0</v>
          </cell>
          <cell r="AI210">
            <v>1.066363835</v>
          </cell>
          <cell r="AJ210">
            <v>0</v>
          </cell>
          <cell r="AK210">
            <v>0</v>
          </cell>
          <cell r="AM210">
            <v>0</v>
          </cell>
          <cell r="AN210">
            <v>0</v>
          </cell>
          <cell r="AO210">
            <v>0</v>
          </cell>
          <cell r="AP210">
            <v>0</v>
          </cell>
          <cell r="AQ210">
            <v>0</v>
          </cell>
          <cell r="AR210">
            <v>0</v>
          </cell>
          <cell r="AS210">
            <v>0</v>
          </cell>
          <cell r="AT210">
            <v>0</v>
          </cell>
          <cell r="AU210">
            <v>100.00035963464495</v>
          </cell>
          <cell r="AV210">
            <v>0</v>
          </cell>
          <cell r="AW210">
            <v>0</v>
          </cell>
        </row>
        <row r="211">
          <cell r="A211" t="str">
            <v>SH 1016</v>
          </cell>
          <cell r="B211" t="str">
            <v>DUNSTERVILLE, MANCHESTER ROAD, ROCHDALE</v>
          </cell>
          <cell r="C211" t="str">
            <v>Residential</v>
          </cell>
          <cell r="D211" t="str">
            <v>Land Supply 2018</v>
          </cell>
          <cell r="E211">
            <v>0.17283100000000001</v>
          </cell>
          <cell r="F211">
            <v>0</v>
          </cell>
          <cell r="G211">
            <v>0</v>
          </cell>
          <cell r="H211">
            <v>0</v>
          </cell>
          <cell r="I211">
            <v>0.17283100000000001</v>
          </cell>
          <cell r="J211">
            <v>0</v>
          </cell>
          <cell r="K211">
            <v>0</v>
          </cell>
          <cell r="L211">
            <v>0</v>
          </cell>
          <cell r="M211">
            <v>100</v>
          </cell>
          <cell r="O211">
            <v>2.2840309999981E-2</v>
          </cell>
          <cell r="Q211">
            <v>3.4260999998099998E-4</v>
          </cell>
          <cell r="R211">
            <v>0</v>
          </cell>
          <cell r="S211">
            <v>13.215401172232411</v>
          </cell>
          <cell r="T211">
            <v>0.19823411308214381</v>
          </cell>
          <cell r="U211">
            <v>0</v>
          </cell>
          <cell r="V211">
            <v>0</v>
          </cell>
          <cell r="W211">
            <v>0</v>
          </cell>
          <cell r="X211" t="str">
            <v>Not Modelled</v>
          </cell>
          <cell r="Y211" t="str">
            <v>N/A</v>
          </cell>
          <cell r="AA211">
            <v>0</v>
          </cell>
          <cell r="AB211">
            <v>0</v>
          </cell>
          <cell r="AC211">
            <v>0</v>
          </cell>
          <cell r="AD211">
            <v>0</v>
          </cell>
          <cell r="AE211">
            <v>0</v>
          </cell>
          <cell r="AF211">
            <v>0</v>
          </cell>
          <cell r="AG211">
            <v>0</v>
          </cell>
          <cell r="AH211">
            <v>0</v>
          </cell>
          <cell r="AI211">
            <v>0.17283105500000001</v>
          </cell>
          <cell r="AJ211">
            <v>0</v>
          </cell>
          <cell r="AK211">
            <v>0</v>
          </cell>
          <cell r="AM211">
            <v>0</v>
          </cell>
          <cell r="AN211">
            <v>0</v>
          </cell>
          <cell r="AO211">
            <v>0</v>
          </cell>
          <cell r="AP211">
            <v>0</v>
          </cell>
          <cell r="AQ211">
            <v>0</v>
          </cell>
          <cell r="AR211">
            <v>0</v>
          </cell>
          <cell r="AS211">
            <v>0</v>
          </cell>
          <cell r="AT211">
            <v>0</v>
          </cell>
          <cell r="AU211">
            <v>100.0000318229947</v>
          </cell>
          <cell r="AV211">
            <v>0</v>
          </cell>
          <cell r="AW211">
            <v>0</v>
          </cell>
        </row>
        <row r="212">
          <cell r="A212" t="str">
            <v>SH 1019</v>
          </cell>
          <cell r="B212" t="str">
            <v>EXETER ST / DURHAM ST, ROCHDALE</v>
          </cell>
          <cell r="C212" t="str">
            <v>Residential</v>
          </cell>
          <cell r="D212" t="str">
            <v>Land Supply 2018</v>
          </cell>
          <cell r="E212">
            <v>7.0000300000000001E-2</v>
          </cell>
          <cell r="F212">
            <v>0</v>
          </cell>
          <cell r="G212">
            <v>0</v>
          </cell>
          <cell r="H212">
            <v>0</v>
          </cell>
          <cell r="I212">
            <v>7.0000300000000001E-2</v>
          </cell>
          <cell r="J212">
            <v>0</v>
          </cell>
          <cell r="K212">
            <v>0</v>
          </cell>
          <cell r="L212">
            <v>0</v>
          </cell>
          <cell r="M212">
            <v>100</v>
          </cell>
          <cell r="O212">
            <v>0</v>
          </cell>
          <cell r="Q212">
            <v>0</v>
          </cell>
          <cell r="R212">
            <v>0</v>
          </cell>
          <cell r="S212">
            <v>0</v>
          </cell>
          <cell r="T212">
            <v>0</v>
          </cell>
          <cell r="U212">
            <v>0</v>
          </cell>
          <cell r="V212">
            <v>0</v>
          </cell>
          <cell r="W212">
            <v>0</v>
          </cell>
          <cell r="X212" t="str">
            <v>Not Modelled</v>
          </cell>
          <cell r="Y212" t="str">
            <v>N/A</v>
          </cell>
          <cell r="AA212">
            <v>0</v>
          </cell>
          <cell r="AB212">
            <v>0</v>
          </cell>
          <cell r="AC212">
            <v>0</v>
          </cell>
          <cell r="AD212">
            <v>0</v>
          </cell>
          <cell r="AE212">
            <v>0</v>
          </cell>
          <cell r="AF212">
            <v>0</v>
          </cell>
          <cell r="AG212">
            <v>0</v>
          </cell>
          <cell r="AH212">
            <v>0</v>
          </cell>
          <cell r="AI212">
            <v>7.0000295001099999E-2</v>
          </cell>
          <cell r="AJ212">
            <v>0</v>
          </cell>
          <cell r="AK212">
            <v>0</v>
          </cell>
          <cell r="AM212">
            <v>0</v>
          </cell>
          <cell r="AN212">
            <v>0</v>
          </cell>
          <cell r="AO212">
            <v>0</v>
          </cell>
          <cell r="AP212">
            <v>0</v>
          </cell>
          <cell r="AQ212">
            <v>0</v>
          </cell>
          <cell r="AR212">
            <v>0</v>
          </cell>
          <cell r="AS212">
            <v>0</v>
          </cell>
          <cell r="AT212">
            <v>0</v>
          </cell>
          <cell r="AU212">
            <v>99.999992858744889</v>
          </cell>
          <cell r="AV212">
            <v>0</v>
          </cell>
          <cell r="AW212">
            <v>0</v>
          </cell>
        </row>
        <row r="213">
          <cell r="A213" t="str">
            <v>SH 1020</v>
          </cell>
          <cell r="B213" t="str">
            <v>14-16 CHARLES STREET LITTLEBOROUGH</v>
          </cell>
          <cell r="C213" t="str">
            <v>Residential</v>
          </cell>
          <cell r="D213" t="str">
            <v>Land Supply 2018</v>
          </cell>
          <cell r="E213">
            <v>9.5812599999999998E-2</v>
          </cell>
          <cell r="F213">
            <v>2.3264970979899999E-4</v>
          </cell>
          <cell r="G213">
            <v>9.5579936990400002E-2</v>
          </cell>
          <cell r="H213">
            <v>0</v>
          </cell>
          <cell r="I213">
            <v>1.3299800996624533E-8</v>
          </cell>
          <cell r="J213">
            <v>0.24281744759979376</v>
          </cell>
          <cell r="K213">
            <v>99.757168671343848</v>
          </cell>
          <cell r="L213">
            <v>0</v>
          </cell>
          <cell r="M213">
            <v>1.3881056350234244E-5</v>
          </cell>
          <cell r="O213">
            <v>9.5812643827354008E-2</v>
          </cell>
          <cell r="Q213">
            <v>3.0889438273539998E-3</v>
          </cell>
          <cell r="R213">
            <v>2.16820821398E-3</v>
          </cell>
          <cell r="S213">
            <v>100.00004574278749</v>
          </cell>
          <cell r="T213">
            <v>3.2239432259995029</v>
          </cell>
          <cell r="U213">
            <v>2.2629677244746516</v>
          </cell>
          <cell r="V213">
            <v>9.5812569999700004E-2</v>
          </cell>
          <cell r="W213">
            <v>99.999968688564977</v>
          </cell>
          <cell r="X213">
            <v>9.5812569999700004E-2</v>
          </cell>
          <cell r="Y213">
            <v>99.999968688564977</v>
          </cell>
          <cell r="AA213">
            <v>0</v>
          </cell>
          <cell r="AB213">
            <v>0</v>
          </cell>
          <cell r="AC213">
            <v>0</v>
          </cell>
          <cell r="AD213">
            <v>0</v>
          </cell>
          <cell r="AE213">
            <v>0</v>
          </cell>
          <cell r="AF213">
            <v>0</v>
          </cell>
          <cell r="AG213">
            <v>0</v>
          </cell>
          <cell r="AH213">
            <v>0</v>
          </cell>
          <cell r="AI213">
            <v>9.5812569999700004E-2</v>
          </cell>
          <cell r="AJ213">
            <v>0</v>
          </cell>
          <cell r="AK213">
            <v>0</v>
          </cell>
          <cell r="AM213">
            <v>0</v>
          </cell>
          <cell r="AN213">
            <v>0</v>
          </cell>
          <cell r="AO213">
            <v>0</v>
          </cell>
          <cell r="AP213">
            <v>0</v>
          </cell>
          <cell r="AQ213">
            <v>0</v>
          </cell>
          <cell r="AR213">
            <v>0</v>
          </cell>
          <cell r="AS213">
            <v>0</v>
          </cell>
          <cell r="AT213">
            <v>0</v>
          </cell>
          <cell r="AU213">
            <v>99.999968688564977</v>
          </cell>
          <cell r="AV213">
            <v>0</v>
          </cell>
          <cell r="AW213">
            <v>0</v>
          </cell>
        </row>
        <row r="214">
          <cell r="A214" t="str">
            <v>SH 1052</v>
          </cell>
          <cell r="B214" t="str">
            <v>LAND OFF STAINTON DRIVE, SITE D, LANGLEY</v>
          </cell>
          <cell r="C214" t="str">
            <v>Residential</v>
          </cell>
          <cell r="D214" t="str">
            <v>Land Supply 2018</v>
          </cell>
          <cell r="E214">
            <v>1.2335400000000001</v>
          </cell>
          <cell r="F214">
            <v>0</v>
          </cell>
          <cell r="G214">
            <v>0</v>
          </cell>
          <cell r="H214">
            <v>0</v>
          </cell>
          <cell r="I214">
            <v>1.2335400000000001</v>
          </cell>
          <cell r="J214">
            <v>0</v>
          </cell>
          <cell r="K214">
            <v>0</v>
          </cell>
          <cell r="L214">
            <v>0</v>
          </cell>
          <cell r="M214">
            <v>100</v>
          </cell>
          <cell r="O214">
            <v>4.9478439999999999E-2</v>
          </cell>
          <cell r="Q214">
            <v>3.0659539999999999E-2</v>
          </cell>
          <cell r="R214">
            <v>0</v>
          </cell>
          <cell r="S214">
            <v>4.011093276261815</v>
          </cell>
          <cell r="T214">
            <v>2.4854921607730596</v>
          </cell>
          <cell r="U214">
            <v>0</v>
          </cell>
          <cell r="V214">
            <v>0</v>
          </cell>
          <cell r="W214">
            <v>0</v>
          </cell>
          <cell r="X214" t="str">
            <v>Not Modelled</v>
          </cell>
          <cell r="Y214" t="str">
            <v>N/A</v>
          </cell>
          <cell r="AA214">
            <v>0</v>
          </cell>
          <cell r="AB214">
            <v>0</v>
          </cell>
          <cell r="AC214">
            <v>0</v>
          </cell>
          <cell r="AD214">
            <v>0</v>
          </cell>
          <cell r="AE214">
            <v>0</v>
          </cell>
          <cell r="AF214">
            <v>0</v>
          </cell>
          <cell r="AG214">
            <v>0</v>
          </cell>
          <cell r="AH214">
            <v>0</v>
          </cell>
          <cell r="AI214">
            <v>1.23353811</v>
          </cell>
          <cell r="AJ214">
            <v>0</v>
          </cell>
          <cell r="AK214">
            <v>0</v>
          </cell>
          <cell r="AM214">
            <v>0</v>
          </cell>
          <cell r="AN214">
            <v>0</v>
          </cell>
          <cell r="AO214">
            <v>0</v>
          </cell>
          <cell r="AP214">
            <v>0</v>
          </cell>
          <cell r="AQ214">
            <v>0</v>
          </cell>
          <cell r="AR214">
            <v>0</v>
          </cell>
          <cell r="AS214">
            <v>0</v>
          </cell>
          <cell r="AT214">
            <v>0</v>
          </cell>
          <cell r="AU214">
            <v>99.99984678243105</v>
          </cell>
          <cell r="AV214">
            <v>0</v>
          </cell>
          <cell r="AW214">
            <v>0</v>
          </cell>
        </row>
        <row r="215">
          <cell r="A215" t="str">
            <v>SH 1054</v>
          </cell>
          <cell r="B215" t="str">
            <v>LAND AT HARWOOD ST, LITTLEBOROUGH</v>
          </cell>
          <cell r="C215" t="str">
            <v>Residential</v>
          </cell>
          <cell r="D215" t="str">
            <v>Land Supply 2018</v>
          </cell>
          <cell r="E215">
            <v>0.37806499999999998</v>
          </cell>
          <cell r="F215">
            <v>0</v>
          </cell>
          <cell r="G215">
            <v>0</v>
          </cell>
          <cell r="H215">
            <v>0</v>
          </cell>
          <cell r="I215">
            <v>0.37806499999999998</v>
          </cell>
          <cell r="J215">
            <v>0</v>
          </cell>
          <cell r="K215">
            <v>0</v>
          </cell>
          <cell r="L215">
            <v>0</v>
          </cell>
          <cell r="M215">
            <v>100</v>
          </cell>
          <cell r="O215">
            <v>3.5140084247280004E-2</v>
          </cell>
          <cell r="Q215">
            <v>2.7947354247280003E-2</v>
          </cell>
          <cell r="R215">
            <v>2.3876697987400001E-2</v>
          </cell>
          <cell r="S215">
            <v>9.2947202854747211</v>
          </cell>
          <cell r="T215">
            <v>7.392208812579848</v>
          </cell>
          <cell r="U215">
            <v>6.315500770343724</v>
          </cell>
          <cell r="V215">
            <v>0</v>
          </cell>
          <cell r="W215">
            <v>0</v>
          </cell>
          <cell r="X215" t="str">
            <v>Not Modelled</v>
          </cell>
          <cell r="Y215" t="str">
            <v>N/A</v>
          </cell>
          <cell r="AA215">
            <v>0</v>
          </cell>
          <cell r="AB215">
            <v>0</v>
          </cell>
          <cell r="AC215">
            <v>0</v>
          </cell>
          <cell r="AD215">
            <v>0</v>
          </cell>
          <cell r="AE215">
            <v>0</v>
          </cell>
          <cell r="AF215">
            <v>4.5031442101100003E-3</v>
          </cell>
          <cell r="AG215">
            <v>0</v>
          </cell>
          <cell r="AH215">
            <v>0</v>
          </cell>
          <cell r="AI215">
            <v>0.37806530999999999</v>
          </cell>
          <cell r="AJ215">
            <v>0</v>
          </cell>
          <cell r="AK215">
            <v>0</v>
          </cell>
          <cell r="AM215">
            <v>0</v>
          </cell>
          <cell r="AN215">
            <v>0</v>
          </cell>
          <cell r="AO215">
            <v>0</v>
          </cell>
          <cell r="AP215">
            <v>0</v>
          </cell>
          <cell r="AQ215">
            <v>0</v>
          </cell>
          <cell r="AR215">
            <v>1.191103172763943</v>
          </cell>
          <cell r="AS215">
            <v>0</v>
          </cell>
          <cell r="AT215">
            <v>0</v>
          </cell>
          <cell r="AU215">
            <v>100.00008199648209</v>
          </cell>
          <cell r="AV215">
            <v>0</v>
          </cell>
          <cell r="AW215">
            <v>0</v>
          </cell>
        </row>
        <row r="216">
          <cell r="A216" t="str">
            <v>SH 1062</v>
          </cell>
          <cell r="B216" t="str">
            <v>R/O DICKEN GREEN PH, OFF QUEENSWAY, ROCH</v>
          </cell>
          <cell r="C216" t="str">
            <v>Residential</v>
          </cell>
          <cell r="D216" t="str">
            <v>Land Supply 2018</v>
          </cell>
          <cell r="E216">
            <v>0.15223300000000001</v>
          </cell>
          <cell r="F216">
            <v>0</v>
          </cell>
          <cell r="G216">
            <v>0</v>
          </cell>
          <cell r="H216">
            <v>0</v>
          </cell>
          <cell r="I216">
            <v>0.15223300000000001</v>
          </cell>
          <cell r="J216">
            <v>0</v>
          </cell>
          <cell r="K216">
            <v>0</v>
          </cell>
          <cell r="L216">
            <v>0</v>
          </cell>
          <cell r="M216">
            <v>100</v>
          </cell>
          <cell r="O216">
            <v>1.61362E-2</v>
          </cell>
          <cell r="Q216">
            <v>0</v>
          </cell>
          <cell r="R216">
            <v>0</v>
          </cell>
          <cell r="S216">
            <v>10.599672869877095</v>
          </cell>
          <cell r="T216">
            <v>0</v>
          </cell>
          <cell r="U216">
            <v>0</v>
          </cell>
          <cell r="V216">
            <v>0</v>
          </cell>
          <cell r="W216">
            <v>0</v>
          </cell>
          <cell r="X216" t="str">
            <v>Not Modelled</v>
          </cell>
          <cell r="Y216" t="str">
            <v>N/A</v>
          </cell>
          <cell r="AA216">
            <v>0</v>
          </cell>
          <cell r="AB216">
            <v>0</v>
          </cell>
          <cell r="AC216">
            <v>0</v>
          </cell>
          <cell r="AD216">
            <v>0</v>
          </cell>
          <cell r="AE216">
            <v>0</v>
          </cell>
          <cell r="AF216">
            <v>0</v>
          </cell>
          <cell r="AG216">
            <v>0</v>
          </cell>
          <cell r="AH216">
            <v>0</v>
          </cell>
          <cell r="AI216">
            <v>0.15223287499599999</v>
          </cell>
          <cell r="AJ216">
            <v>0</v>
          </cell>
          <cell r="AK216">
            <v>0</v>
          </cell>
          <cell r="AM216">
            <v>0</v>
          </cell>
          <cell r="AN216">
            <v>0</v>
          </cell>
          <cell r="AO216">
            <v>0</v>
          </cell>
          <cell r="AP216">
            <v>0</v>
          </cell>
          <cell r="AQ216">
            <v>0</v>
          </cell>
          <cell r="AR216">
            <v>0</v>
          </cell>
          <cell r="AS216">
            <v>0</v>
          </cell>
          <cell r="AT216">
            <v>0</v>
          </cell>
          <cell r="AU216">
            <v>99.99991788639781</v>
          </cell>
          <cell r="AV216">
            <v>0</v>
          </cell>
          <cell r="AW216">
            <v>0</v>
          </cell>
        </row>
        <row r="217">
          <cell r="A217" t="str">
            <v>SH 1103</v>
          </cell>
          <cell r="B217" t="str">
            <v>28-32, ROCHDALE ROAD, MIDDLETON</v>
          </cell>
          <cell r="C217" t="str">
            <v>Residential</v>
          </cell>
          <cell r="D217" t="str">
            <v>Land Supply 2018</v>
          </cell>
          <cell r="E217">
            <v>9.1957700000000007E-3</v>
          </cell>
          <cell r="F217">
            <v>0</v>
          </cell>
          <cell r="G217">
            <v>0</v>
          </cell>
          <cell r="H217">
            <v>0</v>
          </cell>
          <cell r="I217">
            <v>9.1957700000000007E-3</v>
          </cell>
          <cell r="J217">
            <v>0</v>
          </cell>
          <cell r="K217">
            <v>0</v>
          </cell>
          <cell r="L217">
            <v>0</v>
          </cell>
          <cell r="M217">
            <v>100</v>
          </cell>
          <cell r="O217">
            <v>0</v>
          </cell>
          <cell r="Q217">
            <v>0</v>
          </cell>
          <cell r="R217">
            <v>0</v>
          </cell>
          <cell r="S217">
            <v>0</v>
          </cell>
          <cell r="T217">
            <v>0</v>
          </cell>
          <cell r="U217">
            <v>0</v>
          </cell>
          <cell r="V217">
            <v>0</v>
          </cell>
          <cell r="W217">
            <v>0</v>
          </cell>
          <cell r="X217" t="str">
            <v>Not Modelled</v>
          </cell>
          <cell r="Y217" t="str">
            <v>N/A</v>
          </cell>
          <cell r="AA217">
            <v>0</v>
          </cell>
          <cell r="AB217">
            <v>0</v>
          </cell>
          <cell r="AC217">
            <v>0</v>
          </cell>
          <cell r="AD217">
            <v>0</v>
          </cell>
          <cell r="AE217">
            <v>0</v>
          </cell>
          <cell r="AF217">
            <v>0</v>
          </cell>
          <cell r="AG217">
            <v>0</v>
          </cell>
          <cell r="AH217">
            <v>0</v>
          </cell>
          <cell r="AI217">
            <v>9.1957749999999998E-3</v>
          </cell>
          <cell r="AJ217">
            <v>0</v>
          </cell>
          <cell r="AK217">
            <v>0</v>
          </cell>
          <cell r="AM217">
            <v>0</v>
          </cell>
          <cell r="AN217">
            <v>0</v>
          </cell>
          <cell r="AO217">
            <v>0</v>
          </cell>
          <cell r="AP217">
            <v>0</v>
          </cell>
          <cell r="AQ217">
            <v>0</v>
          </cell>
          <cell r="AR217">
            <v>0</v>
          </cell>
          <cell r="AS217">
            <v>0</v>
          </cell>
          <cell r="AT217">
            <v>0</v>
          </cell>
          <cell r="AU217">
            <v>100.00005437282576</v>
          </cell>
          <cell r="AV217">
            <v>0</v>
          </cell>
          <cell r="AW217">
            <v>0</v>
          </cell>
        </row>
        <row r="218">
          <cell r="A218" t="str">
            <v>SH 1146</v>
          </cell>
          <cell r="B218" t="str">
            <v>LAND JUNC WOOD ST/FACTORY ST, MIDDLETON</v>
          </cell>
          <cell r="C218" t="str">
            <v>Residential</v>
          </cell>
          <cell r="D218" t="str">
            <v>Land Supply 2018</v>
          </cell>
          <cell r="E218">
            <v>7.4084300000000006E-2</v>
          </cell>
          <cell r="F218">
            <v>0</v>
          </cell>
          <cell r="G218">
            <v>0</v>
          </cell>
          <cell r="H218">
            <v>0</v>
          </cell>
          <cell r="I218">
            <v>7.4084300000000006E-2</v>
          </cell>
          <cell r="J218">
            <v>0</v>
          </cell>
          <cell r="K218">
            <v>0</v>
          </cell>
          <cell r="L218">
            <v>0</v>
          </cell>
          <cell r="M218">
            <v>100</v>
          </cell>
          <cell r="O218">
            <v>2.4673799999999999E-3</v>
          </cell>
          <cell r="Q218">
            <v>0</v>
          </cell>
          <cell r="R218">
            <v>0</v>
          </cell>
          <cell r="S218">
            <v>3.3305032240299224</v>
          </cell>
          <cell r="T218">
            <v>0</v>
          </cell>
          <cell r="U218">
            <v>0</v>
          </cell>
          <cell r="V218">
            <v>0</v>
          </cell>
          <cell r="W218">
            <v>0</v>
          </cell>
          <cell r="X218" t="str">
            <v>Not Modelled</v>
          </cell>
          <cell r="Y218" t="str">
            <v>N/A</v>
          </cell>
          <cell r="AA218">
            <v>0</v>
          </cell>
          <cell r="AB218">
            <v>0</v>
          </cell>
          <cell r="AC218">
            <v>0</v>
          </cell>
          <cell r="AD218">
            <v>0</v>
          </cell>
          <cell r="AE218">
            <v>0</v>
          </cell>
          <cell r="AF218">
            <v>0</v>
          </cell>
          <cell r="AG218">
            <v>0</v>
          </cell>
          <cell r="AH218">
            <v>0</v>
          </cell>
          <cell r="AI218">
            <v>7.4084329998999998E-2</v>
          </cell>
          <cell r="AJ218">
            <v>0</v>
          </cell>
          <cell r="AK218">
            <v>0</v>
          </cell>
          <cell r="AM218">
            <v>0</v>
          </cell>
          <cell r="AN218">
            <v>0</v>
          </cell>
          <cell r="AO218">
            <v>0</v>
          </cell>
          <cell r="AP218">
            <v>0</v>
          </cell>
          <cell r="AQ218">
            <v>0</v>
          </cell>
          <cell r="AR218">
            <v>0</v>
          </cell>
          <cell r="AS218">
            <v>0</v>
          </cell>
          <cell r="AT218">
            <v>0</v>
          </cell>
          <cell r="AU218">
            <v>100.00004049305993</v>
          </cell>
          <cell r="AV218">
            <v>0</v>
          </cell>
          <cell r="AW218">
            <v>0</v>
          </cell>
        </row>
        <row r="219">
          <cell r="A219" t="str">
            <v>SH 1159</v>
          </cell>
          <cell r="B219" t="str">
            <v>23 &amp; 25, DRAKE STREET, ROCHDALE</v>
          </cell>
          <cell r="C219" t="str">
            <v>Residential</v>
          </cell>
          <cell r="D219" t="str">
            <v>Land Supply 2018</v>
          </cell>
          <cell r="E219">
            <v>2.0283700000000002E-2</v>
          </cell>
          <cell r="F219">
            <v>0</v>
          </cell>
          <cell r="G219">
            <v>0</v>
          </cell>
          <cell r="H219">
            <v>0</v>
          </cell>
          <cell r="I219">
            <v>2.0283700000000002E-2</v>
          </cell>
          <cell r="J219">
            <v>0</v>
          </cell>
          <cell r="K219">
            <v>0</v>
          </cell>
          <cell r="L219">
            <v>0</v>
          </cell>
          <cell r="M219">
            <v>100</v>
          </cell>
          <cell r="O219">
            <v>2.2640299999999999E-4</v>
          </cell>
          <cell r="Q219">
            <v>0</v>
          </cell>
          <cell r="R219">
            <v>0</v>
          </cell>
          <cell r="S219">
            <v>1.1161819589128215</v>
          </cell>
          <cell r="T219">
            <v>0</v>
          </cell>
          <cell r="U219">
            <v>0</v>
          </cell>
          <cell r="V219">
            <v>2.0283724998500001E-2</v>
          </cell>
          <cell r="W219">
            <v>100.00012324427989</v>
          </cell>
          <cell r="X219">
            <v>0</v>
          </cell>
          <cell r="Y219">
            <v>0</v>
          </cell>
          <cell r="AA219">
            <v>0</v>
          </cell>
          <cell r="AB219">
            <v>0</v>
          </cell>
          <cell r="AC219">
            <v>0</v>
          </cell>
          <cell r="AD219">
            <v>0</v>
          </cell>
          <cell r="AE219">
            <v>0</v>
          </cell>
          <cell r="AF219">
            <v>0</v>
          </cell>
          <cell r="AG219">
            <v>0</v>
          </cell>
          <cell r="AH219">
            <v>0</v>
          </cell>
          <cell r="AI219">
            <v>2.0283724998500001E-2</v>
          </cell>
          <cell r="AJ219">
            <v>0</v>
          </cell>
          <cell r="AK219">
            <v>0</v>
          </cell>
          <cell r="AM219">
            <v>0</v>
          </cell>
          <cell r="AN219">
            <v>0</v>
          </cell>
          <cell r="AO219">
            <v>0</v>
          </cell>
          <cell r="AP219">
            <v>0</v>
          </cell>
          <cell r="AQ219">
            <v>0</v>
          </cell>
          <cell r="AR219">
            <v>0</v>
          </cell>
          <cell r="AS219">
            <v>0</v>
          </cell>
          <cell r="AT219">
            <v>0</v>
          </cell>
          <cell r="AU219">
            <v>100.00012324427989</v>
          </cell>
          <cell r="AV219">
            <v>0</v>
          </cell>
          <cell r="AW219">
            <v>0</v>
          </cell>
        </row>
        <row r="220">
          <cell r="A220" t="str">
            <v>SH 1218</v>
          </cell>
          <cell r="B220" t="str">
            <v>PROVIDENCE UNITED REFORMED CHURCH, MARKET PLACE</v>
          </cell>
          <cell r="C220" t="str">
            <v>Residential</v>
          </cell>
          <cell r="D220" t="str">
            <v>Land Supply 2018</v>
          </cell>
          <cell r="E220">
            <v>0.19778899999999999</v>
          </cell>
          <cell r="F220">
            <v>0</v>
          </cell>
          <cell r="G220">
            <v>0</v>
          </cell>
          <cell r="H220">
            <v>0</v>
          </cell>
          <cell r="I220">
            <v>0.19778899999999999</v>
          </cell>
          <cell r="J220">
            <v>0</v>
          </cell>
          <cell r="K220">
            <v>0</v>
          </cell>
          <cell r="L220">
            <v>0</v>
          </cell>
          <cell r="M220">
            <v>100</v>
          </cell>
          <cell r="O220">
            <v>0</v>
          </cell>
          <cell r="Q220">
            <v>0</v>
          </cell>
          <cell r="R220">
            <v>0</v>
          </cell>
          <cell r="S220">
            <v>0</v>
          </cell>
          <cell r="T220">
            <v>0</v>
          </cell>
          <cell r="U220">
            <v>0</v>
          </cell>
          <cell r="V220">
            <v>0</v>
          </cell>
          <cell r="W220">
            <v>0</v>
          </cell>
          <cell r="X220" t="str">
            <v>Not Modelled</v>
          </cell>
          <cell r="Y220" t="str">
            <v>N/A</v>
          </cell>
          <cell r="AA220">
            <v>0</v>
          </cell>
          <cell r="AB220">
            <v>0</v>
          </cell>
          <cell r="AC220">
            <v>0</v>
          </cell>
          <cell r="AD220">
            <v>0</v>
          </cell>
          <cell r="AE220">
            <v>0</v>
          </cell>
          <cell r="AF220">
            <v>0</v>
          </cell>
          <cell r="AG220">
            <v>0</v>
          </cell>
          <cell r="AH220">
            <v>0</v>
          </cell>
          <cell r="AI220">
            <v>0.197789320001</v>
          </cell>
          <cell r="AJ220">
            <v>0</v>
          </cell>
          <cell r="AK220">
            <v>0</v>
          </cell>
          <cell r="AM220">
            <v>0</v>
          </cell>
          <cell r="AN220">
            <v>0</v>
          </cell>
          <cell r="AO220">
            <v>0</v>
          </cell>
          <cell r="AP220">
            <v>0</v>
          </cell>
          <cell r="AQ220">
            <v>0</v>
          </cell>
          <cell r="AR220">
            <v>0</v>
          </cell>
          <cell r="AS220">
            <v>0</v>
          </cell>
          <cell r="AT220">
            <v>0</v>
          </cell>
          <cell r="AU220">
            <v>100.00016178907826</v>
          </cell>
          <cell r="AV220">
            <v>0</v>
          </cell>
          <cell r="AW220">
            <v>0</v>
          </cell>
        </row>
        <row r="221">
          <cell r="A221" t="str">
            <v>SH 1226</v>
          </cell>
          <cell r="B221" t="str">
            <v>SITE OF NEW JERUSALEM CHURCH, MANCHESTER OLD ROAD, MIDDLETON</v>
          </cell>
          <cell r="C221" t="str">
            <v>Residential</v>
          </cell>
          <cell r="D221" t="str">
            <v>Land Supply 2018</v>
          </cell>
          <cell r="E221">
            <v>9.3106700000000001E-2</v>
          </cell>
          <cell r="F221">
            <v>0</v>
          </cell>
          <cell r="G221">
            <v>0</v>
          </cell>
          <cell r="H221">
            <v>0</v>
          </cell>
          <cell r="I221">
            <v>9.3106700000000001E-2</v>
          </cell>
          <cell r="J221">
            <v>0</v>
          </cell>
          <cell r="K221">
            <v>0</v>
          </cell>
          <cell r="L221">
            <v>0</v>
          </cell>
          <cell r="M221">
            <v>100</v>
          </cell>
          <cell r="O221">
            <v>1.08117E-4</v>
          </cell>
          <cell r="Q221">
            <v>0</v>
          </cell>
          <cell r="R221">
            <v>0</v>
          </cell>
          <cell r="S221">
            <v>0.11612161101188206</v>
          </cell>
          <cell r="T221">
            <v>0</v>
          </cell>
          <cell r="U221">
            <v>0</v>
          </cell>
          <cell r="V221">
            <v>0</v>
          </cell>
          <cell r="W221">
            <v>0</v>
          </cell>
          <cell r="X221" t="str">
            <v>Not Modelled</v>
          </cell>
          <cell r="Y221" t="str">
            <v>N/A</v>
          </cell>
          <cell r="AA221">
            <v>0</v>
          </cell>
          <cell r="AB221">
            <v>0</v>
          </cell>
          <cell r="AC221">
            <v>0</v>
          </cell>
          <cell r="AD221">
            <v>0</v>
          </cell>
          <cell r="AE221">
            <v>0</v>
          </cell>
          <cell r="AF221">
            <v>0</v>
          </cell>
          <cell r="AG221">
            <v>0</v>
          </cell>
          <cell r="AH221">
            <v>0</v>
          </cell>
          <cell r="AI221">
            <v>9.3106725000199994E-2</v>
          </cell>
          <cell r="AJ221">
            <v>0</v>
          </cell>
          <cell r="AK221">
            <v>0</v>
          </cell>
          <cell r="AM221">
            <v>0</v>
          </cell>
          <cell r="AN221">
            <v>0</v>
          </cell>
          <cell r="AO221">
            <v>0</v>
          </cell>
          <cell r="AP221">
            <v>0</v>
          </cell>
          <cell r="AQ221">
            <v>0</v>
          </cell>
          <cell r="AR221">
            <v>0</v>
          </cell>
          <cell r="AS221">
            <v>0</v>
          </cell>
          <cell r="AT221">
            <v>0</v>
          </cell>
          <cell r="AU221">
            <v>100.00002685112885</v>
          </cell>
          <cell r="AV221">
            <v>0</v>
          </cell>
          <cell r="AW221">
            <v>0</v>
          </cell>
        </row>
        <row r="222">
          <cell r="A222" t="str">
            <v>SH 1236</v>
          </cell>
          <cell r="B222" t="str">
            <v>22-26 BRIDGE STREET, HEYWOOD</v>
          </cell>
          <cell r="C222" t="str">
            <v>Residential</v>
          </cell>
          <cell r="D222" t="str">
            <v>Land Supply 2018</v>
          </cell>
          <cell r="E222">
            <v>5.6569700000000001E-2</v>
          </cell>
          <cell r="F222">
            <v>0</v>
          </cell>
          <cell r="G222">
            <v>0</v>
          </cell>
          <cell r="H222">
            <v>0</v>
          </cell>
          <cell r="I222">
            <v>5.6569700000000001E-2</v>
          </cell>
          <cell r="J222">
            <v>0</v>
          </cell>
          <cell r="K222">
            <v>0</v>
          </cell>
          <cell r="L222">
            <v>0</v>
          </cell>
          <cell r="M222">
            <v>100</v>
          </cell>
          <cell r="O222">
            <v>0</v>
          </cell>
          <cell r="Q222">
            <v>0</v>
          </cell>
          <cell r="R222">
            <v>0</v>
          </cell>
          <cell r="S222">
            <v>0</v>
          </cell>
          <cell r="T222">
            <v>0</v>
          </cell>
          <cell r="U222">
            <v>0</v>
          </cell>
          <cell r="V222">
            <v>0</v>
          </cell>
          <cell r="W222">
            <v>0</v>
          </cell>
          <cell r="X222" t="str">
            <v>Not Modelled</v>
          </cell>
          <cell r="Y222" t="str">
            <v>N/A</v>
          </cell>
          <cell r="AA222">
            <v>0</v>
          </cell>
          <cell r="AB222">
            <v>0</v>
          </cell>
          <cell r="AC222">
            <v>0</v>
          </cell>
          <cell r="AD222">
            <v>0</v>
          </cell>
          <cell r="AE222">
            <v>0</v>
          </cell>
          <cell r="AF222">
            <v>0</v>
          </cell>
          <cell r="AG222">
            <v>0</v>
          </cell>
          <cell r="AH222">
            <v>0</v>
          </cell>
          <cell r="AI222">
            <v>5.6569665000599997E-2</v>
          </cell>
          <cell r="AJ222">
            <v>0</v>
          </cell>
          <cell r="AK222">
            <v>0</v>
          </cell>
          <cell r="AM222">
            <v>0</v>
          </cell>
          <cell r="AN222">
            <v>0</v>
          </cell>
          <cell r="AO222">
            <v>0</v>
          </cell>
          <cell r="AP222">
            <v>0</v>
          </cell>
          <cell r="AQ222">
            <v>0</v>
          </cell>
          <cell r="AR222">
            <v>0</v>
          </cell>
          <cell r="AS222">
            <v>0</v>
          </cell>
          <cell r="AT222">
            <v>0</v>
          </cell>
          <cell r="AU222">
            <v>99.999938130483272</v>
          </cell>
          <cell r="AV222">
            <v>0</v>
          </cell>
          <cell r="AW222">
            <v>0</v>
          </cell>
        </row>
        <row r="223">
          <cell r="A223" t="str">
            <v>SH 1244</v>
          </cell>
          <cell r="B223" t="str">
            <v>613 MANCHESTER OLD ROAD, MIDDLETON</v>
          </cell>
          <cell r="C223" t="str">
            <v>Residential</v>
          </cell>
          <cell r="D223" t="str">
            <v>Land Supply 2018</v>
          </cell>
          <cell r="E223">
            <v>2.33516E-2</v>
          </cell>
          <cell r="F223">
            <v>0</v>
          </cell>
          <cell r="G223">
            <v>2.6206535008699999E-4</v>
          </cell>
          <cell r="H223">
            <v>1.3232984062799999E-2</v>
          </cell>
          <cell r="I223">
            <v>9.856550587113001E-3</v>
          </cell>
          <cell r="J223">
            <v>0</v>
          </cell>
          <cell r="K223">
            <v>1.1222586464610562</v>
          </cell>
          <cell r="L223">
            <v>56.668425558848213</v>
          </cell>
          <cell r="M223">
            <v>42.209315794690731</v>
          </cell>
          <cell r="O223">
            <v>2.9228654495249999E-3</v>
          </cell>
          <cell r="Q223">
            <v>1.827025449525E-3</v>
          </cell>
          <cell r="R223">
            <v>1.5733053995900001E-3</v>
          </cell>
          <cell r="S223">
            <v>12.516767371507735</v>
          </cell>
          <cell r="T223">
            <v>7.8239840076268869</v>
          </cell>
          <cell r="U223">
            <v>6.7374629558145909</v>
          </cell>
          <cell r="V223">
            <v>1.60557987998E-2</v>
          </cell>
          <cell r="W223">
            <v>68.756739580157245</v>
          </cell>
          <cell r="X223" t="str">
            <v>Not Modelled</v>
          </cell>
          <cell r="Y223" t="str">
            <v>N/A</v>
          </cell>
          <cell r="AA223">
            <v>0</v>
          </cell>
          <cell r="AB223">
            <v>0</v>
          </cell>
          <cell r="AC223">
            <v>0</v>
          </cell>
          <cell r="AD223">
            <v>0</v>
          </cell>
          <cell r="AE223">
            <v>0</v>
          </cell>
          <cell r="AF223">
            <v>0</v>
          </cell>
          <cell r="AG223">
            <v>0</v>
          </cell>
          <cell r="AH223">
            <v>0</v>
          </cell>
          <cell r="AI223">
            <v>2.3351575000099999E-2</v>
          </cell>
          <cell r="AJ223">
            <v>0</v>
          </cell>
          <cell r="AK223">
            <v>0</v>
          </cell>
          <cell r="AM223">
            <v>0</v>
          </cell>
          <cell r="AN223">
            <v>0</v>
          </cell>
          <cell r="AO223">
            <v>0</v>
          </cell>
          <cell r="AP223">
            <v>0</v>
          </cell>
          <cell r="AQ223">
            <v>0</v>
          </cell>
          <cell r="AR223">
            <v>0</v>
          </cell>
          <cell r="AS223">
            <v>0</v>
          </cell>
          <cell r="AT223">
            <v>0</v>
          </cell>
          <cell r="AU223">
            <v>99.999892941383024</v>
          </cell>
          <cell r="AV223">
            <v>0</v>
          </cell>
          <cell r="AW223">
            <v>0</v>
          </cell>
        </row>
        <row r="224">
          <cell r="A224" t="str">
            <v>SH 1278</v>
          </cell>
          <cell r="B224" t="str">
            <v>LAND AT ENTWISTLE ROAD, ROCHDALE</v>
          </cell>
          <cell r="C224" t="str">
            <v>Residential</v>
          </cell>
          <cell r="D224" t="str">
            <v>Land Supply 2018</v>
          </cell>
          <cell r="E224">
            <v>0.181588</v>
          </cell>
          <cell r="F224">
            <v>0</v>
          </cell>
          <cell r="G224">
            <v>0</v>
          </cell>
          <cell r="H224">
            <v>1.8064846568E-2</v>
          </cell>
          <cell r="I224">
            <v>0.163523153432</v>
          </cell>
          <cell r="J224">
            <v>0</v>
          </cell>
          <cell r="K224">
            <v>0</v>
          </cell>
          <cell r="L224">
            <v>9.9482601096988788</v>
          </cell>
          <cell r="M224">
            <v>90.051739890301121</v>
          </cell>
          <cell r="O224">
            <v>2.6099800000000002E-4</v>
          </cell>
          <cell r="Q224">
            <v>0</v>
          </cell>
          <cell r="R224">
            <v>0</v>
          </cell>
          <cell r="S224">
            <v>0.14373086327290352</v>
          </cell>
          <cell r="T224">
            <v>0</v>
          </cell>
          <cell r="U224">
            <v>0</v>
          </cell>
          <cell r="V224">
            <v>0.18158831500100001</v>
          </cell>
          <cell r="W224">
            <v>100.00017347016323</v>
          </cell>
          <cell r="X224">
            <v>2.01876327898E-2</v>
          </cell>
          <cell r="Y224">
            <v>11.117272501376743</v>
          </cell>
          <cell r="AA224">
            <v>0</v>
          </cell>
          <cell r="AB224">
            <v>0</v>
          </cell>
          <cell r="AC224">
            <v>0</v>
          </cell>
          <cell r="AD224">
            <v>0</v>
          </cell>
          <cell r="AE224">
            <v>0</v>
          </cell>
          <cell r="AF224">
            <v>0</v>
          </cell>
          <cell r="AG224">
            <v>0</v>
          </cell>
          <cell r="AH224">
            <v>0</v>
          </cell>
          <cell r="AI224">
            <v>0.18158831500100001</v>
          </cell>
          <cell r="AJ224">
            <v>0</v>
          </cell>
          <cell r="AK224">
            <v>0</v>
          </cell>
          <cell r="AM224">
            <v>0</v>
          </cell>
          <cell r="AN224">
            <v>0</v>
          </cell>
          <cell r="AO224">
            <v>0</v>
          </cell>
          <cell r="AP224">
            <v>0</v>
          </cell>
          <cell r="AQ224">
            <v>0</v>
          </cell>
          <cell r="AR224">
            <v>0</v>
          </cell>
          <cell r="AS224">
            <v>0</v>
          </cell>
          <cell r="AT224">
            <v>0</v>
          </cell>
          <cell r="AU224">
            <v>100.00017347016323</v>
          </cell>
          <cell r="AV224">
            <v>0</v>
          </cell>
          <cell r="AW224">
            <v>0</v>
          </cell>
        </row>
        <row r="225">
          <cell r="A225" t="str">
            <v>SH 1368</v>
          </cell>
          <cell r="B225" t="str">
            <v>LODGE MILL, TOWNLEY STREET, MIDDLETON</v>
          </cell>
          <cell r="C225" t="str">
            <v>Residential</v>
          </cell>
          <cell r="D225" t="str">
            <v>Land Supply 2018</v>
          </cell>
          <cell r="E225">
            <v>0.25319000000000003</v>
          </cell>
          <cell r="F225">
            <v>8.6570179928399995E-6</v>
          </cell>
          <cell r="G225">
            <v>0</v>
          </cell>
          <cell r="H225">
            <v>3.1468492533600001E-4</v>
          </cell>
          <cell r="I225">
            <v>0.25286665805667119</v>
          </cell>
          <cell r="J225">
            <v>3.4191784797345864E-3</v>
          </cell>
          <cell r="K225">
            <v>0</v>
          </cell>
          <cell r="L225">
            <v>0.12428805455823688</v>
          </cell>
          <cell r="M225">
            <v>99.872292766962033</v>
          </cell>
          <cell r="O225">
            <v>0.25318944045530001</v>
          </cell>
          <cell r="Q225">
            <v>6.9835440455299991E-2</v>
          </cell>
          <cell r="R225">
            <v>2.64675223988E-2</v>
          </cell>
          <cell r="S225">
            <v>99.999779002053785</v>
          </cell>
          <cell r="T225">
            <v>27.582226966033407</v>
          </cell>
          <cell r="U225">
            <v>10.453620758639756</v>
          </cell>
          <cell r="V225">
            <v>0.24271673533400001</v>
          </cell>
          <cell r="W225">
            <v>95.863476177574142</v>
          </cell>
          <cell r="X225" t="str">
            <v>Not Modelled</v>
          </cell>
          <cell r="Y225" t="str">
            <v>N/A</v>
          </cell>
          <cell r="AA225">
            <v>0</v>
          </cell>
          <cell r="AB225">
            <v>0</v>
          </cell>
          <cell r="AC225">
            <v>0</v>
          </cell>
          <cell r="AD225">
            <v>0</v>
          </cell>
          <cell r="AE225">
            <v>0</v>
          </cell>
          <cell r="AF225">
            <v>0</v>
          </cell>
          <cell r="AG225">
            <v>0</v>
          </cell>
          <cell r="AH225">
            <v>0</v>
          </cell>
          <cell r="AI225">
            <v>0.25318949999899998</v>
          </cell>
          <cell r="AJ225">
            <v>0</v>
          </cell>
          <cell r="AK225">
            <v>0</v>
          </cell>
          <cell r="AM225">
            <v>0</v>
          </cell>
          <cell r="AN225">
            <v>0</v>
          </cell>
          <cell r="AO225">
            <v>0</v>
          </cell>
          <cell r="AP225">
            <v>0</v>
          </cell>
          <cell r="AQ225">
            <v>0</v>
          </cell>
          <cell r="AR225">
            <v>0</v>
          </cell>
          <cell r="AS225">
            <v>0</v>
          </cell>
          <cell r="AT225">
            <v>0</v>
          </cell>
          <cell r="AU225">
            <v>99.999802519451777</v>
          </cell>
          <cell r="AV225">
            <v>0</v>
          </cell>
          <cell r="AW225">
            <v>0</v>
          </cell>
        </row>
        <row r="226">
          <cell r="A226" t="str">
            <v>SH 1397</v>
          </cell>
          <cell r="B226" t="str">
            <v>LAND ON THE CORNER OF ASH ST AND PEEL LANE, HEYWOOD</v>
          </cell>
          <cell r="C226" t="str">
            <v>Residential</v>
          </cell>
          <cell r="D226" t="str">
            <v>Land Supply 2018</v>
          </cell>
          <cell r="E226">
            <v>0.37017</v>
          </cell>
          <cell r="F226">
            <v>0</v>
          </cell>
          <cell r="G226">
            <v>0</v>
          </cell>
          <cell r="H226">
            <v>0</v>
          </cell>
          <cell r="I226">
            <v>0.37017</v>
          </cell>
          <cell r="J226">
            <v>0</v>
          </cell>
          <cell r="K226">
            <v>0</v>
          </cell>
          <cell r="L226">
            <v>0</v>
          </cell>
          <cell r="M226">
            <v>100</v>
          </cell>
          <cell r="O226">
            <v>2.3842930000189102E-3</v>
          </cell>
          <cell r="Q226">
            <v>9.0330000189100001E-6</v>
          </cell>
          <cell r="R226">
            <v>9.0330000189100001E-6</v>
          </cell>
          <cell r="S226">
            <v>0.64410757220166692</v>
          </cell>
          <cell r="T226">
            <v>2.4402301696274686E-3</v>
          </cell>
          <cell r="U226">
            <v>2.4402301696274686E-3</v>
          </cell>
          <cell r="V226">
            <v>0</v>
          </cell>
          <cell r="W226">
            <v>0</v>
          </cell>
          <cell r="X226" t="str">
            <v>Not Modelled</v>
          </cell>
          <cell r="Y226" t="str">
            <v>N/A</v>
          </cell>
          <cell r="AA226">
            <v>0</v>
          </cell>
          <cell r="AB226">
            <v>0</v>
          </cell>
          <cell r="AC226">
            <v>0</v>
          </cell>
          <cell r="AD226">
            <v>0</v>
          </cell>
          <cell r="AE226">
            <v>0</v>
          </cell>
          <cell r="AF226">
            <v>0</v>
          </cell>
          <cell r="AG226">
            <v>0</v>
          </cell>
          <cell r="AH226">
            <v>0</v>
          </cell>
          <cell r="AI226">
            <v>0.37017023500000001</v>
          </cell>
          <cell r="AJ226">
            <v>0</v>
          </cell>
          <cell r="AK226">
            <v>0</v>
          </cell>
          <cell r="AM226">
            <v>0</v>
          </cell>
          <cell r="AN226">
            <v>0</v>
          </cell>
          <cell r="AO226">
            <v>0</v>
          </cell>
          <cell r="AP226">
            <v>0</v>
          </cell>
          <cell r="AQ226">
            <v>0</v>
          </cell>
          <cell r="AR226">
            <v>0</v>
          </cell>
          <cell r="AS226">
            <v>0</v>
          </cell>
          <cell r="AT226">
            <v>0</v>
          </cell>
          <cell r="AU226">
            <v>100.00006348434502</v>
          </cell>
          <cell r="AV226">
            <v>0</v>
          </cell>
          <cell r="AW226">
            <v>0</v>
          </cell>
        </row>
        <row r="227">
          <cell r="A227" t="str">
            <v>SH 1467</v>
          </cell>
          <cell r="B227" t="str">
            <v>GOWERS STREET, ROCHDALE</v>
          </cell>
          <cell r="C227" t="str">
            <v>Residential</v>
          </cell>
          <cell r="D227" t="str">
            <v>Land Supply 2018</v>
          </cell>
          <cell r="E227">
            <v>1.2985</v>
          </cell>
          <cell r="F227">
            <v>2.4443361649799999E-2</v>
          </cell>
          <cell r="G227">
            <v>4.0245604213600003E-2</v>
          </cell>
          <cell r="H227">
            <v>1.02805947213</v>
          </cell>
          <cell r="I227">
            <v>0.20575156200659994</v>
          </cell>
          <cell r="J227">
            <v>1.8824306237812858</v>
          </cell>
          <cell r="K227">
            <v>3.0993919301963806</v>
          </cell>
          <cell r="L227">
            <v>79.172851145937628</v>
          </cell>
          <cell r="M227">
            <v>15.845326300084709</v>
          </cell>
          <cell r="O227">
            <v>0.41616995427199999</v>
          </cell>
          <cell r="Q227">
            <v>3.6668954271999996E-2</v>
          </cell>
          <cell r="R227">
            <v>2.2751658293999999E-2</v>
          </cell>
          <cell r="S227">
            <v>32.050054237350793</v>
          </cell>
          <cell r="T227">
            <v>2.8239471907585671</v>
          </cell>
          <cell r="U227">
            <v>1.752149271775125</v>
          </cell>
          <cell r="V227">
            <v>1.2984987100100001</v>
          </cell>
          <cell r="W227">
            <v>99.99990065537159</v>
          </cell>
          <cell r="X227">
            <v>1.06212323651</v>
          </cell>
          <cell r="Y227">
            <v>81.796167617250674</v>
          </cell>
          <cell r="AA227">
            <v>0</v>
          </cell>
          <cell r="AB227">
            <v>0</v>
          </cell>
          <cell r="AC227">
            <v>0</v>
          </cell>
          <cell r="AD227">
            <v>0</v>
          </cell>
          <cell r="AE227">
            <v>0</v>
          </cell>
          <cell r="AF227">
            <v>0</v>
          </cell>
          <cell r="AG227">
            <v>0</v>
          </cell>
          <cell r="AH227">
            <v>0</v>
          </cell>
          <cell r="AI227">
            <v>1.2984987100100001</v>
          </cell>
          <cell r="AJ227">
            <v>0</v>
          </cell>
          <cell r="AK227">
            <v>0.67095960630100004</v>
          </cell>
          <cell r="AM227">
            <v>0</v>
          </cell>
          <cell r="AN227">
            <v>0</v>
          </cell>
          <cell r="AO227">
            <v>0</v>
          </cell>
          <cell r="AP227">
            <v>0</v>
          </cell>
          <cell r="AQ227">
            <v>0</v>
          </cell>
          <cell r="AR227">
            <v>0</v>
          </cell>
          <cell r="AS227">
            <v>0</v>
          </cell>
          <cell r="AT227">
            <v>0</v>
          </cell>
          <cell r="AU227">
            <v>99.99990065537159</v>
          </cell>
          <cell r="AV227">
            <v>0</v>
          </cell>
          <cell r="AW227">
            <v>51.671898829495575</v>
          </cell>
        </row>
        <row r="228">
          <cell r="A228" t="str">
            <v>SH 1469</v>
          </cell>
          <cell r="B228" t="str">
            <v>LAND AT BOOTHROYDEN ROAD AND FACTORY BROW, MIDDLETON</v>
          </cell>
          <cell r="C228" t="str">
            <v>Residential</v>
          </cell>
          <cell r="D228" t="str">
            <v>Land Supply 2018</v>
          </cell>
          <cell r="E228">
            <v>1.6834499999999999</v>
          </cell>
          <cell r="F228">
            <v>0</v>
          </cell>
          <cell r="G228">
            <v>1.25075352025</v>
          </cell>
          <cell r="H228">
            <v>0.43176524726299997</v>
          </cell>
          <cell r="I228">
            <v>9.3123248699994443E-4</v>
          </cell>
          <cell r="J228">
            <v>0</v>
          </cell>
          <cell r="K228">
            <v>74.297040021978674</v>
          </cell>
          <cell r="L228">
            <v>25.647643070064451</v>
          </cell>
          <cell r="M228">
            <v>5.5316907956870977E-2</v>
          </cell>
          <cell r="O228">
            <v>0.70984458825600005</v>
          </cell>
          <cell r="Q228">
            <v>0.26782458825600003</v>
          </cell>
          <cell r="R228">
            <v>0.12415707349000001</v>
          </cell>
          <cell r="S228">
            <v>42.166063040541751</v>
          </cell>
          <cell r="T228">
            <v>15.909268956963382</v>
          </cell>
          <cell r="U228">
            <v>7.375156582613088</v>
          </cell>
          <cell r="V228">
            <v>1.3588396173699999</v>
          </cell>
          <cell r="W228">
            <v>80.717551300602935</v>
          </cell>
          <cell r="X228" t="str">
            <v>Not Modelled</v>
          </cell>
          <cell r="Y228" t="str">
            <v>N/A</v>
          </cell>
          <cell r="AA228">
            <v>0</v>
          </cell>
          <cell r="AB228">
            <v>0</v>
          </cell>
          <cell r="AC228">
            <v>0</v>
          </cell>
          <cell r="AD228">
            <v>1.65752999424E-2</v>
          </cell>
          <cell r="AE228">
            <v>1.6576201605899999E-2</v>
          </cell>
          <cell r="AF228">
            <v>0</v>
          </cell>
          <cell r="AG228">
            <v>0</v>
          </cell>
          <cell r="AH228">
            <v>0</v>
          </cell>
          <cell r="AI228">
            <v>1.6834519450000001</v>
          </cell>
          <cell r="AJ228">
            <v>0</v>
          </cell>
          <cell r="AK228">
            <v>0</v>
          </cell>
          <cell r="AM228">
            <v>0</v>
          </cell>
          <cell r="AN228">
            <v>0</v>
          </cell>
          <cell r="AO228">
            <v>0</v>
          </cell>
          <cell r="AP228">
            <v>0.98460304389200759</v>
          </cell>
          <cell r="AQ228">
            <v>0.98465660434821356</v>
          </cell>
          <cell r="AR228">
            <v>0</v>
          </cell>
          <cell r="AS228">
            <v>0</v>
          </cell>
          <cell r="AT228">
            <v>0</v>
          </cell>
          <cell r="AU228">
            <v>100.00011553654697</v>
          </cell>
          <cell r="AV228">
            <v>0</v>
          </cell>
          <cell r="AW228">
            <v>0</v>
          </cell>
        </row>
        <row r="229">
          <cell r="A229" t="str">
            <v>SH 1473</v>
          </cell>
          <cell r="B229" t="str">
            <v>LAND AT NEWCHURCH STREET, ROCHDALE</v>
          </cell>
          <cell r="C229" t="str">
            <v>Residential</v>
          </cell>
          <cell r="D229" t="str">
            <v>Land Supply 2018</v>
          </cell>
          <cell r="E229">
            <v>2.5011700000000001</v>
          </cell>
          <cell r="F229">
            <v>0</v>
          </cell>
          <cell r="G229">
            <v>0</v>
          </cell>
          <cell r="H229">
            <v>0</v>
          </cell>
          <cell r="I229">
            <v>2.5011700000000001</v>
          </cell>
          <cell r="J229">
            <v>0</v>
          </cell>
          <cell r="K229">
            <v>0</v>
          </cell>
          <cell r="L229">
            <v>0</v>
          </cell>
          <cell r="M229">
            <v>100</v>
          </cell>
          <cell r="O229">
            <v>0.15793170000000001</v>
          </cell>
          <cell r="Q229">
            <v>8.2400000000000001E-2</v>
          </cell>
          <cell r="R229">
            <v>3.6400000000000002E-2</v>
          </cell>
          <cell r="S229">
            <v>6.3143129015620687</v>
          </cell>
          <cell r="T229">
            <v>3.2944581935654109</v>
          </cell>
          <cell r="U229">
            <v>1.455318910749769</v>
          </cell>
          <cell r="V229">
            <v>0</v>
          </cell>
          <cell r="W229">
            <v>0</v>
          </cell>
          <cell r="X229" t="str">
            <v>Not Modelled</v>
          </cell>
          <cell r="Y229" t="str">
            <v>N/A</v>
          </cell>
          <cell r="AA229">
            <v>0</v>
          </cell>
          <cell r="AB229">
            <v>0</v>
          </cell>
          <cell r="AC229">
            <v>0</v>
          </cell>
          <cell r="AD229">
            <v>0</v>
          </cell>
          <cell r="AE229">
            <v>0</v>
          </cell>
          <cell r="AF229">
            <v>0</v>
          </cell>
          <cell r="AG229">
            <v>0</v>
          </cell>
          <cell r="AH229">
            <v>0</v>
          </cell>
          <cell r="AI229">
            <v>2.5008882263399999</v>
          </cell>
          <cell r="AJ229">
            <v>0</v>
          </cell>
          <cell r="AK229">
            <v>0</v>
          </cell>
          <cell r="AM229">
            <v>0</v>
          </cell>
          <cell r="AN229">
            <v>0</v>
          </cell>
          <cell r="AO229">
            <v>0</v>
          </cell>
          <cell r="AP229">
            <v>0</v>
          </cell>
          <cell r="AQ229">
            <v>0</v>
          </cell>
          <cell r="AR229">
            <v>0</v>
          </cell>
          <cell r="AS229">
            <v>0</v>
          </cell>
          <cell r="AT229">
            <v>0</v>
          </cell>
          <cell r="AU229">
            <v>99.98873432593544</v>
          </cell>
          <cell r="AV229">
            <v>0</v>
          </cell>
          <cell r="AW229">
            <v>0</v>
          </cell>
        </row>
        <row r="230">
          <cell r="A230" t="str">
            <v>SH 1528</v>
          </cell>
          <cell r="B230" t="str">
            <v>LAND OFF FIELDING STREET, MIDDLETON</v>
          </cell>
          <cell r="C230" t="str">
            <v>Residential</v>
          </cell>
          <cell r="D230" t="str">
            <v>Land Supply 2018</v>
          </cell>
          <cell r="E230">
            <v>0.83416900000000005</v>
          </cell>
          <cell r="F230">
            <v>0</v>
          </cell>
          <cell r="G230">
            <v>0</v>
          </cell>
          <cell r="H230">
            <v>0</v>
          </cell>
          <cell r="I230">
            <v>0.83416900000000005</v>
          </cell>
          <cell r="J230">
            <v>0</v>
          </cell>
          <cell r="K230">
            <v>0</v>
          </cell>
          <cell r="L230">
            <v>0</v>
          </cell>
          <cell r="M230">
            <v>100</v>
          </cell>
          <cell r="O230">
            <v>2.43153299999E-2</v>
          </cell>
          <cell r="Q230">
            <v>1.3077129999899999E-2</v>
          </cell>
          <cell r="R230">
            <v>0</v>
          </cell>
          <cell r="S230">
            <v>2.914916521700039</v>
          </cell>
          <cell r="T230">
            <v>1.5676835269471772</v>
          </cell>
          <cell r="U230">
            <v>0</v>
          </cell>
          <cell r="V230">
            <v>0</v>
          </cell>
          <cell r="W230">
            <v>0</v>
          </cell>
          <cell r="X230" t="str">
            <v>Not Modelled</v>
          </cell>
          <cell r="Y230" t="str">
            <v>N/A</v>
          </cell>
          <cell r="AA230">
            <v>0</v>
          </cell>
          <cell r="AB230">
            <v>0</v>
          </cell>
          <cell r="AC230">
            <v>0</v>
          </cell>
          <cell r="AD230">
            <v>0</v>
          </cell>
          <cell r="AE230">
            <v>0</v>
          </cell>
          <cell r="AF230">
            <v>0</v>
          </cell>
          <cell r="AG230">
            <v>0</v>
          </cell>
          <cell r="AH230">
            <v>0</v>
          </cell>
          <cell r="AI230">
            <v>0.83416897500300002</v>
          </cell>
          <cell r="AJ230">
            <v>0</v>
          </cell>
          <cell r="AK230">
            <v>0</v>
          </cell>
          <cell r="AM230">
            <v>0</v>
          </cell>
          <cell r="AN230">
            <v>0</v>
          </cell>
          <cell r="AO230">
            <v>0</v>
          </cell>
          <cell r="AP230">
            <v>0</v>
          </cell>
          <cell r="AQ230">
            <v>0</v>
          </cell>
          <cell r="AR230">
            <v>0</v>
          </cell>
          <cell r="AS230">
            <v>0</v>
          </cell>
          <cell r="AT230">
            <v>0</v>
          </cell>
          <cell r="AU230">
            <v>99.999997003365024</v>
          </cell>
          <cell r="AV230">
            <v>0</v>
          </cell>
          <cell r="AW230">
            <v>0</v>
          </cell>
        </row>
        <row r="231">
          <cell r="A231" t="str">
            <v>SH 1529</v>
          </cell>
          <cell r="B231" t="str">
            <v>LINKSIDE, SUNNY BROW ROAD, MIDDLETON,</v>
          </cell>
          <cell r="C231" t="str">
            <v>Residential</v>
          </cell>
          <cell r="D231" t="str">
            <v>Land Supply 2018</v>
          </cell>
          <cell r="E231">
            <v>0.30582199999999998</v>
          </cell>
          <cell r="F231">
            <v>0</v>
          </cell>
          <cell r="G231">
            <v>0</v>
          </cell>
          <cell r="H231">
            <v>0</v>
          </cell>
          <cell r="I231">
            <v>0.30582199999999998</v>
          </cell>
          <cell r="J231">
            <v>0</v>
          </cell>
          <cell r="K231">
            <v>0</v>
          </cell>
          <cell r="L231">
            <v>0</v>
          </cell>
          <cell r="M231">
            <v>100</v>
          </cell>
          <cell r="O231">
            <v>4.1830931762250004E-3</v>
          </cell>
          <cell r="Q231">
            <v>1.249533176225E-3</v>
          </cell>
          <cell r="R231">
            <v>8.77417053713E-4</v>
          </cell>
          <cell r="S231">
            <v>1.3678195735509546</v>
          </cell>
          <cell r="T231">
            <v>0.40858184703029871</v>
          </cell>
          <cell r="U231">
            <v>0.28690449140774704</v>
          </cell>
          <cell r="V231">
            <v>0</v>
          </cell>
          <cell r="W231">
            <v>0</v>
          </cell>
          <cell r="X231" t="str">
            <v>Not Modelled</v>
          </cell>
          <cell r="Y231" t="str">
            <v>N/A</v>
          </cell>
          <cell r="AA231">
            <v>0</v>
          </cell>
          <cell r="AB231">
            <v>0</v>
          </cell>
          <cell r="AC231">
            <v>0</v>
          </cell>
          <cell r="AD231">
            <v>0</v>
          </cell>
          <cell r="AE231">
            <v>0</v>
          </cell>
          <cell r="AF231">
            <v>0</v>
          </cell>
          <cell r="AG231">
            <v>0</v>
          </cell>
          <cell r="AH231">
            <v>0</v>
          </cell>
          <cell r="AI231">
            <v>0.30582239999799998</v>
          </cell>
          <cell r="AJ231">
            <v>0</v>
          </cell>
          <cell r="AK231">
            <v>0</v>
          </cell>
          <cell r="AM231">
            <v>0</v>
          </cell>
          <cell r="AN231">
            <v>0</v>
          </cell>
          <cell r="AO231">
            <v>0</v>
          </cell>
          <cell r="AP231">
            <v>0</v>
          </cell>
          <cell r="AQ231">
            <v>0</v>
          </cell>
          <cell r="AR231">
            <v>0</v>
          </cell>
          <cell r="AS231">
            <v>0</v>
          </cell>
          <cell r="AT231">
            <v>0</v>
          </cell>
          <cell r="AU231">
            <v>100.00013079438365</v>
          </cell>
          <cell r="AV231">
            <v>0</v>
          </cell>
          <cell r="AW231">
            <v>0</v>
          </cell>
        </row>
        <row r="232">
          <cell r="A232" t="str">
            <v>SH 1530</v>
          </cell>
          <cell r="B232" t="str">
            <v>153, RAMSDEN ROAD, ROCHDALE</v>
          </cell>
          <cell r="C232" t="str">
            <v>Residential</v>
          </cell>
          <cell r="D232" t="str">
            <v>Land Supply 2018</v>
          </cell>
          <cell r="E232">
            <v>1.9632E-2</v>
          </cell>
          <cell r="F232">
            <v>0</v>
          </cell>
          <cell r="G232">
            <v>0</v>
          </cell>
          <cell r="H232">
            <v>0</v>
          </cell>
          <cell r="I232">
            <v>1.9632E-2</v>
          </cell>
          <cell r="J232">
            <v>0</v>
          </cell>
          <cell r="K232">
            <v>0</v>
          </cell>
          <cell r="L232">
            <v>0</v>
          </cell>
          <cell r="M232">
            <v>100</v>
          </cell>
          <cell r="O232">
            <v>2.8844599999999998E-4</v>
          </cell>
          <cell r="Q232">
            <v>0</v>
          </cell>
          <cell r="R232">
            <v>0</v>
          </cell>
          <cell r="S232">
            <v>1.469264466177669</v>
          </cell>
          <cell r="T232">
            <v>0</v>
          </cell>
          <cell r="U232">
            <v>0</v>
          </cell>
          <cell r="V232">
            <v>1.9632010000300001E-2</v>
          </cell>
          <cell r="W232">
            <v>100.00005093877344</v>
          </cell>
          <cell r="X232" t="str">
            <v>Not Modelled</v>
          </cell>
          <cell r="Y232" t="str">
            <v>N/A</v>
          </cell>
          <cell r="AA232">
            <v>0</v>
          </cell>
          <cell r="AB232">
            <v>0</v>
          </cell>
          <cell r="AC232">
            <v>0</v>
          </cell>
          <cell r="AD232">
            <v>0</v>
          </cell>
          <cell r="AE232">
            <v>0</v>
          </cell>
          <cell r="AF232">
            <v>0</v>
          </cell>
          <cell r="AG232">
            <v>0</v>
          </cell>
          <cell r="AH232">
            <v>0</v>
          </cell>
          <cell r="AI232">
            <v>1.9632010000300001E-2</v>
          </cell>
          <cell r="AJ232">
            <v>0</v>
          </cell>
          <cell r="AK232">
            <v>0</v>
          </cell>
          <cell r="AM232">
            <v>0</v>
          </cell>
          <cell r="AN232">
            <v>0</v>
          </cell>
          <cell r="AO232">
            <v>0</v>
          </cell>
          <cell r="AP232">
            <v>0</v>
          </cell>
          <cell r="AQ232">
            <v>0</v>
          </cell>
          <cell r="AR232">
            <v>0</v>
          </cell>
          <cell r="AS232">
            <v>0</v>
          </cell>
          <cell r="AT232">
            <v>0</v>
          </cell>
          <cell r="AU232">
            <v>100.00005093877344</v>
          </cell>
          <cell r="AV232">
            <v>0</v>
          </cell>
          <cell r="AW232">
            <v>0</v>
          </cell>
        </row>
        <row r="233">
          <cell r="A233" t="str">
            <v>SH 1550</v>
          </cell>
          <cell r="B233" t="str">
            <v>FORMER AKZO NOBEL SITE, HOLLINGWORTH ROAD, LITTLEBOROUGH</v>
          </cell>
          <cell r="C233" t="str">
            <v>Residential</v>
          </cell>
          <cell r="D233" t="str">
            <v>Land Supply 2018</v>
          </cell>
          <cell r="E233">
            <v>9.1944800000000004</v>
          </cell>
          <cell r="F233">
            <v>0.178148595898</v>
          </cell>
          <cell r="G233">
            <v>0</v>
          </cell>
          <cell r="H233">
            <v>0</v>
          </cell>
          <cell r="I233">
            <v>9.0163314041020008</v>
          </cell>
          <cell r="J233">
            <v>1.9375603176906144</v>
          </cell>
          <cell r="K233">
            <v>0</v>
          </cell>
          <cell r="L233">
            <v>0</v>
          </cell>
          <cell r="M233">
            <v>98.062439682309389</v>
          </cell>
          <cell r="O233">
            <v>1.6129657263319999</v>
          </cell>
          <cell r="Q233">
            <v>0.883174726332</v>
          </cell>
          <cell r="R233">
            <v>0.60695535755399999</v>
          </cell>
          <cell r="S233">
            <v>17.542761812870328</v>
          </cell>
          <cell r="T233">
            <v>9.6054885793650104</v>
          </cell>
          <cell r="U233">
            <v>6.6013016239526321</v>
          </cell>
          <cell r="V233">
            <v>7.7418349294100004</v>
          </cell>
          <cell r="W233">
            <v>84.200900207624571</v>
          </cell>
          <cell r="X233">
            <v>0</v>
          </cell>
          <cell r="Y233">
            <v>0</v>
          </cell>
          <cell r="AA233">
            <v>0</v>
          </cell>
          <cell r="AB233">
            <v>9.8844996501300006E-2</v>
          </cell>
          <cell r="AC233">
            <v>4.4259413382300002E-2</v>
          </cell>
          <cell r="AD233">
            <v>0</v>
          </cell>
          <cell r="AE233">
            <v>1.4410468600199999</v>
          </cell>
          <cell r="AF233">
            <v>3.44136788429</v>
          </cell>
          <cell r="AG233">
            <v>3.22933840916E-2</v>
          </cell>
          <cell r="AH233">
            <v>0</v>
          </cell>
          <cell r="AI233">
            <v>8.0086099339000008</v>
          </cell>
          <cell r="AJ233">
            <v>0</v>
          </cell>
          <cell r="AK233">
            <v>0</v>
          </cell>
          <cell r="AM233">
            <v>0</v>
          </cell>
          <cell r="AN233">
            <v>1.075047164182205</v>
          </cell>
          <cell r="AO233">
            <v>0.4813694018835214</v>
          </cell>
          <cell r="AP233">
            <v>0</v>
          </cell>
          <cell r="AQ233">
            <v>15.672956600264504</v>
          </cell>
          <cell r="AR233">
            <v>37.428629833226019</v>
          </cell>
          <cell r="AS233">
            <v>0.35122577994187815</v>
          </cell>
          <cell r="AT233">
            <v>0</v>
          </cell>
          <cell r="AU233">
            <v>87.10236939881321</v>
          </cell>
          <cell r="AV233">
            <v>0</v>
          </cell>
          <cell r="AW233">
            <v>0</v>
          </cell>
        </row>
        <row r="234">
          <cell r="A234" t="str">
            <v>SH 1551</v>
          </cell>
          <cell r="B234" t="str">
            <v>FORMER NEWHEY EDUCATIONAL INSTITUTE, HUDDERSFIELD ROAD, NEWHEY</v>
          </cell>
          <cell r="C234" t="str">
            <v>Residential</v>
          </cell>
          <cell r="D234" t="str">
            <v>Land Supply 2018</v>
          </cell>
          <cell r="E234">
            <v>9.3659800000000001E-2</v>
          </cell>
          <cell r="F234">
            <v>0</v>
          </cell>
          <cell r="G234">
            <v>0</v>
          </cell>
          <cell r="H234">
            <v>0</v>
          </cell>
          <cell r="I234">
            <v>9.3659800000000001E-2</v>
          </cell>
          <cell r="J234">
            <v>0</v>
          </cell>
          <cell r="K234">
            <v>0</v>
          </cell>
          <cell r="L234">
            <v>0</v>
          </cell>
          <cell r="M234">
            <v>100</v>
          </cell>
          <cell r="O234">
            <v>0</v>
          </cell>
          <cell r="Q234">
            <v>0</v>
          </cell>
          <cell r="R234">
            <v>0</v>
          </cell>
          <cell r="S234">
            <v>0</v>
          </cell>
          <cell r="T234">
            <v>0</v>
          </cell>
          <cell r="U234">
            <v>0</v>
          </cell>
          <cell r="V234">
            <v>9.3659774999200002E-2</v>
          </cell>
          <cell r="W234">
            <v>99.999973306797585</v>
          </cell>
          <cell r="X234">
            <v>0</v>
          </cell>
          <cell r="Y234">
            <v>0</v>
          </cell>
          <cell r="AA234">
            <v>0</v>
          </cell>
          <cell r="AB234">
            <v>0</v>
          </cell>
          <cell r="AC234">
            <v>0</v>
          </cell>
          <cell r="AD234">
            <v>0</v>
          </cell>
          <cell r="AE234">
            <v>0</v>
          </cell>
          <cell r="AF234">
            <v>0</v>
          </cell>
          <cell r="AG234">
            <v>0</v>
          </cell>
          <cell r="AH234">
            <v>0</v>
          </cell>
          <cell r="AI234">
            <v>9.3659774999200002E-2</v>
          </cell>
          <cell r="AJ234">
            <v>0</v>
          </cell>
          <cell r="AK234">
            <v>0</v>
          </cell>
          <cell r="AM234">
            <v>0</v>
          </cell>
          <cell r="AN234">
            <v>0</v>
          </cell>
          <cell r="AO234">
            <v>0</v>
          </cell>
          <cell r="AP234">
            <v>0</v>
          </cell>
          <cell r="AQ234">
            <v>0</v>
          </cell>
          <cell r="AR234">
            <v>0</v>
          </cell>
          <cell r="AS234">
            <v>0</v>
          </cell>
          <cell r="AT234">
            <v>0</v>
          </cell>
          <cell r="AU234">
            <v>99.999973306797585</v>
          </cell>
          <cell r="AV234">
            <v>0</v>
          </cell>
          <cell r="AW234">
            <v>0</v>
          </cell>
        </row>
        <row r="235">
          <cell r="A235" t="str">
            <v>SH 1556</v>
          </cell>
          <cell r="B235" t="str">
            <v>QUEENSWAY NEIGHBOURHOOD CENTRE, WELL'I'TH LANE, ROCHDALE</v>
          </cell>
          <cell r="C235" t="str">
            <v>Residential</v>
          </cell>
          <cell r="D235" t="str">
            <v>Land Supply 2018</v>
          </cell>
          <cell r="E235">
            <v>1.48709</v>
          </cell>
          <cell r="F235">
            <v>1.1075147073399999E-3</v>
          </cell>
          <cell r="G235">
            <v>0</v>
          </cell>
          <cell r="H235">
            <v>0</v>
          </cell>
          <cell r="I235">
            <v>1.48598248529266</v>
          </cell>
          <cell r="J235">
            <v>7.4475297886476263E-2</v>
          </cell>
          <cell r="K235">
            <v>0</v>
          </cell>
          <cell r="L235">
            <v>0</v>
          </cell>
          <cell r="M235">
            <v>99.92552470211352</v>
          </cell>
          <cell r="O235">
            <v>1.1857800197707999</v>
          </cell>
          <cell r="Q235">
            <v>0.26798001977079999</v>
          </cell>
          <cell r="R235">
            <v>6.6024702380799993E-2</v>
          </cell>
          <cell r="S235">
            <v>79.738282132944207</v>
          </cell>
          <cell r="T235">
            <v>18.02043048980223</v>
          </cell>
          <cell r="U235">
            <v>4.4398592136857884</v>
          </cell>
          <cell r="V235">
            <v>0</v>
          </cell>
          <cell r="W235">
            <v>0</v>
          </cell>
          <cell r="X235">
            <v>0</v>
          </cell>
          <cell r="Y235">
            <v>0</v>
          </cell>
          <cell r="AA235">
            <v>0</v>
          </cell>
          <cell r="AB235">
            <v>0</v>
          </cell>
          <cell r="AC235">
            <v>0</v>
          </cell>
          <cell r="AD235">
            <v>0</v>
          </cell>
          <cell r="AE235">
            <v>0</v>
          </cell>
          <cell r="AF235">
            <v>0</v>
          </cell>
          <cell r="AG235">
            <v>0</v>
          </cell>
          <cell r="AH235">
            <v>0</v>
          </cell>
          <cell r="AI235">
            <v>1.48709402501</v>
          </cell>
          <cell r="AJ235">
            <v>0</v>
          </cell>
          <cell r="AK235">
            <v>0</v>
          </cell>
          <cell r="AM235">
            <v>0</v>
          </cell>
          <cell r="AN235">
            <v>0</v>
          </cell>
          <cell r="AO235">
            <v>0</v>
          </cell>
          <cell r="AP235">
            <v>0</v>
          </cell>
          <cell r="AQ235">
            <v>0</v>
          </cell>
          <cell r="AR235">
            <v>0</v>
          </cell>
          <cell r="AS235">
            <v>0</v>
          </cell>
          <cell r="AT235">
            <v>0</v>
          </cell>
          <cell r="AU235">
            <v>100.00027066351061</v>
          </cell>
          <cell r="AV235">
            <v>0</v>
          </cell>
          <cell r="AW235">
            <v>0</v>
          </cell>
        </row>
        <row r="236">
          <cell r="A236" t="str">
            <v>SH 1599</v>
          </cell>
          <cell r="B236" t="str">
            <v>SPOTLAND BRIDGE, NEW MILL, MELLOR STREET,  ROCHDALE</v>
          </cell>
          <cell r="C236" t="str">
            <v>Residential</v>
          </cell>
          <cell r="D236" t="str">
            <v>Land Supply 2018</v>
          </cell>
          <cell r="E236">
            <v>0.82581099999999996</v>
          </cell>
          <cell r="F236">
            <v>0</v>
          </cell>
          <cell r="G236">
            <v>0</v>
          </cell>
          <cell r="H236">
            <v>0</v>
          </cell>
          <cell r="I236">
            <v>0.82581099999999996</v>
          </cell>
          <cell r="J236">
            <v>0</v>
          </cell>
          <cell r="K236">
            <v>0</v>
          </cell>
          <cell r="L236">
            <v>0</v>
          </cell>
          <cell r="M236">
            <v>100</v>
          </cell>
          <cell r="O236">
            <v>3.699765791028E-2</v>
          </cell>
          <cell r="Q236">
            <v>1.5181857910280001E-2</v>
          </cell>
          <cell r="R236">
            <v>1.38993250002E-2</v>
          </cell>
          <cell r="S236">
            <v>4.4801604616891764</v>
          </cell>
          <cell r="T236">
            <v>1.8384179806614349</v>
          </cell>
          <cell r="U236">
            <v>1.6831121164770151</v>
          </cell>
          <cell r="V236">
            <v>0.358724851851</v>
          </cell>
          <cell r="W236">
            <v>43.439098274423571</v>
          </cell>
          <cell r="X236">
            <v>0</v>
          </cell>
          <cell r="Y236">
            <v>0</v>
          </cell>
          <cell r="AA236">
            <v>0</v>
          </cell>
          <cell r="AB236">
            <v>0</v>
          </cell>
          <cell r="AC236">
            <v>0</v>
          </cell>
          <cell r="AD236">
            <v>0</v>
          </cell>
          <cell r="AE236">
            <v>0</v>
          </cell>
          <cell r="AF236">
            <v>0</v>
          </cell>
          <cell r="AG236">
            <v>0</v>
          </cell>
          <cell r="AH236">
            <v>0</v>
          </cell>
          <cell r="AI236">
            <v>0.825811149997</v>
          </cell>
          <cell r="AJ236">
            <v>0</v>
          </cell>
          <cell r="AK236">
            <v>0</v>
          </cell>
          <cell r="AM236">
            <v>0</v>
          </cell>
          <cell r="AN236">
            <v>0</v>
          </cell>
          <cell r="AO236">
            <v>0</v>
          </cell>
          <cell r="AP236">
            <v>0</v>
          </cell>
          <cell r="AQ236">
            <v>0</v>
          </cell>
          <cell r="AR236">
            <v>0</v>
          </cell>
          <cell r="AS236">
            <v>0</v>
          </cell>
          <cell r="AT236">
            <v>0</v>
          </cell>
          <cell r="AU236">
            <v>100.00001816359918</v>
          </cell>
          <cell r="AV236">
            <v>0</v>
          </cell>
          <cell r="AW236">
            <v>0</v>
          </cell>
        </row>
        <row r="237">
          <cell r="A237" t="str">
            <v>SH 1612</v>
          </cell>
          <cell r="B237" t="str">
            <v>FORMER EMMANUEL CHRISTIAN SCHOOL, HORSE CARRS, SHAWCLOUGH ROAD, ROCHDALE</v>
          </cell>
          <cell r="C237" t="str">
            <v>Residential</v>
          </cell>
          <cell r="D237" t="str">
            <v>Land Supply 2018</v>
          </cell>
          <cell r="E237">
            <v>0.73249600000000004</v>
          </cell>
          <cell r="F237">
            <v>0</v>
          </cell>
          <cell r="G237">
            <v>0</v>
          </cell>
          <cell r="H237">
            <v>0</v>
          </cell>
          <cell r="I237">
            <v>0.73249600000000004</v>
          </cell>
          <cell r="J237">
            <v>0</v>
          </cell>
          <cell r="K237">
            <v>0</v>
          </cell>
          <cell r="L237">
            <v>0</v>
          </cell>
          <cell r="M237">
            <v>100</v>
          </cell>
          <cell r="O237">
            <v>8.31649E-2</v>
          </cell>
          <cell r="Q237">
            <v>2.0799999999999999E-2</v>
          </cell>
          <cell r="R237">
            <v>0</v>
          </cell>
          <cell r="S237">
            <v>11.353631965225748</v>
          </cell>
          <cell r="T237">
            <v>2.8396059500666211</v>
          </cell>
          <cell r="U237">
            <v>0</v>
          </cell>
          <cell r="V237">
            <v>0</v>
          </cell>
          <cell r="W237">
            <v>0</v>
          </cell>
          <cell r="X237" t="str">
            <v>Not Modelled</v>
          </cell>
          <cell r="Y237" t="str">
            <v>N/A</v>
          </cell>
          <cell r="AA237">
            <v>0</v>
          </cell>
          <cell r="AB237">
            <v>0</v>
          </cell>
          <cell r="AC237">
            <v>0</v>
          </cell>
          <cell r="AD237">
            <v>0</v>
          </cell>
          <cell r="AE237">
            <v>0</v>
          </cell>
          <cell r="AF237">
            <v>0</v>
          </cell>
          <cell r="AG237">
            <v>0</v>
          </cell>
          <cell r="AH237">
            <v>0</v>
          </cell>
          <cell r="AI237">
            <v>0.73249640000000005</v>
          </cell>
          <cell r="AJ237">
            <v>0</v>
          </cell>
          <cell r="AK237">
            <v>0</v>
          </cell>
          <cell r="AM237">
            <v>0</v>
          </cell>
          <cell r="AN237">
            <v>0</v>
          </cell>
          <cell r="AO237">
            <v>0</v>
          </cell>
          <cell r="AP237">
            <v>0</v>
          </cell>
          <cell r="AQ237">
            <v>0</v>
          </cell>
          <cell r="AR237">
            <v>0</v>
          </cell>
          <cell r="AS237">
            <v>0</v>
          </cell>
          <cell r="AT237">
            <v>0</v>
          </cell>
          <cell r="AU237">
            <v>100.00005460780675</v>
          </cell>
          <cell r="AV237">
            <v>0</v>
          </cell>
          <cell r="AW237">
            <v>0</v>
          </cell>
        </row>
        <row r="238">
          <cell r="A238" t="str">
            <v>SH 1635</v>
          </cell>
          <cell r="B238" t="str">
            <v>WEST STREET BAPTIST CHURCH, WEST STREET,  ROCHDALE (WESTERN PART)</v>
          </cell>
          <cell r="C238" t="str">
            <v>Residential</v>
          </cell>
          <cell r="D238" t="str">
            <v>Land Supply 2018</v>
          </cell>
          <cell r="E238">
            <v>0.141319</v>
          </cell>
          <cell r="F238">
            <v>0</v>
          </cell>
          <cell r="G238">
            <v>0</v>
          </cell>
          <cell r="H238">
            <v>0</v>
          </cell>
          <cell r="I238">
            <v>0.141319</v>
          </cell>
          <cell r="J238">
            <v>0</v>
          </cell>
          <cell r="K238">
            <v>0</v>
          </cell>
          <cell r="L238">
            <v>0</v>
          </cell>
          <cell r="M238">
            <v>100</v>
          </cell>
          <cell r="O238">
            <v>0</v>
          </cell>
          <cell r="Q238">
            <v>0</v>
          </cell>
          <cell r="R238">
            <v>0</v>
          </cell>
          <cell r="S238">
            <v>0</v>
          </cell>
          <cell r="T238">
            <v>0</v>
          </cell>
          <cell r="U238">
            <v>0</v>
          </cell>
          <cell r="V238">
            <v>0</v>
          </cell>
          <cell r="W238">
            <v>0</v>
          </cell>
          <cell r="X238" t="str">
            <v>Not Modelled</v>
          </cell>
          <cell r="Y238" t="str">
            <v>N/A</v>
          </cell>
          <cell r="AA238">
            <v>0</v>
          </cell>
          <cell r="AB238">
            <v>0</v>
          </cell>
          <cell r="AC238">
            <v>0</v>
          </cell>
          <cell r="AD238">
            <v>0</v>
          </cell>
          <cell r="AE238">
            <v>0</v>
          </cell>
          <cell r="AF238">
            <v>0</v>
          </cell>
          <cell r="AG238">
            <v>0</v>
          </cell>
          <cell r="AH238">
            <v>0</v>
          </cell>
          <cell r="AI238">
            <v>0.14131920000199999</v>
          </cell>
          <cell r="AJ238">
            <v>0</v>
          </cell>
          <cell r="AK238">
            <v>0</v>
          </cell>
          <cell r="AM238">
            <v>0</v>
          </cell>
          <cell r="AN238">
            <v>0</v>
          </cell>
          <cell r="AO238">
            <v>0</v>
          </cell>
          <cell r="AP238">
            <v>0</v>
          </cell>
          <cell r="AQ238">
            <v>0</v>
          </cell>
          <cell r="AR238">
            <v>0</v>
          </cell>
          <cell r="AS238">
            <v>0</v>
          </cell>
          <cell r="AT238">
            <v>0</v>
          </cell>
          <cell r="AU238">
            <v>100.00014152520184</v>
          </cell>
          <cell r="AV238">
            <v>0</v>
          </cell>
          <cell r="AW238">
            <v>0</v>
          </cell>
        </row>
        <row r="239">
          <cell r="A239" t="str">
            <v>SH 1675</v>
          </cell>
          <cell r="B239" t="str">
            <v>LAND REAR OF TESCO, 408 OLDHAM ROAD, MIDDLETON</v>
          </cell>
          <cell r="C239" t="str">
            <v>Residential</v>
          </cell>
          <cell r="D239" t="str">
            <v>Land Supply 2018</v>
          </cell>
          <cell r="E239">
            <v>0.38728899999999999</v>
          </cell>
          <cell r="F239">
            <v>0</v>
          </cell>
          <cell r="G239">
            <v>0</v>
          </cell>
          <cell r="H239">
            <v>0</v>
          </cell>
          <cell r="I239">
            <v>0.38728899999999999</v>
          </cell>
          <cell r="J239">
            <v>0</v>
          </cell>
          <cell r="K239">
            <v>0</v>
          </cell>
          <cell r="L239">
            <v>0</v>
          </cell>
          <cell r="M239">
            <v>100</v>
          </cell>
          <cell r="O239">
            <v>6.9429239999799996E-2</v>
          </cell>
          <cell r="Q239">
            <v>3.3277339999800003E-2</v>
          </cell>
          <cell r="R239">
            <v>0</v>
          </cell>
          <cell r="S239">
            <v>17.926984758100538</v>
          </cell>
          <cell r="T239">
            <v>8.5923793342439385</v>
          </cell>
          <cell r="U239">
            <v>0</v>
          </cell>
          <cell r="V239">
            <v>0</v>
          </cell>
          <cell r="W239">
            <v>0</v>
          </cell>
          <cell r="X239" t="str">
            <v>Not Modelled</v>
          </cell>
          <cell r="Y239" t="str">
            <v>N/A</v>
          </cell>
          <cell r="AA239">
            <v>0</v>
          </cell>
          <cell r="AB239">
            <v>0</v>
          </cell>
          <cell r="AC239">
            <v>0</v>
          </cell>
          <cell r="AD239">
            <v>0</v>
          </cell>
          <cell r="AE239">
            <v>0</v>
          </cell>
          <cell r="AF239">
            <v>0</v>
          </cell>
          <cell r="AG239">
            <v>0</v>
          </cell>
          <cell r="AH239">
            <v>0</v>
          </cell>
          <cell r="AI239">
            <v>0.38728852500599997</v>
          </cell>
          <cell r="AJ239">
            <v>0</v>
          </cell>
          <cell r="AK239">
            <v>0</v>
          </cell>
          <cell r="AM239">
            <v>0</v>
          </cell>
          <cell r="AN239">
            <v>0</v>
          </cell>
          <cell r="AO239">
            <v>0</v>
          </cell>
          <cell r="AP239">
            <v>0</v>
          </cell>
          <cell r="AQ239">
            <v>0</v>
          </cell>
          <cell r="AR239">
            <v>0</v>
          </cell>
          <cell r="AS239">
            <v>0</v>
          </cell>
          <cell r="AT239">
            <v>0</v>
          </cell>
          <cell r="AU239">
            <v>99.999877354120557</v>
          </cell>
          <cell r="AV239">
            <v>0</v>
          </cell>
          <cell r="AW239">
            <v>0</v>
          </cell>
        </row>
        <row r="240">
          <cell r="A240" t="str">
            <v>SH 1715</v>
          </cell>
          <cell r="B240" t="str">
            <v>806-810 MANCHESTER ROAD, ROCHDALE, OL11 3AW</v>
          </cell>
          <cell r="C240" t="str">
            <v>Residential</v>
          </cell>
          <cell r="D240" t="str">
            <v>Land Supply 2018</v>
          </cell>
          <cell r="E240">
            <v>3.4565499999999999E-2</v>
          </cell>
          <cell r="F240">
            <v>0</v>
          </cell>
          <cell r="G240">
            <v>0</v>
          </cell>
          <cell r="H240">
            <v>0</v>
          </cell>
          <cell r="I240">
            <v>3.4565499999999999E-2</v>
          </cell>
          <cell r="J240">
            <v>0</v>
          </cell>
          <cell r="K240">
            <v>0</v>
          </cell>
          <cell r="L240">
            <v>0</v>
          </cell>
          <cell r="M240">
            <v>100</v>
          </cell>
          <cell r="O240">
            <v>2.0667300000000001E-3</v>
          </cell>
          <cell r="Q240">
            <v>0</v>
          </cell>
          <cell r="R240">
            <v>0</v>
          </cell>
          <cell r="S240">
            <v>5.9791699816290818</v>
          </cell>
          <cell r="T240">
            <v>0</v>
          </cell>
          <cell r="U240">
            <v>0</v>
          </cell>
          <cell r="V240">
            <v>0</v>
          </cell>
          <cell r="W240">
            <v>0</v>
          </cell>
          <cell r="X240" t="str">
            <v>Not Modelled</v>
          </cell>
          <cell r="Y240" t="str">
            <v>N/A</v>
          </cell>
          <cell r="AA240">
            <v>0</v>
          </cell>
          <cell r="AB240">
            <v>0</v>
          </cell>
          <cell r="AC240">
            <v>0</v>
          </cell>
          <cell r="AD240">
            <v>0</v>
          </cell>
          <cell r="AE240">
            <v>0</v>
          </cell>
          <cell r="AF240">
            <v>0</v>
          </cell>
          <cell r="AG240">
            <v>0</v>
          </cell>
          <cell r="AH240">
            <v>0</v>
          </cell>
          <cell r="AI240">
            <v>3.4565465001299998E-2</v>
          </cell>
          <cell r="AJ240">
            <v>0</v>
          </cell>
          <cell r="AK240">
            <v>0</v>
          </cell>
          <cell r="AM240">
            <v>0</v>
          </cell>
          <cell r="AN240">
            <v>0</v>
          </cell>
          <cell r="AO240">
            <v>0</v>
          </cell>
          <cell r="AP240">
            <v>0</v>
          </cell>
          <cell r="AQ240">
            <v>0</v>
          </cell>
          <cell r="AR240">
            <v>0</v>
          </cell>
          <cell r="AS240">
            <v>0</v>
          </cell>
          <cell r="AT240">
            <v>0</v>
          </cell>
          <cell r="AU240">
            <v>99.999898746727226</v>
          </cell>
          <cell r="AV240">
            <v>0</v>
          </cell>
          <cell r="AW240">
            <v>0</v>
          </cell>
        </row>
        <row r="241">
          <cell r="A241" t="str">
            <v>SH 1716</v>
          </cell>
          <cell r="B241" t="str">
            <v>BEAUMONDS, BURY ROAD,  ROCHDALE</v>
          </cell>
          <cell r="C241" t="str">
            <v>Residential</v>
          </cell>
          <cell r="D241" t="str">
            <v>Land Supply 2018</v>
          </cell>
          <cell r="E241">
            <v>0.51036800000000004</v>
          </cell>
          <cell r="F241">
            <v>0</v>
          </cell>
          <cell r="G241">
            <v>0</v>
          </cell>
          <cell r="H241">
            <v>0</v>
          </cell>
          <cell r="I241">
            <v>0.51036800000000004</v>
          </cell>
          <cell r="J241">
            <v>0</v>
          </cell>
          <cell r="K241">
            <v>0</v>
          </cell>
          <cell r="L241">
            <v>0</v>
          </cell>
          <cell r="M241">
            <v>100</v>
          </cell>
          <cell r="O241">
            <v>0.40273800000000004</v>
          </cell>
          <cell r="Q241">
            <v>0.188</v>
          </cell>
          <cell r="R241">
            <v>0.13039999999999999</v>
          </cell>
          <cell r="S241">
            <v>78.911295379020629</v>
          </cell>
          <cell r="T241">
            <v>36.836165276819862</v>
          </cell>
          <cell r="U241">
            <v>25.550191234560156</v>
          </cell>
          <cell r="V241">
            <v>0</v>
          </cell>
          <cell r="W241">
            <v>0</v>
          </cell>
          <cell r="X241" t="str">
            <v>Not Modelled</v>
          </cell>
          <cell r="Y241" t="str">
            <v>N/A</v>
          </cell>
          <cell r="AA241">
            <v>0</v>
          </cell>
          <cell r="AB241">
            <v>0</v>
          </cell>
          <cell r="AC241">
            <v>0</v>
          </cell>
          <cell r="AD241">
            <v>0</v>
          </cell>
          <cell r="AE241">
            <v>0</v>
          </cell>
          <cell r="AF241">
            <v>0</v>
          </cell>
          <cell r="AG241">
            <v>0</v>
          </cell>
          <cell r="AH241">
            <v>0</v>
          </cell>
          <cell r="AI241">
            <v>0.510367510001</v>
          </cell>
          <cell r="AJ241">
            <v>0</v>
          </cell>
          <cell r="AK241">
            <v>0</v>
          </cell>
          <cell r="AM241">
            <v>0</v>
          </cell>
          <cell r="AN241">
            <v>0</v>
          </cell>
          <cell r="AO241">
            <v>0</v>
          </cell>
          <cell r="AP241">
            <v>0</v>
          </cell>
          <cell r="AQ241">
            <v>0</v>
          </cell>
          <cell r="AR241">
            <v>0</v>
          </cell>
          <cell r="AS241">
            <v>0</v>
          </cell>
          <cell r="AT241">
            <v>0</v>
          </cell>
          <cell r="AU241">
            <v>99.999903991041748</v>
          </cell>
          <cell r="AV241">
            <v>0</v>
          </cell>
          <cell r="AW241">
            <v>0</v>
          </cell>
        </row>
        <row r="242">
          <cell r="A242" t="str">
            <v>SH 1717</v>
          </cell>
          <cell r="B242" t="str">
            <v>CONSERVATIVE CLUB, NEWCHURCH STREET,  ROCHDALE</v>
          </cell>
          <cell r="C242" t="str">
            <v>Residential</v>
          </cell>
          <cell r="D242" t="str">
            <v>Land Supply 2018</v>
          </cell>
          <cell r="E242">
            <v>2.47788E-2</v>
          </cell>
          <cell r="F242">
            <v>0</v>
          </cell>
          <cell r="G242">
            <v>0</v>
          </cell>
          <cell r="H242">
            <v>0</v>
          </cell>
          <cell r="I242">
            <v>2.47788E-2</v>
          </cell>
          <cell r="J242">
            <v>0</v>
          </cell>
          <cell r="K242">
            <v>0</v>
          </cell>
          <cell r="L242">
            <v>0</v>
          </cell>
          <cell r="M242">
            <v>100</v>
          </cell>
          <cell r="O242">
            <v>0</v>
          </cell>
          <cell r="Q242">
            <v>0</v>
          </cell>
          <cell r="R242">
            <v>0</v>
          </cell>
          <cell r="S242">
            <v>0</v>
          </cell>
          <cell r="T242">
            <v>0</v>
          </cell>
          <cell r="U242">
            <v>0</v>
          </cell>
          <cell r="V242">
            <v>0</v>
          </cell>
          <cell r="W242">
            <v>0</v>
          </cell>
          <cell r="X242" t="str">
            <v>Not Modelled</v>
          </cell>
          <cell r="Y242" t="str">
            <v>N/A</v>
          </cell>
          <cell r="AA242">
            <v>0</v>
          </cell>
          <cell r="AB242">
            <v>0</v>
          </cell>
          <cell r="AC242">
            <v>0</v>
          </cell>
          <cell r="AD242">
            <v>0</v>
          </cell>
          <cell r="AE242">
            <v>0</v>
          </cell>
          <cell r="AF242">
            <v>0</v>
          </cell>
          <cell r="AG242">
            <v>0</v>
          </cell>
          <cell r="AH242">
            <v>0</v>
          </cell>
          <cell r="AI242">
            <v>2.47788450007E-2</v>
          </cell>
          <cell r="AJ242">
            <v>0</v>
          </cell>
          <cell r="AK242">
            <v>0</v>
          </cell>
          <cell r="AM242">
            <v>0</v>
          </cell>
          <cell r="AN242">
            <v>0</v>
          </cell>
          <cell r="AO242">
            <v>0</v>
          </cell>
          <cell r="AP242">
            <v>0</v>
          </cell>
          <cell r="AQ242">
            <v>0</v>
          </cell>
          <cell r="AR242">
            <v>0</v>
          </cell>
          <cell r="AS242">
            <v>0</v>
          </cell>
          <cell r="AT242">
            <v>0</v>
          </cell>
          <cell r="AU242">
            <v>100.00018160968247</v>
          </cell>
          <cell r="AV242">
            <v>0</v>
          </cell>
          <cell r="AW242">
            <v>0</v>
          </cell>
        </row>
        <row r="243">
          <cell r="A243" t="str">
            <v>SH 1722</v>
          </cell>
          <cell r="B243" t="str">
            <v>LAND AT BRIDGEFOLD ROAD,  ROCHDALE</v>
          </cell>
          <cell r="C243" t="str">
            <v>Residential</v>
          </cell>
          <cell r="D243" t="str">
            <v>Land Supply 2018</v>
          </cell>
          <cell r="E243">
            <v>0.69521500000000003</v>
          </cell>
          <cell r="F243">
            <v>0</v>
          </cell>
          <cell r="G243">
            <v>0</v>
          </cell>
          <cell r="H243">
            <v>0</v>
          </cell>
          <cell r="I243">
            <v>0.69521500000000003</v>
          </cell>
          <cell r="J243">
            <v>0</v>
          </cell>
          <cell r="K243">
            <v>0</v>
          </cell>
          <cell r="L243">
            <v>0</v>
          </cell>
          <cell r="M243">
            <v>100</v>
          </cell>
          <cell r="O243">
            <v>3.6033792110424998E-2</v>
          </cell>
          <cell r="Q243">
            <v>1.405492110425E-3</v>
          </cell>
          <cell r="R243">
            <v>1.32729299495E-4</v>
          </cell>
          <cell r="S243">
            <v>5.1831148796307609</v>
          </cell>
          <cell r="T243">
            <v>0.20216653990851752</v>
          </cell>
          <cell r="U243">
            <v>1.9091834827355565E-2</v>
          </cell>
          <cell r="V243">
            <v>8.9417772201599993E-2</v>
          </cell>
          <cell r="W243">
            <v>12.861887646497843</v>
          </cell>
          <cell r="X243">
            <v>0</v>
          </cell>
          <cell r="Y243">
            <v>0</v>
          </cell>
          <cell r="AA243">
            <v>0</v>
          </cell>
          <cell r="AB243">
            <v>0</v>
          </cell>
          <cell r="AC243">
            <v>0</v>
          </cell>
          <cell r="AD243">
            <v>0</v>
          </cell>
          <cell r="AE243">
            <v>0</v>
          </cell>
          <cell r="AF243">
            <v>0</v>
          </cell>
          <cell r="AG243">
            <v>0</v>
          </cell>
          <cell r="AH243">
            <v>0</v>
          </cell>
          <cell r="AI243">
            <v>0.69521498500000001</v>
          </cell>
          <cell r="AJ243">
            <v>0</v>
          </cell>
          <cell r="AK243">
            <v>0</v>
          </cell>
          <cell r="AM243">
            <v>0</v>
          </cell>
          <cell r="AN243">
            <v>0</v>
          </cell>
          <cell r="AO243">
            <v>0</v>
          </cell>
          <cell r="AP243">
            <v>0</v>
          </cell>
          <cell r="AQ243">
            <v>0</v>
          </cell>
          <cell r="AR243">
            <v>0</v>
          </cell>
          <cell r="AS243">
            <v>0</v>
          </cell>
          <cell r="AT243">
            <v>0</v>
          </cell>
          <cell r="AU243">
            <v>99.999997842394066</v>
          </cell>
          <cell r="AV243">
            <v>0</v>
          </cell>
          <cell r="AW243">
            <v>0</v>
          </cell>
        </row>
        <row r="244">
          <cell r="A244" t="str">
            <v>SH 1739</v>
          </cell>
          <cell r="B244" t="str">
            <v>BURNEDGE MILL, BROAD LANE, ROCHDALE</v>
          </cell>
          <cell r="C244" t="str">
            <v>Residential</v>
          </cell>
          <cell r="D244" t="str">
            <v>Land Supply 2018</v>
          </cell>
          <cell r="E244">
            <v>0.23785200000000001</v>
          </cell>
          <cell r="F244">
            <v>0</v>
          </cell>
          <cell r="G244">
            <v>0</v>
          </cell>
          <cell r="H244">
            <v>0</v>
          </cell>
          <cell r="I244">
            <v>0.23785200000000001</v>
          </cell>
          <cell r="J244">
            <v>0</v>
          </cell>
          <cell r="K244">
            <v>0</v>
          </cell>
          <cell r="L244">
            <v>0</v>
          </cell>
          <cell r="M244">
            <v>100</v>
          </cell>
          <cell r="O244">
            <v>6.1377894741041E-3</v>
          </cell>
          <cell r="Q244">
            <v>2.913294741041E-4</v>
          </cell>
          <cell r="R244">
            <v>4.8155273984099997E-5</v>
          </cell>
          <cell r="S244">
            <v>2.5805078259186804</v>
          </cell>
          <cell r="T244">
            <v>0.12248350827577653</v>
          </cell>
          <cell r="U244">
            <v>2.0245898283007917E-2</v>
          </cell>
          <cell r="V244">
            <v>0</v>
          </cell>
          <cell r="W244">
            <v>0</v>
          </cell>
          <cell r="X244" t="str">
            <v>Not Modelled</v>
          </cell>
          <cell r="Y244" t="str">
            <v>N/A</v>
          </cell>
          <cell r="AA244">
            <v>0</v>
          </cell>
          <cell r="AB244">
            <v>2.9133342609399999E-4</v>
          </cell>
          <cell r="AC244">
            <v>4.8155273984099997E-5</v>
          </cell>
          <cell r="AD244">
            <v>0</v>
          </cell>
          <cell r="AE244">
            <v>0</v>
          </cell>
          <cell r="AF244">
            <v>0.237789663703</v>
          </cell>
          <cell r="AG244">
            <v>9.6329473992799998E-5</v>
          </cell>
          <cell r="AH244">
            <v>0</v>
          </cell>
          <cell r="AI244">
            <v>0.237852450001</v>
          </cell>
          <cell r="AJ244">
            <v>0</v>
          </cell>
          <cell r="AK244">
            <v>0</v>
          </cell>
          <cell r="AM244">
            <v>0</v>
          </cell>
          <cell r="AN244">
            <v>0.12248516980895682</v>
          </cell>
          <cell r="AO244">
            <v>2.0245898283007917E-2</v>
          </cell>
          <cell r="AP244">
            <v>0</v>
          </cell>
          <cell r="AQ244">
            <v>0</v>
          </cell>
          <cell r="AR244">
            <v>99.97379198114794</v>
          </cell>
          <cell r="AS244">
            <v>4.0499753625279585E-2</v>
          </cell>
          <cell r="AT244">
            <v>0</v>
          </cell>
          <cell r="AU244">
            <v>100.00018919370028</v>
          </cell>
          <cell r="AV244">
            <v>0</v>
          </cell>
          <cell r="AW244">
            <v>0</v>
          </cell>
        </row>
        <row r="245">
          <cell r="A245" t="str">
            <v>SH 1745</v>
          </cell>
          <cell r="B245" t="str">
            <v>LAND BETWEEN LINCOLN ST AND HARE ST, ROCHDALE</v>
          </cell>
          <cell r="C245" t="str">
            <v>Residential</v>
          </cell>
          <cell r="D245" t="str">
            <v>Land Supply 2018</v>
          </cell>
          <cell r="E245">
            <v>1.0331300000000001</v>
          </cell>
          <cell r="F245">
            <v>0</v>
          </cell>
          <cell r="G245">
            <v>0</v>
          </cell>
          <cell r="H245">
            <v>0</v>
          </cell>
          <cell r="I245">
            <v>1.0331300000000001</v>
          </cell>
          <cell r="J245">
            <v>0</v>
          </cell>
          <cell r="K245">
            <v>0</v>
          </cell>
          <cell r="L245">
            <v>0</v>
          </cell>
          <cell r="M245">
            <v>100</v>
          </cell>
          <cell r="O245">
            <v>0.11438341701999999</v>
          </cell>
          <cell r="Q245">
            <v>4.980881702E-2</v>
          </cell>
          <cell r="R245">
            <v>1.83420790005E-2</v>
          </cell>
          <cell r="S245">
            <v>11.071541531075466</v>
          </cell>
          <cell r="T245">
            <v>4.8211567779466282</v>
          </cell>
          <cell r="U245">
            <v>1.7753892540628962</v>
          </cell>
          <cell r="V245">
            <v>0</v>
          </cell>
          <cell r="W245">
            <v>0</v>
          </cell>
          <cell r="X245" t="str">
            <v>Not Modelled</v>
          </cell>
          <cell r="Y245" t="str">
            <v>N/A</v>
          </cell>
          <cell r="AA245">
            <v>0</v>
          </cell>
          <cell r="AB245">
            <v>0</v>
          </cell>
          <cell r="AC245">
            <v>0</v>
          </cell>
          <cell r="AD245">
            <v>0</v>
          </cell>
          <cell r="AE245">
            <v>0</v>
          </cell>
          <cell r="AF245">
            <v>0</v>
          </cell>
          <cell r="AG245">
            <v>0</v>
          </cell>
          <cell r="AH245">
            <v>0</v>
          </cell>
          <cell r="AI245">
            <v>1.0331334009799999</v>
          </cell>
          <cell r="AJ245">
            <v>0</v>
          </cell>
          <cell r="AK245">
            <v>0</v>
          </cell>
          <cell r="AM245">
            <v>0</v>
          </cell>
          <cell r="AN245">
            <v>0</v>
          </cell>
          <cell r="AO245">
            <v>0</v>
          </cell>
          <cell r="AP245">
            <v>0</v>
          </cell>
          <cell r="AQ245">
            <v>0</v>
          </cell>
          <cell r="AR245">
            <v>0</v>
          </cell>
          <cell r="AS245">
            <v>0</v>
          </cell>
          <cell r="AT245">
            <v>0</v>
          </cell>
          <cell r="AU245">
            <v>100.00032919187322</v>
          </cell>
          <cell r="AV245">
            <v>0</v>
          </cell>
          <cell r="AW245">
            <v>0</v>
          </cell>
        </row>
        <row r="246">
          <cell r="A246" t="str">
            <v>SH 1755</v>
          </cell>
          <cell r="B246" t="str">
            <v>ANGEL MEADOW PHASE 2, HEYWOOD</v>
          </cell>
          <cell r="C246" t="str">
            <v>Residential</v>
          </cell>
          <cell r="D246" t="str">
            <v>Land Supply 2018</v>
          </cell>
          <cell r="E246">
            <v>0.32725900000000002</v>
          </cell>
          <cell r="F246">
            <v>0</v>
          </cell>
          <cell r="G246">
            <v>0</v>
          </cell>
          <cell r="H246">
            <v>0</v>
          </cell>
          <cell r="I246">
            <v>0.32725900000000002</v>
          </cell>
          <cell r="J246">
            <v>0</v>
          </cell>
          <cell r="K246">
            <v>0</v>
          </cell>
          <cell r="L246">
            <v>0</v>
          </cell>
          <cell r="M246">
            <v>100</v>
          </cell>
          <cell r="O246">
            <v>6.0445300000000002E-3</v>
          </cell>
          <cell r="Q246">
            <v>0</v>
          </cell>
          <cell r="R246">
            <v>0</v>
          </cell>
          <cell r="S246">
            <v>1.8470171943323177</v>
          </cell>
          <cell r="T246">
            <v>0</v>
          </cell>
          <cell r="U246">
            <v>0</v>
          </cell>
          <cell r="V246">
            <v>0</v>
          </cell>
          <cell r="W246">
            <v>0</v>
          </cell>
          <cell r="X246" t="str">
            <v>Not Modelled</v>
          </cell>
          <cell r="Y246" t="str">
            <v>N/A</v>
          </cell>
          <cell r="AA246">
            <v>0</v>
          </cell>
          <cell r="AB246">
            <v>0</v>
          </cell>
          <cell r="AC246">
            <v>0</v>
          </cell>
          <cell r="AD246">
            <v>0</v>
          </cell>
          <cell r="AE246">
            <v>0</v>
          </cell>
          <cell r="AF246">
            <v>0</v>
          </cell>
          <cell r="AG246">
            <v>0</v>
          </cell>
          <cell r="AH246">
            <v>0</v>
          </cell>
          <cell r="AI246">
            <v>0.32725910500200001</v>
          </cell>
          <cell r="AJ246">
            <v>0</v>
          </cell>
          <cell r="AK246">
            <v>0</v>
          </cell>
          <cell r="AM246">
            <v>0</v>
          </cell>
          <cell r="AN246">
            <v>0</v>
          </cell>
          <cell r="AO246">
            <v>0</v>
          </cell>
          <cell r="AP246">
            <v>0</v>
          </cell>
          <cell r="AQ246">
            <v>0</v>
          </cell>
          <cell r="AR246">
            <v>0</v>
          </cell>
          <cell r="AS246">
            <v>0</v>
          </cell>
          <cell r="AT246">
            <v>0</v>
          </cell>
          <cell r="AU246">
            <v>100.00003208529024</v>
          </cell>
          <cell r="AV246">
            <v>0</v>
          </cell>
          <cell r="AW246">
            <v>0</v>
          </cell>
        </row>
        <row r="247">
          <cell r="A247" t="str">
            <v>SH 1756</v>
          </cell>
          <cell r="B247" t="str">
            <v>ANGEL MEADOW PHASE 1, HEYWOOD</v>
          </cell>
          <cell r="C247" t="str">
            <v>Residential</v>
          </cell>
          <cell r="D247" t="str">
            <v>Land Supply 2018</v>
          </cell>
          <cell r="E247">
            <v>0.83582999999999996</v>
          </cell>
          <cell r="F247">
            <v>0</v>
          </cell>
          <cell r="G247">
            <v>0</v>
          </cell>
          <cell r="H247">
            <v>0</v>
          </cell>
          <cell r="I247">
            <v>0.83582999999999996</v>
          </cell>
          <cell r="J247">
            <v>0</v>
          </cell>
          <cell r="K247">
            <v>0</v>
          </cell>
          <cell r="L247">
            <v>0</v>
          </cell>
          <cell r="M247">
            <v>100</v>
          </cell>
          <cell r="O247">
            <v>5.7527599999999998E-2</v>
          </cell>
          <cell r="Q247">
            <v>1.2800000000000001E-2</v>
          </cell>
          <cell r="R247">
            <v>0</v>
          </cell>
          <cell r="S247">
            <v>6.8826914563966364</v>
          </cell>
          <cell r="T247">
            <v>1.5314118899776272</v>
          </cell>
          <cell r="U247">
            <v>0</v>
          </cell>
          <cell r="V247">
            <v>0</v>
          </cell>
          <cell r="W247">
            <v>0</v>
          </cell>
          <cell r="X247" t="str">
            <v>Not Modelled</v>
          </cell>
          <cell r="Y247" t="str">
            <v>N/A</v>
          </cell>
          <cell r="AA247">
            <v>0</v>
          </cell>
          <cell r="AB247">
            <v>0</v>
          </cell>
          <cell r="AC247">
            <v>0</v>
          </cell>
          <cell r="AD247">
            <v>0</v>
          </cell>
          <cell r="AE247">
            <v>0</v>
          </cell>
          <cell r="AF247">
            <v>0</v>
          </cell>
          <cell r="AG247">
            <v>0</v>
          </cell>
          <cell r="AH247">
            <v>0</v>
          </cell>
          <cell r="AI247">
            <v>0.83582974000099997</v>
          </cell>
          <cell r="AJ247">
            <v>0</v>
          </cell>
          <cell r="AK247">
            <v>0</v>
          </cell>
          <cell r="AM247">
            <v>0</v>
          </cell>
          <cell r="AN247">
            <v>0</v>
          </cell>
          <cell r="AO247">
            <v>0</v>
          </cell>
          <cell r="AP247">
            <v>0</v>
          </cell>
          <cell r="AQ247">
            <v>0</v>
          </cell>
          <cell r="AR247">
            <v>0</v>
          </cell>
          <cell r="AS247">
            <v>0</v>
          </cell>
          <cell r="AT247">
            <v>0</v>
          </cell>
          <cell r="AU247">
            <v>99.999968893315625</v>
          </cell>
          <cell r="AV247">
            <v>0</v>
          </cell>
          <cell r="AW247">
            <v>0</v>
          </cell>
        </row>
        <row r="248">
          <cell r="A248" t="str">
            <v>SH 1759</v>
          </cell>
          <cell r="B248" t="str">
            <v>MILL BUILDINGS BOUNDED BY BRIDGEFIELD ST AND MELLOR ST, ROCHDALE</v>
          </cell>
          <cell r="C248" t="str">
            <v>Residential</v>
          </cell>
          <cell r="D248" t="str">
            <v>Land Supply 2018</v>
          </cell>
          <cell r="E248">
            <v>0.57627499999999998</v>
          </cell>
          <cell r="F248">
            <v>1.46657679512E-2</v>
          </cell>
          <cell r="G248">
            <v>0.114448271096</v>
          </cell>
          <cell r="H248">
            <v>0.39273510404799999</v>
          </cell>
          <cell r="I248">
            <v>5.4425856904800007E-2</v>
          </cell>
          <cell r="J248">
            <v>2.5449252442323544</v>
          </cell>
          <cell r="K248">
            <v>19.860009734241466</v>
          </cell>
          <cell r="L248">
            <v>68.150640587913756</v>
          </cell>
          <cell r="M248">
            <v>9.4444244336124257</v>
          </cell>
          <cell r="O248">
            <v>0.11437515316119699</v>
          </cell>
          <cell r="Q248">
            <v>3.7021531611969999E-3</v>
          </cell>
          <cell r="R248">
            <v>1.0652635596700001E-4</v>
          </cell>
          <cell r="S248">
            <v>19.847321705990542</v>
          </cell>
          <cell r="T248">
            <v>0.6424282089622142</v>
          </cell>
          <cell r="U248">
            <v>1.8485333558977919E-2</v>
          </cell>
          <cell r="V248">
            <v>0.57627507499499997</v>
          </cell>
          <cell r="W248">
            <v>100.00001301375212</v>
          </cell>
          <cell r="X248">
            <v>0.50780367682500005</v>
          </cell>
          <cell r="Y248">
            <v>88.118290195653131</v>
          </cell>
          <cell r="AA248">
            <v>0</v>
          </cell>
          <cell r="AB248">
            <v>0</v>
          </cell>
          <cell r="AC248">
            <v>0</v>
          </cell>
          <cell r="AD248">
            <v>0</v>
          </cell>
          <cell r="AE248">
            <v>0</v>
          </cell>
          <cell r="AF248">
            <v>0</v>
          </cell>
          <cell r="AG248">
            <v>0</v>
          </cell>
          <cell r="AH248">
            <v>0</v>
          </cell>
          <cell r="AI248">
            <v>0.57627505865700002</v>
          </cell>
          <cell r="AJ248">
            <v>0</v>
          </cell>
          <cell r="AK248">
            <v>0</v>
          </cell>
          <cell r="AM248">
            <v>0</v>
          </cell>
          <cell r="AN248">
            <v>0</v>
          </cell>
          <cell r="AO248">
            <v>0</v>
          </cell>
          <cell r="AP248">
            <v>0</v>
          </cell>
          <cell r="AQ248">
            <v>0</v>
          </cell>
          <cell r="AR248">
            <v>0</v>
          </cell>
          <cell r="AS248">
            <v>0</v>
          </cell>
          <cell r="AT248">
            <v>0</v>
          </cell>
          <cell r="AU248">
            <v>100.00001017864734</v>
          </cell>
          <cell r="AV248">
            <v>0</v>
          </cell>
          <cell r="AW248">
            <v>0</v>
          </cell>
        </row>
        <row r="249">
          <cell r="A249" t="str">
            <v>SH 1761</v>
          </cell>
          <cell r="B249" t="str">
            <v>WORKS BOUNDED BY REGENT ST AND RUGBY RD, ROCHDALE</v>
          </cell>
          <cell r="C249" t="str">
            <v>Residential</v>
          </cell>
          <cell r="D249" t="str">
            <v>Land Supply 2018</v>
          </cell>
          <cell r="E249">
            <v>2.4242699999999999</v>
          </cell>
          <cell r="F249">
            <v>0</v>
          </cell>
          <cell r="G249">
            <v>0</v>
          </cell>
          <cell r="H249">
            <v>0</v>
          </cell>
          <cell r="I249">
            <v>2.4242699999999999</v>
          </cell>
          <cell r="J249">
            <v>0</v>
          </cell>
          <cell r="K249">
            <v>0</v>
          </cell>
          <cell r="L249">
            <v>0</v>
          </cell>
          <cell r="M249">
            <v>100</v>
          </cell>
          <cell r="O249">
            <v>0.50695499999999993</v>
          </cell>
          <cell r="Q249">
            <v>0.15159999999999998</v>
          </cell>
          <cell r="R249">
            <v>3.3599999999999998E-2</v>
          </cell>
          <cell r="S249">
            <v>20.911655879914363</v>
          </cell>
          <cell r="T249">
            <v>6.253428867246634</v>
          </cell>
          <cell r="U249">
            <v>1.3859842344293332</v>
          </cell>
          <cell r="V249">
            <v>0</v>
          </cell>
          <cell r="W249">
            <v>0</v>
          </cell>
          <cell r="X249" t="str">
            <v>Not Modelled</v>
          </cell>
          <cell r="Y249" t="str">
            <v>N/A</v>
          </cell>
          <cell r="AA249">
            <v>0</v>
          </cell>
          <cell r="AB249">
            <v>0</v>
          </cell>
          <cell r="AC249">
            <v>0</v>
          </cell>
          <cell r="AD249">
            <v>0</v>
          </cell>
          <cell r="AE249">
            <v>0</v>
          </cell>
          <cell r="AF249">
            <v>0</v>
          </cell>
          <cell r="AG249">
            <v>0</v>
          </cell>
          <cell r="AH249">
            <v>0</v>
          </cell>
          <cell r="AI249">
            <v>2.4242740349999998</v>
          </cell>
          <cell r="AJ249">
            <v>0</v>
          </cell>
          <cell r="AK249">
            <v>0</v>
          </cell>
          <cell r="AM249">
            <v>0</v>
          </cell>
          <cell r="AN249">
            <v>0</v>
          </cell>
          <cell r="AO249">
            <v>0</v>
          </cell>
          <cell r="AP249">
            <v>0</v>
          </cell>
          <cell r="AQ249">
            <v>0</v>
          </cell>
          <cell r="AR249">
            <v>0</v>
          </cell>
          <cell r="AS249">
            <v>0</v>
          </cell>
          <cell r="AT249">
            <v>0</v>
          </cell>
          <cell r="AU249">
            <v>100.00016644185672</v>
          </cell>
          <cell r="AV249">
            <v>0</v>
          </cell>
          <cell r="AW249">
            <v>0</v>
          </cell>
        </row>
        <row r="250">
          <cell r="A250" t="str">
            <v>SH 1775</v>
          </cell>
          <cell r="B250" t="str">
            <v>LAND AT GREENBOOTH ROAD,  ROCHDALE</v>
          </cell>
          <cell r="C250" t="str">
            <v>Residential</v>
          </cell>
          <cell r="D250" t="str">
            <v>Land Supply 2018</v>
          </cell>
          <cell r="E250">
            <v>5.3117599999999996</v>
          </cell>
          <cell r="F250">
            <v>0.221822578017</v>
          </cell>
          <cell r="G250">
            <v>0.89043783439500002</v>
          </cell>
          <cell r="H250">
            <v>8.8349815541700003E-2</v>
          </cell>
          <cell r="I250">
            <v>4.1111497720462999</v>
          </cell>
          <cell r="J250">
            <v>4.176065522858714</v>
          </cell>
          <cell r="K250">
            <v>16.76351782450638</v>
          </cell>
          <cell r="L250">
            <v>1.6632870374734554</v>
          </cell>
          <cell r="M250">
            <v>77.397129615161447</v>
          </cell>
          <cell r="O250">
            <v>0.75018661547299992</v>
          </cell>
          <cell r="Q250">
            <v>0.44499761547299999</v>
          </cell>
          <cell r="R250">
            <v>0.36347985882099998</v>
          </cell>
          <cell r="S250">
            <v>14.123127089194544</v>
          </cell>
          <cell r="T250">
            <v>8.3775926523976985</v>
          </cell>
          <cell r="U250">
            <v>6.8429269925787306</v>
          </cell>
          <cell r="V250">
            <v>3.3036935336300002</v>
          </cell>
          <cell r="W250">
            <v>62.195835911825846</v>
          </cell>
          <cell r="X250" t="str">
            <v>Not Modelled</v>
          </cell>
          <cell r="Y250" t="str">
            <v>N/A</v>
          </cell>
          <cell r="AA250">
            <v>0.25797961099700001</v>
          </cell>
          <cell r="AB250">
            <v>0</v>
          </cell>
          <cell r="AC250">
            <v>0</v>
          </cell>
          <cell r="AD250">
            <v>0</v>
          </cell>
          <cell r="AE250">
            <v>0</v>
          </cell>
          <cell r="AF250">
            <v>0</v>
          </cell>
          <cell r="AG250">
            <v>1.8800000000000001E-2</v>
          </cell>
          <cell r="AH250">
            <v>0</v>
          </cell>
          <cell r="AI250">
            <v>5.3117637050099997</v>
          </cell>
          <cell r="AJ250">
            <v>0</v>
          </cell>
          <cell r="AK250">
            <v>0</v>
          </cell>
          <cell r="AM250">
            <v>4.8567633137980639</v>
          </cell>
          <cell r="AN250">
            <v>0</v>
          </cell>
          <cell r="AO250">
            <v>0</v>
          </cell>
          <cell r="AP250">
            <v>0</v>
          </cell>
          <cell r="AQ250">
            <v>0</v>
          </cell>
          <cell r="AR250">
            <v>0</v>
          </cell>
          <cell r="AS250">
            <v>0.35393165353856354</v>
          </cell>
          <cell r="AT250">
            <v>0</v>
          </cell>
          <cell r="AU250">
            <v>100.00006975108062</v>
          </cell>
          <cell r="AV250">
            <v>0</v>
          </cell>
          <cell r="AW250">
            <v>0</v>
          </cell>
        </row>
        <row r="251">
          <cell r="A251" t="str">
            <v>SH 1778</v>
          </cell>
          <cell r="B251" t="str">
            <v>WARWICK MILL, OLDHAM ROAD, MIDDLETON</v>
          </cell>
          <cell r="C251" t="str">
            <v>Residential</v>
          </cell>
          <cell r="D251" t="str">
            <v>Land Supply 2018</v>
          </cell>
          <cell r="E251">
            <v>0.92215800000000003</v>
          </cell>
          <cell r="F251">
            <v>9.0942884952799993E-2</v>
          </cell>
          <cell r="G251">
            <v>0.43434199821199998</v>
          </cell>
          <cell r="H251">
            <v>0</v>
          </cell>
          <cell r="I251">
            <v>0.39687311683520005</v>
          </cell>
          <cell r="J251">
            <v>9.8619634545056254</v>
          </cell>
          <cell r="K251">
            <v>47.100605125368965</v>
          </cell>
          <cell r="L251">
            <v>0</v>
          </cell>
          <cell r="M251">
            <v>43.037431420125408</v>
          </cell>
          <cell r="O251">
            <v>0.177243460459</v>
          </cell>
          <cell r="Q251">
            <v>9.0317460458999993E-2</v>
          </cell>
          <cell r="R251">
            <v>3.7015722264400003E-2</v>
          </cell>
          <cell r="S251">
            <v>19.220508899667951</v>
          </cell>
          <cell r="T251">
            <v>9.7941416177054244</v>
          </cell>
          <cell r="U251">
            <v>4.0140325480449119</v>
          </cell>
          <cell r="V251">
            <v>0</v>
          </cell>
          <cell r="W251">
            <v>0</v>
          </cell>
          <cell r="X251" t="str">
            <v>Not Modelled</v>
          </cell>
          <cell r="Y251" t="str">
            <v>N/A</v>
          </cell>
          <cell r="AA251">
            <v>4.8692103504399996E-3</v>
          </cell>
          <cell r="AB251">
            <v>0</v>
          </cell>
          <cell r="AC251">
            <v>0</v>
          </cell>
          <cell r="AD251">
            <v>0</v>
          </cell>
          <cell r="AE251">
            <v>0</v>
          </cell>
          <cell r="AF251">
            <v>0</v>
          </cell>
          <cell r="AG251">
            <v>0</v>
          </cell>
          <cell r="AH251">
            <v>0</v>
          </cell>
          <cell r="AI251">
            <v>0.92215810566699996</v>
          </cell>
          <cell r="AJ251">
            <v>0</v>
          </cell>
          <cell r="AK251">
            <v>0</v>
          </cell>
          <cell r="AM251">
            <v>0.52802343529416862</v>
          </cell>
          <cell r="AN251">
            <v>0</v>
          </cell>
          <cell r="AO251">
            <v>0</v>
          </cell>
          <cell r="AP251">
            <v>0</v>
          </cell>
          <cell r="AQ251">
            <v>0</v>
          </cell>
          <cell r="AR251">
            <v>0</v>
          </cell>
          <cell r="AS251">
            <v>0</v>
          </cell>
          <cell r="AT251">
            <v>0</v>
          </cell>
          <cell r="AU251">
            <v>100.00001145866541</v>
          </cell>
          <cell r="AV251">
            <v>0</v>
          </cell>
          <cell r="AW251">
            <v>0</v>
          </cell>
        </row>
        <row r="252">
          <cell r="A252" t="str">
            <v>SH 1779</v>
          </cell>
          <cell r="B252" t="str">
            <v>201 SHAW ROAD, ROCHDALE</v>
          </cell>
          <cell r="C252" t="str">
            <v>Residential</v>
          </cell>
          <cell r="D252" t="str">
            <v>Land Supply 2018</v>
          </cell>
          <cell r="E252">
            <v>0.123641</v>
          </cell>
          <cell r="F252">
            <v>0</v>
          </cell>
          <cell r="G252">
            <v>0</v>
          </cell>
          <cell r="H252">
            <v>0</v>
          </cell>
          <cell r="I252">
            <v>0.123641</v>
          </cell>
          <cell r="J252">
            <v>0</v>
          </cell>
          <cell r="K252">
            <v>0</v>
          </cell>
          <cell r="L252">
            <v>0</v>
          </cell>
          <cell r="M252">
            <v>100</v>
          </cell>
          <cell r="O252">
            <v>0</v>
          </cell>
          <cell r="Q252">
            <v>0</v>
          </cell>
          <cell r="R252">
            <v>0</v>
          </cell>
          <cell r="S252">
            <v>0</v>
          </cell>
          <cell r="T252">
            <v>0</v>
          </cell>
          <cell r="U252">
            <v>0</v>
          </cell>
          <cell r="V252">
            <v>0</v>
          </cell>
          <cell r="W252">
            <v>0</v>
          </cell>
          <cell r="X252" t="str">
            <v>Not Modelled</v>
          </cell>
          <cell r="Y252" t="str">
            <v>N/A</v>
          </cell>
          <cell r="AA252">
            <v>0</v>
          </cell>
          <cell r="AB252">
            <v>0</v>
          </cell>
          <cell r="AC252">
            <v>0</v>
          </cell>
          <cell r="AD252">
            <v>0</v>
          </cell>
          <cell r="AE252">
            <v>0</v>
          </cell>
          <cell r="AF252">
            <v>0.12364128000000001</v>
          </cell>
          <cell r="AG252">
            <v>0</v>
          </cell>
          <cell r="AH252">
            <v>0</v>
          </cell>
          <cell r="AI252">
            <v>0.12364128000000001</v>
          </cell>
          <cell r="AJ252">
            <v>0</v>
          </cell>
          <cell r="AK252">
            <v>0</v>
          </cell>
          <cell r="AM252">
            <v>0</v>
          </cell>
          <cell r="AN252">
            <v>0</v>
          </cell>
          <cell r="AO252">
            <v>0</v>
          </cell>
          <cell r="AP252">
            <v>0</v>
          </cell>
          <cell r="AQ252">
            <v>0</v>
          </cell>
          <cell r="AR252">
            <v>100.00022646209592</v>
          </cell>
          <cell r="AS252">
            <v>0</v>
          </cell>
          <cell r="AT252">
            <v>0</v>
          </cell>
          <cell r="AU252">
            <v>100.00022646209592</v>
          </cell>
          <cell r="AV252">
            <v>0</v>
          </cell>
          <cell r="AW252">
            <v>0</v>
          </cell>
        </row>
        <row r="253">
          <cell r="A253" t="str">
            <v>SH 1780</v>
          </cell>
          <cell r="B253" t="str">
            <v>33-41 MACLURE ROAD,  ROCHDALE, OL11 1DN</v>
          </cell>
          <cell r="C253" t="str">
            <v>Residential</v>
          </cell>
          <cell r="D253" t="str">
            <v>Land Supply 2018</v>
          </cell>
          <cell r="E253">
            <v>5.3881199999999997E-2</v>
          </cell>
          <cell r="F253">
            <v>0</v>
          </cell>
          <cell r="G253">
            <v>0</v>
          </cell>
          <cell r="H253">
            <v>0</v>
          </cell>
          <cell r="I253">
            <v>5.3881199999999997E-2</v>
          </cell>
          <cell r="J253">
            <v>0</v>
          </cell>
          <cell r="K253">
            <v>0</v>
          </cell>
          <cell r="L253">
            <v>0</v>
          </cell>
          <cell r="M253">
            <v>100</v>
          </cell>
          <cell r="O253">
            <v>1.9341700000000001E-4</v>
          </cell>
          <cell r="Q253">
            <v>0</v>
          </cell>
          <cell r="R253">
            <v>0</v>
          </cell>
          <cell r="S253">
            <v>0.35896936222652803</v>
          </cell>
          <cell r="T253">
            <v>0</v>
          </cell>
          <cell r="U253">
            <v>0</v>
          </cell>
          <cell r="V253">
            <v>0</v>
          </cell>
          <cell r="W253">
            <v>0</v>
          </cell>
          <cell r="X253" t="str">
            <v>Not Modelled</v>
          </cell>
          <cell r="Y253" t="str">
            <v>N/A</v>
          </cell>
          <cell r="AA253">
            <v>0</v>
          </cell>
          <cell r="AB253">
            <v>0</v>
          </cell>
          <cell r="AC253">
            <v>0</v>
          </cell>
          <cell r="AD253">
            <v>0</v>
          </cell>
          <cell r="AE253">
            <v>0</v>
          </cell>
          <cell r="AF253">
            <v>0</v>
          </cell>
          <cell r="AG253">
            <v>0</v>
          </cell>
          <cell r="AH253">
            <v>0</v>
          </cell>
          <cell r="AI253">
            <v>5.3881159999399998E-2</v>
          </cell>
          <cell r="AJ253">
            <v>0</v>
          </cell>
          <cell r="AK253">
            <v>0</v>
          </cell>
          <cell r="AM253">
            <v>0</v>
          </cell>
          <cell r="AN253">
            <v>0</v>
          </cell>
          <cell r="AO253">
            <v>0</v>
          </cell>
          <cell r="AP253">
            <v>0</v>
          </cell>
          <cell r="AQ253">
            <v>0</v>
          </cell>
          <cell r="AR253">
            <v>0</v>
          </cell>
          <cell r="AS253">
            <v>0</v>
          </cell>
          <cell r="AT253">
            <v>0</v>
          </cell>
          <cell r="AU253">
            <v>99.99992576149009</v>
          </cell>
          <cell r="AV253">
            <v>0</v>
          </cell>
          <cell r="AW253">
            <v>0</v>
          </cell>
        </row>
        <row r="254">
          <cell r="A254" t="str">
            <v>SH 1791</v>
          </cell>
          <cell r="B254" t="str">
            <v>NORTON GRANGE HOTEL, MANCHESTER ROAD, ROCHDALE, OL11 2XZ</v>
          </cell>
          <cell r="C254" t="str">
            <v>Residential</v>
          </cell>
          <cell r="D254" t="str">
            <v>Land Supply 2018</v>
          </cell>
          <cell r="E254">
            <v>0.48648799999999998</v>
          </cell>
          <cell r="F254">
            <v>0</v>
          </cell>
          <cell r="G254">
            <v>0</v>
          </cell>
          <cell r="H254">
            <v>0</v>
          </cell>
          <cell r="I254">
            <v>0.48648799999999998</v>
          </cell>
          <cell r="J254">
            <v>0</v>
          </cell>
          <cell r="K254">
            <v>0</v>
          </cell>
          <cell r="L254">
            <v>0</v>
          </cell>
          <cell r="M254">
            <v>100</v>
          </cell>
          <cell r="O254">
            <v>0</v>
          </cell>
          <cell r="Q254">
            <v>0</v>
          </cell>
          <cell r="R254">
            <v>0</v>
          </cell>
          <cell r="S254">
            <v>0</v>
          </cell>
          <cell r="T254">
            <v>0</v>
          </cell>
          <cell r="U254">
            <v>0</v>
          </cell>
          <cell r="V254">
            <v>0</v>
          </cell>
          <cell r="W254">
            <v>0</v>
          </cell>
          <cell r="X254" t="str">
            <v>Not Modelled</v>
          </cell>
          <cell r="Y254" t="str">
            <v>N/A</v>
          </cell>
          <cell r="AA254">
            <v>0</v>
          </cell>
          <cell r="AB254">
            <v>0</v>
          </cell>
          <cell r="AC254">
            <v>0</v>
          </cell>
          <cell r="AD254">
            <v>0</v>
          </cell>
          <cell r="AE254">
            <v>0</v>
          </cell>
          <cell r="AF254">
            <v>0</v>
          </cell>
          <cell r="AG254">
            <v>0</v>
          </cell>
          <cell r="AH254">
            <v>0</v>
          </cell>
          <cell r="AI254">
            <v>0.48648819000400001</v>
          </cell>
          <cell r="AJ254">
            <v>0</v>
          </cell>
          <cell r="AK254">
            <v>0</v>
          </cell>
          <cell r="AM254">
            <v>0</v>
          </cell>
          <cell r="AN254">
            <v>0</v>
          </cell>
          <cell r="AO254">
            <v>0</v>
          </cell>
          <cell r="AP254">
            <v>0</v>
          </cell>
          <cell r="AQ254">
            <v>0</v>
          </cell>
          <cell r="AR254">
            <v>0</v>
          </cell>
          <cell r="AS254">
            <v>0</v>
          </cell>
          <cell r="AT254">
            <v>0</v>
          </cell>
          <cell r="AU254">
            <v>100.00003905625627</v>
          </cell>
          <cell r="AV254">
            <v>0</v>
          </cell>
          <cell r="AW254">
            <v>0</v>
          </cell>
        </row>
        <row r="255">
          <cell r="A255" t="str">
            <v>SH 1793</v>
          </cell>
          <cell r="B255" t="str">
            <v>KINGS ARMS, HIGHER WOOD STREET, MIDDLETON</v>
          </cell>
          <cell r="C255" t="str">
            <v>Residential</v>
          </cell>
          <cell r="D255" t="str">
            <v>Land Supply 2018</v>
          </cell>
          <cell r="E255">
            <v>7.6446700000000006E-2</v>
          </cell>
          <cell r="F255">
            <v>0</v>
          </cell>
          <cell r="G255">
            <v>0</v>
          </cell>
          <cell r="H255">
            <v>0</v>
          </cell>
          <cell r="I255">
            <v>7.6446700000000006E-2</v>
          </cell>
          <cell r="J255">
            <v>0</v>
          </cell>
          <cell r="K255">
            <v>0</v>
          </cell>
          <cell r="L255">
            <v>0</v>
          </cell>
          <cell r="M255">
            <v>100</v>
          </cell>
          <cell r="O255">
            <v>4.3218299999999996E-3</v>
          </cell>
          <cell r="Q255">
            <v>0</v>
          </cell>
          <cell r="R255">
            <v>0</v>
          </cell>
          <cell r="S255">
            <v>5.6533898781765588</v>
          </cell>
          <cell r="T255">
            <v>0</v>
          </cell>
          <cell r="U255">
            <v>0</v>
          </cell>
          <cell r="V255">
            <v>0</v>
          </cell>
          <cell r="W255">
            <v>0</v>
          </cell>
          <cell r="X255" t="str">
            <v>Not Modelled</v>
          </cell>
          <cell r="Y255" t="str">
            <v>N/A</v>
          </cell>
          <cell r="AA255">
            <v>0</v>
          </cell>
          <cell r="AB255">
            <v>0</v>
          </cell>
          <cell r="AC255">
            <v>0</v>
          </cell>
          <cell r="AD255">
            <v>0</v>
          </cell>
          <cell r="AE255">
            <v>0</v>
          </cell>
          <cell r="AF255">
            <v>0</v>
          </cell>
          <cell r="AG255">
            <v>0</v>
          </cell>
          <cell r="AH255">
            <v>0</v>
          </cell>
          <cell r="AI255">
            <v>7.6446715000699994E-2</v>
          </cell>
          <cell r="AJ255">
            <v>0</v>
          </cell>
          <cell r="AK255">
            <v>0</v>
          </cell>
          <cell r="AM255">
            <v>0</v>
          </cell>
          <cell r="AN255">
            <v>0</v>
          </cell>
          <cell r="AO255">
            <v>0</v>
          </cell>
          <cell r="AP255">
            <v>0</v>
          </cell>
          <cell r="AQ255">
            <v>0</v>
          </cell>
          <cell r="AR255">
            <v>0</v>
          </cell>
          <cell r="AS255">
            <v>0</v>
          </cell>
          <cell r="AT255">
            <v>0</v>
          </cell>
          <cell r="AU255">
            <v>100.00001962242973</v>
          </cell>
          <cell r="AV255">
            <v>0</v>
          </cell>
          <cell r="AW255">
            <v>0</v>
          </cell>
        </row>
        <row r="256">
          <cell r="A256" t="str">
            <v>SH 1811</v>
          </cell>
          <cell r="B256" t="str">
            <v>SITE OF FORMER SUNBANK, SHAWCLOUGH ROAD,  ROCHDALE</v>
          </cell>
          <cell r="C256" t="str">
            <v>Residential</v>
          </cell>
          <cell r="D256" t="str">
            <v>Land Supply 2018</v>
          </cell>
          <cell r="E256">
            <v>0.40403899999999998</v>
          </cell>
          <cell r="F256">
            <v>0</v>
          </cell>
          <cell r="G256">
            <v>0</v>
          </cell>
          <cell r="H256">
            <v>0</v>
          </cell>
          <cell r="I256">
            <v>0.40403899999999998</v>
          </cell>
          <cell r="J256">
            <v>0</v>
          </cell>
          <cell r="K256">
            <v>0</v>
          </cell>
          <cell r="L256">
            <v>0</v>
          </cell>
          <cell r="M256">
            <v>100</v>
          </cell>
          <cell r="O256">
            <v>2.0732960917061002E-2</v>
          </cell>
          <cell r="Q256">
            <v>7.4006091706100001E-4</v>
          </cell>
          <cell r="R256">
            <v>0</v>
          </cell>
          <cell r="S256">
            <v>5.1314256586767621</v>
          </cell>
          <cell r="T256">
            <v>0.18316571347345181</v>
          </cell>
          <cell r="U256">
            <v>0</v>
          </cell>
          <cell r="V256">
            <v>0</v>
          </cell>
          <cell r="W256">
            <v>0</v>
          </cell>
          <cell r="X256" t="str">
            <v>Not Modelled</v>
          </cell>
          <cell r="Y256" t="str">
            <v>N/A</v>
          </cell>
          <cell r="AA256">
            <v>0</v>
          </cell>
          <cell r="AB256">
            <v>0</v>
          </cell>
          <cell r="AC256">
            <v>0</v>
          </cell>
          <cell r="AD256">
            <v>0</v>
          </cell>
          <cell r="AE256">
            <v>0</v>
          </cell>
          <cell r="AF256">
            <v>0</v>
          </cell>
          <cell r="AG256">
            <v>0</v>
          </cell>
          <cell r="AH256">
            <v>0</v>
          </cell>
          <cell r="AI256">
            <v>0.40403873999700002</v>
          </cell>
          <cell r="AJ256">
            <v>0</v>
          </cell>
          <cell r="AK256">
            <v>0</v>
          </cell>
          <cell r="AM256">
            <v>0</v>
          </cell>
          <cell r="AN256">
            <v>0</v>
          </cell>
          <cell r="AO256">
            <v>0</v>
          </cell>
          <cell r="AP256">
            <v>0</v>
          </cell>
          <cell r="AQ256">
            <v>0</v>
          </cell>
          <cell r="AR256">
            <v>0</v>
          </cell>
          <cell r="AS256">
            <v>0</v>
          </cell>
          <cell r="AT256">
            <v>0</v>
          </cell>
          <cell r="AU256">
            <v>99.999935649033887</v>
          </cell>
          <cell r="AV256">
            <v>0</v>
          </cell>
          <cell r="AW256">
            <v>0</v>
          </cell>
        </row>
        <row r="257">
          <cell r="A257" t="str">
            <v>SH 1840</v>
          </cell>
          <cell r="B257" t="str">
            <v>206-208 DRAKE STREET, ROCHDALE</v>
          </cell>
          <cell r="C257" t="str">
            <v>Residential</v>
          </cell>
          <cell r="D257" t="str">
            <v>Land Supply 2018</v>
          </cell>
          <cell r="E257">
            <v>0.33213399999999998</v>
          </cell>
          <cell r="F257">
            <v>0</v>
          </cell>
          <cell r="G257">
            <v>0</v>
          </cell>
          <cell r="H257">
            <v>0</v>
          </cell>
          <cell r="I257">
            <v>0.33213399999999998</v>
          </cell>
          <cell r="J257">
            <v>0</v>
          </cell>
          <cell r="K257">
            <v>0</v>
          </cell>
          <cell r="L257">
            <v>0</v>
          </cell>
          <cell r="M257">
            <v>100</v>
          </cell>
          <cell r="O257">
            <v>0</v>
          </cell>
          <cell r="Q257">
            <v>0</v>
          </cell>
          <cell r="R257">
            <v>0</v>
          </cell>
          <cell r="S257">
            <v>0</v>
          </cell>
          <cell r="T257">
            <v>0</v>
          </cell>
          <cell r="U257">
            <v>0</v>
          </cell>
          <cell r="V257">
            <v>0</v>
          </cell>
          <cell r="W257">
            <v>0</v>
          </cell>
          <cell r="X257" t="str">
            <v>Not Modelled</v>
          </cell>
          <cell r="Y257" t="str">
            <v>N/A</v>
          </cell>
          <cell r="AA257">
            <v>0</v>
          </cell>
          <cell r="AB257">
            <v>0</v>
          </cell>
          <cell r="AC257">
            <v>0</v>
          </cell>
          <cell r="AD257">
            <v>0</v>
          </cell>
          <cell r="AE257">
            <v>0</v>
          </cell>
          <cell r="AF257">
            <v>0</v>
          </cell>
          <cell r="AG257">
            <v>0</v>
          </cell>
          <cell r="AH257">
            <v>0</v>
          </cell>
          <cell r="AI257">
            <v>0.33213358179699998</v>
          </cell>
          <cell r="AJ257">
            <v>0</v>
          </cell>
          <cell r="AK257">
            <v>0</v>
          </cell>
          <cell r="AM257">
            <v>0</v>
          </cell>
          <cell r="AN257">
            <v>0</v>
          </cell>
          <cell r="AO257">
            <v>0</v>
          </cell>
          <cell r="AP257">
            <v>0</v>
          </cell>
          <cell r="AQ257">
            <v>0</v>
          </cell>
          <cell r="AR257">
            <v>0</v>
          </cell>
          <cell r="AS257">
            <v>0</v>
          </cell>
          <cell r="AT257">
            <v>0</v>
          </cell>
          <cell r="AU257">
            <v>99.999874086061652</v>
          </cell>
          <cell r="AV257">
            <v>0</v>
          </cell>
          <cell r="AW257">
            <v>0</v>
          </cell>
        </row>
        <row r="258">
          <cell r="A258" t="str">
            <v>SH 1849</v>
          </cell>
          <cell r="B258" t="str">
            <v>LAND TO THE REAR OF 64 ROCHDALE ROAD, MIDDLETON</v>
          </cell>
          <cell r="C258" t="str">
            <v>Residential</v>
          </cell>
          <cell r="D258" t="str">
            <v>Land Supply 2018</v>
          </cell>
          <cell r="E258">
            <v>4.3883699999999998E-2</v>
          </cell>
          <cell r="F258">
            <v>0</v>
          </cell>
          <cell r="G258">
            <v>0</v>
          </cell>
          <cell r="H258">
            <v>0</v>
          </cell>
          <cell r="I258">
            <v>4.3883699999999998E-2</v>
          </cell>
          <cell r="J258">
            <v>0</v>
          </cell>
          <cell r="K258">
            <v>0</v>
          </cell>
          <cell r="L258">
            <v>0</v>
          </cell>
          <cell r="M258">
            <v>100</v>
          </cell>
          <cell r="O258">
            <v>0</v>
          </cell>
          <cell r="Q258">
            <v>0</v>
          </cell>
          <cell r="R258">
            <v>0</v>
          </cell>
          <cell r="S258">
            <v>0</v>
          </cell>
          <cell r="T258">
            <v>0</v>
          </cell>
          <cell r="U258">
            <v>0</v>
          </cell>
          <cell r="V258">
            <v>0</v>
          </cell>
          <cell r="W258">
            <v>0</v>
          </cell>
          <cell r="X258" t="str">
            <v>Not Modelled</v>
          </cell>
          <cell r="Y258" t="str">
            <v>N/A</v>
          </cell>
          <cell r="AA258">
            <v>0</v>
          </cell>
          <cell r="AB258">
            <v>0</v>
          </cell>
          <cell r="AC258">
            <v>0</v>
          </cell>
          <cell r="AD258">
            <v>0</v>
          </cell>
          <cell r="AE258">
            <v>0</v>
          </cell>
          <cell r="AF258">
            <v>0</v>
          </cell>
          <cell r="AG258">
            <v>0</v>
          </cell>
          <cell r="AH258">
            <v>0</v>
          </cell>
          <cell r="AI258">
            <v>4.3883725001600003E-2</v>
          </cell>
          <cell r="AJ258">
            <v>0</v>
          </cell>
          <cell r="AK258">
            <v>0</v>
          </cell>
          <cell r="AM258">
            <v>0</v>
          </cell>
          <cell r="AN258">
            <v>0</v>
          </cell>
          <cell r="AO258">
            <v>0</v>
          </cell>
          <cell r="AP258">
            <v>0</v>
          </cell>
          <cell r="AQ258">
            <v>0</v>
          </cell>
          <cell r="AR258">
            <v>0</v>
          </cell>
          <cell r="AS258">
            <v>0</v>
          </cell>
          <cell r="AT258">
            <v>0</v>
          </cell>
          <cell r="AU258">
            <v>100.00005697240661</v>
          </cell>
          <cell r="AV258">
            <v>0</v>
          </cell>
          <cell r="AW258">
            <v>0</v>
          </cell>
        </row>
        <row r="259">
          <cell r="A259" t="str">
            <v>SH 1854</v>
          </cell>
          <cell r="B259" t="str">
            <v>LAND AT REGENT STREET/ JERMYN STREET, ROCHDALE</v>
          </cell>
          <cell r="C259" t="str">
            <v>Residential</v>
          </cell>
          <cell r="D259" t="str">
            <v>Land Supply 2018</v>
          </cell>
          <cell r="E259">
            <v>0.27213199999999999</v>
          </cell>
          <cell r="F259">
            <v>0</v>
          </cell>
          <cell r="G259">
            <v>0</v>
          </cell>
          <cell r="H259">
            <v>0</v>
          </cell>
          <cell r="I259">
            <v>0.27213199999999999</v>
          </cell>
          <cell r="J259">
            <v>0</v>
          </cell>
          <cell r="K259">
            <v>0</v>
          </cell>
          <cell r="L259">
            <v>0</v>
          </cell>
          <cell r="M259">
            <v>100</v>
          </cell>
          <cell r="O259">
            <v>3.51096E-3</v>
          </cell>
          <cell r="Q259">
            <v>0</v>
          </cell>
          <cell r="R259">
            <v>0</v>
          </cell>
          <cell r="S259">
            <v>1.2901680067026295</v>
          </cell>
          <cell r="T259">
            <v>0</v>
          </cell>
          <cell r="U259">
            <v>0</v>
          </cell>
          <cell r="V259">
            <v>0</v>
          </cell>
          <cell r="W259">
            <v>0</v>
          </cell>
          <cell r="X259" t="str">
            <v>Not Modelled</v>
          </cell>
          <cell r="Y259" t="str">
            <v>N/A</v>
          </cell>
          <cell r="AA259">
            <v>0</v>
          </cell>
          <cell r="AB259">
            <v>0</v>
          </cell>
          <cell r="AC259">
            <v>0</v>
          </cell>
          <cell r="AD259">
            <v>0</v>
          </cell>
          <cell r="AE259">
            <v>0</v>
          </cell>
          <cell r="AF259">
            <v>0</v>
          </cell>
          <cell r="AG259">
            <v>0</v>
          </cell>
          <cell r="AH259">
            <v>0</v>
          </cell>
          <cell r="AI259">
            <v>0.27213213999800001</v>
          </cell>
          <cell r="AJ259">
            <v>0</v>
          </cell>
          <cell r="AK259">
            <v>0</v>
          </cell>
          <cell r="AM259">
            <v>0</v>
          </cell>
          <cell r="AN259">
            <v>0</v>
          </cell>
          <cell r="AO259">
            <v>0</v>
          </cell>
          <cell r="AP259">
            <v>0</v>
          </cell>
          <cell r="AQ259">
            <v>0</v>
          </cell>
          <cell r="AR259">
            <v>0</v>
          </cell>
          <cell r="AS259">
            <v>0</v>
          </cell>
          <cell r="AT259">
            <v>0</v>
          </cell>
          <cell r="AU259">
            <v>100.00005144488703</v>
          </cell>
          <cell r="AV259">
            <v>0</v>
          </cell>
          <cell r="AW259">
            <v>0</v>
          </cell>
        </row>
        <row r="260">
          <cell r="A260" t="str">
            <v>SH 1859</v>
          </cell>
          <cell r="B260" t="str">
            <v>LAND TO CORNER OF TAYLOR STREET &amp; RUGBY ROAD, ROCHDALE</v>
          </cell>
          <cell r="C260" t="str">
            <v>Residential</v>
          </cell>
          <cell r="D260" t="str">
            <v>Land Supply 2018</v>
          </cell>
          <cell r="E260">
            <v>0.201989</v>
          </cell>
          <cell r="F260">
            <v>0</v>
          </cell>
          <cell r="G260">
            <v>0</v>
          </cell>
          <cell r="H260">
            <v>0</v>
          </cell>
          <cell r="I260">
            <v>0.201989</v>
          </cell>
          <cell r="J260">
            <v>0</v>
          </cell>
          <cell r="K260">
            <v>0</v>
          </cell>
          <cell r="L260">
            <v>0</v>
          </cell>
          <cell r="M260">
            <v>100</v>
          </cell>
          <cell r="O260">
            <v>3.8198200000000002E-2</v>
          </cell>
          <cell r="Q260">
            <v>0</v>
          </cell>
          <cell r="R260">
            <v>0</v>
          </cell>
          <cell r="S260">
            <v>18.911029808553931</v>
          </cell>
          <cell r="T260">
            <v>0</v>
          </cell>
          <cell r="U260">
            <v>0</v>
          </cell>
          <cell r="V260">
            <v>0</v>
          </cell>
          <cell r="W260">
            <v>0</v>
          </cell>
          <cell r="X260" t="str">
            <v>Not Modelled</v>
          </cell>
          <cell r="Y260" t="str">
            <v>N/A</v>
          </cell>
          <cell r="AA260">
            <v>0</v>
          </cell>
          <cell r="AB260">
            <v>0</v>
          </cell>
          <cell r="AC260">
            <v>0</v>
          </cell>
          <cell r="AD260">
            <v>0</v>
          </cell>
          <cell r="AE260">
            <v>0</v>
          </cell>
          <cell r="AF260">
            <v>0</v>
          </cell>
          <cell r="AG260">
            <v>0</v>
          </cell>
          <cell r="AH260">
            <v>0</v>
          </cell>
          <cell r="AI260">
            <v>0.20198919999699999</v>
          </cell>
          <cell r="AJ260">
            <v>0</v>
          </cell>
          <cell r="AK260">
            <v>0</v>
          </cell>
          <cell r="AM260">
            <v>0</v>
          </cell>
          <cell r="AN260">
            <v>0</v>
          </cell>
          <cell r="AO260">
            <v>0</v>
          </cell>
          <cell r="AP260">
            <v>0</v>
          </cell>
          <cell r="AQ260">
            <v>0</v>
          </cell>
          <cell r="AR260">
            <v>0</v>
          </cell>
          <cell r="AS260">
            <v>0</v>
          </cell>
          <cell r="AT260">
            <v>0</v>
          </cell>
          <cell r="AU260">
            <v>100.00009901380768</v>
          </cell>
          <cell r="AV260">
            <v>0</v>
          </cell>
          <cell r="AW260">
            <v>0</v>
          </cell>
        </row>
        <row r="261">
          <cell r="A261" t="str">
            <v>SH 1881</v>
          </cell>
          <cell r="B261" t="str">
            <v>8-26, BROWN STREET, LITTLEBOROUGH</v>
          </cell>
          <cell r="C261" t="str">
            <v>Residential</v>
          </cell>
          <cell r="D261" t="str">
            <v>Land Supply 2018</v>
          </cell>
          <cell r="E261">
            <v>0.39277800000000002</v>
          </cell>
          <cell r="F261">
            <v>0</v>
          </cell>
          <cell r="G261">
            <v>0</v>
          </cell>
          <cell r="H261">
            <v>0</v>
          </cell>
          <cell r="I261">
            <v>0.39277800000000002</v>
          </cell>
          <cell r="J261">
            <v>0</v>
          </cell>
          <cell r="K261">
            <v>0</v>
          </cell>
          <cell r="L261">
            <v>0</v>
          </cell>
          <cell r="M261">
            <v>100</v>
          </cell>
          <cell r="O261">
            <v>5.2772253549000003E-2</v>
          </cell>
          <cell r="Q261">
            <v>4.4486723549000004E-2</v>
          </cell>
          <cell r="R261">
            <v>2.1499694348899999E-2</v>
          </cell>
          <cell r="S261">
            <v>13.435643938560716</v>
          </cell>
          <cell r="T261">
            <v>11.326174976449801</v>
          </cell>
          <cell r="U261">
            <v>5.4737521828870248</v>
          </cell>
          <cell r="V261">
            <v>0.39277949460200001</v>
          </cell>
          <cell r="W261">
            <v>100.00038052080309</v>
          </cell>
          <cell r="X261">
            <v>0</v>
          </cell>
          <cell r="Y261">
            <v>0</v>
          </cell>
          <cell r="AA261">
            <v>0</v>
          </cell>
          <cell r="AB261">
            <v>0</v>
          </cell>
          <cell r="AC261">
            <v>0</v>
          </cell>
          <cell r="AD261">
            <v>0</v>
          </cell>
          <cell r="AE261">
            <v>0</v>
          </cell>
          <cell r="AF261">
            <v>0</v>
          </cell>
          <cell r="AG261">
            <v>7.9694933495700008E-3</v>
          </cell>
          <cell r="AH261">
            <v>0</v>
          </cell>
          <cell r="AI261">
            <v>0.39277949460200001</v>
          </cell>
          <cell r="AJ261">
            <v>0</v>
          </cell>
          <cell r="AK261">
            <v>0</v>
          </cell>
          <cell r="AM261">
            <v>0</v>
          </cell>
          <cell r="AN261">
            <v>0</v>
          </cell>
          <cell r="AO261">
            <v>0</v>
          </cell>
          <cell r="AP261">
            <v>0</v>
          </cell>
          <cell r="AQ261">
            <v>0</v>
          </cell>
          <cell r="AR261">
            <v>0</v>
          </cell>
          <cell r="AS261">
            <v>2.0290070598582406</v>
          </cell>
          <cell r="AT261">
            <v>0</v>
          </cell>
          <cell r="AU261">
            <v>100.00038052080309</v>
          </cell>
          <cell r="AV261">
            <v>0</v>
          </cell>
          <cell r="AW261">
            <v>0</v>
          </cell>
        </row>
        <row r="262">
          <cell r="A262" t="str">
            <v>SH 1882</v>
          </cell>
          <cell r="B262" t="str">
            <v>LAND AT MILNROW ROAD, ROCHDALE</v>
          </cell>
          <cell r="C262" t="str">
            <v>Residential</v>
          </cell>
          <cell r="D262" t="str">
            <v>Land Supply 2018</v>
          </cell>
          <cell r="E262">
            <v>0.42793999999999999</v>
          </cell>
          <cell r="F262">
            <v>0</v>
          </cell>
          <cell r="G262">
            <v>0</v>
          </cell>
          <cell r="H262">
            <v>0</v>
          </cell>
          <cell r="I262">
            <v>0.42793999999999999</v>
          </cell>
          <cell r="J262">
            <v>0</v>
          </cell>
          <cell r="K262">
            <v>0</v>
          </cell>
          <cell r="L262">
            <v>0</v>
          </cell>
          <cell r="M262">
            <v>100</v>
          </cell>
          <cell r="O262">
            <v>0.30037157755339999</v>
          </cell>
          <cell r="Q262">
            <v>0.13814057755340001</v>
          </cell>
          <cell r="R262">
            <v>1.3331579605400001E-2</v>
          </cell>
          <cell r="S262">
            <v>70.190114865027809</v>
          </cell>
          <cell r="T262">
            <v>32.280361161237558</v>
          </cell>
          <cell r="U262">
            <v>3.1152917711361408</v>
          </cell>
          <cell r="V262">
            <v>0</v>
          </cell>
          <cell r="W262">
            <v>0</v>
          </cell>
          <cell r="X262" t="str">
            <v>Not Modelled</v>
          </cell>
          <cell r="Y262" t="str">
            <v>N/A</v>
          </cell>
          <cell r="AA262">
            <v>0</v>
          </cell>
          <cell r="AB262">
            <v>0</v>
          </cell>
          <cell r="AC262">
            <v>0</v>
          </cell>
          <cell r="AD262">
            <v>0</v>
          </cell>
          <cell r="AE262">
            <v>0</v>
          </cell>
          <cell r="AF262">
            <v>0</v>
          </cell>
          <cell r="AG262">
            <v>0</v>
          </cell>
          <cell r="AH262">
            <v>0</v>
          </cell>
          <cell r="AI262">
            <v>0.42794030499699998</v>
          </cell>
          <cell r="AJ262">
            <v>0</v>
          </cell>
          <cell r="AK262">
            <v>0</v>
          </cell>
          <cell r="AM262">
            <v>0</v>
          </cell>
          <cell r="AN262">
            <v>0</v>
          </cell>
          <cell r="AO262">
            <v>0</v>
          </cell>
          <cell r="AP262">
            <v>0</v>
          </cell>
          <cell r="AQ262">
            <v>0</v>
          </cell>
          <cell r="AR262">
            <v>0</v>
          </cell>
          <cell r="AS262">
            <v>0</v>
          </cell>
          <cell r="AT262">
            <v>0</v>
          </cell>
          <cell r="AU262">
            <v>100.00007127097257</v>
          </cell>
          <cell r="AV262">
            <v>0</v>
          </cell>
          <cell r="AW262">
            <v>0</v>
          </cell>
        </row>
        <row r="263">
          <cell r="A263" t="str">
            <v>SH 1917</v>
          </cell>
          <cell r="B263" t="str">
            <v>101 - 103  LONG STREET AND 1,3,&amp; 5 DURNFORD STREET,  MIDDLETON</v>
          </cell>
          <cell r="C263" t="str">
            <v>Residential</v>
          </cell>
          <cell r="D263" t="str">
            <v>Land Supply 2018</v>
          </cell>
          <cell r="E263">
            <v>0.109067</v>
          </cell>
          <cell r="F263">
            <v>0</v>
          </cell>
          <cell r="G263">
            <v>0</v>
          </cell>
          <cell r="H263">
            <v>0</v>
          </cell>
          <cell r="I263">
            <v>0.109067</v>
          </cell>
          <cell r="J263">
            <v>0</v>
          </cell>
          <cell r="K263">
            <v>0</v>
          </cell>
          <cell r="L263">
            <v>0</v>
          </cell>
          <cell r="M263">
            <v>100</v>
          </cell>
          <cell r="O263">
            <v>3.5775099999999999E-3</v>
          </cell>
          <cell r="Q263">
            <v>0</v>
          </cell>
          <cell r="R263">
            <v>0</v>
          </cell>
          <cell r="S263">
            <v>3.2801030559197559</v>
          </cell>
          <cell r="T263">
            <v>0</v>
          </cell>
          <cell r="U263">
            <v>0</v>
          </cell>
          <cell r="V263">
            <v>0</v>
          </cell>
          <cell r="W263">
            <v>0</v>
          </cell>
          <cell r="X263" t="str">
            <v>Not Modelled</v>
          </cell>
          <cell r="Y263" t="str">
            <v>N/A</v>
          </cell>
          <cell r="AA263">
            <v>0</v>
          </cell>
          <cell r="AB263">
            <v>0</v>
          </cell>
          <cell r="AC263">
            <v>0</v>
          </cell>
          <cell r="AD263">
            <v>0</v>
          </cell>
          <cell r="AE263">
            <v>0</v>
          </cell>
          <cell r="AF263">
            <v>0</v>
          </cell>
          <cell r="AG263">
            <v>0</v>
          </cell>
          <cell r="AH263">
            <v>0</v>
          </cell>
          <cell r="AI263">
            <v>0.10906650499700001</v>
          </cell>
          <cell r="AJ263">
            <v>0</v>
          </cell>
          <cell r="AK263">
            <v>0</v>
          </cell>
          <cell r="AM263">
            <v>0</v>
          </cell>
          <cell r="AN263">
            <v>0</v>
          </cell>
          <cell r="AO263">
            <v>0</v>
          </cell>
          <cell r="AP263">
            <v>0</v>
          </cell>
          <cell r="AQ263">
            <v>0</v>
          </cell>
          <cell r="AR263">
            <v>0</v>
          </cell>
          <cell r="AS263">
            <v>0</v>
          </cell>
          <cell r="AT263">
            <v>0</v>
          </cell>
          <cell r="AU263">
            <v>99.999546147780734</v>
          </cell>
          <cell r="AV263">
            <v>0</v>
          </cell>
          <cell r="AW263">
            <v>0</v>
          </cell>
        </row>
        <row r="264">
          <cell r="A264" t="str">
            <v>SH 1925</v>
          </cell>
          <cell r="B264" t="str">
            <v>THRELKELD PARK (BOUNDED BY THRELKELD ROAD,, BOWNESS ROAD AND GATESGARTH ROAD), LANGLEY</v>
          </cell>
          <cell r="C264" t="str">
            <v>Residential</v>
          </cell>
          <cell r="D264" t="str">
            <v>Land Supply 2018</v>
          </cell>
          <cell r="E264">
            <v>1.1861900000000001</v>
          </cell>
          <cell r="F264">
            <v>0</v>
          </cell>
          <cell r="G264">
            <v>0</v>
          </cell>
          <cell r="H264">
            <v>0</v>
          </cell>
          <cell r="I264">
            <v>1.1861900000000001</v>
          </cell>
          <cell r="J264">
            <v>0</v>
          </cell>
          <cell r="K264">
            <v>0</v>
          </cell>
          <cell r="L264">
            <v>0</v>
          </cell>
          <cell r="M264">
            <v>100</v>
          </cell>
          <cell r="O264">
            <v>3.1726299999999997E-4</v>
          </cell>
          <cell r="Q264">
            <v>0</v>
          </cell>
          <cell r="R264">
            <v>0</v>
          </cell>
          <cell r="S264">
            <v>2.6746389701481209E-2</v>
          </cell>
          <cell r="T264">
            <v>0</v>
          </cell>
          <cell r="U264">
            <v>0</v>
          </cell>
          <cell r="V264">
            <v>0</v>
          </cell>
          <cell r="W264">
            <v>0</v>
          </cell>
          <cell r="X264" t="str">
            <v>Not Modelled</v>
          </cell>
          <cell r="Y264" t="str">
            <v>N/A</v>
          </cell>
          <cell r="AA264">
            <v>0</v>
          </cell>
          <cell r="AB264">
            <v>0</v>
          </cell>
          <cell r="AC264">
            <v>0</v>
          </cell>
          <cell r="AD264">
            <v>0</v>
          </cell>
          <cell r="AE264">
            <v>0</v>
          </cell>
          <cell r="AF264">
            <v>0</v>
          </cell>
          <cell r="AG264">
            <v>0</v>
          </cell>
          <cell r="AH264">
            <v>0</v>
          </cell>
          <cell r="AI264">
            <v>1.18619179449</v>
          </cell>
          <cell r="AJ264">
            <v>0</v>
          </cell>
          <cell r="AK264">
            <v>0</v>
          </cell>
          <cell r="AM264">
            <v>0</v>
          </cell>
          <cell r="AN264">
            <v>0</v>
          </cell>
          <cell r="AO264">
            <v>0</v>
          </cell>
          <cell r="AP264">
            <v>0</v>
          </cell>
          <cell r="AQ264">
            <v>0</v>
          </cell>
          <cell r="AR264">
            <v>0</v>
          </cell>
          <cell r="AS264">
            <v>0</v>
          </cell>
          <cell r="AT264">
            <v>0</v>
          </cell>
          <cell r="AU264">
            <v>100.0001512818351</v>
          </cell>
          <cell r="AV264">
            <v>0</v>
          </cell>
          <cell r="AW264">
            <v>0</v>
          </cell>
        </row>
        <row r="265">
          <cell r="A265" t="str">
            <v>SH 1929</v>
          </cell>
          <cell r="B265" t="str">
            <v>BORROWDALE PARK (SITE OFF BORROWDALE ROAD), LANGLEY</v>
          </cell>
          <cell r="C265" t="str">
            <v>Residential</v>
          </cell>
          <cell r="D265" t="str">
            <v>Land Supply 2018</v>
          </cell>
          <cell r="E265">
            <v>0.32908100000000001</v>
          </cell>
          <cell r="F265">
            <v>0</v>
          </cell>
          <cell r="G265">
            <v>0</v>
          </cell>
          <cell r="H265">
            <v>0</v>
          </cell>
          <cell r="I265">
            <v>0.32908100000000001</v>
          </cell>
          <cell r="J265">
            <v>0</v>
          </cell>
          <cell r="K265">
            <v>0</v>
          </cell>
          <cell r="L265">
            <v>0</v>
          </cell>
          <cell r="M265">
            <v>100</v>
          </cell>
          <cell r="O265">
            <v>0</v>
          </cell>
          <cell r="Q265">
            <v>0</v>
          </cell>
          <cell r="R265">
            <v>0</v>
          </cell>
          <cell r="S265">
            <v>0</v>
          </cell>
          <cell r="T265">
            <v>0</v>
          </cell>
          <cell r="U265">
            <v>0</v>
          </cell>
          <cell r="V265">
            <v>0</v>
          </cell>
          <cell r="W265">
            <v>0</v>
          </cell>
          <cell r="X265" t="str">
            <v>Not Modelled</v>
          </cell>
          <cell r="Y265" t="str">
            <v>N/A</v>
          </cell>
          <cell r="AA265">
            <v>0</v>
          </cell>
          <cell r="AB265">
            <v>0</v>
          </cell>
          <cell r="AC265">
            <v>0</v>
          </cell>
          <cell r="AD265">
            <v>0</v>
          </cell>
          <cell r="AE265">
            <v>0</v>
          </cell>
          <cell r="AF265">
            <v>0</v>
          </cell>
          <cell r="AG265">
            <v>0</v>
          </cell>
          <cell r="AH265">
            <v>0</v>
          </cell>
          <cell r="AI265">
            <v>0.32908121764499998</v>
          </cell>
          <cell r="AJ265">
            <v>0</v>
          </cell>
          <cell r="AK265">
            <v>0</v>
          </cell>
          <cell r="AM265">
            <v>0</v>
          </cell>
          <cell r="AN265">
            <v>0</v>
          </cell>
          <cell r="AO265">
            <v>0</v>
          </cell>
          <cell r="AP265">
            <v>0</v>
          </cell>
          <cell r="AQ265">
            <v>0</v>
          </cell>
          <cell r="AR265">
            <v>0</v>
          </cell>
          <cell r="AS265">
            <v>0</v>
          </cell>
          <cell r="AT265">
            <v>0</v>
          </cell>
          <cell r="AU265">
            <v>100.00006613721241</v>
          </cell>
          <cell r="AV265">
            <v>0</v>
          </cell>
          <cell r="AW265">
            <v>0</v>
          </cell>
        </row>
        <row r="266">
          <cell r="A266" t="str">
            <v>SH 1933</v>
          </cell>
          <cell r="B266" t="str">
            <v>BONSCALE PARK (OFF ROTHAY DRIVE), LANGLEY</v>
          </cell>
          <cell r="C266" t="str">
            <v>Residential</v>
          </cell>
          <cell r="D266" t="str">
            <v>Land Supply 2018</v>
          </cell>
          <cell r="E266">
            <v>2.1131199999999999</v>
          </cell>
          <cell r="F266">
            <v>0</v>
          </cell>
          <cell r="G266">
            <v>0</v>
          </cell>
          <cell r="H266">
            <v>0</v>
          </cell>
          <cell r="I266">
            <v>2.1131199999999999</v>
          </cell>
          <cell r="J266">
            <v>0</v>
          </cell>
          <cell r="K266">
            <v>0</v>
          </cell>
          <cell r="L266">
            <v>0</v>
          </cell>
          <cell r="M266">
            <v>100</v>
          </cell>
          <cell r="O266">
            <v>6.8939299999999995E-2</v>
          </cell>
          <cell r="Q266">
            <v>1.12E-2</v>
          </cell>
          <cell r="R266">
            <v>0</v>
          </cell>
          <cell r="S266">
            <v>3.2624413189975012</v>
          </cell>
          <cell r="T266">
            <v>0.53002195805254793</v>
          </cell>
          <cell r="U266">
            <v>0</v>
          </cell>
          <cell r="V266">
            <v>0</v>
          </cell>
          <cell r="W266">
            <v>0</v>
          </cell>
          <cell r="X266" t="str">
            <v>Not Modelled</v>
          </cell>
          <cell r="Y266" t="str">
            <v>N/A</v>
          </cell>
          <cell r="AA266">
            <v>0</v>
          </cell>
          <cell r="AB266">
            <v>0</v>
          </cell>
          <cell r="AC266">
            <v>0</v>
          </cell>
          <cell r="AD266">
            <v>0</v>
          </cell>
          <cell r="AE266">
            <v>0</v>
          </cell>
          <cell r="AF266">
            <v>0</v>
          </cell>
          <cell r="AG266">
            <v>0</v>
          </cell>
          <cell r="AH266">
            <v>0</v>
          </cell>
          <cell r="AI266">
            <v>2.1131202097899999</v>
          </cell>
          <cell r="AJ266">
            <v>0</v>
          </cell>
          <cell r="AK266">
            <v>0</v>
          </cell>
          <cell r="AM266">
            <v>0</v>
          </cell>
          <cell r="AN266">
            <v>0</v>
          </cell>
          <cell r="AO266">
            <v>0</v>
          </cell>
          <cell r="AP266">
            <v>0</v>
          </cell>
          <cell r="AQ266">
            <v>0</v>
          </cell>
          <cell r="AR266">
            <v>0</v>
          </cell>
          <cell r="AS266">
            <v>0</v>
          </cell>
          <cell r="AT266">
            <v>0</v>
          </cell>
          <cell r="AU266">
            <v>100.00000992797379</v>
          </cell>
          <cell r="AV266">
            <v>0</v>
          </cell>
          <cell r="AW266">
            <v>0</v>
          </cell>
        </row>
        <row r="267">
          <cell r="A267" t="str">
            <v>SH 1935</v>
          </cell>
          <cell r="B267" t="str">
            <v>RAKEWOOD MILL, RAKEWOOD ROAD, LITTLEBOROUGH</v>
          </cell>
          <cell r="C267" t="str">
            <v>Residential</v>
          </cell>
          <cell r="D267" t="str">
            <v>Land Supply 2018</v>
          </cell>
          <cell r="E267">
            <v>0.79573000000000005</v>
          </cell>
          <cell r="F267">
            <v>5.34926223773E-2</v>
          </cell>
          <cell r="G267">
            <v>0</v>
          </cell>
          <cell r="H267">
            <v>0</v>
          </cell>
          <cell r="I267">
            <v>0.74223737762270003</v>
          </cell>
          <cell r="J267">
            <v>6.7224589216568429</v>
          </cell>
          <cell r="K267">
            <v>0</v>
          </cell>
          <cell r="L267">
            <v>0</v>
          </cell>
          <cell r="M267">
            <v>93.277541078343148</v>
          </cell>
          <cell r="O267">
            <v>0.33200848087379997</v>
          </cell>
          <cell r="Q267">
            <v>0.1437614808738</v>
          </cell>
          <cell r="R267">
            <v>0.108106679387</v>
          </cell>
          <cell r="S267">
            <v>41.723760681864448</v>
          </cell>
          <cell r="T267">
            <v>18.066615670365575</v>
          </cell>
          <cell r="U267">
            <v>13.58584939451824</v>
          </cell>
          <cell r="V267">
            <v>0</v>
          </cell>
          <cell r="W267">
            <v>0</v>
          </cell>
          <cell r="X267" t="str">
            <v>Not Modelled</v>
          </cell>
          <cell r="Y267" t="str">
            <v>N/A</v>
          </cell>
          <cell r="AA267">
            <v>0</v>
          </cell>
          <cell r="AB267">
            <v>0.143761535824</v>
          </cell>
          <cell r="AC267">
            <v>0.108106679387</v>
          </cell>
          <cell r="AD267">
            <v>0</v>
          </cell>
          <cell r="AE267">
            <v>0.253104492977</v>
          </cell>
          <cell r="AF267">
            <v>0</v>
          </cell>
          <cell r="AG267">
            <v>0</v>
          </cell>
          <cell r="AH267">
            <v>0</v>
          </cell>
          <cell r="AI267">
            <v>0.46858508015200001</v>
          </cell>
          <cell r="AJ267">
            <v>0</v>
          </cell>
          <cell r="AK267">
            <v>0</v>
          </cell>
          <cell r="AM267">
            <v>0</v>
          </cell>
          <cell r="AN267">
            <v>18.066622575999396</v>
          </cell>
          <cell r="AO267">
            <v>13.58584939451824</v>
          </cell>
          <cell r="AP267">
            <v>0</v>
          </cell>
          <cell r="AQ267">
            <v>31.807835946489384</v>
          </cell>
          <cell r="AR267">
            <v>0</v>
          </cell>
          <cell r="AS267">
            <v>0</v>
          </cell>
          <cell r="AT267">
            <v>0</v>
          </cell>
          <cell r="AU267">
            <v>58.887446766114124</v>
          </cell>
          <cell r="AV267">
            <v>0</v>
          </cell>
          <cell r="AW267">
            <v>0</v>
          </cell>
        </row>
        <row r="268">
          <cell r="A268" t="str">
            <v>SH 1955</v>
          </cell>
          <cell r="B268" t="str">
            <v>FORMER STAR WORKS, WHAM STREET, HEYWOOD</v>
          </cell>
          <cell r="C268" t="str">
            <v>Residential</v>
          </cell>
          <cell r="D268" t="str">
            <v>Land Supply 2018</v>
          </cell>
          <cell r="E268">
            <v>4.7049100000000003E-2</v>
          </cell>
          <cell r="F268">
            <v>0</v>
          </cell>
          <cell r="G268">
            <v>0</v>
          </cell>
          <cell r="H268">
            <v>0</v>
          </cell>
          <cell r="I268">
            <v>4.7049100000000003E-2</v>
          </cell>
          <cell r="J268">
            <v>0</v>
          </cell>
          <cell r="K268">
            <v>0</v>
          </cell>
          <cell r="L268">
            <v>0</v>
          </cell>
          <cell r="M268">
            <v>100</v>
          </cell>
          <cell r="O268">
            <v>0</v>
          </cell>
          <cell r="Q268">
            <v>0</v>
          </cell>
          <cell r="R268">
            <v>0</v>
          </cell>
          <cell r="S268">
            <v>0</v>
          </cell>
          <cell r="T268">
            <v>0</v>
          </cell>
          <cell r="U268">
            <v>0</v>
          </cell>
          <cell r="V268">
            <v>0</v>
          </cell>
          <cell r="W268">
            <v>0</v>
          </cell>
          <cell r="X268" t="str">
            <v>Not Modelled</v>
          </cell>
          <cell r="Y268" t="str">
            <v>N/A</v>
          </cell>
          <cell r="AA268">
            <v>0</v>
          </cell>
          <cell r="AB268">
            <v>0</v>
          </cell>
          <cell r="AC268">
            <v>0</v>
          </cell>
          <cell r="AD268">
            <v>0</v>
          </cell>
          <cell r="AE268">
            <v>0</v>
          </cell>
          <cell r="AF268">
            <v>0</v>
          </cell>
          <cell r="AG268">
            <v>0</v>
          </cell>
          <cell r="AH268">
            <v>0</v>
          </cell>
          <cell r="AI268">
            <v>4.7049129998800003E-2</v>
          </cell>
          <cell r="AJ268">
            <v>0</v>
          </cell>
          <cell r="AK268">
            <v>0</v>
          </cell>
          <cell r="AM268">
            <v>0</v>
          </cell>
          <cell r="AN268">
            <v>0</v>
          </cell>
          <cell r="AO268">
            <v>0</v>
          </cell>
          <cell r="AP268">
            <v>0</v>
          </cell>
          <cell r="AQ268">
            <v>0</v>
          </cell>
          <cell r="AR268">
            <v>0</v>
          </cell>
          <cell r="AS268">
            <v>0</v>
          </cell>
          <cell r="AT268">
            <v>0</v>
          </cell>
          <cell r="AU268">
            <v>100.00006376062454</v>
          </cell>
          <cell r="AV268">
            <v>0</v>
          </cell>
          <cell r="AW268">
            <v>0</v>
          </cell>
        </row>
        <row r="269">
          <cell r="A269" t="str">
            <v>SH 1958</v>
          </cell>
          <cell r="B269" t="str">
            <v>LAND ADJACENT 87 NEW ROAD, LITTLEBOROUGH</v>
          </cell>
          <cell r="C269" t="str">
            <v>Residential</v>
          </cell>
          <cell r="D269" t="str">
            <v>Land Supply 2018</v>
          </cell>
          <cell r="E269">
            <v>0.56719900000000001</v>
          </cell>
          <cell r="F269">
            <v>0</v>
          </cell>
          <cell r="G269">
            <v>0</v>
          </cell>
          <cell r="H269">
            <v>0</v>
          </cell>
          <cell r="I269">
            <v>0.56719900000000001</v>
          </cell>
          <cell r="J269">
            <v>0</v>
          </cell>
          <cell r="K269">
            <v>0</v>
          </cell>
          <cell r="L269">
            <v>0</v>
          </cell>
          <cell r="M269">
            <v>100</v>
          </cell>
          <cell r="O269">
            <v>0.1473672516607</v>
          </cell>
          <cell r="Q269">
            <v>8.0639451660699996E-2</v>
          </cell>
          <cell r="R269">
            <v>4.2818874850099997E-2</v>
          </cell>
          <cell r="S269">
            <v>25.981578186967891</v>
          </cell>
          <cell r="T269">
            <v>14.217135724974831</v>
          </cell>
          <cell r="U269">
            <v>7.5491802436358304</v>
          </cell>
          <cell r="V269">
            <v>1.02720250005E-3</v>
          </cell>
          <cell r="W269">
            <v>0.18110090110349278</v>
          </cell>
          <cell r="X269" t="str">
            <v>Not Modelled</v>
          </cell>
          <cell r="Y269" t="str">
            <v>N/A</v>
          </cell>
          <cell r="AA269">
            <v>0</v>
          </cell>
          <cell r="AB269">
            <v>0</v>
          </cell>
          <cell r="AC269">
            <v>0</v>
          </cell>
          <cell r="AD269">
            <v>0</v>
          </cell>
          <cell r="AE269">
            <v>0</v>
          </cell>
          <cell r="AF269">
            <v>0</v>
          </cell>
          <cell r="AG269">
            <v>0</v>
          </cell>
          <cell r="AH269">
            <v>0</v>
          </cell>
          <cell r="AI269">
            <v>0.56719933999799999</v>
          </cell>
          <cell r="AJ269">
            <v>0</v>
          </cell>
          <cell r="AK269">
            <v>0</v>
          </cell>
          <cell r="AM269">
            <v>0</v>
          </cell>
          <cell r="AN269">
            <v>0</v>
          </cell>
          <cell r="AO269">
            <v>0</v>
          </cell>
          <cell r="AP269">
            <v>0</v>
          </cell>
          <cell r="AQ269">
            <v>0</v>
          </cell>
          <cell r="AR269">
            <v>0</v>
          </cell>
          <cell r="AS269">
            <v>0</v>
          </cell>
          <cell r="AT269">
            <v>0</v>
          </cell>
          <cell r="AU269">
            <v>100.00005994333559</v>
          </cell>
          <cell r="AV269">
            <v>0</v>
          </cell>
          <cell r="AW269">
            <v>0</v>
          </cell>
        </row>
        <row r="270">
          <cell r="A270" t="str">
            <v>SH 1960</v>
          </cell>
          <cell r="B270" t="str">
            <v>HEAP FOLD FARM ,BURY OLD ROAD, BURY</v>
          </cell>
          <cell r="C270" t="str">
            <v>Residential</v>
          </cell>
          <cell r="D270" t="str">
            <v>Land Supply 2018</v>
          </cell>
          <cell r="E270">
            <v>0.45799499999999999</v>
          </cell>
          <cell r="F270">
            <v>0</v>
          </cell>
          <cell r="G270">
            <v>0</v>
          </cell>
          <cell r="H270">
            <v>0</v>
          </cell>
          <cell r="I270">
            <v>0.45799499999999999</v>
          </cell>
          <cell r="J270">
            <v>0</v>
          </cell>
          <cell r="K270">
            <v>0</v>
          </cell>
          <cell r="L270">
            <v>0</v>
          </cell>
          <cell r="M270">
            <v>100</v>
          </cell>
          <cell r="O270">
            <v>4.8220300000000001E-2</v>
          </cell>
          <cell r="Q270">
            <v>3.44E-2</v>
          </cell>
          <cell r="R270">
            <v>1.2E-2</v>
          </cell>
          <cell r="S270">
            <v>10.528564722322296</v>
          </cell>
          <cell r="T270">
            <v>7.5109990283736732</v>
          </cell>
          <cell r="U270">
            <v>2.6201159401303511</v>
          </cell>
          <cell r="V270">
            <v>0</v>
          </cell>
          <cell r="W270">
            <v>0</v>
          </cell>
          <cell r="X270" t="str">
            <v>Not Modelled</v>
          </cell>
          <cell r="Y270" t="str">
            <v>N/A</v>
          </cell>
          <cell r="AA270">
            <v>0</v>
          </cell>
          <cell r="AB270">
            <v>0</v>
          </cell>
          <cell r="AC270">
            <v>0</v>
          </cell>
          <cell r="AD270">
            <v>0</v>
          </cell>
          <cell r="AE270">
            <v>0</v>
          </cell>
          <cell r="AF270">
            <v>0</v>
          </cell>
          <cell r="AG270">
            <v>0</v>
          </cell>
          <cell r="AH270">
            <v>0</v>
          </cell>
          <cell r="AI270">
            <v>0.45799454499600001</v>
          </cell>
          <cell r="AJ270">
            <v>0</v>
          </cell>
          <cell r="AK270">
            <v>0</v>
          </cell>
          <cell r="AM270">
            <v>0</v>
          </cell>
          <cell r="AN270">
            <v>0</v>
          </cell>
          <cell r="AO270">
            <v>0</v>
          </cell>
          <cell r="AP270">
            <v>0</v>
          </cell>
          <cell r="AQ270">
            <v>0</v>
          </cell>
          <cell r="AR270">
            <v>0</v>
          </cell>
          <cell r="AS270">
            <v>0</v>
          </cell>
          <cell r="AT270">
            <v>0</v>
          </cell>
          <cell r="AU270">
            <v>99.999900653063904</v>
          </cell>
          <cell r="AV270">
            <v>0</v>
          </cell>
          <cell r="AW270">
            <v>0</v>
          </cell>
        </row>
        <row r="271">
          <cell r="A271" t="str">
            <v>SH 1962</v>
          </cell>
          <cell r="B271" t="str">
            <v>BOOTH HOLLINGS MILL, RAKEWOOD ROAD, LITTLEBOROUGH</v>
          </cell>
          <cell r="C271" t="str">
            <v>Residential</v>
          </cell>
          <cell r="D271" t="str">
            <v>Land Supply 2018</v>
          </cell>
          <cell r="E271">
            <v>0.45207000000000003</v>
          </cell>
          <cell r="F271">
            <v>0.120300623829</v>
          </cell>
          <cell r="G271">
            <v>0</v>
          </cell>
          <cell r="H271">
            <v>0</v>
          </cell>
          <cell r="I271">
            <v>0.331769376171</v>
          </cell>
          <cell r="J271">
            <v>26.611061081027277</v>
          </cell>
          <cell r="K271">
            <v>0</v>
          </cell>
          <cell r="L271">
            <v>0</v>
          </cell>
          <cell r="M271">
            <v>73.388938918972727</v>
          </cell>
          <cell r="O271">
            <v>0.29940483299699999</v>
          </cell>
          <cell r="Q271">
            <v>0.22776803299699999</v>
          </cell>
          <cell r="R271">
            <v>0.16965402362400001</v>
          </cell>
          <cell r="S271">
            <v>66.229750480456559</v>
          </cell>
          <cell r="T271">
            <v>50.383355010728422</v>
          </cell>
          <cell r="U271">
            <v>37.52826412369766</v>
          </cell>
          <cell r="V271">
            <v>0</v>
          </cell>
          <cell r="W271">
            <v>0</v>
          </cell>
          <cell r="X271" t="str">
            <v>Not Modelled</v>
          </cell>
          <cell r="Y271" t="str">
            <v>N/A</v>
          </cell>
          <cell r="AA271">
            <v>0</v>
          </cell>
          <cell r="AB271">
            <v>0</v>
          </cell>
          <cell r="AC271">
            <v>5.2836696229900003E-3</v>
          </cell>
          <cell r="AD271">
            <v>0</v>
          </cell>
          <cell r="AE271">
            <v>0.29102539930900001</v>
          </cell>
          <cell r="AF271">
            <v>9.7161383586100006E-2</v>
          </cell>
          <cell r="AG271">
            <v>0</v>
          </cell>
          <cell r="AH271">
            <v>0</v>
          </cell>
          <cell r="AI271">
            <v>0</v>
          </cell>
          <cell r="AJ271">
            <v>0</v>
          </cell>
          <cell r="AK271">
            <v>0</v>
          </cell>
          <cell r="AM271">
            <v>0</v>
          </cell>
          <cell r="AN271">
            <v>0</v>
          </cell>
          <cell r="AO271">
            <v>1.1687724518304687</v>
          </cell>
          <cell r="AP271">
            <v>0</v>
          </cell>
          <cell r="AQ271">
            <v>64.376180527130757</v>
          </cell>
          <cell r="AR271">
            <v>21.492552831663239</v>
          </cell>
          <cell r="AS271">
            <v>0</v>
          </cell>
          <cell r="AT271">
            <v>0</v>
          </cell>
          <cell r="AU271">
            <v>0</v>
          </cell>
          <cell r="AV271">
            <v>0</v>
          </cell>
          <cell r="AW271">
            <v>0</v>
          </cell>
        </row>
        <row r="272">
          <cell r="A272" t="str">
            <v>SH 1969</v>
          </cell>
          <cell r="B272" t="str">
            <v>LAND OPPOSITE 1-35 BENTLEY STREET, ROCHDALE</v>
          </cell>
          <cell r="C272" t="str">
            <v>Residential</v>
          </cell>
          <cell r="D272" t="str">
            <v>Land Supply 2018</v>
          </cell>
          <cell r="E272">
            <v>0.30109200000000003</v>
          </cell>
          <cell r="F272">
            <v>0</v>
          </cell>
          <cell r="G272">
            <v>0</v>
          </cell>
          <cell r="H272">
            <v>0</v>
          </cell>
          <cell r="I272">
            <v>0.30109200000000003</v>
          </cell>
          <cell r="J272">
            <v>0</v>
          </cell>
          <cell r="K272">
            <v>0</v>
          </cell>
          <cell r="L272">
            <v>0</v>
          </cell>
          <cell r="M272">
            <v>100</v>
          </cell>
          <cell r="O272">
            <v>3.8122149998799999E-3</v>
          </cell>
          <cell r="Q272">
            <v>3.66541999988E-3</v>
          </cell>
          <cell r="R272">
            <v>3.66541999988E-3</v>
          </cell>
          <cell r="S272">
            <v>1.2661296214711781</v>
          </cell>
          <cell r="T272">
            <v>1.2173754200975118</v>
          </cell>
          <cell r="U272">
            <v>1.2173754200975118</v>
          </cell>
          <cell r="V272">
            <v>0</v>
          </cell>
          <cell r="W272">
            <v>0</v>
          </cell>
          <cell r="X272" t="str">
            <v>Not Modelled</v>
          </cell>
          <cell r="Y272" t="str">
            <v>N/A</v>
          </cell>
          <cell r="AA272">
            <v>0</v>
          </cell>
          <cell r="AB272">
            <v>0</v>
          </cell>
          <cell r="AC272">
            <v>0</v>
          </cell>
          <cell r="AD272">
            <v>0</v>
          </cell>
          <cell r="AE272">
            <v>0</v>
          </cell>
          <cell r="AF272">
            <v>0</v>
          </cell>
          <cell r="AG272">
            <v>0</v>
          </cell>
          <cell r="AH272">
            <v>0</v>
          </cell>
          <cell r="AI272">
            <v>0.30109189999899999</v>
          </cell>
          <cell r="AJ272">
            <v>0</v>
          </cell>
          <cell r="AK272">
            <v>0</v>
          </cell>
          <cell r="AM272">
            <v>0</v>
          </cell>
          <cell r="AN272">
            <v>0</v>
          </cell>
          <cell r="AO272">
            <v>0</v>
          </cell>
          <cell r="AP272">
            <v>0</v>
          </cell>
          <cell r="AQ272">
            <v>0</v>
          </cell>
          <cell r="AR272">
            <v>0</v>
          </cell>
          <cell r="AS272">
            <v>0</v>
          </cell>
          <cell r="AT272">
            <v>0</v>
          </cell>
          <cell r="AU272">
            <v>99.999966787227805</v>
          </cell>
          <cell r="AV272">
            <v>0</v>
          </cell>
          <cell r="AW272">
            <v>0</v>
          </cell>
        </row>
        <row r="273">
          <cell r="A273" t="str">
            <v>SH 1971</v>
          </cell>
          <cell r="B273" t="str">
            <v>TRUB FARM (WEST OF CANAL), MANCHESTER ROAD, ROCHDALE</v>
          </cell>
          <cell r="C273" t="str">
            <v>Residential</v>
          </cell>
          <cell r="D273" t="str">
            <v>Land Supply 2018</v>
          </cell>
          <cell r="E273">
            <v>6.0481499999999997</v>
          </cell>
          <cell r="F273">
            <v>9.5318718666100005E-2</v>
          </cell>
          <cell r="G273">
            <v>0</v>
          </cell>
          <cell r="H273">
            <v>0</v>
          </cell>
          <cell r="I273">
            <v>5.9528312813338999</v>
          </cell>
          <cell r="J273">
            <v>1.5759979277316205</v>
          </cell>
          <cell r="K273">
            <v>0</v>
          </cell>
          <cell r="L273">
            <v>0</v>
          </cell>
          <cell r="M273">
            <v>98.424002072268379</v>
          </cell>
          <cell r="O273">
            <v>3.1181696559379999</v>
          </cell>
          <cell r="Q273">
            <v>2.0753096559380002</v>
          </cell>
          <cell r="R273">
            <v>1.5034394524800001</v>
          </cell>
          <cell r="S273">
            <v>51.555759297272715</v>
          </cell>
          <cell r="T273">
            <v>34.313131386258611</v>
          </cell>
          <cell r="U273">
            <v>24.857840041665636</v>
          </cell>
          <cell r="V273">
            <v>0</v>
          </cell>
          <cell r="W273">
            <v>0</v>
          </cell>
          <cell r="X273" t="str">
            <v>Not Modelled</v>
          </cell>
          <cell r="Y273" t="str">
            <v>N/A</v>
          </cell>
          <cell r="AA273">
            <v>0</v>
          </cell>
          <cell r="AB273">
            <v>3.7486649657999999E-2</v>
          </cell>
          <cell r="AC273">
            <v>9.3200000000000005E-2</v>
          </cell>
          <cell r="AD273">
            <v>0</v>
          </cell>
          <cell r="AE273">
            <v>1.68707713446</v>
          </cell>
          <cell r="AF273">
            <v>0</v>
          </cell>
          <cell r="AG273">
            <v>0.38826665323600001</v>
          </cell>
          <cell r="AH273">
            <v>1.504902663</v>
          </cell>
          <cell r="AI273">
            <v>3.8339682098400001</v>
          </cell>
          <cell r="AJ273">
            <v>0</v>
          </cell>
          <cell r="AK273">
            <v>0</v>
          </cell>
          <cell r="AM273">
            <v>0</v>
          </cell>
          <cell r="AN273">
            <v>0.61980357064556924</v>
          </cell>
          <cell r="AO273">
            <v>1.5409670725759117</v>
          </cell>
          <cell r="AP273">
            <v>0</v>
          </cell>
          <cell r="AQ273">
            <v>27.894102071873217</v>
          </cell>
          <cell r="AR273">
            <v>0</v>
          </cell>
          <cell r="AS273">
            <v>6.4195936482395455</v>
          </cell>
          <cell r="AT273">
            <v>24.882032737283303</v>
          </cell>
          <cell r="AU273">
            <v>63.39075932045337</v>
          </cell>
          <cell r="AV273">
            <v>0</v>
          </cell>
          <cell r="AW273">
            <v>0</v>
          </cell>
        </row>
        <row r="274">
          <cell r="A274" t="str">
            <v>SH 1973</v>
          </cell>
          <cell r="B274" t="str">
            <v>LAND AT ANGUS AVENUE, HEYWOOD</v>
          </cell>
          <cell r="C274" t="str">
            <v>Residential</v>
          </cell>
          <cell r="D274" t="str">
            <v>Land Supply 2018</v>
          </cell>
          <cell r="E274">
            <v>6.5912799999999994E-2</v>
          </cell>
          <cell r="F274">
            <v>0</v>
          </cell>
          <cell r="G274">
            <v>0</v>
          </cell>
          <cell r="H274">
            <v>0</v>
          </cell>
          <cell r="I274">
            <v>6.5912799999999994E-2</v>
          </cell>
          <cell r="J274">
            <v>0</v>
          </cell>
          <cell r="K274">
            <v>0</v>
          </cell>
          <cell r="L274">
            <v>0</v>
          </cell>
          <cell r="M274">
            <v>100</v>
          </cell>
          <cell r="O274">
            <v>3.8635499999999999E-3</v>
          </cell>
          <cell r="Q274">
            <v>0</v>
          </cell>
          <cell r="R274">
            <v>0</v>
          </cell>
          <cell r="S274">
            <v>5.8616080639875712</v>
          </cell>
          <cell r="T274">
            <v>0</v>
          </cell>
          <cell r="U274">
            <v>0</v>
          </cell>
          <cell r="V274">
            <v>0</v>
          </cell>
          <cell r="W274">
            <v>0</v>
          </cell>
          <cell r="X274" t="str">
            <v>Not Modelled</v>
          </cell>
          <cell r="Y274" t="str">
            <v>N/A</v>
          </cell>
          <cell r="AA274">
            <v>0</v>
          </cell>
          <cell r="AB274">
            <v>0</v>
          </cell>
          <cell r="AC274">
            <v>0</v>
          </cell>
          <cell r="AD274">
            <v>0</v>
          </cell>
          <cell r="AE274">
            <v>0</v>
          </cell>
          <cell r="AF274">
            <v>0</v>
          </cell>
          <cell r="AG274">
            <v>0</v>
          </cell>
          <cell r="AH274">
            <v>0</v>
          </cell>
          <cell r="AI274">
            <v>6.5912825000099998E-2</v>
          </cell>
          <cell r="AJ274">
            <v>0</v>
          </cell>
          <cell r="AK274">
            <v>0</v>
          </cell>
          <cell r="AM274">
            <v>0</v>
          </cell>
          <cell r="AN274">
            <v>0</v>
          </cell>
          <cell r="AO274">
            <v>0</v>
          </cell>
          <cell r="AP274">
            <v>0</v>
          </cell>
          <cell r="AQ274">
            <v>0</v>
          </cell>
          <cell r="AR274">
            <v>0</v>
          </cell>
          <cell r="AS274">
            <v>0</v>
          </cell>
          <cell r="AT274">
            <v>0</v>
          </cell>
          <cell r="AU274">
            <v>100.00003792905173</v>
          </cell>
          <cell r="AV274">
            <v>0</v>
          </cell>
          <cell r="AW274">
            <v>0</v>
          </cell>
        </row>
        <row r="275">
          <cell r="A275" t="str">
            <v>SH 1974</v>
          </cell>
          <cell r="B275" t="str">
            <v>LAND ADJ 2 HARWOOD PARK, HORNBY STREET, HEYWOOD</v>
          </cell>
          <cell r="C275" t="str">
            <v>Residential</v>
          </cell>
          <cell r="D275" t="str">
            <v>Land Supply 2018</v>
          </cell>
          <cell r="E275">
            <v>6.2709699999999993E-2</v>
          </cell>
          <cell r="F275">
            <v>0</v>
          </cell>
          <cell r="G275">
            <v>0</v>
          </cell>
          <cell r="H275">
            <v>0</v>
          </cell>
          <cell r="I275">
            <v>6.2709699999999993E-2</v>
          </cell>
          <cell r="J275">
            <v>0</v>
          </cell>
          <cell r="K275">
            <v>0</v>
          </cell>
          <cell r="L275">
            <v>0</v>
          </cell>
          <cell r="M275">
            <v>100</v>
          </cell>
          <cell r="O275">
            <v>0</v>
          </cell>
          <cell r="Q275">
            <v>0</v>
          </cell>
          <cell r="R275">
            <v>0</v>
          </cell>
          <cell r="S275">
            <v>0</v>
          </cell>
          <cell r="T275">
            <v>0</v>
          </cell>
          <cell r="U275">
            <v>0</v>
          </cell>
          <cell r="V275">
            <v>0</v>
          </cell>
          <cell r="W275">
            <v>0</v>
          </cell>
          <cell r="X275" t="str">
            <v>Not Modelled</v>
          </cell>
          <cell r="Y275" t="str">
            <v>N/A</v>
          </cell>
          <cell r="AA275">
            <v>0</v>
          </cell>
          <cell r="AB275">
            <v>0</v>
          </cell>
          <cell r="AC275">
            <v>0</v>
          </cell>
          <cell r="AD275">
            <v>0</v>
          </cell>
          <cell r="AE275">
            <v>0</v>
          </cell>
          <cell r="AF275">
            <v>0</v>
          </cell>
          <cell r="AG275">
            <v>0</v>
          </cell>
          <cell r="AH275">
            <v>0</v>
          </cell>
          <cell r="AI275">
            <v>6.2709749999500006E-2</v>
          </cell>
          <cell r="AJ275">
            <v>0</v>
          </cell>
          <cell r="AK275">
            <v>0</v>
          </cell>
          <cell r="AM275">
            <v>0</v>
          </cell>
          <cell r="AN275">
            <v>0</v>
          </cell>
          <cell r="AO275">
            <v>0</v>
          </cell>
          <cell r="AP275">
            <v>0</v>
          </cell>
          <cell r="AQ275">
            <v>0</v>
          </cell>
          <cell r="AR275">
            <v>0</v>
          </cell>
          <cell r="AS275">
            <v>0</v>
          </cell>
          <cell r="AT275">
            <v>0</v>
          </cell>
          <cell r="AU275">
            <v>100.00007973168428</v>
          </cell>
          <cell r="AV275">
            <v>0</v>
          </cell>
          <cell r="AW275">
            <v>0</v>
          </cell>
        </row>
        <row r="276">
          <cell r="A276" t="str">
            <v>SH 1975a</v>
          </cell>
          <cell r="B276" t="str">
            <v>LAND ADJACENT 91 &amp; 93 YORK ROAD WEST, MIDDLETON</v>
          </cell>
          <cell r="C276" t="str">
            <v>Residential</v>
          </cell>
          <cell r="D276" t="str">
            <v>Land Supply 2018</v>
          </cell>
          <cell r="E276">
            <v>6.7942199999999994E-2</v>
          </cell>
          <cell r="F276">
            <v>0</v>
          </cell>
          <cell r="G276">
            <v>0</v>
          </cell>
          <cell r="H276">
            <v>0</v>
          </cell>
          <cell r="I276">
            <v>6.7942199999999994E-2</v>
          </cell>
          <cell r="J276">
            <v>0</v>
          </cell>
          <cell r="K276">
            <v>0</v>
          </cell>
          <cell r="L276">
            <v>0</v>
          </cell>
          <cell r="M276">
            <v>100</v>
          </cell>
          <cell r="O276">
            <v>5.56133E-4</v>
          </cell>
          <cell r="Q276">
            <v>0</v>
          </cell>
          <cell r="R276">
            <v>0</v>
          </cell>
          <cell r="S276">
            <v>0.81853840470282102</v>
          </cell>
          <cell r="T276">
            <v>0</v>
          </cell>
          <cell r="U276">
            <v>0</v>
          </cell>
          <cell r="V276">
            <v>0</v>
          </cell>
          <cell r="W276">
            <v>0</v>
          </cell>
          <cell r="X276" t="str">
            <v>Not Modelled</v>
          </cell>
          <cell r="Y276" t="str">
            <v>N/A</v>
          </cell>
          <cell r="AA276">
            <v>0</v>
          </cell>
          <cell r="AB276">
            <v>0</v>
          </cell>
          <cell r="AC276">
            <v>0</v>
          </cell>
          <cell r="AD276">
            <v>0</v>
          </cell>
          <cell r="AE276">
            <v>0</v>
          </cell>
          <cell r="AF276">
            <v>0</v>
          </cell>
          <cell r="AG276">
            <v>0</v>
          </cell>
          <cell r="AH276">
            <v>0</v>
          </cell>
          <cell r="AI276">
            <v>6.7942239999799994E-2</v>
          </cell>
          <cell r="AJ276">
            <v>0</v>
          </cell>
          <cell r="AK276">
            <v>0</v>
          </cell>
          <cell r="AM276">
            <v>0</v>
          </cell>
          <cell r="AN276">
            <v>0</v>
          </cell>
          <cell r="AO276">
            <v>0</v>
          </cell>
          <cell r="AP276">
            <v>0</v>
          </cell>
          <cell r="AQ276">
            <v>0</v>
          </cell>
          <cell r="AR276">
            <v>0</v>
          </cell>
          <cell r="AS276">
            <v>0</v>
          </cell>
          <cell r="AT276">
            <v>0</v>
          </cell>
          <cell r="AU276">
            <v>100.00005887327758</v>
          </cell>
          <cell r="AV276">
            <v>0</v>
          </cell>
          <cell r="AW276">
            <v>0</v>
          </cell>
        </row>
        <row r="277">
          <cell r="A277" t="str">
            <v>SH 1975b</v>
          </cell>
          <cell r="B277" t="str">
            <v>See SH 1975a for details</v>
          </cell>
          <cell r="C277" t="str">
            <v>Residential</v>
          </cell>
          <cell r="D277" t="str">
            <v>Land Supply 2018</v>
          </cell>
          <cell r="E277">
            <v>3.8962299999999998E-2</v>
          </cell>
          <cell r="F277">
            <v>0</v>
          </cell>
          <cell r="G277">
            <v>0</v>
          </cell>
          <cell r="H277">
            <v>0</v>
          </cell>
          <cell r="I277">
            <v>3.8962299999999998E-2</v>
          </cell>
          <cell r="J277">
            <v>0</v>
          </cell>
          <cell r="K277">
            <v>0</v>
          </cell>
          <cell r="L277">
            <v>0</v>
          </cell>
          <cell r="M277">
            <v>100</v>
          </cell>
          <cell r="O277">
            <v>1.9408237500534999E-3</v>
          </cell>
          <cell r="Q277">
            <v>5.5643750053499998E-5</v>
          </cell>
          <cell r="R277">
            <v>0</v>
          </cell>
          <cell r="S277">
            <v>4.9812863975009174</v>
          </cell>
          <cell r="T277">
            <v>0.14281433604663996</v>
          </cell>
          <cell r="U277">
            <v>0</v>
          </cell>
          <cell r="V277">
            <v>0</v>
          </cell>
          <cell r="W277">
            <v>0</v>
          </cell>
          <cell r="X277" t="str">
            <v>Not Modelled</v>
          </cell>
          <cell r="Y277" t="str">
            <v>N/A</v>
          </cell>
          <cell r="AA277">
            <v>0</v>
          </cell>
          <cell r="AB277">
            <v>0</v>
          </cell>
          <cell r="AC277">
            <v>0</v>
          </cell>
          <cell r="AD277">
            <v>0</v>
          </cell>
          <cell r="AE277">
            <v>0</v>
          </cell>
          <cell r="AF277">
            <v>0</v>
          </cell>
          <cell r="AG277">
            <v>0</v>
          </cell>
          <cell r="AH277">
            <v>0</v>
          </cell>
          <cell r="AI277">
            <v>3.8962299999599999E-2</v>
          </cell>
          <cell r="AJ277">
            <v>0</v>
          </cell>
          <cell r="AK277">
            <v>0</v>
          </cell>
          <cell r="AM277">
            <v>0</v>
          </cell>
          <cell r="AN277">
            <v>0</v>
          </cell>
          <cell r="AO277">
            <v>0</v>
          </cell>
          <cell r="AP277">
            <v>0</v>
          </cell>
          <cell r="AQ277">
            <v>0</v>
          </cell>
          <cell r="AR277">
            <v>0</v>
          </cell>
          <cell r="AS277">
            <v>0</v>
          </cell>
          <cell r="AT277">
            <v>0</v>
          </cell>
          <cell r="AU277">
            <v>99.999999998973365</v>
          </cell>
          <cell r="AV277">
            <v>0</v>
          </cell>
          <cell r="AW277">
            <v>0</v>
          </cell>
        </row>
        <row r="278">
          <cell r="A278" t="str">
            <v>SH 1976</v>
          </cell>
          <cell r="B278" t="str">
            <v>LAND BOUNDED BY HORNBY ST, TAYLOR ST AND LANGTON ST, MIDDLETON</v>
          </cell>
          <cell r="C278" t="str">
            <v>Residential</v>
          </cell>
          <cell r="D278" t="str">
            <v>Land Supply 2018</v>
          </cell>
          <cell r="E278">
            <v>4.0429399999999997E-2</v>
          </cell>
          <cell r="F278">
            <v>0</v>
          </cell>
          <cell r="G278">
            <v>0</v>
          </cell>
          <cell r="H278">
            <v>0</v>
          </cell>
          <cell r="I278">
            <v>4.0429399999999997E-2</v>
          </cell>
          <cell r="J278">
            <v>0</v>
          </cell>
          <cell r="K278">
            <v>0</v>
          </cell>
          <cell r="L278">
            <v>0</v>
          </cell>
          <cell r="M278">
            <v>100</v>
          </cell>
          <cell r="O278">
            <v>0</v>
          </cell>
          <cell r="Q278">
            <v>0</v>
          </cell>
          <cell r="R278">
            <v>0</v>
          </cell>
          <cell r="S278">
            <v>0</v>
          </cell>
          <cell r="T278">
            <v>0</v>
          </cell>
          <cell r="U278">
            <v>0</v>
          </cell>
          <cell r="V278">
            <v>0</v>
          </cell>
          <cell r="W278">
            <v>0</v>
          </cell>
          <cell r="X278" t="str">
            <v>Not Modelled</v>
          </cell>
          <cell r="Y278" t="str">
            <v>N/A</v>
          </cell>
          <cell r="AA278">
            <v>0</v>
          </cell>
          <cell r="AB278">
            <v>0</v>
          </cell>
          <cell r="AC278">
            <v>0</v>
          </cell>
          <cell r="AD278">
            <v>0</v>
          </cell>
          <cell r="AE278">
            <v>0</v>
          </cell>
          <cell r="AF278">
            <v>0</v>
          </cell>
          <cell r="AG278">
            <v>0</v>
          </cell>
          <cell r="AH278">
            <v>0</v>
          </cell>
          <cell r="AI278">
            <v>4.0429375000200003E-2</v>
          </cell>
          <cell r="AJ278">
            <v>0</v>
          </cell>
          <cell r="AK278">
            <v>0</v>
          </cell>
          <cell r="AM278">
            <v>0</v>
          </cell>
          <cell r="AN278">
            <v>0</v>
          </cell>
          <cell r="AO278">
            <v>0</v>
          </cell>
          <cell r="AP278">
            <v>0</v>
          </cell>
          <cell r="AQ278">
            <v>0</v>
          </cell>
          <cell r="AR278">
            <v>0</v>
          </cell>
          <cell r="AS278">
            <v>0</v>
          </cell>
          <cell r="AT278">
            <v>0</v>
          </cell>
          <cell r="AU278">
            <v>99.999938164306187</v>
          </cell>
          <cell r="AV278">
            <v>0</v>
          </cell>
          <cell r="AW278">
            <v>0</v>
          </cell>
        </row>
        <row r="279">
          <cell r="A279" t="str">
            <v>SH 1978</v>
          </cell>
          <cell r="B279" t="str">
            <v>LAND TO REAR OF 11-19 BROAD ST, MIDDLETON</v>
          </cell>
          <cell r="C279" t="str">
            <v>Residential</v>
          </cell>
          <cell r="D279" t="str">
            <v>Land Supply 2018</v>
          </cell>
          <cell r="E279">
            <v>0.24933</v>
          </cell>
          <cell r="F279">
            <v>0</v>
          </cell>
          <cell r="G279">
            <v>0</v>
          </cell>
          <cell r="H279">
            <v>0</v>
          </cell>
          <cell r="I279">
            <v>0.24933</v>
          </cell>
          <cell r="J279">
            <v>0</v>
          </cell>
          <cell r="K279">
            <v>0</v>
          </cell>
          <cell r="L279">
            <v>0</v>
          </cell>
          <cell r="M279">
            <v>100</v>
          </cell>
          <cell r="O279">
            <v>7.5455145299805704E-4</v>
          </cell>
          <cell r="Q279">
            <v>1.6345299805699999E-7</v>
          </cell>
          <cell r="R279">
            <v>0</v>
          </cell>
          <cell r="S279">
            <v>0.30263163397828463</v>
          </cell>
          <cell r="T279">
            <v>6.5556891692535992E-5</v>
          </cell>
          <cell r="U279">
            <v>0</v>
          </cell>
          <cell r="V279">
            <v>0</v>
          </cell>
          <cell r="W279">
            <v>0</v>
          </cell>
          <cell r="X279" t="str">
            <v>Not Modelled</v>
          </cell>
          <cell r="Y279" t="str">
            <v>N/A</v>
          </cell>
          <cell r="AA279">
            <v>0</v>
          </cell>
          <cell r="AB279">
            <v>0</v>
          </cell>
          <cell r="AC279">
            <v>0</v>
          </cell>
          <cell r="AD279">
            <v>0</v>
          </cell>
          <cell r="AE279">
            <v>0</v>
          </cell>
          <cell r="AF279">
            <v>0</v>
          </cell>
          <cell r="AG279">
            <v>0</v>
          </cell>
          <cell r="AH279">
            <v>0</v>
          </cell>
          <cell r="AI279">
            <v>0.24933004999799999</v>
          </cell>
          <cell r="AJ279">
            <v>0</v>
          </cell>
          <cell r="AK279">
            <v>0</v>
          </cell>
          <cell r="AM279">
            <v>0</v>
          </cell>
          <cell r="AN279">
            <v>0</v>
          </cell>
          <cell r="AO279">
            <v>0</v>
          </cell>
          <cell r="AP279">
            <v>0</v>
          </cell>
          <cell r="AQ279">
            <v>0</v>
          </cell>
          <cell r="AR279">
            <v>0</v>
          </cell>
          <cell r="AS279">
            <v>0</v>
          </cell>
          <cell r="AT279">
            <v>0</v>
          </cell>
          <cell r="AU279">
            <v>100.00002005294189</v>
          </cell>
          <cell r="AV279">
            <v>0</v>
          </cell>
          <cell r="AW279">
            <v>0</v>
          </cell>
        </row>
        <row r="280">
          <cell r="A280" t="str">
            <v>SH 1979</v>
          </cell>
          <cell r="B280" t="str">
            <v>PHOENIX STREET, ROCHDALE</v>
          </cell>
          <cell r="C280" t="str">
            <v>Residential</v>
          </cell>
          <cell r="D280" t="str">
            <v>Land Supply 2018</v>
          </cell>
          <cell r="E280">
            <v>0.16190499999999999</v>
          </cell>
          <cell r="F280">
            <v>0</v>
          </cell>
          <cell r="G280">
            <v>0</v>
          </cell>
          <cell r="H280">
            <v>0</v>
          </cell>
          <cell r="I280">
            <v>0.16190499999999999</v>
          </cell>
          <cell r="J280">
            <v>0</v>
          </cell>
          <cell r="K280">
            <v>0</v>
          </cell>
          <cell r="L280">
            <v>0</v>
          </cell>
          <cell r="M280">
            <v>100</v>
          </cell>
          <cell r="O280">
            <v>0</v>
          </cell>
          <cell r="Q280">
            <v>0</v>
          </cell>
          <cell r="R280">
            <v>0</v>
          </cell>
          <cell r="S280">
            <v>0</v>
          </cell>
          <cell r="T280">
            <v>0</v>
          </cell>
          <cell r="U280">
            <v>0</v>
          </cell>
          <cell r="V280">
            <v>0</v>
          </cell>
          <cell r="W280">
            <v>0</v>
          </cell>
          <cell r="X280" t="str">
            <v>Not Modelled</v>
          </cell>
          <cell r="Y280" t="str">
            <v>N/A</v>
          </cell>
          <cell r="AA280">
            <v>0</v>
          </cell>
          <cell r="AB280">
            <v>0</v>
          </cell>
          <cell r="AC280">
            <v>0</v>
          </cell>
          <cell r="AD280">
            <v>0</v>
          </cell>
          <cell r="AE280">
            <v>0</v>
          </cell>
          <cell r="AF280">
            <v>0</v>
          </cell>
          <cell r="AG280">
            <v>0</v>
          </cell>
          <cell r="AH280">
            <v>0</v>
          </cell>
          <cell r="AI280">
            <v>0.161905274997</v>
          </cell>
          <cell r="AJ280">
            <v>0</v>
          </cell>
          <cell r="AK280">
            <v>0</v>
          </cell>
          <cell r="AM280">
            <v>0</v>
          </cell>
          <cell r="AN280">
            <v>0</v>
          </cell>
          <cell r="AO280">
            <v>0</v>
          </cell>
          <cell r="AP280">
            <v>0</v>
          </cell>
          <cell r="AQ280">
            <v>0</v>
          </cell>
          <cell r="AR280">
            <v>0</v>
          </cell>
          <cell r="AS280">
            <v>0</v>
          </cell>
          <cell r="AT280">
            <v>0</v>
          </cell>
          <cell r="AU280">
            <v>100.00016985083846</v>
          </cell>
          <cell r="AV280">
            <v>0</v>
          </cell>
          <cell r="AW280">
            <v>0</v>
          </cell>
        </row>
        <row r="281">
          <cell r="A281" t="str">
            <v>SH 1980</v>
          </cell>
          <cell r="B281" t="str">
            <v>WILLIAM STREET, MIDDLETON</v>
          </cell>
          <cell r="C281" t="str">
            <v>Residential</v>
          </cell>
          <cell r="D281" t="str">
            <v>Land Supply 2018</v>
          </cell>
          <cell r="E281">
            <v>4.10778</v>
          </cell>
          <cell r="F281">
            <v>0</v>
          </cell>
          <cell r="G281">
            <v>0</v>
          </cell>
          <cell r="H281">
            <v>0</v>
          </cell>
          <cell r="I281">
            <v>4.10778</v>
          </cell>
          <cell r="J281">
            <v>0</v>
          </cell>
          <cell r="K281">
            <v>0</v>
          </cell>
          <cell r="L281">
            <v>0</v>
          </cell>
          <cell r="M281">
            <v>100</v>
          </cell>
          <cell r="O281">
            <v>7.9192114533699995E-2</v>
          </cell>
          <cell r="Q281">
            <v>2.5185914533700001E-2</v>
          </cell>
          <cell r="R281">
            <v>1.16090261231E-2</v>
          </cell>
          <cell r="S281">
            <v>1.9278567628670473</v>
          </cell>
          <cell r="T281">
            <v>0.61312715222577641</v>
          </cell>
          <cell r="U281">
            <v>0.28261070756223555</v>
          </cell>
          <cell r="V281">
            <v>0</v>
          </cell>
          <cell r="W281">
            <v>0</v>
          </cell>
          <cell r="X281" t="str">
            <v>Not Modelled</v>
          </cell>
          <cell r="Y281" t="str">
            <v>N/A</v>
          </cell>
          <cell r="AA281">
            <v>0</v>
          </cell>
          <cell r="AB281">
            <v>0</v>
          </cell>
          <cell r="AC281">
            <v>0</v>
          </cell>
          <cell r="AD281">
            <v>0</v>
          </cell>
          <cell r="AE281">
            <v>0</v>
          </cell>
          <cell r="AF281">
            <v>1.09033637312</v>
          </cell>
          <cell r="AG281">
            <v>0</v>
          </cell>
          <cell r="AH281">
            <v>0</v>
          </cell>
          <cell r="AI281">
            <v>4.1077819728499998</v>
          </cell>
          <cell r="AJ281">
            <v>0</v>
          </cell>
          <cell r="AK281">
            <v>0</v>
          </cell>
          <cell r="AM281">
            <v>0</v>
          </cell>
          <cell r="AN281">
            <v>0</v>
          </cell>
          <cell r="AO281">
            <v>0</v>
          </cell>
          <cell r="AP281">
            <v>0</v>
          </cell>
          <cell r="AQ281">
            <v>0</v>
          </cell>
          <cell r="AR281">
            <v>26.5432027304286</v>
          </cell>
          <cell r="AS281">
            <v>0</v>
          </cell>
          <cell r="AT281">
            <v>0</v>
          </cell>
          <cell r="AU281">
            <v>100.00004802715823</v>
          </cell>
          <cell r="AV281">
            <v>0</v>
          </cell>
          <cell r="AW281">
            <v>0</v>
          </cell>
        </row>
        <row r="282">
          <cell r="A282" t="str">
            <v>SH 1981</v>
          </cell>
          <cell r="B282" t="str">
            <v>HARROW STREET, ROCHDALE</v>
          </cell>
          <cell r="C282" t="str">
            <v>Residential</v>
          </cell>
          <cell r="D282" t="str">
            <v>Land Supply 2018</v>
          </cell>
          <cell r="E282">
            <v>4.0190400000000001E-2</v>
          </cell>
          <cell r="F282">
            <v>0</v>
          </cell>
          <cell r="G282">
            <v>0</v>
          </cell>
          <cell r="H282">
            <v>0</v>
          </cell>
          <cell r="I282">
            <v>4.0190400000000001E-2</v>
          </cell>
          <cell r="J282">
            <v>0</v>
          </cell>
          <cell r="K282">
            <v>0</v>
          </cell>
          <cell r="L282">
            <v>0</v>
          </cell>
          <cell r="M282">
            <v>100</v>
          </cell>
          <cell r="O282">
            <v>1.4510700000000001E-3</v>
          </cell>
          <cell r="Q282">
            <v>0</v>
          </cell>
          <cell r="R282">
            <v>0</v>
          </cell>
          <cell r="S282">
            <v>3.6104890720171978</v>
          </cell>
          <cell r="T282">
            <v>0</v>
          </cell>
          <cell r="U282">
            <v>0</v>
          </cell>
          <cell r="V282">
            <v>0</v>
          </cell>
          <cell r="W282">
            <v>0</v>
          </cell>
          <cell r="X282" t="str">
            <v>Not Modelled</v>
          </cell>
          <cell r="Y282" t="str">
            <v>N/A</v>
          </cell>
          <cell r="AA282">
            <v>0</v>
          </cell>
          <cell r="AB282">
            <v>0</v>
          </cell>
          <cell r="AC282">
            <v>0</v>
          </cell>
          <cell r="AD282">
            <v>0</v>
          </cell>
          <cell r="AE282">
            <v>0</v>
          </cell>
          <cell r="AF282">
            <v>0</v>
          </cell>
          <cell r="AG282">
            <v>0</v>
          </cell>
          <cell r="AH282">
            <v>0</v>
          </cell>
          <cell r="AI282">
            <v>4.0190404998299997E-2</v>
          </cell>
          <cell r="AJ282">
            <v>0</v>
          </cell>
          <cell r="AK282">
            <v>0</v>
          </cell>
          <cell r="AM282">
            <v>0</v>
          </cell>
          <cell r="AN282">
            <v>0</v>
          </cell>
          <cell r="AO282">
            <v>0</v>
          </cell>
          <cell r="AP282">
            <v>0</v>
          </cell>
          <cell r="AQ282">
            <v>0</v>
          </cell>
          <cell r="AR282">
            <v>0</v>
          </cell>
          <cell r="AS282">
            <v>0</v>
          </cell>
          <cell r="AT282">
            <v>0</v>
          </cell>
          <cell r="AU282">
            <v>100.00001243655201</v>
          </cell>
          <cell r="AV282">
            <v>0</v>
          </cell>
          <cell r="AW282">
            <v>0</v>
          </cell>
        </row>
        <row r="283">
          <cell r="A283" t="str">
            <v>SH 1985</v>
          </cell>
          <cell r="B283" t="str">
            <v>LAND AT NOON SUN STREET, ROCHDALE</v>
          </cell>
          <cell r="C283" t="str">
            <v>Residential</v>
          </cell>
          <cell r="D283" t="str">
            <v>Land Supply 2018</v>
          </cell>
          <cell r="E283">
            <v>1.8526600000000001E-2</v>
          </cell>
          <cell r="F283">
            <v>0</v>
          </cell>
          <cell r="G283">
            <v>0</v>
          </cell>
          <cell r="H283">
            <v>0</v>
          </cell>
          <cell r="I283">
            <v>1.8526600000000001E-2</v>
          </cell>
          <cell r="J283">
            <v>0</v>
          </cell>
          <cell r="K283">
            <v>0</v>
          </cell>
          <cell r="L283">
            <v>0</v>
          </cell>
          <cell r="M283">
            <v>100</v>
          </cell>
          <cell r="O283">
            <v>0</v>
          </cell>
          <cell r="Q283">
            <v>0</v>
          </cell>
          <cell r="R283">
            <v>0</v>
          </cell>
          <cell r="S283">
            <v>0</v>
          </cell>
          <cell r="T283">
            <v>0</v>
          </cell>
          <cell r="U283">
            <v>0</v>
          </cell>
          <cell r="V283">
            <v>0</v>
          </cell>
          <cell r="W283">
            <v>0</v>
          </cell>
          <cell r="X283" t="str">
            <v>Not Modelled</v>
          </cell>
          <cell r="Y283" t="str">
            <v>N/A</v>
          </cell>
          <cell r="AA283">
            <v>0</v>
          </cell>
          <cell r="AB283">
            <v>0</v>
          </cell>
          <cell r="AC283">
            <v>0</v>
          </cell>
          <cell r="AD283">
            <v>0</v>
          </cell>
          <cell r="AE283">
            <v>0</v>
          </cell>
          <cell r="AF283">
            <v>0</v>
          </cell>
          <cell r="AG283">
            <v>0</v>
          </cell>
          <cell r="AH283">
            <v>0</v>
          </cell>
          <cell r="AI283">
            <v>1.85266400004E-2</v>
          </cell>
          <cell r="AJ283">
            <v>0</v>
          </cell>
          <cell r="AK283">
            <v>0</v>
          </cell>
          <cell r="AM283">
            <v>0</v>
          </cell>
          <cell r="AN283">
            <v>0</v>
          </cell>
          <cell r="AO283">
            <v>0</v>
          </cell>
          <cell r="AP283">
            <v>0</v>
          </cell>
          <cell r="AQ283">
            <v>0</v>
          </cell>
          <cell r="AR283">
            <v>0</v>
          </cell>
          <cell r="AS283">
            <v>0</v>
          </cell>
          <cell r="AT283">
            <v>0</v>
          </cell>
          <cell r="AU283">
            <v>100.00021590793777</v>
          </cell>
          <cell r="AV283">
            <v>0</v>
          </cell>
          <cell r="AW283">
            <v>0</v>
          </cell>
        </row>
        <row r="284">
          <cell r="A284" t="str">
            <v>SH 2011</v>
          </cell>
          <cell r="B284" t="str">
            <v>BRUNSWICK HOTEL, 19 BRIDGE STREET, HEYWOOD</v>
          </cell>
          <cell r="C284" t="str">
            <v>Residential</v>
          </cell>
          <cell r="D284" t="str">
            <v>Land Supply 2018</v>
          </cell>
          <cell r="E284">
            <v>3.46063E-2</v>
          </cell>
          <cell r="F284">
            <v>0</v>
          </cell>
          <cell r="G284">
            <v>0</v>
          </cell>
          <cell r="H284">
            <v>0</v>
          </cell>
          <cell r="I284">
            <v>3.46063E-2</v>
          </cell>
          <cell r="J284">
            <v>0</v>
          </cell>
          <cell r="K284">
            <v>0</v>
          </cell>
          <cell r="L284">
            <v>0</v>
          </cell>
          <cell r="M284">
            <v>100</v>
          </cell>
          <cell r="O284">
            <v>0</v>
          </cell>
          <cell r="Q284">
            <v>0</v>
          </cell>
          <cell r="R284">
            <v>0</v>
          </cell>
          <cell r="S284">
            <v>0</v>
          </cell>
          <cell r="T284">
            <v>0</v>
          </cell>
          <cell r="U284">
            <v>0</v>
          </cell>
          <cell r="V284">
            <v>0</v>
          </cell>
          <cell r="W284">
            <v>0</v>
          </cell>
          <cell r="X284" t="str">
            <v>Not Modelled</v>
          </cell>
          <cell r="Y284" t="str">
            <v>N/A</v>
          </cell>
          <cell r="AA284">
            <v>0</v>
          </cell>
          <cell r="AB284">
            <v>0</v>
          </cell>
          <cell r="AC284">
            <v>0</v>
          </cell>
          <cell r="AD284">
            <v>0</v>
          </cell>
          <cell r="AE284">
            <v>0</v>
          </cell>
          <cell r="AF284">
            <v>0</v>
          </cell>
          <cell r="AG284">
            <v>0</v>
          </cell>
          <cell r="AH284">
            <v>0</v>
          </cell>
          <cell r="AI284">
            <v>3.4606324999299998E-2</v>
          </cell>
          <cell r="AJ284">
            <v>0</v>
          </cell>
          <cell r="AK284">
            <v>0</v>
          </cell>
          <cell r="AM284">
            <v>0</v>
          </cell>
          <cell r="AN284">
            <v>0</v>
          </cell>
          <cell r="AO284">
            <v>0</v>
          </cell>
          <cell r="AP284">
            <v>0</v>
          </cell>
          <cell r="AQ284">
            <v>0</v>
          </cell>
          <cell r="AR284">
            <v>0</v>
          </cell>
          <cell r="AS284">
            <v>0</v>
          </cell>
          <cell r="AT284">
            <v>0</v>
          </cell>
          <cell r="AU284">
            <v>100.00007223915877</v>
          </cell>
          <cell r="AV284">
            <v>0</v>
          </cell>
          <cell r="AW284">
            <v>0</v>
          </cell>
        </row>
        <row r="285">
          <cell r="A285" t="str">
            <v>SH 2036</v>
          </cell>
          <cell r="B285" t="str">
            <v>3 WHITEHALL STREET AND 20 EASTGATE STREET, ROCHDALE</v>
          </cell>
          <cell r="C285" t="str">
            <v>Residential</v>
          </cell>
          <cell r="D285" t="str">
            <v>Land Supply 2018</v>
          </cell>
          <cell r="E285">
            <v>1.29111E-2</v>
          </cell>
          <cell r="F285">
            <v>0</v>
          </cell>
          <cell r="G285">
            <v>0</v>
          </cell>
          <cell r="H285">
            <v>0</v>
          </cell>
          <cell r="I285">
            <v>1.29111E-2</v>
          </cell>
          <cell r="J285">
            <v>0</v>
          </cell>
          <cell r="K285">
            <v>0</v>
          </cell>
          <cell r="L285">
            <v>0</v>
          </cell>
          <cell r="M285">
            <v>100</v>
          </cell>
          <cell r="O285">
            <v>0</v>
          </cell>
          <cell r="Q285">
            <v>0</v>
          </cell>
          <cell r="R285">
            <v>0</v>
          </cell>
          <cell r="S285">
            <v>0</v>
          </cell>
          <cell r="T285">
            <v>0</v>
          </cell>
          <cell r="U285">
            <v>0</v>
          </cell>
          <cell r="V285">
            <v>0</v>
          </cell>
          <cell r="W285">
            <v>0</v>
          </cell>
          <cell r="X285" t="str">
            <v>Not Modelled</v>
          </cell>
          <cell r="Y285" t="str">
            <v>N/A</v>
          </cell>
          <cell r="AA285">
            <v>0</v>
          </cell>
          <cell r="AB285">
            <v>0</v>
          </cell>
          <cell r="AC285">
            <v>0</v>
          </cell>
          <cell r="AD285">
            <v>0</v>
          </cell>
          <cell r="AE285">
            <v>0</v>
          </cell>
          <cell r="AF285">
            <v>0</v>
          </cell>
          <cell r="AG285">
            <v>0</v>
          </cell>
          <cell r="AH285">
            <v>0</v>
          </cell>
          <cell r="AI285">
            <v>1.29111350004E-2</v>
          </cell>
          <cell r="AJ285">
            <v>0</v>
          </cell>
          <cell r="AK285">
            <v>0</v>
          </cell>
          <cell r="AM285">
            <v>0</v>
          </cell>
          <cell r="AN285">
            <v>0</v>
          </cell>
          <cell r="AO285">
            <v>0</v>
          </cell>
          <cell r="AP285">
            <v>0</v>
          </cell>
          <cell r="AQ285">
            <v>0</v>
          </cell>
          <cell r="AR285">
            <v>0</v>
          </cell>
          <cell r="AS285">
            <v>0</v>
          </cell>
          <cell r="AT285">
            <v>0</v>
          </cell>
          <cell r="AU285">
            <v>100.00027108766875</v>
          </cell>
          <cell r="AV285">
            <v>0</v>
          </cell>
          <cell r="AW285">
            <v>0</v>
          </cell>
        </row>
        <row r="286">
          <cell r="A286" t="str">
            <v>SH 2044</v>
          </cell>
          <cell r="B286" t="str">
            <v>LAND AT BELFIELD LAWN, OFF BELFIELD MILL LANE, SMALLBRIDGE</v>
          </cell>
          <cell r="C286" t="str">
            <v>Residential</v>
          </cell>
          <cell r="D286" t="str">
            <v>Land Supply 2018</v>
          </cell>
          <cell r="E286">
            <v>0.112694</v>
          </cell>
          <cell r="F286">
            <v>0</v>
          </cell>
          <cell r="G286">
            <v>0</v>
          </cell>
          <cell r="H286">
            <v>0</v>
          </cell>
          <cell r="I286">
            <v>0.112694</v>
          </cell>
          <cell r="J286">
            <v>0</v>
          </cell>
          <cell r="K286">
            <v>0</v>
          </cell>
          <cell r="L286">
            <v>0</v>
          </cell>
          <cell r="M286">
            <v>100</v>
          </cell>
          <cell r="O286">
            <v>0</v>
          </cell>
          <cell r="Q286">
            <v>0</v>
          </cell>
          <cell r="R286">
            <v>0</v>
          </cell>
          <cell r="S286">
            <v>0</v>
          </cell>
          <cell r="T286">
            <v>0</v>
          </cell>
          <cell r="U286">
            <v>0</v>
          </cell>
          <cell r="V286">
            <v>3.26397219993E-2</v>
          </cell>
          <cell r="W286">
            <v>28.963140894191348</v>
          </cell>
          <cell r="X286">
            <v>0</v>
          </cell>
          <cell r="Y286">
            <v>0</v>
          </cell>
          <cell r="AA286">
            <v>0</v>
          </cell>
          <cell r="AB286">
            <v>0</v>
          </cell>
          <cell r="AC286">
            <v>0</v>
          </cell>
          <cell r="AD286">
            <v>0</v>
          </cell>
          <cell r="AE286">
            <v>0</v>
          </cell>
          <cell r="AF286">
            <v>0</v>
          </cell>
          <cell r="AG286">
            <v>0</v>
          </cell>
          <cell r="AH286">
            <v>0</v>
          </cell>
          <cell r="AI286">
            <v>8.5594454249100005E-2</v>
          </cell>
          <cell r="AJ286">
            <v>0</v>
          </cell>
          <cell r="AK286">
            <v>0</v>
          </cell>
          <cell r="AM286">
            <v>0</v>
          </cell>
          <cell r="AN286">
            <v>0</v>
          </cell>
          <cell r="AO286">
            <v>0</v>
          </cell>
          <cell r="AP286">
            <v>0</v>
          </cell>
          <cell r="AQ286">
            <v>0</v>
          </cell>
          <cell r="AR286">
            <v>0</v>
          </cell>
          <cell r="AS286">
            <v>0</v>
          </cell>
          <cell r="AT286">
            <v>0</v>
          </cell>
          <cell r="AU286">
            <v>75.952982633591844</v>
          </cell>
          <cell r="AV286">
            <v>0</v>
          </cell>
          <cell r="AW286">
            <v>0</v>
          </cell>
        </row>
        <row r="287">
          <cell r="A287" t="str">
            <v>SH 2056</v>
          </cell>
          <cell r="B287" t="str">
            <v>LAND AT JUNCTION CALDERBROOK ROAD AND HARE HILL ROAD, LITTLEBOROUGH</v>
          </cell>
          <cell r="C287" t="str">
            <v>Residential</v>
          </cell>
          <cell r="D287" t="str">
            <v>Land Supply 2018</v>
          </cell>
          <cell r="E287">
            <v>5.70108E-2</v>
          </cell>
          <cell r="F287">
            <v>0</v>
          </cell>
          <cell r="G287">
            <v>0</v>
          </cell>
          <cell r="H287">
            <v>0</v>
          </cell>
          <cell r="I287">
            <v>5.70108E-2</v>
          </cell>
          <cell r="J287">
            <v>0</v>
          </cell>
          <cell r="K287">
            <v>0</v>
          </cell>
          <cell r="L287">
            <v>0</v>
          </cell>
          <cell r="M287">
            <v>100</v>
          </cell>
          <cell r="O287">
            <v>6.1515859024180008E-3</v>
          </cell>
          <cell r="Q287">
            <v>1.0863559024179999E-3</v>
          </cell>
          <cell r="R287">
            <v>1.06050019982E-4</v>
          </cell>
          <cell r="S287">
            <v>10.790211508026552</v>
          </cell>
          <cell r="T287">
            <v>1.9055265009752538</v>
          </cell>
          <cell r="U287">
            <v>0.18601742122896012</v>
          </cell>
          <cell r="V287">
            <v>0</v>
          </cell>
          <cell r="W287">
            <v>0</v>
          </cell>
          <cell r="X287">
            <v>0</v>
          </cell>
          <cell r="Y287">
            <v>0</v>
          </cell>
          <cell r="AA287">
            <v>0</v>
          </cell>
          <cell r="AB287">
            <v>0</v>
          </cell>
          <cell r="AC287">
            <v>0</v>
          </cell>
          <cell r="AD287">
            <v>0</v>
          </cell>
          <cell r="AE287">
            <v>0</v>
          </cell>
          <cell r="AF287">
            <v>0</v>
          </cell>
          <cell r="AG287">
            <v>0</v>
          </cell>
          <cell r="AH287">
            <v>0</v>
          </cell>
          <cell r="AI287">
            <v>5.7010790001399997E-2</v>
          </cell>
          <cell r="AJ287">
            <v>0</v>
          </cell>
          <cell r="AK287">
            <v>0</v>
          </cell>
          <cell r="AM287">
            <v>0</v>
          </cell>
          <cell r="AN287">
            <v>0</v>
          </cell>
          <cell r="AO287">
            <v>0</v>
          </cell>
          <cell r="AP287">
            <v>0</v>
          </cell>
          <cell r="AQ287">
            <v>0</v>
          </cell>
          <cell r="AR287">
            <v>0</v>
          </cell>
          <cell r="AS287">
            <v>0</v>
          </cell>
          <cell r="AT287">
            <v>0</v>
          </cell>
          <cell r="AU287">
            <v>99.999982461919487</v>
          </cell>
          <cell r="AV287">
            <v>0</v>
          </cell>
          <cell r="AW287">
            <v>0</v>
          </cell>
        </row>
        <row r="288">
          <cell r="A288" t="str">
            <v>SH 2059</v>
          </cell>
          <cell r="B288" t="str">
            <v>LAND ADJACENT 167 SPOTLAND ROAD, ROCHDALE</v>
          </cell>
          <cell r="C288" t="str">
            <v>Residential</v>
          </cell>
          <cell r="D288" t="str">
            <v>Land Supply 2018</v>
          </cell>
          <cell r="E288">
            <v>8.2819100000000007E-2</v>
          </cell>
          <cell r="F288">
            <v>0</v>
          </cell>
          <cell r="G288">
            <v>0</v>
          </cell>
          <cell r="H288">
            <v>0</v>
          </cell>
          <cell r="I288">
            <v>8.2819100000000007E-2</v>
          </cell>
          <cell r="J288">
            <v>0</v>
          </cell>
          <cell r="K288">
            <v>0</v>
          </cell>
          <cell r="L288">
            <v>0</v>
          </cell>
          <cell r="M288">
            <v>100</v>
          </cell>
          <cell r="O288">
            <v>2.2934090999949999E-3</v>
          </cell>
          <cell r="Q288">
            <v>1.4742909999499999E-4</v>
          </cell>
          <cell r="R288">
            <v>0</v>
          </cell>
          <cell r="S288">
            <v>2.7691789695794804</v>
          </cell>
          <cell r="T288">
            <v>0.17801340511427916</v>
          </cell>
          <cell r="U288">
            <v>0</v>
          </cell>
          <cell r="V288">
            <v>0</v>
          </cell>
          <cell r="W288">
            <v>0</v>
          </cell>
          <cell r="X288" t="str">
            <v>Not Modelled</v>
          </cell>
          <cell r="Y288" t="str">
            <v>N/A</v>
          </cell>
          <cell r="AA288">
            <v>0</v>
          </cell>
          <cell r="AB288">
            <v>0</v>
          </cell>
          <cell r="AC288">
            <v>0</v>
          </cell>
          <cell r="AD288">
            <v>0</v>
          </cell>
          <cell r="AE288">
            <v>0</v>
          </cell>
          <cell r="AF288">
            <v>0</v>
          </cell>
          <cell r="AG288">
            <v>0</v>
          </cell>
          <cell r="AH288">
            <v>0</v>
          </cell>
          <cell r="AI288">
            <v>8.2819095000799994E-2</v>
          </cell>
          <cell r="AJ288">
            <v>0</v>
          </cell>
          <cell r="AK288">
            <v>0</v>
          </cell>
          <cell r="AM288">
            <v>0</v>
          </cell>
          <cell r="AN288">
            <v>0</v>
          </cell>
          <cell r="AO288">
            <v>0</v>
          </cell>
          <cell r="AP288">
            <v>0</v>
          </cell>
          <cell r="AQ288">
            <v>0</v>
          </cell>
          <cell r="AR288">
            <v>0</v>
          </cell>
          <cell r="AS288">
            <v>0</v>
          </cell>
          <cell r="AT288">
            <v>0</v>
          </cell>
          <cell r="AU288">
            <v>99.999993963711248</v>
          </cell>
          <cell r="AV288">
            <v>0</v>
          </cell>
          <cell r="AW288">
            <v>0</v>
          </cell>
        </row>
        <row r="289">
          <cell r="A289" t="str">
            <v>SH 2064</v>
          </cell>
          <cell r="B289" t="str">
            <v>WR ANDERTON AND CO, MALTINGS LANE, ROCHDALE</v>
          </cell>
          <cell r="C289" t="str">
            <v>Residential</v>
          </cell>
          <cell r="D289" t="str">
            <v>Land Supply 2018</v>
          </cell>
          <cell r="E289">
            <v>1.5967899999999999</v>
          </cell>
          <cell r="F289">
            <v>4.4717231638300003E-3</v>
          </cell>
          <cell r="G289">
            <v>0</v>
          </cell>
          <cell r="H289">
            <v>0</v>
          </cell>
          <cell r="I289">
            <v>1.5923182768361699</v>
          </cell>
          <cell r="J289">
            <v>0.28004453709191568</v>
          </cell>
          <cell r="K289">
            <v>0</v>
          </cell>
          <cell r="L289">
            <v>0</v>
          </cell>
          <cell r="M289">
            <v>99.719955462908089</v>
          </cell>
          <cell r="O289">
            <v>0.26168353760500002</v>
          </cell>
          <cell r="Q289">
            <v>8.6415537605000009E-2</v>
          </cell>
          <cell r="R289">
            <v>3.7600000000000001E-2</v>
          </cell>
          <cell r="S289">
            <v>16.38809972538656</v>
          </cell>
          <cell r="T289">
            <v>5.4118285814039417</v>
          </cell>
          <cell r="U289">
            <v>2.354724165356747</v>
          </cell>
          <cell r="V289">
            <v>0</v>
          </cell>
          <cell r="W289">
            <v>0</v>
          </cell>
          <cell r="X289" t="str">
            <v>Not Modelled</v>
          </cell>
          <cell r="Y289" t="str">
            <v>N/A</v>
          </cell>
          <cell r="AA289">
            <v>0</v>
          </cell>
          <cell r="AB289">
            <v>0</v>
          </cell>
          <cell r="AC289">
            <v>0</v>
          </cell>
          <cell r="AD289">
            <v>0</v>
          </cell>
          <cell r="AE289">
            <v>0</v>
          </cell>
          <cell r="AF289">
            <v>0</v>
          </cell>
          <cell r="AG289">
            <v>0</v>
          </cell>
          <cell r="AH289">
            <v>0</v>
          </cell>
          <cell r="AI289">
            <v>1.5967863850099999</v>
          </cell>
          <cell r="AJ289">
            <v>0</v>
          </cell>
          <cell r="AK289">
            <v>0</v>
          </cell>
          <cell r="AM289">
            <v>0</v>
          </cell>
          <cell r="AN289">
            <v>0</v>
          </cell>
          <cell r="AO289">
            <v>0</v>
          </cell>
          <cell r="AP289">
            <v>0</v>
          </cell>
          <cell r="AQ289">
            <v>0</v>
          </cell>
          <cell r="AR289">
            <v>0</v>
          </cell>
          <cell r="AS289">
            <v>0</v>
          </cell>
          <cell r="AT289">
            <v>0</v>
          </cell>
          <cell r="AU289">
            <v>99.99977360892791</v>
          </cell>
          <cell r="AV289">
            <v>0</v>
          </cell>
          <cell r="AW289">
            <v>0</v>
          </cell>
        </row>
        <row r="290">
          <cell r="A290" t="str">
            <v>SH 2065</v>
          </cell>
          <cell r="B290" t="str">
            <v>QUEENS DRIVE GATEWAY (INCLUDING SITE OF TEMPORARY HEALTH CENTRE), KIRKHOLT</v>
          </cell>
          <cell r="C290" t="str">
            <v>Residential</v>
          </cell>
          <cell r="D290" t="str">
            <v>Land Supply 2018</v>
          </cell>
          <cell r="E290">
            <v>0.51240699999999995</v>
          </cell>
          <cell r="F290">
            <v>0</v>
          </cell>
          <cell r="G290">
            <v>0</v>
          </cell>
          <cell r="H290">
            <v>0</v>
          </cell>
          <cell r="I290">
            <v>0.51240699999999995</v>
          </cell>
          <cell r="J290">
            <v>0</v>
          </cell>
          <cell r="K290">
            <v>0</v>
          </cell>
          <cell r="L290">
            <v>0</v>
          </cell>
          <cell r="M290">
            <v>100</v>
          </cell>
          <cell r="O290">
            <v>0.1662915453306</v>
          </cell>
          <cell r="Q290">
            <v>0.1003107453306</v>
          </cell>
          <cell r="R290">
            <v>7.6791490798100007E-2</v>
          </cell>
          <cell r="S290">
            <v>32.453019832008543</v>
          </cell>
          <cell r="T290">
            <v>19.57638075408806</v>
          </cell>
          <cell r="U290">
            <v>14.986425009435861</v>
          </cell>
          <cell r="V290">
            <v>0</v>
          </cell>
          <cell r="W290">
            <v>0</v>
          </cell>
          <cell r="X290" t="str">
            <v>Not Modelled</v>
          </cell>
          <cell r="Y290" t="str">
            <v>N/A</v>
          </cell>
          <cell r="AA290">
            <v>0</v>
          </cell>
          <cell r="AB290">
            <v>0</v>
          </cell>
          <cell r="AC290">
            <v>0</v>
          </cell>
          <cell r="AD290">
            <v>0</v>
          </cell>
          <cell r="AE290">
            <v>0</v>
          </cell>
          <cell r="AF290">
            <v>0</v>
          </cell>
          <cell r="AG290">
            <v>0</v>
          </cell>
          <cell r="AH290">
            <v>0</v>
          </cell>
          <cell r="AI290">
            <v>0.51240730999899997</v>
          </cell>
          <cell r="AJ290">
            <v>0</v>
          </cell>
          <cell r="AK290">
            <v>0</v>
          </cell>
          <cell r="AM290">
            <v>0</v>
          </cell>
          <cell r="AN290">
            <v>0</v>
          </cell>
          <cell r="AO290">
            <v>0</v>
          </cell>
          <cell r="AP290">
            <v>0</v>
          </cell>
          <cell r="AQ290">
            <v>0</v>
          </cell>
          <cell r="AR290">
            <v>0</v>
          </cell>
          <cell r="AS290">
            <v>0</v>
          </cell>
          <cell r="AT290">
            <v>0</v>
          </cell>
          <cell r="AU290">
            <v>100.00006049858806</v>
          </cell>
          <cell r="AV290">
            <v>0</v>
          </cell>
          <cell r="AW290">
            <v>0</v>
          </cell>
        </row>
        <row r="291">
          <cell r="A291" t="str">
            <v>SH 2066</v>
          </cell>
          <cell r="B291" t="str">
            <v>LONDON HOUSE, MIDDLETON</v>
          </cell>
          <cell r="C291" t="str">
            <v>Residential</v>
          </cell>
          <cell r="D291" t="str">
            <v>Land Supply 2018</v>
          </cell>
          <cell r="E291">
            <v>0.24845900000000001</v>
          </cell>
          <cell r="F291">
            <v>6.7768162213999996E-4</v>
          </cell>
          <cell r="G291">
            <v>0.237336780759</v>
          </cell>
          <cell r="H291">
            <v>0</v>
          </cell>
          <cell r="I291">
            <v>1.0444537618860023E-2</v>
          </cell>
          <cell r="J291">
            <v>0.27275390391976134</v>
          </cell>
          <cell r="K291">
            <v>95.523519276419847</v>
          </cell>
          <cell r="L291">
            <v>0</v>
          </cell>
          <cell r="M291">
            <v>4.2037268196603961</v>
          </cell>
          <cell r="O291">
            <v>0.14007260179202602</v>
          </cell>
          <cell r="Q291">
            <v>9.6860179202600005E-4</v>
          </cell>
          <cell r="R291">
            <v>0</v>
          </cell>
          <cell r="S291">
            <v>56.376545744781239</v>
          </cell>
          <cell r="T291">
            <v>0.38984371346016844</v>
          </cell>
          <cell r="U291">
            <v>0</v>
          </cell>
          <cell r="V291">
            <v>0</v>
          </cell>
          <cell r="W291">
            <v>0</v>
          </cell>
          <cell r="X291" t="str">
            <v>Not Modelled</v>
          </cell>
          <cell r="Y291" t="str">
            <v>N/A</v>
          </cell>
          <cell r="AA291">
            <v>0</v>
          </cell>
          <cell r="AB291">
            <v>0</v>
          </cell>
          <cell r="AC291">
            <v>0</v>
          </cell>
          <cell r="AD291">
            <v>0</v>
          </cell>
          <cell r="AE291">
            <v>0</v>
          </cell>
          <cell r="AF291">
            <v>0</v>
          </cell>
          <cell r="AG291">
            <v>0</v>
          </cell>
          <cell r="AH291">
            <v>0</v>
          </cell>
          <cell r="AI291">
            <v>0.248458992844</v>
          </cell>
          <cell r="AJ291">
            <v>0</v>
          </cell>
          <cell r="AK291">
            <v>0</v>
          </cell>
          <cell r="AM291">
            <v>0</v>
          </cell>
          <cell r="AN291">
            <v>0</v>
          </cell>
          <cell r="AO291">
            <v>0</v>
          </cell>
          <cell r="AP291">
            <v>0</v>
          </cell>
          <cell r="AQ291">
            <v>0</v>
          </cell>
          <cell r="AR291">
            <v>0</v>
          </cell>
          <cell r="AS291">
            <v>0</v>
          </cell>
          <cell r="AT291">
            <v>0</v>
          </cell>
          <cell r="AU291">
            <v>99.999997119846725</v>
          </cell>
          <cell r="AV291">
            <v>0</v>
          </cell>
          <cell r="AW291">
            <v>0</v>
          </cell>
        </row>
        <row r="292">
          <cell r="A292" t="str">
            <v>SH 2071</v>
          </cell>
          <cell r="B292" t="str">
            <v>156-158 DRAKE STREET, ROCHDALE</v>
          </cell>
          <cell r="C292" t="str">
            <v>Residential</v>
          </cell>
          <cell r="D292" t="str">
            <v>Land Supply 2018</v>
          </cell>
          <cell r="E292">
            <v>5.0013099999999998E-2</v>
          </cell>
          <cell r="F292">
            <v>0</v>
          </cell>
          <cell r="G292">
            <v>0</v>
          </cell>
          <cell r="H292">
            <v>0</v>
          </cell>
          <cell r="I292">
            <v>5.0013099999999998E-2</v>
          </cell>
          <cell r="J292">
            <v>0</v>
          </cell>
          <cell r="K292">
            <v>0</v>
          </cell>
          <cell r="L292">
            <v>0</v>
          </cell>
          <cell r="M292">
            <v>100</v>
          </cell>
          <cell r="O292">
            <v>0</v>
          </cell>
          <cell r="Q292">
            <v>0</v>
          </cell>
          <cell r="R292">
            <v>0</v>
          </cell>
          <cell r="S292">
            <v>0</v>
          </cell>
          <cell r="T292">
            <v>0</v>
          </cell>
          <cell r="U292">
            <v>0</v>
          </cell>
          <cell r="V292">
            <v>0</v>
          </cell>
          <cell r="W292">
            <v>0</v>
          </cell>
          <cell r="X292" t="str">
            <v>Not Modelled</v>
          </cell>
          <cell r="Y292" t="str">
            <v>N/A</v>
          </cell>
          <cell r="AA292">
            <v>0</v>
          </cell>
          <cell r="AB292">
            <v>0</v>
          </cell>
          <cell r="AC292">
            <v>0</v>
          </cell>
          <cell r="AD292">
            <v>0</v>
          </cell>
          <cell r="AE292">
            <v>0</v>
          </cell>
          <cell r="AF292">
            <v>0</v>
          </cell>
          <cell r="AG292">
            <v>0</v>
          </cell>
          <cell r="AH292">
            <v>0</v>
          </cell>
          <cell r="AI292">
            <v>5.00131250017E-2</v>
          </cell>
          <cell r="AJ292">
            <v>0</v>
          </cell>
          <cell r="AK292">
            <v>0</v>
          </cell>
          <cell r="AM292">
            <v>0</v>
          </cell>
          <cell r="AN292">
            <v>0</v>
          </cell>
          <cell r="AO292">
            <v>0</v>
          </cell>
          <cell r="AP292">
            <v>0</v>
          </cell>
          <cell r="AQ292">
            <v>0</v>
          </cell>
          <cell r="AR292">
            <v>0</v>
          </cell>
          <cell r="AS292">
            <v>0</v>
          </cell>
          <cell r="AT292">
            <v>0</v>
          </cell>
          <cell r="AU292">
            <v>100.00004999030254</v>
          </cell>
          <cell r="AV292">
            <v>0</v>
          </cell>
          <cell r="AW292">
            <v>0</v>
          </cell>
        </row>
        <row r="293">
          <cell r="A293" t="str">
            <v>SH 2077</v>
          </cell>
          <cell r="B293" t="str">
            <v>NEW STREET WORKS, NEW STREET, ROCHDALE</v>
          </cell>
          <cell r="C293" t="str">
            <v>Residential</v>
          </cell>
          <cell r="D293" t="str">
            <v>Land Supply 2018</v>
          </cell>
          <cell r="E293">
            <v>0.109168</v>
          </cell>
          <cell r="F293">
            <v>0</v>
          </cell>
          <cell r="G293">
            <v>0</v>
          </cell>
          <cell r="H293">
            <v>0</v>
          </cell>
          <cell r="I293">
            <v>0.109168</v>
          </cell>
          <cell r="J293">
            <v>0</v>
          </cell>
          <cell r="K293">
            <v>0</v>
          </cell>
          <cell r="L293">
            <v>0</v>
          </cell>
          <cell r="M293">
            <v>100</v>
          </cell>
          <cell r="O293">
            <v>8.2622799999999995E-7</v>
          </cell>
          <cell r="Q293">
            <v>0</v>
          </cell>
          <cell r="R293">
            <v>0</v>
          </cell>
          <cell r="S293">
            <v>7.5684083247838196E-4</v>
          </cell>
          <cell r="T293">
            <v>0</v>
          </cell>
          <cell r="U293">
            <v>0</v>
          </cell>
          <cell r="V293">
            <v>0</v>
          </cell>
          <cell r="W293">
            <v>0</v>
          </cell>
          <cell r="X293" t="str">
            <v>Not Modelled</v>
          </cell>
          <cell r="Y293" t="str">
            <v>N/A</v>
          </cell>
          <cell r="AA293">
            <v>0</v>
          </cell>
          <cell r="AB293">
            <v>0</v>
          </cell>
          <cell r="AC293">
            <v>0</v>
          </cell>
          <cell r="AD293">
            <v>0</v>
          </cell>
          <cell r="AE293">
            <v>0</v>
          </cell>
          <cell r="AF293">
            <v>0</v>
          </cell>
          <cell r="AG293">
            <v>0</v>
          </cell>
          <cell r="AH293">
            <v>0</v>
          </cell>
          <cell r="AI293">
            <v>0.109168324999</v>
          </cell>
          <cell r="AJ293">
            <v>0</v>
          </cell>
          <cell r="AK293">
            <v>0</v>
          </cell>
          <cell r="AM293">
            <v>0</v>
          </cell>
          <cell r="AN293">
            <v>0</v>
          </cell>
          <cell r="AO293">
            <v>0</v>
          </cell>
          <cell r="AP293">
            <v>0</v>
          </cell>
          <cell r="AQ293">
            <v>0</v>
          </cell>
          <cell r="AR293">
            <v>0</v>
          </cell>
          <cell r="AS293">
            <v>0</v>
          </cell>
          <cell r="AT293">
            <v>0</v>
          </cell>
          <cell r="AU293">
            <v>100.00029770537154</v>
          </cell>
          <cell r="AV293">
            <v>0</v>
          </cell>
          <cell r="AW293">
            <v>0</v>
          </cell>
        </row>
        <row r="294">
          <cell r="A294" t="str">
            <v>SH 2080</v>
          </cell>
          <cell r="B294" t="str">
            <v>LOMAX TRANSPORT SERVICES, TRUB FARM, MANCHESTER ROAD, ROCHDALE</v>
          </cell>
          <cell r="C294" t="str">
            <v>Residential</v>
          </cell>
          <cell r="D294" t="str">
            <v>Land Supply 2018</v>
          </cell>
          <cell r="E294">
            <v>1.3430899999999999</v>
          </cell>
          <cell r="F294">
            <v>3.0340694557199998E-3</v>
          </cell>
          <cell r="G294">
            <v>0</v>
          </cell>
          <cell r="H294">
            <v>0</v>
          </cell>
          <cell r="I294">
            <v>1.3400559305442798</v>
          </cell>
          <cell r="J294">
            <v>0.22590217004966159</v>
          </cell>
          <cell r="K294">
            <v>0</v>
          </cell>
          <cell r="L294">
            <v>0</v>
          </cell>
          <cell r="M294">
            <v>99.774097829950335</v>
          </cell>
          <cell r="O294">
            <v>1.0126950760610001</v>
          </cell>
          <cell r="Q294">
            <v>0.78653507606100004</v>
          </cell>
          <cell r="R294">
            <v>0.49629511412900001</v>
          </cell>
          <cell r="S294">
            <v>75.400388362730723</v>
          </cell>
          <cell r="T294">
            <v>58.561606151560966</v>
          </cell>
          <cell r="U294">
            <v>36.951739208020321</v>
          </cell>
          <cell r="V294">
            <v>0</v>
          </cell>
          <cell r="W294">
            <v>0</v>
          </cell>
          <cell r="X294" t="str">
            <v>Not Modelled</v>
          </cell>
          <cell r="Y294" t="str">
            <v>N/A</v>
          </cell>
          <cell r="AA294">
            <v>0</v>
          </cell>
          <cell r="AB294">
            <v>0</v>
          </cell>
          <cell r="AC294">
            <v>0</v>
          </cell>
          <cell r="AD294">
            <v>0</v>
          </cell>
          <cell r="AE294">
            <v>1.0339913167599999</v>
          </cell>
          <cell r="AF294">
            <v>0</v>
          </cell>
          <cell r="AG294">
            <v>0</v>
          </cell>
          <cell r="AH294">
            <v>0</v>
          </cell>
          <cell r="AI294">
            <v>1.34309009501</v>
          </cell>
          <cell r="AJ294">
            <v>0</v>
          </cell>
          <cell r="AK294">
            <v>0</v>
          </cell>
          <cell r="AM294">
            <v>0</v>
          </cell>
          <cell r="AN294">
            <v>0</v>
          </cell>
          <cell r="AO294">
            <v>0</v>
          </cell>
          <cell r="AP294">
            <v>0</v>
          </cell>
          <cell r="AQ294">
            <v>76.986003675107398</v>
          </cell>
          <cell r="AR294">
            <v>0</v>
          </cell>
          <cell r="AS294">
            <v>0</v>
          </cell>
          <cell r="AT294">
            <v>0</v>
          </cell>
          <cell r="AU294">
            <v>100.00000707398611</v>
          </cell>
          <cell r="AV294">
            <v>0</v>
          </cell>
          <cell r="AW294">
            <v>0</v>
          </cell>
        </row>
        <row r="295">
          <cell r="A295" t="str">
            <v>SH 2083</v>
          </cell>
          <cell r="B295" t="str">
            <v>LAND ADJACENT TO 77 SPRING VALE, MIDDLETON</v>
          </cell>
          <cell r="C295" t="str">
            <v>Residential</v>
          </cell>
          <cell r="D295" t="str">
            <v>Land Supply 2018</v>
          </cell>
          <cell r="E295">
            <v>5.7328800000000001E-3</v>
          </cell>
          <cell r="F295">
            <v>0</v>
          </cell>
          <cell r="G295">
            <v>0</v>
          </cell>
          <cell r="H295">
            <v>0</v>
          </cell>
          <cell r="I295">
            <v>5.7328800000000001E-3</v>
          </cell>
          <cell r="J295">
            <v>0</v>
          </cell>
          <cell r="K295">
            <v>0</v>
          </cell>
          <cell r="L295">
            <v>0</v>
          </cell>
          <cell r="M295">
            <v>100</v>
          </cell>
          <cell r="O295">
            <v>0</v>
          </cell>
          <cell r="Q295">
            <v>0</v>
          </cell>
          <cell r="R295">
            <v>0</v>
          </cell>
          <cell r="S295">
            <v>0</v>
          </cell>
          <cell r="T295">
            <v>0</v>
          </cell>
          <cell r="U295">
            <v>0</v>
          </cell>
          <cell r="V295">
            <v>0</v>
          </cell>
          <cell r="W295">
            <v>0</v>
          </cell>
          <cell r="X295" t="str">
            <v>Not Modelled</v>
          </cell>
          <cell r="Y295" t="str">
            <v>N/A</v>
          </cell>
          <cell r="AA295">
            <v>0</v>
          </cell>
          <cell r="AB295">
            <v>0</v>
          </cell>
          <cell r="AC295">
            <v>0</v>
          </cell>
          <cell r="AD295">
            <v>0</v>
          </cell>
          <cell r="AE295">
            <v>0</v>
          </cell>
          <cell r="AF295">
            <v>0</v>
          </cell>
          <cell r="AG295">
            <v>0</v>
          </cell>
          <cell r="AH295">
            <v>0</v>
          </cell>
          <cell r="AI295">
            <v>5.7328800004299999E-3</v>
          </cell>
          <cell r="AJ295">
            <v>0</v>
          </cell>
          <cell r="AK295">
            <v>0</v>
          </cell>
          <cell r="AM295">
            <v>0</v>
          </cell>
          <cell r="AN295">
            <v>0</v>
          </cell>
          <cell r="AO295">
            <v>0</v>
          </cell>
          <cell r="AP295">
            <v>0</v>
          </cell>
          <cell r="AQ295">
            <v>0</v>
          </cell>
          <cell r="AR295">
            <v>0</v>
          </cell>
          <cell r="AS295">
            <v>0</v>
          </cell>
          <cell r="AT295">
            <v>0</v>
          </cell>
          <cell r="AU295">
            <v>100.0000000075006</v>
          </cell>
          <cell r="AV295">
            <v>0</v>
          </cell>
          <cell r="AW295">
            <v>0</v>
          </cell>
        </row>
        <row r="296">
          <cell r="A296" t="str">
            <v>SH 2085</v>
          </cell>
          <cell r="B296" t="str">
            <v>LAND AT CROSS STREET, HEYWOOD</v>
          </cell>
          <cell r="C296" t="str">
            <v>Residential</v>
          </cell>
          <cell r="D296" t="str">
            <v>Land Supply 2018</v>
          </cell>
          <cell r="E296">
            <v>0.46835300000000002</v>
          </cell>
          <cell r="F296">
            <v>0</v>
          </cell>
          <cell r="G296">
            <v>0</v>
          </cell>
          <cell r="H296">
            <v>0</v>
          </cell>
          <cell r="I296">
            <v>0.46835300000000002</v>
          </cell>
          <cell r="J296">
            <v>0</v>
          </cell>
          <cell r="K296">
            <v>0</v>
          </cell>
          <cell r="L296">
            <v>0</v>
          </cell>
          <cell r="M296">
            <v>100</v>
          </cell>
          <cell r="O296">
            <v>7.2302372390499997E-2</v>
          </cell>
          <cell r="Q296">
            <v>3.2788672390499998E-2</v>
          </cell>
          <cell r="R296">
            <v>1.06975502803E-2</v>
          </cell>
          <cell r="S296">
            <v>15.437580711664065</v>
          </cell>
          <cell r="T296">
            <v>7.0008460265013772</v>
          </cell>
          <cell r="U296">
            <v>2.2840785220335942</v>
          </cell>
          <cell r="V296">
            <v>0</v>
          </cell>
          <cell r="W296">
            <v>0</v>
          </cell>
          <cell r="X296" t="str">
            <v>Not Modelled</v>
          </cell>
          <cell r="Y296" t="str">
            <v>N/A</v>
          </cell>
          <cell r="AA296">
            <v>0</v>
          </cell>
          <cell r="AB296">
            <v>0</v>
          </cell>
          <cell r="AC296">
            <v>0</v>
          </cell>
          <cell r="AD296">
            <v>0</v>
          </cell>
          <cell r="AE296">
            <v>0</v>
          </cell>
          <cell r="AF296">
            <v>0</v>
          </cell>
          <cell r="AG296">
            <v>0</v>
          </cell>
          <cell r="AH296">
            <v>0</v>
          </cell>
          <cell r="AI296">
            <v>0.46835295000499999</v>
          </cell>
          <cell r="AJ296">
            <v>0</v>
          </cell>
          <cell r="AK296">
            <v>0</v>
          </cell>
          <cell r="AM296">
            <v>0</v>
          </cell>
          <cell r="AN296">
            <v>0</v>
          </cell>
          <cell r="AO296">
            <v>0</v>
          </cell>
          <cell r="AP296">
            <v>0</v>
          </cell>
          <cell r="AQ296">
            <v>0</v>
          </cell>
          <cell r="AR296">
            <v>0</v>
          </cell>
          <cell r="AS296">
            <v>0</v>
          </cell>
          <cell r="AT296">
            <v>0</v>
          </cell>
          <cell r="AU296">
            <v>99.99998932535928</v>
          </cell>
          <cell r="AV296">
            <v>0</v>
          </cell>
          <cell r="AW296">
            <v>0</v>
          </cell>
        </row>
        <row r="297">
          <cell r="A297" t="str">
            <v>SH 2086</v>
          </cell>
          <cell r="B297" t="str">
            <v>FORMER ST JOHN'S PLAYING FIELD, WARDLE</v>
          </cell>
          <cell r="C297" t="str">
            <v>Residential</v>
          </cell>
          <cell r="D297" t="str">
            <v>Land Supply 2018</v>
          </cell>
          <cell r="E297">
            <v>1.1529199999999999</v>
          </cell>
          <cell r="F297">
            <v>0</v>
          </cell>
          <cell r="G297">
            <v>0</v>
          </cell>
          <cell r="H297">
            <v>0</v>
          </cell>
          <cell r="I297">
            <v>1.1529199999999999</v>
          </cell>
          <cell r="J297">
            <v>0</v>
          </cell>
          <cell r="K297">
            <v>0</v>
          </cell>
          <cell r="L297">
            <v>0</v>
          </cell>
          <cell r="M297">
            <v>100</v>
          </cell>
          <cell r="O297">
            <v>7.0682202434159999E-2</v>
          </cell>
          <cell r="Q297">
            <v>8.9843024341599992E-3</v>
          </cell>
          <cell r="R297">
            <v>1.0559670237E-3</v>
          </cell>
          <cell r="S297">
            <v>6.1307117956284918</v>
          </cell>
          <cell r="T297">
            <v>0.77926503436144745</v>
          </cell>
          <cell r="U297">
            <v>9.1590658822815113E-2</v>
          </cell>
          <cell r="V297">
            <v>0</v>
          </cell>
          <cell r="W297">
            <v>0</v>
          </cell>
          <cell r="X297" t="str">
            <v>Not Modelled</v>
          </cell>
          <cell r="Y297" t="str">
            <v>N/A</v>
          </cell>
          <cell r="AA297">
            <v>0</v>
          </cell>
          <cell r="AB297">
            <v>5.9087515968699999E-3</v>
          </cell>
          <cell r="AC297">
            <v>1.02949049969E-3</v>
          </cell>
          <cell r="AD297">
            <v>0</v>
          </cell>
          <cell r="AE297">
            <v>0.39337471818899999</v>
          </cell>
          <cell r="AF297">
            <v>0.81629352990799997</v>
          </cell>
          <cell r="AG297">
            <v>1.9219775223599999E-3</v>
          </cell>
          <cell r="AH297">
            <v>0</v>
          </cell>
          <cell r="AI297">
            <v>1.152924775</v>
          </cell>
          <cell r="AJ297">
            <v>0</v>
          </cell>
          <cell r="AK297">
            <v>0</v>
          </cell>
          <cell r="AM297">
            <v>0</v>
          </cell>
          <cell r="AN297">
            <v>0.5125031742766194</v>
          </cell>
          <cell r="AO297">
            <v>8.929418343770601E-2</v>
          </cell>
          <cell r="AP297">
            <v>0</v>
          </cell>
          <cell r="AQ297">
            <v>34.119862452641989</v>
          </cell>
          <cell r="AR297">
            <v>70.802269880650869</v>
          </cell>
          <cell r="AS297">
            <v>0.16670519397356279</v>
          </cell>
          <cell r="AT297">
            <v>0</v>
          </cell>
          <cell r="AU297">
            <v>100.00041416577039</v>
          </cell>
          <cell r="AV297">
            <v>0</v>
          </cell>
          <cell r="AW297">
            <v>0</v>
          </cell>
        </row>
        <row r="298">
          <cell r="A298" t="str">
            <v>SH 2087</v>
          </cell>
          <cell r="B298" t="str">
            <v>GARAGE SITE, ULSTER AVENUE, ROCHDALE</v>
          </cell>
          <cell r="C298" t="str">
            <v>Residential</v>
          </cell>
          <cell r="D298" t="str">
            <v>Land Supply 2018</v>
          </cell>
          <cell r="E298">
            <v>4.5535300000000001E-2</v>
          </cell>
          <cell r="F298">
            <v>0</v>
          </cell>
          <cell r="G298">
            <v>0</v>
          </cell>
          <cell r="H298">
            <v>0</v>
          </cell>
          <cell r="I298">
            <v>4.5535300000000001E-2</v>
          </cell>
          <cell r="J298">
            <v>0</v>
          </cell>
          <cell r="K298">
            <v>0</v>
          </cell>
          <cell r="L298">
            <v>0</v>
          </cell>
          <cell r="M298">
            <v>100</v>
          </cell>
          <cell r="O298">
            <v>0</v>
          </cell>
          <cell r="Q298">
            <v>0</v>
          </cell>
          <cell r="R298">
            <v>0</v>
          </cell>
          <cell r="S298">
            <v>0</v>
          </cell>
          <cell r="T298">
            <v>0</v>
          </cell>
          <cell r="U298">
            <v>0</v>
          </cell>
          <cell r="V298">
            <v>0</v>
          </cell>
          <cell r="W298">
            <v>0</v>
          </cell>
          <cell r="X298">
            <v>0</v>
          </cell>
          <cell r="Y298">
            <v>0</v>
          </cell>
          <cell r="AA298">
            <v>0</v>
          </cell>
          <cell r="AB298">
            <v>0</v>
          </cell>
          <cell r="AC298">
            <v>0</v>
          </cell>
          <cell r="AD298">
            <v>0</v>
          </cell>
          <cell r="AE298">
            <v>0</v>
          </cell>
          <cell r="AF298">
            <v>0</v>
          </cell>
          <cell r="AG298">
            <v>0</v>
          </cell>
          <cell r="AH298">
            <v>0</v>
          </cell>
          <cell r="AI298">
            <v>4.5535260000000001E-2</v>
          </cell>
          <cell r="AJ298">
            <v>0</v>
          </cell>
          <cell r="AK298">
            <v>0</v>
          </cell>
          <cell r="AM298">
            <v>0</v>
          </cell>
          <cell r="AN298">
            <v>0</v>
          </cell>
          <cell r="AO298">
            <v>0</v>
          </cell>
          <cell r="AP298">
            <v>0</v>
          </cell>
          <cell r="AQ298">
            <v>0</v>
          </cell>
          <cell r="AR298">
            <v>0</v>
          </cell>
          <cell r="AS298">
            <v>0</v>
          </cell>
          <cell r="AT298">
            <v>0</v>
          </cell>
          <cell r="AU298">
            <v>99.999912156063544</v>
          </cell>
          <cell r="AV298">
            <v>0</v>
          </cell>
          <cell r="AW298">
            <v>0</v>
          </cell>
        </row>
        <row r="299">
          <cell r="A299" t="str">
            <v>SH 2088</v>
          </cell>
          <cell r="B299" t="str">
            <v>GIANTS FOOT, EAFIELD ROAD, ROCHDALE</v>
          </cell>
          <cell r="C299" t="str">
            <v>Residential</v>
          </cell>
          <cell r="D299" t="str">
            <v>Land Supply 2018</v>
          </cell>
          <cell r="E299">
            <v>7.5890299999999994E-2</v>
          </cell>
          <cell r="F299">
            <v>0</v>
          </cell>
          <cell r="G299">
            <v>0</v>
          </cell>
          <cell r="H299">
            <v>0</v>
          </cell>
          <cell r="I299">
            <v>7.5890299999999994E-2</v>
          </cell>
          <cell r="J299">
            <v>0</v>
          </cell>
          <cell r="K299">
            <v>0</v>
          </cell>
          <cell r="L299">
            <v>0</v>
          </cell>
          <cell r="M299">
            <v>100</v>
          </cell>
          <cell r="O299">
            <v>0</v>
          </cell>
          <cell r="Q299">
            <v>0</v>
          </cell>
          <cell r="R299">
            <v>0</v>
          </cell>
          <cell r="S299">
            <v>0</v>
          </cell>
          <cell r="T299">
            <v>0</v>
          </cell>
          <cell r="U299">
            <v>0</v>
          </cell>
          <cell r="V299">
            <v>7.5890250001699994E-2</v>
          </cell>
          <cell r="W299">
            <v>99.999934117667209</v>
          </cell>
          <cell r="X299">
            <v>0</v>
          </cell>
          <cell r="Y299">
            <v>0</v>
          </cell>
          <cell r="AA299">
            <v>0</v>
          </cell>
          <cell r="AB299">
            <v>0</v>
          </cell>
          <cell r="AC299">
            <v>0</v>
          </cell>
          <cell r="AD299">
            <v>0</v>
          </cell>
          <cell r="AE299">
            <v>0</v>
          </cell>
          <cell r="AF299">
            <v>2.4244214789100002E-3</v>
          </cell>
          <cell r="AG299">
            <v>0</v>
          </cell>
          <cell r="AH299">
            <v>0</v>
          </cell>
          <cell r="AI299">
            <v>7.5890250001699994E-2</v>
          </cell>
          <cell r="AJ299">
            <v>0</v>
          </cell>
          <cell r="AK299">
            <v>0</v>
          </cell>
          <cell r="AM299">
            <v>0</v>
          </cell>
          <cell r="AN299">
            <v>0</v>
          </cell>
          <cell r="AO299">
            <v>0</v>
          </cell>
          <cell r="AP299">
            <v>0</v>
          </cell>
          <cell r="AQ299">
            <v>0</v>
          </cell>
          <cell r="AR299">
            <v>3.194639471592549</v>
          </cell>
          <cell r="AS299">
            <v>0</v>
          </cell>
          <cell r="AT299">
            <v>0</v>
          </cell>
          <cell r="AU299">
            <v>99.999934117667209</v>
          </cell>
          <cell r="AV299">
            <v>0</v>
          </cell>
          <cell r="AW299">
            <v>0</v>
          </cell>
        </row>
        <row r="300">
          <cell r="A300" t="str">
            <v>SH 2089</v>
          </cell>
          <cell r="B300" t="str">
            <v>LAND BETWEEN PARKFIELD ST AND GILBROOK WAY, ROCHDALE</v>
          </cell>
          <cell r="C300" t="str">
            <v>Residential</v>
          </cell>
          <cell r="D300" t="str">
            <v>Land Supply 2018</v>
          </cell>
          <cell r="E300">
            <v>9.8553199999999994E-2</v>
          </cell>
          <cell r="F300">
            <v>0</v>
          </cell>
          <cell r="G300">
            <v>0</v>
          </cell>
          <cell r="H300">
            <v>0</v>
          </cell>
          <cell r="I300">
            <v>9.8553199999999994E-2</v>
          </cell>
          <cell r="J300">
            <v>0</v>
          </cell>
          <cell r="K300">
            <v>0</v>
          </cell>
          <cell r="L300">
            <v>0</v>
          </cell>
          <cell r="M300">
            <v>100</v>
          </cell>
          <cell r="O300">
            <v>1.14965043335037E-2</v>
          </cell>
          <cell r="Q300">
            <v>8.6104333503699999E-5</v>
          </cell>
          <cell r="R300">
            <v>0</v>
          </cell>
          <cell r="S300">
            <v>11.665277569377453</v>
          </cell>
          <cell r="T300">
            <v>8.7368379214170622E-2</v>
          </cell>
          <cell r="U300">
            <v>0</v>
          </cell>
          <cell r="V300">
            <v>0</v>
          </cell>
          <cell r="W300">
            <v>0</v>
          </cell>
          <cell r="X300">
            <v>0</v>
          </cell>
          <cell r="Y300">
            <v>0</v>
          </cell>
          <cell r="AA300">
            <v>0</v>
          </cell>
          <cell r="AB300">
            <v>0</v>
          </cell>
          <cell r="AC300">
            <v>0</v>
          </cell>
          <cell r="AD300">
            <v>0</v>
          </cell>
          <cell r="AE300">
            <v>0</v>
          </cell>
          <cell r="AF300">
            <v>0</v>
          </cell>
          <cell r="AG300">
            <v>0</v>
          </cell>
          <cell r="AH300">
            <v>0</v>
          </cell>
          <cell r="AI300">
            <v>9.8553219999999997E-2</v>
          </cell>
          <cell r="AJ300">
            <v>0</v>
          </cell>
          <cell r="AK300">
            <v>0</v>
          </cell>
          <cell r="AM300">
            <v>0</v>
          </cell>
          <cell r="AN300">
            <v>0</v>
          </cell>
          <cell r="AO300">
            <v>0</v>
          </cell>
          <cell r="AP300">
            <v>0</v>
          </cell>
          <cell r="AQ300">
            <v>0</v>
          </cell>
          <cell r="AR300">
            <v>0</v>
          </cell>
          <cell r="AS300">
            <v>0</v>
          </cell>
          <cell r="AT300">
            <v>0</v>
          </cell>
          <cell r="AU300">
            <v>100.00002029360793</v>
          </cell>
          <cell r="AV300">
            <v>0</v>
          </cell>
          <cell r="AW300">
            <v>0</v>
          </cell>
        </row>
        <row r="301">
          <cell r="A301" t="str">
            <v>SH 2092</v>
          </cell>
          <cell r="B301" t="str">
            <v>LAND AT WOODHEYS ROAD, LITTLEBOROUGH</v>
          </cell>
          <cell r="C301" t="str">
            <v>Residential</v>
          </cell>
          <cell r="D301" t="str">
            <v>Land Supply 2018</v>
          </cell>
          <cell r="E301">
            <v>8.5982199999999995E-2</v>
          </cell>
          <cell r="F301">
            <v>0</v>
          </cell>
          <cell r="G301">
            <v>0</v>
          </cell>
          <cell r="H301">
            <v>0</v>
          </cell>
          <cell r="I301">
            <v>8.5982199999999995E-2</v>
          </cell>
          <cell r="J301">
            <v>0</v>
          </cell>
          <cell r="K301">
            <v>0</v>
          </cell>
          <cell r="L301">
            <v>0</v>
          </cell>
          <cell r="M301">
            <v>100</v>
          </cell>
          <cell r="O301">
            <v>0</v>
          </cell>
          <cell r="Q301">
            <v>0</v>
          </cell>
          <cell r="R301">
            <v>0</v>
          </cell>
          <cell r="S301">
            <v>0</v>
          </cell>
          <cell r="T301">
            <v>0</v>
          </cell>
          <cell r="U301">
            <v>0</v>
          </cell>
          <cell r="V301">
            <v>0</v>
          </cell>
          <cell r="W301">
            <v>0</v>
          </cell>
          <cell r="X301" t="str">
            <v>Not Modelled</v>
          </cell>
          <cell r="Y301" t="str">
            <v>N/A</v>
          </cell>
          <cell r="AA301">
            <v>0</v>
          </cell>
          <cell r="AB301">
            <v>0</v>
          </cell>
          <cell r="AC301">
            <v>0</v>
          </cell>
          <cell r="AD301">
            <v>0</v>
          </cell>
          <cell r="AE301">
            <v>0</v>
          </cell>
          <cell r="AF301">
            <v>0</v>
          </cell>
          <cell r="AG301">
            <v>0</v>
          </cell>
          <cell r="AH301">
            <v>0</v>
          </cell>
          <cell r="AI301">
            <v>8.59822499997E-2</v>
          </cell>
          <cell r="AJ301">
            <v>0</v>
          </cell>
          <cell r="AK301">
            <v>0</v>
          </cell>
          <cell r="AM301">
            <v>0</v>
          </cell>
          <cell r="AN301">
            <v>0</v>
          </cell>
          <cell r="AO301">
            <v>0</v>
          </cell>
          <cell r="AP301">
            <v>0</v>
          </cell>
          <cell r="AQ301">
            <v>0</v>
          </cell>
          <cell r="AR301">
            <v>0</v>
          </cell>
          <cell r="AS301">
            <v>0</v>
          </cell>
          <cell r="AT301">
            <v>0</v>
          </cell>
          <cell r="AU301">
            <v>100.00005815122199</v>
          </cell>
          <cell r="AV301">
            <v>0</v>
          </cell>
          <cell r="AW301">
            <v>0</v>
          </cell>
        </row>
        <row r="302">
          <cell r="A302" t="str">
            <v>SH 2098</v>
          </cell>
          <cell r="B302" t="str">
            <v>4 ELIZABETH STREET,HEYWOOD</v>
          </cell>
          <cell r="C302" t="str">
            <v>Residential</v>
          </cell>
          <cell r="D302" t="str">
            <v>Land Supply 2018</v>
          </cell>
          <cell r="E302">
            <v>3.8341500000000001E-2</v>
          </cell>
          <cell r="F302">
            <v>0</v>
          </cell>
          <cell r="G302">
            <v>0</v>
          </cell>
          <cell r="H302">
            <v>0</v>
          </cell>
          <cell r="I302">
            <v>3.8341500000000001E-2</v>
          </cell>
          <cell r="J302">
            <v>0</v>
          </cell>
          <cell r="K302">
            <v>0</v>
          </cell>
          <cell r="L302">
            <v>0</v>
          </cell>
          <cell r="M302">
            <v>100</v>
          </cell>
          <cell r="O302">
            <v>0</v>
          </cell>
          <cell r="Q302">
            <v>0</v>
          </cell>
          <cell r="R302">
            <v>0</v>
          </cell>
          <cell r="S302">
            <v>0</v>
          </cell>
          <cell r="T302">
            <v>0</v>
          </cell>
          <cell r="U302">
            <v>0</v>
          </cell>
          <cell r="V302">
            <v>0</v>
          </cell>
          <cell r="W302">
            <v>0</v>
          </cell>
          <cell r="X302" t="str">
            <v>Not Modelled</v>
          </cell>
          <cell r="Y302" t="str">
            <v>N/A</v>
          </cell>
          <cell r="AA302">
            <v>0</v>
          </cell>
          <cell r="AB302">
            <v>0</v>
          </cell>
          <cell r="AC302">
            <v>0</v>
          </cell>
          <cell r="AD302">
            <v>0</v>
          </cell>
          <cell r="AE302">
            <v>0</v>
          </cell>
          <cell r="AF302">
            <v>0</v>
          </cell>
          <cell r="AG302">
            <v>0</v>
          </cell>
          <cell r="AH302">
            <v>0</v>
          </cell>
          <cell r="AI302">
            <v>3.83415149996E-2</v>
          </cell>
          <cell r="AJ302">
            <v>0</v>
          </cell>
          <cell r="AK302">
            <v>0</v>
          </cell>
          <cell r="AM302">
            <v>0</v>
          </cell>
          <cell r="AN302">
            <v>0</v>
          </cell>
          <cell r="AO302">
            <v>0</v>
          </cell>
          <cell r="AP302">
            <v>0</v>
          </cell>
          <cell r="AQ302">
            <v>0</v>
          </cell>
          <cell r="AR302">
            <v>0</v>
          </cell>
          <cell r="AS302">
            <v>0</v>
          </cell>
          <cell r="AT302">
            <v>0</v>
          </cell>
          <cell r="AU302">
            <v>100.00003912105682</v>
          </cell>
          <cell r="AV302">
            <v>0</v>
          </cell>
          <cell r="AW302">
            <v>0</v>
          </cell>
        </row>
        <row r="303">
          <cell r="A303" t="str">
            <v>SH 2100</v>
          </cell>
          <cell r="B303" t="str">
            <v>LAND ADJACENT TO 12 WHAM STREET,HEYWOOD</v>
          </cell>
          <cell r="C303" t="str">
            <v>Residential</v>
          </cell>
          <cell r="D303" t="str">
            <v>Land Supply 2018</v>
          </cell>
          <cell r="E303">
            <v>9.9972000000000005E-2</v>
          </cell>
          <cell r="F303">
            <v>0</v>
          </cell>
          <cell r="G303">
            <v>0</v>
          </cell>
          <cell r="H303">
            <v>0</v>
          </cell>
          <cell r="I303">
            <v>9.9972000000000005E-2</v>
          </cell>
          <cell r="J303">
            <v>0</v>
          </cell>
          <cell r="K303">
            <v>0</v>
          </cell>
          <cell r="L303">
            <v>0</v>
          </cell>
          <cell r="M303">
            <v>100</v>
          </cell>
          <cell r="O303">
            <v>0</v>
          </cell>
          <cell r="Q303">
            <v>0</v>
          </cell>
          <cell r="R303">
            <v>0</v>
          </cell>
          <cell r="S303">
            <v>0</v>
          </cell>
          <cell r="T303">
            <v>0</v>
          </cell>
          <cell r="U303">
            <v>0</v>
          </cell>
          <cell r="V303">
            <v>0</v>
          </cell>
          <cell r="W303">
            <v>0</v>
          </cell>
          <cell r="X303" t="str">
            <v>Not Modelled</v>
          </cell>
          <cell r="Y303" t="str">
            <v>N/A</v>
          </cell>
          <cell r="AA303">
            <v>0</v>
          </cell>
          <cell r="AB303">
            <v>0</v>
          </cell>
          <cell r="AC303">
            <v>0</v>
          </cell>
          <cell r="AD303">
            <v>0</v>
          </cell>
          <cell r="AE303">
            <v>0</v>
          </cell>
          <cell r="AF303">
            <v>0</v>
          </cell>
          <cell r="AG303">
            <v>0</v>
          </cell>
          <cell r="AH303">
            <v>0</v>
          </cell>
          <cell r="AI303">
            <v>9.9972029998999998E-2</v>
          </cell>
          <cell r="AJ303">
            <v>0</v>
          </cell>
          <cell r="AK303">
            <v>0</v>
          </cell>
          <cell r="AM303">
            <v>0</v>
          </cell>
          <cell r="AN303">
            <v>0</v>
          </cell>
          <cell r="AO303">
            <v>0</v>
          </cell>
          <cell r="AP303">
            <v>0</v>
          </cell>
          <cell r="AQ303">
            <v>0</v>
          </cell>
          <cell r="AR303">
            <v>0</v>
          </cell>
          <cell r="AS303">
            <v>0</v>
          </cell>
          <cell r="AT303">
            <v>0</v>
          </cell>
          <cell r="AU303">
            <v>100.00003000740207</v>
          </cell>
          <cell r="AV303">
            <v>0</v>
          </cell>
          <cell r="AW303">
            <v>0</v>
          </cell>
        </row>
        <row r="304">
          <cell r="A304" t="str">
            <v>SH 2101</v>
          </cell>
          <cell r="B304" t="str">
            <v>LAND ADJACENT TO 2 GREGGE STREET,HEYWOOD</v>
          </cell>
          <cell r="C304" t="str">
            <v>Residential</v>
          </cell>
          <cell r="D304" t="str">
            <v>Land Supply 2018</v>
          </cell>
          <cell r="E304">
            <v>2.3730600000000001E-2</v>
          </cell>
          <cell r="F304">
            <v>0</v>
          </cell>
          <cell r="G304">
            <v>0</v>
          </cell>
          <cell r="H304">
            <v>0</v>
          </cell>
          <cell r="I304">
            <v>2.3730600000000001E-2</v>
          </cell>
          <cell r="J304">
            <v>0</v>
          </cell>
          <cell r="K304">
            <v>0</v>
          </cell>
          <cell r="L304">
            <v>0</v>
          </cell>
          <cell r="M304">
            <v>100</v>
          </cell>
          <cell r="O304">
            <v>0</v>
          </cell>
          <cell r="Q304">
            <v>0</v>
          </cell>
          <cell r="R304">
            <v>0</v>
          </cell>
          <cell r="S304">
            <v>0</v>
          </cell>
          <cell r="T304">
            <v>0</v>
          </cell>
          <cell r="U304">
            <v>0</v>
          </cell>
          <cell r="V304">
            <v>0</v>
          </cell>
          <cell r="W304">
            <v>0</v>
          </cell>
          <cell r="X304" t="str">
            <v>Not Modelled</v>
          </cell>
          <cell r="Y304" t="str">
            <v>N/A</v>
          </cell>
          <cell r="AA304">
            <v>0</v>
          </cell>
          <cell r="AB304">
            <v>0</v>
          </cell>
          <cell r="AC304">
            <v>0</v>
          </cell>
          <cell r="AD304">
            <v>0</v>
          </cell>
          <cell r="AE304">
            <v>0</v>
          </cell>
          <cell r="AF304">
            <v>0</v>
          </cell>
          <cell r="AG304">
            <v>0</v>
          </cell>
          <cell r="AH304">
            <v>0</v>
          </cell>
          <cell r="AI304">
            <v>2.3730624999399999E-2</v>
          </cell>
          <cell r="AJ304">
            <v>0</v>
          </cell>
          <cell r="AK304">
            <v>0</v>
          </cell>
          <cell r="AM304">
            <v>0</v>
          </cell>
          <cell r="AN304">
            <v>0</v>
          </cell>
          <cell r="AO304">
            <v>0</v>
          </cell>
          <cell r="AP304">
            <v>0</v>
          </cell>
          <cell r="AQ304">
            <v>0</v>
          </cell>
          <cell r="AR304">
            <v>0</v>
          </cell>
          <cell r="AS304">
            <v>0</v>
          </cell>
          <cell r="AT304">
            <v>0</v>
          </cell>
          <cell r="AU304">
            <v>100.00010534668317</v>
          </cell>
          <cell r="AV304">
            <v>0</v>
          </cell>
          <cell r="AW304">
            <v>0</v>
          </cell>
        </row>
        <row r="305">
          <cell r="A305" t="str">
            <v>SH 2102</v>
          </cell>
          <cell r="B305" t="str">
            <v>LAND AT HILL STREET,HEYWOOD</v>
          </cell>
          <cell r="C305" t="str">
            <v>Residential</v>
          </cell>
          <cell r="D305" t="str">
            <v>Land Supply 2018</v>
          </cell>
          <cell r="E305">
            <v>0.15002099999999999</v>
          </cell>
          <cell r="F305">
            <v>0</v>
          </cell>
          <cell r="G305">
            <v>0</v>
          </cell>
          <cell r="H305">
            <v>0</v>
          </cell>
          <cell r="I305">
            <v>0.15002099999999999</v>
          </cell>
          <cell r="J305">
            <v>0</v>
          </cell>
          <cell r="K305">
            <v>0</v>
          </cell>
          <cell r="L305">
            <v>0</v>
          </cell>
          <cell r="M305">
            <v>100</v>
          </cell>
          <cell r="O305">
            <v>1.1339399999999999E-3</v>
          </cell>
          <cell r="Q305">
            <v>0</v>
          </cell>
          <cell r="R305">
            <v>0</v>
          </cell>
          <cell r="S305">
            <v>0.75585418041474195</v>
          </cell>
          <cell r="T305">
            <v>0</v>
          </cell>
          <cell r="U305">
            <v>0</v>
          </cell>
          <cell r="V305">
            <v>0</v>
          </cell>
          <cell r="W305">
            <v>0</v>
          </cell>
          <cell r="X305" t="str">
            <v>Not Modelled</v>
          </cell>
          <cell r="Y305" t="str">
            <v>N/A</v>
          </cell>
          <cell r="AA305">
            <v>0</v>
          </cell>
          <cell r="AB305">
            <v>0</v>
          </cell>
          <cell r="AC305">
            <v>0</v>
          </cell>
          <cell r="AD305">
            <v>0</v>
          </cell>
          <cell r="AE305">
            <v>0</v>
          </cell>
          <cell r="AF305">
            <v>0</v>
          </cell>
          <cell r="AG305">
            <v>0</v>
          </cell>
          <cell r="AH305">
            <v>0</v>
          </cell>
          <cell r="AI305">
            <v>0.15002085000000001</v>
          </cell>
          <cell r="AJ305">
            <v>0</v>
          </cell>
          <cell r="AK305">
            <v>0</v>
          </cell>
          <cell r="AM305">
            <v>0</v>
          </cell>
          <cell r="AN305">
            <v>0</v>
          </cell>
          <cell r="AO305">
            <v>0</v>
          </cell>
          <cell r="AP305">
            <v>0</v>
          </cell>
          <cell r="AQ305">
            <v>0</v>
          </cell>
          <cell r="AR305">
            <v>0</v>
          </cell>
          <cell r="AS305">
            <v>0</v>
          </cell>
          <cell r="AT305">
            <v>0</v>
          </cell>
          <cell r="AU305">
            <v>99.999900013998058</v>
          </cell>
          <cell r="AV305">
            <v>0</v>
          </cell>
          <cell r="AW305">
            <v>0</v>
          </cell>
        </row>
        <row r="306">
          <cell r="A306" t="str">
            <v>SH 2104</v>
          </cell>
          <cell r="B306" t="str">
            <v>WARREN COURT ,HAREFIELD DRIVE,HEYWOOD</v>
          </cell>
          <cell r="C306" t="str">
            <v>Residential</v>
          </cell>
          <cell r="D306" t="str">
            <v>Land Supply 2018</v>
          </cell>
          <cell r="E306">
            <v>0.25149199999999999</v>
          </cell>
          <cell r="F306">
            <v>0</v>
          </cell>
          <cell r="G306">
            <v>0</v>
          </cell>
          <cell r="H306">
            <v>0</v>
          </cell>
          <cell r="I306">
            <v>0.25149199999999999</v>
          </cell>
          <cell r="J306">
            <v>0</v>
          </cell>
          <cell r="K306">
            <v>0</v>
          </cell>
          <cell r="L306">
            <v>0</v>
          </cell>
          <cell r="M306">
            <v>100</v>
          </cell>
          <cell r="O306">
            <v>2.3599999999999999E-2</v>
          </cell>
          <cell r="Q306">
            <v>2.12E-2</v>
          </cell>
          <cell r="R306">
            <v>1.9599999999999999E-2</v>
          </cell>
          <cell r="S306">
            <v>9.3839963100217894</v>
          </cell>
          <cell r="T306">
            <v>8.4296916005280487</v>
          </cell>
          <cell r="U306">
            <v>7.7934884608655537</v>
          </cell>
          <cell r="V306">
            <v>0</v>
          </cell>
          <cell r="W306">
            <v>0</v>
          </cell>
          <cell r="X306" t="str">
            <v>Not Modelled</v>
          </cell>
          <cell r="Y306" t="str">
            <v>N/A</v>
          </cell>
          <cell r="AA306">
            <v>0</v>
          </cell>
          <cell r="AB306">
            <v>2.12E-2</v>
          </cell>
          <cell r="AC306">
            <v>1.9599999999999999E-2</v>
          </cell>
          <cell r="AD306">
            <v>0</v>
          </cell>
          <cell r="AE306">
            <v>0</v>
          </cell>
          <cell r="AF306">
            <v>0</v>
          </cell>
          <cell r="AG306">
            <v>0</v>
          </cell>
          <cell r="AH306">
            <v>0</v>
          </cell>
          <cell r="AI306">
            <v>0.25149205999800001</v>
          </cell>
          <cell r="AJ306">
            <v>0</v>
          </cell>
          <cell r="AK306">
            <v>0</v>
          </cell>
          <cell r="AM306">
            <v>0</v>
          </cell>
          <cell r="AN306">
            <v>8.4296916005280487</v>
          </cell>
          <cell r="AO306">
            <v>7.7934884608655537</v>
          </cell>
          <cell r="AP306">
            <v>0</v>
          </cell>
          <cell r="AQ306">
            <v>0</v>
          </cell>
          <cell r="AR306">
            <v>0</v>
          </cell>
          <cell r="AS306">
            <v>0</v>
          </cell>
          <cell r="AT306">
            <v>0</v>
          </cell>
          <cell r="AU306">
            <v>100.00002385682249</v>
          </cell>
          <cell r="AV306">
            <v>0</v>
          </cell>
          <cell r="AW306">
            <v>0</v>
          </cell>
        </row>
        <row r="307">
          <cell r="A307" t="str">
            <v>SH 2105</v>
          </cell>
          <cell r="B307" t="str">
            <v>21 MAINWAY,MIDDLETON</v>
          </cell>
          <cell r="C307" t="str">
            <v>Residential</v>
          </cell>
          <cell r="D307" t="str">
            <v>Land Supply 2018</v>
          </cell>
          <cell r="E307">
            <v>0.121836</v>
          </cell>
          <cell r="F307">
            <v>0</v>
          </cell>
          <cell r="G307">
            <v>0</v>
          </cell>
          <cell r="H307">
            <v>0</v>
          </cell>
          <cell r="I307">
            <v>0.121836</v>
          </cell>
          <cell r="J307">
            <v>0</v>
          </cell>
          <cell r="K307">
            <v>0</v>
          </cell>
          <cell r="L307">
            <v>0</v>
          </cell>
          <cell r="M307">
            <v>100</v>
          </cell>
          <cell r="O307">
            <v>0</v>
          </cell>
          <cell r="Q307">
            <v>0</v>
          </cell>
          <cell r="R307">
            <v>0</v>
          </cell>
          <cell r="S307">
            <v>0</v>
          </cell>
          <cell r="T307">
            <v>0</v>
          </cell>
          <cell r="U307">
            <v>0</v>
          </cell>
          <cell r="V307">
            <v>0</v>
          </cell>
          <cell r="W307">
            <v>0</v>
          </cell>
          <cell r="X307" t="str">
            <v>Not Modelled</v>
          </cell>
          <cell r="Y307" t="str">
            <v>N/A</v>
          </cell>
          <cell r="AA307">
            <v>0</v>
          </cell>
          <cell r="AB307">
            <v>0</v>
          </cell>
          <cell r="AC307">
            <v>0</v>
          </cell>
          <cell r="AD307">
            <v>0</v>
          </cell>
          <cell r="AE307">
            <v>0</v>
          </cell>
          <cell r="AF307">
            <v>0</v>
          </cell>
          <cell r="AG307">
            <v>0</v>
          </cell>
          <cell r="AH307">
            <v>0</v>
          </cell>
          <cell r="AI307">
            <v>0.121835999998</v>
          </cell>
          <cell r="AJ307">
            <v>0</v>
          </cell>
          <cell r="AK307">
            <v>0</v>
          </cell>
          <cell r="AM307">
            <v>0</v>
          </cell>
          <cell r="AN307">
            <v>0</v>
          </cell>
          <cell r="AO307">
            <v>0</v>
          </cell>
          <cell r="AP307">
            <v>0</v>
          </cell>
          <cell r="AQ307">
            <v>0</v>
          </cell>
          <cell r="AR307">
            <v>0</v>
          </cell>
          <cell r="AS307">
            <v>0</v>
          </cell>
          <cell r="AT307">
            <v>0</v>
          </cell>
          <cell r="AU307">
            <v>99.999999998358447</v>
          </cell>
          <cell r="AV307">
            <v>0</v>
          </cell>
          <cell r="AW307">
            <v>0</v>
          </cell>
        </row>
        <row r="308">
          <cell r="A308" t="str">
            <v>SH 2110</v>
          </cell>
          <cell r="B308" t="str">
            <v>LAND AT KESWICK CLOSE,LANGLEY,MIDDLETON</v>
          </cell>
          <cell r="C308" t="str">
            <v>Residential</v>
          </cell>
          <cell r="D308" t="str">
            <v>Land Supply 2018</v>
          </cell>
          <cell r="E308">
            <v>1.2809699999999999</v>
          </cell>
          <cell r="F308">
            <v>0</v>
          </cell>
          <cell r="G308">
            <v>0</v>
          </cell>
          <cell r="H308">
            <v>0</v>
          </cell>
          <cell r="I308">
            <v>1.2809699999999999</v>
          </cell>
          <cell r="J308">
            <v>0</v>
          </cell>
          <cell r="K308">
            <v>0</v>
          </cell>
          <cell r="L308">
            <v>0</v>
          </cell>
          <cell r="M308">
            <v>100</v>
          </cell>
          <cell r="O308">
            <v>6.6106141242869995E-2</v>
          </cell>
          <cell r="Q308">
            <v>1.6917841242869998E-2</v>
          </cell>
          <cell r="R308">
            <v>8.9397848508400001E-3</v>
          </cell>
          <cell r="S308">
            <v>5.160631493545516</v>
          </cell>
          <cell r="T308">
            <v>1.3207054999625283</v>
          </cell>
          <cell r="U308">
            <v>0.69789182032678365</v>
          </cell>
          <cell r="V308">
            <v>0</v>
          </cell>
          <cell r="W308">
            <v>0</v>
          </cell>
          <cell r="X308" t="str">
            <v>Not Modelled</v>
          </cell>
          <cell r="Y308" t="str">
            <v>N/A</v>
          </cell>
          <cell r="AA308">
            <v>0</v>
          </cell>
          <cell r="AB308">
            <v>0</v>
          </cell>
          <cell r="AC308">
            <v>0</v>
          </cell>
          <cell r="AD308">
            <v>0</v>
          </cell>
          <cell r="AE308">
            <v>0</v>
          </cell>
          <cell r="AF308">
            <v>0</v>
          </cell>
          <cell r="AG308">
            <v>0</v>
          </cell>
          <cell r="AH308">
            <v>0</v>
          </cell>
          <cell r="AI308">
            <v>1.2809666449999999</v>
          </cell>
          <cell r="AJ308">
            <v>0</v>
          </cell>
          <cell r="AK308">
            <v>0</v>
          </cell>
          <cell r="AM308">
            <v>0</v>
          </cell>
          <cell r="AN308">
            <v>0</v>
          </cell>
          <cell r="AO308">
            <v>0</v>
          </cell>
          <cell r="AP308">
            <v>0</v>
          </cell>
          <cell r="AQ308">
            <v>0</v>
          </cell>
          <cell r="AR308">
            <v>0</v>
          </cell>
          <cell r="AS308">
            <v>0</v>
          </cell>
          <cell r="AT308">
            <v>0</v>
          </cell>
          <cell r="AU308">
            <v>99.999738089104355</v>
          </cell>
          <cell r="AV308">
            <v>0</v>
          </cell>
          <cell r="AW308">
            <v>0</v>
          </cell>
        </row>
        <row r="309">
          <cell r="A309" t="str">
            <v>SH 2112</v>
          </cell>
          <cell r="B309" t="str">
            <v>MILTON STREET FAMILY AND CHILDREN CENTRE,MILTON STREET,MIDDLETON</v>
          </cell>
          <cell r="C309" t="str">
            <v>Residential</v>
          </cell>
          <cell r="D309" t="str">
            <v>Land Supply 2018</v>
          </cell>
          <cell r="E309">
            <v>0.163687</v>
          </cell>
          <cell r="F309">
            <v>0</v>
          </cell>
          <cell r="G309">
            <v>0</v>
          </cell>
          <cell r="H309">
            <v>0</v>
          </cell>
          <cell r="I309">
            <v>0.163687</v>
          </cell>
          <cell r="J309">
            <v>0</v>
          </cell>
          <cell r="K309">
            <v>0</v>
          </cell>
          <cell r="L309">
            <v>0</v>
          </cell>
          <cell r="M309">
            <v>100</v>
          </cell>
          <cell r="O309">
            <v>0</v>
          </cell>
          <cell r="Q309">
            <v>0</v>
          </cell>
          <cell r="R309">
            <v>0</v>
          </cell>
          <cell r="S309">
            <v>0</v>
          </cell>
          <cell r="T309">
            <v>0</v>
          </cell>
          <cell r="U309">
            <v>0</v>
          </cell>
          <cell r="V309">
            <v>0</v>
          </cell>
          <cell r="W309">
            <v>0</v>
          </cell>
          <cell r="X309" t="str">
            <v>Not Modelled</v>
          </cell>
          <cell r="Y309" t="str">
            <v>N/A</v>
          </cell>
          <cell r="AA309">
            <v>0</v>
          </cell>
          <cell r="AB309">
            <v>0</v>
          </cell>
          <cell r="AC309">
            <v>0</v>
          </cell>
          <cell r="AD309">
            <v>0</v>
          </cell>
          <cell r="AE309">
            <v>0</v>
          </cell>
          <cell r="AF309">
            <v>0</v>
          </cell>
          <cell r="AG309">
            <v>0</v>
          </cell>
          <cell r="AH309">
            <v>0</v>
          </cell>
          <cell r="AI309">
            <v>0.16368725000000001</v>
          </cell>
          <cell r="AJ309">
            <v>0</v>
          </cell>
          <cell r="AK309">
            <v>0</v>
          </cell>
          <cell r="AM309">
            <v>0</v>
          </cell>
          <cell r="AN309">
            <v>0</v>
          </cell>
          <cell r="AO309">
            <v>0</v>
          </cell>
          <cell r="AP309">
            <v>0</v>
          </cell>
          <cell r="AQ309">
            <v>0</v>
          </cell>
          <cell r="AR309">
            <v>0</v>
          </cell>
          <cell r="AS309">
            <v>0</v>
          </cell>
          <cell r="AT309">
            <v>0</v>
          </cell>
          <cell r="AU309">
            <v>100.00015273051616</v>
          </cell>
          <cell r="AV309">
            <v>0</v>
          </cell>
          <cell r="AW309">
            <v>0</v>
          </cell>
        </row>
        <row r="310">
          <cell r="A310" t="str">
            <v>SH 2113</v>
          </cell>
          <cell r="B310" t="str">
            <v>2 FEATHERSTALL SQUARE,LITTLEBOROUGH</v>
          </cell>
          <cell r="C310" t="str">
            <v>Residential</v>
          </cell>
          <cell r="D310" t="str">
            <v>Land Supply 2018</v>
          </cell>
          <cell r="E310">
            <v>6.2882499999999996E-3</v>
          </cell>
          <cell r="F310">
            <v>0</v>
          </cell>
          <cell r="G310">
            <v>0</v>
          </cell>
          <cell r="H310">
            <v>0</v>
          </cell>
          <cell r="I310">
            <v>6.2882499999999996E-3</v>
          </cell>
          <cell r="J310">
            <v>0</v>
          </cell>
          <cell r="K310">
            <v>0</v>
          </cell>
          <cell r="L310">
            <v>0</v>
          </cell>
          <cell r="M310">
            <v>100</v>
          </cell>
          <cell r="O310">
            <v>0</v>
          </cell>
          <cell r="Q310">
            <v>0</v>
          </cell>
          <cell r="R310">
            <v>0</v>
          </cell>
          <cell r="S310">
            <v>0</v>
          </cell>
          <cell r="T310">
            <v>0</v>
          </cell>
          <cell r="U310">
            <v>0</v>
          </cell>
          <cell r="V310">
            <v>0</v>
          </cell>
          <cell r="W310">
            <v>0</v>
          </cell>
          <cell r="X310">
            <v>0</v>
          </cell>
          <cell r="Y310">
            <v>0</v>
          </cell>
          <cell r="AA310">
            <v>0</v>
          </cell>
          <cell r="AB310">
            <v>0</v>
          </cell>
          <cell r="AC310">
            <v>0</v>
          </cell>
          <cell r="AD310">
            <v>0</v>
          </cell>
          <cell r="AE310">
            <v>0</v>
          </cell>
          <cell r="AF310">
            <v>0</v>
          </cell>
          <cell r="AG310">
            <v>0</v>
          </cell>
          <cell r="AH310">
            <v>0</v>
          </cell>
          <cell r="AI310">
            <v>6.2882500000500004E-3</v>
          </cell>
          <cell r="AJ310">
            <v>0</v>
          </cell>
          <cell r="AK310">
            <v>0</v>
          </cell>
          <cell r="AM310">
            <v>0</v>
          </cell>
          <cell r="AN310">
            <v>0</v>
          </cell>
          <cell r="AO310">
            <v>0</v>
          </cell>
          <cell r="AP310">
            <v>0</v>
          </cell>
          <cell r="AQ310">
            <v>0</v>
          </cell>
          <cell r="AR310">
            <v>0</v>
          </cell>
          <cell r="AS310">
            <v>0</v>
          </cell>
          <cell r="AT310">
            <v>0</v>
          </cell>
          <cell r="AU310">
            <v>100.00000000079514</v>
          </cell>
          <cell r="AV310">
            <v>0</v>
          </cell>
          <cell r="AW310">
            <v>0</v>
          </cell>
        </row>
        <row r="311">
          <cell r="A311" t="str">
            <v>SH 2116</v>
          </cell>
          <cell r="B311" t="str">
            <v>BROAD CARR FARM,KILN LANE,MILNROW</v>
          </cell>
          <cell r="C311" t="str">
            <v>Residential</v>
          </cell>
          <cell r="D311" t="str">
            <v>Land Supply 2018</v>
          </cell>
          <cell r="E311">
            <v>0.13955100000000001</v>
          </cell>
          <cell r="F311">
            <v>0</v>
          </cell>
          <cell r="G311">
            <v>0</v>
          </cell>
          <cell r="H311">
            <v>0</v>
          </cell>
          <cell r="I311">
            <v>0.13955100000000001</v>
          </cell>
          <cell r="J311">
            <v>0</v>
          </cell>
          <cell r="K311">
            <v>0</v>
          </cell>
          <cell r="L311">
            <v>0</v>
          </cell>
          <cell r="M311">
            <v>100</v>
          </cell>
          <cell r="O311">
            <v>2.2453299999999999E-2</v>
          </cell>
          <cell r="Q311">
            <v>0</v>
          </cell>
          <cell r="R311">
            <v>0</v>
          </cell>
          <cell r="S311">
            <v>16.08967330939943</v>
          </cell>
          <cell r="T311">
            <v>0</v>
          </cell>
          <cell r="U311">
            <v>0</v>
          </cell>
          <cell r="V311">
            <v>0</v>
          </cell>
          <cell r="W311">
            <v>0</v>
          </cell>
          <cell r="X311" t="str">
            <v>Not Modelled</v>
          </cell>
          <cell r="Y311" t="str">
            <v>N/A</v>
          </cell>
          <cell r="AA311">
            <v>0</v>
          </cell>
          <cell r="AB311">
            <v>0</v>
          </cell>
          <cell r="AC311">
            <v>0</v>
          </cell>
          <cell r="AD311">
            <v>0</v>
          </cell>
          <cell r="AE311">
            <v>0</v>
          </cell>
          <cell r="AF311">
            <v>4.8820226358800003E-3</v>
          </cell>
          <cell r="AG311">
            <v>0</v>
          </cell>
          <cell r="AH311">
            <v>0.13955087499900001</v>
          </cell>
          <cell r="AI311">
            <v>0</v>
          </cell>
          <cell r="AJ311">
            <v>0</v>
          </cell>
          <cell r="AK311">
            <v>0</v>
          </cell>
          <cell r="AM311">
            <v>0</v>
          </cell>
          <cell r="AN311">
            <v>0</v>
          </cell>
          <cell r="AO311">
            <v>0</v>
          </cell>
          <cell r="AP311">
            <v>0</v>
          </cell>
          <cell r="AQ311">
            <v>0</v>
          </cell>
          <cell r="AR311">
            <v>3.4983788262928965</v>
          </cell>
          <cell r="AS311">
            <v>0</v>
          </cell>
          <cell r="AT311">
            <v>99.99991042629577</v>
          </cell>
          <cell r="AU311">
            <v>0</v>
          </cell>
          <cell r="AV311">
            <v>0</v>
          </cell>
          <cell r="AW311">
            <v>0</v>
          </cell>
        </row>
        <row r="312">
          <cell r="A312" t="str">
            <v>SH 2120</v>
          </cell>
          <cell r="B312" t="str">
            <v>THE LADYBARN ,HARBOUR LANE,MILNROW</v>
          </cell>
          <cell r="C312" t="str">
            <v>Residential</v>
          </cell>
          <cell r="D312" t="str">
            <v>Land Supply 2018</v>
          </cell>
          <cell r="E312">
            <v>0.19947899999999999</v>
          </cell>
          <cell r="F312">
            <v>0</v>
          </cell>
          <cell r="G312">
            <v>0</v>
          </cell>
          <cell r="H312">
            <v>0</v>
          </cell>
          <cell r="I312">
            <v>0.19947899999999999</v>
          </cell>
          <cell r="J312">
            <v>0</v>
          </cell>
          <cell r="K312">
            <v>0</v>
          </cell>
          <cell r="L312">
            <v>0</v>
          </cell>
          <cell r="M312">
            <v>100</v>
          </cell>
          <cell r="O312">
            <v>0</v>
          </cell>
          <cell r="Q312">
            <v>0</v>
          </cell>
          <cell r="R312">
            <v>0</v>
          </cell>
          <cell r="S312">
            <v>0</v>
          </cell>
          <cell r="T312">
            <v>0</v>
          </cell>
          <cell r="U312">
            <v>0</v>
          </cell>
          <cell r="V312">
            <v>0.19861519302</v>
          </cell>
          <cell r="W312">
            <v>99.566968462845722</v>
          </cell>
          <cell r="X312" t="str">
            <v>Not Modelled</v>
          </cell>
          <cell r="Y312" t="str">
            <v>N/A</v>
          </cell>
          <cell r="AA312">
            <v>0</v>
          </cell>
          <cell r="AB312">
            <v>0</v>
          </cell>
          <cell r="AC312">
            <v>0</v>
          </cell>
          <cell r="AD312">
            <v>0</v>
          </cell>
          <cell r="AE312">
            <v>0</v>
          </cell>
          <cell r="AF312">
            <v>0</v>
          </cell>
          <cell r="AG312">
            <v>0</v>
          </cell>
          <cell r="AH312">
            <v>0</v>
          </cell>
          <cell r="AI312">
            <v>0.19947867999900001</v>
          </cell>
          <cell r="AJ312">
            <v>0</v>
          </cell>
          <cell r="AK312">
            <v>0</v>
          </cell>
          <cell r="AM312">
            <v>0</v>
          </cell>
          <cell r="AN312">
            <v>0</v>
          </cell>
          <cell r="AO312">
            <v>0</v>
          </cell>
          <cell r="AP312">
            <v>0</v>
          </cell>
          <cell r="AQ312">
            <v>0</v>
          </cell>
          <cell r="AR312">
            <v>0</v>
          </cell>
          <cell r="AS312">
            <v>0</v>
          </cell>
          <cell r="AT312">
            <v>0</v>
          </cell>
          <cell r="AU312">
            <v>99.999839581610104</v>
          </cell>
          <cell r="AV312">
            <v>0</v>
          </cell>
          <cell r="AW312">
            <v>0</v>
          </cell>
        </row>
        <row r="313">
          <cell r="A313" t="str">
            <v>SH 2121</v>
          </cell>
          <cell r="B313" t="str">
            <v>131 MANCHESTER ROAD,CASTLETON</v>
          </cell>
          <cell r="C313" t="str">
            <v>Residential</v>
          </cell>
          <cell r="D313" t="str">
            <v>Land Supply 2018</v>
          </cell>
          <cell r="E313">
            <v>3.3606499999999997E-2</v>
          </cell>
          <cell r="F313">
            <v>0</v>
          </cell>
          <cell r="G313">
            <v>0</v>
          </cell>
          <cell r="H313">
            <v>0</v>
          </cell>
          <cell r="I313">
            <v>3.3606499999999997E-2</v>
          </cell>
          <cell r="J313">
            <v>0</v>
          </cell>
          <cell r="K313">
            <v>0</v>
          </cell>
          <cell r="L313">
            <v>0</v>
          </cell>
          <cell r="M313">
            <v>100</v>
          </cell>
          <cell r="O313">
            <v>0</v>
          </cell>
          <cell r="Q313">
            <v>0</v>
          </cell>
          <cell r="R313">
            <v>0</v>
          </cell>
          <cell r="S313">
            <v>0</v>
          </cell>
          <cell r="T313">
            <v>0</v>
          </cell>
          <cell r="U313">
            <v>0</v>
          </cell>
          <cell r="V313">
            <v>0</v>
          </cell>
          <cell r="W313">
            <v>0</v>
          </cell>
          <cell r="X313" t="str">
            <v>Not Modelled</v>
          </cell>
          <cell r="Y313" t="str">
            <v>N/A</v>
          </cell>
          <cell r="AA313">
            <v>0</v>
          </cell>
          <cell r="AB313">
            <v>0</v>
          </cell>
          <cell r="AC313">
            <v>0</v>
          </cell>
          <cell r="AD313">
            <v>0</v>
          </cell>
          <cell r="AE313">
            <v>0</v>
          </cell>
          <cell r="AF313">
            <v>0</v>
          </cell>
          <cell r="AG313">
            <v>0</v>
          </cell>
          <cell r="AH313">
            <v>0</v>
          </cell>
          <cell r="AI313">
            <v>3.36064800012E-2</v>
          </cell>
          <cell r="AJ313">
            <v>0</v>
          </cell>
          <cell r="AK313">
            <v>0</v>
          </cell>
          <cell r="AM313">
            <v>0</v>
          </cell>
          <cell r="AN313">
            <v>0</v>
          </cell>
          <cell r="AO313">
            <v>0</v>
          </cell>
          <cell r="AP313">
            <v>0</v>
          </cell>
          <cell r="AQ313">
            <v>0</v>
          </cell>
          <cell r="AR313">
            <v>0</v>
          </cell>
          <cell r="AS313">
            <v>0</v>
          </cell>
          <cell r="AT313">
            <v>0</v>
          </cell>
          <cell r="AU313">
            <v>99.999940491274018</v>
          </cell>
          <cell r="AV313">
            <v>0</v>
          </cell>
          <cell r="AW313">
            <v>0</v>
          </cell>
        </row>
        <row r="314">
          <cell r="A314" t="str">
            <v>SH 2123</v>
          </cell>
          <cell r="B314" t="str">
            <v>151 DRAKE STREET,ROCHDALE</v>
          </cell>
          <cell r="C314" t="str">
            <v>Residential</v>
          </cell>
          <cell r="D314" t="str">
            <v>Land Supply 2018</v>
          </cell>
          <cell r="E314">
            <v>9.8560000000000002E-3</v>
          </cell>
          <cell r="F314">
            <v>0</v>
          </cell>
          <cell r="G314">
            <v>0</v>
          </cell>
          <cell r="H314">
            <v>0</v>
          </cell>
          <cell r="I314">
            <v>9.8560000000000002E-3</v>
          </cell>
          <cell r="J314">
            <v>0</v>
          </cell>
          <cell r="K314">
            <v>0</v>
          </cell>
          <cell r="L314">
            <v>0</v>
          </cell>
          <cell r="M314">
            <v>100</v>
          </cell>
          <cell r="O314">
            <v>0</v>
          </cell>
          <cell r="Q314">
            <v>0</v>
          </cell>
          <cell r="R314">
            <v>0</v>
          </cell>
          <cell r="S314">
            <v>0</v>
          </cell>
          <cell r="T314">
            <v>0</v>
          </cell>
          <cell r="U314">
            <v>0</v>
          </cell>
          <cell r="V314">
            <v>0</v>
          </cell>
          <cell r="W314">
            <v>0</v>
          </cell>
          <cell r="X314" t="str">
            <v>Not Modelled</v>
          </cell>
          <cell r="Y314" t="str">
            <v>N/A</v>
          </cell>
          <cell r="AA314">
            <v>0</v>
          </cell>
          <cell r="AB314">
            <v>0</v>
          </cell>
          <cell r="AC314">
            <v>0</v>
          </cell>
          <cell r="AD314">
            <v>0</v>
          </cell>
          <cell r="AE314">
            <v>0</v>
          </cell>
          <cell r="AF314">
            <v>0</v>
          </cell>
          <cell r="AG314">
            <v>0</v>
          </cell>
          <cell r="AH314">
            <v>0</v>
          </cell>
          <cell r="AI314">
            <v>9.8559999996200003E-3</v>
          </cell>
          <cell r="AJ314">
            <v>0</v>
          </cell>
          <cell r="AK314">
            <v>0</v>
          </cell>
          <cell r="AM314">
            <v>0</v>
          </cell>
          <cell r="AN314">
            <v>0</v>
          </cell>
          <cell r="AO314">
            <v>0</v>
          </cell>
          <cell r="AP314">
            <v>0</v>
          </cell>
          <cell r="AQ314">
            <v>0</v>
          </cell>
          <cell r="AR314">
            <v>0</v>
          </cell>
          <cell r="AS314">
            <v>0</v>
          </cell>
          <cell r="AT314">
            <v>0</v>
          </cell>
          <cell r="AU314">
            <v>99.999999996144481</v>
          </cell>
          <cell r="AV314">
            <v>0</v>
          </cell>
          <cell r="AW314">
            <v>0</v>
          </cell>
        </row>
        <row r="315">
          <cell r="A315" t="str">
            <v>SH 2124</v>
          </cell>
          <cell r="B315" t="str">
            <v>153 DRAKE STREET,ROCHDALE</v>
          </cell>
          <cell r="C315" t="str">
            <v>Residential</v>
          </cell>
          <cell r="D315" t="str">
            <v>Land Supply 2018</v>
          </cell>
          <cell r="E315">
            <v>1.00386E-2</v>
          </cell>
          <cell r="F315">
            <v>0</v>
          </cell>
          <cell r="G315">
            <v>0</v>
          </cell>
          <cell r="H315">
            <v>0</v>
          </cell>
          <cell r="I315">
            <v>1.00386E-2</v>
          </cell>
          <cell r="J315">
            <v>0</v>
          </cell>
          <cell r="K315">
            <v>0</v>
          </cell>
          <cell r="L315">
            <v>0</v>
          </cell>
          <cell r="M315">
            <v>100</v>
          </cell>
          <cell r="O315">
            <v>0</v>
          </cell>
          <cell r="Q315">
            <v>0</v>
          </cell>
          <cell r="R315">
            <v>0</v>
          </cell>
          <cell r="S315">
            <v>0</v>
          </cell>
          <cell r="T315">
            <v>0</v>
          </cell>
          <cell r="U315">
            <v>0</v>
          </cell>
          <cell r="V315">
            <v>0</v>
          </cell>
          <cell r="W315">
            <v>0</v>
          </cell>
          <cell r="X315" t="str">
            <v>Not Modelled</v>
          </cell>
          <cell r="Y315" t="str">
            <v>N/A</v>
          </cell>
          <cell r="AA315">
            <v>0</v>
          </cell>
          <cell r="AB315">
            <v>0</v>
          </cell>
          <cell r="AC315">
            <v>0</v>
          </cell>
          <cell r="AD315">
            <v>0</v>
          </cell>
          <cell r="AE315">
            <v>0</v>
          </cell>
          <cell r="AF315">
            <v>0</v>
          </cell>
          <cell r="AG315">
            <v>0</v>
          </cell>
          <cell r="AH315">
            <v>0</v>
          </cell>
          <cell r="AI315">
            <v>1.0038624999900001E-2</v>
          </cell>
          <cell r="AJ315">
            <v>0</v>
          </cell>
          <cell r="AK315">
            <v>0</v>
          </cell>
          <cell r="AM315">
            <v>0</v>
          </cell>
          <cell r="AN315">
            <v>0</v>
          </cell>
          <cell r="AO315">
            <v>0</v>
          </cell>
          <cell r="AP315">
            <v>0</v>
          </cell>
          <cell r="AQ315">
            <v>0</v>
          </cell>
          <cell r="AR315">
            <v>0</v>
          </cell>
          <cell r="AS315">
            <v>0</v>
          </cell>
          <cell r="AT315">
            <v>0</v>
          </cell>
          <cell r="AU315">
            <v>100.00024903771443</v>
          </cell>
          <cell r="AV315">
            <v>0</v>
          </cell>
          <cell r="AW315">
            <v>0</v>
          </cell>
        </row>
        <row r="316">
          <cell r="A316" t="str">
            <v>SH 2127</v>
          </cell>
          <cell r="B316" t="str">
            <v>292 MANCHESTER ROAD,CASTLETON</v>
          </cell>
          <cell r="C316" t="str">
            <v>Residential</v>
          </cell>
          <cell r="D316" t="str">
            <v>Land Supply 2018</v>
          </cell>
          <cell r="E316">
            <v>7.3815E-3</v>
          </cell>
          <cell r="F316">
            <v>0</v>
          </cell>
          <cell r="G316">
            <v>0</v>
          </cell>
          <cell r="H316">
            <v>0</v>
          </cell>
          <cell r="I316">
            <v>7.3815E-3</v>
          </cell>
          <cell r="J316">
            <v>0</v>
          </cell>
          <cell r="K316">
            <v>0</v>
          </cell>
          <cell r="L316">
            <v>0</v>
          </cell>
          <cell r="M316">
            <v>100</v>
          </cell>
          <cell r="O316">
            <v>0</v>
          </cell>
          <cell r="Q316">
            <v>0</v>
          </cell>
          <cell r="R316">
            <v>0</v>
          </cell>
          <cell r="S316">
            <v>0</v>
          </cell>
          <cell r="T316">
            <v>0</v>
          </cell>
          <cell r="U316">
            <v>0</v>
          </cell>
          <cell r="V316">
            <v>0</v>
          </cell>
          <cell r="W316">
            <v>0</v>
          </cell>
          <cell r="X316" t="str">
            <v>Not Modelled</v>
          </cell>
          <cell r="Y316" t="str">
            <v>N/A</v>
          </cell>
          <cell r="AA316">
            <v>0</v>
          </cell>
          <cell r="AB316">
            <v>0</v>
          </cell>
          <cell r="AC316">
            <v>0</v>
          </cell>
          <cell r="AD316">
            <v>0</v>
          </cell>
          <cell r="AE316">
            <v>0</v>
          </cell>
          <cell r="AF316">
            <v>0</v>
          </cell>
          <cell r="AG316">
            <v>0</v>
          </cell>
          <cell r="AH316">
            <v>0</v>
          </cell>
          <cell r="AI316">
            <v>7.3814999999199998E-3</v>
          </cell>
          <cell r="AJ316">
            <v>0</v>
          </cell>
          <cell r="AK316">
            <v>0</v>
          </cell>
          <cell r="AM316">
            <v>0</v>
          </cell>
          <cell r="AN316">
            <v>0</v>
          </cell>
          <cell r="AO316">
            <v>0</v>
          </cell>
          <cell r="AP316">
            <v>0</v>
          </cell>
          <cell r="AQ316">
            <v>0</v>
          </cell>
          <cell r="AR316">
            <v>0</v>
          </cell>
          <cell r="AS316">
            <v>0</v>
          </cell>
          <cell r="AT316">
            <v>0</v>
          </cell>
          <cell r="AU316">
            <v>99.999999998916209</v>
          </cell>
          <cell r="AV316">
            <v>0</v>
          </cell>
          <cell r="AW316">
            <v>0</v>
          </cell>
        </row>
        <row r="317">
          <cell r="A317" t="str">
            <v>SH 2128</v>
          </cell>
          <cell r="B317" t="str">
            <v>85 TWEEDALE STREET,ROCHDALE</v>
          </cell>
          <cell r="C317" t="str">
            <v>Residential</v>
          </cell>
          <cell r="D317" t="str">
            <v>Land Supply 2018</v>
          </cell>
          <cell r="E317">
            <v>7.2245499999999997E-3</v>
          </cell>
          <cell r="F317">
            <v>0</v>
          </cell>
          <cell r="G317">
            <v>0</v>
          </cell>
          <cell r="H317">
            <v>0</v>
          </cell>
          <cell r="I317">
            <v>7.2245499999999997E-3</v>
          </cell>
          <cell r="J317">
            <v>0</v>
          </cell>
          <cell r="K317">
            <v>0</v>
          </cell>
          <cell r="L317">
            <v>0</v>
          </cell>
          <cell r="M317">
            <v>100</v>
          </cell>
          <cell r="O317">
            <v>0</v>
          </cell>
          <cell r="Q317">
            <v>0</v>
          </cell>
          <cell r="R317">
            <v>0</v>
          </cell>
          <cell r="S317">
            <v>0</v>
          </cell>
          <cell r="T317">
            <v>0</v>
          </cell>
          <cell r="U317">
            <v>0</v>
          </cell>
          <cell r="V317">
            <v>0</v>
          </cell>
          <cell r="W317">
            <v>0</v>
          </cell>
          <cell r="X317" t="str">
            <v>Not Modelled</v>
          </cell>
          <cell r="Y317" t="str">
            <v>N/A</v>
          </cell>
          <cell r="AA317">
            <v>0</v>
          </cell>
          <cell r="AB317">
            <v>0</v>
          </cell>
          <cell r="AC317">
            <v>0</v>
          </cell>
          <cell r="AD317">
            <v>0</v>
          </cell>
          <cell r="AE317">
            <v>0</v>
          </cell>
          <cell r="AF317">
            <v>0</v>
          </cell>
          <cell r="AG317">
            <v>0</v>
          </cell>
          <cell r="AH317">
            <v>0</v>
          </cell>
          <cell r="AI317">
            <v>7.2245500001799998E-3</v>
          </cell>
          <cell r="AJ317">
            <v>0</v>
          </cell>
          <cell r="AK317">
            <v>0</v>
          </cell>
          <cell r="AM317">
            <v>0</v>
          </cell>
          <cell r="AN317">
            <v>0</v>
          </cell>
          <cell r="AO317">
            <v>0</v>
          </cell>
          <cell r="AP317">
            <v>0</v>
          </cell>
          <cell r="AQ317">
            <v>0</v>
          </cell>
          <cell r="AR317">
            <v>0</v>
          </cell>
          <cell r="AS317">
            <v>0</v>
          </cell>
          <cell r="AT317">
            <v>0</v>
          </cell>
          <cell r="AU317">
            <v>100.00000000249149</v>
          </cell>
          <cell r="AV317">
            <v>0</v>
          </cell>
          <cell r="AW317">
            <v>0</v>
          </cell>
        </row>
        <row r="318">
          <cell r="A318" t="str">
            <v>SH 2130</v>
          </cell>
          <cell r="B318" t="str">
            <v>COWM TOP FARM,COWM TOP LANE,ROCHDALE</v>
          </cell>
          <cell r="C318" t="str">
            <v>Residential</v>
          </cell>
          <cell r="D318" t="str">
            <v>Land Supply 2018</v>
          </cell>
          <cell r="E318">
            <v>7.72177E-2</v>
          </cell>
          <cell r="F318">
            <v>0</v>
          </cell>
          <cell r="G318">
            <v>0</v>
          </cell>
          <cell r="H318">
            <v>0</v>
          </cell>
          <cell r="I318">
            <v>7.72177E-2</v>
          </cell>
          <cell r="J318">
            <v>0</v>
          </cell>
          <cell r="K318">
            <v>0</v>
          </cell>
          <cell r="L318">
            <v>0</v>
          </cell>
          <cell r="M318">
            <v>100</v>
          </cell>
          <cell r="O318">
            <v>0</v>
          </cell>
          <cell r="Q318">
            <v>0</v>
          </cell>
          <cell r="R318">
            <v>0</v>
          </cell>
          <cell r="S318">
            <v>0</v>
          </cell>
          <cell r="T318">
            <v>0</v>
          </cell>
          <cell r="U318">
            <v>0</v>
          </cell>
          <cell r="V318">
            <v>0</v>
          </cell>
          <cell r="W318">
            <v>0</v>
          </cell>
          <cell r="X318" t="str">
            <v>Not Modelled</v>
          </cell>
          <cell r="Y318" t="str">
            <v>N/A</v>
          </cell>
          <cell r="AA318">
            <v>0</v>
          </cell>
          <cell r="AB318">
            <v>0</v>
          </cell>
          <cell r="AC318">
            <v>0</v>
          </cell>
          <cell r="AD318">
            <v>0</v>
          </cell>
          <cell r="AE318">
            <v>0</v>
          </cell>
          <cell r="AF318">
            <v>3.8571768879800003E-2</v>
          </cell>
          <cell r="AG318">
            <v>0</v>
          </cell>
          <cell r="AH318">
            <v>0</v>
          </cell>
          <cell r="AI318">
            <v>7.7217680003799999E-2</v>
          </cell>
          <cell r="AJ318">
            <v>0</v>
          </cell>
          <cell r="AK318">
            <v>0</v>
          </cell>
          <cell r="AM318">
            <v>0</v>
          </cell>
          <cell r="AN318">
            <v>0</v>
          </cell>
          <cell r="AO318">
            <v>0</v>
          </cell>
          <cell r="AP318">
            <v>0</v>
          </cell>
          <cell r="AQ318">
            <v>0</v>
          </cell>
          <cell r="AR318">
            <v>49.951978470998235</v>
          </cell>
          <cell r="AS318">
            <v>0</v>
          </cell>
          <cell r="AT318">
            <v>0</v>
          </cell>
          <cell r="AU318">
            <v>99.999974104123794</v>
          </cell>
          <cell r="AV318">
            <v>0</v>
          </cell>
          <cell r="AW318">
            <v>0</v>
          </cell>
        </row>
        <row r="319">
          <cell r="A319" t="str">
            <v>SH 2131</v>
          </cell>
          <cell r="B319" t="str">
            <v>FORMER DEXINE RUBBER CO. LTD,SPOTLAND ROAD,ROCHDALE</v>
          </cell>
          <cell r="C319" t="str">
            <v>Residential</v>
          </cell>
          <cell r="D319" t="str">
            <v>Land Supply 2018</v>
          </cell>
          <cell r="E319">
            <v>1.6286799999999999</v>
          </cell>
          <cell r="F319">
            <v>1.0888159596100001E-3</v>
          </cell>
          <cell r="G319">
            <v>7.9797754070799996E-3</v>
          </cell>
          <cell r="H319">
            <v>1.0858045427600001E-5</v>
          </cell>
          <cell r="I319">
            <v>1.6196005505878821</v>
          </cell>
          <cell r="J319">
            <v>6.6852663482697666E-2</v>
          </cell>
          <cell r="K319">
            <v>0.48995354563695759</v>
          </cell>
          <cell r="L319">
            <v>6.6667764248348358E-4</v>
          </cell>
          <cell r="M319">
            <v>99.442527113237844</v>
          </cell>
          <cell r="O319">
            <v>0.17925158052060799</v>
          </cell>
          <cell r="Q319">
            <v>1.2066580520608E-2</v>
          </cell>
          <cell r="R319">
            <v>4.4396899350799998E-4</v>
          </cell>
          <cell r="S319">
            <v>11.005942267394946</v>
          </cell>
          <cell r="T319">
            <v>0.74088099077829894</v>
          </cell>
          <cell r="U319">
            <v>2.7259436691553895E-2</v>
          </cell>
          <cell r="V319">
            <v>0.10038331369800001</v>
          </cell>
          <cell r="W319">
            <v>6.1634767847582106</v>
          </cell>
          <cell r="X319">
            <v>8.9388235567599995E-3</v>
          </cell>
          <cell r="Y319">
            <v>0.5488385414421495</v>
          </cell>
          <cell r="AA319">
            <v>0</v>
          </cell>
          <cell r="AB319">
            <v>0</v>
          </cell>
          <cell r="AC319">
            <v>0</v>
          </cell>
          <cell r="AD319">
            <v>0</v>
          </cell>
          <cell r="AE319">
            <v>0</v>
          </cell>
          <cell r="AF319">
            <v>0</v>
          </cell>
          <cell r="AG319">
            <v>0</v>
          </cell>
          <cell r="AH319">
            <v>0</v>
          </cell>
          <cell r="AI319">
            <v>1.6286776249999999</v>
          </cell>
          <cell r="AJ319">
            <v>0</v>
          </cell>
          <cell r="AK319">
            <v>0</v>
          </cell>
          <cell r="AM319">
            <v>0</v>
          </cell>
          <cell r="AN319">
            <v>0</v>
          </cell>
          <cell r="AO319">
            <v>0</v>
          </cell>
          <cell r="AP319">
            <v>0</v>
          </cell>
          <cell r="AQ319">
            <v>0</v>
          </cell>
          <cell r="AR319">
            <v>0</v>
          </cell>
          <cell r="AS319">
            <v>0</v>
          </cell>
          <cell r="AT319">
            <v>0</v>
          </cell>
          <cell r="AU319">
            <v>99.99985417638824</v>
          </cell>
          <cell r="AV319">
            <v>0</v>
          </cell>
          <cell r="AW319">
            <v>0</v>
          </cell>
        </row>
        <row r="320">
          <cell r="A320" t="str">
            <v>SH 2133</v>
          </cell>
          <cell r="B320" t="str">
            <v>LAND ADJ TO 63 MERE LANE,ROCHDALE</v>
          </cell>
          <cell r="C320" t="str">
            <v>Residential</v>
          </cell>
          <cell r="D320" t="str">
            <v>Land Supply 2018</v>
          </cell>
          <cell r="E320">
            <v>3.5438999999999998E-2</v>
          </cell>
          <cell r="F320">
            <v>0</v>
          </cell>
          <cell r="G320">
            <v>0</v>
          </cell>
          <cell r="H320">
            <v>0</v>
          </cell>
          <cell r="I320">
            <v>3.5438999999999998E-2</v>
          </cell>
          <cell r="J320">
            <v>0</v>
          </cell>
          <cell r="K320">
            <v>0</v>
          </cell>
          <cell r="L320">
            <v>0</v>
          </cell>
          <cell r="M320">
            <v>100</v>
          </cell>
          <cell r="O320">
            <v>2.2155880372440998E-2</v>
          </cell>
          <cell r="Q320">
            <v>4.0875803724410003E-3</v>
          </cell>
          <cell r="R320">
            <v>4.1958004990100002E-4</v>
          </cell>
          <cell r="S320">
            <v>62.518356535006625</v>
          </cell>
          <cell r="T320">
            <v>11.53413011778267</v>
          </cell>
          <cell r="U320">
            <v>1.1839500265272722</v>
          </cell>
          <cell r="V320">
            <v>0</v>
          </cell>
          <cell r="W320">
            <v>0</v>
          </cell>
          <cell r="X320" t="str">
            <v>Not Modelled</v>
          </cell>
          <cell r="Y320" t="str">
            <v>N/A</v>
          </cell>
          <cell r="AA320">
            <v>0</v>
          </cell>
          <cell r="AB320">
            <v>0</v>
          </cell>
          <cell r="AC320">
            <v>0</v>
          </cell>
          <cell r="AD320">
            <v>0</v>
          </cell>
          <cell r="AE320">
            <v>0</v>
          </cell>
          <cell r="AF320">
            <v>0</v>
          </cell>
          <cell r="AG320">
            <v>0</v>
          </cell>
          <cell r="AH320">
            <v>0</v>
          </cell>
          <cell r="AI320">
            <v>3.5438995000000001E-2</v>
          </cell>
          <cell r="AJ320">
            <v>0</v>
          </cell>
          <cell r="AK320">
            <v>0</v>
          </cell>
          <cell r="AM320">
            <v>0</v>
          </cell>
          <cell r="AN320">
            <v>0</v>
          </cell>
          <cell r="AO320">
            <v>0</v>
          </cell>
          <cell r="AP320">
            <v>0</v>
          </cell>
          <cell r="AQ320">
            <v>0</v>
          </cell>
          <cell r="AR320">
            <v>0</v>
          </cell>
          <cell r="AS320">
            <v>0</v>
          </cell>
          <cell r="AT320">
            <v>0</v>
          </cell>
          <cell r="AU320">
            <v>99.999985891249764</v>
          </cell>
          <cell r="AV320">
            <v>0</v>
          </cell>
          <cell r="AW320">
            <v>0</v>
          </cell>
        </row>
        <row r="321">
          <cell r="A321" t="str">
            <v>SH 2134</v>
          </cell>
          <cell r="B321" t="str">
            <v>LAND ADJACENT 25 MANSFIELD ROAD,ROCHDALE</v>
          </cell>
          <cell r="C321" t="str">
            <v>Residential</v>
          </cell>
          <cell r="D321" t="str">
            <v>Land Supply 2018</v>
          </cell>
          <cell r="E321">
            <v>2.9248099999999999E-2</v>
          </cell>
          <cell r="F321">
            <v>0</v>
          </cell>
          <cell r="G321">
            <v>0</v>
          </cell>
          <cell r="H321">
            <v>0</v>
          </cell>
          <cell r="I321">
            <v>2.9248099999999999E-2</v>
          </cell>
          <cell r="J321">
            <v>0</v>
          </cell>
          <cell r="K321">
            <v>0</v>
          </cell>
          <cell r="L321">
            <v>0</v>
          </cell>
          <cell r="M321">
            <v>100</v>
          </cell>
          <cell r="O321">
            <v>2.924811224944E-2</v>
          </cell>
          <cell r="Q321">
            <v>2.763008224944E-2</v>
          </cell>
          <cell r="R321">
            <v>2.2392378249600001E-2</v>
          </cell>
          <cell r="S321">
            <v>100.00004188114784</v>
          </cell>
          <cell r="T321">
            <v>94.467956036255345</v>
          </cell>
          <cell r="U321">
            <v>76.560112450381396</v>
          </cell>
          <cell r="V321">
            <v>0</v>
          </cell>
          <cell r="W321">
            <v>0</v>
          </cell>
          <cell r="X321" t="str">
            <v>Not Modelled</v>
          </cell>
          <cell r="Y321" t="str">
            <v>N/A</v>
          </cell>
          <cell r="AA321">
            <v>0</v>
          </cell>
          <cell r="AB321">
            <v>0</v>
          </cell>
          <cell r="AC321">
            <v>0</v>
          </cell>
          <cell r="AD321">
            <v>0</v>
          </cell>
          <cell r="AE321">
            <v>0</v>
          </cell>
          <cell r="AF321">
            <v>0</v>
          </cell>
          <cell r="AG321">
            <v>0</v>
          </cell>
          <cell r="AH321">
            <v>0</v>
          </cell>
          <cell r="AI321">
            <v>2.92481249995E-2</v>
          </cell>
          <cell r="AJ321">
            <v>0</v>
          </cell>
          <cell r="AK321">
            <v>0</v>
          </cell>
          <cell r="AM321">
            <v>0</v>
          </cell>
          <cell r="AN321">
            <v>0</v>
          </cell>
          <cell r="AO321">
            <v>0</v>
          </cell>
          <cell r="AP321">
            <v>0</v>
          </cell>
          <cell r="AQ321">
            <v>0</v>
          </cell>
          <cell r="AR321">
            <v>0</v>
          </cell>
          <cell r="AS321">
            <v>0</v>
          </cell>
          <cell r="AT321">
            <v>0</v>
          </cell>
          <cell r="AU321">
            <v>100.00008547392822</v>
          </cell>
          <cell r="AV321">
            <v>0</v>
          </cell>
          <cell r="AW321">
            <v>0</v>
          </cell>
        </row>
        <row r="322">
          <cell r="A322" t="str">
            <v>SH 2135</v>
          </cell>
          <cell r="B322" t="str">
            <v>LAND ADJACENT SPRING INN ,BROAD LANE,ROCHDALE</v>
          </cell>
          <cell r="C322" t="str">
            <v>Residential</v>
          </cell>
          <cell r="D322" t="str">
            <v>Land Supply 2018</v>
          </cell>
          <cell r="E322">
            <v>0.27915400000000001</v>
          </cell>
          <cell r="F322">
            <v>0</v>
          </cell>
          <cell r="G322">
            <v>0</v>
          </cell>
          <cell r="H322">
            <v>0</v>
          </cell>
          <cell r="I322">
            <v>0.27915400000000001</v>
          </cell>
          <cell r="J322">
            <v>0</v>
          </cell>
          <cell r="K322">
            <v>0</v>
          </cell>
          <cell r="L322">
            <v>0</v>
          </cell>
          <cell r="M322">
            <v>100</v>
          </cell>
          <cell r="O322">
            <v>5.7607338926490004E-3</v>
          </cell>
          <cell r="Q322">
            <v>9.99133892649E-4</v>
          </cell>
          <cell r="R322">
            <v>4.8164616703600001E-4</v>
          </cell>
          <cell r="S322">
            <v>2.0636401028281881</v>
          </cell>
          <cell r="T322">
            <v>0.35791494753755987</v>
          </cell>
          <cell r="U322">
            <v>0.17253779886227674</v>
          </cell>
          <cell r="V322">
            <v>0</v>
          </cell>
          <cell r="W322">
            <v>0</v>
          </cell>
          <cell r="X322" t="str">
            <v>Not Modelled</v>
          </cell>
          <cell r="Y322" t="str">
            <v>N/A</v>
          </cell>
          <cell r="AA322">
            <v>0</v>
          </cell>
          <cell r="AB322">
            <v>0</v>
          </cell>
          <cell r="AC322">
            <v>0</v>
          </cell>
          <cell r="AD322">
            <v>0</v>
          </cell>
          <cell r="AE322">
            <v>0</v>
          </cell>
          <cell r="AF322">
            <v>0</v>
          </cell>
          <cell r="AG322">
            <v>0</v>
          </cell>
          <cell r="AH322">
            <v>0</v>
          </cell>
          <cell r="AI322">
            <v>0.27915433000099998</v>
          </cell>
          <cell r="AJ322">
            <v>0</v>
          </cell>
          <cell r="AK322">
            <v>0</v>
          </cell>
          <cell r="AM322">
            <v>0</v>
          </cell>
          <cell r="AN322">
            <v>0</v>
          </cell>
          <cell r="AO322">
            <v>0</v>
          </cell>
          <cell r="AP322">
            <v>0</v>
          </cell>
          <cell r="AQ322">
            <v>0</v>
          </cell>
          <cell r="AR322">
            <v>0</v>
          </cell>
          <cell r="AS322">
            <v>0</v>
          </cell>
          <cell r="AT322">
            <v>0</v>
          </cell>
          <cell r="AU322">
            <v>100.0001182146772</v>
          </cell>
          <cell r="AV322">
            <v>0</v>
          </cell>
          <cell r="AW322">
            <v>0</v>
          </cell>
        </row>
        <row r="323">
          <cell r="A323" t="str">
            <v>SH 2136</v>
          </cell>
          <cell r="B323" t="str">
            <v>LAND ADJACENT TO ,1 ARTHUR STREET,ROCHDALE</v>
          </cell>
          <cell r="C323" t="str">
            <v>Residential</v>
          </cell>
          <cell r="D323" t="str">
            <v>Land Supply 2018</v>
          </cell>
          <cell r="E323">
            <v>4.3725E-2</v>
          </cell>
          <cell r="F323">
            <v>0</v>
          </cell>
          <cell r="G323">
            <v>0</v>
          </cell>
          <cell r="H323">
            <v>0</v>
          </cell>
          <cell r="I323">
            <v>4.3725E-2</v>
          </cell>
          <cell r="J323">
            <v>0</v>
          </cell>
          <cell r="K323">
            <v>0</v>
          </cell>
          <cell r="L323">
            <v>0</v>
          </cell>
          <cell r="M323">
            <v>100</v>
          </cell>
          <cell r="O323">
            <v>1.4090399999999999E-4</v>
          </cell>
          <cell r="Q323">
            <v>0</v>
          </cell>
          <cell r="R323">
            <v>0</v>
          </cell>
          <cell r="S323">
            <v>0.32225042881646654</v>
          </cell>
          <cell r="T323">
            <v>0</v>
          </cell>
          <cell r="U323">
            <v>0</v>
          </cell>
          <cell r="V323">
            <v>0</v>
          </cell>
          <cell r="W323">
            <v>0</v>
          </cell>
          <cell r="X323" t="str">
            <v>Not Modelled</v>
          </cell>
          <cell r="Y323" t="str">
            <v>N/A</v>
          </cell>
          <cell r="AA323">
            <v>0</v>
          </cell>
          <cell r="AB323">
            <v>0</v>
          </cell>
          <cell r="AC323">
            <v>0</v>
          </cell>
          <cell r="AD323">
            <v>0</v>
          </cell>
          <cell r="AE323">
            <v>0</v>
          </cell>
          <cell r="AF323">
            <v>0</v>
          </cell>
          <cell r="AG323">
            <v>0</v>
          </cell>
          <cell r="AH323">
            <v>0</v>
          </cell>
          <cell r="AI323">
            <v>4.3725034998399998E-2</v>
          </cell>
          <cell r="AJ323">
            <v>0</v>
          </cell>
          <cell r="AK323">
            <v>0</v>
          </cell>
          <cell r="AM323">
            <v>0</v>
          </cell>
          <cell r="AN323">
            <v>0</v>
          </cell>
          <cell r="AO323">
            <v>0</v>
          </cell>
          <cell r="AP323">
            <v>0</v>
          </cell>
          <cell r="AQ323">
            <v>0</v>
          </cell>
          <cell r="AR323">
            <v>0</v>
          </cell>
          <cell r="AS323">
            <v>0</v>
          </cell>
          <cell r="AT323">
            <v>0</v>
          </cell>
          <cell r="AU323">
            <v>100.00008004208118</v>
          </cell>
          <cell r="AV323">
            <v>0</v>
          </cell>
          <cell r="AW323">
            <v>0</v>
          </cell>
        </row>
        <row r="324">
          <cell r="A324" t="str">
            <v>SH 2140</v>
          </cell>
          <cell r="B324" t="str">
            <v>LAND BETWEEN 395 &amp; 421 EDENFIELD ROAD,ROCHDALE</v>
          </cell>
          <cell r="C324" t="str">
            <v>Residential</v>
          </cell>
          <cell r="D324" t="str">
            <v>Land Supply 2018</v>
          </cell>
          <cell r="E324">
            <v>0.24013000000000001</v>
          </cell>
          <cell r="F324">
            <v>0</v>
          </cell>
          <cell r="G324">
            <v>0</v>
          </cell>
          <cell r="H324">
            <v>0</v>
          </cell>
          <cell r="I324">
            <v>0.24013000000000001</v>
          </cell>
          <cell r="J324">
            <v>0</v>
          </cell>
          <cell r="K324">
            <v>0</v>
          </cell>
          <cell r="L324">
            <v>0</v>
          </cell>
          <cell r="M324">
            <v>100</v>
          </cell>
          <cell r="O324">
            <v>2.1288200000000001E-4</v>
          </cell>
          <cell r="Q324">
            <v>0</v>
          </cell>
          <cell r="R324">
            <v>0</v>
          </cell>
          <cell r="S324">
            <v>8.8652813059592717E-2</v>
          </cell>
          <cell r="T324">
            <v>0</v>
          </cell>
          <cell r="U324">
            <v>0</v>
          </cell>
          <cell r="V324">
            <v>0</v>
          </cell>
          <cell r="W324">
            <v>0</v>
          </cell>
          <cell r="X324" t="str">
            <v>Not Modelled</v>
          </cell>
          <cell r="Y324" t="str">
            <v>N/A</v>
          </cell>
          <cell r="AA324">
            <v>0</v>
          </cell>
          <cell r="AB324">
            <v>0</v>
          </cell>
          <cell r="AC324">
            <v>0</v>
          </cell>
          <cell r="AD324">
            <v>0</v>
          </cell>
          <cell r="AE324">
            <v>0</v>
          </cell>
          <cell r="AF324">
            <v>0</v>
          </cell>
          <cell r="AG324">
            <v>0</v>
          </cell>
          <cell r="AH324">
            <v>0</v>
          </cell>
          <cell r="AI324">
            <v>0.24012983999699999</v>
          </cell>
          <cell r="AJ324">
            <v>0</v>
          </cell>
          <cell r="AK324">
            <v>0</v>
          </cell>
          <cell r="AM324">
            <v>0</v>
          </cell>
          <cell r="AN324">
            <v>0</v>
          </cell>
          <cell r="AO324">
            <v>0</v>
          </cell>
          <cell r="AP324">
            <v>0</v>
          </cell>
          <cell r="AQ324">
            <v>0</v>
          </cell>
          <cell r="AR324">
            <v>0</v>
          </cell>
          <cell r="AS324">
            <v>0</v>
          </cell>
          <cell r="AT324">
            <v>0</v>
          </cell>
          <cell r="AU324">
            <v>99.999933368175562</v>
          </cell>
          <cell r="AV324">
            <v>0</v>
          </cell>
          <cell r="AW324">
            <v>0</v>
          </cell>
        </row>
        <row r="325">
          <cell r="A325" t="str">
            <v>SH 2141</v>
          </cell>
          <cell r="B325" t="str">
            <v>LAND EAST OF 4 RUDMAN STREET,ROCHDALE</v>
          </cell>
          <cell r="C325" t="str">
            <v>Residential</v>
          </cell>
          <cell r="D325" t="str">
            <v>Land Supply 2018</v>
          </cell>
          <cell r="E325">
            <v>0.146312</v>
          </cell>
          <cell r="F325">
            <v>0</v>
          </cell>
          <cell r="G325">
            <v>0</v>
          </cell>
          <cell r="H325">
            <v>0</v>
          </cell>
          <cell r="I325">
            <v>0.146312</v>
          </cell>
          <cell r="J325">
            <v>0</v>
          </cell>
          <cell r="K325">
            <v>0</v>
          </cell>
          <cell r="L325">
            <v>0</v>
          </cell>
          <cell r="M325">
            <v>100</v>
          </cell>
          <cell r="O325">
            <v>0</v>
          </cell>
          <cell r="Q325">
            <v>0</v>
          </cell>
          <cell r="R325">
            <v>0</v>
          </cell>
          <cell r="S325">
            <v>0</v>
          </cell>
          <cell r="T325">
            <v>0</v>
          </cell>
          <cell r="U325">
            <v>0</v>
          </cell>
          <cell r="V325">
            <v>0</v>
          </cell>
          <cell r="W325">
            <v>0</v>
          </cell>
          <cell r="X325" t="str">
            <v>Not Modelled</v>
          </cell>
          <cell r="Y325" t="str">
            <v>N/A</v>
          </cell>
          <cell r="AA325">
            <v>0</v>
          </cell>
          <cell r="AB325">
            <v>0</v>
          </cell>
          <cell r="AC325">
            <v>0</v>
          </cell>
          <cell r="AD325">
            <v>0</v>
          </cell>
          <cell r="AE325">
            <v>0</v>
          </cell>
          <cell r="AF325">
            <v>0</v>
          </cell>
          <cell r="AG325">
            <v>0</v>
          </cell>
          <cell r="AH325">
            <v>0</v>
          </cell>
          <cell r="AI325">
            <v>0.14631228999900001</v>
          </cell>
          <cell r="AJ325">
            <v>0</v>
          </cell>
          <cell r="AK325">
            <v>0</v>
          </cell>
          <cell r="AM325">
            <v>0</v>
          </cell>
          <cell r="AN325">
            <v>0</v>
          </cell>
          <cell r="AO325">
            <v>0</v>
          </cell>
          <cell r="AP325">
            <v>0</v>
          </cell>
          <cell r="AQ325">
            <v>0</v>
          </cell>
          <cell r="AR325">
            <v>0</v>
          </cell>
          <cell r="AS325">
            <v>0</v>
          </cell>
          <cell r="AT325">
            <v>0</v>
          </cell>
          <cell r="AU325">
            <v>100.00019820588879</v>
          </cell>
          <cell r="AV325">
            <v>0</v>
          </cell>
          <cell r="AW325">
            <v>0</v>
          </cell>
        </row>
        <row r="326">
          <cell r="A326" t="str">
            <v>SH 2144</v>
          </cell>
          <cell r="B326" t="str">
            <v>LAND OFF WOODLEA CHASE/STOCK CLOSE/FLETTON CLOSE,ROCHDALE</v>
          </cell>
          <cell r="C326" t="str">
            <v>Residential</v>
          </cell>
          <cell r="D326" t="str">
            <v>Land Supply 2018</v>
          </cell>
          <cell r="E326">
            <v>0.76774799999999999</v>
          </cell>
          <cell r="F326">
            <v>0</v>
          </cell>
          <cell r="G326">
            <v>0</v>
          </cell>
          <cell r="H326">
            <v>0</v>
          </cell>
          <cell r="I326">
            <v>0.76774799999999999</v>
          </cell>
          <cell r="J326">
            <v>0</v>
          </cell>
          <cell r="K326">
            <v>0</v>
          </cell>
          <cell r="L326">
            <v>0</v>
          </cell>
          <cell r="M326">
            <v>100</v>
          </cell>
          <cell r="O326">
            <v>0.10283019695520002</v>
          </cell>
          <cell r="Q326">
            <v>7.0817396955200007E-2</v>
          </cell>
          <cell r="R326">
            <v>4.8405694464800003E-2</v>
          </cell>
          <cell r="S326">
            <v>13.393743383922851</v>
          </cell>
          <cell r="T326">
            <v>9.224041867279368</v>
          </cell>
          <cell r="U326">
            <v>6.304893593314473</v>
          </cell>
          <cell r="V326">
            <v>0</v>
          </cell>
          <cell r="W326">
            <v>0</v>
          </cell>
          <cell r="X326" t="str">
            <v>Not Modelled</v>
          </cell>
          <cell r="Y326" t="str">
            <v>N/A</v>
          </cell>
          <cell r="AA326">
            <v>0</v>
          </cell>
          <cell r="AB326">
            <v>0</v>
          </cell>
          <cell r="AC326">
            <v>0</v>
          </cell>
          <cell r="AD326">
            <v>0</v>
          </cell>
          <cell r="AE326">
            <v>0</v>
          </cell>
          <cell r="AF326">
            <v>0</v>
          </cell>
          <cell r="AG326">
            <v>0</v>
          </cell>
          <cell r="AH326">
            <v>0</v>
          </cell>
          <cell r="AI326">
            <v>0.76774787000300004</v>
          </cell>
          <cell r="AJ326">
            <v>0</v>
          </cell>
          <cell r="AK326">
            <v>0</v>
          </cell>
          <cell r="AM326">
            <v>0</v>
          </cell>
          <cell r="AN326">
            <v>0</v>
          </cell>
          <cell r="AO326">
            <v>0</v>
          </cell>
          <cell r="AP326">
            <v>0</v>
          </cell>
          <cell r="AQ326">
            <v>0</v>
          </cell>
          <cell r="AR326">
            <v>0</v>
          </cell>
          <cell r="AS326">
            <v>0</v>
          </cell>
          <cell r="AT326">
            <v>0</v>
          </cell>
          <cell r="AU326">
            <v>99.999983067751401</v>
          </cell>
          <cell r="AV326">
            <v>0</v>
          </cell>
          <cell r="AW326">
            <v>0</v>
          </cell>
        </row>
        <row r="327">
          <cell r="A327" t="str">
            <v>SH 2145</v>
          </cell>
          <cell r="B327" t="str">
            <v>LAND REAR OF 13 KINGSWAY, ROCHDALE</v>
          </cell>
          <cell r="C327" t="str">
            <v>Residential</v>
          </cell>
          <cell r="D327" t="str">
            <v>Land Supply 2018</v>
          </cell>
          <cell r="E327">
            <v>1.1861699999999999E-2</v>
          </cell>
          <cell r="F327">
            <v>0</v>
          </cell>
          <cell r="G327">
            <v>0</v>
          </cell>
          <cell r="H327">
            <v>0</v>
          </cell>
          <cell r="I327">
            <v>1.1861699999999999E-2</v>
          </cell>
          <cell r="J327">
            <v>0</v>
          </cell>
          <cell r="K327">
            <v>0</v>
          </cell>
          <cell r="L327">
            <v>0</v>
          </cell>
          <cell r="M327">
            <v>100</v>
          </cell>
          <cell r="O327">
            <v>0</v>
          </cell>
          <cell r="Q327">
            <v>0</v>
          </cell>
          <cell r="R327">
            <v>0</v>
          </cell>
          <cell r="S327">
            <v>0</v>
          </cell>
          <cell r="T327">
            <v>0</v>
          </cell>
          <cell r="U327">
            <v>0</v>
          </cell>
          <cell r="V327">
            <v>0</v>
          </cell>
          <cell r="W327">
            <v>0</v>
          </cell>
          <cell r="X327" t="str">
            <v>Not Modelled</v>
          </cell>
          <cell r="Y327" t="str">
            <v>N/A</v>
          </cell>
          <cell r="AA327">
            <v>0</v>
          </cell>
          <cell r="AB327">
            <v>0</v>
          </cell>
          <cell r="AC327">
            <v>0</v>
          </cell>
          <cell r="AD327">
            <v>0</v>
          </cell>
          <cell r="AE327">
            <v>0</v>
          </cell>
          <cell r="AF327">
            <v>0</v>
          </cell>
          <cell r="AG327">
            <v>0</v>
          </cell>
          <cell r="AH327">
            <v>0</v>
          </cell>
          <cell r="AI327">
            <v>1.1861674999499999E-2</v>
          </cell>
          <cell r="AJ327">
            <v>0</v>
          </cell>
          <cell r="AK327">
            <v>0</v>
          </cell>
          <cell r="AM327">
            <v>0</v>
          </cell>
          <cell r="AN327">
            <v>0</v>
          </cell>
          <cell r="AO327">
            <v>0</v>
          </cell>
          <cell r="AP327">
            <v>0</v>
          </cell>
          <cell r="AQ327">
            <v>0</v>
          </cell>
          <cell r="AR327">
            <v>0</v>
          </cell>
          <cell r="AS327">
            <v>0</v>
          </cell>
          <cell r="AT327">
            <v>0</v>
          </cell>
          <cell r="AU327">
            <v>99.9997892334151</v>
          </cell>
          <cell r="AV327">
            <v>0</v>
          </cell>
          <cell r="AW327">
            <v>0</v>
          </cell>
        </row>
        <row r="328">
          <cell r="A328" t="str">
            <v>SH 2146</v>
          </cell>
          <cell r="B328" t="str">
            <v>LAND TO THE REAR OF ,CHURCHILL STREET / WILLBUTTS LANE,ROCHDALE,ROCHDALE</v>
          </cell>
          <cell r="C328" t="str">
            <v>Residential</v>
          </cell>
          <cell r="D328" t="str">
            <v>Land Supply 2018</v>
          </cell>
          <cell r="E328">
            <v>6.1083699999999998E-2</v>
          </cell>
          <cell r="F328">
            <v>0</v>
          </cell>
          <cell r="G328">
            <v>0</v>
          </cell>
          <cell r="H328">
            <v>0</v>
          </cell>
          <cell r="I328">
            <v>6.1083699999999998E-2</v>
          </cell>
          <cell r="J328">
            <v>0</v>
          </cell>
          <cell r="K328">
            <v>0</v>
          </cell>
          <cell r="L328">
            <v>0</v>
          </cell>
          <cell r="M328">
            <v>100</v>
          </cell>
          <cell r="O328">
            <v>0</v>
          </cell>
          <cell r="Q328">
            <v>0</v>
          </cell>
          <cell r="R328">
            <v>0</v>
          </cell>
          <cell r="S328">
            <v>0</v>
          </cell>
          <cell r="T328">
            <v>0</v>
          </cell>
          <cell r="U328">
            <v>0</v>
          </cell>
          <cell r="V328">
            <v>0</v>
          </cell>
          <cell r="W328">
            <v>0</v>
          </cell>
          <cell r="X328" t="str">
            <v>Not Modelled</v>
          </cell>
          <cell r="Y328" t="str">
            <v>N/A</v>
          </cell>
          <cell r="AA328">
            <v>0</v>
          </cell>
          <cell r="AB328">
            <v>0</v>
          </cell>
          <cell r="AC328">
            <v>0</v>
          </cell>
          <cell r="AD328">
            <v>0</v>
          </cell>
          <cell r="AE328">
            <v>0</v>
          </cell>
          <cell r="AF328">
            <v>0</v>
          </cell>
          <cell r="AG328">
            <v>0</v>
          </cell>
          <cell r="AH328">
            <v>0</v>
          </cell>
          <cell r="AI328">
            <v>6.1083749999700003E-2</v>
          </cell>
          <cell r="AJ328">
            <v>0</v>
          </cell>
          <cell r="AK328">
            <v>0</v>
          </cell>
          <cell r="AM328">
            <v>0</v>
          </cell>
          <cell r="AN328">
            <v>0</v>
          </cell>
          <cell r="AO328">
            <v>0</v>
          </cell>
          <cell r="AP328">
            <v>0</v>
          </cell>
          <cell r="AQ328">
            <v>0</v>
          </cell>
          <cell r="AR328">
            <v>0</v>
          </cell>
          <cell r="AS328">
            <v>0</v>
          </cell>
          <cell r="AT328">
            <v>0</v>
          </cell>
          <cell r="AU328">
            <v>100.00008185440635</v>
          </cell>
          <cell r="AV328">
            <v>0</v>
          </cell>
          <cell r="AW328">
            <v>0</v>
          </cell>
        </row>
        <row r="329">
          <cell r="A329" t="str">
            <v>SH 2147</v>
          </cell>
          <cell r="B329" t="str">
            <v>NORDEN URC CHURCH,FORSYTH STREET,ROCHDALE</v>
          </cell>
          <cell r="C329" t="str">
            <v>Residential</v>
          </cell>
          <cell r="D329" t="str">
            <v>Land Supply 2018</v>
          </cell>
          <cell r="E329">
            <v>8.9923100000000006E-2</v>
          </cell>
          <cell r="F329">
            <v>0</v>
          </cell>
          <cell r="G329">
            <v>0</v>
          </cell>
          <cell r="H329">
            <v>0</v>
          </cell>
          <cell r="I329">
            <v>8.9923100000000006E-2</v>
          </cell>
          <cell r="J329">
            <v>0</v>
          </cell>
          <cell r="K329">
            <v>0</v>
          </cell>
          <cell r="L329">
            <v>0</v>
          </cell>
          <cell r="M329">
            <v>100</v>
          </cell>
          <cell r="O329">
            <v>7.8142100000000003E-4</v>
          </cell>
          <cell r="Q329">
            <v>0</v>
          </cell>
          <cell r="R329">
            <v>0</v>
          </cell>
          <cell r="S329">
            <v>0.86898805757363795</v>
          </cell>
          <cell r="T329">
            <v>0</v>
          </cell>
          <cell r="U329">
            <v>0</v>
          </cell>
          <cell r="V329">
            <v>8.9923094999599995E-2</v>
          </cell>
          <cell r="W329">
            <v>99.999994439248624</v>
          </cell>
          <cell r="X329" t="str">
            <v>Not Modelled</v>
          </cell>
          <cell r="Y329" t="str">
            <v>N/A</v>
          </cell>
          <cell r="AA329">
            <v>0</v>
          </cell>
          <cell r="AB329">
            <v>0</v>
          </cell>
          <cell r="AC329">
            <v>0</v>
          </cell>
          <cell r="AD329">
            <v>0</v>
          </cell>
          <cell r="AE329">
            <v>0</v>
          </cell>
          <cell r="AF329">
            <v>0</v>
          </cell>
          <cell r="AG329">
            <v>0</v>
          </cell>
          <cell r="AH329">
            <v>0</v>
          </cell>
          <cell r="AI329">
            <v>8.9923094999599995E-2</v>
          </cell>
          <cell r="AJ329">
            <v>0</v>
          </cell>
          <cell r="AK329">
            <v>0</v>
          </cell>
          <cell r="AM329">
            <v>0</v>
          </cell>
          <cell r="AN329">
            <v>0</v>
          </cell>
          <cell r="AO329">
            <v>0</v>
          </cell>
          <cell r="AP329">
            <v>0</v>
          </cell>
          <cell r="AQ329">
            <v>0</v>
          </cell>
          <cell r="AR329">
            <v>0</v>
          </cell>
          <cell r="AS329">
            <v>0</v>
          </cell>
          <cell r="AT329">
            <v>0</v>
          </cell>
          <cell r="AU329">
            <v>99.999994439248624</v>
          </cell>
          <cell r="AV329">
            <v>0</v>
          </cell>
          <cell r="AW329">
            <v>0</v>
          </cell>
        </row>
        <row r="330">
          <cell r="A330" t="str">
            <v>SH 2148</v>
          </cell>
          <cell r="B330" t="str">
            <v>RYEFIELD HOUSE,BURY ROAD,ROCHDALE</v>
          </cell>
          <cell r="C330" t="str">
            <v>Residential</v>
          </cell>
          <cell r="D330" t="str">
            <v>Land Supply 2018</v>
          </cell>
          <cell r="E330">
            <v>0.230683</v>
          </cell>
          <cell r="F330">
            <v>0</v>
          </cell>
          <cell r="G330">
            <v>0</v>
          </cell>
          <cell r="H330">
            <v>0</v>
          </cell>
          <cell r="I330">
            <v>0.230683</v>
          </cell>
          <cell r="J330">
            <v>0</v>
          </cell>
          <cell r="K330">
            <v>0</v>
          </cell>
          <cell r="L330">
            <v>0</v>
          </cell>
          <cell r="M330">
            <v>100</v>
          </cell>
          <cell r="O330">
            <v>0</v>
          </cell>
          <cell r="Q330">
            <v>0</v>
          </cell>
          <cell r="R330">
            <v>0</v>
          </cell>
          <cell r="S330">
            <v>0</v>
          </cell>
          <cell r="T330">
            <v>0</v>
          </cell>
          <cell r="U330">
            <v>0</v>
          </cell>
          <cell r="V330">
            <v>0</v>
          </cell>
          <cell r="W330">
            <v>0</v>
          </cell>
          <cell r="X330" t="str">
            <v>Not Modelled</v>
          </cell>
          <cell r="Y330" t="str">
            <v>N/A</v>
          </cell>
          <cell r="AA330">
            <v>0</v>
          </cell>
          <cell r="AB330">
            <v>0</v>
          </cell>
          <cell r="AC330">
            <v>0</v>
          </cell>
          <cell r="AD330">
            <v>0</v>
          </cell>
          <cell r="AE330">
            <v>0</v>
          </cell>
          <cell r="AF330">
            <v>0</v>
          </cell>
          <cell r="AG330">
            <v>0</v>
          </cell>
          <cell r="AH330">
            <v>0</v>
          </cell>
          <cell r="AI330">
            <v>0.23068257500100001</v>
          </cell>
          <cell r="AJ330">
            <v>0</v>
          </cell>
          <cell r="AK330">
            <v>0</v>
          </cell>
          <cell r="AM330">
            <v>0</v>
          </cell>
          <cell r="AN330">
            <v>0</v>
          </cell>
          <cell r="AO330">
            <v>0</v>
          </cell>
          <cell r="AP330">
            <v>0</v>
          </cell>
          <cell r="AQ330">
            <v>0</v>
          </cell>
          <cell r="AR330">
            <v>0</v>
          </cell>
          <cell r="AS330">
            <v>0</v>
          </cell>
          <cell r="AT330">
            <v>0</v>
          </cell>
          <cell r="AU330">
            <v>99.999815764924165</v>
          </cell>
          <cell r="AV330">
            <v>0</v>
          </cell>
          <cell r="AW330">
            <v>0</v>
          </cell>
        </row>
        <row r="331">
          <cell r="A331" t="str">
            <v>SH 2151</v>
          </cell>
          <cell r="B331" t="str">
            <v>THE CASTLETON HOTEL,MANCHESTER ROAD,CASTLETON</v>
          </cell>
          <cell r="C331" t="str">
            <v>Residential</v>
          </cell>
          <cell r="D331" t="str">
            <v>Land Supply 2018</v>
          </cell>
          <cell r="E331">
            <v>0.20894099999999999</v>
          </cell>
          <cell r="F331">
            <v>0</v>
          </cell>
          <cell r="G331">
            <v>0</v>
          </cell>
          <cell r="H331">
            <v>0</v>
          </cell>
          <cell r="I331">
            <v>0.20894099999999999</v>
          </cell>
          <cell r="J331">
            <v>0</v>
          </cell>
          <cell r="K331">
            <v>0</v>
          </cell>
          <cell r="L331">
            <v>0</v>
          </cell>
          <cell r="M331">
            <v>100</v>
          </cell>
          <cell r="O331">
            <v>5.6961645367000005E-2</v>
          </cell>
          <cell r="Q331">
            <v>1.9599145367000002E-2</v>
          </cell>
          <cell r="R331">
            <v>0</v>
          </cell>
          <cell r="S331">
            <v>27.26207176523517</v>
          </cell>
          <cell r="T331">
            <v>9.3802295226882251</v>
          </cell>
          <cell r="U331">
            <v>0</v>
          </cell>
          <cell r="V331">
            <v>0</v>
          </cell>
          <cell r="W331">
            <v>0</v>
          </cell>
          <cell r="X331" t="str">
            <v>Not Modelled</v>
          </cell>
          <cell r="Y331" t="str">
            <v>N/A</v>
          </cell>
          <cell r="AA331">
            <v>0</v>
          </cell>
          <cell r="AB331">
            <v>0</v>
          </cell>
          <cell r="AC331">
            <v>0</v>
          </cell>
          <cell r="AD331">
            <v>0</v>
          </cell>
          <cell r="AE331">
            <v>0</v>
          </cell>
          <cell r="AF331">
            <v>0</v>
          </cell>
          <cell r="AG331">
            <v>0</v>
          </cell>
          <cell r="AH331">
            <v>0</v>
          </cell>
          <cell r="AI331">
            <v>0.208941059998</v>
          </cell>
          <cell r="AJ331">
            <v>0</v>
          </cell>
          <cell r="AK331">
            <v>0</v>
          </cell>
          <cell r="AM331">
            <v>0</v>
          </cell>
          <cell r="AN331">
            <v>0</v>
          </cell>
          <cell r="AO331">
            <v>0</v>
          </cell>
          <cell r="AP331">
            <v>0</v>
          </cell>
          <cell r="AQ331">
            <v>0</v>
          </cell>
          <cell r="AR331">
            <v>0</v>
          </cell>
          <cell r="AS331">
            <v>0</v>
          </cell>
          <cell r="AT331">
            <v>0</v>
          </cell>
          <cell r="AU331">
            <v>100.00002871528326</v>
          </cell>
          <cell r="AV331">
            <v>0</v>
          </cell>
          <cell r="AW331">
            <v>0</v>
          </cell>
        </row>
        <row r="332">
          <cell r="A332" t="str">
            <v>SH 2156</v>
          </cell>
          <cell r="B332" t="str">
            <v>307 GRIMSHAW LANE,MIDDLETON</v>
          </cell>
          <cell r="C332" t="str">
            <v>Residential</v>
          </cell>
          <cell r="D332" t="str">
            <v>Land Supply 2018</v>
          </cell>
          <cell r="E332">
            <v>5.5215000000000004E-3</v>
          </cell>
          <cell r="F332">
            <v>0</v>
          </cell>
          <cell r="G332">
            <v>0</v>
          </cell>
          <cell r="H332">
            <v>0</v>
          </cell>
          <cell r="I332">
            <v>5.5215000000000004E-3</v>
          </cell>
          <cell r="J332">
            <v>0</v>
          </cell>
          <cell r="K332">
            <v>0</v>
          </cell>
          <cell r="L332">
            <v>0</v>
          </cell>
          <cell r="M332">
            <v>100</v>
          </cell>
          <cell r="O332">
            <v>0</v>
          </cell>
          <cell r="Q332">
            <v>0</v>
          </cell>
          <cell r="R332">
            <v>0</v>
          </cell>
          <cell r="S332">
            <v>0</v>
          </cell>
          <cell r="T332">
            <v>0</v>
          </cell>
          <cell r="U332">
            <v>0</v>
          </cell>
          <cell r="V332">
            <v>0</v>
          </cell>
          <cell r="W332">
            <v>0</v>
          </cell>
          <cell r="X332" t="str">
            <v>Not Modelled</v>
          </cell>
          <cell r="Y332" t="str">
            <v>N/A</v>
          </cell>
          <cell r="AA332">
            <v>0</v>
          </cell>
          <cell r="AB332">
            <v>0</v>
          </cell>
          <cell r="AC332">
            <v>0</v>
          </cell>
          <cell r="AD332">
            <v>0</v>
          </cell>
          <cell r="AE332">
            <v>0</v>
          </cell>
          <cell r="AF332">
            <v>0</v>
          </cell>
          <cell r="AG332">
            <v>0</v>
          </cell>
          <cell r="AH332">
            <v>0</v>
          </cell>
          <cell r="AI332">
            <v>5.52150000011E-3</v>
          </cell>
          <cell r="AJ332">
            <v>0</v>
          </cell>
          <cell r="AK332">
            <v>0</v>
          </cell>
          <cell r="AM332">
            <v>0</v>
          </cell>
          <cell r="AN332">
            <v>0</v>
          </cell>
          <cell r="AO332">
            <v>0</v>
          </cell>
          <cell r="AP332">
            <v>0</v>
          </cell>
          <cell r="AQ332">
            <v>0</v>
          </cell>
          <cell r="AR332">
            <v>0</v>
          </cell>
          <cell r="AS332">
            <v>0</v>
          </cell>
          <cell r="AT332">
            <v>0</v>
          </cell>
          <cell r="AU332">
            <v>100.00000000199221</v>
          </cell>
          <cell r="AV332">
            <v>0</v>
          </cell>
          <cell r="AW332">
            <v>0</v>
          </cell>
        </row>
        <row r="333">
          <cell r="A333" t="str">
            <v>SH 2157</v>
          </cell>
          <cell r="B333" t="str">
            <v>LAND ADJACENT 10 ROCHDALE ROAD,MIDDLETON</v>
          </cell>
          <cell r="C333" t="str">
            <v>Residential</v>
          </cell>
          <cell r="D333" t="str">
            <v>Land Supply 2018</v>
          </cell>
          <cell r="E333">
            <v>8.9785200000000003E-3</v>
          </cell>
          <cell r="F333">
            <v>0</v>
          </cell>
          <cell r="G333">
            <v>0</v>
          </cell>
          <cell r="H333">
            <v>0</v>
          </cell>
          <cell r="I333">
            <v>8.9785200000000003E-3</v>
          </cell>
          <cell r="J333">
            <v>0</v>
          </cell>
          <cell r="K333">
            <v>0</v>
          </cell>
          <cell r="L333">
            <v>0</v>
          </cell>
          <cell r="M333">
            <v>100</v>
          </cell>
          <cell r="O333">
            <v>0</v>
          </cell>
          <cell r="Q333">
            <v>0</v>
          </cell>
          <cell r="R333">
            <v>0</v>
          </cell>
          <cell r="S333">
            <v>0</v>
          </cell>
          <cell r="T333">
            <v>0</v>
          </cell>
          <cell r="U333">
            <v>0</v>
          </cell>
          <cell r="V333">
            <v>0</v>
          </cell>
          <cell r="W333">
            <v>0</v>
          </cell>
          <cell r="X333" t="str">
            <v>Not Modelled</v>
          </cell>
          <cell r="Y333" t="str">
            <v>N/A</v>
          </cell>
          <cell r="AA333">
            <v>0</v>
          </cell>
          <cell r="AB333">
            <v>0</v>
          </cell>
          <cell r="AC333">
            <v>0</v>
          </cell>
          <cell r="AD333">
            <v>0</v>
          </cell>
          <cell r="AE333">
            <v>0</v>
          </cell>
          <cell r="AF333">
            <v>0</v>
          </cell>
          <cell r="AG333">
            <v>0</v>
          </cell>
          <cell r="AH333">
            <v>0</v>
          </cell>
          <cell r="AI333">
            <v>8.9785200011399998E-3</v>
          </cell>
          <cell r="AJ333">
            <v>0</v>
          </cell>
          <cell r="AK333">
            <v>0</v>
          </cell>
          <cell r="AM333">
            <v>0</v>
          </cell>
          <cell r="AN333">
            <v>0</v>
          </cell>
          <cell r="AO333">
            <v>0</v>
          </cell>
          <cell r="AP333">
            <v>0</v>
          </cell>
          <cell r="AQ333">
            <v>0</v>
          </cell>
          <cell r="AR333">
            <v>0</v>
          </cell>
          <cell r="AS333">
            <v>0</v>
          </cell>
          <cell r="AT333">
            <v>0</v>
          </cell>
          <cell r="AU333">
            <v>100.00000001269696</v>
          </cell>
          <cell r="AV333">
            <v>0</v>
          </cell>
          <cell r="AW333">
            <v>0</v>
          </cell>
        </row>
        <row r="334">
          <cell r="A334" t="str">
            <v>SH 2158</v>
          </cell>
          <cell r="B334" t="str">
            <v>LAND AT ADJACENT 39A MOUNT PLEASANT,MIDDLETON</v>
          </cell>
          <cell r="C334" t="str">
            <v>Residential</v>
          </cell>
          <cell r="D334" t="str">
            <v>Land Supply 2018</v>
          </cell>
          <cell r="E334">
            <v>9.98893E-2</v>
          </cell>
          <cell r="F334">
            <v>0</v>
          </cell>
          <cell r="G334">
            <v>0</v>
          </cell>
          <cell r="H334">
            <v>0</v>
          </cell>
          <cell r="I334">
            <v>9.98893E-2</v>
          </cell>
          <cell r="J334">
            <v>0</v>
          </cell>
          <cell r="K334">
            <v>0</v>
          </cell>
          <cell r="L334">
            <v>0</v>
          </cell>
          <cell r="M334">
            <v>100</v>
          </cell>
          <cell r="O334">
            <v>0</v>
          </cell>
          <cell r="Q334">
            <v>0</v>
          </cell>
          <cell r="R334">
            <v>0</v>
          </cell>
          <cell r="S334">
            <v>0</v>
          </cell>
          <cell r="T334">
            <v>0</v>
          </cell>
          <cell r="U334">
            <v>0</v>
          </cell>
          <cell r="V334">
            <v>0</v>
          </cell>
          <cell r="W334">
            <v>0</v>
          </cell>
          <cell r="X334" t="str">
            <v>Not Modelled</v>
          </cell>
          <cell r="Y334" t="str">
            <v>N/A</v>
          </cell>
          <cell r="AA334">
            <v>0</v>
          </cell>
          <cell r="AB334">
            <v>0</v>
          </cell>
          <cell r="AC334">
            <v>0</v>
          </cell>
          <cell r="AD334">
            <v>0</v>
          </cell>
          <cell r="AE334">
            <v>0</v>
          </cell>
          <cell r="AF334">
            <v>0</v>
          </cell>
          <cell r="AG334">
            <v>0</v>
          </cell>
          <cell r="AH334">
            <v>0</v>
          </cell>
          <cell r="AI334">
            <v>9.9889274999800007E-2</v>
          </cell>
          <cell r="AJ334">
            <v>0</v>
          </cell>
          <cell r="AK334">
            <v>0</v>
          </cell>
          <cell r="AM334">
            <v>0</v>
          </cell>
          <cell r="AN334">
            <v>0</v>
          </cell>
          <cell r="AO334">
            <v>0</v>
          </cell>
          <cell r="AP334">
            <v>0</v>
          </cell>
          <cell r="AQ334">
            <v>0</v>
          </cell>
          <cell r="AR334">
            <v>0</v>
          </cell>
          <cell r="AS334">
            <v>0</v>
          </cell>
          <cell r="AT334">
            <v>0</v>
          </cell>
          <cell r="AU334">
            <v>99.999974972094122</v>
          </cell>
          <cell r="AV334">
            <v>0</v>
          </cell>
          <cell r="AW334">
            <v>0</v>
          </cell>
        </row>
        <row r="335">
          <cell r="A335" t="str">
            <v>SH 2161</v>
          </cell>
          <cell r="B335" t="str">
            <v>1 YORK STREET,HEYWOOD,</v>
          </cell>
          <cell r="C335" t="str">
            <v>Residential</v>
          </cell>
          <cell r="D335" t="str">
            <v>Land Supply 2018</v>
          </cell>
          <cell r="E335">
            <v>3.72556E-2</v>
          </cell>
          <cell r="F335">
            <v>0</v>
          </cell>
          <cell r="G335">
            <v>0</v>
          </cell>
          <cell r="H335">
            <v>0</v>
          </cell>
          <cell r="I335">
            <v>3.72556E-2</v>
          </cell>
          <cell r="J335">
            <v>0</v>
          </cell>
          <cell r="K335">
            <v>0</v>
          </cell>
          <cell r="L335">
            <v>0</v>
          </cell>
          <cell r="M335">
            <v>100</v>
          </cell>
          <cell r="O335">
            <v>0</v>
          </cell>
          <cell r="Q335">
            <v>0</v>
          </cell>
          <cell r="R335">
            <v>0</v>
          </cell>
          <cell r="S335">
            <v>0</v>
          </cell>
          <cell r="T335">
            <v>0</v>
          </cell>
          <cell r="U335">
            <v>0</v>
          </cell>
          <cell r="V335">
            <v>0</v>
          </cell>
          <cell r="W335">
            <v>0</v>
          </cell>
          <cell r="X335" t="str">
            <v>Not Modelled</v>
          </cell>
          <cell r="Y335" t="str">
            <v>N/A</v>
          </cell>
          <cell r="AA335">
            <v>0</v>
          </cell>
          <cell r="AB335">
            <v>0</v>
          </cell>
          <cell r="AC335">
            <v>0</v>
          </cell>
          <cell r="AD335">
            <v>0</v>
          </cell>
          <cell r="AE335">
            <v>0</v>
          </cell>
          <cell r="AF335">
            <v>0</v>
          </cell>
          <cell r="AG335">
            <v>0</v>
          </cell>
          <cell r="AH335">
            <v>0</v>
          </cell>
          <cell r="AI335">
            <v>3.7255579999100001E-2</v>
          </cell>
          <cell r="AJ335">
            <v>0</v>
          </cell>
          <cell r="AK335">
            <v>0</v>
          </cell>
          <cell r="AM335">
            <v>0</v>
          </cell>
          <cell r="AN335">
            <v>0</v>
          </cell>
          <cell r="AO335">
            <v>0</v>
          </cell>
          <cell r="AP335">
            <v>0</v>
          </cell>
          <cell r="AQ335">
            <v>0</v>
          </cell>
          <cell r="AR335">
            <v>0</v>
          </cell>
          <cell r="AS335">
            <v>0</v>
          </cell>
          <cell r="AT335">
            <v>0</v>
          </cell>
          <cell r="AU335">
            <v>99.999946314379585</v>
          </cell>
          <cell r="AV335">
            <v>0</v>
          </cell>
          <cell r="AW335">
            <v>0</v>
          </cell>
        </row>
        <row r="336">
          <cell r="A336" t="str">
            <v>SH 2162</v>
          </cell>
          <cell r="B336" t="str">
            <v>111 HALIFAX ROAD,ROCHDALE</v>
          </cell>
          <cell r="C336" t="str">
            <v>Residential</v>
          </cell>
          <cell r="D336" t="str">
            <v>Land Supply 2018</v>
          </cell>
          <cell r="E336">
            <v>1.18125E-2</v>
          </cell>
          <cell r="F336">
            <v>0</v>
          </cell>
          <cell r="G336">
            <v>0</v>
          </cell>
          <cell r="H336">
            <v>0</v>
          </cell>
          <cell r="I336">
            <v>1.18125E-2</v>
          </cell>
          <cell r="J336">
            <v>0</v>
          </cell>
          <cell r="K336">
            <v>0</v>
          </cell>
          <cell r="L336">
            <v>0</v>
          </cell>
          <cell r="M336">
            <v>100</v>
          </cell>
          <cell r="O336">
            <v>0</v>
          </cell>
          <cell r="Q336">
            <v>0</v>
          </cell>
          <cell r="R336">
            <v>0</v>
          </cell>
          <cell r="S336">
            <v>0</v>
          </cell>
          <cell r="T336">
            <v>0</v>
          </cell>
          <cell r="U336">
            <v>0</v>
          </cell>
          <cell r="V336">
            <v>1.18125E-2</v>
          </cell>
          <cell r="W336">
            <v>100</v>
          </cell>
          <cell r="X336" t="str">
            <v>Not Modelled</v>
          </cell>
          <cell r="Y336" t="str">
            <v>N/A</v>
          </cell>
          <cell r="AA336">
            <v>0</v>
          </cell>
          <cell r="AB336">
            <v>0</v>
          </cell>
          <cell r="AC336">
            <v>0</v>
          </cell>
          <cell r="AD336">
            <v>0</v>
          </cell>
          <cell r="AE336">
            <v>0</v>
          </cell>
          <cell r="AF336">
            <v>0</v>
          </cell>
          <cell r="AG336">
            <v>0</v>
          </cell>
          <cell r="AH336">
            <v>0</v>
          </cell>
          <cell r="AI336">
            <v>1.18125E-2</v>
          </cell>
          <cell r="AJ336">
            <v>0</v>
          </cell>
          <cell r="AK336">
            <v>0</v>
          </cell>
          <cell r="AM336">
            <v>0</v>
          </cell>
          <cell r="AN336">
            <v>0</v>
          </cell>
          <cell r="AO336">
            <v>0</v>
          </cell>
          <cell r="AP336">
            <v>0</v>
          </cell>
          <cell r="AQ336">
            <v>0</v>
          </cell>
          <cell r="AR336">
            <v>0</v>
          </cell>
          <cell r="AS336">
            <v>0</v>
          </cell>
          <cell r="AT336">
            <v>0</v>
          </cell>
          <cell r="AU336">
            <v>100</v>
          </cell>
          <cell r="AV336">
            <v>0</v>
          </cell>
          <cell r="AW336">
            <v>0</v>
          </cell>
        </row>
        <row r="337">
          <cell r="A337" t="str">
            <v>SH 2163</v>
          </cell>
          <cell r="B337" t="str">
            <v>115C OLDHAM ROAD,ROCHDALE</v>
          </cell>
          <cell r="C337" t="str">
            <v>Residential</v>
          </cell>
          <cell r="D337" t="str">
            <v>Land Supply 2018</v>
          </cell>
          <cell r="E337">
            <v>8.2886599999999998E-3</v>
          </cell>
          <cell r="F337">
            <v>0</v>
          </cell>
          <cell r="G337">
            <v>0</v>
          </cell>
          <cell r="H337">
            <v>0</v>
          </cell>
          <cell r="I337">
            <v>8.2886599999999998E-3</v>
          </cell>
          <cell r="J337">
            <v>0</v>
          </cell>
          <cell r="K337">
            <v>0</v>
          </cell>
          <cell r="L337">
            <v>0</v>
          </cell>
          <cell r="M337">
            <v>100</v>
          </cell>
          <cell r="O337">
            <v>0</v>
          </cell>
          <cell r="Q337">
            <v>0</v>
          </cell>
          <cell r="R337">
            <v>0</v>
          </cell>
          <cell r="S337">
            <v>0</v>
          </cell>
          <cell r="T337">
            <v>0</v>
          </cell>
          <cell r="U337">
            <v>0</v>
          </cell>
          <cell r="V337">
            <v>0</v>
          </cell>
          <cell r="W337">
            <v>0</v>
          </cell>
          <cell r="X337" t="str">
            <v>Not Modelled</v>
          </cell>
          <cell r="Y337" t="str">
            <v>N/A</v>
          </cell>
          <cell r="AA337">
            <v>0</v>
          </cell>
          <cell r="AB337">
            <v>0</v>
          </cell>
          <cell r="AC337">
            <v>0</v>
          </cell>
          <cell r="AD337">
            <v>0</v>
          </cell>
          <cell r="AE337">
            <v>0</v>
          </cell>
          <cell r="AF337">
            <v>0</v>
          </cell>
          <cell r="AG337">
            <v>0</v>
          </cell>
          <cell r="AH337">
            <v>0</v>
          </cell>
          <cell r="AI337">
            <v>8.2886600000400008E-3</v>
          </cell>
          <cell r="AJ337">
            <v>0</v>
          </cell>
          <cell r="AK337">
            <v>0</v>
          </cell>
          <cell r="AM337">
            <v>0</v>
          </cell>
          <cell r="AN337">
            <v>0</v>
          </cell>
          <cell r="AO337">
            <v>0</v>
          </cell>
          <cell r="AP337">
            <v>0</v>
          </cell>
          <cell r="AQ337">
            <v>0</v>
          </cell>
          <cell r="AR337">
            <v>0</v>
          </cell>
          <cell r="AS337">
            <v>0</v>
          </cell>
          <cell r="AT337">
            <v>0</v>
          </cell>
          <cell r="AU337">
            <v>100.00000000048259</v>
          </cell>
          <cell r="AV337">
            <v>0</v>
          </cell>
          <cell r="AW337">
            <v>0</v>
          </cell>
        </row>
        <row r="338">
          <cell r="A338" t="str">
            <v>SH 2164</v>
          </cell>
          <cell r="B338" t="str">
            <v>123 OLDHAM ROAD,MIDDLETON</v>
          </cell>
          <cell r="C338" t="str">
            <v>Residential</v>
          </cell>
          <cell r="D338" t="str">
            <v>Land Supply 2018</v>
          </cell>
          <cell r="E338">
            <v>1.90835E-2</v>
          </cell>
          <cell r="F338">
            <v>0</v>
          </cell>
          <cell r="G338">
            <v>0</v>
          </cell>
          <cell r="H338">
            <v>0</v>
          </cell>
          <cell r="I338">
            <v>1.90835E-2</v>
          </cell>
          <cell r="J338">
            <v>0</v>
          </cell>
          <cell r="K338">
            <v>0</v>
          </cell>
          <cell r="L338">
            <v>0</v>
          </cell>
          <cell r="M338">
            <v>100</v>
          </cell>
          <cell r="O338">
            <v>0</v>
          </cell>
          <cell r="Q338">
            <v>0</v>
          </cell>
          <cell r="R338">
            <v>0</v>
          </cell>
          <cell r="S338">
            <v>0</v>
          </cell>
          <cell r="T338">
            <v>0</v>
          </cell>
          <cell r="U338">
            <v>0</v>
          </cell>
          <cell r="V338">
            <v>0</v>
          </cell>
          <cell r="W338">
            <v>0</v>
          </cell>
          <cell r="X338" t="str">
            <v>Not Modelled</v>
          </cell>
          <cell r="Y338" t="str">
            <v>N/A</v>
          </cell>
          <cell r="AA338">
            <v>0</v>
          </cell>
          <cell r="AB338">
            <v>0</v>
          </cell>
          <cell r="AC338">
            <v>0</v>
          </cell>
          <cell r="AD338">
            <v>0</v>
          </cell>
          <cell r="AE338">
            <v>0</v>
          </cell>
          <cell r="AF338">
            <v>0</v>
          </cell>
          <cell r="AG338">
            <v>0</v>
          </cell>
          <cell r="AH338">
            <v>0</v>
          </cell>
          <cell r="AI338">
            <v>1.9083539999200001E-2</v>
          </cell>
          <cell r="AJ338">
            <v>0</v>
          </cell>
          <cell r="AK338">
            <v>0</v>
          </cell>
          <cell r="AM338">
            <v>0</v>
          </cell>
          <cell r="AN338">
            <v>0</v>
          </cell>
          <cell r="AO338">
            <v>0</v>
          </cell>
          <cell r="AP338">
            <v>0</v>
          </cell>
          <cell r="AQ338">
            <v>0</v>
          </cell>
          <cell r="AR338">
            <v>0</v>
          </cell>
          <cell r="AS338">
            <v>0</v>
          </cell>
          <cell r="AT338">
            <v>0</v>
          </cell>
          <cell r="AU338">
            <v>100.00020960096418</v>
          </cell>
          <cell r="AV338">
            <v>0</v>
          </cell>
          <cell r="AW338">
            <v>0</v>
          </cell>
        </row>
        <row r="339">
          <cell r="A339" t="str">
            <v>SH 2165</v>
          </cell>
          <cell r="B339" t="str">
            <v>14 GALE,TODMORDEN ROAD,LITTLEBOROUGH</v>
          </cell>
          <cell r="C339" t="str">
            <v>Residential</v>
          </cell>
          <cell r="D339" t="str">
            <v>Land Supply 2018</v>
          </cell>
          <cell r="E339">
            <v>8.8918000000000001E-3</v>
          </cell>
          <cell r="F339">
            <v>0</v>
          </cell>
          <cell r="G339">
            <v>0</v>
          </cell>
          <cell r="H339">
            <v>0</v>
          </cell>
          <cell r="I339">
            <v>8.8918000000000001E-3</v>
          </cell>
          <cell r="J339">
            <v>0</v>
          </cell>
          <cell r="K339">
            <v>0</v>
          </cell>
          <cell r="L339">
            <v>0</v>
          </cell>
          <cell r="M339">
            <v>100</v>
          </cell>
          <cell r="O339">
            <v>0</v>
          </cell>
          <cell r="Q339">
            <v>0</v>
          </cell>
          <cell r="R339">
            <v>0</v>
          </cell>
          <cell r="S339">
            <v>0</v>
          </cell>
          <cell r="T339">
            <v>0</v>
          </cell>
          <cell r="U339">
            <v>0</v>
          </cell>
          <cell r="V339">
            <v>8.8918000003100003E-3</v>
          </cell>
          <cell r="W339">
            <v>100.00000000348636</v>
          </cell>
          <cell r="X339">
            <v>0</v>
          </cell>
          <cell r="Y339">
            <v>0</v>
          </cell>
          <cell r="AA339">
            <v>0</v>
          </cell>
          <cell r="AB339">
            <v>0</v>
          </cell>
          <cell r="AC339">
            <v>0</v>
          </cell>
          <cell r="AD339">
            <v>0</v>
          </cell>
          <cell r="AE339">
            <v>0</v>
          </cell>
          <cell r="AF339">
            <v>0</v>
          </cell>
          <cell r="AG339">
            <v>0</v>
          </cell>
          <cell r="AH339">
            <v>0</v>
          </cell>
          <cell r="AI339">
            <v>8.8918000003100003E-3</v>
          </cell>
          <cell r="AJ339">
            <v>0</v>
          </cell>
          <cell r="AK339">
            <v>0</v>
          </cell>
          <cell r="AM339">
            <v>0</v>
          </cell>
          <cell r="AN339">
            <v>0</v>
          </cell>
          <cell r="AO339">
            <v>0</v>
          </cell>
          <cell r="AP339">
            <v>0</v>
          </cell>
          <cell r="AQ339">
            <v>0</v>
          </cell>
          <cell r="AR339">
            <v>0</v>
          </cell>
          <cell r="AS339">
            <v>0</v>
          </cell>
          <cell r="AT339">
            <v>0</v>
          </cell>
          <cell r="AU339">
            <v>100.00000000348636</v>
          </cell>
          <cell r="AV339">
            <v>0</v>
          </cell>
          <cell r="AW339">
            <v>0</v>
          </cell>
        </row>
        <row r="340">
          <cell r="A340" t="str">
            <v>SH 2166</v>
          </cell>
          <cell r="B340" t="str">
            <v>1-46 THE STRAND,KIRKHOLT,ROCHDALE</v>
          </cell>
          <cell r="C340" t="str">
            <v>Residential</v>
          </cell>
          <cell r="D340" t="str">
            <v>Land Supply 2018</v>
          </cell>
          <cell r="E340">
            <v>1.08727</v>
          </cell>
          <cell r="F340">
            <v>0</v>
          </cell>
          <cell r="G340">
            <v>0</v>
          </cell>
          <cell r="H340">
            <v>0</v>
          </cell>
          <cell r="I340">
            <v>1.08727</v>
          </cell>
          <cell r="J340">
            <v>0</v>
          </cell>
          <cell r="K340">
            <v>0</v>
          </cell>
          <cell r="L340">
            <v>0</v>
          </cell>
          <cell r="M340">
            <v>100</v>
          </cell>
          <cell r="O340">
            <v>0.14964356999979</v>
          </cell>
          <cell r="Q340">
            <v>2.6165699997899999E-3</v>
          </cell>
          <cell r="R340">
            <v>0</v>
          </cell>
          <cell r="S340">
            <v>13.76323912181795</v>
          </cell>
          <cell r="T340">
            <v>0.24065503506856623</v>
          </cell>
          <cell r="U340">
            <v>0</v>
          </cell>
          <cell r="V340">
            <v>0</v>
          </cell>
          <cell r="W340">
            <v>0</v>
          </cell>
          <cell r="X340" t="str">
            <v>Not Modelled</v>
          </cell>
          <cell r="Y340" t="str">
            <v>N/A</v>
          </cell>
          <cell r="AA340">
            <v>0</v>
          </cell>
          <cell r="AB340">
            <v>0</v>
          </cell>
          <cell r="AC340">
            <v>0</v>
          </cell>
          <cell r="AD340">
            <v>0</v>
          </cell>
          <cell r="AE340">
            <v>0</v>
          </cell>
          <cell r="AF340">
            <v>0</v>
          </cell>
          <cell r="AG340">
            <v>0</v>
          </cell>
          <cell r="AH340">
            <v>0</v>
          </cell>
          <cell r="AI340">
            <v>1.08726553001</v>
          </cell>
          <cell r="AJ340">
            <v>0</v>
          </cell>
          <cell r="AK340">
            <v>0</v>
          </cell>
          <cell r="AM340">
            <v>0</v>
          </cell>
          <cell r="AN340">
            <v>0</v>
          </cell>
          <cell r="AO340">
            <v>0</v>
          </cell>
          <cell r="AP340">
            <v>0</v>
          </cell>
          <cell r="AQ340">
            <v>0</v>
          </cell>
          <cell r="AR340">
            <v>0</v>
          </cell>
          <cell r="AS340">
            <v>0</v>
          </cell>
          <cell r="AT340">
            <v>0</v>
          </cell>
          <cell r="AU340">
            <v>99.999588879487163</v>
          </cell>
          <cell r="AV340">
            <v>0</v>
          </cell>
          <cell r="AW340">
            <v>0</v>
          </cell>
        </row>
        <row r="341">
          <cell r="A341" t="str">
            <v>SH 2167</v>
          </cell>
          <cell r="B341" t="str">
            <v>15 MELROSE AVENUE,HEYWOOD,ROCHDALE</v>
          </cell>
          <cell r="C341" t="str">
            <v>Residential</v>
          </cell>
          <cell r="D341" t="str">
            <v>Land Supply 2018</v>
          </cell>
          <cell r="E341">
            <v>3.4875999999999997E-2</v>
          </cell>
          <cell r="F341">
            <v>0</v>
          </cell>
          <cell r="G341">
            <v>0</v>
          </cell>
          <cell r="H341">
            <v>0</v>
          </cell>
          <cell r="I341">
            <v>3.4875999999999997E-2</v>
          </cell>
          <cell r="J341">
            <v>0</v>
          </cell>
          <cell r="K341">
            <v>0</v>
          </cell>
          <cell r="L341">
            <v>0</v>
          </cell>
          <cell r="M341">
            <v>100</v>
          </cell>
          <cell r="O341">
            <v>0</v>
          </cell>
          <cell r="Q341">
            <v>0</v>
          </cell>
          <cell r="R341">
            <v>0</v>
          </cell>
          <cell r="S341">
            <v>0</v>
          </cell>
          <cell r="T341">
            <v>0</v>
          </cell>
          <cell r="U341">
            <v>0</v>
          </cell>
          <cell r="V341">
            <v>0</v>
          </cell>
          <cell r="W341">
            <v>0</v>
          </cell>
          <cell r="X341" t="str">
            <v>Not Modelled</v>
          </cell>
          <cell r="Y341" t="str">
            <v>N/A</v>
          </cell>
          <cell r="AA341">
            <v>0</v>
          </cell>
          <cell r="AB341">
            <v>0</v>
          </cell>
          <cell r="AC341">
            <v>0</v>
          </cell>
          <cell r="AD341">
            <v>0</v>
          </cell>
          <cell r="AE341">
            <v>0</v>
          </cell>
          <cell r="AF341">
            <v>0</v>
          </cell>
          <cell r="AG341">
            <v>0</v>
          </cell>
          <cell r="AH341">
            <v>0</v>
          </cell>
          <cell r="AI341">
            <v>3.4875994999899997E-2</v>
          </cell>
          <cell r="AJ341">
            <v>0</v>
          </cell>
          <cell r="AK341">
            <v>0</v>
          </cell>
          <cell r="AM341">
            <v>0</v>
          </cell>
          <cell r="AN341">
            <v>0</v>
          </cell>
          <cell r="AO341">
            <v>0</v>
          </cell>
          <cell r="AP341">
            <v>0</v>
          </cell>
          <cell r="AQ341">
            <v>0</v>
          </cell>
          <cell r="AR341">
            <v>0</v>
          </cell>
          <cell r="AS341">
            <v>0</v>
          </cell>
          <cell r="AT341">
            <v>0</v>
          </cell>
          <cell r="AU341">
            <v>99.999985663206786</v>
          </cell>
          <cell r="AV341">
            <v>0</v>
          </cell>
          <cell r="AW341">
            <v>0</v>
          </cell>
        </row>
        <row r="342">
          <cell r="A342" t="str">
            <v>SH 2169</v>
          </cell>
          <cell r="B342" t="str">
            <v>194 HEYWOOD OLD ROAD,MIDDLETON</v>
          </cell>
          <cell r="C342" t="str">
            <v>Residential</v>
          </cell>
          <cell r="D342" t="str">
            <v>Land Supply 2018</v>
          </cell>
          <cell r="E342">
            <v>7.2942000000000007E-2</v>
          </cell>
          <cell r="F342">
            <v>0</v>
          </cell>
          <cell r="G342">
            <v>0</v>
          </cell>
          <cell r="H342">
            <v>0</v>
          </cell>
          <cell r="I342">
            <v>7.2942000000000007E-2</v>
          </cell>
          <cell r="J342">
            <v>0</v>
          </cell>
          <cell r="K342">
            <v>0</v>
          </cell>
          <cell r="L342">
            <v>0</v>
          </cell>
          <cell r="M342">
            <v>100</v>
          </cell>
          <cell r="O342">
            <v>0</v>
          </cell>
          <cell r="Q342">
            <v>0</v>
          </cell>
          <cell r="R342">
            <v>0</v>
          </cell>
          <cell r="S342">
            <v>0</v>
          </cell>
          <cell r="T342">
            <v>0</v>
          </cell>
          <cell r="U342">
            <v>0</v>
          </cell>
          <cell r="V342">
            <v>0</v>
          </cell>
          <cell r="W342">
            <v>0</v>
          </cell>
          <cell r="X342" t="str">
            <v>Not Modelled</v>
          </cell>
          <cell r="Y342" t="str">
            <v>N/A</v>
          </cell>
          <cell r="AA342">
            <v>0</v>
          </cell>
          <cell r="AB342">
            <v>0</v>
          </cell>
          <cell r="AC342">
            <v>0</v>
          </cell>
          <cell r="AD342">
            <v>0</v>
          </cell>
          <cell r="AE342">
            <v>0</v>
          </cell>
          <cell r="AF342">
            <v>0</v>
          </cell>
          <cell r="AG342">
            <v>0</v>
          </cell>
          <cell r="AH342">
            <v>0</v>
          </cell>
          <cell r="AI342">
            <v>7.2942045001100006E-2</v>
          </cell>
          <cell r="AJ342">
            <v>0</v>
          </cell>
          <cell r="AK342">
            <v>0</v>
          </cell>
          <cell r="AM342">
            <v>0</v>
          </cell>
          <cell r="AN342">
            <v>0</v>
          </cell>
          <cell r="AO342">
            <v>0</v>
          </cell>
          <cell r="AP342">
            <v>0</v>
          </cell>
          <cell r="AQ342">
            <v>0</v>
          </cell>
          <cell r="AR342">
            <v>0</v>
          </cell>
          <cell r="AS342">
            <v>0</v>
          </cell>
          <cell r="AT342">
            <v>0</v>
          </cell>
          <cell r="AU342">
            <v>100.00006169435991</v>
          </cell>
          <cell r="AV342">
            <v>0</v>
          </cell>
          <cell r="AW342">
            <v>0</v>
          </cell>
        </row>
        <row r="343">
          <cell r="A343" t="str">
            <v>SH 2172</v>
          </cell>
          <cell r="B343" t="str">
            <v>45 BAMFORD WAY,ROCHDALE</v>
          </cell>
          <cell r="C343" t="str">
            <v>Residential</v>
          </cell>
          <cell r="D343" t="str">
            <v>Land Supply 2018</v>
          </cell>
          <cell r="E343">
            <v>8.8477500000000001E-2</v>
          </cell>
          <cell r="F343">
            <v>0</v>
          </cell>
          <cell r="G343">
            <v>0</v>
          </cell>
          <cell r="H343">
            <v>0</v>
          </cell>
          <cell r="I343">
            <v>8.8477500000000001E-2</v>
          </cell>
          <cell r="J343">
            <v>0</v>
          </cell>
          <cell r="K343">
            <v>0</v>
          </cell>
          <cell r="L343">
            <v>0</v>
          </cell>
          <cell r="M343">
            <v>100</v>
          </cell>
          <cell r="O343">
            <v>0</v>
          </cell>
          <cell r="Q343">
            <v>0</v>
          </cell>
          <cell r="R343">
            <v>0</v>
          </cell>
          <cell r="S343">
            <v>0</v>
          </cell>
          <cell r="T343">
            <v>0</v>
          </cell>
          <cell r="U343">
            <v>0</v>
          </cell>
          <cell r="V343">
            <v>0</v>
          </cell>
          <cell r="W343">
            <v>0</v>
          </cell>
          <cell r="X343" t="str">
            <v>Not Modelled</v>
          </cell>
          <cell r="Y343" t="str">
            <v>N/A</v>
          </cell>
          <cell r="AA343">
            <v>0</v>
          </cell>
          <cell r="AB343">
            <v>0</v>
          </cell>
          <cell r="AC343">
            <v>0</v>
          </cell>
          <cell r="AD343">
            <v>0</v>
          </cell>
          <cell r="AE343">
            <v>0</v>
          </cell>
          <cell r="AF343">
            <v>0</v>
          </cell>
          <cell r="AG343">
            <v>0</v>
          </cell>
          <cell r="AH343">
            <v>0</v>
          </cell>
          <cell r="AI343">
            <v>8.8477499999200002E-2</v>
          </cell>
          <cell r="AJ343">
            <v>0</v>
          </cell>
          <cell r="AK343">
            <v>0</v>
          </cell>
          <cell r="AM343">
            <v>0</v>
          </cell>
          <cell r="AN343">
            <v>0</v>
          </cell>
          <cell r="AO343">
            <v>0</v>
          </cell>
          <cell r="AP343">
            <v>0</v>
          </cell>
          <cell r="AQ343">
            <v>0</v>
          </cell>
          <cell r="AR343">
            <v>0</v>
          </cell>
          <cell r="AS343">
            <v>0</v>
          </cell>
          <cell r="AT343">
            <v>0</v>
          </cell>
          <cell r="AU343">
            <v>99.999999999095806</v>
          </cell>
          <cell r="AV343">
            <v>0</v>
          </cell>
          <cell r="AW343">
            <v>0</v>
          </cell>
        </row>
        <row r="344">
          <cell r="A344" t="str">
            <v>SH 2173</v>
          </cell>
          <cell r="B344" t="str">
            <v>6 DRAKE STREET,ROCHDALE</v>
          </cell>
          <cell r="C344" t="str">
            <v>Residential</v>
          </cell>
          <cell r="D344" t="str">
            <v>Land Supply 2018</v>
          </cell>
          <cell r="E344">
            <v>5.9508800000000004E-3</v>
          </cell>
          <cell r="F344">
            <v>0</v>
          </cell>
          <cell r="G344">
            <v>5.9508750011599996E-3</v>
          </cell>
          <cell r="H344">
            <v>0</v>
          </cell>
          <cell r="I344">
            <v>4.9988400007902611E-9</v>
          </cell>
          <cell r="J344">
            <v>0</v>
          </cell>
          <cell r="K344">
            <v>99.999915998306122</v>
          </cell>
          <cell r="L344">
            <v>0</v>
          </cell>
          <cell r="M344">
            <v>8.4001693880405266E-5</v>
          </cell>
          <cell r="O344">
            <v>5.9508741415109992E-3</v>
          </cell>
          <cell r="Q344">
            <v>1.49414141511E-4</v>
          </cell>
          <cell r="R344">
            <v>0</v>
          </cell>
          <cell r="S344">
            <v>99.999901552560274</v>
          </cell>
          <cell r="T344">
            <v>2.5107906983673001</v>
          </cell>
          <cell r="U344">
            <v>0</v>
          </cell>
          <cell r="V344">
            <v>5.9508750011599996E-3</v>
          </cell>
          <cell r="W344">
            <v>99.999915998306122</v>
          </cell>
          <cell r="X344">
            <v>5.9508750011599996E-3</v>
          </cell>
          <cell r="Y344">
            <v>99.999915998306122</v>
          </cell>
          <cell r="AA344">
            <v>0</v>
          </cell>
          <cell r="AB344">
            <v>0</v>
          </cell>
          <cell r="AC344">
            <v>0</v>
          </cell>
          <cell r="AD344">
            <v>0</v>
          </cell>
          <cell r="AE344">
            <v>0</v>
          </cell>
          <cell r="AF344">
            <v>0</v>
          </cell>
          <cell r="AG344">
            <v>0</v>
          </cell>
          <cell r="AH344">
            <v>0</v>
          </cell>
          <cell r="AI344">
            <v>5.9508750011599996E-3</v>
          </cell>
          <cell r="AJ344">
            <v>0</v>
          </cell>
          <cell r="AK344">
            <v>0</v>
          </cell>
          <cell r="AM344">
            <v>0</v>
          </cell>
          <cell r="AN344">
            <v>0</v>
          </cell>
          <cell r="AO344">
            <v>0</v>
          </cell>
          <cell r="AP344">
            <v>0</v>
          </cell>
          <cell r="AQ344">
            <v>0</v>
          </cell>
          <cell r="AR344">
            <v>0</v>
          </cell>
          <cell r="AS344">
            <v>0</v>
          </cell>
          <cell r="AT344">
            <v>0</v>
          </cell>
          <cell r="AU344">
            <v>99.999915998306122</v>
          </cell>
          <cell r="AV344">
            <v>0</v>
          </cell>
          <cell r="AW344">
            <v>0</v>
          </cell>
        </row>
        <row r="345">
          <cell r="A345" t="str">
            <v>SH 2174</v>
          </cell>
          <cell r="B345" t="str">
            <v>78 PEEL LANE,HEYWOOD</v>
          </cell>
          <cell r="C345" t="str">
            <v>Residential</v>
          </cell>
          <cell r="D345" t="str">
            <v>Land Supply 2018</v>
          </cell>
          <cell r="E345">
            <v>5.7059600000000002E-2</v>
          </cell>
          <cell r="F345">
            <v>0</v>
          </cell>
          <cell r="G345">
            <v>0</v>
          </cell>
          <cell r="H345">
            <v>0</v>
          </cell>
          <cell r="I345">
            <v>5.7059600000000002E-2</v>
          </cell>
          <cell r="J345">
            <v>0</v>
          </cell>
          <cell r="K345">
            <v>0</v>
          </cell>
          <cell r="L345">
            <v>0</v>
          </cell>
          <cell r="M345">
            <v>100</v>
          </cell>
          <cell r="O345">
            <v>0</v>
          </cell>
          <cell r="Q345">
            <v>0</v>
          </cell>
          <cell r="R345">
            <v>0</v>
          </cell>
          <cell r="S345">
            <v>0</v>
          </cell>
          <cell r="T345">
            <v>0</v>
          </cell>
          <cell r="U345">
            <v>0</v>
          </cell>
          <cell r="V345">
            <v>0</v>
          </cell>
          <cell r="W345">
            <v>0</v>
          </cell>
          <cell r="X345" t="str">
            <v>Not Modelled</v>
          </cell>
          <cell r="Y345" t="str">
            <v>N/A</v>
          </cell>
          <cell r="AA345">
            <v>0</v>
          </cell>
          <cell r="AB345">
            <v>0</v>
          </cell>
          <cell r="AC345">
            <v>0</v>
          </cell>
          <cell r="AD345">
            <v>0</v>
          </cell>
          <cell r="AE345">
            <v>0</v>
          </cell>
          <cell r="AF345">
            <v>0</v>
          </cell>
          <cell r="AG345">
            <v>0</v>
          </cell>
          <cell r="AH345">
            <v>0</v>
          </cell>
          <cell r="AI345">
            <v>5.7091471301000001E-2</v>
          </cell>
          <cell r="AJ345">
            <v>0</v>
          </cell>
          <cell r="AK345">
            <v>0</v>
          </cell>
          <cell r="AM345">
            <v>0</v>
          </cell>
          <cell r="AN345">
            <v>0</v>
          </cell>
          <cell r="AO345">
            <v>0</v>
          </cell>
          <cell r="AP345">
            <v>0</v>
          </cell>
          <cell r="AQ345">
            <v>0</v>
          </cell>
          <cell r="AR345">
            <v>0</v>
          </cell>
          <cell r="AS345">
            <v>0</v>
          </cell>
          <cell r="AT345">
            <v>0</v>
          </cell>
          <cell r="AU345">
            <v>100.05585615917391</v>
          </cell>
          <cell r="AV345">
            <v>0</v>
          </cell>
          <cell r="AW345">
            <v>0</v>
          </cell>
        </row>
        <row r="346">
          <cell r="A346" t="str">
            <v>SH 2175</v>
          </cell>
          <cell r="B346" t="str">
            <v>82 SHAW ROAD,ROCHDALE</v>
          </cell>
          <cell r="C346" t="str">
            <v>Residential</v>
          </cell>
          <cell r="D346" t="str">
            <v>Land Supply 2018</v>
          </cell>
          <cell r="E346">
            <v>4.2869999999999998E-2</v>
          </cell>
          <cell r="F346">
            <v>0</v>
          </cell>
          <cell r="G346">
            <v>0</v>
          </cell>
          <cell r="H346">
            <v>0</v>
          </cell>
          <cell r="I346">
            <v>4.2869999999999998E-2</v>
          </cell>
          <cell r="J346">
            <v>0</v>
          </cell>
          <cell r="K346">
            <v>0</v>
          </cell>
          <cell r="L346">
            <v>0</v>
          </cell>
          <cell r="M346">
            <v>100</v>
          </cell>
          <cell r="O346">
            <v>0</v>
          </cell>
          <cell r="Q346">
            <v>0</v>
          </cell>
          <cell r="R346">
            <v>0</v>
          </cell>
          <cell r="S346">
            <v>0</v>
          </cell>
          <cell r="T346">
            <v>0</v>
          </cell>
          <cell r="U346">
            <v>0</v>
          </cell>
          <cell r="V346">
            <v>0</v>
          </cell>
          <cell r="W346">
            <v>0</v>
          </cell>
          <cell r="X346" t="str">
            <v>Not Modelled</v>
          </cell>
          <cell r="Y346" t="str">
            <v>N/A</v>
          </cell>
          <cell r="AA346">
            <v>0</v>
          </cell>
          <cell r="AB346">
            <v>0</v>
          </cell>
          <cell r="AC346">
            <v>0</v>
          </cell>
          <cell r="AD346">
            <v>0</v>
          </cell>
          <cell r="AE346">
            <v>0</v>
          </cell>
          <cell r="AF346">
            <v>0</v>
          </cell>
          <cell r="AG346">
            <v>0</v>
          </cell>
          <cell r="AH346">
            <v>0</v>
          </cell>
          <cell r="AI346">
            <v>4.2869960000599998E-2</v>
          </cell>
          <cell r="AJ346">
            <v>0</v>
          </cell>
          <cell r="AK346">
            <v>0</v>
          </cell>
          <cell r="AM346">
            <v>0</v>
          </cell>
          <cell r="AN346">
            <v>0</v>
          </cell>
          <cell r="AO346">
            <v>0</v>
          </cell>
          <cell r="AP346">
            <v>0</v>
          </cell>
          <cell r="AQ346">
            <v>0</v>
          </cell>
          <cell r="AR346">
            <v>0</v>
          </cell>
          <cell r="AS346">
            <v>0</v>
          </cell>
          <cell r="AT346">
            <v>0</v>
          </cell>
          <cell r="AU346">
            <v>99.999906696057849</v>
          </cell>
          <cell r="AV346">
            <v>0</v>
          </cell>
          <cell r="AW346">
            <v>0</v>
          </cell>
        </row>
        <row r="347">
          <cell r="A347" t="str">
            <v>SH 2182</v>
          </cell>
          <cell r="B347" t="str">
            <v>HEATHER BANK COTTAGE,HALIFAX ROAD,LITTLEBOROUGH</v>
          </cell>
          <cell r="C347" t="str">
            <v>Residential</v>
          </cell>
          <cell r="D347" t="str">
            <v>Land Supply 2018</v>
          </cell>
          <cell r="E347">
            <v>9.7031099999999995E-2</v>
          </cell>
          <cell r="F347">
            <v>0</v>
          </cell>
          <cell r="G347">
            <v>0</v>
          </cell>
          <cell r="H347">
            <v>0</v>
          </cell>
          <cell r="I347">
            <v>9.7031099999999995E-2</v>
          </cell>
          <cell r="J347">
            <v>0</v>
          </cell>
          <cell r="K347">
            <v>0</v>
          </cell>
          <cell r="L347">
            <v>0</v>
          </cell>
          <cell r="M347">
            <v>100</v>
          </cell>
          <cell r="O347">
            <v>1.461570231149417E-2</v>
          </cell>
          <cell r="Q347">
            <v>6.9023114941699999E-6</v>
          </cell>
          <cell r="R347">
            <v>6.9023114941699999E-6</v>
          </cell>
          <cell r="S347">
            <v>15.062904894919434</v>
          </cell>
          <cell r="T347">
            <v>7.1135043240466208E-3</v>
          </cell>
          <cell r="U347">
            <v>7.1135043240466208E-3</v>
          </cell>
          <cell r="V347">
            <v>0</v>
          </cell>
          <cell r="W347">
            <v>0</v>
          </cell>
          <cell r="X347" t="str">
            <v>Not Modelled</v>
          </cell>
          <cell r="Y347" t="str">
            <v>N/A</v>
          </cell>
          <cell r="AA347">
            <v>0</v>
          </cell>
          <cell r="AB347">
            <v>0</v>
          </cell>
          <cell r="AC347">
            <v>0</v>
          </cell>
          <cell r="AD347">
            <v>0</v>
          </cell>
          <cell r="AE347">
            <v>0</v>
          </cell>
          <cell r="AF347">
            <v>0</v>
          </cell>
          <cell r="AG347">
            <v>0</v>
          </cell>
          <cell r="AH347">
            <v>0</v>
          </cell>
          <cell r="AI347">
            <v>9.7031105000499995E-2</v>
          </cell>
          <cell r="AJ347">
            <v>0</v>
          </cell>
          <cell r="AK347">
            <v>0</v>
          </cell>
          <cell r="AM347">
            <v>0</v>
          </cell>
          <cell r="AN347">
            <v>0</v>
          </cell>
          <cell r="AO347">
            <v>0</v>
          </cell>
          <cell r="AP347">
            <v>0</v>
          </cell>
          <cell r="AQ347">
            <v>0</v>
          </cell>
          <cell r="AR347">
            <v>0</v>
          </cell>
          <cell r="AS347">
            <v>0</v>
          </cell>
          <cell r="AT347">
            <v>0</v>
          </cell>
          <cell r="AU347">
            <v>100.00000515350234</v>
          </cell>
          <cell r="AV347">
            <v>0</v>
          </cell>
          <cell r="AW347">
            <v>0</v>
          </cell>
        </row>
        <row r="348">
          <cell r="A348" t="str">
            <v>SH 2183</v>
          </cell>
          <cell r="B348" t="str">
            <v>LAND ADJACENT 416 OLDHAM ROAD,ROCHDALE</v>
          </cell>
          <cell r="C348" t="str">
            <v>Residential</v>
          </cell>
          <cell r="D348" t="str">
            <v>Land Supply 2018</v>
          </cell>
          <cell r="E348">
            <v>3.9692499999999999E-2</v>
          </cell>
          <cell r="F348">
            <v>0</v>
          </cell>
          <cell r="G348">
            <v>0</v>
          </cell>
          <cell r="H348">
            <v>0</v>
          </cell>
          <cell r="I348">
            <v>3.9692499999999999E-2</v>
          </cell>
          <cell r="J348">
            <v>0</v>
          </cell>
          <cell r="K348">
            <v>0</v>
          </cell>
          <cell r="L348">
            <v>0</v>
          </cell>
          <cell r="M348">
            <v>100</v>
          </cell>
          <cell r="O348">
            <v>2.7227699999999998E-3</v>
          </cell>
          <cell r="Q348">
            <v>0</v>
          </cell>
          <cell r="R348">
            <v>0</v>
          </cell>
          <cell r="S348">
            <v>6.8596586256849532</v>
          </cell>
          <cell r="T348">
            <v>0</v>
          </cell>
          <cell r="U348">
            <v>0</v>
          </cell>
          <cell r="V348">
            <v>0</v>
          </cell>
          <cell r="W348">
            <v>0</v>
          </cell>
          <cell r="X348">
            <v>0</v>
          </cell>
          <cell r="Y348">
            <v>0</v>
          </cell>
          <cell r="AA348">
            <v>0</v>
          </cell>
          <cell r="AB348">
            <v>0</v>
          </cell>
          <cell r="AC348">
            <v>0</v>
          </cell>
          <cell r="AD348">
            <v>0</v>
          </cell>
          <cell r="AE348">
            <v>0</v>
          </cell>
          <cell r="AF348">
            <v>0</v>
          </cell>
          <cell r="AG348">
            <v>0</v>
          </cell>
          <cell r="AH348">
            <v>0</v>
          </cell>
          <cell r="AI348">
            <v>3.9692509997399997E-2</v>
          </cell>
          <cell r="AJ348">
            <v>0</v>
          </cell>
          <cell r="AK348">
            <v>0</v>
          </cell>
          <cell r="AM348">
            <v>0</v>
          </cell>
          <cell r="AN348">
            <v>0</v>
          </cell>
          <cell r="AO348">
            <v>0</v>
          </cell>
          <cell r="AP348">
            <v>0</v>
          </cell>
          <cell r="AQ348">
            <v>0</v>
          </cell>
          <cell r="AR348">
            <v>0</v>
          </cell>
          <cell r="AS348">
            <v>0</v>
          </cell>
          <cell r="AT348">
            <v>0</v>
          </cell>
          <cell r="AU348">
            <v>100.00002518712603</v>
          </cell>
          <cell r="AV348">
            <v>0</v>
          </cell>
          <cell r="AW348">
            <v>0</v>
          </cell>
        </row>
        <row r="349">
          <cell r="A349" t="str">
            <v>SH 2184</v>
          </cell>
          <cell r="B349" t="str">
            <v>LAND ADJACENT TO ,22 COPENHAGEN STREET,ROCHDALE</v>
          </cell>
          <cell r="C349" t="str">
            <v>Residential</v>
          </cell>
          <cell r="D349" t="str">
            <v>Land Supply 2018</v>
          </cell>
          <cell r="E349">
            <v>7.2123699999999999E-2</v>
          </cell>
          <cell r="F349">
            <v>0</v>
          </cell>
          <cell r="G349">
            <v>4.2316489163899997E-2</v>
          </cell>
          <cell r="H349">
            <v>2.98072379463E-2</v>
          </cell>
          <cell r="I349">
            <v>-2.7110199998098272E-8</v>
          </cell>
          <cell r="J349">
            <v>0</v>
          </cell>
          <cell r="K349">
            <v>58.672099689699778</v>
          </cell>
          <cell r="L349">
            <v>41.327937898776682</v>
          </cell>
          <cell r="M349">
            <v>-3.7588476462103678E-5</v>
          </cell>
          <cell r="O349">
            <v>5.0068504353179999E-2</v>
          </cell>
          <cell r="Q349">
            <v>6.3121043531799998E-3</v>
          </cell>
          <cell r="R349">
            <v>1.40024464872E-3</v>
          </cell>
          <cell r="S349">
            <v>69.420321410548823</v>
          </cell>
          <cell r="T349">
            <v>8.751775565008451</v>
          </cell>
          <cell r="U349">
            <v>1.9414487175782715</v>
          </cell>
          <cell r="V349">
            <v>7.2123739997999994E-2</v>
          </cell>
          <cell r="W349">
            <v>100.0000554574987</v>
          </cell>
          <cell r="X349">
            <v>7.2123739997999994E-2</v>
          </cell>
          <cell r="Y349">
            <v>100.0000554574987</v>
          </cell>
          <cell r="AA349">
            <v>0</v>
          </cell>
          <cell r="AB349">
            <v>0</v>
          </cell>
          <cell r="AC349">
            <v>0</v>
          </cell>
          <cell r="AD349">
            <v>0</v>
          </cell>
          <cell r="AE349">
            <v>0</v>
          </cell>
          <cell r="AF349">
            <v>0</v>
          </cell>
          <cell r="AG349">
            <v>0</v>
          </cell>
          <cell r="AH349">
            <v>0</v>
          </cell>
          <cell r="AI349">
            <v>7.2123739997999994E-2</v>
          </cell>
          <cell r="AJ349">
            <v>0</v>
          </cell>
          <cell r="AK349">
            <v>0</v>
          </cell>
          <cell r="AM349">
            <v>0</v>
          </cell>
          <cell r="AN349">
            <v>0</v>
          </cell>
          <cell r="AO349">
            <v>0</v>
          </cell>
          <cell r="AP349">
            <v>0</v>
          </cell>
          <cell r="AQ349">
            <v>0</v>
          </cell>
          <cell r="AR349">
            <v>0</v>
          </cell>
          <cell r="AS349">
            <v>0</v>
          </cell>
          <cell r="AT349">
            <v>0</v>
          </cell>
          <cell r="AU349">
            <v>100.0000554574987</v>
          </cell>
          <cell r="AV349">
            <v>0</v>
          </cell>
          <cell r="AW349">
            <v>0</v>
          </cell>
        </row>
        <row r="350">
          <cell r="A350" t="str">
            <v>SH 2185</v>
          </cell>
          <cell r="B350" t="str">
            <v>LAND ADJACENT TO 27 BUCKLEY STREET,HEYWOOD</v>
          </cell>
          <cell r="C350" t="str">
            <v>Residential</v>
          </cell>
          <cell r="D350" t="str">
            <v>Land Supply 2018</v>
          </cell>
          <cell r="E350">
            <v>1.18005E-2</v>
          </cell>
          <cell r="F350">
            <v>0</v>
          </cell>
          <cell r="G350">
            <v>0</v>
          </cell>
          <cell r="H350">
            <v>0</v>
          </cell>
          <cell r="I350">
            <v>1.18005E-2</v>
          </cell>
          <cell r="J350">
            <v>0</v>
          </cell>
          <cell r="K350">
            <v>0</v>
          </cell>
          <cell r="L350">
            <v>0</v>
          </cell>
          <cell r="M350">
            <v>100</v>
          </cell>
          <cell r="O350">
            <v>0</v>
          </cell>
          <cell r="Q350">
            <v>0</v>
          </cell>
          <cell r="R350">
            <v>0</v>
          </cell>
          <cell r="S350">
            <v>0</v>
          </cell>
          <cell r="T350">
            <v>0</v>
          </cell>
          <cell r="U350">
            <v>0</v>
          </cell>
          <cell r="V350">
            <v>0</v>
          </cell>
          <cell r="W350">
            <v>0</v>
          </cell>
          <cell r="X350" t="str">
            <v>Not Modelled</v>
          </cell>
          <cell r="Y350" t="str">
            <v>N/A</v>
          </cell>
          <cell r="AA350">
            <v>0</v>
          </cell>
          <cell r="AB350">
            <v>0</v>
          </cell>
          <cell r="AC350">
            <v>0</v>
          </cell>
          <cell r="AD350">
            <v>0</v>
          </cell>
          <cell r="AE350">
            <v>0</v>
          </cell>
          <cell r="AF350">
            <v>0</v>
          </cell>
          <cell r="AG350">
            <v>0</v>
          </cell>
          <cell r="AH350">
            <v>0</v>
          </cell>
          <cell r="AI350">
            <v>1.18005000003E-2</v>
          </cell>
          <cell r="AJ350">
            <v>0</v>
          </cell>
          <cell r="AK350">
            <v>0</v>
          </cell>
          <cell r="AM350">
            <v>0</v>
          </cell>
          <cell r="AN350">
            <v>0</v>
          </cell>
          <cell r="AO350">
            <v>0</v>
          </cell>
          <cell r="AP350">
            <v>0</v>
          </cell>
          <cell r="AQ350">
            <v>0</v>
          </cell>
          <cell r="AR350">
            <v>0</v>
          </cell>
          <cell r="AS350">
            <v>0</v>
          </cell>
          <cell r="AT350">
            <v>0</v>
          </cell>
          <cell r="AU350">
            <v>100.00000000254225</v>
          </cell>
          <cell r="AV350">
            <v>0</v>
          </cell>
          <cell r="AW350">
            <v>0</v>
          </cell>
        </row>
        <row r="351">
          <cell r="A351" t="str">
            <v>SH 2186</v>
          </cell>
          <cell r="B351" t="str">
            <v>LAND ADJACENT TO 1120 MANCHESTER ROAD,CASTLETON NORTH,ROCHDALE</v>
          </cell>
          <cell r="C351" t="str">
            <v>Residential</v>
          </cell>
          <cell r="D351" t="str">
            <v>Land Supply 2018</v>
          </cell>
          <cell r="E351">
            <v>1.4072899999999999E-2</v>
          </cell>
          <cell r="F351">
            <v>0</v>
          </cell>
          <cell r="G351">
            <v>0</v>
          </cell>
          <cell r="H351">
            <v>0</v>
          </cell>
          <cell r="I351">
            <v>1.4072899999999999E-2</v>
          </cell>
          <cell r="J351">
            <v>0</v>
          </cell>
          <cell r="K351">
            <v>0</v>
          </cell>
          <cell r="L351">
            <v>0</v>
          </cell>
          <cell r="M351">
            <v>100</v>
          </cell>
          <cell r="O351">
            <v>5.0589183499654003E-3</v>
          </cell>
          <cell r="Q351">
            <v>8.6058349965399997E-5</v>
          </cell>
          <cell r="R351">
            <v>0</v>
          </cell>
          <cell r="S351">
            <v>35.947944986217486</v>
          </cell>
          <cell r="T351">
            <v>0.6115182369333968</v>
          </cell>
          <cell r="U351">
            <v>0</v>
          </cell>
          <cell r="V351">
            <v>0</v>
          </cell>
          <cell r="W351">
            <v>0</v>
          </cell>
          <cell r="X351" t="str">
            <v>Not Modelled</v>
          </cell>
          <cell r="Y351" t="str">
            <v>N/A</v>
          </cell>
          <cell r="AA351">
            <v>0</v>
          </cell>
          <cell r="AB351">
            <v>0</v>
          </cell>
          <cell r="AC351">
            <v>0</v>
          </cell>
          <cell r="AD351">
            <v>0</v>
          </cell>
          <cell r="AE351">
            <v>0</v>
          </cell>
          <cell r="AF351">
            <v>0</v>
          </cell>
          <cell r="AG351">
            <v>0</v>
          </cell>
          <cell r="AH351">
            <v>0</v>
          </cell>
          <cell r="AI351">
            <v>9.4104179990900007E-3</v>
          </cell>
          <cell r="AJ351">
            <v>0</v>
          </cell>
          <cell r="AK351">
            <v>0</v>
          </cell>
          <cell r="AM351">
            <v>0</v>
          </cell>
          <cell r="AN351">
            <v>0</v>
          </cell>
          <cell r="AO351">
            <v>0</v>
          </cell>
          <cell r="AP351">
            <v>0</v>
          </cell>
          <cell r="AQ351">
            <v>0</v>
          </cell>
          <cell r="AR351">
            <v>0</v>
          </cell>
          <cell r="AS351">
            <v>0</v>
          </cell>
          <cell r="AT351">
            <v>0</v>
          </cell>
          <cell r="AU351">
            <v>66.869074597915144</v>
          </cell>
          <cell r="AV351">
            <v>0</v>
          </cell>
          <cell r="AW351">
            <v>0</v>
          </cell>
        </row>
        <row r="352">
          <cell r="A352" t="str">
            <v>SH 2187</v>
          </cell>
          <cell r="B352" t="str">
            <v>LAND ADJACENT TO 115 SHAW ROAD,ROCHDALE</v>
          </cell>
          <cell r="C352" t="str">
            <v>Residential</v>
          </cell>
          <cell r="D352" t="str">
            <v>Land Supply 2018</v>
          </cell>
          <cell r="E352">
            <v>3.4597700000000002E-2</v>
          </cell>
          <cell r="F352">
            <v>0</v>
          </cell>
          <cell r="G352">
            <v>0</v>
          </cell>
          <cell r="H352">
            <v>0</v>
          </cell>
          <cell r="I352">
            <v>3.4597700000000002E-2</v>
          </cell>
          <cell r="J352">
            <v>0</v>
          </cell>
          <cell r="K352">
            <v>0</v>
          </cell>
          <cell r="L352">
            <v>0</v>
          </cell>
          <cell r="M352">
            <v>100</v>
          </cell>
          <cell r="O352">
            <v>1.1033700000000001E-5</v>
          </cell>
          <cell r="Q352">
            <v>0</v>
          </cell>
          <cell r="R352">
            <v>0</v>
          </cell>
          <cell r="S352">
            <v>3.1891426308685258E-2</v>
          </cell>
          <cell r="T352">
            <v>0</v>
          </cell>
          <cell r="U352">
            <v>0</v>
          </cell>
          <cell r="V352">
            <v>0</v>
          </cell>
          <cell r="W352">
            <v>0</v>
          </cell>
          <cell r="X352" t="str">
            <v>Not Modelled</v>
          </cell>
          <cell r="Y352" t="str">
            <v>N/A</v>
          </cell>
          <cell r="AA352">
            <v>0</v>
          </cell>
          <cell r="AB352">
            <v>0</v>
          </cell>
          <cell r="AC352">
            <v>0</v>
          </cell>
          <cell r="AD352">
            <v>0</v>
          </cell>
          <cell r="AE352">
            <v>0</v>
          </cell>
          <cell r="AF352">
            <v>0</v>
          </cell>
          <cell r="AG352">
            <v>0</v>
          </cell>
          <cell r="AH352">
            <v>0</v>
          </cell>
          <cell r="AI352">
            <v>3.4597650000000001E-2</v>
          </cell>
          <cell r="AJ352">
            <v>0</v>
          </cell>
          <cell r="AK352">
            <v>0</v>
          </cell>
          <cell r="AM352">
            <v>0</v>
          </cell>
          <cell r="AN352">
            <v>0</v>
          </cell>
          <cell r="AO352">
            <v>0</v>
          </cell>
          <cell r="AP352">
            <v>0</v>
          </cell>
          <cell r="AQ352">
            <v>0</v>
          </cell>
          <cell r="AR352">
            <v>0</v>
          </cell>
          <cell r="AS352">
            <v>0</v>
          </cell>
          <cell r="AT352">
            <v>0</v>
          </cell>
          <cell r="AU352">
            <v>99.999855481722761</v>
          </cell>
          <cell r="AV352">
            <v>0</v>
          </cell>
          <cell r="AW352">
            <v>0</v>
          </cell>
        </row>
        <row r="353">
          <cell r="A353" t="str">
            <v>SH 2188</v>
          </cell>
          <cell r="B353" t="str">
            <v>LAND ADJACENT TO 137 BELFIELD LANE,ROCHDALE</v>
          </cell>
          <cell r="C353" t="str">
            <v>Residential</v>
          </cell>
          <cell r="D353" t="str">
            <v>Land Supply 2018</v>
          </cell>
          <cell r="E353">
            <v>2.9168900000000001E-2</v>
          </cell>
          <cell r="F353">
            <v>0</v>
          </cell>
          <cell r="G353">
            <v>0</v>
          </cell>
          <cell r="H353">
            <v>0</v>
          </cell>
          <cell r="I353">
            <v>2.9168900000000001E-2</v>
          </cell>
          <cell r="J353">
            <v>0</v>
          </cell>
          <cell r="K353">
            <v>0</v>
          </cell>
          <cell r="L353">
            <v>0</v>
          </cell>
          <cell r="M353">
            <v>100</v>
          </cell>
          <cell r="O353">
            <v>0</v>
          </cell>
          <cell r="Q353">
            <v>0</v>
          </cell>
          <cell r="R353">
            <v>0</v>
          </cell>
          <cell r="S353">
            <v>0</v>
          </cell>
          <cell r="T353">
            <v>0</v>
          </cell>
          <cell r="U353">
            <v>0</v>
          </cell>
          <cell r="V353">
            <v>0</v>
          </cell>
          <cell r="W353">
            <v>0</v>
          </cell>
          <cell r="X353">
            <v>0</v>
          </cell>
          <cell r="Y353">
            <v>0</v>
          </cell>
          <cell r="AA353">
            <v>0</v>
          </cell>
          <cell r="AB353">
            <v>0</v>
          </cell>
          <cell r="AC353">
            <v>0</v>
          </cell>
          <cell r="AD353">
            <v>0</v>
          </cell>
          <cell r="AE353">
            <v>0</v>
          </cell>
          <cell r="AF353">
            <v>0</v>
          </cell>
          <cell r="AG353">
            <v>0</v>
          </cell>
          <cell r="AH353">
            <v>0</v>
          </cell>
          <cell r="AI353">
            <v>2.9168899999500002E-2</v>
          </cell>
          <cell r="AJ353">
            <v>0</v>
          </cell>
          <cell r="AK353">
            <v>0</v>
          </cell>
          <cell r="AM353">
            <v>0</v>
          </cell>
          <cell r="AN353">
            <v>0</v>
          </cell>
          <cell r="AO353">
            <v>0</v>
          </cell>
          <cell r="AP353">
            <v>0</v>
          </cell>
          <cell r="AQ353">
            <v>0</v>
          </cell>
          <cell r="AR353">
            <v>0</v>
          </cell>
          <cell r="AS353">
            <v>0</v>
          </cell>
          <cell r="AT353">
            <v>0</v>
          </cell>
          <cell r="AU353">
            <v>99.999999998285844</v>
          </cell>
          <cell r="AV353">
            <v>0</v>
          </cell>
          <cell r="AW353">
            <v>0</v>
          </cell>
        </row>
        <row r="354">
          <cell r="A354" t="str">
            <v>SH 2189</v>
          </cell>
          <cell r="B354" t="str">
            <v>LAND ADJACENT TO 144 HOLLIN LANE, ,MIDDLETON</v>
          </cell>
          <cell r="C354" t="str">
            <v>Residential</v>
          </cell>
          <cell r="D354" t="str">
            <v>Land Supply 2018</v>
          </cell>
          <cell r="E354">
            <v>0.17837600000000001</v>
          </cell>
          <cell r="F354">
            <v>0</v>
          </cell>
          <cell r="G354">
            <v>0</v>
          </cell>
          <cell r="H354">
            <v>0</v>
          </cell>
          <cell r="I354">
            <v>0.17837600000000001</v>
          </cell>
          <cell r="J354">
            <v>0</v>
          </cell>
          <cell r="K354">
            <v>0</v>
          </cell>
          <cell r="L354">
            <v>0</v>
          </cell>
          <cell r="M354">
            <v>100</v>
          </cell>
          <cell r="O354">
            <v>0</v>
          </cell>
          <cell r="Q354">
            <v>0</v>
          </cell>
          <cell r="R354">
            <v>0</v>
          </cell>
          <cell r="S354">
            <v>0</v>
          </cell>
          <cell r="T354">
            <v>0</v>
          </cell>
          <cell r="U354">
            <v>0</v>
          </cell>
          <cell r="V354">
            <v>0</v>
          </cell>
          <cell r="W354">
            <v>0</v>
          </cell>
          <cell r="X354" t="str">
            <v>Not Modelled</v>
          </cell>
          <cell r="Y354" t="str">
            <v>N/A</v>
          </cell>
          <cell r="AA354">
            <v>0</v>
          </cell>
          <cell r="AB354">
            <v>0</v>
          </cell>
          <cell r="AC354">
            <v>0</v>
          </cell>
          <cell r="AD354">
            <v>0</v>
          </cell>
          <cell r="AE354">
            <v>0</v>
          </cell>
          <cell r="AF354">
            <v>0</v>
          </cell>
          <cell r="AG354">
            <v>0</v>
          </cell>
          <cell r="AH354">
            <v>0</v>
          </cell>
          <cell r="AI354">
            <v>0.17837608999999999</v>
          </cell>
          <cell r="AJ354">
            <v>0</v>
          </cell>
          <cell r="AK354">
            <v>0</v>
          </cell>
          <cell r="AM354">
            <v>0</v>
          </cell>
          <cell r="AN354">
            <v>0</v>
          </cell>
          <cell r="AO354">
            <v>0</v>
          </cell>
          <cell r="AP354">
            <v>0</v>
          </cell>
          <cell r="AQ354">
            <v>0</v>
          </cell>
          <cell r="AR354">
            <v>0</v>
          </cell>
          <cell r="AS354">
            <v>0</v>
          </cell>
          <cell r="AT354">
            <v>0</v>
          </cell>
          <cell r="AU354">
            <v>100.00005045521819</v>
          </cell>
          <cell r="AV354">
            <v>0</v>
          </cell>
          <cell r="AW354">
            <v>0</v>
          </cell>
        </row>
        <row r="355">
          <cell r="A355" t="str">
            <v>SH 2190</v>
          </cell>
          <cell r="B355" t="str">
            <v>LAND ADJACENT TO 8 PEACH BANK,MIDDLETON</v>
          </cell>
          <cell r="C355" t="str">
            <v>Residential</v>
          </cell>
          <cell r="D355" t="str">
            <v>Land Supply 2018</v>
          </cell>
          <cell r="E355">
            <v>6.0349799999999997E-3</v>
          </cell>
          <cell r="F355">
            <v>0</v>
          </cell>
          <cell r="G355">
            <v>0</v>
          </cell>
          <cell r="H355">
            <v>0</v>
          </cell>
          <cell r="I355">
            <v>6.0349799999999997E-3</v>
          </cell>
          <cell r="J355">
            <v>0</v>
          </cell>
          <cell r="K355">
            <v>0</v>
          </cell>
          <cell r="L355">
            <v>0</v>
          </cell>
          <cell r="M355">
            <v>100</v>
          </cell>
          <cell r="O355">
            <v>0</v>
          </cell>
          <cell r="Q355">
            <v>0</v>
          </cell>
          <cell r="R355">
            <v>0</v>
          </cell>
          <cell r="S355">
            <v>0</v>
          </cell>
          <cell r="T355">
            <v>0</v>
          </cell>
          <cell r="U355">
            <v>0</v>
          </cell>
          <cell r="V355">
            <v>0</v>
          </cell>
          <cell r="W355">
            <v>0</v>
          </cell>
          <cell r="X355" t="str">
            <v>Not Modelled</v>
          </cell>
          <cell r="Y355" t="str">
            <v>N/A</v>
          </cell>
          <cell r="AA355">
            <v>0</v>
          </cell>
          <cell r="AB355">
            <v>0</v>
          </cell>
          <cell r="AC355">
            <v>0</v>
          </cell>
          <cell r="AD355">
            <v>0</v>
          </cell>
          <cell r="AE355">
            <v>0</v>
          </cell>
          <cell r="AF355">
            <v>0</v>
          </cell>
          <cell r="AG355">
            <v>0</v>
          </cell>
          <cell r="AH355">
            <v>0</v>
          </cell>
          <cell r="AI355">
            <v>6.03497999989E-3</v>
          </cell>
          <cell r="AJ355">
            <v>0</v>
          </cell>
          <cell r="AK355">
            <v>0</v>
          </cell>
          <cell r="AM355">
            <v>0</v>
          </cell>
          <cell r="AN355">
            <v>0</v>
          </cell>
          <cell r="AO355">
            <v>0</v>
          </cell>
          <cell r="AP355">
            <v>0</v>
          </cell>
          <cell r="AQ355">
            <v>0</v>
          </cell>
          <cell r="AR355">
            <v>0</v>
          </cell>
          <cell r="AS355">
            <v>0</v>
          </cell>
          <cell r="AT355">
            <v>0</v>
          </cell>
          <cell r="AU355">
            <v>99.999999998177302</v>
          </cell>
          <cell r="AV355">
            <v>0</v>
          </cell>
          <cell r="AW355">
            <v>0</v>
          </cell>
        </row>
        <row r="356">
          <cell r="A356" t="str">
            <v>SH 2191</v>
          </cell>
          <cell r="B356" t="str">
            <v>LAND ADJACENT TO,163 NORDEN ROAD,ROCHDALE</v>
          </cell>
          <cell r="C356" t="str">
            <v>Residential</v>
          </cell>
          <cell r="D356" t="str">
            <v>Land Supply 2018</v>
          </cell>
          <cell r="E356">
            <v>3.6199700000000001E-2</v>
          </cell>
          <cell r="F356">
            <v>0</v>
          </cell>
          <cell r="G356">
            <v>0</v>
          </cell>
          <cell r="H356">
            <v>0</v>
          </cell>
          <cell r="I356">
            <v>3.6199700000000001E-2</v>
          </cell>
          <cell r="J356">
            <v>0</v>
          </cell>
          <cell r="K356">
            <v>0</v>
          </cell>
          <cell r="L356">
            <v>0</v>
          </cell>
          <cell r="M356">
            <v>100</v>
          </cell>
          <cell r="O356">
            <v>1.5314599999999999E-2</v>
          </cell>
          <cell r="Q356">
            <v>0</v>
          </cell>
          <cell r="R356">
            <v>0</v>
          </cell>
          <cell r="S356">
            <v>42.305875463056317</v>
          </cell>
          <cell r="T356">
            <v>0</v>
          </cell>
          <cell r="U356">
            <v>0</v>
          </cell>
          <cell r="V356">
            <v>0</v>
          </cell>
          <cell r="W356">
            <v>0</v>
          </cell>
          <cell r="X356" t="str">
            <v>Not Modelled</v>
          </cell>
          <cell r="Y356" t="str">
            <v>N/A</v>
          </cell>
          <cell r="AA356">
            <v>0</v>
          </cell>
          <cell r="AB356">
            <v>0</v>
          </cell>
          <cell r="AC356">
            <v>0</v>
          </cell>
          <cell r="AD356">
            <v>0</v>
          </cell>
          <cell r="AE356">
            <v>0</v>
          </cell>
          <cell r="AF356">
            <v>0</v>
          </cell>
          <cell r="AG356">
            <v>0</v>
          </cell>
          <cell r="AH356">
            <v>0</v>
          </cell>
          <cell r="AI356">
            <v>3.6199654998399999E-2</v>
          </cell>
          <cell r="AJ356">
            <v>0</v>
          </cell>
          <cell r="AK356">
            <v>0</v>
          </cell>
          <cell r="AM356">
            <v>0</v>
          </cell>
          <cell r="AN356">
            <v>0</v>
          </cell>
          <cell r="AO356">
            <v>0</v>
          </cell>
          <cell r="AP356">
            <v>0</v>
          </cell>
          <cell r="AQ356">
            <v>0</v>
          </cell>
          <cell r="AR356">
            <v>0</v>
          </cell>
          <cell r="AS356">
            <v>0</v>
          </cell>
          <cell r="AT356">
            <v>0</v>
          </cell>
          <cell r="AU356">
            <v>99.999875685157605</v>
          </cell>
          <cell r="AV356">
            <v>0</v>
          </cell>
          <cell r="AW356">
            <v>0</v>
          </cell>
        </row>
        <row r="357">
          <cell r="A357" t="str">
            <v>SH 2192</v>
          </cell>
          <cell r="B357" t="str">
            <v>LAND ADJACENT,LITCHFIELD COURT,MIDDLETON</v>
          </cell>
          <cell r="C357" t="str">
            <v>Residential</v>
          </cell>
          <cell r="D357" t="str">
            <v>Land Supply 2018</v>
          </cell>
          <cell r="E357">
            <v>7.8605499999999995E-2</v>
          </cell>
          <cell r="F357">
            <v>0</v>
          </cell>
          <cell r="G357">
            <v>0</v>
          </cell>
          <cell r="H357">
            <v>0</v>
          </cell>
          <cell r="I357">
            <v>7.8605499999999995E-2</v>
          </cell>
          <cell r="J357">
            <v>0</v>
          </cell>
          <cell r="K357">
            <v>0</v>
          </cell>
          <cell r="L357">
            <v>0</v>
          </cell>
          <cell r="M357">
            <v>100</v>
          </cell>
          <cell r="O357">
            <v>1.4429319999999999E-2</v>
          </cell>
          <cell r="Q357">
            <v>1.04E-2</v>
          </cell>
          <cell r="R357">
            <v>0</v>
          </cell>
          <cell r="S357">
            <v>18.356628989065651</v>
          </cell>
          <cell r="T357">
            <v>13.230626355662137</v>
          </cell>
          <cell r="U357">
            <v>0</v>
          </cell>
          <cell r="V357">
            <v>0</v>
          </cell>
          <cell r="W357">
            <v>0</v>
          </cell>
          <cell r="X357" t="str">
            <v>Not Modelled</v>
          </cell>
          <cell r="Y357" t="str">
            <v>N/A</v>
          </cell>
          <cell r="AA357">
            <v>0</v>
          </cell>
          <cell r="AB357">
            <v>0</v>
          </cell>
          <cell r="AC357">
            <v>0</v>
          </cell>
          <cell r="AD357">
            <v>0</v>
          </cell>
          <cell r="AE357">
            <v>0</v>
          </cell>
          <cell r="AF357">
            <v>0</v>
          </cell>
          <cell r="AG357">
            <v>0</v>
          </cell>
          <cell r="AH357">
            <v>0</v>
          </cell>
          <cell r="AI357">
            <v>7.8605519998000001E-2</v>
          </cell>
          <cell r="AJ357">
            <v>0</v>
          </cell>
          <cell r="AK357">
            <v>0</v>
          </cell>
          <cell r="AM357">
            <v>0</v>
          </cell>
          <cell r="AN357">
            <v>0</v>
          </cell>
          <cell r="AO357">
            <v>0</v>
          </cell>
          <cell r="AP357">
            <v>0</v>
          </cell>
          <cell r="AQ357">
            <v>0</v>
          </cell>
          <cell r="AR357">
            <v>0</v>
          </cell>
          <cell r="AS357">
            <v>0</v>
          </cell>
          <cell r="AT357">
            <v>0</v>
          </cell>
          <cell r="AU357">
            <v>100.00002544096789</v>
          </cell>
          <cell r="AV357">
            <v>0</v>
          </cell>
          <cell r="AW357">
            <v>0</v>
          </cell>
        </row>
        <row r="358">
          <cell r="A358" t="str">
            <v>SH 2196</v>
          </cell>
          <cell r="B358" t="str">
            <v>LAND AT MEADOW VIEW,ROCHDALE</v>
          </cell>
          <cell r="C358" t="str">
            <v>Residential</v>
          </cell>
          <cell r="D358" t="str">
            <v>Land Supply 2018</v>
          </cell>
          <cell r="E358">
            <v>0.25164500000000001</v>
          </cell>
          <cell r="F358">
            <v>0</v>
          </cell>
          <cell r="G358">
            <v>0</v>
          </cell>
          <cell r="H358">
            <v>0</v>
          </cell>
          <cell r="I358">
            <v>0.25164500000000001</v>
          </cell>
          <cell r="J358">
            <v>0</v>
          </cell>
          <cell r="K358">
            <v>0</v>
          </cell>
          <cell r="L358">
            <v>0</v>
          </cell>
          <cell r="M358">
            <v>100</v>
          </cell>
          <cell r="O358">
            <v>6.9283817149769E-2</v>
          </cell>
          <cell r="Q358">
            <v>1.5000517149768999E-2</v>
          </cell>
          <cell r="R358">
            <v>6.83734045769E-4</v>
          </cell>
          <cell r="S358">
            <v>27.532363905410001</v>
          </cell>
          <cell r="T358">
            <v>5.9609835878992223</v>
          </cell>
          <cell r="U358">
            <v>0.27170579418188318</v>
          </cell>
          <cell r="V358">
            <v>0.250841449991</v>
          </cell>
          <cell r="W358">
            <v>99.680681114665489</v>
          </cell>
          <cell r="X358" t="str">
            <v>Not Modelled</v>
          </cell>
          <cell r="Y358" t="str">
            <v>N/A</v>
          </cell>
          <cell r="AA358">
            <v>0</v>
          </cell>
          <cell r="AB358">
            <v>0</v>
          </cell>
          <cell r="AC358">
            <v>0</v>
          </cell>
          <cell r="AD358">
            <v>0</v>
          </cell>
          <cell r="AE358">
            <v>0</v>
          </cell>
          <cell r="AF358">
            <v>0</v>
          </cell>
          <cell r="AG358">
            <v>0</v>
          </cell>
          <cell r="AH358">
            <v>0</v>
          </cell>
          <cell r="AI358">
            <v>0.251645469989</v>
          </cell>
          <cell r="AJ358">
            <v>0</v>
          </cell>
          <cell r="AK358">
            <v>0</v>
          </cell>
          <cell r="AM358">
            <v>0</v>
          </cell>
          <cell r="AN358">
            <v>0</v>
          </cell>
          <cell r="AO358">
            <v>0</v>
          </cell>
          <cell r="AP358">
            <v>0</v>
          </cell>
          <cell r="AQ358">
            <v>0</v>
          </cell>
          <cell r="AR358">
            <v>0</v>
          </cell>
          <cell r="AS358">
            <v>0</v>
          </cell>
          <cell r="AT358">
            <v>0</v>
          </cell>
          <cell r="AU358">
            <v>100.00018676667528</v>
          </cell>
          <cell r="AV358">
            <v>0</v>
          </cell>
          <cell r="AW358">
            <v>0</v>
          </cell>
        </row>
        <row r="359">
          <cell r="A359" t="str">
            <v>SH 2197</v>
          </cell>
          <cell r="B359" t="str">
            <v>LAND AT MOORHOUSE FOLD,MILNROW</v>
          </cell>
          <cell r="C359" t="str">
            <v>Residential</v>
          </cell>
          <cell r="D359" t="str">
            <v>Land Supply 2018</v>
          </cell>
          <cell r="E359">
            <v>9.4875699999999993E-2</v>
          </cell>
          <cell r="F359">
            <v>0</v>
          </cell>
          <cell r="G359">
            <v>0</v>
          </cell>
          <cell r="H359">
            <v>0</v>
          </cell>
          <cell r="I359">
            <v>9.4875699999999993E-2</v>
          </cell>
          <cell r="J359">
            <v>0</v>
          </cell>
          <cell r="K359">
            <v>0</v>
          </cell>
          <cell r="L359">
            <v>0</v>
          </cell>
          <cell r="M359">
            <v>100</v>
          </cell>
          <cell r="O359">
            <v>0</v>
          </cell>
          <cell r="Q359">
            <v>0</v>
          </cell>
          <cell r="R359">
            <v>0</v>
          </cell>
          <cell r="S359">
            <v>0</v>
          </cell>
          <cell r="T359">
            <v>0</v>
          </cell>
          <cell r="U359">
            <v>0</v>
          </cell>
          <cell r="V359">
            <v>0</v>
          </cell>
          <cell r="W359">
            <v>0</v>
          </cell>
          <cell r="X359" t="str">
            <v>Not Modelled</v>
          </cell>
          <cell r="Y359" t="str">
            <v>N/A</v>
          </cell>
          <cell r="AA359">
            <v>0</v>
          </cell>
          <cell r="AB359">
            <v>0</v>
          </cell>
          <cell r="AC359">
            <v>0</v>
          </cell>
          <cell r="AD359">
            <v>0</v>
          </cell>
          <cell r="AE359">
            <v>0</v>
          </cell>
          <cell r="AF359">
            <v>0</v>
          </cell>
          <cell r="AG359">
            <v>0</v>
          </cell>
          <cell r="AH359">
            <v>0</v>
          </cell>
          <cell r="AI359">
            <v>9.4875634001999998E-2</v>
          </cell>
          <cell r="AJ359">
            <v>0</v>
          </cell>
          <cell r="AK359">
            <v>0</v>
          </cell>
          <cell r="AM359">
            <v>0</v>
          </cell>
          <cell r="AN359">
            <v>0</v>
          </cell>
          <cell r="AO359">
            <v>0</v>
          </cell>
          <cell r="AP359">
            <v>0</v>
          </cell>
          <cell r="AQ359">
            <v>0</v>
          </cell>
          <cell r="AR359">
            <v>0</v>
          </cell>
          <cell r="AS359">
            <v>0</v>
          </cell>
          <cell r="AT359">
            <v>0</v>
          </cell>
          <cell r="AU359">
            <v>99.99993043740389</v>
          </cell>
          <cell r="AV359">
            <v>0</v>
          </cell>
          <cell r="AW359">
            <v>0</v>
          </cell>
        </row>
        <row r="360">
          <cell r="A360" t="str">
            <v>SH 2198</v>
          </cell>
          <cell r="B360" t="str">
            <v>LAND AT RUDYARD GROVE, FRIARS CRESCENT, LILAC ROAD, KILDARE CRESCENT AND BALDERSTONE ROAD,ROCHDALE</v>
          </cell>
          <cell r="C360" t="str">
            <v>Residential</v>
          </cell>
          <cell r="D360" t="str">
            <v>Land Supply 2018</v>
          </cell>
          <cell r="E360">
            <v>2.1976300000000002</v>
          </cell>
          <cell r="F360">
            <v>0</v>
          </cell>
          <cell r="G360">
            <v>0</v>
          </cell>
          <cell r="H360">
            <v>0</v>
          </cell>
          <cell r="I360">
            <v>2.1976300000000002</v>
          </cell>
          <cell r="J360">
            <v>0</v>
          </cell>
          <cell r="K360">
            <v>0</v>
          </cell>
          <cell r="L360">
            <v>0</v>
          </cell>
          <cell r="M360">
            <v>100</v>
          </cell>
          <cell r="O360">
            <v>5.8771262559680001E-2</v>
          </cell>
          <cell r="Q360">
            <v>1.224406255968E-2</v>
          </cell>
          <cell r="R360">
            <v>7.4804175496799999E-3</v>
          </cell>
          <cell r="S360">
            <v>2.6743019780254182</v>
          </cell>
          <cell r="T360">
            <v>0.55714849905034058</v>
          </cell>
          <cell r="U360">
            <v>0.34038566772750639</v>
          </cell>
          <cell r="V360">
            <v>0</v>
          </cell>
          <cell r="W360">
            <v>0</v>
          </cell>
          <cell r="X360" t="str">
            <v>Not Modelled</v>
          </cell>
          <cell r="Y360" t="str">
            <v>N/A</v>
          </cell>
          <cell r="AA360">
            <v>0</v>
          </cell>
          <cell r="AB360">
            <v>0</v>
          </cell>
          <cell r="AC360">
            <v>0</v>
          </cell>
          <cell r="AD360">
            <v>0</v>
          </cell>
          <cell r="AE360">
            <v>0</v>
          </cell>
          <cell r="AF360">
            <v>0</v>
          </cell>
          <cell r="AG360">
            <v>0</v>
          </cell>
          <cell r="AH360">
            <v>0</v>
          </cell>
          <cell r="AI360">
            <v>2.1976300527400001</v>
          </cell>
          <cell r="AJ360">
            <v>0</v>
          </cell>
          <cell r="AK360">
            <v>0</v>
          </cell>
          <cell r="AM360">
            <v>0</v>
          </cell>
          <cell r="AN360">
            <v>0</v>
          </cell>
          <cell r="AO360">
            <v>0</v>
          </cell>
          <cell r="AP360">
            <v>0</v>
          </cell>
          <cell r="AQ360">
            <v>0</v>
          </cell>
          <cell r="AR360">
            <v>0</v>
          </cell>
          <cell r="AS360">
            <v>0</v>
          </cell>
          <cell r="AT360">
            <v>0</v>
          </cell>
          <cell r="AU360">
            <v>100.00000239985802</v>
          </cell>
          <cell r="AV360">
            <v>0</v>
          </cell>
          <cell r="AW360">
            <v>0</v>
          </cell>
        </row>
        <row r="361">
          <cell r="A361" t="str">
            <v>SH 2199</v>
          </cell>
          <cell r="B361" t="str">
            <v>LAND BETWEEN 9A AND 23,MILKSTONE ROAD,ROCHDALE</v>
          </cell>
          <cell r="C361" t="str">
            <v>Residential</v>
          </cell>
          <cell r="D361" t="str">
            <v>Land Supply 2018</v>
          </cell>
          <cell r="E361">
            <v>0.191831</v>
          </cell>
          <cell r="F361">
            <v>0</v>
          </cell>
          <cell r="G361">
            <v>0</v>
          </cell>
          <cell r="H361">
            <v>0</v>
          </cell>
          <cell r="I361">
            <v>0.191831</v>
          </cell>
          <cell r="J361">
            <v>0</v>
          </cell>
          <cell r="K361">
            <v>0</v>
          </cell>
          <cell r="L361">
            <v>0</v>
          </cell>
          <cell r="M361">
            <v>100</v>
          </cell>
          <cell r="O361">
            <v>0</v>
          </cell>
          <cell r="Q361">
            <v>0</v>
          </cell>
          <cell r="R361">
            <v>0</v>
          </cell>
          <cell r="S361">
            <v>0</v>
          </cell>
          <cell r="T361">
            <v>0</v>
          </cell>
          <cell r="U361">
            <v>0</v>
          </cell>
          <cell r="V361">
            <v>0</v>
          </cell>
          <cell r="W361">
            <v>0</v>
          </cell>
          <cell r="X361" t="str">
            <v>Not Modelled</v>
          </cell>
          <cell r="Y361" t="str">
            <v>N/A</v>
          </cell>
          <cell r="AA361">
            <v>0</v>
          </cell>
          <cell r="AB361">
            <v>0</v>
          </cell>
          <cell r="AC361">
            <v>0</v>
          </cell>
          <cell r="AD361">
            <v>0</v>
          </cell>
          <cell r="AE361">
            <v>0</v>
          </cell>
          <cell r="AF361">
            <v>0</v>
          </cell>
          <cell r="AG361">
            <v>0</v>
          </cell>
          <cell r="AH361">
            <v>0</v>
          </cell>
          <cell r="AI361">
            <v>0.191830934998</v>
          </cell>
          <cell r="AJ361">
            <v>0</v>
          </cell>
          <cell r="AK361">
            <v>0</v>
          </cell>
          <cell r="AM361">
            <v>0</v>
          </cell>
          <cell r="AN361">
            <v>0</v>
          </cell>
          <cell r="AO361">
            <v>0</v>
          </cell>
          <cell r="AP361">
            <v>0</v>
          </cell>
          <cell r="AQ361">
            <v>0</v>
          </cell>
          <cell r="AR361">
            <v>0</v>
          </cell>
          <cell r="AS361">
            <v>0</v>
          </cell>
          <cell r="AT361">
            <v>0</v>
          </cell>
          <cell r="AU361">
            <v>99.999966114965773</v>
          </cell>
          <cell r="AV361">
            <v>0</v>
          </cell>
          <cell r="AW361">
            <v>0</v>
          </cell>
        </row>
        <row r="362">
          <cell r="A362" t="str">
            <v>SH 2200</v>
          </cell>
          <cell r="B362" t="str">
            <v>LAND BOUNDED BY BETHEL STREET, EARL STREET &amp; TAYLOR STREET,HEYWOOD</v>
          </cell>
          <cell r="C362" t="str">
            <v>Residential</v>
          </cell>
          <cell r="D362" t="str">
            <v>Land Supply 2018</v>
          </cell>
          <cell r="E362">
            <v>5.0830100000000003E-2</v>
          </cell>
          <cell r="F362">
            <v>0</v>
          </cell>
          <cell r="G362">
            <v>0</v>
          </cell>
          <cell r="H362">
            <v>0</v>
          </cell>
          <cell r="I362">
            <v>5.0830100000000003E-2</v>
          </cell>
          <cell r="J362">
            <v>0</v>
          </cell>
          <cell r="K362">
            <v>0</v>
          </cell>
          <cell r="L362">
            <v>0</v>
          </cell>
          <cell r="M362">
            <v>100</v>
          </cell>
          <cell r="O362">
            <v>4.7687567999989994E-2</v>
          </cell>
          <cell r="Q362">
            <v>1.7877567999989998E-2</v>
          </cell>
          <cell r="R362">
            <v>6.7287325000900001E-3</v>
          </cell>
          <cell r="S362">
            <v>93.817576593376742</v>
          </cell>
          <cell r="T362">
            <v>35.171223349924546</v>
          </cell>
          <cell r="U362">
            <v>13.237692823917325</v>
          </cell>
          <cell r="V362">
            <v>0</v>
          </cell>
          <cell r="W362">
            <v>0</v>
          </cell>
          <cell r="X362" t="str">
            <v>Not Modelled</v>
          </cell>
          <cell r="Y362" t="str">
            <v>N/A</v>
          </cell>
          <cell r="AA362">
            <v>0</v>
          </cell>
          <cell r="AB362">
            <v>0</v>
          </cell>
          <cell r="AC362">
            <v>0</v>
          </cell>
          <cell r="AD362">
            <v>0</v>
          </cell>
          <cell r="AE362">
            <v>0</v>
          </cell>
          <cell r="AF362">
            <v>0</v>
          </cell>
          <cell r="AG362">
            <v>0</v>
          </cell>
          <cell r="AH362">
            <v>0</v>
          </cell>
          <cell r="AI362">
            <v>5.0830074999600003E-2</v>
          </cell>
          <cell r="AJ362">
            <v>0</v>
          </cell>
          <cell r="AK362">
            <v>0</v>
          </cell>
          <cell r="AM362">
            <v>0</v>
          </cell>
          <cell r="AN362">
            <v>0</v>
          </cell>
          <cell r="AO362">
            <v>0</v>
          </cell>
          <cell r="AP362">
            <v>0</v>
          </cell>
          <cell r="AQ362">
            <v>0</v>
          </cell>
          <cell r="AR362">
            <v>0</v>
          </cell>
          <cell r="AS362">
            <v>0</v>
          </cell>
          <cell r="AT362">
            <v>0</v>
          </cell>
          <cell r="AU362">
            <v>99.999950815756804</v>
          </cell>
          <cell r="AV362">
            <v>0</v>
          </cell>
          <cell r="AW362">
            <v>0</v>
          </cell>
        </row>
        <row r="363">
          <cell r="A363" t="str">
            <v>SH 2201</v>
          </cell>
          <cell r="B363" t="str">
            <v>LAND OFF STARRING ROAD,LITTLEBOROUGH</v>
          </cell>
          <cell r="C363" t="str">
            <v>Residential</v>
          </cell>
          <cell r="D363" t="str">
            <v>Land Supply 2018</v>
          </cell>
          <cell r="E363">
            <v>0.472167</v>
          </cell>
          <cell r="F363">
            <v>0</v>
          </cell>
          <cell r="G363">
            <v>0</v>
          </cell>
          <cell r="H363">
            <v>0</v>
          </cell>
          <cell r="I363">
            <v>0.472167</v>
          </cell>
          <cell r="J363">
            <v>0</v>
          </cell>
          <cell r="K363">
            <v>0</v>
          </cell>
          <cell r="L363">
            <v>0</v>
          </cell>
          <cell r="M363">
            <v>100</v>
          </cell>
          <cell r="O363">
            <v>4.8973000000000003E-2</v>
          </cell>
          <cell r="Q363">
            <v>0</v>
          </cell>
          <cell r="R363">
            <v>0</v>
          </cell>
          <cell r="S363">
            <v>10.371965851065408</v>
          </cell>
          <cell r="T363">
            <v>0</v>
          </cell>
          <cell r="U363">
            <v>0</v>
          </cell>
          <cell r="V363">
            <v>0</v>
          </cell>
          <cell r="W363">
            <v>0</v>
          </cell>
          <cell r="X363" t="str">
            <v>Not Modelled</v>
          </cell>
          <cell r="Y363" t="str">
            <v>N/A</v>
          </cell>
          <cell r="AA363">
            <v>0</v>
          </cell>
          <cell r="AB363">
            <v>0</v>
          </cell>
          <cell r="AC363">
            <v>0</v>
          </cell>
          <cell r="AD363">
            <v>0</v>
          </cell>
          <cell r="AE363">
            <v>0</v>
          </cell>
          <cell r="AF363">
            <v>0.45270840576600002</v>
          </cell>
          <cell r="AG363">
            <v>0</v>
          </cell>
          <cell r="AH363">
            <v>0</v>
          </cell>
          <cell r="AI363">
            <v>0.47216668499999997</v>
          </cell>
          <cell r="AJ363">
            <v>0</v>
          </cell>
          <cell r="AK363">
            <v>0</v>
          </cell>
          <cell r="AM363">
            <v>0</v>
          </cell>
          <cell r="AN363">
            <v>0</v>
          </cell>
          <cell r="AO363">
            <v>0</v>
          </cell>
          <cell r="AP363">
            <v>0</v>
          </cell>
          <cell r="AQ363">
            <v>0</v>
          </cell>
          <cell r="AR363">
            <v>95.878874585898629</v>
          </cell>
          <cell r="AS363">
            <v>0</v>
          </cell>
          <cell r="AT363">
            <v>0</v>
          </cell>
          <cell r="AU363">
            <v>99.999933286316065</v>
          </cell>
          <cell r="AV363">
            <v>0</v>
          </cell>
          <cell r="AW363">
            <v>0</v>
          </cell>
        </row>
        <row r="364">
          <cell r="A364" t="str">
            <v>SH 2203</v>
          </cell>
          <cell r="B364" t="str">
            <v>LAND REAR OF 33A WATERFOLD LANE, HEYWOOD</v>
          </cell>
          <cell r="C364" t="str">
            <v>Residential</v>
          </cell>
          <cell r="D364" t="str">
            <v>Land Supply 2018</v>
          </cell>
          <cell r="E364">
            <v>0.18915599999999999</v>
          </cell>
          <cell r="F364">
            <v>0</v>
          </cell>
          <cell r="G364">
            <v>0</v>
          </cell>
          <cell r="H364">
            <v>0</v>
          </cell>
          <cell r="I364">
            <v>0.18915599999999999</v>
          </cell>
          <cell r="J364">
            <v>0</v>
          </cell>
          <cell r="K364">
            <v>0</v>
          </cell>
          <cell r="L364">
            <v>0</v>
          </cell>
          <cell r="M364">
            <v>100</v>
          </cell>
          <cell r="O364">
            <v>0</v>
          </cell>
          <cell r="Q364">
            <v>0</v>
          </cell>
          <cell r="R364">
            <v>0</v>
          </cell>
          <cell r="S364">
            <v>0</v>
          </cell>
          <cell r="T364">
            <v>0</v>
          </cell>
          <cell r="U364">
            <v>0</v>
          </cell>
          <cell r="V364">
            <v>9.5462471521800003E-3</v>
          </cell>
          <cell r="W364">
            <v>5.0467588404174331</v>
          </cell>
          <cell r="X364" t="str">
            <v>Not Modelled</v>
          </cell>
          <cell r="Y364" t="str">
            <v>N/A</v>
          </cell>
          <cell r="AA364">
            <v>0</v>
          </cell>
          <cell r="AB364">
            <v>0</v>
          </cell>
          <cell r="AC364">
            <v>0</v>
          </cell>
          <cell r="AD364">
            <v>0</v>
          </cell>
          <cell r="AE364">
            <v>4.2637001611399998E-8</v>
          </cell>
          <cell r="AF364">
            <v>0.184231117478</v>
          </cell>
          <cell r="AG364">
            <v>0</v>
          </cell>
          <cell r="AH364">
            <v>0</v>
          </cell>
          <cell r="AI364">
            <v>0.18915626499900001</v>
          </cell>
          <cell r="AJ364">
            <v>0</v>
          </cell>
          <cell r="AK364">
            <v>0</v>
          </cell>
          <cell r="AM364">
            <v>0</v>
          </cell>
          <cell r="AN364">
            <v>0</v>
          </cell>
          <cell r="AO364">
            <v>0</v>
          </cell>
          <cell r="AP364">
            <v>0</v>
          </cell>
          <cell r="AQ364">
            <v>2.2540655126667936E-5</v>
          </cell>
          <cell r="AR364">
            <v>97.396391062403524</v>
          </cell>
          <cell r="AS364">
            <v>0</v>
          </cell>
          <cell r="AT364">
            <v>0</v>
          </cell>
          <cell r="AU364">
            <v>100.00014009547675</v>
          </cell>
          <cell r="AV364">
            <v>0</v>
          </cell>
          <cell r="AW364">
            <v>0</v>
          </cell>
        </row>
        <row r="365">
          <cell r="A365" t="str">
            <v>SH 2204</v>
          </cell>
          <cell r="B365" t="str">
            <v>LAND SOUTH OF 13 BROADHALGH AVENUE,ROCHDALE</v>
          </cell>
          <cell r="C365" t="str">
            <v>Residential</v>
          </cell>
          <cell r="D365" t="str">
            <v>Land Supply 2018</v>
          </cell>
          <cell r="E365">
            <v>0.34821000000000002</v>
          </cell>
          <cell r="F365">
            <v>0</v>
          </cell>
          <cell r="G365">
            <v>0</v>
          </cell>
          <cell r="H365">
            <v>0</v>
          </cell>
          <cell r="I365">
            <v>0.34821000000000002</v>
          </cell>
          <cell r="J365">
            <v>0</v>
          </cell>
          <cell r="K365">
            <v>0</v>
          </cell>
          <cell r="L365">
            <v>0</v>
          </cell>
          <cell r="M365">
            <v>100</v>
          </cell>
          <cell r="O365">
            <v>0</v>
          </cell>
          <cell r="Q365">
            <v>0</v>
          </cell>
          <cell r="R365">
            <v>0</v>
          </cell>
          <cell r="S365">
            <v>0</v>
          </cell>
          <cell r="T365">
            <v>0</v>
          </cell>
          <cell r="U365">
            <v>0</v>
          </cell>
          <cell r="V365">
            <v>0</v>
          </cell>
          <cell r="W365">
            <v>0</v>
          </cell>
          <cell r="X365" t="str">
            <v>Not Modelled</v>
          </cell>
          <cell r="Y365" t="str">
            <v>N/A</v>
          </cell>
          <cell r="AA365">
            <v>0</v>
          </cell>
          <cell r="AB365">
            <v>0</v>
          </cell>
          <cell r="AC365">
            <v>0</v>
          </cell>
          <cell r="AD365">
            <v>0</v>
          </cell>
          <cell r="AE365">
            <v>0</v>
          </cell>
          <cell r="AF365">
            <v>0</v>
          </cell>
          <cell r="AG365">
            <v>0</v>
          </cell>
          <cell r="AH365">
            <v>0</v>
          </cell>
          <cell r="AI365">
            <v>0.34821042499999999</v>
          </cell>
          <cell r="AJ365">
            <v>0</v>
          </cell>
          <cell r="AK365">
            <v>0</v>
          </cell>
          <cell r="AM365">
            <v>0</v>
          </cell>
          <cell r="AN365">
            <v>0</v>
          </cell>
          <cell r="AO365">
            <v>0</v>
          </cell>
          <cell r="AP365">
            <v>0</v>
          </cell>
          <cell r="AQ365">
            <v>0</v>
          </cell>
          <cell r="AR365">
            <v>0</v>
          </cell>
          <cell r="AS365">
            <v>0</v>
          </cell>
          <cell r="AT365">
            <v>0</v>
          </cell>
          <cell r="AU365">
            <v>100.00012205278423</v>
          </cell>
          <cell r="AV365">
            <v>0</v>
          </cell>
          <cell r="AW365">
            <v>0</v>
          </cell>
        </row>
        <row r="366">
          <cell r="A366" t="str">
            <v>SH 2205</v>
          </cell>
          <cell r="B366" t="str">
            <v>LAND TO REAR OF 62 - 82 ,BURY NEW ROAD,HEYWOOD</v>
          </cell>
          <cell r="C366" t="str">
            <v>Residential</v>
          </cell>
          <cell r="D366" t="str">
            <v>Land Supply 2018</v>
          </cell>
          <cell r="E366">
            <v>0.52569399999999999</v>
          </cell>
          <cell r="F366">
            <v>2.7584325483200001E-2</v>
          </cell>
          <cell r="G366">
            <v>0.43274239456699998</v>
          </cell>
          <cell r="H366">
            <v>5.4650646849599999E-2</v>
          </cell>
          <cell r="I366">
            <v>1.0716633100200018E-2</v>
          </cell>
          <cell r="J366">
            <v>5.2472209085894077</v>
          </cell>
          <cell r="K366">
            <v>82.318305814218917</v>
          </cell>
          <cell r="L366">
            <v>10.395904623145784</v>
          </cell>
          <cell r="M366">
            <v>2.0385686540458932</v>
          </cell>
          <cell r="O366">
            <v>0.10854160244486</v>
          </cell>
          <cell r="Q366">
            <v>1.7286302444859999E-2</v>
          </cell>
          <cell r="R366">
            <v>9.1103262501699995E-3</v>
          </cell>
          <cell r="S366">
            <v>20.647297181413521</v>
          </cell>
          <cell r="T366">
            <v>3.2882822411631105</v>
          </cell>
          <cell r="U366">
            <v>1.7330093647958698</v>
          </cell>
          <cell r="V366">
            <v>0.52569449999899998</v>
          </cell>
          <cell r="W366">
            <v>100.00009511217552</v>
          </cell>
          <cell r="X366" t="str">
            <v>Not Modelled</v>
          </cell>
          <cell r="Y366" t="str">
            <v>N/A</v>
          </cell>
          <cell r="AA366">
            <v>0</v>
          </cell>
          <cell r="AB366">
            <v>0</v>
          </cell>
          <cell r="AC366">
            <v>0</v>
          </cell>
          <cell r="AD366">
            <v>0</v>
          </cell>
          <cell r="AE366">
            <v>0</v>
          </cell>
          <cell r="AF366">
            <v>0</v>
          </cell>
          <cell r="AG366">
            <v>0</v>
          </cell>
          <cell r="AH366">
            <v>0</v>
          </cell>
          <cell r="AI366">
            <v>0.52569449999899998</v>
          </cell>
          <cell r="AJ366">
            <v>0</v>
          </cell>
          <cell r="AK366">
            <v>5.2184198548099997E-2</v>
          </cell>
          <cell r="AM366">
            <v>0</v>
          </cell>
          <cell r="AN366">
            <v>0</v>
          </cell>
          <cell r="AO366">
            <v>0</v>
          </cell>
          <cell r="AP366">
            <v>0</v>
          </cell>
          <cell r="AQ366">
            <v>0</v>
          </cell>
          <cell r="AR366">
            <v>0</v>
          </cell>
          <cell r="AS366">
            <v>0</v>
          </cell>
          <cell r="AT366">
            <v>0</v>
          </cell>
          <cell r="AU366">
            <v>100.00009511217552</v>
          </cell>
          <cell r="AV366">
            <v>0</v>
          </cell>
          <cell r="AW366">
            <v>9.9267251572397637</v>
          </cell>
        </row>
        <row r="367">
          <cell r="A367" t="str">
            <v>SH 2206</v>
          </cell>
          <cell r="B367" t="str">
            <v>LAND TO THE REAR OF ,KENYON LANE,MIDDLETON</v>
          </cell>
          <cell r="C367" t="str">
            <v>Residential</v>
          </cell>
          <cell r="D367" t="str">
            <v>Land Supply 2018</v>
          </cell>
          <cell r="E367">
            <v>0.30626500000000001</v>
          </cell>
          <cell r="F367">
            <v>0</v>
          </cell>
          <cell r="G367">
            <v>0</v>
          </cell>
          <cell r="H367">
            <v>0</v>
          </cell>
          <cell r="I367">
            <v>0.30626500000000001</v>
          </cell>
          <cell r="J367">
            <v>0</v>
          </cell>
          <cell r="K367">
            <v>0</v>
          </cell>
          <cell r="L367">
            <v>0</v>
          </cell>
          <cell r="M367">
            <v>100</v>
          </cell>
          <cell r="O367">
            <v>0</v>
          </cell>
          <cell r="Q367">
            <v>0</v>
          </cell>
          <cell r="R367">
            <v>0</v>
          </cell>
          <cell r="S367">
            <v>0</v>
          </cell>
          <cell r="T367">
            <v>0</v>
          </cell>
          <cell r="U367">
            <v>0</v>
          </cell>
          <cell r="V367">
            <v>0</v>
          </cell>
          <cell r="W367">
            <v>0</v>
          </cell>
          <cell r="X367" t="str">
            <v>Not Modelled</v>
          </cell>
          <cell r="Y367" t="str">
            <v>N/A</v>
          </cell>
          <cell r="AA367">
            <v>0</v>
          </cell>
          <cell r="AB367">
            <v>0</v>
          </cell>
          <cell r="AC367">
            <v>0</v>
          </cell>
          <cell r="AD367">
            <v>0</v>
          </cell>
          <cell r="AE367">
            <v>0</v>
          </cell>
          <cell r="AF367">
            <v>0</v>
          </cell>
          <cell r="AG367">
            <v>0</v>
          </cell>
          <cell r="AH367">
            <v>0</v>
          </cell>
          <cell r="AI367">
            <v>0.306265189996</v>
          </cell>
          <cell r="AJ367">
            <v>0</v>
          </cell>
          <cell r="AK367">
            <v>0</v>
          </cell>
          <cell r="AM367">
            <v>0</v>
          </cell>
          <cell r="AN367">
            <v>0</v>
          </cell>
          <cell r="AO367">
            <v>0</v>
          </cell>
          <cell r="AP367">
            <v>0</v>
          </cell>
          <cell r="AQ367">
            <v>0</v>
          </cell>
          <cell r="AR367">
            <v>0</v>
          </cell>
          <cell r="AS367">
            <v>0</v>
          </cell>
          <cell r="AT367">
            <v>0</v>
          </cell>
          <cell r="AU367">
            <v>100.00006203647168</v>
          </cell>
          <cell r="AV367">
            <v>0</v>
          </cell>
          <cell r="AW367">
            <v>0</v>
          </cell>
        </row>
        <row r="368">
          <cell r="A368" t="str">
            <v>SH 2207</v>
          </cell>
          <cell r="B368" t="str">
            <v>LITHO HOUSE ,BAREHILL STREET,LITTLEBOROUGH</v>
          </cell>
          <cell r="C368" t="str">
            <v>Residential</v>
          </cell>
          <cell r="D368" t="str">
            <v>Land Supply 2018</v>
          </cell>
          <cell r="E368">
            <v>5.4428699999999997E-2</v>
          </cell>
          <cell r="F368">
            <v>0</v>
          </cell>
          <cell r="G368">
            <v>0</v>
          </cell>
          <cell r="H368">
            <v>0</v>
          </cell>
          <cell r="I368">
            <v>5.4428699999999997E-2</v>
          </cell>
          <cell r="J368">
            <v>0</v>
          </cell>
          <cell r="K368">
            <v>0</v>
          </cell>
          <cell r="L368">
            <v>0</v>
          </cell>
          <cell r="M368">
            <v>100</v>
          </cell>
          <cell r="O368">
            <v>0</v>
          </cell>
          <cell r="Q368">
            <v>0</v>
          </cell>
          <cell r="R368">
            <v>0</v>
          </cell>
          <cell r="S368">
            <v>0</v>
          </cell>
          <cell r="T368">
            <v>0</v>
          </cell>
          <cell r="U368">
            <v>0</v>
          </cell>
          <cell r="V368">
            <v>4.4171121576700001E-2</v>
          </cell>
          <cell r="W368">
            <v>81.154099908136715</v>
          </cell>
          <cell r="X368" t="str">
            <v>Not Modelled</v>
          </cell>
          <cell r="Y368" t="str">
            <v>N/A</v>
          </cell>
          <cell r="AA368">
            <v>0</v>
          </cell>
          <cell r="AB368">
            <v>0</v>
          </cell>
          <cell r="AC368">
            <v>0</v>
          </cell>
          <cell r="AD368">
            <v>0</v>
          </cell>
          <cell r="AE368">
            <v>0</v>
          </cell>
          <cell r="AF368">
            <v>0</v>
          </cell>
          <cell r="AG368">
            <v>0</v>
          </cell>
          <cell r="AH368">
            <v>0</v>
          </cell>
          <cell r="AI368">
            <v>5.44287500011E-2</v>
          </cell>
          <cell r="AJ368">
            <v>0</v>
          </cell>
          <cell r="AK368">
            <v>0</v>
          </cell>
          <cell r="AM368">
            <v>0</v>
          </cell>
          <cell r="AN368">
            <v>0</v>
          </cell>
          <cell r="AO368">
            <v>0</v>
          </cell>
          <cell r="AP368">
            <v>0</v>
          </cell>
          <cell r="AQ368">
            <v>0</v>
          </cell>
          <cell r="AR368">
            <v>0</v>
          </cell>
          <cell r="AS368">
            <v>0</v>
          </cell>
          <cell r="AT368">
            <v>0</v>
          </cell>
          <cell r="AU368">
            <v>100.00009186532107</v>
          </cell>
          <cell r="AV368">
            <v>0</v>
          </cell>
          <cell r="AW368">
            <v>0</v>
          </cell>
        </row>
        <row r="369">
          <cell r="A369" t="str">
            <v>SH 2208</v>
          </cell>
          <cell r="B369" t="str">
            <v>MILL HOUSE FARM,OVER TOWN LANE,ROCHDALE</v>
          </cell>
          <cell r="C369" t="str">
            <v>Residential</v>
          </cell>
          <cell r="D369" t="str">
            <v>Land Supply 2018</v>
          </cell>
          <cell r="E369">
            <v>0.95355299999999998</v>
          </cell>
          <cell r="F369">
            <v>0</v>
          </cell>
          <cell r="G369">
            <v>0</v>
          </cell>
          <cell r="H369">
            <v>0</v>
          </cell>
          <cell r="I369">
            <v>0.95355299999999998</v>
          </cell>
          <cell r="J369">
            <v>0</v>
          </cell>
          <cell r="K369">
            <v>0</v>
          </cell>
          <cell r="L369">
            <v>0</v>
          </cell>
          <cell r="M369">
            <v>100</v>
          </cell>
          <cell r="O369">
            <v>3.2221563676209999E-3</v>
          </cell>
          <cell r="Q369">
            <v>5.2771636762099995E-4</v>
          </cell>
          <cell r="R369">
            <v>0</v>
          </cell>
          <cell r="S369">
            <v>0.33791056895851618</v>
          </cell>
          <cell r="T369">
            <v>5.5342111830281059E-2</v>
          </cell>
          <cell r="U369">
            <v>0</v>
          </cell>
          <cell r="V369">
            <v>0</v>
          </cell>
          <cell r="W369">
            <v>0</v>
          </cell>
          <cell r="X369" t="str">
            <v>Not Modelled</v>
          </cell>
          <cell r="Y369" t="str">
            <v>N/A</v>
          </cell>
          <cell r="AA369">
            <v>0</v>
          </cell>
          <cell r="AB369">
            <v>5.2771636762099995E-4</v>
          </cell>
          <cell r="AC369">
            <v>0</v>
          </cell>
          <cell r="AD369">
            <v>0</v>
          </cell>
          <cell r="AE369">
            <v>0</v>
          </cell>
          <cell r="AF369">
            <v>0.38102217858999998</v>
          </cell>
          <cell r="AG369">
            <v>0</v>
          </cell>
          <cell r="AH369">
            <v>0</v>
          </cell>
          <cell r="AI369">
            <v>0.80637553800299999</v>
          </cell>
          <cell r="AJ369">
            <v>0</v>
          </cell>
          <cell r="AK369">
            <v>0</v>
          </cell>
          <cell r="AM369">
            <v>0</v>
          </cell>
          <cell r="AN369">
            <v>5.5342111830281059E-2</v>
          </cell>
          <cell r="AO369">
            <v>0</v>
          </cell>
          <cell r="AP369">
            <v>0</v>
          </cell>
          <cell r="AQ369">
            <v>0</v>
          </cell>
          <cell r="AR369">
            <v>39.958154249422947</v>
          </cell>
          <cell r="AS369">
            <v>0</v>
          </cell>
          <cell r="AT369">
            <v>0</v>
          </cell>
          <cell r="AU369">
            <v>84.565361128642039</v>
          </cell>
          <cell r="AV369">
            <v>0</v>
          </cell>
          <cell r="AW369">
            <v>0</v>
          </cell>
        </row>
        <row r="370">
          <cell r="A370" t="str">
            <v>SH 2209</v>
          </cell>
          <cell r="B370" t="str">
            <v>MOORGATE EAST FARM,BROAD LANE,ROCHDALE</v>
          </cell>
          <cell r="C370" t="str">
            <v>Residential</v>
          </cell>
          <cell r="D370" t="str">
            <v>Land Supply 2018</v>
          </cell>
          <cell r="E370">
            <v>8.0087500000000006E-2</v>
          </cell>
          <cell r="F370">
            <v>0</v>
          </cell>
          <cell r="G370">
            <v>0</v>
          </cell>
          <cell r="H370">
            <v>0</v>
          </cell>
          <cell r="I370">
            <v>8.0087500000000006E-2</v>
          </cell>
          <cell r="J370">
            <v>0</v>
          </cell>
          <cell r="K370">
            <v>0</v>
          </cell>
          <cell r="L370">
            <v>0</v>
          </cell>
          <cell r="M370">
            <v>100</v>
          </cell>
          <cell r="O370">
            <v>0</v>
          </cell>
          <cell r="Q370">
            <v>0</v>
          </cell>
          <cell r="R370">
            <v>0</v>
          </cell>
          <cell r="S370">
            <v>0</v>
          </cell>
          <cell r="T370">
            <v>0</v>
          </cell>
          <cell r="U370">
            <v>0</v>
          </cell>
          <cell r="V370">
            <v>0</v>
          </cell>
          <cell r="W370">
            <v>0</v>
          </cell>
          <cell r="X370" t="str">
            <v>Not Modelled</v>
          </cell>
          <cell r="Y370" t="str">
            <v>N/A</v>
          </cell>
          <cell r="AA370">
            <v>0</v>
          </cell>
          <cell r="AB370">
            <v>0</v>
          </cell>
          <cell r="AC370">
            <v>0</v>
          </cell>
          <cell r="AD370">
            <v>0</v>
          </cell>
          <cell r="AE370">
            <v>0</v>
          </cell>
          <cell r="AF370">
            <v>7.3915628192399996E-2</v>
          </cell>
          <cell r="AG370">
            <v>0</v>
          </cell>
          <cell r="AH370">
            <v>0</v>
          </cell>
          <cell r="AI370">
            <v>6.3580251749999997E-2</v>
          </cell>
          <cell r="AJ370">
            <v>0</v>
          </cell>
          <cell r="AK370">
            <v>0</v>
          </cell>
          <cell r="AM370">
            <v>0</v>
          </cell>
          <cell r="AN370">
            <v>0</v>
          </cell>
          <cell r="AO370">
            <v>0</v>
          </cell>
          <cell r="AP370">
            <v>0</v>
          </cell>
          <cell r="AQ370">
            <v>0</v>
          </cell>
          <cell r="AR370">
            <v>92.293589127391911</v>
          </cell>
          <cell r="AS370">
            <v>0</v>
          </cell>
          <cell r="AT370">
            <v>0</v>
          </cell>
          <cell r="AU370">
            <v>79.388483533635082</v>
          </cell>
          <cell r="AV370">
            <v>0</v>
          </cell>
          <cell r="AW370">
            <v>0</v>
          </cell>
        </row>
        <row r="371">
          <cell r="A371" t="str">
            <v>SH 2210</v>
          </cell>
          <cell r="B371" t="str">
            <v>MOUNT COTTAGE ,SHAWCLOUGH ROAD,ROCHDALE</v>
          </cell>
          <cell r="C371" t="str">
            <v>Residential</v>
          </cell>
          <cell r="D371" t="str">
            <v>Land Supply 2018</v>
          </cell>
          <cell r="E371">
            <v>0.135237</v>
          </cell>
          <cell r="F371">
            <v>0</v>
          </cell>
          <cell r="G371">
            <v>0</v>
          </cell>
          <cell r="H371">
            <v>0</v>
          </cell>
          <cell r="I371">
            <v>0.135237</v>
          </cell>
          <cell r="J371">
            <v>0</v>
          </cell>
          <cell r="K371">
            <v>0</v>
          </cell>
          <cell r="L371">
            <v>0</v>
          </cell>
          <cell r="M371">
            <v>100</v>
          </cell>
          <cell r="O371">
            <v>0</v>
          </cell>
          <cell r="Q371">
            <v>0</v>
          </cell>
          <cell r="R371">
            <v>0</v>
          </cell>
          <cell r="S371">
            <v>0</v>
          </cell>
          <cell r="T371">
            <v>0</v>
          </cell>
          <cell r="U371">
            <v>0</v>
          </cell>
          <cell r="V371">
            <v>0</v>
          </cell>
          <cell r="W371">
            <v>0</v>
          </cell>
          <cell r="X371" t="str">
            <v>Not Modelled</v>
          </cell>
          <cell r="Y371" t="str">
            <v>N/A</v>
          </cell>
          <cell r="AA371">
            <v>0</v>
          </cell>
          <cell r="AB371">
            <v>0</v>
          </cell>
          <cell r="AC371">
            <v>0</v>
          </cell>
          <cell r="AD371">
            <v>0</v>
          </cell>
          <cell r="AE371">
            <v>0</v>
          </cell>
          <cell r="AF371">
            <v>0</v>
          </cell>
          <cell r="AG371">
            <v>0</v>
          </cell>
          <cell r="AH371">
            <v>0</v>
          </cell>
          <cell r="AI371">
            <v>0.13523667500100001</v>
          </cell>
          <cell r="AJ371">
            <v>0</v>
          </cell>
          <cell r="AK371">
            <v>0</v>
          </cell>
          <cell r="AM371">
            <v>0</v>
          </cell>
          <cell r="AN371">
            <v>0</v>
          </cell>
          <cell r="AO371">
            <v>0</v>
          </cell>
          <cell r="AP371">
            <v>0</v>
          </cell>
          <cell r="AQ371">
            <v>0</v>
          </cell>
          <cell r="AR371">
            <v>0</v>
          </cell>
          <cell r="AS371">
            <v>0</v>
          </cell>
          <cell r="AT371">
            <v>0</v>
          </cell>
          <cell r="AU371">
            <v>99.999759681891803</v>
          </cell>
          <cell r="AV371">
            <v>0</v>
          </cell>
          <cell r="AW371">
            <v>0</v>
          </cell>
        </row>
        <row r="372">
          <cell r="A372" t="str">
            <v>SH 2212</v>
          </cell>
          <cell r="B372" t="str">
            <v>OLD LODGE INN ,RAKEWOOD ROAD,LITTLEBOROUGH</v>
          </cell>
          <cell r="C372" t="str">
            <v>Residential</v>
          </cell>
          <cell r="D372" t="str">
            <v>Land Supply 2018</v>
          </cell>
          <cell r="E372">
            <v>0.15174299999999999</v>
          </cell>
          <cell r="F372">
            <v>0</v>
          </cell>
          <cell r="G372">
            <v>0</v>
          </cell>
          <cell r="H372">
            <v>0</v>
          </cell>
          <cell r="I372">
            <v>0.15174299999999999</v>
          </cell>
          <cell r="J372">
            <v>0</v>
          </cell>
          <cell r="K372">
            <v>0</v>
          </cell>
          <cell r="L372">
            <v>0</v>
          </cell>
          <cell r="M372">
            <v>100</v>
          </cell>
          <cell r="O372">
            <v>1.2127400000000001E-6</v>
          </cell>
          <cell r="Q372">
            <v>0</v>
          </cell>
          <cell r="R372">
            <v>0</v>
          </cell>
          <cell r="S372">
            <v>7.9920655318532004E-4</v>
          </cell>
          <cell r="T372">
            <v>0</v>
          </cell>
          <cell r="U372">
            <v>0</v>
          </cell>
          <cell r="V372">
            <v>0</v>
          </cell>
          <cell r="W372">
            <v>0</v>
          </cell>
          <cell r="X372" t="str">
            <v>Not Modelled</v>
          </cell>
          <cell r="Y372" t="str">
            <v>N/A</v>
          </cell>
          <cell r="AA372">
            <v>0</v>
          </cell>
          <cell r="AB372">
            <v>0</v>
          </cell>
          <cell r="AC372">
            <v>0</v>
          </cell>
          <cell r="AD372">
            <v>0</v>
          </cell>
          <cell r="AE372">
            <v>0.108139233094</v>
          </cell>
          <cell r="AF372">
            <v>0</v>
          </cell>
          <cell r="AG372">
            <v>0</v>
          </cell>
          <cell r="AH372">
            <v>3.7899359143199999E-4</v>
          </cell>
          <cell r="AI372">
            <v>0.15049623090399999</v>
          </cell>
          <cell r="AJ372">
            <v>0</v>
          </cell>
          <cell r="AK372">
            <v>0</v>
          </cell>
          <cell r="AM372">
            <v>0</v>
          </cell>
          <cell r="AN372">
            <v>0</v>
          </cell>
          <cell r="AO372">
            <v>0</v>
          </cell>
          <cell r="AP372">
            <v>0</v>
          </cell>
          <cell r="AQ372">
            <v>71.26472594716067</v>
          </cell>
          <cell r="AR372">
            <v>0</v>
          </cell>
          <cell r="AS372">
            <v>0</v>
          </cell>
          <cell r="AT372">
            <v>0.24976018098495484</v>
          </cell>
          <cell r="AU372">
            <v>99.178367966891386</v>
          </cell>
          <cell r="AV372">
            <v>0</v>
          </cell>
          <cell r="AW372">
            <v>0</v>
          </cell>
        </row>
        <row r="373">
          <cell r="A373" t="str">
            <v>SH 2213</v>
          </cell>
          <cell r="B373" t="str">
            <v>PEANOCK FARM ,PEANOCK LANE,LITTLEBOROUGH</v>
          </cell>
          <cell r="C373" t="str">
            <v>Residential</v>
          </cell>
          <cell r="D373" t="str">
            <v>Land Supply 2018</v>
          </cell>
          <cell r="E373">
            <v>0.63348599999999999</v>
          </cell>
          <cell r="F373">
            <v>0</v>
          </cell>
          <cell r="G373">
            <v>0</v>
          </cell>
          <cell r="H373">
            <v>0</v>
          </cell>
          <cell r="I373">
            <v>0.63348599999999999</v>
          </cell>
          <cell r="J373">
            <v>0</v>
          </cell>
          <cell r="K373">
            <v>0</v>
          </cell>
          <cell r="L373">
            <v>0</v>
          </cell>
          <cell r="M373">
            <v>100</v>
          </cell>
          <cell r="O373">
            <v>1.20710090841E-2</v>
          </cell>
          <cell r="Q373">
            <v>1.11364410841E-2</v>
          </cell>
          <cell r="R373">
            <v>1.11364410841E-2</v>
          </cell>
          <cell r="S373">
            <v>1.9054894794991524</v>
          </cell>
          <cell r="T373">
            <v>1.7579616730440766</v>
          </cell>
          <cell r="U373">
            <v>1.7579616730440766</v>
          </cell>
          <cell r="V373">
            <v>0</v>
          </cell>
          <cell r="W373">
            <v>0</v>
          </cell>
          <cell r="X373" t="str">
            <v>Not Modelled</v>
          </cell>
          <cell r="Y373" t="str">
            <v>N/A</v>
          </cell>
          <cell r="AA373">
            <v>0</v>
          </cell>
          <cell r="AB373">
            <v>0</v>
          </cell>
          <cell r="AC373">
            <v>0</v>
          </cell>
          <cell r="AD373">
            <v>0</v>
          </cell>
          <cell r="AE373">
            <v>0</v>
          </cell>
          <cell r="AF373">
            <v>0.38115927234300001</v>
          </cell>
          <cell r="AG373">
            <v>9.9031800264300002E-6</v>
          </cell>
          <cell r="AH373">
            <v>0</v>
          </cell>
          <cell r="AI373">
            <v>0.424515065006</v>
          </cell>
          <cell r="AJ373">
            <v>0</v>
          </cell>
          <cell r="AK373">
            <v>0</v>
          </cell>
          <cell r="AM373">
            <v>0</v>
          </cell>
          <cell r="AN373">
            <v>0</v>
          </cell>
          <cell r="AO373">
            <v>0</v>
          </cell>
          <cell r="AP373">
            <v>0</v>
          </cell>
          <cell r="AQ373">
            <v>0</v>
          </cell>
          <cell r="AR373">
            <v>60.168539216809847</v>
          </cell>
          <cell r="AS373">
            <v>1.5632831706509694E-3</v>
          </cell>
          <cell r="AT373">
            <v>0</v>
          </cell>
          <cell r="AU373">
            <v>67.012540925292754</v>
          </cell>
          <cell r="AV373">
            <v>0</v>
          </cell>
          <cell r="AW373">
            <v>0</v>
          </cell>
        </row>
        <row r="374">
          <cell r="A374" t="str">
            <v>SH 2214</v>
          </cell>
          <cell r="B374" t="str">
            <v>PROOFINGS TECHNOLOGY LTD ,HARE HILL ROAD,LITTLEBOROUGH</v>
          </cell>
          <cell r="C374" t="str">
            <v>Residential</v>
          </cell>
          <cell r="D374" t="str">
            <v>Land Supply 2018</v>
          </cell>
          <cell r="E374">
            <v>0.76072899999999999</v>
          </cell>
          <cell r="F374">
            <v>0</v>
          </cell>
          <cell r="G374">
            <v>0</v>
          </cell>
          <cell r="H374">
            <v>0</v>
          </cell>
          <cell r="I374">
            <v>0.76072899999999999</v>
          </cell>
          <cell r="J374">
            <v>0</v>
          </cell>
          <cell r="K374">
            <v>0</v>
          </cell>
          <cell r="L374">
            <v>0</v>
          </cell>
          <cell r="M374">
            <v>100</v>
          </cell>
          <cell r="O374">
            <v>0.15001548931969999</v>
          </cell>
          <cell r="Q374">
            <v>0.10865388931969999</v>
          </cell>
          <cell r="R374">
            <v>6.3679372141299997E-2</v>
          </cell>
          <cell r="S374">
            <v>19.71996457604482</v>
          </cell>
          <cell r="T374">
            <v>14.282864110570253</v>
          </cell>
          <cell r="U374">
            <v>8.3708353620408857</v>
          </cell>
          <cell r="V374">
            <v>0.59368258874299995</v>
          </cell>
          <cell r="W374">
            <v>78.041272088089187</v>
          </cell>
          <cell r="X374">
            <v>0</v>
          </cell>
          <cell r="Y374">
            <v>0</v>
          </cell>
          <cell r="AA374">
            <v>0</v>
          </cell>
          <cell r="AB374">
            <v>0</v>
          </cell>
          <cell r="AC374">
            <v>0</v>
          </cell>
          <cell r="AD374">
            <v>0</v>
          </cell>
          <cell r="AE374">
            <v>0</v>
          </cell>
          <cell r="AF374">
            <v>0</v>
          </cell>
          <cell r="AG374">
            <v>0</v>
          </cell>
          <cell r="AH374">
            <v>0</v>
          </cell>
          <cell r="AI374">
            <v>0.76072934999300001</v>
          </cell>
          <cell r="AJ374">
            <v>0</v>
          </cell>
          <cell r="AK374">
            <v>0</v>
          </cell>
          <cell r="AM374">
            <v>0</v>
          </cell>
          <cell r="AN374">
            <v>0</v>
          </cell>
          <cell r="AO374">
            <v>0</v>
          </cell>
          <cell r="AP374">
            <v>0</v>
          </cell>
          <cell r="AQ374">
            <v>0</v>
          </cell>
          <cell r="AR374">
            <v>0</v>
          </cell>
          <cell r="AS374">
            <v>0</v>
          </cell>
          <cell r="AT374">
            <v>0</v>
          </cell>
          <cell r="AU374">
            <v>100.00004600757957</v>
          </cell>
          <cell r="AV374">
            <v>0</v>
          </cell>
          <cell r="AW374">
            <v>0</v>
          </cell>
        </row>
        <row r="375">
          <cell r="A375" t="str">
            <v>SH 2215</v>
          </cell>
          <cell r="B375" t="str">
            <v>RAMSDEN FARM ,ROUNDTHORN ROAD,MIDDLETON</v>
          </cell>
          <cell r="C375" t="str">
            <v>Residential</v>
          </cell>
          <cell r="D375" t="str">
            <v>Land Supply 2018</v>
          </cell>
          <cell r="E375">
            <v>0.33116400000000001</v>
          </cell>
          <cell r="F375">
            <v>0</v>
          </cell>
          <cell r="G375">
            <v>0</v>
          </cell>
          <cell r="H375">
            <v>0</v>
          </cell>
          <cell r="I375">
            <v>0.33116400000000001</v>
          </cell>
          <cell r="J375">
            <v>0</v>
          </cell>
          <cell r="K375">
            <v>0</v>
          </cell>
          <cell r="L375">
            <v>0</v>
          </cell>
          <cell r="M375">
            <v>100</v>
          </cell>
          <cell r="O375">
            <v>1.7407451223009997E-2</v>
          </cell>
          <cell r="Q375">
            <v>1.4175122301E-4</v>
          </cell>
          <cell r="R375">
            <v>1.4175122301E-4</v>
          </cell>
          <cell r="S375">
            <v>5.2564443064493709</v>
          </cell>
          <cell r="T375">
            <v>4.2803934911403413E-2</v>
          </cell>
          <cell r="U375">
            <v>4.2803934911403413E-2</v>
          </cell>
          <cell r="V375">
            <v>0</v>
          </cell>
          <cell r="W375">
            <v>0</v>
          </cell>
          <cell r="X375" t="str">
            <v>Not Modelled</v>
          </cell>
          <cell r="Y375" t="str">
            <v>N/A</v>
          </cell>
          <cell r="AA375">
            <v>0</v>
          </cell>
          <cell r="AB375">
            <v>0</v>
          </cell>
          <cell r="AC375">
            <v>0</v>
          </cell>
          <cell r="AD375">
            <v>0</v>
          </cell>
          <cell r="AE375">
            <v>0</v>
          </cell>
          <cell r="AF375">
            <v>0</v>
          </cell>
          <cell r="AG375">
            <v>0</v>
          </cell>
          <cell r="AH375">
            <v>0</v>
          </cell>
          <cell r="AI375">
            <v>0.33116400500900001</v>
          </cell>
          <cell r="AJ375">
            <v>0</v>
          </cell>
          <cell r="AK375">
            <v>0</v>
          </cell>
          <cell r="AM375">
            <v>0</v>
          </cell>
          <cell r="AN375">
            <v>0</v>
          </cell>
          <cell r="AO375">
            <v>0</v>
          </cell>
          <cell r="AP375">
            <v>0</v>
          </cell>
          <cell r="AQ375">
            <v>0</v>
          </cell>
          <cell r="AR375">
            <v>0</v>
          </cell>
          <cell r="AS375">
            <v>0</v>
          </cell>
          <cell r="AT375">
            <v>0</v>
          </cell>
          <cell r="AU375">
            <v>100.00000151254362</v>
          </cell>
          <cell r="AV375">
            <v>0</v>
          </cell>
          <cell r="AW375">
            <v>0</v>
          </cell>
        </row>
        <row r="376">
          <cell r="A376" t="str">
            <v>SH 2216</v>
          </cell>
          <cell r="B376" t="str">
            <v>SITE OF 25 HOMES ST, ROCHDALE</v>
          </cell>
          <cell r="C376" t="str">
            <v>Residential</v>
          </cell>
          <cell r="D376" t="str">
            <v>Land Supply 2018</v>
          </cell>
          <cell r="E376">
            <v>4.8336799999999999E-2</v>
          </cell>
          <cell r="F376">
            <v>7.62676721872E-3</v>
          </cell>
          <cell r="G376">
            <v>6.1562655214899998E-3</v>
          </cell>
          <cell r="H376">
            <v>1.0221904361099999E-2</v>
          </cell>
          <cell r="I376">
            <v>2.433186289869E-2</v>
          </cell>
          <cell r="J376">
            <v>15.778386692375168</v>
          </cell>
          <cell r="K376">
            <v>12.736187586869633</v>
          </cell>
          <cell r="L376">
            <v>21.14725087531653</v>
          </cell>
          <cell r="M376">
            <v>50.338174845438679</v>
          </cell>
          <cell r="O376">
            <v>1.1510849819038991E-2</v>
          </cell>
          <cell r="Q376">
            <v>1.20624981903899E-3</v>
          </cell>
          <cell r="R376">
            <v>6.03406649899E-6</v>
          </cell>
          <cell r="S376">
            <v>23.813843322352724</v>
          </cell>
          <cell r="T376">
            <v>2.4955102924459007</v>
          </cell>
          <cell r="U376">
            <v>1.2483380155471608E-2</v>
          </cell>
          <cell r="V376">
            <v>4.83368199991E-2</v>
          </cell>
          <cell r="W376">
            <v>100.00004137448073</v>
          </cell>
          <cell r="X376">
            <v>1.5854369827299999E-2</v>
          </cell>
          <cell r="Y376">
            <v>32.799791933475113</v>
          </cell>
          <cell r="AA376">
            <v>0</v>
          </cell>
          <cell r="AB376">
            <v>0</v>
          </cell>
          <cell r="AC376">
            <v>0</v>
          </cell>
          <cell r="AD376">
            <v>0</v>
          </cell>
          <cell r="AE376">
            <v>0</v>
          </cell>
          <cell r="AF376">
            <v>0</v>
          </cell>
          <cell r="AG376">
            <v>0</v>
          </cell>
          <cell r="AH376">
            <v>0</v>
          </cell>
          <cell r="AI376">
            <v>4.83368199991E-2</v>
          </cell>
          <cell r="AJ376">
            <v>0</v>
          </cell>
          <cell r="AK376">
            <v>0</v>
          </cell>
          <cell r="AM376">
            <v>0</v>
          </cell>
          <cell r="AN376">
            <v>0</v>
          </cell>
          <cell r="AO376">
            <v>0</v>
          </cell>
          <cell r="AP376">
            <v>0</v>
          </cell>
          <cell r="AQ376">
            <v>0</v>
          </cell>
          <cell r="AR376">
            <v>0</v>
          </cell>
          <cell r="AS376">
            <v>0</v>
          </cell>
          <cell r="AT376">
            <v>0</v>
          </cell>
          <cell r="AU376">
            <v>100.00004137448073</v>
          </cell>
          <cell r="AV376">
            <v>0</v>
          </cell>
          <cell r="AW376">
            <v>0</v>
          </cell>
        </row>
        <row r="377">
          <cell r="A377" t="str">
            <v>SH 2218</v>
          </cell>
          <cell r="B377" t="str">
            <v>SPREAD EAGLE ,10 CHEETHAM STREET,ROCHDALE</v>
          </cell>
          <cell r="C377" t="str">
            <v>Residential</v>
          </cell>
          <cell r="D377" t="str">
            <v>Land Supply 2018</v>
          </cell>
          <cell r="E377">
            <v>3.9998300000000001E-2</v>
          </cell>
          <cell r="F377">
            <v>0</v>
          </cell>
          <cell r="G377">
            <v>0</v>
          </cell>
          <cell r="H377">
            <v>0</v>
          </cell>
          <cell r="I377">
            <v>3.9998300000000001E-2</v>
          </cell>
          <cell r="J377">
            <v>0</v>
          </cell>
          <cell r="K377">
            <v>0</v>
          </cell>
          <cell r="L377">
            <v>0</v>
          </cell>
          <cell r="M377">
            <v>100</v>
          </cell>
          <cell r="O377">
            <v>3.8999899999999999E-5</v>
          </cell>
          <cell r="Q377">
            <v>0</v>
          </cell>
          <cell r="R377">
            <v>0</v>
          </cell>
          <cell r="S377">
            <v>9.7503893915491399E-2</v>
          </cell>
          <cell r="T377">
            <v>0</v>
          </cell>
          <cell r="U377">
            <v>0</v>
          </cell>
          <cell r="V377">
            <v>0</v>
          </cell>
          <cell r="W377">
            <v>0</v>
          </cell>
          <cell r="X377" t="str">
            <v>Not Modelled</v>
          </cell>
          <cell r="Y377" t="str">
            <v>N/A</v>
          </cell>
          <cell r="AA377">
            <v>0</v>
          </cell>
          <cell r="AB377">
            <v>0</v>
          </cell>
          <cell r="AC377">
            <v>0</v>
          </cell>
          <cell r="AD377">
            <v>0</v>
          </cell>
          <cell r="AE377">
            <v>0</v>
          </cell>
          <cell r="AF377">
            <v>0</v>
          </cell>
          <cell r="AG377">
            <v>0</v>
          </cell>
          <cell r="AH377">
            <v>0</v>
          </cell>
          <cell r="AI377">
            <v>3.9998349999200003E-2</v>
          </cell>
          <cell r="AJ377">
            <v>0</v>
          </cell>
          <cell r="AK377">
            <v>0</v>
          </cell>
          <cell r="AM377">
            <v>0</v>
          </cell>
          <cell r="AN377">
            <v>0</v>
          </cell>
          <cell r="AO377">
            <v>0</v>
          </cell>
          <cell r="AP377">
            <v>0</v>
          </cell>
          <cell r="AQ377">
            <v>0</v>
          </cell>
          <cell r="AR377">
            <v>0</v>
          </cell>
          <cell r="AS377">
            <v>0</v>
          </cell>
          <cell r="AT377">
            <v>0</v>
          </cell>
          <cell r="AU377">
            <v>100.00012500331266</v>
          </cell>
          <cell r="AV377">
            <v>0</v>
          </cell>
          <cell r="AW377">
            <v>0</v>
          </cell>
        </row>
        <row r="378">
          <cell r="A378" t="str">
            <v>SH 2219</v>
          </cell>
          <cell r="B378" t="str">
            <v>TOWNHEAD OFFICES,YORKSHIRE STREET,ROCHDALE</v>
          </cell>
          <cell r="C378" t="str">
            <v>Residential</v>
          </cell>
          <cell r="D378" t="str">
            <v>Land Supply 2018</v>
          </cell>
          <cell r="E378">
            <v>0.27439999999999998</v>
          </cell>
          <cell r="F378">
            <v>0</v>
          </cell>
          <cell r="G378">
            <v>0</v>
          </cell>
          <cell r="H378">
            <v>0</v>
          </cell>
          <cell r="I378">
            <v>0.27439999999999998</v>
          </cell>
          <cell r="J378">
            <v>0</v>
          </cell>
          <cell r="K378">
            <v>0</v>
          </cell>
          <cell r="L378">
            <v>0</v>
          </cell>
          <cell r="M378">
            <v>100</v>
          </cell>
          <cell r="O378">
            <v>0</v>
          </cell>
          <cell r="Q378">
            <v>0</v>
          </cell>
          <cell r="R378">
            <v>0</v>
          </cell>
          <cell r="S378">
            <v>0</v>
          </cell>
          <cell r="T378">
            <v>0</v>
          </cell>
          <cell r="U378">
            <v>0</v>
          </cell>
          <cell r="V378">
            <v>0</v>
          </cell>
          <cell r="W378">
            <v>0</v>
          </cell>
          <cell r="X378">
            <v>0</v>
          </cell>
          <cell r="Y378">
            <v>0</v>
          </cell>
          <cell r="AA378">
            <v>0</v>
          </cell>
          <cell r="AB378">
            <v>0</v>
          </cell>
          <cell r="AC378">
            <v>0</v>
          </cell>
          <cell r="AD378">
            <v>0</v>
          </cell>
          <cell r="AE378">
            <v>0</v>
          </cell>
          <cell r="AF378">
            <v>0</v>
          </cell>
          <cell r="AG378">
            <v>0</v>
          </cell>
          <cell r="AH378">
            <v>0</v>
          </cell>
          <cell r="AI378">
            <v>0.27440002499999999</v>
          </cell>
          <cell r="AJ378">
            <v>0</v>
          </cell>
          <cell r="AK378">
            <v>0</v>
          </cell>
          <cell r="AM378">
            <v>0</v>
          </cell>
          <cell r="AN378">
            <v>0</v>
          </cell>
          <cell r="AO378">
            <v>0</v>
          </cell>
          <cell r="AP378">
            <v>0</v>
          </cell>
          <cell r="AQ378">
            <v>0</v>
          </cell>
          <cell r="AR378">
            <v>0</v>
          </cell>
          <cell r="AS378">
            <v>0</v>
          </cell>
          <cell r="AT378">
            <v>0</v>
          </cell>
          <cell r="AU378">
            <v>100.00000911078718</v>
          </cell>
          <cell r="AV378">
            <v>0</v>
          </cell>
          <cell r="AW378">
            <v>0</v>
          </cell>
        </row>
        <row r="379">
          <cell r="A379" t="str">
            <v>SH 2220</v>
          </cell>
          <cell r="B379" t="str">
            <v>WHITTLE COTTAGE,WHITTLE LANE,HEYWOOD</v>
          </cell>
          <cell r="C379" t="str">
            <v>Residential</v>
          </cell>
          <cell r="D379" t="str">
            <v>Land Supply 2018</v>
          </cell>
          <cell r="E379">
            <v>9.6855700000000003E-2</v>
          </cell>
          <cell r="F379">
            <v>0</v>
          </cell>
          <cell r="G379">
            <v>0</v>
          </cell>
          <cell r="H379">
            <v>0</v>
          </cell>
          <cell r="I379">
            <v>9.6855700000000003E-2</v>
          </cell>
          <cell r="J379">
            <v>0</v>
          </cell>
          <cell r="K379">
            <v>0</v>
          </cell>
          <cell r="L379">
            <v>0</v>
          </cell>
          <cell r="M379">
            <v>100</v>
          </cell>
          <cell r="O379">
            <v>1.9003599999999999E-2</v>
          </cell>
          <cell r="Q379">
            <v>0</v>
          </cell>
          <cell r="R379">
            <v>0</v>
          </cell>
          <cell r="S379">
            <v>19.620528270406385</v>
          </cell>
          <cell r="T379">
            <v>0</v>
          </cell>
          <cell r="U379">
            <v>0</v>
          </cell>
          <cell r="V379">
            <v>0</v>
          </cell>
          <cell r="W379">
            <v>0</v>
          </cell>
          <cell r="X379" t="str">
            <v>Not Modelled</v>
          </cell>
          <cell r="Y379" t="str">
            <v>N/A</v>
          </cell>
          <cell r="AA379">
            <v>0</v>
          </cell>
          <cell r="AB379">
            <v>0</v>
          </cell>
          <cell r="AC379">
            <v>0</v>
          </cell>
          <cell r="AD379">
            <v>0</v>
          </cell>
          <cell r="AE379">
            <v>0</v>
          </cell>
          <cell r="AF379">
            <v>1.1823825822999999E-4</v>
          </cell>
          <cell r="AG379">
            <v>0</v>
          </cell>
          <cell r="AH379">
            <v>0</v>
          </cell>
          <cell r="AI379">
            <v>9.6855654999899995E-2</v>
          </cell>
          <cell r="AJ379">
            <v>0</v>
          </cell>
          <cell r="AK379">
            <v>0</v>
          </cell>
          <cell r="AM379">
            <v>0</v>
          </cell>
          <cell r="AN379">
            <v>0</v>
          </cell>
          <cell r="AO379">
            <v>0</v>
          </cell>
          <cell r="AP379">
            <v>0</v>
          </cell>
          <cell r="AQ379">
            <v>0</v>
          </cell>
          <cell r="AR379">
            <v>0.12207671642453671</v>
          </cell>
          <cell r="AS379">
            <v>0</v>
          </cell>
          <cell r="AT379">
            <v>0</v>
          </cell>
          <cell r="AU379">
            <v>99.999953539027644</v>
          </cell>
          <cell r="AV379">
            <v>0</v>
          </cell>
          <cell r="AW379">
            <v>0</v>
          </cell>
        </row>
        <row r="380">
          <cell r="A380" t="str">
            <v>SH 2221</v>
          </cell>
          <cell r="B380" t="str">
            <v>YEW TREE FARM SOUTH,STOTT LANE,MIDDLETON</v>
          </cell>
          <cell r="C380" t="str">
            <v>Residential</v>
          </cell>
          <cell r="D380" t="str">
            <v>Land Supply 2018</v>
          </cell>
          <cell r="E380">
            <v>0.154946</v>
          </cell>
          <cell r="F380">
            <v>0</v>
          </cell>
          <cell r="G380">
            <v>0</v>
          </cell>
          <cell r="H380">
            <v>0</v>
          </cell>
          <cell r="I380">
            <v>0.154946</v>
          </cell>
          <cell r="J380">
            <v>0</v>
          </cell>
          <cell r="K380">
            <v>0</v>
          </cell>
          <cell r="L380">
            <v>0</v>
          </cell>
          <cell r="M380">
            <v>100</v>
          </cell>
          <cell r="O380">
            <v>2.5234175064459997E-2</v>
          </cell>
          <cell r="Q380">
            <v>1.234957506446E-2</v>
          </cell>
          <cell r="R380">
            <v>9.82678354688E-3</v>
          </cell>
          <cell r="S380">
            <v>16.285786702760959</v>
          </cell>
          <cell r="T380">
            <v>7.9702445138693481</v>
          </cell>
          <cell r="U380">
            <v>6.3420698481277347</v>
          </cell>
          <cell r="V380">
            <v>0</v>
          </cell>
          <cell r="W380">
            <v>0</v>
          </cell>
          <cell r="X380" t="str">
            <v>Not Modelled</v>
          </cell>
          <cell r="Y380" t="str">
            <v>N/A</v>
          </cell>
          <cell r="AA380">
            <v>0</v>
          </cell>
          <cell r="AB380">
            <v>5.2192809610399999E-3</v>
          </cell>
          <cell r="AC380">
            <v>4.8483081165899998E-3</v>
          </cell>
          <cell r="AD380">
            <v>0</v>
          </cell>
          <cell r="AE380">
            <v>0</v>
          </cell>
          <cell r="AF380">
            <v>0.15107352230599999</v>
          </cell>
          <cell r="AG380">
            <v>0</v>
          </cell>
          <cell r="AH380">
            <v>0</v>
          </cell>
          <cell r="AI380">
            <v>0.154945584996</v>
          </cell>
          <cell r="AJ380">
            <v>0</v>
          </cell>
          <cell r="AK380">
            <v>0</v>
          </cell>
          <cell r="AM380">
            <v>0</v>
          </cell>
          <cell r="AN380">
            <v>3.3684515644418052</v>
          </cell>
          <cell r="AO380">
            <v>3.129030834348741</v>
          </cell>
          <cell r="AP380">
            <v>0</v>
          </cell>
          <cell r="AQ380">
            <v>0</v>
          </cell>
          <cell r="AR380">
            <v>97.500756590037824</v>
          </cell>
          <cell r="AS380">
            <v>0</v>
          </cell>
          <cell r="AT380">
            <v>0</v>
          </cell>
          <cell r="AU380">
            <v>99.999732162172634</v>
          </cell>
          <cell r="AV380">
            <v>0</v>
          </cell>
          <cell r="AW380">
            <v>0</v>
          </cell>
        </row>
        <row r="381">
          <cell r="A381" t="str">
            <v>SH 2222</v>
          </cell>
          <cell r="B381" t="str">
            <v>174 BURY OLD ROAD,HEYWOOD</v>
          </cell>
          <cell r="C381" t="str">
            <v>Residential</v>
          </cell>
          <cell r="D381" t="str">
            <v>Land Supply 2018</v>
          </cell>
          <cell r="E381">
            <v>0.29791400000000001</v>
          </cell>
          <cell r="F381">
            <v>0</v>
          </cell>
          <cell r="G381">
            <v>0</v>
          </cell>
          <cell r="H381">
            <v>0</v>
          </cell>
          <cell r="I381">
            <v>0.29791400000000001</v>
          </cell>
          <cell r="J381">
            <v>0</v>
          </cell>
          <cell r="K381">
            <v>0</v>
          </cell>
          <cell r="L381">
            <v>0</v>
          </cell>
          <cell r="M381">
            <v>100</v>
          </cell>
          <cell r="O381">
            <v>0</v>
          </cell>
          <cell r="Q381">
            <v>0</v>
          </cell>
          <cell r="R381">
            <v>0</v>
          </cell>
          <cell r="S381">
            <v>0</v>
          </cell>
          <cell r="T381">
            <v>0</v>
          </cell>
          <cell r="U381">
            <v>0</v>
          </cell>
          <cell r="V381">
            <v>0</v>
          </cell>
          <cell r="W381">
            <v>0</v>
          </cell>
          <cell r="X381" t="str">
            <v>Not Modelled</v>
          </cell>
          <cell r="Y381" t="str">
            <v>N/A</v>
          </cell>
          <cell r="AA381">
            <v>0</v>
          </cell>
          <cell r="AB381">
            <v>0</v>
          </cell>
          <cell r="AC381">
            <v>0</v>
          </cell>
          <cell r="AD381">
            <v>0</v>
          </cell>
          <cell r="AE381">
            <v>0</v>
          </cell>
          <cell r="AF381">
            <v>0</v>
          </cell>
          <cell r="AG381">
            <v>0</v>
          </cell>
          <cell r="AH381">
            <v>0</v>
          </cell>
          <cell r="AI381">
            <v>0.29791440499799998</v>
          </cell>
          <cell r="AJ381">
            <v>0</v>
          </cell>
          <cell r="AK381">
            <v>0</v>
          </cell>
          <cell r="AM381">
            <v>0</v>
          </cell>
          <cell r="AN381">
            <v>0</v>
          </cell>
          <cell r="AO381">
            <v>0</v>
          </cell>
          <cell r="AP381">
            <v>0</v>
          </cell>
          <cell r="AQ381">
            <v>0</v>
          </cell>
          <cell r="AR381">
            <v>0</v>
          </cell>
          <cell r="AS381">
            <v>0</v>
          </cell>
          <cell r="AT381">
            <v>0</v>
          </cell>
          <cell r="AU381">
            <v>100.00013594460144</v>
          </cell>
          <cell r="AV381">
            <v>0</v>
          </cell>
          <cell r="AW381">
            <v>0</v>
          </cell>
        </row>
        <row r="382">
          <cell r="A382" t="str">
            <v>SH 2223</v>
          </cell>
          <cell r="B382" t="str">
            <v>687 BURY ROAD,ROCHDALE</v>
          </cell>
          <cell r="C382" t="str">
            <v>Residential</v>
          </cell>
          <cell r="D382" t="str">
            <v>Land Supply 2018</v>
          </cell>
          <cell r="E382">
            <v>0.23378299999999999</v>
          </cell>
          <cell r="F382">
            <v>0</v>
          </cell>
          <cell r="G382">
            <v>0</v>
          </cell>
          <cell r="H382">
            <v>0</v>
          </cell>
          <cell r="I382">
            <v>0.23378299999999999</v>
          </cell>
          <cell r="J382">
            <v>0</v>
          </cell>
          <cell r="K382">
            <v>0</v>
          </cell>
          <cell r="L382">
            <v>0</v>
          </cell>
          <cell r="M382">
            <v>100</v>
          </cell>
          <cell r="O382">
            <v>2.7590799999999999E-2</v>
          </cell>
          <cell r="Q382">
            <v>1.1599999999999999E-2</v>
          </cell>
          <cell r="R382">
            <v>0</v>
          </cell>
          <cell r="S382">
            <v>11.801884653717336</v>
          </cell>
          <cell r="T382">
            <v>4.9618663461415071</v>
          </cell>
          <cell r="U382">
            <v>0</v>
          </cell>
          <cell r="V382">
            <v>0</v>
          </cell>
          <cell r="W382">
            <v>0</v>
          </cell>
          <cell r="X382" t="str">
            <v>Not Modelled</v>
          </cell>
          <cell r="Y382" t="str">
            <v>N/A</v>
          </cell>
          <cell r="AA382">
            <v>0</v>
          </cell>
          <cell r="AB382">
            <v>0</v>
          </cell>
          <cell r="AC382">
            <v>0</v>
          </cell>
          <cell r="AD382">
            <v>0</v>
          </cell>
          <cell r="AE382">
            <v>0</v>
          </cell>
          <cell r="AF382">
            <v>0</v>
          </cell>
          <cell r="AG382">
            <v>0</v>
          </cell>
          <cell r="AH382">
            <v>0</v>
          </cell>
          <cell r="AI382">
            <v>0.233782714999</v>
          </cell>
          <cell r="AJ382">
            <v>0</v>
          </cell>
          <cell r="AK382">
            <v>0</v>
          </cell>
          <cell r="AM382">
            <v>0</v>
          </cell>
          <cell r="AN382">
            <v>0</v>
          </cell>
          <cell r="AO382">
            <v>0</v>
          </cell>
          <cell r="AP382">
            <v>0</v>
          </cell>
          <cell r="AQ382">
            <v>0</v>
          </cell>
          <cell r="AR382">
            <v>0</v>
          </cell>
          <cell r="AS382">
            <v>0</v>
          </cell>
          <cell r="AT382">
            <v>0</v>
          </cell>
          <cell r="AU382">
            <v>99.999878091649094</v>
          </cell>
          <cell r="AV382">
            <v>0</v>
          </cell>
          <cell r="AW382">
            <v>0</v>
          </cell>
        </row>
        <row r="383">
          <cell r="A383" t="str">
            <v>SH 2225</v>
          </cell>
          <cell r="B383" t="str">
            <v>LAND OFF DON STREET,MIDDLETON</v>
          </cell>
          <cell r="C383" t="str">
            <v>Residential</v>
          </cell>
          <cell r="D383" t="str">
            <v>Land Supply 2018</v>
          </cell>
          <cell r="E383">
            <v>12.7758</v>
          </cell>
          <cell r="F383">
            <v>0.31136413525700002</v>
          </cell>
          <cell r="G383">
            <v>0.59435082252299998</v>
          </cell>
          <cell r="H383">
            <v>0.28629266762099997</v>
          </cell>
          <cell r="I383">
            <v>11.583792374599001</v>
          </cell>
          <cell r="J383">
            <v>2.4371400245542354</v>
          </cell>
          <cell r="K383">
            <v>4.6521612934062837</v>
          </cell>
          <cell r="L383">
            <v>2.2408981638801482</v>
          </cell>
          <cell r="M383">
            <v>90.669800518159335</v>
          </cell>
          <cell r="O383">
            <v>2.10114907571</v>
          </cell>
          <cell r="Q383">
            <v>0.86690907570999998</v>
          </cell>
          <cell r="R383">
            <v>0.54266356564399998</v>
          </cell>
          <cell r="S383">
            <v>16.446320979586403</v>
          </cell>
          <cell r="T383">
            <v>6.7855560959783334</v>
          </cell>
          <cell r="U383">
            <v>4.247589705881432</v>
          </cell>
          <cell r="V383">
            <v>0</v>
          </cell>
          <cell r="W383">
            <v>0</v>
          </cell>
          <cell r="X383" t="str">
            <v>Not Modelled</v>
          </cell>
          <cell r="Y383" t="str">
            <v>N/A</v>
          </cell>
          <cell r="AA383">
            <v>0.33437874340099999</v>
          </cell>
          <cell r="AB383">
            <v>9.3189799999799997E-3</v>
          </cell>
          <cell r="AC383">
            <v>0</v>
          </cell>
          <cell r="AD383">
            <v>0.14873711449999999</v>
          </cell>
          <cell r="AE383">
            <v>2.4279277458099999</v>
          </cell>
          <cell r="AF383">
            <v>1.6393452749199999</v>
          </cell>
          <cell r="AG383">
            <v>0</v>
          </cell>
          <cell r="AH383">
            <v>0</v>
          </cell>
          <cell r="AI383">
            <v>9.3275554948000003</v>
          </cell>
          <cell r="AJ383">
            <v>0</v>
          </cell>
          <cell r="AK383">
            <v>1.91044448974E-2</v>
          </cell>
          <cell r="AM383">
            <v>2.6172822320402633</v>
          </cell>
          <cell r="AN383">
            <v>7.2942438046775929E-2</v>
          </cell>
          <cell r="AO383">
            <v>0</v>
          </cell>
          <cell r="AP383">
            <v>1.1642097911676763</v>
          </cell>
          <cell r="AQ383">
            <v>19.004115169382736</v>
          </cell>
          <cell r="AR383">
            <v>12.831644788741215</v>
          </cell>
          <cell r="AS383">
            <v>0</v>
          </cell>
          <cell r="AT383">
            <v>0</v>
          </cell>
          <cell r="AU383">
            <v>73.009561004398947</v>
          </cell>
          <cell r="AV383">
            <v>0</v>
          </cell>
          <cell r="AW383">
            <v>0.14953619262511936</v>
          </cell>
        </row>
        <row r="384">
          <cell r="A384" t="str">
            <v>SH 2227</v>
          </cell>
          <cell r="B384" t="str">
            <v>LAND OFF NEW ROAD, LITTLEBOROUGH</v>
          </cell>
          <cell r="C384" t="str">
            <v>Residential</v>
          </cell>
          <cell r="D384" t="str">
            <v>Land Supply 2018</v>
          </cell>
          <cell r="E384">
            <v>7.4970299999999996</v>
          </cell>
          <cell r="F384">
            <v>4.7485518011499998E-3</v>
          </cell>
          <cell r="G384">
            <v>0.75259746691700002</v>
          </cell>
          <cell r="H384">
            <v>1.1909545755199999</v>
          </cell>
          <cell r="I384">
            <v>5.5487294057618497</v>
          </cell>
          <cell r="J384">
            <v>6.3339106301428694E-2</v>
          </cell>
          <cell r="K384">
            <v>10.038608181066369</v>
          </cell>
          <cell r="L384">
            <v>15.885685071555002</v>
          </cell>
          <cell r="M384">
            <v>74.012367641077205</v>
          </cell>
          <cell r="O384">
            <v>2.5580021859080002</v>
          </cell>
          <cell r="Q384">
            <v>1.278852185908</v>
          </cell>
          <cell r="R384">
            <v>0.916742844103</v>
          </cell>
          <cell r="S384">
            <v>34.120207414242707</v>
          </cell>
          <cell r="T384">
            <v>17.058117493300681</v>
          </cell>
          <cell r="U384">
            <v>12.228080241148827</v>
          </cell>
          <cell r="V384">
            <v>5.8266418560500002</v>
          </cell>
          <cell r="W384">
            <v>77.719334937301838</v>
          </cell>
          <cell r="X384">
            <v>2.2646975055</v>
          </cell>
          <cell r="Y384">
            <v>30.207929079915647</v>
          </cell>
          <cell r="AA384">
            <v>0.53596176260299999</v>
          </cell>
          <cell r="AB384">
            <v>6.8276095946799994E-2</v>
          </cell>
          <cell r="AC384">
            <v>0.80135487566800001</v>
          </cell>
          <cell r="AD384">
            <v>1.8814191716399999</v>
          </cell>
          <cell r="AE384">
            <v>0.60884016378500005</v>
          </cell>
          <cell r="AF384">
            <v>3.8908942143899998</v>
          </cell>
          <cell r="AG384">
            <v>0</v>
          </cell>
          <cell r="AH384">
            <v>0</v>
          </cell>
          <cell r="AI384">
            <v>7.4454765391600004</v>
          </cell>
          <cell r="AJ384">
            <v>0</v>
          </cell>
          <cell r="AK384">
            <v>1.9182318618</v>
          </cell>
          <cell r="AM384">
            <v>7.1489878338888868</v>
          </cell>
          <cell r="AN384">
            <v>0.91070858655761011</v>
          </cell>
          <cell r="AO384">
            <v>10.68896450551752</v>
          </cell>
          <cell r="AP384">
            <v>25.095526783806388</v>
          </cell>
          <cell r="AQ384">
            <v>8.1210848000474876</v>
          </cell>
          <cell r="AR384">
            <v>51.89914158526777</v>
          </cell>
          <cell r="AS384">
            <v>0</v>
          </cell>
          <cell r="AT384">
            <v>0</v>
          </cell>
          <cell r="AU384">
            <v>99.312348212025299</v>
          </cell>
          <cell r="AV384">
            <v>0</v>
          </cell>
          <cell r="AW384">
            <v>25.586557100611845</v>
          </cell>
        </row>
        <row r="385">
          <cell r="A385" t="str">
            <v>SH 2228</v>
          </cell>
          <cell r="B385" t="str">
            <v>LAND TO THE WEST OF HOLLIN LANE,MIDDLETON</v>
          </cell>
          <cell r="C385" t="str">
            <v>Residential</v>
          </cell>
          <cell r="D385" t="str">
            <v>Land Supply 2018</v>
          </cell>
          <cell r="E385">
            <v>3.9262899999999998</v>
          </cell>
          <cell r="F385">
            <v>0</v>
          </cell>
          <cell r="G385">
            <v>0</v>
          </cell>
          <cell r="H385">
            <v>0</v>
          </cell>
          <cell r="I385">
            <v>3.9262899999999998</v>
          </cell>
          <cell r="J385">
            <v>0</v>
          </cell>
          <cell r="K385">
            <v>0</v>
          </cell>
          <cell r="L385">
            <v>0</v>
          </cell>
          <cell r="M385">
            <v>100</v>
          </cell>
          <cell r="O385">
            <v>8.5393883168300003E-2</v>
          </cell>
          <cell r="Q385">
            <v>3.3224283168300006E-2</v>
          </cell>
          <cell r="R385">
            <v>1.5781123794400002E-2</v>
          </cell>
          <cell r="S385">
            <v>2.1749255192127941</v>
          </cell>
          <cell r="T385">
            <v>0.84620043777459153</v>
          </cell>
          <cell r="U385">
            <v>0.40193474741804608</v>
          </cell>
          <cell r="V385">
            <v>0</v>
          </cell>
          <cell r="W385">
            <v>0</v>
          </cell>
          <cell r="X385" t="str">
            <v>Not Modelled</v>
          </cell>
          <cell r="Y385" t="str">
            <v>N/A</v>
          </cell>
          <cell r="AA385">
            <v>0</v>
          </cell>
          <cell r="AB385">
            <v>8.2426334937900001E-4</v>
          </cell>
          <cell r="AC385">
            <v>5.81123794419E-4</v>
          </cell>
          <cell r="AD385">
            <v>0</v>
          </cell>
          <cell r="AE385">
            <v>3.8509979151800003E-2</v>
          </cell>
          <cell r="AF385">
            <v>3.33754401268</v>
          </cell>
          <cell r="AG385">
            <v>8.2426334937900001E-4</v>
          </cell>
          <cell r="AH385">
            <v>0.43805999357300002</v>
          </cell>
          <cell r="AI385">
            <v>2.5152781536000002</v>
          </cell>
          <cell r="AJ385">
            <v>0</v>
          </cell>
          <cell r="AK385">
            <v>0</v>
          </cell>
          <cell r="AM385">
            <v>0</v>
          </cell>
          <cell r="AN385">
            <v>2.0993440356647113E-2</v>
          </cell>
          <cell r="AO385">
            <v>1.4800837289629651E-2</v>
          </cell>
          <cell r="AP385">
            <v>0</v>
          </cell>
          <cell r="AQ385">
            <v>0.98082360579070837</v>
          </cell>
          <cell r="AR385">
            <v>85.005030516849246</v>
          </cell>
          <cell r="AS385">
            <v>2.0993440356647113E-2</v>
          </cell>
          <cell r="AT385">
            <v>11.157097248878713</v>
          </cell>
          <cell r="AU385">
            <v>64.062464912169006</v>
          </cell>
          <cell r="AV385">
            <v>0</v>
          </cell>
          <cell r="AW385">
            <v>0</v>
          </cell>
        </row>
        <row r="386">
          <cell r="A386" t="str">
            <v>SH 2229a</v>
          </cell>
          <cell r="B386" t="str">
            <v>LAND AT LANGLEY LANE / HOLLIN LANE,MIDDLETON</v>
          </cell>
          <cell r="C386" t="str">
            <v>Residential</v>
          </cell>
          <cell r="D386" t="str">
            <v>Land Supply 2018</v>
          </cell>
          <cell r="E386">
            <v>5.77447</v>
          </cell>
          <cell r="F386">
            <v>0</v>
          </cell>
          <cell r="G386">
            <v>0</v>
          </cell>
          <cell r="H386">
            <v>0</v>
          </cell>
          <cell r="I386">
            <v>5.77447</v>
          </cell>
          <cell r="J386">
            <v>0</v>
          </cell>
          <cell r="K386">
            <v>0</v>
          </cell>
          <cell r="L386">
            <v>0</v>
          </cell>
          <cell r="M386">
            <v>100</v>
          </cell>
          <cell r="O386">
            <v>0.305291198519</v>
          </cell>
          <cell r="Q386">
            <v>0.15211119851899998</v>
          </cell>
          <cell r="R386">
            <v>0.11318708742399999</v>
          </cell>
          <cell r="S386">
            <v>5.2869128858406045</v>
          </cell>
          <cell r="T386">
            <v>2.6342019011095386</v>
          </cell>
          <cell r="U386">
            <v>1.9601294564522804</v>
          </cell>
          <cell r="V386">
            <v>0</v>
          </cell>
          <cell r="W386">
            <v>0</v>
          </cell>
          <cell r="X386" t="str">
            <v>Not Modelled</v>
          </cell>
          <cell r="Y386" t="str">
            <v>N/A</v>
          </cell>
          <cell r="AA386">
            <v>0</v>
          </cell>
          <cell r="AB386">
            <v>0</v>
          </cell>
          <cell r="AC386">
            <v>7.3112634277900004E-2</v>
          </cell>
          <cell r="AD386">
            <v>0</v>
          </cell>
          <cell r="AE386">
            <v>1.31739297537</v>
          </cell>
          <cell r="AF386">
            <v>5.3394632039400003</v>
          </cell>
          <cell r="AG386">
            <v>7.2981965267500004E-2</v>
          </cell>
          <cell r="AH386">
            <v>0.108710108651</v>
          </cell>
          <cell r="AI386">
            <v>4.6087348697000001</v>
          </cell>
          <cell r="AJ386">
            <v>0</v>
          </cell>
          <cell r="AK386">
            <v>0</v>
          </cell>
          <cell r="AM386">
            <v>0</v>
          </cell>
          <cell r="AN386">
            <v>0</v>
          </cell>
          <cell r="AO386">
            <v>1.2661358406555061</v>
          </cell>
          <cell r="AP386">
            <v>0</v>
          </cell>
          <cell r="AQ386">
            <v>22.814093334453204</v>
          </cell>
          <cell r="AR386">
            <v>92.466723421197102</v>
          </cell>
          <cell r="AS386">
            <v>1.2638729661336885</v>
          </cell>
          <cell r="AT386">
            <v>1.8825988991370637</v>
          </cell>
          <cell r="AU386">
            <v>79.812257569958803</v>
          </cell>
          <cell r="AV386">
            <v>0</v>
          </cell>
          <cell r="AW386">
            <v>0</v>
          </cell>
        </row>
        <row r="387">
          <cell r="A387" t="str">
            <v>SH 2229b</v>
          </cell>
          <cell r="B387" t="str">
            <v>See SH229a for details</v>
          </cell>
          <cell r="C387" t="str">
            <v>Residential</v>
          </cell>
          <cell r="D387" t="str">
            <v>Land Supply 2018</v>
          </cell>
          <cell r="E387">
            <v>10.706099999999999</v>
          </cell>
          <cell r="F387">
            <v>0</v>
          </cell>
          <cell r="G387">
            <v>0</v>
          </cell>
          <cell r="H387">
            <v>0</v>
          </cell>
          <cell r="I387">
            <v>10.706099999999999</v>
          </cell>
          <cell r="J387">
            <v>0</v>
          </cell>
          <cell r="K387">
            <v>0</v>
          </cell>
          <cell r="L387">
            <v>0</v>
          </cell>
          <cell r="M387">
            <v>100</v>
          </cell>
          <cell r="O387">
            <v>0.85802973438500008</v>
          </cell>
          <cell r="Q387">
            <v>0.29298773438500003</v>
          </cell>
          <cell r="R387">
            <v>0.132812213555</v>
          </cell>
          <cell r="S387">
            <v>8.0144005229261843</v>
          </cell>
          <cell r="T387">
            <v>2.7366429828322176</v>
          </cell>
          <cell r="U387">
            <v>1.2405284235622684</v>
          </cell>
          <cell r="V387">
            <v>0</v>
          </cell>
          <cell r="W387">
            <v>0</v>
          </cell>
          <cell r="X387" t="str">
            <v>Not Modelled</v>
          </cell>
          <cell r="Y387" t="str">
            <v>N/A</v>
          </cell>
          <cell r="AA387">
            <v>0</v>
          </cell>
          <cell r="AB387">
            <v>0.12640000000000001</v>
          </cell>
          <cell r="AC387">
            <v>6.08E-2</v>
          </cell>
          <cell r="AD387">
            <v>0</v>
          </cell>
          <cell r="AE387">
            <v>0</v>
          </cell>
          <cell r="AF387">
            <v>8.8708993139000007</v>
          </cell>
          <cell r="AG387">
            <v>0.42001432602</v>
          </cell>
          <cell r="AH387">
            <v>3.5872268700999999</v>
          </cell>
          <cell r="AI387">
            <v>3.8843365588099998</v>
          </cell>
          <cell r="AJ387">
            <v>0</v>
          </cell>
          <cell r="AK387">
            <v>0</v>
          </cell>
          <cell r="AM387">
            <v>0</v>
          </cell>
          <cell r="AN387">
            <v>1.1806353387321249</v>
          </cell>
          <cell r="AO387">
            <v>0.56790054268127521</v>
          </cell>
          <cell r="AP387">
            <v>0</v>
          </cell>
          <cell r="AQ387">
            <v>0</v>
          </cell>
          <cell r="AR387">
            <v>82.858364053203331</v>
          </cell>
          <cell r="AS387">
            <v>3.9231309815899347</v>
          </cell>
          <cell r="AT387">
            <v>33.506382997543461</v>
          </cell>
          <cell r="AU387">
            <v>36.281526968830853</v>
          </cell>
          <cell r="AV387">
            <v>0</v>
          </cell>
          <cell r="AW387">
            <v>0</v>
          </cell>
        </row>
        <row r="388">
          <cell r="A388" t="str">
            <v>SH 2229c</v>
          </cell>
          <cell r="B388" t="str">
            <v>See SH229a for details</v>
          </cell>
          <cell r="C388" t="str">
            <v>Residential</v>
          </cell>
          <cell r="D388" t="str">
            <v>Land Supply 2018</v>
          </cell>
          <cell r="E388">
            <v>2.4742000000000002</v>
          </cell>
          <cell r="F388">
            <v>0</v>
          </cell>
          <cell r="G388">
            <v>0</v>
          </cell>
          <cell r="H388">
            <v>0</v>
          </cell>
          <cell r="I388">
            <v>2.4742000000000002</v>
          </cell>
          <cell r="J388">
            <v>0</v>
          </cell>
          <cell r="K388">
            <v>0</v>
          </cell>
          <cell r="L388">
            <v>0</v>
          </cell>
          <cell r="M388">
            <v>100</v>
          </cell>
          <cell r="O388">
            <v>0.26692234545060001</v>
          </cell>
          <cell r="Q388">
            <v>9.9464345450600011E-2</v>
          </cell>
          <cell r="R388">
            <v>6.4862686923100002E-2</v>
          </cell>
          <cell r="S388">
            <v>10.788228334435372</v>
          </cell>
          <cell r="T388">
            <v>4.020060845954248</v>
          </cell>
          <cell r="U388">
            <v>2.6215619967302559</v>
          </cell>
          <cell r="V388">
            <v>0</v>
          </cell>
          <cell r="W388">
            <v>0</v>
          </cell>
          <cell r="X388" t="str">
            <v>Not Modelled</v>
          </cell>
          <cell r="Y388" t="str">
            <v>N/A</v>
          </cell>
          <cell r="AA388">
            <v>0</v>
          </cell>
          <cell r="AB388">
            <v>9.9464363281599993E-2</v>
          </cell>
          <cell r="AC388">
            <v>6.4862686923100002E-2</v>
          </cell>
          <cell r="AD388">
            <v>0</v>
          </cell>
          <cell r="AE388">
            <v>0</v>
          </cell>
          <cell r="AF388">
            <v>2.2901328005499999</v>
          </cell>
          <cell r="AG388">
            <v>0.10426436328200001</v>
          </cell>
          <cell r="AH388">
            <v>2.3862162683500001</v>
          </cell>
          <cell r="AI388">
            <v>8.7911550000000005E-2</v>
          </cell>
          <cell r="AJ388">
            <v>0</v>
          </cell>
          <cell r="AK388">
            <v>0</v>
          </cell>
          <cell r="AM388">
            <v>0</v>
          </cell>
          <cell r="AN388">
            <v>4.0200615666316377</v>
          </cell>
          <cell r="AO388">
            <v>2.6215619967302559</v>
          </cell>
          <cell r="AP388">
            <v>0</v>
          </cell>
          <cell r="AQ388">
            <v>0</v>
          </cell>
          <cell r="AR388">
            <v>92.560536761377406</v>
          </cell>
          <cell r="AS388">
            <v>4.2140636683372401</v>
          </cell>
          <cell r="AT388">
            <v>96.443952321962655</v>
          </cell>
          <cell r="AU388">
            <v>3.5531303047449683</v>
          </cell>
          <cell r="AV388">
            <v>0</v>
          </cell>
          <cell r="AW388">
            <v>0</v>
          </cell>
        </row>
        <row r="389">
          <cell r="A389" t="str">
            <v>SH 2230</v>
          </cell>
          <cell r="B389" t="str">
            <v>NIXON STREET,ROCHDALE</v>
          </cell>
          <cell r="C389" t="str">
            <v>Residential</v>
          </cell>
          <cell r="D389" t="str">
            <v>Land Supply 2018</v>
          </cell>
          <cell r="E389">
            <v>5.8554500000000003</v>
          </cell>
          <cell r="F389">
            <v>0</v>
          </cell>
          <cell r="G389">
            <v>0</v>
          </cell>
          <cell r="H389">
            <v>0</v>
          </cell>
          <cell r="I389">
            <v>5.8554500000000003</v>
          </cell>
          <cell r="J389">
            <v>0</v>
          </cell>
          <cell r="K389">
            <v>0</v>
          </cell>
          <cell r="L389">
            <v>0</v>
          </cell>
          <cell r="M389">
            <v>100</v>
          </cell>
          <cell r="O389">
            <v>1.486515298866</v>
          </cell>
          <cell r="Q389">
            <v>0.81736329886600001</v>
          </cell>
          <cell r="R389">
            <v>0.47244643871600001</v>
          </cell>
          <cell r="S389">
            <v>25.386866916564909</v>
          </cell>
          <cell r="T389">
            <v>13.959017647934829</v>
          </cell>
          <cell r="U389">
            <v>8.0684907003902353</v>
          </cell>
          <cell r="V389">
            <v>0</v>
          </cell>
          <cell r="W389">
            <v>0</v>
          </cell>
          <cell r="X389" t="str">
            <v>Not Modelled</v>
          </cell>
          <cell r="Y389" t="str">
            <v>N/A</v>
          </cell>
          <cell r="AA389">
            <v>0</v>
          </cell>
          <cell r="AB389">
            <v>0</v>
          </cell>
          <cell r="AC389">
            <v>0</v>
          </cell>
          <cell r="AD389">
            <v>0</v>
          </cell>
          <cell r="AE389">
            <v>0</v>
          </cell>
          <cell r="AF389">
            <v>0</v>
          </cell>
          <cell r="AG389">
            <v>8.6400000000000005E-2</v>
          </cell>
          <cell r="AH389">
            <v>0</v>
          </cell>
          <cell r="AI389">
            <v>5.8554520750099996</v>
          </cell>
          <cell r="AJ389">
            <v>0</v>
          </cell>
          <cell r="AK389">
            <v>0</v>
          </cell>
          <cell r="AM389">
            <v>0</v>
          </cell>
          <cell r="AN389">
            <v>0</v>
          </cell>
          <cell r="AO389">
            <v>0</v>
          </cell>
          <cell r="AP389">
            <v>0</v>
          </cell>
          <cell r="AQ389">
            <v>0</v>
          </cell>
          <cell r="AR389">
            <v>0</v>
          </cell>
          <cell r="AS389">
            <v>1.475548420702081</v>
          </cell>
          <cell r="AT389">
            <v>0</v>
          </cell>
          <cell r="AU389">
            <v>100.0000354372422</v>
          </cell>
          <cell r="AV389">
            <v>0</v>
          </cell>
          <cell r="AW389">
            <v>0</v>
          </cell>
        </row>
        <row r="390">
          <cell r="A390" t="str">
            <v>SH 2231</v>
          </cell>
          <cell r="B390" t="str">
            <v>PHOENIX IRON WORKS,HOWARTH STREET,LITTLEBOROUGH</v>
          </cell>
          <cell r="C390" t="str">
            <v>Residential</v>
          </cell>
          <cell r="D390" t="str">
            <v>Land Supply 2018</v>
          </cell>
          <cell r="E390">
            <v>0.26455800000000002</v>
          </cell>
          <cell r="F390">
            <v>0</v>
          </cell>
          <cell r="G390">
            <v>0</v>
          </cell>
          <cell r="H390">
            <v>2.9239280689800001E-2</v>
          </cell>
          <cell r="I390">
            <v>0.23531871931020001</v>
          </cell>
          <cell r="J390">
            <v>0</v>
          </cell>
          <cell r="K390">
            <v>0</v>
          </cell>
          <cell r="L390">
            <v>11.052124936611254</v>
          </cell>
          <cell r="M390">
            <v>88.94787506338875</v>
          </cell>
          <cell r="O390">
            <v>4.8752263079862003E-2</v>
          </cell>
          <cell r="Q390">
            <v>2.6456307986199998E-4</v>
          </cell>
          <cell r="R390">
            <v>0</v>
          </cell>
          <cell r="S390">
            <v>18.427816614830018</v>
          </cell>
          <cell r="T390">
            <v>0.10000192013169135</v>
          </cell>
          <cell r="U390">
            <v>0</v>
          </cell>
          <cell r="V390">
            <v>0.264557814999</v>
          </cell>
          <cell r="W390">
            <v>99.999930071666697</v>
          </cell>
          <cell r="X390">
            <v>3.8697321319E-2</v>
          </cell>
          <cell r="Y390">
            <v>14.627159760430605</v>
          </cell>
          <cell r="AA390">
            <v>0</v>
          </cell>
          <cell r="AB390">
            <v>0</v>
          </cell>
          <cell r="AC390">
            <v>0</v>
          </cell>
          <cell r="AD390">
            <v>0</v>
          </cell>
          <cell r="AE390">
            <v>0</v>
          </cell>
          <cell r="AF390">
            <v>0</v>
          </cell>
          <cell r="AG390">
            <v>0</v>
          </cell>
          <cell r="AH390">
            <v>0</v>
          </cell>
          <cell r="AI390">
            <v>0.264557814999</v>
          </cell>
          <cell r="AJ390">
            <v>0</v>
          </cell>
          <cell r="AK390">
            <v>0</v>
          </cell>
          <cell r="AM390">
            <v>0</v>
          </cell>
          <cell r="AN390">
            <v>0</v>
          </cell>
          <cell r="AO390">
            <v>0</v>
          </cell>
          <cell r="AP390">
            <v>0</v>
          </cell>
          <cell r="AQ390">
            <v>0</v>
          </cell>
          <cell r="AR390">
            <v>0</v>
          </cell>
          <cell r="AS390">
            <v>0</v>
          </cell>
          <cell r="AT390">
            <v>0</v>
          </cell>
          <cell r="AU390">
            <v>99.999930071666697</v>
          </cell>
          <cell r="AV390">
            <v>0</v>
          </cell>
          <cell r="AW390">
            <v>0</v>
          </cell>
        </row>
        <row r="391">
          <cell r="A391" t="str">
            <v>SH 2234</v>
          </cell>
          <cell r="B391" t="str">
            <v>82-84 DRAKE STREET,ROCHDALE</v>
          </cell>
          <cell r="C391" t="str">
            <v>Residential</v>
          </cell>
          <cell r="D391" t="str">
            <v>Land Supply 2018</v>
          </cell>
          <cell r="E391">
            <v>4.16645E-2</v>
          </cell>
          <cell r="F391">
            <v>0</v>
          </cell>
          <cell r="G391">
            <v>0</v>
          </cell>
          <cell r="H391">
            <v>0</v>
          </cell>
          <cell r="I391">
            <v>4.16645E-2</v>
          </cell>
          <cell r="J391">
            <v>0</v>
          </cell>
          <cell r="K391">
            <v>0</v>
          </cell>
          <cell r="L391">
            <v>0</v>
          </cell>
          <cell r="M391">
            <v>100</v>
          </cell>
          <cell r="O391">
            <v>0</v>
          </cell>
          <cell r="Q391">
            <v>0</v>
          </cell>
          <cell r="R391">
            <v>0</v>
          </cell>
          <cell r="S391">
            <v>0</v>
          </cell>
          <cell r="T391">
            <v>0</v>
          </cell>
          <cell r="U391">
            <v>0</v>
          </cell>
          <cell r="V391">
            <v>0</v>
          </cell>
          <cell r="W391">
            <v>0</v>
          </cell>
          <cell r="X391" t="str">
            <v>Not Modelled</v>
          </cell>
          <cell r="Y391" t="str">
            <v>N/A</v>
          </cell>
          <cell r="AA391">
            <v>0</v>
          </cell>
          <cell r="AB391">
            <v>0</v>
          </cell>
          <cell r="AC391">
            <v>0</v>
          </cell>
          <cell r="AD391">
            <v>0</v>
          </cell>
          <cell r="AE391">
            <v>0</v>
          </cell>
          <cell r="AF391">
            <v>0</v>
          </cell>
          <cell r="AG391">
            <v>0</v>
          </cell>
          <cell r="AH391">
            <v>0</v>
          </cell>
          <cell r="AI391">
            <v>4.16644750025E-2</v>
          </cell>
          <cell r="AJ391">
            <v>0</v>
          </cell>
          <cell r="AK391">
            <v>0</v>
          </cell>
          <cell r="AM391">
            <v>0</v>
          </cell>
          <cell r="AN391">
            <v>0</v>
          </cell>
          <cell r="AO391">
            <v>0</v>
          </cell>
          <cell r="AP391">
            <v>0</v>
          </cell>
          <cell r="AQ391">
            <v>0</v>
          </cell>
          <cell r="AR391">
            <v>0</v>
          </cell>
          <cell r="AS391">
            <v>0</v>
          </cell>
          <cell r="AT391">
            <v>0</v>
          </cell>
          <cell r="AU391">
            <v>99.999940002880152</v>
          </cell>
          <cell r="AV391">
            <v>0</v>
          </cell>
          <cell r="AW391">
            <v>0</v>
          </cell>
        </row>
        <row r="392">
          <cell r="A392" t="str">
            <v>SH 2237</v>
          </cell>
          <cell r="B392" t="str">
            <v>LAND AT HEALEY LANE,ROCHDALE</v>
          </cell>
          <cell r="C392" t="str">
            <v>Residential</v>
          </cell>
          <cell r="D392" t="str">
            <v>Land Supply 2018</v>
          </cell>
          <cell r="E392">
            <v>0.122725</v>
          </cell>
          <cell r="F392">
            <v>0</v>
          </cell>
          <cell r="G392">
            <v>0</v>
          </cell>
          <cell r="H392">
            <v>0</v>
          </cell>
          <cell r="I392">
            <v>0.122725</v>
          </cell>
          <cell r="J392">
            <v>0</v>
          </cell>
          <cell r="K392">
            <v>0</v>
          </cell>
          <cell r="L392">
            <v>0</v>
          </cell>
          <cell r="M392">
            <v>100</v>
          </cell>
          <cell r="O392">
            <v>0</v>
          </cell>
          <cell r="Q392">
            <v>0</v>
          </cell>
          <cell r="R392">
            <v>0</v>
          </cell>
          <cell r="S392">
            <v>0</v>
          </cell>
          <cell r="T392">
            <v>0</v>
          </cell>
          <cell r="U392">
            <v>0</v>
          </cell>
          <cell r="V392">
            <v>0</v>
          </cell>
          <cell r="W392">
            <v>0</v>
          </cell>
          <cell r="X392" t="str">
            <v>Not Modelled</v>
          </cell>
          <cell r="Y392" t="str">
            <v>N/A</v>
          </cell>
          <cell r="AA392">
            <v>0</v>
          </cell>
          <cell r="AB392">
            <v>0</v>
          </cell>
          <cell r="AC392">
            <v>0</v>
          </cell>
          <cell r="AD392">
            <v>0</v>
          </cell>
          <cell r="AE392">
            <v>0</v>
          </cell>
          <cell r="AF392">
            <v>0</v>
          </cell>
          <cell r="AG392">
            <v>0</v>
          </cell>
          <cell r="AH392">
            <v>0</v>
          </cell>
          <cell r="AI392">
            <v>0.12272507500099999</v>
          </cell>
          <cell r="AJ392">
            <v>0</v>
          </cell>
          <cell r="AK392">
            <v>0</v>
          </cell>
          <cell r="AM392">
            <v>0</v>
          </cell>
          <cell r="AN392">
            <v>0</v>
          </cell>
          <cell r="AO392">
            <v>0</v>
          </cell>
          <cell r="AP392">
            <v>0</v>
          </cell>
          <cell r="AQ392">
            <v>0</v>
          </cell>
          <cell r="AR392">
            <v>0</v>
          </cell>
          <cell r="AS392">
            <v>0</v>
          </cell>
          <cell r="AT392">
            <v>0</v>
          </cell>
          <cell r="AU392">
            <v>100.00006111305764</v>
          </cell>
          <cell r="AV392">
            <v>0</v>
          </cell>
          <cell r="AW392">
            <v>0</v>
          </cell>
        </row>
        <row r="393">
          <cell r="A393" t="str">
            <v>SH 2238</v>
          </cell>
          <cell r="B393" t="str">
            <v>DUNLOP, ROYLE BARN ROAD, CASTLETON, ROCHDALE</v>
          </cell>
          <cell r="C393" t="str">
            <v>Residential</v>
          </cell>
          <cell r="D393" t="str">
            <v>Land Supply 2018</v>
          </cell>
          <cell r="E393">
            <v>7.1685499999999998</v>
          </cell>
          <cell r="F393">
            <v>0</v>
          </cell>
          <cell r="G393">
            <v>0</v>
          </cell>
          <cell r="H393">
            <v>0</v>
          </cell>
          <cell r="I393">
            <v>7.1685499999999998</v>
          </cell>
          <cell r="J393">
            <v>0</v>
          </cell>
          <cell r="K393">
            <v>0</v>
          </cell>
          <cell r="L393">
            <v>0</v>
          </cell>
          <cell r="M393">
            <v>100</v>
          </cell>
          <cell r="O393">
            <v>0.42068099999999997</v>
          </cell>
          <cell r="Q393">
            <v>5.7599999999999998E-2</v>
          </cell>
          <cell r="R393">
            <v>2.12E-2</v>
          </cell>
          <cell r="S393">
            <v>5.8684252742883842</v>
          </cell>
          <cell r="T393">
            <v>0.80350977533810886</v>
          </cell>
          <cell r="U393">
            <v>0.29573623675638727</v>
          </cell>
          <cell r="V393">
            <v>0</v>
          </cell>
          <cell r="W393">
            <v>0</v>
          </cell>
          <cell r="X393" t="str">
            <v>Not Modelled</v>
          </cell>
          <cell r="Y393" t="str">
            <v>N/A</v>
          </cell>
          <cell r="AA393">
            <v>0</v>
          </cell>
          <cell r="AB393">
            <v>0</v>
          </cell>
          <cell r="AC393">
            <v>0</v>
          </cell>
          <cell r="AD393">
            <v>0</v>
          </cell>
          <cell r="AE393">
            <v>0</v>
          </cell>
          <cell r="AF393">
            <v>0</v>
          </cell>
          <cell r="AG393">
            <v>0</v>
          </cell>
          <cell r="AH393">
            <v>0</v>
          </cell>
          <cell r="AI393">
            <v>7.1685474500000002</v>
          </cell>
          <cell r="AJ393">
            <v>0</v>
          </cell>
          <cell r="AK393">
            <v>0</v>
          </cell>
          <cell r="AM393">
            <v>0</v>
          </cell>
          <cell r="AN393">
            <v>0</v>
          </cell>
          <cell r="AO393">
            <v>0</v>
          </cell>
          <cell r="AP393">
            <v>0</v>
          </cell>
          <cell r="AQ393">
            <v>0</v>
          </cell>
          <cell r="AR393">
            <v>0</v>
          </cell>
          <cell r="AS393">
            <v>0</v>
          </cell>
          <cell r="AT393">
            <v>0</v>
          </cell>
          <cell r="AU393">
            <v>99.999964427952662</v>
          </cell>
          <cell r="AV393">
            <v>0</v>
          </cell>
          <cell r="AW393">
            <v>0</v>
          </cell>
        </row>
        <row r="394">
          <cell r="A394" t="str">
            <v>SH 2239</v>
          </cell>
          <cell r="B394" t="str">
            <v>RIVERSIDE PHASE 2, JOHN ST, ROCHDALE</v>
          </cell>
          <cell r="C394" t="str">
            <v>Residential</v>
          </cell>
          <cell r="D394" t="str">
            <v>Land Supply 2018</v>
          </cell>
          <cell r="E394">
            <v>1.01441</v>
          </cell>
          <cell r="F394">
            <v>0</v>
          </cell>
          <cell r="G394">
            <v>0</v>
          </cell>
          <cell r="H394">
            <v>0</v>
          </cell>
          <cell r="I394">
            <v>1.01441</v>
          </cell>
          <cell r="J394">
            <v>0</v>
          </cell>
          <cell r="K394">
            <v>0</v>
          </cell>
          <cell r="L394">
            <v>0</v>
          </cell>
          <cell r="M394">
            <v>100</v>
          </cell>
          <cell r="O394">
            <v>3.8016081455023006E-2</v>
          </cell>
          <cell r="Q394">
            <v>1.97881455023E-4</v>
          </cell>
          <cell r="R394">
            <v>0</v>
          </cell>
          <cell r="S394">
            <v>3.7476051552156426</v>
          </cell>
          <cell r="T394">
            <v>1.950704892725821E-2</v>
          </cell>
          <cell r="U394">
            <v>0</v>
          </cell>
          <cell r="V394">
            <v>0.37545109500099999</v>
          </cell>
          <cell r="W394">
            <v>37.011769895900073</v>
          </cell>
          <cell r="X394">
            <v>0</v>
          </cell>
          <cell r="Y394">
            <v>0</v>
          </cell>
          <cell r="AA394">
            <v>0</v>
          </cell>
          <cell r="AB394">
            <v>0</v>
          </cell>
          <cell r="AC394">
            <v>0</v>
          </cell>
          <cell r="AD394">
            <v>0</v>
          </cell>
          <cell r="AE394">
            <v>0</v>
          </cell>
          <cell r="AF394">
            <v>0</v>
          </cell>
          <cell r="AG394">
            <v>0</v>
          </cell>
          <cell r="AH394">
            <v>0</v>
          </cell>
          <cell r="AI394">
            <v>1.0144080099999999</v>
          </cell>
          <cell r="AJ394">
            <v>0</v>
          </cell>
          <cell r="AK394">
            <v>0</v>
          </cell>
          <cell r="AM394">
            <v>0</v>
          </cell>
          <cell r="AN394">
            <v>0</v>
          </cell>
          <cell r="AO394">
            <v>0</v>
          </cell>
          <cell r="AP394">
            <v>0</v>
          </cell>
          <cell r="AQ394">
            <v>0</v>
          </cell>
          <cell r="AR394">
            <v>0</v>
          </cell>
          <cell r="AS394">
            <v>0</v>
          </cell>
          <cell r="AT394">
            <v>0</v>
          </cell>
          <cell r="AU394">
            <v>99.999803826855</v>
          </cell>
          <cell r="AV394">
            <v>0</v>
          </cell>
          <cell r="AW394">
            <v>0</v>
          </cell>
        </row>
        <row r="395">
          <cell r="A395" t="str">
            <v>SH 2240</v>
          </cell>
          <cell r="B395" t="str">
            <v>CENTRAL RETAIL PARK, DRAKE ST, ROCHDALE</v>
          </cell>
          <cell r="C395" t="str">
            <v>Residential</v>
          </cell>
          <cell r="D395" t="str">
            <v>Land Supply 2018</v>
          </cell>
          <cell r="E395">
            <v>2.1577199999999999</v>
          </cell>
          <cell r="F395">
            <v>0</v>
          </cell>
          <cell r="G395">
            <v>0</v>
          </cell>
          <cell r="H395">
            <v>0</v>
          </cell>
          <cell r="I395">
            <v>2.1577199999999999</v>
          </cell>
          <cell r="J395">
            <v>0</v>
          </cell>
          <cell r="K395">
            <v>0</v>
          </cell>
          <cell r="L395">
            <v>0</v>
          </cell>
          <cell r="M395">
            <v>100</v>
          </cell>
          <cell r="O395">
            <v>0.37731100000000001</v>
          </cell>
          <cell r="Q395">
            <v>9.4399999999999998E-2</v>
          </cell>
          <cell r="R395">
            <v>3.9199999999999999E-2</v>
          </cell>
          <cell r="S395">
            <v>17.486559887288436</v>
          </cell>
          <cell r="T395">
            <v>4.374988413695938</v>
          </cell>
          <cell r="U395">
            <v>1.8167324768737372</v>
          </cell>
          <cell r="V395">
            <v>0</v>
          </cell>
          <cell r="W395">
            <v>0</v>
          </cell>
          <cell r="X395" t="str">
            <v>Not Modelled</v>
          </cell>
          <cell r="Y395" t="str">
            <v>N/A</v>
          </cell>
          <cell r="AA395">
            <v>0</v>
          </cell>
          <cell r="AB395">
            <v>0</v>
          </cell>
          <cell r="AC395">
            <v>0</v>
          </cell>
          <cell r="AD395">
            <v>0</v>
          </cell>
          <cell r="AE395">
            <v>0</v>
          </cell>
          <cell r="AF395">
            <v>0</v>
          </cell>
          <cell r="AG395">
            <v>0</v>
          </cell>
          <cell r="AH395">
            <v>0</v>
          </cell>
          <cell r="AI395">
            <v>2.15771551499</v>
          </cell>
          <cell r="AJ395">
            <v>0</v>
          </cell>
          <cell r="AK395">
            <v>0</v>
          </cell>
          <cell r="AM395">
            <v>0</v>
          </cell>
          <cell r="AN395">
            <v>0</v>
          </cell>
          <cell r="AO395">
            <v>0</v>
          </cell>
          <cell r="AP395">
            <v>0</v>
          </cell>
          <cell r="AQ395">
            <v>0</v>
          </cell>
          <cell r="AR395">
            <v>0</v>
          </cell>
          <cell r="AS395">
            <v>0</v>
          </cell>
          <cell r="AT395">
            <v>0</v>
          </cell>
          <cell r="AU395">
            <v>99.999792141241684</v>
          </cell>
          <cell r="AV395">
            <v>0</v>
          </cell>
          <cell r="AW395">
            <v>0</v>
          </cell>
        </row>
        <row r="396">
          <cell r="A396" t="str">
            <v>SH 2242</v>
          </cell>
          <cell r="B396" t="str">
            <v>LOWER FALINGE MASTERPLAN AREA, ROCHDALE</v>
          </cell>
          <cell r="C396" t="str">
            <v>Residential</v>
          </cell>
          <cell r="D396" t="str">
            <v>Land Supply 2018</v>
          </cell>
          <cell r="E396">
            <v>12.084199999999999</v>
          </cell>
          <cell r="F396">
            <v>0</v>
          </cell>
          <cell r="G396">
            <v>0</v>
          </cell>
          <cell r="H396">
            <v>0</v>
          </cell>
          <cell r="I396">
            <v>12.084199999999999</v>
          </cell>
          <cell r="J396">
            <v>0</v>
          </cell>
          <cell r="K396">
            <v>0</v>
          </cell>
          <cell r="L396">
            <v>0</v>
          </cell>
          <cell r="M396">
            <v>100</v>
          </cell>
          <cell r="O396">
            <v>2.2363985706670002</v>
          </cell>
          <cell r="Q396">
            <v>0.80978857066700005</v>
          </cell>
          <cell r="R396">
            <v>0.31235069733300003</v>
          </cell>
          <cell r="S396">
            <v>18.506798717887822</v>
          </cell>
          <cell r="T396">
            <v>6.7012178767895278</v>
          </cell>
          <cell r="U396">
            <v>2.584785896732924</v>
          </cell>
          <cell r="V396">
            <v>0</v>
          </cell>
          <cell r="W396">
            <v>0</v>
          </cell>
          <cell r="X396" t="str">
            <v>Not Modelled</v>
          </cell>
          <cell r="Y396" t="str">
            <v>N/A</v>
          </cell>
          <cell r="AA396">
            <v>0</v>
          </cell>
          <cell r="AB396">
            <v>0</v>
          </cell>
          <cell r="AC396">
            <v>0</v>
          </cell>
          <cell r="AD396">
            <v>0</v>
          </cell>
          <cell r="AE396">
            <v>0</v>
          </cell>
          <cell r="AF396">
            <v>0</v>
          </cell>
          <cell r="AG396">
            <v>0</v>
          </cell>
          <cell r="AH396">
            <v>0</v>
          </cell>
          <cell r="AI396">
            <v>12.084200935</v>
          </cell>
          <cell r="AJ396">
            <v>0</v>
          </cell>
          <cell r="AK396">
            <v>0</v>
          </cell>
          <cell r="AM396">
            <v>0</v>
          </cell>
          <cell r="AN396">
            <v>0</v>
          </cell>
          <cell r="AO396">
            <v>0</v>
          </cell>
          <cell r="AP396">
            <v>0</v>
          </cell>
          <cell r="AQ396">
            <v>0</v>
          </cell>
          <cell r="AR396">
            <v>0</v>
          </cell>
          <cell r="AS396">
            <v>0</v>
          </cell>
          <cell r="AT396">
            <v>0</v>
          </cell>
          <cell r="AU396">
            <v>100.00000773737609</v>
          </cell>
          <cell r="AV396">
            <v>0</v>
          </cell>
          <cell r="AW396">
            <v>0</v>
          </cell>
        </row>
        <row r="397">
          <cell r="A397" t="str">
            <v>SH 2244</v>
          </cell>
          <cell r="B397" t="str">
            <v>LAND AT NEWBY DRIVE, LANGLEY</v>
          </cell>
          <cell r="C397" t="str">
            <v>Residential</v>
          </cell>
          <cell r="D397" t="str">
            <v>Land Supply 2018</v>
          </cell>
          <cell r="E397">
            <v>0.65181699999999998</v>
          </cell>
          <cell r="F397">
            <v>0</v>
          </cell>
          <cell r="G397">
            <v>0</v>
          </cell>
          <cell r="H397">
            <v>0</v>
          </cell>
          <cell r="I397">
            <v>0.65181699999999998</v>
          </cell>
          <cell r="J397">
            <v>0</v>
          </cell>
          <cell r="K397">
            <v>0</v>
          </cell>
          <cell r="L397">
            <v>0</v>
          </cell>
          <cell r="M397">
            <v>100</v>
          </cell>
          <cell r="O397">
            <v>1.8123899999999998E-2</v>
          </cell>
          <cell r="Q397">
            <v>0</v>
          </cell>
          <cell r="R397">
            <v>0</v>
          </cell>
          <cell r="S397">
            <v>2.7805196857400158</v>
          </cell>
          <cell r="T397">
            <v>0</v>
          </cell>
          <cell r="U397">
            <v>0</v>
          </cell>
          <cell r="V397">
            <v>0</v>
          </cell>
          <cell r="W397">
            <v>0</v>
          </cell>
          <cell r="X397" t="str">
            <v>Not Modelled</v>
          </cell>
          <cell r="Y397" t="str">
            <v>N/A</v>
          </cell>
          <cell r="AA397">
            <v>0</v>
          </cell>
          <cell r="AB397">
            <v>0</v>
          </cell>
          <cell r="AC397">
            <v>0</v>
          </cell>
          <cell r="AD397">
            <v>0</v>
          </cell>
          <cell r="AE397">
            <v>0</v>
          </cell>
          <cell r="AF397">
            <v>0</v>
          </cell>
          <cell r="AG397">
            <v>0</v>
          </cell>
          <cell r="AH397">
            <v>0</v>
          </cell>
          <cell r="AI397">
            <v>0.65181653000100004</v>
          </cell>
          <cell r="AJ397">
            <v>0</v>
          </cell>
          <cell r="AK397">
            <v>0</v>
          </cell>
          <cell r="AM397">
            <v>0</v>
          </cell>
          <cell r="AN397">
            <v>0</v>
          </cell>
          <cell r="AO397">
            <v>0</v>
          </cell>
          <cell r="AP397">
            <v>0</v>
          </cell>
          <cell r="AQ397">
            <v>0</v>
          </cell>
          <cell r="AR397">
            <v>0</v>
          </cell>
          <cell r="AS397">
            <v>0</v>
          </cell>
          <cell r="AT397">
            <v>0</v>
          </cell>
          <cell r="AU397">
            <v>99.999927894025475</v>
          </cell>
          <cell r="AV397">
            <v>0</v>
          </cell>
          <cell r="AW397">
            <v>0</v>
          </cell>
        </row>
        <row r="398">
          <cell r="A398" t="str">
            <v>SH 2246</v>
          </cell>
          <cell r="B398" t="str">
            <v>BURNSIDE CRESCENT / RATTRAY DRIVE, LANGLEY</v>
          </cell>
          <cell r="C398" t="str">
            <v>Residential</v>
          </cell>
          <cell r="D398" t="str">
            <v>Land Supply 2018</v>
          </cell>
          <cell r="E398">
            <v>0.492726</v>
          </cell>
          <cell r="F398">
            <v>0</v>
          </cell>
          <cell r="G398">
            <v>0</v>
          </cell>
          <cell r="H398">
            <v>0</v>
          </cell>
          <cell r="I398">
            <v>0.492726</v>
          </cell>
          <cell r="J398">
            <v>0</v>
          </cell>
          <cell r="K398">
            <v>0</v>
          </cell>
          <cell r="L398">
            <v>0</v>
          </cell>
          <cell r="M398">
            <v>100</v>
          </cell>
          <cell r="O398">
            <v>7.4870900000000001E-3</v>
          </cell>
          <cell r="Q398">
            <v>0</v>
          </cell>
          <cell r="R398">
            <v>0</v>
          </cell>
          <cell r="S398">
            <v>1.519524035670941</v>
          </cell>
          <cell r="T398">
            <v>0</v>
          </cell>
          <cell r="U398">
            <v>0</v>
          </cell>
          <cell r="V398">
            <v>0</v>
          </cell>
          <cell r="W398">
            <v>0</v>
          </cell>
          <cell r="X398" t="str">
            <v>Not Modelled</v>
          </cell>
          <cell r="Y398" t="str">
            <v>N/A</v>
          </cell>
          <cell r="AA398">
            <v>0</v>
          </cell>
          <cell r="AB398">
            <v>0</v>
          </cell>
          <cell r="AC398">
            <v>0</v>
          </cell>
          <cell r="AD398">
            <v>0</v>
          </cell>
          <cell r="AE398">
            <v>0</v>
          </cell>
          <cell r="AF398">
            <v>0</v>
          </cell>
          <cell r="AG398">
            <v>0</v>
          </cell>
          <cell r="AH398">
            <v>0</v>
          </cell>
          <cell r="AI398">
            <v>0.49272590000099997</v>
          </cell>
          <cell r="AJ398">
            <v>0</v>
          </cell>
          <cell r="AK398">
            <v>0</v>
          </cell>
          <cell r="AM398">
            <v>0</v>
          </cell>
          <cell r="AN398">
            <v>0</v>
          </cell>
          <cell r="AO398">
            <v>0</v>
          </cell>
          <cell r="AP398">
            <v>0</v>
          </cell>
          <cell r="AQ398">
            <v>0</v>
          </cell>
          <cell r="AR398">
            <v>0</v>
          </cell>
          <cell r="AS398">
            <v>0</v>
          </cell>
          <cell r="AT398">
            <v>0</v>
          </cell>
          <cell r="AU398">
            <v>99.999979704947577</v>
          </cell>
          <cell r="AV398">
            <v>0</v>
          </cell>
          <cell r="AW398">
            <v>0</v>
          </cell>
        </row>
        <row r="399">
          <cell r="A399" t="str">
            <v>SH 2247</v>
          </cell>
          <cell r="B399" t="str">
            <v>DERWENT RD / KENTMERE DR, LANGLEY</v>
          </cell>
          <cell r="C399" t="str">
            <v>Residential</v>
          </cell>
          <cell r="D399" t="str">
            <v>Land Supply 2018</v>
          </cell>
          <cell r="E399">
            <v>0.40988799999999997</v>
          </cell>
          <cell r="F399">
            <v>0</v>
          </cell>
          <cell r="G399">
            <v>0</v>
          </cell>
          <cell r="H399">
            <v>0</v>
          </cell>
          <cell r="I399">
            <v>0.40988799999999997</v>
          </cell>
          <cell r="J399">
            <v>0</v>
          </cell>
          <cell r="K399">
            <v>0</v>
          </cell>
          <cell r="L399">
            <v>0</v>
          </cell>
          <cell r="M399">
            <v>100</v>
          </cell>
          <cell r="O399">
            <v>0</v>
          </cell>
          <cell r="Q399">
            <v>0</v>
          </cell>
          <cell r="R399">
            <v>0</v>
          </cell>
          <cell r="S399">
            <v>0</v>
          </cell>
          <cell r="T399">
            <v>0</v>
          </cell>
          <cell r="U399">
            <v>0</v>
          </cell>
          <cell r="V399">
            <v>0</v>
          </cell>
          <cell r="W399">
            <v>0</v>
          </cell>
          <cell r="X399" t="str">
            <v>Not Modelled</v>
          </cell>
          <cell r="Y399" t="str">
            <v>N/A</v>
          </cell>
          <cell r="AA399">
            <v>0</v>
          </cell>
          <cell r="AB399">
            <v>0</v>
          </cell>
          <cell r="AC399">
            <v>0</v>
          </cell>
          <cell r="AD399">
            <v>0</v>
          </cell>
          <cell r="AE399">
            <v>0</v>
          </cell>
          <cell r="AF399">
            <v>0</v>
          </cell>
          <cell r="AG399">
            <v>0</v>
          </cell>
          <cell r="AH399">
            <v>0</v>
          </cell>
          <cell r="AI399">
            <v>0.40988807499899998</v>
          </cell>
          <cell r="AJ399">
            <v>0</v>
          </cell>
          <cell r="AK399">
            <v>0</v>
          </cell>
          <cell r="AM399">
            <v>0</v>
          </cell>
          <cell r="AN399">
            <v>0</v>
          </cell>
          <cell r="AO399">
            <v>0</v>
          </cell>
          <cell r="AP399">
            <v>0</v>
          </cell>
          <cell r="AQ399">
            <v>0</v>
          </cell>
          <cell r="AR399">
            <v>0</v>
          </cell>
          <cell r="AS399">
            <v>0</v>
          </cell>
          <cell r="AT399">
            <v>0</v>
          </cell>
          <cell r="AU399">
            <v>100.00001829743735</v>
          </cell>
          <cell r="AV399">
            <v>0</v>
          </cell>
          <cell r="AW399">
            <v>0</v>
          </cell>
        </row>
        <row r="400">
          <cell r="A400" t="str">
            <v>SH 2249</v>
          </cell>
          <cell r="B400" t="str">
            <v>MUTUAL MILLS (3 &amp; 4), MUTUAL ST, HEYWOOD</v>
          </cell>
          <cell r="C400" t="str">
            <v>Residential</v>
          </cell>
          <cell r="D400" t="str">
            <v>Land Supply 2018</v>
          </cell>
          <cell r="E400">
            <v>2.9182600000000001</v>
          </cell>
          <cell r="F400">
            <v>0</v>
          </cell>
          <cell r="G400">
            <v>0</v>
          </cell>
          <cell r="H400">
            <v>0</v>
          </cell>
          <cell r="I400">
            <v>2.9182600000000001</v>
          </cell>
          <cell r="J400">
            <v>0</v>
          </cell>
          <cell r="K400">
            <v>0</v>
          </cell>
          <cell r="L400">
            <v>0</v>
          </cell>
          <cell r="M400">
            <v>100</v>
          </cell>
          <cell r="O400">
            <v>0.35615852943699999</v>
          </cell>
          <cell r="Q400">
            <v>8.078152943700001E-2</v>
          </cell>
          <cell r="R400">
            <v>1.0800000000000001E-2</v>
          </cell>
          <cell r="S400">
            <v>12.204482446286486</v>
          </cell>
          <cell r="T400">
            <v>2.7681402423704538</v>
          </cell>
          <cell r="U400">
            <v>0.37008354293311768</v>
          </cell>
          <cell r="V400">
            <v>0</v>
          </cell>
          <cell r="W400">
            <v>0</v>
          </cell>
          <cell r="X400" t="str">
            <v>Not Modelled</v>
          </cell>
          <cell r="Y400" t="str">
            <v>N/A</v>
          </cell>
          <cell r="AA400">
            <v>0</v>
          </cell>
          <cell r="AB400">
            <v>0</v>
          </cell>
          <cell r="AC400">
            <v>0</v>
          </cell>
          <cell r="AD400">
            <v>0</v>
          </cell>
          <cell r="AE400">
            <v>0</v>
          </cell>
          <cell r="AF400">
            <v>0</v>
          </cell>
          <cell r="AG400">
            <v>0</v>
          </cell>
          <cell r="AH400">
            <v>0</v>
          </cell>
          <cell r="AI400">
            <v>2.9182587849899999</v>
          </cell>
          <cell r="AJ400">
            <v>0</v>
          </cell>
          <cell r="AK400">
            <v>0</v>
          </cell>
          <cell r="AM400">
            <v>0</v>
          </cell>
          <cell r="AN400">
            <v>0</v>
          </cell>
          <cell r="AO400">
            <v>0</v>
          </cell>
          <cell r="AP400">
            <v>0</v>
          </cell>
          <cell r="AQ400">
            <v>0</v>
          </cell>
          <cell r="AR400">
            <v>0</v>
          </cell>
          <cell r="AS400">
            <v>0</v>
          </cell>
          <cell r="AT400">
            <v>0</v>
          </cell>
          <cell r="AU400">
            <v>99.999958365258749</v>
          </cell>
          <cell r="AV400">
            <v>0</v>
          </cell>
          <cell r="AW400">
            <v>0</v>
          </cell>
        </row>
        <row r="401">
          <cell r="A401" t="str">
            <v>SH 2250</v>
          </cell>
          <cell r="B401" t="str">
            <v>LAND OFF GREGGE STREET, HEYWOOD</v>
          </cell>
          <cell r="C401" t="str">
            <v>Residential</v>
          </cell>
          <cell r="D401" t="str">
            <v>Land Supply 2018</v>
          </cell>
          <cell r="E401">
            <v>0.239507</v>
          </cell>
          <cell r="F401">
            <v>0</v>
          </cell>
          <cell r="G401">
            <v>0</v>
          </cell>
          <cell r="H401">
            <v>0</v>
          </cell>
          <cell r="I401">
            <v>0.239507</v>
          </cell>
          <cell r="J401">
            <v>0</v>
          </cell>
          <cell r="K401">
            <v>0</v>
          </cell>
          <cell r="L401">
            <v>0</v>
          </cell>
          <cell r="M401">
            <v>100</v>
          </cell>
          <cell r="O401">
            <v>0</v>
          </cell>
          <cell r="Q401">
            <v>0</v>
          </cell>
          <cell r="R401">
            <v>0</v>
          </cell>
          <cell r="S401">
            <v>0</v>
          </cell>
          <cell r="T401">
            <v>0</v>
          </cell>
          <cell r="U401">
            <v>0</v>
          </cell>
          <cell r="V401">
            <v>0</v>
          </cell>
          <cell r="W401">
            <v>0</v>
          </cell>
          <cell r="X401" t="str">
            <v>Not Modelled</v>
          </cell>
          <cell r="Y401" t="str">
            <v>N/A</v>
          </cell>
          <cell r="AA401">
            <v>0</v>
          </cell>
          <cell r="AB401">
            <v>0</v>
          </cell>
          <cell r="AC401">
            <v>0</v>
          </cell>
          <cell r="AD401">
            <v>0</v>
          </cell>
          <cell r="AE401">
            <v>0</v>
          </cell>
          <cell r="AF401">
            <v>0</v>
          </cell>
          <cell r="AG401">
            <v>0</v>
          </cell>
          <cell r="AH401">
            <v>0</v>
          </cell>
          <cell r="AI401">
            <v>0.23950717500099999</v>
          </cell>
          <cell r="AJ401">
            <v>0</v>
          </cell>
          <cell r="AK401">
            <v>0</v>
          </cell>
          <cell r="AM401">
            <v>0</v>
          </cell>
          <cell r="AN401">
            <v>0</v>
          </cell>
          <cell r="AO401">
            <v>0</v>
          </cell>
          <cell r="AP401">
            <v>0</v>
          </cell>
          <cell r="AQ401">
            <v>0</v>
          </cell>
          <cell r="AR401">
            <v>0</v>
          </cell>
          <cell r="AS401">
            <v>0</v>
          </cell>
          <cell r="AT401">
            <v>0</v>
          </cell>
          <cell r="AU401">
            <v>100.00007306717549</v>
          </cell>
          <cell r="AV401">
            <v>0</v>
          </cell>
          <cell r="AW401">
            <v>0</v>
          </cell>
        </row>
        <row r="402">
          <cell r="A402" t="str">
            <v>SH 2251</v>
          </cell>
          <cell r="B402" t="str">
            <v>FORMER KYP, HAMER LANE / BELFIELD ROAD, ROCHDALE</v>
          </cell>
          <cell r="C402" t="str">
            <v>Residential</v>
          </cell>
          <cell r="D402" t="str">
            <v>Land Supply 2018</v>
          </cell>
          <cell r="E402">
            <v>0.41116200000000003</v>
          </cell>
          <cell r="F402">
            <v>0</v>
          </cell>
          <cell r="G402">
            <v>0</v>
          </cell>
          <cell r="H402">
            <v>0</v>
          </cell>
          <cell r="I402">
            <v>0.41116200000000003</v>
          </cell>
          <cell r="J402">
            <v>0</v>
          </cell>
          <cell r="K402">
            <v>0</v>
          </cell>
          <cell r="L402">
            <v>0</v>
          </cell>
          <cell r="M402">
            <v>100</v>
          </cell>
          <cell r="O402">
            <v>0</v>
          </cell>
          <cell r="Q402">
            <v>0</v>
          </cell>
          <cell r="R402">
            <v>0</v>
          </cell>
          <cell r="S402">
            <v>0</v>
          </cell>
          <cell r="T402">
            <v>0</v>
          </cell>
          <cell r="U402">
            <v>0</v>
          </cell>
          <cell r="V402">
            <v>0.411162215</v>
          </cell>
          <cell r="W402">
            <v>100.00005229082454</v>
          </cell>
          <cell r="X402">
            <v>0</v>
          </cell>
          <cell r="Y402">
            <v>0</v>
          </cell>
          <cell r="AA402">
            <v>0</v>
          </cell>
          <cell r="AB402">
            <v>0</v>
          </cell>
          <cell r="AC402">
            <v>0</v>
          </cell>
          <cell r="AD402">
            <v>0</v>
          </cell>
          <cell r="AE402">
            <v>0</v>
          </cell>
          <cell r="AF402">
            <v>0</v>
          </cell>
          <cell r="AG402">
            <v>0</v>
          </cell>
          <cell r="AH402">
            <v>0</v>
          </cell>
          <cell r="AI402">
            <v>0.411162215</v>
          </cell>
          <cell r="AJ402">
            <v>0</v>
          </cell>
          <cell r="AK402">
            <v>0</v>
          </cell>
          <cell r="AM402">
            <v>0</v>
          </cell>
          <cell r="AN402">
            <v>0</v>
          </cell>
          <cell r="AO402">
            <v>0</v>
          </cell>
          <cell r="AP402">
            <v>0</v>
          </cell>
          <cell r="AQ402">
            <v>0</v>
          </cell>
          <cell r="AR402">
            <v>0</v>
          </cell>
          <cell r="AS402">
            <v>0</v>
          </cell>
          <cell r="AT402">
            <v>0</v>
          </cell>
          <cell r="AU402">
            <v>100.00005229082454</v>
          </cell>
          <cell r="AV402">
            <v>0</v>
          </cell>
          <cell r="AW402">
            <v>0</v>
          </cell>
        </row>
        <row r="403">
          <cell r="A403" t="str">
            <v>SH 2253</v>
          </cell>
          <cell r="B403" t="str">
            <v>7 GARDEN STREET, HEYWOOD</v>
          </cell>
          <cell r="C403" t="str">
            <v>Residential</v>
          </cell>
          <cell r="D403" t="str">
            <v>Land Supply 2018</v>
          </cell>
          <cell r="E403">
            <v>1.1770299999999999E-2</v>
          </cell>
          <cell r="F403">
            <v>0</v>
          </cell>
          <cell r="G403">
            <v>0</v>
          </cell>
          <cell r="H403">
            <v>0</v>
          </cell>
          <cell r="I403">
            <v>1.1770299999999999E-2</v>
          </cell>
          <cell r="J403">
            <v>0</v>
          </cell>
          <cell r="K403">
            <v>0</v>
          </cell>
          <cell r="L403">
            <v>0</v>
          </cell>
          <cell r="M403">
            <v>100</v>
          </cell>
          <cell r="O403">
            <v>0</v>
          </cell>
          <cell r="Q403">
            <v>0</v>
          </cell>
          <cell r="R403">
            <v>0</v>
          </cell>
          <cell r="S403">
            <v>0</v>
          </cell>
          <cell r="T403">
            <v>0</v>
          </cell>
          <cell r="U403">
            <v>0</v>
          </cell>
          <cell r="V403">
            <v>0</v>
          </cell>
          <cell r="W403">
            <v>0</v>
          </cell>
          <cell r="X403" t="str">
            <v>Not Modelled</v>
          </cell>
          <cell r="Y403" t="str">
            <v>N/A</v>
          </cell>
          <cell r="AA403">
            <v>0</v>
          </cell>
          <cell r="AB403">
            <v>0</v>
          </cell>
          <cell r="AC403">
            <v>0</v>
          </cell>
          <cell r="AD403">
            <v>0</v>
          </cell>
          <cell r="AE403">
            <v>0</v>
          </cell>
          <cell r="AF403">
            <v>0</v>
          </cell>
          <cell r="AG403">
            <v>0</v>
          </cell>
          <cell r="AH403">
            <v>0</v>
          </cell>
          <cell r="AI403">
            <v>1.1770295000900001E-2</v>
          </cell>
          <cell r="AJ403">
            <v>0</v>
          </cell>
          <cell r="AK403">
            <v>0</v>
          </cell>
          <cell r="AM403">
            <v>0</v>
          </cell>
          <cell r="AN403">
            <v>0</v>
          </cell>
          <cell r="AO403">
            <v>0</v>
          </cell>
          <cell r="AP403">
            <v>0</v>
          </cell>
          <cell r="AQ403">
            <v>0</v>
          </cell>
          <cell r="AR403">
            <v>0</v>
          </cell>
          <cell r="AS403">
            <v>0</v>
          </cell>
          <cell r="AT403">
            <v>0</v>
          </cell>
          <cell r="AU403">
            <v>99.999957527845524</v>
          </cell>
          <cell r="AV403">
            <v>0</v>
          </cell>
          <cell r="AW403">
            <v>0</v>
          </cell>
        </row>
        <row r="404">
          <cell r="A404" t="str">
            <v>SH 2254</v>
          </cell>
          <cell r="B404" t="str">
            <v>THE SUTHERLAND CENTRE,SUTHERLAND ROAD,HEYWOOD</v>
          </cell>
          <cell r="C404" t="str">
            <v>Residential</v>
          </cell>
          <cell r="D404" t="str">
            <v>Land Supply 2018</v>
          </cell>
          <cell r="E404">
            <v>0.47928599999999999</v>
          </cell>
          <cell r="F404">
            <v>0</v>
          </cell>
          <cell r="G404">
            <v>0</v>
          </cell>
          <cell r="H404">
            <v>0</v>
          </cell>
          <cell r="I404">
            <v>0.47928599999999999</v>
          </cell>
          <cell r="J404">
            <v>0</v>
          </cell>
          <cell r="K404">
            <v>0</v>
          </cell>
          <cell r="L404">
            <v>0</v>
          </cell>
          <cell r="M404">
            <v>100</v>
          </cell>
          <cell r="O404">
            <v>2.15138E-2</v>
          </cell>
          <cell r="Q404">
            <v>0</v>
          </cell>
          <cell r="R404">
            <v>0</v>
          </cell>
          <cell r="S404">
            <v>4.4887186356371771</v>
          </cell>
          <cell r="T404">
            <v>0</v>
          </cell>
          <cell r="U404">
            <v>0</v>
          </cell>
          <cell r="V404">
            <v>0</v>
          </cell>
          <cell r="W404">
            <v>0</v>
          </cell>
          <cell r="X404" t="str">
            <v>Not Modelled</v>
          </cell>
          <cell r="Y404" t="str">
            <v>N/A</v>
          </cell>
          <cell r="AA404">
            <v>0</v>
          </cell>
          <cell r="AB404">
            <v>0</v>
          </cell>
          <cell r="AC404">
            <v>0</v>
          </cell>
          <cell r="AD404">
            <v>0</v>
          </cell>
          <cell r="AE404">
            <v>0</v>
          </cell>
          <cell r="AF404">
            <v>0</v>
          </cell>
          <cell r="AG404">
            <v>0</v>
          </cell>
          <cell r="AH404">
            <v>0</v>
          </cell>
          <cell r="AI404">
            <v>0.47928580500200002</v>
          </cell>
          <cell r="AJ404">
            <v>0</v>
          </cell>
          <cell r="AK404">
            <v>0</v>
          </cell>
          <cell r="AM404">
            <v>0</v>
          </cell>
          <cell r="AN404">
            <v>0</v>
          </cell>
          <cell r="AO404">
            <v>0</v>
          </cell>
          <cell r="AP404">
            <v>0</v>
          </cell>
          <cell r="AQ404">
            <v>0</v>
          </cell>
          <cell r="AR404">
            <v>0</v>
          </cell>
          <cell r="AS404">
            <v>0</v>
          </cell>
          <cell r="AT404">
            <v>0</v>
          </cell>
          <cell r="AU404">
            <v>99.99995931489758</v>
          </cell>
          <cell r="AV404">
            <v>0</v>
          </cell>
          <cell r="AW404">
            <v>0</v>
          </cell>
        </row>
        <row r="405">
          <cell r="A405" t="str">
            <v>SH 2255</v>
          </cell>
          <cell r="B405" t="str">
            <v>LAND AT HOLLAND STREET,HEYWOOD</v>
          </cell>
          <cell r="C405" t="str">
            <v>Residential</v>
          </cell>
          <cell r="D405" t="str">
            <v>Land Supply 2018</v>
          </cell>
          <cell r="E405">
            <v>0.108861</v>
          </cell>
          <cell r="F405">
            <v>0</v>
          </cell>
          <cell r="G405">
            <v>0</v>
          </cell>
          <cell r="H405">
            <v>0</v>
          </cell>
          <cell r="I405">
            <v>0.108861</v>
          </cell>
          <cell r="J405">
            <v>0</v>
          </cell>
          <cell r="K405">
            <v>0</v>
          </cell>
          <cell r="L405">
            <v>0</v>
          </cell>
          <cell r="M405">
            <v>100</v>
          </cell>
          <cell r="O405">
            <v>9.4554600000000002E-4</v>
          </cell>
          <cell r="Q405">
            <v>0</v>
          </cell>
          <cell r="R405">
            <v>0</v>
          </cell>
          <cell r="S405">
            <v>0.86858103453027258</v>
          </cell>
          <cell r="T405">
            <v>0</v>
          </cell>
          <cell r="U405">
            <v>0</v>
          </cell>
          <cell r="V405">
            <v>0</v>
          </cell>
          <cell r="W405">
            <v>0</v>
          </cell>
          <cell r="X405" t="str">
            <v>Not Modelled</v>
          </cell>
          <cell r="Y405" t="str">
            <v>N/A</v>
          </cell>
          <cell r="AA405">
            <v>0</v>
          </cell>
          <cell r="AB405">
            <v>0</v>
          </cell>
          <cell r="AC405">
            <v>0</v>
          </cell>
          <cell r="AD405">
            <v>0</v>
          </cell>
          <cell r="AE405">
            <v>0</v>
          </cell>
          <cell r="AF405">
            <v>0</v>
          </cell>
          <cell r="AG405">
            <v>0</v>
          </cell>
          <cell r="AH405">
            <v>0</v>
          </cell>
          <cell r="AI405">
            <v>0.10886086</v>
          </cell>
          <cell r="AJ405">
            <v>0</v>
          </cell>
          <cell r="AK405">
            <v>0</v>
          </cell>
          <cell r="AM405">
            <v>0</v>
          </cell>
          <cell r="AN405">
            <v>0</v>
          </cell>
          <cell r="AO405">
            <v>0</v>
          </cell>
          <cell r="AP405">
            <v>0</v>
          </cell>
          <cell r="AQ405">
            <v>0</v>
          </cell>
          <cell r="AR405">
            <v>0</v>
          </cell>
          <cell r="AS405">
            <v>0</v>
          </cell>
          <cell r="AT405">
            <v>0</v>
          </cell>
          <cell r="AU405">
            <v>99.999871395632965</v>
          </cell>
          <cell r="AV405">
            <v>0</v>
          </cell>
          <cell r="AW405">
            <v>0</v>
          </cell>
        </row>
        <row r="406">
          <cell r="A406" t="str">
            <v>SH 2256</v>
          </cell>
          <cell r="B406" t="str">
            <v>LAND ADJACENT TO 82 ASPINALL STREET,HEYWOOD</v>
          </cell>
          <cell r="C406" t="str">
            <v>Residential</v>
          </cell>
          <cell r="D406" t="str">
            <v>Land Supply 2018</v>
          </cell>
          <cell r="E406">
            <v>1.05567E-2</v>
          </cell>
          <cell r="F406">
            <v>0</v>
          </cell>
          <cell r="G406">
            <v>0</v>
          </cell>
          <cell r="H406">
            <v>0</v>
          </cell>
          <cell r="I406">
            <v>1.05567E-2</v>
          </cell>
          <cell r="J406">
            <v>0</v>
          </cell>
          <cell r="K406">
            <v>0</v>
          </cell>
          <cell r="L406">
            <v>0</v>
          </cell>
          <cell r="M406">
            <v>100</v>
          </cell>
          <cell r="O406">
            <v>0</v>
          </cell>
          <cell r="Q406">
            <v>0</v>
          </cell>
          <cell r="R406">
            <v>0</v>
          </cell>
          <cell r="S406">
            <v>0</v>
          </cell>
          <cell r="T406">
            <v>0</v>
          </cell>
          <cell r="U406">
            <v>0</v>
          </cell>
          <cell r="V406">
            <v>0</v>
          </cell>
          <cell r="W406">
            <v>0</v>
          </cell>
          <cell r="X406" t="str">
            <v>Not Modelled</v>
          </cell>
          <cell r="Y406" t="str">
            <v>N/A</v>
          </cell>
          <cell r="AA406">
            <v>0</v>
          </cell>
          <cell r="AB406">
            <v>0</v>
          </cell>
          <cell r="AC406">
            <v>0</v>
          </cell>
          <cell r="AD406">
            <v>0</v>
          </cell>
          <cell r="AE406">
            <v>0</v>
          </cell>
          <cell r="AF406">
            <v>0</v>
          </cell>
          <cell r="AG406">
            <v>0</v>
          </cell>
          <cell r="AH406">
            <v>0</v>
          </cell>
          <cell r="AI406">
            <v>1.05566550001E-2</v>
          </cell>
          <cell r="AJ406">
            <v>0</v>
          </cell>
          <cell r="AK406">
            <v>0</v>
          </cell>
          <cell r="AM406">
            <v>0</v>
          </cell>
          <cell r="AN406">
            <v>0</v>
          </cell>
          <cell r="AO406">
            <v>0</v>
          </cell>
          <cell r="AP406">
            <v>0</v>
          </cell>
          <cell r="AQ406">
            <v>0</v>
          </cell>
          <cell r="AR406">
            <v>0</v>
          </cell>
          <cell r="AS406">
            <v>0</v>
          </cell>
          <cell r="AT406">
            <v>0</v>
          </cell>
          <cell r="AU406">
            <v>99.999573731374383</v>
          </cell>
          <cell r="AV406">
            <v>0</v>
          </cell>
          <cell r="AW406">
            <v>0</v>
          </cell>
        </row>
        <row r="407">
          <cell r="A407" t="str">
            <v>SH 2258</v>
          </cell>
          <cell r="B407" t="str">
            <v>LAND TO THE REAR OF,1-3 THE BROOKLANDS,HEYWOOD</v>
          </cell>
          <cell r="C407" t="str">
            <v>Residential</v>
          </cell>
          <cell r="D407" t="str">
            <v>Land Supply 2018</v>
          </cell>
          <cell r="E407">
            <v>0.25647199999999998</v>
          </cell>
          <cell r="F407">
            <v>0</v>
          </cell>
          <cell r="G407">
            <v>0</v>
          </cell>
          <cell r="H407">
            <v>0</v>
          </cell>
          <cell r="I407">
            <v>0.25647199999999998</v>
          </cell>
          <cell r="J407">
            <v>0</v>
          </cell>
          <cell r="K407">
            <v>0</v>
          </cell>
          <cell r="L407">
            <v>0</v>
          </cell>
          <cell r="M407">
            <v>100</v>
          </cell>
          <cell r="O407">
            <v>0.25647168586460001</v>
          </cell>
          <cell r="Q407">
            <v>0.20750928586459999</v>
          </cell>
          <cell r="R407">
            <v>8.8768508430599996E-2</v>
          </cell>
          <cell r="S407">
            <v>99.999877516688002</v>
          </cell>
          <cell r="T407">
            <v>80.909138566627163</v>
          </cell>
          <cell r="U407">
            <v>34.611383866698901</v>
          </cell>
          <cell r="V407">
            <v>0</v>
          </cell>
          <cell r="W407">
            <v>0</v>
          </cell>
          <cell r="X407" t="str">
            <v>Not Modelled</v>
          </cell>
          <cell r="Y407" t="str">
            <v>N/A</v>
          </cell>
          <cell r="AA407">
            <v>0</v>
          </cell>
          <cell r="AB407">
            <v>0</v>
          </cell>
          <cell r="AC407">
            <v>0</v>
          </cell>
          <cell r="AD407">
            <v>0</v>
          </cell>
          <cell r="AE407">
            <v>0</v>
          </cell>
          <cell r="AF407">
            <v>0</v>
          </cell>
          <cell r="AG407">
            <v>0</v>
          </cell>
          <cell r="AH407">
            <v>0</v>
          </cell>
          <cell r="AI407">
            <v>0.25647178999800002</v>
          </cell>
          <cell r="AJ407">
            <v>0</v>
          </cell>
          <cell r="AK407">
            <v>0</v>
          </cell>
          <cell r="AM407">
            <v>0</v>
          </cell>
          <cell r="AN407">
            <v>0</v>
          </cell>
          <cell r="AO407">
            <v>0</v>
          </cell>
          <cell r="AP407">
            <v>0</v>
          </cell>
          <cell r="AQ407">
            <v>0</v>
          </cell>
          <cell r="AR407">
            <v>0</v>
          </cell>
          <cell r="AS407">
            <v>0</v>
          </cell>
          <cell r="AT407">
            <v>0</v>
          </cell>
          <cell r="AU407">
            <v>99.999918118936975</v>
          </cell>
          <cell r="AV407">
            <v>0</v>
          </cell>
          <cell r="AW407">
            <v>0</v>
          </cell>
        </row>
        <row r="408">
          <cell r="A408" t="str">
            <v>SH 2259</v>
          </cell>
          <cell r="B408" t="str">
            <v>78 PEEL LANE, HEYWOOD</v>
          </cell>
          <cell r="C408" t="str">
            <v>Residential</v>
          </cell>
          <cell r="D408" t="str">
            <v>Land Supply 2018</v>
          </cell>
          <cell r="E408">
            <v>0.267594</v>
          </cell>
          <cell r="F408">
            <v>0</v>
          </cell>
          <cell r="G408">
            <v>0</v>
          </cell>
          <cell r="H408">
            <v>0</v>
          </cell>
          <cell r="I408">
            <v>0.267594</v>
          </cell>
          <cell r="J408">
            <v>0</v>
          </cell>
          <cell r="K408">
            <v>0</v>
          </cell>
          <cell r="L408">
            <v>0</v>
          </cell>
          <cell r="M408">
            <v>100</v>
          </cell>
          <cell r="O408">
            <v>0</v>
          </cell>
          <cell r="Q408">
            <v>0</v>
          </cell>
          <cell r="R408">
            <v>0</v>
          </cell>
          <cell r="S408">
            <v>0</v>
          </cell>
          <cell r="T408">
            <v>0</v>
          </cell>
          <cell r="U408">
            <v>0</v>
          </cell>
          <cell r="V408">
            <v>0</v>
          </cell>
          <cell r="W408">
            <v>0</v>
          </cell>
          <cell r="X408" t="str">
            <v>Not Modelled</v>
          </cell>
          <cell r="Y408" t="str">
            <v>N/A</v>
          </cell>
          <cell r="AA408">
            <v>0</v>
          </cell>
          <cell r="AB408">
            <v>0</v>
          </cell>
          <cell r="AC408">
            <v>0</v>
          </cell>
          <cell r="AD408">
            <v>0</v>
          </cell>
          <cell r="AE408">
            <v>0</v>
          </cell>
          <cell r="AF408">
            <v>0</v>
          </cell>
          <cell r="AG408">
            <v>0</v>
          </cell>
          <cell r="AH408">
            <v>0</v>
          </cell>
          <cell r="AI408">
            <v>0.26759429499600002</v>
          </cell>
          <cell r="AJ408">
            <v>0</v>
          </cell>
          <cell r="AK408">
            <v>0</v>
          </cell>
          <cell r="AM408">
            <v>0</v>
          </cell>
          <cell r="AN408">
            <v>0</v>
          </cell>
          <cell r="AO408">
            <v>0</v>
          </cell>
          <cell r="AP408">
            <v>0</v>
          </cell>
          <cell r="AQ408">
            <v>0</v>
          </cell>
          <cell r="AR408">
            <v>0</v>
          </cell>
          <cell r="AS408">
            <v>0</v>
          </cell>
          <cell r="AT408">
            <v>0</v>
          </cell>
          <cell r="AU408">
            <v>100.00011024013993</v>
          </cell>
          <cell r="AV408">
            <v>0</v>
          </cell>
          <cell r="AW408">
            <v>0</v>
          </cell>
        </row>
        <row r="409">
          <cell r="A409" t="str">
            <v>SH 2260</v>
          </cell>
          <cell r="B409" t="str">
            <v>LAND OFF CEDAR AVENUE, KIRKSTALL AVENUE AND CLAYBANK STREET,HEYWOOD</v>
          </cell>
          <cell r="C409" t="str">
            <v>Residential</v>
          </cell>
          <cell r="D409" t="str">
            <v>Land Supply 2018</v>
          </cell>
          <cell r="E409">
            <v>0.89469399999999999</v>
          </cell>
          <cell r="F409">
            <v>0</v>
          </cell>
          <cell r="G409">
            <v>0</v>
          </cell>
          <cell r="H409">
            <v>0</v>
          </cell>
          <cell r="I409">
            <v>0.89469399999999999</v>
          </cell>
          <cell r="J409">
            <v>0</v>
          </cell>
          <cell r="K409">
            <v>0</v>
          </cell>
          <cell r="L409">
            <v>0</v>
          </cell>
          <cell r="M409">
            <v>100</v>
          </cell>
          <cell r="O409">
            <v>2.5803081750068201E-2</v>
          </cell>
          <cell r="Q409">
            <v>2.223817500682E-4</v>
          </cell>
          <cell r="R409">
            <v>8.1830000039200001E-5</v>
          </cell>
          <cell r="S409">
            <v>2.8840119359320839</v>
          </cell>
          <cell r="T409">
            <v>2.4855621035594293E-2</v>
          </cell>
          <cell r="U409">
            <v>9.1461438256208276E-3</v>
          </cell>
          <cell r="V409">
            <v>0</v>
          </cell>
          <cell r="W409">
            <v>0</v>
          </cell>
          <cell r="X409" t="str">
            <v>Not Modelled</v>
          </cell>
          <cell r="Y409" t="str">
            <v>N/A</v>
          </cell>
          <cell r="AA409">
            <v>0</v>
          </cell>
          <cell r="AB409">
            <v>0</v>
          </cell>
          <cell r="AC409">
            <v>0</v>
          </cell>
          <cell r="AD409">
            <v>0</v>
          </cell>
          <cell r="AE409">
            <v>0</v>
          </cell>
          <cell r="AF409">
            <v>0</v>
          </cell>
          <cell r="AG409">
            <v>0</v>
          </cell>
          <cell r="AH409">
            <v>0</v>
          </cell>
          <cell r="AI409">
            <v>0.89469400000400001</v>
          </cell>
          <cell r="AJ409">
            <v>0</v>
          </cell>
          <cell r="AK409">
            <v>0</v>
          </cell>
          <cell r="AM409">
            <v>0</v>
          </cell>
          <cell r="AN409">
            <v>0</v>
          </cell>
          <cell r="AO409">
            <v>0</v>
          </cell>
          <cell r="AP409">
            <v>0</v>
          </cell>
          <cell r="AQ409">
            <v>0</v>
          </cell>
          <cell r="AR409">
            <v>0</v>
          </cell>
          <cell r="AS409">
            <v>0</v>
          </cell>
          <cell r="AT409">
            <v>0</v>
          </cell>
          <cell r="AU409">
            <v>100.00000000044709</v>
          </cell>
          <cell r="AV409">
            <v>0</v>
          </cell>
          <cell r="AW409">
            <v>0</v>
          </cell>
        </row>
        <row r="410">
          <cell r="A410" t="str">
            <v>SH 2261</v>
          </cell>
          <cell r="B410" t="str">
            <v>BUXTON STREET, HEYWOOD</v>
          </cell>
          <cell r="C410" t="str">
            <v>Residential</v>
          </cell>
          <cell r="D410" t="str">
            <v>Land Supply 2018</v>
          </cell>
          <cell r="E410">
            <v>0.16417999999999999</v>
          </cell>
          <cell r="F410">
            <v>0</v>
          </cell>
          <cell r="G410">
            <v>0</v>
          </cell>
          <cell r="H410">
            <v>0</v>
          </cell>
          <cell r="I410">
            <v>0.16417999999999999</v>
          </cell>
          <cell r="J410">
            <v>0</v>
          </cell>
          <cell r="K410">
            <v>0</v>
          </cell>
          <cell r="L410">
            <v>0</v>
          </cell>
          <cell r="M410">
            <v>100</v>
          </cell>
          <cell r="O410">
            <v>1.069779697032E-2</v>
          </cell>
          <cell r="Q410">
            <v>5.2159869703200003E-3</v>
          </cell>
          <cell r="R410">
            <v>0</v>
          </cell>
          <cell r="S410">
            <v>6.5158953406748692</v>
          </cell>
          <cell r="T410">
            <v>3.1769929165062738</v>
          </cell>
          <cell r="U410">
            <v>0</v>
          </cell>
          <cell r="V410">
            <v>0</v>
          </cell>
          <cell r="W410">
            <v>0</v>
          </cell>
          <cell r="X410" t="str">
            <v>Not Modelled</v>
          </cell>
          <cell r="Y410" t="str">
            <v>N/A</v>
          </cell>
          <cell r="AA410">
            <v>0</v>
          </cell>
          <cell r="AB410">
            <v>0</v>
          </cell>
          <cell r="AC410">
            <v>0</v>
          </cell>
          <cell r="AD410">
            <v>0</v>
          </cell>
          <cell r="AE410">
            <v>0</v>
          </cell>
          <cell r="AF410">
            <v>0</v>
          </cell>
          <cell r="AG410">
            <v>0</v>
          </cell>
          <cell r="AH410">
            <v>0</v>
          </cell>
          <cell r="AI410">
            <v>0.164180384998</v>
          </cell>
          <cell r="AJ410">
            <v>0</v>
          </cell>
          <cell r="AK410">
            <v>0</v>
          </cell>
          <cell r="AM410">
            <v>0</v>
          </cell>
          <cell r="AN410">
            <v>0</v>
          </cell>
          <cell r="AO410">
            <v>0</v>
          </cell>
          <cell r="AP410">
            <v>0</v>
          </cell>
          <cell r="AQ410">
            <v>0</v>
          </cell>
          <cell r="AR410">
            <v>0</v>
          </cell>
          <cell r="AS410">
            <v>0</v>
          </cell>
          <cell r="AT410">
            <v>0</v>
          </cell>
          <cell r="AU410">
            <v>100.00023449750275</v>
          </cell>
          <cell r="AV410">
            <v>0</v>
          </cell>
          <cell r="AW410">
            <v>0</v>
          </cell>
        </row>
        <row r="411">
          <cell r="A411" t="str">
            <v>SH 2262</v>
          </cell>
          <cell r="B411" t="str">
            <v>145 OLDHAM ROAD,MIDDLETON</v>
          </cell>
          <cell r="C411" t="str">
            <v>Residential</v>
          </cell>
          <cell r="D411" t="str">
            <v>Land Supply 2018</v>
          </cell>
          <cell r="E411">
            <v>1.75394E-2</v>
          </cell>
          <cell r="F411">
            <v>0</v>
          </cell>
          <cell r="G411">
            <v>0</v>
          </cell>
          <cell r="H411">
            <v>0</v>
          </cell>
          <cell r="I411">
            <v>1.75394E-2</v>
          </cell>
          <cell r="J411">
            <v>0</v>
          </cell>
          <cell r="K411">
            <v>0</v>
          </cell>
          <cell r="L411">
            <v>0</v>
          </cell>
          <cell r="M411">
            <v>100</v>
          </cell>
          <cell r="O411">
            <v>1.2738100000000001E-4</v>
          </cell>
          <cell r="Q411">
            <v>0</v>
          </cell>
          <cell r="R411">
            <v>0</v>
          </cell>
          <cell r="S411">
            <v>0.72625631435510907</v>
          </cell>
          <cell r="T411">
            <v>0</v>
          </cell>
          <cell r="U411">
            <v>0</v>
          </cell>
          <cell r="V411">
            <v>0</v>
          </cell>
          <cell r="W411">
            <v>0</v>
          </cell>
          <cell r="X411" t="str">
            <v>Not Modelled</v>
          </cell>
          <cell r="Y411" t="str">
            <v>N/A</v>
          </cell>
          <cell r="AA411">
            <v>0</v>
          </cell>
          <cell r="AB411">
            <v>0</v>
          </cell>
          <cell r="AC411">
            <v>0</v>
          </cell>
          <cell r="AD411">
            <v>0</v>
          </cell>
          <cell r="AE411">
            <v>0</v>
          </cell>
          <cell r="AF411">
            <v>0</v>
          </cell>
          <cell r="AG411">
            <v>0</v>
          </cell>
          <cell r="AH411">
            <v>0</v>
          </cell>
          <cell r="AI411">
            <v>1.7539350000900001E-2</v>
          </cell>
          <cell r="AJ411">
            <v>0</v>
          </cell>
          <cell r="AK411">
            <v>0</v>
          </cell>
          <cell r="AM411">
            <v>0</v>
          </cell>
          <cell r="AN411">
            <v>0</v>
          </cell>
          <cell r="AO411">
            <v>0</v>
          </cell>
          <cell r="AP411">
            <v>0</v>
          </cell>
          <cell r="AQ411">
            <v>0</v>
          </cell>
          <cell r="AR411">
            <v>0</v>
          </cell>
          <cell r="AS411">
            <v>0</v>
          </cell>
          <cell r="AT411">
            <v>0</v>
          </cell>
          <cell r="AU411">
            <v>99.999714932665881</v>
          </cell>
          <cell r="AV411">
            <v>0</v>
          </cell>
          <cell r="AW411">
            <v>0</v>
          </cell>
        </row>
        <row r="412">
          <cell r="A412" t="str">
            <v>SH 2263</v>
          </cell>
          <cell r="B412" t="str">
            <v>268 MANCHESTER NEW ROAD,MIDDLETON</v>
          </cell>
          <cell r="C412" t="str">
            <v>Residential</v>
          </cell>
          <cell r="D412" t="str">
            <v>Land Supply 2018</v>
          </cell>
          <cell r="E412">
            <v>0.113843</v>
          </cell>
          <cell r="F412">
            <v>0</v>
          </cell>
          <cell r="G412">
            <v>0</v>
          </cell>
          <cell r="H412">
            <v>0</v>
          </cell>
          <cell r="I412">
            <v>0.113843</v>
          </cell>
          <cell r="J412">
            <v>0</v>
          </cell>
          <cell r="K412">
            <v>0</v>
          </cell>
          <cell r="L412">
            <v>0</v>
          </cell>
          <cell r="M412">
            <v>100</v>
          </cell>
          <cell r="O412">
            <v>4.4010857249879999E-2</v>
          </cell>
          <cell r="Q412">
            <v>2.4338657249879998E-2</v>
          </cell>
          <cell r="R412">
            <v>6.3402089999799998E-3</v>
          </cell>
          <cell r="S412">
            <v>38.659256388078319</v>
          </cell>
          <cell r="T412">
            <v>21.379142547086776</v>
          </cell>
          <cell r="U412">
            <v>5.5692567834473792</v>
          </cell>
          <cell r="V412">
            <v>0</v>
          </cell>
          <cell r="W412">
            <v>0</v>
          </cell>
          <cell r="X412" t="str">
            <v>Not Modelled</v>
          </cell>
          <cell r="Y412" t="str">
            <v>N/A</v>
          </cell>
          <cell r="AA412">
            <v>0</v>
          </cell>
          <cell r="AB412">
            <v>0</v>
          </cell>
          <cell r="AC412">
            <v>0</v>
          </cell>
          <cell r="AD412">
            <v>0</v>
          </cell>
          <cell r="AE412">
            <v>0</v>
          </cell>
          <cell r="AF412">
            <v>0</v>
          </cell>
          <cell r="AG412">
            <v>0</v>
          </cell>
          <cell r="AH412">
            <v>0</v>
          </cell>
          <cell r="AI412">
            <v>0.113843125004</v>
          </cell>
          <cell r="AJ412">
            <v>0</v>
          </cell>
          <cell r="AK412">
            <v>0</v>
          </cell>
          <cell r="AM412">
            <v>0</v>
          </cell>
          <cell r="AN412">
            <v>0</v>
          </cell>
          <cell r="AO412">
            <v>0</v>
          </cell>
          <cell r="AP412">
            <v>0</v>
          </cell>
          <cell r="AQ412">
            <v>0</v>
          </cell>
          <cell r="AR412">
            <v>0</v>
          </cell>
          <cell r="AS412">
            <v>0</v>
          </cell>
          <cell r="AT412">
            <v>0</v>
          </cell>
          <cell r="AU412">
            <v>100.00010980385268</v>
          </cell>
          <cell r="AV412">
            <v>0</v>
          </cell>
          <cell r="AW412">
            <v>0</v>
          </cell>
        </row>
        <row r="413">
          <cell r="A413" t="str">
            <v>SH 2264</v>
          </cell>
          <cell r="B413" t="str">
            <v>FORMER MIDDLETON CITIZENS ADVICE BUREAU,MILTON STREET,MIDDLETON</v>
          </cell>
          <cell r="C413" t="str">
            <v>Residential</v>
          </cell>
          <cell r="D413" t="str">
            <v>Land Supply 2018</v>
          </cell>
          <cell r="E413">
            <v>7.3893200000000006E-2</v>
          </cell>
          <cell r="F413">
            <v>0</v>
          </cell>
          <cell r="G413">
            <v>0</v>
          </cell>
          <cell r="H413">
            <v>0</v>
          </cell>
          <cell r="I413">
            <v>7.3893200000000006E-2</v>
          </cell>
          <cell r="J413">
            <v>0</v>
          </cell>
          <cell r="K413">
            <v>0</v>
          </cell>
          <cell r="L413">
            <v>0</v>
          </cell>
          <cell r="M413">
            <v>100</v>
          </cell>
          <cell r="O413">
            <v>0</v>
          </cell>
          <cell r="Q413">
            <v>0</v>
          </cell>
          <cell r="R413">
            <v>0</v>
          </cell>
          <cell r="S413">
            <v>0</v>
          </cell>
          <cell r="T413">
            <v>0</v>
          </cell>
          <cell r="U413">
            <v>0</v>
          </cell>
          <cell r="V413">
            <v>0</v>
          </cell>
          <cell r="W413">
            <v>0</v>
          </cell>
          <cell r="X413" t="str">
            <v>Not Modelled</v>
          </cell>
          <cell r="Y413" t="str">
            <v>N/A</v>
          </cell>
          <cell r="AA413">
            <v>0</v>
          </cell>
          <cell r="AB413">
            <v>0</v>
          </cell>
          <cell r="AC413">
            <v>0</v>
          </cell>
          <cell r="AD413">
            <v>0</v>
          </cell>
          <cell r="AE413">
            <v>0</v>
          </cell>
          <cell r="AF413">
            <v>0</v>
          </cell>
          <cell r="AG413">
            <v>0</v>
          </cell>
          <cell r="AH413">
            <v>0</v>
          </cell>
          <cell r="AI413">
            <v>7.3893220001500004E-2</v>
          </cell>
          <cell r="AJ413">
            <v>0</v>
          </cell>
          <cell r="AK413">
            <v>0</v>
          </cell>
          <cell r="AM413">
            <v>0</v>
          </cell>
          <cell r="AN413">
            <v>0</v>
          </cell>
          <cell r="AO413">
            <v>0</v>
          </cell>
          <cell r="AP413">
            <v>0</v>
          </cell>
          <cell r="AQ413">
            <v>0</v>
          </cell>
          <cell r="AR413">
            <v>0</v>
          </cell>
          <cell r="AS413">
            <v>0</v>
          </cell>
          <cell r="AT413">
            <v>0</v>
          </cell>
          <cell r="AU413">
            <v>100.00002706811992</v>
          </cell>
          <cell r="AV413">
            <v>0</v>
          </cell>
          <cell r="AW413">
            <v>0</v>
          </cell>
        </row>
        <row r="414">
          <cell r="A414" t="str">
            <v>SH 2265</v>
          </cell>
          <cell r="B414" t="str">
            <v>SITE OF 105 MOSEDALE ROAD,MIDDLETON</v>
          </cell>
          <cell r="C414" t="str">
            <v>Residential</v>
          </cell>
          <cell r="D414" t="str">
            <v>Land Supply 2018</v>
          </cell>
          <cell r="E414">
            <v>2.9503999999999999E-2</v>
          </cell>
          <cell r="F414">
            <v>0</v>
          </cell>
          <cell r="G414">
            <v>0</v>
          </cell>
          <cell r="H414">
            <v>0</v>
          </cell>
          <cell r="I414">
            <v>2.9503999999999999E-2</v>
          </cell>
          <cell r="J414">
            <v>0</v>
          </cell>
          <cell r="K414">
            <v>0</v>
          </cell>
          <cell r="L414">
            <v>0</v>
          </cell>
          <cell r="M414">
            <v>100</v>
          </cell>
          <cell r="O414">
            <v>0</v>
          </cell>
          <cell r="Q414">
            <v>0</v>
          </cell>
          <cell r="R414">
            <v>0</v>
          </cell>
          <cell r="S414">
            <v>0</v>
          </cell>
          <cell r="T414">
            <v>0</v>
          </cell>
          <cell r="U414">
            <v>0</v>
          </cell>
          <cell r="V414">
            <v>0</v>
          </cell>
          <cell r="W414">
            <v>0</v>
          </cell>
          <cell r="X414" t="str">
            <v>Not Modelled</v>
          </cell>
          <cell r="Y414" t="str">
            <v>N/A</v>
          </cell>
          <cell r="AA414">
            <v>0</v>
          </cell>
          <cell r="AB414">
            <v>0</v>
          </cell>
          <cell r="AC414">
            <v>0</v>
          </cell>
          <cell r="AD414">
            <v>0</v>
          </cell>
          <cell r="AE414">
            <v>0</v>
          </cell>
          <cell r="AF414">
            <v>0</v>
          </cell>
          <cell r="AG414">
            <v>0</v>
          </cell>
          <cell r="AH414">
            <v>0</v>
          </cell>
          <cell r="AI414">
            <v>2.9504045000899998E-2</v>
          </cell>
          <cell r="AJ414">
            <v>0</v>
          </cell>
          <cell r="AK414">
            <v>0</v>
          </cell>
          <cell r="AM414">
            <v>0</v>
          </cell>
          <cell r="AN414">
            <v>0</v>
          </cell>
          <cell r="AO414">
            <v>0</v>
          </cell>
          <cell r="AP414">
            <v>0</v>
          </cell>
          <cell r="AQ414">
            <v>0</v>
          </cell>
          <cell r="AR414">
            <v>0</v>
          </cell>
          <cell r="AS414">
            <v>0</v>
          </cell>
          <cell r="AT414">
            <v>0</v>
          </cell>
          <cell r="AU414">
            <v>100.00015252474242</v>
          </cell>
          <cell r="AV414">
            <v>0</v>
          </cell>
          <cell r="AW414">
            <v>0</v>
          </cell>
        </row>
        <row r="415">
          <cell r="A415" t="str">
            <v>SH 2268</v>
          </cell>
          <cell r="B415" t="str">
            <v>LAND OFF LATRIGG CRESCENT,MIDDLETON</v>
          </cell>
          <cell r="C415" t="str">
            <v>Residential</v>
          </cell>
          <cell r="D415" t="str">
            <v>Land Supply 2018</v>
          </cell>
          <cell r="E415">
            <v>8.1822300000000001E-2</v>
          </cell>
          <cell r="F415">
            <v>0</v>
          </cell>
          <cell r="G415">
            <v>0</v>
          </cell>
          <cell r="H415">
            <v>0</v>
          </cell>
          <cell r="I415">
            <v>8.1822300000000001E-2</v>
          </cell>
          <cell r="J415">
            <v>0</v>
          </cell>
          <cell r="K415">
            <v>0</v>
          </cell>
          <cell r="L415">
            <v>0</v>
          </cell>
          <cell r="M415">
            <v>100</v>
          </cell>
          <cell r="O415">
            <v>5.6715415426199997E-2</v>
          </cell>
          <cell r="Q415">
            <v>3.9589415426200002E-2</v>
          </cell>
          <cell r="R415">
            <v>2.9232722209899999E-2</v>
          </cell>
          <cell r="S415">
            <v>69.315352203739081</v>
          </cell>
          <cell r="T415">
            <v>48.384627939082627</v>
          </cell>
          <cell r="U415">
            <v>35.727084437738853</v>
          </cell>
          <cell r="V415">
            <v>0</v>
          </cell>
          <cell r="W415">
            <v>0</v>
          </cell>
          <cell r="X415" t="str">
            <v>Not Modelled</v>
          </cell>
          <cell r="Y415" t="str">
            <v>N/A</v>
          </cell>
          <cell r="AA415">
            <v>0</v>
          </cell>
          <cell r="AB415">
            <v>0</v>
          </cell>
          <cell r="AC415">
            <v>0</v>
          </cell>
          <cell r="AD415">
            <v>0</v>
          </cell>
          <cell r="AE415">
            <v>0</v>
          </cell>
          <cell r="AF415">
            <v>0</v>
          </cell>
          <cell r="AG415">
            <v>0</v>
          </cell>
          <cell r="AH415">
            <v>0</v>
          </cell>
          <cell r="AI415">
            <v>8.1822274999499997E-2</v>
          </cell>
          <cell r="AJ415">
            <v>0</v>
          </cell>
          <cell r="AK415">
            <v>0</v>
          </cell>
          <cell r="AM415">
            <v>0</v>
          </cell>
          <cell r="AN415">
            <v>0</v>
          </cell>
          <cell r="AO415">
            <v>0</v>
          </cell>
          <cell r="AP415">
            <v>0</v>
          </cell>
          <cell r="AQ415">
            <v>0</v>
          </cell>
          <cell r="AR415">
            <v>0</v>
          </cell>
          <cell r="AS415">
            <v>0</v>
          </cell>
          <cell r="AT415">
            <v>0</v>
          </cell>
          <cell r="AU415">
            <v>99.999969445371249</v>
          </cell>
          <cell r="AV415">
            <v>0</v>
          </cell>
          <cell r="AW415">
            <v>0</v>
          </cell>
        </row>
        <row r="416">
          <cell r="A416" t="str">
            <v>SH 2271</v>
          </cell>
          <cell r="B416" t="str">
            <v>LAND WEST OF MILLS HILL ROAD, MIDDLETON,</v>
          </cell>
          <cell r="C416" t="str">
            <v>Residential</v>
          </cell>
          <cell r="D416" t="str">
            <v>Land Supply 2018</v>
          </cell>
          <cell r="E416">
            <v>0.47394700000000001</v>
          </cell>
          <cell r="F416">
            <v>0</v>
          </cell>
          <cell r="G416">
            <v>0</v>
          </cell>
          <cell r="H416">
            <v>0</v>
          </cell>
          <cell r="I416">
            <v>0.47394700000000001</v>
          </cell>
          <cell r="J416">
            <v>0</v>
          </cell>
          <cell r="K416">
            <v>0</v>
          </cell>
          <cell r="L416">
            <v>0</v>
          </cell>
          <cell r="M416">
            <v>100</v>
          </cell>
          <cell r="O416">
            <v>8.7232170194800006E-4</v>
          </cell>
          <cell r="Q416">
            <v>5.8850070194799999E-4</v>
          </cell>
          <cell r="R416">
            <v>4.8146358195099998E-4</v>
          </cell>
          <cell r="S416">
            <v>0.18405469429028987</v>
          </cell>
          <cell r="T416">
            <v>0.12417015023789579</v>
          </cell>
          <cell r="U416">
            <v>0.10158595411533357</v>
          </cell>
          <cell r="V416">
            <v>0</v>
          </cell>
          <cell r="W416">
            <v>0</v>
          </cell>
          <cell r="X416" t="str">
            <v>Not Modelled</v>
          </cell>
          <cell r="Y416" t="str">
            <v>N/A</v>
          </cell>
          <cell r="AA416">
            <v>0</v>
          </cell>
          <cell r="AB416">
            <v>0</v>
          </cell>
          <cell r="AC416">
            <v>0</v>
          </cell>
          <cell r="AD416">
            <v>0</v>
          </cell>
          <cell r="AE416">
            <v>0</v>
          </cell>
          <cell r="AF416">
            <v>0</v>
          </cell>
          <cell r="AG416">
            <v>0</v>
          </cell>
          <cell r="AH416">
            <v>0</v>
          </cell>
          <cell r="AI416">
            <v>0.473946939994</v>
          </cell>
          <cell r="AJ416">
            <v>0</v>
          </cell>
          <cell r="AK416">
            <v>0</v>
          </cell>
          <cell r="AM416">
            <v>0</v>
          </cell>
          <cell r="AN416">
            <v>0</v>
          </cell>
          <cell r="AO416">
            <v>0</v>
          </cell>
          <cell r="AP416">
            <v>0</v>
          </cell>
          <cell r="AQ416">
            <v>0</v>
          </cell>
          <cell r="AR416">
            <v>0</v>
          </cell>
          <cell r="AS416">
            <v>0</v>
          </cell>
          <cell r="AT416">
            <v>0</v>
          </cell>
          <cell r="AU416">
            <v>99.999987339090652</v>
          </cell>
          <cell r="AV416">
            <v>0</v>
          </cell>
          <cell r="AW416">
            <v>0</v>
          </cell>
        </row>
        <row r="417">
          <cell r="A417" t="str">
            <v>SH 2273</v>
          </cell>
          <cell r="B417" t="str">
            <v>LAND BETWEEN HAZELHURST DRIVE AND TINTERN ROAD, MIDDLETON</v>
          </cell>
          <cell r="C417" t="str">
            <v>Residential</v>
          </cell>
          <cell r="D417" t="str">
            <v>Land Supply 2018</v>
          </cell>
          <cell r="E417">
            <v>1.05674</v>
          </cell>
          <cell r="F417">
            <v>0</v>
          </cell>
          <cell r="G417">
            <v>0</v>
          </cell>
          <cell r="H417">
            <v>0</v>
          </cell>
          <cell r="I417">
            <v>1.05674</v>
          </cell>
          <cell r="J417">
            <v>0</v>
          </cell>
          <cell r="K417">
            <v>0</v>
          </cell>
          <cell r="L417">
            <v>0</v>
          </cell>
          <cell r="M417">
            <v>100</v>
          </cell>
          <cell r="O417">
            <v>1.5820117949896E-2</v>
          </cell>
          <cell r="Q417">
            <v>1.4181794989599999E-4</v>
          </cell>
          <cell r="R417">
            <v>0</v>
          </cell>
          <cell r="S417">
            <v>1.497068148257471</v>
          </cell>
          <cell r="T417">
            <v>1.3420325708878248E-2</v>
          </cell>
          <cell r="U417">
            <v>0</v>
          </cell>
          <cell r="V417">
            <v>0</v>
          </cell>
          <cell r="W417">
            <v>0</v>
          </cell>
          <cell r="X417" t="str">
            <v>Not Modelled</v>
          </cell>
          <cell r="Y417" t="str">
            <v>N/A</v>
          </cell>
          <cell r="AA417">
            <v>0</v>
          </cell>
          <cell r="AB417">
            <v>0</v>
          </cell>
          <cell r="AC417">
            <v>0</v>
          </cell>
          <cell r="AD417">
            <v>0</v>
          </cell>
          <cell r="AE417">
            <v>0</v>
          </cell>
          <cell r="AF417">
            <v>0</v>
          </cell>
          <cell r="AG417">
            <v>0</v>
          </cell>
          <cell r="AH417">
            <v>0</v>
          </cell>
          <cell r="AI417">
            <v>1.0567422</v>
          </cell>
          <cell r="AJ417">
            <v>0</v>
          </cell>
          <cell r="AK417">
            <v>0</v>
          </cell>
          <cell r="AM417">
            <v>0</v>
          </cell>
          <cell r="AN417">
            <v>0</v>
          </cell>
          <cell r="AO417">
            <v>0</v>
          </cell>
          <cell r="AP417">
            <v>0</v>
          </cell>
          <cell r="AQ417">
            <v>0</v>
          </cell>
          <cell r="AR417">
            <v>0</v>
          </cell>
          <cell r="AS417">
            <v>0</v>
          </cell>
          <cell r="AT417">
            <v>0</v>
          </cell>
          <cell r="AU417">
            <v>100.0002081874444</v>
          </cell>
          <cell r="AV417">
            <v>0</v>
          </cell>
          <cell r="AW417">
            <v>0</v>
          </cell>
        </row>
        <row r="418">
          <cell r="A418" t="str">
            <v>SH 2274</v>
          </cell>
          <cell r="B418" t="str">
            <v>57-59 MOUNT ROAD,MIDDLETON</v>
          </cell>
          <cell r="C418" t="str">
            <v>Residential</v>
          </cell>
          <cell r="D418" t="str">
            <v>Land Supply 2018</v>
          </cell>
          <cell r="E418">
            <v>9.2528700000000005E-2</v>
          </cell>
          <cell r="F418">
            <v>0</v>
          </cell>
          <cell r="G418">
            <v>0</v>
          </cell>
          <cell r="H418">
            <v>0</v>
          </cell>
          <cell r="I418">
            <v>9.2528700000000005E-2</v>
          </cell>
          <cell r="J418">
            <v>0</v>
          </cell>
          <cell r="K418">
            <v>0</v>
          </cell>
          <cell r="L418">
            <v>0</v>
          </cell>
          <cell r="M418">
            <v>100</v>
          </cell>
          <cell r="O418">
            <v>4.83728200001E-2</v>
          </cell>
          <cell r="Q418">
            <v>1.85757200001E-2</v>
          </cell>
          <cell r="R418">
            <v>0</v>
          </cell>
          <cell r="S418">
            <v>52.278720008062365</v>
          </cell>
          <cell r="T418">
            <v>20.075630588239108</v>
          </cell>
          <cell r="U418">
            <v>0</v>
          </cell>
          <cell r="V418">
            <v>0</v>
          </cell>
          <cell r="W418">
            <v>0</v>
          </cell>
          <cell r="X418" t="str">
            <v>Not Modelled</v>
          </cell>
          <cell r="Y418" t="str">
            <v>N/A</v>
          </cell>
          <cell r="AA418">
            <v>0</v>
          </cell>
          <cell r="AB418">
            <v>0</v>
          </cell>
          <cell r="AC418">
            <v>0</v>
          </cell>
          <cell r="AD418">
            <v>0</v>
          </cell>
          <cell r="AE418">
            <v>0</v>
          </cell>
          <cell r="AF418">
            <v>0</v>
          </cell>
          <cell r="AG418">
            <v>0</v>
          </cell>
          <cell r="AH418">
            <v>0</v>
          </cell>
          <cell r="AI418">
            <v>9.2528664997400006E-2</v>
          </cell>
          <cell r="AJ418">
            <v>0</v>
          </cell>
          <cell r="AK418">
            <v>0</v>
          </cell>
          <cell r="AM418">
            <v>0</v>
          </cell>
          <cell r="AN418">
            <v>0</v>
          </cell>
          <cell r="AO418">
            <v>0</v>
          </cell>
          <cell r="AP418">
            <v>0</v>
          </cell>
          <cell r="AQ418">
            <v>0</v>
          </cell>
          <cell r="AR418">
            <v>0</v>
          </cell>
          <cell r="AS418">
            <v>0</v>
          </cell>
          <cell r="AT418">
            <v>0</v>
          </cell>
          <cell r="AU418">
            <v>99.999962171088541</v>
          </cell>
          <cell r="AV418">
            <v>0</v>
          </cell>
          <cell r="AW418">
            <v>0</v>
          </cell>
        </row>
        <row r="419">
          <cell r="A419" t="str">
            <v>SH 2275</v>
          </cell>
          <cell r="B419" t="str">
            <v>9-11 CLOUGH ROAD,LITTLEBOROUGH</v>
          </cell>
          <cell r="C419" t="str">
            <v>Residential</v>
          </cell>
          <cell r="D419" t="str">
            <v>Land Supply 2018</v>
          </cell>
          <cell r="E419">
            <v>1.6298699999999999E-2</v>
          </cell>
          <cell r="F419">
            <v>0</v>
          </cell>
          <cell r="G419">
            <v>1.3514142449799999E-2</v>
          </cell>
          <cell r="H419">
            <v>2.7845701997000001E-3</v>
          </cell>
          <cell r="I419">
            <v>-1.2649499999978914E-8</v>
          </cell>
          <cell r="J419">
            <v>0</v>
          </cell>
          <cell r="K419">
            <v>82.915462274905366</v>
          </cell>
          <cell r="L419">
            <v>17.084615335578913</v>
          </cell>
          <cell r="M419">
            <v>-7.7610484271622353E-5</v>
          </cell>
          <cell r="O419">
            <v>1.0299463678868E-2</v>
          </cell>
          <cell r="Q419">
            <v>2.4906367886800001E-4</v>
          </cell>
          <cell r="R419">
            <v>0</v>
          </cell>
          <cell r="S419">
            <v>63.191933582850169</v>
          </cell>
          <cell r="T419">
            <v>1.5281199044586378</v>
          </cell>
          <cell r="U419">
            <v>0</v>
          </cell>
          <cell r="V419">
            <v>0</v>
          </cell>
          <cell r="W419">
            <v>0</v>
          </cell>
          <cell r="X419">
            <v>1.6051794078799999E-2</v>
          </cell>
          <cell r="Y419">
            <v>98.485118928503496</v>
          </cell>
          <cell r="AA419">
            <v>0</v>
          </cell>
          <cell r="AB419">
            <v>0</v>
          </cell>
          <cell r="AC419">
            <v>0</v>
          </cell>
          <cell r="AD419">
            <v>0</v>
          </cell>
          <cell r="AE419">
            <v>0</v>
          </cell>
          <cell r="AF419">
            <v>0</v>
          </cell>
          <cell r="AG419">
            <v>0</v>
          </cell>
          <cell r="AH419">
            <v>0</v>
          </cell>
          <cell r="AI419">
            <v>1.62987049998E-2</v>
          </cell>
          <cell r="AJ419">
            <v>0</v>
          </cell>
          <cell r="AK419">
            <v>0</v>
          </cell>
          <cell r="AM419">
            <v>0</v>
          </cell>
          <cell r="AN419">
            <v>0</v>
          </cell>
          <cell r="AO419">
            <v>0</v>
          </cell>
          <cell r="AP419">
            <v>0</v>
          </cell>
          <cell r="AQ419">
            <v>0</v>
          </cell>
          <cell r="AR419">
            <v>0</v>
          </cell>
          <cell r="AS419">
            <v>0</v>
          </cell>
          <cell r="AT419">
            <v>0</v>
          </cell>
          <cell r="AU419">
            <v>100.0000306760662</v>
          </cell>
          <cell r="AV419">
            <v>0</v>
          </cell>
          <cell r="AW419">
            <v>0</v>
          </cell>
        </row>
        <row r="420">
          <cell r="A420" t="str">
            <v>SH 2276</v>
          </cell>
          <cell r="B420" t="str">
            <v>THE POTTING SHED HYLANDS ,WILDHOUSE LANE,MILNROW</v>
          </cell>
          <cell r="C420" t="str">
            <v>Residential</v>
          </cell>
          <cell r="D420" t="str">
            <v>Land Supply 2018</v>
          </cell>
          <cell r="E420">
            <v>6.3231300000000004E-2</v>
          </cell>
          <cell r="F420">
            <v>0</v>
          </cell>
          <cell r="G420">
            <v>0</v>
          </cell>
          <cell r="H420">
            <v>0</v>
          </cell>
          <cell r="I420">
            <v>6.3231300000000004E-2</v>
          </cell>
          <cell r="J420">
            <v>0</v>
          </cell>
          <cell r="K420">
            <v>0</v>
          </cell>
          <cell r="L420">
            <v>0</v>
          </cell>
          <cell r="M420">
            <v>100</v>
          </cell>
          <cell r="O420">
            <v>0</v>
          </cell>
          <cell r="Q420">
            <v>0</v>
          </cell>
          <cell r="R420">
            <v>0</v>
          </cell>
          <cell r="S420">
            <v>0</v>
          </cell>
          <cell r="T420">
            <v>0</v>
          </cell>
          <cell r="U420">
            <v>0</v>
          </cell>
          <cell r="V420">
            <v>0</v>
          </cell>
          <cell r="W420">
            <v>0</v>
          </cell>
          <cell r="X420" t="str">
            <v>Not Modelled</v>
          </cell>
          <cell r="Y420" t="str">
            <v>N/A</v>
          </cell>
          <cell r="AA420">
            <v>0</v>
          </cell>
          <cell r="AB420">
            <v>0</v>
          </cell>
          <cell r="AC420">
            <v>0</v>
          </cell>
          <cell r="AD420">
            <v>0</v>
          </cell>
          <cell r="AE420">
            <v>0</v>
          </cell>
          <cell r="AF420">
            <v>6.3231393598300004E-2</v>
          </cell>
          <cell r="AG420">
            <v>0</v>
          </cell>
          <cell r="AH420">
            <v>0</v>
          </cell>
          <cell r="AI420">
            <v>6.3231393598300004E-2</v>
          </cell>
          <cell r="AJ420">
            <v>0</v>
          </cell>
          <cell r="AK420">
            <v>0</v>
          </cell>
          <cell r="AM420">
            <v>0</v>
          </cell>
          <cell r="AN420">
            <v>0</v>
          </cell>
          <cell r="AO420">
            <v>0</v>
          </cell>
          <cell r="AP420">
            <v>0</v>
          </cell>
          <cell r="AQ420">
            <v>0</v>
          </cell>
          <cell r="AR420">
            <v>100.00014802526597</v>
          </cell>
          <cell r="AS420">
            <v>0</v>
          </cell>
          <cell r="AT420">
            <v>0</v>
          </cell>
          <cell r="AU420">
            <v>100.00014802526597</v>
          </cell>
          <cell r="AV420">
            <v>0</v>
          </cell>
          <cell r="AW420">
            <v>0</v>
          </cell>
        </row>
        <row r="421">
          <cell r="A421" t="str">
            <v>SH 2277</v>
          </cell>
          <cell r="B421" t="str">
            <v>FORMER WOOLPACK HOTEL ,73 DALE STREET,MILNROW</v>
          </cell>
          <cell r="C421" t="str">
            <v>Residential</v>
          </cell>
          <cell r="D421" t="str">
            <v>Land Supply 2018</v>
          </cell>
          <cell r="E421">
            <v>3.5673700000000003E-2</v>
          </cell>
          <cell r="F421">
            <v>0</v>
          </cell>
          <cell r="G421">
            <v>0</v>
          </cell>
          <cell r="H421">
            <v>0</v>
          </cell>
          <cell r="I421">
            <v>3.5673700000000003E-2</v>
          </cell>
          <cell r="J421">
            <v>0</v>
          </cell>
          <cell r="K421">
            <v>0</v>
          </cell>
          <cell r="L421">
            <v>0</v>
          </cell>
          <cell r="M421">
            <v>100</v>
          </cell>
          <cell r="O421">
            <v>4.4934299999999996E-3</v>
          </cell>
          <cell r="Q421">
            <v>0</v>
          </cell>
          <cell r="R421">
            <v>0</v>
          </cell>
          <cell r="S421">
            <v>12.59591800121658</v>
          </cell>
          <cell r="T421">
            <v>0</v>
          </cell>
          <cell r="U421">
            <v>0</v>
          </cell>
          <cell r="V421">
            <v>3.1753432049200003E-2</v>
          </cell>
          <cell r="W421">
            <v>89.01076156720498</v>
          </cell>
          <cell r="X421">
            <v>0</v>
          </cell>
          <cell r="Y421">
            <v>0</v>
          </cell>
          <cell r="AA421">
            <v>0</v>
          </cell>
          <cell r="AB421">
            <v>0</v>
          </cell>
          <cell r="AC421">
            <v>0</v>
          </cell>
          <cell r="AD421">
            <v>0</v>
          </cell>
          <cell r="AE421">
            <v>0</v>
          </cell>
          <cell r="AF421">
            <v>0</v>
          </cell>
          <cell r="AG421">
            <v>0</v>
          </cell>
          <cell r="AH421">
            <v>0</v>
          </cell>
          <cell r="AI421">
            <v>3.5673700001400001E-2</v>
          </cell>
          <cell r="AJ421">
            <v>0</v>
          </cell>
          <cell r="AK421">
            <v>0</v>
          </cell>
          <cell r="AM421">
            <v>0</v>
          </cell>
          <cell r="AN421">
            <v>0</v>
          </cell>
          <cell r="AO421">
            <v>0</v>
          </cell>
          <cell r="AP421">
            <v>0</v>
          </cell>
          <cell r="AQ421">
            <v>0</v>
          </cell>
          <cell r="AR421">
            <v>0</v>
          </cell>
          <cell r="AS421">
            <v>0</v>
          </cell>
          <cell r="AT421">
            <v>0</v>
          </cell>
          <cell r="AU421">
            <v>100.00000000392446</v>
          </cell>
          <cell r="AV421">
            <v>0</v>
          </cell>
          <cell r="AW421">
            <v>0</v>
          </cell>
        </row>
        <row r="422">
          <cell r="A422" t="str">
            <v>SH 2278</v>
          </cell>
          <cell r="B422" t="str">
            <v>69 - 71 GREEN MEADOW,ROCHDALE</v>
          </cell>
          <cell r="C422" t="str">
            <v>Residential</v>
          </cell>
          <cell r="D422" t="str">
            <v>Land Supply 2018</v>
          </cell>
          <cell r="E422">
            <v>3.7340100000000001E-2</v>
          </cell>
          <cell r="F422">
            <v>0</v>
          </cell>
          <cell r="G422">
            <v>0</v>
          </cell>
          <cell r="H422">
            <v>0</v>
          </cell>
          <cell r="I422">
            <v>3.7340100000000001E-2</v>
          </cell>
          <cell r="J422">
            <v>0</v>
          </cell>
          <cell r="K422">
            <v>0</v>
          </cell>
          <cell r="L422">
            <v>0</v>
          </cell>
          <cell r="M422">
            <v>100</v>
          </cell>
          <cell r="O422">
            <v>0</v>
          </cell>
          <cell r="Q422">
            <v>0</v>
          </cell>
          <cell r="R422">
            <v>0</v>
          </cell>
          <cell r="S422">
            <v>0</v>
          </cell>
          <cell r="T422">
            <v>0</v>
          </cell>
          <cell r="U422">
            <v>0</v>
          </cell>
          <cell r="V422">
            <v>3.7340124999699999E-2</v>
          </cell>
          <cell r="W422">
            <v>100.00006695134719</v>
          </cell>
          <cell r="X422" t="str">
            <v>Not Modelled</v>
          </cell>
          <cell r="Y422" t="str">
            <v>N/A</v>
          </cell>
          <cell r="AA422">
            <v>0</v>
          </cell>
          <cell r="AB422">
            <v>0</v>
          </cell>
          <cell r="AC422">
            <v>0</v>
          </cell>
          <cell r="AD422">
            <v>0</v>
          </cell>
          <cell r="AE422">
            <v>0</v>
          </cell>
          <cell r="AF422">
            <v>0</v>
          </cell>
          <cell r="AG422">
            <v>0</v>
          </cell>
          <cell r="AH422">
            <v>0</v>
          </cell>
          <cell r="AI422">
            <v>3.7340124999699999E-2</v>
          </cell>
          <cell r="AJ422">
            <v>0</v>
          </cell>
          <cell r="AK422">
            <v>0</v>
          </cell>
          <cell r="AM422">
            <v>0</v>
          </cell>
          <cell r="AN422">
            <v>0</v>
          </cell>
          <cell r="AO422">
            <v>0</v>
          </cell>
          <cell r="AP422">
            <v>0</v>
          </cell>
          <cell r="AQ422">
            <v>0</v>
          </cell>
          <cell r="AR422">
            <v>0</v>
          </cell>
          <cell r="AS422">
            <v>0</v>
          </cell>
          <cell r="AT422">
            <v>0</v>
          </cell>
          <cell r="AU422">
            <v>100.00006695134719</v>
          </cell>
          <cell r="AV422">
            <v>0</v>
          </cell>
          <cell r="AW422">
            <v>0</v>
          </cell>
        </row>
        <row r="423">
          <cell r="A423" t="str">
            <v>SH 2279</v>
          </cell>
          <cell r="B423" t="str">
            <v>DALE MILL ,DALE STREET,MILNROW</v>
          </cell>
          <cell r="C423" t="str">
            <v>Residential</v>
          </cell>
          <cell r="D423" t="str">
            <v>Land Supply 2018</v>
          </cell>
          <cell r="E423">
            <v>0.56312300000000004</v>
          </cell>
          <cell r="F423">
            <v>0</v>
          </cell>
          <cell r="G423">
            <v>0</v>
          </cell>
          <cell r="H423">
            <v>0</v>
          </cell>
          <cell r="I423">
            <v>0.56312300000000004</v>
          </cell>
          <cell r="J423">
            <v>0</v>
          </cell>
          <cell r="K423">
            <v>0</v>
          </cell>
          <cell r="L423">
            <v>0</v>
          </cell>
          <cell r="M423">
            <v>100</v>
          </cell>
          <cell r="O423">
            <v>2.23074E-4</v>
          </cell>
          <cell r="Q423">
            <v>0</v>
          </cell>
          <cell r="R423">
            <v>0</v>
          </cell>
          <cell r="S423">
            <v>3.9613725598137528E-2</v>
          </cell>
          <cell r="T423">
            <v>0</v>
          </cell>
          <cell r="U423">
            <v>0</v>
          </cell>
          <cell r="V423">
            <v>0.26504148981800002</v>
          </cell>
          <cell r="W423">
            <v>47.066358471950174</v>
          </cell>
          <cell r="X423">
            <v>0</v>
          </cell>
          <cell r="Y423">
            <v>0</v>
          </cell>
          <cell r="AA423">
            <v>0</v>
          </cell>
          <cell r="AB423">
            <v>0</v>
          </cell>
          <cell r="AC423">
            <v>0</v>
          </cell>
          <cell r="AD423">
            <v>0</v>
          </cell>
          <cell r="AE423">
            <v>0</v>
          </cell>
          <cell r="AF423">
            <v>0</v>
          </cell>
          <cell r="AG423">
            <v>0</v>
          </cell>
          <cell r="AH423">
            <v>0</v>
          </cell>
          <cell r="AI423">
            <v>0.56312304000299995</v>
          </cell>
          <cell r="AJ423">
            <v>0</v>
          </cell>
          <cell r="AK423">
            <v>0</v>
          </cell>
          <cell r="AM423">
            <v>0</v>
          </cell>
          <cell r="AN423">
            <v>0</v>
          </cell>
          <cell r="AO423">
            <v>0</v>
          </cell>
          <cell r="AP423">
            <v>0</v>
          </cell>
          <cell r="AQ423">
            <v>0</v>
          </cell>
          <cell r="AR423">
            <v>0</v>
          </cell>
          <cell r="AS423">
            <v>0</v>
          </cell>
          <cell r="AT423">
            <v>0</v>
          </cell>
          <cell r="AU423">
            <v>100.00000710377661</v>
          </cell>
          <cell r="AV423">
            <v>0</v>
          </cell>
          <cell r="AW423">
            <v>0</v>
          </cell>
        </row>
        <row r="424">
          <cell r="A424" t="str">
            <v>SH 2280</v>
          </cell>
          <cell r="B424" t="str">
            <v>6 SMITHY GREEN ,HUDDERSFIELD ROAD,MILNROW</v>
          </cell>
          <cell r="C424" t="str">
            <v>Residential</v>
          </cell>
          <cell r="D424" t="str">
            <v>Land Supply 2018</v>
          </cell>
          <cell r="E424">
            <v>0.177679</v>
          </cell>
          <cell r="F424">
            <v>0</v>
          </cell>
          <cell r="G424">
            <v>0</v>
          </cell>
          <cell r="H424">
            <v>0</v>
          </cell>
          <cell r="I424">
            <v>0.177679</v>
          </cell>
          <cell r="J424">
            <v>0</v>
          </cell>
          <cell r="K424">
            <v>0</v>
          </cell>
          <cell r="L424">
            <v>0</v>
          </cell>
          <cell r="M424">
            <v>100</v>
          </cell>
          <cell r="O424">
            <v>1.0390327640043939E-3</v>
          </cell>
          <cell r="Q424">
            <v>2.3627640043939998E-6</v>
          </cell>
          <cell r="R424">
            <v>9.6626399451399993E-7</v>
          </cell>
          <cell r="S424">
            <v>0.58478084861148127</v>
          </cell>
          <cell r="T424">
            <v>1.3297936190512104E-3</v>
          </cell>
          <cell r="U424">
            <v>5.4382566004648823E-4</v>
          </cell>
          <cell r="V424">
            <v>0</v>
          </cell>
          <cell r="W424">
            <v>0</v>
          </cell>
          <cell r="X424" t="str">
            <v>Not Modelled</v>
          </cell>
          <cell r="Y424" t="str">
            <v>N/A</v>
          </cell>
          <cell r="AA424">
            <v>0</v>
          </cell>
          <cell r="AB424">
            <v>0</v>
          </cell>
          <cell r="AC424">
            <v>0</v>
          </cell>
          <cell r="AD424">
            <v>0</v>
          </cell>
          <cell r="AE424">
            <v>3.5206320456900003E-2</v>
          </cell>
          <cell r="AF424">
            <v>3.5205649876E-2</v>
          </cell>
          <cell r="AG424">
            <v>0</v>
          </cell>
          <cell r="AH424">
            <v>0</v>
          </cell>
          <cell r="AI424">
            <v>0.177679075002</v>
          </cell>
          <cell r="AJ424">
            <v>0</v>
          </cell>
          <cell r="AK424">
            <v>0</v>
          </cell>
          <cell r="AM424">
            <v>0</v>
          </cell>
          <cell r="AN424">
            <v>0</v>
          </cell>
          <cell r="AO424">
            <v>0</v>
          </cell>
          <cell r="AP424">
            <v>0</v>
          </cell>
          <cell r="AQ424">
            <v>19.814564724531319</v>
          </cell>
          <cell r="AR424">
            <v>19.814187313075827</v>
          </cell>
          <cell r="AS424">
            <v>0</v>
          </cell>
          <cell r="AT424">
            <v>0</v>
          </cell>
          <cell r="AU424">
            <v>100.00004221207908</v>
          </cell>
          <cell r="AV424">
            <v>0</v>
          </cell>
          <cell r="AW424">
            <v>0</v>
          </cell>
        </row>
        <row r="425">
          <cell r="A425" t="str">
            <v>SH 2281</v>
          </cell>
          <cell r="B425" t="str">
            <v>701 HALIFAX ROAD,WARDLE</v>
          </cell>
          <cell r="C425" t="str">
            <v>Residential</v>
          </cell>
          <cell r="D425" t="str">
            <v>Land Supply 2018</v>
          </cell>
          <cell r="E425">
            <v>8.6871199999999996E-3</v>
          </cell>
          <cell r="F425">
            <v>0</v>
          </cell>
          <cell r="G425">
            <v>0</v>
          </cell>
          <cell r="H425">
            <v>0</v>
          </cell>
          <cell r="I425">
            <v>8.6871199999999996E-3</v>
          </cell>
          <cell r="J425">
            <v>0</v>
          </cell>
          <cell r="K425">
            <v>0</v>
          </cell>
          <cell r="L425">
            <v>0</v>
          </cell>
          <cell r="M425">
            <v>100</v>
          </cell>
          <cell r="O425">
            <v>5.9462732535379998E-3</v>
          </cell>
          <cell r="Q425">
            <v>1.998433253538E-3</v>
          </cell>
          <cell r="R425">
            <v>4.4007849992799998E-4</v>
          </cell>
          <cell r="S425">
            <v>68.449304873629004</v>
          </cell>
          <cell r="T425">
            <v>23.004554484547242</v>
          </cell>
          <cell r="U425">
            <v>5.0658733841365144</v>
          </cell>
          <cell r="V425">
            <v>8.6871249998200003E-3</v>
          </cell>
          <cell r="W425">
            <v>100.00005755440237</v>
          </cell>
          <cell r="X425" t="str">
            <v>Not Modelled</v>
          </cell>
          <cell r="Y425" t="str">
            <v>N/A</v>
          </cell>
          <cell r="AA425">
            <v>0</v>
          </cell>
          <cell r="AB425">
            <v>0</v>
          </cell>
          <cell r="AC425">
            <v>0</v>
          </cell>
          <cell r="AD425">
            <v>0</v>
          </cell>
          <cell r="AE425">
            <v>0</v>
          </cell>
          <cell r="AF425">
            <v>0</v>
          </cell>
          <cell r="AG425">
            <v>0</v>
          </cell>
          <cell r="AH425">
            <v>0</v>
          </cell>
          <cell r="AI425">
            <v>8.6871249998200003E-3</v>
          </cell>
          <cell r="AJ425">
            <v>0</v>
          </cell>
          <cell r="AK425">
            <v>0</v>
          </cell>
          <cell r="AM425">
            <v>0</v>
          </cell>
          <cell r="AN425">
            <v>0</v>
          </cell>
          <cell r="AO425">
            <v>0</v>
          </cell>
          <cell r="AP425">
            <v>0</v>
          </cell>
          <cell r="AQ425">
            <v>0</v>
          </cell>
          <cell r="AR425">
            <v>0</v>
          </cell>
          <cell r="AS425">
            <v>0</v>
          </cell>
          <cell r="AT425">
            <v>0</v>
          </cell>
          <cell r="AU425">
            <v>100.00005755440237</v>
          </cell>
          <cell r="AV425">
            <v>0</v>
          </cell>
          <cell r="AW425">
            <v>0</v>
          </cell>
        </row>
        <row r="426">
          <cell r="A426" t="str">
            <v>SH 2282</v>
          </cell>
          <cell r="B426" t="str">
            <v>222 RAMSDEN ROAD,WARDLE</v>
          </cell>
          <cell r="C426" t="str">
            <v>Residential</v>
          </cell>
          <cell r="D426" t="str">
            <v>Land Supply 2018</v>
          </cell>
          <cell r="E426">
            <v>5.4400300000000002E-3</v>
          </cell>
          <cell r="F426">
            <v>0</v>
          </cell>
          <cell r="G426">
            <v>0</v>
          </cell>
          <cell r="H426">
            <v>0</v>
          </cell>
          <cell r="I426">
            <v>5.4400300000000002E-3</v>
          </cell>
          <cell r="J426">
            <v>0</v>
          </cell>
          <cell r="K426">
            <v>0</v>
          </cell>
          <cell r="L426">
            <v>0</v>
          </cell>
          <cell r="M426">
            <v>100</v>
          </cell>
          <cell r="O426">
            <v>1.9955222995400002E-4</v>
          </cell>
          <cell r="Q426">
            <v>1.96387249954E-4</v>
          </cell>
          <cell r="R426">
            <v>0</v>
          </cell>
          <cell r="S426">
            <v>3.6682192920627279</v>
          </cell>
          <cell r="T426">
            <v>3.6100398334935653</v>
          </cell>
          <cell r="U426">
            <v>0</v>
          </cell>
          <cell r="V426">
            <v>5.4400249996499998E-3</v>
          </cell>
          <cell r="W426">
            <v>99.999908082308366</v>
          </cell>
          <cell r="X426" t="str">
            <v>Not Modelled</v>
          </cell>
          <cell r="Y426" t="str">
            <v>N/A</v>
          </cell>
          <cell r="AA426">
            <v>0</v>
          </cell>
          <cell r="AB426">
            <v>0</v>
          </cell>
          <cell r="AC426">
            <v>0</v>
          </cell>
          <cell r="AD426">
            <v>0</v>
          </cell>
          <cell r="AE426">
            <v>0</v>
          </cell>
          <cell r="AF426">
            <v>0</v>
          </cell>
          <cell r="AG426">
            <v>0</v>
          </cell>
          <cell r="AH426">
            <v>0</v>
          </cell>
          <cell r="AI426">
            <v>5.4400249996499998E-3</v>
          </cell>
          <cell r="AJ426">
            <v>0</v>
          </cell>
          <cell r="AK426">
            <v>0</v>
          </cell>
          <cell r="AM426">
            <v>0</v>
          </cell>
          <cell r="AN426">
            <v>0</v>
          </cell>
          <cell r="AO426">
            <v>0</v>
          </cell>
          <cell r="AP426">
            <v>0</v>
          </cell>
          <cell r="AQ426">
            <v>0</v>
          </cell>
          <cell r="AR426">
            <v>0</v>
          </cell>
          <cell r="AS426">
            <v>0</v>
          </cell>
          <cell r="AT426">
            <v>0</v>
          </cell>
          <cell r="AU426">
            <v>99.999908082308366</v>
          </cell>
          <cell r="AV426">
            <v>0</v>
          </cell>
          <cell r="AW426">
            <v>0</v>
          </cell>
        </row>
        <row r="427">
          <cell r="A427" t="str">
            <v>SH 2283</v>
          </cell>
          <cell r="B427" t="str">
            <v>STANSFIELD COTTAGE,LOWER CALDERBROOK,1 CALDERBROOK ROAD,LITTLEBOROUGH</v>
          </cell>
          <cell r="C427" t="str">
            <v>Residential</v>
          </cell>
          <cell r="D427" t="str">
            <v>Land Supply 2018</v>
          </cell>
          <cell r="E427">
            <v>0.13391700000000001</v>
          </cell>
          <cell r="F427">
            <v>0</v>
          </cell>
          <cell r="G427">
            <v>0</v>
          </cell>
          <cell r="H427">
            <v>0</v>
          </cell>
          <cell r="I427">
            <v>0.13391700000000001</v>
          </cell>
          <cell r="J427">
            <v>0</v>
          </cell>
          <cell r="K427">
            <v>0</v>
          </cell>
          <cell r="L427">
            <v>0</v>
          </cell>
          <cell r="M427">
            <v>100</v>
          </cell>
          <cell r="O427">
            <v>2.6287999999999999E-2</v>
          </cell>
          <cell r="Q427">
            <v>0</v>
          </cell>
          <cell r="R427">
            <v>0</v>
          </cell>
          <cell r="S427">
            <v>19.630069371327014</v>
          </cell>
          <cell r="T427">
            <v>0</v>
          </cell>
          <cell r="U427">
            <v>0</v>
          </cell>
          <cell r="V427">
            <v>0</v>
          </cell>
          <cell r="W427">
            <v>0</v>
          </cell>
          <cell r="X427" t="str">
            <v>Not Modelled</v>
          </cell>
          <cell r="Y427" t="str">
            <v>N/A</v>
          </cell>
          <cell r="AA427">
            <v>0</v>
          </cell>
          <cell r="AB427">
            <v>0</v>
          </cell>
          <cell r="AC427">
            <v>0</v>
          </cell>
          <cell r="AD427">
            <v>0</v>
          </cell>
          <cell r="AE427">
            <v>4.0303911589399999E-2</v>
          </cell>
          <cell r="AF427">
            <v>0</v>
          </cell>
          <cell r="AG427">
            <v>0</v>
          </cell>
          <cell r="AH427">
            <v>0</v>
          </cell>
          <cell r="AI427">
            <v>0.133917350001</v>
          </cell>
          <cell r="AJ427">
            <v>0</v>
          </cell>
          <cell r="AK427">
            <v>0</v>
          </cell>
          <cell r="AM427">
            <v>0</v>
          </cell>
          <cell r="AN427">
            <v>0</v>
          </cell>
          <cell r="AO427">
            <v>0</v>
          </cell>
          <cell r="AP427">
            <v>0</v>
          </cell>
          <cell r="AQ427">
            <v>30.096187630696626</v>
          </cell>
          <cell r="AR427">
            <v>0</v>
          </cell>
          <cell r="AS427">
            <v>0</v>
          </cell>
          <cell r="AT427">
            <v>0</v>
          </cell>
          <cell r="AU427">
            <v>100.0002613566612</v>
          </cell>
          <cell r="AV427">
            <v>0</v>
          </cell>
          <cell r="AW427">
            <v>0</v>
          </cell>
        </row>
        <row r="428">
          <cell r="A428" t="str">
            <v>SH 2284</v>
          </cell>
          <cell r="B428" t="str">
            <v>LINSGREAVE,64 BLACKSTONE EDGE OLD ROAD,LITTLEBOROUGH</v>
          </cell>
          <cell r="C428" t="str">
            <v>Residential</v>
          </cell>
          <cell r="D428" t="str">
            <v>Land Supply 2018</v>
          </cell>
          <cell r="E428">
            <v>0.10101300000000001</v>
          </cell>
          <cell r="F428">
            <v>0</v>
          </cell>
          <cell r="G428">
            <v>0</v>
          </cell>
          <cell r="H428">
            <v>0</v>
          </cell>
          <cell r="I428">
            <v>0.10101300000000001</v>
          </cell>
          <cell r="J428">
            <v>0</v>
          </cell>
          <cell r="K428">
            <v>0</v>
          </cell>
          <cell r="L428">
            <v>0</v>
          </cell>
          <cell r="M428">
            <v>100</v>
          </cell>
          <cell r="O428">
            <v>6.7773899999999998E-5</v>
          </cell>
          <cell r="Q428">
            <v>0</v>
          </cell>
          <cell r="R428">
            <v>0</v>
          </cell>
          <cell r="S428">
            <v>6.7094235395444152E-2</v>
          </cell>
          <cell r="T428">
            <v>0</v>
          </cell>
          <cell r="U428">
            <v>0</v>
          </cell>
          <cell r="V428">
            <v>0</v>
          </cell>
          <cell r="W428">
            <v>0</v>
          </cell>
          <cell r="X428" t="str">
            <v>Not Modelled</v>
          </cell>
          <cell r="Y428" t="str">
            <v>N/A</v>
          </cell>
          <cell r="AA428">
            <v>0</v>
          </cell>
          <cell r="AB428">
            <v>0</v>
          </cell>
          <cell r="AC428">
            <v>0</v>
          </cell>
          <cell r="AD428">
            <v>0</v>
          </cell>
          <cell r="AE428">
            <v>0</v>
          </cell>
          <cell r="AF428">
            <v>0</v>
          </cell>
          <cell r="AG428">
            <v>0</v>
          </cell>
          <cell r="AH428">
            <v>0</v>
          </cell>
          <cell r="AI428">
            <v>0.101013484998</v>
          </cell>
          <cell r="AJ428">
            <v>0</v>
          </cell>
          <cell r="AK428">
            <v>0</v>
          </cell>
          <cell r="AM428">
            <v>0</v>
          </cell>
          <cell r="AN428">
            <v>0</v>
          </cell>
          <cell r="AO428">
            <v>0</v>
          </cell>
          <cell r="AP428">
            <v>0</v>
          </cell>
          <cell r="AQ428">
            <v>0</v>
          </cell>
          <cell r="AR428">
            <v>0</v>
          </cell>
          <cell r="AS428">
            <v>0</v>
          </cell>
          <cell r="AT428">
            <v>0</v>
          </cell>
          <cell r="AU428">
            <v>100.00048013424015</v>
          </cell>
          <cell r="AV428">
            <v>0</v>
          </cell>
          <cell r="AW428">
            <v>0</v>
          </cell>
        </row>
        <row r="429">
          <cell r="A429" t="str">
            <v>SH 2285</v>
          </cell>
          <cell r="B429" t="str">
            <v>LAND ADJACENT TO THE LADYBARN ,HARBOUR LANE,MILNROW</v>
          </cell>
          <cell r="C429" t="str">
            <v>Residential</v>
          </cell>
          <cell r="D429" t="str">
            <v>Land Supply 2018</v>
          </cell>
          <cell r="E429">
            <v>0.53844899999999996</v>
          </cell>
          <cell r="F429">
            <v>0</v>
          </cell>
          <cell r="G429">
            <v>0</v>
          </cell>
          <cell r="H429">
            <v>0</v>
          </cell>
          <cell r="I429">
            <v>0.53844899999999996</v>
          </cell>
          <cell r="J429">
            <v>0</v>
          </cell>
          <cell r="K429">
            <v>0</v>
          </cell>
          <cell r="L429">
            <v>0</v>
          </cell>
          <cell r="M429">
            <v>100</v>
          </cell>
          <cell r="O429">
            <v>2.3294995799909998E-2</v>
          </cell>
          <cell r="Q429">
            <v>1.0050795799910001E-2</v>
          </cell>
          <cell r="R429">
            <v>2.1374658001099998E-3</v>
          </cell>
          <cell r="S429">
            <v>4.3263142470150378</v>
          </cell>
          <cell r="T429">
            <v>1.8666198284164333</v>
          </cell>
          <cell r="U429">
            <v>0.39696717797042985</v>
          </cell>
          <cell r="V429">
            <v>0.48545163772700001</v>
          </cell>
          <cell r="W429">
            <v>90.157403528839325</v>
          </cell>
          <cell r="X429" t="str">
            <v>Not Modelled</v>
          </cell>
          <cell r="Y429" t="str">
            <v>N/A</v>
          </cell>
          <cell r="AA429">
            <v>0</v>
          </cell>
          <cell r="AB429">
            <v>0</v>
          </cell>
          <cell r="AC429">
            <v>0</v>
          </cell>
          <cell r="AD429">
            <v>0</v>
          </cell>
          <cell r="AE429">
            <v>0</v>
          </cell>
          <cell r="AF429">
            <v>0</v>
          </cell>
          <cell r="AG429">
            <v>2.1374658001099998E-3</v>
          </cell>
          <cell r="AH429">
            <v>0</v>
          </cell>
          <cell r="AI429">
            <v>0.53844923500499997</v>
          </cell>
          <cell r="AJ429">
            <v>0</v>
          </cell>
          <cell r="AK429">
            <v>0</v>
          </cell>
          <cell r="AM429">
            <v>0</v>
          </cell>
          <cell r="AN429">
            <v>0</v>
          </cell>
          <cell r="AO429">
            <v>0</v>
          </cell>
          <cell r="AP429">
            <v>0</v>
          </cell>
          <cell r="AQ429">
            <v>0</v>
          </cell>
          <cell r="AR429">
            <v>0</v>
          </cell>
          <cell r="AS429">
            <v>0.39696717797042985</v>
          </cell>
          <cell r="AT429">
            <v>0</v>
          </cell>
          <cell r="AU429">
            <v>100.00004364480202</v>
          </cell>
          <cell r="AV429">
            <v>0</v>
          </cell>
          <cell r="AW429">
            <v>0</v>
          </cell>
        </row>
        <row r="430">
          <cell r="A430" t="str">
            <v>SH 2286</v>
          </cell>
          <cell r="B430" t="str">
            <v>LAND ADJACENT 12 SHORE STREET,MILNROW</v>
          </cell>
          <cell r="C430" t="str">
            <v>Residential</v>
          </cell>
          <cell r="D430" t="str">
            <v>Land Supply 2018</v>
          </cell>
          <cell r="E430">
            <v>4.1265099999999999E-2</v>
          </cell>
          <cell r="F430">
            <v>1.6006082566800001E-3</v>
          </cell>
          <cell r="G430">
            <v>4.3280827318600001E-3</v>
          </cell>
          <cell r="H430">
            <v>0</v>
          </cell>
          <cell r="I430">
            <v>3.5336409011459999E-2</v>
          </cell>
          <cell r="J430">
            <v>3.8788425489820701</v>
          </cell>
          <cell r="K430">
            <v>10.488482353998901</v>
          </cell>
          <cell r="L430">
            <v>0</v>
          </cell>
          <cell r="M430">
            <v>85.632675097019032</v>
          </cell>
          <cell r="O430">
            <v>1.195202254967E-2</v>
          </cell>
          <cell r="Q430">
            <v>5.3863225496700003E-3</v>
          </cell>
          <cell r="R430">
            <v>4.9863225496700001E-3</v>
          </cell>
          <cell r="S430">
            <v>28.96399754191799</v>
          </cell>
          <cell r="T430">
            <v>13.05297345618937</v>
          </cell>
          <cell r="U430">
            <v>12.083631324460622</v>
          </cell>
          <cell r="V430">
            <v>4.1265089998500003E-2</v>
          </cell>
          <cell r="W430">
            <v>99.999975762811687</v>
          </cell>
          <cell r="X430">
            <v>1.54368221816E-2</v>
          </cell>
          <cell r="Y430">
            <v>37.40890530157445</v>
          </cell>
          <cell r="AA430">
            <v>0</v>
          </cell>
          <cell r="AB430">
            <v>0</v>
          </cell>
          <cell r="AC430">
            <v>0</v>
          </cell>
          <cell r="AD430">
            <v>0</v>
          </cell>
          <cell r="AE430">
            <v>0</v>
          </cell>
          <cell r="AF430">
            <v>0</v>
          </cell>
          <cell r="AG430">
            <v>0</v>
          </cell>
          <cell r="AH430">
            <v>0</v>
          </cell>
          <cell r="AI430">
            <v>4.1265089998500003E-2</v>
          </cell>
          <cell r="AJ430">
            <v>0</v>
          </cell>
          <cell r="AK430">
            <v>0</v>
          </cell>
          <cell r="AM430">
            <v>0</v>
          </cell>
          <cell r="AN430">
            <v>0</v>
          </cell>
          <cell r="AO430">
            <v>0</v>
          </cell>
          <cell r="AP430">
            <v>0</v>
          </cell>
          <cell r="AQ430">
            <v>0</v>
          </cell>
          <cell r="AR430">
            <v>0</v>
          </cell>
          <cell r="AS430">
            <v>0</v>
          </cell>
          <cell r="AT430">
            <v>0</v>
          </cell>
          <cell r="AU430">
            <v>99.999975762811687</v>
          </cell>
          <cell r="AV430">
            <v>0</v>
          </cell>
          <cell r="AW430">
            <v>0</v>
          </cell>
        </row>
        <row r="431">
          <cell r="A431" t="str">
            <v>SH 2287</v>
          </cell>
          <cell r="B431" t="str">
            <v>DENE WORKS ,EDGAR STREET,ROCHDALE</v>
          </cell>
          <cell r="C431" t="str">
            <v>Residential</v>
          </cell>
          <cell r="D431" t="str">
            <v>Land Supply 2018</v>
          </cell>
          <cell r="E431">
            <v>0.26159900000000003</v>
          </cell>
          <cell r="F431">
            <v>0</v>
          </cell>
          <cell r="G431">
            <v>0</v>
          </cell>
          <cell r="H431">
            <v>0</v>
          </cell>
          <cell r="I431">
            <v>0.26159900000000003</v>
          </cell>
          <cell r="J431">
            <v>0</v>
          </cell>
          <cell r="K431">
            <v>0</v>
          </cell>
          <cell r="L431">
            <v>0</v>
          </cell>
          <cell r="M431">
            <v>100</v>
          </cell>
          <cell r="O431">
            <v>0</v>
          </cell>
          <cell r="Q431">
            <v>0</v>
          </cell>
          <cell r="R431">
            <v>0</v>
          </cell>
          <cell r="S431">
            <v>0</v>
          </cell>
          <cell r="T431">
            <v>0</v>
          </cell>
          <cell r="U431">
            <v>0</v>
          </cell>
          <cell r="V431">
            <v>0</v>
          </cell>
          <cell r="W431">
            <v>0</v>
          </cell>
          <cell r="X431" t="str">
            <v>Not Modelled</v>
          </cell>
          <cell r="Y431" t="str">
            <v>N/A</v>
          </cell>
          <cell r="AA431">
            <v>0</v>
          </cell>
          <cell r="AB431">
            <v>0</v>
          </cell>
          <cell r="AC431">
            <v>0</v>
          </cell>
          <cell r="AD431">
            <v>0</v>
          </cell>
          <cell r="AE431">
            <v>0</v>
          </cell>
          <cell r="AF431">
            <v>0</v>
          </cell>
          <cell r="AG431">
            <v>0</v>
          </cell>
          <cell r="AH431">
            <v>0</v>
          </cell>
          <cell r="AI431">
            <v>0.26159902000399998</v>
          </cell>
          <cell r="AJ431">
            <v>0</v>
          </cell>
          <cell r="AK431">
            <v>0</v>
          </cell>
          <cell r="AM431">
            <v>0</v>
          </cell>
          <cell r="AN431">
            <v>0</v>
          </cell>
          <cell r="AO431">
            <v>0</v>
          </cell>
          <cell r="AP431">
            <v>0</v>
          </cell>
          <cell r="AQ431">
            <v>0</v>
          </cell>
          <cell r="AR431">
            <v>0</v>
          </cell>
          <cell r="AS431">
            <v>0</v>
          </cell>
          <cell r="AT431">
            <v>0</v>
          </cell>
          <cell r="AU431">
            <v>100.0000076468182</v>
          </cell>
          <cell r="AV431">
            <v>0</v>
          </cell>
          <cell r="AW431">
            <v>0</v>
          </cell>
        </row>
        <row r="432">
          <cell r="A432" t="str">
            <v>SH 2288</v>
          </cell>
          <cell r="B432" t="str">
            <v>LAND BOUNDED BY OAK STREET AND EALEES ,EALEES, LITTLEBOROUGH</v>
          </cell>
          <cell r="C432" t="str">
            <v>Residential</v>
          </cell>
          <cell r="D432" t="str">
            <v>Land Supply 2018</v>
          </cell>
          <cell r="E432">
            <v>6.70206E-2</v>
          </cell>
          <cell r="F432">
            <v>0</v>
          </cell>
          <cell r="G432">
            <v>0</v>
          </cell>
          <cell r="H432">
            <v>0</v>
          </cell>
          <cell r="I432">
            <v>6.70206E-2</v>
          </cell>
          <cell r="J432">
            <v>0</v>
          </cell>
          <cell r="K432">
            <v>0</v>
          </cell>
          <cell r="L432">
            <v>0</v>
          </cell>
          <cell r="M432">
            <v>100</v>
          </cell>
          <cell r="O432">
            <v>1.93331E-5</v>
          </cell>
          <cell r="Q432">
            <v>0</v>
          </cell>
          <cell r="R432">
            <v>0</v>
          </cell>
          <cell r="S432">
            <v>2.884650391073789E-2</v>
          </cell>
          <cell r="T432">
            <v>0</v>
          </cell>
          <cell r="U432">
            <v>0</v>
          </cell>
          <cell r="V432">
            <v>6.7020580001500005E-2</v>
          </cell>
          <cell r="W432">
            <v>99.999970160667033</v>
          </cell>
          <cell r="X432">
            <v>0</v>
          </cell>
          <cell r="Y432">
            <v>0</v>
          </cell>
          <cell r="AA432">
            <v>0</v>
          </cell>
          <cell r="AB432">
            <v>0</v>
          </cell>
          <cell r="AC432">
            <v>0</v>
          </cell>
          <cell r="AD432">
            <v>0</v>
          </cell>
          <cell r="AE432">
            <v>0</v>
          </cell>
          <cell r="AF432">
            <v>0</v>
          </cell>
          <cell r="AG432">
            <v>0</v>
          </cell>
          <cell r="AH432">
            <v>0</v>
          </cell>
          <cell r="AI432">
            <v>6.7020580001500005E-2</v>
          </cell>
          <cell r="AJ432">
            <v>0</v>
          </cell>
          <cell r="AK432">
            <v>0</v>
          </cell>
          <cell r="AM432">
            <v>0</v>
          </cell>
          <cell r="AN432">
            <v>0</v>
          </cell>
          <cell r="AO432">
            <v>0</v>
          </cell>
          <cell r="AP432">
            <v>0</v>
          </cell>
          <cell r="AQ432">
            <v>0</v>
          </cell>
          <cell r="AR432">
            <v>0</v>
          </cell>
          <cell r="AS432">
            <v>0</v>
          </cell>
          <cell r="AT432">
            <v>0</v>
          </cell>
          <cell r="AU432">
            <v>99.999970160667033</v>
          </cell>
          <cell r="AV432">
            <v>0</v>
          </cell>
          <cell r="AW432">
            <v>0</v>
          </cell>
        </row>
        <row r="433">
          <cell r="A433" t="str">
            <v>SH 2289</v>
          </cell>
          <cell r="B433" t="str">
            <v>HONRESFELD,HALIFAX ROAD,LITTLEBOROUGH</v>
          </cell>
          <cell r="C433" t="str">
            <v>Residential</v>
          </cell>
          <cell r="D433" t="str">
            <v>Land Supply 2018</v>
          </cell>
          <cell r="E433">
            <v>1.3745099999999999</v>
          </cell>
          <cell r="F433">
            <v>0</v>
          </cell>
          <cell r="G433">
            <v>0</v>
          </cell>
          <cell r="H433">
            <v>0</v>
          </cell>
          <cell r="I433">
            <v>1.3745099999999999</v>
          </cell>
          <cell r="J433">
            <v>0</v>
          </cell>
          <cell r="K433">
            <v>0</v>
          </cell>
          <cell r="L433">
            <v>0</v>
          </cell>
          <cell r="M433">
            <v>100</v>
          </cell>
          <cell r="O433">
            <v>9.8992907224210003E-2</v>
          </cell>
          <cell r="Q433">
            <v>1.34040722421E-3</v>
          </cell>
          <cell r="R433">
            <v>0</v>
          </cell>
          <cell r="S433">
            <v>7.2020507107412826</v>
          </cell>
          <cell r="T433">
            <v>9.7518913955518705E-2</v>
          </cell>
          <cell r="U433">
            <v>0</v>
          </cell>
          <cell r="V433">
            <v>0</v>
          </cell>
          <cell r="W433">
            <v>0</v>
          </cell>
          <cell r="X433" t="str">
            <v>Not Modelled</v>
          </cell>
          <cell r="Y433" t="str">
            <v>N/A</v>
          </cell>
          <cell r="AA433">
            <v>0</v>
          </cell>
          <cell r="AB433">
            <v>1.34040722421E-3</v>
          </cell>
          <cell r="AC433">
            <v>0</v>
          </cell>
          <cell r="AD433">
            <v>0</v>
          </cell>
          <cell r="AE433">
            <v>0</v>
          </cell>
          <cell r="AF433">
            <v>9.5486573610999992E-3</v>
          </cell>
          <cell r="AG433">
            <v>0</v>
          </cell>
          <cell r="AH433">
            <v>0</v>
          </cell>
          <cell r="AI433">
            <v>0.9562751665</v>
          </cell>
          <cell r="AJ433">
            <v>0</v>
          </cell>
          <cell r="AK433">
            <v>0</v>
          </cell>
          <cell r="AM433">
            <v>0</v>
          </cell>
          <cell r="AN433">
            <v>9.7518913955518705E-2</v>
          </cell>
          <cell r="AO433">
            <v>0</v>
          </cell>
          <cell r="AP433">
            <v>0</v>
          </cell>
          <cell r="AQ433">
            <v>0</v>
          </cell>
          <cell r="AR433">
            <v>0.69469537224901967</v>
          </cell>
          <cell r="AS433">
            <v>0</v>
          </cell>
          <cell r="AT433">
            <v>0</v>
          </cell>
          <cell r="AU433">
            <v>69.572077794996034</v>
          </cell>
          <cell r="AV433">
            <v>0</v>
          </cell>
          <cell r="AW433">
            <v>0</v>
          </cell>
        </row>
        <row r="434">
          <cell r="A434" t="str">
            <v>SH 2292</v>
          </cell>
          <cell r="B434" t="str">
            <v>DEARNLEY OLD HALL ,NEW ROAD,LITTLEBOROUGH</v>
          </cell>
          <cell r="C434" t="str">
            <v>Residential</v>
          </cell>
          <cell r="D434" t="str">
            <v>Land Supply 2018</v>
          </cell>
          <cell r="E434">
            <v>0.39539299999999999</v>
          </cell>
          <cell r="F434">
            <v>0</v>
          </cell>
          <cell r="G434">
            <v>0</v>
          </cell>
          <cell r="H434">
            <v>0</v>
          </cell>
          <cell r="I434">
            <v>0.39539299999999999</v>
          </cell>
          <cell r="J434">
            <v>0</v>
          </cell>
          <cell r="K434">
            <v>0</v>
          </cell>
          <cell r="L434">
            <v>0</v>
          </cell>
          <cell r="M434">
            <v>100</v>
          </cell>
          <cell r="O434">
            <v>7.3974940399740004E-4</v>
          </cell>
          <cell r="Q434">
            <v>6.7348403997400007E-5</v>
          </cell>
          <cell r="R434">
            <v>6.7348403997400007E-5</v>
          </cell>
          <cell r="S434">
            <v>0.18709218524288493</v>
          </cell>
          <cell r="T434">
            <v>1.7033281822743451E-2</v>
          </cell>
          <cell r="U434">
            <v>1.7033281822743451E-2</v>
          </cell>
          <cell r="V434">
            <v>0</v>
          </cell>
          <cell r="W434">
            <v>0</v>
          </cell>
          <cell r="X434" t="str">
            <v>Not Modelled</v>
          </cell>
          <cell r="Y434" t="str">
            <v>N/A</v>
          </cell>
          <cell r="AA434">
            <v>0</v>
          </cell>
          <cell r="AB434">
            <v>0</v>
          </cell>
          <cell r="AC434">
            <v>0</v>
          </cell>
          <cell r="AD434">
            <v>0</v>
          </cell>
          <cell r="AE434">
            <v>0</v>
          </cell>
          <cell r="AF434">
            <v>0</v>
          </cell>
          <cell r="AG434">
            <v>0</v>
          </cell>
          <cell r="AH434">
            <v>0</v>
          </cell>
          <cell r="AI434">
            <v>0.39539338499900001</v>
          </cell>
          <cell r="AJ434">
            <v>0</v>
          </cell>
          <cell r="AK434">
            <v>0</v>
          </cell>
          <cell r="AM434">
            <v>0</v>
          </cell>
          <cell r="AN434">
            <v>0</v>
          </cell>
          <cell r="AO434">
            <v>0</v>
          </cell>
          <cell r="AP434">
            <v>0</v>
          </cell>
          <cell r="AQ434">
            <v>0</v>
          </cell>
          <cell r="AR434">
            <v>0</v>
          </cell>
          <cell r="AS434">
            <v>0</v>
          </cell>
          <cell r="AT434">
            <v>0</v>
          </cell>
          <cell r="AU434">
            <v>100.00009737122306</v>
          </cell>
          <cell r="AV434">
            <v>0</v>
          </cell>
          <cell r="AW434">
            <v>0</v>
          </cell>
        </row>
        <row r="435">
          <cell r="A435" t="str">
            <v>SH 2293</v>
          </cell>
          <cell r="B435" t="str">
            <v>SLADEN MILL ,HALIFAX ROAD, LITTLEBOROUGH</v>
          </cell>
          <cell r="C435" t="str">
            <v>Residential</v>
          </cell>
          <cell r="D435" t="str">
            <v>Land Supply 2018</v>
          </cell>
          <cell r="E435">
            <v>1.70651</v>
          </cell>
          <cell r="F435">
            <v>3.9782328918499997E-2</v>
          </cell>
          <cell r="G435">
            <v>7.2683928092299996E-2</v>
          </cell>
          <cell r="H435">
            <v>5.0294230625500001E-2</v>
          </cell>
          <cell r="I435">
            <v>1.5437495123636999</v>
          </cell>
          <cell r="J435">
            <v>2.331209832845984</v>
          </cell>
          <cell r="K435">
            <v>4.2592148942754511</v>
          </cell>
          <cell r="L435">
            <v>2.9471981192902472</v>
          </cell>
          <cell r="M435">
            <v>90.462377153588307</v>
          </cell>
          <cell r="O435">
            <v>0.65229822515360003</v>
          </cell>
          <cell r="Q435">
            <v>0.2836482251536</v>
          </cell>
          <cell r="R435">
            <v>0.210544459416</v>
          </cell>
          <cell r="S435">
            <v>38.224107983756319</v>
          </cell>
          <cell r="T435">
            <v>16.621538997931452</v>
          </cell>
          <cell r="U435">
            <v>12.33772198322893</v>
          </cell>
          <cell r="V435">
            <v>1.3584623467700001</v>
          </cell>
          <cell r="W435">
            <v>79.604710594722576</v>
          </cell>
          <cell r="X435">
            <v>0.16491724623500001</v>
          </cell>
          <cell r="Y435">
            <v>9.6640070222266505</v>
          </cell>
          <cell r="AA435">
            <v>0</v>
          </cell>
          <cell r="AB435">
            <v>0</v>
          </cell>
          <cell r="AC435">
            <v>0</v>
          </cell>
          <cell r="AD435">
            <v>9.6065434013399995E-2</v>
          </cell>
          <cell r="AE435">
            <v>1.1182114483800001</v>
          </cell>
          <cell r="AF435">
            <v>9.2085911464399994E-3</v>
          </cell>
          <cell r="AG435">
            <v>0</v>
          </cell>
          <cell r="AH435">
            <v>0</v>
          </cell>
          <cell r="AI435">
            <v>1.650759627</v>
          </cell>
          <cell r="AJ435">
            <v>0</v>
          </cell>
          <cell r="AK435">
            <v>0.11986962228</v>
          </cell>
          <cell r="AM435">
            <v>0</v>
          </cell>
          <cell r="AN435">
            <v>0</v>
          </cell>
          <cell r="AO435">
            <v>0</v>
          </cell>
          <cell r="AP435">
            <v>5.6293507810326338</v>
          </cell>
          <cell r="AQ435">
            <v>65.526217155481064</v>
          </cell>
          <cell r="AR435">
            <v>0.53961542249620575</v>
          </cell>
          <cell r="AS435">
            <v>0</v>
          </cell>
          <cell r="AT435">
            <v>0</v>
          </cell>
          <cell r="AU435">
            <v>96.733076688680413</v>
          </cell>
          <cell r="AV435">
            <v>0</v>
          </cell>
          <cell r="AW435">
            <v>7.0242554851714907</v>
          </cell>
        </row>
        <row r="436">
          <cell r="A436" t="str">
            <v>SH 2295</v>
          </cell>
          <cell r="B436" t="str">
            <v>CHRISTIAN SCIENCE CHURCH,130B DRAKE STREET,ROCHDALE</v>
          </cell>
          <cell r="C436" t="str">
            <v>Residential</v>
          </cell>
          <cell r="D436" t="str">
            <v>Land Supply 2018</v>
          </cell>
          <cell r="E436">
            <v>1.4018900000000001E-2</v>
          </cell>
          <cell r="F436">
            <v>0</v>
          </cell>
          <cell r="G436">
            <v>0</v>
          </cell>
          <cell r="H436">
            <v>0</v>
          </cell>
          <cell r="I436">
            <v>1.4018900000000001E-2</v>
          </cell>
          <cell r="J436">
            <v>0</v>
          </cell>
          <cell r="K436">
            <v>0</v>
          </cell>
          <cell r="L436">
            <v>0</v>
          </cell>
          <cell r="M436">
            <v>100</v>
          </cell>
          <cell r="O436">
            <v>0</v>
          </cell>
          <cell r="Q436">
            <v>0</v>
          </cell>
          <cell r="R436">
            <v>0</v>
          </cell>
          <cell r="S436">
            <v>0</v>
          </cell>
          <cell r="T436">
            <v>0</v>
          </cell>
          <cell r="U436">
            <v>0</v>
          </cell>
          <cell r="V436">
            <v>0</v>
          </cell>
          <cell r="W436">
            <v>0</v>
          </cell>
          <cell r="X436" t="str">
            <v>Not Modelled</v>
          </cell>
          <cell r="Y436" t="str">
            <v>N/A</v>
          </cell>
          <cell r="AA436">
            <v>0</v>
          </cell>
          <cell r="AB436">
            <v>0</v>
          </cell>
          <cell r="AC436">
            <v>0</v>
          </cell>
          <cell r="AD436">
            <v>0</v>
          </cell>
          <cell r="AE436">
            <v>0</v>
          </cell>
          <cell r="AF436">
            <v>0</v>
          </cell>
          <cell r="AG436">
            <v>0</v>
          </cell>
          <cell r="AH436">
            <v>0</v>
          </cell>
          <cell r="AI436">
            <v>1.4018874999600001E-2</v>
          </cell>
          <cell r="AJ436">
            <v>0</v>
          </cell>
          <cell r="AK436">
            <v>0</v>
          </cell>
          <cell r="AM436">
            <v>0</v>
          </cell>
          <cell r="AN436">
            <v>0</v>
          </cell>
          <cell r="AO436">
            <v>0</v>
          </cell>
          <cell r="AP436">
            <v>0</v>
          </cell>
          <cell r="AQ436">
            <v>0</v>
          </cell>
          <cell r="AR436">
            <v>0</v>
          </cell>
          <cell r="AS436">
            <v>0</v>
          </cell>
          <cell r="AT436">
            <v>0</v>
          </cell>
          <cell r="AU436">
            <v>99.999821666464555</v>
          </cell>
          <cell r="AV436">
            <v>0</v>
          </cell>
          <cell r="AW436">
            <v>0</v>
          </cell>
        </row>
        <row r="437">
          <cell r="A437" t="str">
            <v>SH 2296</v>
          </cell>
          <cell r="B437" t="str">
            <v>SHEPHERD HEY BARN,ASHWORTH ROAD,NORDEN</v>
          </cell>
          <cell r="C437" t="str">
            <v>Residential</v>
          </cell>
          <cell r="D437" t="str">
            <v>Land Supply 2018</v>
          </cell>
          <cell r="E437">
            <v>4.6797600000000002E-2</v>
          </cell>
          <cell r="F437">
            <v>0</v>
          </cell>
          <cell r="G437">
            <v>0</v>
          </cell>
          <cell r="H437">
            <v>0</v>
          </cell>
          <cell r="I437">
            <v>4.6797600000000002E-2</v>
          </cell>
          <cell r="J437">
            <v>0</v>
          </cell>
          <cell r="K437">
            <v>0</v>
          </cell>
          <cell r="L437">
            <v>0</v>
          </cell>
          <cell r="M437">
            <v>100</v>
          </cell>
          <cell r="O437">
            <v>0</v>
          </cell>
          <cell r="Q437">
            <v>0</v>
          </cell>
          <cell r="R437">
            <v>0</v>
          </cell>
          <cell r="S437">
            <v>0</v>
          </cell>
          <cell r="T437">
            <v>0</v>
          </cell>
          <cell r="U437">
            <v>0</v>
          </cell>
          <cell r="V437">
            <v>0</v>
          </cell>
          <cell r="W437">
            <v>0</v>
          </cell>
          <cell r="X437" t="str">
            <v>Not Modelled</v>
          </cell>
          <cell r="Y437" t="str">
            <v>N/A</v>
          </cell>
          <cell r="AA437">
            <v>0</v>
          </cell>
          <cell r="AB437">
            <v>0</v>
          </cell>
          <cell r="AC437">
            <v>0</v>
          </cell>
          <cell r="AD437">
            <v>0</v>
          </cell>
          <cell r="AE437">
            <v>0</v>
          </cell>
          <cell r="AF437">
            <v>4.6797575000200001E-2</v>
          </cell>
          <cell r="AG437">
            <v>0</v>
          </cell>
          <cell r="AH437">
            <v>2.5840693705100001E-2</v>
          </cell>
          <cell r="AI437">
            <v>0</v>
          </cell>
          <cell r="AJ437">
            <v>0</v>
          </cell>
          <cell r="AK437">
            <v>0</v>
          </cell>
          <cell r="AM437">
            <v>0</v>
          </cell>
          <cell r="AN437">
            <v>0</v>
          </cell>
          <cell r="AO437">
            <v>0</v>
          </cell>
          <cell r="AP437">
            <v>0</v>
          </cell>
          <cell r="AQ437">
            <v>0</v>
          </cell>
          <cell r="AR437">
            <v>99.999946578884376</v>
          </cell>
          <cell r="AS437">
            <v>0</v>
          </cell>
          <cell r="AT437">
            <v>55.217989181282803</v>
          </cell>
          <cell r="AU437">
            <v>0</v>
          </cell>
          <cell r="AV437">
            <v>0</v>
          </cell>
          <cell r="AW437">
            <v>0</v>
          </cell>
        </row>
        <row r="438">
          <cell r="A438" t="str">
            <v>SH 2297</v>
          </cell>
          <cell r="B438" t="str">
            <v>560 MANCHESTER ROAD,ROCHDALE</v>
          </cell>
          <cell r="C438" t="str">
            <v>Residential</v>
          </cell>
          <cell r="D438" t="str">
            <v>Land Supply 2018</v>
          </cell>
          <cell r="E438">
            <v>1.11258E-2</v>
          </cell>
          <cell r="F438">
            <v>0</v>
          </cell>
          <cell r="G438">
            <v>0</v>
          </cell>
          <cell r="H438">
            <v>0</v>
          </cell>
          <cell r="I438">
            <v>1.11258E-2</v>
          </cell>
          <cell r="J438">
            <v>0</v>
          </cell>
          <cell r="K438">
            <v>0</v>
          </cell>
          <cell r="L438">
            <v>0</v>
          </cell>
          <cell r="M438">
            <v>100</v>
          </cell>
          <cell r="O438">
            <v>1.6265830002960002E-3</v>
          </cell>
          <cell r="Q438">
            <v>4.8861300029600003E-4</v>
          </cell>
          <cell r="R438">
            <v>0</v>
          </cell>
          <cell r="S438">
            <v>14.619919469125817</v>
          </cell>
          <cell r="T438">
            <v>4.3917111605098063</v>
          </cell>
          <cell r="U438">
            <v>0</v>
          </cell>
          <cell r="V438">
            <v>0</v>
          </cell>
          <cell r="W438">
            <v>0</v>
          </cell>
          <cell r="X438" t="str">
            <v>Not Modelled</v>
          </cell>
          <cell r="Y438" t="str">
            <v>N/A</v>
          </cell>
          <cell r="AA438">
            <v>0</v>
          </cell>
          <cell r="AB438">
            <v>0</v>
          </cell>
          <cell r="AC438">
            <v>0</v>
          </cell>
          <cell r="AD438">
            <v>0</v>
          </cell>
          <cell r="AE438">
            <v>0</v>
          </cell>
          <cell r="AF438">
            <v>0</v>
          </cell>
          <cell r="AG438">
            <v>0</v>
          </cell>
          <cell r="AH438">
            <v>0</v>
          </cell>
          <cell r="AI438">
            <v>1.1125805001199999E-2</v>
          </cell>
          <cell r="AJ438">
            <v>0</v>
          </cell>
          <cell r="AK438">
            <v>0</v>
          </cell>
          <cell r="AM438">
            <v>0</v>
          </cell>
          <cell r="AN438">
            <v>0</v>
          </cell>
          <cell r="AO438">
            <v>0</v>
          </cell>
          <cell r="AP438">
            <v>0</v>
          </cell>
          <cell r="AQ438">
            <v>0</v>
          </cell>
          <cell r="AR438">
            <v>0</v>
          </cell>
          <cell r="AS438">
            <v>0</v>
          </cell>
          <cell r="AT438">
            <v>0</v>
          </cell>
          <cell r="AU438">
            <v>100.00004495137426</v>
          </cell>
          <cell r="AV438">
            <v>0</v>
          </cell>
          <cell r="AW438">
            <v>0</v>
          </cell>
        </row>
        <row r="439">
          <cell r="A439" t="str">
            <v>SH 2298</v>
          </cell>
          <cell r="B439" t="str">
            <v>1 DRAKE STREET,ROCHDALE</v>
          </cell>
          <cell r="C439" t="str">
            <v>Residential</v>
          </cell>
          <cell r="D439" t="str">
            <v>Land Supply 2018</v>
          </cell>
          <cell r="E439">
            <v>8.6752399999999993E-2</v>
          </cell>
          <cell r="F439">
            <v>0</v>
          </cell>
          <cell r="G439">
            <v>2.02875861158E-3</v>
          </cell>
          <cell r="H439">
            <v>8.4723514320399998E-2</v>
          </cell>
          <cell r="I439">
            <v>1.2706801999495809E-7</v>
          </cell>
          <cell r="J439">
            <v>0</v>
          </cell>
          <cell r="K439">
            <v>2.3385619436234619</v>
          </cell>
          <cell r="L439">
            <v>97.661291584325056</v>
          </cell>
          <cell r="M439">
            <v>1.4647205148786443E-4</v>
          </cell>
          <cell r="O439">
            <v>2.5534136143050001E-3</v>
          </cell>
          <cell r="Q439">
            <v>4.22313614305E-4</v>
          </cell>
          <cell r="R439">
            <v>0</v>
          </cell>
          <cell r="S439">
            <v>2.9433348406557056</v>
          </cell>
          <cell r="T439">
            <v>0.48680337870191492</v>
          </cell>
          <cell r="U439">
            <v>0</v>
          </cell>
          <cell r="V439">
            <v>8.6752374998200002E-2</v>
          </cell>
          <cell r="W439">
            <v>99.999971180278592</v>
          </cell>
          <cell r="X439">
            <v>8.6752374998200002E-2</v>
          </cell>
          <cell r="Y439">
            <v>99.999971180278592</v>
          </cell>
          <cell r="AA439">
            <v>0</v>
          </cell>
          <cell r="AB439">
            <v>0</v>
          </cell>
          <cell r="AC439">
            <v>0</v>
          </cell>
          <cell r="AD439">
            <v>0</v>
          </cell>
          <cell r="AE439">
            <v>0</v>
          </cell>
          <cell r="AF439">
            <v>0</v>
          </cell>
          <cell r="AG439">
            <v>0</v>
          </cell>
          <cell r="AH439">
            <v>0</v>
          </cell>
          <cell r="AI439">
            <v>8.6752374998200002E-2</v>
          </cell>
          <cell r="AJ439">
            <v>0</v>
          </cell>
          <cell r="AK439">
            <v>0</v>
          </cell>
          <cell r="AM439">
            <v>0</v>
          </cell>
          <cell r="AN439">
            <v>0</v>
          </cell>
          <cell r="AO439">
            <v>0</v>
          </cell>
          <cell r="AP439">
            <v>0</v>
          </cell>
          <cell r="AQ439">
            <v>0</v>
          </cell>
          <cell r="AR439">
            <v>0</v>
          </cell>
          <cell r="AS439">
            <v>0</v>
          </cell>
          <cell r="AT439">
            <v>0</v>
          </cell>
          <cell r="AU439">
            <v>99.999971180278592</v>
          </cell>
          <cell r="AV439">
            <v>0</v>
          </cell>
          <cell r="AW439">
            <v>0</v>
          </cell>
        </row>
        <row r="440">
          <cell r="A440" t="str">
            <v>SH 2299</v>
          </cell>
          <cell r="B440" t="str">
            <v>107 DRAKE STREET,ROCHDALE</v>
          </cell>
          <cell r="C440" t="str">
            <v>Residential</v>
          </cell>
          <cell r="D440" t="str">
            <v>Land Supply 2018</v>
          </cell>
          <cell r="E440">
            <v>3.0367999999999999E-2</v>
          </cell>
          <cell r="F440">
            <v>0</v>
          </cell>
          <cell r="G440">
            <v>0</v>
          </cell>
          <cell r="H440">
            <v>0</v>
          </cell>
          <cell r="I440">
            <v>3.0367999999999999E-2</v>
          </cell>
          <cell r="J440">
            <v>0</v>
          </cell>
          <cell r="K440">
            <v>0</v>
          </cell>
          <cell r="L440">
            <v>0</v>
          </cell>
          <cell r="M440">
            <v>100</v>
          </cell>
          <cell r="O440">
            <v>3.3596599999999999E-4</v>
          </cell>
          <cell r="Q440">
            <v>0</v>
          </cell>
          <cell r="R440">
            <v>0</v>
          </cell>
          <cell r="S440">
            <v>1.1063158587987354</v>
          </cell>
          <cell r="T440">
            <v>0</v>
          </cell>
          <cell r="U440">
            <v>0</v>
          </cell>
          <cell r="V440">
            <v>0</v>
          </cell>
          <cell r="W440">
            <v>0</v>
          </cell>
          <cell r="X440" t="str">
            <v>Not Modelled</v>
          </cell>
          <cell r="Y440" t="str">
            <v>N/A</v>
          </cell>
          <cell r="AA440">
            <v>0</v>
          </cell>
          <cell r="AB440">
            <v>0</v>
          </cell>
          <cell r="AC440">
            <v>0</v>
          </cell>
          <cell r="AD440">
            <v>0</v>
          </cell>
          <cell r="AE440">
            <v>0</v>
          </cell>
          <cell r="AF440">
            <v>0</v>
          </cell>
          <cell r="AG440">
            <v>0</v>
          </cell>
          <cell r="AH440">
            <v>0</v>
          </cell>
          <cell r="AI440">
            <v>3.03679750014E-2</v>
          </cell>
          <cell r="AJ440">
            <v>0</v>
          </cell>
          <cell r="AK440">
            <v>0</v>
          </cell>
          <cell r="AM440">
            <v>0</v>
          </cell>
          <cell r="AN440">
            <v>0</v>
          </cell>
          <cell r="AO440">
            <v>0</v>
          </cell>
          <cell r="AP440">
            <v>0</v>
          </cell>
          <cell r="AQ440">
            <v>0</v>
          </cell>
          <cell r="AR440">
            <v>0</v>
          </cell>
          <cell r="AS440">
            <v>0</v>
          </cell>
          <cell r="AT440">
            <v>0</v>
          </cell>
          <cell r="AU440">
            <v>99.999917681111697</v>
          </cell>
          <cell r="AV440">
            <v>0</v>
          </cell>
          <cell r="AW440">
            <v>0</v>
          </cell>
        </row>
        <row r="441">
          <cell r="A441" t="str">
            <v>SH 2300</v>
          </cell>
          <cell r="B441" t="str">
            <v>FORMER CHAPEL OF REST,ADJACENT TO 102 PEEL STREET,ROCHDALE</v>
          </cell>
          <cell r="C441" t="str">
            <v>Residential</v>
          </cell>
          <cell r="D441" t="str">
            <v>Land Supply 2018</v>
          </cell>
          <cell r="E441">
            <v>7.3107299999999997E-3</v>
          </cell>
          <cell r="F441">
            <v>0</v>
          </cell>
          <cell r="G441">
            <v>0</v>
          </cell>
          <cell r="H441">
            <v>0</v>
          </cell>
          <cell r="I441">
            <v>7.3107299999999997E-3</v>
          </cell>
          <cell r="J441">
            <v>0</v>
          </cell>
          <cell r="K441">
            <v>0</v>
          </cell>
          <cell r="L441">
            <v>0</v>
          </cell>
          <cell r="M441">
            <v>100</v>
          </cell>
          <cell r="O441">
            <v>0</v>
          </cell>
          <cell r="Q441">
            <v>0</v>
          </cell>
          <cell r="R441">
            <v>0</v>
          </cell>
          <cell r="S441">
            <v>0</v>
          </cell>
          <cell r="T441">
            <v>0</v>
          </cell>
          <cell r="U441">
            <v>0</v>
          </cell>
          <cell r="V441">
            <v>0</v>
          </cell>
          <cell r="W441">
            <v>0</v>
          </cell>
          <cell r="X441" t="str">
            <v>Not Modelled</v>
          </cell>
          <cell r="Y441" t="str">
            <v>N/A</v>
          </cell>
          <cell r="AA441">
            <v>0</v>
          </cell>
          <cell r="AB441">
            <v>0</v>
          </cell>
          <cell r="AC441">
            <v>0</v>
          </cell>
          <cell r="AD441">
            <v>0</v>
          </cell>
          <cell r="AE441">
            <v>0</v>
          </cell>
          <cell r="AF441">
            <v>0</v>
          </cell>
          <cell r="AG441">
            <v>0</v>
          </cell>
          <cell r="AH441">
            <v>0</v>
          </cell>
          <cell r="AI441">
            <v>7.3107299994100003E-3</v>
          </cell>
          <cell r="AJ441">
            <v>0</v>
          </cell>
          <cell r="AK441">
            <v>0</v>
          </cell>
          <cell r="AM441">
            <v>0</v>
          </cell>
          <cell r="AN441">
            <v>0</v>
          </cell>
          <cell r="AO441">
            <v>0</v>
          </cell>
          <cell r="AP441">
            <v>0</v>
          </cell>
          <cell r="AQ441">
            <v>0</v>
          </cell>
          <cell r="AR441">
            <v>0</v>
          </cell>
          <cell r="AS441">
            <v>0</v>
          </cell>
          <cell r="AT441">
            <v>0</v>
          </cell>
          <cell r="AU441">
            <v>99.999999991929684</v>
          </cell>
          <cell r="AV441">
            <v>0</v>
          </cell>
          <cell r="AW441">
            <v>0</v>
          </cell>
        </row>
        <row r="442">
          <cell r="A442" t="str">
            <v>SH 2301</v>
          </cell>
          <cell r="B442" t="str">
            <v>115 OLDHAM ROAD,ROCHDALE</v>
          </cell>
          <cell r="C442" t="str">
            <v>Residential</v>
          </cell>
          <cell r="D442" t="str">
            <v>Land Supply 2018</v>
          </cell>
          <cell r="E442">
            <v>2.2741600000000001E-2</v>
          </cell>
          <cell r="F442">
            <v>0</v>
          </cell>
          <cell r="G442">
            <v>0</v>
          </cell>
          <cell r="H442">
            <v>0</v>
          </cell>
          <cell r="I442">
            <v>2.2741600000000001E-2</v>
          </cell>
          <cell r="J442">
            <v>0</v>
          </cell>
          <cell r="K442">
            <v>0</v>
          </cell>
          <cell r="L442">
            <v>0</v>
          </cell>
          <cell r="M442">
            <v>100</v>
          </cell>
          <cell r="O442">
            <v>1.61578E-4</v>
          </cell>
          <cell r="Q442">
            <v>0</v>
          </cell>
          <cell r="R442">
            <v>0</v>
          </cell>
          <cell r="S442">
            <v>0.71049530376050929</v>
          </cell>
          <cell r="T442">
            <v>0</v>
          </cell>
          <cell r="U442">
            <v>0</v>
          </cell>
          <cell r="V442">
            <v>0</v>
          </cell>
          <cell r="W442">
            <v>0</v>
          </cell>
          <cell r="X442" t="str">
            <v>Not Modelled</v>
          </cell>
          <cell r="Y442" t="str">
            <v>N/A</v>
          </cell>
          <cell r="AA442">
            <v>0</v>
          </cell>
          <cell r="AB442">
            <v>0</v>
          </cell>
          <cell r="AC442">
            <v>0</v>
          </cell>
          <cell r="AD442">
            <v>0</v>
          </cell>
          <cell r="AE442">
            <v>0</v>
          </cell>
          <cell r="AF442">
            <v>0</v>
          </cell>
          <cell r="AG442">
            <v>0</v>
          </cell>
          <cell r="AH442">
            <v>0</v>
          </cell>
          <cell r="AI442">
            <v>2.2741610002299999E-2</v>
          </cell>
          <cell r="AJ442">
            <v>0</v>
          </cell>
          <cell r="AK442">
            <v>0</v>
          </cell>
          <cell r="AM442">
            <v>0</v>
          </cell>
          <cell r="AN442">
            <v>0</v>
          </cell>
          <cell r="AO442">
            <v>0</v>
          </cell>
          <cell r="AP442">
            <v>0</v>
          </cell>
          <cell r="AQ442">
            <v>0</v>
          </cell>
          <cell r="AR442">
            <v>0</v>
          </cell>
          <cell r="AS442">
            <v>0</v>
          </cell>
          <cell r="AT442">
            <v>0</v>
          </cell>
          <cell r="AU442">
            <v>100.00004398239348</v>
          </cell>
          <cell r="AV442">
            <v>0</v>
          </cell>
          <cell r="AW442">
            <v>0</v>
          </cell>
        </row>
        <row r="443">
          <cell r="A443" t="str">
            <v>SH 2302</v>
          </cell>
          <cell r="B443" t="str">
            <v>148 DRAKE STREET,ROCHDALE</v>
          </cell>
          <cell r="C443" t="str">
            <v>Residential</v>
          </cell>
          <cell r="D443" t="str">
            <v>Land Supply 2018</v>
          </cell>
          <cell r="E443">
            <v>3.4732100000000002E-2</v>
          </cell>
          <cell r="F443">
            <v>0</v>
          </cell>
          <cell r="G443">
            <v>0</v>
          </cell>
          <cell r="H443">
            <v>0</v>
          </cell>
          <cell r="I443">
            <v>3.4732100000000002E-2</v>
          </cell>
          <cell r="J443">
            <v>0</v>
          </cell>
          <cell r="K443">
            <v>0</v>
          </cell>
          <cell r="L443">
            <v>0</v>
          </cell>
          <cell r="M443">
            <v>100</v>
          </cell>
          <cell r="O443">
            <v>0</v>
          </cell>
          <cell r="Q443">
            <v>0</v>
          </cell>
          <cell r="R443">
            <v>0</v>
          </cell>
          <cell r="S443">
            <v>0</v>
          </cell>
          <cell r="T443">
            <v>0</v>
          </cell>
          <cell r="U443">
            <v>0</v>
          </cell>
          <cell r="V443">
            <v>0</v>
          </cell>
          <cell r="W443">
            <v>0</v>
          </cell>
          <cell r="X443" t="str">
            <v>Not Modelled</v>
          </cell>
          <cell r="Y443" t="str">
            <v>N/A</v>
          </cell>
          <cell r="AA443">
            <v>0</v>
          </cell>
          <cell r="AB443">
            <v>0</v>
          </cell>
          <cell r="AC443">
            <v>0</v>
          </cell>
          <cell r="AD443">
            <v>0</v>
          </cell>
          <cell r="AE443">
            <v>0</v>
          </cell>
          <cell r="AF443">
            <v>0</v>
          </cell>
          <cell r="AG443">
            <v>0</v>
          </cell>
          <cell r="AH443">
            <v>0</v>
          </cell>
          <cell r="AI443">
            <v>3.47321250018E-2</v>
          </cell>
          <cell r="AJ443">
            <v>0</v>
          </cell>
          <cell r="AK443">
            <v>0</v>
          </cell>
          <cell r="AM443">
            <v>0</v>
          </cell>
          <cell r="AN443">
            <v>0</v>
          </cell>
          <cell r="AO443">
            <v>0</v>
          </cell>
          <cell r="AP443">
            <v>0</v>
          </cell>
          <cell r="AQ443">
            <v>0</v>
          </cell>
          <cell r="AR443">
            <v>0</v>
          </cell>
          <cell r="AS443">
            <v>0</v>
          </cell>
          <cell r="AT443">
            <v>0</v>
          </cell>
          <cell r="AU443">
            <v>100.0000719847058</v>
          </cell>
          <cell r="AV443">
            <v>0</v>
          </cell>
          <cell r="AW443">
            <v>0</v>
          </cell>
        </row>
        <row r="444">
          <cell r="A444" t="str">
            <v>SH 2303</v>
          </cell>
          <cell r="B444" t="str">
            <v>66 SYKE ROAD,ROCHDALE</v>
          </cell>
          <cell r="C444" t="str">
            <v>Residential</v>
          </cell>
          <cell r="D444" t="str">
            <v>Land Supply 2018</v>
          </cell>
          <cell r="E444">
            <v>4.4263799999999999E-2</v>
          </cell>
          <cell r="F444">
            <v>0</v>
          </cell>
          <cell r="G444">
            <v>0</v>
          </cell>
          <cell r="H444">
            <v>0</v>
          </cell>
          <cell r="I444">
            <v>4.4263799999999999E-2</v>
          </cell>
          <cell r="J444">
            <v>0</v>
          </cell>
          <cell r="K444">
            <v>0</v>
          </cell>
          <cell r="L444">
            <v>0</v>
          </cell>
          <cell r="M444">
            <v>100</v>
          </cell>
          <cell r="O444">
            <v>0</v>
          </cell>
          <cell r="Q444">
            <v>0</v>
          </cell>
          <cell r="R444">
            <v>0</v>
          </cell>
          <cell r="S444">
            <v>0</v>
          </cell>
          <cell r="T444">
            <v>0</v>
          </cell>
          <cell r="U444">
            <v>0</v>
          </cell>
          <cell r="V444">
            <v>0</v>
          </cell>
          <cell r="W444">
            <v>0</v>
          </cell>
          <cell r="X444" t="str">
            <v>Not Modelled</v>
          </cell>
          <cell r="Y444" t="str">
            <v>N/A</v>
          </cell>
          <cell r="AA444">
            <v>0</v>
          </cell>
          <cell r="AB444">
            <v>0</v>
          </cell>
          <cell r="AC444">
            <v>0</v>
          </cell>
          <cell r="AD444">
            <v>0</v>
          </cell>
          <cell r="AE444">
            <v>0</v>
          </cell>
          <cell r="AF444">
            <v>4.4072796019700003E-2</v>
          </cell>
          <cell r="AG444">
            <v>0</v>
          </cell>
          <cell r="AH444">
            <v>0</v>
          </cell>
          <cell r="AI444">
            <v>4.4263800000399998E-2</v>
          </cell>
          <cell r="AJ444">
            <v>0</v>
          </cell>
          <cell r="AK444">
            <v>0</v>
          </cell>
          <cell r="AM444">
            <v>0</v>
          </cell>
          <cell r="AN444">
            <v>0</v>
          </cell>
          <cell r="AO444">
            <v>0</v>
          </cell>
          <cell r="AP444">
            <v>0</v>
          </cell>
          <cell r="AQ444">
            <v>0</v>
          </cell>
          <cell r="AR444">
            <v>99.568487160388415</v>
          </cell>
          <cell r="AS444">
            <v>0</v>
          </cell>
          <cell r="AT444">
            <v>0</v>
          </cell>
          <cell r="AU444">
            <v>100.00000000090368</v>
          </cell>
          <cell r="AV444">
            <v>0</v>
          </cell>
          <cell r="AW444">
            <v>0</v>
          </cell>
        </row>
        <row r="445">
          <cell r="A445" t="str">
            <v>SH 2304</v>
          </cell>
          <cell r="B445" t="str">
            <v>3-11 GRANDIDGE STREET,ROCHDALE</v>
          </cell>
          <cell r="C445" t="str">
            <v>Residential</v>
          </cell>
          <cell r="D445" t="str">
            <v>Land Supply 2018</v>
          </cell>
          <cell r="E445">
            <v>5.8149300000000001E-2</v>
          </cell>
          <cell r="F445">
            <v>0</v>
          </cell>
          <cell r="G445">
            <v>0</v>
          </cell>
          <cell r="H445">
            <v>0</v>
          </cell>
          <cell r="I445">
            <v>5.8149300000000001E-2</v>
          </cell>
          <cell r="J445">
            <v>0</v>
          </cell>
          <cell r="K445">
            <v>0</v>
          </cell>
          <cell r="L445">
            <v>0</v>
          </cell>
          <cell r="M445">
            <v>100</v>
          </cell>
          <cell r="O445">
            <v>0</v>
          </cell>
          <cell r="Q445">
            <v>0</v>
          </cell>
          <cell r="R445">
            <v>0</v>
          </cell>
          <cell r="S445">
            <v>0</v>
          </cell>
          <cell r="T445">
            <v>0</v>
          </cell>
          <cell r="U445">
            <v>0</v>
          </cell>
          <cell r="V445">
            <v>0</v>
          </cell>
          <cell r="W445">
            <v>0</v>
          </cell>
          <cell r="X445" t="str">
            <v>Not Modelled</v>
          </cell>
          <cell r="Y445" t="str">
            <v>N/A</v>
          </cell>
          <cell r="AA445">
            <v>0</v>
          </cell>
          <cell r="AB445">
            <v>0</v>
          </cell>
          <cell r="AC445">
            <v>0</v>
          </cell>
          <cell r="AD445">
            <v>0</v>
          </cell>
          <cell r="AE445">
            <v>0</v>
          </cell>
          <cell r="AF445">
            <v>0</v>
          </cell>
          <cell r="AG445">
            <v>0</v>
          </cell>
          <cell r="AH445">
            <v>0</v>
          </cell>
          <cell r="AI445">
            <v>5.8149340000000001E-2</v>
          </cell>
          <cell r="AJ445">
            <v>0</v>
          </cell>
          <cell r="AK445">
            <v>0</v>
          </cell>
          <cell r="AM445">
            <v>0</v>
          </cell>
          <cell r="AN445">
            <v>0</v>
          </cell>
          <cell r="AO445">
            <v>0</v>
          </cell>
          <cell r="AP445">
            <v>0</v>
          </cell>
          <cell r="AQ445">
            <v>0</v>
          </cell>
          <cell r="AR445">
            <v>0</v>
          </cell>
          <cell r="AS445">
            <v>0</v>
          </cell>
          <cell r="AT445">
            <v>0</v>
          </cell>
          <cell r="AU445">
            <v>100.0000687884463</v>
          </cell>
          <cell r="AV445">
            <v>0</v>
          </cell>
          <cell r="AW445">
            <v>0</v>
          </cell>
        </row>
        <row r="446">
          <cell r="A446" t="str">
            <v>SH 2305</v>
          </cell>
          <cell r="B446" t="str">
            <v>2 OAKENROD VILLAS,BURY ROAD,ROCHDALE</v>
          </cell>
          <cell r="C446" t="str">
            <v>Residential</v>
          </cell>
          <cell r="D446" t="str">
            <v>Land Supply 2018</v>
          </cell>
          <cell r="E446">
            <v>0.12586800000000001</v>
          </cell>
          <cell r="F446">
            <v>0</v>
          </cell>
          <cell r="G446">
            <v>0</v>
          </cell>
          <cell r="H446">
            <v>0</v>
          </cell>
          <cell r="I446">
            <v>0.12586800000000001</v>
          </cell>
          <cell r="J446">
            <v>0</v>
          </cell>
          <cell r="K446">
            <v>0</v>
          </cell>
          <cell r="L446">
            <v>0</v>
          </cell>
          <cell r="M446">
            <v>100</v>
          </cell>
          <cell r="O446">
            <v>5.3521299999999999E-4</v>
          </cell>
          <cell r="Q446">
            <v>0</v>
          </cell>
          <cell r="R446">
            <v>0</v>
          </cell>
          <cell r="S446">
            <v>0.42521768837194518</v>
          </cell>
          <cell r="T446">
            <v>0</v>
          </cell>
          <cell r="U446">
            <v>0</v>
          </cell>
          <cell r="V446">
            <v>0</v>
          </cell>
          <cell r="W446">
            <v>0</v>
          </cell>
          <cell r="X446">
            <v>0</v>
          </cell>
          <cell r="Y446">
            <v>0</v>
          </cell>
          <cell r="AA446">
            <v>0</v>
          </cell>
          <cell r="AB446">
            <v>0</v>
          </cell>
          <cell r="AC446">
            <v>0</v>
          </cell>
          <cell r="AD446">
            <v>0</v>
          </cell>
          <cell r="AE446">
            <v>4.2903222811499997E-2</v>
          </cell>
          <cell r="AF446">
            <v>0</v>
          </cell>
          <cell r="AG446">
            <v>0</v>
          </cell>
          <cell r="AH446">
            <v>0</v>
          </cell>
          <cell r="AI446">
            <v>0.125867754404</v>
          </cell>
          <cell r="AJ446">
            <v>0</v>
          </cell>
          <cell r="AK446">
            <v>0</v>
          </cell>
          <cell r="AM446">
            <v>0</v>
          </cell>
          <cell r="AN446">
            <v>0</v>
          </cell>
          <cell r="AO446">
            <v>0</v>
          </cell>
          <cell r="AP446">
            <v>0</v>
          </cell>
          <cell r="AQ446">
            <v>34.085885857803412</v>
          </cell>
          <cell r="AR446">
            <v>0</v>
          </cell>
          <cell r="AS446">
            <v>0</v>
          </cell>
          <cell r="AT446">
            <v>0</v>
          </cell>
          <cell r="AU446">
            <v>99.999804878126284</v>
          </cell>
          <cell r="AV446">
            <v>0</v>
          </cell>
          <cell r="AW446">
            <v>0</v>
          </cell>
        </row>
        <row r="447">
          <cell r="A447" t="str">
            <v>SH 2306</v>
          </cell>
          <cell r="B447" t="str">
            <v>122 FARINGDON,TWEEDALE STREET,ROCHDALE</v>
          </cell>
          <cell r="C447" t="str">
            <v>Residential</v>
          </cell>
          <cell r="D447" t="str">
            <v>Land Supply 2018</v>
          </cell>
          <cell r="E447">
            <v>7.51937E-3</v>
          </cell>
          <cell r="F447">
            <v>0</v>
          </cell>
          <cell r="G447">
            <v>0</v>
          </cell>
          <cell r="H447">
            <v>0</v>
          </cell>
          <cell r="I447">
            <v>7.51937E-3</v>
          </cell>
          <cell r="J447">
            <v>0</v>
          </cell>
          <cell r="K447">
            <v>0</v>
          </cell>
          <cell r="L447">
            <v>0</v>
          </cell>
          <cell r="M447">
            <v>100</v>
          </cell>
          <cell r="O447">
            <v>0</v>
          </cell>
          <cell r="Q447">
            <v>0</v>
          </cell>
          <cell r="R447">
            <v>0</v>
          </cell>
          <cell r="S447">
            <v>0</v>
          </cell>
          <cell r="T447">
            <v>0</v>
          </cell>
          <cell r="U447">
            <v>0</v>
          </cell>
          <cell r="V447">
            <v>0</v>
          </cell>
          <cell r="W447">
            <v>0</v>
          </cell>
          <cell r="X447" t="str">
            <v>Not Modelled</v>
          </cell>
          <cell r="Y447" t="str">
            <v>N/A</v>
          </cell>
          <cell r="AA447">
            <v>0</v>
          </cell>
          <cell r="AB447">
            <v>0</v>
          </cell>
          <cell r="AC447">
            <v>0</v>
          </cell>
          <cell r="AD447">
            <v>0</v>
          </cell>
          <cell r="AE447">
            <v>0</v>
          </cell>
          <cell r="AF447">
            <v>0</v>
          </cell>
          <cell r="AG447">
            <v>0</v>
          </cell>
          <cell r="AH447">
            <v>0</v>
          </cell>
          <cell r="AI447">
            <v>7.5193700000900001E-3</v>
          </cell>
          <cell r="AJ447">
            <v>0</v>
          </cell>
          <cell r="AK447">
            <v>0</v>
          </cell>
          <cell r="AM447">
            <v>0</v>
          </cell>
          <cell r="AN447">
            <v>0</v>
          </cell>
          <cell r="AO447">
            <v>0</v>
          </cell>
          <cell r="AP447">
            <v>0</v>
          </cell>
          <cell r="AQ447">
            <v>0</v>
          </cell>
          <cell r="AR447">
            <v>0</v>
          </cell>
          <cell r="AS447">
            <v>0</v>
          </cell>
          <cell r="AT447">
            <v>0</v>
          </cell>
          <cell r="AU447">
            <v>100.00000000119691</v>
          </cell>
          <cell r="AV447">
            <v>0</v>
          </cell>
          <cell r="AW447">
            <v>0</v>
          </cell>
        </row>
        <row r="448">
          <cell r="A448" t="str">
            <v>SH 2307</v>
          </cell>
          <cell r="B448" t="str">
            <v>381 MANCHESTER ROAD,ROCHDALE</v>
          </cell>
          <cell r="C448" t="str">
            <v>Residential</v>
          </cell>
          <cell r="D448" t="str">
            <v>Land Supply 2018</v>
          </cell>
          <cell r="E448">
            <v>7.12621E-3</v>
          </cell>
          <cell r="F448">
            <v>0</v>
          </cell>
          <cell r="G448">
            <v>0</v>
          </cell>
          <cell r="H448">
            <v>0</v>
          </cell>
          <cell r="I448">
            <v>7.12621E-3</v>
          </cell>
          <cell r="J448">
            <v>0</v>
          </cell>
          <cell r="K448">
            <v>0</v>
          </cell>
          <cell r="L448">
            <v>0</v>
          </cell>
          <cell r="M448">
            <v>100</v>
          </cell>
          <cell r="O448">
            <v>0</v>
          </cell>
          <cell r="Q448">
            <v>0</v>
          </cell>
          <cell r="R448">
            <v>0</v>
          </cell>
          <cell r="S448">
            <v>0</v>
          </cell>
          <cell r="T448">
            <v>0</v>
          </cell>
          <cell r="U448">
            <v>0</v>
          </cell>
          <cell r="V448">
            <v>0</v>
          </cell>
          <cell r="W448">
            <v>0</v>
          </cell>
          <cell r="X448" t="str">
            <v>Not Modelled</v>
          </cell>
          <cell r="Y448" t="str">
            <v>N/A</v>
          </cell>
          <cell r="AA448">
            <v>0</v>
          </cell>
          <cell r="AB448">
            <v>0</v>
          </cell>
          <cell r="AC448">
            <v>0</v>
          </cell>
          <cell r="AD448">
            <v>0</v>
          </cell>
          <cell r="AE448">
            <v>0</v>
          </cell>
          <cell r="AF448">
            <v>0</v>
          </cell>
          <cell r="AG448">
            <v>0</v>
          </cell>
          <cell r="AH448">
            <v>0</v>
          </cell>
          <cell r="AI448">
            <v>7.1262099985500002E-3</v>
          </cell>
          <cell r="AJ448">
            <v>0</v>
          </cell>
          <cell r="AK448">
            <v>0</v>
          </cell>
          <cell r="AM448">
            <v>0</v>
          </cell>
          <cell r="AN448">
            <v>0</v>
          </cell>
          <cell r="AO448">
            <v>0</v>
          </cell>
          <cell r="AP448">
            <v>0</v>
          </cell>
          <cell r="AQ448">
            <v>0</v>
          </cell>
          <cell r="AR448">
            <v>0</v>
          </cell>
          <cell r="AS448">
            <v>0</v>
          </cell>
          <cell r="AT448">
            <v>0</v>
          </cell>
          <cell r="AU448">
            <v>99.999999979652571</v>
          </cell>
          <cell r="AV448">
            <v>0</v>
          </cell>
          <cell r="AW448">
            <v>0</v>
          </cell>
        </row>
        <row r="449">
          <cell r="A449" t="str">
            <v>SH 2308</v>
          </cell>
          <cell r="B449" t="str">
            <v>86A AND 88A DURHAM STREET,ROCHDALE</v>
          </cell>
          <cell r="C449" t="str">
            <v>Residential</v>
          </cell>
          <cell r="D449" t="str">
            <v>Land Supply 2018</v>
          </cell>
          <cell r="E449">
            <v>1.9519700000000001E-2</v>
          </cell>
          <cell r="F449">
            <v>0</v>
          </cell>
          <cell r="G449">
            <v>0</v>
          </cell>
          <cell r="H449">
            <v>0</v>
          </cell>
          <cell r="I449">
            <v>1.9519700000000001E-2</v>
          </cell>
          <cell r="J449">
            <v>0</v>
          </cell>
          <cell r="K449">
            <v>0</v>
          </cell>
          <cell r="L449">
            <v>0</v>
          </cell>
          <cell r="M449">
            <v>100</v>
          </cell>
          <cell r="O449">
            <v>0</v>
          </cell>
          <cell r="Q449">
            <v>0</v>
          </cell>
          <cell r="R449">
            <v>0</v>
          </cell>
          <cell r="S449">
            <v>0</v>
          </cell>
          <cell r="T449">
            <v>0</v>
          </cell>
          <cell r="U449">
            <v>0</v>
          </cell>
          <cell r="V449">
            <v>0</v>
          </cell>
          <cell r="W449">
            <v>0</v>
          </cell>
          <cell r="X449" t="str">
            <v>Not Modelled</v>
          </cell>
          <cell r="Y449" t="str">
            <v>N/A</v>
          </cell>
          <cell r="AA449">
            <v>0</v>
          </cell>
          <cell r="AB449">
            <v>0</v>
          </cell>
          <cell r="AC449">
            <v>0</v>
          </cell>
          <cell r="AD449">
            <v>0</v>
          </cell>
          <cell r="AE449">
            <v>0</v>
          </cell>
          <cell r="AF449">
            <v>0</v>
          </cell>
          <cell r="AG449">
            <v>0</v>
          </cell>
          <cell r="AH449">
            <v>0</v>
          </cell>
          <cell r="AI449">
            <v>1.9519665000099998E-2</v>
          </cell>
          <cell r="AJ449">
            <v>0</v>
          </cell>
          <cell r="AK449">
            <v>0</v>
          </cell>
          <cell r="AM449">
            <v>0</v>
          </cell>
          <cell r="AN449">
            <v>0</v>
          </cell>
          <cell r="AO449">
            <v>0</v>
          </cell>
          <cell r="AP449">
            <v>0</v>
          </cell>
          <cell r="AQ449">
            <v>0</v>
          </cell>
          <cell r="AR449">
            <v>0</v>
          </cell>
          <cell r="AS449">
            <v>0</v>
          </cell>
          <cell r="AT449">
            <v>0</v>
          </cell>
          <cell r="AU449">
            <v>99.999820694477876</v>
          </cell>
          <cell r="AV449">
            <v>0</v>
          </cell>
          <cell r="AW449">
            <v>0</v>
          </cell>
        </row>
        <row r="450">
          <cell r="A450" t="str">
            <v>SH 2309</v>
          </cell>
          <cell r="B450" t="str">
            <v>182 BELFIELD ROAD,ROCHDALE</v>
          </cell>
          <cell r="C450" t="str">
            <v>Residential</v>
          </cell>
          <cell r="D450" t="str">
            <v>Land Supply 2018</v>
          </cell>
          <cell r="E450">
            <v>0.107139</v>
          </cell>
          <cell r="F450">
            <v>0</v>
          </cell>
          <cell r="G450">
            <v>0</v>
          </cell>
          <cell r="H450">
            <v>0</v>
          </cell>
          <cell r="I450">
            <v>0.107139</v>
          </cell>
          <cell r="J450">
            <v>0</v>
          </cell>
          <cell r="K450">
            <v>0</v>
          </cell>
          <cell r="L450">
            <v>0</v>
          </cell>
          <cell r="M450">
            <v>100</v>
          </cell>
          <cell r="O450">
            <v>0</v>
          </cell>
          <cell r="Q450">
            <v>0</v>
          </cell>
          <cell r="R450">
            <v>0</v>
          </cell>
          <cell r="S450">
            <v>0</v>
          </cell>
          <cell r="T450">
            <v>0</v>
          </cell>
          <cell r="U450">
            <v>0</v>
          </cell>
          <cell r="V450">
            <v>0</v>
          </cell>
          <cell r="W450">
            <v>0</v>
          </cell>
          <cell r="X450" t="str">
            <v>Not Modelled</v>
          </cell>
          <cell r="Y450" t="str">
            <v>N/A</v>
          </cell>
          <cell r="AA450">
            <v>0</v>
          </cell>
          <cell r="AB450">
            <v>0</v>
          </cell>
          <cell r="AC450">
            <v>0</v>
          </cell>
          <cell r="AD450">
            <v>0</v>
          </cell>
          <cell r="AE450">
            <v>0</v>
          </cell>
          <cell r="AF450">
            <v>0</v>
          </cell>
          <cell r="AG450">
            <v>0</v>
          </cell>
          <cell r="AH450">
            <v>0</v>
          </cell>
          <cell r="AI450">
            <v>0.107138895001</v>
          </cell>
          <cell r="AJ450">
            <v>0</v>
          </cell>
          <cell r="AK450">
            <v>0</v>
          </cell>
          <cell r="AM450">
            <v>0</v>
          </cell>
          <cell r="AN450">
            <v>0</v>
          </cell>
          <cell r="AO450">
            <v>0</v>
          </cell>
          <cell r="AP450">
            <v>0</v>
          </cell>
          <cell r="AQ450">
            <v>0</v>
          </cell>
          <cell r="AR450">
            <v>0</v>
          </cell>
          <cell r="AS450">
            <v>0</v>
          </cell>
          <cell r="AT450">
            <v>0</v>
          </cell>
          <cell r="AU450">
            <v>99.999901997405246</v>
          </cell>
          <cell r="AV450">
            <v>0</v>
          </cell>
          <cell r="AW450">
            <v>0</v>
          </cell>
        </row>
        <row r="451">
          <cell r="A451" t="str">
            <v>SH 2310</v>
          </cell>
          <cell r="B451" t="str">
            <v>10 DIXON FOLD,ROCHDALE</v>
          </cell>
          <cell r="C451" t="str">
            <v>Residential</v>
          </cell>
          <cell r="D451" t="str">
            <v>Land Supply 2018</v>
          </cell>
          <cell r="E451">
            <v>6.51645E-2</v>
          </cell>
          <cell r="F451">
            <v>0</v>
          </cell>
          <cell r="G451">
            <v>0</v>
          </cell>
          <cell r="H451">
            <v>0</v>
          </cell>
          <cell r="I451">
            <v>6.51645E-2</v>
          </cell>
          <cell r="J451">
            <v>0</v>
          </cell>
          <cell r="K451">
            <v>0</v>
          </cell>
          <cell r="L451">
            <v>0</v>
          </cell>
          <cell r="M451">
            <v>100</v>
          </cell>
          <cell r="O451">
            <v>6.5164534467800003E-2</v>
          </cell>
          <cell r="Q451">
            <v>3.29774344678E-2</v>
          </cell>
          <cell r="R451">
            <v>2.2045936220399999E-2</v>
          </cell>
          <cell r="S451">
            <v>100.00005289352332</v>
          </cell>
          <cell r="T451">
            <v>50.606441341221064</v>
          </cell>
          <cell r="U451">
            <v>33.831205979329233</v>
          </cell>
          <cell r="V451">
            <v>0</v>
          </cell>
          <cell r="W451">
            <v>0</v>
          </cell>
          <cell r="X451" t="str">
            <v>Not Modelled</v>
          </cell>
          <cell r="Y451" t="str">
            <v>N/A</v>
          </cell>
          <cell r="AA451">
            <v>0</v>
          </cell>
          <cell r="AB451">
            <v>0</v>
          </cell>
          <cell r="AC451">
            <v>0</v>
          </cell>
          <cell r="AD451">
            <v>0</v>
          </cell>
          <cell r="AE451">
            <v>0</v>
          </cell>
          <cell r="AF451">
            <v>0</v>
          </cell>
          <cell r="AG451">
            <v>0</v>
          </cell>
          <cell r="AH451">
            <v>0</v>
          </cell>
          <cell r="AI451">
            <v>6.5164525000599993E-2</v>
          </cell>
          <cell r="AJ451">
            <v>0</v>
          </cell>
          <cell r="AK451">
            <v>0</v>
          </cell>
          <cell r="AM451">
            <v>0</v>
          </cell>
          <cell r="AN451">
            <v>0</v>
          </cell>
          <cell r="AO451">
            <v>0</v>
          </cell>
          <cell r="AP451">
            <v>0</v>
          </cell>
          <cell r="AQ451">
            <v>0</v>
          </cell>
          <cell r="AR451">
            <v>0</v>
          </cell>
          <cell r="AS451">
            <v>0</v>
          </cell>
          <cell r="AT451">
            <v>0</v>
          </cell>
          <cell r="AU451">
            <v>100.00003836536764</v>
          </cell>
          <cell r="AV451">
            <v>0</v>
          </cell>
          <cell r="AW451">
            <v>0</v>
          </cell>
        </row>
        <row r="452">
          <cell r="A452" t="str">
            <v>SH 2311</v>
          </cell>
          <cell r="B452" t="str">
            <v>164 DRAKE STREET,ROCHDALE</v>
          </cell>
          <cell r="C452" t="str">
            <v>Residential</v>
          </cell>
          <cell r="D452" t="str">
            <v>Land Supply 2018</v>
          </cell>
          <cell r="E452">
            <v>8.2795000000000004E-3</v>
          </cell>
          <cell r="F452">
            <v>0</v>
          </cell>
          <cell r="G452">
            <v>0</v>
          </cell>
          <cell r="H452">
            <v>0</v>
          </cell>
          <cell r="I452">
            <v>8.2795000000000004E-3</v>
          </cell>
          <cell r="J452">
            <v>0</v>
          </cell>
          <cell r="K452">
            <v>0</v>
          </cell>
          <cell r="L452">
            <v>0</v>
          </cell>
          <cell r="M452">
            <v>100</v>
          </cell>
          <cell r="O452">
            <v>0</v>
          </cell>
          <cell r="Q452">
            <v>0</v>
          </cell>
          <cell r="R452">
            <v>0</v>
          </cell>
          <cell r="S452">
            <v>0</v>
          </cell>
          <cell r="T452">
            <v>0</v>
          </cell>
          <cell r="U452">
            <v>0</v>
          </cell>
          <cell r="V452">
            <v>0</v>
          </cell>
          <cell r="W452">
            <v>0</v>
          </cell>
          <cell r="X452" t="str">
            <v>Not Modelled</v>
          </cell>
          <cell r="Y452" t="str">
            <v>N/A</v>
          </cell>
          <cell r="AA452">
            <v>0</v>
          </cell>
          <cell r="AB452">
            <v>0</v>
          </cell>
          <cell r="AC452">
            <v>0</v>
          </cell>
          <cell r="AD452">
            <v>0</v>
          </cell>
          <cell r="AE452">
            <v>0</v>
          </cell>
          <cell r="AF452">
            <v>0</v>
          </cell>
          <cell r="AG452">
            <v>0</v>
          </cell>
          <cell r="AH452">
            <v>0</v>
          </cell>
          <cell r="AI452">
            <v>8.2795000005199994E-3</v>
          </cell>
          <cell r="AJ452">
            <v>0</v>
          </cell>
          <cell r="AK452">
            <v>0</v>
          </cell>
          <cell r="AM452">
            <v>0</v>
          </cell>
          <cell r="AN452">
            <v>0</v>
          </cell>
          <cell r="AO452">
            <v>0</v>
          </cell>
          <cell r="AP452">
            <v>0</v>
          </cell>
          <cell r="AQ452">
            <v>0</v>
          </cell>
          <cell r="AR452">
            <v>0</v>
          </cell>
          <cell r="AS452">
            <v>0</v>
          </cell>
          <cell r="AT452">
            <v>0</v>
          </cell>
          <cell r="AU452">
            <v>100.00000000628056</v>
          </cell>
          <cell r="AV452">
            <v>0</v>
          </cell>
          <cell r="AW452">
            <v>0</v>
          </cell>
        </row>
        <row r="453">
          <cell r="A453" t="str">
            <v>SH 2312</v>
          </cell>
          <cell r="B453" t="str">
            <v>LAND TO REAR OF 91 NORDEN ROAD,ROCHDALE</v>
          </cell>
          <cell r="C453" t="str">
            <v>Residential</v>
          </cell>
          <cell r="D453" t="str">
            <v>Land Supply 2018</v>
          </cell>
          <cell r="E453">
            <v>0.30909999999999999</v>
          </cell>
          <cell r="F453">
            <v>0</v>
          </cell>
          <cell r="G453">
            <v>0</v>
          </cell>
          <cell r="H453">
            <v>0</v>
          </cell>
          <cell r="I453">
            <v>0.30909999999999999</v>
          </cell>
          <cell r="J453">
            <v>0</v>
          </cell>
          <cell r="K453">
            <v>0</v>
          </cell>
          <cell r="L453">
            <v>0</v>
          </cell>
          <cell r="M453">
            <v>100</v>
          </cell>
          <cell r="O453">
            <v>0</v>
          </cell>
          <cell r="Q453">
            <v>0</v>
          </cell>
          <cell r="R453">
            <v>0</v>
          </cell>
          <cell r="S453">
            <v>0</v>
          </cell>
          <cell r="T453">
            <v>0</v>
          </cell>
          <cell r="U453">
            <v>0</v>
          </cell>
          <cell r="V453">
            <v>0</v>
          </cell>
          <cell r="W453">
            <v>0</v>
          </cell>
          <cell r="X453" t="str">
            <v>Not Modelled</v>
          </cell>
          <cell r="Y453" t="str">
            <v>N/A</v>
          </cell>
          <cell r="AA453">
            <v>0</v>
          </cell>
          <cell r="AB453">
            <v>0</v>
          </cell>
          <cell r="AC453">
            <v>0</v>
          </cell>
          <cell r="AD453">
            <v>0</v>
          </cell>
          <cell r="AE453">
            <v>0</v>
          </cell>
          <cell r="AF453">
            <v>0</v>
          </cell>
          <cell r="AG453">
            <v>0</v>
          </cell>
          <cell r="AH453">
            <v>0</v>
          </cell>
          <cell r="AI453">
            <v>0.12341271645</v>
          </cell>
          <cell r="AJ453">
            <v>0</v>
          </cell>
          <cell r="AK453">
            <v>0</v>
          </cell>
          <cell r="AM453">
            <v>0</v>
          </cell>
          <cell r="AN453">
            <v>0</v>
          </cell>
          <cell r="AO453">
            <v>0</v>
          </cell>
          <cell r="AP453">
            <v>0</v>
          </cell>
          <cell r="AQ453">
            <v>0</v>
          </cell>
          <cell r="AR453">
            <v>0</v>
          </cell>
          <cell r="AS453">
            <v>0</v>
          </cell>
          <cell r="AT453">
            <v>0</v>
          </cell>
          <cell r="AU453">
            <v>39.926469249433843</v>
          </cell>
          <cell r="AV453">
            <v>0</v>
          </cell>
          <cell r="AW453">
            <v>0</v>
          </cell>
        </row>
        <row r="454">
          <cell r="A454" t="str">
            <v>SH 2313</v>
          </cell>
          <cell r="B454" t="str">
            <v>LAND AT DEAN FARM, BADGER LANE,ROCHDALE</v>
          </cell>
          <cell r="C454" t="str">
            <v>Residential</v>
          </cell>
          <cell r="D454" t="str">
            <v>Land Supply 2018</v>
          </cell>
          <cell r="E454">
            <v>2.0633300000000001</v>
          </cell>
          <cell r="F454">
            <v>0</v>
          </cell>
          <cell r="G454">
            <v>0</v>
          </cell>
          <cell r="H454">
            <v>0</v>
          </cell>
          <cell r="I454">
            <v>2.0633300000000001</v>
          </cell>
          <cell r="J454">
            <v>0</v>
          </cell>
          <cell r="K454">
            <v>0</v>
          </cell>
          <cell r="L454">
            <v>0</v>
          </cell>
          <cell r="M454">
            <v>100</v>
          </cell>
          <cell r="O454">
            <v>0.1680461556209</v>
          </cell>
          <cell r="Q454">
            <v>0.12342175562089999</v>
          </cell>
          <cell r="R454">
            <v>7.6292373962599996E-2</v>
          </cell>
          <cell r="S454">
            <v>8.1444148837510237</v>
          </cell>
          <cell r="T454">
            <v>5.9816779487963618</v>
          </cell>
          <cell r="U454">
            <v>3.6975362139163388</v>
          </cell>
          <cell r="V454">
            <v>0</v>
          </cell>
          <cell r="W454">
            <v>0</v>
          </cell>
          <cell r="X454">
            <v>7.7348341564299997E-2</v>
          </cell>
          <cell r="Y454">
            <v>3.7487140478886074</v>
          </cell>
          <cell r="AA454">
            <v>0</v>
          </cell>
          <cell r="AB454">
            <v>3.61016400172E-6</v>
          </cell>
          <cell r="AC454">
            <v>3.61016400172E-6</v>
          </cell>
          <cell r="AD454">
            <v>0</v>
          </cell>
          <cell r="AE454">
            <v>0</v>
          </cell>
          <cell r="AF454">
            <v>0</v>
          </cell>
          <cell r="AG454">
            <v>8.9702059993799997E-5</v>
          </cell>
          <cell r="AH454">
            <v>0</v>
          </cell>
          <cell r="AI454">
            <v>2.063327465</v>
          </cell>
          <cell r="AJ454">
            <v>0</v>
          </cell>
          <cell r="AK454">
            <v>0</v>
          </cell>
          <cell r="AM454">
            <v>0</v>
          </cell>
          <cell r="AN454">
            <v>1.7496784332704898E-4</v>
          </cell>
          <cell r="AO454">
            <v>1.7496784332704898E-4</v>
          </cell>
          <cell r="AP454">
            <v>0</v>
          </cell>
          <cell r="AQ454">
            <v>0</v>
          </cell>
          <cell r="AR454">
            <v>0</v>
          </cell>
          <cell r="AS454">
            <v>4.3474412718178864E-3</v>
          </cell>
          <cell r="AT454">
            <v>0</v>
          </cell>
          <cell r="AU454">
            <v>99.99987714035079</v>
          </cell>
          <cell r="AV454">
            <v>0</v>
          </cell>
          <cell r="AW454">
            <v>0</v>
          </cell>
        </row>
        <row r="455">
          <cell r="A455" t="str">
            <v>SH 2314</v>
          </cell>
          <cell r="B455" t="str">
            <v>THE STABLES,STABLE HILLS,CHADWICK HALL ROAD,ROCHDALE</v>
          </cell>
          <cell r="C455" t="str">
            <v>Residential</v>
          </cell>
          <cell r="D455" t="str">
            <v>Land Supply 2018</v>
          </cell>
          <cell r="E455">
            <v>0.58264300000000002</v>
          </cell>
          <cell r="F455">
            <v>0</v>
          </cell>
          <cell r="G455">
            <v>0</v>
          </cell>
          <cell r="H455">
            <v>0</v>
          </cell>
          <cell r="I455">
            <v>0.58264300000000002</v>
          </cell>
          <cell r="J455">
            <v>0</v>
          </cell>
          <cell r="K455">
            <v>0</v>
          </cell>
          <cell r="L455">
            <v>0</v>
          </cell>
          <cell r="M455">
            <v>100</v>
          </cell>
          <cell r="O455">
            <v>0</v>
          </cell>
          <cell r="Q455">
            <v>0</v>
          </cell>
          <cell r="R455">
            <v>0</v>
          </cell>
          <cell r="S455">
            <v>0</v>
          </cell>
          <cell r="T455">
            <v>0</v>
          </cell>
          <cell r="U455">
            <v>0</v>
          </cell>
          <cell r="V455">
            <v>0</v>
          </cell>
          <cell r="W455">
            <v>0</v>
          </cell>
          <cell r="X455">
            <v>0</v>
          </cell>
          <cell r="Y455">
            <v>0</v>
          </cell>
          <cell r="AA455">
            <v>0</v>
          </cell>
          <cell r="AB455">
            <v>0</v>
          </cell>
          <cell r="AC455">
            <v>0</v>
          </cell>
          <cell r="AD455">
            <v>0</v>
          </cell>
          <cell r="AE455">
            <v>0</v>
          </cell>
          <cell r="AF455">
            <v>0</v>
          </cell>
          <cell r="AG455">
            <v>0</v>
          </cell>
          <cell r="AH455">
            <v>0</v>
          </cell>
          <cell r="AI455">
            <v>0.58264327500299995</v>
          </cell>
          <cell r="AJ455">
            <v>0</v>
          </cell>
          <cell r="AK455">
            <v>0</v>
          </cell>
          <cell r="AM455">
            <v>0</v>
          </cell>
          <cell r="AN455">
            <v>0</v>
          </cell>
          <cell r="AO455">
            <v>0</v>
          </cell>
          <cell r="AP455">
            <v>0</v>
          </cell>
          <cell r="AQ455">
            <v>0</v>
          </cell>
          <cell r="AR455">
            <v>0</v>
          </cell>
          <cell r="AS455">
            <v>0</v>
          </cell>
          <cell r="AT455">
            <v>0</v>
          </cell>
          <cell r="AU455">
            <v>100.00004719922832</v>
          </cell>
          <cell r="AV455">
            <v>0</v>
          </cell>
          <cell r="AW455">
            <v>0</v>
          </cell>
        </row>
        <row r="456">
          <cell r="A456" t="str">
            <v>SH 2315</v>
          </cell>
          <cell r="B456" t="str">
            <v>LAND ADJACENT TO 44 BATTERSBY STREET,ROCHDALE</v>
          </cell>
          <cell r="C456" t="str">
            <v>Residential</v>
          </cell>
          <cell r="D456" t="str">
            <v>Land Supply 2018</v>
          </cell>
          <cell r="E456">
            <v>1.7692800000000002E-2</v>
          </cell>
          <cell r="F456">
            <v>0</v>
          </cell>
          <cell r="G456">
            <v>0</v>
          </cell>
          <cell r="H456">
            <v>0</v>
          </cell>
          <cell r="I456">
            <v>1.7692800000000002E-2</v>
          </cell>
          <cell r="J456">
            <v>0</v>
          </cell>
          <cell r="K456">
            <v>0</v>
          </cell>
          <cell r="L456">
            <v>0</v>
          </cell>
          <cell r="M456">
            <v>100</v>
          </cell>
          <cell r="O456">
            <v>0</v>
          </cell>
          <cell r="Q456">
            <v>0</v>
          </cell>
          <cell r="R456">
            <v>0</v>
          </cell>
          <cell r="S456">
            <v>0</v>
          </cell>
          <cell r="T456">
            <v>0</v>
          </cell>
          <cell r="U456">
            <v>0</v>
          </cell>
          <cell r="V456">
            <v>0</v>
          </cell>
          <cell r="W456">
            <v>0</v>
          </cell>
          <cell r="X456" t="str">
            <v>Not Modelled</v>
          </cell>
          <cell r="Y456" t="str">
            <v>N/A</v>
          </cell>
          <cell r="AA456">
            <v>0</v>
          </cell>
          <cell r="AB456">
            <v>0</v>
          </cell>
          <cell r="AC456">
            <v>0</v>
          </cell>
          <cell r="AD456">
            <v>0</v>
          </cell>
          <cell r="AE456">
            <v>0</v>
          </cell>
          <cell r="AF456">
            <v>0</v>
          </cell>
          <cell r="AG456">
            <v>0</v>
          </cell>
          <cell r="AH456">
            <v>0</v>
          </cell>
          <cell r="AI456">
            <v>1.7692824999499999E-2</v>
          </cell>
          <cell r="AJ456">
            <v>0</v>
          </cell>
          <cell r="AK456">
            <v>0</v>
          </cell>
          <cell r="AM456">
            <v>0</v>
          </cell>
          <cell r="AN456">
            <v>0</v>
          </cell>
          <cell r="AO456">
            <v>0</v>
          </cell>
          <cell r="AP456">
            <v>0</v>
          </cell>
          <cell r="AQ456">
            <v>0</v>
          </cell>
          <cell r="AR456">
            <v>0</v>
          </cell>
          <cell r="AS456">
            <v>0</v>
          </cell>
          <cell r="AT456">
            <v>0</v>
          </cell>
          <cell r="AU456">
            <v>100.00014129758996</v>
          </cell>
          <cell r="AV456">
            <v>0</v>
          </cell>
          <cell r="AW456">
            <v>0</v>
          </cell>
        </row>
        <row r="457">
          <cell r="A457" t="str">
            <v>SH 2317</v>
          </cell>
          <cell r="B457" t="str">
            <v>LAND AT GATE STREET,ROCHDALE</v>
          </cell>
          <cell r="C457" t="str">
            <v>Residential</v>
          </cell>
          <cell r="D457" t="str">
            <v>Land Supply 2018</v>
          </cell>
          <cell r="E457">
            <v>1.32286E-2</v>
          </cell>
          <cell r="F457">
            <v>0</v>
          </cell>
          <cell r="G457">
            <v>0</v>
          </cell>
          <cell r="H457">
            <v>0</v>
          </cell>
          <cell r="I457">
            <v>1.32286E-2</v>
          </cell>
          <cell r="J457">
            <v>0</v>
          </cell>
          <cell r="K457">
            <v>0</v>
          </cell>
          <cell r="L457">
            <v>0</v>
          </cell>
          <cell r="M457">
            <v>100</v>
          </cell>
          <cell r="O457">
            <v>0</v>
          </cell>
          <cell r="Q457">
            <v>0</v>
          </cell>
          <cell r="R457">
            <v>0</v>
          </cell>
          <cell r="S457">
            <v>0</v>
          </cell>
          <cell r="T457">
            <v>0</v>
          </cell>
          <cell r="U457">
            <v>0</v>
          </cell>
          <cell r="V457">
            <v>0</v>
          </cell>
          <cell r="W457">
            <v>0</v>
          </cell>
          <cell r="X457" t="str">
            <v>Not Modelled</v>
          </cell>
          <cell r="Y457" t="str">
            <v>N/A</v>
          </cell>
          <cell r="AA457">
            <v>0</v>
          </cell>
          <cell r="AB457">
            <v>0</v>
          </cell>
          <cell r="AC457">
            <v>0</v>
          </cell>
          <cell r="AD457">
            <v>0</v>
          </cell>
          <cell r="AE457">
            <v>0</v>
          </cell>
          <cell r="AF457">
            <v>0</v>
          </cell>
          <cell r="AG457">
            <v>0</v>
          </cell>
          <cell r="AH457">
            <v>0</v>
          </cell>
          <cell r="AI457">
            <v>1.3228589999500001E-2</v>
          </cell>
          <cell r="AJ457">
            <v>0</v>
          </cell>
          <cell r="AK457">
            <v>0</v>
          </cell>
          <cell r="AM457">
            <v>0</v>
          </cell>
          <cell r="AN457">
            <v>0</v>
          </cell>
          <cell r="AO457">
            <v>0</v>
          </cell>
          <cell r="AP457">
            <v>0</v>
          </cell>
          <cell r="AQ457">
            <v>0</v>
          </cell>
          <cell r="AR457">
            <v>0</v>
          </cell>
          <cell r="AS457">
            <v>0</v>
          </cell>
          <cell r="AT457">
            <v>0</v>
          </cell>
          <cell r="AU457">
            <v>99.999924402431105</v>
          </cell>
          <cell r="AV457">
            <v>0</v>
          </cell>
          <cell r="AW457">
            <v>0</v>
          </cell>
        </row>
        <row r="458">
          <cell r="A458" t="str">
            <v>SH 2318</v>
          </cell>
          <cell r="B458" t="str">
            <v>LAND REAR OF 502 MANCHESTER ROAD,ROCHDALE</v>
          </cell>
          <cell r="C458" t="str">
            <v>Residential</v>
          </cell>
          <cell r="D458" t="str">
            <v>Land Supply 2018</v>
          </cell>
          <cell r="E458">
            <v>8.7713600000000003E-2</v>
          </cell>
          <cell r="F458">
            <v>0</v>
          </cell>
          <cell r="G458">
            <v>0</v>
          </cell>
          <cell r="H458">
            <v>0</v>
          </cell>
          <cell r="I458">
            <v>8.7713600000000003E-2</v>
          </cell>
          <cell r="J458">
            <v>0</v>
          </cell>
          <cell r="K458">
            <v>0</v>
          </cell>
          <cell r="L458">
            <v>0</v>
          </cell>
          <cell r="M458">
            <v>100</v>
          </cell>
          <cell r="O458">
            <v>0</v>
          </cell>
          <cell r="Q458">
            <v>0</v>
          </cell>
          <cell r="R458">
            <v>0</v>
          </cell>
          <cell r="S458">
            <v>0</v>
          </cell>
          <cell r="T458">
            <v>0</v>
          </cell>
          <cell r="U458">
            <v>0</v>
          </cell>
          <cell r="V458">
            <v>0</v>
          </cell>
          <cell r="W458">
            <v>0</v>
          </cell>
          <cell r="X458" t="str">
            <v>Not Modelled</v>
          </cell>
          <cell r="Y458" t="str">
            <v>N/A</v>
          </cell>
          <cell r="AA458">
            <v>0</v>
          </cell>
          <cell r="AB458">
            <v>0</v>
          </cell>
          <cell r="AC458">
            <v>0</v>
          </cell>
          <cell r="AD458">
            <v>0</v>
          </cell>
          <cell r="AE458">
            <v>0</v>
          </cell>
          <cell r="AF458">
            <v>0</v>
          </cell>
          <cell r="AG458">
            <v>0</v>
          </cell>
          <cell r="AH458">
            <v>0</v>
          </cell>
          <cell r="AI458">
            <v>8.7713584999599997E-2</v>
          </cell>
          <cell r="AJ458">
            <v>0</v>
          </cell>
          <cell r="AK458">
            <v>0</v>
          </cell>
          <cell r="AM458">
            <v>0</v>
          </cell>
          <cell r="AN458">
            <v>0</v>
          </cell>
          <cell r="AO458">
            <v>0</v>
          </cell>
          <cell r="AP458">
            <v>0</v>
          </cell>
          <cell r="AQ458">
            <v>0</v>
          </cell>
          <cell r="AR458">
            <v>0</v>
          </cell>
          <cell r="AS458">
            <v>0</v>
          </cell>
          <cell r="AT458">
            <v>0</v>
          </cell>
          <cell r="AU458">
            <v>99.999982898433075</v>
          </cell>
          <cell r="AV458">
            <v>0</v>
          </cell>
          <cell r="AW458">
            <v>0</v>
          </cell>
        </row>
        <row r="459">
          <cell r="A459" t="str">
            <v>SH 2319</v>
          </cell>
          <cell r="B459" t="str">
            <v>LAND ADJ TO 83 CROWN STREET,ROCHDALE</v>
          </cell>
          <cell r="C459" t="str">
            <v>Residential</v>
          </cell>
          <cell r="D459" t="str">
            <v>Land Supply 2018</v>
          </cell>
          <cell r="E459">
            <v>9.4151499999999999E-2</v>
          </cell>
          <cell r="F459">
            <v>0</v>
          </cell>
          <cell r="G459">
            <v>0</v>
          </cell>
          <cell r="H459">
            <v>0</v>
          </cell>
          <cell r="I459">
            <v>9.4151499999999999E-2</v>
          </cell>
          <cell r="J459">
            <v>0</v>
          </cell>
          <cell r="K459">
            <v>0</v>
          </cell>
          <cell r="L459">
            <v>0</v>
          </cell>
          <cell r="M459">
            <v>100</v>
          </cell>
          <cell r="O459">
            <v>0</v>
          </cell>
          <cell r="Q459">
            <v>0</v>
          </cell>
          <cell r="R459">
            <v>0</v>
          </cell>
          <cell r="S459">
            <v>0</v>
          </cell>
          <cell r="T459">
            <v>0</v>
          </cell>
          <cell r="U459">
            <v>0</v>
          </cell>
          <cell r="V459">
            <v>0</v>
          </cell>
          <cell r="W459">
            <v>0</v>
          </cell>
          <cell r="X459" t="str">
            <v>Not Modelled</v>
          </cell>
          <cell r="Y459" t="str">
            <v>N/A</v>
          </cell>
          <cell r="AA459">
            <v>0</v>
          </cell>
          <cell r="AB459">
            <v>0</v>
          </cell>
          <cell r="AC459">
            <v>0</v>
          </cell>
          <cell r="AD459">
            <v>0</v>
          </cell>
          <cell r="AE459">
            <v>0</v>
          </cell>
          <cell r="AF459">
            <v>0</v>
          </cell>
          <cell r="AG459">
            <v>0</v>
          </cell>
          <cell r="AH459">
            <v>0</v>
          </cell>
          <cell r="AI459">
            <v>9.4151550000100004E-2</v>
          </cell>
          <cell r="AJ459">
            <v>0</v>
          </cell>
          <cell r="AK459">
            <v>0</v>
          </cell>
          <cell r="AM459">
            <v>0</v>
          </cell>
          <cell r="AN459">
            <v>0</v>
          </cell>
          <cell r="AO459">
            <v>0</v>
          </cell>
          <cell r="AP459">
            <v>0</v>
          </cell>
          <cell r="AQ459">
            <v>0</v>
          </cell>
          <cell r="AR459">
            <v>0</v>
          </cell>
          <cell r="AS459">
            <v>0</v>
          </cell>
          <cell r="AT459">
            <v>0</v>
          </cell>
          <cell r="AU459">
            <v>100.00005310600469</v>
          </cell>
          <cell r="AV459">
            <v>0</v>
          </cell>
          <cell r="AW459">
            <v>0</v>
          </cell>
        </row>
        <row r="460">
          <cell r="A460" t="str">
            <v>SH 2320</v>
          </cell>
          <cell r="B460" t="str">
            <v>1 MERE LANE,ROCHDALE</v>
          </cell>
          <cell r="C460" t="str">
            <v>Residential</v>
          </cell>
          <cell r="D460" t="str">
            <v>Land Supply 2018</v>
          </cell>
          <cell r="E460">
            <v>8.0431300000000008E-3</v>
          </cell>
          <cell r="F460">
            <v>0</v>
          </cell>
          <cell r="G460">
            <v>0</v>
          </cell>
          <cell r="H460">
            <v>0</v>
          </cell>
          <cell r="I460">
            <v>8.0431300000000008E-3</v>
          </cell>
          <cell r="J460">
            <v>0</v>
          </cell>
          <cell r="K460">
            <v>0</v>
          </cell>
          <cell r="L460">
            <v>0</v>
          </cell>
          <cell r="M460">
            <v>100</v>
          </cell>
          <cell r="O460">
            <v>0</v>
          </cell>
          <cell r="Q460">
            <v>0</v>
          </cell>
          <cell r="R460">
            <v>0</v>
          </cell>
          <cell r="S460">
            <v>0</v>
          </cell>
          <cell r="T460">
            <v>0</v>
          </cell>
          <cell r="U460">
            <v>0</v>
          </cell>
          <cell r="V460">
            <v>0</v>
          </cell>
          <cell r="W460">
            <v>0</v>
          </cell>
          <cell r="X460" t="str">
            <v>Not Modelled</v>
          </cell>
          <cell r="Y460" t="str">
            <v>N/A</v>
          </cell>
          <cell r="AA460">
            <v>0</v>
          </cell>
          <cell r="AB460">
            <v>0</v>
          </cell>
          <cell r="AC460">
            <v>0</v>
          </cell>
          <cell r="AD460">
            <v>0</v>
          </cell>
          <cell r="AE460">
            <v>0</v>
          </cell>
          <cell r="AF460">
            <v>0</v>
          </cell>
          <cell r="AG460">
            <v>0</v>
          </cell>
          <cell r="AH460">
            <v>0</v>
          </cell>
          <cell r="AI460">
            <v>8.0431249996200001E-3</v>
          </cell>
          <cell r="AJ460">
            <v>0</v>
          </cell>
          <cell r="AK460">
            <v>0</v>
          </cell>
          <cell r="AM460">
            <v>0</v>
          </cell>
          <cell r="AN460">
            <v>0</v>
          </cell>
          <cell r="AO460">
            <v>0</v>
          </cell>
          <cell r="AP460">
            <v>0</v>
          </cell>
          <cell r="AQ460">
            <v>0</v>
          </cell>
          <cell r="AR460">
            <v>0</v>
          </cell>
          <cell r="AS460">
            <v>0</v>
          </cell>
          <cell r="AT460">
            <v>0</v>
          </cell>
          <cell r="AU460">
            <v>99.999937830421729</v>
          </cell>
          <cell r="AV460">
            <v>0</v>
          </cell>
          <cell r="AW460">
            <v>0</v>
          </cell>
        </row>
        <row r="461">
          <cell r="A461" t="str">
            <v>SH 2321</v>
          </cell>
          <cell r="B461" t="str">
            <v>LAND AT RAMSAY PLACE, RAMSAY TERRACE AND RAMSAY STREET,,ROCHDALE</v>
          </cell>
          <cell r="C461" t="str">
            <v>Residential</v>
          </cell>
          <cell r="D461" t="str">
            <v>Land Supply 2018</v>
          </cell>
          <cell r="E461">
            <v>0.19242200000000001</v>
          </cell>
          <cell r="F461">
            <v>0</v>
          </cell>
          <cell r="G461">
            <v>0</v>
          </cell>
          <cell r="H461">
            <v>0</v>
          </cell>
          <cell r="I461">
            <v>0.19242200000000001</v>
          </cell>
          <cell r="J461">
            <v>0</v>
          </cell>
          <cell r="K461">
            <v>0</v>
          </cell>
          <cell r="L461">
            <v>0</v>
          </cell>
          <cell r="M461">
            <v>100</v>
          </cell>
          <cell r="O461">
            <v>8.3906099999999997E-3</v>
          </cell>
          <cell r="Q461">
            <v>0</v>
          </cell>
          <cell r="R461">
            <v>0</v>
          </cell>
          <cell r="S461">
            <v>4.3605253037594451</v>
          </cell>
          <cell r="T461">
            <v>0</v>
          </cell>
          <cell r="U461">
            <v>0</v>
          </cell>
          <cell r="V461">
            <v>0.192422245001</v>
          </cell>
          <cell r="W461">
            <v>100.00012732483812</v>
          </cell>
          <cell r="X461">
            <v>0</v>
          </cell>
          <cell r="Y461">
            <v>0</v>
          </cell>
          <cell r="AA461">
            <v>0</v>
          </cell>
          <cell r="AB461">
            <v>0</v>
          </cell>
          <cell r="AC461">
            <v>0</v>
          </cell>
          <cell r="AD461">
            <v>0</v>
          </cell>
          <cell r="AE461">
            <v>0</v>
          </cell>
          <cell r="AF461">
            <v>0</v>
          </cell>
          <cell r="AG461">
            <v>0</v>
          </cell>
          <cell r="AH461">
            <v>0</v>
          </cell>
          <cell r="AI461">
            <v>0.192422245001</v>
          </cell>
          <cell r="AJ461">
            <v>0</v>
          </cell>
          <cell r="AK461">
            <v>0</v>
          </cell>
          <cell r="AM461">
            <v>0</v>
          </cell>
          <cell r="AN461">
            <v>0</v>
          </cell>
          <cell r="AO461">
            <v>0</v>
          </cell>
          <cell r="AP461">
            <v>0</v>
          </cell>
          <cell r="AQ461">
            <v>0</v>
          </cell>
          <cell r="AR461">
            <v>0</v>
          </cell>
          <cell r="AS461">
            <v>0</v>
          </cell>
          <cell r="AT461">
            <v>0</v>
          </cell>
          <cell r="AU461">
            <v>100.00012732483812</v>
          </cell>
          <cell r="AV461">
            <v>0</v>
          </cell>
          <cell r="AW461">
            <v>0</v>
          </cell>
        </row>
        <row r="462">
          <cell r="A462" t="str">
            <v>SH 2323</v>
          </cell>
          <cell r="B462" t="str">
            <v>LEACH STREET,ROCHDALE</v>
          </cell>
          <cell r="C462" t="str">
            <v>Residential</v>
          </cell>
          <cell r="D462" t="str">
            <v>Land Supply 2018</v>
          </cell>
          <cell r="E462">
            <v>2.7817499999999998E-2</v>
          </cell>
          <cell r="F462">
            <v>0</v>
          </cell>
          <cell r="G462">
            <v>0</v>
          </cell>
          <cell r="H462">
            <v>0</v>
          </cell>
          <cell r="I462">
            <v>2.7817499999999998E-2</v>
          </cell>
          <cell r="J462">
            <v>0</v>
          </cell>
          <cell r="K462">
            <v>0</v>
          </cell>
          <cell r="L462">
            <v>0</v>
          </cell>
          <cell r="M462">
            <v>100</v>
          </cell>
          <cell r="O462">
            <v>1.9476825900760001E-2</v>
          </cell>
          <cell r="Q462">
            <v>1.0415075900760001E-2</v>
          </cell>
          <cell r="R462">
            <v>5.1893718005600002E-3</v>
          </cell>
          <cell r="S462">
            <v>70.016449719636924</v>
          </cell>
          <cell r="T462">
            <v>37.440732994553791</v>
          </cell>
          <cell r="U462">
            <v>18.655061743722477</v>
          </cell>
          <cell r="V462">
            <v>0</v>
          </cell>
          <cell r="W462">
            <v>0</v>
          </cell>
          <cell r="X462" t="str">
            <v>Not Modelled</v>
          </cell>
          <cell r="Y462" t="str">
            <v>N/A</v>
          </cell>
          <cell r="AA462">
            <v>0</v>
          </cell>
          <cell r="AB462">
            <v>0</v>
          </cell>
          <cell r="AC462">
            <v>0</v>
          </cell>
          <cell r="AD462">
            <v>0</v>
          </cell>
          <cell r="AE462">
            <v>0</v>
          </cell>
          <cell r="AF462">
            <v>0</v>
          </cell>
          <cell r="AG462">
            <v>0</v>
          </cell>
          <cell r="AH462">
            <v>0</v>
          </cell>
          <cell r="AI462">
            <v>2.7817449999600001E-2</v>
          </cell>
          <cell r="AJ462">
            <v>0</v>
          </cell>
          <cell r="AK462">
            <v>0</v>
          </cell>
          <cell r="AM462">
            <v>0</v>
          </cell>
          <cell r="AN462">
            <v>0</v>
          </cell>
          <cell r="AO462">
            <v>0</v>
          </cell>
          <cell r="AP462">
            <v>0</v>
          </cell>
          <cell r="AQ462">
            <v>0</v>
          </cell>
          <cell r="AR462">
            <v>0</v>
          </cell>
          <cell r="AS462">
            <v>0</v>
          </cell>
          <cell r="AT462">
            <v>0</v>
          </cell>
          <cell r="AU462">
            <v>99.9998202555945</v>
          </cell>
          <cell r="AV462">
            <v>0</v>
          </cell>
          <cell r="AW462">
            <v>0</v>
          </cell>
        </row>
        <row r="463">
          <cell r="A463" t="str">
            <v>SH 2324</v>
          </cell>
          <cell r="B463" t="str">
            <v>20 DRAKE STREET / 3 CHURCH LANE,ROCHDALE</v>
          </cell>
          <cell r="C463" t="str">
            <v>Residential</v>
          </cell>
          <cell r="D463" t="str">
            <v>Land Supply 2018</v>
          </cell>
          <cell r="E463">
            <v>6.7478E-3</v>
          </cell>
          <cell r="F463">
            <v>0</v>
          </cell>
          <cell r="G463">
            <v>0</v>
          </cell>
          <cell r="H463">
            <v>0</v>
          </cell>
          <cell r="I463">
            <v>6.7478E-3</v>
          </cell>
          <cell r="J463">
            <v>0</v>
          </cell>
          <cell r="K463">
            <v>0</v>
          </cell>
          <cell r="L463">
            <v>0</v>
          </cell>
          <cell r="M463">
            <v>100</v>
          </cell>
          <cell r="O463">
            <v>0</v>
          </cell>
          <cell r="Q463">
            <v>0</v>
          </cell>
          <cell r="R463">
            <v>0</v>
          </cell>
          <cell r="S463">
            <v>0</v>
          </cell>
          <cell r="T463">
            <v>0</v>
          </cell>
          <cell r="U463">
            <v>0</v>
          </cell>
          <cell r="V463">
            <v>6.7477999995700002E-3</v>
          </cell>
          <cell r="W463">
            <v>99.999999993627554</v>
          </cell>
          <cell r="X463">
            <v>0</v>
          </cell>
          <cell r="Y463">
            <v>0</v>
          </cell>
          <cell r="AA463">
            <v>0</v>
          </cell>
          <cell r="AB463">
            <v>0</v>
          </cell>
          <cell r="AC463">
            <v>0</v>
          </cell>
          <cell r="AD463">
            <v>0</v>
          </cell>
          <cell r="AE463">
            <v>0</v>
          </cell>
          <cell r="AF463">
            <v>0</v>
          </cell>
          <cell r="AG463">
            <v>0</v>
          </cell>
          <cell r="AH463">
            <v>0</v>
          </cell>
          <cell r="AI463">
            <v>6.7477999995700002E-3</v>
          </cell>
          <cell r="AJ463">
            <v>0</v>
          </cell>
          <cell r="AK463">
            <v>0</v>
          </cell>
          <cell r="AM463">
            <v>0</v>
          </cell>
          <cell r="AN463">
            <v>0</v>
          </cell>
          <cell r="AO463">
            <v>0</v>
          </cell>
          <cell r="AP463">
            <v>0</v>
          </cell>
          <cell r="AQ463">
            <v>0</v>
          </cell>
          <cell r="AR463">
            <v>0</v>
          </cell>
          <cell r="AS463">
            <v>0</v>
          </cell>
          <cell r="AT463">
            <v>0</v>
          </cell>
          <cell r="AU463">
            <v>99.999999993627554</v>
          </cell>
          <cell r="AV463">
            <v>0</v>
          </cell>
          <cell r="AW463">
            <v>0</v>
          </cell>
        </row>
        <row r="464">
          <cell r="A464" t="str">
            <v>SH 2325</v>
          </cell>
          <cell r="B464" t="str">
            <v>LAND TO SOUTH OF  HEYWOOD DISTRIBUTION PARK, HARE HILL ROAD, HEYWOOD</v>
          </cell>
          <cell r="C464" t="str">
            <v>Residential</v>
          </cell>
          <cell r="D464" t="str">
            <v>Land Supply 2018</v>
          </cell>
          <cell r="E464">
            <v>76.716200000000001</v>
          </cell>
          <cell r="F464">
            <v>0</v>
          </cell>
          <cell r="G464">
            <v>0</v>
          </cell>
          <cell r="H464">
            <v>0</v>
          </cell>
          <cell r="I464">
            <v>76.716200000000001</v>
          </cell>
          <cell r="J464">
            <v>0</v>
          </cell>
          <cell r="K464">
            <v>0</v>
          </cell>
          <cell r="L464">
            <v>0</v>
          </cell>
          <cell r="M464">
            <v>100</v>
          </cell>
          <cell r="O464">
            <v>10.17057750979</v>
          </cell>
          <cell r="Q464">
            <v>3.7884575097899997</v>
          </cell>
          <cell r="R464">
            <v>2.3817154569799999</v>
          </cell>
          <cell r="S464">
            <v>13.257405228348121</v>
          </cell>
          <cell r="T464">
            <v>4.9382757615601394</v>
          </cell>
          <cell r="U464">
            <v>3.1045795503166214</v>
          </cell>
          <cell r="V464">
            <v>0</v>
          </cell>
          <cell r="W464">
            <v>0</v>
          </cell>
          <cell r="X464" t="str">
            <v>Not Modelled</v>
          </cell>
          <cell r="Y464" t="str">
            <v>N/A</v>
          </cell>
          <cell r="AA464">
            <v>0</v>
          </cell>
          <cell r="AB464">
            <v>2.15085481744</v>
          </cell>
          <cell r="AC464">
            <v>1.71270470316</v>
          </cell>
          <cell r="AD464">
            <v>0</v>
          </cell>
          <cell r="AE464">
            <v>14.7677137675</v>
          </cell>
          <cell r="AF464">
            <v>51.5336311533</v>
          </cell>
          <cell r="AG464">
            <v>2.7802393511300001</v>
          </cell>
          <cell r="AH464">
            <v>3.4919570593999998</v>
          </cell>
          <cell r="AI464">
            <v>46.067632639800003</v>
          </cell>
          <cell r="AJ464">
            <v>0</v>
          </cell>
          <cell r="AK464">
            <v>0</v>
          </cell>
          <cell r="AM464">
            <v>0</v>
          </cell>
          <cell r="AN464">
            <v>2.8036514027545678</v>
          </cell>
          <cell r="AO464">
            <v>2.2325202540793208</v>
          </cell>
          <cell r="AP464">
            <v>0</v>
          </cell>
          <cell r="AQ464">
            <v>19.249798305312307</v>
          </cell>
          <cell r="AR464">
            <v>67.174379274911942</v>
          </cell>
          <cell r="AS464">
            <v>3.6240576972399574</v>
          </cell>
          <cell r="AT464">
            <v>4.5517857498155543</v>
          </cell>
          <cell r="AU464">
            <v>60.04941934011331</v>
          </cell>
          <cell r="AV464">
            <v>0</v>
          </cell>
          <cell r="AW464">
            <v>0</v>
          </cell>
        </row>
        <row r="465">
          <cell r="A465" t="str">
            <v>SH 2326</v>
          </cell>
          <cell r="B465" t="str">
            <v>BRITISH VITA TRAINING CENTRE, GREEN STREET, MIDDLETON</v>
          </cell>
          <cell r="C465" t="str">
            <v>Residential</v>
          </cell>
          <cell r="D465" t="str">
            <v>Land Supply 2018</v>
          </cell>
          <cell r="E465">
            <v>1.35897</v>
          </cell>
          <cell r="F465">
            <v>4.2644633388600004E-3</v>
          </cell>
          <cell r="G465">
            <v>1.8185821467199999E-2</v>
          </cell>
          <cell r="H465">
            <v>1.07579485621E-3</v>
          </cell>
          <cell r="I465">
            <v>1.3354439203377302</v>
          </cell>
          <cell r="J465">
            <v>0.31380113901410633</v>
          </cell>
          <cell r="K465">
            <v>1.3382062493800451</v>
          </cell>
          <cell r="L465">
            <v>7.9162516921639184E-2</v>
          </cell>
          <cell r="M465">
            <v>98.268830094684219</v>
          </cell>
          <cell r="O465">
            <v>1.5501059200999999E-2</v>
          </cell>
          <cell r="Q465">
            <v>7.6675792009999995E-3</v>
          </cell>
          <cell r="R465">
            <v>7.2732692010199999E-3</v>
          </cell>
          <cell r="S465">
            <v>1.1406476376226111</v>
          </cell>
          <cell r="T465">
            <v>0.56421990191100613</v>
          </cell>
          <cell r="U465">
            <v>0.5352045446934075</v>
          </cell>
          <cell r="V465">
            <v>0</v>
          </cell>
          <cell r="W465">
            <v>0</v>
          </cell>
          <cell r="X465" t="str">
            <v>Not Modelled</v>
          </cell>
          <cell r="Y465" t="str">
            <v>N/A</v>
          </cell>
          <cell r="AA465">
            <v>0</v>
          </cell>
          <cell r="AB465">
            <v>0</v>
          </cell>
          <cell r="AC465">
            <v>0</v>
          </cell>
          <cell r="AD465">
            <v>0</v>
          </cell>
          <cell r="AE465">
            <v>0</v>
          </cell>
          <cell r="AF465">
            <v>0</v>
          </cell>
          <cell r="AG465">
            <v>0</v>
          </cell>
          <cell r="AH465">
            <v>0</v>
          </cell>
          <cell r="AI465">
            <v>1.3589651250000001</v>
          </cell>
          <cell r="AJ465">
            <v>0</v>
          </cell>
          <cell r="AK465">
            <v>0</v>
          </cell>
          <cell r="AM465">
            <v>0</v>
          </cell>
          <cell r="AN465">
            <v>0</v>
          </cell>
          <cell r="AO465">
            <v>0</v>
          </cell>
          <cell r="AP465">
            <v>0</v>
          </cell>
          <cell r="AQ465">
            <v>0</v>
          </cell>
          <cell r="AR465">
            <v>0</v>
          </cell>
          <cell r="AS465">
            <v>0</v>
          </cell>
          <cell r="AT465">
            <v>0</v>
          </cell>
          <cell r="AU465">
            <v>99.999641272434275</v>
          </cell>
          <cell r="AV465">
            <v>0</v>
          </cell>
          <cell r="AW465">
            <v>0</v>
          </cell>
        </row>
        <row r="466">
          <cell r="A466" t="str">
            <v>SH 2327</v>
          </cell>
          <cell r="B466" t="str">
            <v>GOWERS STREET / WEEDON STREET, ROCHDALE</v>
          </cell>
          <cell r="C466" t="str">
            <v>Residential</v>
          </cell>
          <cell r="D466" t="str">
            <v>Land Supply 2018</v>
          </cell>
          <cell r="E466">
            <v>0.27642299999999997</v>
          </cell>
          <cell r="F466">
            <v>6.4648856984199999E-3</v>
          </cell>
          <cell r="G466">
            <v>2.2550092748199999E-2</v>
          </cell>
          <cell r="H466">
            <v>0.24740787480699999</v>
          </cell>
          <cell r="I466">
            <v>1.4674637996425766E-7</v>
          </cell>
          <cell r="J466">
            <v>2.3387654784225624</v>
          </cell>
          <cell r="K466">
            <v>8.1578207125311586</v>
          </cell>
          <cell r="L466">
            <v>89.503360721430568</v>
          </cell>
          <cell r="M466">
            <v>5.3087615706456287E-5</v>
          </cell>
          <cell r="O466">
            <v>3.00450973858814E-2</v>
          </cell>
          <cell r="Q466">
            <v>8.1109738588139996E-4</v>
          </cell>
          <cell r="R466">
            <v>1.86420999724E-5</v>
          </cell>
          <cell r="S466">
            <v>10.869246548182099</v>
          </cell>
          <cell r="T466">
            <v>0.29342615697007851</v>
          </cell>
          <cell r="U466">
            <v>6.744048061268419E-3</v>
          </cell>
          <cell r="V466">
            <v>0.27642321499799999</v>
          </cell>
          <cell r="W466">
            <v>100.0000777786219</v>
          </cell>
          <cell r="X466">
            <v>0.18202039442699999</v>
          </cell>
          <cell r="Y466">
            <v>65.848498289577932</v>
          </cell>
          <cell r="AA466">
            <v>0</v>
          </cell>
          <cell r="AB466">
            <v>0</v>
          </cell>
          <cell r="AC466">
            <v>0</v>
          </cell>
          <cell r="AD466">
            <v>0</v>
          </cell>
          <cell r="AE466">
            <v>0</v>
          </cell>
          <cell r="AF466">
            <v>0</v>
          </cell>
          <cell r="AG466">
            <v>0</v>
          </cell>
          <cell r="AH466">
            <v>0</v>
          </cell>
          <cell r="AI466">
            <v>0.27642321499799999</v>
          </cell>
          <cell r="AJ466">
            <v>0</v>
          </cell>
          <cell r="AK466">
            <v>8.7286612980799996E-2</v>
          </cell>
          <cell r="AM466">
            <v>0</v>
          </cell>
          <cell r="AN466">
            <v>0</v>
          </cell>
          <cell r="AO466">
            <v>0</v>
          </cell>
          <cell r="AP466">
            <v>0</v>
          </cell>
          <cell r="AQ466">
            <v>0</v>
          </cell>
          <cell r="AR466">
            <v>0</v>
          </cell>
          <cell r="AS466">
            <v>0</v>
          </cell>
          <cell r="AT466">
            <v>0</v>
          </cell>
          <cell r="AU466">
            <v>100.0000777786219</v>
          </cell>
          <cell r="AV466">
            <v>0</v>
          </cell>
          <cell r="AW466">
            <v>31.577188938981198</v>
          </cell>
        </row>
        <row r="467">
          <cell r="A467" t="str">
            <v>SH 2330</v>
          </cell>
          <cell r="B467" t="str">
            <v>LAND AT HILTON FOLD LANE / BRITISH VITA, MIDDLETON</v>
          </cell>
          <cell r="C467" t="str">
            <v>Residential</v>
          </cell>
          <cell r="D467" t="str">
            <v>Land Supply 2018</v>
          </cell>
          <cell r="E467">
            <v>0.93343699999999996</v>
          </cell>
          <cell r="F467">
            <v>8.6833084783000003E-2</v>
          </cell>
          <cell r="G467">
            <v>0.56662152779700004</v>
          </cell>
          <cell r="H467">
            <v>0.19743752116800001</v>
          </cell>
          <cell r="I467">
            <v>8.2544866251999915E-2</v>
          </cell>
          <cell r="J467">
            <v>9.302511554930863</v>
          </cell>
          <cell r="K467">
            <v>60.702707070428971</v>
          </cell>
          <cell r="L467">
            <v>21.151670778852779</v>
          </cell>
          <cell r="M467">
            <v>8.8431105957873868</v>
          </cell>
          <cell r="O467">
            <v>0.76696671393299998</v>
          </cell>
          <cell r="Q467">
            <v>0.27764971393299998</v>
          </cell>
          <cell r="R467">
            <v>0.12966625348399999</v>
          </cell>
          <cell r="S467">
            <v>82.165878782713776</v>
          </cell>
          <cell r="T467">
            <v>29.744879829383237</v>
          </cell>
          <cell r="U467">
            <v>13.891269950087686</v>
          </cell>
          <cell r="V467">
            <v>0</v>
          </cell>
          <cell r="W467">
            <v>0</v>
          </cell>
          <cell r="X467" t="str">
            <v>Not Modelled</v>
          </cell>
          <cell r="Y467" t="str">
            <v>N/A</v>
          </cell>
          <cell r="AA467">
            <v>0.21957050093</v>
          </cell>
          <cell r="AB467">
            <v>0</v>
          </cell>
          <cell r="AC467">
            <v>0</v>
          </cell>
          <cell r="AD467">
            <v>0</v>
          </cell>
          <cell r="AE467">
            <v>0</v>
          </cell>
          <cell r="AF467">
            <v>0</v>
          </cell>
          <cell r="AG467">
            <v>3.3319500228600001E-8</v>
          </cell>
          <cell r="AH467">
            <v>0</v>
          </cell>
          <cell r="AI467">
            <v>0.93343664999800002</v>
          </cell>
          <cell r="AJ467">
            <v>0</v>
          </cell>
          <cell r="AK467">
            <v>0</v>
          </cell>
          <cell r="AM467">
            <v>23.522798103139259</v>
          </cell>
          <cell r="AN467">
            <v>0</v>
          </cell>
          <cell r="AO467">
            <v>0</v>
          </cell>
          <cell r="AP467">
            <v>0</v>
          </cell>
          <cell r="AQ467">
            <v>0</v>
          </cell>
          <cell r="AR467">
            <v>0</v>
          </cell>
          <cell r="AS467">
            <v>3.5695499780488667E-6</v>
          </cell>
          <cell r="AT467">
            <v>0</v>
          </cell>
          <cell r="AU467">
            <v>99.999962503950456</v>
          </cell>
          <cell r="AV467">
            <v>0</v>
          </cell>
          <cell r="AW467">
            <v>0</v>
          </cell>
        </row>
        <row r="468">
          <cell r="A468" t="str">
            <v>SH 2331</v>
          </cell>
          <cell r="B468" t="str">
            <v>FORMER GAS WORKS SITE, HARE HILL ROAD, LITTLEBOROUGH</v>
          </cell>
          <cell r="C468" t="str">
            <v>Residential</v>
          </cell>
          <cell r="D468" t="str">
            <v>Land Supply 2018</v>
          </cell>
          <cell r="E468">
            <v>0.95941200000000004</v>
          </cell>
          <cell r="F468">
            <v>0</v>
          </cell>
          <cell r="G468">
            <v>0</v>
          </cell>
          <cell r="H468">
            <v>0</v>
          </cell>
          <cell r="I468">
            <v>0.95941200000000004</v>
          </cell>
          <cell r="J468">
            <v>0</v>
          </cell>
          <cell r="K468">
            <v>0</v>
          </cell>
          <cell r="L468">
            <v>0</v>
          </cell>
          <cell r="M468">
            <v>100</v>
          </cell>
          <cell r="O468">
            <v>0.3084958644752</v>
          </cell>
          <cell r="Q468">
            <v>6.0341864475199999E-2</v>
          </cell>
          <cell r="R468">
            <v>2.3357466759800001E-2</v>
          </cell>
          <cell r="S468">
            <v>32.154680624715972</v>
          </cell>
          <cell r="T468">
            <v>6.2894631790304896</v>
          </cell>
          <cell r="U468">
            <v>2.434560622527131</v>
          </cell>
          <cell r="V468">
            <v>0.86685758599600005</v>
          </cell>
          <cell r="W468">
            <v>90.353006424351577</v>
          </cell>
          <cell r="X468" t="str">
            <v>Not Modelled</v>
          </cell>
          <cell r="Y468" t="str">
            <v>N/A</v>
          </cell>
          <cell r="AA468">
            <v>0</v>
          </cell>
          <cell r="AB468">
            <v>0</v>
          </cell>
          <cell r="AC468">
            <v>0</v>
          </cell>
          <cell r="AD468">
            <v>0</v>
          </cell>
          <cell r="AE468">
            <v>0</v>
          </cell>
          <cell r="AF468">
            <v>0</v>
          </cell>
          <cell r="AG468">
            <v>2.3841104600199999E-2</v>
          </cell>
          <cell r="AH468">
            <v>0</v>
          </cell>
          <cell r="AI468">
            <v>0.95941217499200004</v>
          </cell>
          <cell r="AJ468">
            <v>0</v>
          </cell>
          <cell r="AK468">
            <v>0</v>
          </cell>
          <cell r="AM468">
            <v>0</v>
          </cell>
          <cell r="AN468">
            <v>0</v>
          </cell>
          <cell r="AO468">
            <v>0</v>
          </cell>
          <cell r="AP468">
            <v>0</v>
          </cell>
          <cell r="AQ468">
            <v>0</v>
          </cell>
          <cell r="AR468">
            <v>0</v>
          </cell>
          <cell r="AS468">
            <v>2.4849704402488189</v>
          </cell>
          <cell r="AT468">
            <v>0</v>
          </cell>
          <cell r="AU468">
            <v>100.00001823950504</v>
          </cell>
          <cell r="AV468">
            <v>0</v>
          </cell>
          <cell r="AW468">
            <v>0</v>
          </cell>
        </row>
        <row r="469">
          <cell r="A469" t="str">
            <v>SH 2332</v>
          </cell>
          <cell r="B469" t="str">
            <v>COLLEGE BANK MASTERPLAN AREA, ROCHDALE</v>
          </cell>
          <cell r="C469" t="str">
            <v>Residential</v>
          </cell>
          <cell r="D469" t="str">
            <v>Land Supply 2018</v>
          </cell>
          <cell r="E469">
            <v>2.3559199999999998</v>
          </cell>
          <cell r="F469">
            <v>0</v>
          </cell>
          <cell r="G469">
            <v>0</v>
          </cell>
          <cell r="H469">
            <v>1.8277165543700001E-4</v>
          </cell>
          <cell r="I469">
            <v>2.3557372283445628</v>
          </cell>
          <cell r="J469">
            <v>0</v>
          </cell>
          <cell r="K469">
            <v>0</v>
          </cell>
          <cell r="L469">
            <v>7.7579737612907072E-3</v>
          </cell>
          <cell r="M469">
            <v>99.992242026238713</v>
          </cell>
          <cell r="O469">
            <v>0.21645069347009999</v>
          </cell>
          <cell r="Q469">
            <v>9.9069693470100001E-2</v>
          </cell>
          <cell r="R469">
            <v>3.8755792000100001E-2</v>
          </cell>
          <cell r="S469">
            <v>9.1875230682748139</v>
          </cell>
          <cell r="T469">
            <v>4.2051382674326812</v>
          </cell>
          <cell r="U469">
            <v>1.6450385412110771</v>
          </cell>
          <cell r="V469">
            <v>2.0220891000000001E-2</v>
          </cell>
          <cell r="W469">
            <v>0.85830125810723634</v>
          </cell>
          <cell r="X469">
            <v>1.8297841409200001E-4</v>
          </cell>
          <cell r="Y469">
            <v>7.7667498935447736E-3</v>
          </cell>
          <cell r="AA469">
            <v>0</v>
          </cell>
          <cell r="AB469">
            <v>0</v>
          </cell>
          <cell r="AC469">
            <v>0</v>
          </cell>
          <cell r="AD469">
            <v>0</v>
          </cell>
          <cell r="AE469">
            <v>0</v>
          </cell>
          <cell r="AF469">
            <v>0</v>
          </cell>
          <cell r="AG469">
            <v>0</v>
          </cell>
          <cell r="AH469">
            <v>0</v>
          </cell>
          <cell r="AI469">
            <v>2.3559207099999999</v>
          </cell>
          <cell r="AJ469">
            <v>0</v>
          </cell>
          <cell r="AK469">
            <v>0</v>
          </cell>
          <cell r="AM469">
            <v>0</v>
          </cell>
          <cell r="AN469">
            <v>0</v>
          </cell>
          <cell r="AO469">
            <v>0</v>
          </cell>
          <cell r="AP469">
            <v>0</v>
          </cell>
          <cell r="AQ469">
            <v>0</v>
          </cell>
          <cell r="AR469">
            <v>0</v>
          </cell>
          <cell r="AS469">
            <v>0</v>
          </cell>
          <cell r="AT469">
            <v>0</v>
          </cell>
          <cell r="AU469">
            <v>100.00003013684675</v>
          </cell>
          <cell r="AV469">
            <v>0</v>
          </cell>
          <cell r="AW46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Z564"/>
  <sheetViews>
    <sheetView zoomScale="80" zoomScaleNormal="80" workbookViewId="0">
      <selection activeCell="B17" sqref="B17"/>
    </sheetView>
  </sheetViews>
  <sheetFormatPr defaultColWidth="9.1796875" defaultRowHeight="12.5" x14ac:dyDescent="0.25"/>
  <cols>
    <col min="1" max="1" width="2.54296875" style="14" customWidth="1"/>
    <col min="2" max="2" width="27.7265625" style="14" customWidth="1"/>
    <col min="3" max="3" width="53.7265625" style="14" customWidth="1"/>
    <col min="4" max="4" width="49" style="14" customWidth="1"/>
    <col min="5" max="21" width="12.7265625" style="14" customWidth="1"/>
    <col min="22" max="23" width="12.7265625" style="68" customWidth="1"/>
    <col min="24" max="24" width="25.81640625" style="14" customWidth="1"/>
    <col min="25" max="25" width="32.26953125" style="14" customWidth="1"/>
    <col min="26" max="26" width="35.453125" style="37" customWidth="1"/>
    <col min="27" max="27" width="14.54296875" style="37" customWidth="1"/>
    <col min="28" max="28" width="15.1796875" style="1" customWidth="1"/>
    <col min="29" max="29" width="15.26953125" style="14" customWidth="1"/>
    <col min="30" max="30" width="16.54296875" style="14" customWidth="1"/>
    <col min="31" max="31" width="11.81640625" style="14" customWidth="1"/>
    <col min="32" max="32" width="11" style="14" customWidth="1"/>
    <col min="33" max="34" width="12.1796875" style="14" customWidth="1"/>
    <col min="35" max="35" width="13.453125" style="14" customWidth="1"/>
    <col min="36" max="36" width="11.26953125" style="14" customWidth="1"/>
    <col min="37" max="37" width="13.26953125" style="14" customWidth="1"/>
    <col min="38" max="38" width="13.453125" style="14" customWidth="1"/>
    <col min="39" max="39" width="14.1796875" style="14" customWidth="1"/>
    <col min="40" max="40" width="11.81640625" style="14" customWidth="1"/>
    <col min="41" max="41" width="10.54296875" style="14" customWidth="1"/>
    <col min="42" max="42" width="13.1796875" style="14" customWidth="1"/>
    <col min="43" max="43" width="12" style="14" customWidth="1"/>
    <col min="44" max="44" width="10.26953125" style="14" bestFit="1" customWidth="1"/>
    <col min="45" max="45" width="11.7265625" style="14" customWidth="1"/>
    <col min="46" max="46" width="10.26953125" style="14" bestFit="1" customWidth="1"/>
    <col min="47" max="47" width="10.54296875" style="14" customWidth="1"/>
    <col min="48" max="48" width="13.54296875" style="14" customWidth="1"/>
    <col min="49" max="50" width="29.7265625" style="14" customWidth="1"/>
    <col min="51" max="51" width="28.26953125" style="14" customWidth="1"/>
    <col min="52" max="16384" width="9.1796875" style="14"/>
  </cols>
  <sheetData>
    <row r="1" spans="2:28" x14ac:dyDescent="0.25">
      <c r="AB1" s="14"/>
    </row>
    <row r="2" spans="2:28" x14ac:dyDescent="0.25">
      <c r="AB2" s="14"/>
    </row>
    <row r="3" spans="2:28" x14ac:dyDescent="0.25">
      <c r="AB3" s="14"/>
    </row>
    <row r="4" spans="2:28" x14ac:dyDescent="0.25">
      <c r="AB4" s="14"/>
    </row>
    <row r="5" spans="2:28" x14ac:dyDescent="0.25">
      <c r="AB5" s="14"/>
    </row>
    <row r="6" spans="2:28" x14ac:dyDescent="0.25">
      <c r="AB6" s="14"/>
    </row>
    <row r="7" spans="2:28" ht="18" x14ac:dyDescent="0.4">
      <c r="C7" s="4"/>
      <c r="D7" s="1"/>
      <c r="E7" s="1"/>
      <c r="F7" s="29" t="s">
        <v>9</v>
      </c>
      <c r="G7" s="1"/>
      <c r="H7" s="1"/>
      <c r="I7" s="1"/>
      <c r="J7" s="1"/>
      <c r="K7" s="1"/>
      <c r="L7" s="1"/>
      <c r="M7" s="1"/>
      <c r="N7" s="1"/>
      <c r="O7" s="1"/>
      <c r="P7" s="1"/>
      <c r="Q7" s="1"/>
      <c r="R7" s="1"/>
      <c r="S7" s="1"/>
      <c r="T7" s="1"/>
      <c r="U7" s="1"/>
      <c r="V7" s="69"/>
      <c r="W7" s="69"/>
      <c r="X7" s="1"/>
      <c r="Y7" s="1"/>
      <c r="Z7" s="67"/>
      <c r="AB7" s="14"/>
    </row>
    <row r="8" spans="2:28" ht="20" x14ac:dyDescent="0.4">
      <c r="B8" s="15" t="s">
        <v>46</v>
      </c>
      <c r="C8" s="1"/>
      <c r="D8" s="1"/>
      <c r="E8" s="1"/>
      <c r="F8" s="1"/>
      <c r="G8" s="1"/>
      <c r="H8" s="1"/>
      <c r="I8" s="1"/>
      <c r="J8" s="1"/>
      <c r="K8" s="1"/>
      <c r="L8" s="1"/>
      <c r="M8" s="1"/>
      <c r="N8" s="1"/>
      <c r="O8" s="1"/>
      <c r="P8" s="1"/>
      <c r="Q8" s="1"/>
      <c r="R8" s="1"/>
      <c r="S8" s="1"/>
      <c r="T8" s="1"/>
      <c r="U8" s="1"/>
      <c r="V8" s="69"/>
      <c r="W8" s="69"/>
      <c r="X8" s="1"/>
      <c r="AA8" s="14"/>
      <c r="AB8" s="14"/>
    </row>
    <row r="9" spans="2:28" ht="24" customHeight="1" x14ac:dyDescent="0.4">
      <c r="B9" s="16" t="s">
        <v>37</v>
      </c>
      <c r="C9" s="1"/>
      <c r="D9" s="1"/>
      <c r="E9" s="1"/>
      <c r="F9" s="92" t="s">
        <v>43</v>
      </c>
      <c r="G9" s="93"/>
      <c r="H9" s="93"/>
      <c r="I9" s="93"/>
      <c r="J9" s="93"/>
      <c r="K9" s="93"/>
      <c r="L9" s="93"/>
      <c r="M9" s="94"/>
      <c r="N9" s="95" t="s">
        <v>50</v>
      </c>
      <c r="O9" s="96"/>
      <c r="P9" s="92" t="s">
        <v>39</v>
      </c>
      <c r="Q9" s="93"/>
      <c r="R9" s="93"/>
      <c r="S9" s="93"/>
      <c r="T9" s="93"/>
      <c r="U9" s="94"/>
      <c r="V9" s="105" t="s">
        <v>213</v>
      </c>
      <c r="W9" s="105"/>
      <c r="X9" s="1"/>
      <c r="AA9" s="14"/>
      <c r="AB9" s="14"/>
    </row>
    <row r="10" spans="2:28" ht="34.5" customHeight="1" x14ac:dyDescent="0.35">
      <c r="B10" s="3">
        <v>43516</v>
      </c>
      <c r="C10" s="1"/>
      <c r="D10" s="1"/>
      <c r="E10" s="1"/>
      <c r="F10" s="92" t="s">
        <v>11</v>
      </c>
      <c r="G10" s="94"/>
      <c r="H10" s="92" t="s">
        <v>12</v>
      </c>
      <c r="I10" s="94"/>
      <c r="J10" s="92" t="s">
        <v>13</v>
      </c>
      <c r="K10" s="94"/>
      <c r="L10" s="92" t="s">
        <v>14</v>
      </c>
      <c r="M10" s="94"/>
      <c r="N10" s="97"/>
      <c r="O10" s="98"/>
      <c r="P10" s="92" t="s">
        <v>42</v>
      </c>
      <c r="Q10" s="94"/>
      <c r="R10" s="92" t="s">
        <v>41</v>
      </c>
      <c r="S10" s="94"/>
      <c r="T10" s="92" t="s">
        <v>40</v>
      </c>
      <c r="U10" s="94"/>
      <c r="V10" s="105" t="s">
        <v>212</v>
      </c>
      <c r="W10" s="105"/>
      <c r="X10" s="1"/>
      <c r="AA10" s="14"/>
      <c r="AB10" s="14"/>
    </row>
    <row r="11" spans="2:28" ht="30" customHeight="1" x14ac:dyDescent="0.25">
      <c r="C11" s="12" t="s">
        <v>15</v>
      </c>
      <c r="D11" s="12" t="s">
        <v>16</v>
      </c>
      <c r="E11" s="12" t="s">
        <v>17</v>
      </c>
      <c r="F11" s="12" t="s">
        <v>17</v>
      </c>
      <c r="G11" s="12" t="s">
        <v>18</v>
      </c>
      <c r="H11" s="12" t="s">
        <v>17</v>
      </c>
      <c r="I11" s="12" t="s">
        <v>19</v>
      </c>
      <c r="J11" s="12" t="s">
        <v>17</v>
      </c>
      <c r="K11" s="12" t="s">
        <v>19</v>
      </c>
      <c r="L11" s="12" t="s">
        <v>17</v>
      </c>
      <c r="M11" s="12" t="s">
        <v>19</v>
      </c>
      <c r="N11" s="42" t="s">
        <v>17</v>
      </c>
      <c r="O11" s="42" t="s">
        <v>19</v>
      </c>
      <c r="P11" s="12" t="s">
        <v>17</v>
      </c>
      <c r="Q11" s="12" t="s">
        <v>19</v>
      </c>
      <c r="R11" s="12" t="s">
        <v>17</v>
      </c>
      <c r="S11" s="12" t="s">
        <v>19</v>
      </c>
      <c r="T11" s="12" t="s">
        <v>17</v>
      </c>
      <c r="U11" s="12" t="s">
        <v>19</v>
      </c>
      <c r="V11" s="33" t="s">
        <v>17</v>
      </c>
      <c r="W11" s="33" t="s">
        <v>19</v>
      </c>
      <c r="X11" s="1"/>
      <c r="AA11" s="14"/>
      <c r="AB11" s="14"/>
    </row>
    <row r="12" spans="2:28" x14ac:dyDescent="0.25">
      <c r="C12" s="35" t="s">
        <v>36</v>
      </c>
      <c r="D12" s="5">
        <f t="shared" ref="D12:D22" si="0">COUNTIF($D$32:$D$564, $C12)</f>
        <v>460</v>
      </c>
      <c r="E12" s="6">
        <f t="shared" ref="E12:E22" si="1">SUMIF($D$32:$D$564, $C12, $E$32:$E$564)</f>
        <v>3088.1550990084547</v>
      </c>
      <c r="F12" s="6">
        <f t="shared" ref="F12:F22" si="2">SUMIF($D$32:$D$564, $C12, $F$32:$F$564)</f>
        <v>3004.4585344435145</v>
      </c>
      <c r="G12" s="7">
        <f t="shared" ref="G12:G22" si="3">COUNTIFS($D$32:$D$564, $C12, $G$32:$G$564, "=100")</f>
        <v>416</v>
      </c>
      <c r="H12" s="6">
        <f t="shared" ref="H12:H22" si="4">SUMIF($D$32:$D$564, $C12, $H$32:$H$564)</f>
        <v>28.323101868110989</v>
      </c>
      <c r="I12" s="7">
        <f t="shared" ref="I12:I22" si="5">COUNTIFS($D$32:$D$564,$C12, $I$32:$I$564, "&gt;0")</f>
        <v>39</v>
      </c>
      <c r="J12" s="6">
        <f t="shared" ref="J12:J22" si="6">SUMIF($D$32:$D$564, $C12, $J$32:$J$564)</f>
        <v>26.570313640870005</v>
      </c>
      <c r="K12" s="7">
        <f t="shared" ref="K12:K22" si="7">COUNTIFS($D$32:$D$564, $C12, $K$32:$K$564, "&gt;0")</f>
        <v>35</v>
      </c>
      <c r="L12" s="6">
        <f t="shared" ref="L12:L22" si="8">SUMIF($D$32:$D$564, $C12, $L$32:$L$564)</f>
        <v>28.8031490559591</v>
      </c>
      <c r="M12" s="7">
        <f t="shared" ref="M12:M22" si="9">COUNTIFS($D$32:$D$564, $C12, $M$32:$M$564, "&gt;0")</f>
        <v>27</v>
      </c>
      <c r="N12" s="7">
        <f t="shared" ref="N12:N22" si="10">COUNTIFS($D$32:$D$564, $C12, $N$32:$N$564, "&gt;0")</f>
        <v>73</v>
      </c>
      <c r="O12" s="7">
        <f t="shared" ref="O12:O22" si="11">COUNTIFS($D$32:$D$564, $C12, $O$32:$O$564, "&gt;0")</f>
        <v>73</v>
      </c>
      <c r="P12" s="6">
        <f t="shared" ref="P12:P22" si="12">SUMIF($D$32:$D$564, $C12, $P$32:$P$564)</f>
        <v>367.74510476908449</v>
      </c>
      <c r="Q12" s="5">
        <f t="shared" ref="Q12:Q22" si="13">COUNTIFS($D$32:$D$564, $C12, $Q$32:$Q$564, "&gt;0")</f>
        <v>329</v>
      </c>
      <c r="R12" s="6">
        <f t="shared" ref="R12:R22" si="14">SUMIF($D$32:$D$564, $C12, $R$32:$R$564)</f>
        <v>151.14521016910984</v>
      </c>
      <c r="S12" s="5">
        <f t="shared" ref="S12:S22" si="15">COUNTIFS($D$32:$D$564, $C12, $S$32:$S$564, "&gt;0")</f>
        <v>219</v>
      </c>
      <c r="T12" s="6">
        <f t="shared" ref="T12:T22" si="16">SUMIF($D$32:$D$564, $C12, $T$32:$T$564)</f>
        <v>90.647369303307855</v>
      </c>
      <c r="U12" s="5">
        <f t="shared" ref="U12:U22" si="17">COUNTIFS($D$32:$D$564, $C12, $U$32:$U$564, "&gt;0")</f>
        <v>159</v>
      </c>
      <c r="V12" s="6">
        <f t="shared" ref="V12:V22" si="18">SUMIF($D$32:$D$564, $C12, $V$32:$V$564)</f>
        <v>17.5769065717116</v>
      </c>
      <c r="W12" s="7">
        <f t="shared" ref="W12:W22" si="19">COUNTIFS($D$32:$D$564, $C12, $W$32:$W$564, "&gt;0")</f>
        <v>33</v>
      </c>
      <c r="X12" s="1"/>
      <c r="AA12" s="14"/>
      <c r="AB12" s="14"/>
    </row>
    <row r="13" spans="2:28" x14ac:dyDescent="0.25">
      <c r="C13" s="35" t="s">
        <v>85</v>
      </c>
      <c r="D13" s="5">
        <f t="shared" si="0"/>
        <v>1</v>
      </c>
      <c r="E13" s="6">
        <f t="shared" si="1"/>
        <v>0.43293089029800003</v>
      </c>
      <c r="F13" s="6">
        <f t="shared" si="2"/>
        <v>0.43293089029800003</v>
      </c>
      <c r="G13" s="7">
        <f t="shared" si="3"/>
        <v>1</v>
      </c>
      <c r="H13" s="6">
        <f t="shared" si="4"/>
        <v>0</v>
      </c>
      <c r="I13" s="7">
        <f t="shared" si="5"/>
        <v>0</v>
      </c>
      <c r="J13" s="6">
        <f t="shared" si="6"/>
        <v>0</v>
      </c>
      <c r="K13" s="7">
        <f t="shared" si="7"/>
        <v>0</v>
      </c>
      <c r="L13" s="6">
        <f t="shared" si="8"/>
        <v>0</v>
      </c>
      <c r="M13" s="7">
        <f t="shared" si="9"/>
        <v>0</v>
      </c>
      <c r="N13" s="7">
        <f t="shared" si="10"/>
        <v>0</v>
      </c>
      <c r="O13" s="7">
        <f t="shared" si="11"/>
        <v>0</v>
      </c>
      <c r="P13" s="6">
        <f t="shared" si="12"/>
        <v>6.9213927663900005E-4</v>
      </c>
      <c r="Q13" s="5">
        <f t="shared" si="13"/>
        <v>1</v>
      </c>
      <c r="R13" s="6">
        <f t="shared" si="14"/>
        <v>0</v>
      </c>
      <c r="S13" s="5">
        <f t="shared" si="15"/>
        <v>0</v>
      </c>
      <c r="T13" s="6">
        <f t="shared" si="16"/>
        <v>0</v>
      </c>
      <c r="U13" s="5">
        <f t="shared" si="17"/>
        <v>0</v>
      </c>
      <c r="V13" s="6">
        <f t="shared" si="18"/>
        <v>0</v>
      </c>
      <c r="W13" s="7">
        <f t="shared" si="19"/>
        <v>0</v>
      </c>
      <c r="X13" s="1"/>
      <c r="AA13" s="14"/>
      <c r="AB13" s="14"/>
    </row>
    <row r="14" spans="2:28" x14ac:dyDescent="0.25">
      <c r="C14" s="35" t="s">
        <v>95</v>
      </c>
      <c r="D14" s="5">
        <f t="shared" si="0"/>
        <v>2</v>
      </c>
      <c r="E14" s="6">
        <f t="shared" si="1"/>
        <v>471.69146544039893</v>
      </c>
      <c r="F14" s="6">
        <f t="shared" si="2"/>
        <v>467.63474460239894</v>
      </c>
      <c r="G14" s="7">
        <f t="shared" si="3"/>
        <v>0</v>
      </c>
      <c r="H14" s="6">
        <f t="shared" si="4"/>
        <v>0.61227325500000007</v>
      </c>
      <c r="I14" s="7">
        <f t="shared" si="5"/>
        <v>2</v>
      </c>
      <c r="J14" s="6">
        <f t="shared" si="6"/>
        <v>5.6610683999999994E-2</v>
      </c>
      <c r="K14" s="7">
        <f t="shared" si="7"/>
        <v>2</v>
      </c>
      <c r="L14" s="6">
        <f t="shared" si="8"/>
        <v>3.3878368989999998</v>
      </c>
      <c r="M14" s="7">
        <f t="shared" si="9"/>
        <v>1</v>
      </c>
      <c r="N14" s="7">
        <f t="shared" si="10"/>
        <v>0</v>
      </c>
      <c r="O14" s="7">
        <f t="shared" si="11"/>
        <v>0</v>
      </c>
      <c r="P14" s="6">
        <f t="shared" si="12"/>
        <v>51.181530594156897</v>
      </c>
      <c r="Q14" s="5">
        <f t="shared" si="13"/>
        <v>2</v>
      </c>
      <c r="R14" s="6">
        <f t="shared" si="14"/>
        <v>23.204264684077003</v>
      </c>
      <c r="S14" s="5">
        <f t="shared" si="15"/>
        <v>2</v>
      </c>
      <c r="T14" s="6">
        <f t="shared" si="16"/>
        <v>15.139785276080001</v>
      </c>
      <c r="U14" s="5">
        <f t="shared" si="17"/>
        <v>2</v>
      </c>
      <c r="V14" s="6">
        <f t="shared" si="18"/>
        <v>0</v>
      </c>
      <c r="W14" s="7">
        <f t="shared" si="19"/>
        <v>0</v>
      </c>
      <c r="X14" s="1"/>
      <c r="AA14" s="14"/>
      <c r="AB14" s="14"/>
    </row>
    <row r="15" spans="2:28" x14ac:dyDescent="0.25">
      <c r="C15" s="35" t="s">
        <v>92</v>
      </c>
      <c r="D15" s="5">
        <f t="shared" si="0"/>
        <v>2</v>
      </c>
      <c r="E15" s="6">
        <f t="shared" si="1"/>
        <v>5.5716072604400004</v>
      </c>
      <c r="F15" s="6">
        <f t="shared" si="2"/>
        <v>5.5716072604400004</v>
      </c>
      <c r="G15" s="7">
        <f t="shared" si="3"/>
        <v>2</v>
      </c>
      <c r="H15" s="6">
        <f t="shared" si="4"/>
        <v>0</v>
      </c>
      <c r="I15" s="7">
        <f t="shared" si="5"/>
        <v>0</v>
      </c>
      <c r="J15" s="6">
        <f t="shared" si="6"/>
        <v>0</v>
      </c>
      <c r="K15" s="7">
        <f t="shared" si="7"/>
        <v>0</v>
      </c>
      <c r="L15" s="6">
        <f t="shared" si="8"/>
        <v>0</v>
      </c>
      <c r="M15" s="7">
        <f t="shared" si="9"/>
        <v>0</v>
      </c>
      <c r="N15" s="7">
        <f t="shared" si="10"/>
        <v>1</v>
      </c>
      <c r="O15" s="7">
        <f t="shared" si="11"/>
        <v>1</v>
      </c>
      <c r="P15" s="6">
        <f t="shared" si="12"/>
        <v>1.483554301411</v>
      </c>
      <c r="Q15" s="5">
        <f t="shared" si="13"/>
        <v>2</v>
      </c>
      <c r="R15" s="6">
        <f t="shared" si="14"/>
        <v>0.87180976801600008</v>
      </c>
      <c r="S15" s="5">
        <f t="shared" si="15"/>
        <v>2</v>
      </c>
      <c r="T15" s="6">
        <f t="shared" si="16"/>
        <v>0.681901411693</v>
      </c>
      <c r="U15" s="5">
        <f t="shared" si="17"/>
        <v>2</v>
      </c>
      <c r="V15" s="6">
        <f t="shared" si="18"/>
        <v>0</v>
      </c>
      <c r="W15" s="7">
        <f t="shared" si="19"/>
        <v>0</v>
      </c>
      <c r="X15" s="1"/>
      <c r="AA15" s="14"/>
      <c r="AB15" s="14"/>
    </row>
    <row r="16" spans="2:28" x14ac:dyDescent="0.25">
      <c r="C16" s="35" t="s">
        <v>97</v>
      </c>
      <c r="D16" s="5">
        <f t="shared" si="0"/>
        <v>4</v>
      </c>
      <c r="E16" s="6">
        <f t="shared" si="1"/>
        <v>69.108300665139893</v>
      </c>
      <c r="F16" s="6">
        <f t="shared" si="2"/>
        <v>68.791238091139888</v>
      </c>
      <c r="G16" s="7">
        <f t="shared" si="3"/>
        <v>3</v>
      </c>
      <c r="H16" s="6">
        <f t="shared" si="4"/>
        <v>0.185519619</v>
      </c>
      <c r="I16" s="7">
        <f t="shared" si="5"/>
        <v>1</v>
      </c>
      <c r="J16" s="6">
        <f t="shared" si="6"/>
        <v>1.107752E-3</v>
      </c>
      <c r="K16" s="7">
        <f t="shared" si="7"/>
        <v>1</v>
      </c>
      <c r="L16" s="6">
        <f t="shared" si="8"/>
        <v>0.130435203</v>
      </c>
      <c r="M16" s="7">
        <f t="shared" si="9"/>
        <v>1</v>
      </c>
      <c r="N16" s="7">
        <f t="shared" si="10"/>
        <v>2</v>
      </c>
      <c r="O16" s="7">
        <f t="shared" si="11"/>
        <v>2</v>
      </c>
      <c r="P16" s="6">
        <f t="shared" si="12"/>
        <v>3.6459740423532998</v>
      </c>
      <c r="Q16" s="5">
        <f t="shared" si="13"/>
        <v>4</v>
      </c>
      <c r="R16" s="6">
        <f t="shared" si="14"/>
        <v>1.1346712392903</v>
      </c>
      <c r="S16" s="5">
        <f t="shared" si="15"/>
        <v>4</v>
      </c>
      <c r="T16" s="6">
        <f t="shared" si="16"/>
        <v>0.56848406369749993</v>
      </c>
      <c r="U16" s="5">
        <f t="shared" si="17"/>
        <v>4</v>
      </c>
      <c r="V16" s="6">
        <f t="shared" si="18"/>
        <v>0</v>
      </c>
      <c r="W16" s="7">
        <f t="shared" si="19"/>
        <v>0</v>
      </c>
      <c r="X16" s="1"/>
      <c r="AA16" s="14"/>
      <c r="AB16" s="14"/>
    </row>
    <row r="17" spans="2:52" x14ac:dyDescent="0.25">
      <c r="C17" s="35" t="s">
        <v>96</v>
      </c>
      <c r="D17" s="5">
        <f t="shared" si="0"/>
        <v>1</v>
      </c>
      <c r="E17" s="6">
        <f t="shared" si="1"/>
        <v>18.709965304000001</v>
      </c>
      <c r="F17" s="6">
        <f t="shared" si="2"/>
        <v>18.709965304000001</v>
      </c>
      <c r="G17" s="7">
        <f t="shared" si="3"/>
        <v>1</v>
      </c>
      <c r="H17" s="6">
        <f t="shared" si="4"/>
        <v>0</v>
      </c>
      <c r="I17" s="7">
        <f t="shared" si="5"/>
        <v>0</v>
      </c>
      <c r="J17" s="6">
        <f t="shared" si="6"/>
        <v>0</v>
      </c>
      <c r="K17" s="7">
        <f t="shared" si="7"/>
        <v>0</v>
      </c>
      <c r="L17" s="6">
        <f t="shared" si="8"/>
        <v>0</v>
      </c>
      <c r="M17" s="7">
        <f t="shared" si="9"/>
        <v>0</v>
      </c>
      <c r="N17" s="7">
        <f t="shared" si="10"/>
        <v>0</v>
      </c>
      <c r="O17" s="7">
        <f t="shared" si="11"/>
        <v>0</v>
      </c>
      <c r="P17" s="6">
        <f t="shared" si="12"/>
        <v>1.6427292774510001</v>
      </c>
      <c r="Q17" s="5">
        <f t="shared" si="13"/>
        <v>1</v>
      </c>
      <c r="R17" s="6">
        <f t="shared" si="14"/>
        <v>0.61173855901100005</v>
      </c>
      <c r="S17" s="5">
        <f t="shared" si="15"/>
        <v>1</v>
      </c>
      <c r="T17" s="6">
        <f t="shared" si="16"/>
        <v>0.32931610064700001</v>
      </c>
      <c r="U17" s="5">
        <f t="shared" si="17"/>
        <v>1</v>
      </c>
      <c r="V17" s="6">
        <f t="shared" si="18"/>
        <v>0</v>
      </c>
      <c r="W17" s="7">
        <f t="shared" si="19"/>
        <v>0</v>
      </c>
      <c r="X17" s="1"/>
      <c r="AA17" s="14"/>
      <c r="AB17" s="14"/>
    </row>
    <row r="18" spans="2:52" x14ac:dyDescent="0.25">
      <c r="C18" s="35" t="s">
        <v>87</v>
      </c>
      <c r="D18" s="5">
        <f t="shared" si="0"/>
        <v>7</v>
      </c>
      <c r="E18" s="6">
        <f t="shared" si="1"/>
        <v>317.30319570432005</v>
      </c>
      <c r="F18" s="6">
        <f t="shared" si="2"/>
        <v>312.72219417332002</v>
      </c>
      <c r="G18" s="7">
        <f t="shared" si="3"/>
        <v>4</v>
      </c>
      <c r="H18" s="6">
        <f t="shared" si="4"/>
        <v>0.64078039500000006</v>
      </c>
      <c r="I18" s="7">
        <f t="shared" si="5"/>
        <v>3</v>
      </c>
      <c r="J18" s="6">
        <f t="shared" si="6"/>
        <v>3.5032077000000002E-2</v>
      </c>
      <c r="K18" s="7">
        <f t="shared" si="7"/>
        <v>3</v>
      </c>
      <c r="L18" s="6">
        <f t="shared" si="8"/>
        <v>3.9051890590000005</v>
      </c>
      <c r="M18" s="7">
        <f t="shared" si="9"/>
        <v>3</v>
      </c>
      <c r="N18" s="7">
        <f t="shared" si="10"/>
        <v>3</v>
      </c>
      <c r="O18" s="7">
        <f t="shared" si="11"/>
        <v>3</v>
      </c>
      <c r="P18" s="6">
        <f t="shared" si="12"/>
        <v>34.370948905502694</v>
      </c>
      <c r="Q18" s="5">
        <f t="shared" si="13"/>
        <v>7</v>
      </c>
      <c r="R18" s="6">
        <f t="shared" si="14"/>
        <v>15.30136409013455</v>
      </c>
      <c r="S18" s="5">
        <f t="shared" si="15"/>
        <v>7</v>
      </c>
      <c r="T18" s="6">
        <f t="shared" si="16"/>
        <v>10.129580359416089</v>
      </c>
      <c r="U18" s="5">
        <f t="shared" si="17"/>
        <v>7</v>
      </c>
      <c r="V18" s="6">
        <f t="shared" si="18"/>
        <v>0.83184493336400001</v>
      </c>
      <c r="W18" s="7">
        <f t="shared" si="19"/>
        <v>1</v>
      </c>
      <c r="X18" s="1"/>
      <c r="AA18" s="14"/>
      <c r="AB18" s="14"/>
    </row>
    <row r="19" spans="2:52" x14ac:dyDescent="0.25">
      <c r="C19" s="35" t="s">
        <v>86</v>
      </c>
      <c r="D19" s="5">
        <f t="shared" si="0"/>
        <v>34</v>
      </c>
      <c r="E19" s="6">
        <f t="shared" si="1"/>
        <v>567.34405980919996</v>
      </c>
      <c r="F19" s="6">
        <f t="shared" si="2"/>
        <v>564.39462012610591</v>
      </c>
      <c r="G19" s="7">
        <f t="shared" si="3"/>
        <v>30</v>
      </c>
      <c r="H19" s="6">
        <f t="shared" si="4"/>
        <v>1.6100792225658001</v>
      </c>
      <c r="I19" s="7">
        <f t="shared" si="5"/>
        <v>4</v>
      </c>
      <c r="J19" s="6">
        <f t="shared" si="6"/>
        <v>0.71854525143030001</v>
      </c>
      <c r="K19" s="7">
        <f t="shared" si="7"/>
        <v>4</v>
      </c>
      <c r="L19" s="6">
        <f t="shared" si="8"/>
        <v>0.62081520909800003</v>
      </c>
      <c r="M19" s="7">
        <f t="shared" si="9"/>
        <v>1</v>
      </c>
      <c r="N19" s="7">
        <f t="shared" si="10"/>
        <v>5</v>
      </c>
      <c r="O19" s="7">
        <f t="shared" si="11"/>
        <v>5</v>
      </c>
      <c r="P19" s="6">
        <f t="shared" si="12"/>
        <v>71.778027736980675</v>
      </c>
      <c r="Q19" s="5">
        <f t="shared" si="13"/>
        <v>29</v>
      </c>
      <c r="R19" s="6">
        <f t="shared" si="14"/>
        <v>27.446190802824677</v>
      </c>
      <c r="S19" s="5">
        <f t="shared" si="15"/>
        <v>21</v>
      </c>
      <c r="T19" s="6">
        <f t="shared" si="16"/>
        <v>15.468039353962201</v>
      </c>
      <c r="U19" s="5">
        <f t="shared" si="17"/>
        <v>16</v>
      </c>
      <c r="V19" s="6">
        <f t="shared" si="18"/>
        <v>1.6177481621180001</v>
      </c>
      <c r="W19" s="7">
        <f t="shared" si="19"/>
        <v>3</v>
      </c>
      <c r="X19" s="1"/>
      <c r="AA19" s="14"/>
      <c r="AB19" s="14"/>
    </row>
    <row r="20" spans="2:52" x14ac:dyDescent="0.25">
      <c r="C20" s="35" t="s">
        <v>90</v>
      </c>
      <c r="D20" s="5">
        <f t="shared" si="0"/>
        <v>8</v>
      </c>
      <c r="E20" s="6">
        <f t="shared" si="1"/>
        <v>88.67061200000002</v>
      </c>
      <c r="F20" s="6">
        <f t="shared" si="2"/>
        <v>83.942444912262019</v>
      </c>
      <c r="G20" s="7">
        <f t="shared" si="3"/>
        <v>5</v>
      </c>
      <c r="H20" s="6">
        <f t="shared" si="4"/>
        <v>3.1368944335400002</v>
      </c>
      <c r="I20" s="7">
        <f t="shared" si="5"/>
        <v>3</v>
      </c>
      <c r="J20" s="6">
        <f t="shared" si="6"/>
        <v>0.61400684776200998</v>
      </c>
      <c r="K20" s="7">
        <f t="shared" si="7"/>
        <v>3</v>
      </c>
      <c r="L20" s="6">
        <f t="shared" si="8"/>
        <v>0.97726580643600003</v>
      </c>
      <c r="M20" s="7">
        <f t="shared" si="9"/>
        <v>2</v>
      </c>
      <c r="N20" s="7">
        <f t="shared" si="10"/>
        <v>5</v>
      </c>
      <c r="O20" s="7">
        <f t="shared" si="11"/>
        <v>5</v>
      </c>
      <c r="P20" s="6">
        <f t="shared" si="12"/>
        <v>19.842596442900348</v>
      </c>
      <c r="Q20" s="5">
        <f t="shared" si="13"/>
        <v>7</v>
      </c>
      <c r="R20" s="6">
        <f t="shared" si="14"/>
        <v>6.8652988929003502</v>
      </c>
      <c r="S20" s="5">
        <f t="shared" si="15"/>
        <v>6</v>
      </c>
      <c r="T20" s="6">
        <f t="shared" si="16"/>
        <v>3.4999834137763002</v>
      </c>
      <c r="U20" s="5">
        <f t="shared" si="17"/>
        <v>4</v>
      </c>
      <c r="V20" s="6">
        <f t="shared" si="18"/>
        <v>1.669067102499</v>
      </c>
      <c r="W20" s="7">
        <f t="shared" si="19"/>
        <v>2</v>
      </c>
      <c r="X20" s="1"/>
      <c r="AA20" s="14"/>
      <c r="AB20" s="14"/>
    </row>
    <row r="21" spans="2:52" x14ac:dyDescent="0.25">
      <c r="C21" s="35" t="s">
        <v>93</v>
      </c>
      <c r="D21" s="5">
        <f t="shared" si="0"/>
        <v>2</v>
      </c>
      <c r="E21" s="6">
        <f t="shared" si="1"/>
        <v>4.2461243336800001</v>
      </c>
      <c r="F21" s="6">
        <f t="shared" si="2"/>
        <v>4.2461243336800001</v>
      </c>
      <c r="G21" s="7">
        <f t="shared" si="3"/>
        <v>2</v>
      </c>
      <c r="H21" s="6">
        <f t="shared" si="4"/>
        <v>0</v>
      </c>
      <c r="I21" s="7">
        <f t="shared" si="5"/>
        <v>0</v>
      </c>
      <c r="J21" s="6">
        <f t="shared" si="6"/>
        <v>0</v>
      </c>
      <c r="K21" s="7">
        <f t="shared" si="7"/>
        <v>0</v>
      </c>
      <c r="L21" s="6">
        <f t="shared" si="8"/>
        <v>0</v>
      </c>
      <c r="M21" s="7">
        <f t="shared" si="9"/>
        <v>0</v>
      </c>
      <c r="N21" s="7">
        <f t="shared" si="10"/>
        <v>0</v>
      </c>
      <c r="O21" s="7">
        <f t="shared" si="11"/>
        <v>0</v>
      </c>
      <c r="P21" s="6">
        <f t="shared" si="12"/>
        <v>0.20385779119290001</v>
      </c>
      <c r="Q21" s="5">
        <f t="shared" si="13"/>
        <v>2</v>
      </c>
      <c r="R21" s="6">
        <f t="shared" si="14"/>
        <v>9.6556479259999994E-2</v>
      </c>
      <c r="S21" s="5">
        <f t="shared" si="15"/>
        <v>2</v>
      </c>
      <c r="T21" s="6">
        <f t="shared" si="16"/>
        <v>7.1200000002200003E-2</v>
      </c>
      <c r="U21" s="5">
        <f t="shared" si="17"/>
        <v>2</v>
      </c>
      <c r="V21" s="6">
        <f t="shared" si="18"/>
        <v>0</v>
      </c>
      <c r="W21" s="7">
        <f t="shared" si="19"/>
        <v>0</v>
      </c>
      <c r="X21" s="1"/>
      <c r="AA21" s="14"/>
      <c r="AB21" s="14"/>
    </row>
    <row r="22" spans="2:52" x14ac:dyDescent="0.25">
      <c r="C22" s="35" t="s">
        <v>94</v>
      </c>
      <c r="D22" s="5">
        <f t="shared" si="0"/>
        <v>12</v>
      </c>
      <c r="E22" s="6">
        <f t="shared" si="1"/>
        <v>93.415168023527002</v>
      </c>
      <c r="F22" s="6">
        <f t="shared" si="2"/>
        <v>93.415168023527002</v>
      </c>
      <c r="G22" s="7">
        <f t="shared" si="3"/>
        <v>12</v>
      </c>
      <c r="H22" s="6">
        <f t="shared" si="4"/>
        <v>0</v>
      </c>
      <c r="I22" s="7">
        <f t="shared" si="5"/>
        <v>0</v>
      </c>
      <c r="J22" s="6">
        <f t="shared" si="6"/>
        <v>0</v>
      </c>
      <c r="K22" s="7">
        <f t="shared" si="7"/>
        <v>0</v>
      </c>
      <c r="L22" s="6">
        <f t="shared" si="8"/>
        <v>0</v>
      </c>
      <c r="M22" s="7">
        <f t="shared" si="9"/>
        <v>0</v>
      </c>
      <c r="N22" s="7">
        <f t="shared" si="10"/>
        <v>0</v>
      </c>
      <c r="O22" s="7">
        <f t="shared" si="11"/>
        <v>0</v>
      </c>
      <c r="P22" s="6">
        <f t="shared" si="12"/>
        <v>6.7544870757108422</v>
      </c>
      <c r="Q22" s="5">
        <f t="shared" si="13"/>
        <v>11</v>
      </c>
      <c r="R22" s="6">
        <f t="shared" si="14"/>
        <v>2.5717807443343714</v>
      </c>
      <c r="S22" s="5">
        <f t="shared" si="15"/>
        <v>7</v>
      </c>
      <c r="T22" s="6">
        <f t="shared" si="16"/>
        <v>1.4627355435286942</v>
      </c>
      <c r="U22" s="5">
        <f t="shared" si="17"/>
        <v>6</v>
      </c>
      <c r="V22" s="6">
        <f t="shared" si="18"/>
        <v>0</v>
      </c>
      <c r="W22" s="7">
        <f t="shared" si="19"/>
        <v>0</v>
      </c>
      <c r="X22" s="1"/>
      <c r="AA22" s="14"/>
      <c r="AB22" s="14"/>
    </row>
    <row r="23" spans="2:52" ht="13" x14ac:dyDescent="0.3">
      <c r="C23" s="8" t="s">
        <v>21</v>
      </c>
      <c r="D23" s="9">
        <f>SUM(D12:D22)</f>
        <v>533</v>
      </c>
      <c r="E23" s="48">
        <f t="shared" ref="E23:W23" si="20">SUM(E12:E21)</f>
        <v>4631.2333604159312</v>
      </c>
      <c r="F23" s="48">
        <f t="shared" si="20"/>
        <v>4530.904404137159</v>
      </c>
      <c r="G23" s="10">
        <f t="shared" si="20"/>
        <v>464</v>
      </c>
      <c r="H23" s="48">
        <f t="shared" si="20"/>
        <v>34.508648793216793</v>
      </c>
      <c r="I23" s="10">
        <f t="shared" si="20"/>
        <v>52</v>
      </c>
      <c r="J23" s="48">
        <f t="shared" si="20"/>
        <v>27.995616253062312</v>
      </c>
      <c r="K23" s="10">
        <f t="shared" si="20"/>
        <v>48</v>
      </c>
      <c r="L23" s="48">
        <f t="shared" si="20"/>
        <v>37.824691232493102</v>
      </c>
      <c r="M23" s="10">
        <f t="shared" si="20"/>
        <v>35</v>
      </c>
      <c r="N23" s="48">
        <f t="shared" si="20"/>
        <v>89</v>
      </c>
      <c r="O23" s="10">
        <f t="shared" si="20"/>
        <v>89</v>
      </c>
      <c r="P23" s="48">
        <f t="shared" si="20"/>
        <v>551.89501600030997</v>
      </c>
      <c r="Q23" s="10">
        <f t="shared" si="20"/>
        <v>384</v>
      </c>
      <c r="R23" s="48">
        <f t="shared" si="20"/>
        <v>226.67710468462369</v>
      </c>
      <c r="S23" s="10">
        <f t="shared" si="20"/>
        <v>264</v>
      </c>
      <c r="T23" s="48">
        <f t="shared" si="20"/>
        <v>136.53565928258217</v>
      </c>
      <c r="U23" s="10">
        <f t="shared" si="20"/>
        <v>197</v>
      </c>
      <c r="V23" s="48">
        <f t="shared" si="20"/>
        <v>21.695566769692601</v>
      </c>
      <c r="W23" s="10">
        <f t="shared" si="20"/>
        <v>39</v>
      </c>
      <c r="X23" s="1"/>
      <c r="AA23" s="14"/>
      <c r="AB23" s="14"/>
    </row>
    <row r="24" spans="2:52" ht="16" thickBot="1" x14ac:dyDescent="0.4">
      <c r="B24" s="2" t="s">
        <v>20</v>
      </c>
      <c r="C24" s="22"/>
      <c r="D24" s="23"/>
      <c r="E24" s="24"/>
      <c r="F24" s="24"/>
      <c r="G24" s="24"/>
      <c r="H24" s="24"/>
      <c r="I24" s="24"/>
      <c r="J24" s="24"/>
      <c r="K24" s="24"/>
      <c r="AA24" s="14"/>
      <c r="AB24" s="14"/>
    </row>
    <row r="25" spans="2:52" x14ac:dyDescent="0.25">
      <c r="B25" s="26" t="s">
        <v>14</v>
      </c>
      <c r="C25" s="99" t="s">
        <v>10</v>
      </c>
      <c r="D25" s="25"/>
      <c r="E25" s="25"/>
      <c r="F25" s="25"/>
      <c r="G25" s="25"/>
      <c r="H25" s="25"/>
      <c r="I25" s="25"/>
      <c r="J25" s="25"/>
      <c r="K25" s="25"/>
      <c r="AB25" s="14"/>
    </row>
    <row r="26" spans="2:52" x14ac:dyDescent="0.25">
      <c r="B26" s="31" t="s">
        <v>13</v>
      </c>
      <c r="C26" s="100"/>
      <c r="AB26" s="14"/>
      <c r="AW26" s="46"/>
      <c r="AX26" s="46"/>
      <c r="AY26" s="46"/>
      <c r="AZ26" s="46"/>
    </row>
    <row r="27" spans="2:52" x14ac:dyDescent="0.25">
      <c r="B27" s="27" t="s">
        <v>12</v>
      </c>
      <c r="C27" s="100"/>
      <c r="AB27" s="37"/>
      <c r="AC27" s="37"/>
      <c r="AD27" s="37"/>
      <c r="AE27" s="37"/>
      <c r="AF27" s="37"/>
      <c r="AG27" s="37"/>
      <c r="AH27" s="37"/>
      <c r="AI27" s="37"/>
      <c r="AJ27" s="37"/>
      <c r="AK27" s="37"/>
      <c r="AL27" s="37"/>
      <c r="AM27" s="37"/>
      <c r="AN27" s="37"/>
      <c r="AO27" s="37"/>
      <c r="AP27" s="37"/>
      <c r="AQ27" s="37"/>
      <c r="AR27" s="37"/>
      <c r="AS27" s="37"/>
      <c r="AT27" s="37"/>
      <c r="AU27" s="37"/>
      <c r="AV27" s="37"/>
      <c r="AW27" s="46"/>
      <c r="AX27" s="46"/>
      <c r="AY27" s="46"/>
      <c r="AZ27" s="46"/>
    </row>
    <row r="28" spans="2:52" ht="18" x14ac:dyDescent="0.4">
      <c r="B28" s="61" t="s">
        <v>243</v>
      </c>
      <c r="C28" s="100"/>
      <c r="F28" s="29" t="s">
        <v>22</v>
      </c>
      <c r="AB28" s="37"/>
      <c r="AC28" s="37"/>
      <c r="AD28" s="37"/>
      <c r="AE28" s="37"/>
      <c r="AF28" s="37"/>
      <c r="AG28" s="37"/>
      <c r="AH28" s="37"/>
      <c r="AI28" s="37"/>
      <c r="AJ28" s="37"/>
      <c r="AK28" s="37"/>
      <c r="AL28" s="37"/>
      <c r="AM28" s="37"/>
      <c r="AN28" s="37"/>
      <c r="AO28" s="37"/>
      <c r="AP28" s="37"/>
      <c r="AQ28" s="37"/>
      <c r="AR28" s="37"/>
      <c r="AS28" s="37"/>
      <c r="AT28" s="37"/>
      <c r="AU28" s="37"/>
      <c r="AV28" s="37"/>
      <c r="AW28" s="46"/>
      <c r="AX28" s="46"/>
      <c r="AY28" s="46"/>
      <c r="AZ28" s="46"/>
    </row>
    <row r="29" spans="2:52" ht="13.5" thickBot="1" x14ac:dyDescent="0.35">
      <c r="B29" s="28" t="s">
        <v>11</v>
      </c>
      <c r="C29" s="101"/>
      <c r="F29" s="92" t="s">
        <v>43</v>
      </c>
      <c r="G29" s="93"/>
      <c r="H29" s="93"/>
      <c r="I29" s="93"/>
      <c r="J29" s="93"/>
      <c r="K29" s="93"/>
      <c r="L29" s="93"/>
      <c r="M29" s="94"/>
      <c r="N29" s="95" t="s">
        <v>47</v>
      </c>
      <c r="O29" s="96"/>
      <c r="P29" s="92" t="s">
        <v>246</v>
      </c>
      <c r="Q29" s="93"/>
      <c r="R29" s="93"/>
      <c r="S29" s="93"/>
      <c r="T29" s="93"/>
      <c r="U29" s="94"/>
      <c r="V29" s="105" t="s">
        <v>213</v>
      </c>
      <c r="W29" s="105"/>
      <c r="Y29" s="11"/>
      <c r="Z29" s="11"/>
      <c r="AA29" s="104" t="s">
        <v>217</v>
      </c>
      <c r="AB29" s="104"/>
      <c r="AC29" s="104"/>
      <c r="AD29" s="104"/>
      <c r="AE29" s="104"/>
      <c r="AF29" s="104"/>
      <c r="AG29" s="104"/>
      <c r="AH29" s="104"/>
      <c r="AI29" s="104"/>
      <c r="AJ29" s="104"/>
      <c r="AK29" s="104"/>
      <c r="AL29" s="104"/>
      <c r="AM29" s="104" t="s">
        <v>218</v>
      </c>
      <c r="AN29" s="104"/>
      <c r="AO29" s="104"/>
      <c r="AP29" s="104"/>
      <c r="AQ29" s="104"/>
      <c r="AR29" s="104"/>
      <c r="AS29" s="104"/>
      <c r="AT29" s="104"/>
      <c r="AU29" s="104"/>
      <c r="AV29" s="104"/>
      <c r="AW29" s="55"/>
      <c r="AX29" s="55"/>
      <c r="AY29" s="55"/>
      <c r="AZ29" s="46"/>
    </row>
    <row r="30" spans="2:52" ht="33.75" customHeight="1" x14ac:dyDescent="0.3">
      <c r="F30" s="106" t="s">
        <v>11</v>
      </c>
      <c r="G30" s="106"/>
      <c r="H30" s="106" t="s">
        <v>12</v>
      </c>
      <c r="I30" s="106"/>
      <c r="J30" s="106" t="s">
        <v>13</v>
      </c>
      <c r="K30" s="106"/>
      <c r="L30" s="106" t="s">
        <v>14</v>
      </c>
      <c r="M30" s="106"/>
      <c r="N30" s="97"/>
      <c r="O30" s="98"/>
      <c r="P30" s="92" t="s">
        <v>42</v>
      </c>
      <c r="Q30" s="94"/>
      <c r="R30" s="92" t="s">
        <v>41</v>
      </c>
      <c r="S30" s="94"/>
      <c r="T30" s="92" t="s">
        <v>40</v>
      </c>
      <c r="U30" s="94"/>
      <c r="V30" s="105" t="s">
        <v>212</v>
      </c>
      <c r="W30" s="105"/>
      <c r="Y30" s="11"/>
      <c r="Z30" s="11"/>
      <c r="AA30" s="92" t="s">
        <v>219</v>
      </c>
      <c r="AB30" s="94"/>
      <c r="AC30" s="92" t="s">
        <v>220</v>
      </c>
      <c r="AD30" s="94"/>
      <c r="AE30" s="92" t="s">
        <v>221</v>
      </c>
      <c r="AF30" s="94"/>
      <c r="AG30" s="92" t="s">
        <v>222</v>
      </c>
      <c r="AH30" s="94"/>
      <c r="AI30" s="92" t="s">
        <v>223</v>
      </c>
      <c r="AJ30" s="94"/>
      <c r="AK30" s="92" t="s">
        <v>224</v>
      </c>
      <c r="AL30" s="94"/>
      <c r="AM30" s="102" t="s">
        <v>225</v>
      </c>
      <c r="AN30" s="103"/>
      <c r="AO30" s="102" t="s">
        <v>226</v>
      </c>
      <c r="AP30" s="103"/>
      <c r="AQ30" s="102" t="s">
        <v>227</v>
      </c>
      <c r="AR30" s="103"/>
      <c r="AS30" s="102" t="s">
        <v>228</v>
      </c>
      <c r="AT30" s="103"/>
      <c r="AU30" s="102" t="s">
        <v>229</v>
      </c>
      <c r="AV30" s="103"/>
      <c r="AW30" s="55"/>
      <c r="AX30" s="55"/>
      <c r="AY30" s="55"/>
    </row>
    <row r="31" spans="2:52" ht="26" x14ac:dyDescent="0.25">
      <c r="B31" s="12" t="s">
        <v>23</v>
      </c>
      <c r="C31" s="12" t="s">
        <v>24</v>
      </c>
      <c r="D31" s="12" t="s">
        <v>15</v>
      </c>
      <c r="E31" s="12" t="s">
        <v>17</v>
      </c>
      <c r="F31" s="12" t="s">
        <v>17</v>
      </c>
      <c r="G31" s="12" t="s">
        <v>25</v>
      </c>
      <c r="H31" s="12" t="s">
        <v>17</v>
      </c>
      <c r="I31" s="12" t="s">
        <v>25</v>
      </c>
      <c r="J31" s="12" t="s">
        <v>17</v>
      </c>
      <c r="K31" s="33" t="s">
        <v>25</v>
      </c>
      <c r="L31" s="12" t="s">
        <v>17</v>
      </c>
      <c r="M31" s="12" t="s">
        <v>25</v>
      </c>
      <c r="N31" s="42" t="s">
        <v>17</v>
      </c>
      <c r="O31" s="42" t="s">
        <v>25</v>
      </c>
      <c r="P31" s="12" t="s">
        <v>17</v>
      </c>
      <c r="Q31" s="12" t="s">
        <v>25</v>
      </c>
      <c r="R31" s="12" t="s">
        <v>17</v>
      </c>
      <c r="S31" s="12" t="s">
        <v>25</v>
      </c>
      <c r="T31" s="12" t="s">
        <v>17</v>
      </c>
      <c r="U31" s="12" t="s">
        <v>25</v>
      </c>
      <c r="V31" s="33" t="s">
        <v>17</v>
      </c>
      <c r="W31" s="33" t="s">
        <v>25</v>
      </c>
      <c r="X31" s="34" t="s">
        <v>44</v>
      </c>
      <c r="Y31" s="36" t="s">
        <v>38</v>
      </c>
      <c r="Z31" s="65" t="s">
        <v>26</v>
      </c>
      <c r="AA31" s="53" t="s">
        <v>17</v>
      </c>
      <c r="AB31" s="53" t="s">
        <v>25</v>
      </c>
      <c r="AC31" s="53" t="s">
        <v>17</v>
      </c>
      <c r="AD31" s="53" t="s">
        <v>25</v>
      </c>
      <c r="AE31" s="53" t="s">
        <v>17</v>
      </c>
      <c r="AF31" s="53" t="s">
        <v>25</v>
      </c>
      <c r="AG31" s="53" t="s">
        <v>17</v>
      </c>
      <c r="AH31" s="53" t="s">
        <v>25</v>
      </c>
      <c r="AI31" s="53" t="s">
        <v>17</v>
      </c>
      <c r="AJ31" s="53" t="s">
        <v>25</v>
      </c>
      <c r="AK31" s="53" t="s">
        <v>17</v>
      </c>
      <c r="AL31" s="53" t="s">
        <v>25</v>
      </c>
      <c r="AM31" s="53" t="s">
        <v>17</v>
      </c>
      <c r="AN31" s="53" t="s">
        <v>25</v>
      </c>
      <c r="AO31" s="53" t="s">
        <v>17</v>
      </c>
      <c r="AP31" s="53" t="s">
        <v>25</v>
      </c>
      <c r="AQ31" s="53" t="s">
        <v>17</v>
      </c>
      <c r="AR31" s="53" t="s">
        <v>25</v>
      </c>
      <c r="AS31" s="53" t="s">
        <v>17</v>
      </c>
      <c r="AT31" s="53" t="s">
        <v>25</v>
      </c>
      <c r="AU31" s="53" t="s">
        <v>17</v>
      </c>
      <c r="AV31" s="53" t="s">
        <v>25</v>
      </c>
      <c r="AW31" s="52" t="s">
        <v>45</v>
      </c>
      <c r="AX31" s="62" t="s">
        <v>247</v>
      </c>
      <c r="AY31" s="52" t="s">
        <v>211</v>
      </c>
    </row>
    <row r="32" spans="2:52" ht="26" x14ac:dyDescent="0.35">
      <c r="B32" s="32">
        <f>Calculations!A2</f>
        <v>1447537022601</v>
      </c>
      <c r="C32" s="30" t="str">
        <f>Calculations!B2</f>
        <v>Land adjacent to Blackrod Mill Warehousing Complex Moss Lane, Blackrod, Bolton</v>
      </c>
      <c r="D32" s="13" t="str">
        <f>Calculations!C2</f>
        <v>Residential / Offices / Industry and warehousing</v>
      </c>
      <c r="E32" s="38">
        <f>Calculations!E2</f>
        <v>3.8783744443299999</v>
      </c>
      <c r="F32" s="38">
        <f>Calculations!I2</f>
        <v>3.8783744443299999</v>
      </c>
      <c r="G32" s="38">
        <f>Calculations!M2</f>
        <v>100</v>
      </c>
      <c r="H32" s="38">
        <f>Calculations!H2</f>
        <v>0</v>
      </c>
      <c r="I32" s="38">
        <f>Calculations!L2</f>
        <v>0</v>
      </c>
      <c r="J32" s="38">
        <f>Calculations!G2</f>
        <v>0</v>
      </c>
      <c r="K32" s="38">
        <f>Calculations!K2</f>
        <v>0</v>
      </c>
      <c r="L32" s="38">
        <f>Calculations!F2</f>
        <v>0</v>
      </c>
      <c r="M32" s="38">
        <f>Calculations!J2</f>
        <v>0</v>
      </c>
      <c r="N32" s="38">
        <f>Calculations!V2</f>
        <v>1.9841196160400001</v>
      </c>
      <c r="O32" s="38">
        <f>Calculations!W2</f>
        <v>51.158536766368421</v>
      </c>
      <c r="P32" s="38">
        <f>Calculations!O2</f>
        <v>0.98253623476800012</v>
      </c>
      <c r="Q32" s="38">
        <f>Calculations!S2</f>
        <v>25.333712586839614</v>
      </c>
      <c r="R32" s="38">
        <f>Calculations!Q2</f>
        <v>0.67121133011100009</v>
      </c>
      <c r="S32" s="38">
        <f>Calculations!T2</f>
        <v>17.306511780786906</v>
      </c>
      <c r="T32" s="38">
        <f>Calculations!R2</f>
        <v>0.56084285184500005</v>
      </c>
      <c r="U32" s="38">
        <f>Calculations!U2</f>
        <v>14.460771127061383</v>
      </c>
      <c r="V32" s="38" t="str">
        <f>Calculations!X2</f>
        <v>Not Modelled</v>
      </c>
      <c r="W32" s="38" t="str">
        <f>Calculations!Y2</f>
        <v>N/A</v>
      </c>
      <c r="X32" s="38" t="s">
        <v>100</v>
      </c>
      <c r="Y32" s="73" t="s">
        <v>108</v>
      </c>
      <c r="Z32" s="74" t="s">
        <v>109</v>
      </c>
      <c r="AA32" s="58">
        <f>Calculations!Z2</f>
        <v>0</v>
      </c>
      <c r="AB32" s="58">
        <f>Calculations!AL2</f>
        <v>0</v>
      </c>
      <c r="AC32" s="58">
        <f>Calculations!AA2</f>
        <v>6.0856202380200002E-2</v>
      </c>
      <c r="AD32" s="59">
        <f>Calculations!AM2</f>
        <v>1.5691162174701541</v>
      </c>
      <c r="AE32" s="58">
        <f>Calculations!AB2</f>
        <v>3.1790282743999997E-2</v>
      </c>
      <c r="AF32" s="58">
        <f>Calculations!AN2</f>
        <v>0.81968059557724993</v>
      </c>
      <c r="AG32" s="58">
        <f>Calculations!AC2</f>
        <v>0</v>
      </c>
      <c r="AH32" s="58">
        <f>Calculations!AO2</f>
        <v>0</v>
      </c>
      <c r="AI32" s="58">
        <f>Calculations!AD2</f>
        <v>0.47362642678599998</v>
      </c>
      <c r="AJ32" s="58">
        <f>Calculations!AP2</f>
        <v>12.211982973392871</v>
      </c>
      <c r="AK32" s="58">
        <f>Calculations!AE2</f>
        <v>0</v>
      </c>
      <c r="AL32" s="58">
        <f>Calculations!AQ2</f>
        <v>0</v>
      </c>
      <c r="AM32" s="58">
        <f>Calculations!AF2</f>
        <v>0</v>
      </c>
      <c r="AN32" s="58">
        <f>Calculations!AR2</f>
        <v>0</v>
      </c>
      <c r="AO32" s="58">
        <f>Calculations!AG2</f>
        <v>0</v>
      </c>
      <c r="AP32" s="58">
        <f>Calculations!AS2</f>
        <v>0</v>
      </c>
      <c r="AQ32" s="58">
        <f>Calculations!AH2</f>
        <v>0</v>
      </c>
      <c r="AR32" s="58">
        <f>Calculations!AT2</f>
        <v>0</v>
      </c>
      <c r="AS32" s="58">
        <f>Calculations!AI2</f>
        <v>0</v>
      </c>
      <c r="AT32" s="58">
        <f>Calculations!AU2</f>
        <v>0</v>
      </c>
      <c r="AU32" s="58">
        <f>Calculations!AJ2</f>
        <v>0</v>
      </c>
      <c r="AV32" s="58">
        <f>Calculations!AV2</f>
        <v>0</v>
      </c>
      <c r="AW32" s="49"/>
      <c r="AX32" s="49"/>
      <c r="AY32" s="56" t="str">
        <f>Calculations!D2</f>
        <v>Call for Sites 2018</v>
      </c>
    </row>
    <row r="33" spans="2:51" ht="14.5" x14ac:dyDescent="0.35">
      <c r="B33" s="32">
        <f>Calculations!A3</f>
        <v>1448035832520</v>
      </c>
      <c r="C33" s="30" t="str">
        <f>Calculations!B3</f>
        <v>Land south of Tongfields, Bromley Cross</v>
      </c>
      <c r="D33" s="13" t="str">
        <f>Calculations!C3</f>
        <v>Residential</v>
      </c>
      <c r="E33" s="38">
        <f>Calculations!E3</f>
        <v>4.3231169813600001</v>
      </c>
      <c r="F33" s="38">
        <f>Calculations!I3</f>
        <v>4.3231169813600001</v>
      </c>
      <c r="G33" s="38">
        <f>Calculations!M3</f>
        <v>100</v>
      </c>
      <c r="H33" s="38">
        <f>Calculations!H3</f>
        <v>0</v>
      </c>
      <c r="I33" s="38">
        <f>Calculations!L3</f>
        <v>0</v>
      </c>
      <c r="J33" s="38">
        <f>Calculations!G3</f>
        <v>0</v>
      </c>
      <c r="K33" s="38">
        <f>Calculations!K3</f>
        <v>0</v>
      </c>
      <c r="L33" s="38">
        <f>Calculations!F3</f>
        <v>0</v>
      </c>
      <c r="M33" s="38">
        <f>Calculations!J3</f>
        <v>0</v>
      </c>
      <c r="N33" s="38">
        <f>Calculations!V3</f>
        <v>0</v>
      </c>
      <c r="O33" s="38">
        <f>Calculations!W3</f>
        <v>0</v>
      </c>
      <c r="P33" s="38">
        <f>Calculations!O3</f>
        <v>0.20997633322850001</v>
      </c>
      <c r="Q33" s="38">
        <f>Calculations!S3</f>
        <v>4.8570587873022122</v>
      </c>
      <c r="R33" s="38">
        <f>Calculations!Q3</f>
        <v>0.14167962856829999</v>
      </c>
      <c r="S33" s="38">
        <f>Calculations!T3</f>
        <v>3.2772564142765646</v>
      </c>
      <c r="T33" s="38">
        <f>Calculations!R3</f>
        <v>8.1506126654899994E-2</v>
      </c>
      <c r="U33" s="38">
        <f>Calculations!U3</f>
        <v>1.8853555665120856</v>
      </c>
      <c r="V33" s="38" t="str">
        <f>Calculations!X3</f>
        <v>Not Modelled</v>
      </c>
      <c r="W33" s="38" t="str">
        <f>Calculations!Y3</f>
        <v>N/A</v>
      </c>
      <c r="X33" s="38" t="s">
        <v>100</v>
      </c>
      <c r="Y33" s="73" t="s">
        <v>105</v>
      </c>
      <c r="Z33" s="74" t="s">
        <v>104</v>
      </c>
      <c r="AA33" s="58">
        <f>Calculations!Z3</f>
        <v>0</v>
      </c>
      <c r="AB33" s="58">
        <f>Calculations!AL3</f>
        <v>0</v>
      </c>
      <c r="AC33" s="58">
        <f>Calculations!AA3</f>
        <v>4.6301211431099998E-2</v>
      </c>
      <c r="AD33" s="59">
        <f>Calculations!AM3</f>
        <v>1.0710145395263906</v>
      </c>
      <c r="AE33" s="58">
        <f>Calculations!AB3</f>
        <v>3.5115170000099998E-2</v>
      </c>
      <c r="AF33" s="58">
        <f>Calculations!AN3</f>
        <v>0.81226508908979811</v>
      </c>
      <c r="AG33" s="58">
        <f>Calculations!AC3</f>
        <v>0</v>
      </c>
      <c r="AH33" s="58">
        <f>Calculations!AO3</f>
        <v>0</v>
      </c>
      <c r="AI33" s="58">
        <f>Calculations!AD3</f>
        <v>0</v>
      </c>
      <c r="AJ33" s="58">
        <f>Calculations!AP3</f>
        <v>0</v>
      </c>
      <c r="AK33" s="58">
        <f>Calculations!AE3</f>
        <v>1.4502966154900001</v>
      </c>
      <c r="AL33" s="58">
        <f>Calculations!AQ3</f>
        <v>33.547475623334961</v>
      </c>
      <c r="AM33" s="58">
        <f>Calculations!AF3</f>
        <v>0.19035392059</v>
      </c>
      <c r="AN33" s="58">
        <f>Calculations!AR3</f>
        <v>4.4031637684279588</v>
      </c>
      <c r="AO33" s="58">
        <f>Calculations!AG3</f>
        <v>0</v>
      </c>
      <c r="AP33" s="58">
        <f>Calculations!AS3</f>
        <v>0</v>
      </c>
      <c r="AQ33" s="58">
        <f>Calculations!AH3</f>
        <v>2.4444379665299998</v>
      </c>
      <c r="AR33" s="58">
        <f>Calculations!AT3</f>
        <v>56.543414787749036</v>
      </c>
      <c r="AS33" s="58">
        <f>Calculations!AI3</f>
        <v>2.7084052036899999</v>
      </c>
      <c r="AT33" s="58">
        <f>Calculations!AU3</f>
        <v>62.649361915669665</v>
      </c>
      <c r="AU33" s="58">
        <f>Calculations!AJ3</f>
        <v>0</v>
      </c>
      <c r="AV33" s="58">
        <f>Calculations!AV3</f>
        <v>0</v>
      </c>
      <c r="AW33" s="49"/>
      <c r="AX33" s="49"/>
      <c r="AY33" s="56" t="str">
        <f>Calculations!D3</f>
        <v>Call for Sites 2018</v>
      </c>
    </row>
    <row r="34" spans="2:51" ht="14.5" x14ac:dyDescent="0.35">
      <c r="B34" s="32">
        <f>Calculations!A4</f>
        <v>1448289218778</v>
      </c>
      <c r="C34" s="30" t="str">
        <f>Calculations!B4</f>
        <v>Newholme, Radcliffe Road South Radcliffe Road c</v>
      </c>
      <c r="D34" s="13" t="str">
        <f>Calculations!C4</f>
        <v>Residential</v>
      </c>
      <c r="E34" s="38">
        <f>Calculations!E4</f>
        <v>6.4012700951300001</v>
      </c>
      <c r="F34" s="38">
        <f>Calculations!I4</f>
        <v>6.4012700951300001</v>
      </c>
      <c r="G34" s="38">
        <f>Calculations!M4</f>
        <v>100</v>
      </c>
      <c r="H34" s="38">
        <f>Calculations!H4</f>
        <v>0</v>
      </c>
      <c r="I34" s="38">
        <f>Calculations!L4</f>
        <v>0</v>
      </c>
      <c r="J34" s="38">
        <f>Calculations!G4</f>
        <v>0</v>
      </c>
      <c r="K34" s="38">
        <f>Calculations!K4</f>
        <v>0</v>
      </c>
      <c r="L34" s="38">
        <f>Calculations!F4</f>
        <v>0</v>
      </c>
      <c r="M34" s="38">
        <f>Calculations!J4</f>
        <v>0</v>
      </c>
      <c r="N34" s="38">
        <f>Calculations!V4</f>
        <v>0</v>
      </c>
      <c r="O34" s="38">
        <f>Calculations!W4</f>
        <v>0</v>
      </c>
      <c r="P34" s="38">
        <f>Calculations!O4</f>
        <v>0.30791098984800003</v>
      </c>
      <c r="Q34" s="38">
        <f>Calculations!S4</f>
        <v>4.8101546298172071</v>
      </c>
      <c r="R34" s="38">
        <f>Calculations!Q4</f>
        <v>0</v>
      </c>
      <c r="S34" s="38">
        <f>Calculations!T4</f>
        <v>0</v>
      </c>
      <c r="T34" s="38">
        <f>Calculations!R4</f>
        <v>0</v>
      </c>
      <c r="U34" s="38">
        <f>Calculations!U4</f>
        <v>0</v>
      </c>
      <c r="V34" s="38" t="str">
        <f>Calculations!X4</f>
        <v>Not Modelled</v>
      </c>
      <c r="W34" s="38" t="str">
        <f>Calculations!Y4</f>
        <v>N/A</v>
      </c>
      <c r="X34" s="38" t="s">
        <v>100</v>
      </c>
      <c r="Y34" s="73" t="s">
        <v>105</v>
      </c>
      <c r="Z34" s="74" t="s">
        <v>104</v>
      </c>
      <c r="AA34" s="58">
        <f>Calculations!Z4</f>
        <v>0</v>
      </c>
      <c r="AB34" s="58">
        <f>Calculations!AL4</f>
        <v>0</v>
      </c>
      <c r="AC34" s="58">
        <f>Calculations!AA4</f>
        <v>0</v>
      </c>
      <c r="AD34" s="59">
        <f>Calculations!AM4</f>
        <v>0</v>
      </c>
      <c r="AE34" s="58">
        <f>Calculations!AB4</f>
        <v>0</v>
      </c>
      <c r="AF34" s="58">
        <f>Calculations!AN4</f>
        <v>0</v>
      </c>
      <c r="AG34" s="58">
        <f>Calculations!AC4</f>
        <v>0</v>
      </c>
      <c r="AH34" s="58">
        <f>Calculations!AO4</f>
        <v>0</v>
      </c>
      <c r="AI34" s="58">
        <f>Calculations!AD4</f>
        <v>0</v>
      </c>
      <c r="AJ34" s="58">
        <f>Calculations!AP4</f>
        <v>0</v>
      </c>
      <c r="AK34" s="58">
        <f>Calculations!AE4</f>
        <v>4.8922943563999999</v>
      </c>
      <c r="AL34" s="58">
        <f>Calculations!AQ4</f>
        <v>76.426932213374215</v>
      </c>
      <c r="AM34" s="58">
        <f>Calculations!AF4</f>
        <v>0</v>
      </c>
      <c r="AN34" s="58">
        <f>Calculations!AR4</f>
        <v>0</v>
      </c>
      <c r="AO34" s="58">
        <f>Calculations!AG4</f>
        <v>0</v>
      </c>
      <c r="AP34" s="58">
        <f>Calculations!AS4</f>
        <v>0</v>
      </c>
      <c r="AQ34" s="58">
        <f>Calculations!AH4</f>
        <v>3.92112663204</v>
      </c>
      <c r="AR34" s="58">
        <f>Calculations!AT4</f>
        <v>61.255447337289205</v>
      </c>
      <c r="AS34" s="58">
        <f>Calculations!AI4</f>
        <v>0</v>
      </c>
      <c r="AT34" s="58">
        <f>Calculations!AU4</f>
        <v>0</v>
      </c>
      <c r="AU34" s="58">
        <f>Calculations!AJ4</f>
        <v>0</v>
      </c>
      <c r="AV34" s="58">
        <f>Calculations!AV4</f>
        <v>0</v>
      </c>
      <c r="AW34" s="49"/>
      <c r="AX34" s="49"/>
      <c r="AY34" s="56" t="str">
        <f>Calculations!D4</f>
        <v>Call for Sites 2018</v>
      </c>
    </row>
    <row r="35" spans="2:51" ht="14.5" x14ac:dyDescent="0.35">
      <c r="B35" s="32">
        <f>Calculations!A5</f>
        <v>1448454555641</v>
      </c>
      <c r="C35" s="30" t="str">
        <f>Calculations!B5</f>
        <v>Bolton Garden CentreWigan Road, Bolton</v>
      </c>
      <c r="D35" s="13" t="str">
        <f>Calculations!C5</f>
        <v>Offices / Industry and Warehousing</v>
      </c>
      <c r="E35" s="38">
        <f>Calculations!E5</f>
        <v>1.8580518426699999</v>
      </c>
      <c r="F35" s="38">
        <f>Calculations!I5</f>
        <v>1.8580518426699999</v>
      </c>
      <c r="G35" s="38">
        <f>Calculations!M5</f>
        <v>100</v>
      </c>
      <c r="H35" s="38">
        <f>Calculations!H5</f>
        <v>0</v>
      </c>
      <c r="I35" s="38">
        <f>Calculations!L5</f>
        <v>0</v>
      </c>
      <c r="J35" s="38">
        <f>Calculations!G5</f>
        <v>0</v>
      </c>
      <c r="K35" s="38">
        <f>Calculations!K5</f>
        <v>0</v>
      </c>
      <c r="L35" s="38">
        <f>Calculations!F5</f>
        <v>0</v>
      </c>
      <c r="M35" s="38">
        <f>Calculations!J5</f>
        <v>0</v>
      </c>
      <c r="N35" s="38">
        <f>Calculations!V5</f>
        <v>0</v>
      </c>
      <c r="O35" s="38">
        <f>Calculations!W5</f>
        <v>0</v>
      </c>
      <c r="P35" s="38">
        <f>Calculations!O5</f>
        <v>7.9051739429800011E-2</v>
      </c>
      <c r="Q35" s="38">
        <f>Calculations!S5</f>
        <v>4.2545497178487519</v>
      </c>
      <c r="R35" s="38">
        <f>Calculations!Q5</f>
        <v>2.8556479258900001E-2</v>
      </c>
      <c r="S35" s="38">
        <f>Calculations!T5</f>
        <v>1.5369043318976858</v>
      </c>
      <c r="T35" s="38">
        <f>Calculations!R5</f>
        <v>1.76000000009E-2</v>
      </c>
      <c r="U35" s="38">
        <f>Calculations!U5</f>
        <v>0.94722868311408326</v>
      </c>
      <c r="V35" s="38" t="str">
        <f>Calculations!X5</f>
        <v>Not Modelled</v>
      </c>
      <c r="W35" s="38" t="str">
        <f>Calculations!Y5</f>
        <v>N/A</v>
      </c>
      <c r="X35" s="38" t="s">
        <v>101</v>
      </c>
      <c r="Y35" s="73" t="s">
        <v>105</v>
      </c>
      <c r="Z35" s="74" t="s">
        <v>104</v>
      </c>
      <c r="AA35" s="58">
        <f>Calculations!Z5</f>
        <v>0</v>
      </c>
      <c r="AB35" s="58">
        <f>Calculations!AL5</f>
        <v>0</v>
      </c>
      <c r="AC35" s="58">
        <f>Calculations!AA5</f>
        <v>2.2800000000000001E-2</v>
      </c>
      <c r="AD35" s="59">
        <f>Calculations!AM5</f>
        <v>1.2270917030623134</v>
      </c>
      <c r="AE35" s="58">
        <f>Calculations!AB5</f>
        <v>1.7600000000000001E-2</v>
      </c>
      <c r="AF35" s="58">
        <f>Calculations!AN5</f>
        <v>0.94722868306564545</v>
      </c>
      <c r="AG35" s="58">
        <f>Calculations!AC5</f>
        <v>0</v>
      </c>
      <c r="AH35" s="58">
        <f>Calculations!AO5</f>
        <v>0</v>
      </c>
      <c r="AI35" s="58">
        <f>Calculations!AD5</f>
        <v>3.32356364167E-2</v>
      </c>
      <c r="AJ35" s="58">
        <f>Calculations!AP5</f>
        <v>1.7887356882863268</v>
      </c>
      <c r="AK35" s="58">
        <f>Calculations!AE5</f>
        <v>1.8580518426699999</v>
      </c>
      <c r="AL35" s="58">
        <f>Calculations!AQ5</f>
        <v>100</v>
      </c>
      <c r="AM35" s="58">
        <f>Calculations!AF5</f>
        <v>2.6800000000000001E-2</v>
      </c>
      <c r="AN35" s="58">
        <f>Calculations!AR5</f>
        <v>1.4423709492135968</v>
      </c>
      <c r="AO35" s="58">
        <f>Calculations!AG5</f>
        <v>0</v>
      </c>
      <c r="AP35" s="58">
        <f>Calculations!AS5</f>
        <v>0</v>
      </c>
      <c r="AQ35" s="58">
        <f>Calculations!AH5</f>
        <v>1.8580518426699999</v>
      </c>
      <c r="AR35" s="58">
        <f>Calculations!AT5</f>
        <v>100</v>
      </c>
      <c r="AS35" s="58">
        <f>Calculations!AI5</f>
        <v>0</v>
      </c>
      <c r="AT35" s="58">
        <f>Calculations!AU5</f>
        <v>0</v>
      </c>
      <c r="AU35" s="58">
        <f>Calculations!AJ5</f>
        <v>0</v>
      </c>
      <c r="AV35" s="58">
        <f>Calculations!AV5</f>
        <v>0</v>
      </c>
      <c r="AW35" s="49"/>
      <c r="AX35" s="49"/>
      <c r="AY35" s="56" t="str">
        <f>Calculations!D5</f>
        <v>Call for Sites 2018</v>
      </c>
    </row>
    <row r="36" spans="2:51" ht="26" x14ac:dyDescent="0.35">
      <c r="B36" s="32">
        <f>Calculations!A6</f>
        <v>1450099194677</v>
      </c>
      <c r="C36" s="30" t="str">
        <f>Calculations!B6</f>
        <v>Land at Chew Moor, St John's Road, Lostock, BoltonLand at Chew Moor, St John's Road, Lostock, Bolton</v>
      </c>
      <c r="D36" s="13" t="str">
        <f>Calculations!C6</f>
        <v>Residential</v>
      </c>
      <c r="E36" s="38">
        <f>Calculations!E6</f>
        <v>1.42112238439</v>
      </c>
      <c r="F36" s="38">
        <f>Calculations!I6</f>
        <v>1.42112238439</v>
      </c>
      <c r="G36" s="38">
        <f>Calculations!M6</f>
        <v>100</v>
      </c>
      <c r="H36" s="38">
        <f>Calculations!H6</f>
        <v>0</v>
      </c>
      <c r="I36" s="38">
        <f>Calculations!L6</f>
        <v>0</v>
      </c>
      <c r="J36" s="38">
        <f>Calculations!G6</f>
        <v>0</v>
      </c>
      <c r="K36" s="38">
        <f>Calculations!K6</f>
        <v>0</v>
      </c>
      <c r="L36" s="38">
        <f>Calculations!F6</f>
        <v>0</v>
      </c>
      <c r="M36" s="38">
        <f>Calculations!J6</f>
        <v>0</v>
      </c>
      <c r="N36" s="38">
        <f>Calculations!V6</f>
        <v>0</v>
      </c>
      <c r="O36" s="38">
        <f>Calculations!W6</f>
        <v>0</v>
      </c>
      <c r="P36" s="38">
        <f>Calculations!O6</f>
        <v>0.28479999999799999</v>
      </c>
      <c r="Q36" s="38">
        <f>Calculations!S6</f>
        <v>20.040497787264609</v>
      </c>
      <c r="R36" s="38">
        <f>Calculations!Q6</f>
        <v>0.18840000000179999</v>
      </c>
      <c r="S36" s="38">
        <f>Calculations!T6</f>
        <v>13.257127047693956</v>
      </c>
      <c r="T36" s="38">
        <f>Calculations!R6</f>
        <v>0.13880000000199999</v>
      </c>
      <c r="U36" s="38">
        <f>Calculations!U6</f>
        <v>9.7669279948453038</v>
      </c>
      <c r="V36" s="38" t="str">
        <f>Calculations!X6</f>
        <v>Not Modelled</v>
      </c>
      <c r="W36" s="38" t="str">
        <f>Calculations!Y6</f>
        <v>N/A</v>
      </c>
      <c r="X36" s="38" t="s">
        <v>100</v>
      </c>
      <c r="Y36" s="73" t="s">
        <v>108</v>
      </c>
      <c r="Z36" s="74" t="s">
        <v>109</v>
      </c>
      <c r="AA36" s="58">
        <f>Calculations!Z6</f>
        <v>0</v>
      </c>
      <c r="AB36" s="58">
        <f>Calculations!AL6</f>
        <v>0</v>
      </c>
      <c r="AC36" s="58">
        <f>Calculations!AA6</f>
        <v>0</v>
      </c>
      <c r="AD36" s="59">
        <f>Calculations!AM6</f>
        <v>0</v>
      </c>
      <c r="AE36" s="58">
        <f>Calculations!AB6</f>
        <v>0</v>
      </c>
      <c r="AF36" s="58">
        <f>Calculations!AN6</f>
        <v>0</v>
      </c>
      <c r="AG36" s="58">
        <f>Calculations!AC6</f>
        <v>0</v>
      </c>
      <c r="AH36" s="58">
        <f>Calculations!AO6</f>
        <v>0</v>
      </c>
      <c r="AI36" s="58">
        <f>Calculations!AD6</f>
        <v>0</v>
      </c>
      <c r="AJ36" s="58">
        <f>Calculations!AP6</f>
        <v>0</v>
      </c>
      <c r="AK36" s="58">
        <f>Calculations!AE6</f>
        <v>0</v>
      </c>
      <c r="AL36" s="58">
        <f>Calculations!AQ6</f>
        <v>0</v>
      </c>
      <c r="AM36" s="58">
        <f>Calculations!AF6</f>
        <v>0.25840000000000002</v>
      </c>
      <c r="AN36" s="58">
        <f>Calculations!AR6</f>
        <v>18.182811194752603</v>
      </c>
      <c r="AO36" s="58">
        <f>Calculations!AG6</f>
        <v>0</v>
      </c>
      <c r="AP36" s="58">
        <f>Calculations!AS6</f>
        <v>0</v>
      </c>
      <c r="AQ36" s="58">
        <f>Calculations!AH6</f>
        <v>0.89786246725100005</v>
      </c>
      <c r="AR36" s="58">
        <f>Calculations!AT6</f>
        <v>63.179813161299045</v>
      </c>
      <c r="AS36" s="58">
        <f>Calculations!AI6</f>
        <v>0</v>
      </c>
      <c r="AT36" s="58">
        <f>Calculations!AU6</f>
        <v>0</v>
      </c>
      <c r="AU36" s="58">
        <f>Calculations!AJ6</f>
        <v>0</v>
      </c>
      <c r="AV36" s="58">
        <f>Calculations!AV6</f>
        <v>0</v>
      </c>
      <c r="AW36" s="49"/>
      <c r="AX36" s="49"/>
      <c r="AY36" s="56" t="str">
        <f>Calculations!D6</f>
        <v>Call for Sites 2018</v>
      </c>
    </row>
    <row r="37" spans="2:51" ht="26" x14ac:dyDescent="0.35">
      <c r="B37" s="32">
        <f>Calculations!A7</f>
        <v>1452011077720</v>
      </c>
      <c r="C37" s="30" t="str">
        <f>Calculations!B7</f>
        <v>Land to the East of Grundy FarmLand to the East of Grundy Farm, Little Lever/Radcliffe</v>
      </c>
      <c r="D37" s="13" t="str">
        <f>Calculations!C7</f>
        <v>Residential</v>
      </c>
      <c r="E37" s="38">
        <f>Calculations!E7</f>
        <v>9.7199484369399904</v>
      </c>
      <c r="F37" s="38">
        <f>Calculations!I7</f>
        <v>9.7199484369399904</v>
      </c>
      <c r="G37" s="38">
        <f>Calculations!M7</f>
        <v>100</v>
      </c>
      <c r="H37" s="38">
        <f>Calculations!H7</f>
        <v>0</v>
      </c>
      <c r="I37" s="38">
        <f>Calculations!L7</f>
        <v>0</v>
      </c>
      <c r="J37" s="38">
        <f>Calculations!G7</f>
        <v>0</v>
      </c>
      <c r="K37" s="38">
        <f>Calculations!K7</f>
        <v>0</v>
      </c>
      <c r="L37" s="38">
        <f>Calculations!F7</f>
        <v>0</v>
      </c>
      <c r="M37" s="38">
        <f>Calculations!J7</f>
        <v>0</v>
      </c>
      <c r="N37" s="38">
        <f>Calculations!V7</f>
        <v>0</v>
      </c>
      <c r="O37" s="38">
        <f>Calculations!W7</f>
        <v>0</v>
      </c>
      <c r="P37" s="38">
        <f>Calculations!O7</f>
        <v>0.8745866816029999</v>
      </c>
      <c r="Q37" s="38">
        <f>Calculations!S7</f>
        <v>8.9978530984711167</v>
      </c>
      <c r="R37" s="38">
        <f>Calculations!Q7</f>
        <v>0.56597630202499993</v>
      </c>
      <c r="S37" s="38">
        <f>Calculations!T7</f>
        <v>5.8228323503656272</v>
      </c>
      <c r="T37" s="38">
        <f>Calculations!R7</f>
        <v>0.44451983436999998</v>
      </c>
      <c r="U37" s="38">
        <f>Calculations!U7</f>
        <v>4.5732735852860413</v>
      </c>
      <c r="V37" s="38" t="str">
        <f>Calculations!X7</f>
        <v>Not Modelled</v>
      </c>
      <c r="W37" s="38" t="str">
        <f>Calculations!Y7</f>
        <v>N/A</v>
      </c>
      <c r="X37" s="38" t="s">
        <v>100</v>
      </c>
      <c r="Y37" s="73" t="s">
        <v>105</v>
      </c>
      <c r="Z37" s="74" t="s">
        <v>104</v>
      </c>
      <c r="AA37" s="58">
        <f>Calculations!Z7</f>
        <v>0</v>
      </c>
      <c r="AB37" s="58">
        <f>Calculations!AL7</f>
        <v>0</v>
      </c>
      <c r="AC37" s="58">
        <f>Calculations!AA7</f>
        <v>0</v>
      </c>
      <c r="AD37" s="59">
        <f>Calculations!AM7</f>
        <v>0</v>
      </c>
      <c r="AE37" s="58">
        <f>Calculations!AB7</f>
        <v>0</v>
      </c>
      <c r="AF37" s="58">
        <f>Calculations!AN7</f>
        <v>0</v>
      </c>
      <c r="AG37" s="58">
        <f>Calculations!AC7</f>
        <v>0</v>
      </c>
      <c r="AH37" s="58">
        <f>Calculations!AO7</f>
        <v>0</v>
      </c>
      <c r="AI37" s="58">
        <f>Calculations!AD7</f>
        <v>0.49362437349900001</v>
      </c>
      <c r="AJ37" s="58">
        <f>Calculations!AP7</f>
        <v>5.0784669970368856</v>
      </c>
      <c r="AK37" s="58">
        <f>Calculations!AE7</f>
        <v>8.7553840679199997</v>
      </c>
      <c r="AL37" s="58">
        <f>Calculations!AQ7</f>
        <v>90.076445618227453</v>
      </c>
      <c r="AM37" s="58">
        <f>Calculations!AF7</f>
        <v>0.171239938057</v>
      </c>
      <c r="AN37" s="58">
        <f>Calculations!AR7</f>
        <v>1.7617371035242788</v>
      </c>
      <c r="AO37" s="58">
        <f>Calculations!AG7</f>
        <v>5.8017384817200002</v>
      </c>
      <c r="AP37" s="58">
        <f>Calculations!AS7</f>
        <v>59.688984148011478</v>
      </c>
      <c r="AQ37" s="58">
        <f>Calculations!AH7</f>
        <v>3.62410040915</v>
      </c>
      <c r="AR37" s="58">
        <f>Calculations!AT7</f>
        <v>37.285181425210631</v>
      </c>
      <c r="AS37" s="58">
        <f>Calculations!AI7</f>
        <v>0</v>
      </c>
      <c r="AT37" s="58">
        <f>Calculations!AU7</f>
        <v>0</v>
      </c>
      <c r="AU37" s="58">
        <f>Calculations!AJ7</f>
        <v>0</v>
      </c>
      <c r="AV37" s="58">
        <f>Calculations!AV7</f>
        <v>0</v>
      </c>
      <c r="AW37" s="49"/>
      <c r="AX37" s="49"/>
      <c r="AY37" s="56" t="str">
        <f>Calculations!D7</f>
        <v>Call for Sites 2018</v>
      </c>
    </row>
    <row r="38" spans="2:51" ht="26" x14ac:dyDescent="0.35">
      <c r="B38" s="32">
        <f>Calculations!A8</f>
        <v>1452072133597</v>
      </c>
      <c r="C38" s="30" t="str">
        <f>Calculations!B8</f>
        <v>Lands FarmHindley Road Daisy Hill Westhoughton</v>
      </c>
      <c r="D38" s="13" t="str">
        <f>Calculations!C8</f>
        <v>Residential</v>
      </c>
      <c r="E38" s="38">
        <f>Calculations!E8</f>
        <v>25.073814285200001</v>
      </c>
      <c r="F38" s="38">
        <f>Calculations!I8</f>
        <v>22.966307002200001</v>
      </c>
      <c r="G38" s="38">
        <f>Calculations!M8</f>
        <v>91.594787857051443</v>
      </c>
      <c r="H38" s="38">
        <f>Calculations!H8</f>
        <v>0.11780392000000001</v>
      </c>
      <c r="I38" s="38">
        <f>Calculations!L8</f>
        <v>0.4698284778695781</v>
      </c>
      <c r="J38" s="38">
        <f>Calculations!G8</f>
        <v>0.37786174099999997</v>
      </c>
      <c r="K38" s="38">
        <f>Calculations!K8</f>
        <v>1.5069974464277482</v>
      </c>
      <c r="L38" s="38">
        <f>Calculations!F8</f>
        <v>1.611841622</v>
      </c>
      <c r="M38" s="38">
        <f>Calculations!J8</f>
        <v>6.4283862186512293</v>
      </c>
      <c r="N38" s="38">
        <f>Calculations!V8</f>
        <v>0</v>
      </c>
      <c r="O38" s="38">
        <f>Calculations!W8</f>
        <v>0</v>
      </c>
      <c r="P38" s="38">
        <f>Calculations!O8</f>
        <v>5.727363379402</v>
      </c>
      <c r="Q38" s="38">
        <f>Calculations!S8</f>
        <v>22.842010849472622</v>
      </c>
      <c r="R38" s="38">
        <f>Calculations!Q8</f>
        <v>2.4371188114219997</v>
      </c>
      <c r="S38" s="38">
        <f>Calculations!T8</f>
        <v>9.7197769102905358</v>
      </c>
      <c r="T38" s="38">
        <f>Calculations!R8</f>
        <v>1.72130193104</v>
      </c>
      <c r="U38" s="38">
        <f>Calculations!U8</f>
        <v>6.8649385030183101</v>
      </c>
      <c r="V38" s="38" t="str">
        <f>Calculations!X8</f>
        <v>Not Modelled</v>
      </c>
      <c r="W38" s="38" t="str">
        <f>Calculations!Y8</f>
        <v>N/A</v>
      </c>
      <c r="X38" s="38" t="s">
        <v>100</v>
      </c>
      <c r="Y38" s="73" t="s">
        <v>108</v>
      </c>
      <c r="Z38" s="74" t="s">
        <v>109</v>
      </c>
      <c r="AA38" s="58">
        <f>Calculations!Z8</f>
        <v>0.487607160288</v>
      </c>
      <c r="AB38" s="58">
        <f>Calculations!AL8</f>
        <v>1.9446868144660927</v>
      </c>
      <c r="AC38" s="58">
        <f>Calculations!AA8</f>
        <v>1.4759288507699999</v>
      </c>
      <c r="AD38" s="59">
        <f>Calculations!AM8</f>
        <v>5.8863355769575811</v>
      </c>
      <c r="AE38" s="58">
        <f>Calculations!AB8</f>
        <v>0.99855313089700004</v>
      </c>
      <c r="AF38" s="58">
        <f>Calculations!AN8</f>
        <v>3.9824540436450597</v>
      </c>
      <c r="AG38" s="58">
        <f>Calculations!AC8</f>
        <v>1.51346077736</v>
      </c>
      <c r="AH38" s="58">
        <f>Calculations!AO8</f>
        <v>6.036021325456379</v>
      </c>
      <c r="AI38" s="58">
        <f>Calculations!AD8</f>
        <v>14.3530344423</v>
      </c>
      <c r="AJ38" s="58">
        <f>Calculations!AP8</f>
        <v>57.243123359863048</v>
      </c>
      <c r="AK38" s="58">
        <f>Calculations!AE8</f>
        <v>0</v>
      </c>
      <c r="AL38" s="58">
        <f>Calculations!AQ8</f>
        <v>0</v>
      </c>
      <c r="AM38" s="58">
        <f>Calculations!AF8</f>
        <v>0</v>
      </c>
      <c r="AN38" s="58">
        <f>Calculations!AR8</f>
        <v>0</v>
      </c>
      <c r="AO38" s="58">
        <f>Calculations!AG8</f>
        <v>0</v>
      </c>
      <c r="AP38" s="58">
        <f>Calculations!AS8</f>
        <v>0</v>
      </c>
      <c r="AQ38" s="58">
        <f>Calculations!AH8</f>
        <v>0</v>
      </c>
      <c r="AR38" s="58">
        <f>Calculations!AT8</f>
        <v>0</v>
      </c>
      <c r="AS38" s="58">
        <f>Calculations!AI8</f>
        <v>0</v>
      </c>
      <c r="AT38" s="58">
        <f>Calculations!AU8</f>
        <v>0</v>
      </c>
      <c r="AU38" s="58">
        <f>Calculations!AJ8</f>
        <v>0</v>
      </c>
      <c r="AV38" s="58">
        <f>Calculations!AV8</f>
        <v>0</v>
      </c>
      <c r="AW38" s="49"/>
      <c r="AX38" s="49"/>
      <c r="AY38" s="56" t="str">
        <f>Calculations!D8</f>
        <v>Call for Sites 2018</v>
      </c>
    </row>
    <row r="39" spans="2:51" ht="14.5" x14ac:dyDescent="0.35">
      <c r="B39" s="32">
        <f>Calculations!A9</f>
        <v>1452072612951</v>
      </c>
      <c r="C39" s="30" t="str">
        <f>Calculations!B9</f>
        <v>Land South of Radcliffe Moor Road, Little Lever/Radcliffe</v>
      </c>
      <c r="D39" s="13" t="str">
        <f>Calculations!C9</f>
        <v>Residential</v>
      </c>
      <c r="E39" s="38">
        <f>Calculations!E9</f>
        <v>16.9281265619999</v>
      </c>
      <c r="F39" s="38">
        <f>Calculations!I9</f>
        <v>16.9281265619999</v>
      </c>
      <c r="G39" s="38">
        <f>Calculations!M9</f>
        <v>100</v>
      </c>
      <c r="H39" s="38">
        <f>Calculations!H9</f>
        <v>0</v>
      </c>
      <c r="I39" s="38">
        <f>Calculations!L9</f>
        <v>0</v>
      </c>
      <c r="J39" s="38">
        <f>Calculations!G9</f>
        <v>0</v>
      </c>
      <c r="K39" s="38">
        <f>Calculations!K9</f>
        <v>0</v>
      </c>
      <c r="L39" s="38">
        <f>Calculations!F9</f>
        <v>0</v>
      </c>
      <c r="M39" s="38">
        <f>Calculations!J9</f>
        <v>0</v>
      </c>
      <c r="N39" s="38">
        <f>Calculations!V9</f>
        <v>0</v>
      </c>
      <c r="O39" s="38">
        <f>Calculations!W9</f>
        <v>0</v>
      </c>
      <c r="P39" s="38">
        <f>Calculations!O9</f>
        <v>2.5288335576560002</v>
      </c>
      <c r="Q39" s="38">
        <f>Calculations!S9</f>
        <v>14.938649875956752</v>
      </c>
      <c r="R39" s="38">
        <f>Calculations!Q9</f>
        <v>0.92062915444600002</v>
      </c>
      <c r="S39" s="38">
        <f>Calculations!T9</f>
        <v>5.4384585977317759</v>
      </c>
      <c r="T39" s="38">
        <f>Calculations!R9</f>
        <v>0.23959999999600001</v>
      </c>
      <c r="U39" s="38">
        <f>Calculations!U9</f>
        <v>1.4153958450065693</v>
      </c>
      <c r="V39" s="38" t="str">
        <f>Calculations!X9</f>
        <v>Not Modelled</v>
      </c>
      <c r="W39" s="38" t="str">
        <f>Calculations!Y9</f>
        <v>N/A</v>
      </c>
      <c r="X39" s="38" t="s">
        <v>100</v>
      </c>
      <c r="Y39" s="73" t="s">
        <v>105</v>
      </c>
      <c r="Z39" s="74" t="s">
        <v>104</v>
      </c>
      <c r="AA39" s="58">
        <f>Calculations!Z9</f>
        <v>0</v>
      </c>
      <c r="AB39" s="58">
        <f>Calculations!AL9</f>
        <v>0</v>
      </c>
      <c r="AC39" s="58">
        <f>Calculations!AA9</f>
        <v>0</v>
      </c>
      <c r="AD39" s="59">
        <f>Calculations!AM9</f>
        <v>0</v>
      </c>
      <c r="AE39" s="58">
        <f>Calculations!AB9</f>
        <v>0</v>
      </c>
      <c r="AF39" s="58">
        <f>Calculations!AN9</f>
        <v>0</v>
      </c>
      <c r="AG39" s="58">
        <f>Calculations!AC9</f>
        <v>0</v>
      </c>
      <c r="AH39" s="58">
        <f>Calculations!AO9</f>
        <v>0</v>
      </c>
      <c r="AI39" s="58">
        <f>Calculations!AD9</f>
        <v>0</v>
      </c>
      <c r="AJ39" s="58">
        <f>Calculations!AP9</f>
        <v>0</v>
      </c>
      <c r="AK39" s="58">
        <f>Calculations!AE9</f>
        <v>15.8827272639</v>
      </c>
      <c r="AL39" s="58">
        <f>Calculations!AQ9</f>
        <v>93.824483209816009</v>
      </c>
      <c r="AM39" s="58">
        <f>Calculations!AF9</f>
        <v>0.45145550219800001</v>
      </c>
      <c r="AN39" s="58">
        <f>Calculations!AR9</f>
        <v>2.6668958348375247</v>
      </c>
      <c r="AO39" s="58">
        <f>Calculations!AG9</f>
        <v>4.7618749675499998</v>
      </c>
      <c r="AP39" s="58">
        <f>Calculations!AS9</f>
        <v>28.129958445841325</v>
      </c>
      <c r="AQ39" s="58">
        <f>Calculations!AH9</f>
        <v>10.959391439099999</v>
      </c>
      <c r="AR39" s="58">
        <f>Calculations!AT9</f>
        <v>64.740722483145532</v>
      </c>
      <c r="AS39" s="58">
        <f>Calculations!AI9</f>
        <v>0</v>
      </c>
      <c r="AT39" s="58">
        <f>Calculations!AU9</f>
        <v>0</v>
      </c>
      <c r="AU39" s="58">
        <f>Calculations!AJ9</f>
        <v>0</v>
      </c>
      <c r="AV39" s="58">
        <f>Calculations!AV9</f>
        <v>0</v>
      </c>
      <c r="AW39" s="49"/>
      <c r="AX39" s="49"/>
      <c r="AY39" s="56" t="str">
        <f>Calculations!D9</f>
        <v>Call for Sites 2018</v>
      </c>
    </row>
    <row r="40" spans="2:51" ht="14.5" x14ac:dyDescent="0.35">
      <c r="B40" s="32">
        <f>Calculations!A10</f>
        <v>1452074918955</v>
      </c>
      <c r="C40" s="30" t="str">
        <f>Calculations!B10</f>
        <v>Land at Slack LaneSlack Lane  Westhoughton</v>
      </c>
      <c r="D40" s="13" t="str">
        <f>Calculations!C10</f>
        <v>Residential</v>
      </c>
      <c r="E40" s="38">
        <f>Calculations!E10</f>
        <v>1.20331037762</v>
      </c>
      <c r="F40" s="38">
        <f>Calculations!I10</f>
        <v>1.20331037762</v>
      </c>
      <c r="G40" s="38">
        <f>Calculations!M10</f>
        <v>100</v>
      </c>
      <c r="H40" s="38">
        <f>Calculations!H10</f>
        <v>0</v>
      </c>
      <c r="I40" s="38">
        <f>Calculations!L10</f>
        <v>0</v>
      </c>
      <c r="J40" s="38">
        <f>Calculations!G10</f>
        <v>0</v>
      </c>
      <c r="K40" s="38">
        <f>Calculations!K10</f>
        <v>0</v>
      </c>
      <c r="L40" s="38">
        <f>Calculations!F10</f>
        <v>0</v>
      </c>
      <c r="M40" s="38">
        <f>Calculations!J10</f>
        <v>0</v>
      </c>
      <c r="N40" s="38">
        <f>Calculations!V10</f>
        <v>0</v>
      </c>
      <c r="O40" s="38">
        <f>Calculations!W10</f>
        <v>0</v>
      </c>
      <c r="P40" s="38">
        <f>Calculations!O10</f>
        <v>3.9711068360043997E-2</v>
      </c>
      <c r="Q40" s="38">
        <f>Calculations!S10</f>
        <v>3.3001517396191336</v>
      </c>
      <c r="R40" s="38">
        <f>Calculations!Q10</f>
        <v>4.8041476182439993E-3</v>
      </c>
      <c r="S40" s="38">
        <f>Calculations!T10</f>
        <v>0.39924426046636546</v>
      </c>
      <c r="T40" s="38">
        <f>Calculations!R10</f>
        <v>4.0041476178599997E-3</v>
      </c>
      <c r="U40" s="38">
        <f>Calculations!U10</f>
        <v>0.33276099768870199</v>
      </c>
      <c r="V40" s="38" t="str">
        <f>Calculations!X10</f>
        <v>Not Modelled</v>
      </c>
      <c r="W40" s="38" t="str">
        <f>Calculations!Y10</f>
        <v>N/A</v>
      </c>
      <c r="X40" s="38" t="s">
        <v>100</v>
      </c>
      <c r="Y40" s="73" t="s">
        <v>105</v>
      </c>
      <c r="Z40" s="74" t="s">
        <v>104</v>
      </c>
      <c r="AA40" s="58">
        <f>Calculations!Z10</f>
        <v>0</v>
      </c>
      <c r="AB40" s="58">
        <f>Calculations!AL10</f>
        <v>0</v>
      </c>
      <c r="AC40" s="58">
        <f>Calculations!AA10</f>
        <v>4.80412982777E-3</v>
      </c>
      <c r="AD40" s="59">
        <f>Calculations!AM10</f>
        <v>0.39924278200541891</v>
      </c>
      <c r="AE40" s="58">
        <f>Calculations!AB10</f>
        <v>4.0041907202200003E-3</v>
      </c>
      <c r="AF40" s="58">
        <f>Calculations!AN10</f>
        <v>0.33276457967060813</v>
      </c>
      <c r="AG40" s="58">
        <f>Calculations!AC10</f>
        <v>0</v>
      </c>
      <c r="AH40" s="58">
        <f>Calculations!AO10</f>
        <v>0</v>
      </c>
      <c r="AI40" s="58">
        <f>Calculations!AD10</f>
        <v>0</v>
      </c>
      <c r="AJ40" s="58">
        <f>Calculations!AP10</f>
        <v>0</v>
      </c>
      <c r="AK40" s="58">
        <f>Calculations!AE10</f>
        <v>0</v>
      </c>
      <c r="AL40" s="58">
        <f>Calculations!AQ10</f>
        <v>0</v>
      </c>
      <c r="AM40" s="58">
        <f>Calculations!AF10</f>
        <v>0</v>
      </c>
      <c r="AN40" s="58">
        <f>Calculations!AR10</f>
        <v>0</v>
      </c>
      <c r="AO40" s="58">
        <f>Calculations!AG10</f>
        <v>0</v>
      </c>
      <c r="AP40" s="58">
        <f>Calculations!AS10</f>
        <v>0</v>
      </c>
      <c r="AQ40" s="58">
        <f>Calculations!AH10</f>
        <v>0</v>
      </c>
      <c r="AR40" s="58">
        <f>Calculations!AT10</f>
        <v>0</v>
      </c>
      <c r="AS40" s="58">
        <f>Calculations!AI10</f>
        <v>0</v>
      </c>
      <c r="AT40" s="58">
        <f>Calculations!AU10</f>
        <v>0</v>
      </c>
      <c r="AU40" s="58">
        <f>Calculations!AJ10</f>
        <v>0</v>
      </c>
      <c r="AV40" s="58">
        <f>Calculations!AV10</f>
        <v>0</v>
      </c>
      <c r="AW40" s="49"/>
      <c r="AX40" s="49"/>
      <c r="AY40" s="56" t="str">
        <f>Calculations!D10</f>
        <v>Call for Sites 2018</v>
      </c>
    </row>
    <row r="41" spans="2:51" ht="26" x14ac:dyDescent="0.35">
      <c r="B41" s="32">
        <f>Calculations!A11</f>
        <v>1452088399240</v>
      </c>
      <c r="C41" s="30" t="str">
        <f>Calculations!B11</f>
        <v>Part of former Horwich Loco Works Land to the south east of Station Road, Blackrod</v>
      </c>
      <c r="D41" s="13" t="str">
        <f>Calculations!C11</f>
        <v>Residential</v>
      </c>
      <c r="E41" s="38">
        <f>Calculations!E11</f>
        <v>19.903389508699899</v>
      </c>
      <c r="F41" s="38">
        <f>Calculations!I11</f>
        <v>18.733027964699897</v>
      </c>
      <c r="G41" s="38">
        <f>Calculations!M11</f>
        <v>94.119787770377343</v>
      </c>
      <c r="H41" s="38">
        <f>Calculations!H11</f>
        <v>0.29931988999999998</v>
      </c>
      <c r="I41" s="38">
        <f>Calculations!L11</f>
        <v>1.5038639015187103</v>
      </c>
      <c r="J41" s="38">
        <f>Calculations!G11</f>
        <v>0.43893608000000001</v>
      </c>
      <c r="K41" s="38">
        <f>Calculations!K11</f>
        <v>2.2053333167606364</v>
      </c>
      <c r="L41" s="38">
        <f>Calculations!F11</f>
        <v>0.43210557399999999</v>
      </c>
      <c r="M41" s="38">
        <f>Calculations!J11</f>
        <v>2.1710150113432887</v>
      </c>
      <c r="N41" s="38">
        <f>Calculations!V11</f>
        <v>13.166580054300001</v>
      </c>
      <c r="O41" s="38">
        <f>Calculations!W11</f>
        <v>66.152451312600817</v>
      </c>
      <c r="P41" s="38">
        <f>Calculations!O11</f>
        <v>4.5874644817219998</v>
      </c>
      <c r="Q41" s="38">
        <f>Calculations!S11</f>
        <v>23.048659524634182</v>
      </c>
      <c r="R41" s="38">
        <f>Calculations!Q11</f>
        <v>2.1359915545020001</v>
      </c>
      <c r="S41" s="38">
        <f>Calculations!T11</f>
        <v>10.731797986309541</v>
      </c>
      <c r="T41" s="38">
        <f>Calculations!R11</f>
        <v>1.43705656716</v>
      </c>
      <c r="U41" s="38">
        <f>Calculations!U11</f>
        <v>7.2201599960240612</v>
      </c>
      <c r="V41" s="38">
        <f>Calculations!X11</f>
        <v>4.6988186967699998E-2</v>
      </c>
      <c r="W41" s="38">
        <f>Calculations!Y11</f>
        <v>0.23608133150969671</v>
      </c>
      <c r="X41" s="38" t="s">
        <v>100</v>
      </c>
      <c r="Y41" s="73" t="s">
        <v>108</v>
      </c>
      <c r="Z41" s="74" t="s">
        <v>109</v>
      </c>
      <c r="AA41" s="58">
        <f>Calculations!Z11</f>
        <v>3.42888117017E-4</v>
      </c>
      <c r="AB41" s="58">
        <f>Calculations!AL11</f>
        <v>1.7227624313292036E-3</v>
      </c>
      <c r="AC41" s="58">
        <f>Calculations!AA11</f>
        <v>0.70196821723199998</v>
      </c>
      <c r="AD41" s="59">
        <f>Calculations!AM11</f>
        <v>3.5268777557971482</v>
      </c>
      <c r="AE41" s="58">
        <f>Calculations!AB11</f>
        <v>0.471016656847</v>
      </c>
      <c r="AF41" s="58">
        <f>Calculations!AN11</f>
        <v>2.3665147920715492</v>
      </c>
      <c r="AG41" s="58">
        <f>Calculations!AC11</f>
        <v>0.202630021848</v>
      </c>
      <c r="AH41" s="58">
        <f>Calculations!AO11</f>
        <v>1.0180679112943507</v>
      </c>
      <c r="AI41" s="58">
        <f>Calculations!AD11</f>
        <v>0.44489273998899997</v>
      </c>
      <c r="AJ41" s="58">
        <f>Calculations!AP11</f>
        <v>2.2352611840035315</v>
      </c>
      <c r="AK41" s="58">
        <f>Calculations!AE11</f>
        <v>0.41224354327700002</v>
      </c>
      <c r="AL41" s="58">
        <f>Calculations!AQ11</f>
        <v>2.0712228090436846</v>
      </c>
      <c r="AM41" s="58">
        <f>Calculations!AF11</f>
        <v>0</v>
      </c>
      <c r="AN41" s="58">
        <f>Calculations!AR11</f>
        <v>0</v>
      </c>
      <c r="AO41" s="58">
        <f>Calculations!AG11</f>
        <v>0</v>
      </c>
      <c r="AP41" s="58">
        <f>Calculations!AS11</f>
        <v>0</v>
      </c>
      <c r="AQ41" s="58">
        <f>Calculations!AH11</f>
        <v>0</v>
      </c>
      <c r="AR41" s="58">
        <f>Calculations!AT11</f>
        <v>0</v>
      </c>
      <c r="AS41" s="58">
        <f>Calculations!AI11</f>
        <v>0</v>
      </c>
      <c r="AT41" s="58">
        <f>Calculations!AU11</f>
        <v>0</v>
      </c>
      <c r="AU41" s="58">
        <f>Calculations!AJ11</f>
        <v>0</v>
      </c>
      <c r="AV41" s="58">
        <f>Calculations!AV11</f>
        <v>0</v>
      </c>
      <c r="AW41" s="49"/>
      <c r="AX41" s="49"/>
      <c r="AY41" s="56" t="str">
        <f>Calculations!D11</f>
        <v>Call for Sites 2018</v>
      </c>
    </row>
    <row r="42" spans="2:51" ht="26" x14ac:dyDescent="0.35">
      <c r="B42" s="32">
        <f>Calculations!A12</f>
        <v>1452181996997</v>
      </c>
      <c r="C42" s="30" t="str">
        <f>Calculations!B12</f>
        <v>Land off Hospital road and to the west of Gledhill Way, The Last Drop, Bromley Cross, Bolton</v>
      </c>
      <c r="D42" s="13" t="str">
        <f>Calculations!C12</f>
        <v>Residential</v>
      </c>
      <c r="E42" s="38">
        <f>Calculations!E12</f>
        <v>1.23937258099</v>
      </c>
      <c r="F42" s="38">
        <f>Calculations!I12</f>
        <v>1.23937258099</v>
      </c>
      <c r="G42" s="38">
        <f>Calculations!M12</f>
        <v>100</v>
      </c>
      <c r="H42" s="38">
        <f>Calculations!H12</f>
        <v>0</v>
      </c>
      <c r="I42" s="38">
        <f>Calculations!L12</f>
        <v>0</v>
      </c>
      <c r="J42" s="38">
        <f>Calculations!G12</f>
        <v>0</v>
      </c>
      <c r="K42" s="38">
        <f>Calculations!K12</f>
        <v>0</v>
      </c>
      <c r="L42" s="38">
        <f>Calculations!F12</f>
        <v>0</v>
      </c>
      <c r="M42" s="38">
        <f>Calculations!J12</f>
        <v>0</v>
      </c>
      <c r="N42" s="38">
        <f>Calculations!V12</f>
        <v>0</v>
      </c>
      <c r="O42" s="38">
        <f>Calculations!W12</f>
        <v>0</v>
      </c>
      <c r="P42" s="38">
        <f>Calculations!O12</f>
        <v>1.6988675924899999E-2</v>
      </c>
      <c r="Q42" s="38">
        <f>Calculations!S12</f>
        <v>1.3707480854005656</v>
      </c>
      <c r="R42" s="38">
        <f>Calculations!Q12</f>
        <v>0</v>
      </c>
      <c r="S42" s="38">
        <f>Calculations!T12</f>
        <v>0</v>
      </c>
      <c r="T42" s="38">
        <f>Calculations!R12</f>
        <v>0</v>
      </c>
      <c r="U42" s="38">
        <f>Calculations!U12</f>
        <v>0</v>
      </c>
      <c r="V42" s="38" t="str">
        <f>Calculations!X12</f>
        <v>Not Modelled</v>
      </c>
      <c r="W42" s="38" t="str">
        <f>Calculations!Y12</f>
        <v>N/A</v>
      </c>
      <c r="X42" s="38" t="s">
        <v>100</v>
      </c>
      <c r="Y42" s="73" t="s">
        <v>105</v>
      </c>
      <c r="Z42" s="74" t="s">
        <v>104</v>
      </c>
      <c r="AA42" s="58">
        <f>Calculations!Z12</f>
        <v>0</v>
      </c>
      <c r="AB42" s="58">
        <f>Calculations!AL12</f>
        <v>0</v>
      </c>
      <c r="AC42" s="58">
        <f>Calculations!AA12</f>
        <v>0</v>
      </c>
      <c r="AD42" s="59">
        <f>Calculations!AM12</f>
        <v>0</v>
      </c>
      <c r="AE42" s="58">
        <f>Calculations!AB12</f>
        <v>0</v>
      </c>
      <c r="AF42" s="58">
        <f>Calculations!AN12</f>
        <v>0</v>
      </c>
      <c r="AG42" s="58">
        <f>Calculations!AC12</f>
        <v>0</v>
      </c>
      <c r="AH42" s="58">
        <f>Calculations!AO12</f>
        <v>0</v>
      </c>
      <c r="AI42" s="58">
        <f>Calculations!AD12</f>
        <v>0</v>
      </c>
      <c r="AJ42" s="58">
        <f>Calculations!AP12</f>
        <v>0</v>
      </c>
      <c r="AK42" s="58">
        <f>Calculations!AE12</f>
        <v>1.1813939203599999</v>
      </c>
      <c r="AL42" s="58">
        <f>Calculations!AQ12</f>
        <v>95.321934540161664</v>
      </c>
      <c r="AM42" s="58">
        <f>Calculations!AF12</f>
        <v>0</v>
      </c>
      <c r="AN42" s="58">
        <f>Calculations!AR12</f>
        <v>0</v>
      </c>
      <c r="AO42" s="58">
        <f>Calculations!AG12</f>
        <v>0</v>
      </c>
      <c r="AP42" s="58">
        <f>Calculations!AS12</f>
        <v>0</v>
      </c>
      <c r="AQ42" s="58">
        <f>Calculations!AH12</f>
        <v>1.23937258098</v>
      </c>
      <c r="AR42" s="58">
        <f>Calculations!AT12</f>
        <v>99.99999999919315</v>
      </c>
      <c r="AS42" s="58">
        <f>Calculations!AI12</f>
        <v>0</v>
      </c>
      <c r="AT42" s="58">
        <f>Calculations!AU12</f>
        <v>0</v>
      </c>
      <c r="AU42" s="58">
        <f>Calculations!AJ12</f>
        <v>0</v>
      </c>
      <c r="AV42" s="58">
        <f>Calculations!AV12</f>
        <v>0</v>
      </c>
      <c r="AW42" s="49"/>
      <c r="AX42" s="49"/>
      <c r="AY42" s="56" t="str">
        <f>Calculations!D12</f>
        <v>Call for Sites 2018</v>
      </c>
    </row>
    <row r="43" spans="2:51" ht="26" x14ac:dyDescent="0.35">
      <c r="B43" s="32">
        <f>Calculations!A13</f>
        <v>1452185349623</v>
      </c>
      <c r="C43" s="30" t="str">
        <f>Calculations!B13</f>
        <v>Land to the North of Hospital Road, The Last Drop, Bromley Cross, Bolton</v>
      </c>
      <c r="D43" s="13" t="str">
        <f>Calculations!C13</f>
        <v>Residential</v>
      </c>
      <c r="E43" s="38">
        <f>Calculations!E13</f>
        <v>1.9521352919399999</v>
      </c>
      <c r="F43" s="38">
        <f>Calculations!I13</f>
        <v>1.9521352919399999</v>
      </c>
      <c r="G43" s="38">
        <f>Calculations!M13</f>
        <v>100</v>
      </c>
      <c r="H43" s="38">
        <f>Calculations!H13</f>
        <v>0</v>
      </c>
      <c r="I43" s="38">
        <f>Calculations!L13</f>
        <v>0</v>
      </c>
      <c r="J43" s="38">
        <f>Calculations!G13</f>
        <v>0</v>
      </c>
      <c r="K43" s="38">
        <f>Calculations!K13</f>
        <v>0</v>
      </c>
      <c r="L43" s="38">
        <f>Calculations!F13</f>
        <v>0</v>
      </c>
      <c r="M43" s="38">
        <f>Calculations!J13</f>
        <v>0</v>
      </c>
      <c r="N43" s="38">
        <f>Calculations!V13</f>
        <v>0</v>
      </c>
      <c r="O43" s="38">
        <f>Calculations!W13</f>
        <v>0</v>
      </c>
      <c r="P43" s="38">
        <f>Calculations!O13</f>
        <v>5.2404069899574003E-2</v>
      </c>
      <c r="Q43" s="38">
        <f>Calculations!S13</f>
        <v>2.6844486709471709</v>
      </c>
      <c r="R43" s="38">
        <f>Calculations!Q13</f>
        <v>6.7903989277400001E-4</v>
      </c>
      <c r="S43" s="38">
        <f>Calculations!T13</f>
        <v>3.4784468862257049E-2</v>
      </c>
      <c r="T43" s="38">
        <f>Calculations!R13</f>
        <v>0</v>
      </c>
      <c r="U43" s="38">
        <f>Calculations!U13</f>
        <v>0</v>
      </c>
      <c r="V43" s="38" t="str">
        <f>Calculations!X13</f>
        <v>Not Modelled</v>
      </c>
      <c r="W43" s="38" t="str">
        <f>Calculations!Y13</f>
        <v>N/A</v>
      </c>
      <c r="X43" s="38" t="s">
        <v>100</v>
      </c>
      <c r="Y43" s="73" t="s">
        <v>105</v>
      </c>
      <c r="Z43" s="74" t="s">
        <v>104</v>
      </c>
      <c r="AA43" s="58">
        <f>Calculations!Z13</f>
        <v>0</v>
      </c>
      <c r="AB43" s="58">
        <f>Calculations!AL13</f>
        <v>0</v>
      </c>
      <c r="AC43" s="58">
        <f>Calculations!AA13</f>
        <v>0</v>
      </c>
      <c r="AD43" s="59">
        <f>Calculations!AM13</f>
        <v>0</v>
      </c>
      <c r="AE43" s="58">
        <f>Calculations!AB13</f>
        <v>0</v>
      </c>
      <c r="AF43" s="58">
        <f>Calculations!AN13</f>
        <v>0</v>
      </c>
      <c r="AG43" s="58">
        <f>Calculations!AC13</f>
        <v>0</v>
      </c>
      <c r="AH43" s="58">
        <f>Calculations!AO13</f>
        <v>0</v>
      </c>
      <c r="AI43" s="58">
        <f>Calculations!AD13</f>
        <v>0</v>
      </c>
      <c r="AJ43" s="58">
        <f>Calculations!AP13</f>
        <v>0</v>
      </c>
      <c r="AK43" s="58">
        <f>Calculations!AE13</f>
        <v>1.28596912458</v>
      </c>
      <c r="AL43" s="58">
        <f>Calculations!AQ13</f>
        <v>65.875000051970019</v>
      </c>
      <c r="AM43" s="58">
        <f>Calculations!AF13</f>
        <v>0</v>
      </c>
      <c r="AN43" s="58">
        <f>Calculations!AR13</f>
        <v>0</v>
      </c>
      <c r="AO43" s="58">
        <f>Calculations!AG13</f>
        <v>0</v>
      </c>
      <c r="AP43" s="58">
        <f>Calculations!AS13</f>
        <v>0</v>
      </c>
      <c r="AQ43" s="58">
        <f>Calculations!AH13</f>
        <v>1.9521352919499999</v>
      </c>
      <c r="AR43" s="58">
        <f>Calculations!AT13</f>
        <v>100.00000000051226</v>
      </c>
      <c r="AS43" s="58">
        <f>Calculations!AI13</f>
        <v>0</v>
      </c>
      <c r="AT43" s="58">
        <f>Calculations!AU13</f>
        <v>0</v>
      </c>
      <c r="AU43" s="58">
        <f>Calculations!AJ13</f>
        <v>0</v>
      </c>
      <c r="AV43" s="58">
        <f>Calculations!AV13</f>
        <v>0</v>
      </c>
      <c r="AW43" s="49"/>
      <c r="AX43" s="49"/>
      <c r="AY43" s="56" t="str">
        <f>Calculations!D13</f>
        <v>Call for Sites 2018</v>
      </c>
    </row>
    <row r="44" spans="2:51" ht="26" x14ac:dyDescent="0.35">
      <c r="B44" s="32">
        <f>Calculations!A14</f>
        <v>1452186987720</v>
      </c>
      <c r="C44" s="30" t="str">
        <f>Calculations!B14</f>
        <v>Land fronting A6 Blackrod Bypass Land to the east of A6 Blackrod Bypass, south east of Leigh Tenement Farm, Blackrod</v>
      </c>
      <c r="D44" s="13" t="str">
        <f>Calculations!C14</f>
        <v>Residential</v>
      </c>
      <c r="E44" s="38">
        <f>Calculations!E14</f>
        <v>5.5457321754600004</v>
      </c>
      <c r="F44" s="38">
        <f>Calculations!I14</f>
        <v>5.5457321754600004</v>
      </c>
      <c r="G44" s="38">
        <f>Calculations!M14</f>
        <v>100</v>
      </c>
      <c r="H44" s="38">
        <f>Calculations!H14</f>
        <v>0</v>
      </c>
      <c r="I44" s="38">
        <f>Calculations!L14</f>
        <v>0</v>
      </c>
      <c r="J44" s="38">
        <f>Calculations!G14</f>
        <v>0</v>
      </c>
      <c r="K44" s="38">
        <f>Calculations!K14</f>
        <v>0</v>
      </c>
      <c r="L44" s="38">
        <f>Calculations!F14</f>
        <v>0</v>
      </c>
      <c r="M44" s="38">
        <f>Calculations!J14</f>
        <v>0</v>
      </c>
      <c r="N44" s="38">
        <f>Calculations!V14</f>
        <v>0.42689545641499999</v>
      </c>
      <c r="O44" s="38">
        <f>Calculations!W14</f>
        <v>7.6977294053979515</v>
      </c>
      <c r="P44" s="38">
        <f>Calculations!O14</f>
        <v>0.47989775243569999</v>
      </c>
      <c r="Q44" s="38">
        <f>Calculations!S14</f>
        <v>8.6534606658298294</v>
      </c>
      <c r="R44" s="38">
        <f>Calculations!Q14</f>
        <v>0.30353962987569999</v>
      </c>
      <c r="S44" s="38">
        <f>Calculations!T14</f>
        <v>5.4733914345678327</v>
      </c>
      <c r="T44" s="38">
        <f>Calculations!R14</f>
        <v>0.25473962987799997</v>
      </c>
      <c r="U44" s="38">
        <f>Calculations!U14</f>
        <v>4.5934354890996909</v>
      </c>
      <c r="V44" s="38" t="str">
        <f>Calculations!X14</f>
        <v>Not Modelled</v>
      </c>
      <c r="W44" s="38" t="str">
        <f>Calculations!Y14</f>
        <v>N/A</v>
      </c>
      <c r="X44" s="38" t="s">
        <v>100</v>
      </c>
      <c r="Y44" s="73" t="s">
        <v>105</v>
      </c>
      <c r="Z44" s="74" t="s">
        <v>104</v>
      </c>
      <c r="AA44" s="58">
        <f>Calculations!Z14</f>
        <v>0</v>
      </c>
      <c r="AB44" s="58">
        <f>Calculations!AL14</f>
        <v>0</v>
      </c>
      <c r="AC44" s="58">
        <f>Calculations!AA14</f>
        <v>8.9599999999999999E-2</v>
      </c>
      <c r="AD44" s="59">
        <f>Calculations!AM14</f>
        <v>1.6156568179848674</v>
      </c>
      <c r="AE44" s="58">
        <f>Calculations!AB14</f>
        <v>0.25473966754999999</v>
      </c>
      <c r="AF44" s="58">
        <f>Calculations!AN14</f>
        <v>4.5934361683968294</v>
      </c>
      <c r="AG44" s="58">
        <f>Calculations!AC14</f>
        <v>0</v>
      </c>
      <c r="AH44" s="58">
        <f>Calculations!AO14</f>
        <v>0</v>
      </c>
      <c r="AI44" s="58">
        <f>Calculations!AD14</f>
        <v>0</v>
      </c>
      <c r="AJ44" s="58">
        <f>Calculations!AP14</f>
        <v>0</v>
      </c>
      <c r="AK44" s="58">
        <f>Calculations!AE14</f>
        <v>0</v>
      </c>
      <c r="AL44" s="58">
        <f>Calculations!AQ14</f>
        <v>0</v>
      </c>
      <c r="AM44" s="58">
        <f>Calculations!AF14</f>
        <v>0</v>
      </c>
      <c r="AN44" s="58">
        <f>Calculations!AR14</f>
        <v>0</v>
      </c>
      <c r="AO44" s="58">
        <f>Calculations!AG14</f>
        <v>0</v>
      </c>
      <c r="AP44" s="58">
        <f>Calculations!AS14</f>
        <v>0</v>
      </c>
      <c r="AQ44" s="58">
        <f>Calculations!AH14</f>
        <v>0.29760398963899998</v>
      </c>
      <c r="AR44" s="58">
        <f>Calculations!AT14</f>
        <v>5.3663606575864744</v>
      </c>
      <c r="AS44" s="58">
        <f>Calculations!AI14</f>
        <v>0</v>
      </c>
      <c r="AT44" s="58">
        <f>Calculations!AU14</f>
        <v>0</v>
      </c>
      <c r="AU44" s="58">
        <f>Calculations!AJ14</f>
        <v>0</v>
      </c>
      <c r="AV44" s="58">
        <f>Calculations!AV14</f>
        <v>0</v>
      </c>
      <c r="AW44" s="49"/>
      <c r="AX44" s="49"/>
      <c r="AY44" s="56" t="str">
        <f>Calculations!D14</f>
        <v>Call for Sites 2018</v>
      </c>
    </row>
    <row r="45" spans="2:51" ht="26" x14ac:dyDescent="0.35">
      <c r="B45" s="32">
        <f>Calculations!A15</f>
        <v>1452189468010</v>
      </c>
      <c r="C45" s="30" t="str">
        <f>Calculations!B15</f>
        <v>Land adjacent to Moss Lane, Blackrod</v>
      </c>
      <c r="D45" s="13" t="str">
        <f>Calculations!C15</f>
        <v>Residential</v>
      </c>
      <c r="E45" s="38">
        <f>Calculations!E15</f>
        <v>4.5436288067000001</v>
      </c>
      <c r="F45" s="38">
        <f>Calculations!I15</f>
        <v>4.5436288067000001</v>
      </c>
      <c r="G45" s="38">
        <f>Calculations!M15</f>
        <v>100</v>
      </c>
      <c r="H45" s="38">
        <f>Calculations!H15</f>
        <v>0</v>
      </c>
      <c r="I45" s="38">
        <f>Calculations!L15</f>
        <v>0</v>
      </c>
      <c r="J45" s="38">
        <f>Calculations!G15</f>
        <v>0</v>
      </c>
      <c r="K45" s="38">
        <f>Calculations!K15</f>
        <v>0</v>
      </c>
      <c r="L45" s="38">
        <f>Calculations!F15</f>
        <v>0</v>
      </c>
      <c r="M45" s="38">
        <f>Calculations!J15</f>
        <v>0</v>
      </c>
      <c r="N45" s="38">
        <f>Calculations!V15</f>
        <v>2.19763904131</v>
      </c>
      <c r="O45" s="38">
        <f>Calculations!W15</f>
        <v>48.367486315549776</v>
      </c>
      <c r="P45" s="38">
        <f>Calculations!O15</f>
        <v>1.077254527891</v>
      </c>
      <c r="Q45" s="38">
        <f>Calculations!S15</f>
        <v>23.709122679706773</v>
      </c>
      <c r="R45" s="38">
        <f>Calculations!Q15</f>
        <v>0.70498782290200002</v>
      </c>
      <c r="S45" s="38">
        <f>Calculations!T15</f>
        <v>15.51596428525214</v>
      </c>
      <c r="T45" s="38">
        <f>Calculations!R15</f>
        <v>0.56938380995299998</v>
      </c>
      <c r="U45" s="38">
        <f>Calculations!U15</f>
        <v>12.531477243770242</v>
      </c>
      <c r="V45" s="38" t="str">
        <f>Calculations!X15</f>
        <v>Not Modelled</v>
      </c>
      <c r="W45" s="38" t="str">
        <f>Calculations!Y15</f>
        <v>N/A</v>
      </c>
      <c r="X45" s="38" t="s">
        <v>100</v>
      </c>
      <c r="Y45" s="73" t="s">
        <v>108</v>
      </c>
      <c r="Z45" s="74" t="s">
        <v>109</v>
      </c>
      <c r="AA45" s="58">
        <f>Calculations!Z15</f>
        <v>0</v>
      </c>
      <c r="AB45" s="58">
        <f>Calculations!AL15</f>
        <v>0</v>
      </c>
      <c r="AC45" s="58">
        <f>Calculations!AA15</f>
        <v>8.2400000000000001E-2</v>
      </c>
      <c r="AD45" s="59">
        <f>Calculations!AM15</f>
        <v>1.8135284264087239</v>
      </c>
      <c r="AE45" s="58">
        <f>Calculations!AB15</f>
        <v>4.0399999999999998E-2</v>
      </c>
      <c r="AF45" s="58">
        <f>Calculations!AN15</f>
        <v>0.88915714110330646</v>
      </c>
      <c r="AG45" s="58">
        <f>Calculations!AC15</f>
        <v>0</v>
      </c>
      <c r="AH45" s="58">
        <f>Calculations!AO15</f>
        <v>0</v>
      </c>
      <c r="AI45" s="58">
        <f>Calculations!AD15</f>
        <v>0.62364169388799995</v>
      </c>
      <c r="AJ45" s="58">
        <f>Calculations!AP15</f>
        <v>13.725630336888056</v>
      </c>
      <c r="AK45" s="58">
        <f>Calculations!AE15</f>
        <v>0</v>
      </c>
      <c r="AL45" s="58">
        <f>Calculations!AQ15</f>
        <v>0</v>
      </c>
      <c r="AM45" s="58">
        <f>Calculations!AF15</f>
        <v>0</v>
      </c>
      <c r="AN45" s="58">
        <f>Calculations!AR15</f>
        <v>0</v>
      </c>
      <c r="AO45" s="58">
        <f>Calculations!AG15</f>
        <v>0</v>
      </c>
      <c r="AP45" s="58">
        <f>Calculations!AS15</f>
        <v>0</v>
      </c>
      <c r="AQ45" s="58">
        <f>Calculations!AH15</f>
        <v>0</v>
      </c>
      <c r="AR45" s="58">
        <f>Calculations!AT15</f>
        <v>0</v>
      </c>
      <c r="AS45" s="58">
        <f>Calculations!AI15</f>
        <v>0</v>
      </c>
      <c r="AT45" s="58">
        <f>Calculations!AU15</f>
        <v>0</v>
      </c>
      <c r="AU45" s="58">
        <f>Calculations!AJ15</f>
        <v>0</v>
      </c>
      <c r="AV45" s="58">
        <f>Calculations!AV15</f>
        <v>0</v>
      </c>
      <c r="AW45" s="49"/>
      <c r="AX45" s="49"/>
      <c r="AY45" s="56" t="str">
        <f>Calculations!D15</f>
        <v>Call for Sites 2018</v>
      </c>
    </row>
    <row r="46" spans="2:51" ht="26" x14ac:dyDescent="0.35">
      <c r="B46" s="32">
        <f>Calculations!A16</f>
        <v>1452277829303</v>
      </c>
      <c r="C46" s="30" t="str">
        <f>Calculations!B16</f>
        <v>Land at Ditchers Farm, WesthoughtonDitchers Farm, Slack Lane, Westhoughton</v>
      </c>
      <c r="D46" s="13" t="str">
        <f>Calculations!C16</f>
        <v>Residential</v>
      </c>
      <c r="E46" s="38">
        <f>Calculations!E16</f>
        <v>21.4330458411</v>
      </c>
      <c r="F46" s="38">
        <f>Calculations!I16</f>
        <v>21.4330458411</v>
      </c>
      <c r="G46" s="38">
        <f>Calculations!M16</f>
        <v>100</v>
      </c>
      <c r="H46" s="38">
        <f>Calculations!H16</f>
        <v>0</v>
      </c>
      <c r="I46" s="38">
        <f>Calculations!L16</f>
        <v>0</v>
      </c>
      <c r="J46" s="38">
        <f>Calculations!G16</f>
        <v>0</v>
      </c>
      <c r="K46" s="38">
        <f>Calculations!K16</f>
        <v>0</v>
      </c>
      <c r="L46" s="38">
        <f>Calculations!F16</f>
        <v>0</v>
      </c>
      <c r="M46" s="38">
        <f>Calculations!J16</f>
        <v>0</v>
      </c>
      <c r="N46" s="38">
        <f>Calculations!V16</f>
        <v>0</v>
      </c>
      <c r="O46" s="38">
        <f>Calculations!W16</f>
        <v>0</v>
      </c>
      <c r="P46" s="38">
        <f>Calculations!O16</f>
        <v>3.8638837247110001</v>
      </c>
      <c r="Q46" s="38">
        <f>Calculations!S16</f>
        <v>18.027693092978968</v>
      </c>
      <c r="R46" s="38">
        <f>Calculations!Q16</f>
        <v>1.695774556091</v>
      </c>
      <c r="S46" s="38">
        <f>Calculations!T16</f>
        <v>7.911962530491973</v>
      </c>
      <c r="T46" s="38">
        <f>Calculations!R16</f>
        <v>1.058261678</v>
      </c>
      <c r="U46" s="38">
        <f>Calculations!U16</f>
        <v>4.9375235132035122</v>
      </c>
      <c r="V46" s="38" t="str">
        <f>Calculations!X16</f>
        <v>Not Modelled</v>
      </c>
      <c r="W46" s="38" t="str">
        <f>Calculations!Y16</f>
        <v>N/A</v>
      </c>
      <c r="X46" s="38" t="s">
        <v>100</v>
      </c>
      <c r="Y46" s="73" t="s">
        <v>105</v>
      </c>
      <c r="Z46" s="74" t="s">
        <v>104</v>
      </c>
      <c r="AA46" s="58">
        <f>Calculations!Z16</f>
        <v>0</v>
      </c>
      <c r="AB46" s="58">
        <f>Calculations!AL16</f>
        <v>0</v>
      </c>
      <c r="AC46" s="58">
        <f>Calculations!AA16</f>
        <v>1.20022436327</v>
      </c>
      <c r="AD46" s="59">
        <f>Calculations!AM16</f>
        <v>5.5998777409809399</v>
      </c>
      <c r="AE46" s="58">
        <f>Calculations!AB16</f>
        <v>0.83710807550599997</v>
      </c>
      <c r="AF46" s="58">
        <f>Calculations!AN16</f>
        <v>3.9056888214215539</v>
      </c>
      <c r="AG46" s="58">
        <f>Calculations!AC16</f>
        <v>0</v>
      </c>
      <c r="AH46" s="58">
        <f>Calculations!AO16</f>
        <v>0</v>
      </c>
      <c r="AI46" s="58">
        <f>Calculations!AD16</f>
        <v>3.0288731659699999</v>
      </c>
      <c r="AJ46" s="58">
        <f>Calculations!AP16</f>
        <v>14.131790639675831</v>
      </c>
      <c r="AK46" s="58">
        <f>Calculations!AE16</f>
        <v>0</v>
      </c>
      <c r="AL46" s="58">
        <f>Calculations!AQ16</f>
        <v>0</v>
      </c>
      <c r="AM46" s="58">
        <f>Calculations!AF16</f>
        <v>0</v>
      </c>
      <c r="AN46" s="58">
        <f>Calculations!AR16</f>
        <v>0</v>
      </c>
      <c r="AO46" s="58">
        <f>Calculations!AG16</f>
        <v>0</v>
      </c>
      <c r="AP46" s="58">
        <f>Calculations!AS16</f>
        <v>0</v>
      </c>
      <c r="AQ46" s="58">
        <f>Calculations!AH16</f>
        <v>0</v>
      </c>
      <c r="AR46" s="58">
        <f>Calculations!AT16</f>
        <v>0</v>
      </c>
      <c r="AS46" s="58">
        <f>Calculations!AI16</f>
        <v>0</v>
      </c>
      <c r="AT46" s="58">
        <f>Calculations!AU16</f>
        <v>0</v>
      </c>
      <c r="AU46" s="58">
        <f>Calculations!AJ16</f>
        <v>0</v>
      </c>
      <c r="AV46" s="58">
        <f>Calculations!AV16</f>
        <v>0</v>
      </c>
      <c r="AW46" s="49"/>
      <c r="AX46" s="49"/>
      <c r="AY46" s="56" t="str">
        <f>Calculations!D16</f>
        <v>Call for Sites 2018</v>
      </c>
    </row>
    <row r="47" spans="2:51" ht="26" x14ac:dyDescent="0.35">
      <c r="B47" s="32">
        <f>Calculations!A17</f>
        <v>1452526197575</v>
      </c>
      <c r="C47" s="30" t="str">
        <f>Calculations!B17</f>
        <v>Land West of Wingates Industrial Estate West and south of Winberry Hill Road, Westhoughton</v>
      </c>
      <c r="D47" s="13" t="str">
        <f>Calculations!C17</f>
        <v>Unknown</v>
      </c>
      <c r="E47" s="38">
        <f>Calculations!E17</f>
        <v>54.6736415628</v>
      </c>
      <c r="F47" s="38">
        <f>Calculations!I17</f>
        <v>54.6736415628</v>
      </c>
      <c r="G47" s="38">
        <f>Calculations!M17</f>
        <v>100</v>
      </c>
      <c r="H47" s="38">
        <f>Calculations!H17</f>
        <v>0</v>
      </c>
      <c r="I47" s="38">
        <f>Calculations!L17</f>
        <v>0</v>
      </c>
      <c r="J47" s="38">
        <f>Calculations!G17</f>
        <v>0</v>
      </c>
      <c r="K47" s="38">
        <f>Calculations!K17</f>
        <v>0</v>
      </c>
      <c r="L47" s="38">
        <f>Calculations!F17</f>
        <v>0</v>
      </c>
      <c r="M47" s="38">
        <f>Calculations!J17</f>
        <v>0</v>
      </c>
      <c r="N47" s="38">
        <f>Calculations!V17</f>
        <v>0</v>
      </c>
      <c r="O47" s="38">
        <f>Calculations!W17</f>
        <v>0</v>
      </c>
      <c r="P47" s="38">
        <f>Calculations!O17</f>
        <v>4.3074459262450002</v>
      </c>
      <c r="Q47" s="38">
        <f>Calculations!S17</f>
        <v>7.8784690449004042</v>
      </c>
      <c r="R47" s="38">
        <f>Calculations!Q17</f>
        <v>1.8515838418650001</v>
      </c>
      <c r="S47" s="38">
        <f>Calculations!T17</f>
        <v>3.3866115168827893</v>
      </c>
      <c r="T47" s="38">
        <f>Calculations!R17</f>
        <v>1.0860007619600001</v>
      </c>
      <c r="U47" s="38">
        <f>Calculations!U17</f>
        <v>1.986333324281286</v>
      </c>
      <c r="V47" s="38" t="str">
        <f>Calculations!X17</f>
        <v>Not Modelled</v>
      </c>
      <c r="W47" s="38" t="str">
        <f>Calculations!Y17</f>
        <v>N/A</v>
      </c>
      <c r="X47" s="38" t="s">
        <v>94</v>
      </c>
      <c r="Y47" s="73" t="s">
        <v>105</v>
      </c>
      <c r="Z47" s="74" t="s">
        <v>104</v>
      </c>
      <c r="AA47" s="58">
        <f>Calculations!Z17</f>
        <v>0</v>
      </c>
      <c r="AB47" s="58">
        <f>Calculations!AL17</f>
        <v>0</v>
      </c>
      <c r="AC47" s="58">
        <f>Calculations!AA17</f>
        <v>0.897944636711</v>
      </c>
      <c r="AD47" s="59">
        <f>Calculations!AM17</f>
        <v>1.6423721029805383</v>
      </c>
      <c r="AE47" s="58">
        <f>Calculations!AB17</f>
        <v>1.0112538466700001</v>
      </c>
      <c r="AF47" s="58">
        <f>Calculations!AN17</f>
        <v>1.8496186055367094</v>
      </c>
      <c r="AG47" s="58">
        <f>Calculations!AC17</f>
        <v>0</v>
      </c>
      <c r="AH47" s="58">
        <f>Calculations!AO17</f>
        <v>0</v>
      </c>
      <c r="AI47" s="58">
        <f>Calculations!AD17</f>
        <v>11.6083377651</v>
      </c>
      <c r="AJ47" s="58">
        <f>Calculations!AP17</f>
        <v>21.232055215795839</v>
      </c>
      <c r="AK47" s="58">
        <f>Calculations!AE17</f>
        <v>0</v>
      </c>
      <c r="AL47" s="58">
        <f>Calculations!AQ17</f>
        <v>0</v>
      </c>
      <c r="AM47" s="58">
        <f>Calculations!AF17</f>
        <v>0.254032697576</v>
      </c>
      <c r="AN47" s="58">
        <f>Calculations!AR17</f>
        <v>0.46463467644497292</v>
      </c>
      <c r="AO47" s="58">
        <f>Calculations!AG17</f>
        <v>8.3403349165900004E-2</v>
      </c>
      <c r="AP47" s="58">
        <f>Calculations!AS17</f>
        <v>0.15254763864612911</v>
      </c>
      <c r="AQ47" s="58">
        <f>Calculations!AH17</f>
        <v>3.62007130226</v>
      </c>
      <c r="AR47" s="58">
        <f>Calculations!AT17</f>
        <v>6.6212368497566843</v>
      </c>
      <c r="AS47" s="58">
        <f>Calculations!AI17</f>
        <v>0</v>
      </c>
      <c r="AT47" s="58">
        <f>Calculations!AU17</f>
        <v>0</v>
      </c>
      <c r="AU47" s="58">
        <f>Calculations!AJ17</f>
        <v>0</v>
      </c>
      <c r="AV47" s="58">
        <f>Calculations!AV17</f>
        <v>0</v>
      </c>
      <c r="AW47" s="49"/>
      <c r="AX47" s="49"/>
      <c r="AY47" s="56" t="str">
        <f>Calculations!D17</f>
        <v>Call for Sites 2018</v>
      </c>
    </row>
    <row r="48" spans="2:51" ht="14.5" x14ac:dyDescent="0.35">
      <c r="B48" s="32">
        <f>Calculations!A18</f>
        <v>1452526210387</v>
      </c>
      <c r="C48" s="30" t="str">
        <f>Calculations!B18</f>
        <v xml:space="preserve">Network 61 Phase 2 Land of Lynstock Way, Lostock </v>
      </c>
      <c r="D48" s="13" t="str">
        <f>Calculations!C18</f>
        <v>Offices / Industry and Warehousing</v>
      </c>
      <c r="E48" s="38">
        <f>Calculations!E18</f>
        <v>2.38807249101</v>
      </c>
      <c r="F48" s="38">
        <f>Calculations!I18</f>
        <v>2.38807249101</v>
      </c>
      <c r="G48" s="38">
        <f>Calculations!M18</f>
        <v>100</v>
      </c>
      <c r="H48" s="38">
        <f>Calculations!H18</f>
        <v>0</v>
      </c>
      <c r="I48" s="38">
        <f>Calculations!L18</f>
        <v>0</v>
      </c>
      <c r="J48" s="38">
        <f>Calculations!G18</f>
        <v>0</v>
      </c>
      <c r="K48" s="38">
        <f>Calculations!K18</f>
        <v>0</v>
      </c>
      <c r="L48" s="38">
        <f>Calculations!F18</f>
        <v>0</v>
      </c>
      <c r="M48" s="38">
        <f>Calculations!J18</f>
        <v>0</v>
      </c>
      <c r="N48" s="38">
        <f>Calculations!V18</f>
        <v>0</v>
      </c>
      <c r="O48" s="38">
        <f>Calculations!W18</f>
        <v>0</v>
      </c>
      <c r="P48" s="38">
        <f>Calculations!O18</f>
        <v>0.1248060517631</v>
      </c>
      <c r="Q48" s="38">
        <f>Calculations!S18</f>
        <v>5.2262254279523619</v>
      </c>
      <c r="R48" s="38">
        <f>Calculations!Q18</f>
        <v>6.80000000011E-2</v>
      </c>
      <c r="S48" s="38">
        <f>Calculations!T18</f>
        <v>2.8474847500270144</v>
      </c>
      <c r="T48" s="38">
        <f>Calculations!R18</f>
        <v>5.3600000001299997E-2</v>
      </c>
      <c r="U48" s="38">
        <f>Calculations!U18</f>
        <v>2.2444879794511876</v>
      </c>
      <c r="V48" s="38">
        <f>Calculations!X18</f>
        <v>0</v>
      </c>
      <c r="W48" s="38">
        <f>Calculations!Y18</f>
        <v>0</v>
      </c>
      <c r="X48" s="38" t="s">
        <v>101</v>
      </c>
      <c r="Y48" s="73" t="s">
        <v>105</v>
      </c>
      <c r="Z48" s="74" t="s">
        <v>104</v>
      </c>
      <c r="AA48" s="58">
        <f>Calculations!Z18</f>
        <v>0</v>
      </c>
      <c r="AB48" s="58">
        <f>Calculations!AL18</f>
        <v>0</v>
      </c>
      <c r="AC48" s="58">
        <f>Calculations!AA18</f>
        <v>6.8000000000000005E-2</v>
      </c>
      <c r="AD48" s="59">
        <f>Calculations!AM18</f>
        <v>2.8474847499809526</v>
      </c>
      <c r="AE48" s="58">
        <f>Calculations!AB18</f>
        <v>5.3600000000000002E-2</v>
      </c>
      <c r="AF48" s="58">
        <f>Calculations!AN18</f>
        <v>2.2444879793967507</v>
      </c>
      <c r="AG48" s="58">
        <f>Calculations!AC18</f>
        <v>0</v>
      </c>
      <c r="AH48" s="58">
        <f>Calculations!AO18</f>
        <v>0</v>
      </c>
      <c r="AI48" s="58">
        <f>Calculations!AD18</f>
        <v>0</v>
      </c>
      <c r="AJ48" s="58">
        <f>Calculations!AP18</f>
        <v>0</v>
      </c>
      <c r="AK48" s="58">
        <f>Calculations!AE18</f>
        <v>0.99888320416700005</v>
      </c>
      <c r="AL48" s="58">
        <f>Calculations!AQ18</f>
        <v>41.828010159965331</v>
      </c>
      <c r="AM48" s="58">
        <f>Calculations!AF18</f>
        <v>8.2400000000000001E-2</v>
      </c>
      <c r="AN48" s="58">
        <f>Calculations!AR18</f>
        <v>3.450481520565154</v>
      </c>
      <c r="AO48" s="58">
        <f>Calculations!AG18</f>
        <v>0</v>
      </c>
      <c r="AP48" s="58">
        <f>Calculations!AS18</f>
        <v>0</v>
      </c>
      <c r="AQ48" s="58">
        <f>Calculations!AH18</f>
        <v>2.3784974496600002</v>
      </c>
      <c r="AR48" s="58">
        <f>Calculations!AT18</f>
        <v>99.599047290815278</v>
      </c>
      <c r="AS48" s="58">
        <f>Calculations!AI18</f>
        <v>0</v>
      </c>
      <c r="AT48" s="58">
        <f>Calculations!AU18</f>
        <v>0</v>
      </c>
      <c r="AU48" s="58">
        <f>Calculations!AJ18</f>
        <v>0</v>
      </c>
      <c r="AV48" s="58">
        <f>Calculations!AV18</f>
        <v>0</v>
      </c>
      <c r="AW48" s="49"/>
      <c r="AX48" s="49"/>
      <c r="AY48" s="56" t="str">
        <f>Calculations!D18</f>
        <v>Call for Sites 2018</v>
      </c>
    </row>
    <row r="49" spans="2:51" ht="14.5" x14ac:dyDescent="0.35">
      <c r="B49" s="32">
        <f>Calculations!A19</f>
        <v>1452527848052</v>
      </c>
      <c r="C49" s="30" t="str">
        <f>Calculations!B19</f>
        <v>The Post Office, Deansgate, Bolton and adjacent land</v>
      </c>
      <c r="D49" s="13" t="str">
        <f>Calculations!C19</f>
        <v>Residential / Offices</v>
      </c>
      <c r="E49" s="38">
        <f>Calculations!E19</f>
        <v>0.43293089029800003</v>
      </c>
      <c r="F49" s="38">
        <f>Calculations!I19</f>
        <v>0.43293089029800003</v>
      </c>
      <c r="G49" s="38">
        <f>Calculations!M19</f>
        <v>100</v>
      </c>
      <c r="H49" s="38">
        <f>Calculations!H19</f>
        <v>0</v>
      </c>
      <c r="I49" s="38">
        <f>Calculations!L19</f>
        <v>0</v>
      </c>
      <c r="J49" s="38">
        <f>Calculations!G19</f>
        <v>0</v>
      </c>
      <c r="K49" s="38">
        <f>Calculations!K19</f>
        <v>0</v>
      </c>
      <c r="L49" s="38">
        <f>Calculations!F19</f>
        <v>0</v>
      </c>
      <c r="M49" s="38">
        <f>Calculations!J19</f>
        <v>0</v>
      </c>
      <c r="N49" s="38">
        <f>Calculations!V19</f>
        <v>0</v>
      </c>
      <c r="O49" s="38">
        <f>Calculations!W19</f>
        <v>0</v>
      </c>
      <c r="P49" s="38">
        <f>Calculations!O19</f>
        <v>6.9213927663900005E-4</v>
      </c>
      <c r="Q49" s="38">
        <f>Calculations!S19</f>
        <v>0.15987292479004644</v>
      </c>
      <c r="R49" s="38">
        <f>Calculations!Q19</f>
        <v>0</v>
      </c>
      <c r="S49" s="38">
        <f>Calculations!T19</f>
        <v>0</v>
      </c>
      <c r="T49" s="38">
        <f>Calculations!R19</f>
        <v>0</v>
      </c>
      <c r="U49" s="38">
        <f>Calculations!U19</f>
        <v>0</v>
      </c>
      <c r="V49" s="38">
        <f>Calculations!X19</f>
        <v>0</v>
      </c>
      <c r="W49" s="38">
        <f>Calculations!Y19</f>
        <v>0</v>
      </c>
      <c r="X49" s="38" t="s">
        <v>100</v>
      </c>
      <c r="Y49" s="73" t="s">
        <v>105</v>
      </c>
      <c r="Z49" s="74" t="s">
        <v>104</v>
      </c>
      <c r="AA49" s="58">
        <f>Calculations!Z19</f>
        <v>0</v>
      </c>
      <c r="AB49" s="58">
        <f>Calculations!AL19</f>
        <v>0</v>
      </c>
      <c r="AC49" s="58">
        <f>Calculations!AA19</f>
        <v>0</v>
      </c>
      <c r="AD49" s="59">
        <f>Calculations!AM19</f>
        <v>0</v>
      </c>
      <c r="AE49" s="58">
        <f>Calculations!AB19</f>
        <v>0</v>
      </c>
      <c r="AF49" s="58">
        <f>Calculations!AN19</f>
        <v>0</v>
      </c>
      <c r="AG49" s="58">
        <f>Calculations!AC19</f>
        <v>0</v>
      </c>
      <c r="AH49" s="58">
        <f>Calculations!AO19</f>
        <v>0</v>
      </c>
      <c r="AI49" s="58">
        <f>Calculations!AD19</f>
        <v>0</v>
      </c>
      <c r="AJ49" s="58">
        <f>Calculations!AP19</f>
        <v>0</v>
      </c>
      <c r="AK49" s="58">
        <f>Calculations!AE19</f>
        <v>0</v>
      </c>
      <c r="AL49" s="58">
        <f>Calculations!AQ19</f>
        <v>0</v>
      </c>
      <c r="AM49" s="58">
        <f>Calculations!AF19</f>
        <v>0</v>
      </c>
      <c r="AN49" s="58">
        <f>Calculations!AR19</f>
        <v>0</v>
      </c>
      <c r="AO49" s="58">
        <f>Calculations!AG19</f>
        <v>0</v>
      </c>
      <c r="AP49" s="58">
        <f>Calculations!AS19</f>
        <v>0</v>
      </c>
      <c r="AQ49" s="58">
        <f>Calculations!AH19</f>
        <v>0.43293089029699999</v>
      </c>
      <c r="AR49" s="58">
        <f>Calculations!AT19</f>
        <v>99.999999999769003</v>
      </c>
      <c r="AS49" s="58">
        <f>Calculations!AI19</f>
        <v>0</v>
      </c>
      <c r="AT49" s="58">
        <f>Calculations!AU19</f>
        <v>0</v>
      </c>
      <c r="AU49" s="58">
        <f>Calculations!AJ19</f>
        <v>0</v>
      </c>
      <c r="AV49" s="58">
        <f>Calculations!AV19</f>
        <v>0</v>
      </c>
      <c r="AW49" s="49"/>
      <c r="AX49" s="49"/>
      <c r="AY49" s="56" t="str">
        <f>Calculations!D19</f>
        <v>Call for Sites 2018</v>
      </c>
    </row>
    <row r="50" spans="2:51" ht="14.5" x14ac:dyDescent="0.35">
      <c r="B50" s="32">
        <f>Calculations!A20</f>
        <v>1452528595406</v>
      </c>
      <c r="C50" s="30" t="str">
        <f>Calculations!B20</f>
        <v>Land at Bromley CrossLand west of Last Drop Hotel</v>
      </c>
      <c r="D50" s="13" t="str">
        <f>Calculations!C20</f>
        <v>Residential</v>
      </c>
      <c r="E50" s="38">
        <f>Calculations!E20</f>
        <v>3.5376899528300001</v>
      </c>
      <c r="F50" s="38">
        <f>Calculations!I20</f>
        <v>3.5376899528300001</v>
      </c>
      <c r="G50" s="38">
        <f>Calculations!M20</f>
        <v>100</v>
      </c>
      <c r="H50" s="38">
        <f>Calculations!H20</f>
        <v>0</v>
      </c>
      <c r="I50" s="38">
        <f>Calculations!L20</f>
        <v>0</v>
      </c>
      <c r="J50" s="38">
        <f>Calculations!G20</f>
        <v>0</v>
      </c>
      <c r="K50" s="38">
        <f>Calculations!K20</f>
        <v>0</v>
      </c>
      <c r="L50" s="38">
        <f>Calculations!F20</f>
        <v>0</v>
      </c>
      <c r="M50" s="38">
        <f>Calculations!J20</f>
        <v>0</v>
      </c>
      <c r="N50" s="38">
        <f>Calculations!V20</f>
        <v>0</v>
      </c>
      <c r="O50" s="38">
        <f>Calculations!W20</f>
        <v>0</v>
      </c>
      <c r="P50" s="38">
        <f>Calculations!O20</f>
        <v>2.9268181119700001E-2</v>
      </c>
      <c r="Q50" s="38">
        <f>Calculations!S20</f>
        <v>0.82732465280872658</v>
      </c>
      <c r="R50" s="38">
        <f>Calculations!Q20</f>
        <v>0</v>
      </c>
      <c r="S50" s="38">
        <f>Calculations!T20</f>
        <v>0</v>
      </c>
      <c r="T50" s="38">
        <f>Calculations!R20</f>
        <v>0</v>
      </c>
      <c r="U50" s="38">
        <f>Calculations!U20</f>
        <v>0</v>
      </c>
      <c r="V50" s="38" t="str">
        <f>Calculations!X20</f>
        <v>Not Modelled</v>
      </c>
      <c r="W50" s="38" t="str">
        <f>Calculations!Y20</f>
        <v>N/A</v>
      </c>
      <c r="X50" s="38" t="s">
        <v>100</v>
      </c>
      <c r="Y50" s="73" t="s">
        <v>105</v>
      </c>
      <c r="Z50" s="74" t="s">
        <v>104</v>
      </c>
      <c r="AA50" s="58">
        <f>Calculations!Z20</f>
        <v>0</v>
      </c>
      <c r="AB50" s="58">
        <f>Calculations!AL20</f>
        <v>0</v>
      </c>
      <c r="AC50" s="58">
        <f>Calculations!AA20</f>
        <v>0</v>
      </c>
      <c r="AD50" s="59">
        <f>Calculations!AM20</f>
        <v>0</v>
      </c>
      <c r="AE50" s="58">
        <f>Calculations!AB20</f>
        <v>0</v>
      </c>
      <c r="AF50" s="58">
        <f>Calculations!AN20</f>
        <v>0</v>
      </c>
      <c r="AG50" s="58">
        <f>Calculations!AC20</f>
        <v>0</v>
      </c>
      <c r="AH50" s="58">
        <f>Calculations!AO20</f>
        <v>0</v>
      </c>
      <c r="AI50" s="58">
        <f>Calculations!AD20</f>
        <v>0</v>
      </c>
      <c r="AJ50" s="58">
        <f>Calculations!AP20</f>
        <v>0</v>
      </c>
      <c r="AK50" s="58">
        <f>Calculations!AE20</f>
        <v>3.5314321251399998</v>
      </c>
      <c r="AL50" s="58">
        <f>Calculations!AQ20</f>
        <v>99.823109775773474</v>
      </c>
      <c r="AM50" s="58">
        <f>Calculations!AF20</f>
        <v>0</v>
      </c>
      <c r="AN50" s="58">
        <f>Calculations!AR20</f>
        <v>0</v>
      </c>
      <c r="AO50" s="58">
        <f>Calculations!AG20</f>
        <v>0</v>
      </c>
      <c r="AP50" s="58">
        <f>Calculations!AS20</f>
        <v>0</v>
      </c>
      <c r="AQ50" s="58">
        <f>Calculations!AH20</f>
        <v>3.5376899528300001</v>
      </c>
      <c r="AR50" s="58">
        <f>Calculations!AT20</f>
        <v>100</v>
      </c>
      <c r="AS50" s="58">
        <f>Calculations!AI20</f>
        <v>0</v>
      </c>
      <c r="AT50" s="58">
        <f>Calculations!AU20</f>
        <v>0</v>
      </c>
      <c r="AU50" s="58">
        <f>Calculations!AJ20</f>
        <v>0</v>
      </c>
      <c r="AV50" s="58">
        <f>Calculations!AV20</f>
        <v>0</v>
      </c>
      <c r="AW50" s="49"/>
      <c r="AX50" s="49"/>
      <c r="AY50" s="56" t="str">
        <f>Calculations!D20</f>
        <v>Call for Sites 2018</v>
      </c>
    </row>
    <row r="51" spans="2:51" ht="26" x14ac:dyDescent="0.35">
      <c r="B51" s="32">
        <f>Calculations!A21</f>
        <v>1452531158176</v>
      </c>
      <c r="C51" s="30" t="str">
        <f>Calculations!B21</f>
        <v>Logistics North (Bewshill Farm)South of Salford Road (A6), near Over Hulton</v>
      </c>
      <c r="D51" s="13" t="str">
        <f>Calculations!C21</f>
        <v>Industry and warehousing</v>
      </c>
      <c r="E51" s="38">
        <f>Calculations!E21</f>
        <v>5.0903849145800004</v>
      </c>
      <c r="F51" s="38">
        <f>Calculations!I21</f>
        <v>5.0903849145800004</v>
      </c>
      <c r="G51" s="38">
        <f>Calculations!M21</f>
        <v>100</v>
      </c>
      <c r="H51" s="38">
        <f>Calculations!H21</f>
        <v>0</v>
      </c>
      <c r="I51" s="38">
        <f>Calculations!L21</f>
        <v>0</v>
      </c>
      <c r="J51" s="38">
        <f>Calculations!G21</f>
        <v>0</v>
      </c>
      <c r="K51" s="38">
        <f>Calculations!K21</f>
        <v>0</v>
      </c>
      <c r="L51" s="38">
        <f>Calculations!F21</f>
        <v>0</v>
      </c>
      <c r="M51" s="38">
        <f>Calculations!J21</f>
        <v>0</v>
      </c>
      <c r="N51" s="38">
        <f>Calculations!V21</f>
        <v>0</v>
      </c>
      <c r="O51" s="38">
        <f>Calculations!W21</f>
        <v>0</v>
      </c>
      <c r="P51" s="38">
        <f>Calculations!O21</f>
        <v>0.40029715088030005</v>
      </c>
      <c r="Q51" s="38">
        <f>Calculations!S21</f>
        <v>7.8637894304173255</v>
      </c>
      <c r="R51" s="38">
        <f>Calculations!Q21</f>
        <v>0.1456890161163</v>
      </c>
      <c r="S51" s="38">
        <f>Calculations!T21</f>
        <v>2.8620432160054161</v>
      </c>
      <c r="T51" s="38">
        <f>Calculations!R21</f>
        <v>0.124315297022</v>
      </c>
      <c r="U51" s="38">
        <f>Calculations!U21</f>
        <v>2.4421590726063407</v>
      </c>
      <c r="V51" s="38" t="str">
        <f>Calculations!X21</f>
        <v>Not Modelled</v>
      </c>
      <c r="W51" s="38" t="str">
        <f>Calculations!Y21</f>
        <v>N/A</v>
      </c>
      <c r="X51" s="38" t="s">
        <v>101</v>
      </c>
      <c r="Y51" s="73" t="s">
        <v>105</v>
      </c>
      <c r="Z51" s="74" t="s">
        <v>104</v>
      </c>
      <c r="AA51" s="58">
        <f>Calculations!Z21</f>
        <v>0</v>
      </c>
      <c r="AB51" s="58">
        <f>Calculations!AL21</f>
        <v>0</v>
      </c>
      <c r="AC51" s="58">
        <f>Calculations!AA21</f>
        <v>0</v>
      </c>
      <c r="AD51" s="59">
        <f>Calculations!AM21</f>
        <v>0</v>
      </c>
      <c r="AE51" s="58">
        <f>Calculations!AB21</f>
        <v>0</v>
      </c>
      <c r="AF51" s="58">
        <f>Calculations!AN21</f>
        <v>0</v>
      </c>
      <c r="AG51" s="58">
        <f>Calculations!AC21</f>
        <v>0</v>
      </c>
      <c r="AH51" s="58">
        <f>Calculations!AO21</f>
        <v>0</v>
      </c>
      <c r="AI51" s="58">
        <f>Calculations!AD21</f>
        <v>2.9661719653800001</v>
      </c>
      <c r="AJ51" s="58">
        <f>Calculations!AP21</f>
        <v>58.270091852665608</v>
      </c>
      <c r="AK51" s="58">
        <f>Calculations!AE21</f>
        <v>3.04961134242</v>
      </c>
      <c r="AL51" s="58">
        <f>Calculations!AQ21</f>
        <v>59.909248388765882</v>
      </c>
      <c r="AM51" s="58">
        <f>Calculations!AF21</f>
        <v>0</v>
      </c>
      <c r="AN51" s="58">
        <f>Calculations!AR21</f>
        <v>0</v>
      </c>
      <c r="AO51" s="58">
        <f>Calculations!AG21</f>
        <v>0</v>
      </c>
      <c r="AP51" s="58">
        <f>Calculations!AS21</f>
        <v>0</v>
      </c>
      <c r="AQ51" s="58">
        <f>Calculations!AH21</f>
        <v>0</v>
      </c>
      <c r="AR51" s="58">
        <f>Calculations!AT21</f>
        <v>0</v>
      </c>
      <c r="AS51" s="58">
        <f>Calculations!AI21</f>
        <v>0</v>
      </c>
      <c r="AT51" s="58">
        <f>Calculations!AU21</f>
        <v>0</v>
      </c>
      <c r="AU51" s="58">
        <f>Calculations!AJ21</f>
        <v>0</v>
      </c>
      <c r="AV51" s="58">
        <f>Calculations!AV21</f>
        <v>0</v>
      </c>
      <c r="AW51" s="49"/>
      <c r="AX51" s="49"/>
      <c r="AY51" s="56" t="str">
        <f>Calculations!D21</f>
        <v>Call for Sites 2018</v>
      </c>
    </row>
    <row r="52" spans="2:51" ht="14.5" x14ac:dyDescent="0.35">
      <c r="B52" s="32">
        <f>Calculations!A22</f>
        <v>1452532550101</v>
      </c>
      <c r="C52" s="30" t="str">
        <f>Calculations!B22</f>
        <v>Logistics North (Plot E2 extension)</v>
      </c>
      <c r="D52" s="13" t="str">
        <f>Calculations!C22</f>
        <v>Unknown</v>
      </c>
      <c r="E52" s="38">
        <f>Calculations!E22</f>
        <v>2.8068879258599999</v>
      </c>
      <c r="F52" s="38">
        <f>Calculations!I22</f>
        <v>2.8068879258599999</v>
      </c>
      <c r="G52" s="38">
        <f>Calculations!M22</f>
        <v>100</v>
      </c>
      <c r="H52" s="38">
        <f>Calculations!H22</f>
        <v>0</v>
      </c>
      <c r="I52" s="38">
        <f>Calculations!L22</f>
        <v>0</v>
      </c>
      <c r="J52" s="38">
        <f>Calculations!G22</f>
        <v>0</v>
      </c>
      <c r="K52" s="38">
        <f>Calculations!K22</f>
        <v>0</v>
      </c>
      <c r="L52" s="38">
        <f>Calculations!F22</f>
        <v>0</v>
      </c>
      <c r="M52" s="38">
        <f>Calculations!J22</f>
        <v>0</v>
      </c>
      <c r="N52" s="38">
        <f>Calculations!V22</f>
        <v>0</v>
      </c>
      <c r="O52" s="38">
        <f>Calculations!W22</f>
        <v>0</v>
      </c>
      <c r="P52" s="38">
        <f>Calculations!O22</f>
        <v>7.4866529286400002E-2</v>
      </c>
      <c r="Q52" s="38">
        <f>Calculations!S22</f>
        <v>2.6672432695531194</v>
      </c>
      <c r="R52" s="38">
        <f>Calculations!Q22</f>
        <v>0</v>
      </c>
      <c r="S52" s="38">
        <f>Calculations!T22</f>
        <v>0</v>
      </c>
      <c r="T52" s="38">
        <f>Calculations!R22</f>
        <v>0</v>
      </c>
      <c r="U52" s="38">
        <f>Calculations!U22</f>
        <v>0</v>
      </c>
      <c r="V52" s="38" t="str">
        <f>Calculations!X22</f>
        <v>Not Modelled</v>
      </c>
      <c r="W52" s="38" t="str">
        <f>Calculations!Y22</f>
        <v>N/A</v>
      </c>
      <c r="X52" s="38" t="s">
        <v>94</v>
      </c>
      <c r="Y52" s="73" t="s">
        <v>105</v>
      </c>
      <c r="Z52" s="74" t="s">
        <v>104</v>
      </c>
      <c r="AA52" s="58">
        <f>Calculations!Z22</f>
        <v>0</v>
      </c>
      <c r="AB52" s="58">
        <f>Calculations!AL22</f>
        <v>0</v>
      </c>
      <c r="AC52" s="58">
        <f>Calculations!AA22</f>
        <v>0</v>
      </c>
      <c r="AD52" s="59">
        <f>Calculations!AM22</f>
        <v>0</v>
      </c>
      <c r="AE52" s="58">
        <f>Calculations!AB22</f>
        <v>0</v>
      </c>
      <c r="AF52" s="58">
        <f>Calculations!AN22</f>
        <v>0</v>
      </c>
      <c r="AG52" s="58">
        <f>Calculations!AC22</f>
        <v>0</v>
      </c>
      <c r="AH52" s="58">
        <f>Calculations!AO22</f>
        <v>0</v>
      </c>
      <c r="AI52" s="58">
        <f>Calculations!AD22</f>
        <v>4.0005950811400001E-2</v>
      </c>
      <c r="AJ52" s="58">
        <f>Calculations!AP22</f>
        <v>1.425277811872115</v>
      </c>
      <c r="AK52" s="58">
        <f>Calculations!AE22</f>
        <v>0.95479679402899997</v>
      </c>
      <c r="AL52" s="58">
        <f>Calculations!AQ22</f>
        <v>34.016206533663457</v>
      </c>
      <c r="AM52" s="58">
        <f>Calculations!AF22</f>
        <v>0</v>
      </c>
      <c r="AN52" s="58">
        <f>Calculations!AR22</f>
        <v>0</v>
      </c>
      <c r="AO52" s="58">
        <f>Calculations!AG22</f>
        <v>0</v>
      </c>
      <c r="AP52" s="58">
        <f>Calculations!AS22</f>
        <v>0</v>
      </c>
      <c r="AQ52" s="58">
        <f>Calculations!AH22</f>
        <v>0</v>
      </c>
      <c r="AR52" s="58">
        <f>Calculations!AT22</f>
        <v>0</v>
      </c>
      <c r="AS52" s="58">
        <f>Calculations!AI22</f>
        <v>0</v>
      </c>
      <c r="AT52" s="58">
        <f>Calculations!AU22</f>
        <v>0</v>
      </c>
      <c r="AU52" s="58">
        <f>Calculations!AJ22</f>
        <v>0</v>
      </c>
      <c r="AV52" s="58">
        <f>Calculations!AV22</f>
        <v>0</v>
      </c>
      <c r="AW52" s="49"/>
      <c r="AX52" s="49"/>
      <c r="AY52" s="56" t="str">
        <f>Calculations!D22</f>
        <v>Call for Sites 2018</v>
      </c>
    </row>
    <row r="53" spans="2:51" ht="26" x14ac:dyDescent="0.35">
      <c r="B53" s="32">
        <f>Calculations!A23</f>
        <v>1452589500250</v>
      </c>
      <c r="C53" s="30" t="str">
        <f>Calculations!B23</f>
        <v>Land at Chew Moor Lane</v>
      </c>
      <c r="D53" s="13" t="str">
        <f>Calculations!C23</f>
        <v>Residential</v>
      </c>
      <c r="E53" s="38">
        <f>Calculations!E23</f>
        <v>9.6251736338300002</v>
      </c>
      <c r="F53" s="38">
        <f>Calculations!I23</f>
        <v>9.6251736338300002</v>
      </c>
      <c r="G53" s="38">
        <f>Calculations!M23</f>
        <v>100</v>
      </c>
      <c r="H53" s="38">
        <f>Calculations!H23</f>
        <v>0</v>
      </c>
      <c r="I53" s="38">
        <f>Calculations!L23</f>
        <v>0</v>
      </c>
      <c r="J53" s="38">
        <f>Calculations!G23</f>
        <v>0</v>
      </c>
      <c r="K53" s="38">
        <f>Calculations!K23</f>
        <v>0</v>
      </c>
      <c r="L53" s="38">
        <f>Calculations!F23</f>
        <v>0</v>
      </c>
      <c r="M53" s="38">
        <f>Calculations!J23</f>
        <v>0</v>
      </c>
      <c r="N53" s="38">
        <f>Calculations!V23</f>
        <v>0</v>
      </c>
      <c r="O53" s="38">
        <f>Calculations!W23</f>
        <v>0</v>
      </c>
      <c r="P53" s="38">
        <f>Calculations!O23</f>
        <v>1.902866575355</v>
      </c>
      <c r="Q53" s="38">
        <f>Calculations!S23</f>
        <v>19.769685698623817</v>
      </c>
      <c r="R53" s="38">
        <f>Calculations!Q23</f>
        <v>1.206414454705</v>
      </c>
      <c r="S53" s="38">
        <f>Calculations!T23</f>
        <v>12.533950041844072</v>
      </c>
      <c r="T53" s="38">
        <f>Calculations!R23</f>
        <v>0.77206217841500002</v>
      </c>
      <c r="U53" s="38">
        <f>Calculations!U23</f>
        <v>8.0212805273600551</v>
      </c>
      <c r="V53" s="38" t="str">
        <f>Calculations!X23</f>
        <v>Not Modelled</v>
      </c>
      <c r="W53" s="38" t="str">
        <f>Calculations!Y23</f>
        <v>N/A</v>
      </c>
      <c r="X53" s="38" t="s">
        <v>100</v>
      </c>
      <c r="Y53" s="73" t="s">
        <v>108</v>
      </c>
      <c r="Z53" s="74" t="s">
        <v>109</v>
      </c>
      <c r="AA53" s="58">
        <f>Calculations!Z23</f>
        <v>0</v>
      </c>
      <c r="AB53" s="58">
        <f>Calculations!AL23</f>
        <v>0</v>
      </c>
      <c r="AC53" s="58">
        <f>Calculations!AA23</f>
        <v>0.97294778413000005</v>
      </c>
      <c r="AD53" s="59">
        <f>Calculations!AM23</f>
        <v>10.108366052850618</v>
      </c>
      <c r="AE53" s="58">
        <f>Calculations!AB23</f>
        <v>0.76906555730000004</v>
      </c>
      <c r="AF53" s="58">
        <f>Calculations!AN23</f>
        <v>7.9901473631284237</v>
      </c>
      <c r="AG53" s="58">
        <f>Calculations!AC23</f>
        <v>0</v>
      </c>
      <c r="AH53" s="58">
        <f>Calculations!AO23</f>
        <v>0</v>
      </c>
      <c r="AI53" s="58">
        <f>Calculations!AD23</f>
        <v>0</v>
      </c>
      <c r="AJ53" s="58">
        <f>Calculations!AP23</f>
        <v>0</v>
      </c>
      <c r="AK53" s="58">
        <f>Calculations!AE23</f>
        <v>0</v>
      </c>
      <c r="AL53" s="58">
        <f>Calculations!AQ23</f>
        <v>0</v>
      </c>
      <c r="AM53" s="58">
        <f>Calculations!AF23</f>
        <v>0</v>
      </c>
      <c r="AN53" s="58">
        <f>Calculations!AR23</f>
        <v>0</v>
      </c>
      <c r="AO53" s="58">
        <f>Calculations!AG23</f>
        <v>0</v>
      </c>
      <c r="AP53" s="58">
        <f>Calculations!AS23</f>
        <v>0</v>
      </c>
      <c r="AQ53" s="58">
        <f>Calculations!AH23</f>
        <v>0</v>
      </c>
      <c r="AR53" s="58">
        <f>Calculations!AT23</f>
        <v>0</v>
      </c>
      <c r="AS53" s="58">
        <f>Calculations!AI23</f>
        <v>0</v>
      </c>
      <c r="AT53" s="58">
        <f>Calculations!AU23</f>
        <v>0</v>
      </c>
      <c r="AU53" s="58">
        <f>Calculations!AJ23</f>
        <v>0</v>
      </c>
      <c r="AV53" s="58">
        <f>Calculations!AV23</f>
        <v>0</v>
      </c>
      <c r="AW53" s="49"/>
      <c r="AX53" s="49"/>
      <c r="AY53" s="56" t="str">
        <f>Calculations!D23</f>
        <v>Call for Sites 2018</v>
      </c>
    </row>
    <row r="54" spans="2:51" ht="14.5" x14ac:dyDescent="0.35">
      <c r="B54" s="32">
        <f>Calculations!A24</f>
        <v>1452592107337</v>
      </c>
      <c r="C54" s="30" t="str">
        <f>Calculations!B24</f>
        <v>Land off Hall Lane, Little Lever, Bolton (Canal Arm Site)</v>
      </c>
      <c r="D54" s="13" t="str">
        <f>Calculations!C24</f>
        <v>Residential / Other use</v>
      </c>
      <c r="E54" s="38">
        <f>Calculations!E24</f>
        <v>1.9835437273900001</v>
      </c>
      <c r="F54" s="38">
        <f>Calculations!I24</f>
        <v>1.9835437273900001</v>
      </c>
      <c r="G54" s="38">
        <f>Calculations!M24</f>
        <v>100</v>
      </c>
      <c r="H54" s="38">
        <f>Calculations!H24</f>
        <v>0</v>
      </c>
      <c r="I54" s="38">
        <f>Calculations!L24</f>
        <v>0</v>
      </c>
      <c r="J54" s="38">
        <f>Calculations!G24</f>
        <v>0</v>
      </c>
      <c r="K54" s="38">
        <f>Calculations!K24</f>
        <v>0</v>
      </c>
      <c r="L54" s="38">
        <f>Calculations!F24</f>
        <v>0</v>
      </c>
      <c r="M54" s="38">
        <f>Calculations!J24</f>
        <v>0</v>
      </c>
      <c r="N54" s="38">
        <f>Calculations!V24</f>
        <v>0</v>
      </c>
      <c r="O54" s="38">
        <f>Calculations!W24</f>
        <v>0</v>
      </c>
      <c r="P54" s="38">
        <f>Calculations!O24</f>
        <v>8.6841888063360004E-2</v>
      </c>
      <c r="Q54" s="38">
        <f>Calculations!S24</f>
        <v>4.3781181561159173</v>
      </c>
      <c r="R54" s="38">
        <f>Calculations!Q24</f>
        <v>4.0082961932960001E-2</v>
      </c>
      <c r="S54" s="38">
        <f>Calculations!T24</f>
        <v>2.0207753113515796</v>
      </c>
      <c r="T54" s="38">
        <f>Calculations!R24</f>
        <v>3.06298825983E-2</v>
      </c>
      <c r="U54" s="38">
        <f>Calculations!U24</f>
        <v>1.5442000181464928</v>
      </c>
      <c r="V54" s="38" t="str">
        <f>Calculations!X24</f>
        <v>Not Modelled</v>
      </c>
      <c r="W54" s="38" t="str">
        <f>Calculations!Y24</f>
        <v>N/A</v>
      </c>
      <c r="X54" s="38" t="s">
        <v>100</v>
      </c>
      <c r="Y54" s="73" t="s">
        <v>105</v>
      </c>
      <c r="Z54" s="74" t="s">
        <v>104</v>
      </c>
      <c r="AA54" s="58">
        <f>Calculations!Z24</f>
        <v>0</v>
      </c>
      <c r="AB54" s="58">
        <f>Calculations!AL24</f>
        <v>0</v>
      </c>
      <c r="AC54" s="58">
        <f>Calculations!AA24</f>
        <v>2.8193652209E-3</v>
      </c>
      <c r="AD54" s="59">
        <f>Calculations!AM24</f>
        <v>0.14213779015649916</v>
      </c>
      <c r="AE54" s="58">
        <f>Calculations!AB24</f>
        <v>2.1662151E-3</v>
      </c>
      <c r="AF54" s="58">
        <f>Calculations!AN24</f>
        <v>0.10920934437126646</v>
      </c>
      <c r="AG54" s="58">
        <f>Calculations!AC24</f>
        <v>0</v>
      </c>
      <c r="AH54" s="58">
        <f>Calculations!AO24</f>
        <v>0</v>
      </c>
      <c r="AI54" s="58">
        <f>Calculations!AD24</f>
        <v>7.3869461592399998E-3</v>
      </c>
      <c r="AJ54" s="58">
        <f>Calculations!AP24</f>
        <v>0.37241156104785961</v>
      </c>
      <c r="AK54" s="58">
        <f>Calculations!AE24</f>
        <v>0.544639967891</v>
      </c>
      <c r="AL54" s="58">
        <f>Calculations!AQ24</f>
        <v>27.45792595193512</v>
      </c>
      <c r="AM54" s="58">
        <f>Calculations!AF24</f>
        <v>3.4547377942800002E-2</v>
      </c>
      <c r="AN54" s="58">
        <f>Calculations!AR24</f>
        <v>1.7416998408327686</v>
      </c>
      <c r="AO54" s="58">
        <f>Calculations!AG24</f>
        <v>0</v>
      </c>
      <c r="AP54" s="58">
        <f>Calculations!AS24</f>
        <v>0</v>
      </c>
      <c r="AQ54" s="58">
        <f>Calculations!AH24</f>
        <v>1.9835437274000001</v>
      </c>
      <c r="AR54" s="58">
        <f>Calculations!AT24</f>
        <v>100.00000000050416</v>
      </c>
      <c r="AS54" s="58">
        <f>Calculations!AI24</f>
        <v>0</v>
      </c>
      <c r="AT54" s="58">
        <f>Calculations!AU24</f>
        <v>0</v>
      </c>
      <c r="AU54" s="58">
        <f>Calculations!AJ24</f>
        <v>0</v>
      </c>
      <c r="AV54" s="58">
        <f>Calculations!AV24</f>
        <v>0</v>
      </c>
      <c r="AW54" s="49"/>
      <c r="AX54" s="49"/>
      <c r="AY54" s="56" t="str">
        <f>Calculations!D24</f>
        <v>Call for Sites 2018</v>
      </c>
    </row>
    <row r="55" spans="2:51" ht="26" x14ac:dyDescent="0.35">
      <c r="B55" s="32">
        <f>Calculations!A25</f>
        <v>1452599507135</v>
      </c>
      <c r="C55" s="30" t="str">
        <f>Calculations!B25</f>
        <v>Bowlands Hey</v>
      </c>
      <c r="D55" s="13" t="str">
        <f>Calculations!C25</f>
        <v>Residential</v>
      </c>
      <c r="E55" s="38">
        <f>Calculations!E25</f>
        <v>24.8765154954</v>
      </c>
      <c r="F55" s="38">
        <f>Calculations!I25</f>
        <v>24.664955554399999</v>
      </c>
      <c r="G55" s="38">
        <f>Calculations!M25</f>
        <v>99.14955958747872</v>
      </c>
      <c r="H55" s="38">
        <f>Calculations!H25</f>
        <v>1.3032332000000001E-2</v>
      </c>
      <c r="I55" s="38">
        <f>Calculations!L25</f>
        <v>5.2388092706994488E-2</v>
      </c>
      <c r="J55" s="38">
        <f>Calculations!G25</f>
        <v>2.0129145000000001E-2</v>
      </c>
      <c r="K55" s="38">
        <f>Calculations!K25</f>
        <v>8.091625615220166E-2</v>
      </c>
      <c r="L55" s="38">
        <f>Calculations!F25</f>
        <v>0.17839846400000001</v>
      </c>
      <c r="M55" s="38">
        <f>Calculations!J25</f>
        <v>0.71713606366208427</v>
      </c>
      <c r="N55" s="38">
        <f>Calculations!V25</f>
        <v>0</v>
      </c>
      <c r="O55" s="38">
        <f>Calculations!W25</f>
        <v>0</v>
      </c>
      <c r="P55" s="38">
        <f>Calculations!O25</f>
        <v>2.1865985356030002</v>
      </c>
      <c r="Q55" s="38">
        <f>Calculations!S25</f>
        <v>8.7898103575130193</v>
      </c>
      <c r="R55" s="38">
        <f>Calculations!Q25</f>
        <v>1.1374843181730001</v>
      </c>
      <c r="S55" s="38">
        <f>Calculations!T25</f>
        <v>4.5725227007107812</v>
      </c>
      <c r="T55" s="38">
        <f>Calculations!R25</f>
        <v>0.80393334174700004</v>
      </c>
      <c r="U55" s="38">
        <f>Calculations!U25</f>
        <v>3.2316959418840558</v>
      </c>
      <c r="V55" s="38" t="str">
        <f>Calculations!X25</f>
        <v>Not Modelled</v>
      </c>
      <c r="W55" s="38" t="str">
        <f>Calculations!Y25</f>
        <v>N/A</v>
      </c>
      <c r="X55" s="38" t="s">
        <v>100</v>
      </c>
      <c r="Y55" s="73" t="s">
        <v>108</v>
      </c>
      <c r="Z55" s="74" t="s">
        <v>109</v>
      </c>
      <c r="AA55" s="58">
        <f>Calculations!Z25</f>
        <v>0</v>
      </c>
      <c r="AB55" s="58">
        <f>Calculations!AL25</f>
        <v>0</v>
      </c>
      <c r="AC55" s="58">
        <f>Calculations!AA25</f>
        <v>0.58797812698399998</v>
      </c>
      <c r="AD55" s="59">
        <f>Calculations!AM25</f>
        <v>2.3635871635347203</v>
      </c>
      <c r="AE55" s="58">
        <f>Calculations!AB25</f>
        <v>0.38119999999999998</v>
      </c>
      <c r="AF55" s="58">
        <f>Calculations!AN25</f>
        <v>1.5323689528402358</v>
      </c>
      <c r="AG55" s="58">
        <f>Calculations!AC25</f>
        <v>8.0080328989699995E-2</v>
      </c>
      <c r="AH55" s="58">
        <f>Calculations!AO25</f>
        <v>0.32191135854419772</v>
      </c>
      <c r="AI55" s="58">
        <f>Calculations!AD25</f>
        <v>6.5179092339100002</v>
      </c>
      <c r="AJ55" s="58">
        <f>Calculations!AP25</f>
        <v>26.201053902083871</v>
      </c>
      <c r="AK55" s="58">
        <f>Calculations!AE25</f>
        <v>0</v>
      </c>
      <c r="AL55" s="58">
        <f>Calculations!AQ25</f>
        <v>0</v>
      </c>
      <c r="AM55" s="58">
        <f>Calculations!AF25</f>
        <v>0</v>
      </c>
      <c r="AN55" s="58">
        <f>Calculations!AR25</f>
        <v>0</v>
      </c>
      <c r="AO55" s="58">
        <f>Calculations!AG25</f>
        <v>0</v>
      </c>
      <c r="AP55" s="58">
        <f>Calculations!AS25</f>
        <v>0</v>
      </c>
      <c r="AQ55" s="58">
        <f>Calculations!AH25</f>
        <v>0</v>
      </c>
      <c r="AR55" s="58">
        <f>Calculations!AT25</f>
        <v>0</v>
      </c>
      <c r="AS55" s="58">
        <f>Calculations!AI25</f>
        <v>0</v>
      </c>
      <c r="AT55" s="58">
        <f>Calculations!AU25</f>
        <v>0</v>
      </c>
      <c r="AU55" s="58">
        <f>Calculations!AJ25</f>
        <v>0</v>
      </c>
      <c r="AV55" s="58">
        <f>Calculations!AV25</f>
        <v>0</v>
      </c>
      <c r="AW55" s="49"/>
      <c r="AX55" s="49"/>
      <c r="AY55" s="56" t="str">
        <f>Calculations!D25</f>
        <v>Call for Sites 2018</v>
      </c>
    </row>
    <row r="56" spans="2:51" ht="14.5" x14ac:dyDescent="0.35">
      <c r="B56" s="32">
        <f>Calculations!A26</f>
        <v>1452616435128</v>
      </c>
      <c r="C56" s="30" t="str">
        <f>Calculations!B26</f>
        <v>Land at The Hollins Plodder Lane, Farnwort</v>
      </c>
      <c r="D56" s="13" t="str">
        <f>Calculations!C26</f>
        <v>Residential</v>
      </c>
      <c r="E56" s="38">
        <f>Calculations!E26</f>
        <v>10.327821178900001</v>
      </c>
      <c r="F56" s="38">
        <f>Calculations!I26</f>
        <v>10.327821178900001</v>
      </c>
      <c r="G56" s="38">
        <f>Calculations!M26</f>
        <v>100</v>
      </c>
      <c r="H56" s="38">
        <f>Calculations!H26</f>
        <v>0</v>
      </c>
      <c r="I56" s="38">
        <f>Calculations!L26</f>
        <v>0</v>
      </c>
      <c r="J56" s="38">
        <f>Calculations!G26</f>
        <v>0</v>
      </c>
      <c r="K56" s="38">
        <f>Calculations!K26</f>
        <v>0</v>
      </c>
      <c r="L56" s="38">
        <f>Calculations!F26</f>
        <v>0</v>
      </c>
      <c r="M56" s="38">
        <f>Calculations!J26</f>
        <v>0</v>
      </c>
      <c r="N56" s="38">
        <f>Calculations!V26</f>
        <v>0</v>
      </c>
      <c r="O56" s="38">
        <f>Calculations!W26</f>
        <v>0</v>
      </c>
      <c r="P56" s="38">
        <f>Calculations!O26</f>
        <v>0.82475295427599993</v>
      </c>
      <c r="Q56" s="38">
        <f>Calculations!S26</f>
        <v>7.9857400703353676</v>
      </c>
      <c r="R56" s="38">
        <f>Calculations!Q26</f>
        <v>0.23348010912599998</v>
      </c>
      <c r="S56" s="38">
        <f>Calculations!T26</f>
        <v>2.2606908570706641</v>
      </c>
      <c r="T56" s="38">
        <f>Calculations!R26</f>
        <v>0.131223384103</v>
      </c>
      <c r="U56" s="38">
        <f>Calculations!U26</f>
        <v>1.2705814888729163</v>
      </c>
      <c r="V56" s="38" t="str">
        <f>Calculations!X26</f>
        <v>Not Modelled</v>
      </c>
      <c r="W56" s="38" t="str">
        <f>Calculations!Y26</f>
        <v>N/A</v>
      </c>
      <c r="X56" s="38" t="s">
        <v>100</v>
      </c>
      <c r="Y56" s="73" t="s">
        <v>105</v>
      </c>
      <c r="Z56" s="74" t="s">
        <v>104</v>
      </c>
      <c r="AA56" s="58">
        <f>Calculations!Z26</f>
        <v>0</v>
      </c>
      <c r="AB56" s="58">
        <f>Calculations!AL26</f>
        <v>0</v>
      </c>
      <c r="AC56" s="58">
        <f>Calculations!AA26</f>
        <v>0</v>
      </c>
      <c r="AD56" s="59">
        <f>Calculations!AM26</f>
        <v>0</v>
      </c>
      <c r="AE56" s="58">
        <f>Calculations!AB26</f>
        <v>0</v>
      </c>
      <c r="AF56" s="58">
        <f>Calculations!AN26</f>
        <v>0</v>
      </c>
      <c r="AG56" s="58">
        <f>Calculations!AC26</f>
        <v>0</v>
      </c>
      <c r="AH56" s="58">
        <f>Calculations!AO26</f>
        <v>0</v>
      </c>
      <c r="AI56" s="58">
        <f>Calculations!AD26</f>
        <v>0</v>
      </c>
      <c r="AJ56" s="58">
        <f>Calculations!AP26</f>
        <v>0</v>
      </c>
      <c r="AK56" s="58">
        <f>Calculations!AE26</f>
        <v>0</v>
      </c>
      <c r="AL56" s="58">
        <f>Calculations!AQ26</f>
        <v>0</v>
      </c>
      <c r="AM56" s="58">
        <f>Calculations!AF26</f>
        <v>0.21983737501</v>
      </c>
      <c r="AN56" s="58">
        <f>Calculations!AR26</f>
        <v>2.1285939328532653</v>
      </c>
      <c r="AO56" s="58">
        <f>Calculations!AG26</f>
        <v>2.2267108539599998</v>
      </c>
      <c r="AP56" s="58">
        <f>Calculations!AS26</f>
        <v>21.560315727669902</v>
      </c>
      <c r="AQ56" s="58">
        <f>Calculations!AH26</f>
        <v>7.3662218322599999</v>
      </c>
      <c r="AR56" s="58">
        <f>Calculations!AT26</f>
        <v>71.324064433932861</v>
      </c>
      <c r="AS56" s="58">
        <f>Calculations!AI26</f>
        <v>0</v>
      </c>
      <c r="AT56" s="58">
        <f>Calculations!AU26</f>
        <v>0</v>
      </c>
      <c r="AU56" s="58">
        <f>Calculations!AJ26</f>
        <v>0</v>
      </c>
      <c r="AV56" s="58">
        <f>Calculations!AV26</f>
        <v>0</v>
      </c>
      <c r="AW56" s="49"/>
      <c r="AX56" s="49"/>
      <c r="AY56" s="56" t="str">
        <f>Calculations!D26</f>
        <v>Call for Sites 2018</v>
      </c>
    </row>
    <row r="57" spans="2:51" ht="26" x14ac:dyDescent="0.35">
      <c r="B57" s="32">
        <f>Calculations!A27</f>
        <v>1452789823376</v>
      </c>
      <c r="C57" s="30" t="str">
        <f>Calculations!B27</f>
        <v>Land to the North of The Last Drop Village Hotel and Spa, Bromley Cross</v>
      </c>
      <c r="D57" s="13" t="str">
        <f>Calculations!C27</f>
        <v>Residential / Other use</v>
      </c>
      <c r="E57" s="38">
        <f>Calculations!E27</f>
        <v>4.2693731047099996</v>
      </c>
      <c r="F57" s="38">
        <f>Calculations!I27</f>
        <v>4.2693731047099996</v>
      </c>
      <c r="G57" s="38">
        <f>Calculations!M27</f>
        <v>100</v>
      </c>
      <c r="H57" s="38">
        <f>Calculations!H27</f>
        <v>0</v>
      </c>
      <c r="I57" s="38">
        <f>Calculations!L27</f>
        <v>0</v>
      </c>
      <c r="J57" s="38">
        <f>Calculations!G27</f>
        <v>0</v>
      </c>
      <c r="K57" s="38">
        <f>Calculations!K27</f>
        <v>0</v>
      </c>
      <c r="L57" s="38">
        <f>Calculations!F27</f>
        <v>0</v>
      </c>
      <c r="M57" s="38">
        <f>Calculations!J27</f>
        <v>0</v>
      </c>
      <c r="N57" s="38">
        <f>Calculations!V27</f>
        <v>0</v>
      </c>
      <c r="O57" s="38">
        <f>Calculations!W27</f>
        <v>0</v>
      </c>
      <c r="P57" s="38">
        <f>Calculations!O27</f>
        <v>9.1855974287199993E-2</v>
      </c>
      <c r="Q57" s="38">
        <f>Calculations!S27</f>
        <v>2.1515096487084695</v>
      </c>
      <c r="R57" s="38">
        <f>Calculations!Q27</f>
        <v>5.3880906864499999E-2</v>
      </c>
      <c r="S57" s="38">
        <f>Calculations!T27</f>
        <v>1.2620332199370965</v>
      </c>
      <c r="T57" s="38">
        <f>Calculations!R27</f>
        <v>3.9550920388899999E-2</v>
      </c>
      <c r="U57" s="38">
        <f>Calculations!U27</f>
        <v>0.92638706945680549</v>
      </c>
      <c r="V57" s="38" t="str">
        <f>Calculations!X27</f>
        <v>Not Modelled</v>
      </c>
      <c r="W57" s="38" t="str">
        <f>Calculations!Y27</f>
        <v>N/A</v>
      </c>
      <c r="X57" s="38" t="s">
        <v>100</v>
      </c>
      <c r="Y57" s="73" t="s">
        <v>105</v>
      </c>
      <c r="Z57" s="74" t="s">
        <v>104</v>
      </c>
      <c r="AA57" s="58">
        <f>Calculations!Z27</f>
        <v>0</v>
      </c>
      <c r="AB57" s="58">
        <f>Calculations!AL27</f>
        <v>0</v>
      </c>
      <c r="AC57" s="58">
        <f>Calculations!AA27</f>
        <v>5.3881130766100002E-2</v>
      </c>
      <c r="AD57" s="59">
        <f>Calculations!AM27</f>
        <v>1.2620384643042322</v>
      </c>
      <c r="AE57" s="58">
        <f>Calculations!AB27</f>
        <v>3.9551074594900003E-2</v>
      </c>
      <c r="AF57" s="58">
        <f>Calculations!AN27</f>
        <v>0.92639068136881741</v>
      </c>
      <c r="AG57" s="58">
        <f>Calculations!AC27</f>
        <v>0</v>
      </c>
      <c r="AH57" s="58">
        <f>Calculations!AO27</f>
        <v>0</v>
      </c>
      <c r="AI57" s="58">
        <f>Calculations!AD27</f>
        <v>0</v>
      </c>
      <c r="AJ57" s="58">
        <f>Calculations!AP27</f>
        <v>0</v>
      </c>
      <c r="AK57" s="58">
        <f>Calculations!AE27</f>
        <v>3.5789614630400002</v>
      </c>
      <c r="AL57" s="58">
        <f>Calculations!AQ27</f>
        <v>83.828734928124859</v>
      </c>
      <c r="AM57" s="58">
        <f>Calculations!AF27</f>
        <v>5.7253677219899997E-2</v>
      </c>
      <c r="AN57" s="58">
        <f>Calculations!AR27</f>
        <v>1.3410324142609458</v>
      </c>
      <c r="AO57" s="58">
        <f>Calculations!AG27</f>
        <v>1.34329653582</v>
      </c>
      <c r="AP57" s="58">
        <f>Calculations!AS27</f>
        <v>31.463554551792782</v>
      </c>
      <c r="AQ57" s="58">
        <f>Calculations!AH27</f>
        <v>2.9309695802700002</v>
      </c>
      <c r="AR57" s="58">
        <f>Calculations!AT27</f>
        <v>68.651052704588778</v>
      </c>
      <c r="AS57" s="58">
        <f>Calculations!AI27</f>
        <v>0</v>
      </c>
      <c r="AT57" s="58">
        <f>Calculations!AU27</f>
        <v>0</v>
      </c>
      <c r="AU57" s="58">
        <f>Calculations!AJ27</f>
        <v>0</v>
      </c>
      <c r="AV57" s="58">
        <f>Calculations!AV27</f>
        <v>0</v>
      </c>
      <c r="AW57" s="49"/>
      <c r="AX57" s="49"/>
      <c r="AY57" s="56" t="str">
        <f>Calculations!D27</f>
        <v>Call for Sites 2018</v>
      </c>
    </row>
    <row r="58" spans="2:51" ht="14.5" x14ac:dyDescent="0.35">
      <c r="B58" s="32">
        <f>Calculations!A28</f>
        <v>1453195512816</v>
      </c>
      <c r="C58" s="30" t="str">
        <f>Calculations!B28</f>
        <v>Land adjacent to 351 Hindley Road</v>
      </c>
      <c r="D58" s="13" t="str">
        <f>Calculations!C28</f>
        <v>Residential</v>
      </c>
      <c r="E58" s="38">
        <f>Calculations!E28</f>
        <v>0.129108145658</v>
      </c>
      <c r="F58" s="38">
        <f>Calculations!I28</f>
        <v>0.129108145658</v>
      </c>
      <c r="G58" s="38">
        <f>Calculations!M28</f>
        <v>100</v>
      </c>
      <c r="H58" s="38">
        <f>Calculations!H28</f>
        <v>0</v>
      </c>
      <c r="I58" s="38">
        <f>Calculations!L28</f>
        <v>0</v>
      </c>
      <c r="J58" s="38">
        <f>Calculations!G28</f>
        <v>0</v>
      </c>
      <c r="K58" s="38">
        <f>Calculations!K28</f>
        <v>0</v>
      </c>
      <c r="L58" s="38">
        <f>Calculations!F28</f>
        <v>0</v>
      </c>
      <c r="M58" s="38">
        <f>Calculations!J28</f>
        <v>0</v>
      </c>
      <c r="N58" s="38">
        <f>Calculations!V28</f>
        <v>0</v>
      </c>
      <c r="O58" s="38">
        <f>Calculations!W28</f>
        <v>0</v>
      </c>
      <c r="P58" s="38">
        <f>Calculations!O28</f>
        <v>5.9491129705435998E-2</v>
      </c>
      <c r="Q58" s="38">
        <f>Calculations!S28</f>
        <v>46.078525411575932</v>
      </c>
      <c r="R58" s="38">
        <f>Calculations!Q28</f>
        <v>4.0973425583599999E-4</v>
      </c>
      <c r="S58" s="38">
        <f>Calculations!T28</f>
        <v>0.31735740122963452</v>
      </c>
      <c r="T58" s="38">
        <f>Calculations!R28</f>
        <v>0</v>
      </c>
      <c r="U58" s="38">
        <f>Calculations!U28</f>
        <v>0</v>
      </c>
      <c r="V58" s="38" t="str">
        <f>Calculations!X28</f>
        <v>Not Modelled</v>
      </c>
      <c r="W58" s="38" t="str">
        <f>Calculations!Y28</f>
        <v>N/A</v>
      </c>
      <c r="X58" s="38" t="s">
        <v>100</v>
      </c>
      <c r="Y58" s="73" t="s">
        <v>105</v>
      </c>
      <c r="Z58" s="74" t="s">
        <v>104</v>
      </c>
      <c r="AA58" s="58">
        <f>Calculations!Z28</f>
        <v>0</v>
      </c>
      <c r="AB58" s="58">
        <f>Calculations!AL28</f>
        <v>0</v>
      </c>
      <c r="AC58" s="58">
        <f>Calculations!AA28</f>
        <v>0</v>
      </c>
      <c r="AD58" s="59">
        <f>Calculations!AM28</f>
        <v>0</v>
      </c>
      <c r="AE58" s="58">
        <f>Calculations!AB28</f>
        <v>0</v>
      </c>
      <c r="AF58" s="58">
        <f>Calculations!AN28</f>
        <v>0</v>
      </c>
      <c r="AG58" s="58">
        <f>Calculations!AC28</f>
        <v>0</v>
      </c>
      <c r="AH58" s="58">
        <f>Calculations!AO28</f>
        <v>0</v>
      </c>
      <c r="AI58" s="58">
        <f>Calculations!AD28</f>
        <v>0</v>
      </c>
      <c r="AJ58" s="58">
        <f>Calculations!AP28</f>
        <v>0</v>
      </c>
      <c r="AK58" s="58">
        <f>Calculations!AE28</f>
        <v>0</v>
      </c>
      <c r="AL58" s="58">
        <f>Calculations!AQ28</f>
        <v>0</v>
      </c>
      <c r="AM58" s="58">
        <f>Calculations!AF28</f>
        <v>0</v>
      </c>
      <c r="AN58" s="58">
        <f>Calculations!AR28</f>
        <v>0</v>
      </c>
      <c r="AO58" s="58">
        <f>Calculations!AG28</f>
        <v>0</v>
      </c>
      <c r="AP58" s="58">
        <f>Calculations!AS28</f>
        <v>0</v>
      </c>
      <c r="AQ58" s="58">
        <f>Calculations!AH28</f>
        <v>0</v>
      </c>
      <c r="AR58" s="58">
        <f>Calculations!AT28</f>
        <v>0</v>
      </c>
      <c r="AS58" s="58">
        <f>Calculations!AI28</f>
        <v>0</v>
      </c>
      <c r="AT58" s="58">
        <f>Calculations!AU28</f>
        <v>0</v>
      </c>
      <c r="AU58" s="58">
        <f>Calculations!AJ28</f>
        <v>0</v>
      </c>
      <c r="AV58" s="58">
        <f>Calculations!AV28</f>
        <v>0</v>
      </c>
      <c r="AW58" s="49"/>
      <c r="AX58" s="49"/>
      <c r="AY58" s="56" t="str">
        <f>Calculations!D28</f>
        <v>Call for Sites 2018</v>
      </c>
    </row>
    <row r="59" spans="2:51" ht="14.5" x14ac:dyDescent="0.35">
      <c r="B59" s="32">
        <f>Calculations!A29</f>
        <v>1453196331826</v>
      </c>
      <c r="C59" s="30" t="str">
        <f>Calculations!B29</f>
        <v>Land at Leigh Tenement Farm, BlackrodLeigh Tenement Farm</v>
      </c>
      <c r="D59" s="13" t="str">
        <f>Calculations!C29</f>
        <v>Residential</v>
      </c>
      <c r="E59" s="38">
        <f>Calculations!E29</f>
        <v>1.23722496983</v>
      </c>
      <c r="F59" s="38">
        <f>Calculations!I29</f>
        <v>1.23722496983</v>
      </c>
      <c r="G59" s="38">
        <f>Calculations!M29</f>
        <v>100</v>
      </c>
      <c r="H59" s="38">
        <f>Calculations!H29</f>
        <v>0</v>
      </c>
      <c r="I59" s="38">
        <f>Calculations!L29</f>
        <v>0</v>
      </c>
      <c r="J59" s="38">
        <f>Calculations!G29</f>
        <v>0</v>
      </c>
      <c r="K59" s="38">
        <f>Calculations!K29</f>
        <v>0</v>
      </c>
      <c r="L59" s="38">
        <f>Calculations!F29</f>
        <v>0</v>
      </c>
      <c r="M59" s="38">
        <f>Calculations!J29</f>
        <v>0</v>
      </c>
      <c r="N59" s="38">
        <f>Calculations!V29</f>
        <v>0</v>
      </c>
      <c r="O59" s="38">
        <f>Calculations!W29</f>
        <v>0</v>
      </c>
      <c r="P59" s="38">
        <f>Calculations!O29</f>
        <v>3.1410212042000001E-3</v>
      </c>
      <c r="Q59" s="38">
        <f>Calculations!S29</f>
        <v>0.25387631843799519</v>
      </c>
      <c r="R59" s="38">
        <f>Calculations!Q29</f>
        <v>0</v>
      </c>
      <c r="S59" s="38">
        <f>Calculations!T29</f>
        <v>0</v>
      </c>
      <c r="T59" s="38">
        <f>Calculations!R29</f>
        <v>0</v>
      </c>
      <c r="U59" s="38">
        <f>Calculations!U29</f>
        <v>0</v>
      </c>
      <c r="V59" s="38" t="str">
        <f>Calculations!X29</f>
        <v>Not Modelled</v>
      </c>
      <c r="W59" s="38" t="str">
        <f>Calculations!Y29</f>
        <v>N/A</v>
      </c>
      <c r="X59" s="38" t="s">
        <v>100</v>
      </c>
      <c r="Y59" s="73" t="s">
        <v>105</v>
      </c>
      <c r="Z59" s="74" t="s">
        <v>104</v>
      </c>
      <c r="AA59" s="58">
        <f>Calculations!Z29</f>
        <v>0</v>
      </c>
      <c r="AB59" s="58">
        <f>Calculations!AL29</f>
        <v>0</v>
      </c>
      <c r="AC59" s="58">
        <f>Calculations!AA29</f>
        <v>0</v>
      </c>
      <c r="AD59" s="59">
        <f>Calculations!AM29</f>
        <v>0</v>
      </c>
      <c r="AE59" s="58">
        <f>Calculations!AB29</f>
        <v>0</v>
      </c>
      <c r="AF59" s="58">
        <f>Calculations!AN29</f>
        <v>0</v>
      </c>
      <c r="AG59" s="58">
        <f>Calculations!AC29</f>
        <v>0</v>
      </c>
      <c r="AH59" s="58">
        <f>Calculations!AO29</f>
        <v>0</v>
      </c>
      <c r="AI59" s="58">
        <f>Calculations!AD29</f>
        <v>0</v>
      </c>
      <c r="AJ59" s="58">
        <f>Calculations!AP29</f>
        <v>0</v>
      </c>
      <c r="AK59" s="58">
        <f>Calculations!AE29</f>
        <v>0</v>
      </c>
      <c r="AL59" s="58">
        <f>Calculations!AQ29</f>
        <v>0</v>
      </c>
      <c r="AM59" s="58">
        <f>Calculations!AF29</f>
        <v>0</v>
      </c>
      <c r="AN59" s="58">
        <f>Calculations!AR29</f>
        <v>0</v>
      </c>
      <c r="AO59" s="58">
        <f>Calculations!AG29</f>
        <v>0</v>
      </c>
      <c r="AP59" s="58">
        <f>Calculations!AS29</f>
        <v>0</v>
      </c>
      <c r="AQ59" s="58">
        <f>Calculations!AH29</f>
        <v>0</v>
      </c>
      <c r="AR59" s="58">
        <f>Calculations!AT29</f>
        <v>0</v>
      </c>
      <c r="AS59" s="58">
        <f>Calculations!AI29</f>
        <v>0</v>
      </c>
      <c r="AT59" s="58">
        <f>Calculations!AU29</f>
        <v>0</v>
      </c>
      <c r="AU59" s="58">
        <f>Calculations!AJ29</f>
        <v>0</v>
      </c>
      <c r="AV59" s="58">
        <f>Calculations!AV29</f>
        <v>0</v>
      </c>
      <c r="AW59" s="49"/>
      <c r="AX59" s="49"/>
      <c r="AY59" s="56" t="str">
        <f>Calculations!D29</f>
        <v>Call for Sites 2018</v>
      </c>
    </row>
    <row r="60" spans="2:51" ht="14.5" x14ac:dyDescent="0.35">
      <c r="B60" s="32">
        <f>Calculations!A30</f>
        <v>1453197655450</v>
      </c>
      <c r="C60" s="30" t="str">
        <f>Calculations!B30</f>
        <v>Land off Victoria Road, HorwichLand off Victoria Road, Horwich</v>
      </c>
      <c r="D60" s="13" t="str">
        <f>Calculations!C30</f>
        <v>Residential</v>
      </c>
      <c r="E60" s="38">
        <f>Calculations!E30</f>
        <v>16.727194932100002</v>
      </c>
      <c r="F60" s="38">
        <f>Calculations!I30</f>
        <v>16.727194932100002</v>
      </c>
      <c r="G60" s="38">
        <f>Calculations!M30</f>
        <v>100</v>
      </c>
      <c r="H60" s="38">
        <f>Calculations!H30</f>
        <v>0</v>
      </c>
      <c r="I60" s="38">
        <f>Calculations!L30</f>
        <v>0</v>
      </c>
      <c r="J60" s="38">
        <f>Calculations!G30</f>
        <v>0</v>
      </c>
      <c r="K60" s="38">
        <f>Calculations!K30</f>
        <v>0</v>
      </c>
      <c r="L60" s="38">
        <f>Calculations!F30</f>
        <v>0</v>
      </c>
      <c r="M60" s="38">
        <f>Calculations!J30</f>
        <v>0</v>
      </c>
      <c r="N60" s="38">
        <f>Calculations!V30</f>
        <v>0</v>
      </c>
      <c r="O60" s="38">
        <f>Calculations!W30</f>
        <v>0</v>
      </c>
      <c r="P60" s="38">
        <f>Calculations!O30</f>
        <v>0.72593468648459991</v>
      </c>
      <c r="Q60" s="38">
        <f>Calculations!S30</f>
        <v>4.3398471138248587</v>
      </c>
      <c r="R60" s="38">
        <f>Calculations!Q30</f>
        <v>0.27930955569459998</v>
      </c>
      <c r="S60" s="38">
        <f>Calculations!T30</f>
        <v>1.669793153175948</v>
      </c>
      <c r="T60" s="38">
        <f>Calculations!R30</f>
        <v>0.22588268583599999</v>
      </c>
      <c r="U60" s="38">
        <f>Calculations!U30</f>
        <v>1.3503919022461091</v>
      </c>
      <c r="V60" s="38" t="str">
        <f>Calculations!X30</f>
        <v>Not Modelled</v>
      </c>
      <c r="W60" s="38" t="str">
        <f>Calculations!Y30</f>
        <v>N/A</v>
      </c>
      <c r="X60" s="38" t="s">
        <v>100</v>
      </c>
      <c r="Y60" s="73" t="s">
        <v>105</v>
      </c>
      <c r="Z60" s="74" t="s">
        <v>104</v>
      </c>
      <c r="AA60" s="58">
        <f>Calculations!Z30</f>
        <v>0</v>
      </c>
      <c r="AB60" s="58">
        <f>Calculations!AL30</f>
        <v>0</v>
      </c>
      <c r="AC60" s="58">
        <f>Calculations!AA30</f>
        <v>0</v>
      </c>
      <c r="AD60" s="59">
        <f>Calculations!AM30</f>
        <v>0</v>
      </c>
      <c r="AE60" s="58">
        <f>Calculations!AB30</f>
        <v>0</v>
      </c>
      <c r="AF60" s="58">
        <f>Calculations!AN30</f>
        <v>0</v>
      </c>
      <c r="AG60" s="58">
        <f>Calculations!AC30</f>
        <v>0</v>
      </c>
      <c r="AH60" s="58">
        <f>Calculations!AO30</f>
        <v>0</v>
      </c>
      <c r="AI60" s="58">
        <f>Calculations!AD30</f>
        <v>2.3357467218299999E-2</v>
      </c>
      <c r="AJ60" s="58">
        <f>Calculations!AP30</f>
        <v>0.13963768171001764</v>
      </c>
      <c r="AK60" s="58">
        <f>Calculations!AE30</f>
        <v>0</v>
      </c>
      <c r="AL60" s="58">
        <f>Calculations!AQ30</f>
        <v>0</v>
      </c>
      <c r="AM60" s="58">
        <f>Calculations!AF30</f>
        <v>0</v>
      </c>
      <c r="AN60" s="58">
        <f>Calculations!AR30</f>
        <v>0</v>
      </c>
      <c r="AO60" s="58">
        <f>Calculations!AG30</f>
        <v>0</v>
      </c>
      <c r="AP60" s="58">
        <f>Calculations!AS30</f>
        <v>0</v>
      </c>
      <c r="AQ60" s="58">
        <f>Calculations!AH30</f>
        <v>0</v>
      </c>
      <c r="AR60" s="58">
        <f>Calculations!AT30</f>
        <v>0</v>
      </c>
      <c r="AS60" s="58">
        <f>Calculations!AI30</f>
        <v>0</v>
      </c>
      <c r="AT60" s="58">
        <f>Calculations!AU30</f>
        <v>0</v>
      </c>
      <c r="AU60" s="58">
        <f>Calculations!AJ30</f>
        <v>0</v>
      </c>
      <c r="AV60" s="58">
        <f>Calculations!AV30</f>
        <v>0</v>
      </c>
      <c r="AW60" s="49"/>
      <c r="AX60" s="49"/>
      <c r="AY60" s="56" t="str">
        <f>Calculations!D30</f>
        <v>Call for Sites 2018</v>
      </c>
    </row>
    <row r="61" spans="2:51" ht="14.5" x14ac:dyDescent="0.35">
      <c r="B61" s="32">
        <f>Calculations!A31</f>
        <v>1453197844376</v>
      </c>
      <c r="C61" s="30" t="str">
        <f>Calculations!B31</f>
        <v>Land at Manchester Road, Blackrod</v>
      </c>
      <c r="D61" s="13" t="str">
        <f>Calculations!C31</f>
        <v>Residential</v>
      </c>
      <c r="E61" s="38">
        <f>Calculations!E31</f>
        <v>0.54521986576799997</v>
      </c>
      <c r="F61" s="38">
        <f>Calculations!I31</f>
        <v>0.54521986576799997</v>
      </c>
      <c r="G61" s="38">
        <f>Calculations!M31</f>
        <v>100</v>
      </c>
      <c r="H61" s="38">
        <f>Calculations!H31</f>
        <v>0</v>
      </c>
      <c r="I61" s="38">
        <f>Calculations!L31</f>
        <v>0</v>
      </c>
      <c r="J61" s="38">
        <f>Calculations!G31</f>
        <v>0</v>
      </c>
      <c r="K61" s="38">
        <f>Calculations!K31</f>
        <v>0</v>
      </c>
      <c r="L61" s="38">
        <f>Calculations!F31</f>
        <v>0</v>
      </c>
      <c r="M61" s="38">
        <f>Calculations!J31</f>
        <v>0</v>
      </c>
      <c r="N61" s="38">
        <f>Calculations!V31</f>
        <v>0</v>
      </c>
      <c r="O61" s="38">
        <f>Calculations!W31</f>
        <v>0</v>
      </c>
      <c r="P61" s="38">
        <f>Calculations!O31</f>
        <v>0.1576092712786</v>
      </c>
      <c r="Q61" s="38">
        <f>Calculations!S31</f>
        <v>28.907470393909922</v>
      </c>
      <c r="R61" s="38">
        <f>Calculations!Q31</f>
        <v>2.3883824183600001E-2</v>
      </c>
      <c r="S61" s="38">
        <f>Calculations!T31</f>
        <v>4.3805858302608076</v>
      </c>
      <c r="T61" s="38">
        <f>Calculations!R31</f>
        <v>1.33218046101E-2</v>
      </c>
      <c r="U61" s="38">
        <f>Calculations!U31</f>
        <v>2.4433821007851257</v>
      </c>
      <c r="V61" s="38" t="str">
        <f>Calculations!X31</f>
        <v>Not Modelled</v>
      </c>
      <c r="W61" s="38" t="str">
        <f>Calculations!Y31</f>
        <v>N/A</v>
      </c>
      <c r="X61" s="38" t="s">
        <v>100</v>
      </c>
      <c r="Y61" s="73" t="s">
        <v>105</v>
      </c>
      <c r="Z61" s="74" t="s">
        <v>104</v>
      </c>
      <c r="AA61" s="58">
        <f>Calculations!Z31</f>
        <v>0</v>
      </c>
      <c r="AB61" s="58">
        <f>Calculations!AL31</f>
        <v>0</v>
      </c>
      <c r="AC61" s="58">
        <f>Calculations!AA31</f>
        <v>0</v>
      </c>
      <c r="AD61" s="59">
        <f>Calculations!AM31</f>
        <v>0</v>
      </c>
      <c r="AE61" s="58">
        <f>Calculations!AB31</f>
        <v>0</v>
      </c>
      <c r="AF61" s="58">
        <f>Calculations!AN31</f>
        <v>0</v>
      </c>
      <c r="AG61" s="58">
        <f>Calculations!AC31</f>
        <v>0</v>
      </c>
      <c r="AH61" s="58">
        <f>Calculations!AO31</f>
        <v>0</v>
      </c>
      <c r="AI61" s="58">
        <f>Calculations!AD31</f>
        <v>0</v>
      </c>
      <c r="AJ61" s="58">
        <f>Calculations!AP31</f>
        <v>0</v>
      </c>
      <c r="AK61" s="58">
        <f>Calculations!AE31</f>
        <v>0</v>
      </c>
      <c r="AL61" s="58">
        <f>Calculations!AQ31</f>
        <v>0</v>
      </c>
      <c r="AM61" s="58">
        <f>Calculations!AF31</f>
        <v>0</v>
      </c>
      <c r="AN61" s="58">
        <f>Calculations!AR31</f>
        <v>0</v>
      </c>
      <c r="AO61" s="58">
        <f>Calculations!AG31</f>
        <v>0</v>
      </c>
      <c r="AP61" s="58">
        <f>Calculations!AS31</f>
        <v>0</v>
      </c>
      <c r="AQ61" s="58">
        <f>Calculations!AH31</f>
        <v>2.8980945729E-2</v>
      </c>
      <c r="AR61" s="58">
        <f>Calculations!AT31</f>
        <v>5.3154603396883315</v>
      </c>
      <c r="AS61" s="58">
        <f>Calculations!AI31</f>
        <v>0</v>
      </c>
      <c r="AT61" s="58">
        <f>Calculations!AU31</f>
        <v>0</v>
      </c>
      <c r="AU61" s="58">
        <f>Calculations!AJ31</f>
        <v>0</v>
      </c>
      <c r="AV61" s="58">
        <f>Calculations!AV31</f>
        <v>0</v>
      </c>
      <c r="AW61" s="49"/>
      <c r="AX61" s="49"/>
      <c r="AY61" s="56" t="str">
        <f>Calculations!D31</f>
        <v>Call for Sites 2018</v>
      </c>
    </row>
    <row r="62" spans="2:51" ht="14.5" x14ac:dyDescent="0.35">
      <c r="B62" s="32">
        <f>Calculations!A32</f>
        <v>1453198699665</v>
      </c>
      <c r="C62" s="30" t="str">
        <f>Calculations!B32</f>
        <v>Holland Nurseries Bromley Cross</v>
      </c>
      <c r="D62" s="13" t="str">
        <f>Calculations!C32</f>
        <v>Residential / Other use</v>
      </c>
      <c r="E62" s="38">
        <f>Calculations!E32</f>
        <v>8.7281711035100003</v>
      </c>
      <c r="F62" s="38">
        <f>Calculations!I32</f>
        <v>8.7281711035100003</v>
      </c>
      <c r="G62" s="38">
        <f>Calculations!M32</f>
        <v>100</v>
      </c>
      <c r="H62" s="38">
        <f>Calculations!H32</f>
        <v>0</v>
      </c>
      <c r="I62" s="38">
        <f>Calculations!L32</f>
        <v>0</v>
      </c>
      <c r="J62" s="38">
        <f>Calculations!G32</f>
        <v>0</v>
      </c>
      <c r="K62" s="38">
        <f>Calculations!K32</f>
        <v>0</v>
      </c>
      <c r="L62" s="38">
        <f>Calculations!F32</f>
        <v>0</v>
      </c>
      <c r="M62" s="38">
        <f>Calculations!J32</f>
        <v>0</v>
      </c>
      <c r="N62" s="38">
        <f>Calculations!V32</f>
        <v>2.1871149452199999E-3</v>
      </c>
      <c r="O62" s="38">
        <f>Calculations!W32</f>
        <v>2.5058112624997238E-2</v>
      </c>
      <c r="P62" s="38">
        <f>Calculations!O32</f>
        <v>0.54435479299900003</v>
      </c>
      <c r="Q62" s="38">
        <f>Calculations!S32</f>
        <v>6.2367566646360757</v>
      </c>
      <c r="R62" s="38">
        <f>Calculations!Q32</f>
        <v>0.22662639435900001</v>
      </c>
      <c r="S62" s="38">
        <f>Calculations!T32</f>
        <v>2.5964934883994548</v>
      </c>
      <c r="T62" s="38">
        <f>Calculations!R32</f>
        <v>9.9599999999000002E-2</v>
      </c>
      <c r="U62" s="38">
        <f>Calculations!U32</f>
        <v>1.1411325330107958</v>
      </c>
      <c r="V62" s="38" t="str">
        <f>Calculations!X32</f>
        <v>Not Modelled</v>
      </c>
      <c r="W62" s="38" t="str">
        <f>Calculations!Y32</f>
        <v>N/A</v>
      </c>
      <c r="X62" s="38" t="s">
        <v>100</v>
      </c>
      <c r="Y62" s="73" t="s">
        <v>105</v>
      </c>
      <c r="Z62" s="74" t="s">
        <v>104</v>
      </c>
      <c r="AA62" s="58">
        <f>Calculations!Z32</f>
        <v>0</v>
      </c>
      <c r="AB62" s="58">
        <f>Calculations!AL32</f>
        <v>0</v>
      </c>
      <c r="AC62" s="58">
        <f>Calculations!AA32</f>
        <v>0</v>
      </c>
      <c r="AD62" s="59">
        <f>Calculations!AM32</f>
        <v>0</v>
      </c>
      <c r="AE62" s="58">
        <f>Calculations!AB32</f>
        <v>0</v>
      </c>
      <c r="AF62" s="58">
        <f>Calculations!AN32</f>
        <v>0</v>
      </c>
      <c r="AG62" s="58">
        <f>Calculations!AC32</f>
        <v>0</v>
      </c>
      <c r="AH62" s="58">
        <f>Calculations!AO32</f>
        <v>0</v>
      </c>
      <c r="AI62" s="58">
        <f>Calculations!AD32</f>
        <v>2.3465991321399999E-2</v>
      </c>
      <c r="AJ62" s="58">
        <f>Calculations!AP32</f>
        <v>0.26885347506493357</v>
      </c>
      <c r="AK62" s="58">
        <f>Calculations!AE32</f>
        <v>5.9121319517800002</v>
      </c>
      <c r="AL62" s="58">
        <f>Calculations!AQ32</f>
        <v>67.736205920647677</v>
      </c>
      <c r="AM62" s="58">
        <f>Calculations!AF32</f>
        <v>0.17519999999999999</v>
      </c>
      <c r="AN62" s="58">
        <f>Calculations!AR32</f>
        <v>2.0072933713403485</v>
      </c>
      <c r="AO62" s="58">
        <f>Calculations!AG32</f>
        <v>0</v>
      </c>
      <c r="AP62" s="58">
        <f>Calculations!AS32</f>
        <v>0</v>
      </c>
      <c r="AQ62" s="58">
        <f>Calculations!AH32</f>
        <v>5.3216374584499997</v>
      </c>
      <c r="AR62" s="58">
        <f>Calculations!AT32</f>
        <v>60.970819606296715</v>
      </c>
      <c r="AS62" s="58">
        <f>Calculations!AI32</f>
        <v>8.6240715795699998</v>
      </c>
      <c r="AT62" s="58">
        <f>Calculations!AU32</f>
        <v>98.80731572851343</v>
      </c>
      <c r="AU62" s="58">
        <f>Calculations!AJ32</f>
        <v>0</v>
      </c>
      <c r="AV62" s="58">
        <f>Calculations!AV32</f>
        <v>0</v>
      </c>
      <c r="AW62" s="49"/>
      <c r="AX62" s="49"/>
      <c r="AY62" s="56" t="str">
        <f>Calculations!D32</f>
        <v>Call for Sites 2018</v>
      </c>
    </row>
    <row r="63" spans="2:51" ht="26" x14ac:dyDescent="0.35">
      <c r="B63" s="32">
        <f>Calculations!A33</f>
        <v>1453199195455</v>
      </c>
      <c r="C63" s="30" t="str">
        <f>Calculations!B33</f>
        <v>Land South East of Junction 4 M61 and north of Salford Road, Bolton</v>
      </c>
      <c r="D63" s="13" t="str">
        <f>Calculations!C33</f>
        <v>Industry and warehousing</v>
      </c>
      <c r="E63" s="38">
        <f>Calculations!E33</f>
        <v>9.0126783554899905</v>
      </c>
      <c r="F63" s="38">
        <f>Calculations!I33</f>
        <v>9.0126783554899905</v>
      </c>
      <c r="G63" s="38">
        <f>Calculations!M33</f>
        <v>100</v>
      </c>
      <c r="H63" s="38">
        <f>Calculations!H33</f>
        <v>0</v>
      </c>
      <c r="I63" s="38">
        <f>Calculations!L33</f>
        <v>0</v>
      </c>
      <c r="J63" s="38">
        <f>Calculations!G33</f>
        <v>0</v>
      </c>
      <c r="K63" s="38">
        <f>Calculations!K33</f>
        <v>0</v>
      </c>
      <c r="L63" s="38">
        <f>Calculations!F33</f>
        <v>0</v>
      </c>
      <c r="M63" s="38">
        <f>Calculations!J33</f>
        <v>0</v>
      </c>
      <c r="N63" s="38">
        <f>Calculations!V33</f>
        <v>0</v>
      </c>
      <c r="O63" s="38">
        <f>Calculations!W33</f>
        <v>0</v>
      </c>
      <c r="P63" s="38">
        <f>Calculations!O33</f>
        <v>0.1821744504592</v>
      </c>
      <c r="Q63" s="38">
        <f>Calculations!S33</f>
        <v>2.0213131243969236</v>
      </c>
      <c r="R63" s="38">
        <f>Calculations!Q33</f>
        <v>6.3941124816199998E-2</v>
      </c>
      <c r="S63" s="38">
        <f>Calculations!T33</f>
        <v>0.70945752521225669</v>
      </c>
      <c r="T63" s="38">
        <f>Calculations!R33</f>
        <v>3.6034748590999997E-2</v>
      </c>
      <c r="U63" s="38">
        <f>Calculations!U33</f>
        <v>0.39982286252398835</v>
      </c>
      <c r="V63" s="38" t="str">
        <f>Calculations!X33</f>
        <v>Not Modelled</v>
      </c>
      <c r="W63" s="38" t="str">
        <f>Calculations!Y33</f>
        <v>N/A</v>
      </c>
      <c r="X63" s="38" t="s">
        <v>101</v>
      </c>
      <c r="Y63" s="73" t="s">
        <v>105</v>
      </c>
      <c r="Z63" s="74" t="s">
        <v>104</v>
      </c>
      <c r="AA63" s="58">
        <f>Calculations!Z33</f>
        <v>0</v>
      </c>
      <c r="AB63" s="58">
        <f>Calculations!AL33</f>
        <v>0</v>
      </c>
      <c r="AC63" s="58">
        <f>Calculations!AA33</f>
        <v>6.3941125343400004E-2</v>
      </c>
      <c r="AD63" s="59">
        <f>Calculations!AM33</f>
        <v>0.70945753106179421</v>
      </c>
      <c r="AE63" s="58">
        <f>Calculations!AB33</f>
        <v>3.6034791153700001E-2</v>
      </c>
      <c r="AF63" s="58">
        <f>Calculations!AN33</f>
        <v>0.39982333477761067</v>
      </c>
      <c r="AG63" s="58">
        <f>Calculations!AC33</f>
        <v>0</v>
      </c>
      <c r="AH63" s="58">
        <f>Calculations!AO33</f>
        <v>0</v>
      </c>
      <c r="AI63" s="58">
        <f>Calculations!AD33</f>
        <v>1.2935360493800001</v>
      </c>
      <c r="AJ63" s="58">
        <f>Calculations!AP33</f>
        <v>14.352404450249292</v>
      </c>
      <c r="AK63" s="58">
        <f>Calculations!AE33</f>
        <v>6.40053765557</v>
      </c>
      <c r="AL63" s="58">
        <f>Calculations!AQ33</f>
        <v>71.017042915674139</v>
      </c>
      <c r="AM63" s="58">
        <f>Calculations!AF33</f>
        <v>0</v>
      </c>
      <c r="AN63" s="58">
        <f>Calculations!AR33</f>
        <v>0</v>
      </c>
      <c r="AO63" s="58">
        <f>Calculations!AG33</f>
        <v>0</v>
      </c>
      <c r="AP63" s="58">
        <f>Calculations!AS33</f>
        <v>0</v>
      </c>
      <c r="AQ63" s="58">
        <f>Calculations!AH33</f>
        <v>0</v>
      </c>
      <c r="AR63" s="58">
        <f>Calculations!AT33</f>
        <v>0</v>
      </c>
      <c r="AS63" s="58">
        <f>Calculations!AI33</f>
        <v>0</v>
      </c>
      <c r="AT63" s="58">
        <f>Calculations!AU33</f>
        <v>0</v>
      </c>
      <c r="AU63" s="58">
        <f>Calculations!AJ33</f>
        <v>0</v>
      </c>
      <c r="AV63" s="58">
        <f>Calculations!AV33</f>
        <v>0</v>
      </c>
      <c r="AW63" s="49"/>
      <c r="AX63" s="49"/>
      <c r="AY63" s="56" t="str">
        <f>Calculations!D33</f>
        <v>Call for Sites 2018</v>
      </c>
    </row>
    <row r="64" spans="2:51" ht="26" x14ac:dyDescent="0.35">
      <c r="B64" s="32">
        <f>Calculations!A34</f>
        <v>1453201014016</v>
      </c>
      <c r="C64" s="30" t="str">
        <f>Calculations!B34</f>
        <v>Land at Burnt House Farm, Westhoughton Dob Brow Road, Westhoughton</v>
      </c>
      <c r="D64" s="13" t="str">
        <f>Calculations!C34</f>
        <v>Residential</v>
      </c>
      <c r="E64" s="38">
        <f>Calculations!E34</f>
        <v>7.3946785255199998</v>
      </c>
      <c r="F64" s="38">
        <f>Calculations!I34</f>
        <v>7.3946785255199998</v>
      </c>
      <c r="G64" s="38">
        <f>Calculations!M34</f>
        <v>100</v>
      </c>
      <c r="H64" s="38">
        <f>Calculations!H34</f>
        <v>0</v>
      </c>
      <c r="I64" s="38">
        <f>Calculations!L34</f>
        <v>0</v>
      </c>
      <c r="J64" s="38">
        <f>Calculations!G34</f>
        <v>0</v>
      </c>
      <c r="K64" s="38">
        <f>Calculations!K34</f>
        <v>0</v>
      </c>
      <c r="L64" s="38">
        <f>Calculations!F34</f>
        <v>0</v>
      </c>
      <c r="M64" s="38">
        <f>Calculations!J34</f>
        <v>0</v>
      </c>
      <c r="N64" s="38">
        <f>Calculations!V34</f>
        <v>0</v>
      </c>
      <c r="O64" s="38">
        <f>Calculations!W34</f>
        <v>0</v>
      </c>
      <c r="P64" s="38">
        <f>Calculations!O34</f>
        <v>1.6045459560440001</v>
      </c>
      <c r="Q64" s="38">
        <f>Calculations!S34</f>
        <v>21.698657358889946</v>
      </c>
      <c r="R64" s="38">
        <f>Calculations!Q34</f>
        <v>0.52198206866399999</v>
      </c>
      <c r="S64" s="38">
        <f>Calculations!T34</f>
        <v>7.0588879132821232</v>
      </c>
      <c r="T64" s="38">
        <f>Calculations!R34</f>
        <v>0.32891789255199999</v>
      </c>
      <c r="U64" s="38">
        <f>Calculations!U34</f>
        <v>4.4480350486753615</v>
      </c>
      <c r="V64" s="38" t="str">
        <f>Calculations!X34</f>
        <v>Not Modelled</v>
      </c>
      <c r="W64" s="38" t="str">
        <f>Calculations!Y34</f>
        <v>N/A</v>
      </c>
      <c r="X64" s="38" t="s">
        <v>100</v>
      </c>
      <c r="Y64" s="73" t="s">
        <v>105</v>
      </c>
      <c r="Z64" s="74" t="s">
        <v>104</v>
      </c>
      <c r="AA64" s="58">
        <f>Calculations!Z34</f>
        <v>0</v>
      </c>
      <c r="AB64" s="58">
        <f>Calculations!AL34</f>
        <v>0</v>
      </c>
      <c r="AC64" s="58">
        <f>Calculations!AA34</f>
        <v>6.3128526142299995E-2</v>
      </c>
      <c r="AD64" s="59">
        <f>Calculations!AM34</f>
        <v>0.85370210380931666</v>
      </c>
      <c r="AE64" s="58">
        <f>Calculations!AB34</f>
        <v>0.32891797</v>
      </c>
      <c r="AF64" s="58">
        <f>Calculations!AN34</f>
        <v>4.448036096023122</v>
      </c>
      <c r="AG64" s="58">
        <f>Calculations!AC34</f>
        <v>0</v>
      </c>
      <c r="AH64" s="58">
        <f>Calculations!AO34</f>
        <v>0</v>
      </c>
      <c r="AI64" s="58">
        <f>Calculations!AD34</f>
        <v>0.20438776250099999</v>
      </c>
      <c r="AJ64" s="58">
        <f>Calculations!AP34</f>
        <v>2.7639844219817156</v>
      </c>
      <c r="AK64" s="58">
        <f>Calculations!AE34</f>
        <v>0</v>
      </c>
      <c r="AL64" s="58">
        <f>Calculations!AQ34</f>
        <v>0</v>
      </c>
      <c r="AM64" s="58">
        <f>Calculations!AF34</f>
        <v>0</v>
      </c>
      <c r="AN64" s="58">
        <f>Calculations!AR34</f>
        <v>0</v>
      </c>
      <c r="AO64" s="58">
        <f>Calculations!AG34</f>
        <v>0</v>
      </c>
      <c r="AP64" s="58">
        <f>Calculations!AS34</f>
        <v>0</v>
      </c>
      <c r="AQ64" s="58">
        <f>Calculations!AH34</f>
        <v>0</v>
      </c>
      <c r="AR64" s="58">
        <f>Calculations!AT34</f>
        <v>0</v>
      </c>
      <c r="AS64" s="58">
        <f>Calculations!AI34</f>
        <v>0</v>
      </c>
      <c r="AT64" s="58">
        <f>Calculations!AU34</f>
        <v>0</v>
      </c>
      <c r="AU64" s="58">
        <f>Calculations!AJ34</f>
        <v>0</v>
      </c>
      <c r="AV64" s="58">
        <f>Calculations!AV34</f>
        <v>0</v>
      </c>
      <c r="AW64" s="49"/>
      <c r="AX64" s="49"/>
      <c r="AY64" s="56" t="str">
        <f>Calculations!D34</f>
        <v>Call for Sites 2018</v>
      </c>
    </row>
    <row r="65" spans="2:51" ht="14.5" x14ac:dyDescent="0.35">
      <c r="B65" s="32">
        <f>Calculations!A35</f>
        <v>1453201433840</v>
      </c>
      <c r="C65" s="30" t="str">
        <f>Calculations!B35</f>
        <v>Land to the south of Junction 4 M61 and north of the A6, Bolton</v>
      </c>
      <c r="D65" s="13" t="str">
        <f>Calculations!C35</f>
        <v>Industry and warehousing</v>
      </c>
      <c r="E65" s="38">
        <f>Calculations!E35</f>
        <v>2.6724580041300001</v>
      </c>
      <c r="F65" s="38">
        <f>Calculations!I35</f>
        <v>2.6724580041300001</v>
      </c>
      <c r="G65" s="38">
        <f>Calculations!M35</f>
        <v>100</v>
      </c>
      <c r="H65" s="38">
        <f>Calculations!H35</f>
        <v>0</v>
      </c>
      <c r="I65" s="38">
        <f>Calculations!L35</f>
        <v>0</v>
      </c>
      <c r="J65" s="38">
        <f>Calculations!G35</f>
        <v>0</v>
      </c>
      <c r="K65" s="38">
        <f>Calculations!K35</f>
        <v>0</v>
      </c>
      <c r="L65" s="38">
        <f>Calculations!F35</f>
        <v>0</v>
      </c>
      <c r="M65" s="38">
        <f>Calculations!J35</f>
        <v>0</v>
      </c>
      <c r="N65" s="38">
        <f>Calculations!V35</f>
        <v>0</v>
      </c>
      <c r="O65" s="38">
        <f>Calculations!W35</f>
        <v>0</v>
      </c>
      <c r="P65" s="38">
        <f>Calculations!O35</f>
        <v>0.34393085421280001</v>
      </c>
      <c r="Q65" s="38">
        <f>Calculations!S35</f>
        <v>12.869457768140469</v>
      </c>
      <c r="R65" s="38">
        <f>Calculations!Q35</f>
        <v>0.13812738770380001</v>
      </c>
      <c r="S65" s="38">
        <f>Calculations!T35</f>
        <v>5.1685522275874423</v>
      </c>
      <c r="T65" s="38">
        <f>Calculations!R35</f>
        <v>7.6784649891000006E-2</v>
      </c>
      <c r="U65" s="38">
        <f>Calculations!U35</f>
        <v>2.8731845279640496</v>
      </c>
      <c r="V65" s="38" t="str">
        <f>Calculations!X35</f>
        <v>Not Modelled</v>
      </c>
      <c r="W65" s="38" t="str">
        <f>Calculations!Y35</f>
        <v>N/A</v>
      </c>
      <c r="X65" s="38" t="s">
        <v>101</v>
      </c>
      <c r="Y65" s="73" t="s">
        <v>105</v>
      </c>
      <c r="Z65" s="74" t="s">
        <v>104</v>
      </c>
      <c r="AA65" s="58">
        <f>Calculations!Z35</f>
        <v>0</v>
      </c>
      <c r="AB65" s="58">
        <f>Calculations!AL35</f>
        <v>0</v>
      </c>
      <c r="AC65" s="58">
        <f>Calculations!AA35</f>
        <v>0</v>
      </c>
      <c r="AD65" s="59">
        <f>Calculations!AM35</f>
        <v>0</v>
      </c>
      <c r="AE65" s="58">
        <f>Calculations!AB35</f>
        <v>0</v>
      </c>
      <c r="AF65" s="58">
        <f>Calculations!AN35</f>
        <v>0</v>
      </c>
      <c r="AG65" s="58">
        <f>Calculations!AC35</f>
        <v>0</v>
      </c>
      <c r="AH65" s="58">
        <f>Calculations!AO35</f>
        <v>0</v>
      </c>
      <c r="AI65" s="58">
        <f>Calculations!AD35</f>
        <v>0.93544095832700003</v>
      </c>
      <c r="AJ65" s="58">
        <f>Calculations!AP35</f>
        <v>35.003018078539505</v>
      </c>
      <c r="AK65" s="58">
        <f>Calculations!AE35</f>
        <v>2.5530564068900001</v>
      </c>
      <c r="AL65" s="58">
        <f>Calculations!AQ35</f>
        <v>95.532143178471756</v>
      </c>
      <c r="AM65" s="58">
        <f>Calculations!AF35</f>
        <v>0</v>
      </c>
      <c r="AN65" s="58">
        <f>Calculations!AR35</f>
        <v>0</v>
      </c>
      <c r="AO65" s="58">
        <f>Calculations!AG35</f>
        <v>0</v>
      </c>
      <c r="AP65" s="58">
        <f>Calculations!AS35</f>
        <v>0</v>
      </c>
      <c r="AQ65" s="58">
        <f>Calculations!AH35</f>
        <v>0</v>
      </c>
      <c r="AR65" s="58">
        <f>Calculations!AT35</f>
        <v>0</v>
      </c>
      <c r="AS65" s="58">
        <f>Calculations!AI35</f>
        <v>0</v>
      </c>
      <c r="AT65" s="58">
        <f>Calculations!AU35</f>
        <v>0</v>
      </c>
      <c r="AU65" s="58">
        <f>Calculations!AJ35</f>
        <v>0</v>
      </c>
      <c r="AV65" s="58">
        <f>Calculations!AV35</f>
        <v>0</v>
      </c>
      <c r="AW65" s="49"/>
      <c r="AX65" s="49"/>
      <c r="AY65" s="56" t="str">
        <f>Calculations!D35</f>
        <v>Call for Sites 2018</v>
      </c>
    </row>
    <row r="66" spans="2:51" ht="26" x14ac:dyDescent="0.35">
      <c r="B66" s="32">
        <f>Calculations!A36</f>
        <v>1453202964210</v>
      </c>
      <c r="C66" s="30" t="str">
        <f>Calculations!B36</f>
        <v>Land to the west of Snydale Gate Farm, North of Manchester Road, Westhoughton, Bolton</v>
      </c>
      <c r="D66" s="13" t="str">
        <f>Calculations!C36</f>
        <v>Residential</v>
      </c>
      <c r="E66" s="38">
        <f>Calculations!E36</f>
        <v>1.2348291815900001</v>
      </c>
      <c r="F66" s="38">
        <f>Calculations!I36</f>
        <v>1.2348291815900001</v>
      </c>
      <c r="G66" s="38">
        <f>Calculations!M36</f>
        <v>100</v>
      </c>
      <c r="H66" s="38">
        <f>Calculations!H36</f>
        <v>0</v>
      </c>
      <c r="I66" s="38">
        <f>Calculations!L36</f>
        <v>0</v>
      </c>
      <c r="J66" s="38">
        <f>Calculations!G36</f>
        <v>0</v>
      </c>
      <c r="K66" s="38">
        <f>Calculations!K36</f>
        <v>0</v>
      </c>
      <c r="L66" s="38">
        <f>Calculations!F36</f>
        <v>0</v>
      </c>
      <c r="M66" s="38">
        <f>Calculations!J36</f>
        <v>0</v>
      </c>
      <c r="N66" s="38">
        <f>Calculations!V36</f>
        <v>0</v>
      </c>
      <c r="O66" s="38">
        <f>Calculations!W36</f>
        <v>0</v>
      </c>
      <c r="P66" s="38">
        <f>Calculations!O36</f>
        <v>0.43825288580999999</v>
      </c>
      <c r="Q66" s="38">
        <f>Calculations!S36</f>
        <v>35.490972544533932</v>
      </c>
      <c r="R66" s="38">
        <f>Calculations!Q36</f>
        <v>0.25375584481000002</v>
      </c>
      <c r="S66" s="38">
        <f>Calculations!T36</f>
        <v>20.549874314053461</v>
      </c>
      <c r="T66" s="38">
        <f>Calculations!R36</f>
        <v>0.15234246896100001</v>
      </c>
      <c r="U66" s="38">
        <f>Calculations!U36</f>
        <v>12.337128991788131</v>
      </c>
      <c r="V66" s="38" t="str">
        <f>Calculations!X36</f>
        <v>Not Modelled</v>
      </c>
      <c r="W66" s="38" t="str">
        <f>Calculations!Y36</f>
        <v>N/A</v>
      </c>
      <c r="X66" s="38" t="s">
        <v>100</v>
      </c>
      <c r="Y66" s="73" t="s">
        <v>108</v>
      </c>
      <c r="Z66" s="74" t="s">
        <v>109</v>
      </c>
      <c r="AA66" s="58">
        <f>Calculations!Z36</f>
        <v>0</v>
      </c>
      <c r="AB66" s="58">
        <f>Calculations!AL36</f>
        <v>0</v>
      </c>
      <c r="AC66" s="58">
        <f>Calculations!AA36</f>
        <v>1.4800000000000001E-2</v>
      </c>
      <c r="AD66" s="59">
        <f>Calculations!AM36</f>
        <v>1.1985463431422241</v>
      </c>
      <c r="AE66" s="58">
        <f>Calculations!AB36</f>
        <v>7.9805050000199995E-2</v>
      </c>
      <c r="AF66" s="58">
        <f>Calculations!AN36</f>
        <v>6.4628412731095981</v>
      </c>
      <c r="AG66" s="58">
        <f>Calculations!AC36</f>
        <v>0</v>
      </c>
      <c r="AH66" s="58">
        <f>Calculations!AO36</f>
        <v>0</v>
      </c>
      <c r="AI66" s="58">
        <f>Calculations!AD36</f>
        <v>0</v>
      </c>
      <c r="AJ66" s="58">
        <f>Calculations!AP36</f>
        <v>0</v>
      </c>
      <c r="AK66" s="58">
        <f>Calculations!AE36</f>
        <v>0</v>
      </c>
      <c r="AL66" s="58">
        <f>Calculations!AQ36</f>
        <v>0</v>
      </c>
      <c r="AM66" s="58">
        <f>Calculations!AF36</f>
        <v>0</v>
      </c>
      <c r="AN66" s="58">
        <f>Calculations!AR36</f>
        <v>0</v>
      </c>
      <c r="AO66" s="58">
        <f>Calculations!AG36</f>
        <v>0</v>
      </c>
      <c r="AP66" s="58">
        <f>Calculations!AS36</f>
        <v>0</v>
      </c>
      <c r="AQ66" s="58">
        <f>Calculations!AH36</f>
        <v>0</v>
      </c>
      <c r="AR66" s="58">
        <f>Calculations!AT36</f>
        <v>0</v>
      </c>
      <c r="AS66" s="58">
        <f>Calculations!AI36</f>
        <v>0</v>
      </c>
      <c r="AT66" s="58">
        <f>Calculations!AU36</f>
        <v>0</v>
      </c>
      <c r="AU66" s="58">
        <f>Calculations!AJ36</f>
        <v>0</v>
      </c>
      <c r="AV66" s="58">
        <f>Calculations!AV36</f>
        <v>0</v>
      </c>
      <c r="AW66" s="49"/>
      <c r="AX66" s="49"/>
      <c r="AY66" s="56" t="str">
        <f>Calculations!D36</f>
        <v>Call for Sites 2018</v>
      </c>
    </row>
    <row r="67" spans="2:51" ht="14.5" x14ac:dyDescent="0.35">
      <c r="B67" s="32">
        <f>Calculations!A37</f>
        <v>1453204573336</v>
      </c>
      <c r="C67" s="30" t="str">
        <f>Calculations!B37</f>
        <v>Land off Hunger Hill</v>
      </c>
      <c r="D67" s="13" t="str">
        <f>Calculations!C37</f>
        <v>Residential</v>
      </c>
      <c r="E67" s="38">
        <f>Calculations!E37</f>
        <v>2.98421363341</v>
      </c>
      <c r="F67" s="38">
        <f>Calculations!I37</f>
        <v>2.98421363341</v>
      </c>
      <c r="G67" s="38">
        <f>Calculations!M37</f>
        <v>100</v>
      </c>
      <c r="H67" s="38">
        <f>Calculations!H37</f>
        <v>0</v>
      </c>
      <c r="I67" s="38">
        <f>Calculations!L37</f>
        <v>0</v>
      </c>
      <c r="J67" s="38">
        <f>Calculations!G37</f>
        <v>0</v>
      </c>
      <c r="K67" s="38">
        <f>Calculations!K37</f>
        <v>0</v>
      </c>
      <c r="L67" s="38">
        <f>Calculations!F37</f>
        <v>0</v>
      </c>
      <c r="M67" s="38">
        <f>Calculations!J37</f>
        <v>0</v>
      </c>
      <c r="N67" s="38">
        <f>Calculations!V37</f>
        <v>0</v>
      </c>
      <c r="O67" s="38">
        <f>Calculations!W37</f>
        <v>0</v>
      </c>
      <c r="P67" s="38">
        <f>Calculations!O37</f>
        <v>0.16770066604119999</v>
      </c>
      <c r="Q67" s="38">
        <f>Calculations!S37</f>
        <v>5.6195931874210983</v>
      </c>
      <c r="R67" s="38">
        <f>Calculations!Q37</f>
        <v>5.2056721533199998E-2</v>
      </c>
      <c r="S67" s="38">
        <f>Calculations!T37</f>
        <v>1.7444033145078772</v>
      </c>
      <c r="T67" s="38">
        <f>Calculations!R37</f>
        <v>3.4406288035099999E-2</v>
      </c>
      <c r="U67" s="38">
        <f>Calculations!U37</f>
        <v>1.1529431958188809</v>
      </c>
      <c r="V67" s="38" t="str">
        <f>Calculations!X37</f>
        <v>Not Modelled</v>
      </c>
      <c r="W67" s="38" t="str">
        <f>Calculations!Y37</f>
        <v>N/A</v>
      </c>
      <c r="X67" s="38" t="s">
        <v>100</v>
      </c>
      <c r="Y67" s="73" t="s">
        <v>105</v>
      </c>
      <c r="Z67" s="74" t="s">
        <v>104</v>
      </c>
      <c r="AA67" s="58">
        <f>Calculations!Z37</f>
        <v>0</v>
      </c>
      <c r="AB67" s="58">
        <f>Calculations!AL37</f>
        <v>0</v>
      </c>
      <c r="AC67" s="58">
        <f>Calculations!AA37</f>
        <v>3.9553241594300001E-2</v>
      </c>
      <c r="AD67" s="59">
        <f>Calculations!AM37</f>
        <v>1.3254158868345938</v>
      </c>
      <c r="AE67" s="58">
        <f>Calculations!AB37</f>
        <v>2.64E-2</v>
      </c>
      <c r="AF67" s="58">
        <f>Calculations!AN37</f>
        <v>0.8846551635726313</v>
      </c>
      <c r="AG67" s="58">
        <f>Calculations!AC37</f>
        <v>0</v>
      </c>
      <c r="AH67" s="58">
        <f>Calculations!AO37</f>
        <v>0</v>
      </c>
      <c r="AI67" s="58">
        <f>Calculations!AD37</f>
        <v>1.4274955522400001E-4</v>
      </c>
      <c r="AJ67" s="58">
        <f>Calculations!AP37</f>
        <v>4.7834898154018217E-3</v>
      </c>
      <c r="AK67" s="58">
        <f>Calculations!AE37</f>
        <v>0</v>
      </c>
      <c r="AL67" s="58">
        <f>Calculations!AQ37</f>
        <v>0</v>
      </c>
      <c r="AM67" s="58">
        <f>Calculations!AF37</f>
        <v>0</v>
      </c>
      <c r="AN67" s="58">
        <f>Calculations!AR37</f>
        <v>0</v>
      </c>
      <c r="AO67" s="58">
        <f>Calculations!AG37</f>
        <v>0</v>
      </c>
      <c r="AP67" s="58">
        <f>Calculations!AS37</f>
        <v>0</v>
      </c>
      <c r="AQ67" s="58">
        <f>Calculations!AH37</f>
        <v>0</v>
      </c>
      <c r="AR67" s="58">
        <f>Calculations!AT37</f>
        <v>0</v>
      </c>
      <c r="AS67" s="58">
        <f>Calculations!AI37</f>
        <v>0</v>
      </c>
      <c r="AT67" s="58">
        <f>Calculations!AU37</f>
        <v>0</v>
      </c>
      <c r="AU67" s="58">
        <f>Calculations!AJ37</f>
        <v>0</v>
      </c>
      <c r="AV67" s="58">
        <f>Calculations!AV37</f>
        <v>0</v>
      </c>
      <c r="AW67" s="49"/>
      <c r="AX67" s="49"/>
      <c r="AY67" s="56" t="str">
        <f>Calculations!D37</f>
        <v>Call for Sites 2018</v>
      </c>
    </row>
    <row r="68" spans="2:51" ht="14.5" x14ac:dyDescent="0.35">
      <c r="B68" s="32">
        <f>Calculations!A38</f>
        <v>1453211124209</v>
      </c>
      <c r="C68" s="30" t="str">
        <f>Calculations!B38</f>
        <v>Land South of Stitch-Mi-Lane, Harwood</v>
      </c>
      <c r="D68" s="13" t="str">
        <f>Calculations!C38</f>
        <v>Residential</v>
      </c>
      <c r="E68" s="38">
        <f>Calculations!E38</f>
        <v>0.83409348390000004</v>
      </c>
      <c r="F68" s="38">
        <f>Calculations!I38</f>
        <v>0.83409348390000004</v>
      </c>
      <c r="G68" s="38">
        <f>Calculations!M38</f>
        <v>100</v>
      </c>
      <c r="H68" s="38">
        <f>Calculations!H38</f>
        <v>0</v>
      </c>
      <c r="I68" s="38">
        <f>Calculations!L38</f>
        <v>0</v>
      </c>
      <c r="J68" s="38">
        <f>Calculations!G38</f>
        <v>0</v>
      </c>
      <c r="K68" s="38">
        <f>Calculations!K38</f>
        <v>0</v>
      </c>
      <c r="L68" s="38">
        <f>Calculations!F38</f>
        <v>0</v>
      </c>
      <c r="M68" s="38">
        <f>Calculations!J38</f>
        <v>0</v>
      </c>
      <c r="N68" s="38">
        <f>Calculations!V38</f>
        <v>0</v>
      </c>
      <c r="O68" s="38">
        <f>Calculations!W38</f>
        <v>0</v>
      </c>
      <c r="P68" s="38">
        <f>Calculations!O38</f>
        <v>1.03354973382E-2</v>
      </c>
      <c r="Q68" s="38">
        <f>Calculations!S38</f>
        <v>1.2391293707120159</v>
      </c>
      <c r="R68" s="38">
        <f>Calculations!Q38</f>
        <v>0</v>
      </c>
      <c r="S68" s="38">
        <f>Calculations!T38</f>
        <v>0</v>
      </c>
      <c r="T68" s="38">
        <f>Calculations!R38</f>
        <v>0</v>
      </c>
      <c r="U68" s="38">
        <f>Calculations!U38</f>
        <v>0</v>
      </c>
      <c r="V68" s="38" t="str">
        <f>Calculations!X38</f>
        <v>Not Modelled</v>
      </c>
      <c r="W68" s="38" t="str">
        <f>Calculations!Y38</f>
        <v>N/A</v>
      </c>
      <c r="X68" s="38" t="s">
        <v>100</v>
      </c>
      <c r="Y68" s="73" t="s">
        <v>105</v>
      </c>
      <c r="Z68" s="74" t="s">
        <v>104</v>
      </c>
      <c r="AA68" s="58">
        <f>Calculations!Z38</f>
        <v>0</v>
      </c>
      <c r="AB68" s="58">
        <f>Calculations!AL38</f>
        <v>0</v>
      </c>
      <c r="AC68" s="58">
        <f>Calculations!AA38</f>
        <v>0</v>
      </c>
      <c r="AD68" s="59">
        <f>Calculations!AM38</f>
        <v>0</v>
      </c>
      <c r="AE68" s="58">
        <f>Calculations!AB38</f>
        <v>0</v>
      </c>
      <c r="AF68" s="58">
        <f>Calculations!AN38</f>
        <v>0</v>
      </c>
      <c r="AG68" s="58">
        <f>Calculations!AC38</f>
        <v>0</v>
      </c>
      <c r="AH68" s="58">
        <f>Calculations!AO38</f>
        <v>0</v>
      </c>
      <c r="AI68" s="58">
        <f>Calculations!AD38</f>
        <v>0</v>
      </c>
      <c r="AJ68" s="58">
        <f>Calculations!AP38</f>
        <v>0</v>
      </c>
      <c r="AK68" s="58">
        <f>Calculations!AE38</f>
        <v>0</v>
      </c>
      <c r="AL68" s="58">
        <f>Calculations!AQ38</f>
        <v>0</v>
      </c>
      <c r="AM68" s="58">
        <f>Calculations!AF38</f>
        <v>0</v>
      </c>
      <c r="AN68" s="58">
        <f>Calculations!AR38</f>
        <v>0</v>
      </c>
      <c r="AO68" s="58">
        <f>Calculations!AG38</f>
        <v>1.40958787836E-4</v>
      </c>
      <c r="AP68" s="58">
        <f>Calculations!AS38</f>
        <v>1.6899639016110527E-2</v>
      </c>
      <c r="AQ68" s="58">
        <f>Calculations!AH38</f>
        <v>0.19083114122600001</v>
      </c>
      <c r="AR68" s="58">
        <f>Calculations!AT38</f>
        <v>22.878867286401061</v>
      </c>
      <c r="AS68" s="58">
        <f>Calculations!AI38</f>
        <v>0</v>
      </c>
      <c r="AT68" s="58">
        <f>Calculations!AU38</f>
        <v>0</v>
      </c>
      <c r="AU68" s="58">
        <f>Calculations!AJ38</f>
        <v>0</v>
      </c>
      <c r="AV68" s="58">
        <f>Calculations!AV38</f>
        <v>0</v>
      </c>
      <c r="AW68" s="49"/>
      <c r="AX68" s="49"/>
      <c r="AY68" s="56" t="str">
        <f>Calculations!D38</f>
        <v>Call for Sites 2018</v>
      </c>
    </row>
    <row r="69" spans="2:51" ht="26" x14ac:dyDescent="0.35">
      <c r="B69" s="32">
        <f>Calculations!A39</f>
        <v>1453211850361</v>
      </c>
      <c r="C69" s="30" t="str">
        <f>Calculations!B39</f>
        <v>Land to the South East of Snydale Way, Westhoughton, Bolton</v>
      </c>
      <c r="D69" s="13" t="str">
        <f>Calculations!C39</f>
        <v>Industry and warehousing</v>
      </c>
      <c r="E69" s="38">
        <f>Calculations!E39</f>
        <v>15.37124098</v>
      </c>
      <c r="F69" s="38">
        <f>Calculations!I39</f>
        <v>15.37124098</v>
      </c>
      <c r="G69" s="38">
        <f>Calculations!M39</f>
        <v>100</v>
      </c>
      <c r="H69" s="38">
        <f>Calculations!H39</f>
        <v>0</v>
      </c>
      <c r="I69" s="38">
        <f>Calculations!L39</f>
        <v>0</v>
      </c>
      <c r="J69" s="38">
        <f>Calculations!G39</f>
        <v>0</v>
      </c>
      <c r="K69" s="38">
        <f>Calculations!K39</f>
        <v>0</v>
      </c>
      <c r="L69" s="38">
        <f>Calculations!F39</f>
        <v>0</v>
      </c>
      <c r="M69" s="38">
        <f>Calculations!J39</f>
        <v>0</v>
      </c>
      <c r="N69" s="38">
        <f>Calculations!V39</f>
        <v>0</v>
      </c>
      <c r="O69" s="38">
        <f>Calculations!W39</f>
        <v>0</v>
      </c>
      <c r="P69" s="38">
        <f>Calculations!O39</f>
        <v>4.4947580079589997</v>
      </c>
      <c r="Q69" s="38">
        <f>Calculations!S39</f>
        <v>29.241347616677594</v>
      </c>
      <c r="R69" s="38">
        <f>Calculations!Q39</f>
        <v>1.9896778570490001</v>
      </c>
      <c r="S69" s="38">
        <f>Calculations!T39</f>
        <v>12.944158898021518</v>
      </c>
      <c r="T69" s="38">
        <f>Calculations!R39</f>
        <v>1.0484001718</v>
      </c>
      <c r="U69" s="38">
        <f>Calculations!U39</f>
        <v>6.8205304514066629</v>
      </c>
      <c r="V69" s="38" t="str">
        <f>Calculations!X39</f>
        <v>Not Modelled</v>
      </c>
      <c r="W69" s="38" t="str">
        <f>Calculations!Y39</f>
        <v>N/A</v>
      </c>
      <c r="X69" s="38" t="s">
        <v>101</v>
      </c>
      <c r="Y69" s="73" t="s">
        <v>108</v>
      </c>
      <c r="Z69" s="74" t="s">
        <v>109</v>
      </c>
      <c r="AA69" s="58">
        <f>Calculations!Z39</f>
        <v>0</v>
      </c>
      <c r="AB69" s="58">
        <f>Calculations!AL39</f>
        <v>0</v>
      </c>
      <c r="AC69" s="58">
        <f>Calculations!AA39</f>
        <v>0.56200017167600003</v>
      </c>
      <c r="AD69" s="59">
        <f>Calculations!AM39</f>
        <v>3.6561795655096159</v>
      </c>
      <c r="AE69" s="58">
        <f>Calculations!AB39</f>
        <v>0.46920017167599998</v>
      </c>
      <c r="AF69" s="58">
        <f>Calculations!AN39</f>
        <v>3.0524547255910628</v>
      </c>
      <c r="AG69" s="58">
        <f>Calculations!AC39</f>
        <v>0</v>
      </c>
      <c r="AH69" s="58">
        <f>Calculations!AO39</f>
        <v>0</v>
      </c>
      <c r="AI69" s="58">
        <f>Calculations!AD39</f>
        <v>3.1935158075099999</v>
      </c>
      <c r="AJ69" s="58">
        <f>Calculations!AP39</f>
        <v>20.775914005025246</v>
      </c>
      <c r="AK69" s="58">
        <f>Calculations!AE39</f>
        <v>0</v>
      </c>
      <c r="AL69" s="58">
        <f>Calculations!AQ39</f>
        <v>0</v>
      </c>
      <c r="AM69" s="58">
        <f>Calculations!AF39</f>
        <v>0</v>
      </c>
      <c r="AN69" s="58">
        <f>Calculations!AR39</f>
        <v>0</v>
      </c>
      <c r="AO69" s="58">
        <f>Calculations!AG39</f>
        <v>0</v>
      </c>
      <c r="AP69" s="58">
        <f>Calculations!AS39</f>
        <v>0</v>
      </c>
      <c r="AQ69" s="58">
        <f>Calculations!AH39</f>
        <v>0</v>
      </c>
      <c r="AR69" s="58">
        <f>Calculations!AT39</f>
        <v>0</v>
      </c>
      <c r="AS69" s="58">
        <f>Calculations!AI39</f>
        <v>0</v>
      </c>
      <c r="AT69" s="58">
        <f>Calculations!AU39</f>
        <v>0</v>
      </c>
      <c r="AU69" s="58">
        <f>Calculations!AJ39</f>
        <v>0</v>
      </c>
      <c r="AV69" s="58">
        <f>Calculations!AV39</f>
        <v>0</v>
      </c>
      <c r="AW69" s="49"/>
      <c r="AX69" s="49"/>
      <c r="AY69" s="56" t="str">
        <f>Calculations!D39</f>
        <v>Call for Sites 2018</v>
      </c>
    </row>
    <row r="70" spans="2:51" ht="14.5" x14ac:dyDescent="0.35">
      <c r="B70" s="32">
        <f>Calculations!A40</f>
        <v>1453212787805</v>
      </c>
      <c r="C70" s="30" t="str">
        <f>Calculations!B40</f>
        <v>Longsight Lane, HarwoodLand either side of Longsight Lane</v>
      </c>
      <c r="D70" s="13" t="str">
        <f>Calculations!C40</f>
        <v>Residential</v>
      </c>
      <c r="E70" s="38">
        <f>Calculations!E40</f>
        <v>15.0721418313</v>
      </c>
      <c r="F70" s="38">
        <f>Calculations!I40</f>
        <v>15.0721418313</v>
      </c>
      <c r="G70" s="38">
        <f>Calculations!M40</f>
        <v>100</v>
      </c>
      <c r="H70" s="38">
        <f>Calculations!H40</f>
        <v>0</v>
      </c>
      <c r="I70" s="38">
        <f>Calculations!L40</f>
        <v>0</v>
      </c>
      <c r="J70" s="38">
        <f>Calculations!G40</f>
        <v>0</v>
      </c>
      <c r="K70" s="38">
        <f>Calculations!K40</f>
        <v>0</v>
      </c>
      <c r="L70" s="38">
        <f>Calculations!F40</f>
        <v>0</v>
      </c>
      <c r="M70" s="38">
        <f>Calculations!J40</f>
        <v>0</v>
      </c>
      <c r="N70" s="38">
        <f>Calculations!V40</f>
        <v>0.24941349214200001</v>
      </c>
      <c r="O70" s="38">
        <f>Calculations!W40</f>
        <v>1.6547979373711059</v>
      </c>
      <c r="P70" s="38">
        <f>Calculations!O40</f>
        <v>1.1239628821149998</v>
      </c>
      <c r="Q70" s="38">
        <f>Calculations!S40</f>
        <v>7.4572207102038393</v>
      </c>
      <c r="R70" s="38">
        <f>Calculations!Q40</f>
        <v>0.34960302579799996</v>
      </c>
      <c r="S70" s="38">
        <f>Calculations!T40</f>
        <v>2.3195311569586394</v>
      </c>
      <c r="T70" s="38">
        <f>Calculations!R40</f>
        <v>0.13958883078699999</v>
      </c>
      <c r="U70" s="38">
        <f>Calculations!U40</f>
        <v>0.92613798589075647</v>
      </c>
      <c r="V70" s="38" t="str">
        <f>Calculations!X40</f>
        <v>Not Modelled</v>
      </c>
      <c r="W70" s="38" t="str">
        <f>Calculations!Y40</f>
        <v>N/A</v>
      </c>
      <c r="X70" s="38" t="s">
        <v>100</v>
      </c>
      <c r="Y70" s="73" t="s">
        <v>105</v>
      </c>
      <c r="Z70" s="74" t="s">
        <v>104</v>
      </c>
      <c r="AA70" s="58">
        <f>Calculations!Z40</f>
        <v>0</v>
      </c>
      <c r="AB70" s="58">
        <f>Calculations!AL40</f>
        <v>0</v>
      </c>
      <c r="AC70" s="58">
        <f>Calculations!AA40</f>
        <v>0</v>
      </c>
      <c r="AD70" s="59">
        <f>Calculations!AM40</f>
        <v>0</v>
      </c>
      <c r="AE70" s="58">
        <f>Calculations!AB40</f>
        <v>0</v>
      </c>
      <c r="AF70" s="58">
        <f>Calculations!AN40</f>
        <v>0</v>
      </c>
      <c r="AG70" s="58">
        <f>Calculations!AC40</f>
        <v>0</v>
      </c>
      <c r="AH70" s="58">
        <f>Calculations!AO40</f>
        <v>0</v>
      </c>
      <c r="AI70" s="58">
        <f>Calculations!AD40</f>
        <v>0</v>
      </c>
      <c r="AJ70" s="58">
        <f>Calculations!AP40</f>
        <v>0</v>
      </c>
      <c r="AK70" s="58">
        <f>Calculations!AE40</f>
        <v>0</v>
      </c>
      <c r="AL70" s="58">
        <f>Calculations!AQ40</f>
        <v>0</v>
      </c>
      <c r="AM70" s="58">
        <f>Calculations!AF40</f>
        <v>0.21550373738299999</v>
      </c>
      <c r="AN70" s="58">
        <f>Calculations!AR40</f>
        <v>1.4298149512862726</v>
      </c>
      <c r="AO70" s="58">
        <f>Calculations!AG40</f>
        <v>4.5884497826199997</v>
      </c>
      <c r="AP70" s="58">
        <f>Calculations!AS40</f>
        <v>30.443249764882534</v>
      </c>
      <c r="AQ70" s="58">
        <f>Calculations!AH40</f>
        <v>10.1793853825</v>
      </c>
      <c r="AR70" s="58">
        <f>Calculations!AT40</f>
        <v>67.537749421656073</v>
      </c>
      <c r="AS70" s="58">
        <f>Calculations!AI40</f>
        <v>0</v>
      </c>
      <c r="AT70" s="58">
        <f>Calculations!AU40</f>
        <v>0</v>
      </c>
      <c r="AU70" s="58">
        <f>Calculations!AJ40</f>
        <v>0</v>
      </c>
      <c r="AV70" s="58">
        <f>Calculations!AV40</f>
        <v>0</v>
      </c>
      <c r="AW70" s="49"/>
      <c r="AX70" s="49"/>
      <c r="AY70" s="56" t="str">
        <f>Calculations!D40</f>
        <v>Call for Sites 2018</v>
      </c>
    </row>
    <row r="71" spans="2:51" ht="14.5" x14ac:dyDescent="0.35">
      <c r="B71" s="32">
        <f>Calculations!A41</f>
        <v>1453214036932</v>
      </c>
      <c r="C71" s="30" t="str">
        <f>Calculations!B41</f>
        <v>Land off Slack Fold Lane</v>
      </c>
      <c r="D71" s="13" t="str">
        <f>Calculations!C41</f>
        <v>Residential</v>
      </c>
      <c r="E71" s="38">
        <f>Calculations!E41</f>
        <v>6.2063559241400004</v>
      </c>
      <c r="F71" s="38">
        <f>Calculations!I41</f>
        <v>6.2063559241400004</v>
      </c>
      <c r="G71" s="38">
        <f>Calculations!M41</f>
        <v>100</v>
      </c>
      <c r="H71" s="38">
        <f>Calculations!H41</f>
        <v>0</v>
      </c>
      <c r="I71" s="38">
        <f>Calculations!L41</f>
        <v>0</v>
      </c>
      <c r="J71" s="38">
        <f>Calculations!G41</f>
        <v>0</v>
      </c>
      <c r="K71" s="38">
        <f>Calculations!K41</f>
        <v>0</v>
      </c>
      <c r="L71" s="38">
        <f>Calculations!F41</f>
        <v>0</v>
      </c>
      <c r="M71" s="38">
        <f>Calculations!J41</f>
        <v>0</v>
      </c>
      <c r="N71" s="38">
        <f>Calculations!V41</f>
        <v>0</v>
      </c>
      <c r="O71" s="38">
        <f>Calculations!W41</f>
        <v>0</v>
      </c>
      <c r="P71" s="38">
        <f>Calculations!O41</f>
        <v>0.39115626815280002</v>
      </c>
      <c r="Q71" s="38">
        <f>Calculations!S41</f>
        <v>6.3025110537308029</v>
      </c>
      <c r="R71" s="38">
        <f>Calculations!Q41</f>
        <v>0.1726723438418</v>
      </c>
      <c r="S71" s="38">
        <f>Calculations!T41</f>
        <v>2.7821856489116321</v>
      </c>
      <c r="T71" s="38">
        <f>Calculations!R41</f>
        <v>0.117047537774</v>
      </c>
      <c r="U71" s="38">
        <f>Calculations!U41</f>
        <v>1.8859301529700618</v>
      </c>
      <c r="V71" s="38" t="str">
        <f>Calculations!X41</f>
        <v>Not Modelled</v>
      </c>
      <c r="W71" s="38" t="str">
        <f>Calculations!Y41</f>
        <v>N/A</v>
      </c>
      <c r="X71" s="38" t="s">
        <v>100</v>
      </c>
      <c r="Y71" s="73" t="s">
        <v>105</v>
      </c>
      <c r="Z71" s="74" t="s">
        <v>104</v>
      </c>
      <c r="AA71" s="58">
        <f>Calculations!Z41</f>
        <v>0</v>
      </c>
      <c r="AB71" s="58">
        <f>Calculations!AL41</f>
        <v>0</v>
      </c>
      <c r="AC71" s="58">
        <f>Calculations!AA41</f>
        <v>7.2070013399699998E-2</v>
      </c>
      <c r="AD71" s="59">
        <f>Calculations!AM41</f>
        <v>1.1612291380096214</v>
      </c>
      <c r="AE71" s="58">
        <f>Calculations!AB41</f>
        <v>4.0740327216899998E-2</v>
      </c>
      <c r="AF71" s="58">
        <f>Calculations!AN41</f>
        <v>0.65642911419949357</v>
      </c>
      <c r="AG71" s="58">
        <f>Calculations!AC41</f>
        <v>0</v>
      </c>
      <c r="AH71" s="58">
        <f>Calculations!AO41</f>
        <v>0</v>
      </c>
      <c r="AI71" s="58">
        <f>Calculations!AD41</f>
        <v>0</v>
      </c>
      <c r="AJ71" s="58">
        <f>Calculations!AP41</f>
        <v>0</v>
      </c>
      <c r="AK71" s="58">
        <f>Calculations!AE41</f>
        <v>5.1474330153799999</v>
      </c>
      <c r="AL71" s="58">
        <f>Calculations!AQ41</f>
        <v>82.938089247488122</v>
      </c>
      <c r="AM71" s="58">
        <f>Calculations!AF41</f>
        <v>0.12975118903800001</v>
      </c>
      <c r="AN71" s="58">
        <f>Calculations!AR41</f>
        <v>2.0906179185329163</v>
      </c>
      <c r="AO71" s="58">
        <f>Calculations!AG41</f>
        <v>3.6650486759000001</v>
      </c>
      <c r="AP71" s="58">
        <f>Calculations!AS41</f>
        <v>59.053150040018963</v>
      </c>
      <c r="AQ71" s="58">
        <f>Calculations!AH41</f>
        <v>2.5328163911999999</v>
      </c>
      <c r="AR71" s="58">
        <f>Calculations!AT41</f>
        <v>40.810040902560161</v>
      </c>
      <c r="AS71" s="58">
        <f>Calculations!AI41</f>
        <v>0</v>
      </c>
      <c r="AT71" s="58">
        <f>Calculations!AU41</f>
        <v>0</v>
      </c>
      <c r="AU71" s="58">
        <f>Calculations!AJ41</f>
        <v>0</v>
      </c>
      <c r="AV71" s="58">
        <f>Calculations!AV41</f>
        <v>0</v>
      </c>
      <c r="AW71" s="49"/>
      <c r="AX71" s="49"/>
      <c r="AY71" s="56" t="str">
        <f>Calculations!D41</f>
        <v>Call for Sites 2018</v>
      </c>
    </row>
    <row r="72" spans="2:51" ht="14.5" x14ac:dyDescent="0.35">
      <c r="B72" s="32">
        <f>Calculations!A42</f>
        <v>1453214397226</v>
      </c>
      <c r="C72" s="30" t="str">
        <f>Calculations!B42</f>
        <v>Templecombe Drive, Bolton</v>
      </c>
      <c r="D72" s="13" t="str">
        <f>Calculations!C42</f>
        <v>Residential</v>
      </c>
      <c r="E72" s="38">
        <f>Calculations!E42</f>
        <v>6.5369375060000001</v>
      </c>
      <c r="F72" s="38">
        <f>Calculations!I42</f>
        <v>6.5369375060000001</v>
      </c>
      <c r="G72" s="38">
        <f>Calculations!M42</f>
        <v>100</v>
      </c>
      <c r="H72" s="38">
        <f>Calculations!H42</f>
        <v>0</v>
      </c>
      <c r="I72" s="38">
        <f>Calculations!L42</f>
        <v>0</v>
      </c>
      <c r="J72" s="38">
        <f>Calculations!G42</f>
        <v>0</v>
      </c>
      <c r="K72" s="38">
        <f>Calculations!K42</f>
        <v>0</v>
      </c>
      <c r="L72" s="38">
        <f>Calculations!F42</f>
        <v>0</v>
      </c>
      <c r="M72" s="38">
        <f>Calculations!J42</f>
        <v>0</v>
      </c>
      <c r="N72" s="38">
        <f>Calculations!V42</f>
        <v>0</v>
      </c>
      <c r="O72" s="38">
        <f>Calculations!W42</f>
        <v>0</v>
      </c>
      <c r="P72" s="38">
        <f>Calculations!O42</f>
        <v>0.47619955337999997</v>
      </c>
      <c r="Q72" s="38">
        <f>Calculations!S42</f>
        <v>7.2847499757021534</v>
      </c>
      <c r="R72" s="38">
        <f>Calculations!Q42</f>
        <v>0.164599370385</v>
      </c>
      <c r="S72" s="38">
        <f>Calculations!T42</f>
        <v>2.5179890466127395</v>
      </c>
      <c r="T72" s="38">
        <f>Calculations!R42</f>
        <v>6.2147072646000001E-2</v>
      </c>
      <c r="U72" s="38">
        <f>Calculations!U42</f>
        <v>0.95070623803512921</v>
      </c>
      <c r="V72" s="38" t="str">
        <f>Calculations!X42</f>
        <v>Not Modelled</v>
      </c>
      <c r="W72" s="38" t="str">
        <f>Calculations!Y42</f>
        <v>N/A</v>
      </c>
      <c r="X72" s="38" t="s">
        <v>100</v>
      </c>
      <c r="Y72" s="73" t="s">
        <v>105</v>
      </c>
      <c r="Z72" s="74" t="s">
        <v>104</v>
      </c>
      <c r="AA72" s="58">
        <f>Calculations!Z42</f>
        <v>0</v>
      </c>
      <c r="AB72" s="58">
        <f>Calculations!AL42</f>
        <v>0</v>
      </c>
      <c r="AC72" s="58">
        <f>Calculations!AA42</f>
        <v>5.6114587642200004E-3</v>
      </c>
      <c r="AD72" s="59">
        <f>Calculations!AM42</f>
        <v>8.5842319267538686E-2</v>
      </c>
      <c r="AE72" s="58">
        <f>Calculations!AB42</f>
        <v>0</v>
      </c>
      <c r="AF72" s="58">
        <f>Calculations!AN42</f>
        <v>0</v>
      </c>
      <c r="AG72" s="58">
        <f>Calculations!AC42</f>
        <v>0</v>
      </c>
      <c r="AH72" s="58">
        <f>Calculations!AO42</f>
        <v>0</v>
      </c>
      <c r="AI72" s="58">
        <f>Calculations!AD42</f>
        <v>0</v>
      </c>
      <c r="AJ72" s="58">
        <f>Calculations!AP42</f>
        <v>0</v>
      </c>
      <c r="AK72" s="58">
        <f>Calculations!AE42</f>
        <v>4.0919819205900003</v>
      </c>
      <c r="AL72" s="58">
        <f>Calculations!AQ42</f>
        <v>62.597843666611922</v>
      </c>
      <c r="AM72" s="58">
        <f>Calculations!AF42</f>
        <v>0.04</v>
      </c>
      <c r="AN72" s="58">
        <f>Calculations!AR42</f>
        <v>0.61190733372141859</v>
      </c>
      <c r="AO72" s="58">
        <f>Calculations!AG42</f>
        <v>1.5990116430800001</v>
      </c>
      <c r="AP72" s="58">
        <f>Calculations!AS42</f>
        <v>24.461173777664687</v>
      </c>
      <c r="AQ72" s="58">
        <f>Calculations!AH42</f>
        <v>2.26930060235</v>
      </c>
      <c r="AR72" s="58">
        <f>Calculations!AT42</f>
        <v>34.715042024909941</v>
      </c>
      <c r="AS72" s="58">
        <f>Calculations!AI42</f>
        <v>3.49291958407</v>
      </c>
      <c r="AT72" s="58">
        <f>Calculations!AU42</f>
        <v>53.433577739790003</v>
      </c>
      <c r="AU72" s="58">
        <f>Calculations!AJ42</f>
        <v>0</v>
      </c>
      <c r="AV72" s="58">
        <f>Calculations!AV42</f>
        <v>0</v>
      </c>
      <c r="AW72" s="49"/>
      <c r="AX72" s="49"/>
      <c r="AY72" s="56" t="str">
        <f>Calculations!D42</f>
        <v>Call for Sites 2018</v>
      </c>
    </row>
    <row r="73" spans="2:51" ht="14.5" x14ac:dyDescent="0.35">
      <c r="B73" s="32">
        <f>Calculations!A43</f>
        <v>1453217035503</v>
      </c>
      <c r="C73" s="30" t="str">
        <f>Calculations!B43</f>
        <v>Land adjoining The Mount, Dunscar Fold, Bolton</v>
      </c>
      <c r="D73" s="13" t="str">
        <f>Calculations!C43</f>
        <v>Residential</v>
      </c>
      <c r="E73" s="38">
        <f>Calculations!E43</f>
        <v>0.33953696275799999</v>
      </c>
      <c r="F73" s="38">
        <f>Calculations!I43</f>
        <v>0.33953696275799999</v>
      </c>
      <c r="G73" s="38">
        <f>Calculations!M43</f>
        <v>100</v>
      </c>
      <c r="H73" s="38">
        <f>Calculations!H43</f>
        <v>0</v>
      </c>
      <c r="I73" s="38">
        <f>Calculations!L43</f>
        <v>0</v>
      </c>
      <c r="J73" s="38">
        <f>Calculations!G43</f>
        <v>0</v>
      </c>
      <c r="K73" s="38">
        <f>Calculations!K43</f>
        <v>0</v>
      </c>
      <c r="L73" s="38">
        <f>Calculations!F43</f>
        <v>0</v>
      </c>
      <c r="M73" s="38">
        <f>Calculations!J43</f>
        <v>0</v>
      </c>
      <c r="N73" s="38">
        <f>Calculations!V43</f>
        <v>0</v>
      </c>
      <c r="O73" s="38">
        <f>Calculations!W43</f>
        <v>0</v>
      </c>
      <c r="P73" s="38">
        <f>Calculations!O43</f>
        <v>7.4810078929999998E-6</v>
      </c>
      <c r="Q73" s="38">
        <f>Calculations!S43</f>
        <v>2.2032970526192691E-3</v>
      </c>
      <c r="R73" s="38">
        <f>Calculations!Q43</f>
        <v>0</v>
      </c>
      <c r="S73" s="38">
        <f>Calculations!T43</f>
        <v>0</v>
      </c>
      <c r="T73" s="38">
        <f>Calculations!R43</f>
        <v>0</v>
      </c>
      <c r="U73" s="38">
        <f>Calculations!U43</f>
        <v>0</v>
      </c>
      <c r="V73" s="38" t="str">
        <f>Calculations!X43</f>
        <v>Not Modelled</v>
      </c>
      <c r="W73" s="38" t="str">
        <f>Calculations!Y43</f>
        <v>N/A</v>
      </c>
      <c r="X73" s="38" t="s">
        <v>100</v>
      </c>
      <c r="Y73" s="73" t="s">
        <v>105</v>
      </c>
      <c r="Z73" s="74" t="s">
        <v>104</v>
      </c>
      <c r="AA73" s="58">
        <f>Calculations!Z43</f>
        <v>0</v>
      </c>
      <c r="AB73" s="58">
        <f>Calculations!AL43</f>
        <v>0</v>
      </c>
      <c r="AC73" s="58">
        <f>Calculations!AA43</f>
        <v>0</v>
      </c>
      <c r="AD73" s="59">
        <f>Calculations!AM43</f>
        <v>0</v>
      </c>
      <c r="AE73" s="58">
        <f>Calculations!AB43</f>
        <v>0</v>
      </c>
      <c r="AF73" s="58">
        <f>Calculations!AN43</f>
        <v>0</v>
      </c>
      <c r="AG73" s="58">
        <f>Calculations!AC43</f>
        <v>0</v>
      </c>
      <c r="AH73" s="58">
        <f>Calculations!AO43</f>
        <v>0</v>
      </c>
      <c r="AI73" s="58">
        <f>Calculations!AD43</f>
        <v>4.1555441183299999E-2</v>
      </c>
      <c r="AJ73" s="58">
        <f>Calculations!AP43</f>
        <v>12.238856366550593</v>
      </c>
      <c r="AK73" s="58">
        <f>Calculations!AE43</f>
        <v>0.26154356378900001</v>
      </c>
      <c r="AL73" s="58">
        <f>Calculations!AQ43</f>
        <v>77.029482052418359</v>
      </c>
      <c r="AM73" s="58">
        <f>Calculations!AF43</f>
        <v>0</v>
      </c>
      <c r="AN73" s="58">
        <f>Calculations!AR43</f>
        <v>0</v>
      </c>
      <c r="AO73" s="58">
        <f>Calculations!AG43</f>
        <v>0</v>
      </c>
      <c r="AP73" s="58">
        <f>Calculations!AS43</f>
        <v>0</v>
      </c>
      <c r="AQ73" s="58">
        <f>Calculations!AH43</f>
        <v>0.33953696275900003</v>
      </c>
      <c r="AR73" s="58">
        <f>Calculations!AT43</f>
        <v>100.00000000029452</v>
      </c>
      <c r="AS73" s="58">
        <f>Calculations!AI43</f>
        <v>0</v>
      </c>
      <c r="AT73" s="58">
        <f>Calculations!AU43</f>
        <v>0</v>
      </c>
      <c r="AU73" s="58">
        <f>Calculations!AJ43</f>
        <v>0</v>
      </c>
      <c r="AV73" s="58">
        <f>Calculations!AV43</f>
        <v>0</v>
      </c>
      <c r="AW73" s="49"/>
      <c r="AX73" s="49"/>
      <c r="AY73" s="56" t="str">
        <f>Calculations!D43</f>
        <v>Call for Sites 2018</v>
      </c>
    </row>
    <row r="74" spans="2:51" ht="14.5" x14ac:dyDescent="0.35">
      <c r="B74" s="32">
        <f>Calculations!A44</f>
        <v>1453217055103</v>
      </c>
      <c r="C74" s="30" t="str">
        <f>Calculations!B44</f>
        <v>Land off St Helens Road, Over Hulton</v>
      </c>
      <c r="D74" s="13" t="str">
        <f>Calculations!C44</f>
        <v>Residential</v>
      </c>
      <c r="E74" s="38">
        <f>Calculations!E44</f>
        <v>0.58182179625099995</v>
      </c>
      <c r="F74" s="38">
        <f>Calculations!I44</f>
        <v>0.58182179625099995</v>
      </c>
      <c r="G74" s="38">
        <f>Calculations!M44</f>
        <v>100</v>
      </c>
      <c r="H74" s="38">
        <f>Calculations!H44</f>
        <v>0</v>
      </c>
      <c r="I74" s="38">
        <f>Calculations!L44</f>
        <v>0</v>
      </c>
      <c r="J74" s="38">
        <f>Calculations!G44</f>
        <v>0</v>
      </c>
      <c r="K74" s="38">
        <f>Calculations!K44</f>
        <v>0</v>
      </c>
      <c r="L74" s="38">
        <f>Calculations!F44</f>
        <v>0</v>
      </c>
      <c r="M74" s="38">
        <f>Calculations!J44</f>
        <v>0</v>
      </c>
      <c r="N74" s="38">
        <f>Calculations!V44</f>
        <v>0</v>
      </c>
      <c r="O74" s="38">
        <f>Calculations!W44</f>
        <v>0</v>
      </c>
      <c r="P74" s="38">
        <f>Calculations!O44</f>
        <v>9.7919008364699994E-2</v>
      </c>
      <c r="Q74" s="38">
        <f>Calculations!S44</f>
        <v>16.829725011274309</v>
      </c>
      <c r="R74" s="38">
        <f>Calculations!Q44</f>
        <v>4.79999999981E-2</v>
      </c>
      <c r="S74" s="38">
        <f>Calculations!T44</f>
        <v>8.2499487484639769</v>
      </c>
      <c r="T74" s="38">
        <f>Calculations!R44</f>
        <v>2.6399999996600001E-2</v>
      </c>
      <c r="U74" s="38">
        <f>Calculations!U44</f>
        <v>4.5374718112504242</v>
      </c>
      <c r="V74" s="38" t="str">
        <f>Calculations!X44</f>
        <v>Not Modelled</v>
      </c>
      <c r="W74" s="38" t="str">
        <f>Calculations!Y44</f>
        <v>N/A</v>
      </c>
      <c r="X74" s="38" t="s">
        <v>100</v>
      </c>
      <c r="Y74" s="73" t="s">
        <v>105</v>
      </c>
      <c r="Z74" s="74" t="s">
        <v>104</v>
      </c>
      <c r="AA74" s="58">
        <f>Calculations!Z44</f>
        <v>0</v>
      </c>
      <c r="AB74" s="58">
        <f>Calculations!AL44</f>
        <v>0</v>
      </c>
      <c r="AC74" s="58">
        <f>Calculations!AA44</f>
        <v>0</v>
      </c>
      <c r="AD74" s="59">
        <f>Calculations!AM44</f>
        <v>0</v>
      </c>
      <c r="AE74" s="58">
        <f>Calculations!AB44</f>
        <v>0</v>
      </c>
      <c r="AF74" s="58">
        <f>Calculations!AN44</f>
        <v>0</v>
      </c>
      <c r="AG74" s="58">
        <f>Calculations!AC44</f>
        <v>0</v>
      </c>
      <c r="AH74" s="58">
        <f>Calculations!AO44</f>
        <v>0</v>
      </c>
      <c r="AI74" s="58">
        <f>Calculations!AD44</f>
        <v>0</v>
      </c>
      <c r="AJ74" s="58">
        <f>Calculations!AP44</f>
        <v>0</v>
      </c>
      <c r="AK74" s="58">
        <f>Calculations!AE44</f>
        <v>0</v>
      </c>
      <c r="AL74" s="58">
        <f>Calculations!AQ44</f>
        <v>0</v>
      </c>
      <c r="AM74" s="58">
        <f>Calculations!AF44</f>
        <v>0</v>
      </c>
      <c r="AN74" s="58">
        <f>Calculations!AR44</f>
        <v>0</v>
      </c>
      <c r="AO74" s="58">
        <f>Calculations!AG44</f>
        <v>0</v>
      </c>
      <c r="AP74" s="58">
        <f>Calculations!AS44</f>
        <v>0</v>
      </c>
      <c r="AQ74" s="58">
        <f>Calculations!AH44</f>
        <v>0</v>
      </c>
      <c r="AR74" s="58">
        <f>Calculations!AT44</f>
        <v>0</v>
      </c>
      <c r="AS74" s="58">
        <f>Calculations!AI44</f>
        <v>0</v>
      </c>
      <c r="AT74" s="58">
        <f>Calculations!AU44</f>
        <v>0</v>
      </c>
      <c r="AU74" s="58">
        <f>Calculations!AJ44</f>
        <v>0</v>
      </c>
      <c r="AV74" s="58">
        <f>Calculations!AV44</f>
        <v>0</v>
      </c>
      <c r="AW74" s="49"/>
      <c r="AX74" s="49"/>
      <c r="AY74" s="56" t="str">
        <f>Calculations!D44</f>
        <v>Call for Sites 2018</v>
      </c>
    </row>
    <row r="75" spans="2:51" ht="26" x14ac:dyDescent="0.35">
      <c r="B75" s="32">
        <f>Calculations!A45</f>
        <v>1453217712317</v>
      </c>
      <c r="C75" s="30" t="str">
        <f>Calculations!B45</f>
        <v>The Paddock, Dunscar Fold, Bolton</v>
      </c>
      <c r="D75" s="13" t="str">
        <f>Calculations!C45</f>
        <v>Residential</v>
      </c>
      <c r="E75" s="38">
        <f>Calculations!E45</f>
        <v>0.339188672187</v>
      </c>
      <c r="F75" s="38">
        <f>Calculations!I45</f>
        <v>0.339188672187</v>
      </c>
      <c r="G75" s="38">
        <f>Calculations!M45</f>
        <v>100</v>
      </c>
      <c r="H75" s="38">
        <f>Calculations!H45</f>
        <v>0</v>
      </c>
      <c r="I75" s="38">
        <f>Calculations!L45</f>
        <v>0</v>
      </c>
      <c r="J75" s="38">
        <f>Calculations!G45</f>
        <v>0</v>
      </c>
      <c r="K75" s="38">
        <f>Calculations!K45</f>
        <v>0</v>
      </c>
      <c r="L75" s="38">
        <f>Calculations!F45</f>
        <v>0</v>
      </c>
      <c r="M75" s="38">
        <f>Calculations!J45</f>
        <v>0</v>
      </c>
      <c r="N75" s="38">
        <f>Calculations!V45</f>
        <v>0</v>
      </c>
      <c r="O75" s="38">
        <f>Calculations!W45</f>
        <v>0</v>
      </c>
      <c r="P75" s="38">
        <f>Calculations!O45</f>
        <v>0</v>
      </c>
      <c r="Q75" s="38">
        <f>Calculations!S45</f>
        <v>0</v>
      </c>
      <c r="R75" s="38">
        <f>Calculations!Q45</f>
        <v>0</v>
      </c>
      <c r="S75" s="38">
        <f>Calculations!T45</f>
        <v>0</v>
      </c>
      <c r="T75" s="38">
        <f>Calculations!R45</f>
        <v>0</v>
      </c>
      <c r="U75" s="38">
        <f>Calculations!U45</f>
        <v>0</v>
      </c>
      <c r="V75" s="38" t="str">
        <f>Calculations!X45</f>
        <v>Not Modelled</v>
      </c>
      <c r="W75" s="38" t="str">
        <f>Calculations!Y45</f>
        <v>N/A</v>
      </c>
      <c r="X75" s="38" t="s">
        <v>100</v>
      </c>
      <c r="Y75" s="73" t="s">
        <v>106</v>
      </c>
      <c r="Z75" s="74" t="s">
        <v>107</v>
      </c>
      <c r="AA75" s="58">
        <f>Calculations!Z45</f>
        <v>0</v>
      </c>
      <c r="AB75" s="58">
        <f>Calculations!AL45</f>
        <v>0</v>
      </c>
      <c r="AC75" s="58">
        <f>Calculations!AA45</f>
        <v>0</v>
      </c>
      <c r="AD75" s="59">
        <f>Calculations!AM45</f>
        <v>0</v>
      </c>
      <c r="AE75" s="58">
        <f>Calculations!AB45</f>
        <v>0</v>
      </c>
      <c r="AF75" s="58">
        <f>Calculations!AN45</f>
        <v>0</v>
      </c>
      <c r="AG75" s="58">
        <f>Calculations!AC45</f>
        <v>0</v>
      </c>
      <c r="AH75" s="58">
        <f>Calculations!AO45</f>
        <v>0</v>
      </c>
      <c r="AI75" s="58">
        <f>Calculations!AD45</f>
        <v>0</v>
      </c>
      <c r="AJ75" s="58">
        <f>Calculations!AP45</f>
        <v>0</v>
      </c>
      <c r="AK75" s="58">
        <f>Calculations!AE45</f>
        <v>7.6367938948099998E-2</v>
      </c>
      <c r="AL75" s="58">
        <f>Calculations!AQ45</f>
        <v>22.514884844384532</v>
      </c>
      <c r="AM75" s="58">
        <f>Calculations!AF45</f>
        <v>0</v>
      </c>
      <c r="AN75" s="58">
        <f>Calculations!AR45</f>
        <v>0</v>
      </c>
      <c r="AO75" s="58">
        <f>Calculations!AG45</f>
        <v>0</v>
      </c>
      <c r="AP75" s="58">
        <f>Calculations!AS45</f>
        <v>0</v>
      </c>
      <c r="AQ75" s="58">
        <f>Calculations!AH45</f>
        <v>0.313334909961</v>
      </c>
      <c r="AR75" s="58">
        <f>Calculations!AT45</f>
        <v>92.377763661946105</v>
      </c>
      <c r="AS75" s="58">
        <f>Calculations!AI45</f>
        <v>0</v>
      </c>
      <c r="AT75" s="58">
        <f>Calculations!AU45</f>
        <v>0</v>
      </c>
      <c r="AU75" s="58">
        <f>Calculations!AJ45</f>
        <v>0</v>
      </c>
      <c r="AV75" s="58">
        <f>Calculations!AV45</f>
        <v>0</v>
      </c>
      <c r="AW75" s="49"/>
      <c r="AX75" s="49"/>
      <c r="AY75" s="56" t="str">
        <f>Calculations!D45</f>
        <v>Call for Sites 2018</v>
      </c>
    </row>
    <row r="76" spans="2:51" ht="14.5" x14ac:dyDescent="0.35">
      <c r="B76" s="32">
        <f>Calculations!A46</f>
        <v>1453220474434</v>
      </c>
      <c r="C76" s="30" t="str">
        <f>Calculations!B46</f>
        <v>Land at Lever Park Avenue, Horwich, Bolton</v>
      </c>
      <c r="D76" s="13" t="str">
        <f>Calculations!C46</f>
        <v>Residential</v>
      </c>
      <c r="E76" s="38">
        <f>Calculations!E46</f>
        <v>3.0730165282300002</v>
      </c>
      <c r="F76" s="38">
        <f>Calculations!I46</f>
        <v>3.0730165282300002</v>
      </c>
      <c r="G76" s="38">
        <f>Calculations!M46</f>
        <v>100</v>
      </c>
      <c r="H76" s="38">
        <f>Calculations!H46</f>
        <v>0</v>
      </c>
      <c r="I76" s="38">
        <f>Calculations!L46</f>
        <v>0</v>
      </c>
      <c r="J76" s="38">
        <f>Calculations!G46</f>
        <v>0</v>
      </c>
      <c r="K76" s="38">
        <f>Calculations!K46</f>
        <v>0</v>
      </c>
      <c r="L76" s="38">
        <f>Calculations!F46</f>
        <v>0</v>
      </c>
      <c r="M76" s="38">
        <f>Calculations!J46</f>
        <v>0</v>
      </c>
      <c r="N76" s="38">
        <f>Calculations!V46</f>
        <v>0</v>
      </c>
      <c r="O76" s="38">
        <f>Calculations!W46</f>
        <v>0</v>
      </c>
      <c r="P76" s="38">
        <f>Calculations!O46</f>
        <v>0.2240419058659</v>
      </c>
      <c r="Q76" s="38">
        <f>Calculations!S46</f>
        <v>7.2906183161645393</v>
      </c>
      <c r="R76" s="38">
        <f>Calculations!Q46</f>
        <v>5.6810568844900003E-2</v>
      </c>
      <c r="S76" s="38">
        <f>Calculations!T46</f>
        <v>1.8486906374571903</v>
      </c>
      <c r="T76" s="38">
        <f>Calculations!R46</f>
        <v>0</v>
      </c>
      <c r="U76" s="38">
        <f>Calculations!U46</f>
        <v>0</v>
      </c>
      <c r="V76" s="38" t="str">
        <f>Calculations!X46</f>
        <v>Not Modelled</v>
      </c>
      <c r="W76" s="38" t="str">
        <f>Calculations!Y46</f>
        <v>N/A</v>
      </c>
      <c r="X76" s="38" t="s">
        <v>100</v>
      </c>
      <c r="Y76" s="73" t="s">
        <v>105</v>
      </c>
      <c r="Z76" s="74" t="s">
        <v>104</v>
      </c>
      <c r="AA76" s="58">
        <f>Calculations!Z46</f>
        <v>0</v>
      </c>
      <c r="AB76" s="58">
        <f>Calculations!AL46</f>
        <v>0</v>
      </c>
      <c r="AC76" s="58">
        <f>Calculations!AA46</f>
        <v>0</v>
      </c>
      <c r="AD76" s="59">
        <f>Calculations!AM46</f>
        <v>0</v>
      </c>
      <c r="AE76" s="58">
        <f>Calculations!AB46</f>
        <v>0</v>
      </c>
      <c r="AF76" s="58">
        <f>Calculations!AN46</f>
        <v>0</v>
      </c>
      <c r="AG76" s="58">
        <f>Calculations!AC46</f>
        <v>0</v>
      </c>
      <c r="AH76" s="58">
        <f>Calculations!AO46</f>
        <v>0</v>
      </c>
      <c r="AI76" s="58">
        <f>Calculations!AD46</f>
        <v>0.97333525237499996</v>
      </c>
      <c r="AJ76" s="58">
        <f>Calculations!AP46</f>
        <v>31.673609413862241</v>
      </c>
      <c r="AK76" s="58">
        <f>Calculations!AE46</f>
        <v>2.2140002104000001</v>
      </c>
      <c r="AL76" s="58">
        <f>Calculations!AQ46</f>
        <v>72.0464790885854</v>
      </c>
      <c r="AM76" s="58">
        <f>Calculations!AF46</f>
        <v>0</v>
      </c>
      <c r="AN76" s="58">
        <f>Calculations!AR46</f>
        <v>0</v>
      </c>
      <c r="AO76" s="58">
        <f>Calculations!AG46</f>
        <v>0</v>
      </c>
      <c r="AP76" s="58">
        <f>Calculations!AS46</f>
        <v>0</v>
      </c>
      <c r="AQ76" s="58">
        <f>Calculations!AH46</f>
        <v>0</v>
      </c>
      <c r="AR76" s="58">
        <f>Calculations!AT46</f>
        <v>0</v>
      </c>
      <c r="AS76" s="58">
        <f>Calculations!AI46</f>
        <v>0</v>
      </c>
      <c r="AT76" s="58">
        <f>Calculations!AU46</f>
        <v>0</v>
      </c>
      <c r="AU76" s="58">
        <f>Calculations!AJ46</f>
        <v>0</v>
      </c>
      <c r="AV76" s="58">
        <f>Calculations!AV46</f>
        <v>0</v>
      </c>
      <c r="AW76" s="49"/>
      <c r="AX76" s="49"/>
      <c r="AY76" s="56" t="str">
        <f>Calculations!D46</f>
        <v>Call for Sites 2018</v>
      </c>
    </row>
    <row r="77" spans="2:51" ht="14.5" x14ac:dyDescent="0.35">
      <c r="B77" s="32">
        <f>Calculations!A47</f>
        <v>1453287669634</v>
      </c>
      <c r="C77" s="30" t="str">
        <f>Calculations!B47</f>
        <v>Brackley Golf Course, Walkden, Little Hulton</v>
      </c>
      <c r="D77" s="13" t="str">
        <f>Calculations!C47</f>
        <v>Residential</v>
      </c>
      <c r="E77" s="38">
        <f>Calculations!E47</f>
        <v>26.1451070283</v>
      </c>
      <c r="F77" s="38">
        <f>Calculations!I47</f>
        <v>26.1451070283</v>
      </c>
      <c r="G77" s="38">
        <f>Calculations!M47</f>
        <v>100</v>
      </c>
      <c r="H77" s="38">
        <f>Calculations!H47</f>
        <v>0</v>
      </c>
      <c r="I77" s="38">
        <f>Calculations!L47</f>
        <v>0</v>
      </c>
      <c r="J77" s="38">
        <f>Calculations!G47</f>
        <v>0</v>
      </c>
      <c r="K77" s="38">
        <f>Calculations!K47</f>
        <v>0</v>
      </c>
      <c r="L77" s="38">
        <f>Calculations!F47</f>
        <v>0</v>
      </c>
      <c r="M77" s="38">
        <f>Calculations!J47</f>
        <v>0</v>
      </c>
      <c r="N77" s="38">
        <f>Calculations!V47</f>
        <v>0</v>
      </c>
      <c r="O77" s="38">
        <f>Calculations!W47</f>
        <v>0</v>
      </c>
      <c r="P77" s="38">
        <f>Calculations!O47</f>
        <v>3.0547276682389999</v>
      </c>
      <c r="Q77" s="38">
        <f>Calculations!S47</f>
        <v>11.683745126506844</v>
      </c>
      <c r="R77" s="38">
        <f>Calculations!Q47</f>
        <v>1.379364277339</v>
      </c>
      <c r="S77" s="38">
        <f>Calculations!T47</f>
        <v>5.2758027566915207</v>
      </c>
      <c r="T77" s="38">
        <f>Calculations!R47</f>
        <v>0.78060195399200005</v>
      </c>
      <c r="U77" s="38">
        <f>Calculations!U47</f>
        <v>2.9856521648469845</v>
      </c>
      <c r="V77" s="38" t="str">
        <f>Calculations!X47</f>
        <v>Not Modelled</v>
      </c>
      <c r="W77" s="38" t="str">
        <f>Calculations!Y47</f>
        <v>N/A</v>
      </c>
      <c r="X77" s="38" t="s">
        <v>100</v>
      </c>
      <c r="Y77" s="73" t="s">
        <v>105</v>
      </c>
      <c r="Z77" s="74" t="s">
        <v>104</v>
      </c>
      <c r="AA77" s="58">
        <f>Calculations!Z47</f>
        <v>0</v>
      </c>
      <c r="AB77" s="58">
        <f>Calculations!AL47</f>
        <v>0</v>
      </c>
      <c r="AC77" s="58">
        <f>Calculations!AA47</f>
        <v>0</v>
      </c>
      <c r="AD77" s="59">
        <f>Calculations!AM47</f>
        <v>0</v>
      </c>
      <c r="AE77" s="58">
        <f>Calculations!AB47</f>
        <v>0</v>
      </c>
      <c r="AF77" s="58">
        <f>Calculations!AN47</f>
        <v>0</v>
      </c>
      <c r="AG77" s="58">
        <f>Calculations!AC47</f>
        <v>0</v>
      </c>
      <c r="AH77" s="58">
        <f>Calculations!AO47</f>
        <v>0</v>
      </c>
      <c r="AI77" s="58">
        <f>Calculations!AD47</f>
        <v>2.8744222775500001E-2</v>
      </c>
      <c r="AJ77" s="58">
        <f>Calculations!AP47</f>
        <v>0.1099411172590981</v>
      </c>
      <c r="AK77" s="58">
        <f>Calculations!AE47</f>
        <v>2.5579347826999999</v>
      </c>
      <c r="AL77" s="58">
        <f>Calculations!AQ47</f>
        <v>9.7836079995053709</v>
      </c>
      <c r="AM77" s="58">
        <f>Calculations!AF47</f>
        <v>0.30520000000000003</v>
      </c>
      <c r="AN77" s="58">
        <f>Calculations!AR47</f>
        <v>1.1673312320720097</v>
      </c>
      <c r="AO77" s="58">
        <f>Calculations!AG47</f>
        <v>0.1216</v>
      </c>
      <c r="AP77" s="58">
        <f>Calculations!AS47</f>
        <v>0.46509658525542719</v>
      </c>
      <c r="AQ77" s="58">
        <f>Calculations!AH47</f>
        <v>13.4563628996</v>
      </c>
      <c r="AR77" s="58">
        <f>Calculations!AT47</f>
        <v>51.467996994751473</v>
      </c>
      <c r="AS77" s="58">
        <f>Calculations!AI47</f>
        <v>0</v>
      </c>
      <c r="AT77" s="58">
        <f>Calculations!AU47</f>
        <v>0</v>
      </c>
      <c r="AU77" s="58">
        <f>Calculations!AJ47</f>
        <v>0</v>
      </c>
      <c r="AV77" s="58">
        <f>Calculations!AV47</f>
        <v>0</v>
      </c>
      <c r="AW77" s="49"/>
      <c r="AX77" s="49"/>
      <c r="AY77" s="56" t="str">
        <f>Calculations!D47</f>
        <v>Call for Sites 2018</v>
      </c>
    </row>
    <row r="78" spans="2:51" ht="26" x14ac:dyDescent="0.35">
      <c r="B78" s="32">
        <f>Calculations!A48</f>
        <v>1453726233059</v>
      </c>
      <c r="C78" s="30" t="str">
        <f>Calculations!B48</f>
        <v>Hulton Park and Surrounding Land (Parkland 3)</v>
      </c>
      <c r="D78" s="13" t="str">
        <f>Calculations!C48</f>
        <v>Residential / Other use</v>
      </c>
      <c r="E78" s="38">
        <f>Calculations!E48</f>
        <v>299.23281948900001</v>
      </c>
      <c r="F78" s="38">
        <f>Calculations!I48</f>
        <v>295.83709261199999</v>
      </c>
      <c r="G78" s="38">
        <f>Calculations!M48</f>
        <v>98.865189024787156</v>
      </c>
      <c r="H78" s="38">
        <f>Calculations!H48</f>
        <v>4.7633550000000004E-3</v>
      </c>
      <c r="I78" s="38">
        <f>Calculations!L48</f>
        <v>1.5918558024933173E-3</v>
      </c>
      <c r="J78" s="38">
        <f>Calculations!G48</f>
        <v>5.0774100000000001E-3</v>
      </c>
      <c r="K78" s="38">
        <f>Calculations!K48</f>
        <v>1.6968091964881041E-3</v>
      </c>
      <c r="L78" s="38">
        <f>Calculations!F48</f>
        <v>3.3858861120000001</v>
      </c>
      <c r="M78" s="38">
        <f>Calculations!J48</f>
        <v>1.1315223102138592</v>
      </c>
      <c r="N78" s="38">
        <f>Calculations!V48</f>
        <v>0</v>
      </c>
      <c r="O78" s="38">
        <f>Calculations!W48</f>
        <v>0</v>
      </c>
      <c r="P78" s="38">
        <f>Calculations!O48</f>
        <v>32.744496422899992</v>
      </c>
      <c r="Q78" s="38">
        <f>Calculations!S48</f>
        <v>10.942815857838649</v>
      </c>
      <c r="R78" s="38">
        <f>Calculations!Q48</f>
        <v>14.462784496199991</v>
      </c>
      <c r="S78" s="38">
        <f>Calculations!T48</f>
        <v>4.8332881803867949</v>
      </c>
      <c r="T78" s="38">
        <f>Calculations!R48</f>
        <v>9.5480371960799904</v>
      </c>
      <c r="U78" s="38">
        <f>Calculations!U48</f>
        <v>3.190838896744407</v>
      </c>
      <c r="V78" s="38" t="str">
        <f>Calculations!X48</f>
        <v>Not Modelled</v>
      </c>
      <c r="W78" s="38" t="str">
        <f>Calculations!Y48</f>
        <v>N/A</v>
      </c>
      <c r="X78" s="38" t="s">
        <v>100</v>
      </c>
      <c r="Y78" s="73" t="s">
        <v>108</v>
      </c>
      <c r="Z78" s="74" t="s">
        <v>109</v>
      </c>
      <c r="AA78" s="58">
        <f>Calculations!Z48</f>
        <v>0</v>
      </c>
      <c r="AB78" s="58">
        <f>Calculations!AL48</f>
        <v>0</v>
      </c>
      <c r="AC78" s="58">
        <f>Calculations!AA48</f>
        <v>5.6156433220500004</v>
      </c>
      <c r="AD78" s="59">
        <f>Calculations!AM48</f>
        <v>1.876680282476981</v>
      </c>
      <c r="AE78" s="58">
        <f>Calculations!AB48</f>
        <v>4.8688084511599996</v>
      </c>
      <c r="AF78" s="58">
        <f>Calculations!AN48</f>
        <v>1.6270970742696158</v>
      </c>
      <c r="AG78" s="58">
        <f>Calculations!AC48</f>
        <v>2.7761520595400001E-2</v>
      </c>
      <c r="AH78" s="58">
        <f>Calculations!AO48</f>
        <v>9.2775654230736991E-3</v>
      </c>
      <c r="AI78" s="58">
        <f>Calculations!AD48</f>
        <v>48.027462742200001</v>
      </c>
      <c r="AJ78" s="58">
        <f>Calculations!AP48</f>
        <v>16.050198913413478</v>
      </c>
      <c r="AK78" s="58">
        <f>Calculations!AE48</f>
        <v>93.038092353699994</v>
      </c>
      <c r="AL78" s="58">
        <f>Calculations!AQ48</f>
        <v>31.09220857276992</v>
      </c>
      <c r="AM78" s="58">
        <f>Calculations!AF48</f>
        <v>0</v>
      </c>
      <c r="AN78" s="58">
        <f>Calculations!AR48</f>
        <v>0</v>
      </c>
      <c r="AO78" s="58">
        <f>Calculations!AG48</f>
        <v>0</v>
      </c>
      <c r="AP78" s="58">
        <f>Calculations!AS48</f>
        <v>0</v>
      </c>
      <c r="AQ78" s="58">
        <f>Calculations!AH48</f>
        <v>0.20514387705699999</v>
      </c>
      <c r="AR78" s="58">
        <f>Calculations!AT48</f>
        <v>6.8556610002647525E-2</v>
      </c>
      <c r="AS78" s="58">
        <f>Calculations!AI48</f>
        <v>0</v>
      </c>
      <c r="AT78" s="58">
        <f>Calculations!AU48</f>
        <v>0</v>
      </c>
      <c r="AU78" s="58">
        <f>Calculations!AJ48</f>
        <v>0</v>
      </c>
      <c r="AV78" s="58">
        <f>Calculations!AV48</f>
        <v>0</v>
      </c>
      <c r="AW78" s="49"/>
      <c r="AX78" s="49"/>
      <c r="AY78" s="56" t="str">
        <f>Calculations!D48</f>
        <v>Call for Sites 2018</v>
      </c>
    </row>
    <row r="79" spans="2:51" ht="26" x14ac:dyDescent="0.35">
      <c r="B79" s="32">
        <f>Calculations!A49</f>
        <v>1453730111186</v>
      </c>
      <c r="C79" s="30" t="str">
        <f>Calculations!B49</f>
        <v>Land West of Hulton ParkLand to the north of Atherton, east of Westhoughton, south of A6 and west of Hulton Park</v>
      </c>
      <c r="D79" s="13" t="str">
        <f>Calculations!C49</f>
        <v>Residential</v>
      </c>
      <c r="E79" s="38">
        <f>Calculations!E49</f>
        <v>28.870343322699899</v>
      </c>
      <c r="F79" s="38">
        <f>Calculations!I49</f>
        <v>28.870343322699899</v>
      </c>
      <c r="G79" s="38">
        <f>Calculations!M49</f>
        <v>100</v>
      </c>
      <c r="H79" s="38">
        <f>Calculations!H49</f>
        <v>0</v>
      </c>
      <c r="I79" s="38">
        <f>Calculations!L49</f>
        <v>0</v>
      </c>
      <c r="J79" s="38">
        <f>Calculations!G49</f>
        <v>0</v>
      </c>
      <c r="K79" s="38">
        <f>Calculations!K49</f>
        <v>0</v>
      </c>
      <c r="L79" s="38">
        <f>Calculations!F49</f>
        <v>0</v>
      </c>
      <c r="M79" s="38">
        <f>Calculations!J49</f>
        <v>0</v>
      </c>
      <c r="N79" s="38">
        <f>Calculations!V49</f>
        <v>0</v>
      </c>
      <c r="O79" s="38">
        <f>Calculations!W49</f>
        <v>0</v>
      </c>
      <c r="P79" s="38">
        <f>Calculations!O49</f>
        <v>0.75355634512500003</v>
      </c>
      <c r="Q79" s="38">
        <f>Calculations!S49</f>
        <v>2.6101398819615036</v>
      </c>
      <c r="R79" s="38">
        <f>Calculations!Q49</f>
        <v>0.25003661781600001</v>
      </c>
      <c r="S79" s="38">
        <f>Calculations!T49</f>
        <v>0.8660673516113111</v>
      </c>
      <c r="T79" s="38">
        <f>Calculations!R49</f>
        <v>0.14083661782000001</v>
      </c>
      <c r="U79" s="38">
        <f>Calculations!U49</f>
        <v>0.48782453414492072</v>
      </c>
      <c r="V79" s="38" t="str">
        <f>Calculations!X49</f>
        <v>Not Modelled</v>
      </c>
      <c r="W79" s="38" t="str">
        <f>Calculations!Y49</f>
        <v>N/A</v>
      </c>
      <c r="X79" s="38" t="s">
        <v>100</v>
      </c>
      <c r="Y79" s="73" t="s">
        <v>105</v>
      </c>
      <c r="Z79" s="74" t="s">
        <v>104</v>
      </c>
      <c r="AA79" s="58">
        <f>Calculations!Z49</f>
        <v>0</v>
      </c>
      <c r="AB79" s="58">
        <f>Calculations!AL49</f>
        <v>0</v>
      </c>
      <c r="AC79" s="58">
        <f>Calculations!AA49</f>
        <v>0.25003660999999999</v>
      </c>
      <c r="AD79" s="59">
        <f>Calculations!AM49</f>
        <v>0.86606732453854673</v>
      </c>
      <c r="AE79" s="58">
        <f>Calculations!AB49</f>
        <v>0.14083661</v>
      </c>
      <c r="AF79" s="58">
        <f>Calculations!AN49</f>
        <v>0.48782450705830133</v>
      </c>
      <c r="AG79" s="58">
        <f>Calculations!AC49</f>
        <v>0</v>
      </c>
      <c r="AH79" s="58">
        <f>Calculations!AO49</f>
        <v>0</v>
      </c>
      <c r="AI79" s="58">
        <f>Calculations!AD49</f>
        <v>16.000320261900001</v>
      </c>
      <c r="AJ79" s="58">
        <f>Calculations!AP49</f>
        <v>55.421302348418635</v>
      </c>
      <c r="AK79" s="58">
        <f>Calculations!AE49</f>
        <v>0</v>
      </c>
      <c r="AL79" s="58">
        <f>Calculations!AQ49</f>
        <v>0</v>
      </c>
      <c r="AM79" s="58">
        <f>Calculations!AF49</f>
        <v>0</v>
      </c>
      <c r="AN79" s="58">
        <f>Calculations!AR49</f>
        <v>0</v>
      </c>
      <c r="AO79" s="58">
        <f>Calculations!AG49</f>
        <v>0</v>
      </c>
      <c r="AP79" s="58">
        <f>Calculations!AS49</f>
        <v>0</v>
      </c>
      <c r="AQ79" s="58">
        <f>Calculations!AH49</f>
        <v>0</v>
      </c>
      <c r="AR79" s="58">
        <f>Calculations!AT49</f>
        <v>0</v>
      </c>
      <c r="AS79" s="58">
        <f>Calculations!AI49</f>
        <v>0</v>
      </c>
      <c r="AT79" s="58">
        <f>Calculations!AU49</f>
        <v>0</v>
      </c>
      <c r="AU79" s="58">
        <f>Calculations!AJ49</f>
        <v>0</v>
      </c>
      <c r="AV79" s="58">
        <f>Calculations!AV49</f>
        <v>0</v>
      </c>
      <c r="AW79" s="49"/>
      <c r="AX79" s="49"/>
      <c r="AY79" s="56" t="str">
        <f>Calculations!D49</f>
        <v>Call for Sites 2018</v>
      </c>
    </row>
    <row r="80" spans="2:51" ht="26" x14ac:dyDescent="0.35">
      <c r="B80" s="32">
        <f>Calculations!A50</f>
        <v>1453731805946</v>
      </c>
      <c r="C80" s="30" t="str">
        <f>Calculations!B50</f>
        <v>Chequerbent (Parkland 3) Land to the east of Westhoughton, south of Chequerbent, Bolton, Greater Manchester</v>
      </c>
      <c r="D80" s="13" t="str">
        <f>Calculations!C50</f>
        <v>Residential</v>
      </c>
      <c r="E80" s="38">
        <f>Calculations!E50</f>
        <v>103.93357367500001</v>
      </c>
      <c r="F80" s="38">
        <f>Calculations!I50</f>
        <v>103.93357367500001</v>
      </c>
      <c r="G80" s="38">
        <f>Calculations!M50</f>
        <v>100</v>
      </c>
      <c r="H80" s="38">
        <f>Calculations!H50</f>
        <v>0</v>
      </c>
      <c r="I80" s="38">
        <f>Calculations!L50</f>
        <v>0</v>
      </c>
      <c r="J80" s="38">
        <f>Calculations!G50</f>
        <v>0</v>
      </c>
      <c r="K80" s="38">
        <f>Calculations!K50</f>
        <v>0</v>
      </c>
      <c r="L80" s="38">
        <f>Calculations!F50</f>
        <v>0</v>
      </c>
      <c r="M80" s="38">
        <f>Calculations!J50</f>
        <v>0</v>
      </c>
      <c r="N80" s="38">
        <f>Calculations!V50</f>
        <v>0</v>
      </c>
      <c r="O80" s="38">
        <f>Calculations!W50</f>
        <v>0</v>
      </c>
      <c r="P80" s="38">
        <f>Calculations!O50</f>
        <v>9.2799383636399995</v>
      </c>
      <c r="Q80" s="38">
        <f>Calculations!S50</f>
        <v>8.9287205620951138</v>
      </c>
      <c r="R80" s="38">
        <f>Calculations!Q50</f>
        <v>4.5434970537799995</v>
      </c>
      <c r="S80" s="38">
        <f>Calculations!T50</f>
        <v>4.3715393333702757</v>
      </c>
      <c r="T80" s="38">
        <f>Calculations!R50</f>
        <v>3.11676308329</v>
      </c>
      <c r="U80" s="38">
        <f>Calculations!U50</f>
        <v>2.9988029595096091</v>
      </c>
      <c r="V80" s="38" t="str">
        <f>Calculations!X50</f>
        <v>Not Modelled</v>
      </c>
      <c r="W80" s="38" t="str">
        <f>Calculations!Y50</f>
        <v>N/A</v>
      </c>
      <c r="X80" s="38" t="s">
        <v>100</v>
      </c>
      <c r="Y80" s="73" t="s">
        <v>105</v>
      </c>
      <c r="Z80" s="74" t="s">
        <v>104</v>
      </c>
      <c r="AA80" s="58">
        <f>Calculations!Z50</f>
        <v>0</v>
      </c>
      <c r="AB80" s="58">
        <f>Calculations!AL50</f>
        <v>0</v>
      </c>
      <c r="AC80" s="58">
        <f>Calculations!AA50</f>
        <v>1.9760662115800001</v>
      </c>
      <c r="AD80" s="59">
        <f>Calculations!AM50</f>
        <v>1.9012780391436876</v>
      </c>
      <c r="AE80" s="58">
        <f>Calculations!AB50</f>
        <v>2.4053899088100001</v>
      </c>
      <c r="AF80" s="58">
        <f>Calculations!AN50</f>
        <v>2.3143531235937749</v>
      </c>
      <c r="AG80" s="58">
        <f>Calculations!AC50</f>
        <v>0</v>
      </c>
      <c r="AH80" s="58">
        <f>Calculations!AO50</f>
        <v>0</v>
      </c>
      <c r="AI80" s="58">
        <f>Calculations!AD50</f>
        <v>22.167993431999999</v>
      </c>
      <c r="AJ80" s="58">
        <f>Calculations!AP50</f>
        <v>21.329001445980538</v>
      </c>
      <c r="AK80" s="58">
        <f>Calculations!AE50</f>
        <v>0</v>
      </c>
      <c r="AL80" s="58">
        <f>Calculations!AQ50</f>
        <v>0</v>
      </c>
      <c r="AM80" s="58">
        <f>Calculations!AF50</f>
        <v>0</v>
      </c>
      <c r="AN80" s="58">
        <f>Calculations!AR50</f>
        <v>0</v>
      </c>
      <c r="AO80" s="58">
        <f>Calculations!AG50</f>
        <v>0</v>
      </c>
      <c r="AP80" s="58">
        <f>Calculations!AS50</f>
        <v>0</v>
      </c>
      <c r="AQ80" s="58">
        <f>Calculations!AH50</f>
        <v>0</v>
      </c>
      <c r="AR80" s="58">
        <f>Calculations!AT50</f>
        <v>0</v>
      </c>
      <c r="AS80" s="58">
        <f>Calculations!AI50</f>
        <v>0</v>
      </c>
      <c r="AT80" s="58">
        <f>Calculations!AU50</f>
        <v>0</v>
      </c>
      <c r="AU80" s="58">
        <f>Calculations!AJ50</f>
        <v>0</v>
      </c>
      <c r="AV80" s="58">
        <f>Calculations!AV50</f>
        <v>0</v>
      </c>
      <c r="AW80" s="49"/>
      <c r="AX80" s="49"/>
      <c r="AY80" s="56" t="str">
        <f>Calculations!D50</f>
        <v>Call for Sites 2018</v>
      </c>
    </row>
    <row r="81" spans="2:51" ht="26" x14ac:dyDescent="0.35">
      <c r="B81" s="32">
        <f>Calculations!A51</f>
        <v>1453797869661</v>
      </c>
      <c r="C81" s="30" t="str">
        <f>Calculations!B51</f>
        <v>Manchester Road, BoltonUnited Utilities, Manchester Road, Bolton</v>
      </c>
      <c r="D81" s="13" t="str">
        <f>Calculations!C51</f>
        <v>Residential / Other use</v>
      </c>
      <c r="E81" s="38">
        <f>Calculations!E51</f>
        <v>1.6482109277100001</v>
      </c>
      <c r="F81" s="38">
        <f>Calculations!I51</f>
        <v>1.6482109277100001</v>
      </c>
      <c r="G81" s="38">
        <f>Calculations!M51</f>
        <v>100</v>
      </c>
      <c r="H81" s="38">
        <f>Calculations!H51</f>
        <v>0</v>
      </c>
      <c r="I81" s="38">
        <f>Calculations!L51</f>
        <v>0</v>
      </c>
      <c r="J81" s="38">
        <f>Calculations!G51</f>
        <v>0</v>
      </c>
      <c r="K81" s="38">
        <f>Calculations!K51</f>
        <v>0</v>
      </c>
      <c r="L81" s="38">
        <f>Calculations!F51</f>
        <v>0</v>
      </c>
      <c r="M81" s="38">
        <f>Calculations!J51</f>
        <v>0</v>
      </c>
      <c r="N81" s="38">
        <f>Calculations!V51</f>
        <v>0</v>
      </c>
      <c r="O81" s="38">
        <f>Calculations!W51</f>
        <v>0</v>
      </c>
      <c r="P81" s="38">
        <f>Calculations!O51</f>
        <v>0.24281131966039998</v>
      </c>
      <c r="Q81" s="38">
        <f>Calculations!S51</f>
        <v>14.731811055139554</v>
      </c>
      <c r="R81" s="38">
        <f>Calculations!Q51</f>
        <v>8.6398275556399992E-2</v>
      </c>
      <c r="S81" s="38">
        <f>Calculations!T51</f>
        <v>5.24194289115899</v>
      </c>
      <c r="T81" s="38">
        <f>Calculations!R51</f>
        <v>1.7200000000899999E-2</v>
      </c>
      <c r="U81" s="38">
        <f>Calculations!U51</f>
        <v>1.0435557556214863</v>
      </c>
      <c r="V81" s="38" t="str">
        <f>Calculations!X51</f>
        <v>Not Modelled</v>
      </c>
      <c r="W81" s="38" t="str">
        <f>Calculations!Y51</f>
        <v>N/A</v>
      </c>
      <c r="X81" s="38" t="s">
        <v>100</v>
      </c>
      <c r="Y81" s="73" t="s">
        <v>105</v>
      </c>
      <c r="Z81" s="74" t="s">
        <v>104</v>
      </c>
      <c r="AA81" s="58">
        <f>Calculations!Z51</f>
        <v>0</v>
      </c>
      <c r="AB81" s="58">
        <f>Calculations!AL51</f>
        <v>0</v>
      </c>
      <c r="AC81" s="58">
        <f>Calculations!AA51</f>
        <v>0</v>
      </c>
      <c r="AD81" s="59">
        <f>Calculations!AM51</f>
        <v>0</v>
      </c>
      <c r="AE81" s="58">
        <f>Calculations!AB51</f>
        <v>0</v>
      </c>
      <c r="AF81" s="58">
        <f>Calculations!AN51</f>
        <v>0</v>
      </c>
      <c r="AG81" s="58">
        <f>Calculations!AC51</f>
        <v>0</v>
      </c>
      <c r="AH81" s="58">
        <f>Calculations!AO51</f>
        <v>0</v>
      </c>
      <c r="AI81" s="58">
        <f>Calculations!AD51</f>
        <v>0</v>
      </c>
      <c r="AJ81" s="58">
        <f>Calculations!AP51</f>
        <v>0</v>
      </c>
      <c r="AK81" s="58">
        <f>Calculations!AE51</f>
        <v>0</v>
      </c>
      <c r="AL81" s="58">
        <f>Calculations!AQ51</f>
        <v>0</v>
      </c>
      <c r="AM81" s="58">
        <f>Calculations!AF51</f>
        <v>0</v>
      </c>
      <c r="AN81" s="58">
        <f>Calculations!AR51</f>
        <v>0</v>
      </c>
      <c r="AO81" s="58">
        <f>Calculations!AG51</f>
        <v>0</v>
      </c>
      <c r="AP81" s="58">
        <f>Calculations!AS51</f>
        <v>0</v>
      </c>
      <c r="AQ81" s="58">
        <f>Calculations!AH51</f>
        <v>1.64821081894</v>
      </c>
      <c r="AR81" s="58">
        <f>Calculations!AT51</f>
        <v>99.99999340072327</v>
      </c>
      <c r="AS81" s="58">
        <f>Calculations!AI51</f>
        <v>0</v>
      </c>
      <c r="AT81" s="58">
        <f>Calculations!AU51</f>
        <v>0</v>
      </c>
      <c r="AU81" s="58">
        <f>Calculations!AJ51</f>
        <v>0</v>
      </c>
      <c r="AV81" s="58">
        <f>Calculations!AV51</f>
        <v>0</v>
      </c>
      <c r="AW81" s="49"/>
      <c r="AX81" s="49"/>
      <c r="AY81" s="56" t="str">
        <f>Calculations!D51</f>
        <v>Call for Sites 2018</v>
      </c>
    </row>
    <row r="82" spans="2:51" ht="14.5" x14ac:dyDescent="0.35">
      <c r="B82" s="32">
        <f>Calculations!A52</f>
        <v>1453799529294</v>
      </c>
      <c r="C82" s="30" t="str">
        <f>Calculations!B52</f>
        <v>Darwen Road</v>
      </c>
      <c r="D82" s="13" t="str">
        <f>Calculations!C52</f>
        <v>Residential</v>
      </c>
      <c r="E82" s="38">
        <f>Calculations!E52</f>
        <v>4.8145426955400001</v>
      </c>
      <c r="F82" s="38">
        <f>Calculations!I52</f>
        <v>4.8145426955400001</v>
      </c>
      <c r="G82" s="38">
        <f>Calculations!M52</f>
        <v>100</v>
      </c>
      <c r="H82" s="38">
        <f>Calculations!H52</f>
        <v>0</v>
      </c>
      <c r="I82" s="38">
        <f>Calculations!L52</f>
        <v>0</v>
      </c>
      <c r="J82" s="38">
        <f>Calculations!G52</f>
        <v>0</v>
      </c>
      <c r="K82" s="38">
        <f>Calculations!K52</f>
        <v>0</v>
      </c>
      <c r="L82" s="38">
        <f>Calculations!F52</f>
        <v>0</v>
      </c>
      <c r="M82" s="38">
        <f>Calculations!J52</f>
        <v>0</v>
      </c>
      <c r="N82" s="38">
        <f>Calculations!V52</f>
        <v>0</v>
      </c>
      <c r="O82" s="38">
        <f>Calculations!W52</f>
        <v>0</v>
      </c>
      <c r="P82" s="38">
        <f>Calculations!O52</f>
        <v>0.31334697404459999</v>
      </c>
      <c r="Q82" s="38">
        <f>Calculations!S52</f>
        <v>6.5083434473407431</v>
      </c>
      <c r="R82" s="38">
        <f>Calculations!Q52</f>
        <v>5.0017898809599996E-2</v>
      </c>
      <c r="S82" s="38">
        <f>Calculations!T52</f>
        <v>1.0388919981109437</v>
      </c>
      <c r="T82" s="38">
        <f>Calculations!R52</f>
        <v>1.6800000000499998E-2</v>
      </c>
      <c r="U82" s="38">
        <f>Calculations!U52</f>
        <v>0.34894279816155432</v>
      </c>
      <c r="V82" s="38" t="str">
        <f>Calculations!X52</f>
        <v>Not Modelled</v>
      </c>
      <c r="W82" s="38" t="str">
        <f>Calculations!Y52</f>
        <v>N/A</v>
      </c>
      <c r="X82" s="38" t="s">
        <v>100</v>
      </c>
      <c r="Y82" s="73" t="s">
        <v>105</v>
      </c>
      <c r="Z82" s="74" t="s">
        <v>104</v>
      </c>
      <c r="AA82" s="58">
        <f>Calculations!Z52</f>
        <v>0</v>
      </c>
      <c r="AB82" s="58">
        <f>Calculations!AL52</f>
        <v>0</v>
      </c>
      <c r="AC82" s="58">
        <f>Calculations!AA52</f>
        <v>0</v>
      </c>
      <c r="AD82" s="59">
        <f>Calculations!AM52</f>
        <v>0</v>
      </c>
      <c r="AE82" s="58">
        <f>Calculations!AB52</f>
        <v>0</v>
      </c>
      <c r="AF82" s="58">
        <f>Calculations!AN52</f>
        <v>0</v>
      </c>
      <c r="AG82" s="58">
        <f>Calculations!AC52</f>
        <v>0</v>
      </c>
      <c r="AH82" s="58">
        <f>Calculations!AO52</f>
        <v>0</v>
      </c>
      <c r="AI82" s="58">
        <f>Calculations!AD52</f>
        <v>0.34795880637400001</v>
      </c>
      <c r="AJ82" s="58">
        <f>Calculations!AP52</f>
        <v>7.2272452105645497</v>
      </c>
      <c r="AK82" s="58">
        <f>Calculations!AE52</f>
        <v>2.69310025459</v>
      </c>
      <c r="AL82" s="58">
        <f>Calculations!AQ52</f>
        <v>55.936782055848845</v>
      </c>
      <c r="AM82" s="58">
        <f>Calculations!AF52</f>
        <v>1.3599999999999999E-2</v>
      </c>
      <c r="AN82" s="58">
        <f>Calculations!AR52</f>
        <v>0.28247750326523213</v>
      </c>
      <c r="AO82" s="58">
        <f>Calculations!AG52</f>
        <v>0</v>
      </c>
      <c r="AP82" s="58">
        <f>Calculations!AS52</f>
        <v>0</v>
      </c>
      <c r="AQ82" s="58">
        <f>Calculations!AH52</f>
        <v>4.4149517508200002</v>
      </c>
      <c r="AR82" s="58">
        <f>Calculations!AT52</f>
        <v>91.700334382948455</v>
      </c>
      <c r="AS82" s="58">
        <f>Calculations!AI52</f>
        <v>4.8096281427900003</v>
      </c>
      <c r="AT82" s="58">
        <f>Calculations!AU52</f>
        <v>99.897922750699621</v>
      </c>
      <c r="AU82" s="58">
        <f>Calculations!AJ52</f>
        <v>0</v>
      </c>
      <c r="AV82" s="58">
        <f>Calculations!AV52</f>
        <v>0</v>
      </c>
      <c r="AW82" s="49"/>
      <c r="AX82" s="49"/>
      <c r="AY82" s="56" t="str">
        <f>Calculations!D52</f>
        <v>Call for Sites 2018</v>
      </c>
    </row>
    <row r="83" spans="2:51" ht="26" x14ac:dyDescent="0.35">
      <c r="B83" s="32">
        <f>Calculations!A53</f>
        <v>1453802816632</v>
      </c>
      <c r="C83" s="30" t="str">
        <f>Calculations!B53</f>
        <v>Land South and west of the Hall Coppice Egerton</v>
      </c>
      <c r="D83" s="13" t="str">
        <f>Calculations!C53</f>
        <v>Residential</v>
      </c>
      <c r="E83" s="38">
        <f>Calculations!E53</f>
        <v>3.6312936980399999</v>
      </c>
      <c r="F83" s="38">
        <f>Calculations!I53</f>
        <v>3.5755046320399999</v>
      </c>
      <c r="G83" s="38">
        <f>Calculations!M53</f>
        <v>98.463658667154561</v>
      </c>
      <c r="H83" s="38">
        <f>Calculations!H53</f>
        <v>1.4955965999999999E-2</v>
      </c>
      <c r="I83" s="38">
        <f>Calculations!L53</f>
        <v>0.41186329841820618</v>
      </c>
      <c r="J83" s="38">
        <f>Calculations!G53</f>
        <v>3.5733599999999998E-3</v>
      </c>
      <c r="K83" s="38">
        <f>Calculations!K53</f>
        <v>9.8404598943035923E-2</v>
      </c>
      <c r="L83" s="38">
        <f>Calculations!F53</f>
        <v>3.725974E-2</v>
      </c>
      <c r="M83" s="38">
        <f>Calculations!J53</f>
        <v>1.0260734354841923</v>
      </c>
      <c r="N83" s="38">
        <f>Calculations!V53</f>
        <v>0.43923558458299999</v>
      </c>
      <c r="O83" s="38">
        <f>Calculations!W53</f>
        <v>12.095842999977625</v>
      </c>
      <c r="P83" s="38">
        <f>Calculations!O53</f>
        <v>4.1356951632150002E-2</v>
      </c>
      <c r="Q83" s="38">
        <f>Calculations!S53</f>
        <v>1.1389040675633735</v>
      </c>
      <c r="R83" s="38">
        <f>Calculations!Q53</f>
        <v>2.621377523895E-2</v>
      </c>
      <c r="S83" s="38">
        <f>Calculations!T53</f>
        <v>0.72188529540034041</v>
      </c>
      <c r="T83" s="38">
        <f>Calculations!R53</f>
        <v>2.0836396122799999E-2</v>
      </c>
      <c r="U83" s="38">
        <f>Calculations!U53</f>
        <v>0.5738009055573362</v>
      </c>
      <c r="V83" s="38">
        <f>Calculations!X53</f>
        <v>4.9154285964E-3</v>
      </c>
      <c r="W83" s="38">
        <f>Calculations!Y53</f>
        <v>0.13536301398735978</v>
      </c>
      <c r="X83" s="38" t="s">
        <v>100</v>
      </c>
      <c r="Y83" s="73" t="s">
        <v>108</v>
      </c>
      <c r="Z83" s="74" t="s">
        <v>109</v>
      </c>
      <c r="AA83" s="58">
        <f>Calculations!Z53</f>
        <v>7.1382409014500003E-3</v>
      </c>
      <c r="AB83" s="58">
        <f>Calculations!AL53</f>
        <v>0.19657569712146619</v>
      </c>
      <c r="AC83" s="58">
        <f>Calculations!AA53</f>
        <v>0</v>
      </c>
      <c r="AD83" s="59">
        <f>Calculations!AM53</f>
        <v>0</v>
      </c>
      <c r="AE83" s="58">
        <f>Calculations!AB53</f>
        <v>0</v>
      </c>
      <c r="AF83" s="58">
        <f>Calculations!AN53</f>
        <v>0</v>
      </c>
      <c r="AG83" s="58">
        <f>Calculations!AC53</f>
        <v>0</v>
      </c>
      <c r="AH83" s="58">
        <f>Calculations!AO53</f>
        <v>0</v>
      </c>
      <c r="AI83" s="58">
        <f>Calculations!AD53</f>
        <v>0</v>
      </c>
      <c r="AJ83" s="58">
        <f>Calculations!AP53</f>
        <v>0</v>
      </c>
      <c r="AK83" s="58">
        <f>Calculations!AE53</f>
        <v>0</v>
      </c>
      <c r="AL83" s="58">
        <f>Calculations!AQ53</f>
        <v>0</v>
      </c>
      <c r="AM83" s="58">
        <f>Calculations!AF53</f>
        <v>0</v>
      </c>
      <c r="AN83" s="58">
        <f>Calculations!AR53</f>
        <v>0</v>
      </c>
      <c r="AO83" s="58">
        <f>Calculations!AG53</f>
        <v>0</v>
      </c>
      <c r="AP83" s="58">
        <f>Calculations!AS53</f>
        <v>0</v>
      </c>
      <c r="AQ83" s="58">
        <f>Calculations!AH53</f>
        <v>2.7508611536899998</v>
      </c>
      <c r="AR83" s="58">
        <f>Calculations!AT53</f>
        <v>75.754300875602112</v>
      </c>
      <c r="AS83" s="58">
        <f>Calculations!AI53</f>
        <v>0</v>
      </c>
      <c r="AT83" s="58">
        <f>Calculations!AU53</f>
        <v>0</v>
      </c>
      <c r="AU83" s="58">
        <f>Calculations!AJ53</f>
        <v>0</v>
      </c>
      <c r="AV83" s="58">
        <f>Calculations!AV53</f>
        <v>0</v>
      </c>
      <c r="AW83" s="49"/>
      <c r="AX83" s="49"/>
      <c r="AY83" s="56" t="str">
        <f>Calculations!D53</f>
        <v>Call for Sites 2018</v>
      </c>
    </row>
    <row r="84" spans="2:51" ht="14.5" x14ac:dyDescent="0.35">
      <c r="B84" s="32">
        <f>Calculations!A54</f>
        <v>1453804202286</v>
      </c>
      <c r="C84" s="30" t="str">
        <f>Calculations!B54</f>
        <v>Longsight Lane</v>
      </c>
      <c r="D84" s="13" t="str">
        <f>Calculations!C54</f>
        <v>Residential</v>
      </c>
      <c r="E84" s="38">
        <f>Calculations!E54</f>
        <v>2.1231214826899998</v>
      </c>
      <c r="F84" s="38">
        <f>Calculations!I54</f>
        <v>2.1231214826899998</v>
      </c>
      <c r="G84" s="38">
        <f>Calculations!M54</f>
        <v>100</v>
      </c>
      <c r="H84" s="38">
        <f>Calculations!H54</f>
        <v>0</v>
      </c>
      <c r="I84" s="38">
        <f>Calculations!L54</f>
        <v>0</v>
      </c>
      <c r="J84" s="38">
        <f>Calculations!G54</f>
        <v>0</v>
      </c>
      <c r="K84" s="38">
        <f>Calculations!K54</f>
        <v>0</v>
      </c>
      <c r="L84" s="38">
        <f>Calculations!F54</f>
        <v>0</v>
      </c>
      <c r="M84" s="38">
        <f>Calculations!J54</f>
        <v>0</v>
      </c>
      <c r="N84" s="38">
        <f>Calculations!V54</f>
        <v>0</v>
      </c>
      <c r="O84" s="38">
        <f>Calculations!W54</f>
        <v>0</v>
      </c>
      <c r="P84" s="38">
        <f>Calculations!O54</f>
        <v>7.9095246503299993E-2</v>
      </c>
      <c r="Q84" s="38">
        <f>Calculations!S54</f>
        <v>3.7254225510961407</v>
      </c>
      <c r="R84" s="38">
        <f>Calculations!Q54</f>
        <v>3.4236209538400002E-2</v>
      </c>
      <c r="S84" s="38">
        <f>Calculations!T54</f>
        <v>1.6125412425775396</v>
      </c>
      <c r="T84" s="38">
        <f>Calculations!R54</f>
        <v>2.3507592427800001E-2</v>
      </c>
      <c r="U84" s="38">
        <f>Calculations!U54</f>
        <v>1.1072184337759055</v>
      </c>
      <c r="V84" s="38" t="str">
        <f>Calculations!X54</f>
        <v>Not Modelled</v>
      </c>
      <c r="W84" s="38" t="str">
        <f>Calculations!Y54</f>
        <v>N/A</v>
      </c>
      <c r="X84" s="38" t="s">
        <v>100</v>
      </c>
      <c r="Y84" s="73" t="s">
        <v>105</v>
      </c>
      <c r="Z84" s="74" t="s">
        <v>104</v>
      </c>
      <c r="AA84" s="58">
        <f>Calculations!Z54</f>
        <v>0</v>
      </c>
      <c r="AB84" s="58">
        <f>Calculations!AL54</f>
        <v>0</v>
      </c>
      <c r="AC84" s="58">
        <f>Calculations!AA54</f>
        <v>0</v>
      </c>
      <c r="AD84" s="59">
        <f>Calculations!AM54</f>
        <v>0</v>
      </c>
      <c r="AE84" s="58">
        <f>Calculations!AB54</f>
        <v>0</v>
      </c>
      <c r="AF84" s="58">
        <f>Calculations!AN54</f>
        <v>0</v>
      </c>
      <c r="AG84" s="58">
        <f>Calculations!AC54</f>
        <v>0</v>
      </c>
      <c r="AH84" s="58">
        <f>Calculations!AO54</f>
        <v>0</v>
      </c>
      <c r="AI84" s="58">
        <f>Calculations!AD54</f>
        <v>0</v>
      </c>
      <c r="AJ84" s="58">
        <f>Calculations!AP54</f>
        <v>0</v>
      </c>
      <c r="AK84" s="58">
        <f>Calculations!AE54</f>
        <v>0</v>
      </c>
      <c r="AL84" s="58">
        <f>Calculations!AQ54</f>
        <v>0</v>
      </c>
      <c r="AM84" s="58">
        <f>Calculations!AF54</f>
        <v>2.6254287227899999E-2</v>
      </c>
      <c r="AN84" s="58">
        <f>Calculations!AR54</f>
        <v>1.236589024318842</v>
      </c>
      <c r="AO84" s="58">
        <f>Calculations!AG54</f>
        <v>0</v>
      </c>
      <c r="AP84" s="58">
        <f>Calculations!AS54</f>
        <v>0</v>
      </c>
      <c r="AQ84" s="58">
        <f>Calculations!AH54</f>
        <v>2.1231214826899998</v>
      </c>
      <c r="AR84" s="58">
        <f>Calculations!AT54</f>
        <v>100</v>
      </c>
      <c r="AS84" s="58">
        <f>Calculations!AI54</f>
        <v>0</v>
      </c>
      <c r="AT84" s="58">
        <f>Calculations!AU54</f>
        <v>0</v>
      </c>
      <c r="AU84" s="58">
        <f>Calculations!AJ54</f>
        <v>0</v>
      </c>
      <c r="AV84" s="58">
        <f>Calculations!AV54</f>
        <v>0</v>
      </c>
      <c r="AW84" s="49"/>
      <c r="AX84" s="49"/>
      <c r="AY84" s="56" t="str">
        <f>Calculations!D54</f>
        <v>Call for Sites 2018</v>
      </c>
    </row>
    <row r="85" spans="2:51" ht="26" x14ac:dyDescent="0.35">
      <c r="B85" s="32">
        <f>Calculations!A55</f>
        <v>1453806402439</v>
      </c>
      <c r="C85" s="30" t="str">
        <f>Calculations!B55</f>
        <v>Bolton Open Golf Club and Leisure Ltd</v>
      </c>
      <c r="D85" s="13" t="str">
        <f>Calculations!C55</f>
        <v>Residential</v>
      </c>
      <c r="E85" s="38">
        <f>Calculations!E55</f>
        <v>37.323252011999898</v>
      </c>
      <c r="F85" s="38">
        <f>Calculations!I55</f>
        <v>34.856134287999893</v>
      </c>
      <c r="G85" s="38">
        <f>Calculations!M55</f>
        <v>93.389863982895179</v>
      </c>
      <c r="H85" s="38">
        <f>Calculations!H55</f>
        <v>0.23398290599999999</v>
      </c>
      <c r="I85" s="38">
        <f>Calculations!L55</f>
        <v>0.62690921446172887</v>
      </c>
      <c r="J85" s="38">
        <f>Calculations!G55</f>
        <v>1.8032088980000001</v>
      </c>
      <c r="K85" s="38">
        <f>Calculations!K55</f>
        <v>4.8313284636082772</v>
      </c>
      <c r="L85" s="38">
        <f>Calculations!F55</f>
        <v>0.42992592000000002</v>
      </c>
      <c r="M85" s="38">
        <f>Calculations!J55</f>
        <v>1.1518983390348017</v>
      </c>
      <c r="N85" s="38">
        <f>Calculations!V55</f>
        <v>11.4687930084</v>
      </c>
      <c r="O85" s="38">
        <f>Calculations!W55</f>
        <v>30.728278995390429</v>
      </c>
      <c r="P85" s="38">
        <f>Calculations!O55</f>
        <v>2.827087940967</v>
      </c>
      <c r="Q85" s="38">
        <f>Calculations!S55</f>
        <v>7.5746023954666519</v>
      </c>
      <c r="R85" s="38">
        <f>Calculations!Q55</f>
        <v>1.2718824642770001</v>
      </c>
      <c r="S85" s="38">
        <f>Calculations!T55</f>
        <v>3.4077482419486755</v>
      </c>
      <c r="T85" s="38">
        <f>Calculations!R55</f>
        <v>0.91804759628900001</v>
      </c>
      <c r="U85" s="38">
        <f>Calculations!U55</f>
        <v>2.4597202730186427</v>
      </c>
      <c r="V85" s="38" t="str">
        <f>Calculations!X55</f>
        <v>Not Modelled</v>
      </c>
      <c r="W85" s="38" t="str">
        <f>Calculations!Y55</f>
        <v>N/A</v>
      </c>
      <c r="X85" s="38" t="s">
        <v>100</v>
      </c>
      <c r="Y85" s="73" t="s">
        <v>108</v>
      </c>
      <c r="Z85" s="74" t="s">
        <v>109</v>
      </c>
      <c r="AA85" s="58">
        <f>Calculations!Z55</f>
        <v>0.44405536169100002</v>
      </c>
      <c r="AB85" s="58">
        <f>Calculations!AL55</f>
        <v>1.1897552805640585</v>
      </c>
      <c r="AC85" s="58">
        <f>Calculations!AA55</f>
        <v>0</v>
      </c>
      <c r="AD85" s="59">
        <f>Calculations!AM55</f>
        <v>0</v>
      </c>
      <c r="AE85" s="58">
        <f>Calculations!AB55</f>
        <v>0</v>
      </c>
      <c r="AF85" s="58">
        <f>Calculations!AN55</f>
        <v>0</v>
      </c>
      <c r="AG85" s="58">
        <f>Calculations!AC55</f>
        <v>0</v>
      </c>
      <c r="AH85" s="58">
        <f>Calculations!AO55</f>
        <v>0</v>
      </c>
      <c r="AI85" s="58">
        <f>Calculations!AD55</f>
        <v>0</v>
      </c>
      <c r="AJ85" s="58">
        <f>Calculations!AP55</f>
        <v>0</v>
      </c>
      <c r="AK85" s="58">
        <f>Calculations!AE55</f>
        <v>0</v>
      </c>
      <c r="AL85" s="58">
        <f>Calculations!AQ55</f>
        <v>0</v>
      </c>
      <c r="AM85" s="58">
        <f>Calculations!AF55</f>
        <v>0.65911468249000005</v>
      </c>
      <c r="AN85" s="58">
        <f>Calculations!AR55</f>
        <v>1.765962629081963</v>
      </c>
      <c r="AO85" s="58">
        <f>Calculations!AG55</f>
        <v>21.3278744397</v>
      </c>
      <c r="AP85" s="58">
        <f>Calculations!AS55</f>
        <v>57.143665918615071</v>
      </c>
      <c r="AQ85" s="58">
        <f>Calculations!AH55</f>
        <v>14.535034060899999</v>
      </c>
      <c r="AR85" s="58">
        <f>Calculations!AT55</f>
        <v>38.9436431108061</v>
      </c>
      <c r="AS85" s="58">
        <f>Calculations!AI55</f>
        <v>0</v>
      </c>
      <c r="AT85" s="58">
        <f>Calculations!AU55</f>
        <v>0</v>
      </c>
      <c r="AU85" s="58">
        <f>Calculations!AJ55</f>
        <v>1.7608748085399999</v>
      </c>
      <c r="AV85" s="58">
        <f>Calculations!AV55</f>
        <v>4.7179029522236062</v>
      </c>
      <c r="AW85" s="49"/>
      <c r="AX85" s="49"/>
      <c r="AY85" s="56" t="str">
        <f>Calculations!D55</f>
        <v>Call for Sites 2018</v>
      </c>
    </row>
    <row r="86" spans="2:51" ht="14.5" x14ac:dyDescent="0.35">
      <c r="B86" s="32">
        <f>Calculations!A56</f>
        <v>1453813436757</v>
      </c>
      <c r="C86" s="30" t="str">
        <f>Calculations!B56</f>
        <v>Land South of Boot Lane, BoltonBoot Lane, Bolton, BL1 5SS</v>
      </c>
      <c r="D86" s="13" t="str">
        <f>Calculations!C56</f>
        <v>Residential</v>
      </c>
      <c r="E86" s="38">
        <f>Calculations!E56</f>
        <v>1.40164341684</v>
      </c>
      <c r="F86" s="38">
        <f>Calculations!I56</f>
        <v>1.40164341684</v>
      </c>
      <c r="G86" s="38">
        <f>Calculations!M56</f>
        <v>100</v>
      </c>
      <c r="H86" s="38">
        <f>Calculations!H56</f>
        <v>0</v>
      </c>
      <c r="I86" s="38">
        <f>Calculations!L56</f>
        <v>0</v>
      </c>
      <c r="J86" s="38">
        <f>Calculations!G56</f>
        <v>0</v>
      </c>
      <c r="K86" s="38">
        <f>Calculations!K56</f>
        <v>0</v>
      </c>
      <c r="L86" s="38">
        <f>Calculations!F56</f>
        <v>0</v>
      </c>
      <c r="M86" s="38">
        <f>Calculations!J56</f>
        <v>0</v>
      </c>
      <c r="N86" s="38">
        <f>Calculations!V56</f>
        <v>0</v>
      </c>
      <c r="O86" s="38">
        <f>Calculations!W56</f>
        <v>0</v>
      </c>
      <c r="P86" s="38">
        <f>Calculations!O56</f>
        <v>0.2306506956288</v>
      </c>
      <c r="Q86" s="38">
        <f>Calculations!S56</f>
        <v>16.455732810332112</v>
      </c>
      <c r="R86" s="38">
        <f>Calculations!Q56</f>
        <v>7.2030803507800001E-2</v>
      </c>
      <c r="S86" s="38">
        <f>Calculations!T56</f>
        <v>5.139024850570995</v>
      </c>
      <c r="T86" s="38">
        <f>Calculations!R56</f>
        <v>3.4762473836999999E-2</v>
      </c>
      <c r="U86" s="38">
        <f>Calculations!U56</f>
        <v>2.4801225061486658</v>
      </c>
      <c r="V86" s="38" t="str">
        <f>Calculations!X56</f>
        <v>Not Modelled</v>
      </c>
      <c r="W86" s="38" t="str">
        <f>Calculations!Y56</f>
        <v>N/A</v>
      </c>
      <c r="X86" s="38" t="s">
        <v>100</v>
      </c>
      <c r="Y86" s="73" t="s">
        <v>105</v>
      </c>
      <c r="Z86" s="74" t="s">
        <v>104</v>
      </c>
      <c r="AA86" s="58">
        <f>Calculations!Z56</f>
        <v>0</v>
      </c>
      <c r="AB86" s="58">
        <f>Calculations!AL56</f>
        <v>0</v>
      </c>
      <c r="AC86" s="58">
        <f>Calculations!AA56</f>
        <v>7.2030916315100002E-2</v>
      </c>
      <c r="AD86" s="59">
        <f>Calculations!AM56</f>
        <v>5.1390328987877272</v>
      </c>
      <c r="AE86" s="58">
        <f>Calculations!AB56</f>
        <v>2.4762478191700001E-2</v>
      </c>
      <c r="AF86" s="58">
        <f>Calculations!AN56</f>
        <v>1.7666745974184304</v>
      </c>
      <c r="AG86" s="58">
        <f>Calculations!AC56</f>
        <v>0</v>
      </c>
      <c r="AH86" s="58">
        <f>Calculations!AO56</f>
        <v>0</v>
      </c>
      <c r="AI86" s="58">
        <f>Calculations!AD56</f>
        <v>0</v>
      </c>
      <c r="AJ86" s="58">
        <f>Calculations!AP56</f>
        <v>0</v>
      </c>
      <c r="AK86" s="58">
        <f>Calculations!AE56</f>
        <v>0</v>
      </c>
      <c r="AL86" s="58">
        <f>Calculations!AQ56</f>
        <v>0</v>
      </c>
      <c r="AM86" s="58">
        <f>Calculations!AF56</f>
        <v>4.0083547752299997E-2</v>
      </c>
      <c r="AN86" s="58">
        <f>Calculations!AR56</f>
        <v>2.8597535771735871</v>
      </c>
      <c r="AO86" s="58">
        <f>Calculations!AG56</f>
        <v>0</v>
      </c>
      <c r="AP86" s="58">
        <f>Calculations!AS56</f>
        <v>0</v>
      </c>
      <c r="AQ86" s="58">
        <f>Calculations!AH56</f>
        <v>1.29023695847</v>
      </c>
      <c r="AR86" s="58">
        <f>Calculations!AT56</f>
        <v>92.051726064453291</v>
      </c>
      <c r="AS86" s="58">
        <f>Calculations!AI56</f>
        <v>0</v>
      </c>
      <c r="AT86" s="58">
        <f>Calculations!AU56</f>
        <v>0</v>
      </c>
      <c r="AU86" s="58">
        <f>Calculations!AJ56</f>
        <v>0</v>
      </c>
      <c r="AV86" s="58">
        <f>Calculations!AV56</f>
        <v>0</v>
      </c>
      <c r="AW86" s="49"/>
      <c r="AX86" s="49"/>
      <c r="AY86" s="56" t="str">
        <f>Calculations!D56</f>
        <v>Call for Sites 2018</v>
      </c>
    </row>
    <row r="87" spans="2:51" ht="26" x14ac:dyDescent="0.35">
      <c r="B87" s="32">
        <f>Calculations!A57</f>
        <v>1453814780166</v>
      </c>
      <c r="C87" s="30" t="str">
        <f>Calculations!B57</f>
        <v>Hoover-Candy Site, BreightmetHoover-Candy Site, Breightmet Fold Lane, Breightmet, Bolton BL2 6PS</v>
      </c>
      <c r="D87" s="13" t="str">
        <f>Calculations!C57</f>
        <v>Residential</v>
      </c>
      <c r="E87" s="38">
        <f>Calculations!E57</f>
        <v>4.60006391721</v>
      </c>
      <c r="F87" s="38">
        <f>Calculations!I57</f>
        <v>4.60006391721</v>
      </c>
      <c r="G87" s="38">
        <f>Calculations!M57</f>
        <v>100</v>
      </c>
      <c r="H87" s="38">
        <f>Calculations!H57</f>
        <v>0</v>
      </c>
      <c r="I87" s="38">
        <f>Calculations!L57</f>
        <v>0</v>
      </c>
      <c r="J87" s="38">
        <f>Calculations!G57</f>
        <v>0</v>
      </c>
      <c r="K87" s="38">
        <f>Calculations!K57</f>
        <v>0</v>
      </c>
      <c r="L87" s="38">
        <f>Calculations!F57</f>
        <v>0</v>
      </c>
      <c r="M87" s="38">
        <f>Calculations!J57</f>
        <v>0</v>
      </c>
      <c r="N87" s="38">
        <f>Calculations!V57</f>
        <v>0</v>
      </c>
      <c r="O87" s="38">
        <f>Calculations!W57</f>
        <v>0</v>
      </c>
      <c r="P87" s="38">
        <f>Calculations!O57</f>
        <v>0.83966276312900001</v>
      </c>
      <c r="Q87" s="38">
        <f>Calculations!S57</f>
        <v>18.253284698667116</v>
      </c>
      <c r="R87" s="38">
        <f>Calculations!Q57</f>
        <v>0.35850020311300002</v>
      </c>
      <c r="S87" s="38">
        <f>Calculations!T57</f>
        <v>7.7933743870766721</v>
      </c>
      <c r="T87" s="38">
        <f>Calculations!R57</f>
        <v>0.14518963063900001</v>
      </c>
      <c r="U87" s="38">
        <f>Calculations!U57</f>
        <v>3.1562524619670818</v>
      </c>
      <c r="V87" s="38" t="str">
        <f>Calculations!X57</f>
        <v>Not Modelled</v>
      </c>
      <c r="W87" s="38" t="str">
        <f>Calculations!Y57</f>
        <v>N/A</v>
      </c>
      <c r="X87" s="38" t="s">
        <v>100</v>
      </c>
      <c r="Y87" s="73" t="s">
        <v>105</v>
      </c>
      <c r="Z87" s="74" t="s">
        <v>104</v>
      </c>
      <c r="AA87" s="58">
        <f>Calculations!Z57</f>
        <v>0</v>
      </c>
      <c r="AB87" s="58">
        <f>Calculations!AL57</f>
        <v>0</v>
      </c>
      <c r="AC87" s="58">
        <f>Calculations!AA57</f>
        <v>9.4E-2</v>
      </c>
      <c r="AD87" s="59">
        <f>Calculations!AM57</f>
        <v>2.0434498670403749</v>
      </c>
      <c r="AE87" s="58">
        <f>Calculations!AB57</f>
        <v>4.1648215415099998E-2</v>
      </c>
      <c r="AF87" s="58">
        <f>Calculations!AN57</f>
        <v>0.90538340694101049</v>
      </c>
      <c r="AG87" s="58">
        <f>Calculations!AC57</f>
        <v>0</v>
      </c>
      <c r="AH87" s="58">
        <f>Calculations!AO57</f>
        <v>0</v>
      </c>
      <c r="AI87" s="58">
        <f>Calculations!AD57</f>
        <v>0.59991007902399995</v>
      </c>
      <c r="AJ87" s="58">
        <f>Calculations!AP57</f>
        <v>13.041342246997589</v>
      </c>
      <c r="AK87" s="58">
        <f>Calculations!AE57</f>
        <v>1.15496303845</v>
      </c>
      <c r="AL87" s="58">
        <f>Calculations!AQ57</f>
        <v>25.107543269757443</v>
      </c>
      <c r="AM87" s="58">
        <f>Calculations!AF57</f>
        <v>7.3200000000000001E-2</v>
      </c>
      <c r="AN87" s="58">
        <f>Calculations!AR57</f>
        <v>1.5912822368867601</v>
      </c>
      <c r="AO87" s="58">
        <f>Calculations!AG57</f>
        <v>0</v>
      </c>
      <c r="AP87" s="58">
        <f>Calculations!AS57</f>
        <v>0</v>
      </c>
      <c r="AQ87" s="58">
        <f>Calculations!AH57</f>
        <v>4.60006391721</v>
      </c>
      <c r="AR87" s="58">
        <f>Calculations!AT57</f>
        <v>100</v>
      </c>
      <c r="AS87" s="58">
        <f>Calculations!AI57</f>
        <v>0</v>
      </c>
      <c r="AT87" s="58">
        <f>Calculations!AU57</f>
        <v>0</v>
      </c>
      <c r="AU87" s="58">
        <f>Calculations!AJ57</f>
        <v>0</v>
      </c>
      <c r="AV87" s="58">
        <f>Calculations!AV57</f>
        <v>0</v>
      </c>
      <c r="AW87" s="49"/>
      <c r="AX87" s="49"/>
      <c r="AY87" s="56" t="str">
        <f>Calculations!D57</f>
        <v>Call for Sites 2018</v>
      </c>
    </row>
    <row r="88" spans="2:51" ht="26" x14ac:dyDescent="0.35">
      <c r="B88" s="32">
        <f>Calculations!A58</f>
        <v>1453817361500</v>
      </c>
      <c r="C88" s="30" t="str">
        <f>Calculations!B58</f>
        <v>Sunset Business Park, Manchester Road, Kearsley, Bolton Lancashire BL4 8RH</v>
      </c>
      <c r="D88" s="13" t="str">
        <f>Calculations!C58</f>
        <v>Residential</v>
      </c>
      <c r="E88" s="38">
        <f>Calculations!E58</f>
        <v>2.2174646202099999</v>
      </c>
      <c r="F88" s="38">
        <f>Calculations!I58</f>
        <v>2.2174646202099999</v>
      </c>
      <c r="G88" s="38">
        <f>Calculations!M58</f>
        <v>100</v>
      </c>
      <c r="H88" s="38">
        <f>Calculations!H58</f>
        <v>0</v>
      </c>
      <c r="I88" s="38">
        <f>Calculations!L58</f>
        <v>0</v>
      </c>
      <c r="J88" s="38">
        <f>Calculations!G58</f>
        <v>0</v>
      </c>
      <c r="K88" s="38">
        <f>Calculations!K58</f>
        <v>0</v>
      </c>
      <c r="L88" s="38">
        <f>Calculations!F58</f>
        <v>0</v>
      </c>
      <c r="M88" s="38">
        <f>Calculations!J58</f>
        <v>0</v>
      </c>
      <c r="N88" s="38">
        <f>Calculations!V58</f>
        <v>0</v>
      </c>
      <c r="O88" s="38">
        <f>Calculations!W58</f>
        <v>0</v>
      </c>
      <c r="P88" s="38">
        <f>Calculations!O58</f>
        <v>7.00000000027E-2</v>
      </c>
      <c r="Q88" s="38">
        <f>Calculations!S58</f>
        <v>3.1567583701096802</v>
      </c>
      <c r="R88" s="38">
        <f>Calculations!Q58</f>
        <v>0</v>
      </c>
      <c r="S88" s="38">
        <f>Calculations!T58</f>
        <v>0</v>
      </c>
      <c r="T88" s="38">
        <f>Calculations!R58</f>
        <v>0</v>
      </c>
      <c r="U88" s="38">
        <f>Calculations!U58</f>
        <v>0</v>
      </c>
      <c r="V88" s="38" t="str">
        <f>Calculations!X58</f>
        <v>Not Modelled</v>
      </c>
      <c r="W88" s="38" t="str">
        <f>Calculations!Y58</f>
        <v>N/A</v>
      </c>
      <c r="X88" s="38" t="s">
        <v>100</v>
      </c>
      <c r="Y88" s="73" t="s">
        <v>105</v>
      </c>
      <c r="Z88" s="74" t="s">
        <v>104</v>
      </c>
      <c r="AA88" s="58">
        <f>Calculations!Z58</f>
        <v>0</v>
      </c>
      <c r="AB88" s="58">
        <f>Calculations!AL58</f>
        <v>0</v>
      </c>
      <c r="AC88" s="58">
        <f>Calculations!AA58</f>
        <v>0</v>
      </c>
      <c r="AD88" s="59">
        <f>Calculations!AM58</f>
        <v>0</v>
      </c>
      <c r="AE88" s="58">
        <f>Calculations!AB58</f>
        <v>0</v>
      </c>
      <c r="AF88" s="58">
        <f>Calculations!AN58</f>
        <v>0</v>
      </c>
      <c r="AG88" s="58">
        <f>Calculations!AC58</f>
        <v>0</v>
      </c>
      <c r="AH88" s="58">
        <f>Calculations!AO58</f>
        <v>0</v>
      </c>
      <c r="AI88" s="58">
        <f>Calculations!AD58</f>
        <v>0.73958161561900004</v>
      </c>
      <c r="AJ88" s="58">
        <f>Calculations!AP58</f>
        <v>33.352577934206664</v>
      </c>
      <c r="AK88" s="58">
        <f>Calculations!AE58</f>
        <v>1.22589039574</v>
      </c>
      <c r="AL88" s="58">
        <f>Calculations!AQ58</f>
        <v>55.283425249143534</v>
      </c>
      <c r="AM88" s="58">
        <f>Calculations!AF58</f>
        <v>0</v>
      </c>
      <c r="AN88" s="58">
        <f>Calculations!AR58</f>
        <v>0</v>
      </c>
      <c r="AO88" s="58">
        <f>Calculations!AG58</f>
        <v>0</v>
      </c>
      <c r="AP88" s="58">
        <f>Calculations!AS58</f>
        <v>0</v>
      </c>
      <c r="AQ88" s="58">
        <f>Calculations!AH58</f>
        <v>2.2174646202099999</v>
      </c>
      <c r="AR88" s="58">
        <f>Calculations!AT58</f>
        <v>100</v>
      </c>
      <c r="AS88" s="58">
        <f>Calculations!AI58</f>
        <v>0</v>
      </c>
      <c r="AT88" s="58">
        <f>Calculations!AU58</f>
        <v>0</v>
      </c>
      <c r="AU88" s="58">
        <f>Calculations!AJ58</f>
        <v>0</v>
      </c>
      <c r="AV88" s="58">
        <f>Calculations!AV58</f>
        <v>0</v>
      </c>
      <c r="AW88" s="49"/>
      <c r="AX88" s="49"/>
      <c r="AY88" s="56" t="str">
        <f>Calculations!D58</f>
        <v>Call for Sites 2018</v>
      </c>
    </row>
    <row r="89" spans="2:51" ht="14.5" x14ac:dyDescent="0.35">
      <c r="B89" s="32">
        <f>Calculations!A59</f>
        <v>1453818760703</v>
      </c>
      <c r="C89" s="30" t="str">
        <f>Calculations!B59</f>
        <v>Land at Chew Moor, Bolton</v>
      </c>
      <c r="D89" s="13" t="str">
        <f>Calculations!C59</f>
        <v>Residential</v>
      </c>
      <c r="E89" s="38">
        <f>Calculations!E59</f>
        <v>0.88623463571399996</v>
      </c>
      <c r="F89" s="38">
        <f>Calculations!I59</f>
        <v>0.88623463571399996</v>
      </c>
      <c r="G89" s="38">
        <f>Calculations!M59</f>
        <v>100</v>
      </c>
      <c r="H89" s="38">
        <f>Calculations!H59</f>
        <v>0</v>
      </c>
      <c r="I89" s="38">
        <f>Calculations!L59</f>
        <v>0</v>
      </c>
      <c r="J89" s="38">
        <f>Calculations!G59</f>
        <v>0</v>
      </c>
      <c r="K89" s="38">
        <f>Calculations!K59</f>
        <v>0</v>
      </c>
      <c r="L89" s="38">
        <f>Calculations!F59</f>
        <v>0</v>
      </c>
      <c r="M89" s="38">
        <f>Calculations!J59</f>
        <v>0</v>
      </c>
      <c r="N89" s="38">
        <f>Calculations!V59</f>
        <v>0</v>
      </c>
      <c r="O89" s="38">
        <f>Calculations!W59</f>
        <v>0</v>
      </c>
      <c r="P89" s="38">
        <f>Calculations!O59</f>
        <v>3.5949759872350003E-2</v>
      </c>
      <c r="Q89" s="38">
        <f>Calculations!S59</f>
        <v>4.0564607185981707</v>
      </c>
      <c r="R89" s="38">
        <f>Calculations!Q59</f>
        <v>2.6588731848499999E-3</v>
      </c>
      <c r="S89" s="38">
        <f>Calculations!T59</f>
        <v>0.30001910077773741</v>
      </c>
      <c r="T89" s="38">
        <f>Calculations!R59</f>
        <v>1.46170568639E-3</v>
      </c>
      <c r="U89" s="38">
        <f>Calculations!U59</f>
        <v>0.16493438954937351</v>
      </c>
      <c r="V89" s="38" t="str">
        <f>Calculations!X59</f>
        <v>Not Modelled</v>
      </c>
      <c r="W89" s="38" t="str">
        <f>Calculations!Y59</f>
        <v>N/A</v>
      </c>
      <c r="X89" s="38" t="s">
        <v>100</v>
      </c>
      <c r="Y89" s="73" t="s">
        <v>105</v>
      </c>
      <c r="Z89" s="74" t="s">
        <v>104</v>
      </c>
      <c r="AA89" s="58">
        <f>Calculations!Z59</f>
        <v>0</v>
      </c>
      <c r="AB89" s="58">
        <f>Calculations!AL59</f>
        <v>0</v>
      </c>
      <c r="AC89" s="58">
        <f>Calculations!AA59</f>
        <v>2.6588765244000001E-3</v>
      </c>
      <c r="AD89" s="59">
        <f>Calculations!AM59</f>
        <v>0.30001947760232384</v>
      </c>
      <c r="AE89" s="58">
        <f>Calculations!AB59</f>
        <v>1.46169697752E-3</v>
      </c>
      <c r="AF89" s="58">
        <f>Calculations!AN59</f>
        <v>0.16493340686717525</v>
      </c>
      <c r="AG89" s="58">
        <f>Calculations!AC59</f>
        <v>0</v>
      </c>
      <c r="AH89" s="58">
        <f>Calculations!AO59</f>
        <v>0</v>
      </c>
      <c r="AI89" s="58">
        <f>Calculations!AD59</f>
        <v>0</v>
      </c>
      <c r="AJ89" s="58">
        <f>Calculations!AP59</f>
        <v>0</v>
      </c>
      <c r="AK89" s="58">
        <f>Calculations!AE59</f>
        <v>0</v>
      </c>
      <c r="AL89" s="58">
        <f>Calculations!AQ59</f>
        <v>0</v>
      </c>
      <c r="AM89" s="58">
        <f>Calculations!AF59</f>
        <v>2.1282930476599999E-3</v>
      </c>
      <c r="AN89" s="58">
        <f>Calculations!AR59</f>
        <v>0.24015006431624383</v>
      </c>
      <c r="AO89" s="58">
        <f>Calculations!AG59</f>
        <v>0</v>
      </c>
      <c r="AP89" s="58">
        <f>Calculations!AS59</f>
        <v>0</v>
      </c>
      <c r="AQ89" s="58">
        <f>Calculations!AH59</f>
        <v>0.88623463571399996</v>
      </c>
      <c r="AR89" s="58">
        <f>Calculations!AT59</f>
        <v>100</v>
      </c>
      <c r="AS89" s="58">
        <f>Calculations!AI59</f>
        <v>0</v>
      </c>
      <c r="AT89" s="58">
        <f>Calculations!AU59</f>
        <v>0</v>
      </c>
      <c r="AU89" s="58">
        <f>Calculations!AJ59</f>
        <v>0</v>
      </c>
      <c r="AV89" s="58">
        <f>Calculations!AV59</f>
        <v>0</v>
      </c>
      <c r="AW89" s="49"/>
      <c r="AX89" s="49"/>
      <c r="AY89" s="56" t="str">
        <f>Calculations!D59</f>
        <v>Call for Sites 2018</v>
      </c>
    </row>
    <row r="90" spans="2:51" ht="14.5" x14ac:dyDescent="0.35">
      <c r="B90" s="32">
        <f>Calculations!A60</f>
        <v>1453820172534</v>
      </c>
      <c r="C90" s="30" t="str">
        <f>Calculations!B60</f>
        <v>Land at Lock Lane, Bolton</v>
      </c>
      <c r="D90" s="13" t="str">
        <f>Calculations!C60</f>
        <v>Residential</v>
      </c>
      <c r="E90" s="38">
        <f>Calculations!E60</f>
        <v>7.0726307714500001</v>
      </c>
      <c r="F90" s="38">
        <f>Calculations!I60</f>
        <v>7.0726307714500001</v>
      </c>
      <c r="G90" s="38">
        <f>Calculations!M60</f>
        <v>100</v>
      </c>
      <c r="H90" s="38">
        <f>Calculations!H60</f>
        <v>0</v>
      </c>
      <c r="I90" s="38">
        <f>Calculations!L60</f>
        <v>0</v>
      </c>
      <c r="J90" s="38">
        <f>Calculations!G60</f>
        <v>0</v>
      </c>
      <c r="K90" s="38">
        <f>Calculations!K60</f>
        <v>0</v>
      </c>
      <c r="L90" s="38">
        <f>Calculations!F60</f>
        <v>0</v>
      </c>
      <c r="M90" s="38">
        <f>Calculations!J60</f>
        <v>0</v>
      </c>
      <c r="N90" s="38">
        <f>Calculations!V60</f>
        <v>0</v>
      </c>
      <c r="O90" s="38">
        <f>Calculations!W60</f>
        <v>0</v>
      </c>
      <c r="P90" s="38">
        <f>Calculations!O60</f>
        <v>0.26387838208030001</v>
      </c>
      <c r="Q90" s="38">
        <f>Calculations!S60</f>
        <v>3.730979187341358</v>
      </c>
      <c r="R90" s="38">
        <f>Calculations!Q60</f>
        <v>0.13313672924629999</v>
      </c>
      <c r="S90" s="38">
        <f>Calculations!T60</f>
        <v>1.8824215988162616</v>
      </c>
      <c r="T90" s="38">
        <f>Calculations!R60</f>
        <v>8.5146066755100003E-2</v>
      </c>
      <c r="U90" s="38">
        <f>Calculations!U60</f>
        <v>1.2038811229734778</v>
      </c>
      <c r="V90" s="38" t="str">
        <f>Calculations!X60</f>
        <v>Not Modelled</v>
      </c>
      <c r="W90" s="38" t="str">
        <f>Calculations!Y60</f>
        <v>N/A</v>
      </c>
      <c r="X90" s="38" t="s">
        <v>100</v>
      </c>
      <c r="Y90" s="73" t="s">
        <v>105</v>
      </c>
      <c r="Z90" s="74" t="s">
        <v>104</v>
      </c>
      <c r="AA90" s="58">
        <f>Calculations!Z60</f>
        <v>0</v>
      </c>
      <c r="AB90" s="58">
        <f>Calculations!AL60</f>
        <v>0</v>
      </c>
      <c r="AC90" s="58">
        <f>Calculations!AA60</f>
        <v>4.2918690614199999E-2</v>
      </c>
      <c r="AD90" s="59">
        <f>Calculations!AM60</f>
        <v>0.60682781274896103</v>
      </c>
      <c r="AE90" s="58">
        <f>Calculations!AB60</f>
        <v>4.1407057608200001E-2</v>
      </c>
      <c r="AF90" s="58">
        <f>Calculations!AN60</f>
        <v>0.58545481796317367</v>
      </c>
      <c r="AG90" s="58">
        <f>Calculations!AC60</f>
        <v>0</v>
      </c>
      <c r="AH90" s="58">
        <f>Calculations!AO60</f>
        <v>0</v>
      </c>
      <c r="AI90" s="58">
        <f>Calculations!AD60</f>
        <v>0.26520763638099998</v>
      </c>
      <c r="AJ90" s="58">
        <f>Calculations!AP60</f>
        <v>3.7497735277170174</v>
      </c>
      <c r="AK90" s="58">
        <f>Calculations!AE60</f>
        <v>0.58867197980800001</v>
      </c>
      <c r="AL90" s="58">
        <f>Calculations!AQ60</f>
        <v>8.3232392419562586</v>
      </c>
      <c r="AM90" s="58">
        <f>Calculations!AF60</f>
        <v>0.100820397591</v>
      </c>
      <c r="AN90" s="58">
        <f>Calculations!AR60</f>
        <v>1.4255006496024145</v>
      </c>
      <c r="AO90" s="58">
        <f>Calculations!AG60</f>
        <v>0.28095736308399999</v>
      </c>
      <c r="AP90" s="58">
        <f>Calculations!AS60</f>
        <v>3.9724590772946473</v>
      </c>
      <c r="AQ90" s="58">
        <f>Calculations!AH60</f>
        <v>6.76704353536</v>
      </c>
      <c r="AR90" s="58">
        <f>Calculations!AT60</f>
        <v>95.679298892237384</v>
      </c>
      <c r="AS90" s="58">
        <f>Calculations!AI60</f>
        <v>0</v>
      </c>
      <c r="AT90" s="58">
        <f>Calculations!AU60</f>
        <v>0</v>
      </c>
      <c r="AU90" s="58">
        <f>Calculations!AJ60</f>
        <v>0</v>
      </c>
      <c r="AV90" s="58">
        <f>Calculations!AV60</f>
        <v>0</v>
      </c>
      <c r="AW90" s="49"/>
      <c r="AX90" s="49"/>
      <c r="AY90" s="56" t="str">
        <f>Calculations!D60</f>
        <v>Call for Sites 2018</v>
      </c>
    </row>
    <row r="91" spans="2:51" ht="14.5" x14ac:dyDescent="0.35">
      <c r="B91" s="32">
        <f>Calculations!A61</f>
        <v>1453821541248</v>
      </c>
      <c r="C91" s="30" t="str">
        <f>Calculations!B61</f>
        <v>Land Off Cox Green Road, Egerton</v>
      </c>
      <c r="D91" s="13" t="str">
        <f>Calculations!C61</f>
        <v>Residential</v>
      </c>
      <c r="E91" s="38">
        <f>Calculations!E61</f>
        <v>5.49089743632</v>
      </c>
      <c r="F91" s="38">
        <f>Calculations!I61</f>
        <v>5.49089743632</v>
      </c>
      <c r="G91" s="38">
        <f>Calculations!M61</f>
        <v>100</v>
      </c>
      <c r="H91" s="38">
        <f>Calculations!H61</f>
        <v>0</v>
      </c>
      <c r="I91" s="38">
        <f>Calculations!L61</f>
        <v>0</v>
      </c>
      <c r="J91" s="38">
        <f>Calculations!G61</f>
        <v>0</v>
      </c>
      <c r="K91" s="38">
        <f>Calculations!K61</f>
        <v>0</v>
      </c>
      <c r="L91" s="38">
        <f>Calculations!F61</f>
        <v>0</v>
      </c>
      <c r="M91" s="38">
        <f>Calculations!J61</f>
        <v>0</v>
      </c>
      <c r="N91" s="38">
        <f>Calculations!V61</f>
        <v>0</v>
      </c>
      <c r="O91" s="38">
        <f>Calculations!W61</f>
        <v>0</v>
      </c>
      <c r="P91" s="38">
        <f>Calculations!O61</f>
        <v>0.10767040190894001</v>
      </c>
      <c r="Q91" s="38">
        <f>Calculations!S61</f>
        <v>1.9608889650122605</v>
      </c>
      <c r="R91" s="38">
        <f>Calculations!Q61</f>
        <v>6.0828185279400001E-3</v>
      </c>
      <c r="S91" s="38">
        <f>Calculations!T61</f>
        <v>0.11078004276140159</v>
      </c>
      <c r="T91" s="38">
        <f>Calculations!R61</f>
        <v>0</v>
      </c>
      <c r="U91" s="38">
        <f>Calculations!U61</f>
        <v>0</v>
      </c>
      <c r="V91" s="38" t="str">
        <f>Calculations!X61</f>
        <v>Not Modelled</v>
      </c>
      <c r="W91" s="38" t="str">
        <f>Calculations!Y61</f>
        <v>N/A</v>
      </c>
      <c r="X91" s="38" t="s">
        <v>100</v>
      </c>
      <c r="Y91" s="73" t="s">
        <v>105</v>
      </c>
      <c r="Z91" s="74" t="s">
        <v>104</v>
      </c>
      <c r="AA91" s="58">
        <f>Calculations!Z61</f>
        <v>0</v>
      </c>
      <c r="AB91" s="58">
        <f>Calculations!AL61</f>
        <v>0</v>
      </c>
      <c r="AC91" s="58">
        <f>Calculations!AA61</f>
        <v>6.0828514800900001E-3</v>
      </c>
      <c r="AD91" s="59">
        <f>Calculations!AM61</f>
        <v>0.11078064288461247</v>
      </c>
      <c r="AE91" s="58">
        <f>Calculations!AB61</f>
        <v>0</v>
      </c>
      <c r="AF91" s="58">
        <f>Calculations!AN61</f>
        <v>0</v>
      </c>
      <c r="AG91" s="58">
        <f>Calculations!AC61</f>
        <v>0</v>
      </c>
      <c r="AH91" s="58">
        <f>Calculations!AO61</f>
        <v>0</v>
      </c>
      <c r="AI91" s="58">
        <f>Calculations!AD61</f>
        <v>5.4882467006899999E-2</v>
      </c>
      <c r="AJ91" s="58">
        <f>Calculations!AP61</f>
        <v>0.99951724910895856</v>
      </c>
      <c r="AK91" s="58">
        <f>Calculations!AE61</f>
        <v>0.84294509451400002</v>
      </c>
      <c r="AL91" s="58">
        <f>Calculations!AQ61</f>
        <v>15.351681656595318</v>
      </c>
      <c r="AM91" s="58">
        <f>Calculations!AF61</f>
        <v>0</v>
      </c>
      <c r="AN91" s="58">
        <f>Calculations!AR61</f>
        <v>0</v>
      </c>
      <c r="AO91" s="58">
        <f>Calculations!AG61</f>
        <v>1.72545695698E-2</v>
      </c>
      <c r="AP91" s="58">
        <f>Calculations!AS61</f>
        <v>0.31423951676220008</v>
      </c>
      <c r="AQ91" s="58">
        <f>Calculations!AH61</f>
        <v>1.8307242403599999</v>
      </c>
      <c r="AR91" s="58">
        <f>Calculations!AT61</f>
        <v>33.341075144666178</v>
      </c>
      <c r="AS91" s="58">
        <f>Calculations!AI61</f>
        <v>0</v>
      </c>
      <c r="AT91" s="58">
        <f>Calculations!AU61</f>
        <v>0</v>
      </c>
      <c r="AU91" s="58">
        <f>Calculations!AJ61</f>
        <v>0</v>
      </c>
      <c r="AV91" s="58">
        <f>Calculations!AV61</f>
        <v>0</v>
      </c>
      <c r="AW91" s="49"/>
      <c r="AX91" s="49"/>
      <c r="AY91" s="56" t="str">
        <f>Calculations!D61</f>
        <v>Call for Sites 2018</v>
      </c>
    </row>
    <row r="92" spans="2:51" ht="14.5" x14ac:dyDescent="0.35">
      <c r="B92" s="32">
        <f>Calculations!A62</f>
        <v>1453823928831</v>
      </c>
      <c r="C92" s="30" t="str">
        <f>Calculations!B62</f>
        <v>Land at Horrocks Fold, Belmont Road, Bolton</v>
      </c>
      <c r="D92" s="13" t="str">
        <f>Calculations!C62</f>
        <v>Residential / Offices / Other Use</v>
      </c>
      <c r="E92" s="38">
        <f>Calculations!E62</f>
        <v>18.709965304000001</v>
      </c>
      <c r="F92" s="38">
        <f>Calculations!I62</f>
        <v>18.709965304000001</v>
      </c>
      <c r="G92" s="38">
        <f>Calculations!M62</f>
        <v>100</v>
      </c>
      <c r="H92" s="38">
        <f>Calculations!H62</f>
        <v>0</v>
      </c>
      <c r="I92" s="38">
        <f>Calculations!L62</f>
        <v>0</v>
      </c>
      <c r="J92" s="38">
        <f>Calculations!G62</f>
        <v>0</v>
      </c>
      <c r="K92" s="38">
        <f>Calculations!K62</f>
        <v>0</v>
      </c>
      <c r="L92" s="38">
        <f>Calculations!F62</f>
        <v>0</v>
      </c>
      <c r="M92" s="38">
        <f>Calculations!J62</f>
        <v>0</v>
      </c>
      <c r="N92" s="38">
        <f>Calculations!V62</f>
        <v>0</v>
      </c>
      <c r="O92" s="38">
        <f>Calculations!W62</f>
        <v>0</v>
      </c>
      <c r="P92" s="38">
        <f>Calculations!O62</f>
        <v>1.6427292774510001</v>
      </c>
      <c r="Q92" s="38">
        <f>Calculations!S62</f>
        <v>8.7799696619416032</v>
      </c>
      <c r="R92" s="38">
        <f>Calculations!Q62</f>
        <v>0.61173855901100005</v>
      </c>
      <c r="S92" s="38">
        <f>Calculations!T62</f>
        <v>3.2695868168190381</v>
      </c>
      <c r="T92" s="38">
        <f>Calculations!R62</f>
        <v>0.32931610064700001</v>
      </c>
      <c r="U92" s="38">
        <f>Calculations!U62</f>
        <v>1.760110696606132</v>
      </c>
      <c r="V92" s="38" t="str">
        <f>Calculations!X62</f>
        <v>Not Modelled</v>
      </c>
      <c r="W92" s="38" t="str">
        <f>Calculations!Y62</f>
        <v>N/A</v>
      </c>
      <c r="X92" s="38" t="s">
        <v>100</v>
      </c>
      <c r="Y92" s="73" t="s">
        <v>105</v>
      </c>
      <c r="Z92" s="74" t="s">
        <v>104</v>
      </c>
      <c r="AA92" s="58">
        <f>Calculations!Z62</f>
        <v>0</v>
      </c>
      <c r="AB92" s="58">
        <f>Calculations!AL62</f>
        <v>0</v>
      </c>
      <c r="AC92" s="58">
        <f>Calculations!AA62</f>
        <v>6.5102170378899996E-2</v>
      </c>
      <c r="AD92" s="59">
        <f>Calculations!AM62</f>
        <v>0.34795452220845013</v>
      </c>
      <c r="AE92" s="58">
        <f>Calculations!AB62</f>
        <v>2.1765703586099999E-2</v>
      </c>
      <c r="AF92" s="58">
        <f>Calculations!AN62</f>
        <v>0.11633214296472648</v>
      </c>
      <c r="AG92" s="58">
        <f>Calculations!AC62</f>
        <v>0</v>
      </c>
      <c r="AH92" s="58">
        <f>Calculations!AO62</f>
        <v>0</v>
      </c>
      <c r="AI92" s="58">
        <f>Calculations!AD62</f>
        <v>6.38320344045</v>
      </c>
      <c r="AJ92" s="58">
        <f>Calculations!AP62</f>
        <v>34.116596886929216</v>
      </c>
      <c r="AK92" s="58">
        <f>Calculations!AE62</f>
        <v>16.353048830500001</v>
      </c>
      <c r="AL92" s="58">
        <f>Calculations!AQ62</f>
        <v>87.402881645129966</v>
      </c>
      <c r="AM92" s="58">
        <f>Calculations!AF62</f>
        <v>3.7999999999999999E-2</v>
      </c>
      <c r="AN92" s="58">
        <f>Calculations!AR62</f>
        <v>0.20310032318379545</v>
      </c>
      <c r="AO92" s="58">
        <f>Calculations!AG62</f>
        <v>9.1721640559199997</v>
      </c>
      <c r="AP92" s="58">
        <f>Calculations!AS62</f>
        <v>49.022881159266952</v>
      </c>
      <c r="AQ92" s="58">
        <f>Calculations!AH62</f>
        <v>5.2836677133899999</v>
      </c>
      <c r="AR92" s="58">
        <f>Calculations!AT62</f>
        <v>28.239858425928805</v>
      </c>
      <c r="AS92" s="58">
        <f>Calculations!AI62</f>
        <v>13.4451190414</v>
      </c>
      <c r="AT92" s="58">
        <f>Calculations!AU62</f>
        <v>71.860737435603738</v>
      </c>
      <c r="AU92" s="58">
        <f>Calculations!AJ62</f>
        <v>4.4959303143499998</v>
      </c>
      <c r="AV92" s="58">
        <f>Calculations!AV62</f>
        <v>24.02960262779758</v>
      </c>
      <c r="AW92" s="49"/>
      <c r="AX92" s="49"/>
      <c r="AY92" s="56" t="str">
        <f>Calculations!D62</f>
        <v>Call for Sites 2018</v>
      </c>
    </row>
    <row r="93" spans="2:51" ht="26" x14ac:dyDescent="0.35">
      <c r="B93" s="32">
        <f>Calculations!A63</f>
        <v>1453825293509</v>
      </c>
      <c r="C93" s="30" t="str">
        <f>Calculations!B63</f>
        <v>Land at Bank Top (formerly Eagley Bank Farm), Bolton</v>
      </c>
      <c r="D93" s="13" t="str">
        <f>Calculations!C63</f>
        <v>Residential / Offices / Industry and warehousing / Other Use</v>
      </c>
      <c r="E93" s="38">
        <f>Calculations!E63</f>
        <v>6.2724595775400003</v>
      </c>
      <c r="F93" s="38">
        <f>Calculations!I63</f>
        <v>5.9553970035399999</v>
      </c>
      <c r="G93" s="38">
        <f>Calculations!M63</f>
        <v>94.945163534647293</v>
      </c>
      <c r="H93" s="38">
        <f>Calculations!H63</f>
        <v>0.185519619</v>
      </c>
      <c r="I93" s="38">
        <f>Calculations!L63</f>
        <v>2.9576853657900979</v>
      </c>
      <c r="J93" s="38">
        <f>Calculations!G63</f>
        <v>1.107752E-3</v>
      </c>
      <c r="K93" s="38">
        <f>Calculations!K63</f>
        <v>1.7660568175944306E-2</v>
      </c>
      <c r="L93" s="38">
        <f>Calculations!F63</f>
        <v>0.130435203</v>
      </c>
      <c r="M93" s="38">
        <f>Calculations!J63</f>
        <v>2.0794905313866598</v>
      </c>
      <c r="N93" s="38">
        <f>Calculations!V63</f>
        <v>1.1622134046699999</v>
      </c>
      <c r="O93" s="38">
        <f>Calculations!W63</f>
        <v>18.528830521787263</v>
      </c>
      <c r="P93" s="38">
        <f>Calculations!O63</f>
        <v>0.30991854184250001</v>
      </c>
      <c r="Q93" s="38">
        <f>Calculations!S63</f>
        <v>4.9409412370266272</v>
      </c>
      <c r="R93" s="38">
        <f>Calculations!Q63</f>
        <v>0.1394845221205</v>
      </c>
      <c r="S93" s="38">
        <f>Calculations!T63</f>
        <v>2.2237611960060573</v>
      </c>
      <c r="T93" s="38">
        <f>Calculations!R63</f>
        <v>0.109707761187</v>
      </c>
      <c r="U93" s="38">
        <f>Calculations!U63</f>
        <v>1.7490389508420929</v>
      </c>
      <c r="V93" s="38">
        <f>Calculations!X63</f>
        <v>0</v>
      </c>
      <c r="W93" s="38">
        <f>Calculations!Y63</f>
        <v>0</v>
      </c>
      <c r="X93" s="38" t="s">
        <v>100</v>
      </c>
      <c r="Y93" s="73" t="s">
        <v>108</v>
      </c>
      <c r="Z93" s="74" t="s">
        <v>109</v>
      </c>
      <c r="AA93" s="58">
        <f>Calculations!Z63</f>
        <v>0.132370881213</v>
      </c>
      <c r="AB93" s="58">
        <f>Calculations!AL63</f>
        <v>2.1103504865457356</v>
      </c>
      <c r="AC93" s="58">
        <f>Calculations!AA63</f>
        <v>0</v>
      </c>
      <c r="AD93" s="59">
        <f>Calculations!AM63</f>
        <v>0</v>
      </c>
      <c r="AE93" s="58">
        <f>Calculations!AB63</f>
        <v>0</v>
      </c>
      <c r="AF93" s="58">
        <f>Calculations!AN63</f>
        <v>0</v>
      </c>
      <c r="AG93" s="58">
        <f>Calculations!AC63</f>
        <v>0</v>
      </c>
      <c r="AH93" s="58">
        <f>Calculations!AO63</f>
        <v>0</v>
      </c>
      <c r="AI93" s="58">
        <f>Calculations!AD63</f>
        <v>0.98600070229699999</v>
      </c>
      <c r="AJ93" s="58">
        <f>Calculations!AP63</f>
        <v>15.719522622793852</v>
      </c>
      <c r="AK93" s="58">
        <f>Calculations!AE63</f>
        <v>2.9439260626000001</v>
      </c>
      <c r="AL93" s="58">
        <f>Calculations!AQ63</f>
        <v>46.934157585349965</v>
      </c>
      <c r="AM93" s="58">
        <f>Calculations!AF63</f>
        <v>1.5599999999999999E-2</v>
      </c>
      <c r="AN93" s="58">
        <f>Calculations!AR63</f>
        <v>0.24870626597354928</v>
      </c>
      <c r="AO93" s="58">
        <f>Calculations!AG63</f>
        <v>0</v>
      </c>
      <c r="AP93" s="58">
        <f>Calculations!AS63</f>
        <v>0</v>
      </c>
      <c r="AQ93" s="58">
        <f>Calculations!AH63</f>
        <v>5.5109722721900001</v>
      </c>
      <c r="AR93" s="58">
        <f>Calculations!AT63</f>
        <v>87.859829211547535</v>
      </c>
      <c r="AS93" s="58">
        <f>Calculations!AI63</f>
        <v>2.8706663093699998</v>
      </c>
      <c r="AT93" s="58">
        <f>Calculations!AU63</f>
        <v>45.766198632018096</v>
      </c>
      <c r="AU93" s="58">
        <f>Calculations!AJ63</f>
        <v>0.35443143996499998</v>
      </c>
      <c r="AV93" s="58">
        <f>Calculations!AV63</f>
        <v>5.6505974344438048</v>
      </c>
      <c r="AW93" s="49"/>
      <c r="AX93" s="49"/>
      <c r="AY93" s="56" t="str">
        <f>Calculations!D63</f>
        <v>Call for Sites 2018</v>
      </c>
    </row>
    <row r="94" spans="2:51" ht="26" x14ac:dyDescent="0.35">
      <c r="B94" s="32">
        <f>Calculations!A64</f>
        <v>1453983499214</v>
      </c>
      <c r="C94" s="30" t="str">
        <f>Calculations!B64</f>
        <v>Land to the rear of 801 &amp; 803 Radcliffe Road, Little Lever, Bolton BL3 1AJ</v>
      </c>
      <c r="D94" s="13" t="str">
        <f>Calculations!C64</f>
        <v>Residential</v>
      </c>
      <c r="E94" s="38">
        <f>Calculations!E64</f>
        <v>1.93003532493</v>
      </c>
      <c r="F94" s="38">
        <f>Calculations!I64</f>
        <v>1.93003532493</v>
      </c>
      <c r="G94" s="38">
        <f>Calculations!M64</f>
        <v>100</v>
      </c>
      <c r="H94" s="38">
        <f>Calculations!H64</f>
        <v>0</v>
      </c>
      <c r="I94" s="38">
        <f>Calculations!L64</f>
        <v>0</v>
      </c>
      <c r="J94" s="38">
        <f>Calculations!G64</f>
        <v>0</v>
      </c>
      <c r="K94" s="38">
        <f>Calculations!K64</f>
        <v>0</v>
      </c>
      <c r="L94" s="38">
        <f>Calculations!F64</f>
        <v>0</v>
      </c>
      <c r="M94" s="38">
        <f>Calculations!J64</f>
        <v>0</v>
      </c>
      <c r="N94" s="38">
        <f>Calculations!V64</f>
        <v>0</v>
      </c>
      <c r="O94" s="38">
        <f>Calculations!W64</f>
        <v>0</v>
      </c>
      <c r="P94" s="38">
        <f>Calculations!O64</f>
        <v>2.408902962409E-2</v>
      </c>
      <c r="Q94" s="38">
        <f>Calculations!S64</f>
        <v>1.2481134056426495</v>
      </c>
      <c r="R94" s="38">
        <f>Calculations!Q64</f>
        <v>3.0893765444900004E-3</v>
      </c>
      <c r="S94" s="38">
        <f>Calculations!T64</f>
        <v>0.16006839380528171</v>
      </c>
      <c r="T94" s="38">
        <f>Calculations!R64</f>
        <v>1.7732065858600001E-3</v>
      </c>
      <c r="U94" s="38">
        <f>Calculations!U64</f>
        <v>9.1874307322551835E-2</v>
      </c>
      <c r="V94" s="38" t="str">
        <f>Calculations!X64</f>
        <v>Not Modelled</v>
      </c>
      <c r="W94" s="38" t="str">
        <f>Calculations!Y64</f>
        <v>N/A</v>
      </c>
      <c r="X94" s="38" t="s">
        <v>100</v>
      </c>
      <c r="Y94" s="73" t="s">
        <v>105</v>
      </c>
      <c r="Z94" s="74" t="s">
        <v>104</v>
      </c>
      <c r="AA94" s="58">
        <f>Calculations!Z64</f>
        <v>0</v>
      </c>
      <c r="AB94" s="58">
        <f>Calculations!AL64</f>
        <v>0</v>
      </c>
      <c r="AC94" s="58">
        <f>Calculations!AA64</f>
        <v>0</v>
      </c>
      <c r="AD94" s="59">
        <f>Calculations!AM64</f>
        <v>0</v>
      </c>
      <c r="AE94" s="58">
        <f>Calculations!AB64</f>
        <v>0</v>
      </c>
      <c r="AF94" s="58">
        <f>Calculations!AN64</f>
        <v>0</v>
      </c>
      <c r="AG94" s="58">
        <f>Calculations!AC64</f>
        <v>0</v>
      </c>
      <c r="AH94" s="58">
        <f>Calculations!AO64</f>
        <v>0</v>
      </c>
      <c r="AI94" s="58">
        <f>Calculations!AD64</f>
        <v>0.45008835618800003</v>
      </c>
      <c r="AJ94" s="58">
        <f>Calculations!AP64</f>
        <v>23.320213385437604</v>
      </c>
      <c r="AK94" s="58">
        <f>Calculations!AE64</f>
        <v>0.86083396088099995</v>
      </c>
      <c r="AL94" s="58">
        <f>Calculations!AQ64</f>
        <v>44.601979547302918</v>
      </c>
      <c r="AM94" s="58">
        <f>Calculations!AF64</f>
        <v>0</v>
      </c>
      <c r="AN94" s="58">
        <f>Calculations!AR64</f>
        <v>0</v>
      </c>
      <c r="AO94" s="58">
        <f>Calculations!AG64</f>
        <v>0</v>
      </c>
      <c r="AP94" s="58">
        <f>Calculations!AS64</f>
        <v>0</v>
      </c>
      <c r="AQ94" s="58">
        <f>Calculations!AH64</f>
        <v>0.98500164629999998</v>
      </c>
      <c r="AR94" s="58">
        <f>Calculations!AT64</f>
        <v>51.035420625564186</v>
      </c>
      <c r="AS94" s="58">
        <f>Calculations!AI64</f>
        <v>0</v>
      </c>
      <c r="AT94" s="58">
        <f>Calculations!AU64</f>
        <v>0</v>
      </c>
      <c r="AU94" s="58">
        <f>Calculations!AJ64</f>
        <v>0</v>
      </c>
      <c r="AV94" s="58">
        <f>Calculations!AV64</f>
        <v>0</v>
      </c>
      <c r="AW94" s="49"/>
      <c r="AX94" s="49"/>
      <c r="AY94" s="56" t="str">
        <f>Calculations!D64</f>
        <v>Call for Sites 2018</v>
      </c>
    </row>
    <row r="95" spans="2:51" ht="26" x14ac:dyDescent="0.35">
      <c r="B95" s="32">
        <f>Calculations!A65</f>
        <v>1453984969388</v>
      </c>
      <c r="C95" s="30" t="str">
        <f>Calculations!B65</f>
        <v>Former Castle Builders Merchants, Dove Bank Bridge, Radcliffe Road, Little Lever</v>
      </c>
      <c r="D95" s="13" t="str">
        <f>Calculations!C65</f>
        <v>Residential</v>
      </c>
      <c r="E95" s="38">
        <f>Calculations!E65</f>
        <v>1.4281126986999999</v>
      </c>
      <c r="F95" s="38">
        <f>Calculations!I65</f>
        <v>0.98266371169999966</v>
      </c>
      <c r="G95" s="38">
        <f>Calculations!M65</f>
        <v>68.808554996710754</v>
      </c>
      <c r="H95" s="38">
        <f>Calculations!H65</f>
        <v>4.7559999999999998E-2</v>
      </c>
      <c r="I95" s="38">
        <f>Calculations!L65</f>
        <v>3.3302693858330303</v>
      </c>
      <c r="J95" s="38">
        <f>Calculations!G65</f>
        <v>0.33620102600000001</v>
      </c>
      <c r="K95" s="38">
        <f>Calculations!K65</f>
        <v>23.54163129464791</v>
      </c>
      <c r="L95" s="38">
        <f>Calculations!F65</f>
        <v>6.1687960999999999E-2</v>
      </c>
      <c r="M95" s="38">
        <f>Calculations!J65</f>
        <v>4.3195443228082819</v>
      </c>
      <c r="N95" s="38">
        <f>Calculations!V65</f>
        <v>0.81419891243499998</v>
      </c>
      <c r="O95" s="38">
        <f>Calculations!W65</f>
        <v>57.01223111986603</v>
      </c>
      <c r="P95" s="38">
        <f>Calculations!O65</f>
        <v>0.17439553058899998</v>
      </c>
      <c r="Q95" s="38">
        <f>Calculations!S65</f>
        <v>12.211608421922927</v>
      </c>
      <c r="R95" s="38">
        <f>Calculations!Q65</f>
        <v>0.1037690870438</v>
      </c>
      <c r="S95" s="38">
        <f>Calculations!T65</f>
        <v>7.2661693393147626</v>
      </c>
      <c r="T95" s="38">
        <f>Calculations!R65</f>
        <v>8.0921333752900004E-2</v>
      </c>
      <c r="U95" s="38">
        <f>Calculations!U65</f>
        <v>5.666312877587468</v>
      </c>
      <c r="V95" s="38" t="str">
        <f>Calculations!X65</f>
        <v>Not Modelled</v>
      </c>
      <c r="W95" s="38" t="str">
        <f>Calculations!Y65</f>
        <v>N/A</v>
      </c>
      <c r="X95" s="38" t="s">
        <v>100</v>
      </c>
      <c r="Y95" s="73" t="s">
        <v>102</v>
      </c>
      <c r="Z95" s="74" t="s">
        <v>103</v>
      </c>
      <c r="AA95" s="58">
        <f>Calculations!Z65</f>
        <v>3.7294147954200003E-2</v>
      </c>
      <c r="AB95" s="58">
        <f>Calculations!AL65</f>
        <v>2.6114289151093315</v>
      </c>
      <c r="AC95" s="58">
        <f>Calculations!AA65</f>
        <v>0</v>
      </c>
      <c r="AD95" s="59">
        <f>Calculations!AM65</f>
        <v>0</v>
      </c>
      <c r="AE95" s="58">
        <f>Calculations!AB65</f>
        <v>0</v>
      </c>
      <c r="AF95" s="58">
        <f>Calculations!AN65</f>
        <v>0</v>
      </c>
      <c r="AG95" s="58">
        <f>Calculations!AC65</f>
        <v>0</v>
      </c>
      <c r="AH95" s="58">
        <f>Calculations!AO65</f>
        <v>0</v>
      </c>
      <c r="AI95" s="58">
        <f>Calculations!AD65</f>
        <v>0.12623134559300001</v>
      </c>
      <c r="AJ95" s="58">
        <f>Calculations!AP65</f>
        <v>8.8390325012800073</v>
      </c>
      <c r="AK95" s="58">
        <f>Calculations!AE65</f>
        <v>0.238486766037</v>
      </c>
      <c r="AL95" s="58">
        <f>Calculations!AQ65</f>
        <v>16.699435993678417</v>
      </c>
      <c r="AM95" s="58">
        <f>Calculations!AF65</f>
        <v>0</v>
      </c>
      <c r="AN95" s="58">
        <f>Calculations!AR65</f>
        <v>0</v>
      </c>
      <c r="AO95" s="58">
        <f>Calculations!AG65</f>
        <v>0</v>
      </c>
      <c r="AP95" s="58">
        <f>Calculations!AS65</f>
        <v>0</v>
      </c>
      <c r="AQ95" s="58">
        <f>Calculations!AH65</f>
        <v>1.4281126986999999</v>
      </c>
      <c r="AR95" s="58">
        <f>Calculations!AT65</f>
        <v>100</v>
      </c>
      <c r="AS95" s="58">
        <f>Calculations!AI65</f>
        <v>0</v>
      </c>
      <c r="AT95" s="58">
        <f>Calculations!AU65</f>
        <v>0</v>
      </c>
      <c r="AU95" s="58">
        <f>Calculations!AJ65</f>
        <v>0.117462543378</v>
      </c>
      <c r="AV95" s="58">
        <f>Calculations!AV65</f>
        <v>8.2250191798536108</v>
      </c>
      <c r="AW95" s="49"/>
      <c r="AX95" s="49"/>
      <c r="AY95" s="56" t="str">
        <f>Calculations!D65</f>
        <v>Call for Sites 2018</v>
      </c>
    </row>
    <row r="96" spans="2:51" ht="26" x14ac:dyDescent="0.35">
      <c r="B96" s="32">
        <f>Calculations!A66</f>
        <v>1453998028914</v>
      </c>
      <c r="C96" s="30" t="str">
        <f>Calculations!B66</f>
        <v xml:space="preserve">Parcel of land - fronting to A6 - Blackrod bypassTo the East of A6 </v>
      </c>
      <c r="D96" s="13" t="str">
        <f>Calculations!C66</f>
        <v>Residential</v>
      </c>
      <c r="E96" s="38">
        <f>Calculations!E66</f>
        <v>5.5506164299699998</v>
      </c>
      <c r="F96" s="38">
        <f>Calculations!I66</f>
        <v>5.5506164299699998</v>
      </c>
      <c r="G96" s="38">
        <f>Calculations!M66</f>
        <v>100</v>
      </c>
      <c r="H96" s="38">
        <f>Calculations!H66</f>
        <v>0</v>
      </c>
      <c r="I96" s="38">
        <f>Calculations!L66</f>
        <v>0</v>
      </c>
      <c r="J96" s="38">
        <f>Calculations!G66</f>
        <v>0</v>
      </c>
      <c r="K96" s="38">
        <f>Calculations!K66</f>
        <v>0</v>
      </c>
      <c r="L96" s="38">
        <f>Calculations!F66</f>
        <v>0</v>
      </c>
      <c r="M96" s="38">
        <f>Calculations!J66</f>
        <v>0</v>
      </c>
      <c r="N96" s="38">
        <f>Calculations!V66</f>
        <v>0.43248654903900002</v>
      </c>
      <c r="O96" s="38">
        <f>Calculations!W66</f>
        <v>7.7916850226549981</v>
      </c>
      <c r="P96" s="38">
        <f>Calculations!O66</f>
        <v>0.48381116731630003</v>
      </c>
      <c r="Q96" s="38">
        <f>Calculations!S66</f>
        <v>8.7163502184011481</v>
      </c>
      <c r="R96" s="38">
        <f>Calculations!Q66</f>
        <v>0.3069360434283</v>
      </c>
      <c r="S96" s="38">
        <f>Calculations!T66</f>
        <v>5.5297649783730227</v>
      </c>
      <c r="T96" s="38">
        <f>Calculations!R66</f>
        <v>0.25812034305999998</v>
      </c>
      <c r="U96" s="38">
        <f>Calculations!U66</f>
        <v>4.6503004903438274</v>
      </c>
      <c r="V96" s="38" t="str">
        <f>Calculations!X66</f>
        <v>Not Modelled</v>
      </c>
      <c r="W96" s="38" t="str">
        <f>Calculations!Y66</f>
        <v>N/A</v>
      </c>
      <c r="X96" s="38" t="s">
        <v>100</v>
      </c>
      <c r="Y96" s="73" t="s">
        <v>105</v>
      </c>
      <c r="Z96" s="74" t="s">
        <v>104</v>
      </c>
      <c r="AA96" s="58">
        <f>Calculations!Z66</f>
        <v>0</v>
      </c>
      <c r="AB96" s="58">
        <f>Calculations!AL66</f>
        <v>0</v>
      </c>
      <c r="AC96" s="58">
        <f>Calculations!AA66</f>
        <v>8.9599999999999999E-2</v>
      </c>
      <c r="AD96" s="59">
        <f>Calculations!AM66</f>
        <v>1.6142351238001915</v>
      </c>
      <c r="AE96" s="58">
        <f>Calculations!AB66</f>
        <v>0.25812046397499999</v>
      </c>
      <c r="AF96" s="58">
        <f>Calculations!AN66</f>
        <v>4.6503026687505242</v>
      </c>
      <c r="AG96" s="58">
        <f>Calculations!AC66</f>
        <v>0</v>
      </c>
      <c r="AH96" s="58">
        <f>Calculations!AO66</f>
        <v>0</v>
      </c>
      <c r="AI96" s="58">
        <f>Calculations!AD66</f>
        <v>0</v>
      </c>
      <c r="AJ96" s="58">
        <f>Calculations!AP66</f>
        <v>0</v>
      </c>
      <c r="AK96" s="58">
        <f>Calculations!AE66</f>
        <v>0</v>
      </c>
      <c r="AL96" s="58">
        <f>Calculations!AQ66</f>
        <v>0</v>
      </c>
      <c r="AM96" s="58">
        <f>Calculations!AF66</f>
        <v>0</v>
      </c>
      <c r="AN96" s="58">
        <f>Calculations!AR66</f>
        <v>0</v>
      </c>
      <c r="AO96" s="58">
        <f>Calculations!AG66</f>
        <v>0</v>
      </c>
      <c r="AP96" s="58">
        <f>Calculations!AS66</f>
        <v>0</v>
      </c>
      <c r="AQ96" s="58">
        <f>Calculations!AH66</f>
        <v>0.315277205457</v>
      </c>
      <c r="AR96" s="58">
        <f>Calculations!AT66</f>
        <v>5.6800394953377102</v>
      </c>
      <c r="AS96" s="58">
        <f>Calculations!AI66</f>
        <v>0</v>
      </c>
      <c r="AT96" s="58">
        <f>Calculations!AU66</f>
        <v>0</v>
      </c>
      <c r="AU96" s="58">
        <f>Calculations!AJ66</f>
        <v>0</v>
      </c>
      <c r="AV96" s="58">
        <f>Calculations!AV66</f>
        <v>0</v>
      </c>
      <c r="AW96" s="49"/>
      <c r="AX96" s="49"/>
      <c r="AY96" s="56" t="str">
        <f>Calculations!D66</f>
        <v>Call for Sites 2018</v>
      </c>
    </row>
    <row r="97" spans="2:51" ht="26" x14ac:dyDescent="0.35">
      <c r="B97" s="32">
        <f>Calculations!A67</f>
        <v>1454001552617</v>
      </c>
      <c r="C97" s="30" t="str">
        <f>Calculations!B67</f>
        <v>Land fronting Moss Lane, Blackrod, Horwich, Bolton BL6SW</v>
      </c>
      <c r="D97" s="13" t="str">
        <f>Calculations!C67</f>
        <v>Residential</v>
      </c>
      <c r="E97" s="38">
        <f>Calculations!E67</f>
        <v>4.5424750783799999</v>
      </c>
      <c r="F97" s="38">
        <f>Calculations!I67</f>
        <v>4.5424750783799999</v>
      </c>
      <c r="G97" s="38">
        <f>Calculations!M67</f>
        <v>100</v>
      </c>
      <c r="H97" s="38">
        <f>Calculations!H67</f>
        <v>0</v>
      </c>
      <c r="I97" s="38">
        <f>Calculations!L67</f>
        <v>0</v>
      </c>
      <c r="J97" s="38">
        <f>Calculations!G67</f>
        <v>0</v>
      </c>
      <c r="K97" s="38">
        <f>Calculations!K67</f>
        <v>0</v>
      </c>
      <c r="L97" s="38">
        <f>Calculations!F67</f>
        <v>0</v>
      </c>
      <c r="M97" s="38">
        <f>Calculations!J67</f>
        <v>0</v>
      </c>
      <c r="N97" s="38">
        <f>Calculations!V67</f>
        <v>2.1994370219400001</v>
      </c>
      <c r="O97" s="38">
        <f>Calculations!W67</f>
        <v>48.419352533341666</v>
      </c>
      <c r="P97" s="38">
        <f>Calculations!O67</f>
        <v>1.1095789350960001</v>
      </c>
      <c r="Q97" s="38">
        <f>Calculations!S67</f>
        <v>24.426747884144991</v>
      </c>
      <c r="R97" s="38">
        <f>Calculations!Q67</f>
        <v>0.76751417454500004</v>
      </c>
      <c r="S97" s="38">
        <f>Calculations!T67</f>
        <v>16.896387130399436</v>
      </c>
      <c r="T97" s="38">
        <f>Calculations!R67</f>
        <v>0.62679850152500005</v>
      </c>
      <c r="U97" s="38">
        <f>Calculations!U67</f>
        <v>13.798611785637746</v>
      </c>
      <c r="V97" s="38" t="str">
        <f>Calculations!X67</f>
        <v>Not Modelled</v>
      </c>
      <c r="W97" s="38" t="str">
        <f>Calculations!Y67</f>
        <v>N/A</v>
      </c>
      <c r="X97" s="38" t="s">
        <v>100</v>
      </c>
      <c r="Y97" s="73" t="s">
        <v>108</v>
      </c>
      <c r="Z97" s="74" t="s">
        <v>109</v>
      </c>
      <c r="AA97" s="58">
        <f>Calculations!Z67</f>
        <v>0</v>
      </c>
      <c r="AB97" s="58">
        <f>Calculations!AL67</f>
        <v>0</v>
      </c>
      <c r="AC97" s="58">
        <f>Calculations!AA67</f>
        <v>8.2400000000000001E-2</v>
      </c>
      <c r="AD97" s="59">
        <f>Calculations!AM67</f>
        <v>1.8139890385350583</v>
      </c>
      <c r="AE97" s="58">
        <f>Calculations!AB67</f>
        <v>4.0399999999999998E-2</v>
      </c>
      <c r="AF97" s="58">
        <f>Calculations!AN67</f>
        <v>0.88938297520408194</v>
      </c>
      <c r="AG97" s="58">
        <f>Calculations!AC67</f>
        <v>0</v>
      </c>
      <c r="AH97" s="58">
        <f>Calculations!AO67</f>
        <v>0</v>
      </c>
      <c r="AI97" s="58">
        <f>Calculations!AD67</f>
        <v>0.698921936927</v>
      </c>
      <c r="AJ97" s="58">
        <f>Calculations!AP67</f>
        <v>15.38636811137463</v>
      </c>
      <c r="AK97" s="58">
        <f>Calculations!AE67</f>
        <v>0</v>
      </c>
      <c r="AL97" s="58">
        <f>Calculations!AQ67</f>
        <v>0</v>
      </c>
      <c r="AM97" s="58">
        <f>Calculations!AF67</f>
        <v>0</v>
      </c>
      <c r="AN97" s="58">
        <f>Calculations!AR67</f>
        <v>0</v>
      </c>
      <c r="AO97" s="58">
        <f>Calculations!AG67</f>
        <v>0</v>
      </c>
      <c r="AP97" s="58">
        <f>Calculations!AS67</f>
        <v>0</v>
      </c>
      <c r="AQ97" s="58">
        <f>Calculations!AH67</f>
        <v>0</v>
      </c>
      <c r="AR97" s="58">
        <f>Calculations!AT67</f>
        <v>0</v>
      </c>
      <c r="AS97" s="58">
        <f>Calculations!AI67</f>
        <v>0</v>
      </c>
      <c r="AT97" s="58">
        <f>Calculations!AU67</f>
        <v>0</v>
      </c>
      <c r="AU97" s="58">
        <f>Calculations!AJ67</f>
        <v>0</v>
      </c>
      <c r="AV97" s="58">
        <f>Calculations!AV67</f>
        <v>0</v>
      </c>
      <c r="AW97" s="49"/>
      <c r="AX97" s="49"/>
      <c r="AY97" s="56" t="str">
        <f>Calculations!D67</f>
        <v>Call for Sites 2018</v>
      </c>
    </row>
    <row r="98" spans="2:51" ht="14.5" x14ac:dyDescent="0.35">
      <c r="B98" s="32">
        <f>Calculations!A68</f>
        <v>1456325070144</v>
      </c>
      <c r="C98" s="30" t="str">
        <f>Calculations!B68</f>
        <v>Land South of Crow's NestRadcliffe Road, Bolton, BL3 1AL</v>
      </c>
      <c r="D98" s="13" t="str">
        <f>Calculations!C68</f>
        <v>Residential</v>
      </c>
      <c r="E98" s="38">
        <f>Calculations!E68</f>
        <v>8.3856539769000005</v>
      </c>
      <c r="F98" s="38">
        <f>Calculations!I68</f>
        <v>8.3856539769000005</v>
      </c>
      <c r="G98" s="38">
        <f>Calculations!M68</f>
        <v>100</v>
      </c>
      <c r="H98" s="38">
        <f>Calculations!H68</f>
        <v>0</v>
      </c>
      <c r="I98" s="38">
        <f>Calculations!L68</f>
        <v>0</v>
      </c>
      <c r="J98" s="38">
        <f>Calculations!G68</f>
        <v>0</v>
      </c>
      <c r="K98" s="38">
        <f>Calculations!K68</f>
        <v>0</v>
      </c>
      <c r="L98" s="38">
        <f>Calculations!F68</f>
        <v>0</v>
      </c>
      <c r="M98" s="38">
        <f>Calculations!J68</f>
        <v>0</v>
      </c>
      <c r="N98" s="38">
        <f>Calculations!V68</f>
        <v>0</v>
      </c>
      <c r="O98" s="38">
        <f>Calculations!W68</f>
        <v>0</v>
      </c>
      <c r="P98" s="38">
        <f>Calculations!O68</f>
        <v>0.8031617624109999</v>
      </c>
      <c r="Q98" s="38">
        <f>Calculations!S68</f>
        <v>9.577807105128274</v>
      </c>
      <c r="R98" s="38">
        <f>Calculations!Q68</f>
        <v>0.32098359336799998</v>
      </c>
      <c r="S98" s="38">
        <f>Calculations!T68</f>
        <v>3.8277705501826684</v>
      </c>
      <c r="T98" s="38">
        <f>Calculations!R68</f>
        <v>0.218427975054</v>
      </c>
      <c r="U98" s="38">
        <f>Calculations!U68</f>
        <v>2.604781638447097</v>
      </c>
      <c r="V98" s="38" t="str">
        <f>Calculations!X68</f>
        <v>Not Modelled</v>
      </c>
      <c r="W98" s="38" t="str">
        <f>Calculations!Y68</f>
        <v>N/A</v>
      </c>
      <c r="X98" s="38" t="s">
        <v>100</v>
      </c>
      <c r="Y98" s="73" t="s">
        <v>105</v>
      </c>
      <c r="Z98" s="74" t="s">
        <v>104</v>
      </c>
      <c r="AA98" s="58">
        <f>Calculations!Z68</f>
        <v>0</v>
      </c>
      <c r="AB98" s="58">
        <f>Calculations!AL68</f>
        <v>0</v>
      </c>
      <c r="AC98" s="58">
        <f>Calculations!AA68</f>
        <v>0.26159806867800001</v>
      </c>
      <c r="AD98" s="59">
        <f>Calculations!AM68</f>
        <v>3.1195905459326774</v>
      </c>
      <c r="AE98" s="58">
        <f>Calculations!AB68</f>
        <v>0.174728190422</v>
      </c>
      <c r="AF98" s="58">
        <f>Calculations!AN68</f>
        <v>2.0836560977035843</v>
      </c>
      <c r="AG98" s="58">
        <f>Calculations!AC68</f>
        <v>0</v>
      </c>
      <c r="AH98" s="58">
        <f>Calculations!AO68</f>
        <v>0</v>
      </c>
      <c r="AI98" s="58">
        <f>Calculations!AD68</f>
        <v>3.0086588124000002</v>
      </c>
      <c r="AJ98" s="58">
        <f>Calculations!AP68</f>
        <v>35.87864250883672</v>
      </c>
      <c r="AK98" s="58">
        <f>Calculations!AE68</f>
        <v>8.3154939432700008</v>
      </c>
      <c r="AL98" s="58">
        <f>Calculations!AQ68</f>
        <v>99.163332593697888</v>
      </c>
      <c r="AM98" s="58">
        <f>Calculations!AF68</f>
        <v>0.24933937541199999</v>
      </c>
      <c r="AN98" s="58">
        <f>Calculations!AR68</f>
        <v>2.9734040552931984</v>
      </c>
      <c r="AO98" s="58">
        <f>Calculations!AG68</f>
        <v>0</v>
      </c>
      <c r="AP98" s="58">
        <f>Calculations!AS68</f>
        <v>0</v>
      </c>
      <c r="AQ98" s="58">
        <f>Calculations!AH68</f>
        <v>4.3394350468000003</v>
      </c>
      <c r="AR98" s="58">
        <f>Calculations!AT68</f>
        <v>51.748319913436234</v>
      </c>
      <c r="AS98" s="58">
        <f>Calculations!AI68</f>
        <v>0</v>
      </c>
      <c r="AT98" s="58">
        <f>Calculations!AU68</f>
        <v>0</v>
      </c>
      <c r="AU98" s="58">
        <f>Calculations!AJ68</f>
        <v>0</v>
      </c>
      <c r="AV98" s="58">
        <f>Calculations!AV68</f>
        <v>0</v>
      </c>
      <c r="AW98" s="49"/>
      <c r="AX98" s="49"/>
      <c r="AY98" s="56" t="str">
        <f>Calculations!D68</f>
        <v>Call for Sites 2018</v>
      </c>
    </row>
    <row r="99" spans="2:51" ht="14.5" x14ac:dyDescent="0.35">
      <c r="B99" s="32">
        <f>Calculations!A69</f>
        <v>1461570000009</v>
      </c>
      <c r="C99" s="30" t="str">
        <f>Calculations!B69</f>
        <v>Stapleton Avenue</v>
      </c>
      <c r="D99" s="13" t="str">
        <f>Calculations!C69</f>
        <v>Unknown</v>
      </c>
      <c r="E99" s="38">
        <f>Calculations!E69</f>
        <v>4.45204830615</v>
      </c>
      <c r="F99" s="38">
        <f>Calculations!I69</f>
        <v>4.45204830615</v>
      </c>
      <c r="G99" s="38">
        <f>Calculations!M69</f>
        <v>100</v>
      </c>
      <c r="H99" s="38">
        <f>Calculations!H69</f>
        <v>0</v>
      </c>
      <c r="I99" s="38">
        <f>Calculations!L69</f>
        <v>0</v>
      </c>
      <c r="J99" s="38">
        <f>Calculations!G69</f>
        <v>0</v>
      </c>
      <c r="K99" s="38">
        <f>Calculations!K69</f>
        <v>0</v>
      </c>
      <c r="L99" s="38">
        <f>Calculations!F69</f>
        <v>0</v>
      </c>
      <c r="M99" s="38">
        <f>Calculations!J69</f>
        <v>0</v>
      </c>
      <c r="N99" s="38">
        <f>Calculations!V69</f>
        <v>0</v>
      </c>
      <c r="O99" s="38">
        <f>Calculations!W69</f>
        <v>0</v>
      </c>
      <c r="P99" s="38">
        <f>Calculations!O69</f>
        <v>4.4147116935710001E-3</v>
      </c>
      <c r="Q99" s="38">
        <f>Calculations!S69</f>
        <v>9.9161361018310967E-2</v>
      </c>
      <c r="R99" s="38">
        <f>Calculations!Q69</f>
        <v>4.47575296201E-4</v>
      </c>
      <c r="S99" s="38">
        <f>Calculations!T69</f>
        <v>1.0053244381529406E-2</v>
      </c>
      <c r="T99" s="38">
        <f>Calculations!R69</f>
        <v>2.3069605999399999E-4</v>
      </c>
      <c r="U99" s="38">
        <f>Calculations!U69</f>
        <v>5.1817959763670925E-3</v>
      </c>
      <c r="V99" s="38" t="str">
        <f>Calculations!X69</f>
        <v>Not Modelled</v>
      </c>
      <c r="W99" s="38" t="str">
        <f>Calculations!Y69</f>
        <v>N/A</v>
      </c>
      <c r="X99" s="38" t="s">
        <v>94</v>
      </c>
      <c r="Y99" s="73" t="s">
        <v>105</v>
      </c>
      <c r="Z99" s="74" t="s">
        <v>104</v>
      </c>
      <c r="AA99" s="58">
        <f>Calculations!Z69</f>
        <v>0</v>
      </c>
      <c r="AB99" s="58">
        <f>Calculations!AL69</f>
        <v>0</v>
      </c>
      <c r="AC99" s="58">
        <f>Calculations!AA69</f>
        <v>0</v>
      </c>
      <c r="AD99" s="59">
        <f>Calculations!AM69</f>
        <v>0</v>
      </c>
      <c r="AE99" s="58">
        <f>Calculations!AB69</f>
        <v>0</v>
      </c>
      <c r="AF99" s="58">
        <f>Calculations!AN69</f>
        <v>0</v>
      </c>
      <c r="AG99" s="58">
        <f>Calculations!AC69</f>
        <v>0</v>
      </c>
      <c r="AH99" s="58">
        <f>Calculations!AO69</f>
        <v>0</v>
      </c>
      <c r="AI99" s="58">
        <f>Calculations!AD69</f>
        <v>0</v>
      </c>
      <c r="AJ99" s="58">
        <f>Calculations!AP69</f>
        <v>0</v>
      </c>
      <c r="AK99" s="58">
        <f>Calculations!AE69</f>
        <v>1.9992304538900001</v>
      </c>
      <c r="AL99" s="58">
        <f>Calculations!AQ69</f>
        <v>44.905857178779705</v>
      </c>
      <c r="AM99" s="58">
        <f>Calculations!AF69</f>
        <v>4.83248000064E-4</v>
      </c>
      <c r="AN99" s="58">
        <f>Calculations!AR69</f>
        <v>1.0854509359129093E-2</v>
      </c>
      <c r="AO99" s="58">
        <f>Calculations!AG69</f>
        <v>0.43048194288000002</v>
      </c>
      <c r="AP99" s="58">
        <f>Calculations!AS69</f>
        <v>9.669300808918404</v>
      </c>
      <c r="AQ99" s="58">
        <f>Calculations!AH69</f>
        <v>2.59967890191</v>
      </c>
      <c r="AR99" s="58">
        <f>Calculations!AT69</f>
        <v>58.392872743964574</v>
      </c>
      <c r="AS99" s="58">
        <f>Calculations!AI69</f>
        <v>0</v>
      </c>
      <c r="AT99" s="58">
        <f>Calculations!AU69</f>
        <v>0</v>
      </c>
      <c r="AU99" s="58">
        <f>Calculations!AJ69</f>
        <v>0</v>
      </c>
      <c r="AV99" s="58">
        <f>Calculations!AV69</f>
        <v>0</v>
      </c>
      <c r="AW99" s="49"/>
      <c r="AX99" s="49"/>
      <c r="AY99" s="56" t="str">
        <f>Calculations!D69</f>
        <v>Call for Sites 2018</v>
      </c>
    </row>
    <row r="100" spans="2:51" ht="14.5" x14ac:dyDescent="0.35">
      <c r="B100" s="32">
        <f>Calculations!A70</f>
        <v>1461570000012</v>
      </c>
      <c r="C100" s="30" t="str">
        <f>Calculations!B70</f>
        <v>Newby Road</v>
      </c>
      <c r="D100" s="13" t="str">
        <f>Calculations!C70</f>
        <v>Unknown</v>
      </c>
      <c r="E100" s="38">
        <f>Calculations!E70</f>
        <v>5.3009874776599997</v>
      </c>
      <c r="F100" s="38">
        <f>Calculations!I70</f>
        <v>5.3009874776599997</v>
      </c>
      <c r="G100" s="38">
        <f>Calculations!M70</f>
        <v>100</v>
      </c>
      <c r="H100" s="38">
        <f>Calculations!H70</f>
        <v>0</v>
      </c>
      <c r="I100" s="38">
        <f>Calculations!L70</f>
        <v>0</v>
      </c>
      <c r="J100" s="38">
        <f>Calculations!G70</f>
        <v>0</v>
      </c>
      <c r="K100" s="38">
        <f>Calculations!K70</f>
        <v>0</v>
      </c>
      <c r="L100" s="38">
        <f>Calculations!F70</f>
        <v>0</v>
      </c>
      <c r="M100" s="38">
        <f>Calculations!J70</f>
        <v>0</v>
      </c>
      <c r="N100" s="38">
        <f>Calculations!V70</f>
        <v>0</v>
      </c>
      <c r="O100" s="38">
        <f>Calculations!W70</f>
        <v>0</v>
      </c>
      <c r="P100" s="38">
        <f>Calculations!O70</f>
        <v>0.39224916052499997</v>
      </c>
      <c r="Q100" s="38">
        <f>Calculations!S70</f>
        <v>7.3995488987298925</v>
      </c>
      <c r="R100" s="38">
        <f>Calculations!Q70</f>
        <v>0.14930858009199999</v>
      </c>
      <c r="S100" s="38">
        <f>Calculations!T70</f>
        <v>2.816618238040224</v>
      </c>
      <c r="T100" s="38">
        <f>Calculations!R70</f>
        <v>6.3108780652299995E-2</v>
      </c>
      <c r="U100" s="38">
        <f>Calculations!U70</f>
        <v>1.1905098987360359</v>
      </c>
      <c r="V100" s="38" t="str">
        <f>Calculations!X70</f>
        <v>Not Modelled</v>
      </c>
      <c r="W100" s="38" t="str">
        <f>Calculations!Y70</f>
        <v>N/A</v>
      </c>
      <c r="X100" s="38" t="s">
        <v>94</v>
      </c>
      <c r="Y100" s="73" t="s">
        <v>105</v>
      </c>
      <c r="Z100" s="74" t="s">
        <v>104</v>
      </c>
      <c r="AA100" s="58">
        <f>Calculations!Z70</f>
        <v>0</v>
      </c>
      <c r="AB100" s="58">
        <f>Calculations!AL70</f>
        <v>0</v>
      </c>
      <c r="AC100" s="58">
        <f>Calculations!AA70</f>
        <v>0</v>
      </c>
      <c r="AD100" s="59">
        <f>Calculations!AM70</f>
        <v>0</v>
      </c>
      <c r="AE100" s="58">
        <f>Calculations!AB70</f>
        <v>0</v>
      </c>
      <c r="AF100" s="58">
        <f>Calculations!AN70</f>
        <v>0</v>
      </c>
      <c r="AG100" s="58">
        <f>Calculations!AC70</f>
        <v>0</v>
      </c>
      <c r="AH100" s="58">
        <f>Calculations!AO70</f>
        <v>0</v>
      </c>
      <c r="AI100" s="58">
        <f>Calculations!AD70</f>
        <v>0</v>
      </c>
      <c r="AJ100" s="58">
        <f>Calculations!AP70</f>
        <v>0</v>
      </c>
      <c r="AK100" s="58">
        <f>Calculations!AE70</f>
        <v>0</v>
      </c>
      <c r="AL100" s="58">
        <f>Calculations!AQ70</f>
        <v>0</v>
      </c>
      <c r="AM100" s="58">
        <f>Calculations!AF70</f>
        <v>1.14054160075E-2</v>
      </c>
      <c r="AN100" s="58">
        <f>Calculations!AR70</f>
        <v>0.21515644123978692</v>
      </c>
      <c r="AO100" s="58">
        <f>Calculations!AG70</f>
        <v>1.30555034913</v>
      </c>
      <c r="AP100" s="58">
        <f>Calculations!AS70</f>
        <v>24.628436770167689</v>
      </c>
      <c r="AQ100" s="58">
        <f>Calculations!AH70</f>
        <v>3.81714231576</v>
      </c>
      <c r="AR100" s="58">
        <f>Calculations!AT70</f>
        <v>72.008136820670074</v>
      </c>
      <c r="AS100" s="58">
        <f>Calculations!AI70</f>
        <v>0</v>
      </c>
      <c r="AT100" s="58">
        <f>Calculations!AU70</f>
        <v>0</v>
      </c>
      <c r="AU100" s="58">
        <f>Calculations!AJ70</f>
        <v>0</v>
      </c>
      <c r="AV100" s="58">
        <f>Calculations!AV70</f>
        <v>0</v>
      </c>
      <c r="AW100" s="49"/>
      <c r="AX100" s="49"/>
      <c r="AY100" s="56" t="str">
        <f>Calculations!D70</f>
        <v>Call for Sites 2018</v>
      </c>
    </row>
    <row r="101" spans="2:51" ht="26" x14ac:dyDescent="0.35">
      <c r="B101" s="32">
        <f>Calculations!A71</f>
        <v>1462887055493</v>
      </c>
      <c r="C101" s="30" t="str">
        <f>Calculations!B71</f>
        <v>Land adjacent to Rumworth Road and the railwayLostock, Bolton</v>
      </c>
      <c r="D101" s="13" t="str">
        <f>Calculations!C71</f>
        <v>Residential / Other use</v>
      </c>
      <c r="E101" s="38">
        <f>Calculations!E71</f>
        <v>1.13795360644</v>
      </c>
      <c r="F101" s="38">
        <f>Calculations!I71</f>
        <v>0.25390001543999996</v>
      </c>
      <c r="G101" s="38">
        <f>Calculations!M71</f>
        <v>22.311983019615937</v>
      </c>
      <c r="H101" s="38">
        <f>Calculations!H71</f>
        <v>0.627538233</v>
      </c>
      <c r="I101" s="38">
        <f>Calculations!L71</f>
        <v>55.146205385578497</v>
      </c>
      <c r="J101" s="38">
        <f>Calculations!G71</f>
        <v>2.0421287E-2</v>
      </c>
      <c r="K101" s="38">
        <f>Calculations!K71</f>
        <v>1.7945623516134739</v>
      </c>
      <c r="L101" s="38">
        <f>Calculations!F71</f>
        <v>0.23609407099999999</v>
      </c>
      <c r="M101" s="38">
        <f>Calculations!J71</f>
        <v>20.747249243192091</v>
      </c>
      <c r="N101" s="38">
        <f>Calculations!V71</f>
        <v>1.13795360644</v>
      </c>
      <c r="O101" s="38">
        <f>Calculations!W71</f>
        <v>100</v>
      </c>
      <c r="P101" s="38">
        <f>Calculations!O71</f>
        <v>0.35746476027649998</v>
      </c>
      <c r="Q101" s="38">
        <f>Calculations!S71</f>
        <v>31.412946736449204</v>
      </c>
      <c r="R101" s="38">
        <f>Calculations!Q71</f>
        <v>0.12898372998050001</v>
      </c>
      <c r="S101" s="38">
        <f>Calculations!T71</f>
        <v>11.334709011909162</v>
      </c>
      <c r="T101" s="38">
        <f>Calculations!R71</f>
        <v>0.10610515357399999</v>
      </c>
      <c r="U101" s="38">
        <f>Calculations!U71</f>
        <v>9.3242073291495409</v>
      </c>
      <c r="V101" s="38">
        <f>Calculations!X71</f>
        <v>0.83184493336400001</v>
      </c>
      <c r="W101" s="38">
        <f>Calculations!Y71</f>
        <v>73.100074436809663</v>
      </c>
      <c r="X101" s="38" t="s">
        <v>100</v>
      </c>
      <c r="Y101" s="73" t="s">
        <v>99</v>
      </c>
      <c r="Z101" s="74" t="s">
        <v>248</v>
      </c>
      <c r="AA101" s="58">
        <f>Calculations!Z71</f>
        <v>0.65838726788500002</v>
      </c>
      <c r="AB101" s="58">
        <f>Calculations!AL71</f>
        <v>57.857127404755438</v>
      </c>
      <c r="AC101" s="58">
        <f>Calculations!AA71</f>
        <v>0</v>
      </c>
      <c r="AD101" s="59">
        <f>Calculations!AM71</f>
        <v>0</v>
      </c>
      <c r="AE101" s="58">
        <f>Calculations!AB71</f>
        <v>0</v>
      </c>
      <c r="AF101" s="58">
        <f>Calculations!AN71</f>
        <v>0</v>
      </c>
      <c r="AG101" s="58">
        <f>Calculations!AC71</f>
        <v>0</v>
      </c>
      <c r="AH101" s="58">
        <f>Calculations!AO71</f>
        <v>0</v>
      </c>
      <c r="AI101" s="58">
        <f>Calculations!AD71</f>
        <v>0</v>
      </c>
      <c r="AJ101" s="58">
        <f>Calculations!AP71</f>
        <v>0</v>
      </c>
      <c r="AK101" s="58">
        <f>Calculations!AE71</f>
        <v>0</v>
      </c>
      <c r="AL101" s="58">
        <f>Calculations!AQ71</f>
        <v>0</v>
      </c>
      <c r="AM101" s="58">
        <f>Calculations!AF71</f>
        <v>0</v>
      </c>
      <c r="AN101" s="58">
        <f>Calculations!AR71</f>
        <v>0</v>
      </c>
      <c r="AO101" s="58">
        <f>Calculations!AG71</f>
        <v>0</v>
      </c>
      <c r="AP101" s="58">
        <f>Calculations!AS71</f>
        <v>0</v>
      </c>
      <c r="AQ101" s="58">
        <f>Calculations!AH71</f>
        <v>0.86679246917499997</v>
      </c>
      <c r="AR101" s="58">
        <f>Calculations!AT71</f>
        <v>76.171160605281031</v>
      </c>
      <c r="AS101" s="58">
        <f>Calculations!AI71</f>
        <v>0</v>
      </c>
      <c r="AT101" s="58">
        <f>Calculations!AU71</f>
        <v>0</v>
      </c>
      <c r="AU101" s="58">
        <f>Calculations!AJ71</f>
        <v>0.88729663936199998</v>
      </c>
      <c r="AV101" s="58">
        <f>Calculations!AV71</f>
        <v>77.973006486427778</v>
      </c>
      <c r="AW101" s="49"/>
      <c r="AX101" s="49"/>
      <c r="AY101" s="56" t="str">
        <f>Calculations!D71</f>
        <v>Call for Sites 2018</v>
      </c>
    </row>
    <row r="102" spans="2:51" ht="14.5" x14ac:dyDescent="0.35">
      <c r="B102" s="32">
        <f>Calculations!A72</f>
        <v>1462914000003</v>
      </c>
      <c r="C102" s="30" t="str">
        <f>Calculations!B72</f>
        <v>Whalley Avenue</v>
      </c>
      <c r="D102" s="13" t="str">
        <f>Calculations!C72</f>
        <v>Unknown</v>
      </c>
      <c r="E102" s="38">
        <f>Calculations!E72</f>
        <v>4.5355717049799997</v>
      </c>
      <c r="F102" s="38">
        <f>Calculations!I72</f>
        <v>4.5355717049799997</v>
      </c>
      <c r="G102" s="38">
        <f>Calculations!M72</f>
        <v>100</v>
      </c>
      <c r="H102" s="38">
        <f>Calculations!H72</f>
        <v>0</v>
      </c>
      <c r="I102" s="38">
        <f>Calculations!L72</f>
        <v>0</v>
      </c>
      <c r="J102" s="38">
        <f>Calculations!G72</f>
        <v>0</v>
      </c>
      <c r="K102" s="38">
        <f>Calculations!K72</f>
        <v>0</v>
      </c>
      <c r="L102" s="38">
        <f>Calculations!F72</f>
        <v>0</v>
      </c>
      <c r="M102" s="38">
        <f>Calculations!J72</f>
        <v>0</v>
      </c>
      <c r="N102" s="38">
        <f>Calculations!V72</f>
        <v>0</v>
      </c>
      <c r="O102" s="38">
        <f>Calculations!W72</f>
        <v>0</v>
      </c>
      <c r="P102" s="38">
        <f>Calculations!O72</f>
        <v>0.42846912003030002</v>
      </c>
      <c r="Q102" s="38">
        <f>Calculations!S72</f>
        <v>9.4468602394676378</v>
      </c>
      <c r="R102" s="38">
        <f>Calculations!Q72</f>
        <v>0.19570140618530002</v>
      </c>
      <c r="S102" s="38">
        <f>Calculations!T72</f>
        <v>4.3148123084554557</v>
      </c>
      <c r="T102" s="38">
        <f>Calculations!R72</f>
        <v>9.46699459903E-2</v>
      </c>
      <c r="U102" s="38">
        <f>Calculations!U72</f>
        <v>2.0872770214690601</v>
      </c>
      <c r="V102" s="38" t="str">
        <f>Calculations!X72</f>
        <v>Not Modelled</v>
      </c>
      <c r="W102" s="38" t="str">
        <f>Calculations!Y72</f>
        <v>N/A</v>
      </c>
      <c r="X102" s="38" t="s">
        <v>94</v>
      </c>
      <c r="Y102" s="73" t="s">
        <v>105</v>
      </c>
      <c r="Z102" s="74" t="s">
        <v>104</v>
      </c>
      <c r="AA102" s="58">
        <f>Calculations!Z72</f>
        <v>0</v>
      </c>
      <c r="AB102" s="58">
        <f>Calculations!AL72</f>
        <v>0</v>
      </c>
      <c r="AC102" s="58">
        <f>Calculations!AA72</f>
        <v>0</v>
      </c>
      <c r="AD102" s="59">
        <f>Calculations!AM72</f>
        <v>0</v>
      </c>
      <c r="AE102" s="58">
        <f>Calculations!AB72</f>
        <v>0</v>
      </c>
      <c r="AF102" s="58">
        <f>Calculations!AN72</f>
        <v>0</v>
      </c>
      <c r="AG102" s="58">
        <f>Calculations!AC72</f>
        <v>0</v>
      </c>
      <c r="AH102" s="58">
        <f>Calculations!AO72</f>
        <v>0</v>
      </c>
      <c r="AI102" s="58">
        <f>Calculations!AD72</f>
        <v>0</v>
      </c>
      <c r="AJ102" s="58">
        <f>Calculations!AP72</f>
        <v>0</v>
      </c>
      <c r="AK102" s="58">
        <f>Calculations!AE72</f>
        <v>0</v>
      </c>
      <c r="AL102" s="58">
        <f>Calculations!AQ72</f>
        <v>0</v>
      </c>
      <c r="AM102" s="58">
        <f>Calculations!AF72</f>
        <v>5.5847930056999999E-2</v>
      </c>
      <c r="AN102" s="58">
        <f>Calculations!AR72</f>
        <v>1.2313316531999634</v>
      </c>
      <c r="AO102" s="58">
        <f>Calculations!AG72</f>
        <v>1.47018447882E-2</v>
      </c>
      <c r="AP102" s="58">
        <f>Calculations!AS72</f>
        <v>0.3241453502335232</v>
      </c>
      <c r="AQ102" s="58">
        <f>Calculations!AH72</f>
        <v>4.1961744985299996</v>
      </c>
      <c r="AR102" s="58">
        <f>Calculations!AT72</f>
        <v>92.51699171512719</v>
      </c>
      <c r="AS102" s="58">
        <f>Calculations!AI72</f>
        <v>0</v>
      </c>
      <c r="AT102" s="58">
        <f>Calculations!AU72</f>
        <v>0</v>
      </c>
      <c r="AU102" s="58">
        <f>Calculations!AJ72</f>
        <v>0</v>
      </c>
      <c r="AV102" s="58">
        <f>Calculations!AV72</f>
        <v>0</v>
      </c>
      <c r="AW102" s="49"/>
      <c r="AX102" s="49"/>
      <c r="AY102" s="56" t="str">
        <f>Calculations!D72</f>
        <v>Call for Sites 2018</v>
      </c>
    </row>
    <row r="103" spans="2:51" ht="26" x14ac:dyDescent="0.35">
      <c r="B103" s="32">
        <f>Calculations!A73</f>
        <v>1464257152763</v>
      </c>
      <c r="C103" s="30" t="str">
        <f>Calculations!B73</f>
        <v>Land north of Arthur Lane, Harwood Land north of Arthur Lane and west of Roading Brook Road, Harwood, Bolton</v>
      </c>
      <c r="D103" s="13" t="str">
        <f>Calculations!C73</f>
        <v>Residential</v>
      </c>
      <c r="E103" s="38">
        <f>Calculations!E73</f>
        <v>2.5009958599100002</v>
      </c>
      <c r="F103" s="38">
        <f>Calculations!I73</f>
        <v>2.5009958599100002</v>
      </c>
      <c r="G103" s="38">
        <f>Calculations!M73</f>
        <v>100</v>
      </c>
      <c r="H103" s="38">
        <f>Calculations!H73</f>
        <v>0</v>
      </c>
      <c r="I103" s="38">
        <f>Calculations!L73</f>
        <v>0</v>
      </c>
      <c r="J103" s="38">
        <f>Calculations!G73</f>
        <v>0</v>
      </c>
      <c r="K103" s="38">
        <f>Calculations!K73</f>
        <v>0</v>
      </c>
      <c r="L103" s="38">
        <f>Calculations!F73</f>
        <v>0</v>
      </c>
      <c r="M103" s="38">
        <f>Calculations!J73</f>
        <v>0</v>
      </c>
      <c r="N103" s="38">
        <f>Calculations!V73</f>
        <v>0</v>
      </c>
      <c r="O103" s="38">
        <f>Calculations!W73</f>
        <v>0</v>
      </c>
      <c r="P103" s="38">
        <f>Calculations!O73</f>
        <v>1.5822206957200002E-2</v>
      </c>
      <c r="Q103" s="38">
        <f>Calculations!S73</f>
        <v>0.63263627144786128</v>
      </c>
      <c r="R103" s="38">
        <f>Calculations!Q73</f>
        <v>7.42977105589E-3</v>
      </c>
      <c r="S103" s="38">
        <f>Calculations!T73</f>
        <v>0.2970725051962847</v>
      </c>
      <c r="T103" s="38">
        <f>Calculations!R73</f>
        <v>4.0239977797699999E-3</v>
      </c>
      <c r="U103" s="38">
        <f>Calculations!U73</f>
        <v>0.16089581931234409</v>
      </c>
      <c r="V103" s="38" t="str">
        <f>Calculations!X73</f>
        <v>Not Modelled</v>
      </c>
      <c r="W103" s="38" t="str">
        <f>Calculations!Y73</f>
        <v>N/A</v>
      </c>
      <c r="X103" s="38" t="s">
        <v>100</v>
      </c>
      <c r="Y103" s="73" t="s">
        <v>105</v>
      </c>
      <c r="Z103" s="74" t="s">
        <v>104</v>
      </c>
      <c r="AA103" s="58">
        <f>Calculations!Z73</f>
        <v>0</v>
      </c>
      <c r="AB103" s="58">
        <f>Calculations!AL73</f>
        <v>0</v>
      </c>
      <c r="AC103" s="58">
        <f>Calculations!AA73</f>
        <v>0</v>
      </c>
      <c r="AD103" s="59">
        <f>Calculations!AM73</f>
        <v>0</v>
      </c>
      <c r="AE103" s="58">
        <f>Calculations!AB73</f>
        <v>0</v>
      </c>
      <c r="AF103" s="58">
        <f>Calculations!AN73</f>
        <v>0</v>
      </c>
      <c r="AG103" s="58">
        <f>Calculations!AC73</f>
        <v>0</v>
      </c>
      <c r="AH103" s="58">
        <f>Calculations!AO73</f>
        <v>0</v>
      </c>
      <c r="AI103" s="58">
        <f>Calculations!AD73</f>
        <v>0</v>
      </c>
      <c r="AJ103" s="58">
        <f>Calculations!AP73</f>
        <v>0</v>
      </c>
      <c r="AK103" s="58">
        <f>Calculations!AE73</f>
        <v>2.3598455773599998</v>
      </c>
      <c r="AL103" s="58">
        <f>Calculations!AQ73</f>
        <v>94.35623685698225</v>
      </c>
      <c r="AM103" s="58">
        <f>Calculations!AF73</f>
        <v>0</v>
      </c>
      <c r="AN103" s="58">
        <f>Calculations!AR73</f>
        <v>0</v>
      </c>
      <c r="AO103" s="58">
        <f>Calculations!AG73</f>
        <v>1.5614256013699999E-2</v>
      </c>
      <c r="AP103" s="58">
        <f>Calculations!AS73</f>
        <v>0.62432154582862398</v>
      </c>
      <c r="AQ103" s="58">
        <f>Calculations!AH73</f>
        <v>2.38633918807</v>
      </c>
      <c r="AR103" s="58">
        <f>Calculations!AT73</f>
        <v>95.415559310676898</v>
      </c>
      <c r="AS103" s="58">
        <f>Calculations!AI73</f>
        <v>0</v>
      </c>
      <c r="AT103" s="58">
        <f>Calculations!AU73</f>
        <v>0</v>
      </c>
      <c r="AU103" s="58">
        <f>Calculations!AJ73</f>
        <v>0</v>
      </c>
      <c r="AV103" s="58">
        <f>Calculations!AV73</f>
        <v>0</v>
      </c>
      <c r="AW103" s="49"/>
      <c r="AX103" s="49"/>
      <c r="AY103" s="56" t="str">
        <f>Calculations!D73</f>
        <v>Call for Sites 2018</v>
      </c>
    </row>
    <row r="104" spans="2:51" ht="26" x14ac:dyDescent="0.35">
      <c r="B104" s="32">
        <f>Calculations!A74</f>
        <v>1465572587758</v>
      </c>
      <c r="C104" s="30" t="str">
        <f>Calculations!B74</f>
        <v>kearsley golf range</v>
      </c>
      <c r="D104" s="13" t="str">
        <f>Calculations!C74</f>
        <v>Residential / Offices / Industry and warehousing</v>
      </c>
      <c r="E104" s="38">
        <f>Calculations!E74</f>
        <v>1.6932328161100001</v>
      </c>
      <c r="F104" s="38">
        <f>Calculations!I74</f>
        <v>1.6932328161100001</v>
      </c>
      <c r="G104" s="38">
        <f>Calculations!M74</f>
        <v>100</v>
      </c>
      <c r="H104" s="38">
        <f>Calculations!H74</f>
        <v>0</v>
      </c>
      <c r="I104" s="38">
        <f>Calculations!L74</f>
        <v>0</v>
      </c>
      <c r="J104" s="38">
        <f>Calculations!G74</f>
        <v>0</v>
      </c>
      <c r="K104" s="38">
        <f>Calculations!K74</f>
        <v>0</v>
      </c>
      <c r="L104" s="38">
        <f>Calculations!F74</f>
        <v>0</v>
      </c>
      <c r="M104" s="38">
        <f>Calculations!J74</f>
        <v>0</v>
      </c>
      <c r="N104" s="38">
        <f>Calculations!V74</f>
        <v>0</v>
      </c>
      <c r="O104" s="38">
        <f>Calculations!W74</f>
        <v>0</v>
      </c>
      <c r="P104" s="38">
        <f>Calculations!O74</f>
        <v>0.50101806664299997</v>
      </c>
      <c r="Q104" s="38">
        <f>Calculations!S74</f>
        <v>29.589437546694203</v>
      </c>
      <c r="R104" s="38">
        <f>Calculations!Q74</f>
        <v>0.20059843790499998</v>
      </c>
      <c r="S104" s="38">
        <f>Calculations!T74</f>
        <v>11.847067691839975</v>
      </c>
      <c r="T104" s="38">
        <f>Calculations!R74</f>
        <v>0.121058559848</v>
      </c>
      <c r="U104" s="38">
        <f>Calculations!U74</f>
        <v>7.1495519515217971</v>
      </c>
      <c r="V104" s="38" t="str">
        <f>Calculations!X74</f>
        <v>Not Modelled</v>
      </c>
      <c r="W104" s="38" t="str">
        <f>Calculations!Y74</f>
        <v>N/A</v>
      </c>
      <c r="X104" s="38" t="s">
        <v>100</v>
      </c>
      <c r="Y104" s="73" t="s">
        <v>108</v>
      </c>
      <c r="Z104" s="74" t="s">
        <v>109</v>
      </c>
      <c r="AA104" s="58">
        <f>Calculations!Z74</f>
        <v>0</v>
      </c>
      <c r="AB104" s="58">
        <f>Calculations!AL74</f>
        <v>0</v>
      </c>
      <c r="AC104" s="58">
        <f>Calculations!AA74</f>
        <v>0</v>
      </c>
      <c r="AD104" s="59">
        <f>Calculations!AM74</f>
        <v>0</v>
      </c>
      <c r="AE104" s="58">
        <f>Calculations!AB74</f>
        <v>0</v>
      </c>
      <c r="AF104" s="58">
        <f>Calculations!AN74</f>
        <v>0</v>
      </c>
      <c r="AG104" s="58">
        <f>Calculations!AC74</f>
        <v>0</v>
      </c>
      <c r="AH104" s="58">
        <f>Calculations!AO74</f>
        <v>0</v>
      </c>
      <c r="AI104" s="58">
        <f>Calculations!AD74</f>
        <v>0</v>
      </c>
      <c r="AJ104" s="58">
        <f>Calculations!AP74</f>
        <v>0</v>
      </c>
      <c r="AK104" s="58">
        <f>Calculations!AE74</f>
        <v>0</v>
      </c>
      <c r="AL104" s="58">
        <f>Calculations!AQ74</f>
        <v>0</v>
      </c>
      <c r="AM104" s="58">
        <f>Calculations!AF74</f>
        <v>0.103492673346</v>
      </c>
      <c r="AN104" s="58">
        <f>Calculations!AR74</f>
        <v>6.1121348677709921</v>
      </c>
      <c r="AO104" s="58">
        <f>Calculations!AG74</f>
        <v>0</v>
      </c>
      <c r="AP104" s="58">
        <f>Calculations!AS74</f>
        <v>0</v>
      </c>
      <c r="AQ104" s="58">
        <f>Calculations!AH74</f>
        <v>1.6932328161000001</v>
      </c>
      <c r="AR104" s="58">
        <f>Calculations!AT74</f>
        <v>99.999999999409411</v>
      </c>
      <c r="AS104" s="58">
        <f>Calculations!AI74</f>
        <v>0</v>
      </c>
      <c r="AT104" s="58">
        <f>Calculations!AU74</f>
        <v>0</v>
      </c>
      <c r="AU104" s="58">
        <f>Calculations!AJ74</f>
        <v>0</v>
      </c>
      <c r="AV104" s="58">
        <f>Calculations!AV74</f>
        <v>0</v>
      </c>
      <c r="AW104" s="49"/>
      <c r="AX104" s="49"/>
      <c r="AY104" s="56" t="str">
        <f>Calculations!D74</f>
        <v>Call for Sites 2018</v>
      </c>
    </row>
    <row r="105" spans="2:51" ht="26" x14ac:dyDescent="0.35">
      <c r="B105" s="32">
        <f>Calculations!A75</f>
        <v>1465709878532</v>
      </c>
      <c r="C105" s="30" t="str">
        <f>Calculations!B75</f>
        <v>Former site of Falcon view Centre &amp; temporary Eden Boys SchoolCotton Street, bOLTON, BL1 6NZ</v>
      </c>
      <c r="D105" s="13" t="str">
        <f>Calculations!C75</f>
        <v>Residential</v>
      </c>
      <c r="E105" s="38">
        <f>Calculations!E75</f>
        <v>0.48805645124899999</v>
      </c>
      <c r="F105" s="38">
        <f>Calculations!I75</f>
        <v>0.48805645124899999</v>
      </c>
      <c r="G105" s="38">
        <f>Calculations!M75</f>
        <v>100</v>
      </c>
      <c r="H105" s="38">
        <f>Calculations!H75</f>
        <v>0</v>
      </c>
      <c r="I105" s="38">
        <f>Calculations!L75</f>
        <v>0</v>
      </c>
      <c r="J105" s="38">
        <f>Calculations!G75</f>
        <v>0</v>
      </c>
      <c r="K105" s="38">
        <f>Calculations!K75</f>
        <v>0</v>
      </c>
      <c r="L105" s="38">
        <f>Calculations!F75</f>
        <v>0</v>
      </c>
      <c r="M105" s="38">
        <f>Calculations!J75</f>
        <v>0</v>
      </c>
      <c r="N105" s="38">
        <f>Calculations!V75</f>
        <v>0</v>
      </c>
      <c r="O105" s="38">
        <f>Calculations!W75</f>
        <v>0</v>
      </c>
      <c r="P105" s="38">
        <f>Calculations!O75</f>
        <v>0</v>
      </c>
      <c r="Q105" s="38">
        <f>Calculations!S75</f>
        <v>0</v>
      </c>
      <c r="R105" s="38">
        <f>Calculations!Q75</f>
        <v>0</v>
      </c>
      <c r="S105" s="38">
        <f>Calculations!T75</f>
        <v>0</v>
      </c>
      <c r="T105" s="38">
        <f>Calculations!R75</f>
        <v>0</v>
      </c>
      <c r="U105" s="38">
        <f>Calculations!U75</f>
        <v>0</v>
      </c>
      <c r="V105" s="38" t="str">
        <f>Calculations!X75</f>
        <v>Not Modelled</v>
      </c>
      <c r="W105" s="38" t="str">
        <f>Calculations!Y75</f>
        <v>N/A</v>
      </c>
      <c r="X105" s="38" t="s">
        <v>100</v>
      </c>
      <c r="Y105" s="73" t="s">
        <v>106</v>
      </c>
      <c r="Z105" s="74" t="s">
        <v>107</v>
      </c>
      <c r="AA105" s="58">
        <f>Calculations!Z75</f>
        <v>0</v>
      </c>
      <c r="AB105" s="58">
        <f>Calculations!AL75</f>
        <v>0</v>
      </c>
      <c r="AC105" s="58">
        <f>Calculations!AA75</f>
        <v>0</v>
      </c>
      <c r="AD105" s="59">
        <f>Calculations!AM75</f>
        <v>0</v>
      </c>
      <c r="AE105" s="58">
        <f>Calculations!AB75</f>
        <v>0</v>
      </c>
      <c r="AF105" s="58">
        <f>Calculations!AN75</f>
        <v>0</v>
      </c>
      <c r="AG105" s="58">
        <f>Calculations!AC75</f>
        <v>0</v>
      </c>
      <c r="AH105" s="58">
        <f>Calculations!AO75</f>
        <v>0</v>
      </c>
      <c r="AI105" s="58">
        <f>Calculations!AD75</f>
        <v>0</v>
      </c>
      <c r="AJ105" s="58">
        <f>Calculations!AP75</f>
        <v>0</v>
      </c>
      <c r="AK105" s="58">
        <f>Calculations!AE75</f>
        <v>0</v>
      </c>
      <c r="AL105" s="58">
        <f>Calculations!AQ75</f>
        <v>0</v>
      </c>
      <c r="AM105" s="58">
        <f>Calculations!AF75</f>
        <v>0</v>
      </c>
      <c r="AN105" s="58">
        <f>Calculations!AR75</f>
        <v>0</v>
      </c>
      <c r="AO105" s="58">
        <f>Calculations!AG75</f>
        <v>0</v>
      </c>
      <c r="AP105" s="58">
        <f>Calculations!AS75</f>
        <v>0</v>
      </c>
      <c r="AQ105" s="58">
        <f>Calculations!AH75</f>
        <v>0.48805643798699999</v>
      </c>
      <c r="AR105" s="58">
        <f>Calculations!AT75</f>
        <v>99.999997282691382</v>
      </c>
      <c r="AS105" s="58">
        <f>Calculations!AI75</f>
        <v>0</v>
      </c>
      <c r="AT105" s="58">
        <f>Calculations!AU75</f>
        <v>0</v>
      </c>
      <c r="AU105" s="58">
        <f>Calculations!AJ75</f>
        <v>0</v>
      </c>
      <c r="AV105" s="58">
        <f>Calculations!AV75</f>
        <v>0</v>
      </c>
      <c r="AW105" s="49"/>
      <c r="AX105" s="49"/>
      <c r="AY105" s="56" t="str">
        <f>Calculations!D75</f>
        <v>Call for Sites 2018</v>
      </c>
    </row>
    <row r="106" spans="2:51" ht="14.5" x14ac:dyDescent="0.35">
      <c r="B106" s="32">
        <f>Calculations!A76</f>
        <v>1465710393691</v>
      </c>
      <c r="C106" s="30" t="str">
        <f>Calculations!B76</f>
        <v>Cotton street, Bolton.</v>
      </c>
      <c r="D106" s="13" t="str">
        <f>Calculations!C76</f>
        <v>Residential</v>
      </c>
      <c r="E106" s="38">
        <f>Calculations!E76</f>
        <v>0.14528500618000001</v>
      </c>
      <c r="F106" s="38">
        <f>Calculations!I76</f>
        <v>0.14528500618000001</v>
      </c>
      <c r="G106" s="38">
        <f>Calculations!M76</f>
        <v>100</v>
      </c>
      <c r="H106" s="38">
        <f>Calculations!H76</f>
        <v>0</v>
      </c>
      <c r="I106" s="38">
        <f>Calculations!L76</f>
        <v>0</v>
      </c>
      <c r="J106" s="38">
        <f>Calculations!G76</f>
        <v>0</v>
      </c>
      <c r="K106" s="38">
        <f>Calculations!K76</f>
        <v>0</v>
      </c>
      <c r="L106" s="38">
        <f>Calculations!F76</f>
        <v>0</v>
      </c>
      <c r="M106" s="38">
        <f>Calculations!J76</f>
        <v>0</v>
      </c>
      <c r="N106" s="38">
        <f>Calculations!V76</f>
        <v>0</v>
      </c>
      <c r="O106" s="38">
        <f>Calculations!W76</f>
        <v>0</v>
      </c>
      <c r="P106" s="38">
        <f>Calculations!O76</f>
        <v>2.3467237929700002E-3</v>
      </c>
      <c r="Q106" s="38">
        <f>Calculations!S76</f>
        <v>1.6152553210222811</v>
      </c>
      <c r="R106" s="38">
        <f>Calculations!Q76</f>
        <v>0</v>
      </c>
      <c r="S106" s="38">
        <f>Calculations!T76</f>
        <v>0</v>
      </c>
      <c r="T106" s="38">
        <f>Calculations!R76</f>
        <v>0</v>
      </c>
      <c r="U106" s="38">
        <f>Calculations!U76</f>
        <v>0</v>
      </c>
      <c r="V106" s="38" t="str">
        <f>Calculations!X76</f>
        <v>Not Modelled</v>
      </c>
      <c r="W106" s="38" t="str">
        <f>Calculations!Y76</f>
        <v>N/A</v>
      </c>
      <c r="X106" s="38" t="s">
        <v>100</v>
      </c>
      <c r="Y106" s="73" t="s">
        <v>105</v>
      </c>
      <c r="Z106" s="74" t="s">
        <v>104</v>
      </c>
      <c r="AA106" s="58">
        <f>Calculations!Z76</f>
        <v>0</v>
      </c>
      <c r="AB106" s="58">
        <f>Calculations!AL76</f>
        <v>0</v>
      </c>
      <c r="AC106" s="58">
        <f>Calculations!AA76</f>
        <v>0</v>
      </c>
      <c r="AD106" s="59">
        <f>Calculations!AM76</f>
        <v>0</v>
      </c>
      <c r="AE106" s="58">
        <f>Calculations!AB76</f>
        <v>0</v>
      </c>
      <c r="AF106" s="58">
        <f>Calculations!AN76</f>
        <v>0</v>
      </c>
      <c r="AG106" s="58">
        <f>Calculations!AC76</f>
        <v>0</v>
      </c>
      <c r="AH106" s="58">
        <f>Calculations!AO76</f>
        <v>0</v>
      </c>
      <c r="AI106" s="58">
        <f>Calculations!AD76</f>
        <v>0</v>
      </c>
      <c r="AJ106" s="58">
        <f>Calculations!AP76</f>
        <v>0</v>
      </c>
      <c r="AK106" s="58">
        <f>Calculations!AE76</f>
        <v>0</v>
      </c>
      <c r="AL106" s="58">
        <f>Calculations!AQ76</f>
        <v>0</v>
      </c>
      <c r="AM106" s="58">
        <f>Calculations!AF76</f>
        <v>0</v>
      </c>
      <c r="AN106" s="58">
        <f>Calculations!AR76</f>
        <v>0</v>
      </c>
      <c r="AO106" s="58">
        <f>Calculations!AG76</f>
        <v>0</v>
      </c>
      <c r="AP106" s="58">
        <f>Calculations!AS76</f>
        <v>0</v>
      </c>
      <c r="AQ106" s="58">
        <f>Calculations!AH76</f>
        <v>0.14528485071300001</v>
      </c>
      <c r="AR106" s="58">
        <f>Calculations!AT76</f>
        <v>99.99989299171051</v>
      </c>
      <c r="AS106" s="58">
        <f>Calculations!AI76</f>
        <v>0</v>
      </c>
      <c r="AT106" s="58">
        <f>Calculations!AU76</f>
        <v>0</v>
      </c>
      <c r="AU106" s="58">
        <f>Calculations!AJ76</f>
        <v>0</v>
      </c>
      <c r="AV106" s="58">
        <f>Calculations!AV76</f>
        <v>0</v>
      </c>
      <c r="AW106" s="49"/>
      <c r="AX106" s="49"/>
      <c r="AY106" s="56" t="str">
        <f>Calculations!D76</f>
        <v>Call for Sites 2018</v>
      </c>
    </row>
    <row r="107" spans="2:51" ht="26" x14ac:dyDescent="0.35">
      <c r="B107" s="32">
        <f>Calculations!A77</f>
        <v>1468148354812</v>
      </c>
      <c r="C107" s="30" t="str">
        <f>Calculations!B77</f>
        <v>CROFTPOCKET NOOK ROAD, CHEW MOOR, LOSTOCK BL6 4HW</v>
      </c>
      <c r="D107" s="13" t="str">
        <f>Calculations!C77</f>
        <v>Residential</v>
      </c>
      <c r="E107" s="38">
        <f>Calculations!E77</f>
        <v>0.54498599916400003</v>
      </c>
      <c r="F107" s="38">
        <f>Calculations!I77</f>
        <v>0.54498599916400003</v>
      </c>
      <c r="G107" s="38">
        <f>Calculations!M77</f>
        <v>100</v>
      </c>
      <c r="H107" s="38">
        <f>Calculations!H77</f>
        <v>0</v>
      </c>
      <c r="I107" s="38">
        <f>Calculations!L77</f>
        <v>0</v>
      </c>
      <c r="J107" s="38">
        <f>Calculations!G77</f>
        <v>0</v>
      </c>
      <c r="K107" s="38">
        <f>Calculations!K77</f>
        <v>0</v>
      </c>
      <c r="L107" s="38">
        <f>Calculations!F77</f>
        <v>0</v>
      </c>
      <c r="M107" s="38">
        <f>Calculations!J77</f>
        <v>0</v>
      </c>
      <c r="N107" s="38">
        <f>Calculations!V77</f>
        <v>0</v>
      </c>
      <c r="O107" s="38">
        <f>Calculations!W77</f>
        <v>0</v>
      </c>
      <c r="P107" s="38">
        <f>Calculations!O77</f>
        <v>0.2209415689084</v>
      </c>
      <c r="Q107" s="38">
        <f>Calculations!S77</f>
        <v>40.540778891076265</v>
      </c>
      <c r="R107" s="38">
        <f>Calculations!Q77</f>
        <v>1.8981867016399999E-2</v>
      </c>
      <c r="S107" s="38">
        <f>Calculations!T77</f>
        <v>3.4830008560803183</v>
      </c>
      <c r="T107" s="38">
        <f>Calculations!R77</f>
        <v>0</v>
      </c>
      <c r="U107" s="38">
        <f>Calculations!U77</f>
        <v>0</v>
      </c>
      <c r="V107" s="38" t="str">
        <f>Calculations!X77</f>
        <v>Not Modelled</v>
      </c>
      <c r="W107" s="38" t="str">
        <f>Calculations!Y77</f>
        <v>N/A</v>
      </c>
      <c r="X107" s="38" t="s">
        <v>100</v>
      </c>
      <c r="Y107" s="73" t="s">
        <v>105</v>
      </c>
      <c r="Z107" s="74" t="s">
        <v>104</v>
      </c>
      <c r="AA107" s="58">
        <f>Calculations!Z77</f>
        <v>0</v>
      </c>
      <c r="AB107" s="58">
        <f>Calculations!AL77</f>
        <v>0</v>
      </c>
      <c r="AC107" s="58">
        <f>Calculations!AA77</f>
        <v>1.1599999999999999E-2</v>
      </c>
      <c r="AD107" s="59">
        <f>Calculations!AM77</f>
        <v>2.1284950471744626</v>
      </c>
      <c r="AE107" s="58">
        <f>Calculations!AB77</f>
        <v>0</v>
      </c>
      <c r="AF107" s="58">
        <f>Calculations!AN77</f>
        <v>0</v>
      </c>
      <c r="AG107" s="58">
        <f>Calculations!AC77</f>
        <v>0</v>
      </c>
      <c r="AH107" s="58">
        <f>Calculations!AO77</f>
        <v>0</v>
      </c>
      <c r="AI107" s="58">
        <f>Calculations!AD77</f>
        <v>0</v>
      </c>
      <c r="AJ107" s="58">
        <f>Calculations!AP77</f>
        <v>0</v>
      </c>
      <c r="AK107" s="58">
        <f>Calculations!AE77</f>
        <v>0</v>
      </c>
      <c r="AL107" s="58">
        <f>Calculations!AQ77</f>
        <v>0</v>
      </c>
      <c r="AM107" s="58">
        <f>Calculations!AF77</f>
        <v>9.7139299995300001E-3</v>
      </c>
      <c r="AN107" s="58">
        <f>Calculations!AR77</f>
        <v>1.7824182666033652</v>
      </c>
      <c r="AO107" s="58">
        <f>Calculations!AG77</f>
        <v>0</v>
      </c>
      <c r="AP107" s="58">
        <f>Calculations!AS77</f>
        <v>0</v>
      </c>
      <c r="AQ107" s="58">
        <f>Calculations!AH77</f>
        <v>0.54115725940799997</v>
      </c>
      <c r="AR107" s="58">
        <f>Calculations!AT77</f>
        <v>99.297460895899476</v>
      </c>
      <c r="AS107" s="58">
        <f>Calculations!AI77</f>
        <v>0</v>
      </c>
      <c r="AT107" s="58">
        <f>Calculations!AU77</f>
        <v>0</v>
      </c>
      <c r="AU107" s="58">
        <f>Calculations!AJ77</f>
        <v>0</v>
      </c>
      <c r="AV107" s="58">
        <f>Calculations!AV77</f>
        <v>0</v>
      </c>
      <c r="AW107" s="49"/>
      <c r="AX107" s="49"/>
      <c r="AY107" s="56" t="str">
        <f>Calculations!D77</f>
        <v>Call for Sites 2018</v>
      </c>
    </row>
    <row r="108" spans="2:51" ht="26" x14ac:dyDescent="0.35">
      <c r="B108" s="32">
        <f>Calculations!A78</f>
        <v>1470827924169</v>
      </c>
      <c r="C108" s="30" t="str">
        <f>Calculations!B78</f>
        <v>Ormstons Farm, Wingates Lane, Lostock, Bolton, BL5 3LT</v>
      </c>
      <c r="D108" s="13" t="str">
        <f>Calculations!C78</f>
        <v>Residential</v>
      </c>
      <c r="E108" s="38">
        <f>Calculations!E78</f>
        <v>28.615728845900001</v>
      </c>
      <c r="F108" s="38">
        <f>Calculations!I78</f>
        <v>27.3973469829</v>
      </c>
      <c r="G108" s="38">
        <f>Calculations!M78</f>
        <v>95.742265138304987</v>
      </c>
      <c r="H108" s="38">
        <f>Calculations!H78</f>
        <v>0.34685332499999999</v>
      </c>
      <c r="I108" s="38">
        <f>Calculations!L78</f>
        <v>1.2121072535592481</v>
      </c>
      <c r="J108" s="38">
        <f>Calculations!G78</f>
        <v>0.87042570799999996</v>
      </c>
      <c r="K108" s="38">
        <f>Calculations!K78</f>
        <v>3.0417736786903915</v>
      </c>
      <c r="L108" s="38">
        <f>Calculations!F78</f>
        <v>1.10283E-3</v>
      </c>
      <c r="M108" s="38">
        <f>Calculations!J78</f>
        <v>3.8539294453721765E-3</v>
      </c>
      <c r="N108" s="38">
        <f>Calculations!V78</f>
        <v>1.15803658728</v>
      </c>
      <c r="O108" s="38">
        <f>Calculations!W78</f>
        <v>4.0468533704530154</v>
      </c>
      <c r="P108" s="38">
        <f>Calculations!O78</f>
        <v>2.2812310200930002</v>
      </c>
      <c r="Q108" s="38">
        <f>Calculations!S78</f>
        <v>7.9719479883869875</v>
      </c>
      <c r="R108" s="38">
        <f>Calculations!Q78</f>
        <v>1.504828268055</v>
      </c>
      <c r="S108" s="38">
        <f>Calculations!T78</f>
        <v>5.2587452032367459</v>
      </c>
      <c r="T108" s="38">
        <f>Calculations!R78</f>
        <v>1.16066884198</v>
      </c>
      <c r="U108" s="38">
        <f>Calculations!U78</f>
        <v>4.0560519993405579</v>
      </c>
      <c r="V108" s="38">
        <f>Calculations!X78</f>
        <v>0.36293723225800001</v>
      </c>
      <c r="W108" s="38">
        <f>Calculations!Y78</f>
        <v>1.2683137802027393</v>
      </c>
      <c r="X108" s="38" t="s">
        <v>100</v>
      </c>
      <c r="Y108" s="73" t="s">
        <v>108</v>
      </c>
      <c r="Z108" s="74" t="s">
        <v>109</v>
      </c>
      <c r="AA108" s="58">
        <f>Calculations!Z78</f>
        <v>0.39848288770399998</v>
      </c>
      <c r="AB108" s="58">
        <f>Calculations!AL78</f>
        <v>1.3925309743109819</v>
      </c>
      <c r="AC108" s="58">
        <f>Calculations!AA78</f>
        <v>0.17850552149999999</v>
      </c>
      <c r="AD108" s="59">
        <f>Calculations!AM78</f>
        <v>0.62380211407956454</v>
      </c>
      <c r="AE108" s="58">
        <f>Calculations!AB78</f>
        <v>0.114</v>
      </c>
      <c r="AF108" s="58">
        <f>Calculations!AN78</f>
        <v>0.39838230440995281</v>
      </c>
      <c r="AG108" s="58">
        <f>Calculations!AC78</f>
        <v>1.21141646904</v>
      </c>
      <c r="AH108" s="58">
        <f>Calculations!AO78</f>
        <v>4.2333937240028368</v>
      </c>
      <c r="AI108" s="58">
        <f>Calculations!AD78</f>
        <v>1.2778414276100001</v>
      </c>
      <c r="AJ108" s="58">
        <f>Calculations!AP78</f>
        <v>4.465521163173471</v>
      </c>
      <c r="AK108" s="58">
        <f>Calculations!AE78</f>
        <v>0</v>
      </c>
      <c r="AL108" s="58">
        <f>Calculations!AQ78</f>
        <v>0</v>
      </c>
      <c r="AM108" s="58">
        <f>Calculations!AF78</f>
        <v>0.33639999999999998</v>
      </c>
      <c r="AN108" s="58">
        <f>Calculations!AR78</f>
        <v>1.1755772561711235</v>
      </c>
      <c r="AO108" s="58">
        <f>Calculations!AG78</f>
        <v>8.3656619302000003E-3</v>
      </c>
      <c r="AP108" s="58">
        <f>Calculations!AS78</f>
        <v>2.9234488400593766E-2</v>
      </c>
      <c r="AQ108" s="58">
        <f>Calculations!AH78</f>
        <v>15.541185195200001</v>
      </c>
      <c r="AR108" s="58">
        <f>Calculations!AT78</f>
        <v>54.309940099347521</v>
      </c>
      <c r="AS108" s="58">
        <f>Calculations!AI78</f>
        <v>3.0806152398000002</v>
      </c>
      <c r="AT108" s="58">
        <f>Calculations!AU78</f>
        <v>10.765461387999501</v>
      </c>
      <c r="AU108" s="58">
        <f>Calculations!AJ78</f>
        <v>1.2189884076799999</v>
      </c>
      <c r="AV108" s="58">
        <f>Calculations!AV78</f>
        <v>4.2598544815840116</v>
      </c>
      <c r="AW108" s="49"/>
      <c r="AX108" s="49"/>
      <c r="AY108" s="56" t="str">
        <f>Calculations!D78</f>
        <v>Call for Sites 2018</v>
      </c>
    </row>
    <row r="109" spans="2:51" ht="26" x14ac:dyDescent="0.35">
      <c r="B109" s="32">
        <f>Calculations!A79</f>
        <v>1472558752383</v>
      </c>
      <c r="C109" s="30" t="str">
        <f>Calculations!B79</f>
        <v>Land off Mill Lane, Westhoughton, Bolton</v>
      </c>
      <c r="D109" s="13" t="str">
        <f>Calculations!C79</f>
        <v>Residential</v>
      </c>
      <c r="E109" s="38">
        <f>Calculations!E79</f>
        <v>2.9939447932499998</v>
      </c>
      <c r="F109" s="38">
        <f>Calculations!I79</f>
        <v>2.9939447932499998</v>
      </c>
      <c r="G109" s="38">
        <f>Calculations!M79</f>
        <v>100</v>
      </c>
      <c r="H109" s="38">
        <f>Calculations!H79</f>
        <v>0</v>
      </c>
      <c r="I109" s="38">
        <f>Calculations!L79</f>
        <v>0</v>
      </c>
      <c r="J109" s="38">
        <f>Calculations!G79</f>
        <v>0</v>
      </c>
      <c r="K109" s="38">
        <f>Calculations!K79</f>
        <v>0</v>
      </c>
      <c r="L109" s="38">
        <f>Calculations!F79</f>
        <v>0</v>
      </c>
      <c r="M109" s="38">
        <f>Calculations!J79</f>
        <v>0</v>
      </c>
      <c r="N109" s="38">
        <f>Calculations!V79</f>
        <v>0</v>
      </c>
      <c r="O109" s="38">
        <f>Calculations!W79</f>
        <v>0</v>
      </c>
      <c r="P109" s="38">
        <f>Calculations!O79</f>
        <v>0.57533409943199998</v>
      </c>
      <c r="Q109" s="38">
        <f>Calculations!S79</f>
        <v>19.216590123141877</v>
      </c>
      <c r="R109" s="38">
        <f>Calculations!Q79</f>
        <v>0.32751273616499998</v>
      </c>
      <c r="S109" s="38">
        <f>Calculations!T79</f>
        <v>10.939170852561945</v>
      </c>
      <c r="T109" s="38">
        <f>Calculations!R79</f>
        <v>0.15869706340299999</v>
      </c>
      <c r="U109" s="38">
        <f>Calculations!U79</f>
        <v>5.3006008581317383</v>
      </c>
      <c r="V109" s="38" t="str">
        <f>Calculations!X79</f>
        <v>Not Modelled</v>
      </c>
      <c r="W109" s="38" t="str">
        <f>Calculations!Y79</f>
        <v>N/A</v>
      </c>
      <c r="X109" s="38" t="s">
        <v>100</v>
      </c>
      <c r="Y109" s="73" t="s">
        <v>108</v>
      </c>
      <c r="Z109" s="74" t="s">
        <v>109</v>
      </c>
      <c r="AA109" s="58">
        <f>Calculations!Z79</f>
        <v>0</v>
      </c>
      <c r="AB109" s="58">
        <f>Calculations!AL79</f>
        <v>0</v>
      </c>
      <c r="AC109" s="58">
        <f>Calculations!AA79</f>
        <v>2.2176901372900001E-2</v>
      </c>
      <c r="AD109" s="59">
        <f>Calculations!AM79</f>
        <v>0.74072512702635496</v>
      </c>
      <c r="AE109" s="58">
        <f>Calculations!AB79</f>
        <v>0.137647691795</v>
      </c>
      <c r="AF109" s="58">
        <f>Calculations!AN79</f>
        <v>4.5975360703154475</v>
      </c>
      <c r="AG109" s="58">
        <f>Calculations!AC79</f>
        <v>0</v>
      </c>
      <c r="AH109" s="58">
        <f>Calculations!AO79</f>
        <v>0</v>
      </c>
      <c r="AI109" s="58">
        <f>Calculations!AD79</f>
        <v>1.90176681223</v>
      </c>
      <c r="AJ109" s="58">
        <f>Calculations!AP79</f>
        <v>63.520436867026731</v>
      </c>
      <c r="AK109" s="58">
        <f>Calculations!AE79</f>
        <v>0</v>
      </c>
      <c r="AL109" s="58">
        <f>Calculations!AQ79</f>
        <v>0</v>
      </c>
      <c r="AM109" s="58">
        <f>Calculations!AF79</f>
        <v>0</v>
      </c>
      <c r="AN109" s="58">
        <f>Calculations!AR79</f>
        <v>0</v>
      </c>
      <c r="AO109" s="58">
        <f>Calculations!AG79</f>
        <v>0</v>
      </c>
      <c r="AP109" s="58">
        <f>Calculations!AS79</f>
        <v>0</v>
      </c>
      <c r="AQ109" s="58">
        <f>Calculations!AH79</f>
        <v>0</v>
      </c>
      <c r="AR109" s="58">
        <f>Calculations!AT79</f>
        <v>0</v>
      </c>
      <c r="AS109" s="58">
        <f>Calculations!AI79</f>
        <v>0</v>
      </c>
      <c r="AT109" s="58">
        <f>Calculations!AU79</f>
        <v>0</v>
      </c>
      <c r="AU109" s="58">
        <f>Calculations!AJ79</f>
        <v>0</v>
      </c>
      <c r="AV109" s="58">
        <f>Calculations!AV79</f>
        <v>0</v>
      </c>
      <c r="AW109" s="49"/>
      <c r="AX109" s="49"/>
      <c r="AY109" s="56" t="str">
        <f>Calculations!D79</f>
        <v>Call for Sites 2018</v>
      </c>
    </row>
    <row r="110" spans="2:51" ht="26" x14ac:dyDescent="0.35">
      <c r="B110" s="32">
        <f>Calculations!A80</f>
        <v>1472636336155</v>
      </c>
      <c r="C110" s="30" t="str">
        <f>Calculations!B80</f>
        <v>Land west of Beaumont Road and south of Junction Road West, Lostock, Bolton</v>
      </c>
      <c r="D110" s="13" t="str">
        <f>Calculations!C80</f>
        <v>Residential / Offices / Industry and warehousing / Other Use</v>
      </c>
      <c r="E110" s="38">
        <f>Calculations!E80</f>
        <v>28.0722249342999</v>
      </c>
      <c r="F110" s="38">
        <f>Calculations!I80</f>
        <v>28.0722249342999</v>
      </c>
      <c r="G110" s="38">
        <f>Calculations!M80</f>
        <v>100</v>
      </c>
      <c r="H110" s="38">
        <f>Calculations!H80</f>
        <v>0</v>
      </c>
      <c r="I110" s="38">
        <f>Calculations!L80</f>
        <v>0</v>
      </c>
      <c r="J110" s="38">
        <f>Calculations!G80</f>
        <v>0</v>
      </c>
      <c r="K110" s="38">
        <f>Calculations!K80</f>
        <v>0</v>
      </c>
      <c r="L110" s="38">
        <f>Calculations!F80</f>
        <v>0</v>
      </c>
      <c r="M110" s="38">
        <f>Calculations!J80</f>
        <v>0</v>
      </c>
      <c r="N110" s="38">
        <f>Calculations!V80</f>
        <v>4.7727693590800001E-2</v>
      </c>
      <c r="O110" s="38">
        <f>Calculations!W80</f>
        <v>0.17001749488151249</v>
      </c>
      <c r="P110" s="38">
        <f>Calculations!O80</f>
        <v>1.396560905841</v>
      </c>
      <c r="Q110" s="38">
        <f>Calculations!S80</f>
        <v>4.9748849943654427</v>
      </c>
      <c r="R110" s="38">
        <f>Calculations!Q80</f>
        <v>0.338926404781</v>
      </c>
      <c r="S110" s="38">
        <f>Calculations!T80</f>
        <v>1.207337165380449</v>
      </c>
      <c r="T110" s="38">
        <f>Calculations!R80</f>
        <v>0.105329245696</v>
      </c>
      <c r="U110" s="38">
        <f>Calculations!U80</f>
        <v>0.37520804262046226</v>
      </c>
      <c r="V110" s="38" t="str">
        <f>Calculations!X80</f>
        <v>Not Modelled</v>
      </c>
      <c r="W110" s="38" t="str">
        <f>Calculations!Y80</f>
        <v>N/A</v>
      </c>
      <c r="X110" s="38" t="s">
        <v>100</v>
      </c>
      <c r="Y110" s="73" t="s">
        <v>105</v>
      </c>
      <c r="Z110" s="74" t="s">
        <v>104</v>
      </c>
      <c r="AA110" s="58">
        <f>Calculations!Z80</f>
        <v>0</v>
      </c>
      <c r="AB110" s="58">
        <f>Calculations!AL80</f>
        <v>0</v>
      </c>
      <c r="AC110" s="58">
        <f>Calculations!AA80</f>
        <v>9.1200000000000003E-2</v>
      </c>
      <c r="AD110" s="59">
        <f>Calculations!AM80</f>
        <v>0.32487627971578331</v>
      </c>
      <c r="AE110" s="58">
        <f>Calculations!AB80</f>
        <v>2.5999999999999999E-2</v>
      </c>
      <c r="AF110" s="58">
        <f>Calculations!AN80</f>
        <v>9.2618237638271553E-2</v>
      </c>
      <c r="AG110" s="58">
        <f>Calculations!AC80</f>
        <v>0</v>
      </c>
      <c r="AH110" s="58">
        <f>Calculations!AO80</f>
        <v>0</v>
      </c>
      <c r="AI110" s="58">
        <f>Calculations!AD80</f>
        <v>4.1713845173799999</v>
      </c>
      <c r="AJ110" s="58">
        <f>Calculations!AP80</f>
        <v>14.859472404281057</v>
      </c>
      <c r="AK110" s="58">
        <f>Calculations!AE80</f>
        <v>14.6854686238</v>
      </c>
      <c r="AL110" s="58">
        <f>Calculations!AQ80</f>
        <v>52.313162416480353</v>
      </c>
      <c r="AM110" s="58">
        <f>Calculations!AF80</f>
        <v>3.0800000000000001E-2</v>
      </c>
      <c r="AN110" s="58">
        <f>Calculations!AR80</f>
        <v>0.10971698920226014</v>
      </c>
      <c r="AO110" s="58">
        <f>Calculations!AG80</f>
        <v>6.3308320816699997</v>
      </c>
      <c r="AP110" s="58">
        <f>Calculations!AS80</f>
        <v>22.551942699542515</v>
      </c>
      <c r="AQ110" s="58">
        <f>Calculations!AH80</f>
        <v>17.820094098799999</v>
      </c>
      <c r="AR110" s="58">
        <f>Calculations!AT80</f>
        <v>63.479450383808413</v>
      </c>
      <c r="AS110" s="58">
        <f>Calculations!AI80</f>
        <v>0</v>
      </c>
      <c r="AT110" s="58">
        <f>Calculations!AU80</f>
        <v>0</v>
      </c>
      <c r="AU110" s="58">
        <f>Calculations!AJ80</f>
        <v>0</v>
      </c>
      <c r="AV110" s="58">
        <f>Calculations!AV80</f>
        <v>0</v>
      </c>
      <c r="AW110" s="49"/>
      <c r="AX110" s="49"/>
      <c r="AY110" s="56" t="str">
        <f>Calculations!D80</f>
        <v>Call for Sites 2018</v>
      </c>
    </row>
    <row r="111" spans="2:51" ht="14.5" x14ac:dyDescent="0.35">
      <c r="B111" s="32">
        <f>Calculations!A81</f>
        <v>1472639605497</v>
      </c>
      <c r="C111" s="30" t="str">
        <f>Calculations!B81</f>
        <v>Land north of Harwood Lee</v>
      </c>
      <c r="D111" s="13" t="str">
        <f>Calculations!C81</f>
        <v>Residential / Offices / Industry and warehousing / Other Use</v>
      </c>
      <c r="E111" s="38">
        <f>Calculations!E81</f>
        <v>12.9953006859</v>
      </c>
      <c r="F111" s="38">
        <f>Calculations!I81</f>
        <v>12.9953006859</v>
      </c>
      <c r="G111" s="38">
        <f>Calculations!M81</f>
        <v>100</v>
      </c>
      <c r="H111" s="38">
        <f>Calculations!H81</f>
        <v>0</v>
      </c>
      <c r="I111" s="38">
        <f>Calculations!L81</f>
        <v>0</v>
      </c>
      <c r="J111" s="38">
        <f>Calculations!G81</f>
        <v>0</v>
      </c>
      <c r="K111" s="38">
        <f>Calculations!K81</f>
        <v>0</v>
      </c>
      <c r="L111" s="38">
        <f>Calculations!F81</f>
        <v>0</v>
      </c>
      <c r="M111" s="38">
        <f>Calculations!J81</f>
        <v>0</v>
      </c>
      <c r="N111" s="38">
        <f>Calculations!V81</f>
        <v>0</v>
      </c>
      <c r="O111" s="38">
        <f>Calculations!W81</f>
        <v>0</v>
      </c>
      <c r="P111" s="38">
        <f>Calculations!O81</f>
        <v>0.50546862674780002</v>
      </c>
      <c r="Q111" s="38">
        <f>Calculations!S81</f>
        <v>3.8896262500200347</v>
      </c>
      <c r="R111" s="38">
        <f>Calculations!Q81</f>
        <v>0.18497762063879999</v>
      </c>
      <c r="S111" s="38">
        <f>Calculations!T81</f>
        <v>1.4234193198738536</v>
      </c>
      <c r="T111" s="38">
        <f>Calculations!R81</f>
        <v>8.9279129075499994E-2</v>
      </c>
      <c r="U111" s="38">
        <f>Calculations!U81</f>
        <v>0.68701087595740307</v>
      </c>
      <c r="V111" s="38" t="str">
        <f>Calculations!X81</f>
        <v>Not Modelled</v>
      </c>
      <c r="W111" s="38" t="str">
        <f>Calculations!Y81</f>
        <v>N/A</v>
      </c>
      <c r="X111" s="38" t="s">
        <v>100</v>
      </c>
      <c r="Y111" s="73" t="s">
        <v>105</v>
      </c>
      <c r="Z111" s="74" t="s">
        <v>104</v>
      </c>
      <c r="AA111" s="58">
        <f>Calculations!Z81</f>
        <v>0</v>
      </c>
      <c r="AB111" s="58">
        <f>Calculations!AL81</f>
        <v>0</v>
      </c>
      <c r="AC111" s="58">
        <f>Calculations!AA81</f>
        <v>2.5910252307699999E-2</v>
      </c>
      <c r="AD111" s="59">
        <f>Calculations!AM81</f>
        <v>0.19938170677199349</v>
      </c>
      <c r="AE111" s="58">
        <f>Calculations!AB81</f>
        <v>8.3185499420000003E-2</v>
      </c>
      <c r="AF111" s="58">
        <f>Calculations!AN81</f>
        <v>0.64011985124943593</v>
      </c>
      <c r="AG111" s="58">
        <f>Calculations!AC81</f>
        <v>0</v>
      </c>
      <c r="AH111" s="58">
        <f>Calculations!AO81</f>
        <v>0</v>
      </c>
      <c r="AI111" s="58">
        <f>Calculations!AD81</f>
        <v>2.2274395612100002</v>
      </c>
      <c r="AJ111" s="58">
        <f>Calculations!AP81</f>
        <v>17.140346460984844</v>
      </c>
      <c r="AK111" s="58">
        <f>Calculations!AE81</f>
        <v>12.555357948499999</v>
      </c>
      <c r="AL111" s="58">
        <f>Calculations!AQ81</f>
        <v>96.61460132371279</v>
      </c>
      <c r="AM111" s="58">
        <f>Calculations!AF81</f>
        <v>2.0799999999999999E-2</v>
      </c>
      <c r="AN111" s="58">
        <f>Calculations!AR81</f>
        <v>0.16005785862706629</v>
      </c>
      <c r="AO111" s="58">
        <f>Calculations!AG81</f>
        <v>5.0386063190500003</v>
      </c>
      <c r="AP111" s="58">
        <f>Calculations!AS81</f>
        <v>38.772525860189802</v>
      </c>
      <c r="AQ111" s="58">
        <f>Calculations!AH81</f>
        <v>5.0114546907799999</v>
      </c>
      <c r="AR111" s="58">
        <f>Calculations!AT81</f>
        <v>38.563591654462186</v>
      </c>
      <c r="AS111" s="58">
        <f>Calculations!AI81</f>
        <v>0</v>
      </c>
      <c r="AT111" s="58">
        <f>Calculations!AU81</f>
        <v>0</v>
      </c>
      <c r="AU111" s="58">
        <f>Calculations!AJ81</f>
        <v>0</v>
      </c>
      <c r="AV111" s="58">
        <f>Calculations!AV81</f>
        <v>0</v>
      </c>
      <c r="AW111" s="49"/>
      <c r="AX111" s="49"/>
      <c r="AY111" s="56" t="str">
        <f>Calculations!D81</f>
        <v>Call for Sites 2018</v>
      </c>
    </row>
    <row r="112" spans="2:51" ht="26" x14ac:dyDescent="0.35">
      <c r="B112" s="32">
        <f>Calculations!A82</f>
        <v>1472653078540</v>
      </c>
      <c r="C112" s="30" t="str">
        <f>Calculations!B82</f>
        <v>Land South of Harts Ith Hole FarmWearish Lane, Westhoughton</v>
      </c>
      <c r="D112" s="13" t="str">
        <f>Calculations!C82</f>
        <v>Residential</v>
      </c>
      <c r="E112" s="38">
        <f>Calculations!E82</f>
        <v>0.97364101771800005</v>
      </c>
      <c r="F112" s="38">
        <f>Calculations!I82</f>
        <v>0.97364101771800005</v>
      </c>
      <c r="G112" s="38">
        <f>Calculations!M82</f>
        <v>100</v>
      </c>
      <c r="H112" s="38">
        <f>Calculations!H82</f>
        <v>0</v>
      </c>
      <c r="I112" s="38">
        <f>Calculations!L82</f>
        <v>0</v>
      </c>
      <c r="J112" s="38">
        <f>Calculations!G82</f>
        <v>0</v>
      </c>
      <c r="K112" s="38">
        <f>Calculations!K82</f>
        <v>0</v>
      </c>
      <c r="L112" s="38">
        <f>Calculations!F82</f>
        <v>0</v>
      </c>
      <c r="M112" s="38">
        <f>Calculations!J82</f>
        <v>0</v>
      </c>
      <c r="N112" s="38">
        <f>Calculations!V82</f>
        <v>0</v>
      </c>
      <c r="O112" s="38">
        <f>Calculations!W82</f>
        <v>0</v>
      </c>
      <c r="P112" s="38">
        <f>Calculations!O82</f>
        <v>0</v>
      </c>
      <c r="Q112" s="38">
        <f>Calculations!S82</f>
        <v>0</v>
      </c>
      <c r="R112" s="38">
        <f>Calculations!Q82</f>
        <v>0</v>
      </c>
      <c r="S112" s="38">
        <f>Calculations!T82</f>
        <v>0</v>
      </c>
      <c r="T112" s="38">
        <f>Calculations!R82</f>
        <v>0</v>
      </c>
      <c r="U112" s="38">
        <f>Calculations!U82</f>
        <v>0</v>
      </c>
      <c r="V112" s="38" t="str">
        <f>Calculations!X82</f>
        <v>Not Modelled</v>
      </c>
      <c r="W112" s="38" t="str">
        <f>Calculations!Y82</f>
        <v>N/A</v>
      </c>
      <c r="X112" s="38" t="s">
        <v>100</v>
      </c>
      <c r="Y112" s="73" t="s">
        <v>106</v>
      </c>
      <c r="Z112" s="74" t="s">
        <v>107</v>
      </c>
      <c r="AA112" s="58">
        <f>Calculations!Z82</f>
        <v>0</v>
      </c>
      <c r="AB112" s="58">
        <f>Calculations!AL82</f>
        <v>0</v>
      </c>
      <c r="AC112" s="58">
        <f>Calculations!AA82</f>
        <v>0</v>
      </c>
      <c r="AD112" s="59">
        <f>Calculations!AM82</f>
        <v>0</v>
      </c>
      <c r="AE112" s="58">
        <f>Calculations!AB82</f>
        <v>0</v>
      </c>
      <c r="AF112" s="58">
        <f>Calculations!AN82</f>
        <v>0</v>
      </c>
      <c r="AG112" s="58">
        <f>Calculations!AC82</f>
        <v>0</v>
      </c>
      <c r="AH112" s="58">
        <f>Calculations!AO82</f>
        <v>0</v>
      </c>
      <c r="AI112" s="58">
        <f>Calculations!AD82</f>
        <v>0</v>
      </c>
      <c r="AJ112" s="58">
        <f>Calculations!AP82</f>
        <v>0</v>
      </c>
      <c r="AK112" s="58">
        <f>Calculations!AE82</f>
        <v>0</v>
      </c>
      <c r="AL112" s="58">
        <f>Calculations!AQ82</f>
        <v>0</v>
      </c>
      <c r="AM112" s="58">
        <f>Calculations!AF82</f>
        <v>0</v>
      </c>
      <c r="AN112" s="58">
        <f>Calculations!AR82</f>
        <v>0</v>
      </c>
      <c r="AO112" s="58">
        <f>Calculations!AG82</f>
        <v>0</v>
      </c>
      <c r="AP112" s="58">
        <f>Calculations!AS82</f>
        <v>0</v>
      </c>
      <c r="AQ112" s="58">
        <f>Calculations!AH82</f>
        <v>0</v>
      </c>
      <c r="AR112" s="58">
        <f>Calculations!AT82</f>
        <v>0</v>
      </c>
      <c r="AS112" s="58">
        <f>Calculations!AI82</f>
        <v>0</v>
      </c>
      <c r="AT112" s="58">
        <f>Calculations!AU82</f>
        <v>0</v>
      </c>
      <c r="AU112" s="58">
        <f>Calculations!AJ82</f>
        <v>0</v>
      </c>
      <c r="AV112" s="58">
        <f>Calculations!AV82</f>
        <v>0</v>
      </c>
      <c r="AW112" s="49"/>
      <c r="AX112" s="49"/>
      <c r="AY112" s="56" t="str">
        <f>Calculations!D82</f>
        <v>Call for Sites 2018</v>
      </c>
    </row>
    <row r="113" spans="2:51" ht="26" x14ac:dyDescent="0.35">
      <c r="B113" s="32">
        <f>Calculations!A83</f>
        <v>1473860707429</v>
      </c>
      <c r="C113" s="30" t="str">
        <f>Calculations!B83</f>
        <v>Regent Park Golf Club, Links Road, Off Chorley New Road, Bolton</v>
      </c>
      <c r="D113" s="13" t="str">
        <f>Calculations!C83</f>
        <v>Residential</v>
      </c>
      <c r="E113" s="38">
        <f>Calculations!E83</f>
        <v>56.196623285900003</v>
      </c>
      <c r="F113" s="38">
        <f>Calculations!I83</f>
        <v>49.673302878900003</v>
      </c>
      <c r="G113" s="38">
        <f>Calculations!M83</f>
        <v>88.391970859507623</v>
      </c>
      <c r="H113" s="38">
        <f>Calculations!H83</f>
        <v>6.2980261019999997</v>
      </c>
      <c r="I113" s="38">
        <f>Calculations!L83</f>
        <v>11.20712550638288</v>
      </c>
      <c r="J113" s="38">
        <f>Calculations!G83</f>
        <v>0.225294305</v>
      </c>
      <c r="K113" s="38">
        <f>Calculations!K83</f>
        <v>0.40090363410950242</v>
      </c>
      <c r="L113" s="38">
        <f>Calculations!F83</f>
        <v>0</v>
      </c>
      <c r="M113" s="38">
        <f>Calculations!J83</f>
        <v>0</v>
      </c>
      <c r="N113" s="38">
        <f>Calculations!V83</f>
        <v>25.8457384574</v>
      </c>
      <c r="O113" s="38">
        <f>Calculations!W83</f>
        <v>45.991621820247012</v>
      </c>
      <c r="P113" s="38">
        <f>Calculations!O83</f>
        <v>9.0225931641599999</v>
      </c>
      <c r="Q113" s="38">
        <f>Calculations!S83</f>
        <v>16.055400905954095</v>
      </c>
      <c r="R113" s="38">
        <f>Calculations!Q83</f>
        <v>5.4200271020000006</v>
      </c>
      <c r="S113" s="38">
        <f>Calculations!T83</f>
        <v>9.6447558324379088</v>
      </c>
      <c r="T113" s="38">
        <f>Calculations!R83</f>
        <v>3.2872596761600001</v>
      </c>
      <c r="U113" s="38">
        <f>Calculations!U83</f>
        <v>5.8495679703673389</v>
      </c>
      <c r="V113" s="38">
        <f>Calculations!X83</f>
        <v>5.49855090389</v>
      </c>
      <c r="W113" s="38">
        <f>Calculations!Y83</f>
        <v>9.7844862954063156</v>
      </c>
      <c r="X113" s="38" t="s">
        <v>100</v>
      </c>
      <c r="Y113" s="73" t="s">
        <v>108</v>
      </c>
      <c r="Z113" s="75" t="s">
        <v>109</v>
      </c>
      <c r="AA113" s="58">
        <f>Calculations!Z83</f>
        <v>6.2358333413900002</v>
      </c>
      <c r="AB113" s="58">
        <f>Calculations!AL83</f>
        <v>11.096455581797564</v>
      </c>
      <c r="AC113" s="58">
        <f>Calculations!AA83</f>
        <v>5.96E-2</v>
      </c>
      <c r="AD113" s="59">
        <f>Calculations!AM83</f>
        <v>0.10605619433179346</v>
      </c>
      <c r="AE113" s="58">
        <f>Calculations!AB83</f>
        <v>0.31410191808299998</v>
      </c>
      <c r="AF113" s="58">
        <f>Calculations!AN83</f>
        <v>0.55893379302348511</v>
      </c>
      <c r="AG113" s="58">
        <f>Calculations!AC83</f>
        <v>2.0717081235600001</v>
      </c>
      <c r="AH113" s="58">
        <f>Calculations!AO83</f>
        <v>3.6865348884401765</v>
      </c>
      <c r="AI113" s="58">
        <f>Calculations!AD83</f>
        <v>1.5241242473100001</v>
      </c>
      <c r="AJ113" s="58">
        <f>Calculations!AP83</f>
        <v>2.7121278080286544</v>
      </c>
      <c r="AK113" s="58">
        <f>Calculations!AE83</f>
        <v>2.02784078494</v>
      </c>
      <c r="AL113" s="58">
        <f>Calculations!AQ83</f>
        <v>3.6084744355961949</v>
      </c>
      <c r="AM113" s="58">
        <f>Calculations!AF83</f>
        <v>1.3849153614</v>
      </c>
      <c r="AN113" s="58">
        <f>Calculations!AR83</f>
        <v>2.4644102802302745</v>
      </c>
      <c r="AO113" s="58">
        <f>Calculations!AG83</f>
        <v>29.979492370999999</v>
      </c>
      <c r="AP113" s="58">
        <f>Calculations!AS83</f>
        <v>53.347497799786836</v>
      </c>
      <c r="AQ113" s="58">
        <f>Calculations!AH83</f>
        <v>10.5227365376</v>
      </c>
      <c r="AR113" s="58">
        <f>Calculations!AT83</f>
        <v>18.724855555939076</v>
      </c>
      <c r="AS113" s="58">
        <f>Calculations!AI83</f>
        <v>0</v>
      </c>
      <c r="AT113" s="58">
        <f>Calculations!AU83</f>
        <v>0</v>
      </c>
      <c r="AU113" s="58">
        <f>Calculations!AJ83</f>
        <v>5.38200979343</v>
      </c>
      <c r="AV113" s="58">
        <f>Calculations!AV83</f>
        <v>9.5771053112018052</v>
      </c>
      <c r="AW113" s="49"/>
      <c r="AX113" s="49"/>
      <c r="AY113" s="56" t="str">
        <f>Calculations!D83</f>
        <v>Call for Sites 2018</v>
      </c>
    </row>
    <row r="114" spans="2:51" ht="14.5" x14ac:dyDescent="0.35">
      <c r="B114" s="32">
        <f>Calculations!A84</f>
        <v>1474373847437</v>
      </c>
      <c r="C114" s="30" t="str">
        <f>Calculations!B84</f>
        <v>Land at the end of Bowness Rd, Little Lever</v>
      </c>
      <c r="D114" s="13" t="str">
        <f>Calculations!C84</f>
        <v>Unknown</v>
      </c>
      <c r="E114" s="38">
        <f>Calculations!E84</f>
        <v>1.65009518374</v>
      </c>
      <c r="F114" s="38">
        <f>Calculations!I84</f>
        <v>1.65009518374</v>
      </c>
      <c r="G114" s="38">
        <f>Calculations!M84</f>
        <v>100</v>
      </c>
      <c r="H114" s="38">
        <f>Calculations!H84</f>
        <v>0</v>
      </c>
      <c r="I114" s="38">
        <f>Calculations!L84</f>
        <v>0</v>
      </c>
      <c r="J114" s="38">
        <f>Calculations!G84</f>
        <v>0</v>
      </c>
      <c r="K114" s="38">
        <f>Calculations!K84</f>
        <v>0</v>
      </c>
      <c r="L114" s="38">
        <f>Calculations!F84</f>
        <v>0</v>
      </c>
      <c r="M114" s="38">
        <f>Calculations!J84</f>
        <v>0</v>
      </c>
      <c r="N114" s="38">
        <f>Calculations!V84</f>
        <v>0</v>
      </c>
      <c r="O114" s="38">
        <f>Calculations!W84</f>
        <v>0</v>
      </c>
      <c r="P114" s="38">
        <f>Calculations!O84</f>
        <v>5.2511732955169997E-2</v>
      </c>
      <c r="Q114" s="38">
        <f>Calculations!S84</f>
        <v>3.1823456896680509</v>
      </c>
      <c r="R114" s="38">
        <f>Calculations!Q84</f>
        <v>6.5886609899699997E-3</v>
      </c>
      <c r="S114" s="38">
        <f>Calculations!T84</f>
        <v>0.39928975339692607</v>
      </c>
      <c r="T114" s="38">
        <f>Calculations!R84</f>
        <v>0</v>
      </c>
      <c r="U114" s="38">
        <f>Calculations!U84</f>
        <v>0</v>
      </c>
      <c r="V114" s="38" t="str">
        <f>Calculations!X84</f>
        <v>Not Modelled</v>
      </c>
      <c r="W114" s="38" t="str">
        <f>Calculations!Y84</f>
        <v>N/A</v>
      </c>
      <c r="X114" s="38" t="s">
        <v>94</v>
      </c>
      <c r="Y114" s="73" t="s">
        <v>105</v>
      </c>
      <c r="Z114" s="74" t="s">
        <v>104</v>
      </c>
      <c r="AA114" s="58">
        <f>Calculations!Z84</f>
        <v>0</v>
      </c>
      <c r="AB114" s="58">
        <f>Calculations!AL84</f>
        <v>0</v>
      </c>
      <c r="AC114" s="58">
        <f>Calculations!AA84</f>
        <v>0</v>
      </c>
      <c r="AD114" s="59">
        <f>Calculations!AM84</f>
        <v>0</v>
      </c>
      <c r="AE114" s="58">
        <f>Calculations!AB84</f>
        <v>0</v>
      </c>
      <c r="AF114" s="58">
        <f>Calculations!AN84</f>
        <v>0</v>
      </c>
      <c r="AG114" s="58">
        <f>Calculations!AC84</f>
        <v>0</v>
      </c>
      <c r="AH114" s="58">
        <f>Calculations!AO84</f>
        <v>0</v>
      </c>
      <c r="AI114" s="58">
        <f>Calculations!AD84</f>
        <v>0.38612389897600002</v>
      </c>
      <c r="AJ114" s="58">
        <f>Calculations!AP84</f>
        <v>23.400098538608926</v>
      </c>
      <c r="AK114" s="58">
        <f>Calculations!AE84</f>
        <v>1.18398698731</v>
      </c>
      <c r="AL114" s="58">
        <f>Calculations!AQ84</f>
        <v>71.75264790643476</v>
      </c>
      <c r="AM114" s="58">
        <f>Calculations!AF84</f>
        <v>1.24E-2</v>
      </c>
      <c r="AN114" s="58">
        <f>Calculations!AR84</f>
        <v>0.75147180127481827</v>
      </c>
      <c r="AO114" s="58">
        <f>Calculations!AG84</f>
        <v>0</v>
      </c>
      <c r="AP114" s="58">
        <f>Calculations!AS84</f>
        <v>0</v>
      </c>
      <c r="AQ114" s="58">
        <f>Calculations!AH84</f>
        <v>1.44851679272</v>
      </c>
      <c r="AR114" s="58">
        <f>Calculations!AT84</f>
        <v>87.783832532429102</v>
      </c>
      <c r="AS114" s="58">
        <f>Calculations!AI84</f>
        <v>0</v>
      </c>
      <c r="AT114" s="58">
        <f>Calculations!AU84</f>
        <v>0</v>
      </c>
      <c r="AU114" s="58">
        <f>Calculations!AJ84</f>
        <v>0</v>
      </c>
      <c r="AV114" s="58">
        <f>Calculations!AV84</f>
        <v>0</v>
      </c>
      <c r="AW114" s="49"/>
      <c r="AX114" s="49"/>
      <c r="AY114" s="56" t="str">
        <f>Calculations!D84</f>
        <v>Call for Sites 2018</v>
      </c>
    </row>
    <row r="115" spans="2:51" ht="14.5" x14ac:dyDescent="0.35">
      <c r="B115" s="32">
        <f>Calculations!A85</f>
        <v>1474383263431</v>
      </c>
      <c r="C115" s="30" t="str">
        <f>Calculations!B85</f>
        <v>Higher Critchley Fold Longworth Road, Egerton. Bolton. BL7 9PU</v>
      </c>
      <c r="D115" s="13" t="str">
        <f>Calculations!C85</f>
        <v>Residential</v>
      </c>
      <c r="E115" s="38">
        <f>Calculations!E85</f>
        <v>3.2378053357100001</v>
      </c>
      <c r="F115" s="38">
        <f>Calculations!I85</f>
        <v>3.2378053357100001</v>
      </c>
      <c r="G115" s="38">
        <f>Calculations!M85</f>
        <v>100</v>
      </c>
      <c r="H115" s="38">
        <f>Calculations!H85</f>
        <v>0</v>
      </c>
      <c r="I115" s="38">
        <f>Calculations!L85</f>
        <v>0</v>
      </c>
      <c r="J115" s="38">
        <f>Calculations!G85</f>
        <v>0</v>
      </c>
      <c r="K115" s="38">
        <f>Calculations!K85</f>
        <v>0</v>
      </c>
      <c r="L115" s="38">
        <f>Calculations!F85</f>
        <v>0</v>
      </c>
      <c r="M115" s="38">
        <f>Calculations!J85</f>
        <v>0</v>
      </c>
      <c r="N115" s="38">
        <f>Calculations!V85</f>
        <v>1.9088659754599999</v>
      </c>
      <c r="O115" s="38">
        <f>Calculations!W85</f>
        <v>58.955550984087047</v>
      </c>
      <c r="P115" s="38">
        <f>Calculations!O85</f>
        <v>3.5582811430599999E-2</v>
      </c>
      <c r="Q115" s="38">
        <f>Calculations!S85</f>
        <v>1.0989793314055814</v>
      </c>
      <c r="R115" s="38">
        <f>Calculations!Q85</f>
        <v>0</v>
      </c>
      <c r="S115" s="38">
        <f>Calculations!T85</f>
        <v>0</v>
      </c>
      <c r="T115" s="38">
        <f>Calculations!R85</f>
        <v>0</v>
      </c>
      <c r="U115" s="38">
        <f>Calculations!U85</f>
        <v>0</v>
      </c>
      <c r="V115" s="38">
        <f>Calculations!X85</f>
        <v>0</v>
      </c>
      <c r="W115" s="38">
        <f>Calculations!Y85</f>
        <v>0</v>
      </c>
      <c r="X115" s="38" t="s">
        <v>100</v>
      </c>
      <c r="Y115" s="73" t="s">
        <v>105</v>
      </c>
      <c r="Z115" s="74" t="s">
        <v>104</v>
      </c>
      <c r="AA115" s="58">
        <f>Calculations!Z85</f>
        <v>0</v>
      </c>
      <c r="AB115" s="58">
        <f>Calculations!AL85</f>
        <v>0</v>
      </c>
      <c r="AC115" s="58">
        <f>Calculations!AA85</f>
        <v>0</v>
      </c>
      <c r="AD115" s="59">
        <f>Calculations!AM85</f>
        <v>0</v>
      </c>
      <c r="AE115" s="58">
        <f>Calculations!AB85</f>
        <v>0</v>
      </c>
      <c r="AF115" s="58">
        <f>Calculations!AN85</f>
        <v>0</v>
      </c>
      <c r="AG115" s="58">
        <f>Calculations!AC85</f>
        <v>0</v>
      </c>
      <c r="AH115" s="58">
        <f>Calculations!AO85</f>
        <v>0</v>
      </c>
      <c r="AI115" s="58">
        <f>Calculations!AD85</f>
        <v>0.228344434786</v>
      </c>
      <c r="AJ115" s="58">
        <f>Calculations!AP85</f>
        <v>7.052444823274949</v>
      </c>
      <c r="AK115" s="58">
        <f>Calculations!AE85</f>
        <v>3.0134329307600001</v>
      </c>
      <c r="AL115" s="58">
        <f>Calculations!AQ85</f>
        <v>93.070231787088005</v>
      </c>
      <c r="AM115" s="58">
        <f>Calculations!AF85</f>
        <v>0</v>
      </c>
      <c r="AN115" s="58">
        <f>Calculations!AR85</f>
        <v>0</v>
      </c>
      <c r="AO115" s="58">
        <f>Calculations!AG85</f>
        <v>0.63661747818799996</v>
      </c>
      <c r="AP115" s="58">
        <f>Calculations!AS85</f>
        <v>19.662005963320205</v>
      </c>
      <c r="AQ115" s="58">
        <f>Calculations!AH85</f>
        <v>2.58617920891</v>
      </c>
      <c r="AR115" s="58">
        <f>Calculations!AT85</f>
        <v>79.874450152602876</v>
      </c>
      <c r="AS115" s="58">
        <f>Calculations!AI85</f>
        <v>1.5645191732599999</v>
      </c>
      <c r="AT115" s="58">
        <f>Calculations!AU85</f>
        <v>48.320359349736052</v>
      </c>
      <c r="AU115" s="58">
        <f>Calculations!AJ85</f>
        <v>0.33128840983899999</v>
      </c>
      <c r="AV115" s="58">
        <f>Calculations!AV85</f>
        <v>10.231881644804123</v>
      </c>
      <c r="AW115" s="49"/>
      <c r="AX115" s="49"/>
      <c r="AY115" s="56" t="str">
        <f>Calculations!D85</f>
        <v>Call for Sites 2018</v>
      </c>
    </row>
    <row r="116" spans="2:51" ht="26" x14ac:dyDescent="0.35">
      <c r="B116" s="32">
        <f>Calculations!A86</f>
        <v>1474980191830</v>
      </c>
      <c r="C116" s="30" t="str">
        <f>Calculations!B86</f>
        <v>Land at Hindleys Farm - Schofield Lane, Atherton, Manchester, M46 0GB</v>
      </c>
      <c r="D116" s="13" t="str">
        <f>Calculations!C86</f>
        <v>Residential</v>
      </c>
      <c r="E116" s="38">
        <f>Calculations!E86</f>
        <v>21.834098998799899</v>
      </c>
      <c r="F116" s="38">
        <f>Calculations!I86</f>
        <v>20.271301125799898</v>
      </c>
      <c r="G116" s="38">
        <f>Calculations!M86</f>
        <v>92.842398153979701</v>
      </c>
      <c r="H116" s="38">
        <f>Calculations!H86</f>
        <v>0.223924812</v>
      </c>
      <c r="I116" s="38">
        <f>Calculations!L86</f>
        <v>1.0255738604661815</v>
      </c>
      <c r="J116" s="38">
        <f>Calculations!G86</f>
        <v>1.270895069</v>
      </c>
      <c r="K116" s="38">
        <f>Calculations!K86</f>
        <v>5.8206893221005096</v>
      </c>
      <c r="L116" s="38">
        <f>Calculations!F86</f>
        <v>6.7977992000000001E-2</v>
      </c>
      <c r="M116" s="38">
        <f>Calculations!J86</f>
        <v>0.31133866345360245</v>
      </c>
      <c r="N116" s="38">
        <f>Calculations!V86</f>
        <v>0</v>
      </c>
      <c r="O116" s="38">
        <f>Calculations!W86</f>
        <v>0</v>
      </c>
      <c r="P116" s="38">
        <f>Calculations!O86</f>
        <v>2.4814352088760003</v>
      </c>
      <c r="Q116" s="38">
        <f>Calculations!S86</f>
        <v>11.364953548174309</v>
      </c>
      <c r="R116" s="38">
        <f>Calculations!Q86</f>
        <v>1.6828383541380001</v>
      </c>
      <c r="S116" s="38">
        <f>Calculations!T86</f>
        <v>7.7073862962263595</v>
      </c>
      <c r="T116" s="38">
        <f>Calculations!R86</f>
        <v>1.2932233043000001</v>
      </c>
      <c r="U116" s="38">
        <f>Calculations!U86</f>
        <v>5.9229524624353926</v>
      </c>
      <c r="V116" s="38" t="str">
        <f>Calculations!X86</f>
        <v>Not Modelled</v>
      </c>
      <c r="W116" s="38" t="str">
        <f>Calculations!Y86</f>
        <v>N/A</v>
      </c>
      <c r="X116" s="38" t="s">
        <v>100</v>
      </c>
      <c r="Y116" s="73" t="s">
        <v>108</v>
      </c>
      <c r="Z116" s="74" t="s">
        <v>109</v>
      </c>
      <c r="AA116" s="58">
        <f>Calculations!Z86</f>
        <v>0.15265210728600001</v>
      </c>
      <c r="AB116" s="58">
        <f>Calculations!AL86</f>
        <v>0.69914543895028802</v>
      </c>
      <c r="AC116" s="58">
        <f>Calculations!AA86</f>
        <v>0.32840000000000003</v>
      </c>
      <c r="AD116" s="59">
        <f>Calculations!AM86</f>
        <v>1.5040693917255317</v>
      </c>
      <c r="AE116" s="58">
        <f>Calculations!AB86</f>
        <v>0.25679999999999997</v>
      </c>
      <c r="AF116" s="58">
        <f>Calculations!AN86</f>
        <v>1.1761419603992584</v>
      </c>
      <c r="AG116" s="58">
        <f>Calculations!AC86</f>
        <v>1.4568419395300001</v>
      </c>
      <c r="AH116" s="58">
        <f>Calculations!AO86</f>
        <v>6.6723245122689736</v>
      </c>
      <c r="AI116" s="58">
        <f>Calculations!AD86</f>
        <v>2.8870964379399999</v>
      </c>
      <c r="AJ116" s="58">
        <f>Calculations!AP86</f>
        <v>13.222878755375653</v>
      </c>
      <c r="AK116" s="58">
        <f>Calculations!AE86</f>
        <v>0</v>
      </c>
      <c r="AL116" s="58">
        <f>Calculations!AQ86</f>
        <v>0</v>
      </c>
      <c r="AM116" s="58">
        <f>Calculations!AF86</f>
        <v>0</v>
      </c>
      <c r="AN116" s="58">
        <f>Calculations!AR86</f>
        <v>0</v>
      </c>
      <c r="AO116" s="58">
        <f>Calculations!AG86</f>
        <v>0</v>
      </c>
      <c r="AP116" s="58">
        <f>Calculations!AS86</f>
        <v>0</v>
      </c>
      <c r="AQ116" s="58">
        <f>Calculations!AH86</f>
        <v>0</v>
      </c>
      <c r="AR116" s="58">
        <f>Calculations!AT86</f>
        <v>0</v>
      </c>
      <c r="AS116" s="58">
        <f>Calculations!AI86</f>
        <v>0</v>
      </c>
      <c r="AT116" s="58">
        <f>Calculations!AU86</f>
        <v>0</v>
      </c>
      <c r="AU116" s="58">
        <f>Calculations!AJ86</f>
        <v>0</v>
      </c>
      <c r="AV116" s="58">
        <f>Calculations!AV86</f>
        <v>0</v>
      </c>
      <c r="AW116" s="49"/>
      <c r="AX116" s="49"/>
      <c r="AY116" s="56" t="str">
        <f>Calculations!D86</f>
        <v>Call for Sites 2018</v>
      </c>
    </row>
    <row r="117" spans="2:51" ht="14.5" x14ac:dyDescent="0.35">
      <c r="B117" s="32">
        <f>Calculations!A87</f>
        <v>1478793107212</v>
      </c>
      <c r="C117" s="30" t="str">
        <f>Calculations!B87</f>
        <v>Land at Meadow Barn, Bradshaw Road, Bradshaw, Bolton</v>
      </c>
      <c r="D117" s="13" t="str">
        <f>Calculations!C87</f>
        <v>Residential</v>
      </c>
      <c r="E117" s="38">
        <f>Calculations!E87</f>
        <v>10.2360874739</v>
      </c>
      <c r="F117" s="38">
        <f>Calculations!I87</f>
        <v>10.2360874739</v>
      </c>
      <c r="G117" s="38">
        <f>Calculations!M87</f>
        <v>100</v>
      </c>
      <c r="H117" s="38">
        <f>Calculations!H87</f>
        <v>0</v>
      </c>
      <c r="I117" s="38">
        <f>Calculations!L87</f>
        <v>0</v>
      </c>
      <c r="J117" s="38">
        <f>Calculations!G87</f>
        <v>0</v>
      </c>
      <c r="K117" s="38">
        <f>Calculations!K87</f>
        <v>0</v>
      </c>
      <c r="L117" s="38">
        <f>Calculations!F87</f>
        <v>0</v>
      </c>
      <c r="M117" s="38">
        <f>Calculations!J87</f>
        <v>0</v>
      </c>
      <c r="N117" s="38">
        <f>Calculations!V87</f>
        <v>4.67044208044</v>
      </c>
      <c r="O117" s="38">
        <f>Calculations!W87</f>
        <v>45.627219309611263</v>
      </c>
      <c r="P117" s="38">
        <f>Calculations!O87</f>
        <v>0.20927739989800001</v>
      </c>
      <c r="Q117" s="38">
        <f>Calculations!S87</f>
        <v>2.0445057785175833</v>
      </c>
      <c r="R117" s="38">
        <f>Calculations!Q87</f>
        <v>0</v>
      </c>
      <c r="S117" s="38">
        <f>Calculations!T87</f>
        <v>0</v>
      </c>
      <c r="T117" s="38">
        <f>Calculations!R87</f>
        <v>0</v>
      </c>
      <c r="U117" s="38">
        <f>Calculations!U87</f>
        <v>0</v>
      </c>
      <c r="V117" s="38" t="str">
        <f>Calculations!X87</f>
        <v>Not Modelled</v>
      </c>
      <c r="W117" s="38" t="str">
        <f>Calculations!Y87</f>
        <v>N/A</v>
      </c>
      <c r="X117" s="38" t="s">
        <v>100</v>
      </c>
      <c r="Y117" s="73" t="s">
        <v>105</v>
      </c>
      <c r="Z117" s="74" t="s">
        <v>104</v>
      </c>
      <c r="AA117" s="58">
        <f>Calculations!Z87</f>
        <v>0</v>
      </c>
      <c r="AB117" s="58">
        <f>Calculations!AL87</f>
        <v>0</v>
      </c>
      <c r="AC117" s="58">
        <f>Calculations!AA87</f>
        <v>0</v>
      </c>
      <c r="AD117" s="59">
        <f>Calculations!AM87</f>
        <v>0</v>
      </c>
      <c r="AE117" s="58">
        <f>Calculations!AB87</f>
        <v>0</v>
      </c>
      <c r="AF117" s="58">
        <f>Calculations!AN87</f>
        <v>0</v>
      </c>
      <c r="AG117" s="58">
        <f>Calculations!AC87</f>
        <v>0</v>
      </c>
      <c r="AH117" s="58">
        <f>Calculations!AO87</f>
        <v>0</v>
      </c>
      <c r="AI117" s="58">
        <f>Calculations!AD87</f>
        <v>0.91385994801399995</v>
      </c>
      <c r="AJ117" s="58">
        <f>Calculations!AP87</f>
        <v>8.9278247215468038</v>
      </c>
      <c r="AK117" s="58">
        <f>Calculations!AE87</f>
        <v>9.1430135310999994</v>
      </c>
      <c r="AL117" s="58">
        <f>Calculations!AQ87</f>
        <v>89.321369658210486</v>
      </c>
      <c r="AM117" s="58">
        <f>Calculations!AF87</f>
        <v>0</v>
      </c>
      <c r="AN117" s="58">
        <f>Calculations!AR87</f>
        <v>0</v>
      </c>
      <c r="AO117" s="58">
        <f>Calculations!AG87</f>
        <v>4.9782042716200001</v>
      </c>
      <c r="AP117" s="58">
        <f>Calculations!AS87</f>
        <v>48.633858242355174</v>
      </c>
      <c r="AQ117" s="58">
        <f>Calculations!AH87</f>
        <v>3.4167067051500002</v>
      </c>
      <c r="AR117" s="58">
        <f>Calculations!AT87</f>
        <v>33.379029964934617</v>
      </c>
      <c r="AS117" s="58">
        <f>Calculations!AI87</f>
        <v>0</v>
      </c>
      <c r="AT117" s="58">
        <f>Calculations!AU87</f>
        <v>0</v>
      </c>
      <c r="AU117" s="58">
        <f>Calculations!AJ87</f>
        <v>0</v>
      </c>
      <c r="AV117" s="58">
        <f>Calculations!AV87</f>
        <v>0</v>
      </c>
      <c r="AW117" s="49"/>
      <c r="AX117" s="49"/>
      <c r="AY117" s="56" t="str">
        <f>Calculations!D87</f>
        <v>Call for Sites 2018</v>
      </c>
    </row>
    <row r="118" spans="2:51" ht="14.5" x14ac:dyDescent="0.35">
      <c r="B118" s="32">
        <f>Calculations!A88</f>
        <v>1479980688845</v>
      </c>
      <c r="C118" s="30" t="str">
        <f>Calculations!B88</f>
        <v xml:space="preserve">Bromley Cross - Field A </v>
      </c>
      <c r="D118" s="13" t="str">
        <f>Calculations!C88</f>
        <v>Residential</v>
      </c>
      <c r="E118" s="38">
        <f>Calculations!E88</f>
        <v>2.5259876656300002</v>
      </c>
      <c r="F118" s="38">
        <f>Calculations!I88</f>
        <v>2.5259876656300002</v>
      </c>
      <c r="G118" s="38">
        <f>Calculations!M88</f>
        <v>100</v>
      </c>
      <c r="H118" s="38">
        <f>Calculations!H88</f>
        <v>0</v>
      </c>
      <c r="I118" s="38">
        <f>Calculations!L88</f>
        <v>0</v>
      </c>
      <c r="J118" s="38">
        <f>Calculations!G88</f>
        <v>0</v>
      </c>
      <c r="K118" s="38">
        <f>Calculations!K88</f>
        <v>0</v>
      </c>
      <c r="L118" s="38">
        <f>Calculations!F88</f>
        <v>0</v>
      </c>
      <c r="M118" s="38">
        <f>Calculations!J88</f>
        <v>0</v>
      </c>
      <c r="N118" s="38">
        <f>Calculations!V88</f>
        <v>0</v>
      </c>
      <c r="O118" s="38">
        <f>Calculations!W88</f>
        <v>0</v>
      </c>
      <c r="P118" s="38">
        <f>Calculations!O88</f>
        <v>3.1753308531600001E-2</v>
      </c>
      <c r="Q118" s="38">
        <f>Calculations!S88</f>
        <v>1.2570650666134779</v>
      </c>
      <c r="R118" s="38">
        <f>Calculations!Q88</f>
        <v>0</v>
      </c>
      <c r="S118" s="38">
        <f>Calculations!T88</f>
        <v>0</v>
      </c>
      <c r="T118" s="38">
        <f>Calculations!R88</f>
        <v>0</v>
      </c>
      <c r="U118" s="38">
        <f>Calculations!U88</f>
        <v>0</v>
      </c>
      <c r="V118" s="38" t="str">
        <f>Calculations!X88</f>
        <v>Not Modelled</v>
      </c>
      <c r="W118" s="38" t="str">
        <f>Calculations!Y88</f>
        <v>N/A</v>
      </c>
      <c r="X118" s="38" t="s">
        <v>100</v>
      </c>
      <c r="Y118" s="73" t="s">
        <v>105</v>
      </c>
      <c r="Z118" s="74" t="s">
        <v>104</v>
      </c>
      <c r="AA118" s="58">
        <f>Calculations!Z88</f>
        <v>0</v>
      </c>
      <c r="AB118" s="58">
        <f>Calculations!AL88</f>
        <v>0</v>
      </c>
      <c r="AC118" s="58">
        <f>Calculations!AA88</f>
        <v>0</v>
      </c>
      <c r="AD118" s="59">
        <f>Calculations!AM88</f>
        <v>0</v>
      </c>
      <c r="AE118" s="58">
        <f>Calculations!AB88</f>
        <v>0</v>
      </c>
      <c r="AF118" s="58">
        <f>Calculations!AN88</f>
        <v>0</v>
      </c>
      <c r="AG118" s="58">
        <f>Calculations!AC88</f>
        <v>0</v>
      </c>
      <c r="AH118" s="58">
        <f>Calculations!AO88</f>
        <v>0</v>
      </c>
      <c r="AI118" s="58">
        <f>Calculations!AD88</f>
        <v>0</v>
      </c>
      <c r="AJ118" s="58">
        <f>Calculations!AP88</f>
        <v>0</v>
      </c>
      <c r="AK118" s="58">
        <f>Calculations!AE88</f>
        <v>2.3345643744500002</v>
      </c>
      <c r="AL118" s="58">
        <f>Calculations!AQ88</f>
        <v>92.421843788684626</v>
      </c>
      <c r="AM118" s="58">
        <f>Calculations!AF88</f>
        <v>0</v>
      </c>
      <c r="AN118" s="58">
        <f>Calculations!AR88</f>
        <v>0</v>
      </c>
      <c r="AO118" s="58">
        <f>Calculations!AG88</f>
        <v>0</v>
      </c>
      <c r="AP118" s="58">
        <f>Calculations!AS88</f>
        <v>0</v>
      </c>
      <c r="AQ118" s="58">
        <f>Calculations!AH88</f>
        <v>2.5259875629300002</v>
      </c>
      <c r="AR118" s="58">
        <f>Calculations!AT88</f>
        <v>99.999995934263595</v>
      </c>
      <c r="AS118" s="58">
        <f>Calculations!AI88</f>
        <v>0</v>
      </c>
      <c r="AT118" s="58">
        <f>Calculations!AU88</f>
        <v>0</v>
      </c>
      <c r="AU118" s="58">
        <f>Calculations!AJ88</f>
        <v>0</v>
      </c>
      <c r="AV118" s="58">
        <f>Calculations!AV88</f>
        <v>0</v>
      </c>
      <c r="AW118" s="49"/>
      <c r="AX118" s="49"/>
      <c r="AY118" s="56" t="str">
        <f>Calculations!D88</f>
        <v>Call for Sites 2018</v>
      </c>
    </row>
    <row r="119" spans="2:51" ht="14.5" x14ac:dyDescent="0.35">
      <c r="B119" s="32">
        <f>Calculations!A89</f>
        <v>1479982613044</v>
      </c>
      <c r="C119" s="30" t="str">
        <f>Calculations!B89</f>
        <v>Field B, Bromley Cross</v>
      </c>
      <c r="D119" s="13" t="str">
        <f>Calculations!C89</f>
        <v>Residential</v>
      </c>
      <c r="E119" s="38">
        <f>Calculations!E89</f>
        <v>0.21719378150800001</v>
      </c>
      <c r="F119" s="38">
        <f>Calculations!I89</f>
        <v>0.21719378150800001</v>
      </c>
      <c r="G119" s="38">
        <f>Calculations!M89</f>
        <v>100</v>
      </c>
      <c r="H119" s="38">
        <f>Calculations!H89</f>
        <v>0</v>
      </c>
      <c r="I119" s="38">
        <f>Calculations!L89</f>
        <v>0</v>
      </c>
      <c r="J119" s="38">
        <f>Calculations!G89</f>
        <v>0</v>
      </c>
      <c r="K119" s="38">
        <f>Calculations!K89</f>
        <v>0</v>
      </c>
      <c r="L119" s="38">
        <f>Calculations!F89</f>
        <v>0</v>
      </c>
      <c r="M119" s="38">
        <f>Calculations!J89</f>
        <v>0</v>
      </c>
      <c r="N119" s="38">
        <f>Calculations!V89</f>
        <v>0</v>
      </c>
      <c r="O119" s="38">
        <f>Calculations!W89</f>
        <v>0</v>
      </c>
      <c r="P119" s="38">
        <f>Calculations!O89</f>
        <v>2.4140081834900001E-2</v>
      </c>
      <c r="Q119" s="38">
        <f>Calculations!S89</f>
        <v>11.114536368073152</v>
      </c>
      <c r="R119" s="38">
        <f>Calculations!Q89</f>
        <v>1.35999999982E-2</v>
      </c>
      <c r="S119" s="38">
        <f>Calculations!T89</f>
        <v>6.2616894018667217</v>
      </c>
      <c r="T119" s="38">
        <f>Calculations!R89</f>
        <v>0</v>
      </c>
      <c r="U119" s="38">
        <f>Calculations!U89</f>
        <v>0</v>
      </c>
      <c r="V119" s="38" t="str">
        <f>Calculations!X89</f>
        <v>Not Modelled</v>
      </c>
      <c r="W119" s="38" t="str">
        <f>Calculations!Y89</f>
        <v>N/A</v>
      </c>
      <c r="X119" s="38" t="s">
        <v>100</v>
      </c>
      <c r="Y119" s="73" t="s">
        <v>105</v>
      </c>
      <c r="Z119" s="74" t="s">
        <v>104</v>
      </c>
      <c r="AA119" s="58">
        <f>Calculations!Z89</f>
        <v>0</v>
      </c>
      <c r="AB119" s="58">
        <f>Calculations!AL89</f>
        <v>0</v>
      </c>
      <c r="AC119" s="58">
        <f>Calculations!AA89</f>
        <v>0</v>
      </c>
      <c r="AD119" s="59">
        <f>Calculations!AM89</f>
        <v>0</v>
      </c>
      <c r="AE119" s="58">
        <f>Calculations!AB89</f>
        <v>0</v>
      </c>
      <c r="AF119" s="58">
        <f>Calculations!AN89</f>
        <v>0</v>
      </c>
      <c r="AG119" s="58">
        <f>Calculations!AC89</f>
        <v>0</v>
      </c>
      <c r="AH119" s="58">
        <f>Calculations!AO89</f>
        <v>0</v>
      </c>
      <c r="AI119" s="58">
        <f>Calculations!AD89</f>
        <v>0</v>
      </c>
      <c r="AJ119" s="58">
        <f>Calculations!AP89</f>
        <v>0</v>
      </c>
      <c r="AK119" s="58">
        <f>Calculations!AE89</f>
        <v>3.12662759918E-5</v>
      </c>
      <c r="AL119" s="58">
        <f>Calculations!AQ89</f>
        <v>1.4395566841147501E-2</v>
      </c>
      <c r="AM119" s="58">
        <f>Calculations!AF89</f>
        <v>1.84E-2</v>
      </c>
      <c r="AN119" s="58">
        <f>Calculations!AR89</f>
        <v>8.4716974271762311</v>
      </c>
      <c r="AO119" s="58">
        <f>Calculations!AG89</f>
        <v>0</v>
      </c>
      <c r="AP119" s="58">
        <f>Calculations!AS89</f>
        <v>0</v>
      </c>
      <c r="AQ119" s="58">
        <f>Calculations!AH89</f>
        <v>0.217193926614</v>
      </c>
      <c r="AR119" s="58">
        <f>Calculations!AT89</f>
        <v>100.00006680946341</v>
      </c>
      <c r="AS119" s="58">
        <f>Calculations!AI89</f>
        <v>0</v>
      </c>
      <c r="AT119" s="58">
        <f>Calculations!AU89</f>
        <v>0</v>
      </c>
      <c r="AU119" s="58">
        <f>Calculations!AJ89</f>
        <v>0</v>
      </c>
      <c r="AV119" s="58">
        <f>Calculations!AV89</f>
        <v>0</v>
      </c>
      <c r="AW119" s="49"/>
      <c r="AX119" s="49"/>
      <c r="AY119" s="56" t="str">
        <f>Calculations!D89</f>
        <v>Call for Sites 2018</v>
      </c>
    </row>
    <row r="120" spans="2:51" ht="14.5" x14ac:dyDescent="0.35">
      <c r="B120" s="32">
        <f>Calculations!A90</f>
        <v>1479983600799</v>
      </c>
      <c r="C120" s="30" t="str">
        <f>Calculations!B90</f>
        <v>Field C, Bromley Cross</v>
      </c>
      <c r="D120" s="13" t="str">
        <f>Calculations!C90</f>
        <v>Residential</v>
      </c>
      <c r="E120" s="38">
        <f>Calculations!E90</f>
        <v>0.34934243879600002</v>
      </c>
      <c r="F120" s="38">
        <f>Calculations!I90</f>
        <v>0.34934243879600002</v>
      </c>
      <c r="G120" s="38">
        <f>Calculations!M90</f>
        <v>100</v>
      </c>
      <c r="H120" s="38">
        <f>Calculations!H90</f>
        <v>0</v>
      </c>
      <c r="I120" s="38">
        <f>Calculations!L90</f>
        <v>0</v>
      </c>
      <c r="J120" s="38">
        <f>Calculations!G90</f>
        <v>0</v>
      </c>
      <c r="K120" s="38">
        <f>Calculations!K90</f>
        <v>0</v>
      </c>
      <c r="L120" s="38">
        <f>Calculations!F90</f>
        <v>0</v>
      </c>
      <c r="M120" s="38">
        <f>Calculations!J90</f>
        <v>0</v>
      </c>
      <c r="N120" s="38">
        <f>Calculations!V90</f>
        <v>0</v>
      </c>
      <c r="O120" s="38">
        <f>Calculations!W90</f>
        <v>0</v>
      </c>
      <c r="P120" s="38">
        <f>Calculations!O90</f>
        <v>3.1398973846660003E-2</v>
      </c>
      <c r="Q120" s="38">
        <f>Calculations!S90</f>
        <v>8.9880215970541055</v>
      </c>
      <c r="R120" s="38">
        <f>Calculations!Q90</f>
        <v>2.4008225705480002E-2</v>
      </c>
      <c r="S120" s="38">
        <f>Calculations!T90</f>
        <v>6.8724045633344044</v>
      </c>
      <c r="T120" s="38">
        <f>Calculations!R90</f>
        <v>2.1190546797300001E-2</v>
      </c>
      <c r="U120" s="38">
        <f>Calculations!U90</f>
        <v>6.0658381129795425</v>
      </c>
      <c r="V120" s="38" t="str">
        <f>Calculations!X90</f>
        <v>Not Modelled</v>
      </c>
      <c r="W120" s="38" t="str">
        <f>Calculations!Y90</f>
        <v>N/A</v>
      </c>
      <c r="X120" s="38" t="s">
        <v>100</v>
      </c>
      <c r="Y120" s="73" t="s">
        <v>105</v>
      </c>
      <c r="Z120" s="74" t="s">
        <v>104</v>
      </c>
      <c r="AA120" s="58">
        <f>Calculations!Z90</f>
        <v>0</v>
      </c>
      <c r="AB120" s="58">
        <f>Calculations!AL90</f>
        <v>0</v>
      </c>
      <c r="AC120" s="58">
        <f>Calculations!AA90</f>
        <v>0</v>
      </c>
      <c r="AD120" s="59">
        <f>Calculations!AM90</f>
        <v>0</v>
      </c>
      <c r="AE120" s="58">
        <f>Calculations!AB90</f>
        <v>0</v>
      </c>
      <c r="AF120" s="58">
        <f>Calculations!AN90</f>
        <v>0</v>
      </c>
      <c r="AG120" s="58">
        <f>Calculations!AC90</f>
        <v>0</v>
      </c>
      <c r="AH120" s="58">
        <f>Calculations!AO90</f>
        <v>0</v>
      </c>
      <c r="AI120" s="58">
        <f>Calculations!AD90</f>
        <v>0</v>
      </c>
      <c r="AJ120" s="58">
        <f>Calculations!AP90</f>
        <v>0</v>
      </c>
      <c r="AK120" s="58">
        <f>Calculations!AE90</f>
        <v>0.32502206924600002</v>
      </c>
      <c r="AL120" s="58">
        <f>Calculations!AQ90</f>
        <v>93.038243611678112</v>
      </c>
      <c r="AM120" s="58">
        <f>Calculations!AF90</f>
        <v>2.7655115554E-2</v>
      </c>
      <c r="AN120" s="58">
        <f>Calculations!AR90</f>
        <v>7.9163343707431206</v>
      </c>
      <c r="AO120" s="58">
        <f>Calculations!AG90</f>
        <v>0</v>
      </c>
      <c r="AP120" s="58">
        <f>Calculations!AS90</f>
        <v>0</v>
      </c>
      <c r="AQ120" s="58">
        <f>Calculations!AH90</f>
        <v>0.34934243879600002</v>
      </c>
      <c r="AR120" s="58">
        <f>Calculations!AT90</f>
        <v>100</v>
      </c>
      <c r="AS120" s="58">
        <f>Calculations!AI90</f>
        <v>0</v>
      </c>
      <c r="AT120" s="58">
        <f>Calculations!AU90</f>
        <v>0</v>
      </c>
      <c r="AU120" s="58">
        <f>Calculations!AJ90</f>
        <v>0</v>
      </c>
      <c r="AV120" s="58">
        <f>Calculations!AV90</f>
        <v>0</v>
      </c>
      <c r="AW120" s="49"/>
      <c r="AX120" s="49"/>
      <c r="AY120" s="56" t="str">
        <f>Calculations!D90</f>
        <v>Call for Sites 2018</v>
      </c>
    </row>
    <row r="121" spans="2:51" ht="14.5" x14ac:dyDescent="0.35">
      <c r="B121" s="32">
        <f>Calculations!A91</f>
        <v>1479984636103</v>
      </c>
      <c r="C121" s="30" t="str">
        <f>Calculations!B91</f>
        <v xml:space="preserve">Field D, Bromley Cross </v>
      </c>
      <c r="D121" s="13" t="str">
        <f>Calculations!C91</f>
        <v>Residential</v>
      </c>
      <c r="E121" s="38">
        <f>Calculations!E91</f>
        <v>1.7111361484200001</v>
      </c>
      <c r="F121" s="38">
        <f>Calculations!I91</f>
        <v>1.7111361484200001</v>
      </c>
      <c r="G121" s="38">
        <f>Calculations!M91</f>
        <v>100</v>
      </c>
      <c r="H121" s="38">
        <f>Calculations!H91</f>
        <v>0</v>
      </c>
      <c r="I121" s="38">
        <f>Calculations!L91</f>
        <v>0</v>
      </c>
      <c r="J121" s="38">
        <f>Calculations!G91</f>
        <v>0</v>
      </c>
      <c r="K121" s="38">
        <f>Calculations!K91</f>
        <v>0</v>
      </c>
      <c r="L121" s="38">
        <f>Calculations!F91</f>
        <v>0</v>
      </c>
      <c r="M121" s="38">
        <f>Calculations!J91</f>
        <v>0</v>
      </c>
      <c r="N121" s="38">
        <f>Calculations!V91</f>
        <v>0</v>
      </c>
      <c r="O121" s="38">
        <f>Calculations!W91</f>
        <v>0</v>
      </c>
      <c r="P121" s="38">
        <f>Calculations!O91</f>
        <v>0.29080457748080002</v>
      </c>
      <c r="Q121" s="38">
        <f>Calculations!S91</f>
        <v>16.994824038362946</v>
      </c>
      <c r="R121" s="38">
        <f>Calculations!Q91</f>
        <v>9.3280615629800001E-2</v>
      </c>
      <c r="S121" s="38">
        <f>Calculations!T91</f>
        <v>5.4513847840764678</v>
      </c>
      <c r="T121" s="38">
        <f>Calculations!R91</f>
        <v>7.2880615630899995E-2</v>
      </c>
      <c r="U121" s="38">
        <f>Calculations!U91</f>
        <v>4.2591944362928258</v>
      </c>
      <c r="V121" s="38" t="str">
        <f>Calculations!X91</f>
        <v>Not Modelled</v>
      </c>
      <c r="W121" s="38" t="str">
        <f>Calculations!Y91</f>
        <v>N/A</v>
      </c>
      <c r="X121" s="38" t="s">
        <v>100</v>
      </c>
      <c r="Y121" s="73" t="s">
        <v>105</v>
      </c>
      <c r="Z121" s="74" t="s">
        <v>104</v>
      </c>
      <c r="AA121" s="58">
        <f>Calculations!Z91</f>
        <v>0</v>
      </c>
      <c r="AB121" s="58">
        <f>Calculations!AL91</f>
        <v>0</v>
      </c>
      <c r="AC121" s="58">
        <f>Calculations!AA91</f>
        <v>6.3280711099800005E-2</v>
      </c>
      <c r="AD121" s="59">
        <f>Calculations!AM91</f>
        <v>3.6981692636340524</v>
      </c>
      <c r="AE121" s="58">
        <f>Calculations!AB91</f>
        <v>5.4080711099799998E-2</v>
      </c>
      <c r="AF121" s="58">
        <f>Calculations!AN91</f>
        <v>3.1605147930359676</v>
      </c>
      <c r="AG121" s="58">
        <f>Calculations!AC91</f>
        <v>0</v>
      </c>
      <c r="AH121" s="58">
        <f>Calculations!AO91</f>
        <v>0</v>
      </c>
      <c r="AI121" s="58">
        <f>Calculations!AD91</f>
        <v>0</v>
      </c>
      <c r="AJ121" s="58">
        <f>Calculations!AP91</f>
        <v>0</v>
      </c>
      <c r="AK121" s="58">
        <f>Calculations!AE91</f>
        <v>1.20718330754</v>
      </c>
      <c r="AL121" s="58">
        <f>Calculations!AQ91</f>
        <v>70.548641535898156</v>
      </c>
      <c r="AM121" s="58">
        <f>Calculations!AF91</f>
        <v>0</v>
      </c>
      <c r="AN121" s="58">
        <f>Calculations!AR91</f>
        <v>0</v>
      </c>
      <c r="AO121" s="58">
        <f>Calculations!AG91</f>
        <v>0</v>
      </c>
      <c r="AP121" s="58">
        <f>Calculations!AS91</f>
        <v>0</v>
      </c>
      <c r="AQ121" s="58">
        <f>Calculations!AH91</f>
        <v>1.7111361484200001</v>
      </c>
      <c r="AR121" s="58">
        <f>Calculations!AT91</f>
        <v>100</v>
      </c>
      <c r="AS121" s="58">
        <f>Calculations!AI91</f>
        <v>0</v>
      </c>
      <c r="AT121" s="58">
        <f>Calculations!AU91</f>
        <v>0</v>
      </c>
      <c r="AU121" s="58">
        <f>Calculations!AJ91</f>
        <v>0</v>
      </c>
      <c r="AV121" s="58">
        <f>Calculations!AV91</f>
        <v>0</v>
      </c>
      <c r="AW121" s="49"/>
      <c r="AX121" s="49"/>
      <c r="AY121" s="56" t="str">
        <f>Calculations!D91</f>
        <v>Call for Sites 2018</v>
      </c>
    </row>
    <row r="122" spans="2:51" ht="14.5" x14ac:dyDescent="0.35">
      <c r="B122" s="32">
        <f>Calculations!A92</f>
        <v>1479986082291</v>
      </c>
      <c r="C122" s="30" t="str">
        <f>Calculations!B92</f>
        <v>Field E, Bromley Cross</v>
      </c>
      <c r="D122" s="13" t="str">
        <f>Calculations!C92</f>
        <v>Residential</v>
      </c>
      <c r="E122" s="38">
        <f>Calculations!E92</f>
        <v>5.3310602816300001</v>
      </c>
      <c r="F122" s="38">
        <f>Calculations!I92</f>
        <v>5.3310602816300001</v>
      </c>
      <c r="G122" s="38">
        <f>Calculations!M92</f>
        <v>100</v>
      </c>
      <c r="H122" s="38">
        <f>Calculations!H92</f>
        <v>0</v>
      </c>
      <c r="I122" s="38">
        <f>Calculations!L92</f>
        <v>0</v>
      </c>
      <c r="J122" s="38">
        <f>Calculations!G92</f>
        <v>0</v>
      </c>
      <c r="K122" s="38">
        <f>Calculations!K92</f>
        <v>0</v>
      </c>
      <c r="L122" s="38">
        <f>Calculations!F92</f>
        <v>0</v>
      </c>
      <c r="M122" s="38">
        <f>Calculations!J92</f>
        <v>0</v>
      </c>
      <c r="N122" s="38">
        <f>Calculations!V92</f>
        <v>1.5664700971099999E-2</v>
      </c>
      <c r="O122" s="38">
        <f>Calculations!W92</f>
        <v>0.29383837629970366</v>
      </c>
      <c r="P122" s="38">
        <f>Calculations!O92</f>
        <v>0.22225195046849999</v>
      </c>
      <c r="Q122" s="38">
        <f>Calculations!S92</f>
        <v>4.1690008877660878</v>
      </c>
      <c r="R122" s="38">
        <f>Calculations!Q92</f>
        <v>5.86347623905E-2</v>
      </c>
      <c r="S122" s="38">
        <f>Calculations!T92</f>
        <v>1.0998705565672597</v>
      </c>
      <c r="T122" s="38">
        <f>Calculations!R92</f>
        <v>3.3073563776700003E-2</v>
      </c>
      <c r="U122" s="38">
        <f>Calculations!U92</f>
        <v>0.62039373088063421</v>
      </c>
      <c r="V122" s="38" t="str">
        <f>Calculations!X92</f>
        <v>Not Modelled</v>
      </c>
      <c r="W122" s="38" t="str">
        <f>Calculations!Y92</f>
        <v>N/A</v>
      </c>
      <c r="X122" s="38" t="s">
        <v>100</v>
      </c>
      <c r="Y122" s="73" t="s">
        <v>105</v>
      </c>
      <c r="Z122" s="74" t="s">
        <v>104</v>
      </c>
      <c r="AA122" s="58">
        <f>Calculations!Z92</f>
        <v>0</v>
      </c>
      <c r="AB122" s="58">
        <f>Calculations!AL92</f>
        <v>0</v>
      </c>
      <c r="AC122" s="58">
        <f>Calculations!AA92</f>
        <v>6.3986321248999996E-3</v>
      </c>
      <c r="AD122" s="59">
        <f>Calculations!AM92</f>
        <v>0.12002550687615905</v>
      </c>
      <c r="AE122" s="58">
        <f>Calculations!AB92</f>
        <v>5.9986321249000003E-3</v>
      </c>
      <c r="AF122" s="58">
        <f>Calculations!AN92</f>
        <v>0.11252230903429002</v>
      </c>
      <c r="AG122" s="58">
        <f>Calculations!AC92</f>
        <v>0</v>
      </c>
      <c r="AH122" s="58">
        <f>Calculations!AO92</f>
        <v>0</v>
      </c>
      <c r="AI122" s="58">
        <f>Calculations!AD92</f>
        <v>0.75351048490100003</v>
      </c>
      <c r="AJ122" s="58">
        <f>Calculations!AP92</f>
        <v>14.134345610337204</v>
      </c>
      <c r="AK122" s="58">
        <f>Calculations!AE92</f>
        <v>5.0696628109499997</v>
      </c>
      <c r="AL122" s="58">
        <f>Calculations!AQ92</f>
        <v>95.096707655309487</v>
      </c>
      <c r="AM122" s="58">
        <f>Calculations!AF92</f>
        <v>8.30732000023E-3</v>
      </c>
      <c r="AN122" s="58">
        <f>Calculations!AR92</f>
        <v>0.15582866374360321</v>
      </c>
      <c r="AO122" s="58">
        <f>Calculations!AG92</f>
        <v>0.68299675813399996</v>
      </c>
      <c r="AP122" s="58">
        <f>Calculations!AS92</f>
        <v>12.811649504086455</v>
      </c>
      <c r="AQ122" s="58">
        <f>Calculations!AH92</f>
        <v>4.6480577270400003</v>
      </c>
      <c r="AR122" s="58">
        <f>Calculations!AT92</f>
        <v>87.188241766023168</v>
      </c>
      <c r="AS122" s="58">
        <f>Calculations!AI92</f>
        <v>0</v>
      </c>
      <c r="AT122" s="58">
        <f>Calculations!AU92</f>
        <v>0</v>
      </c>
      <c r="AU122" s="58">
        <f>Calculations!AJ92</f>
        <v>0</v>
      </c>
      <c r="AV122" s="58">
        <f>Calculations!AV92</f>
        <v>0</v>
      </c>
      <c r="AW122" s="49"/>
      <c r="AX122" s="49"/>
      <c r="AY122" s="56" t="str">
        <f>Calculations!D92</f>
        <v>Call for Sites 2018</v>
      </c>
    </row>
    <row r="123" spans="2:51" ht="14.5" x14ac:dyDescent="0.35">
      <c r="B123" s="32">
        <f>Calculations!A93</f>
        <v>1480796701645</v>
      </c>
      <c r="C123" s="30" t="str">
        <f>Calculations!B93</f>
        <v>Newholm Farm Radcliffe Road Bolton</v>
      </c>
      <c r="D123" s="13" t="str">
        <f>Calculations!C93</f>
        <v>Unknown</v>
      </c>
      <c r="E123" s="38">
        <f>Calculations!E93</f>
        <v>6.6968730978600002</v>
      </c>
      <c r="F123" s="38">
        <f>Calculations!I93</f>
        <v>6.6968730978600002</v>
      </c>
      <c r="G123" s="38">
        <f>Calculations!M93</f>
        <v>100</v>
      </c>
      <c r="H123" s="38">
        <f>Calculations!H93</f>
        <v>0</v>
      </c>
      <c r="I123" s="38">
        <f>Calculations!L93</f>
        <v>0</v>
      </c>
      <c r="J123" s="38">
        <f>Calculations!G93</f>
        <v>0</v>
      </c>
      <c r="K123" s="38">
        <f>Calculations!K93</f>
        <v>0</v>
      </c>
      <c r="L123" s="38">
        <f>Calculations!F93</f>
        <v>0</v>
      </c>
      <c r="M123" s="38">
        <f>Calculations!J93</f>
        <v>0</v>
      </c>
      <c r="N123" s="38">
        <f>Calculations!V93</f>
        <v>0</v>
      </c>
      <c r="O123" s="38">
        <f>Calculations!W93</f>
        <v>0</v>
      </c>
      <c r="P123" s="38">
        <f>Calculations!O93</f>
        <v>0.31660843185699999</v>
      </c>
      <c r="Q123" s="38">
        <f>Calculations!S93</f>
        <v>4.7277054116222228</v>
      </c>
      <c r="R123" s="38">
        <f>Calculations!Q93</f>
        <v>0</v>
      </c>
      <c r="S123" s="38">
        <f>Calculations!T93</f>
        <v>0</v>
      </c>
      <c r="T123" s="38">
        <f>Calculations!R93</f>
        <v>0</v>
      </c>
      <c r="U123" s="38">
        <f>Calculations!U93</f>
        <v>0</v>
      </c>
      <c r="V123" s="38" t="str">
        <f>Calculations!X93</f>
        <v>Not Modelled</v>
      </c>
      <c r="W123" s="38" t="str">
        <f>Calculations!Y93</f>
        <v>N/A</v>
      </c>
      <c r="X123" s="38" t="s">
        <v>94</v>
      </c>
      <c r="Y123" s="73" t="s">
        <v>105</v>
      </c>
      <c r="Z123" s="74" t="s">
        <v>104</v>
      </c>
      <c r="AA123" s="58">
        <f>Calculations!Z93</f>
        <v>0</v>
      </c>
      <c r="AB123" s="58">
        <f>Calculations!AL93</f>
        <v>0</v>
      </c>
      <c r="AC123" s="58">
        <f>Calculations!AA93</f>
        <v>0</v>
      </c>
      <c r="AD123" s="59">
        <f>Calculations!AM93</f>
        <v>0</v>
      </c>
      <c r="AE123" s="58">
        <f>Calculations!AB93</f>
        <v>0</v>
      </c>
      <c r="AF123" s="58">
        <f>Calculations!AN93</f>
        <v>0</v>
      </c>
      <c r="AG123" s="58">
        <f>Calculations!AC93</f>
        <v>0</v>
      </c>
      <c r="AH123" s="58">
        <f>Calculations!AO93</f>
        <v>0</v>
      </c>
      <c r="AI123" s="58">
        <f>Calculations!AD93</f>
        <v>0</v>
      </c>
      <c r="AJ123" s="58">
        <f>Calculations!AP93</f>
        <v>0</v>
      </c>
      <c r="AK123" s="58">
        <f>Calculations!AE93</f>
        <v>5.0275962988199998</v>
      </c>
      <c r="AL123" s="58">
        <f>Calculations!AQ93</f>
        <v>75.07378780145288</v>
      </c>
      <c r="AM123" s="58">
        <f>Calculations!AF93</f>
        <v>0</v>
      </c>
      <c r="AN123" s="58">
        <f>Calculations!AR93</f>
        <v>0</v>
      </c>
      <c r="AO123" s="58">
        <f>Calculations!AG93</f>
        <v>0</v>
      </c>
      <c r="AP123" s="58">
        <f>Calculations!AS93</f>
        <v>0</v>
      </c>
      <c r="AQ123" s="58">
        <f>Calculations!AH93</f>
        <v>4.01694374659</v>
      </c>
      <c r="AR123" s="58">
        <f>Calculations!AT93</f>
        <v>59.982378162035403</v>
      </c>
      <c r="AS123" s="58">
        <f>Calculations!AI93</f>
        <v>0</v>
      </c>
      <c r="AT123" s="58">
        <f>Calculations!AU93</f>
        <v>0</v>
      </c>
      <c r="AU123" s="58">
        <f>Calculations!AJ93</f>
        <v>0</v>
      </c>
      <c r="AV123" s="58">
        <f>Calculations!AV93</f>
        <v>0</v>
      </c>
      <c r="AW123" s="49"/>
      <c r="AX123" s="49"/>
      <c r="AY123" s="56" t="str">
        <f>Calculations!D93</f>
        <v>Call for Sites 2018</v>
      </c>
    </row>
    <row r="124" spans="2:51" ht="14.5" x14ac:dyDescent="0.35">
      <c r="B124" s="32">
        <f>Calculations!A94</f>
        <v>1480797679276</v>
      </c>
      <c r="C124" s="30" t="str">
        <f>Calculations!B94</f>
        <v>Radcliffe Road Caravan Site</v>
      </c>
      <c r="D124" s="13" t="str">
        <f>Calculations!C94</f>
        <v>Unknown</v>
      </c>
      <c r="E124" s="38">
        <f>Calculations!E94</f>
        <v>4.4895868727200003</v>
      </c>
      <c r="F124" s="38">
        <f>Calculations!I94</f>
        <v>4.4895868727200003</v>
      </c>
      <c r="G124" s="38">
        <f>Calculations!M94</f>
        <v>100</v>
      </c>
      <c r="H124" s="38">
        <f>Calculations!H94</f>
        <v>0</v>
      </c>
      <c r="I124" s="38">
        <f>Calculations!L94</f>
        <v>0</v>
      </c>
      <c r="J124" s="38">
        <f>Calculations!G94</f>
        <v>0</v>
      </c>
      <c r="K124" s="38">
        <f>Calculations!K94</f>
        <v>0</v>
      </c>
      <c r="L124" s="38">
        <f>Calculations!F94</f>
        <v>0</v>
      </c>
      <c r="M124" s="38">
        <f>Calculations!J94</f>
        <v>0</v>
      </c>
      <c r="N124" s="38">
        <f>Calculations!V94</f>
        <v>0</v>
      </c>
      <c r="O124" s="38">
        <f>Calculations!W94</f>
        <v>0</v>
      </c>
      <c r="P124" s="38">
        <f>Calculations!O94</f>
        <v>0.55849322147440006</v>
      </c>
      <c r="Q124" s="38">
        <f>Calculations!S94</f>
        <v>12.439746402234977</v>
      </c>
      <c r="R124" s="38">
        <f>Calculations!Q94</f>
        <v>0.2857598202544</v>
      </c>
      <c r="S124" s="38">
        <f>Calculations!T94</f>
        <v>6.3649468950196173</v>
      </c>
      <c r="T124" s="38">
        <f>Calculations!R94</f>
        <v>0.18872535886700001</v>
      </c>
      <c r="U124" s="38">
        <f>Calculations!U94</f>
        <v>4.2036241689352014</v>
      </c>
      <c r="V124" s="38" t="str">
        <f>Calculations!X94</f>
        <v>Not Modelled</v>
      </c>
      <c r="W124" s="38" t="str">
        <f>Calculations!Y94</f>
        <v>N/A</v>
      </c>
      <c r="X124" s="38" t="s">
        <v>94</v>
      </c>
      <c r="Y124" s="73" t="s">
        <v>105</v>
      </c>
      <c r="Z124" s="74" t="s">
        <v>104</v>
      </c>
      <c r="AA124" s="58">
        <f>Calculations!Z94</f>
        <v>0</v>
      </c>
      <c r="AB124" s="58">
        <f>Calculations!AL94</f>
        <v>0</v>
      </c>
      <c r="AC124" s="58">
        <f>Calculations!AA94</f>
        <v>0.28576004147099998</v>
      </c>
      <c r="AD124" s="59">
        <f>Calculations!AM94</f>
        <v>6.3649518223460335</v>
      </c>
      <c r="AE124" s="58">
        <f>Calculations!AB94</f>
        <v>0.17872512544999999</v>
      </c>
      <c r="AF124" s="58">
        <f>Calculations!AN94</f>
        <v>3.980881326430822</v>
      </c>
      <c r="AG124" s="58">
        <f>Calculations!AC94</f>
        <v>0</v>
      </c>
      <c r="AH124" s="58">
        <f>Calculations!AO94</f>
        <v>0</v>
      </c>
      <c r="AI124" s="58">
        <f>Calculations!AD94</f>
        <v>1.62746924672</v>
      </c>
      <c r="AJ124" s="58">
        <f>Calculations!AP94</f>
        <v>36.24986647677904</v>
      </c>
      <c r="AK124" s="58">
        <f>Calculations!AE94</f>
        <v>3.86491845247</v>
      </c>
      <c r="AL124" s="58">
        <f>Calculations!AQ94</f>
        <v>86.086282814891888</v>
      </c>
      <c r="AM124" s="58">
        <f>Calculations!AF94</f>
        <v>0.2</v>
      </c>
      <c r="AN124" s="58">
        <f>Calculations!AR94</f>
        <v>4.4547528685825544</v>
      </c>
      <c r="AO124" s="58">
        <f>Calculations!AG94</f>
        <v>7.8433134048499997E-2</v>
      </c>
      <c r="AP124" s="58">
        <f>Calculations!AS94</f>
        <v>1.747001144472377</v>
      </c>
      <c r="AQ124" s="58">
        <f>Calculations!AH94</f>
        <v>4.36814222888</v>
      </c>
      <c r="AR124" s="58">
        <f>Calculations!AT94</f>
        <v>97.294970622398864</v>
      </c>
      <c r="AS124" s="58">
        <f>Calculations!AI94</f>
        <v>0</v>
      </c>
      <c r="AT124" s="58">
        <f>Calculations!AU94</f>
        <v>0</v>
      </c>
      <c r="AU124" s="58">
        <f>Calculations!AJ94</f>
        <v>0</v>
      </c>
      <c r="AV124" s="58">
        <f>Calculations!AV94</f>
        <v>0</v>
      </c>
      <c r="AW124" s="49"/>
      <c r="AX124" s="49"/>
      <c r="AY124" s="56" t="str">
        <f>Calculations!D94</f>
        <v>Call for Sites 2018</v>
      </c>
    </row>
    <row r="125" spans="2:51" ht="14.5" x14ac:dyDescent="0.35">
      <c r="B125" s="32">
        <f>Calculations!A95</f>
        <v>1480798501993</v>
      </c>
      <c r="C125" s="30" t="str">
        <f>Calculations!B95</f>
        <v>Norfolke Close Little Lever</v>
      </c>
      <c r="D125" s="13" t="str">
        <f>Calculations!C95</f>
        <v>Unknown</v>
      </c>
      <c r="E125" s="38">
        <f>Calculations!E95</f>
        <v>0.46120834163899999</v>
      </c>
      <c r="F125" s="38">
        <f>Calculations!I95</f>
        <v>0.46120834163899999</v>
      </c>
      <c r="G125" s="38">
        <f>Calculations!M95</f>
        <v>100</v>
      </c>
      <c r="H125" s="38">
        <f>Calculations!H95</f>
        <v>0</v>
      </c>
      <c r="I125" s="38">
        <f>Calculations!L95</f>
        <v>0</v>
      </c>
      <c r="J125" s="38">
        <f>Calculations!G95</f>
        <v>0</v>
      </c>
      <c r="K125" s="38">
        <f>Calculations!K95</f>
        <v>0</v>
      </c>
      <c r="L125" s="38">
        <f>Calculations!F95</f>
        <v>0</v>
      </c>
      <c r="M125" s="38">
        <f>Calculations!J95</f>
        <v>0</v>
      </c>
      <c r="N125" s="38">
        <f>Calculations!V95</f>
        <v>0</v>
      </c>
      <c r="O125" s="38">
        <f>Calculations!W95</f>
        <v>0</v>
      </c>
      <c r="P125" s="38">
        <f>Calculations!O95</f>
        <v>2.6659045833500001E-2</v>
      </c>
      <c r="Q125" s="38">
        <f>Calculations!S95</f>
        <v>5.780260985471668</v>
      </c>
      <c r="R125" s="38">
        <f>Calculations!Q95</f>
        <v>0</v>
      </c>
      <c r="S125" s="38">
        <f>Calculations!T95</f>
        <v>0</v>
      </c>
      <c r="T125" s="38">
        <f>Calculations!R95</f>
        <v>0</v>
      </c>
      <c r="U125" s="38">
        <f>Calculations!U95</f>
        <v>0</v>
      </c>
      <c r="V125" s="38" t="str">
        <f>Calculations!X95</f>
        <v>Not Modelled</v>
      </c>
      <c r="W125" s="38" t="str">
        <f>Calculations!Y95</f>
        <v>N/A</v>
      </c>
      <c r="X125" s="38" t="s">
        <v>94</v>
      </c>
      <c r="Y125" s="73" t="s">
        <v>105</v>
      </c>
      <c r="Z125" s="74" t="s">
        <v>104</v>
      </c>
      <c r="AA125" s="58">
        <f>Calculations!Z95</f>
        <v>0</v>
      </c>
      <c r="AB125" s="58">
        <f>Calculations!AL95</f>
        <v>0</v>
      </c>
      <c r="AC125" s="58">
        <f>Calculations!AA95</f>
        <v>0</v>
      </c>
      <c r="AD125" s="59">
        <f>Calculations!AM95</f>
        <v>0</v>
      </c>
      <c r="AE125" s="58">
        <f>Calculations!AB95</f>
        <v>0</v>
      </c>
      <c r="AF125" s="58">
        <f>Calculations!AN95</f>
        <v>0</v>
      </c>
      <c r="AG125" s="58">
        <f>Calculations!AC95</f>
        <v>0</v>
      </c>
      <c r="AH125" s="58">
        <f>Calculations!AO95</f>
        <v>0</v>
      </c>
      <c r="AI125" s="58">
        <f>Calculations!AD95</f>
        <v>0</v>
      </c>
      <c r="AJ125" s="58">
        <f>Calculations!AP95</f>
        <v>0</v>
      </c>
      <c r="AK125" s="58">
        <f>Calculations!AE95</f>
        <v>0</v>
      </c>
      <c r="AL125" s="58">
        <f>Calculations!AQ95</f>
        <v>0</v>
      </c>
      <c r="AM125" s="58">
        <f>Calculations!AF95</f>
        <v>0</v>
      </c>
      <c r="AN125" s="58">
        <f>Calculations!AR95</f>
        <v>0</v>
      </c>
      <c r="AO125" s="58">
        <f>Calculations!AG95</f>
        <v>0</v>
      </c>
      <c r="AP125" s="58">
        <f>Calculations!AS95</f>
        <v>0</v>
      </c>
      <c r="AQ125" s="58">
        <f>Calculations!AH95</f>
        <v>0.461208341631</v>
      </c>
      <c r="AR125" s="58">
        <f>Calculations!AT95</f>
        <v>99.999999998265437</v>
      </c>
      <c r="AS125" s="58">
        <f>Calculations!AI95</f>
        <v>0</v>
      </c>
      <c r="AT125" s="58">
        <f>Calculations!AU95</f>
        <v>0</v>
      </c>
      <c r="AU125" s="58">
        <f>Calculations!AJ95</f>
        <v>0</v>
      </c>
      <c r="AV125" s="58">
        <f>Calculations!AV95</f>
        <v>0</v>
      </c>
      <c r="AW125" s="49"/>
      <c r="AX125" s="49"/>
      <c r="AY125" s="56" t="str">
        <f>Calculations!D95</f>
        <v>Call for Sites 2018</v>
      </c>
    </row>
    <row r="126" spans="2:51" ht="26" x14ac:dyDescent="0.35">
      <c r="B126" s="32">
        <f>Calculations!A96</f>
        <v>1480799024659</v>
      </c>
      <c r="C126" s="30" t="str">
        <f>Calculations!B96</f>
        <v>Suffolk Close Little Lever</v>
      </c>
      <c r="D126" s="13" t="str">
        <f>Calculations!C96</f>
        <v>Unknown</v>
      </c>
      <c r="E126" s="38">
        <f>Calculations!E96</f>
        <v>0.577610056132</v>
      </c>
      <c r="F126" s="38">
        <f>Calculations!I96</f>
        <v>0.577610056132</v>
      </c>
      <c r="G126" s="38">
        <f>Calculations!M96</f>
        <v>100</v>
      </c>
      <c r="H126" s="38">
        <f>Calculations!H96</f>
        <v>0</v>
      </c>
      <c r="I126" s="38">
        <f>Calculations!L96</f>
        <v>0</v>
      </c>
      <c r="J126" s="38">
        <f>Calculations!G96</f>
        <v>0</v>
      </c>
      <c r="K126" s="38">
        <f>Calculations!K96</f>
        <v>0</v>
      </c>
      <c r="L126" s="38">
        <f>Calculations!F96</f>
        <v>0</v>
      </c>
      <c r="M126" s="38">
        <f>Calculations!J96</f>
        <v>0</v>
      </c>
      <c r="N126" s="38">
        <f>Calculations!V96</f>
        <v>0</v>
      </c>
      <c r="O126" s="38">
        <f>Calculations!W96</f>
        <v>0</v>
      </c>
      <c r="P126" s="38">
        <f>Calculations!O96</f>
        <v>0.24193167691850001</v>
      </c>
      <c r="Q126" s="38">
        <f>Calculations!S96</f>
        <v>41.884948911487072</v>
      </c>
      <c r="R126" s="38">
        <f>Calculations!Q96</f>
        <v>8.2390859651500004E-2</v>
      </c>
      <c r="S126" s="38">
        <f>Calculations!T96</f>
        <v>14.264097166734818</v>
      </c>
      <c r="T126" s="38">
        <f>Calculations!R96</f>
        <v>2.99999999991E-2</v>
      </c>
      <c r="U126" s="38">
        <f>Calculations!U96</f>
        <v>5.1938153916496503</v>
      </c>
      <c r="V126" s="38" t="str">
        <f>Calculations!X96</f>
        <v>Not Modelled</v>
      </c>
      <c r="W126" s="38" t="str">
        <f>Calculations!Y96</f>
        <v>N/A</v>
      </c>
      <c r="X126" s="38" t="s">
        <v>94</v>
      </c>
      <c r="Y126" s="73" t="s">
        <v>108</v>
      </c>
      <c r="Z126" s="74" t="s">
        <v>109</v>
      </c>
      <c r="AA126" s="58">
        <f>Calculations!Z96</f>
        <v>0</v>
      </c>
      <c r="AB126" s="58">
        <f>Calculations!AL96</f>
        <v>0</v>
      </c>
      <c r="AC126" s="58">
        <f>Calculations!AA96</f>
        <v>0</v>
      </c>
      <c r="AD126" s="59">
        <f>Calculations!AM96</f>
        <v>0</v>
      </c>
      <c r="AE126" s="58">
        <f>Calculations!AB96</f>
        <v>0</v>
      </c>
      <c r="AF126" s="58">
        <f>Calculations!AN96</f>
        <v>0</v>
      </c>
      <c r="AG126" s="58">
        <f>Calculations!AC96</f>
        <v>0</v>
      </c>
      <c r="AH126" s="58">
        <f>Calculations!AO96</f>
        <v>0</v>
      </c>
      <c r="AI126" s="58">
        <f>Calculations!AD96</f>
        <v>0</v>
      </c>
      <c r="AJ126" s="58">
        <f>Calculations!AP96</f>
        <v>0</v>
      </c>
      <c r="AK126" s="58">
        <f>Calculations!AE96</f>
        <v>0</v>
      </c>
      <c r="AL126" s="58">
        <f>Calculations!AQ96</f>
        <v>0</v>
      </c>
      <c r="AM126" s="58">
        <f>Calculations!AF96</f>
        <v>0</v>
      </c>
      <c r="AN126" s="58">
        <f>Calculations!AR96</f>
        <v>0</v>
      </c>
      <c r="AO126" s="58">
        <f>Calculations!AG96</f>
        <v>0</v>
      </c>
      <c r="AP126" s="58">
        <f>Calculations!AS96</f>
        <v>0</v>
      </c>
      <c r="AQ126" s="58">
        <f>Calculations!AH96</f>
        <v>0.577610056132</v>
      </c>
      <c r="AR126" s="58">
        <f>Calculations!AT96</f>
        <v>100</v>
      </c>
      <c r="AS126" s="58">
        <f>Calculations!AI96</f>
        <v>0</v>
      </c>
      <c r="AT126" s="58">
        <f>Calculations!AU96</f>
        <v>0</v>
      </c>
      <c r="AU126" s="58">
        <f>Calculations!AJ96</f>
        <v>0</v>
      </c>
      <c r="AV126" s="58">
        <f>Calculations!AV96</f>
        <v>0</v>
      </c>
      <c r="AW126" s="49"/>
      <c r="AX126" s="49"/>
      <c r="AY126" s="56" t="str">
        <f>Calculations!D96</f>
        <v>Call for Sites 2018</v>
      </c>
    </row>
    <row r="127" spans="2:51" ht="26" x14ac:dyDescent="0.35">
      <c r="B127" s="32">
        <f>Calculations!A97</f>
        <v>1480800338420</v>
      </c>
      <c r="C127" s="30" t="str">
        <f>Calculations!B97</f>
        <v>Chequerbent [Parkland 3]</v>
      </c>
      <c r="D127" s="13" t="str">
        <f>Calculations!C97</f>
        <v>Unknown</v>
      </c>
      <c r="E127" s="38">
        <f>Calculations!E97</f>
        <v>0.288407493746</v>
      </c>
      <c r="F127" s="38">
        <f>Calculations!I97</f>
        <v>0.288407493746</v>
      </c>
      <c r="G127" s="38">
        <f>Calculations!M97</f>
        <v>100</v>
      </c>
      <c r="H127" s="38">
        <f>Calculations!H97</f>
        <v>0</v>
      </c>
      <c r="I127" s="38">
        <f>Calculations!L97</f>
        <v>0</v>
      </c>
      <c r="J127" s="38">
        <f>Calculations!G97</f>
        <v>0</v>
      </c>
      <c r="K127" s="38">
        <f>Calculations!K97</f>
        <v>0</v>
      </c>
      <c r="L127" s="38">
        <f>Calculations!F97</f>
        <v>0</v>
      </c>
      <c r="M127" s="38">
        <f>Calculations!J97</f>
        <v>0</v>
      </c>
      <c r="N127" s="38">
        <f>Calculations!V97</f>
        <v>0</v>
      </c>
      <c r="O127" s="38">
        <f>Calculations!W97</f>
        <v>0</v>
      </c>
      <c r="P127" s="38">
        <f>Calculations!O97</f>
        <v>0</v>
      </c>
      <c r="Q127" s="38">
        <f>Calculations!S97</f>
        <v>0</v>
      </c>
      <c r="R127" s="38">
        <f>Calculations!Q97</f>
        <v>0</v>
      </c>
      <c r="S127" s="38">
        <f>Calculations!T97</f>
        <v>0</v>
      </c>
      <c r="T127" s="38">
        <f>Calculations!R97</f>
        <v>0</v>
      </c>
      <c r="U127" s="38">
        <f>Calculations!U97</f>
        <v>0</v>
      </c>
      <c r="V127" s="38" t="str">
        <f>Calculations!X97</f>
        <v>Not Modelled</v>
      </c>
      <c r="W127" s="38" t="str">
        <f>Calculations!Y97</f>
        <v>N/A</v>
      </c>
      <c r="X127" s="38" t="s">
        <v>94</v>
      </c>
      <c r="Y127" s="73" t="s">
        <v>106</v>
      </c>
      <c r="Z127" s="74" t="s">
        <v>107</v>
      </c>
      <c r="AA127" s="58">
        <f>Calculations!Z97</f>
        <v>0</v>
      </c>
      <c r="AB127" s="58">
        <f>Calculations!AL97</f>
        <v>0</v>
      </c>
      <c r="AC127" s="58">
        <f>Calculations!AA97</f>
        <v>0</v>
      </c>
      <c r="AD127" s="59">
        <f>Calculations!AM97</f>
        <v>0</v>
      </c>
      <c r="AE127" s="58">
        <f>Calculations!AB97</f>
        <v>0</v>
      </c>
      <c r="AF127" s="58">
        <f>Calculations!AN97</f>
        <v>0</v>
      </c>
      <c r="AG127" s="58">
        <f>Calculations!AC97</f>
        <v>0</v>
      </c>
      <c r="AH127" s="58">
        <f>Calculations!AO97</f>
        <v>0</v>
      </c>
      <c r="AI127" s="58">
        <f>Calculations!AD97</f>
        <v>0</v>
      </c>
      <c r="AJ127" s="58">
        <f>Calculations!AP97</f>
        <v>0</v>
      </c>
      <c r="AK127" s="58">
        <f>Calculations!AE97</f>
        <v>0</v>
      </c>
      <c r="AL127" s="58">
        <f>Calculations!AQ97</f>
        <v>0</v>
      </c>
      <c r="AM127" s="58">
        <f>Calculations!AF97</f>
        <v>0</v>
      </c>
      <c r="AN127" s="58">
        <f>Calculations!AR97</f>
        <v>0</v>
      </c>
      <c r="AO127" s="58">
        <f>Calculations!AG97</f>
        <v>0</v>
      </c>
      <c r="AP127" s="58">
        <f>Calculations!AS97</f>
        <v>0</v>
      </c>
      <c r="AQ127" s="58">
        <f>Calculations!AH97</f>
        <v>0</v>
      </c>
      <c r="AR127" s="58">
        <f>Calculations!AT97</f>
        <v>0</v>
      </c>
      <c r="AS127" s="58">
        <f>Calculations!AI97</f>
        <v>0</v>
      </c>
      <c r="AT127" s="58">
        <f>Calculations!AU97</f>
        <v>0</v>
      </c>
      <c r="AU127" s="58">
        <f>Calculations!AJ97</f>
        <v>0</v>
      </c>
      <c r="AV127" s="58">
        <f>Calculations!AV97</f>
        <v>0</v>
      </c>
      <c r="AW127" s="49"/>
      <c r="AX127" s="49"/>
      <c r="AY127" s="56" t="str">
        <f>Calculations!D97</f>
        <v>Call for Sites 2018</v>
      </c>
    </row>
    <row r="128" spans="2:51" ht="14.5" x14ac:dyDescent="0.35">
      <c r="B128" s="32">
        <f>Calculations!A98</f>
        <v>1480936367377</v>
      </c>
      <c r="C128" s="30" t="str">
        <f>Calculations!B98</f>
        <v>Newholme Farm Radcliffe Road</v>
      </c>
      <c r="D128" s="13" t="str">
        <f>Calculations!C98</f>
        <v>Unknown</v>
      </c>
      <c r="E128" s="38">
        <f>Calculations!E98</f>
        <v>7.4822500002399996</v>
      </c>
      <c r="F128" s="38">
        <f>Calculations!I98</f>
        <v>7.4822500002399996</v>
      </c>
      <c r="G128" s="38">
        <f>Calculations!M98</f>
        <v>100</v>
      </c>
      <c r="H128" s="38">
        <f>Calculations!H98</f>
        <v>0</v>
      </c>
      <c r="I128" s="38">
        <f>Calculations!L98</f>
        <v>0</v>
      </c>
      <c r="J128" s="38">
        <f>Calculations!G98</f>
        <v>0</v>
      </c>
      <c r="K128" s="38">
        <f>Calculations!K98</f>
        <v>0</v>
      </c>
      <c r="L128" s="38">
        <f>Calculations!F98</f>
        <v>0</v>
      </c>
      <c r="M128" s="38">
        <f>Calculations!J98</f>
        <v>0</v>
      </c>
      <c r="N128" s="38">
        <f>Calculations!V98</f>
        <v>0</v>
      </c>
      <c r="O128" s="38">
        <f>Calculations!W98</f>
        <v>0</v>
      </c>
      <c r="P128" s="38">
        <f>Calculations!O98</f>
        <v>0.35083751889199999</v>
      </c>
      <c r="Q128" s="38">
        <f>Calculations!S98</f>
        <v>4.6889307211165976</v>
      </c>
      <c r="R128" s="38">
        <f>Calculations!Q98</f>
        <v>0</v>
      </c>
      <c r="S128" s="38">
        <f>Calculations!T98</f>
        <v>0</v>
      </c>
      <c r="T128" s="38">
        <f>Calculations!R98</f>
        <v>0</v>
      </c>
      <c r="U128" s="38">
        <f>Calculations!U98</f>
        <v>0</v>
      </c>
      <c r="V128" s="38" t="str">
        <f>Calculations!X98</f>
        <v>Not Modelled</v>
      </c>
      <c r="W128" s="38" t="str">
        <f>Calculations!Y98</f>
        <v>N/A</v>
      </c>
      <c r="X128" s="38" t="s">
        <v>94</v>
      </c>
      <c r="Y128" s="73" t="s">
        <v>105</v>
      </c>
      <c r="Z128" s="74" t="s">
        <v>104</v>
      </c>
      <c r="AA128" s="58">
        <f>Calculations!Z98</f>
        <v>0</v>
      </c>
      <c r="AB128" s="58">
        <f>Calculations!AL98</f>
        <v>0</v>
      </c>
      <c r="AC128" s="58">
        <f>Calculations!AA98</f>
        <v>0</v>
      </c>
      <c r="AD128" s="59">
        <f>Calculations!AM98</f>
        <v>0</v>
      </c>
      <c r="AE128" s="58">
        <f>Calculations!AB98</f>
        <v>0</v>
      </c>
      <c r="AF128" s="58">
        <f>Calculations!AN98</f>
        <v>0</v>
      </c>
      <c r="AG128" s="58">
        <f>Calculations!AC98</f>
        <v>0</v>
      </c>
      <c r="AH128" s="58">
        <f>Calculations!AO98</f>
        <v>0</v>
      </c>
      <c r="AI128" s="58">
        <f>Calculations!AD98</f>
        <v>0</v>
      </c>
      <c r="AJ128" s="58">
        <f>Calculations!AP98</f>
        <v>0</v>
      </c>
      <c r="AK128" s="58">
        <f>Calculations!AE98</f>
        <v>5.7052531559700004</v>
      </c>
      <c r="AL128" s="58">
        <f>Calculations!AQ98</f>
        <v>76.250501597607666</v>
      </c>
      <c r="AM128" s="58">
        <f>Calculations!AF98</f>
        <v>0</v>
      </c>
      <c r="AN128" s="58">
        <f>Calculations!AR98</f>
        <v>0</v>
      </c>
      <c r="AO128" s="58">
        <f>Calculations!AG98</f>
        <v>0</v>
      </c>
      <c r="AP128" s="58">
        <f>Calculations!AS98</f>
        <v>0</v>
      </c>
      <c r="AQ128" s="58">
        <f>Calculations!AH98</f>
        <v>4.59439183916</v>
      </c>
      <c r="AR128" s="58">
        <f>Calculations!AT98</f>
        <v>61.403880370378303</v>
      </c>
      <c r="AS128" s="58">
        <f>Calculations!AI98</f>
        <v>0</v>
      </c>
      <c r="AT128" s="58">
        <f>Calculations!AU98</f>
        <v>0</v>
      </c>
      <c r="AU128" s="58">
        <f>Calculations!AJ98</f>
        <v>0</v>
      </c>
      <c r="AV128" s="58">
        <f>Calculations!AV98</f>
        <v>0</v>
      </c>
      <c r="AW128" s="49"/>
      <c r="AX128" s="49"/>
      <c r="AY128" s="56" t="str">
        <f>Calculations!D98</f>
        <v>Call for Sites 2018</v>
      </c>
    </row>
    <row r="129" spans="2:51" ht="14.5" x14ac:dyDescent="0.35">
      <c r="B129" s="32">
        <f>Calculations!A99</f>
        <v>1481849800616</v>
      </c>
      <c r="C129" s="30" t="str">
        <f>Calculations!B99</f>
        <v>Land off St Johns Road</v>
      </c>
      <c r="D129" s="13" t="str">
        <f>Calculations!C99</f>
        <v>Residential</v>
      </c>
      <c r="E129" s="38">
        <f>Calculations!E99</f>
        <v>0.20670736845000001</v>
      </c>
      <c r="F129" s="38">
        <f>Calculations!I99</f>
        <v>0.20670736845000001</v>
      </c>
      <c r="G129" s="38">
        <f>Calculations!M99</f>
        <v>100</v>
      </c>
      <c r="H129" s="38">
        <f>Calculations!H99</f>
        <v>0</v>
      </c>
      <c r="I129" s="38">
        <f>Calculations!L99</f>
        <v>0</v>
      </c>
      <c r="J129" s="38">
        <f>Calculations!G99</f>
        <v>0</v>
      </c>
      <c r="K129" s="38">
        <f>Calculations!K99</f>
        <v>0</v>
      </c>
      <c r="L129" s="38">
        <f>Calculations!F99</f>
        <v>0</v>
      </c>
      <c r="M129" s="38">
        <f>Calculations!J99</f>
        <v>0</v>
      </c>
      <c r="N129" s="38">
        <f>Calculations!V99</f>
        <v>0</v>
      </c>
      <c r="O129" s="38">
        <f>Calculations!W99</f>
        <v>0</v>
      </c>
      <c r="P129" s="38">
        <f>Calculations!O99</f>
        <v>2.3236364726700001E-2</v>
      </c>
      <c r="Q129" s="38">
        <f>Calculations!S99</f>
        <v>11.241188401235243</v>
      </c>
      <c r="R129" s="38">
        <f>Calculations!Q99</f>
        <v>0</v>
      </c>
      <c r="S129" s="38">
        <f>Calculations!T99</f>
        <v>0</v>
      </c>
      <c r="T129" s="38">
        <f>Calculations!R99</f>
        <v>0</v>
      </c>
      <c r="U129" s="38">
        <f>Calculations!U99</f>
        <v>0</v>
      </c>
      <c r="V129" s="38" t="str">
        <f>Calculations!X99</f>
        <v>Not Modelled</v>
      </c>
      <c r="W129" s="38" t="str">
        <f>Calculations!Y99</f>
        <v>N/A</v>
      </c>
      <c r="X129" s="38" t="s">
        <v>100</v>
      </c>
      <c r="Y129" s="73" t="s">
        <v>105</v>
      </c>
      <c r="Z129" s="74" t="s">
        <v>104</v>
      </c>
      <c r="AA129" s="58">
        <f>Calculations!Z99</f>
        <v>0</v>
      </c>
      <c r="AB129" s="58">
        <f>Calculations!AL99</f>
        <v>0</v>
      </c>
      <c r="AC129" s="58">
        <f>Calculations!AA99</f>
        <v>0</v>
      </c>
      <c r="AD129" s="59">
        <f>Calculations!AM99</f>
        <v>0</v>
      </c>
      <c r="AE129" s="58">
        <f>Calculations!AB99</f>
        <v>0</v>
      </c>
      <c r="AF129" s="58">
        <f>Calculations!AN99</f>
        <v>0</v>
      </c>
      <c r="AG129" s="58">
        <f>Calculations!AC99</f>
        <v>0</v>
      </c>
      <c r="AH129" s="58">
        <f>Calculations!AO99</f>
        <v>0</v>
      </c>
      <c r="AI129" s="58">
        <f>Calculations!AD99</f>
        <v>0</v>
      </c>
      <c r="AJ129" s="58">
        <f>Calculations!AP99</f>
        <v>0</v>
      </c>
      <c r="AK129" s="58">
        <f>Calculations!AE99</f>
        <v>0</v>
      </c>
      <c r="AL129" s="58">
        <f>Calculations!AQ99</f>
        <v>0</v>
      </c>
      <c r="AM129" s="58">
        <f>Calculations!AF99</f>
        <v>1.52E-2</v>
      </c>
      <c r="AN129" s="58">
        <f>Calculations!AR99</f>
        <v>7.3533905027080317</v>
      </c>
      <c r="AO129" s="58">
        <f>Calculations!AG99</f>
        <v>0</v>
      </c>
      <c r="AP129" s="58">
        <f>Calculations!AS99</f>
        <v>0</v>
      </c>
      <c r="AQ129" s="58">
        <f>Calculations!AH99</f>
        <v>0.206707368453</v>
      </c>
      <c r="AR129" s="58">
        <f>Calculations!AT99</f>
        <v>100.00000000145133</v>
      </c>
      <c r="AS129" s="58">
        <f>Calculations!AI99</f>
        <v>0</v>
      </c>
      <c r="AT129" s="58">
        <f>Calculations!AU99</f>
        <v>0</v>
      </c>
      <c r="AU129" s="58">
        <f>Calculations!AJ99</f>
        <v>0</v>
      </c>
      <c r="AV129" s="58">
        <f>Calculations!AV99</f>
        <v>0</v>
      </c>
      <c r="AW129" s="49"/>
      <c r="AX129" s="49"/>
      <c r="AY129" s="56" t="str">
        <f>Calculations!D99</f>
        <v>Call for Sites 2018</v>
      </c>
    </row>
    <row r="130" spans="2:51" ht="26" x14ac:dyDescent="0.35">
      <c r="B130" s="32">
        <f>Calculations!A100</f>
        <v>1482325765665</v>
      </c>
      <c r="C130" s="30" t="str">
        <f>Calculations!B100</f>
        <v>Howarth Fold FarmHowarth Fold Farm, Blackburn Road, Egerton, Bolton</v>
      </c>
      <c r="D130" s="13" t="str">
        <f>Calculations!C100</f>
        <v>Residential</v>
      </c>
      <c r="E130" s="38">
        <f>Calculations!E100</f>
        <v>10.291319094</v>
      </c>
      <c r="F130" s="38">
        <f>Calculations!I100</f>
        <v>10.278380732</v>
      </c>
      <c r="G130" s="38">
        <f>Calculations!M100</f>
        <v>99.874278876382888</v>
      </c>
      <c r="H130" s="38">
        <f>Calculations!H100</f>
        <v>0</v>
      </c>
      <c r="I130" s="38">
        <f>Calculations!L100</f>
        <v>0</v>
      </c>
      <c r="J130" s="38">
        <f>Calculations!G100</f>
        <v>0</v>
      </c>
      <c r="K130" s="38">
        <f>Calculations!K100</f>
        <v>0</v>
      </c>
      <c r="L130" s="38">
        <f>Calculations!F100</f>
        <v>1.2938362E-2</v>
      </c>
      <c r="M130" s="38">
        <f>Calculations!J100</f>
        <v>0.12572112361711985</v>
      </c>
      <c r="N130" s="38">
        <f>Calculations!V100</f>
        <v>1.2228300476</v>
      </c>
      <c r="O130" s="38">
        <f>Calculations!W100</f>
        <v>11.882150737245423</v>
      </c>
      <c r="P130" s="38">
        <f>Calculations!O100</f>
        <v>0.45198493729770001</v>
      </c>
      <c r="Q130" s="38">
        <f>Calculations!S100</f>
        <v>4.3919048002428989</v>
      </c>
      <c r="R130" s="38">
        <f>Calculations!Q100</f>
        <v>7.60481627597E-2</v>
      </c>
      <c r="S130" s="38">
        <f>Calculations!T100</f>
        <v>0.73895447284340121</v>
      </c>
      <c r="T130" s="38">
        <f>Calculations!R100</f>
        <v>1.4730007707900001E-2</v>
      </c>
      <c r="U130" s="38">
        <f>Calculations!U100</f>
        <v>0.14313041480258662</v>
      </c>
      <c r="V130" s="38" t="str">
        <f>Calculations!X100</f>
        <v>Not Modelled</v>
      </c>
      <c r="W130" s="38" t="str">
        <f>Calculations!Y100</f>
        <v>N/A</v>
      </c>
      <c r="X130" s="38" t="s">
        <v>100</v>
      </c>
      <c r="Y130" s="73" t="s">
        <v>108</v>
      </c>
      <c r="Z130" s="74" t="s">
        <v>109</v>
      </c>
      <c r="AA130" s="58">
        <f>Calculations!Z100</f>
        <v>0</v>
      </c>
      <c r="AB130" s="58">
        <f>Calculations!AL100</f>
        <v>0</v>
      </c>
      <c r="AC130" s="58">
        <f>Calculations!AA100</f>
        <v>2.4799999999999999E-2</v>
      </c>
      <c r="AD130" s="59">
        <f>Calculations!AM100</f>
        <v>0.2409797983473157</v>
      </c>
      <c r="AE130" s="58">
        <f>Calculations!AB100</f>
        <v>0</v>
      </c>
      <c r="AF130" s="58">
        <f>Calculations!AN100</f>
        <v>0</v>
      </c>
      <c r="AG130" s="58">
        <f>Calculations!AC100</f>
        <v>0</v>
      </c>
      <c r="AH130" s="58">
        <f>Calculations!AO100</f>
        <v>0</v>
      </c>
      <c r="AI130" s="58">
        <f>Calculations!AD100</f>
        <v>2.8233709895499999</v>
      </c>
      <c r="AJ130" s="58">
        <f>Calculations!AP100</f>
        <v>27.434490795218558</v>
      </c>
      <c r="AK130" s="58">
        <f>Calculations!AE100</f>
        <v>9.4926662842699994</v>
      </c>
      <c r="AL130" s="58">
        <f>Calculations!AQ100</f>
        <v>92.239548667812386</v>
      </c>
      <c r="AM130" s="58">
        <f>Calculations!AF100</f>
        <v>1.44E-2</v>
      </c>
      <c r="AN130" s="58">
        <f>Calculations!AR100</f>
        <v>0.13992375387908654</v>
      </c>
      <c r="AO130" s="58">
        <f>Calculations!AG100</f>
        <v>0</v>
      </c>
      <c r="AP130" s="58">
        <f>Calculations!AS100</f>
        <v>0</v>
      </c>
      <c r="AQ130" s="58">
        <f>Calculations!AH100</f>
        <v>6.3543092206100003</v>
      </c>
      <c r="AR130" s="58">
        <f>Calculations!AT100</f>
        <v>61.744361073350277</v>
      </c>
      <c r="AS130" s="58">
        <f>Calculations!AI100</f>
        <v>8.0377522841700006</v>
      </c>
      <c r="AT130" s="58">
        <f>Calculations!AU100</f>
        <v>78.102255024393671</v>
      </c>
      <c r="AU130" s="58">
        <f>Calculations!AJ100</f>
        <v>0.69962790792499996</v>
      </c>
      <c r="AV130" s="58">
        <f>Calculations!AV100</f>
        <v>6.7982335552387445</v>
      </c>
      <c r="AW130" s="49"/>
      <c r="AX130" s="49"/>
      <c r="AY130" s="56" t="str">
        <f>Calculations!D100</f>
        <v>Call for Sites 2018</v>
      </c>
    </row>
    <row r="131" spans="2:51" ht="14.5" x14ac:dyDescent="0.35">
      <c r="B131" s="32">
        <f>Calculations!A101</f>
        <v>1482435648468</v>
      </c>
      <c r="C131" s="30" t="str">
        <f>Calculations!B101</f>
        <v>Land at New Heys Delph</v>
      </c>
      <c r="D131" s="13" t="str">
        <f>Calculations!C101</f>
        <v>Residential</v>
      </c>
      <c r="E131" s="38">
        <f>Calculations!E101</f>
        <v>0.80379759434700004</v>
      </c>
      <c r="F131" s="38">
        <f>Calculations!I101</f>
        <v>0.80379759434700004</v>
      </c>
      <c r="G131" s="38">
        <f>Calculations!M101</f>
        <v>100</v>
      </c>
      <c r="H131" s="38">
        <f>Calculations!H101</f>
        <v>0</v>
      </c>
      <c r="I131" s="38">
        <f>Calculations!L101</f>
        <v>0</v>
      </c>
      <c r="J131" s="38">
        <f>Calculations!G101</f>
        <v>0</v>
      </c>
      <c r="K131" s="38">
        <f>Calculations!K101</f>
        <v>0</v>
      </c>
      <c r="L131" s="38">
        <f>Calculations!F101</f>
        <v>0</v>
      </c>
      <c r="M131" s="38">
        <f>Calculations!J101</f>
        <v>0</v>
      </c>
      <c r="N131" s="38">
        <f>Calculations!V101</f>
        <v>0</v>
      </c>
      <c r="O131" s="38">
        <f>Calculations!W101</f>
        <v>0</v>
      </c>
      <c r="P131" s="38">
        <f>Calculations!O101</f>
        <v>4.2278467859639998E-2</v>
      </c>
      <c r="Q131" s="38">
        <f>Calculations!S101</f>
        <v>5.2598400588629222</v>
      </c>
      <c r="R131" s="38">
        <f>Calculations!Q101</f>
        <v>1.018967443624E-2</v>
      </c>
      <c r="S131" s="38">
        <f>Calculations!T101</f>
        <v>1.2676915815502068</v>
      </c>
      <c r="T131" s="38">
        <f>Calculations!R101</f>
        <v>8.1896744359299996E-3</v>
      </c>
      <c r="U131" s="38">
        <f>Calculations!U101</f>
        <v>1.0188727228753698</v>
      </c>
      <c r="V131" s="38" t="str">
        <f>Calculations!X101</f>
        <v>Not Modelled</v>
      </c>
      <c r="W131" s="38" t="str">
        <f>Calculations!Y101</f>
        <v>N/A</v>
      </c>
      <c r="X131" s="38" t="s">
        <v>100</v>
      </c>
      <c r="Y131" s="73" t="s">
        <v>105</v>
      </c>
      <c r="Z131" s="74" t="s">
        <v>104</v>
      </c>
      <c r="AA131" s="58">
        <f>Calculations!Z101</f>
        <v>0</v>
      </c>
      <c r="AB131" s="58">
        <f>Calculations!AL101</f>
        <v>0</v>
      </c>
      <c r="AC131" s="58">
        <f>Calculations!AA101</f>
        <v>0</v>
      </c>
      <c r="AD131" s="59">
        <f>Calculations!AM101</f>
        <v>0</v>
      </c>
      <c r="AE131" s="58">
        <f>Calculations!AB101</f>
        <v>0</v>
      </c>
      <c r="AF131" s="58">
        <f>Calculations!AN101</f>
        <v>0</v>
      </c>
      <c r="AG131" s="58">
        <f>Calculations!AC101</f>
        <v>0</v>
      </c>
      <c r="AH131" s="58">
        <f>Calculations!AO101</f>
        <v>0</v>
      </c>
      <c r="AI131" s="58">
        <f>Calculations!AD101</f>
        <v>0</v>
      </c>
      <c r="AJ131" s="58">
        <f>Calculations!AP101</f>
        <v>0</v>
      </c>
      <c r="AK131" s="58">
        <f>Calculations!AE101</f>
        <v>3.3470520968900002E-4</v>
      </c>
      <c r="AL131" s="58">
        <f>Calculations!AQ101</f>
        <v>4.1640484127215181E-2</v>
      </c>
      <c r="AM131" s="58">
        <f>Calculations!AF101</f>
        <v>0</v>
      </c>
      <c r="AN131" s="58">
        <f>Calculations!AR101</f>
        <v>0</v>
      </c>
      <c r="AO131" s="58">
        <f>Calculations!AG101</f>
        <v>0</v>
      </c>
      <c r="AP131" s="58">
        <f>Calculations!AS101</f>
        <v>0</v>
      </c>
      <c r="AQ131" s="58">
        <f>Calculations!AH101</f>
        <v>0.80379759434700004</v>
      </c>
      <c r="AR131" s="58">
        <f>Calculations!AT101</f>
        <v>100</v>
      </c>
      <c r="AS131" s="58">
        <f>Calculations!AI101</f>
        <v>0</v>
      </c>
      <c r="AT131" s="58">
        <f>Calculations!AU101</f>
        <v>0</v>
      </c>
      <c r="AU131" s="58">
        <f>Calculations!AJ101</f>
        <v>0</v>
      </c>
      <c r="AV131" s="58">
        <f>Calculations!AV101</f>
        <v>0</v>
      </c>
      <c r="AW131" s="49"/>
      <c r="AX131" s="49"/>
      <c r="AY131" s="56" t="str">
        <f>Calculations!D101</f>
        <v>Call for Sites 2018</v>
      </c>
    </row>
    <row r="132" spans="2:51" ht="14.5" x14ac:dyDescent="0.35">
      <c r="B132" s="32">
        <f>Calculations!A102</f>
        <v>1482461006722</v>
      </c>
      <c r="C132" s="30" t="str">
        <f>Calculations!B102</f>
        <v>bowland drive</v>
      </c>
      <c r="D132" s="13" t="str">
        <f>Calculations!C102</f>
        <v>Residential</v>
      </c>
      <c r="E132" s="38">
        <f>Calculations!E102</f>
        <v>2.1297998030500001</v>
      </c>
      <c r="F132" s="38">
        <f>Calculations!I102</f>
        <v>2.1297998030500001</v>
      </c>
      <c r="G132" s="38">
        <f>Calculations!M102</f>
        <v>100</v>
      </c>
      <c r="H132" s="38">
        <f>Calculations!H102</f>
        <v>0</v>
      </c>
      <c r="I132" s="38">
        <f>Calculations!L102</f>
        <v>0</v>
      </c>
      <c r="J132" s="38">
        <f>Calculations!G102</f>
        <v>0</v>
      </c>
      <c r="K132" s="38">
        <f>Calculations!K102</f>
        <v>0</v>
      </c>
      <c r="L132" s="38">
        <f>Calculations!F102</f>
        <v>0</v>
      </c>
      <c r="M132" s="38">
        <f>Calculations!J102</f>
        <v>0</v>
      </c>
      <c r="N132" s="38">
        <f>Calculations!V102</f>
        <v>0</v>
      </c>
      <c r="O132" s="38">
        <f>Calculations!W102</f>
        <v>0</v>
      </c>
      <c r="P132" s="38">
        <f>Calculations!O102</f>
        <v>4.1988371410170006E-2</v>
      </c>
      <c r="Q132" s="38">
        <f>Calculations!S102</f>
        <v>1.9714703396084534</v>
      </c>
      <c r="R132" s="38">
        <f>Calculations!Q102</f>
        <v>1.3185594359570001E-2</v>
      </c>
      <c r="S132" s="38">
        <f>Calculations!T102</f>
        <v>0.61910017742923285</v>
      </c>
      <c r="T132" s="38">
        <f>Calculations!R102</f>
        <v>1.3971311822699999E-3</v>
      </c>
      <c r="U132" s="38">
        <f>Calculations!U102</f>
        <v>6.5599178865038146E-2</v>
      </c>
      <c r="V132" s="38" t="str">
        <f>Calculations!X102</f>
        <v>Not Modelled</v>
      </c>
      <c r="W132" s="38" t="str">
        <f>Calculations!Y102</f>
        <v>N/A</v>
      </c>
      <c r="X132" s="38" t="s">
        <v>100</v>
      </c>
      <c r="Y132" s="73" t="s">
        <v>105</v>
      </c>
      <c r="Z132" s="74" t="s">
        <v>104</v>
      </c>
      <c r="AA132" s="58">
        <f>Calculations!Z102</f>
        <v>0</v>
      </c>
      <c r="AB132" s="58">
        <f>Calculations!AL102</f>
        <v>0</v>
      </c>
      <c r="AC132" s="58">
        <f>Calculations!AA102</f>
        <v>0</v>
      </c>
      <c r="AD132" s="59">
        <f>Calculations!AM102</f>
        <v>0</v>
      </c>
      <c r="AE132" s="58">
        <f>Calculations!AB102</f>
        <v>0</v>
      </c>
      <c r="AF132" s="58">
        <f>Calculations!AN102</f>
        <v>0</v>
      </c>
      <c r="AG132" s="58">
        <f>Calculations!AC102</f>
        <v>0</v>
      </c>
      <c r="AH132" s="58">
        <f>Calculations!AO102</f>
        <v>0</v>
      </c>
      <c r="AI132" s="58">
        <f>Calculations!AD102</f>
        <v>0</v>
      </c>
      <c r="AJ132" s="58">
        <f>Calculations!AP102</f>
        <v>0</v>
      </c>
      <c r="AK132" s="58">
        <f>Calculations!AE102</f>
        <v>0</v>
      </c>
      <c r="AL132" s="58">
        <f>Calculations!AQ102</f>
        <v>0</v>
      </c>
      <c r="AM132" s="58">
        <f>Calculations!AF102</f>
        <v>0</v>
      </c>
      <c r="AN132" s="58">
        <f>Calculations!AR102</f>
        <v>0</v>
      </c>
      <c r="AO132" s="58">
        <f>Calculations!AG102</f>
        <v>0</v>
      </c>
      <c r="AP132" s="58">
        <f>Calculations!AS102</f>
        <v>0</v>
      </c>
      <c r="AQ132" s="58">
        <f>Calculations!AH102</f>
        <v>2.1297998030500001</v>
      </c>
      <c r="AR132" s="58">
        <f>Calculations!AT102</f>
        <v>100</v>
      </c>
      <c r="AS132" s="58">
        <f>Calculations!AI102</f>
        <v>0</v>
      </c>
      <c r="AT132" s="58">
        <f>Calculations!AU102</f>
        <v>0</v>
      </c>
      <c r="AU132" s="58">
        <f>Calculations!AJ102</f>
        <v>0</v>
      </c>
      <c r="AV132" s="58">
        <f>Calculations!AV102</f>
        <v>0</v>
      </c>
      <c r="AW132" s="49"/>
      <c r="AX132" s="49"/>
      <c r="AY132" s="56" t="str">
        <f>Calculations!D102</f>
        <v>Call for Sites 2018</v>
      </c>
    </row>
    <row r="133" spans="2:51" ht="14.5" x14ac:dyDescent="0.35">
      <c r="B133" s="32">
        <f>Calculations!A103</f>
        <v>1484560838285</v>
      </c>
      <c r="C133" s="30" t="str">
        <f>Calculations!B103</f>
        <v>Land off Salford Road</v>
      </c>
      <c r="D133" s="13" t="str">
        <f>Calculations!C103</f>
        <v>Residential / Offices / Industry and warehousing / Other Use</v>
      </c>
      <c r="E133" s="38">
        <f>Calculations!E103</f>
        <v>21.768315467400001</v>
      </c>
      <c r="F133" s="38">
        <f>Calculations!I103</f>
        <v>21.768315467400001</v>
      </c>
      <c r="G133" s="38">
        <f>Calculations!M103</f>
        <v>100</v>
      </c>
      <c r="H133" s="38">
        <f>Calculations!H103</f>
        <v>0</v>
      </c>
      <c r="I133" s="38">
        <f>Calculations!L103</f>
        <v>0</v>
      </c>
      <c r="J133" s="38">
        <f>Calculations!G103</f>
        <v>0</v>
      </c>
      <c r="K133" s="38">
        <f>Calculations!K103</f>
        <v>0</v>
      </c>
      <c r="L133" s="38">
        <f>Calculations!F103</f>
        <v>0</v>
      </c>
      <c r="M133" s="38">
        <f>Calculations!J103</f>
        <v>0</v>
      </c>
      <c r="N133" s="38">
        <f>Calculations!V103</f>
        <v>0</v>
      </c>
      <c r="O133" s="38">
        <f>Calculations!W103</f>
        <v>0</v>
      </c>
      <c r="P133" s="38">
        <f>Calculations!O103</f>
        <v>1.434025967922</v>
      </c>
      <c r="Q133" s="38">
        <f>Calculations!S103</f>
        <v>6.5876754224256917</v>
      </c>
      <c r="R133" s="38">
        <f>Calculations!Q103</f>
        <v>0.47128269175000004</v>
      </c>
      <c r="S133" s="38">
        <f>Calculations!T103</f>
        <v>2.164993852904181</v>
      </c>
      <c r="T133" s="38">
        <f>Calculations!R103</f>
        <v>0.264167927739</v>
      </c>
      <c r="U133" s="38">
        <f>Calculations!U103</f>
        <v>1.2135432718007744</v>
      </c>
      <c r="V133" s="38" t="str">
        <f>Calculations!X103</f>
        <v>Not Modelled</v>
      </c>
      <c r="W133" s="38" t="str">
        <f>Calculations!Y103</f>
        <v>N/A</v>
      </c>
      <c r="X133" s="38" t="s">
        <v>100</v>
      </c>
      <c r="Y133" s="73" t="s">
        <v>105</v>
      </c>
      <c r="Z133" s="74" t="s">
        <v>104</v>
      </c>
      <c r="AA133" s="58">
        <f>Calculations!Z103</f>
        <v>0</v>
      </c>
      <c r="AB133" s="58">
        <f>Calculations!AL103</f>
        <v>0</v>
      </c>
      <c r="AC133" s="58">
        <f>Calculations!AA103</f>
        <v>0.23908231701800001</v>
      </c>
      <c r="AD133" s="59">
        <f>Calculations!AM103</f>
        <v>1.0983041723005491</v>
      </c>
      <c r="AE133" s="58">
        <f>Calculations!AB103</f>
        <v>0.155567338503</v>
      </c>
      <c r="AF133" s="58">
        <f>Calculations!AN103</f>
        <v>0.71465033082590157</v>
      </c>
      <c r="AG133" s="58">
        <f>Calculations!AC103</f>
        <v>0</v>
      </c>
      <c r="AH133" s="58">
        <f>Calculations!AO103</f>
        <v>0</v>
      </c>
      <c r="AI133" s="58">
        <f>Calculations!AD103</f>
        <v>9.0355059560999997</v>
      </c>
      <c r="AJ133" s="58">
        <f>Calculations!AP103</f>
        <v>41.507602963727159</v>
      </c>
      <c r="AK133" s="58">
        <f>Calculations!AE103</f>
        <v>13.7143209156</v>
      </c>
      <c r="AL133" s="58">
        <f>Calculations!AQ103</f>
        <v>63.001296247008284</v>
      </c>
      <c r="AM133" s="58">
        <f>Calculations!AF103</f>
        <v>0</v>
      </c>
      <c r="AN133" s="58">
        <f>Calculations!AR103</f>
        <v>0</v>
      </c>
      <c r="AO133" s="58">
        <f>Calculations!AG103</f>
        <v>0</v>
      </c>
      <c r="AP133" s="58">
        <f>Calculations!AS103</f>
        <v>0</v>
      </c>
      <c r="AQ133" s="58">
        <f>Calculations!AH103</f>
        <v>9.7180092045100003E-2</v>
      </c>
      <c r="AR133" s="58">
        <f>Calculations!AT103</f>
        <v>0.44642908722374908</v>
      </c>
      <c r="AS133" s="58">
        <f>Calculations!AI103</f>
        <v>0</v>
      </c>
      <c r="AT133" s="58">
        <f>Calculations!AU103</f>
        <v>0</v>
      </c>
      <c r="AU133" s="58">
        <f>Calculations!AJ103</f>
        <v>0</v>
      </c>
      <c r="AV133" s="58">
        <f>Calculations!AV103</f>
        <v>0</v>
      </c>
      <c r="AW133" s="49"/>
      <c r="AX133" s="49"/>
      <c r="AY133" s="56" t="str">
        <f>Calculations!D103</f>
        <v>Call for Sites 2018</v>
      </c>
    </row>
    <row r="134" spans="2:51" ht="14.5" x14ac:dyDescent="0.35">
      <c r="B134" s="32">
        <f>Calculations!A104</f>
        <v>1484587636376</v>
      </c>
      <c r="C134" s="30" t="str">
        <f>Calculations!B104</f>
        <v>Cox Green QuarryC/O 19 Rock Terrace Egerton Bolton BL7 9HA</v>
      </c>
      <c r="D134" s="13" t="str">
        <f>Calculations!C104</f>
        <v>Residential</v>
      </c>
      <c r="E134" s="38">
        <f>Calculations!E104</f>
        <v>3.7383697523500001</v>
      </c>
      <c r="F134" s="38">
        <f>Calculations!I104</f>
        <v>3.7383697523500001</v>
      </c>
      <c r="G134" s="38">
        <f>Calculations!M104</f>
        <v>100</v>
      </c>
      <c r="H134" s="38">
        <f>Calculations!H104</f>
        <v>0</v>
      </c>
      <c r="I134" s="38">
        <f>Calculations!L104</f>
        <v>0</v>
      </c>
      <c r="J134" s="38">
        <f>Calculations!G104</f>
        <v>0</v>
      </c>
      <c r="K134" s="38">
        <f>Calculations!K104</f>
        <v>0</v>
      </c>
      <c r="L134" s="38">
        <f>Calculations!F104</f>
        <v>0</v>
      </c>
      <c r="M134" s="38">
        <f>Calculations!J104</f>
        <v>0</v>
      </c>
      <c r="N134" s="38">
        <f>Calculations!V104</f>
        <v>0</v>
      </c>
      <c r="O134" s="38">
        <f>Calculations!W104</f>
        <v>0</v>
      </c>
      <c r="P134" s="38">
        <f>Calculations!O104</f>
        <v>4.8497540857579999E-2</v>
      </c>
      <c r="Q134" s="38">
        <f>Calculations!S104</f>
        <v>1.2972911742369426</v>
      </c>
      <c r="R134" s="38">
        <f>Calculations!Q104</f>
        <v>1.5599999998779999E-2</v>
      </c>
      <c r="S134" s="38">
        <f>Calculations!T104</f>
        <v>0.41729419592520473</v>
      </c>
      <c r="T134" s="38">
        <f>Calculations!R104</f>
        <v>1.19999999999E-2</v>
      </c>
      <c r="U134" s="38">
        <f>Calculations!U104</f>
        <v>0.32099553534950909</v>
      </c>
      <c r="V134" s="38" t="str">
        <f>Calculations!X104</f>
        <v>Not Modelled</v>
      </c>
      <c r="W134" s="38" t="str">
        <f>Calculations!Y104</f>
        <v>N/A</v>
      </c>
      <c r="X134" s="38" t="s">
        <v>100</v>
      </c>
      <c r="Y134" s="73" t="s">
        <v>105</v>
      </c>
      <c r="Z134" s="74" t="s">
        <v>104</v>
      </c>
      <c r="AA134" s="58">
        <f>Calculations!Z104</f>
        <v>0</v>
      </c>
      <c r="AB134" s="58">
        <f>Calculations!AL104</f>
        <v>0</v>
      </c>
      <c r="AC134" s="58">
        <f>Calculations!AA104</f>
        <v>1.5599999999999999E-2</v>
      </c>
      <c r="AD134" s="59">
        <f>Calculations!AM104</f>
        <v>0.41729419595783929</v>
      </c>
      <c r="AE134" s="58">
        <f>Calculations!AB104</f>
        <v>1.2E-2</v>
      </c>
      <c r="AF134" s="58">
        <f>Calculations!AN104</f>
        <v>0.32099553535218406</v>
      </c>
      <c r="AG134" s="58">
        <f>Calculations!AC104</f>
        <v>0</v>
      </c>
      <c r="AH134" s="58">
        <f>Calculations!AO104</f>
        <v>0</v>
      </c>
      <c r="AI134" s="58">
        <f>Calculations!AD104</f>
        <v>0</v>
      </c>
      <c r="AJ134" s="58">
        <f>Calculations!AP104</f>
        <v>0</v>
      </c>
      <c r="AK134" s="58">
        <f>Calculations!AE104</f>
        <v>5.0915265554399999E-2</v>
      </c>
      <c r="AL134" s="58">
        <f>Calculations!AQ104</f>
        <v>1.3619644103527704</v>
      </c>
      <c r="AM134" s="58">
        <f>Calculations!AF104</f>
        <v>2.64E-2</v>
      </c>
      <c r="AN134" s="58">
        <f>Calculations!AR104</f>
        <v>0.70619017777480486</v>
      </c>
      <c r="AO134" s="58">
        <f>Calculations!AG104</f>
        <v>0</v>
      </c>
      <c r="AP134" s="58">
        <f>Calculations!AS104</f>
        <v>0</v>
      </c>
      <c r="AQ134" s="58">
        <f>Calculations!AH104</f>
        <v>0.245785463742</v>
      </c>
      <c r="AR134" s="58">
        <f>Calculations!AT104</f>
        <v>6.5746697096373428</v>
      </c>
      <c r="AS134" s="58">
        <f>Calculations!AI104</f>
        <v>0</v>
      </c>
      <c r="AT134" s="58">
        <f>Calculations!AU104</f>
        <v>0</v>
      </c>
      <c r="AU134" s="58">
        <f>Calculations!AJ104</f>
        <v>0</v>
      </c>
      <c r="AV134" s="58">
        <f>Calculations!AV104</f>
        <v>0</v>
      </c>
      <c r="AW134" s="49"/>
      <c r="AX134" s="49"/>
      <c r="AY134" s="56" t="str">
        <f>Calculations!D104</f>
        <v>Call for Sites 2018</v>
      </c>
    </row>
    <row r="135" spans="2:51" ht="14.5" x14ac:dyDescent="0.35">
      <c r="B135" s="32">
        <f>Calculations!A105</f>
        <v>1484816426172</v>
      </c>
      <c r="C135" s="30" t="str">
        <f>Calculations!B105</f>
        <v>Bolton Golf Club</v>
      </c>
      <c r="D135" s="13" t="str">
        <f>Calculations!C105</f>
        <v>Residential</v>
      </c>
      <c r="E135" s="38">
        <f>Calculations!E105</f>
        <v>0.85823325474500001</v>
      </c>
      <c r="F135" s="38">
        <f>Calculations!I105</f>
        <v>0.85823325474500001</v>
      </c>
      <c r="G135" s="38">
        <f>Calculations!M105</f>
        <v>100</v>
      </c>
      <c r="H135" s="38">
        <f>Calculations!H105</f>
        <v>0</v>
      </c>
      <c r="I135" s="38">
        <f>Calculations!L105</f>
        <v>0</v>
      </c>
      <c r="J135" s="38">
        <f>Calculations!G105</f>
        <v>0</v>
      </c>
      <c r="K135" s="38">
        <f>Calculations!K105</f>
        <v>0</v>
      </c>
      <c r="L135" s="38">
        <f>Calculations!F105</f>
        <v>0</v>
      </c>
      <c r="M135" s="38">
        <f>Calculations!J105</f>
        <v>0</v>
      </c>
      <c r="N135" s="38">
        <f>Calculations!V105</f>
        <v>0.51716642751200004</v>
      </c>
      <c r="O135" s="38">
        <f>Calculations!W105</f>
        <v>60.259425354667897</v>
      </c>
      <c r="P135" s="38">
        <f>Calculations!O105</f>
        <v>3.4274852500000002E-7</v>
      </c>
      <c r="Q135" s="38">
        <f>Calculations!S105</f>
        <v>3.9936523445696373E-5</v>
      </c>
      <c r="R135" s="38">
        <f>Calculations!Q105</f>
        <v>0</v>
      </c>
      <c r="S135" s="38">
        <f>Calculations!T105</f>
        <v>0</v>
      </c>
      <c r="T135" s="38">
        <f>Calculations!R105</f>
        <v>0</v>
      </c>
      <c r="U135" s="38">
        <f>Calculations!U105</f>
        <v>0</v>
      </c>
      <c r="V135" s="38" t="str">
        <f>Calculations!X105</f>
        <v>Not Modelled</v>
      </c>
      <c r="W135" s="38" t="str">
        <f>Calculations!Y105</f>
        <v>N/A</v>
      </c>
      <c r="X135" s="38" t="s">
        <v>100</v>
      </c>
      <c r="Y135" s="73" t="s">
        <v>105</v>
      </c>
      <c r="Z135" s="74" t="s">
        <v>104</v>
      </c>
      <c r="AA135" s="58">
        <f>Calculations!Z105</f>
        <v>0</v>
      </c>
      <c r="AB135" s="58">
        <f>Calculations!AL105</f>
        <v>0</v>
      </c>
      <c r="AC135" s="58">
        <f>Calculations!AA105</f>
        <v>0</v>
      </c>
      <c r="AD135" s="59">
        <f>Calculations!AM105</f>
        <v>0</v>
      </c>
      <c r="AE135" s="58">
        <f>Calculations!AB105</f>
        <v>0</v>
      </c>
      <c r="AF135" s="58">
        <f>Calculations!AN105</f>
        <v>0</v>
      </c>
      <c r="AG135" s="58">
        <f>Calculations!AC105</f>
        <v>0</v>
      </c>
      <c r="AH135" s="58">
        <f>Calculations!AO105</f>
        <v>0</v>
      </c>
      <c r="AI135" s="58">
        <f>Calculations!AD105</f>
        <v>0</v>
      </c>
      <c r="AJ135" s="58">
        <f>Calculations!AP105</f>
        <v>0</v>
      </c>
      <c r="AK135" s="58">
        <f>Calculations!AE105</f>
        <v>0</v>
      </c>
      <c r="AL135" s="58">
        <f>Calculations!AQ105</f>
        <v>0</v>
      </c>
      <c r="AM135" s="58">
        <f>Calculations!AF105</f>
        <v>0</v>
      </c>
      <c r="AN135" s="58">
        <f>Calculations!AR105</f>
        <v>0</v>
      </c>
      <c r="AO135" s="58">
        <f>Calculations!AG105</f>
        <v>0</v>
      </c>
      <c r="AP135" s="58">
        <f>Calculations!AS105</f>
        <v>0</v>
      </c>
      <c r="AQ135" s="58">
        <f>Calculations!AH105</f>
        <v>0.85823325474500001</v>
      </c>
      <c r="AR135" s="58">
        <f>Calculations!AT105</f>
        <v>100</v>
      </c>
      <c r="AS135" s="58">
        <f>Calculations!AI105</f>
        <v>0</v>
      </c>
      <c r="AT135" s="58">
        <f>Calculations!AU105</f>
        <v>0</v>
      </c>
      <c r="AU135" s="58">
        <f>Calculations!AJ105</f>
        <v>0</v>
      </c>
      <c r="AV135" s="58">
        <f>Calculations!AV105</f>
        <v>0</v>
      </c>
      <c r="AW135" s="49"/>
      <c r="AX135" s="49"/>
      <c r="AY135" s="56" t="str">
        <f>Calculations!D105</f>
        <v>Call for Sites 2018</v>
      </c>
    </row>
    <row r="136" spans="2:51" ht="26" x14ac:dyDescent="0.35">
      <c r="B136" s="32">
        <f>Calculations!A106</f>
        <v>1484818004247</v>
      </c>
      <c r="C136" s="30" t="str">
        <f>Calculations!B106</f>
        <v xml:space="preserve">Bolton Golf Club </v>
      </c>
      <c r="D136" s="13" t="str">
        <f>Calculations!C106</f>
        <v>Residential</v>
      </c>
      <c r="E136" s="38">
        <f>Calculations!E106</f>
        <v>1.4468884556199999</v>
      </c>
      <c r="F136" s="38">
        <f>Calculations!I106</f>
        <v>1.4468884556199999</v>
      </c>
      <c r="G136" s="38">
        <f>Calculations!M106</f>
        <v>100</v>
      </c>
      <c r="H136" s="38">
        <f>Calculations!H106</f>
        <v>0</v>
      </c>
      <c r="I136" s="38">
        <f>Calculations!L106</f>
        <v>0</v>
      </c>
      <c r="J136" s="38">
        <f>Calculations!G106</f>
        <v>0</v>
      </c>
      <c r="K136" s="38">
        <f>Calculations!K106</f>
        <v>0</v>
      </c>
      <c r="L136" s="38">
        <f>Calculations!F106</f>
        <v>0</v>
      </c>
      <c r="M136" s="38">
        <f>Calculations!J106</f>
        <v>0</v>
      </c>
      <c r="N136" s="38">
        <f>Calculations!V106</f>
        <v>0.30210813255000002</v>
      </c>
      <c r="O136" s="38">
        <f>Calculations!W106</f>
        <v>20.879849540339652</v>
      </c>
      <c r="P136" s="38">
        <f>Calculations!O106</f>
        <v>0.29362475065939997</v>
      </c>
      <c r="Q136" s="38">
        <f>Calculations!S106</f>
        <v>20.293530542655418</v>
      </c>
      <c r="R136" s="38">
        <f>Calculations!Q106</f>
        <v>0.1808759493754</v>
      </c>
      <c r="S136" s="38">
        <f>Calculations!T106</f>
        <v>12.501029272356288</v>
      </c>
      <c r="T136" s="38">
        <f>Calculations!R106</f>
        <v>0.12341980521699999</v>
      </c>
      <c r="U136" s="38">
        <f>Calculations!U106</f>
        <v>8.5300152017671529</v>
      </c>
      <c r="V136" s="38" t="str">
        <f>Calculations!X106</f>
        <v>Not Modelled</v>
      </c>
      <c r="W136" s="38" t="str">
        <f>Calculations!Y106</f>
        <v>N/A</v>
      </c>
      <c r="X136" s="38" t="s">
        <v>100</v>
      </c>
      <c r="Y136" s="73" t="s">
        <v>108</v>
      </c>
      <c r="Z136" s="74" t="s">
        <v>109</v>
      </c>
      <c r="AA136" s="58">
        <f>Calculations!Z106</f>
        <v>0</v>
      </c>
      <c r="AB136" s="58">
        <f>Calculations!AL106</f>
        <v>0</v>
      </c>
      <c r="AC136" s="58">
        <f>Calculations!AA106</f>
        <v>0</v>
      </c>
      <c r="AD136" s="59">
        <f>Calculations!AM106</f>
        <v>0</v>
      </c>
      <c r="AE136" s="58">
        <f>Calculations!AB106</f>
        <v>0</v>
      </c>
      <c r="AF136" s="58">
        <f>Calculations!AN106</f>
        <v>0</v>
      </c>
      <c r="AG136" s="58">
        <f>Calculations!AC106</f>
        <v>0</v>
      </c>
      <c r="AH136" s="58">
        <f>Calculations!AO106</f>
        <v>0</v>
      </c>
      <c r="AI136" s="58">
        <f>Calculations!AD106</f>
        <v>0</v>
      </c>
      <c r="AJ136" s="58">
        <f>Calculations!AP106</f>
        <v>0</v>
      </c>
      <c r="AK136" s="58">
        <f>Calculations!AE106</f>
        <v>0</v>
      </c>
      <c r="AL136" s="58">
        <f>Calculations!AQ106</f>
        <v>0</v>
      </c>
      <c r="AM136" s="58">
        <f>Calculations!AF106</f>
        <v>0</v>
      </c>
      <c r="AN136" s="58">
        <f>Calculations!AR106</f>
        <v>0</v>
      </c>
      <c r="AO136" s="58">
        <f>Calculations!AG106</f>
        <v>0</v>
      </c>
      <c r="AP136" s="58">
        <f>Calculations!AS106</f>
        <v>0</v>
      </c>
      <c r="AQ136" s="58">
        <f>Calculations!AH106</f>
        <v>1.4468884556299999</v>
      </c>
      <c r="AR136" s="58">
        <f>Calculations!AT106</f>
        <v>100.00000000069113</v>
      </c>
      <c r="AS136" s="58">
        <f>Calculations!AI106</f>
        <v>0</v>
      </c>
      <c r="AT136" s="58">
        <f>Calculations!AU106</f>
        <v>0</v>
      </c>
      <c r="AU136" s="58">
        <f>Calculations!AJ106</f>
        <v>0</v>
      </c>
      <c r="AV136" s="58">
        <f>Calculations!AV106</f>
        <v>0</v>
      </c>
      <c r="AW136" s="49"/>
      <c r="AX136" s="49"/>
      <c r="AY136" s="56" t="str">
        <f>Calculations!D106</f>
        <v>Call for Sites 2018</v>
      </c>
    </row>
    <row r="137" spans="2:51" ht="14.5" x14ac:dyDescent="0.35">
      <c r="B137" s="32">
        <f>Calculations!A107</f>
        <v>1486376808738</v>
      </c>
      <c r="C137" s="30" t="str">
        <f>Calculations!B107</f>
        <v>Land North of Chorley New Road</v>
      </c>
      <c r="D137" s="13" t="str">
        <f>Calculations!C107</f>
        <v>Residential</v>
      </c>
      <c r="E137" s="38">
        <f>Calculations!E107</f>
        <v>34.951163074999897</v>
      </c>
      <c r="F137" s="38">
        <f>Calculations!I107</f>
        <v>34.951163074999897</v>
      </c>
      <c r="G137" s="38">
        <f>Calculations!M107</f>
        <v>100</v>
      </c>
      <c r="H137" s="38">
        <f>Calculations!H107</f>
        <v>0</v>
      </c>
      <c r="I137" s="38">
        <f>Calculations!L107</f>
        <v>0</v>
      </c>
      <c r="J137" s="38">
        <f>Calculations!G107</f>
        <v>0</v>
      </c>
      <c r="K137" s="38">
        <f>Calculations!K107</f>
        <v>0</v>
      </c>
      <c r="L137" s="38">
        <f>Calculations!F107</f>
        <v>0</v>
      </c>
      <c r="M137" s="38">
        <f>Calculations!J107</f>
        <v>0</v>
      </c>
      <c r="N137" s="38">
        <f>Calculations!V107</f>
        <v>0.35872433370000001</v>
      </c>
      <c r="O137" s="38">
        <f>Calculations!W107</f>
        <v>1.0263587879185365</v>
      </c>
      <c r="P137" s="38">
        <f>Calculations!O107</f>
        <v>1.5515050067630001</v>
      </c>
      <c r="Q137" s="38">
        <f>Calculations!S107</f>
        <v>4.439065456659355</v>
      </c>
      <c r="R137" s="38">
        <f>Calculations!Q107</f>
        <v>0.51134214809300005</v>
      </c>
      <c r="S137" s="38">
        <f>Calculations!T107</f>
        <v>1.4630189759228822</v>
      </c>
      <c r="T137" s="38">
        <f>Calculations!R107</f>
        <v>0.312776293383</v>
      </c>
      <c r="U137" s="38">
        <f>Calculations!U107</f>
        <v>0.89489523628106304</v>
      </c>
      <c r="V137" s="38" t="str">
        <f>Calculations!X107</f>
        <v>Not Modelled</v>
      </c>
      <c r="W137" s="38" t="str">
        <f>Calculations!Y107</f>
        <v>N/A</v>
      </c>
      <c r="X137" s="38" t="s">
        <v>100</v>
      </c>
      <c r="Y137" s="73" t="s">
        <v>105</v>
      </c>
      <c r="Z137" s="74" t="s">
        <v>104</v>
      </c>
      <c r="AA137" s="58">
        <f>Calculations!Z107</f>
        <v>0</v>
      </c>
      <c r="AB137" s="58">
        <f>Calculations!AL107</f>
        <v>0</v>
      </c>
      <c r="AC137" s="58">
        <f>Calculations!AA107</f>
        <v>8.4400000000000003E-2</v>
      </c>
      <c r="AD137" s="59">
        <f>Calculations!AM107</f>
        <v>0.24147980374470057</v>
      </c>
      <c r="AE137" s="58">
        <f>Calculations!AB107</f>
        <v>4.8672340000000001E-2</v>
      </c>
      <c r="AF137" s="58">
        <f>Calculations!AN107</f>
        <v>0.13925814112553719</v>
      </c>
      <c r="AG137" s="58">
        <f>Calculations!AC107</f>
        <v>0</v>
      </c>
      <c r="AH137" s="58">
        <f>Calculations!AO107</f>
        <v>0</v>
      </c>
      <c r="AI137" s="58">
        <f>Calculations!AD107</f>
        <v>0.71307056836500005</v>
      </c>
      <c r="AJ137" s="58">
        <f>Calculations!AP107</f>
        <v>2.0401912429490792</v>
      </c>
      <c r="AK137" s="58">
        <f>Calculations!AE107</f>
        <v>31.861912412900001</v>
      </c>
      <c r="AL137" s="58">
        <f>Calculations!AQ107</f>
        <v>91.161236450212442</v>
      </c>
      <c r="AM137" s="58">
        <f>Calculations!AF107</f>
        <v>0.4108</v>
      </c>
      <c r="AN137" s="58">
        <f>Calculations!AR107</f>
        <v>1.175354305430367</v>
      </c>
      <c r="AO137" s="58">
        <f>Calculations!AG107</f>
        <v>8.5358865682099996</v>
      </c>
      <c r="AP137" s="58">
        <f>Calculations!AS107</f>
        <v>24.422324801876496</v>
      </c>
      <c r="AQ137" s="58">
        <f>Calculations!AH107</f>
        <v>10.208973928200001</v>
      </c>
      <c r="AR137" s="58">
        <f>Calculations!AT107</f>
        <v>29.209253798773705</v>
      </c>
      <c r="AS137" s="58">
        <f>Calculations!AI107</f>
        <v>0</v>
      </c>
      <c r="AT137" s="58">
        <f>Calculations!AU107</f>
        <v>0</v>
      </c>
      <c r="AU137" s="58">
        <f>Calculations!AJ107</f>
        <v>0</v>
      </c>
      <c r="AV137" s="58">
        <f>Calculations!AV107</f>
        <v>0</v>
      </c>
      <c r="AW137" s="49"/>
      <c r="AX137" s="49"/>
      <c r="AY137" s="56" t="str">
        <f>Calculations!D107</f>
        <v>Call for Sites 2018</v>
      </c>
    </row>
    <row r="138" spans="2:51" ht="26" x14ac:dyDescent="0.35">
      <c r="B138" s="32">
        <f>Calculations!A108</f>
        <v>1486377756054</v>
      </c>
      <c r="C138" s="30" t="str">
        <f>Calculations!B108</f>
        <v>Land North of Old Kiln Lane</v>
      </c>
      <c r="D138" s="13" t="str">
        <f>Calculations!C108</f>
        <v>Residential</v>
      </c>
      <c r="E138" s="38">
        <f>Calculations!E108</f>
        <v>9.4651828719500006</v>
      </c>
      <c r="F138" s="38">
        <f>Calculations!I108</f>
        <v>9.4651828719500006</v>
      </c>
      <c r="G138" s="38">
        <f>Calculations!M108</f>
        <v>100</v>
      </c>
      <c r="H138" s="38">
        <f>Calculations!H108</f>
        <v>0</v>
      </c>
      <c r="I138" s="38">
        <f>Calculations!L108</f>
        <v>0</v>
      </c>
      <c r="J138" s="38">
        <f>Calculations!G108</f>
        <v>0</v>
      </c>
      <c r="K138" s="38">
        <f>Calculations!K108</f>
        <v>0</v>
      </c>
      <c r="L138" s="38">
        <f>Calculations!F108</f>
        <v>0</v>
      </c>
      <c r="M138" s="38">
        <f>Calculations!J108</f>
        <v>0</v>
      </c>
      <c r="N138" s="38">
        <f>Calculations!V108</f>
        <v>0</v>
      </c>
      <c r="O138" s="38">
        <f>Calculations!W108</f>
        <v>0</v>
      </c>
      <c r="P138" s="38">
        <f>Calculations!O108</f>
        <v>1.8634446705909999</v>
      </c>
      <c r="Q138" s="38">
        <f>Calculations!S108</f>
        <v>19.687360464141737</v>
      </c>
      <c r="R138" s="38">
        <f>Calculations!Q108</f>
        <v>1.162517995388</v>
      </c>
      <c r="S138" s="38">
        <f>Calculations!T108</f>
        <v>12.282044743510594</v>
      </c>
      <c r="T138" s="38">
        <f>Calculations!R108</f>
        <v>0.80637808582000003</v>
      </c>
      <c r="U138" s="38">
        <f>Calculations!U108</f>
        <v>8.5194136946861914</v>
      </c>
      <c r="V138" s="38" t="str">
        <f>Calculations!X108</f>
        <v>Not Modelled</v>
      </c>
      <c r="W138" s="38" t="str">
        <f>Calculations!Y108</f>
        <v>N/A</v>
      </c>
      <c r="X138" s="38" t="s">
        <v>100</v>
      </c>
      <c r="Y138" s="73" t="s">
        <v>108</v>
      </c>
      <c r="Z138" s="74" t="s">
        <v>109</v>
      </c>
      <c r="AA138" s="58">
        <f>Calculations!Z108</f>
        <v>0</v>
      </c>
      <c r="AB138" s="58">
        <f>Calculations!AL108</f>
        <v>0</v>
      </c>
      <c r="AC138" s="58">
        <f>Calculations!AA108</f>
        <v>0.27594119051799998</v>
      </c>
      <c r="AD138" s="59">
        <f>Calculations!AM108</f>
        <v>2.9153286761711668</v>
      </c>
      <c r="AE138" s="58">
        <f>Calculations!AB108</f>
        <v>0.18988523856299999</v>
      </c>
      <c r="AF138" s="58">
        <f>Calculations!AN108</f>
        <v>2.0061444256478498</v>
      </c>
      <c r="AG138" s="58">
        <f>Calculations!AC108</f>
        <v>0</v>
      </c>
      <c r="AH138" s="58">
        <f>Calculations!AO108</f>
        <v>0</v>
      </c>
      <c r="AI138" s="58">
        <f>Calculations!AD108</f>
        <v>0</v>
      </c>
      <c r="AJ138" s="58">
        <f>Calculations!AP108</f>
        <v>0</v>
      </c>
      <c r="AK138" s="58">
        <f>Calculations!AE108</f>
        <v>8.4546933082199995</v>
      </c>
      <c r="AL138" s="58">
        <f>Calculations!AQ108</f>
        <v>89.324141145496725</v>
      </c>
      <c r="AM138" s="58">
        <f>Calculations!AF108</f>
        <v>0.40650596701300001</v>
      </c>
      <c r="AN138" s="58">
        <f>Calculations!AR108</f>
        <v>4.2947502706754612</v>
      </c>
      <c r="AO138" s="58">
        <f>Calculations!AG108</f>
        <v>1.7358395434400001E-2</v>
      </c>
      <c r="AP138" s="58">
        <f>Calculations!AS108</f>
        <v>0.1833920767219562</v>
      </c>
      <c r="AQ138" s="58">
        <f>Calculations!AH108</f>
        <v>4.4928920665899996</v>
      </c>
      <c r="AR138" s="58">
        <f>Calculations!AT108</f>
        <v>47.46756747727138</v>
      </c>
      <c r="AS138" s="58">
        <f>Calculations!AI108</f>
        <v>0</v>
      </c>
      <c r="AT138" s="58">
        <f>Calculations!AU108</f>
        <v>0</v>
      </c>
      <c r="AU138" s="58">
        <f>Calculations!AJ108</f>
        <v>0</v>
      </c>
      <c r="AV138" s="58">
        <f>Calculations!AV108</f>
        <v>0</v>
      </c>
      <c r="AW138" s="49"/>
      <c r="AX138" s="49"/>
      <c r="AY138" s="56" t="str">
        <f>Calculations!D108</f>
        <v>Call for Sites 2018</v>
      </c>
    </row>
    <row r="139" spans="2:51" ht="14.5" x14ac:dyDescent="0.35">
      <c r="B139" s="32">
        <f>Calculations!A109</f>
        <v>1486378481796</v>
      </c>
      <c r="C139" s="30" t="str">
        <f>Calculations!B109</f>
        <v>Land East of Old Kiln Lane</v>
      </c>
      <c r="D139" s="13" t="str">
        <f>Calculations!C109</f>
        <v>Residential</v>
      </c>
      <c r="E139" s="38">
        <f>Calculations!E109</f>
        <v>15.7212213055</v>
      </c>
      <c r="F139" s="38">
        <f>Calculations!I109</f>
        <v>15.7212213055</v>
      </c>
      <c r="G139" s="38">
        <f>Calculations!M109</f>
        <v>100</v>
      </c>
      <c r="H139" s="38">
        <f>Calculations!H109</f>
        <v>0</v>
      </c>
      <c r="I139" s="38">
        <f>Calculations!L109</f>
        <v>0</v>
      </c>
      <c r="J139" s="38">
        <f>Calculations!G109</f>
        <v>0</v>
      </c>
      <c r="K139" s="38">
        <f>Calculations!K109</f>
        <v>0</v>
      </c>
      <c r="L139" s="38">
        <f>Calculations!F109</f>
        <v>0</v>
      </c>
      <c r="M139" s="38">
        <f>Calculations!J109</f>
        <v>0</v>
      </c>
      <c r="N139" s="38">
        <f>Calculations!V109</f>
        <v>0</v>
      </c>
      <c r="O139" s="38">
        <f>Calculations!W109</f>
        <v>0</v>
      </c>
      <c r="P139" s="38">
        <f>Calculations!O109</f>
        <v>0.799506273622</v>
      </c>
      <c r="Q139" s="38">
        <f>Calculations!S109</f>
        <v>5.085522670826446</v>
      </c>
      <c r="R139" s="38">
        <f>Calculations!Q109</f>
        <v>0.30369444546900004</v>
      </c>
      <c r="S139" s="38">
        <f>Calculations!T109</f>
        <v>1.9317484282391846</v>
      </c>
      <c r="T139" s="38">
        <f>Calculations!R109</f>
        <v>0.17442416792900001</v>
      </c>
      <c r="U139" s="38">
        <f>Calculations!U109</f>
        <v>1.1094823012762913</v>
      </c>
      <c r="V139" s="38" t="str">
        <f>Calculations!X109</f>
        <v>Not Modelled</v>
      </c>
      <c r="W139" s="38" t="str">
        <f>Calculations!Y109</f>
        <v>N/A</v>
      </c>
      <c r="X139" s="38" t="s">
        <v>100</v>
      </c>
      <c r="Y139" s="73" t="s">
        <v>105</v>
      </c>
      <c r="Z139" s="74" t="s">
        <v>104</v>
      </c>
      <c r="AA139" s="58">
        <f>Calculations!Z109</f>
        <v>0</v>
      </c>
      <c r="AB139" s="58">
        <f>Calculations!AL109</f>
        <v>0</v>
      </c>
      <c r="AC139" s="58">
        <f>Calculations!AA109</f>
        <v>0.240717112304</v>
      </c>
      <c r="AD139" s="59">
        <f>Calculations!AM109</f>
        <v>1.5311603826846847</v>
      </c>
      <c r="AE139" s="58">
        <f>Calculations!AB109</f>
        <v>0.174424161041</v>
      </c>
      <c r="AF139" s="58">
        <f>Calculations!AN109</f>
        <v>1.1094822574629013</v>
      </c>
      <c r="AG139" s="58">
        <f>Calculations!AC109</f>
        <v>0</v>
      </c>
      <c r="AH139" s="58">
        <f>Calculations!AO109</f>
        <v>0</v>
      </c>
      <c r="AI139" s="58">
        <f>Calculations!AD109</f>
        <v>0</v>
      </c>
      <c r="AJ139" s="58">
        <f>Calculations!AP109</f>
        <v>0</v>
      </c>
      <c r="AK139" s="58">
        <f>Calculations!AE109</f>
        <v>15.3105752565</v>
      </c>
      <c r="AL139" s="58">
        <f>Calculations!AQ109</f>
        <v>97.38795071311452</v>
      </c>
      <c r="AM139" s="58">
        <f>Calculations!AF109</f>
        <v>6.25514480741E-2</v>
      </c>
      <c r="AN139" s="58">
        <f>Calculations!AR109</f>
        <v>0.39787906332834744</v>
      </c>
      <c r="AO139" s="58">
        <f>Calculations!AG109</f>
        <v>3.7761092811000001</v>
      </c>
      <c r="AP139" s="58">
        <f>Calculations!AS109</f>
        <v>24.019185327408024</v>
      </c>
      <c r="AQ139" s="58">
        <f>Calculations!AH109</f>
        <v>10.8698319981</v>
      </c>
      <c r="AR139" s="58">
        <f>Calculations!AT109</f>
        <v>69.141142325229126</v>
      </c>
      <c r="AS139" s="58">
        <f>Calculations!AI109</f>
        <v>0</v>
      </c>
      <c r="AT139" s="58">
        <f>Calculations!AU109</f>
        <v>0</v>
      </c>
      <c r="AU139" s="58">
        <f>Calculations!AJ109</f>
        <v>0</v>
      </c>
      <c r="AV139" s="58">
        <f>Calculations!AV109</f>
        <v>0</v>
      </c>
      <c r="AW139" s="49"/>
      <c r="AX139" s="49"/>
      <c r="AY139" s="56" t="str">
        <f>Calculations!D109</f>
        <v>Call for Sites 2018</v>
      </c>
    </row>
    <row r="140" spans="2:51" ht="26" x14ac:dyDescent="0.35">
      <c r="B140" s="32">
        <f>Calculations!A110</f>
        <v>1487624485373</v>
      </c>
      <c r="C140" s="30" t="str">
        <f>Calculations!B110</f>
        <v>Land at Hart Comon Manor Hart Common Manor, Old Fold Road</v>
      </c>
      <c r="D140" s="13" t="str">
        <f>Calculations!C110</f>
        <v>Residential</v>
      </c>
      <c r="E140" s="38">
        <f>Calculations!E110</f>
        <v>2.7280556516400001</v>
      </c>
      <c r="F140" s="38">
        <f>Calculations!I110</f>
        <v>2.7280556516400001</v>
      </c>
      <c r="G140" s="38">
        <f>Calculations!M110</f>
        <v>100</v>
      </c>
      <c r="H140" s="38">
        <f>Calculations!H110</f>
        <v>0</v>
      </c>
      <c r="I140" s="38">
        <f>Calculations!L110</f>
        <v>0</v>
      </c>
      <c r="J140" s="38">
        <f>Calculations!G110</f>
        <v>0</v>
      </c>
      <c r="K140" s="38">
        <f>Calculations!K110</f>
        <v>0</v>
      </c>
      <c r="L140" s="38">
        <f>Calculations!F110</f>
        <v>0</v>
      </c>
      <c r="M140" s="38">
        <f>Calculations!J110</f>
        <v>0</v>
      </c>
      <c r="N140" s="38">
        <f>Calculations!V110</f>
        <v>0</v>
      </c>
      <c r="O140" s="38">
        <f>Calculations!W110</f>
        <v>0</v>
      </c>
      <c r="P140" s="38">
        <f>Calculations!O110</f>
        <v>0.820682255418</v>
      </c>
      <c r="Q140" s="38">
        <f>Calculations!S110</f>
        <v>30.083046690218289</v>
      </c>
      <c r="R140" s="38">
        <f>Calculations!Q110</f>
        <v>0.35100645550000004</v>
      </c>
      <c r="S140" s="38">
        <f>Calculations!T110</f>
        <v>12.866543073965106</v>
      </c>
      <c r="T140" s="38">
        <f>Calculations!R110</f>
        <v>0.27344225572800002</v>
      </c>
      <c r="U140" s="38">
        <f>Calculations!U110</f>
        <v>10.023338620809193</v>
      </c>
      <c r="V140" s="38" t="str">
        <f>Calculations!X110</f>
        <v>Not Modelled</v>
      </c>
      <c r="W140" s="38" t="str">
        <f>Calculations!Y110</f>
        <v>N/A</v>
      </c>
      <c r="X140" s="38" t="s">
        <v>100</v>
      </c>
      <c r="Y140" s="73" t="s">
        <v>108</v>
      </c>
      <c r="Z140" s="74" t="s">
        <v>109</v>
      </c>
      <c r="AA140" s="58">
        <f>Calculations!Z110</f>
        <v>0</v>
      </c>
      <c r="AB140" s="58">
        <f>Calculations!AL110</f>
        <v>0</v>
      </c>
      <c r="AC140" s="58">
        <f>Calculations!AA110</f>
        <v>0.19583022464800001</v>
      </c>
      <c r="AD140" s="59">
        <f>Calculations!AM110</f>
        <v>7.1783808563536651</v>
      </c>
      <c r="AE140" s="58">
        <f>Calculations!AB110</f>
        <v>0.15948745761200001</v>
      </c>
      <c r="AF140" s="58">
        <f>Calculations!AN110</f>
        <v>5.8461951652680693</v>
      </c>
      <c r="AG140" s="58">
        <f>Calculations!AC110</f>
        <v>0</v>
      </c>
      <c r="AH140" s="58">
        <f>Calculations!AO110</f>
        <v>0</v>
      </c>
      <c r="AI140" s="58">
        <f>Calculations!AD110</f>
        <v>0.93832629027500003</v>
      </c>
      <c r="AJ140" s="58">
        <f>Calculations!AP110</f>
        <v>34.395423337896901</v>
      </c>
      <c r="AK140" s="58">
        <f>Calculations!AE110</f>
        <v>0</v>
      </c>
      <c r="AL140" s="58">
        <f>Calculations!AQ110</f>
        <v>0</v>
      </c>
      <c r="AM140" s="58">
        <f>Calculations!AF110</f>
        <v>0</v>
      </c>
      <c r="AN140" s="58">
        <f>Calculations!AR110</f>
        <v>0</v>
      </c>
      <c r="AO140" s="58">
        <f>Calculations!AG110</f>
        <v>0</v>
      </c>
      <c r="AP140" s="58">
        <f>Calculations!AS110</f>
        <v>0</v>
      </c>
      <c r="AQ140" s="58">
        <f>Calculations!AH110</f>
        <v>0</v>
      </c>
      <c r="AR140" s="58">
        <f>Calculations!AT110</f>
        <v>0</v>
      </c>
      <c r="AS140" s="58">
        <f>Calculations!AI110</f>
        <v>0</v>
      </c>
      <c r="AT140" s="58">
        <f>Calculations!AU110</f>
        <v>0</v>
      </c>
      <c r="AU140" s="58">
        <f>Calculations!AJ110</f>
        <v>0</v>
      </c>
      <c r="AV140" s="58">
        <f>Calculations!AV110</f>
        <v>0</v>
      </c>
      <c r="AW140" s="49"/>
      <c r="AX140" s="49"/>
      <c r="AY140" s="56" t="str">
        <f>Calculations!D110</f>
        <v>Call for Sites 2018</v>
      </c>
    </row>
    <row r="141" spans="2:51" ht="26" x14ac:dyDescent="0.35">
      <c r="B141" s="32">
        <f>Calculations!A111</f>
        <v>1487775811552</v>
      </c>
      <c r="C141" s="30" t="str">
        <f>Calculations!B111</f>
        <v>Green Vale House Leigh Road, Westhoughton, BL5 2JN</v>
      </c>
      <c r="D141" s="13" t="str">
        <f>Calculations!C111</f>
        <v>Residential</v>
      </c>
      <c r="E141" s="38">
        <f>Calculations!E111</f>
        <v>0.40171694461200003</v>
      </c>
      <c r="F141" s="38">
        <f>Calculations!I111</f>
        <v>0.40171694461200003</v>
      </c>
      <c r="G141" s="38">
        <f>Calculations!M111</f>
        <v>100</v>
      </c>
      <c r="H141" s="38">
        <f>Calculations!H111</f>
        <v>0</v>
      </c>
      <c r="I141" s="38">
        <f>Calculations!L111</f>
        <v>0</v>
      </c>
      <c r="J141" s="38">
        <f>Calculations!G111</f>
        <v>0</v>
      </c>
      <c r="K141" s="38">
        <f>Calculations!K111</f>
        <v>0</v>
      </c>
      <c r="L141" s="38">
        <f>Calculations!F111</f>
        <v>0</v>
      </c>
      <c r="M141" s="38">
        <f>Calculations!J111</f>
        <v>0</v>
      </c>
      <c r="N141" s="38">
        <f>Calculations!V111</f>
        <v>0</v>
      </c>
      <c r="O141" s="38">
        <f>Calculations!W111</f>
        <v>0</v>
      </c>
      <c r="P141" s="38">
        <f>Calculations!O111</f>
        <v>0.1042048446355</v>
      </c>
      <c r="Q141" s="38">
        <f>Calculations!S111</f>
        <v>25.939867867945349</v>
      </c>
      <c r="R141" s="38">
        <f>Calculations!Q111</f>
        <v>4.1003978997399999E-2</v>
      </c>
      <c r="S141" s="38">
        <f>Calculations!T111</f>
        <v>10.207181834712962</v>
      </c>
      <c r="T141" s="38">
        <f>Calculations!R111</f>
        <v>2.1478877074200001E-2</v>
      </c>
      <c r="U141" s="38">
        <f>Calculations!U111</f>
        <v>5.3467690029718469</v>
      </c>
      <c r="V141" s="38" t="str">
        <f>Calculations!X111</f>
        <v>Not Modelled</v>
      </c>
      <c r="W141" s="38" t="str">
        <f>Calculations!Y111</f>
        <v>N/A</v>
      </c>
      <c r="X141" s="38" t="s">
        <v>100</v>
      </c>
      <c r="Y141" s="73" t="s">
        <v>108</v>
      </c>
      <c r="Z141" s="74" t="s">
        <v>109</v>
      </c>
      <c r="AA141" s="58">
        <f>Calculations!Z111</f>
        <v>0</v>
      </c>
      <c r="AB141" s="58">
        <f>Calculations!AL111</f>
        <v>0</v>
      </c>
      <c r="AC141" s="58">
        <f>Calculations!AA111</f>
        <v>0</v>
      </c>
      <c r="AD141" s="59">
        <f>Calculations!AM111</f>
        <v>0</v>
      </c>
      <c r="AE141" s="58">
        <f>Calculations!AB111</f>
        <v>0</v>
      </c>
      <c r="AF141" s="58">
        <f>Calculations!AN111</f>
        <v>0</v>
      </c>
      <c r="AG141" s="58">
        <f>Calculations!AC111</f>
        <v>0</v>
      </c>
      <c r="AH141" s="58">
        <f>Calculations!AO111</f>
        <v>0</v>
      </c>
      <c r="AI141" s="58">
        <f>Calculations!AD111</f>
        <v>0.19259057888799999</v>
      </c>
      <c r="AJ141" s="58">
        <f>Calculations!AP111</f>
        <v>47.941860922499643</v>
      </c>
      <c r="AK141" s="58">
        <f>Calculations!AE111</f>
        <v>0</v>
      </c>
      <c r="AL141" s="58">
        <f>Calculations!AQ111</f>
        <v>0</v>
      </c>
      <c r="AM141" s="58">
        <f>Calculations!AF111</f>
        <v>0</v>
      </c>
      <c r="AN141" s="58">
        <f>Calculations!AR111</f>
        <v>0</v>
      </c>
      <c r="AO141" s="58">
        <f>Calculations!AG111</f>
        <v>0</v>
      </c>
      <c r="AP141" s="58">
        <f>Calculations!AS111</f>
        <v>0</v>
      </c>
      <c r="AQ141" s="58">
        <f>Calculations!AH111</f>
        <v>0</v>
      </c>
      <c r="AR141" s="58">
        <f>Calculations!AT111</f>
        <v>0</v>
      </c>
      <c r="AS141" s="58">
        <f>Calculations!AI111</f>
        <v>0</v>
      </c>
      <c r="AT141" s="58">
        <f>Calculations!AU111</f>
        <v>0</v>
      </c>
      <c r="AU141" s="58">
        <f>Calculations!AJ111</f>
        <v>0</v>
      </c>
      <c r="AV141" s="58">
        <f>Calculations!AV111</f>
        <v>0</v>
      </c>
      <c r="AW141" s="49"/>
      <c r="AX141" s="49"/>
      <c r="AY141" s="56" t="str">
        <f>Calculations!D111</f>
        <v>Call for Sites 2018</v>
      </c>
    </row>
    <row r="142" spans="2:51" ht="26" x14ac:dyDescent="0.35">
      <c r="B142" s="32">
        <f>Calculations!A112</f>
        <v>1488191633336</v>
      </c>
      <c r="C142" s="30" t="str">
        <f>Calculations!B112</f>
        <v>Ditchers Farm, Westhoughton</v>
      </c>
      <c r="D142" s="13" t="str">
        <f>Calculations!C112</f>
        <v>Residential</v>
      </c>
      <c r="E142" s="38">
        <f>Calculations!E112</f>
        <v>29.730255264099899</v>
      </c>
      <c r="F142" s="38">
        <f>Calculations!I112</f>
        <v>29.730255264099899</v>
      </c>
      <c r="G142" s="38">
        <f>Calculations!M112</f>
        <v>100</v>
      </c>
      <c r="H142" s="38">
        <f>Calculations!H112</f>
        <v>0</v>
      </c>
      <c r="I142" s="38">
        <f>Calculations!L112</f>
        <v>0</v>
      </c>
      <c r="J142" s="38">
        <f>Calculations!G112</f>
        <v>0</v>
      </c>
      <c r="K142" s="38">
        <f>Calculations!K112</f>
        <v>0</v>
      </c>
      <c r="L142" s="38">
        <f>Calculations!F112</f>
        <v>0</v>
      </c>
      <c r="M142" s="38">
        <f>Calculations!J112</f>
        <v>0</v>
      </c>
      <c r="N142" s="38">
        <f>Calculations!V112</f>
        <v>0</v>
      </c>
      <c r="O142" s="38">
        <f>Calculations!W112</f>
        <v>0</v>
      </c>
      <c r="P142" s="38">
        <f>Calculations!O112</f>
        <v>5.7674488780199997</v>
      </c>
      <c r="Q142" s="38">
        <f>Calculations!S112</f>
        <v>19.399257849576397</v>
      </c>
      <c r="R142" s="38">
        <f>Calculations!Q112</f>
        <v>3.11725328146</v>
      </c>
      <c r="S142" s="38">
        <f>Calculations!T112</f>
        <v>10.485121146013734</v>
      </c>
      <c r="T142" s="38">
        <f>Calculations!R112</f>
        <v>2.0666605032900001</v>
      </c>
      <c r="U142" s="38">
        <f>Calculations!U112</f>
        <v>6.9513715403094753</v>
      </c>
      <c r="V142" s="38" t="str">
        <f>Calculations!X112</f>
        <v>Not Modelled</v>
      </c>
      <c r="W142" s="38" t="str">
        <f>Calculations!Y112</f>
        <v>N/A</v>
      </c>
      <c r="X142" s="38" t="s">
        <v>100</v>
      </c>
      <c r="Y142" s="73" t="s">
        <v>108</v>
      </c>
      <c r="Z142" s="74" t="s">
        <v>109</v>
      </c>
      <c r="AA142" s="58">
        <f>Calculations!Z112</f>
        <v>0</v>
      </c>
      <c r="AB142" s="58">
        <f>Calculations!AL112</f>
        <v>0</v>
      </c>
      <c r="AC142" s="58">
        <f>Calculations!AA112</f>
        <v>1.3680333452</v>
      </c>
      <c r="AD142" s="59">
        <f>Calculations!AM112</f>
        <v>4.6014853658250887</v>
      </c>
      <c r="AE142" s="58">
        <f>Calculations!AB112</f>
        <v>0.95516399944200003</v>
      </c>
      <c r="AF142" s="58">
        <f>Calculations!AN112</f>
        <v>3.2127675694577267</v>
      </c>
      <c r="AG142" s="58">
        <f>Calculations!AC112</f>
        <v>0</v>
      </c>
      <c r="AH142" s="58">
        <f>Calculations!AO112</f>
        <v>0</v>
      </c>
      <c r="AI142" s="58">
        <f>Calculations!AD112</f>
        <v>5.1823433804699999</v>
      </c>
      <c r="AJ142" s="58">
        <f>Calculations!AP112</f>
        <v>17.431210510754752</v>
      </c>
      <c r="AK142" s="58">
        <f>Calculations!AE112</f>
        <v>0</v>
      </c>
      <c r="AL142" s="58">
        <f>Calculations!AQ112</f>
        <v>0</v>
      </c>
      <c r="AM142" s="58">
        <f>Calculations!AF112</f>
        <v>0</v>
      </c>
      <c r="AN142" s="58">
        <f>Calculations!AR112</f>
        <v>0</v>
      </c>
      <c r="AO142" s="58">
        <f>Calculations!AG112</f>
        <v>0</v>
      </c>
      <c r="AP142" s="58">
        <f>Calculations!AS112</f>
        <v>0</v>
      </c>
      <c r="AQ142" s="58">
        <f>Calculations!AH112</f>
        <v>0</v>
      </c>
      <c r="AR142" s="58">
        <f>Calculations!AT112</f>
        <v>0</v>
      </c>
      <c r="AS142" s="58">
        <f>Calculations!AI112</f>
        <v>0</v>
      </c>
      <c r="AT142" s="58">
        <f>Calculations!AU112</f>
        <v>0</v>
      </c>
      <c r="AU142" s="58">
        <f>Calculations!AJ112</f>
        <v>0</v>
      </c>
      <c r="AV142" s="58">
        <f>Calculations!AV112</f>
        <v>0</v>
      </c>
      <c r="AW142" s="49"/>
      <c r="AX142" s="49"/>
      <c r="AY142" s="56" t="str">
        <f>Calculations!D112</f>
        <v>Call for Sites 2018</v>
      </c>
    </row>
    <row r="143" spans="2:51" ht="14.5" x14ac:dyDescent="0.35">
      <c r="B143" s="32">
        <f>Calculations!A113</f>
        <v>1488210424285</v>
      </c>
      <c r="C143" s="30" t="str">
        <f>Calculations!B113</f>
        <v>Land to the East of Hindley</v>
      </c>
      <c r="D143" s="13" t="str">
        <f>Calculations!C113</f>
        <v>Residential</v>
      </c>
      <c r="E143" s="38">
        <f>Calculations!E113</f>
        <v>11.3631171308999</v>
      </c>
      <c r="F143" s="38">
        <f>Calculations!I113</f>
        <v>11.3631171308999</v>
      </c>
      <c r="G143" s="38">
        <f>Calculations!M113</f>
        <v>100</v>
      </c>
      <c r="H143" s="38">
        <f>Calculations!H113</f>
        <v>0</v>
      </c>
      <c r="I143" s="38">
        <f>Calculations!L113</f>
        <v>0</v>
      </c>
      <c r="J143" s="38">
        <f>Calculations!G113</f>
        <v>0</v>
      </c>
      <c r="K143" s="38">
        <f>Calculations!K113</f>
        <v>0</v>
      </c>
      <c r="L143" s="38">
        <f>Calculations!F113</f>
        <v>0</v>
      </c>
      <c r="M143" s="38">
        <f>Calculations!J113</f>
        <v>0</v>
      </c>
      <c r="N143" s="38">
        <f>Calculations!V113</f>
        <v>0</v>
      </c>
      <c r="O143" s="38">
        <f>Calculations!W113</f>
        <v>0</v>
      </c>
      <c r="P143" s="38">
        <f>Calculations!O113</f>
        <v>1.1240189265630001</v>
      </c>
      <c r="Q143" s="38">
        <f>Calculations!S113</f>
        <v>9.8918185354829973</v>
      </c>
      <c r="R143" s="38">
        <f>Calculations!Q113</f>
        <v>0.62444121621999993</v>
      </c>
      <c r="S143" s="38">
        <f>Calculations!T113</f>
        <v>5.49533379817011</v>
      </c>
      <c r="T143" s="38">
        <f>Calculations!R113</f>
        <v>0.39128596519999997</v>
      </c>
      <c r="U143" s="38">
        <f>Calculations!U113</f>
        <v>3.4434738346221039</v>
      </c>
      <c r="V143" s="38" t="str">
        <f>Calculations!X113</f>
        <v>Not Modelled</v>
      </c>
      <c r="W143" s="38" t="str">
        <f>Calculations!Y113</f>
        <v>N/A</v>
      </c>
      <c r="X143" s="38" t="s">
        <v>100</v>
      </c>
      <c r="Y143" s="73" t="s">
        <v>105</v>
      </c>
      <c r="Z143" s="74" t="s">
        <v>104</v>
      </c>
      <c r="AA143" s="58">
        <f>Calculations!Z113</f>
        <v>0</v>
      </c>
      <c r="AB143" s="58">
        <f>Calculations!AL113</f>
        <v>0</v>
      </c>
      <c r="AC143" s="58">
        <f>Calculations!AA113</f>
        <v>0</v>
      </c>
      <c r="AD143" s="59">
        <f>Calculations!AM113</f>
        <v>0</v>
      </c>
      <c r="AE143" s="58">
        <f>Calculations!AB113</f>
        <v>0</v>
      </c>
      <c r="AF143" s="58">
        <f>Calculations!AN113</f>
        <v>0</v>
      </c>
      <c r="AG143" s="58">
        <f>Calculations!AC113</f>
        <v>0</v>
      </c>
      <c r="AH143" s="58">
        <f>Calculations!AO113</f>
        <v>0</v>
      </c>
      <c r="AI143" s="58">
        <f>Calculations!AD113</f>
        <v>0</v>
      </c>
      <c r="AJ143" s="58">
        <f>Calculations!AP113</f>
        <v>0</v>
      </c>
      <c r="AK143" s="58">
        <f>Calculations!AE113</f>
        <v>0</v>
      </c>
      <c r="AL143" s="58">
        <f>Calculations!AQ113</f>
        <v>0</v>
      </c>
      <c r="AM143" s="58">
        <f>Calculations!AF113</f>
        <v>0</v>
      </c>
      <c r="AN143" s="58">
        <f>Calculations!AR113</f>
        <v>0</v>
      </c>
      <c r="AO143" s="58">
        <f>Calculations!AG113</f>
        <v>0</v>
      </c>
      <c r="AP143" s="58">
        <f>Calculations!AS113</f>
        <v>0</v>
      </c>
      <c r="AQ143" s="58">
        <f>Calculations!AH113</f>
        <v>0</v>
      </c>
      <c r="AR143" s="58">
        <f>Calculations!AT113</f>
        <v>0</v>
      </c>
      <c r="AS143" s="58">
        <f>Calculations!AI113</f>
        <v>0</v>
      </c>
      <c r="AT143" s="58">
        <f>Calculations!AU113</f>
        <v>0</v>
      </c>
      <c r="AU143" s="58">
        <f>Calculations!AJ113</f>
        <v>0</v>
      </c>
      <c r="AV143" s="58">
        <f>Calculations!AV113</f>
        <v>0</v>
      </c>
      <c r="AW143" s="49"/>
      <c r="AX143" s="49"/>
      <c r="AY143" s="56" t="str">
        <f>Calculations!D113</f>
        <v>Call for Sites 2018</v>
      </c>
    </row>
    <row r="144" spans="2:51" ht="26" x14ac:dyDescent="0.35">
      <c r="B144" s="32">
        <f>Calculations!A114</f>
        <v>1488292102284</v>
      </c>
      <c r="C144" s="30" t="str">
        <f>Calculations!B114</f>
        <v>Land Off Angelbank</v>
      </c>
      <c r="D144" s="13" t="str">
        <f>Calculations!C114</f>
        <v>Residential / Other use</v>
      </c>
      <c r="E144" s="38">
        <f>Calculations!E114</f>
        <v>0.30312374555999999</v>
      </c>
      <c r="F144" s="38">
        <f>Calculations!I114</f>
        <v>1.9026825599999936E-3</v>
      </c>
      <c r="G144" s="38">
        <f>Calculations!M114</f>
        <v>0.6276916895721647</v>
      </c>
      <c r="H144" s="38">
        <f>Calculations!H114</f>
        <v>8.4788069999999997E-3</v>
      </c>
      <c r="I144" s="38">
        <f>Calculations!L114</f>
        <v>2.7971437817700471</v>
      </c>
      <c r="J144" s="38">
        <f>Calculations!G114</f>
        <v>9.5333799999999993E-3</v>
      </c>
      <c r="K144" s="38">
        <f>Calculations!K114</f>
        <v>3.1450455926465755</v>
      </c>
      <c r="L144" s="38">
        <f>Calculations!F114</f>
        <v>0.283208876</v>
      </c>
      <c r="M144" s="38">
        <f>Calculations!J114</f>
        <v>93.430118936011212</v>
      </c>
      <c r="N144" s="38">
        <f>Calculations!V114</f>
        <v>0.30312374555999999</v>
      </c>
      <c r="O144" s="38">
        <f>Calculations!W114</f>
        <v>100</v>
      </c>
      <c r="P144" s="38">
        <f>Calculations!O114</f>
        <v>0.30312374731623898</v>
      </c>
      <c r="Q144" s="38">
        <f>Calculations!S114</f>
        <v>100.00000057938021</v>
      </c>
      <c r="R144" s="38">
        <f>Calculations!Q114</f>
        <v>0.30260732524119999</v>
      </c>
      <c r="S144" s="38">
        <f>Calculations!T114</f>
        <v>99.829633828967786</v>
      </c>
      <c r="T144" s="38">
        <f>Calculations!R114</f>
        <v>0.28845720677499997</v>
      </c>
      <c r="U144" s="38">
        <f>Calculations!U114</f>
        <v>95.161534191950352</v>
      </c>
      <c r="V144" s="38" t="str">
        <f>Calculations!X114</f>
        <v>Not Modelled</v>
      </c>
      <c r="W144" s="38" t="str">
        <f>Calculations!Y114</f>
        <v>N/A</v>
      </c>
      <c r="X144" s="38" t="s">
        <v>100</v>
      </c>
      <c r="Y144" s="73" t="s">
        <v>99</v>
      </c>
      <c r="Z144" s="74" t="s">
        <v>248</v>
      </c>
      <c r="AA144" s="58">
        <f>Calculations!Z114</f>
        <v>0</v>
      </c>
      <c r="AB144" s="58">
        <f>Calculations!AL114</f>
        <v>0</v>
      </c>
      <c r="AC144" s="58">
        <f>Calculations!AA114</f>
        <v>0</v>
      </c>
      <c r="AD144" s="59">
        <f>Calculations!AM114</f>
        <v>0</v>
      </c>
      <c r="AE144" s="58">
        <f>Calculations!AB114</f>
        <v>0</v>
      </c>
      <c r="AF144" s="58">
        <f>Calculations!AN114</f>
        <v>0</v>
      </c>
      <c r="AG144" s="58">
        <f>Calculations!AC114</f>
        <v>0</v>
      </c>
      <c r="AH144" s="58">
        <f>Calculations!AO114</f>
        <v>0</v>
      </c>
      <c r="AI144" s="58">
        <f>Calculations!AD114</f>
        <v>0</v>
      </c>
      <c r="AJ144" s="58">
        <f>Calculations!AP114</f>
        <v>0</v>
      </c>
      <c r="AK144" s="58">
        <f>Calculations!AE114</f>
        <v>0</v>
      </c>
      <c r="AL144" s="58">
        <f>Calculations!AQ114</f>
        <v>0</v>
      </c>
      <c r="AM144" s="58">
        <f>Calculations!AF114</f>
        <v>0</v>
      </c>
      <c r="AN144" s="58">
        <f>Calculations!AR114</f>
        <v>0</v>
      </c>
      <c r="AO144" s="58">
        <f>Calculations!AG114</f>
        <v>0</v>
      </c>
      <c r="AP144" s="58">
        <f>Calculations!AS114</f>
        <v>0</v>
      </c>
      <c r="AQ144" s="58">
        <f>Calculations!AH114</f>
        <v>0</v>
      </c>
      <c r="AR144" s="58">
        <f>Calculations!AT114</f>
        <v>0</v>
      </c>
      <c r="AS144" s="58">
        <f>Calculations!AI114</f>
        <v>0</v>
      </c>
      <c r="AT144" s="58">
        <f>Calculations!AU114</f>
        <v>0</v>
      </c>
      <c r="AU144" s="58">
        <f>Calculations!AJ114</f>
        <v>0</v>
      </c>
      <c r="AV144" s="58">
        <f>Calculations!AV114</f>
        <v>0</v>
      </c>
      <c r="AW144" s="49"/>
      <c r="AX144" s="49"/>
      <c r="AY144" s="56" t="str">
        <f>Calculations!D114</f>
        <v>Call for Sites 2018</v>
      </c>
    </row>
    <row r="145" spans="2:51" ht="26" x14ac:dyDescent="0.35">
      <c r="B145" s="32">
        <f>Calculations!A115</f>
        <v>1488302350617</v>
      </c>
      <c r="C145" s="30" t="str">
        <f>Calculations!B115</f>
        <v>Land south of Moorfield Road, Kearsley</v>
      </c>
      <c r="D145" s="13" t="str">
        <f>Calculations!C115</f>
        <v>Residential</v>
      </c>
      <c r="E145" s="38">
        <f>Calculations!E115</f>
        <v>2.0231637442400001</v>
      </c>
      <c r="F145" s="38">
        <f>Calculations!I115</f>
        <v>2.0231637442400001</v>
      </c>
      <c r="G145" s="38">
        <f>Calculations!M115</f>
        <v>100</v>
      </c>
      <c r="H145" s="38">
        <f>Calculations!H115</f>
        <v>0</v>
      </c>
      <c r="I145" s="38">
        <f>Calculations!L115</f>
        <v>0</v>
      </c>
      <c r="J145" s="38">
        <f>Calculations!G115</f>
        <v>0</v>
      </c>
      <c r="K145" s="38">
        <f>Calculations!K115</f>
        <v>0</v>
      </c>
      <c r="L145" s="38">
        <f>Calculations!F115</f>
        <v>0</v>
      </c>
      <c r="M145" s="38">
        <f>Calculations!J115</f>
        <v>0</v>
      </c>
      <c r="N145" s="38">
        <f>Calculations!V115</f>
        <v>0</v>
      </c>
      <c r="O145" s="38">
        <f>Calculations!W115</f>
        <v>0</v>
      </c>
      <c r="P145" s="38">
        <f>Calculations!O115</f>
        <v>0.42915042010109999</v>
      </c>
      <c r="Q145" s="38">
        <f>Calculations!S115</f>
        <v>21.211848093012858</v>
      </c>
      <c r="R145" s="38">
        <f>Calculations!Q115</f>
        <v>0.2220859443831</v>
      </c>
      <c r="S145" s="38">
        <f>Calculations!T115</f>
        <v>10.977161142561222</v>
      </c>
      <c r="T145" s="38">
        <f>Calculations!R115</f>
        <v>5.40000000021E-2</v>
      </c>
      <c r="U145" s="38">
        <f>Calculations!U115</f>
        <v>2.6690869760709881</v>
      </c>
      <c r="V145" s="38" t="str">
        <f>Calculations!X115</f>
        <v>Not Modelled</v>
      </c>
      <c r="W145" s="38" t="str">
        <f>Calculations!Y115</f>
        <v>N/A</v>
      </c>
      <c r="X145" s="38" t="s">
        <v>100</v>
      </c>
      <c r="Y145" s="73" t="s">
        <v>108</v>
      </c>
      <c r="Z145" s="74" t="s">
        <v>109</v>
      </c>
      <c r="AA145" s="58">
        <f>Calculations!Z115</f>
        <v>0</v>
      </c>
      <c r="AB145" s="58">
        <f>Calculations!AL115</f>
        <v>0</v>
      </c>
      <c r="AC145" s="58">
        <f>Calculations!AA115</f>
        <v>0</v>
      </c>
      <c r="AD145" s="59">
        <f>Calculations!AM115</f>
        <v>0</v>
      </c>
      <c r="AE145" s="58">
        <f>Calculations!AB115</f>
        <v>0</v>
      </c>
      <c r="AF145" s="58">
        <f>Calculations!AN115</f>
        <v>0</v>
      </c>
      <c r="AG145" s="58">
        <f>Calculations!AC115</f>
        <v>0</v>
      </c>
      <c r="AH145" s="58">
        <f>Calculations!AO115</f>
        <v>0</v>
      </c>
      <c r="AI145" s="58">
        <f>Calculations!AD115</f>
        <v>0</v>
      </c>
      <c r="AJ145" s="58">
        <f>Calculations!AP115</f>
        <v>0</v>
      </c>
      <c r="AK145" s="58">
        <f>Calculations!AE115</f>
        <v>0</v>
      </c>
      <c r="AL145" s="58">
        <f>Calculations!AQ115</f>
        <v>0</v>
      </c>
      <c r="AM145" s="58">
        <f>Calculations!AF115</f>
        <v>0</v>
      </c>
      <c r="AN145" s="58">
        <f>Calculations!AR115</f>
        <v>0</v>
      </c>
      <c r="AO145" s="58">
        <f>Calculations!AG115</f>
        <v>0</v>
      </c>
      <c r="AP145" s="58">
        <f>Calculations!AS115</f>
        <v>0</v>
      </c>
      <c r="AQ145" s="58">
        <f>Calculations!AH115</f>
        <v>1.5923986994999999</v>
      </c>
      <c r="AR145" s="58">
        <f>Calculations!AT115</f>
        <v>78.708344988565585</v>
      </c>
      <c r="AS145" s="58">
        <f>Calculations!AI115</f>
        <v>0</v>
      </c>
      <c r="AT145" s="58">
        <f>Calculations!AU115</f>
        <v>0</v>
      </c>
      <c r="AU145" s="58">
        <f>Calculations!AJ115</f>
        <v>0</v>
      </c>
      <c r="AV145" s="58">
        <f>Calculations!AV115</f>
        <v>0</v>
      </c>
      <c r="AW145" s="49"/>
      <c r="AX145" s="49"/>
      <c r="AY145" s="56" t="str">
        <f>Calculations!D115</f>
        <v>Call for Sites 2018</v>
      </c>
    </row>
    <row r="146" spans="2:51" ht="14.5" x14ac:dyDescent="0.35">
      <c r="B146" s="32">
        <f>Calculations!A116</f>
        <v>1490105578604</v>
      </c>
      <c r="C146" s="30" t="str">
        <f>Calculations!B116</f>
        <v>Land off Chorley Old Road/Gingham Brow/Mill Lane, Horwich</v>
      </c>
      <c r="D146" s="13" t="str">
        <f>Calculations!C116</f>
        <v>Residential</v>
      </c>
      <c r="E146" s="38">
        <f>Calculations!E116</f>
        <v>0.85278347742799998</v>
      </c>
      <c r="F146" s="38">
        <f>Calculations!I116</f>
        <v>0.85278347742799998</v>
      </c>
      <c r="G146" s="38">
        <f>Calculations!M116</f>
        <v>100</v>
      </c>
      <c r="H146" s="38">
        <f>Calculations!H116</f>
        <v>0</v>
      </c>
      <c r="I146" s="38">
        <f>Calculations!L116</f>
        <v>0</v>
      </c>
      <c r="J146" s="38">
        <f>Calculations!G116</f>
        <v>0</v>
      </c>
      <c r="K146" s="38">
        <f>Calculations!K116</f>
        <v>0</v>
      </c>
      <c r="L146" s="38">
        <f>Calculations!F116</f>
        <v>0</v>
      </c>
      <c r="M146" s="38">
        <f>Calculations!J116</f>
        <v>0</v>
      </c>
      <c r="N146" s="38">
        <f>Calculations!V116</f>
        <v>0.18817480333</v>
      </c>
      <c r="O146" s="38">
        <f>Calculations!W116</f>
        <v>22.065953235578196</v>
      </c>
      <c r="P146" s="38">
        <f>Calculations!O116</f>
        <v>2.506524730467E-2</v>
      </c>
      <c r="Q146" s="38">
        <f>Calculations!S116</f>
        <v>2.9392275962319219</v>
      </c>
      <c r="R146" s="38">
        <f>Calculations!Q116</f>
        <v>1.581807454699E-2</v>
      </c>
      <c r="S146" s="38">
        <f>Calculations!T116</f>
        <v>1.8548758231922373</v>
      </c>
      <c r="T146" s="38">
        <f>Calculations!R116</f>
        <v>1.4239379828800001E-2</v>
      </c>
      <c r="U146" s="38">
        <f>Calculations!U116</f>
        <v>1.6697532498807381</v>
      </c>
      <c r="V146" s="38" t="str">
        <f>Calculations!X116</f>
        <v>Not Modelled</v>
      </c>
      <c r="W146" s="38" t="str">
        <f>Calculations!Y116</f>
        <v>N/A</v>
      </c>
      <c r="X146" s="38" t="s">
        <v>100</v>
      </c>
      <c r="Y146" s="73" t="s">
        <v>105</v>
      </c>
      <c r="Z146" s="74" t="s">
        <v>104</v>
      </c>
      <c r="AA146" s="58">
        <f>Calculations!Z116</f>
        <v>0</v>
      </c>
      <c r="AB146" s="58">
        <f>Calculations!AL116</f>
        <v>0</v>
      </c>
      <c r="AC146" s="58">
        <f>Calculations!AA116</f>
        <v>0</v>
      </c>
      <c r="AD146" s="59">
        <f>Calculations!AM116</f>
        <v>0</v>
      </c>
      <c r="AE146" s="58">
        <f>Calculations!AB116</f>
        <v>0</v>
      </c>
      <c r="AF146" s="58">
        <f>Calculations!AN116</f>
        <v>0</v>
      </c>
      <c r="AG146" s="58">
        <f>Calculations!AC116</f>
        <v>0</v>
      </c>
      <c r="AH146" s="58">
        <f>Calculations!AO116</f>
        <v>0</v>
      </c>
      <c r="AI146" s="58">
        <f>Calculations!AD116</f>
        <v>0</v>
      </c>
      <c r="AJ146" s="58">
        <f>Calculations!AP116</f>
        <v>0</v>
      </c>
      <c r="AK146" s="58">
        <f>Calculations!AE116</f>
        <v>2.3013323074900002E-2</v>
      </c>
      <c r="AL146" s="58">
        <f>Calculations!AQ116</f>
        <v>2.6986126823550007</v>
      </c>
      <c r="AM146" s="58">
        <f>Calculations!AF116</f>
        <v>0</v>
      </c>
      <c r="AN146" s="58">
        <f>Calculations!AR116</f>
        <v>0</v>
      </c>
      <c r="AO146" s="58">
        <f>Calculations!AG116</f>
        <v>0</v>
      </c>
      <c r="AP146" s="58">
        <f>Calculations!AS116</f>
        <v>0</v>
      </c>
      <c r="AQ146" s="58">
        <f>Calculations!AH116</f>
        <v>0</v>
      </c>
      <c r="AR146" s="58">
        <f>Calculations!AT116</f>
        <v>0</v>
      </c>
      <c r="AS146" s="58">
        <f>Calculations!AI116</f>
        <v>0</v>
      </c>
      <c r="AT146" s="58">
        <f>Calculations!AU116</f>
        <v>0</v>
      </c>
      <c r="AU146" s="58">
        <f>Calculations!AJ116</f>
        <v>0</v>
      </c>
      <c r="AV146" s="58">
        <f>Calculations!AV116</f>
        <v>0</v>
      </c>
      <c r="AW146" s="49"/>
      <c r="AX146" s="49"/>
      <c r="AY146" s="56" t="str">
        <f>Calculations!D116</f>
        <v>Call for Sites 2018</v>
      </c>
    </row>
    <row r="147" spans="2:51" ht="26" x14ac:dyDescent="0.35">
      <c r="B147" s="32">
        <f>Calculations!A117</f>
        <v>1490109495303</v>
      </c>
      <c r="C147" s="30" t="str">
        <f>Calculations!B117</f>
        <v>land at Howarth Fold Farm, Egerton, Bolton</v>
      </c>
      <c r="D147" s="13" t="str">
        <f>Calculations!C117</f>
        <v>Residential</v>
      </c>
      <c r="E147" s="38">
        <f>Calculations!E117</f>
        <v>10.466195193200001</v>
      </c>
      <c r="F147" s="38">
        <f>Calculations!I117</f>
        <v>10.4255920672</v>
      </c>
      <c r="G147" s="38">
        <f>Calculations!M117</f>
        <v>99.612054569492642</v>
      </c>
      <c r="H147" s="38">
        <f>Calculations!H117</f>
        <v>0</v>
      </c>
      <c r="I147" s="38">
        <f>Calculations!L117</f>
        <v>0</v>
      </c>
      <c r="J147" s="38">
        <f>Calculations!G117</f>
        <v>0</v>
      </c>
      <c r="K147" s="38">
        <f>Calculations!K117</f>
        <v>0</v>
      </c>
      <c r="L147" s="38">
        <f>Calculations!F117</f>
        <v>4.0603126000000003E-2</v>
      </c>
      <c r="M147" s="38">
        <f>Calculations!J117</f>
        <v>0.38794543050735658</v>
      </c>
      <c r="N147" s="38">
        <f>Calculations!V117</f>
        <v>1.6210457176599999</v>
      </c>
      <c r="O147" s="38">
        <f>Calculations!W117</f>
        <v>15.488395617857487</v>
      </c>
      <c r="P147" s="38">
        <f>Calculations!O117</f>
        <v>0.56019061956370009</v>
      </c>
      <c r="Q147" s="38">
        <f>Calculations!S117</f>
        <v>5.3523807766136633</v>
      </c>
      <c r="R147" s="38">
        <f>Calculations!Q117</f>
        <v>0.12782183923570001</v>
      </c>
      <c r="S147" s="38">
        <f>Calculations!T117</f>
        <v>1.2212827763688874</v>
      </c>
      <c r="T147" s="38">
        <f>Calculations!R117</f>
        <v>4.7370241675000001E-2</v>
      </c>
      <c r="U147" s="38">
        <f>Calculations!U117</f>
        <v>0.45260231440912696</v>
      </c>
      <c r="V147" s="38" t="str">
        <f>Calculations!X117</f>
        <v>Not Modelled</v>
      </c>
      <c r="W147" s="38" t="str">
        <f>Calculations!Y117</f>
        <v>N/A</v>
      </c>
      <c r="X147" s="38" t="s">
        <v>100</v>
      </c>
      <c r="Y147" s="73" t="s">
        <v>108</v>
      </c>
      <c r="Z147" s="74" t="s">
        <v>109</v>
      </c>
      <c r="AA147" s="58">
        <f>Calculations!Z117</f>
        <v>0</v>
      </c>
      <c r="AB147" s="58">
        <f>Calculations!AL117</f>
        <v>0</v>
      </c>
      <c r="AC147" s="58">
        <f>Calculations!AA117</f>
        <v>2.4799999999999999E-2</v>
      </c>
      <c r="AD147" s="59">
        <f>Calculations!AM117</f>
        <v>0.23695334877867391</v>
      </c>
      <c r="AE147" s="58">
        <f>Calculations!AB117</f>
        <v>0</v>
      </c>
      <c r="AF147" s="58">
        <f>Calculations!AN117</f>
        <v>0</v>
      </c>
      <c r="AG147" s="58">
        <f>Calculations!AC117</f>
        <v>0</v>
      </c>
      <c r="AH147" s="58">
        <f>Calculations!AO117</f>
        <v>0</v>
      </c>
      <c r="AI147" s="58">
        <f>Calculations!AD117</f>
        <v>2.9207919870599999</v>
      </c>
      <c r="AJ147" s="58">
        <f>Calculations!AP117</f>
        <v>27.906913000797744</v>
      </c>
      <c r="AK147" s="58">
        <f>Calculations!AE117</f>
        <v>9.4633855851300002</v>
      </c>
      <c r="AL147" s="58">
        <f>Calculations!AQ117</f>
        <v>90.418584886305794</v>
      </c>
      <c r="AM147" s="58">
        <f>Calculations!AF117</f>
        <v>1.44E-2</v>
      </c>
      <c r="AN147" s="58">
        <f>Calculations!AR117</f>
        <v>0.13758581541987516</v>
      </c>
      <c r="AO147" s="58">
        <f>Calculations!AG117</f>
        <v>0</v>
      </c>
      <c r="AP147" s="58">
        <f>Calculations!AS117</f>
        <v>0</v>
      </c>
      <c r="AQ147" s="58">
        <f>Calculations!AH117</f>
        <v>6.1974576454300001</v>
      </c>
      <c r="AR147" s="58">
        <f>Calculations!AT117</f>
        <v>59.214046088654591</v>
      </c>
      <c r="AS147" s="58">
        <f>Calculations!AI117</f>
        <v>7.8627082213100001</v>
      </c>
      <c r="AT147" s="58">
        <f>Calculations!AU117</f>
        <v>75.124800141492543</v>
      </c>
      <c r="AU147" s="58">
        <f>Calculations!AJ117</f>
        <v>0.78638541063599998</v>
      </c>
      <c r="AV147" s="58">
        <f>Calculations!AV117</f>
        <v>7.5135748581005162</v>
      </c>
      <c r="AW147" s="49"/>
      <c r="AX147" s="49"/>
      <c r="AY147" s="56" t="str">
        <f>Calculations!D117</f>
        <v>Call for Sites 2018</v>
      </c>
    </row>
    <row r="148" spans="2:51" ht="14.5" x14ac:dyDescent="0.35">
      <c r="B148" s="32">
        <f>Calculations!A118</f>
        <v>1490195150624</v>
      </c>
      <c r="C148" s="30" t="str">
        <f>Calculations!B118</f>
        <v>Land lying to the east of Dovedale Road, Breightmet, Bolton</v>
      </c>
      <c r="D148" s="13" t="str">
        <f>Calculations!C118</f>
        <v>Residential</v>
      </c>
      <c r="E148" s="38">
        <f>Calculations!E118</f>
        <v>5.01221001514</v>
      </c>
      <c r="F148" s="38">
        <f>Calculations!I118</f>
        <v>5.01221001514</v>
      </c>
      <c r="G148" s="38">
        <f>Calculations!M118</f>
        <v>100</v>
      </c>
      <c r="H148" s="38">
        <f>Calculations!H118</f>
        <v>0</v>
      </c>
      <c r="I148" s="38">
        <f>Calculations!L118</f>
        <v>0</v>
      </c>
      <c r="J148" s="38">
        <f>Calculations!G118</f>
        <v>0</v>
      </c>
      <c r="K148" s="38">
        <f>Calculations!K118</f>
        <v>0</v>
      </c>
      <c r="L148" s="38">
        <f>Calculations!F118</f>
        <v>0</v>
      </c>
      <c r="M148" s="38">
        <f>Calculations!J118</f>
        <v>0</v>
      </c>
      <c r="N148" s="38">
        <f>Calculations!V118</f>
        <v>0</v>
      </c>
      <c r="O148" s="38">
        <f>Calculations!W118</f>
        <v>0</v>
      </c>
      <c r="P148" s="38">
        <f>Calculations!O118</f>
        <v>0.25425347765621997</v>
      </c>
      <c r="Q148" s="38">
        <f>Calculations!S118</f>
        <v>5.0726820482026076</v>
      </c>
      <c r="R148" s="38">
        <f>Calculations!Q118</f>
        <v>5.6171376619220004E-2</v>
      </c>
      <c r="S148" s="38">
        <f>Calculations!T118</f>
        <v>1.1206908020523365</v>
      </c>
      <c r="T148" s="38">
        <f>Calculations!R118</f>
        <v>4.8913915997500002E-2</v>
      </c>
      <c r="U148" s="38">
        <f>Calculations!U118</f>
        <v>0.97589518096307759</v>
      </c>
      <c r="V148" s="38" t="str">
        <f>Calculations!X118</f>
        <v>Not Modelled</v>
      </c>
      <c r="W148" s="38" t="str">
        <f>Calculations!Y118</f>
        <v>N/A</v>
      </c>
      <c r="X148" s="38" t="s">
        <v>100</v>
      </c>
      <c r="Y148" s="73" t="s">
        <v>105</v>
      </c>
      <c r="Z148" s="74" t="s">
        <v>104</v>
      </c>
      <c r="AA148" s="58">
        <f>Calculations!Z118</f>
        <v>0</v>
      </c>
      <c r="AB148" s="58">
        <f>Calculations!AL118</f>
        <v>0</v>
      </c>
      <c r="AC148" s="58">
        <f>Calculations!AA118</f>
        <v>0</v>
      </c>
      <c r="AD148" s="59">
        <f>Calculations!AM118</f>
        <v>0</v>
      </c>
      <c r="AE148" s="58">
        <f>Calculations!AB118</f>
        <v>0</v>
      </c>
      <c r="AF148" s="58">
        <f>Calculations!AN118</f>
        <v>0</v>
      </c>
      <c r="AG148" s="58">
        <f>Calculations!AC118</f>
        <v>0</v>
      </c>
      <c r="AH148" s="58">
        <f>Calculations!AO118</f>
        <v>0</v>
      </c>
      <c r="AI148" s="58">
        <f>Calculations!AD118</f>
        <v>0</v>
      </c>
      <c r="AJ148" s="58">
        <f>Calculations!AP118</f>
        <v>0</v>
      </c>
      <c r="AK148" s="58">
        <f>Calculations!AE118</f>
        <v>0</v>
      </c>
      <c r="AL148" s="58">
        <f>Calculations!AQ118</f>
        <v>0</v>
      </c>
      <c r="AM148" s="58">
        <f>Calculations!AF118</f>
        <v>0</v>
      </c>
      <c r="AN148" s="58">
        <f>Calculations!AR118</f>
        <v>0</v>
      </c>
      <c r="AO148" s="58">
        <f>Calculations!AG118</f>
        <v>1.8354777556099999</v>
      </c>
      <c r="AP148" s="58">
        <f>Calculations!AS118</f>
        <v>36.620128647157891</v>
      </c>
      <c r="AQ148" s="58">
        <f>Calculations!AH118</f>
        <v>0.85915866995199996</v>
      </c>
      <c r="AR148" s="58">
        <f>Calculations!AT118</f>
        <v>17.141314257718751</v>
      </c>
      <c r="AS148" s="58">
        <f>Calculations!AI118</f>
        <v>0</v>
      </c>
      <c r="AT148" s="58">
        <f>Calculations!AU118</f>
        <v>0</v>
      </c>
      <c r="AU148" s="58">
        <f>Calculations!AJ118</f>
        <v>0</v>
      </c>
      <c r="AV148" s="58">
        <f>Calculations!AV118</f>
        <v>0</v>
      </c>
      <c r="AW148" s="49"/>
      <c r="AX148" s="49"/>
      <c r="AY148" s="56" t="str">
        <f>Calculations!D118</f>
        <v>Call for Sites 2018</v>
      </c>
    </row>
    <row r="149" spans="2:51" ht="14.5" x14ac:dyDescent="0.35">
      <c r="B149" s="32">
        <f>Calculations!A119</f>
        <v>1491910457249</v>
      </c>
      <c r="C149" s="30" t="str">
        <f>Calculations!B119</f>
        <v>Land between Boot Lane, Moss Bank Way and Old Kiln Lane</v>
      </c>
      <c r="D149" s="13" t="str">
        <f>Calculations!C119</f>
        <v>Residential</v>
      </c>
      <c r="E149" s="38">
        <f>Calculations!E119</f>
        <v>1.2201288966299999</v>
      </c>
      <c r="F149" s="38">
        <f>Calculations!I119</f>
        <v>1.2201288966299999</v>
      </c>
      <c r="G149" s="38">
        <f>Calculations!M119</f>
        <v>100</v>
      </c>
      <c r="H149" s="38">
        <f>Calculations!H119</f>
        <v>0</v>
      </c>
      <c r="I149" s="38">
        <f>Calculations!L119</f>
        <v>0</v>
      </c>
      <c r="J149" s="38">
        <f>Calculations!G119</f>
        <v>0</v>
      </c>
      <c r="K149" s="38">
        <f>Calculations!K119</f>
        <v>0</v>
      </c>
      <c r="L149" s="38">
        <f>Calculations!F119</f>
        <v>0</v>
      </c>
      <c r="M149" s="38">
        <f>Calculations!J119</f>
        <v>0</v>
      </c>
      <c r="N149" s="38">
        <f>Calculations!V119</f>
        <v>0</v>
      </c>
      <c r="O149" s="38">
        <f>Calculations!W119</f>
        <v>0</v>
      </c>
      <c r="P149" s="38">
        <f>Calculations!O119</f>
        <v>7.3432060659253007E-2</v>
      </c>
      <c r="Q149" s="38">
        <f>Calculations!S119</f>
        <v>6.0183855051767567</v>
      </c>
      <c r="R149" s="38">
        <f>Calculations!Q119</f>
        <v>1.0243814194153E-2</v>
      </c>
      <c r="S149" s="38">
        <f>Calculations!T119</f>
        <v>0.83956819828187401</v>
      </c>
      <c r="T149" s="38">
        <f>Calculations!R119</f>
        <v>8.3005099164299996E-4</v>
      </c>
      <c r="U149" s="38">
        <f>Calculations!U119</f>
        <v>6.8029778979549094E-2</v>
      </c>
      <c r="V149" s="38" t="str">
        <f>Calculations!X119</f>
        <v>Not Modelled</v>
      </c>
      <c r="W149" s="38" t="str">
        <f>Calculations!Y119</f>
        <v>N/A</v>
      </c>
      <c r="X149" s="38" t="s">
        <v>100</v>
      </c>
      <c r="Y149" s="73" t="s">
        <v>105</v>
      </c>
      <c r="Z149" s="74" t="s">
        <v>104</v>
      </c>
      <c r="AA149" s="58">
        <f>Calculations!Z119</f>
        <v>0</v>
      </c>
      <c r="AB149" s="58">
        <f>Calculations!AL119</f>
        <v>0</v>
      </c>
      <c r="AC149" s="58">
        <f>Calculations!AA119</f>
        <v>8.2137589269999992E-3</v>
      </c>
      <c r="AD149" s="59">
        <f>Calculations!AM119</f>
        <v>0.67318780414810508</v>
      </c>
      <c r="AE149" s="58">
        <f>Calculations!AB119</f>
        <v>0</v>
      </c>
      <c r="AF149" s="58">
        <f>Calculations!AN119</f>
        <v>0</v>
      </c>
      <c r="AG149" s="58">
        <f>Calculations!AC119</f>
        <v>0</v>
      </c>
      <c r="AH149" s="58">
        <f>Calculations!AO119</f>
        <v>0</v>
      </c>
      <c r="AI149" s="58">
        <f>Calculations!AD119</f>
        <v>0</v>
      </c>
      <c r="AJ149" s="58">
        <f>Calculations!AP119</f>
        <v>0</v>
      </c>
      <c r="AK149" s="58">
        <f>Calculations!AE119</f>
        <v>1.2003533480599999</v>
      </c>
      <c r="AL149" s="58">
        <f>Calculations!AQ119</f>
        <v>98.379224635641364</v>
      </c>
      <c r="AM149" s="58">
        <f>Calculations!AF119</f>
        <v>0</v>
      </c>
      <c r="AN149" s="58">
        <f>Calculations!AR119</f>
        <v>0</v>
      </c>
      <c r="AO149" s="58">
        <f>Calculations!AG119</f>
        <v>0.345548878038</v>
      </c>
      <c r="AP149" s="58">
        <f>Calculations!AS119</f>
        <v>28.320686362925031</v>
      </c>
      <c r="AQ149" s="58">
        <f>Calculations!AH119</f>
        <v>0.87406576228599997</v>
      </c>
      <c r="AR149" s="58">
        <f>Calculations!AT119</f>
        <v>71.637165933875721</v>
      </c>
      <c r="AS149" s="58">
        <f>Calculations!AI119</f>
        <v>0</v>
      </c>
      <c r="AT149" s="58">
        <f>Calculations!AU119</f>
        <v>0</v>
      </c>
      <c r="AU149" s="58">
        <f>Calculations!AJ119</f>
        <v>0</v>
      </c>
      <c r="AV149" s="58">
        <f>Calculations!AV119</f>
        <v>0</v>
      </c>
      <c r="AW149" s="49"/>
      <c r="AX149" s="49"/>
      <c r="AY149" s="56" t="str">
        <f>Calculations!D119</f>
        <v>Call for Sites 2018</v>
      </c>
    </row>
    <row r="150" spans="2:51" ht="14.5" x14ac:dyDescent="0.35">
      <c r="B150" s="32">
        <f>Calculations!A120</f>
        <v>1492596738743</v>
      </c>
      <c r="C150" s="30" t="str">
        <f>Calculations!B120</f>
        <v>Holt Farm Hospital Road, Bromley Cross, Bolton</v>
      </c>
      <c r="D150" s="13" t="str">
        <f>Calculations!C120</f>
        <v>Residential</v>
      </c>
      <c r="E150" s="38">
        <f>Calculations!E120</f>
        <v>22.8169577092</v>
      </c>
      <c r="F150" s="38">
        <f>Calculations!I120</f>
        <v>22.8169577092</v>
      </c>
      <c r="G150" s="38">
        <f>Calculations!M120</f>
        <v>100</v>
      </c>
      <c r="H150" s="38">
        <f>Calculations!H120</f>
        <v>0</v>
      </c>
      <c r="I150" s="38">
        <f>Calculations!L120</f>
        <v>0</v>
      </c>
      <c r="J150" s="38">
        <f>Calculations!G120</f>
        <v>0</v>
      </c>
      <c r="K150" s="38">
        <f>Calculations!K120</f>
        <v>0</v>
      </c>
      <c r="L150" s="38">
        <f>Calculations!F120</f>
        <v>0</v>
      </c>
      <c r="M150" s="38">
        <f>Calculations!J120</f>
        <v>0</v>
      </c>
      <c r="N150" s="38">
        <f>Calculations!V120</f>
        <v>0</v>
      </c>
      <c r="O150" s="38">
        <f>Calculations!W120</f>
        <v>0</v>
      </c>
      <c r="P150" s="38">
        <f>Calculations!O120</f>
        <v>0.2520037749338</v>
      </c>
      <c r="Q150" s="38">
        <f>Calculations!S120</f>
        <v>1.1044582636544478</v>
      </c>
      <c r="R150" s="38">
        <f>Calculations!Q120</f>
        <v>8.50305041278E-2</v>
      </c>
      <c r="S150" s="38">
        <f>Calculations!T120</f>
        <v>0.37266363557975546</v>
      </c>
      <c r="T150" s="38">
        <f>Calculations!R120</f>
        <v>4.6605430495499998E-2</v>
      </c>
      <c r="U150" s="38">
        <f>Calculations!U120</f>
        <v>0.20425786421433509</v>
      </c>
      <c r="V150" s="38" t="str">
        <f>Calculations!X120</f>
        <v>Not Modelled</v>
      </c>
      <c r="W150" s="38" t="str">
        <f>Calculations!Y120</f>
        <v>N/A</v>
      </c>
      <c r="X150" s="38" t="s">
        <v>100</v>
      </c>
      <c r="Y150" s="73" t="s">
        <v>105</v>
      </c>
      <c r="Z150" s="74" t="s">
        <v>104</v>
      </c>
      <c r="AA150" s="58">
        <f>Calculations!Z120</f>
        <v>0</v>
      </c>
      <c r="AB150" s="58">
        <f>Calculations!AL120</f>
        <v>0</v>
      </c>
      <c r="AC150" s="58">
        <f>Calculations!AA120</f>
        <v>7.50468812146E-2</v>
      </c>
      <c r="AD150" s="59">
        <f>Calculations!AM120</f>
        <v>0.32890835917331973</v>
      </c>
      <c r="AE150" s="58">
        <f>Calculations!AB120</f>
        <v>4.6605366314800001E-2</v>
      </c>
      <c r="AF150" s="58">
        <f>Calculations!AN120</f>
        <v>0.2042575829292452</v>
      </c>
      <c r="AG150" s="58">
        <f>Calculations!AC120</f>
        <v>0</v>
      </c>
      <c r="AH150" s="58">
        <f>Calculations!AO120</f>
        <v>0</v>
      </c>
      <c r="AI150" s="58">
        <f>Calculations!AD120</f>
        <v>2.1174245786300001</v>
      </c>
      <c r="AJ150" s="58">
        <f>Calculations!AP120</f>
        <v>9.2800477855828944</v>
      </c>
      <c r="AK150" s="58">
        <f>Calculations!AE120</f>
        <v>21.597434269000001</v>
      </c>
      <c r="AL150" s="58">
        <f>Calculations!AQ120</f>
        <v>94.655188234370627</v>
      </c>
      <c r="AM150" s="58">
        <f>Calculations!AF120</f>
        <v>7.6138570218300006E-2</v>
      </c>
      <c r="AN150" s="58">
        <f>Calculations!AR120</f>
        <v>0.33369291028488102</v>
      </c>
      <c r="AO150" s="58">
        <f>Calculations!AG120</f>
        <v>0.18403195603</v>
      </c>
      <c r="AP150" s="58">
        <f>Calculations!AS120</f>
        <v>0.80655781710896846</v>
      </c>
      <c r="AQ150" s="58">
        <f>Calculations!AH120</f>
        <v>8.4482607464000008</v>
      </c>
      <c r="AR150" s="58">
        <f>Calculations!AT120</f>
        <v>37.026236600305332</v>
      </c>
      <c r="AS150" s="58">
        <f>Calculations!AI120</f>
        <v>0</v>
      </c>
      <c r="AT150" s="58">
        <f>Calculations!AU120</f>
        <v>0</v>
      </c>
      <c r="AU150" s="58">
        <f>Calculations!AJ120</f>
        <v>0</v>
      </c>
      <c r="AV150" s="58">
        <f>Calculations!AV120</f>
        <v>0</v>
      </c>
      <c r="AW150" s="49"/>
      <c r="AX150" s="49"/>
      <c r="AY150" s="56" t="str">
        <f>Calculations!D120</f>
        <v>Call for Sites 2018</v>
      </c>
    </row>
    <row r="151" spans="2:51" ht="14.5" x14ac:dyDescent="0.35">
      <c r="B151" s="32">
        <f>Calculations!A121</f>
        <v>1492599249512</v>
      </c>
      <c r="C151" s="30" t="str">
        <f>Calculations!B121</f>
        <v>Land at Ditchers Farm</v>
      </c>
      <c r="D151" s="13" t="str">
        <f>Calculations!C121</f>
        <v>Residential</v>
      </c>
      <c r="E151" s="38">
        <f>Calculations!E121</f>
        <v>1.9177370408900001</v>
      </c>
      <c r="F151" s="38">
        <f>Calculations!I121</f>
        <v>1.9177370408900001</v>
      </c>
      <c r="G151" s="38">
        <f>Calculations!M121</f>
        <v>100</v>
      </c>
      <c r="H151" s="38">
        <f>Calculations!H121</f>
        <v>0</v>
      </c>
      <c r="I151" s="38">
        <f>Calculations!L121</f>
        <v>0</v>
      </c>
      <c r="J151" s="38">
        <f>Calculations!G121</f>
        <v>0</v>
      </c>
      <c r="K151" s="38">
        <f>Calculations!K121</f>
        <v>0</v>
      </c>
      <c r="L151" s="38">
        <f>Calculations!F121</f>
        <v>0</v>
      </c>
      <c r="M151" s="38">
        <f>Calculations!J121</f>
        <v>0</v>
      </c>
      <c r="N151" s="38">
        <f>Calculations!V121</f>
        <v>0</v>
      </c>
      <c r="O151" s="38">
        <f>Calculations!W121</f>
        <v>0</v>
      </c>
      <c r="P151" s="38">
        <f>Calculations!O121</f>
        <v>7.3917461730230005E-2</v>
      </c>
      <c r="Q151" s="38">
        <f>Calculations!S121</f>
        <v>3.8544107014758264</v>
      </c>
      <c r="R151" s="38">
        <f>Calculations!Q121</f>
        <v>3.726341957353E-2</v>
      </c>
      <c r="S151" s="38">
        <f>Calculations!T121</f>
        <v>1.9430932802046972</v>
      </c>
      <c r="T151" s="38">
        <f>Calculations!R121</f>
        <v>3.2803312551400003E-2</v>
      </c>
      <c r="U151" s="38">
        <f>Calculations!U121</f>
        <v>1.7105219251632306</v>
      </c>
      <c r="V151" s="38" t="str">
        <f>Calculations!X121</f>
        <v>Not Modelled</v>
      </c>
      <c r="W151" s="38" t="str">
        <f>Calculations!Y121</f>
        <v>N/A</v>
      </c>
      <c r="X151" s="38" t="s">
        <v>100</v>
      </c>
      <c r="Y151" s="73" t="s">
        <v>105</v>
      </c>
      <c r="Z151" s="74" t="s">
        <v>104</v>
      </c>
      <c r="AA151" s="58">
        <f>Calculations!Z121</f>
        <v>0</v>
      </c>
      <c r="AB151" s="58">
        <f>Calculations!AL121</f>
        <v>0</v>
      </c>
      <c r="AC151" s="58">
        <f>Calculations!AA121</f>
        <v>3.5663420224E-2</v>
      </c>
      <c r="AD151" s="59">
        <f>Calculations!AM121</f>
        <v>1.8596616461790303</v>
      </c>
      <c r="AE151" s="58">
        <f>Calculations!AB121</f>
        <v>3.1603313901500001E-2</v>
      </c>
      <c r="AF151" s="58">
        <f>Calculations!AN121</f>
        <v>1.6479482446056972</v>
      </c>
      <c r="AG151" s="58">
        <f>Calculations!AC121</f>
        <v>0</v>
      </c>
      <c r="AH151" s="58">
        <f>Calculations!AO121</f>
        <v>0</v>
      </c>
      <c r="AI151" s="58">
        <f>Calculations!AD121</f>
        <v>0.54706305888399998</v>
      </c>
      <c r="AJ151" s="58">
        <f>Calculations!AP121</f>
        <v>28.526489670873445</v>
      </c>
      <c r="AK151" s="58">
        <f>Calculations!AE121</f>
        <v>0</v>
      </c>
      <c r="AL151" s="58">
        <f>Calculations!AQ121</f>
        <v>0</v>
      </c>
      <c r="AM151" s="58">
        <f>Calculations!AF121</f>
        <v>0</v>
      </c>
      <c r="AN151" s="58">
        <f>Calculations!AR121</f>
        <v>0</v>
      </c>
      <c r="AO151" s="58">
        <f>Calculations!AG121</f>
        <v>0</v>
      </c>
      <c r="AP151" s="58">
        <f>Calculations!AS121</f>
        <v>0</v>
      </c>
      <c r="AQ151" s="58">
        <f>Calculations!AH121</f>
        <v>0</v>
      </c>
      <c r="AR151" s="58">
        <f>Calculations!AT121</f>
        <v>0</v>
      </c>
      <c r="AS151" s="58">
        <f>Calculations!AI121</f>
        <v>0</v>
      </c>
      <c r="AT151" s="58">
        <f>Calculations!AU121</f>
        <v>0</v>
      </c>
      <c r="AU151" s="58">
        <f>Calculations!AJ121</f>
        <v>0</v>
      </c>
      <c r="AV151" s="58">
        <f>Calculations!AV121</f>
        <v>0</v>
      </c>
      <c r="AW151" s="49"/>
      <c r="AX151" s="49"/>
      <c r="AY151" s="56" t="str">
        <f>Calculations!D121</f>
        <v>Call for Sites 2018</v>
      </c>
    </row>
    <row r="152" spans="2:51" ht="26" x14ac:dyDescent="0.35">
      <c r="B152" s="32">
        <f>Calculations!A122</f>
        <v>1492607493659</v>
      </c>
      <c r="C152" s="30" t="str">
        <f>Calculations!B122</f>
        <v>Land on the south west side of Ringley Road West, Radcliffe, Manchester, M26 1DE</v>
      </c>
      <c r="D152" s="13" t="str">
        <f>Calculations!C122</f>
        <v>Residential</v>
      </c>
      <c r="E152" s="38">
        <f>Calculations!E122</f>
        <v>2.04545976055</v>
      </c>
      <c r="F152" s="38">
        <f>Calculations!I122</f>
        <v>2.04545976055</v>
      </c>
      <c r="G152" s="38">
        <f>Calculations!M122</f>
        <v>100</v>
      </c>
      <c r="H152" s="38">
        <f>Calculations!H122</f>
        <v>0</v>
      </c>
      <c r="I152" s="38">
        <f>Calculations!L122</f>
        <v>0</v>
      </c>
      <c r="J152" s="38">
        <f>Calculations!G122</f>
        <v>0</v>
      </c>
      <c r="K152" s="38">
        <f>Calculations!K122</f>
        <v>0</v>
      </c>
      <c r="L152" s="38">
        <f>Calculations!F122</f>
        <v>0</v>
      </c>
      <c r="M152" s="38">
        <f>Calculations!J122</f>
        <v>0</v>
      </c>
      <c r="N152" s="38">
        <f>Calculations!V122</f>
        <v>0</v>
      </c>
      <c r="O152" s="38">
        <f>Calculations!W122</f>
        <v>0</v>
      </c>
      <c r="P152" s="38">
        <f>Calculations!O122</f>
        <v>0.11795124101621</v>
      </c>
      <c r="Q152" s="38">
        <f>Calculations!S122</f>
        <v>5.7664904140912698</v>
      </c>
      <c r="R152" s="38">
        <f>Calculations!Q122</f>
        <v>5.5933345052099999E-3</v>
      </c>
      <c r="S152" s="38">
        <f>Calculations!T122</f>
        <v>0.27345121195178235</v>
      </c>
      <c r="T152" s="38">
        <f>Calculations!R122</f>
        <v>0</v>
      </c>
      <c r="U152" s="38">
        <f>Calculations!U122</f>
        <v>0</v>
      </c>
      <c r="V152" s="38" t="str">
        <f>Calculations!X122</f>
        <v>Not Modelled</v>
      </c>
      <c r="W152" s="38" t="str">
        <f>Calculations!Y122</f>
        <v>N/A</v>
      </c>
      <c r="X152" s="38" t="s">
        <v>100</v>
      </c>
      <c r="Y152" s="73" t="s">
        <v>105</v>
      </c>
      <c r="Z152" s="74" t="s">
        <v>104</v>
      </c>
      <c r="AA152" s="58">
        <f>Calculations!Z122</f>
        <v>0</v>
      </c>
      <c r="AB152" s="58">
        <f>Calculations!AL122</f>
        <v>0</v>
      </c>
      <c r="AC152" s="58">
        <f>Calculations!AA122</f>
        <v>5.5933312640999997E-3</v>
      </c>
      <c r="AD152" s="59">
        <f>Calculations!AM122</f>
        <v>0.27345105349791965</v>
      </c>
      <c r="AE152" s="58">
        <f>Calculations!AB122</f>
        <v>0</v>
      </c>
      <c r="AF152" s="58">
        <f>Calculations!AN122</f>
        <v>0</v>
      </c>
      <c r="AG152" s="58">
        <f>Calculations!AC122</f>
        <v>0</v>
      </c>
      <c r="AH152" s="58">
        <f>Calculations!AO122</f>
        <v>0</v>
      </c>
      <c r="AI152" s="58">
        <f>Calculations!AD122</f>
        <v>0</v>
      </c>
      <c r="AJ152" s="58">
        <f>Calculations!AP122</f>
        <v>0</v>
      </c>
      <c r="AK152" s="58">
        <f>Calculations!AE122</f>
        <v>2.04028466788</v>
      </c>
      <c r="AL152" s="58">
        <f>Calculations!AQ122</f>
        <v>99.746996114525928</v>
      </c>
      <c r="AM152" s="58">
        <f>Calculations!AF122</f>
        <v>0</v>
      </c>
      <c r="AN152" s="58">
        <f>Calculations!AR122</f>
        <v>0</v>
      </c>
      <c r="AO152" s="58">
        <f>Calculations!AG122</f>
        <v>5.6698994635100001E-4</v>
      </c>
      <c r="AP152" s="58">
        <f>Calculations!AS122</f>
        <v>2.7719437814730859E-2</v>
      </c>
      <c r="AQ152" s="58">
        <f>Calculations!AH122</f>
        <v>1.81453527869</v>
      </c>
      <c r="AR152" s="58">
        <f>Calculations!AT122</f>
        <v>88.710387448643473</v>
      </c>
      <c r="AS152" s="58">
        <f>Calculations!AI122</f>
        <v>0</v>
      </c>
      <c r="AT152" s="58">
        <f>Calculations!AU122</f>
        <v>0</v>
      </c>
      <c r="AU152" s="58">
        <f>Calculations!AJ122</f>
        <v>0</v>
      </c>
      <c r="AV152" s="58">
        <f>Calculations!AV122</f>
        <v>0</v>
      </c>
      <c r="AW152" s="49"/>
      <c r="AX152" s="49"/>
      <c r="AY152" s="56" t="str">
        <f>Calculations!D122</f>
        <v>Call for Sites 2018</v>
      </c>
    </row>
    <row r="153" spans="2:51" ht="14.5" x14ac:dyDescent="0.35">
      <c r="B153" s="32">
        <f>Calculations!A123</f>
        <v>1493212721762</v>
      </c>
      <c r="C153" s="30" t="str">
        <f>Calculations!B123</f>
        <v>Land at Dene Bank, Bradshaw, Bolton</v>
      </c>
      <c r="D153" s="13" t="str">
        <f>Calculations!C123</f>
        <v>Residential</v>
      </c>
      <c r="E153" s="38">
        <f>Calculations!E123</f>
        <v>0.43557210735099999</v>
      </c>
      <c r="F153" s="38">
        <f>Calculations!I123</f>
        <v>0.43557210735099999</v>
      </c>
      <c r="G153" s="38">
        <f>Calculations!M123</f>
        <v>100</v>
      </c>
      <c r="H153" s="38">
        <f>Calculations!H123</f>
        <v>0</v>
      </c>
      <c r="I153" s="38">
        <f>Calculations!L123</f>
        <v>0</v>
      </c>
      <c r="J153" s="38">
        <f>Calculations!G123</f>
        <v>0</v>
      </c>
      <c r="K153" s="38">
        <f>Calculations!K123</f>
        <v>0</v>
      </c>
      <c r="L153" s="38">
        <f>Calculations!F123</f>
        <v>0</v>
      </c>
      <c r="M153" s="38">
        <f>Calculations!J123</f>
        <v>0</v>
      </c>
      <c r="N153" s="38">
        <f>Calculations!V123</f>
        <v>0.31666458829499999</v>
      </c>
      <c r="O153" s="38">
        <f>Calculations!W123</f>
        <v>72.700841709274115</v>
      </c>
      <c r="P153" s="38">
        <f>Calculations!O123</f>
        <v>1.6102058505307E-2</v>
      </c>
      <c r="Q153" s="38">
        <f>Calculations!S123</f>
        <v>3.6967607047279021</v>
      </c>
      <c r="R153" s="38">
        <f>Calculations!Q123</f>
        <v>7.590372766787E-3</v>
      </c>
      <c r="S153" s="38">
        <f>Calculations!T123</f>
        <v>1.7426214026763653</v>
      </c>
      <c r="T153" s="38">
        <f>Calculations!R123</f>
        <v>9.0793066677000004E-5</v>
      </c>
      <c r="U153" s="38">
        <f>Calculations!U123</f>
        <v>2.0844554815314567E-2</v>
      </c>
      <c r="V153" s="38">
        <f>Calculations!X123</f>
        <v>0</v>
      </c>
      <c r="W153" s="38">
        <f>Calculations!Y123</f>
        <v>0</v>
      </c>
      <c r="X153" s="38" t="s">
        <v>100</v>
      </c>
      <c r="Y153" s="73" t="s">
        <v>105</v>
      </c>
      <c r="Z153" s="74" t="s">
        <v>104</v>
      </c>
      <c r="AA153" s="58">
        <f>Calculations!Z123</f>
        <v>0</v>
      </c>
      <c r="AB153" s="58">
        <f>Calculations!AL123</f>
        <v>0</v>
      </c>
      <c r="AC153" s="58">
        <f>Calculations!AA123</f>
        <v>0</v>
      </c>
      <c r="AD153" s="59">
        <f>Calculations!AM123</f>
        <v>0</v>
      </c>
      <c r="AE153" s="58">
        <f>Calculations!AB123</f>
        <v>0</v>
      </c>
      <c r="AF153" s="58">
        <f>Calculations!AN123</f>
        <v>0</v>
      </c>
      <c r="AG153" s="58">
        <f>Calculations!AC123</f>
        <v>0</v>
      </c>
      <c r="AH153" s="58">
        <f>Calculations!AO123</f>
        <v>0</v>
      </c>
      <c r="AI153" s="58">
        <f>Calculations!AD123</f>
        <v>0</v>
      </c>
      <c r="AJ153" s="58">
        <f>Calculations!AP123</f>
        <v>0</v>
      </c>
      <c r="AK153" s="58">
        <f>Calculations!AE123</f>
        <v>0</v>
      </c>
      <c r="AL153" s="58">
        <f>Calculations!AQ123</f>
        <v>0</v>
      </c>
      <c r="AM153" s="58">
        <f>Calculations!AF123</f>
        <v>0</v>
      </c>
      <c r="AN153" s="58">
        <f>Calculations!AR123</f>
        <v>0</v>
      </c>
      <c r="AO153" s="58">
        <f>Calculations!AG123</f>
        <v>0</v>
      </c>
      <c r="AP153" s="58">
        <f>Calculations!AS123</f>
        <v>0</v>
      </c>
      <c r="AQ153" s="58">
        <f>Calculations!AH123</f>
        <v>0.43557210735099999</v>
      </c>
      <c r="AR153" s="58">
        <f>Calculations!AT123</f>
        <v>100</v>
      </c>
      <c r="AS153" s="58">
        <f>Calculations!AI123</f>
        <v>0</v>
      </c>
      <c r="AT153" s="58">
        <f>Calculations!AU123</f>
        <v>0</v>
      </c>
      <c r="AU153" s="58">
        <f>Calculations!AJ123</f>
        <v>0</v>
      </c>
      <c r="AV153" s="58">
        <f>Calculations!AV123</f>
        <v>0</v>
      </c>
      <c r="AW153" s="49"/>
      <c r="AX153" s="49"/>
      <c r="AY153" s="56" t="str">
        <f>Calculations!D123</f>
        <v>Call for Sites 2018</v>
      </c>
    </row>
    <row r="154" spans="2:51" ht="14.5" x14ac:dyDescent="0.35">
      <c r="B154" s="32">
        <f>Calculations!A124</f>
        <v>1519383923835</v>
      </c>
      <c r="C154" s="30" t="str">
        <f>Calculations!B124</f>
        <v>Land at Birtenshaw, Bromley Cross, Bolton</v>
      </c>
      <c r="D154" s="13" t="str">
        <f>Calculations!C124</f>
        <v>Residential</v>
      </c>
      <c r="E154" s="38">
        <f>Calculations!E124</f>
        <v>16.1961475604</v>
      </c>
      <c r="F154" s="38">
        <f>Calculations!I124</f>
        <v>16.1961475604</v>
      </c>
      <c r="G154" s="38">
        <f>Calculations!M124</f>
        <v>100</v>
      </c>
      <c r="H154" s="38">
        <f>Calculations!H124</f>
        <v>0</v>
      </c>
      <c r="I154" s="38">
        <f>Calculations!L124</f>
        <v>0</v>
      </c>
      <c r="J154" s="38">
        <f>Calculations!G124</f>
        <v>0</v>
      </c>
      <c r="K154" s="38">
        <f>Calculations!K124</f>
        <v>0</v>
      </c>
      <c r="L154" s="38">
        <f>Calculations!F124</f>
        <v>0</v>
      </c>
      <c r="M154" s="38">
        <f>Calculations!J124</f>
        <v>0</v>
      </c>
      <c r="N154" s="38">
        <f>Calculations!V124</f>
        <v>1.30957610937E-2</v>
      </c>
      <c r="O154" s="38">
        <f>Calculations!W124</f>
        <v>8.0857259696246991E-2</v>
      </c>
      <c r="P154" s="38">
        <f>Calculations!O124</f>
        <v>0.95855067345300005</v>
      </c>
      <c r="Q154" s="38">
        <f>Calculations!S124</f>
        <v>5.9183868872415148</v>
      </c>
      <c r="R154" s="38">
        <f>Calculations!Q124</f>
        <v>0.273313131248</v>
      </c>
      <c r="S154" s="38">
        <f>Calculations!T124</f>
        <v>1.6875193945272375</v>
      </c>
      <c r="T154" s="38">
        <f>Calculations!R124</f>
        <v>0.11592074100999999</v>
      </c>
      <c r="U154" s="38">
        <f>Calculations!U124</f>
        <v>0.71573033388155349</v>
      </c>
      <c r="V154" s="38" t="str">
        <f>Calculations!X124</f>
        <v>Not Modelled</v>
      </c>
      <c r="W154" s="38" t="str">
        <f>Calculations!Y124</f>
        <v>N/A</v>
      </c>
      <c r="X154" s="38" t="s">
        <v>100</v>
      </c>
      <c r="Y154" s="73" t="s">
        <v>105</v>
      </c>
      <c r="Z154" s="74" t="s">
        <v>104</v>
      </c>
      <c r="AA154" s="58">
        <f>Calculations!Z124</f>
        <v>0</v>
      </c>
      <c r="AB154" s="58">
        <f>Calculations!AL124</f>
        <v>0</v>
      </c>
      <c r="AC154" s="58">
        <f>Calculations!AA124</f>
        <v>0</v>
      </c>
      <c r="AD154" s="59">
        <f>Calculations!AM124</f>
        <v>0</v>
      </c>
      <c r="AE154" s="58">
        <f>Calculations!AB124</f>
        <v>0</v>
      </c>
      <c r="AF154" s="58">
        <f>Calculations!AN124</f>
        <v>0</v>
      </c>
      <c r="AG154" s="58">
        <f>Calculations!AC124</f>
        <v>0</v>
      </c>
      <c r="AH154" s="58">
        <f>Calculations!AO124</f>
        <v>0</v>
      </c>
      <c r="AI154" s="58">
        <f>Calculations!AD124</f>
        <v>0.296096107474</v>
      </c>
      <c r="AJ154" s="58">
        <f>Calculations!AP124</f>
        <v>1.8281885020482442</v>
      </c>
      <c r="AK154" s="58">
        <f>Calculations!AE124</f>
        <v>11.934503277599999</v>
      </c>
      <c r="AL154" s="58">
        <f>Calculations!AQ124</f>
        <v>73.687296519699345</v>
      </c>
      <c r="AM154" s="58">
        <f>Calculations!AF124</f>
        <v>0.1888</v>
      </c>
      <c r="AN154" s="58">
        <f>Calculations!AR124</f>
        <v>1.165709310167196</v>
      </c>
      <c r="AO154" s="58">
        <f>Calculations!AG124</f>
        <v>0</v>
      </c>
      <c r="AP154" s="58">
        <f>Calculations!AS124</f>
        <v>0</v>
      </c>
      <c r="AQ154" s="58">
        <f>Calculations!AH124</f>
        <v>10.7356971927</v>
      </c>
      <c r="AR154" s="58">
        <f>Calculations!AT124</f>
        <v>66.285498774715151</v>
      </c>
      <c r="AS154" s="58">
        <f>Calculations!AI124</f>
        <v>16.050142118299998</v>
      </c>
      <c r="AT154" s="58">
        <f>Calculations!AU124</f>
        <v>99.098517461911811</v>
      </c>
      <c r="AU154" s="58">
        <f>Calculations!AJ124</f>
        <v>0</v>
      </c>
      <c r="AV154" s="58">
        <f>Calculations!AV124</f>
        <v>0</v>
      </c>
      <c r="AW154" s="49"/>
      <c r="AX154" s="49"/>
      <c r="AY154" s="56" t="str">
        <f>Calculations!D124</f>
        <v>Call for Sites 2018</v>
      </c>
    </row>
    <row r="155" spans="2:51" ht="14.5" x14ac:dyDescent="0.35">
      <c r="B155" s="32">
        <f>Calculations!A125</f>
        <v>1522754263269</v>
      </c>
      <c r="C155" s="30" t="str">
        <f>Calculations!B125</f>
        <v>Land off Wigan Road, HindleyLand off Wigan Road, Hindley</v>
      </c>
      <c r="D155" s="13" t="str">
        <f>Calculations!C125</f>
        <v>Residential</v>
      </c>
      <c r="E155" s="38">
        <f>Calculations!E125</f>
        <v>6.8367708156799996</v>
      </c>
      <c r="F155" s="38">
        <f>Calculations!I125</f>
        <v>6.8367708156799996</v>
      </c>
      <c r="G155" s="38">
        <f>Calculations!M125</f>
        <v>100</v>
      </c>
      <c r="H155" s="38">
        <f>Calculations!H125</f>
        <v>0</v>
      </c>
      <c r="I155" s="38">
        <f>Calculations!L125</f>
        <v>0</v>
      </c>
      <c r="J155" s="38">
        <f>Calculations!G125</f>
        <v>0</v>
      </c>
      <c r="K155" s="38">
        <f>Calculations!K125</f>
        <v>0</v>
      </c>
      <c r="L155" s="38">
        <f>Calculations!F125</f>
        <v>0</v>
      </c>
      <c r="M155" s="38">
        <f>Calculations!J125</f>
        <v>0</v>
      </c>
      <c r="N155" s="38">
        <f>Calculations!V125</f>
        <v>0</v>
      </c>
      <c r="O155" s="38">
        <f>Calculations!W125</f>
        <v>0</v>
      </c>
      <c r="P155" s="38">
        <f>Calculations!O125</f>
        <v>0.20257119483649999</v>
      </c>
      <c r="Q155" s="38">
        <f>Calculations!S125</f>
        <v>2.9629660010235672</v>
      </c>
      <c r="R155" s="38">
        <f>Calculations!Q125</f>
        <v>9.6304851525500001E-2</v>
      </c>
      <c r="S155" s="38">
        <f>Calculations!T125</f>
        <v>1.4086306843082514</v>
      </c>
      <c r="T155" s="38">
        <f>Calculations!R125</f>
        <v>4.1018546857200001E-2</v>
      </c>
      <c r="U155" s="38">
        <f>Calculations!U125</f>
        <v>0.5999696049942872</v>
      </c>
      <c r="V155" s="38" t="str">
        <f>Calculations!X125</f>
        <v>Not Modelled</v>
      </c>
      <c r="W155" s="38" t="str">
        <f>Calculations!Y125</f>
        <v>N/A</v>
      </c>
      <c r="X155" s="38" t="s">
        <v>100</v>
      </c>
      <c r="Y155" s="73" t="s">
        <v>105</v>
      </c>
      <c r="Z155" s="74" t="s">
        <v>104</v>
      </c>
      <c r="AA155" s="58">
        <f>Calculations!Z125</f>
        <v>0</v>
      </c>
      <c r="AB155" s="58">
        <f>Calculations!AL125</f>
        <v>0</v>
      </c>
      <c r="AC155" s="58">
        <f>Calculations!AA125</f>
        <v>2.76E-2</v>
      </c>
      <c r="AD155" s="59">
        <f>Calculations!AM125</f>
        <v>0.40369935959678421</v>
      </c>
      <c r="AE155" s="58">
        <f>Calculations!AB125</f>
        <v>0</v>
      </c>
      <c r="AF155" s="58">
        <f>Calculations!AN125</f>
        <v>0</v>
      </c>
      <c r="AG155" s="58">
        <f>Calculations!AC125</f>
        <v>0</v>
      </c>
      <c r="AH155" s="58">
        <f>Calculations!AO125</f>
        <v>0</v>
      </c>
      <c r="AI155" s="58">
        <f>Calculations!AD125</f>
        <v>0</v>
      </c>
      <c r="AJ155" s="58">
        <f>Calculations!AP125</f>
        <v>0</v>
      </c>
      <c r="AK155" s="58">
        <f>Calculations!AE125</f>
        <v>0</v>
      </c>
      <c r="AL155" s="58">
        <f>Calculations!AQ125</f>
        <v>0</v>
      </c>
      <c r="AM155" s="58">
        <f>Calculations!AF125</f>
        <v>0</v>
      </c>
      <c r="AN155" s="58">
        <f>Calculations!AR125</f>
        <v>0</v>
      </c>
      <c r="AO155" s="58">
        <f>Calculations!AG125</f>
        <v>0</v>
      </c>
      <c r="AP155" s="58">
        <f>Calculations!AS125</f>
        <v>0</v>
      </c>
      <c r="AQ155" s="58">
        <f>Calculations!AH125</f>
        <v>0</v>
      </c>
      <c r="AR155" s="58">
        <f>Calculations!AT125</f>
        <v>0</v>
      </c>
      <c r="AS155" s="58">
        <f>Calculations!AI125</f>
        <v>0</v>
      </c>
      <c r="AT155" s="58">
        <f>Calculations!AU125</f>
        <v>0</v>
      </c>
      <c r="AU155" s="58">
        <f>Calculations!AJ125</f>
        <v>0</v>
      </c>
      <c r="AV155" s="58">
        <f>Calculations!AV125</f>
        <v>0</v>
      </c>
      <c r="AW155" s="49"/>
      <c r="AX155" s="49"/>
      <c r="AY155" s="56" t="str">
        <f>Calculations!D125</f>
        <v>Call for Sites 2018</v>
      </c>
    </row>
    <row r="156" spans="2:51" ht="14.5" x14ac:dyDescent="0.35">
      <c r="B156" s="32" t="str">
        <f>Calculations!A126</f>
        <v>M61C1</v>
      </c>
      <c r="C156" s="30" t="str">
        <f>Calculations!B126</f>
        <v xml:space="preserve">J6 of M61 (M61 corridor) </v>
      </c>
      <c r="D156" s="13" t="str">
        <f>Calculations!C126</f>
        <v>Industry and warehousing</v>
      </c>
      <c r="E156" s="38">
        <f>Calculations!E126</f>
        <v>183.68805595500001</v>
      </c>
      <c r="F156" s="38">
        <f>Calculations!I126</f>
        <v>183.68805595500001</v>
      </c>
      <c r="G156" s="38">
        <f>Calculations!M126</f>
        <v>100</v>
      </c>
      <c r="H156" s="38">
        <f>Calculations!H126</f>
        <v>0</v>
      </c>
      <c r="I156" s="38">
        <f>Calculations!L126</f>
        <v>0</v>
      </c>
      <c r="J156" s="38">
        <f>Calculations!G126</f>
        <v>0</v>
      </c>
      <c r="K156" s="38">
        <f>Calculations!K126</f>
        <v>0</v>
      </c>
      <c r="L156" s="38">
        <f>Calculations!F126</f>
        <v>0</v>
      </c>
      <c r="M156" s="38">
        <f>Calculations!J126</f>
        <v>0</v>
      </c>
      <c r="N156" s="38">
        <f>Calculations!V126</f>
        <v>0</v>
      </c>
      <c r="O156" s="38">
        <f>Calculations!W126</f>
        <v>0</v>
      </c>
      <c r="P156" s="38">
        <f>Calculations!O126</f>
        <v>16.01212321017</v>
      </c>
      <c r="Q156" s="38">
        <f>Calculations!S126</f>
        <v>8.7170192568713656</v>
      </c>
      <c r="R156" s="38">
        <f>Calculations!Q126</f>
        <v>6.2016881254899996</v>
      </c>
      <c r="S156" s="38">
        <f>Calculations!T126</f>
        <v>3.3762065221101216</v>
      </c>
      <c r="T156" s="38">
        <f>Calculations!R126</f>
        <v>3.7751993119499998</v>
      </c>
      <c r="U156" s="38">
        <f>Calculations!U126</f>
        <v>2.0552230749694744</v>
      </c>
      <c r="V156" s="38" t="str">
        <f>Calculations!X126</f>
        <v>Not Modelled</v>
      </c>
      <c r="W156" s="38" t="str">
        <f>Calculations!Y126</f>
        <v>N/A</v>
      </c>
      <c r="X156" s="38" t="s">
        <v>101</v>
      </c>
      <c r="Y156" s="73" t="s">
        <v>105</v>
      </c>
      <c r="Z156" s="74" t="s">
        <v>104</v>
      </c>
      <c r="AA156" s="58">
        <f>Calculations!Z126</f>
        <v>0</v>
      </c>
      <c r="AB156" s="58">
        <f>Calculations!AL126</f>
        <v>0</v>
      </c>
      <c r="AC156" s="58">
        <f>Calculations!AA126</f>
        <v>3.6548652796200001</v>
      </c>
      <c r="AD156" s="59">
        <f>Calculations!AM126</f>
        <v>1.9897130821153506</v>
      </c>
      <c r="AE156" s="58">
        <f>Calculations!AB126</f>
        <v>2.90707354182</v>
      </c>
      <c r="AF156" s="58">
        <f>Calculations!AN126</f>
        <v>1.5826143549214633</v>
      </c>
      <c r="AG156" s="58">
        <f>Calculations!AC126</f>
        <v>0</v>
      </c>
      <c r="AH156" s="58">
        <f>Calculations!AO126</f>
        <v>0</v>
      </c>
      <c r="AI156" s="58">
        <f>Calculations!AD126</f>
        <v>35.283551401099999</v>
      </c>
      <c r="AJ156" s="58">
        <f>Calculations!AP126</f>
        <v>19.208408090368042</v>
      </c>
      <c r="AK156" s="58">
        <f>Calculations!AE126</f>
        <v>0</v>
      </c>
      <c r="AL156" s="58">
        <f>Calculations!AQ126</f>
        <v>0</v>
      </c>
      <c r="AM156" s="58">
        <f>Calculations!AF126</f>
        <v>0.32816791893800001</v>
      </c>
      <c r="AN156" s="58">
        <f>Calculations!AR126</f>
        <v>0.17865501228800348</v>
      </c>
      <c r="AO156" s="58">
        <f>Calculations!AG126</f>
        <v>8.3403349165900004E-2</v>
      </c>
      <c r="AP156" s="58">
        <f>Calculations!AS126</f>
        <v>4.5404884238271978E-2</v>
      </c>
      <c r="AQ156" s="58">
        <f>Calculations!AH126</f>
        <v>6.3729732650199997</v>
      </c>
      <c r="AR156" s="58">
        <f>Calculations!AT126</f>
        <v>3.469454359395721</v>
      </c>
      <c r="AS156" s="58">
        <f>Calculations!AI126</f>
        <v>0</v>
      </c>
      <c r="AT156" s="58">
        <f>Calculations!AU126</f>
        <v>0</v>
      </c>
      <c r="AU156" s="58">
        <f>Calculations!AJ126</f>
        <v>0</v>
      </c>
      <c r="AV156" s="58">
        <f>Calculations!AV126</f>
        <v>0</v>
      </c>
      <c r="AW156" s="49"/>
      <c r="AX156" s="49"/>
      <c r="AY156" s="56" t="str">
        <f>Calculations!D126</f>
        <v>Call for Sites 2018</v>
      </c>
    </row>
    <row r="157" spans="2:51" ht="26" x14ac:dyDescent="0.35">
      <c r="B157" s="32" t="str">
        <f>Calculations!A127</f>
        <v>M61C2</v>
      </c>
      <c r="C157" s="30" t="str">
        <f>Calculations!B127</f>
        <v xml:space="preserve">Hulton Park and Chequerbent </v>
      </c>
      <c r="D157" s="13" t="str">
        <f>Calculations!C127</f>
        <v>Residential / Industry and warehousing</v>
      </c>
      <c r="E157" s="38">
        <f>Calculations!E127</f>
        <v>417.77701139499902</v>
      </c>
      <c r="F157" s="38">
        <f>Calculations!I127</f>
        <v>414.37699617399903</v>
      </c>
      <c r="G157" s="38">
        <f>Calculations!M127</f>
        <v>99.186165076520851</v>
      </c>
      <c r="H157" s="38">
        <f>Calculations!H127</f>
        <v>6.5548100000000003E-3</v>
      </c>
      <c r="I157" s="38">
        <f>Calculations!L127</f>
        <v>1.568973356890279E-3</v>
      </c>
      <c r="J157" s="38">
        <f>Calculations!G127</f>
        <v>5.6235119999999998E-3</v>
      </c>
      <c r="K157" s="38">
        <f>Calculations!K127</f>
        <v>1.3460558734963738E-3</v>
      </c>
      <c r="L157" s="38">
        <f>Calculations!F127</f>
        <v>3.3878368989999998</v>
      </c>
      <c r="M157" s="38">
        <f>Calculations!J127</f>
        <v>0.81091989424877042</v>
      </c>
      <c r="N157" s="38">
        <f>Calculations!V127</f>
        <v>0</v>
      </c>
      <c r="O157" s="38">
        <f>Calculations!W127</f>
        <v>0</v>
      </c>
      <c r="P157" s="38">
        <f>Calculations!O127</f>
        <v>46.673597162009898</v>
      </c>
      <c r="Q157" s="38">
        <f>Calculations!S127</f>
        <v>11.171892155138483</v>
      </c>
      <c r="R157" s="38">
        <f>Calculations!Q127</f>
        <v>21.012897766610003</v>
      </c>
      <c r="S157" s="38">
        <f>Calculations!T127</f>
        <v>5.0296922026527611</v>
      </c>
      <c r="T157" s="38">
        <f>Calculations!R127</f>
        <v>13.691359927600001</v>
      </c>
      <c r="U157" s="38">
        <f>Calculations!U127</f>
        <v>3.2771932284840632</v>
      </c>
      <c r="V157" s="38" t="str">
        <f>Calculations!X127</f>
        <v>Not Modelled</v>
      </c>
      <c r="W157" s="38" t="str">
        <f>Calculations!Y127</f>
        <v>N/A</v>
      </c>
      <c r="X157" s="38" t="s">
        <v>100</v>
      </c>
      <c r="Y157" s="73" t="s">
        <v>108</v>
      </c>
      <c r="Z157" s="74" t="s">
        <v>109</v>
      </c>
      <c r="AA157" s="58">
        <f>Calculations!Z127</f>
        <v>0</v>
      </c>
      <c r="AB157" s="58">
        <f>Calculations!AL127</f>
        <v>0</v>
      </c>
      <c r="AC157" s="58">
        <f>Calculations!AA127</f>
        <v>8.1954660258499992</v>
      </c>
      <c r="AD157" s="59">
        <f>Calculations!AM127</f>
        <v>1.9616842962432335</v>
      </c>
      <c r="AE157" s="58">
        <f>Calculations!AB127</f>
        <v>7.7405944655400001</v>
      </c>
      <c r="AF157" s="58">
        <f>Calculations!AN127</f>
        <v>1.8528052655873488</v>
      </c>
      <c r="AG157" s="58">
        <f>Calculations!AC127</f>
        <v>3.1387516550900003E-2</v>
      </c>
      <c r="AH157" s="58">
        <f>Calculations!AO127</f>
        <v>7.5129831692016666E-3</v>
      </c>
      <c r="AI157" s="58">
        <f>Calculations!AD127</f>
        <v>71.732637678299994</v>
      </c>
      <c r="AJ157" s="58">
        <f>Calculations!AP127</f>
        <v>17.170077750036455</v>
      </c>
      <c r="AK157" s="58">
        <f>Calculations!AE127</f>
        <v>92.9703296685</v>
      </c>
      <c r="AL157" s="58">
        <f>Calculations!AQ127</f>
        <v>22.253577179381605</v>
      </c>
      <c r="AM157" s="58">
        <f>Calculations!AF127</f>
        <v>0</v>
      </c>
      <c r="AN157" s="58">
        <f>Calculations!AR127</f>
        <v>0</v>
      </c>
      <c r="AO157" s="58">
        <f>Calculations!AG127</f>
        <v>0</v>
      </c>
      <c r="AP157" s="58">
        <f>Calculations!AS127</f>
        <v>0</v>
      </c>
      <c r="AQ157" s="58">
        <f>Calculations!AH127</f>
        <v>0.134216188732</v>
      </c>
      <c r="AR157" s="58">
        <f>Calculations!AT127</f>
        <v>3.2126274321279381E-2</v>
      </c>
      <c r="AS157" s="58">
        <f>Calculations!AI127</f>
        <v>0</v>
      </c>
      <c r="AT157" s="58">
        <f>Calculations!AU127</f>
        <v>0</v>
      </c>
      <c r="AU157" s="58">
        <f>Calculations!AJ127</f>
        <v>0</v>
      </c>
      <c r="AV157" s="58">
        <f>Calculations!AV127</f>
        <v>0</v>
      </c>
      <c r="AW157" s="49"/>
      <c r="AX157" s="49"/>
      <c r="AY157" s="56" t="str">
        <f>Calculations!D127</f>
        <v>Call for Sites 2018</v>
      </c>
    </row>
    <row r="158" spans="2:51" ht="26" x14ac:dyDescent="0.35">
      <c r="B158" s="32" t="str">
        <f>Calculations!A128</f>
        <v>M61C3</v>
      </c>
      <c r="C158" s="30" t="str">
        <f>Calculations!B128</f>
        <v>North West of Westhoughton West of Westhoughton</v>
      </c>
      <c r="D158" s="13" t="str">
        <f>Calculations!C128</f>
        <v>Residential</v>
      </c>
      <c r="E158" s="38">
        <f>Calculations!E128</f>
        <v>45.045348039799897</v>
      </c>
      <c r="F158" s="38">
        <f>Calculations!I128</f>
        <v>44.839849084799901</v>
      </c>
      <c r="G158" s="38">
        <f>Calculations!M128</f>
        <v>99.543795388552823</v>
      </c>
      <c r="H158" s="38">
        <f>Calculations!H128</f>
        <v>1.1955263000000001E-2</v>
      </c>
      <c r="I158" s="38">
        <f>Calculations!L128</f>
        <v>2.6540505335727247E-2</v>
      </c>
      <c r="J158" s="38">
        <f>Calculations!G128</f>
        <v>1.9335878000000001E-2</v>
      </c>
      <c r="K158" s="38">
        <f>Calculations!K128</f>
        <v>4.2925360423268902E-2</v>
      </c>
      <c r="L158" s="38">
        <f>Calculations!F128</f>
        <v>0.17420781399999999</v>
      </c>
      <c r="M158" s="38">
        <f>Calculations!J128</f>
        <v>0.38673874568818595</v>
      </c>
      <c r="N158" s="38">
        <f>Calculations!V128</f>
        <v>0</v>
      </c>
      <c r="O158" s="38">
        <f>Calculations!W128</f>
        <v>0</v>
      </c>
      <c r="P158" s="38">
        <f>Calculations!O128</f>
        <v>4.295571461982</v>
      </c>
      <c r="Q158" s="38">
        <f>Calculations!S128</f>
        <v>9.536104501149909</v>
      </c>
      <c r="R158" s="38">
        <f>Calculations!Q128</f>
        <v>1.896747062822</v>
      </c>
      <c r="S158" s="38">
        <f>Calculations!T128</f>
        <v>4.2107501559231508</v>
      </c>
      <c r="T158" s="38">
        <f>Calculations!R128</f>
        <v>1.29059643957</v>
      </c>
      <c r="U158" s="38">
        <f>Calculations!U128</f>
        <v>2.8651048237649119</v>
      </c>
      <c r="V158" s="38" t="str">
        <f>Calculations!X128</f>
        <v>Not Modelled</v>
      </c>
      <c r="W158" s="38" t="str">
        <f>Calculations!Y128</f>
        <v>N/A</v>
      </c>
      <c r="X158" s="38" t="s">
        <v>100</v>
      </c>
      <c r="Y158" s="73" t="s">
        <v>108</v>
      </c>
      <c r="Z158" s="74" t="s">
        <v>109</v>
      </c>
      <c r="AA158" s="58">
        <f>Calculations!Z128</f>
        <v>0</v>
      </c>
      <c r="AB158" s="58">
        <f>Calculations!AL128</f>
        <v>0</v>
      </c>
      <c r="AC158" s="58">
        <f>Calculations!AA128</f>
        <v>0.72285796304200001</v>
      </c>
      <c r="AD158" s="59">
        <f>Calculations!AM128</f>
        <v>1.6047338837371565</v>
      </c>
      <c r="AE158" s="58">
        <f>Calculations!AB128</f>
        <v>0.81700210894000003</v>
      </c>
      <c r="AF158" s="58">
        <f>Calculations!AN128</f>
        <v>1.8137324818050833</v>
      </c>
      <c r="AG158" s="58">
        <f>Calculations!AC128</f>
        <v>7.6866342855899994E-2</v>
      </c>
      <c r="AH158" s="58">
        <f>Calculations!AO128</f>
        <v>0.17064213331859396</v>
      </c>
      <c r="AI158" s="58">
        <f>Calculations!AD128</f>
        <v>8.9412123725099999</v>
      </c>
      <c r="AJ158" s="58">
        <f>Calculations!AP128</f>
        <v>19.849357950592314</v>
      </c>
      <c r="AK158" s="58">
        <f>Calculations!AE128</f>
        <v>0</v>
      </c>
      <c r="AL158" s="58">
        <f>Calculations!AQ128</f>
        <v>0</v>
      </c>
      <c r="AM158" s="58">
        <f>Calculations!AF128</f>
        <v>0</v>
      </c>
      <c r="AN158" s="58">
        <f>Calculations!AR128</f>
        <v>0</v>
      </c>
      <c r="AO158" s="58">
        <f>Calculations!AG128</f>
        <v>0</v>
      </c>
      <c r="AP158" s="58">
        <f>Calculations!AS128</f>
        <v>0</v>
      </c>
      <c r="AQ158" s="58">
        <f>Calculations!AH128</f>
        <v>0</v>
      </c>
      <c r="AR158" s="58">
        <f>Calculations!AT128</f>
        <v>0</v>
      </c>
      <c r="AS158" s="58">
        <f>Calculations!AI128</f>
        <v>0</v>
      </c>
      <c r="AT158" s="58">
        <f>Calculations!AU128</f>
        <v>0</v>
      </c>
      <c r="AU158" s="58">
        <f>Calculations!AJ128</f>
        <v>0</v>
      </c>
      <c r="AV158" s="58">
        <f>Calculations!AV128</f>
        <v>0</v>
      </c>
      <c r="AW158" s="49"/>
      <c r="AX158" s="49"/>
      <c r="AY158" s="56" t="str">
        <f>Calculations!D128</f>
        <v>Call for Sites 2018</v>
      </c>
    </row>
    <row r="159" spans="2:51" ht="26" x14ac:dyDescent="0.35">
      <c r="B159" s="32" t="str">
        <f>Calculations!A129</f>
        <v>M61C4</v>
      </c>
      <c r="C159" s="30" t="str">
        <f>Calculations!B129</f>
        <v>West of Gibfield, AthertonWest of Gibfield, Atherton</v>
      </c>
      <c r="D159" s="13" t="str">
        <f>Calculations!C129</f>
        <v>Residential / Industry and warehousing</v>
      </c>
      <c r="E159" s="38">
        <f>Calculations!E129</f>
        <v>53.9144540453999</v>
      </c>
      <c r="F159" s="38">
        <f>Calculations!I129</f>
        <v>53.2577484283999</v>
      </c>
      <c r="G159" s="38">
        <f>Calculations!M129</f>
        <v>98.781948869505371</v>
      </c>
      <c r="H159" s="38">
        <f>Calculations!H129</f>
        <v>0.60571844500000005</v>
      </c>
      <c r="I159" s="38">
        <f>Calculations!L129</f>
        <v>1.123480624490681</v>
      </c>
      <c r="J159" s="38">
        <f>Calculations!G129</f>
        <v>5.0987171999999997E-2</v>
      </c>
      <c r="K159" s="38">
        <f>Calculations!K129</f>
        <v>9.4570506003946703E-2</v>
      </c>
      <c r="L159" s="38">
        <f>Calculations!F129</f>
        <v>0</v>
      </c>
      <c r="M159" s="38">
        <f>Calculations!J129</f>
        <v>0</v>
      </c>
      <c r="N159" s="38">
        <f>Calculations!V129</f>
        <v>0</v>
      </c>
      <c r="O159" s="38">
        <f>Calculations!W129</f>
        <v>0</v>
      </c>
      <c r="P159" s="38">
        <f>Calculations!O129</f>
        <v>4.5079334321470004</v>
      </c>
      <c r="Q159" s="38">
        <f>Calculations!S129</f>
        <v>8.361270668438916</v>
      </c>
      <c r="R159" s="38">
        <f>Calculations!Q129</f>
        <v>2.1913669174670001</v>
      </c>
      <c r="S159" s="38">
        <f>Calculations!T129</f>
        <v>4.0645258424052839</v>
      </c>
      <c r="T159" s="38">
        <f>Calculations!R129</f>
        <v>1.44842534848</v>
      </c>
      <c r="U159" s="38">
        <f>Calculations!U129</f>
        <v>2.6865251148798066</v>
      </c>
      <c r="V159" s="38" t="str">
        <f>Calculations!X129</f>
        <v>Not Modelled</v>
      </c>
      <c r="W159" s="38" t="str">
        <f>Calculations!Y129</f>
        <v>N/A</v>
      </c>
      <c r="X159" s="38" t="s">
        <v>100</v>
      </c>
      <c r="Y159" s="73" t="s">
        <v>108</v>
      </c>
      <c r="Z159" s="75" t="s">
        <v>109</v>
      </c>
      <c r="AA159" s="58">
        <f>Calculations!Z129</f>
        <v>0.60560355712699998</v>
      </c>
      <c r="AB159" s="58">
        <f>Calculations!AL129</f>
        <v>1.1232675315918765</v>
      </c>
      <c r="AC159" s="58">
        <f>Calculations!AA129</f>
        <v>0.45317615816700002</v>
      </c>
      <c r="AD159" s="59">
        <f>Calculations!AM129</f>
        <v>0.84054668862155713</v>
      </c>
      <c r="AE159" s="58">
        <f>Calculations!AB129</f>
        <v>0.58624131661400003</v>
      </c>
      <c r="AF159" s="58">
        <f>Calculations!AN129</f>
        <v>1.0873546379980814</v>
      </c>
      <c r="AG159" s="58">
        <f>Calculations!AC129</f>
        <v>0.63149632376099996</v>
      </c>
      <c r="AH159" s="58">
        <f>Calculations!AO129</f>
        <v>1.1712931809144056</v>
      </c>
      <c r="AI159" s="58">
        <f>Calculations!AD129</f>
        <v>10.313611993</v>
      </c>
      <c r="AJ159" s="58">
        <f>Calculations!AP129</f>
        <v>19.129586259586691</v>
      </c>
      <c r="AK159" s="58">
        <f>Calculations!AE129</f>
        <v>0</v>
      </c>
      <c r="AL159" s="58">
        <f>Calculations!AQ129</f>
        <v>0</v>
      </c>
      <c r="AM159" s="58">
        <f>Calculations!AF129</f>
        <v>0</v>
      </c>
      <c r="AN159" s="58">
        <f>Calculations!AR129</f>
        <v>0</v>
      </c>
      <c r="AO159" s="58">
        <f>Calculations!AG129</f>
        <v>0</v>
      </c>
      <c r="AP159" s="58">
        <f>Calculations!AS129</f>
        <v>0</v>
      </c>
      <c r="AQ159" s="58">
        <f>Calculations!AH129</f>
        <v>0</v>
      </c>
      <c r="AR159" s="58">
        <f>Calculations!AT129</f>
        <v>0</v>
      </c>
      <c r="AS159" s="58">
        <f>Calculations!AI129</f>
        <v>0</v>
      </c>
      <c r="AT159" s="58">
        <f>Calculations!AU129</f>
        <v>0</v>
      </c>
      <c r="AU159" s="58">
        <f>Calculations!AJ129</f>
        <v>0</v>
      </c>
      <c r="AV159" s="58">
        <f>Calculations!AV129</f>
        <v>0</v>
      </c>
      <c r="AW159" s="49"/>
      <c r="AX159" s="49"/>
      <c r="AY159" s="56" t="str">
        <f>Calculations!D129</f>
        <v>Call for Sites 2018</v>
      </c>
    </row>
    <row r="160" spans="2:51" ht="26" x14ac:dyDescent="0.35">
      <c r="B160" s="32" t="str">
        <f>Calculations!A130</f>
        <v>OA1</v>
      </c>
      <c r="C160" s="30" t="str">
        <f>Calculations!B130</f>
        <v>North Bolton Strategic opportunity areaNorth Bolton Area of Search (Bolton)</v>
      </c>
      <c r="D160" s="13" t="str">
        <f>Calculations!C130</f>
        <v>Residential</v>
      </c>
      <c r="E160" s="38">
        <f>Calculations!E130</f>
        <v>1953.3233384299899</v>
      </c>
      <c r="F160" s="38">
        <f>Calculations!I130</f>
        <v>1897.9329073699901</v>
      </c>
      <c r="G160" s="38">
        <f>Calculations!M130</f>
        <v>97.164297893224344</v>
      </c>
      <c r="H160" s="38">
        <f>Calculations!H130</f>
        <v>13.237935309999999</v>
      </c>
      <c r="I160" s="38">
        <f>Calculations!L130</f>
        <v>0.6777134665600304</v>
      </c>
      <c r="J160" s="38">
        <f>Calculations!G130</f>
        <v>18.048055479999999</v>
      </c>
      <c r="K160" s="38">
        <f>Calculations!K130</f>
        <v>0.92396661243531586</v>
      </c>
      <c r="L160" s="38">
        <f>Calculations!F130</f>
        <v>24.104440270000001</v>
      </c>
      <c r="M160" s="38">
        <f>Calculations!J130</f>
        <v>1.2340220277803198</v>
      </c>
      <c r="N160" s="38">
        <f>Calculations!V130</f>
        <v>164.19893909499999</v>
      </c>
      <c r="O160" s="38">
        <f>Calculations!W130</f>
        <v>8.4061320450395627</v>
      </c>
      <c r="P160" s="38">
        <f>Calculations!O130</f>
        <v>234.73349551680002</v>
      </c>
      <c r="Q160" s="38">
        <f>Calculations!S130</f>
        <v>12.017134639136101</v>
      </c>
      <c r="R160" s="38">
        <f>Calculations!Q130</f>
        <v>93.248076174800005</v>
      </c>
      <c r="S160" s="38">
        <f>Calculations!T130</f>
        <v>4.7738167225170924</v>
      </c>
      <c r="T160" s="38">
        <f>Calculations!R130</f>
        <v>55.350302344600003</v>
      </c>
      <c r="U160" s="38">
        <f>Calculations!U130</f>
        <v>2.8336477251681513</v>
      </c>
      <c r="V160" s="38">
        <f>Calculations!X130</f>
        <v>3.62942489935</v>
      </c>
      <c r="W160" s="38">
        <f>Calculations!Y130</f>
        <v>0.18580768621068131</v>
      </c>
      <c r="X160" s="38" t="s">
        <v>100</v>
      </c>
      <c r="Y160" s="73" t="s">
        <v>108</v>
      </c>
      <c r="Z160" s="74" t="s">
        <v>109</v>
      </c>
      <c r="AA160" s="58">
        <f>Calculations!Z130</f>
        <v>8.5713461435900005</v>
      </c>
      <c r="AB160" s="58">
        <f>Calculations!AL130</f>
        <v>0.43880836188028838</v>
      </c>
      <c r="AC160" s="58">
        <f>Calculations!AA130</f>
        <v>6.2903557192499999</v>
      </c>
      <c r="AD160" s="59">
        <f>Calculations!AM130</f>
        <v>0.3220335105557055</v>
      </c>
      <c r="AE160" s="58">
        <f>Calculations!AB130</f>
        <v>5.3995874802600001</v>
      </c>
      <c r="AF160" s="58">
        <f>Calculations!AN130</f>
        <v>0.27643080764088918</v>
      </c>
      <c r="AG160" s="58">
        <f>Calculations!AC130</f>
        <v>12.0596812224</v>
      </c>
      <c r="AH160" s="58">
        <f>Calculations!AO130</f>
        <v>0.617392982776376</v>
      </c>
      <c r="AI160" s="58">
        <f>Calculations!AD130</f>
        <v>117.600277612</v>
      </c>
      <c r="AJ160" s="58">
        <f>Calculations!AP130</f>
        <v>6.0205228339985339</v>
      </c>
      <c r="AK160" s="58">
        <f>Calculations!AE130</f>
        <v>442.31930893499998</v>
      </c>
      <c r="AL160" s="58">
        <f>Calculations!AQ130</f>
        <v>22.644449090057979</v>
      </c>
      <c r="AM160" s="58">
        <f>Calculations!AF130</f>
        <v>11.253656511000001</v>
      </c>
      <c r="AN160" s="58">
        <f>Calculations!AR130</f>
        <v>0.57612870790993975</v>
      </c>
      <c r="AO160" s="58">
        <f>Calculations!AG130</f>
        <v>319.26847545200002</v>
      </c>
      <c r="AP160" s="58">
        <f>Calculations!AS130</f>
        <v>16.344886131786886</v>
      </c>
      <c r="AQ160" s="58">
        <f>Calculations!AH130</f>
        <v>1349.4334307700001</v>
      </c>
      <c r="AR160" s="58">
        <f>Calculations!AT130</f>
        <v>69.083976227644186</v>
      </c>
      <c r="AS160" s="58">
        <f>Calculations!AI130</f>
        <v>149.694967975</v>
      </c>
      <c r="AT160" s="58">
        <f>Calculations!AU130</f>
        <v>7.6636041268681785</v>
      </c>
      <c r="AU160" s="58">
        <f>Calculations!AJ130</f>
        <v>48.4851430071</v>
      </c>
      <c r="AV160" s="58">
        <f>Calculations!AV130</f>
        <v>2.4821872576442252</v>
      </c>
      <c r="AW160" s="49"/>
      <c r="AX160" s="49"/>
      <c r="AY160" s="56" t="str">
        <f>Calculations!D130</f>
        <v>Call for Sites 2018</v>
      </c>
    </row>
    <row r="161" spans="2:51" ht="26" x14ac:dyDescent="0.35">
      <c r="B161" s="32" t="str">
        <f>Calculations!A131</f>
        <v>GM Allocation 5</v>
      </c>
      <c r="C161" s="30" t="str">
        <f>Calculations!B131</f>
        <v>Chequerbent North</v>
      </c>
      <c r="D161" s="13" t="str">
        <f>Calculations!C131</f>
        <v>Industry and warehousing</v>
      </c>
      <c r="E161" s="38">
        <f>Calculations!E131</f>
        <v>15.819900000000001</v>
      </c>
      <c r="F161" s="38">
        <f>Calculations!I131</f>
        <v>15.819900000000001</v>
      </c>
      <c r="G161" s="38">
        <f>Calculations!M131</f>
        <v>100</v>
      </c>
      <c r="H161" s="38">
        <f>Calculations!H131</f>
        <v>0</v>
      </c>
      <c r="I161" s="38">
        <f>Calculations!L131</f>
        <v>0</v>
      </c>
      <c r="J161" s="38">
        <f>Calculations!G131</f>
        <v>0</v>
      </c>
      <c r="K161" s="38">
        <f>Calculations!K131</f>
        <v>0</v>
      </c>
      <c r="L161" s="38">
        <f>Calculations!F131</f>
        <v>0</v>
      </c>
      <c r="M161" s="38">
        <f>Calculations!J131</f>
        <v>0</v>
      </c>
      <c r="N161" s="38">
        <f>Calculations!V131</f>
        <v>0</v>
      </c>
      <c r="O161" s="38">
        <f>Calculations!W131</f>
        <v>0</v>
      </c>
      <c r="P161" s="38">
        <f>Calculations!O131</f>
        <v>4.5925005160629997</v>
      </c>
      <c r="Q161" s="38">
        <f>Calculations!S131</f>
        <v>29.029895992155446</v>
      </c>
      <c r="R161" s="38">
        <f>Calculations!Q131</f>
        <v>1.993750516063</v>
      </c>
      <c r="S161" s="38">
        <f>Calculations!T131</f>
        <v>12.602801004197245</v>
      </c>
      <c r="T161" s="38">
        <f>Calculations!R131</f>
        <v>1.04954847341</v>
      </c>
      <c r="U161" s="38">
        <f>Calculations!U131</f>
        <v>6.6343559277239423</v>
      </c>
      <c r="V161" s="38" t="str">
        <f>Calculations!X131</f>
        <v>Not Modelled</v>
      </c>
      <c r="W161" s="38" t="str">
        <f>Calculations!Y131</f>
        <v>N/A</v>
      </c>
      <c r="X161" s="38" t="s">
        <v>101</v>
      </c>
      <c r="Y161" s="73" t="s">
        <v>108</v>
      </c>
      <c r="Z161" s="74" t="s">
        <v>109</v>
      </c>
      <c r="AA161" s="58">
        <f>Calculations!Z131</f>
        <v>0</v>
      </c>
      <c r="AB161" s="58">
        <f>Calculations!AL131</f>
        <v>0</v>
      </c>
      <c r="AC161" s="58">
        <f>Calculations!AA131</f>
        <v>0.56749970747099998</v>
      </c>
      <c r="AD161" s="59">
        <f>Calculations!AM131</f>
        <v>3.5872521790340013</v>
      </c>
      <c r="AE161" s="58">
        <f>Calculations!AB131</f>
        <v>0.47034848008500002</v>
      </c>
      <c r="AF161" s="58">
        <f>Calculations!AN131</f>
        <v>2.9731444578347523</v>
      </c>
      <c r="AG161" s="58">
        <f>Calculations!AC131</f>
        <v>0</v>
      </c>
      <c r="AH161" s="58">
        <f>Calculations!AO131</f>
        <v>0</v>
      </c>
      <c r="AI161" s="58">
        <f>Calculations!AD131</f>
        <v>3.0542518517500001</v>
      </c>
      <c r="AJ161" s="58">
        <f>Calculations!AP131</f>
        <v>19.306391644384604</v>
      </c>
      <c r="AK161" s="58">
        <f>Calculations!AE131</f>
        <v>0</v>
      </c>
      <c r="AL161" s="58">
        <f>Calculations!AQ131</f>
        <v>0</v>
      </c>
      <c r="AM161" s="58">
        <f>Calculations!AF131</f>
        <v>0</v>
      </c>
      <c r="AN161" s="58">
        <f>Calculations!AR131</f>
        <v>0</v>
      </c>
      <c r="AO161" s="58">
        <f>Calculations!AG131</f>
        <v>0</v>
      </c>
      <c r="AP161" s="58">
        <f>Calculations!AS131</f>
        <v>0</v>
      </c>
      <c r="AQ161" s="58">
        <f>Calculations!AH131</f>
        <v>0</v>
      </c>
      <c r="AR161" s="58">
        <f>Calculations!AT131</f>
        <v>0</v>
      </c>
      <c r="AS161" s="58">
        <f>Calculations!AI131</f>
        <v>0</v>
      </c>
      <c r="AT161" s="58">
        <f>Calculations!AU131</f>
        <v>0</v>
      </c>
      <c r="AU161" s="58">
        <f>Calculations!AJ131</f>
        <v>0</v>
      </c>
      <c r="AV161" s="58">
        <f>Calculations!AV131</f>
        <v>0</v>
      </c>
      <c r="AW161" s="49"/>
      <c r="AX161" s="49"/>
      <c r="AY161" s="56" t="str">
        <f>Calculations!D131</f>
        <v>GMSF allocation 2019</v>
      </c>
    </row>
    <row r="162" spans="2:51" ht="14.5" x14ac:dyDescent="0.35">
      <c r="B162" s="32" t="str">
        <f>Calculations!A132</f>
        <v>GM Allocation 6</v>
      </c>
      <c r="C162" s="30" t="str">
        <f>Calculations!B132</f>
        <v>West of Wingates / M61 Junction 6</v>
      </c>
      <c r="D162" s="13" t="str">
        <f>Calculations!C132</f>
        <v>Industry and warehousing</v>
      </c>
      <c r="E162" s="38">
        <f>Calculations!E132</f>
        <v>183.68799999999999</v>
      </c>
      <c r="F162" s="38">
        <f>Calculations!I132</f>
        <v>183.68799999999999</v>
      </c>
      <c r="G162" s="38">
        <f>Calculations!M132</f>
        <v>100</v>
      </c>
      <c r="H162" s="38">
        <f>Calculations!H132</f>
        <v>0</v>
      </c>
      <c r="I162" s="38">
        <f>Calculations!L132</f>
        <v>0</v>
      </c>
      <c r="J162" s="38">
        <f>Calculations!G132</f>
        <v>0</v>
      </c>
      <c r="K162" s="38">
        <f>Calculations!K132</f>
        <v>0</v>
      </c>
      <c r="L162" s="38">
        <f>Calculations!F132</f>
        <v>0</v>
      </c>
      <c r="M162" s="38">
        <f>Calculations!J132</f>
        <v>0</v>
      </c>
      <c r="N162" s="38">
        <f>Calculations!V132</f>
        <v>0</v>
      </c>
      <c r="O162" s="38">
        <f>Calculations!W132</f>
        <v>0</v>
      </c>
      <c r="P162" s="38">
        <f>Calculations!O132</f>
        <v>15.961764540079999</v>
      </c>
      <c r="Q162" s="38">
        <f>Calculations!S132</f>
        <v>8.6896065829449931</v>
      </c>
      <c r="R162" s="38">
        <f>Calculations!Q132</f>
        <v>6.1688545400799999</v>
      </c>
      <c r="S162" s="38">
        <f>Calculations!T132</f>
        <v>3.3583329014851269</v>
      </c>
      <c r="T162" s="38">
        <f>Calculations!R132</f>
        <v>3.75154669967</v>
      </c>
      <c r="U162" s="38">
        <f>Calculations!U132</f>
        <v>2.0423471863540352</v>
      </c>
      <c r="V162" s="38" t="str">
        <f>Calculations!X132</f>
        <v>Not Modelled</v>
      </c>
      <c r="W162" s="38" t="str">
        <f>Calculations!Y132</f>
        <v>N/A</v>
      </c>
      <c r="X162" s="38" t="s">
        <v>101</v>
      </c>
      <c r="Y162" s="73" t="s">
        <v>105</v>
      </c>
      <c r="Z162" s="74" t="s">
        <v>104</v>
      </c>
      <c r="AA162" s="58">
        <f>Calculations!Z132</f>
        <v>0</v>
      </c>
      <c r="AB162" s="58">
        <f>Calculations!AL132</f>
        <v>0</v>
      </c>
      <c r="AC162" s="58">
        <f>Calculations!AA132</f>
        <v>3.6548701884299999</v>
      </c>
      <c r="AD162" s="59">
        <f>Calculations!AM132</f>
        <v>1.9897163605842518</v>
      </c>
      <c r="AE162" s="58">
        <f>Calculations!AB132</f>
        <v>2.9070724134999999</v>
      </c>
      <c r="AF162" s="58">
        <f>Calculations!AN132</f>
        <v>1.5826142227581552</v>
      </c>
      <c r="AG162" s="58">
        <f>Calculations!AC132</f>
        <v>0</v>
      </c>
      <c r="AH162" s="58">
        <f>Calculations!AO132</f>
        <v>0</v>
      </c>
      <c r="AI162" s="58">
        <f>Calculations!AD132</f>
        <v>35.283538345399997</v>
      </c>
      <c r="AJ162" s="58">
        <f>Calculations!AP132</f>
        <v>19.208406834088233</v>
      </c>
      <c r="AK162" s="58">
        <f>Calculations!AE132</f>
        <v>0</v>
      </c>
      <c r="AL162" s="58">
        <f>Calculations!AQ132</f>
        <v>0</v>
      </c>
      <c r="AM162" s="58">
        <f>Calculations!AF132</f>
        <v>0.32816699999999999</v>
      </c>
      <c r="AN162" s="58">
        <f>Calculations!AR132</f>
        <v>0.17865456643874397</v>
      </c>
      <c r="AO162" s="58">
        <f>Calculations!AG132</f>
        <v>8.3403000000000005E-2</v>
      </c>
      <c r="AP162" s="58">
        <f>Calculations!AS132</f>
        <v>4.540470798310179E-2</v>
      </c>
      <c r="AQ162" s="58">
        <f>Calculations!AH132</f>
        <v>6.3729570000000004</v>
      </c>
      <c r="AR162" s="58">
        <f>Calculations!AT132</f>
        <v>3.469446561560908</v>
      </c>
      <c r="AS162" s="58">
        <f>Calculations!AI132</f>
        <v>0</v>
      </c>
      <c r="AT162" s="58">
        <f>Calculations!AU132</f>
        <v>0</v>
      </c>
      <c r="AU162" s="58">
        <f>Calculations!AJ132</f>
        <v>0</v>
      </c>
      <c r="AV162" s="58">
        <f>Calculations!AV132</f>
        <v>0</v>
      </c>
      <c r="AW162" s="49"/>
      <c r="AX162" s="49"/>
      <c r="AY162" s="56" t="str">
        <f>Calculations!D132</f>
        <v>GMSF allocation 2019</v>
      </c>
    </row>
    <row r="163" spans="2:51" ht="14.5" x14ac:dyDescent="0.35">
      <c r="B163" s="32" t="str">
        <f>Calculations!A133</f>
        <v>GM Allocation 4</v>
      </c>
      <c r="C163" s="30" t="str">
        <f>Calculations!B133</f>
        <v>Bewshill Farm</v>
      </c>
      <c r="D163" s="13" t="str">
        <f>Calculations!C133</f>
        <v>Industry and warehousing</v>
      </c>
      <c r="E163" s="38">
        <f>Calculations!E133</f>
        <v>5.5880299999999998</v>
      </c>
      <c r="F163" s="38">
        <f>Calculations!I133</f>
        <v>5.5880299999999998</v>
      </c>
      <c r="G163" s="38">
        <f>Calculations!M133</f>
        <v>100</v>
      </c>
      <c r="H163" s="38">
        <f>Calculations!H133</f>
        <v>0</v>
      </c>
      <c r="I163" s="38">
        <f>Calculations!L133</f>
        <v>0</v>
      </c>
      <c r="J163" s="38">
        <f>Calculations!G133</f>
        <v>0</v>
      </c>
      <c r="K163" s="38">
        <f>Calculations!K133</f>
        <v>0</v>
      </c>
      <c r="L163" s="38">
        <f>Calculations!F133</f>
        <v>0</v>
      </c>
      <c r="M163" s="38">
        <f>Calculations!J133</f>
        <v>0</v>
      </c>
      <c r="N163" s="38">
        <f>Calculations!V133</f>
        <v>0</v>
      </c>
      <c r="O163" s="38">
        <f>Calculations!W133</f>
        <v>0</v>
      </c>
      <c r="P163" s="38">
        <f>Calculations!O133</f>
        <v>0.51459364060479995</v>
      </c>
      <c r="Q163" s="38">
        <f>Calculations!S133</f>
        <v>9.2088560835357001</v>
      </c>
      <c r="R163" s="38">
        <f>Calculations!Q133</f>
        <v>0.2038626406048</v>
      </c>
      <c r="S163" s="38">
        <f>Calculations!T133</f>
        <v>3.6482023289925074</v>
      </c>
      <c r="T163" s="38">
        <f>Calculations!R133</f>
        <v>0.17375187947000001</v>
      </c>
      <c r="U163" s="38">
        <f>Calculations!U133</f>
        <v>3.1093583869449524</v>
      </c>
      <c r="V163" s="38" t="str">
        <f>Calculations!X133</f>
        <v>Not Modelled</v>
      </c>
      <c r="W163" s="38" t="str">
        <f>Calculations!Y133</f>
        <v>N/A</v>
      </c>
      <c r="X163" s="38" t="s">
        <v>101</v>
      </c>
      <c r="Y163" s="73" t="s">
        <v>105</v>
      </c>
      <c r="Z163" s="74" t="s">
        <v>104</v>
      </c>
      <c r="AA163" s="58">
        <f>Calculations!Z133</f>
        <v>0</v>
      </c>
      <c r="AB163" s="58">
        <f>Calculations!AL133</f>
        <v>0</v>
      </c>
      <c r="AC163" s="58">
        <f>Calculations!AA133</f>
        <v>6.1901364857799997E-4</v>
      </c>
      <c r="AD163" s="59">
        <f>Calculations!AM133</f>
        <v>1.1077493295096842E-2</v>
      </c>
      <c r="AE163" s="58">
        <f>Calculations!AB133</f>
        <v>0</v>
      </c>
      <c r="AF163" s="58">
        <f>Calculations!AN133</f>
        <v>0</v>
      </c>
      <c r="AG163" s="58">
        <f>Calculations!AC133</f>
        <v>0</v>
      </c>
      <c r="AH163" s="58">
        <f>Calculations!AO133</f>
        <v>0</v>
      </c>
      <c r="AI163" s="58">
        <f>Calculations!AD133</f>
        <v>3.221893992</v>
      </c>
      <c r="AJ163" s="58">
        <f>Calculations!AP133</f>
        <v>57.657063258429176</v>
      </c>
      <c r="AK163" s="58">
        <f>Calculations!AE133</f>
        <v>3.3116418436699999</v>
      </c>
      <c r="AL163" s="58">
        <f>Calculations!AQ133</f>
        <v>59.263136448265307</v>
      </c>
      <c r="AM163" s="58">
        <f>Calculations!AF133</f>
        <v>0</v>
      </c>
      <c r="AN163" s="58">
        <f>Calculations!AR133</f>
        <v>0</v>
      </c>
      <c r="AO163" s="58">
        <f>Calculations!AG133</f>
        <v>0</v>
      </c>
      <c r="AP163" s="58">
        <f>Calculations!AS133</f>
        <v>0</v>
      </c>
      <c r="AQ163" s="58">
        <f>Calculations!AH133</f>
        <v>0</v>
      </c>
      <c r="AR163" s="58">
        <f>Calculations!AT133</f>
        <v>0</v>
      </c>
      <c r="AS163" s="58">
        <f>Calculations!AI133</f>
        <v>0</v>
      </c>
      <c r="AT163" s="58">
        <f>Calculations!AU133</f>
        <v>0</v>
      </c>
      <c r="AU163" s="58">
        <f>Calculations!AJ133</f>
        <v>0</v>
      </c>
      <c r="AV163" s="58">
        <f>Calculations!AV133</f>
        <v>0</v>
      </c>
      <c r="AW163" s="49"/>
      <c r="AX163" s="49"/>
      <c r="AY163" s="56" t="str">
        <f>Calculations!D133</f>
        <v>GMSF allocation 2019</v>
      </c>
    </row>
    <row r="164" spans="2:51" ht="26" x14ac:dyDescent="0.35">
      <c r="B164" s="32" t="str">
        <f>Calculations!A134</f>
        <v>01656/17</v>
      </c>
      <c r="C164" s="30" t="str">
        <f>Calculations!B134</f>
        <v>CAUSEWAY MILL, EXPRESS TRADING ESTATE, 14 STONE HILL ROAD, FARNWORTH, BOLTON, BL4 9TP</v>
      </c>
      <c r="D164" s="13" t="str">
        <f>Calculations!C134</f>
        <v>Industry and warehousing</v>
      </c>
      <c r="E164" s="38">
        <f>Calculations!E134</f>
        <v>1.3488</v>
      </c>
      <c r="F164" s="38">
        <f>Calculations!I134</f>
        <v>1.3488</v>
      </c>
      <c r="G164" s="38">
        <f>Calculations!M134</f>
        <v>100</v>
      </c>
      <c r="H164" s="38">
        <f>Calculations!H134</f>
        <v>0</v>
      </c>
      <c r="I164" s="38">
        <f>Calculations!L134</f>
        <v>0</v>
      </c>
      <c r="J164" s="38">
        <f>Calculations!G134</f>
        <v>0</v>
      </c>
      <c r="K164" s="38">
        <f>Calculations!K134</f>
        <v>0</v>
      </c>
      <c r="L164" s="38">
        <f>Calculations!F134</f>
        <v>0</v>
      </c>
      <c r="M164" s="38">
        <f>Calculations!J134</f>
        <v>0</v>
      </c>
      <c r="N164" s="38">
        <f>Calculations!V134</f>
        <v>0</v>
      </c>
      <c r="O164" s="38">
        <f>Calculations!W134</f>
        <v>0</v>
      </c>
      <c r="P164" s="38">
        <f>Calculations!O134</f>
        <v>0.214999</v>
      </c>
      <c r="Q164" s="38">
        <f>Calculations!S134</f>
        <v>15.940020759193358</v>
      </c>
      <c r="R164" s="38">
        <f>Calculations!Q134</f>
        <v>0.1004</v>
      </c>
      <c r="S164" s="38">
        <f>Calculations!T134</f>
        <v>7.4436536180308419</v>
      </c>
      <c r="T164" s="38">
        <f>Calculations!R134</f>
        <v>2.9600000000000001E-2</v>
      </c>
      <c r="U164" s="38">
        <f>Calculations!U134</f>
        <v>2.194543297746145</v>
      </c>
      <c r="V164" s="38" t="str">
        <f>Calculations!X134</f>
        <v>Not Modelled</v>
      </c>
      <c r="W164" s="38" t="str">
        <f>Calculations!Y134</f>
        <v>N/A</v>
      </c>
      <c r="X164" s="38" t="s">
        <v>101</v>
      </c>
      <c r="Y164" s="73" t="s">
        <v>105</v>
      </c>
      <c r="Z164" s="74" t="s">
        <v>104</v>
      </c>
      <c r="AA164" s="58">
        <f>Calculations!Z134</f>
        <v>0</v>
      </c>
      <c r="AB164" s="58">
        <f>Calculations!AL134</f>
        <v>0</v>
      </c>
      <c r="AC164" s="58">
        <f>Calculations!AA134</f>
        <v>0</v>
      </c>
      <c r="AD164" s="59">
        <f>Calculations!AM134</f>
        <v>0</v>
      </c>
      <c r="AE164" s="58">
        <f>Calculations!AB134</f>
        <v>0</v>
      </c>
      <c r="AF164" s="58">
        <f>Calculations!AN134</f>
        <v>0</v>
      </c>
      <c r="AG164" s="58">
        <f>Calculations!AC134</f>
        <v>0</v>
      </c>
      <c r="AH164" s="58">
        <f>Calculations!AO134</f>
        <v>0</v>
      </c>
      <c r="AI164" s="58">
        <f>Calculations!AD134</f>
        <v>0</v>
      </c>
      <c r="AJ164" s="58">
        <f>Calculations!AP134</f>
        <v>0</v>
      </c>
      <c r="AK164" s="58">
        <f>Calculations!AE134</f>
        <v>0</v>
      </c>
      <c r="AL164" s="58">
        <f>Calculations!AQ134</f>
        <v>0</v>
      </c>
      <c r="AM164" s="58">
        <f>Calculations!AF134</f>
        <v>0</v>
      </c>
      <c r="AN164" s="58">
        <f>Calculations!AR134</f>
        <v>0</v>
      </c>
      <c r="AO164" s="58">
        <f>Calculations!AG134</f>
        <v>0</v>
      </c>
      <c r="AP164" s="58">
        <f>Calculations!AS134</f>
        <v>0</v>
      </c>
      <c r="AQ164" s="58">
        <f>Calculations!AH134</f>
        <v>1.348803575</v>
      </c>
      <c r="AR164" s="58">
        <f>Calculations!AT134</f>
        <v>100.00026505041519</v>
      </c>
      <c r="AS164" s="58">
        <f>Calculations!AI134</f>
        <v>0</v>
      </c>
      <c r="AT164" s="58">
        <f>Calculations!AU134</f>
        <v>0</v>
      </c>
      <c r="AU164" s="58">
        <f>Calculations!AJ134</f>
        <v>0</v>
      </c>
      <c r="AV164" s="58">
        <f>Calculations!AV134</f>
        <v>0</v>
      </c>
      <c r="AW164" s="49"/>
      <c r="AX164" s="49"/>
      <c r="AY164" s="56" t="str">
        <f>Calculations!D134</f>
        <v>Land Supply 2018</v>
      </c>
    </row>
    <row r="165" spans="2:51" ht="26" x14ac:dyDescent="0.35">
      <c r="B165" s="32" t="str">
        <f>Calculations!A135</f>
        <v>01935/17</v>
      </c>
      <c r="C165" s="30" t="str">
        <f>Calculations!B135</f>
        <v>LAND ADJ. ICELAND FROZEN FOODS PLC, MASON STREET, HORWICH, BOLTON, BL6 5QH</v>
      </c>
      <c r="D165" s="13" t="str">
        <f>Calculations!C135</f>
        <v>Industry and warehousing</v>
      </c>
      <c r="E165" s="38">
        <f>Calculations!E135</f>
        <v>0.283443</v>
      </c>
      <c r="F165" s="38">
        <f>Calculations!I135</f>
        <v>5.0704386750300007E-2</v>
      </c>
      <c r="G165" s="38">
        <f>Calculations!M135</f>
        <v>17.888741916469979</v>
      </c>
      <c r="H165" s="38">
        <f>Calculations!H135</f>
        <v>6.9152864166699995E-2</v>
      </c>
      <c r="I165" s="38">
        <f>Calculations!L135</f>
        <v>24.397449987016788</v>
      </c>
      <c r="J165" s="38">
        <f>Calculations!G135</f>
        <v>0.163585749083</v>
      </c>
      <c r="K165" s="38">
        <f>Calculations!K135</f>
        <v>57.713808096513233</v>
      </c>
      <c r="L165" s="38">
        <f>Calculations!F135</f>
        <v>0</v>
      </c>
      <c r="M165" s="38">
        <f>Calculations!J135</f>
        <v>0</v>
      </c>
      <c r="N165" s="38">
        <f>Calculations!V135</f>
        <v>0.26928366716500002</v>
      </c>
      <c r="O165" s="38">
        <f>Calculations!W135</f>
        <v>95.004521955031535</v>
      </c>
      <c r="P165" s="38">
        <f>Calculations!O135</f>
        <v>0.21740916140130001</v>
      </c>
      <c r="Q165" s="38">
        <f>Calculations!S135</f>
        <v>76.702956644298865</v>
      </c>
      <c r="R165" s="38">
        <f>Calculations!Q135</f>
        <v>0.14209486140130001</v>
      </c>
      <c r="S165" s="38">
        <f>Calculations!T135</f>
        <v>50.131723627431271</v>
      </c>
      <c r="T165" s="38">
        <f>Calculations!R135</f>
        <v>7.6887281977200003E-2</v>
      </c>
      <c r="U165" s="38">
        <f>Calculations!U135</f>
        <v>27.126188326118477</v>
      </c>
      <c r="V165" s="38">
        <f>Calculations!X135</f>
        <v>0.216414351103</v>
      </c>
      <c r="W165" s="38">
        <f>Calculations!Y135</f>
        <v>76.35198297470744</v>
      </c>
      <c r="X165" s="38" t="s">
        <v>101</v>
      </c>
      <c r="Y165" s="73" t="s">
        <v>108</v>
      </c>
      <c r="Z165" s="74" t="s">
        <v>109</v>
      </c>
      <c r="AA165" s="58">
        <f>Calculations!Z135</f>
        <v>0</v>
      </c>
      <c r="AB165" s="58">
        <f>Calculations!AL135</f>
        <v>0</v>
      </c>
      <c r="AC165" s="58">
        <f>Calculations!AA135</f>
        <v>0</v>
      </c>
      <c r="AD165" s="59">
        <f>Calculations!AM135</f>
        <v>0</v>
      </c>
      <c r="AE165" s="58">
        <f>Calculations!AB135</f>
        <v>0</v>
      </c>
      <c r="AF165" s="58">
        <f>Calculations!AN135</f>
        <v>0</v>
      </c>
      <c r="AG165" s="58">
        <f>Calculations!AC135</f>
        <v>0</v>
      </c>
      <c r="AH165" s="58">
        <f>Calculations!AO135</f>
        <v>0</v>
      </c>
      <c r="AI165" s="58">
        <f>Calculations!AD135</f>
        <v>0</v>
      </c>
      <c r="AJ165" s="58">
        <f>Calculations!AP135</f>
        <v>0</v>
      </c>
      <c r="AK165" s="58">
        <f>Calculations!AE135</f>
        <v>0</v>
      </c>
      <c r="AL165" s="58">
        <f>Calculations!AQ135</f>
        <v>0</v>
      </c>
      <c r="AM165" s="58">
        <f>Calculations!AF135</f>
        <v>0</v>
      </c>
      <c r="AN165" s="58">
        <f>Calculations!AR135</f>
        <v>0</v>
      </c>
      <c r="AO165" s="58">
        <f>Calculations!AG135</f>
        <v>0</v>
      </c>
      <c r="AP165" s="58">
        <f>Calculations!AS135</f>
        <v>0</v>
      </c>
      <c r="AQ165" s="58">
        <f>Calculations!AH135</f>
        <v>0</v>
      </c>
      <c r="AR165" s="58">
        <f>Calculations!AT135</f>
        <v>0</v>
      </c>
      <c r="AS165" s="58">
        <f>Calculations!AI135</f>
        <v>0</v>
      </c>
      <c r="AT165" s="58">
        <f>Calculations!AU135</f>
        <v>0</v>
      </c>
      <c r="AU165" s="58">
        <f>Calculations!AJ135</f>
        <v>0</v>
      </c>
      <c r="AV165" s="58">
        <f>Calculations!AV135</f>
        <v>0</v>
      </c>
      <c r="AW165" s="49"/>
      <c r="AX165" s="49"/>
      <c r="AY165" s="56" t="str">
        <f>Calculations!D135</f>
        <v>Land Supply 2018</v>
      </c>
    </row>
    <row r="166" spans="2:51" ht="14.5" x14ac:dyDescent="0.35">
      <c r="B166" s="32" t="str">
        <f>Calculations!A136</f>
        <v>01944/17</v>
      </c>
      <c r="C166" s="30" t="str">
        <f>Calculations!B136</f>
        <v>THE VANLINERS, RAIKES LANE, BOLTON, BL3 2RE</v>
      </c>
      <c r="D166" s="13" t="str">
        <f>Calculations!C136</f>
        <v>Industry and warehousing</v>
      </c>
      <c r="E166" s="38">
        <f>Calculations!E136</f>
        <v>0.336511</v>
      </c>
      <c r="F166" s="38">
        <f>Calculations!I136</f>
        <v>0.336511</v>
      </c>
      <c r="G166" s="38">
        <f>Calculations!M136</f>
        <v>100</v>
      </c>
      <c r="H166" s="38">
        <f>Calculations!H136</f>
        <v>0</v>
      </c>
      <c r="I166" s="38">
        <f>Calculations!L136</f>
        <v>0</v>
      </c>
      <c r="J166" s="38">
        <f>Calculations!G136</f>
        <v>0</v>
      </c>
      <c r="K166" s="38">
        <f>Calculations!K136</f>
        <v>0</v>
      </c>
      <c r="L166" s="38">
        <f>Calculations!F136</f>
        <v>0</v>
      </c>
      <c r="M166" s="38">
        <f>Calculations!J136</f>
        <v>0</v>
      </c>
      <c r="N166" s="38">
        <f>Calculations!V136</f>
        <v>0</v>
      </c>
      <c r="O166" s="38">
        <f>Calculations!W136</f>
        <v>0</v>
      </c>
      <c r="P166" s="38">
        <f>Calculations!O136</f>
        <v>1.2969300000000001E-4</v>
      </c>
      <c r="Q166" s="38">
        <f>Calculations!S136</f>
        <v>3.8540493475696186E-2</v>
      </c>
      <c r="R166" s="38">
        <f>Calculations!Q136</f>
        <v>0</v>
      </c>
      <c r="S166" s="38">
        <f>Calculations!T136</f>
        <v>0</v>
      </c>
      <c r="T166" s="38">
        <f>Calculations!R136</f>
        <v>0</v>
      </c>
      <c r="U166" s="38">
        <f>Calculations!U136</f>
        <v>0</v>
      </c>
      <c r="V166" s="38" t="str">
        <f>Calculations!X136</f>
        <v>Not Modelled</v>
      </c>
      <c r="W166" s="38" t="str">
        <f>Calculations!Y136</f>
        <v>N/A</v>
      </c>
      <c r="X166" s="38" t="s">
        <v>101</v>
      </c>
      <c r="Y166" s="73" t="s">
        <v>105</v>
      </c>
      <c r="Z166" s="74" t="s">
        <v>104</v>
      </c>
      <c r="AA166" s="58">
        <f>Calculations!Z136</f>
        <v>0</v>
      </c>
      <c r="AB166" s="58">
        <f>Calculations!AL136</f>
        <v>0</v>
      </c>
      <c r="AC166" s="58">
        <f>Calculations!AA136</f>
        <v>0</v>
      </c>
      <c r="AD166" s="59">
        <f>Calculations!AM136</f>
        <v>0</v>
      </c>
      <c r="AE166" s="58">
        <f>Calculations!AB136</f>
        <v>0</v>
      </c>
      <c r="AF166" s="58">
        <f>Calculations!AN136</f>
        <v>0</v>
      </c>
      <c r="AG166" s="58">
        <f>Calculations!AC136</f>
        <v>0</v>
      </c>
      <c r="AH166" s="58">
        <f>Calculations!AO136</f>
        <v>0</v>
      </c>
      <c r="AI166" s="58">
        <f>Calculations!AD136</f>
        <v>0</v>
      </c>
      <c r="AJ166" s="58">
        <f>Calculations!AP136</f>
        <v>0</v>
      </c>
      <c r="AK166" s="58">
        <f>Calculations!AE136</f>
        <v>0</v>
      </c>
      <c r="AL166" s="58">
        <f>Calculations!AQ136</f>
        <v>0</v>
      </c>
      <c r="AM166" s="58">
        <f>Calculations!AF136</f>
        <v>0</v>
      </c>
      <c r="AN166" s="58">
        <f>Calculations!AR136</f>
        <v>0</v>
      </c>
      <c r="AO166" s="58">
        <f>Calculations!AG136</f>
        <v>0</v>
      </c>
      <c r="AP166" s="58">
        <f>Calculations!AS136</f>
        <v>0</v>
      </c>
      <c r="AQ166" s="58">
        <f>Calculations!AH136</f>
        <v>0.33651062449199998</v>
      </c>
      <c r="AR166" s="58">
        <f>Calculations!AT136</f>
        <v>99.999888411374357</v>
      </c>
      <c r="AS166" s="58">
        <f>Calculations!AI136</f>
        <v>0</v>
      </c>
      <c r="AT166" s="58">
        <f>Calculations!AU136</f>
        <v>0</v>
      </c>
      <c r="AU166" s="58">
        <f>Calculations!AJ136</f>
        <v>0</v>
      </c>
      <c r="AV166" s="58">
        <f>Calculations!AV136</f>
        <v>0</v>
      </c>
      <c r="AW166" s="49"/>
      <c r="AX166" s="49"/>
      <c r="AY166" s="56" t="str">
        <f>Calculations!D136</f>
        <v>Land Supply 2018</v>
      </c>
    </row>
    <row r="167" spans="2:51" ht="26" x14ac:dyDescent="0.35">
      <c r="B167" s="32" t="str">
        <f>Calculations!A137</f>
        <v>02519/17</v>
      </c>
      <c r="C167" s="30" t="str">
        <f>Calculations!B137</f>
        <v>LYNSTOCK OFFICE PARK, LYNSTOCK WAY, LOSTOCK, BOLTON, BL6 4SG</v>
      </c>
      <c r="D167" s="13" t="str">
        <f>Calculations!C137</f>
        <v>Industry and warehousing</v>
      </c>
      <c r="E167" s="38">
        <f>Calculations!E137</f>
        <v>0.108339</v>
      </c>
      <c r="F167" s="38">
        <f>Calculations!I137</f>
        <v>0.108339</v>
      </c>
      <c r="G167" s="38">
        <f>Calculations!M137</f>
        <v>100</v>
      </c>
      <c r="H167" s="38">
        <f>Calculations!H137</f>
        <v>0</v>
      </c>
      <c r="I167" s="38">
        <f>Calculations!L137</f>
        <v>0</v>
      </c>
      <c r="J167" s="38">
        <f>Calculations!G137</f>
        <v>0</v>
      </c>
      <c r="K167" s="38">
        <f>Calculations!K137</f>
        <v>0</v>
      </c>
      <c r="L167" s="38">
        <f>Calculations!F137</f>
        <v>0</v>
      </c>
      <c r="M167" s="38">
        <f>Calculations!J137</f>
        <v>0</v>
      </c>
      <c r="N167" s="38">
        <f>Calculations!V137</f>
        <v>0</v>
      </c>
      <c r="O167" s="38">
        <f>Calculations!W137</f>
        <v>0</v>
      </c>
      <c r="P167" s="38">
        <f>Calculations!O137</f>
        <v>2.2706500000000001E-4</v>
      </c>
      <c r="Q167" s="38">
        <f>Calculations!S137</f>
        <v>0.20958749850007846</v>
      </c>
      <c r="R167" s="38">
        <f>Calculations!Q137</f>
        <v>0</v>
      </c>
      <c r="S167" s="38">
        <f>Calculations!T137</f>
        <v>0</v>
      </c>
      <c r="T167" s="38">
        <f>Calculations!R137</f>
        <v>0</v>
      </c>
      <c r="U167" s="38">
        <f>Calculations!U137</f>
        <v>0</v>
      </c>
      <c r="V167" s="38">
        <f>Calculations!X137</f>
        <v>0</v>
      </c>
      <c r="W167" s="38">
        <f>Calculations!Y137</f>
        <v>0</v>
      </c>
      <c r="X167" s="38" t="s">
        <v>101</v>
      </c>
      <c r="Y167" s="73" t="s">
        <v>105</v>
      </c>
      <c r="Z167" s="74" t="s">
        <v>104</v>
      </c>
      <c r="AA167" s="58">
        <f>Calculations!Z137</f>
        <v>0</v>
      </c>
      <c r="AB167" s="58">
        <f>Calculations!AL137</f>
        <v>0</v>
      </c>
      <c r="AC167" s="58">
        <f>Calculations!AA137</f>
        <v>0</v>
      </c>
      <c r="AD167" s="59">
        <f>Calculations!AM137</f>
        <v>0</v>
      </c>
      <c r="AE167" s="58">
        <f>Calculations!AB137</f>
        <v>0</v>
      </c>
      <c r="AF167" s="58">
        <f>Calculations!AN137</f>
        <v>0</v>
      </c>
      <c r="AG167" s="58">
        <f>Calculations!AC137</f>
        <v>0</v>
      </c>
      <c r="AH167" s="58">
        <f>Calculations!AO137</f>
        <v>0</v>
      </c>
      <c r="AI167" s="58">
        <f>Calculations!AD137</f>
        <v>0</v>
      </c>
      <c r="AJ167" s="58">
        <f>Calculations!AP137</f>
        <v>0</v>
      </c>
      <c r="AK167" s="58">
        <f>Calculations!AE137</f>
        <v>0</v>
      </c>
      <c r="AL167" s="58">
        <f>Calculations!AQ137</f>
        <v>0</v>
      </c>
      <c r="AM167" s="58">
        <f>Calculations!AF137</f>
        <v>0</v>
      </c>
      <c r="AN167" s="58">
        <f>Calculations!AR137</f>
        <v>0</v>
      </c>
      <c r="AO167" s="58">
        <f>Calculations!AG137</f>
        <v>0</v>
      </c>
      <c r="AP167" s="58">
        <f>Calculations!AS137</f>
        <v>0</v>
      </c>
      <c r="AQ167" s="58">
        <f>Calculations!AH137</f>
        <v>0.108338855</v>
      </c>
      <c r="AR167" s="58">
        <f>Calculations!AT137</f>
        <v>99.999866160846963</v>
      </c>
      <c r="AS167" s="58">
        <f>Calculations!AI137</f>
        <v>0</v>
      </c>
      <c r="AT167" s="58">
        <f>Calculations!AU137</f>
        <v>0</v>
      </c>
      <c r="AU167" s="58">
        <f>Calculations!AJ137</f>
        <v>0</v>
      </c>
      <c r="AV167" s="58">
        <f>Calculations!AV137</f>
        <v>0</v>
      </c>
      <c r="AW167" s="49"/>
      <c r="AX167" s="49"/>
      <c r="AY167" s="56" t="str">
        <f>Calculations!D137</f>
        <v>Land Supply 2018</v>
      </c>
    </row>
    <row r="168" spans="2:51" ht="26" x14ac:dyDescent="0.35">
      <c r="B168" s="32" t="str">
        <f>Calculations!A138</f>
        <v>02889/18</v>
      </c>
      <c r="C168" s="30" t="str">
        <f>Calculations!B138</f>
        <v>VACANT LAND AT JAMES STREET, WESTHOUGHTON, BOLTON, BL5</v>
      </c>
      <c r="D168" s="13" t="str">
        <f>Calculations!C138</f>
        <v>Industry and warehousing</v>
      </c>
      <c r="E168" s="38">
        <f>Calculations!E138</f>
        <v>0.12798200000000001</v>
      </c>
      <c r="F168" s="38">
        <f>Calculations!I138</f>
        <v>0.12798200000000001</v>
      </c>
      <c r="G168" s="38">
        <f>Calculations!M138</f>
        <v>100</v>
      </c>
      <c r="H168" s="38">
        <f>Calculations!H138</f>
        <v>0</v>
      </c>
      <c r="I168" s="38">
        <f>Calculations!L138</f>
        <v>0</v>
      </c>
      <c r="J168" s="38">
        <f>Calculations!G138</f>
        <v>0</v>
      </c>
      <c r="K168" s="38">
        <f>Calculations!K138</f>
        <v>0</v>
      </c>
      <c r="L168" s="38">
        <f>Calculations!F138</f>
        <v>0</v>
      </c>
      <c r="M168" s="38">
        <f>Calculations!J138</f>
        <v>0</v>
      </c>
      <c r="N168" s="38">
        <f>Calculations!V138</f>
        <v>0</v>
      </c>
      <c r="O168" s="38">
        <f>Calculations!W138</f>
        <v>0</v>
      </c>
      <c r="P168" s="38">
        <f>Calculations!O138</f>
        <v>0</v>
      </c>
      <c r="Q168" s="38">
        <f>Calculations!S138</f>
        <v>0</v>
      </c>
      <c r="R168" s="38">
        <f>Calculations!Q138</f>
        <v>0</v>
      </c>
      <c r="S168" s="38">
        <f>Calculations!T138</f>
        <v>0</v>
      </c>
      <c r="T168" s="38">
        <f>Calculations!R138</f>
        <v>0</v>
      </c>
      <c r="U168" s="38">
        <f>Calculations!U138</f>
        <v>0</v>
      </c>
      <c r="V168" s="38" t="str">
        <f>Calculations!X138</f>
        <v>Not Modelled</v>
      </c>
      <c r="W168" s="38" t="str">
        <f>Calculations!Y138</f>
        <v>N/A</v>
      </c>
      <c r="X168" s="38" t="s">
        <v>101</v>
      </c>
      <c r="Y168" s="73" t="s">
        <v>106</v>
      </c>
      <c r="Z168" s="74" t="s">
        <v>107</v>
      </c>
      <c r="AA168" s="58">
        <f>Calculations!Z138</f>
        <v>0</v>
      </c>
      <c r="AB168" s="58">
        <f>Calculations!AL138</f>
        <v>0</v>
      </c>
      <c r="AC168" s="58">
        <f>Calculations!AA138</f>
        <v>0</v>
      </c>
      <c r="AD168" s="59">
        <f>Calculations!AM138</f>
        <v>0</v>
      </c>
      <c r="AE168" s="58">
        <f>Calculations!AB138</f>
        <v>0</v>
      </c>
      <c r="AF168" s="58">
        <f>Calculations!AN138</f>
        <v>0</v>
      </c>
      <c r="AG168" s="58">
        <f>Calculations!AC138</f>
        <v>0</v>
      </c>
      <c r="AH168" s="58">
        <f>Calculations!AO138</f>
        <v>0</v>
      </c>
      <c r="AI168" s="58">
        <f>Calculations!AD138</f>
        <v>0</v>
      </c>
      <c r="AJ168" s="58">
        <f>Calculations!AP138</f>
        <v>0</v>
      </c>
      <c r="AK168" s="58">
        <f>Calculations!AE138</f>
        <v>0</v>
      </c>
      <c r="AL168" s="58">
        <f>Calculations!AQ138</f>
        <v>0</v>
      </c>
      <c r="AM168" s="58">
        <f>Calculations!AF138</f>
        <v>0</v>
      </c>
      <c r="AN168" s="58">
        <f>Calculations!AR138</f>
        <v>0</v>
      </c>
      <c r="AO168" s="58">
        <f>Calculations!AG138</f>
        <v>0</v>
      </c>
      <c r="AP168" s="58">
        <f>Calculations!AS138</f>
        <v>0</v>
      </c>
      <c r="AQ168" s="58">
        <f>Calculations!AH138</f>
        <v>0</v>
      </c>
      <c r="AR168" s="58">
        <f>Calculations!AT138</f>
        <v>0</v>
      </c>
      <c r="AS168" s="58">
        <f>Calculations!AI138</f>
        <v>0</v>
      </c>
      <c r="AT168" s="58">
        <f>Calculations!AU138</f>
        <v>0</v>
      </c>
      <c r="AU168" s="58">
        <f>Calculations!AJ138</f>
        <v>0</v>
      </c>
      <c r="AV168" s="58">
        <f>Calculations!AV138</f>
        <v>0</v>
      </c>
      <c r="AW168" s="49"/>
      <c r="AX168" s="49"/>
      <c r="AY168" s="56" t="str">
        <f>Calculations!D138</f>
        <v>Land Supply 2018</v>
      </c>
    </row>
    <row r="169" spans="2:51" ht="14.5" x14ac:dyDescent="0.35">
      <c r="B169" s="32" t="str">
        <f>Calculations!A139</f>
        <v>1002-BOL</v>
      </c>
      <c r="C169" s="30" t="str">
        <f>Calculations!B139</f>
        <v>Holcombe Close, Kearsley, BL4 8JX</v>
      </c>
      <c r="D169" s="13" t="str">
        <f>Calculations!C139</f>
        <v>Residential</v>
      </c>
      <c r="E169" s="38">
        <f>Calculations!E139</f>
        <v>0.52725699999999998</v>
      </c>
      <c r="F169" s="38">
        <f>Calculations!I139</f>
        <v>0.52725699999999998</v>
      </c>
      <c r="G169" s="38">
        <f>Calculations!M139</f>
        <v>100</v>
      </c>
      <c r="H169" s="38">
        <f>Calculations!H139</f>
        <v>0</v>
      </c>
      <c r="I169" s="38">
        <f>Calculations!L139</f>
        <v>0</v>
      </c>
      <c r="J169" s="38">
        <f>Calculations!G139</f>
        <v>0</v>
      </c>
      <c r="K169" s="38">
        <f>Calculations!K139</f>
        <v>0</v>
      </c>
      <c r="L169" s="38">
        <f>Calculations!F139</f>
        <v>0</v>
      </c>
      <c r="M169" s="38">
        <f>Calculations!J139</f>
        <v>0</v>
      </c>
      <c r="N169" s="38">
        <f>Calculations!V139</f>
        <v>0</v>
      </c>
      <c r="O169" s="38">
        <f>Calculations!W139</f>
        <v>0</v>
      </c>
      <c r="P169" s="38">
        <f>Calculations!O139</f>
        <v>3.6781237760879996E-3</v>
      </c>
      <c r="Q169" s="38">
        <f>Calculations!S139</f>
        <v>0.69759600651826337</v>
      </c>
      <c r="R169" s="38">
        <f>Calculations!Q139</f>
        <v>9.0424377608799996E-4</v>
      </c>
      <c r="S169" s="38">
        <f>Calculations!T139</f>
        <v>0.1714996246779085</v>
      </c>
      <c r="T169" s="38">
        <f>Calculations!R139</f>
        <v>0</v>
      </c>
      <c r="U169" s="38">
        <f>Calculations!U139</f>
        <v>0</v>
      </c>
      <c r="V169" s="38" t="str">
        <f>Calculations!X139</f>
        <v>Not Modelled</v>
      </c>
      <c r="W169" s="38" t="str">
        <f>Calculations!Y139</f>
        <v>N/A</v>
      </c>
      <c r="X169" s="38" t="s">
        <v>1056</v>
      </c>
      <c r="Y169" s="73" t="s">
        <v>105</v>
      </c>
      <c r="Z169" s="74" t="s">
        <v>104</v>
      </c>
      <c r="AA169" s="58">
        <f>Calculations!Z139</f>
        <v>0</v>
      </c>
      <c r="AB169" s="58">
        <f>Calculations!AL139</f>
        <v>0</v>
      </c>
      <c r="AC169" s="58">
        <f>Calculations!AA139</f>
        <v>0</v>
      </c>
      <c r="AD169" s="59">
        <f>Calculations!AM139</f>
        <v>0</v>
      </c>
      <c r="AE169" s="58">
        <f>Calculations!AB139</f>
        <v>0</v>
      </c>
      <c r="AF169" s="58">
        <f>Calculations!AN139</f>
        <v>0</v>
      </c>
      <c r="AG169" s="58">
        <f>Calculations!AC139</f>
        <v>0</v>
      </c>
      <c r="AH169" s="58">
        <f>Calculations!AO139</f>
        <v>0</v>
      </c>
      <c r="AI169" s="58">
        <f>Calculations!AD139</f>
        <v>0</v>
      </c>
      <c r="AJ169" s="58">
        <f>Calculations!AP139</f>
        <v>0</v>
      </c>
      <c r="AK169" s="58">
        <f>Calculations!AE139</f>
        <v>0</v>
      </c>
      <c r="AL169" s="58">
        <f>Calculations!AQ139</f>
        <v>0</v>
      </c>
      <c r="AM169" s="58">
        <f>Calculations!AF139</f>
        <v>0</v>
      </c>
      <c r="AN169" s="58">
        <f>Calculations!AR139</f>
        <v>0</v>
      </c>
      <c r="AO169" s="58">
        <f>Calculations!AG139</f>
        <v>4.3645561007700003E-3</v>
      </c>
      <c r="AP169" s="58">
        <f>Calculations!AS139</f>
        <v>0.82778533063951754</v>
      </c>
      <c r="AQ169" s="58">
        <f>Calculations!AH139</f>
        <v>0.52289233165100002</v>
      </c>
      <c r="AR169" s="58">
        <f>Calculations!AT139</f>
        <v>99.17219338026807</v>
      </c>
      <c r="AS169" s="58">
        <f>Calculations!AI139</f>
        <v>0</v>
      </c>
      <c r="AT169" s="58">
        <f>Calculations!AU139</f>
        <v>0</v>
      </c>
      <c r="AU169" s="58">
        <f>Calculations!AJ139</f>
        <v>0</v>
      </c>
      <c r="AV169" s="58">
        <f>Calculations!AV139</f>
        <v>0</v>
      </c>
      <c r="AW169" s="49"/>
      <c r="AX169" s="49"/>
      <c r="AY169" s="56" t="str">
        <f>Calculations!D139</f>
        <v>Land Supply 2018</v>
      </c>
    </row>
    <row r="170" spans="2:51" ht="14.5" x14ac:dyDescent="0.35">
      <c r="B170" s="32" t="str">
        <f>Calculations!A140</f>
        <v>1011-BOL</v>
      </c>
      <c r="C170" s="30" t="str">
        <f>Calculations!B140</f>
        <v>Albert Street -s95, BL4 8AR</v>
      </c>
      <c r="D170" s="13" t="str">
        <f>Calculations!C140</f>
        <v>Residential</v>
      </c>
      <c r="E170" s="38">
        <f>Calculations!E140</f>
        <v>0.25312699999999999</v>
      </c>
      <c r="F170" s="38">
        <f>Calculations!I140</f>
        <v>0.25312699999999999</v>
      </c>
      <c r="G170" s="38">
        <f>Calculations!M140</f>
        <v>100</v>
      </c>
      <c r="H170" s="38">
        <f>Calculations!H140</f>
        <v>0</v>
      </c>
      <c r="I170" s="38">
        <f>Calculations!L140</f>
        <v>0</v>
      </c>
      <c r="J170" s="38">
        <f>Calculations!G140</f>
        <v>0</v>
      </c>
      <c r="K170" s="38">
        <f>Calculations!K140</f>
        <v>0</v>
      </c>
      <c r="L170" s="38">
        <f>Calculations!F140</f>
        <v>0</v>
      </c>
      <c r="M170" s="38">
        <f>Calculations!J140</f>
        <v>0</v>
      </c>
      <c r="N170" s="38">
        <f>Calculations!V140</f>
        <v>0</v>
      </c>
      <c r="O170" s="38">
        <f>Calculations!W140</f>
        <v>0</v>
      </c>
      <c r="P170" s="38">
        <f>Calculations!O140</f>
        <v>7.9150200000000004E-2</v>
      </c>
      <c r="Q170" s="38">
        <f>Calculations!S140</f>
        <v>31.268967751365917</v>
      </c>
      <c r="R170" s="38">
        <f>Calculations!Q140</f>
        <v>0</v>
      </c>
      <c r="S170" s="38">
        <f>Calculations!T140</f>
        <v>0</v>
      </c>
      <c r="T170" s="38">
        <f>Calculations!R140</f>
        <v>0</v>
      </c>
      <c r="U170" s="38">
        <f>Calculations!U140</f>
        <v>0</v>
      </c>
      <c r="V170" s="38" t="str">
        <f>Calculations!X140</f>
        <v>Not Modelled</v>
      </c>
      <c r="W170" s="38" t="str">
        <f>Calculations!Y140</f>
        <v>N/A</v>
      </c>
      <c r="X170" s="38" t="s">
        <v>1056</v>
      </c>
      <c r="Y170" s="73" t="s">
        <v>105</v>
      </c>
      <c r="Z170" s="74" t="s">
        <v>104</v>
      </c>
      <c r="AA170" s="58">
        <f>Calculations!Z140</f>
        <v>0</v>
      </c>
      <c r="AB170" s="58">
        <f>Calculations!AL140</f>
        <v>0</v>
      </c>
      <c r="AC170" s="58">
        <f>Calculations!AA140</f>
        <v>0</v>
      </c>
      <c r="AD170" s="59">
        <f>Calculations!AM140</f>
        <v>0</v>
      </c>
      <c r="AE170" s="58">
        <f>Calculations!AB140</f>
        <v>0</v>
      </c>
      <c r="AF170" s="58">
        <f>Calculations!AN140</f>
        <v>0</v>
      </c>
      <c r="AG170" s="58">
        <f>Calculations!AC140</f>
        <v>0</v>
      </c>
      <c r="AH170" s="58">
        <f>Calculations!AO140</f>
        <v>0</v>
      </c>
      <c r="AI170" s="58">
        <f>Calculations!AD140</f>
        <v>0</v>
      </c>
      <c r="AJ170" s="58">
        <f>Calculations!AP140</f>
        <v>0</v>
      </c>
      <c r="AK170" s="58">
        <f>Calculations!AE140</f>
        <v>0</v>
      </c>
      <c r="AL170" s="58">
        <f>Calculations!AQ140</f>
        <v>0</v>
      </c>
      <c r="AM170" s="58">
        <f>Calculations!AF140</f>
        <v>0</v>
      </c>
      <c r="AN170" s="58">
        <f>Calculations!AR140</f>
        <v>0</v>
      </c>
      <c r="AO170" s="58">
        <f>Calculations!AG140</f>
        <v>0</v>
      </c>
      <c r="AP170" s="58">
        <f>Calculations!AS140</f>
        <v>0</v>
      </c>
      <c r="AQ170" s="58">
        <f>Calculations!AH140</f>
        <v>0.25312717499999998</v>
      </c>
      <c r="AR170" s="58">
        <f>Calculations!AT140</f>
        <v>100.00006913525621</v>
      </c>
      <c r="AS170" s="58">
        <f>Calculations!AI140</f>
        <v>0</v>
      </c>
      <c r="AT170" s="58">
        <f>Calculations!AU140</f>
        <v>0</v>
      </c>
      <c r="AU170" s="58">
        <f>Calculations!AJ140</f>
        <v>0</v>
      </c>
      <c r="AV170" s="58">
        <f>Calculations!AV140</f>
        <v>0</v>
      </c>
      <c r="AW170" s="49"/>
      <c r="AX170" s="49"/>
      <c r="AY170" s="56" t="str">
        <f>Calculations!D140</f>
        <v>Land Supply 2018</v>
      </c>
    </row>
    <row r="171" spans="2:51" ht="14.5" x14ac:dyDescent="0.35">
      <c r="B171" s="32" t="str">
        <f>Calculations!A141</f>
        <v>1017-BOL</v>
      </c>
      <c r="C171" s="30" t="str">
        <f>Calculations!B141</f>
        <v>Part Street, Westhoughton, BL5 3QG</v>
      </c>
      <c r="D171" s="13" t="str">
        <f>Calculations!C141</f>
        <v>Residential</v>
      </c>
      <c r="E171" s="38">
        <f>Calculations!E141</f>
        <v>1.6713800000000001</v>
      </c>
      <c r="F171" s="38">
        <f>Calculations!I141</f>
        <v>1.6713800000000001</v>
      </c>
      <c r="G171" s="38">
        <f>Calculations!M141</f>
        <v>100</v>
      </c>
      <c r="H171" s="38">
        <f>Calculations!H141</f>
        <v>0</v>
      </c>
      <c r="I171" s="38">
        <f>Calculations!L141</f>
        <v>0</v>
      </c>
      <c r="J171" s="38">
        <f>Calculations!G141</f>
        <v>0</v>
      </c>
      <c r="K171" s="38">
        <f>Calculations!K141</f>
        <v>0</v>
      </c>
      <c r="L171" s="38">
        <f>Calculations!F141</f>
        <v>0</v>
      </c>
      <c r="M171" s="38">
        <f>Calculations!J141</f>
        <v>0</v>
      </c>
      <c r="N171" s="38">
        <f>Calculations!V141</f>
        <v>0</v>
      </c>
      <c r="O171" s="38">
        <f>Calculations!W141</f>
        <v>0</v>
      </c>
      <c r="P171" s="38">
        <f>Calculations!O141</f>
        <v>0.18317747922979999</v>
      </c>
      <c r="Q171" s="38">
        <f>Calculations!S141</f>
        <v>10.959654849872559</v>
      </c>
      <c r="R171" s="38">
        <f>Calculations!Q141</f>
        <v>0.1089054792298</v>
      </c>
      <c r="S171" s="38">
        <f>Calculations!T141</f>
        <v>6.5159017835441366</v>
      </c>
      <c r="T171" s="38">
        <f>Calculations!R141</f>
        <v>6.1883249999600001E-2</v>
      </c>
      <c r="U171" s="38">
        <f>Calculations!U141</f>
        <v>3.7025242613648603</v>
      </c>
      <c r="V171" s="38" t="str">
        <f>Calculations!X141</f>
        <v>Not Modelled</v>
      </c>
      <c r="W171" s="38" t="str">
        <f>Calculations!Y141</f>
        <v>N/A</v>
      </c>
      <c r="X171" s="38" t="s">
        <v>1056</v>
      </c>
      <c r="Y171" s="73" t="s">
        <v>105</v>
      </c>
      <c r="Z171" s="74" t="s">
        <v>104</v>
      </c>
      <c r="AA171" s="58">
        <f>Calculations!Z141</f>
        <v>0</v>
      </c>
      <c r="AB171" s="58">
        <f>Calculations!AL141</f>
        <v>0</v>
      </c>
      <c r="AC171" s="58">
        <f>Calculations!AA141</f>
        <v>0</v>
      </c>
      <c r="AD171" s="59">
        <f>Calculations!AM141</f>
        <v>0</v>
      </c>
      <c r="AE171" s="58">
        <f>Calculations!AB141</f>
        <v>0</v>
      </c>
      <c r="AF171" s="58">
        <f>Calculations!AN141</f>
        <v>0</v>
      </c>
      <c r="AG171" s="58">
        <f>Calculations!AC141</f>
        <v>0</v>
      </c>
      <c r="AH171" s="58">
        <f>Calculations!AO141</f>
        <v>0</v>
      </c>
      <c r="AI171" s="58">
        <f>Calculations!AD141</f>
        <v>0</v>
      </c>
      <c r="AJ171" s="58">
        <f>Calculations!AP141</f>
        <v>0</v>
      </c>
      <c r="AK171" s="58">
        <f>Calculations!AE141</f>
        <v>0</v>
      </c>
      <c r="AL171" s="58">
        <f>Calculations!AQ141</f>
        <v>0</v>
      </c>
      <c r="AM171" s="58">
        <f>Calculations!AF141</f>
        <v>0</v>
      </c>
      <c r="AN171" s="58">
        <f>Calculations!AR141</f>
        <v>0</v>
      </c>
      <c r="AO171" s="58">
        <f>Calculations!AG141</f>
        <v>0</v>
      </c>
      <c r="AP171" s="58">
        <f>Calculations!AS141</f>
        <v>0</v>
      </c>
      <c r="AQ171" s="58">
        <f>Calculations!AH141</f>
        <v>0</v>
      </c>
      <c r="AR171" s="58">
        <f>Calculations!AT141</f>
        <v>0</v>
      </c>
      <c r="AS171" s="58">
        <f>Calculations!AI141</f>
        <v>0</v>
      </c>
      <c r="AT171" s="58">
        <f>Calculations!AU141</f>
        <v>0</v>
      </c>
      <c r="AU171" s="58">
        <f>Calculations!AJ141</f>
        <v>0</v>
      </c>
      <c r="AV171" s="58">
        <f>Calculations!AV141</f>
        <v>0</v>
      </c>
      <c r="AW171" s="49"/>
      <c r="AX171" s="49"/>
      <c r="AY171" s="56" t="str">
        <f>Calculations!D141</f>
        <v>Land Supply 2018</v>
      </c>
    </row>
    <row r="172" spans="2:51" ht="14.5" x14ac:dyDescent="0.35">
      <c r="B172" s="32" t="str">
        <f>Calculations!A142</f>
        <v>1019-BOL</v>
      </c>
      <c r="C172" s="30" t="str">
        <f>Calculations!B142</f>
        <v>Collingway Wood 1 -s08a, BL5 3TR</v>
      </c>
      <c r="D172" s="13" t="str">
        <f>Calculations!C142</f>
        <v>Residential</v>
      </c>
      <c r="E172" s="38">
        <f>Calculations!E142</f>
        <v>0.247775</v>
      </c>
      <c r="F172" s="38">
        <f>Calculations!I142</f>
        <v>0.247775</v>
      </c>
      <c r="G172" s="38">
        <f>Calculations!M142</f>
        <v>100</v>
      </c>
      <c r="H172" s="38">
        <f>Calculations!H142</f>
        <v>0</v>
      </c>
      <c r="I172" s="38">
        <f>Calculations!L142</f>
        <v>0</v>
      </c>
      <c r="J172" s="38">
        <f>Calculations!G142</f>
        <v>0</v>
      </c>
      <c r="K172" s="38">
        <f>Calculations!K142</f>
        <v>0</v>
      </c>
      <c r="L172" s="38">
        <f>Calculations!F142</f>
        <v>0</v>
      </c>
      <c r="M172" s="38">
        <f>Calculations!J142</f>
        <v>0</v>
      </c>
      <c r="N172" s="38">
        <f>Calculations!V142</f>
        <v>0</v>
      </c>
      <c r="O172" s="38">
        <f>Calculations!W142</f>
        <v>0</v>
      </c>
      <c r="P172" s="38">
        <f>Calculations!O142</f>
        <v>1.8858E-2</v>
      </c>
      <c r="Q172" s="38">
        <f>Calculations!S142</f>
        <v>7.6109373423468876</v>
      </c>
      <c r="R172" s="38">
        <f>Calculations!Q142</f>
        <v>0</v>
      </c>
      <c r="S172" s="38">
        <f>Calculations!T142</f>
        <v>0</v>
      </c>
      <c r="T172" s="38">
        <f>Calculations!R142</f>
        <v>0</v>
      </c>
      <c r="U172" s="38">
        <f>Calculations!U142</f>
        <v>0</v>
      </c>
      <c r="V172" s="38" t="str">
        <f>Calculations!X142</f>
        <v>Not Modelled</v>
      </c>
      <c r="W172" s="38" t="str">
        <f>Calculations!Y142</f>
        <v>N/A</v>
      </c>
      <c r="X172" s="38" t="s">
        <v>1056</v>
      </c>
      <c r="Y172" s="73" t="s">
        <v>105</v>
      </c>
      <c r="Z172" s="74" t="s">
        <v>104</v>
      </c>
      <c r="AA172" s="58">
        <f>Calculations!Z142</f>
        <v>0</v>
      </c>
      <c r="AB172" s="58">
        <f>Calculations!AL142</f>
        <v>0</v>
      </c>
      <c r="AC172" s="58">
        <f>Calculations!AA142</f>
        <v>0</v>
      </c>
      <c r="AD172" s="59">
        <f>Calculations!AM142</f>
        <v>0</v>
      </c>
      <c r="AE172" s="58">
        <f>Calculations!AB142</f>
        <v>0</v>
      </c>
      <c r="AF172" s="58">
        <f>Calculations!AN142</f>
        <v>0</v>
      </c>
      <c r="AG172" s="58">
        <f>Calculations!AC142</f>
        <v>0</v>
      </c>
      <c r="AH172" s="58">
        <f>Calculations!AO142</f>
        <v>0</v>
      </c>
      <c r="AI172" s="58">
        <f>Calculations!AD142</f>
        <v>0</v>
      </c>
      <c r="AJ172" s="58">
        <f>Calculations!AP142</f>
        <v>0</v>
      </c>
      <c r="AK172" s="58">
        <f>Calculations!AE142</f>
        <v>0</v>
      </c>
      <c r="AL172" s="58">
        <f>Calculations!AQ142</f>
        <v>0</v>
      </c>
      <c r="AM172" s="58">
        <f>Calculations!AF142</f>
        <v>0</v>
      </c>
      <c r="AN172" s="58">
        <f>Calculations!AR142</f>
        <v>0</v>
      </c>
      <c r="AO172" s="58">
        <f>Calculations!AG142</f>
        <v>0</v>
      </c>
      <c r="AP172" s="58">
        <f>Calculations!AS142</f>
        <v>0</v>
      </c>
      <c r="AQ172" s="58">
        <f>Calculations!AH142</f>
        <v>0</v>
      </c>
      <c r="AR172" s="58">
        <f>Calculations!AT142</f>
        <v>0</v>
      </c>
      <c r="AS172" s="58">
        <f>Calculations!AI142</f>
        <v>0</v>
      </c>
      <c r="AT172" s="58">
        <f>Calculations!AU142</f>
        <v>0</v>
      </c>
      <c r="AU172" s="58">
        <f>Calculations!AJ142</f>
        <v>0</v>
      </c>
      <c r="AV172" s="58">
        <f>Calculations!AV142</f>
        <v>0</v>
      </c>
      <c r="AW172" s="49"/>
      <c r="AX172" s="49"/>
      <c r="AY172" s="56" t="str">
        <f>Calculations!D142</f>
        <v>Land Supply 2018</v>
      </c>
    </row>
    <row r="173" spans="2:51" ht="14.5" x14ac:dyDescent="0.35">
      <c r="B173" s="32" t="str">
        <f>Calculations!A143</f>
        <v>1020-BOL</v>
      </c>
      <c r="C173" s="30" t="str">
        <f>Calculations!B143</f>
        <v>Land at Leigh Common</v>
      </c>
      <c r="D173" s="13" t="str">
        <f>Calculations!C143</f>
        <v>Residential</v>
      </c>
      <c r="E173" s="38">
        <f>Calculations!E143</f>
        <v>1.1927099999999999</v>
      </c>
      <c r="F173" s="38">
        <f>Calculations!I143</f>
        <v>1.1927099999999999</v>
      </c>
      <c r="G173" s="38">
        <f>Calculations!M143</f>
        <v>100</v>
      </c>
      <c r="H173" s="38">
        <f>Calculations!H143</f>
        <v>0</v>
      </c>
      <c r="I173" s="38">
        <f>Calculations!L143</f>
        <v>0</v>
      </c>
      <c r="J173" s="38">
        <f>Calculations!G143</f>
        <v>0</v>
      </c>
      <c r="K173" s="38">
        <f>Calculations!K143</f>
        <v>0</v>
      </c>
      <c r="L173" s="38">
        <f>Calculations!F143</f>
        <v>0</v>
      </c>
      <c r="M173" s="38">
        <f>Calculations!J143</f>
        <v>0</v>
      </c>
      <c r="N173" s="38">
        <f>Calculations!V143</f>
        <v>0</v>
      </c>
      <c r="O173" s="38">
        <f>Calculations!W143</f>
        <v>0</v>
      </c>
      <c r="P173" s="38">
        <f>Calculations!O143</f>
        <v>8.6809334183440001E-2</v>
      </c>
      <c r="Q173" s="38">
        <f>Calculations!S143</f>
        <v>7.2783270185912752</v>
      </c>
      <c r="R173" s="38">
        <f>Calculations!Q143</f>
        <v>2.9410934183439999E-2</v>
      </c>
      <c r="S173" s="38">
        <f>Calculations!T143</f>
        <v>2.4658914726496799</v>
      </c>
      <c r="T173" s="38">
        <f>Calculations!R143</f>
        <v>7.3324667508399997E-3</v>
      </c>
      <c r="U173" s="38">
        <f>Calculations!U143</f>
        <v>0.61477364580157789</v>
      </c>
      <c r="V173" s="38" t="str">
        <f>Calculations!X143</f>
        <v>Not Modelled</v>
      </c>
      <c r="W173" s="38" t="str">
        <f>Calculations!Y143</f>
        <v>N/A</v>
      </c>
      <c r="X173" s="38" t="s">
        <v>1056</v>
      </c>
      <c r="Y173" s="73" t="s">
        <v>105</v>
      </c>
      <c r="Z173" s="74" t="s">
        <v>104</v>
      </c>
      <c r="AA173" s="58">
        <f>Calculations!Z143</f>
        <v>0</v>
      </c>
      <c r="AB173" s="58">
        <f>Calculations!AL143</f>
        <v>0</v>
      </c>
      <c r="AC173" s="58">
        <f>Calculations!AA143</f>
        <v>0</v>
      </c>
      <c r="AD173" s="59">
        <f>Calculations!AM143</f>
        <v>0</v>
      </c>
      <c r="AE173" s="58">
        <f>Calculations!AB143</f>
        <v>0</v>
      </c>
      <c r="AF173" s="58">
        <f>Calculations!AN143</f>
        <v>0</v>
      </c>
      <c r="AG173" s="58">
        <f>Calculations!AC143</f>
        <v>0</v>
      </c>
      <c r="AH173" s="58">
        <f>Calculations!AO143</f>
        <v>0</v>
      </c>
      <c r="AI173" s="58">
        <f>Calculations!AD143</f>
        <v>0.27063227762300002</v>
      </c>
      <c r="AJ173" s="58">
        <f>Calculations!AP143</f>
        <v>22.69053480083172</v>
      </c>
      <c r="AK173" s="58">
        <f>Calculations!AE143</f>
        <v>0</v>
      </c>
      <c r="AL173" s="58">
        <f>Calculations!AQ143</f>
        <v>0</v>
      </c>
      <c r="AM173" s="58">
        <f>Calculations!AF143</f>
        <v>0</v>
      </c>
      <c r="AN173" s="58">
        <f>Calculations!AR143</f>
        <v>0</v>
      </c>
      <c r="AO173" s="58">
        <f>Calculations!AG143</f>
        <v>0</v>
      </c>
      <c r="AP173" s="58">
        <f>Calculations!AS143</f>
        <v>0</v>
      </c>
      <c r="AQ173" s="58">
        <f>Calculations!AH143</f>
        <v>0</v>
      </c>
      <c r="AR173" s="58">
        <f>Calculations!AT143</f>
        <v>0</v>
      </c>
      <c r="AS173" s="58">
        <f>Calculations!AI143</f>
        <v>0</v>
      </c>
      <c r="AT173" s="58">
        <f>Calculations!AU143</f>
        <v>0</v>
      </c>
      <c r="AU173" s="58">
        <f>Calculations!AJ143</f>
        <v>0</v>
      </c>
      <c r="AV173" s="58">
        <f>Calculations!AV143</f>
        <v>0</v>
      </c>
      <c r="AW173" s="49"/>
      <c r="AX173" s="49"/>
      <c r="AY173" s="56" t="str">
        <f>Calculations!D143</f>
        <v>Land Supply 2018</v>
      </c>
    </row>
    <row r="174" spans="2:51" ht="14.5" x14ac:dyDescent="0.35">
      <c r="B174" s="32" t="str">
        <f>Calculations!A144</f>
        <v>1026-BOL</v>
      </c>
      <c r="C174" s="30" t="str">
        <f>Calculations!B144</f>
        <v>Cricketers Way -s25, Westhoughton, BL5 3TW</v>
      </c>
      <c r="D174" s="13" t="str">
        <f>Calculations!C144</f>
        <v>Residential</v>
      </c>
      <c r="E174" s="38">
        <f>Calculations!E144</f>
        <v>0.38147700000000001</v>
      </c>
      <c r="F174" s="38">
        <f>Calculations!I144</f>
        <v>0.38147700000000001</v>
      </c>
      <c r="G174" s="38">
        <f>Calculations!M144</f>
        <v>100</v>
      </c>
      <c r="H174" s="38">
        <f>Calculations!H144</f>
        <v>0</v>
      </c>
      <c r="I174" s="38">
        <f>Calculations!L144</f>
        <v>0</v>
      </c>
      <c r="J174" s="38">
        <f>Calculations!G144</f>
        <v>0</v>
      </c>
      <c r="K174" s="38">
        <f>Calculations!K144</f>
        <v>0</v>
      </c>
      <c r="L174" s="38">
        <f>Calculations!F144</f>
        <v>0</v>
      </c>
      <c r="M174" s="38">
        <f>Calculations!J144</f>
        <v>0</v>
      </c>
      <c r="N174" s="38">
        <f>Calculations!V144</f>
        <v>0</v>
      </c>
      <c r="O174" s="38">
        <f>Calculations!W144</f>
        <v>0</v>
      </c>
      <c r="P174" s="38">
        <f>Calculations!O144</f>
        <v>1.5234499999999999E-4</v>
      </c>
      <c r="Q174" s="38">
        <f>Calculations!S144</f>
        <v>3.9935566233350893E-2</v>
      </c>
      <c r="R174" s="38">
        <f>Calculations!Q144</f>
        <v>0</v>
      </c>
      <c r="S174" s="38">
        <f>Calculations!T144</f>
        <v>0</v>
      </c>
      <c r="T174" s="38">
        <f>Calculations!R144</f>
        <v>0</v>
      </c>
      <c r="U174" s="38">
        <f>Calculations!U144</f>
        <v>0</v>
      </c>
      <c r="V174" s="38" t="str">
        <f>Calculations!X144</f>
        <v>Not Modelled</v>
      </c>
      <c r="W174" s="38" t="str">
        <f>Calculations!Y144</f>
        <v>N/A</v>
      </c>
      <c r="X174" s="38" t="s">
        <v>1056</v>
      </c>
      <c r="Y174" s="73" t="s">
        <v>105</v>
      </c>
      <c r="Z174" s="74" t="s">
        <v>104</v>
      </c>
      <c r="AA174" s="58">
        <f>Calculations!Z144</f>
        <v>0</v>
      </c>
      <c r="AB174" s="58">
        <f>Calculations!AL144</f>
        <v>0</v>
      </c>
      <c r="AC174" s="58">
        <f>Calculations!AA144</f>
        <v>0</v>
      </c>
      <c r="AD174" s="59">
        <f>Calculations!AM144</f>
        <v>0</v>
      </c>
      <c r="AE174" s="58">
        <f>Calculations!AB144</f>
        <v>0</v>
      </c>
      <c r="AF174" s="58">
        <f>Calculations!AN144</f>
        <v>0</v>
      </c>
      <c r="AG174" s="58">
        <f>Calculations!AC144</f>
        <v>0</v>
      </c>
      <c r="AH174" s="58">
        <f>Calculations!AO144</f>
        <v>0</v>
      </c>
      <c r="AI174" s="58">
        <f>Calculations!AD144</f>
        <v>0</v>
      </c>
      <c r="AJ174" s="58">
        <f>Calculations!AP144</f>
        <v>0</v>
      </c>
      <c r="AK174" s="58">
        <f>Calculations!AE144</f>
        <v>0</v>
      </c>
      <c r="AL174" s="58">
        <f>Calculations!AQ144</f>
        <v>0</v>
      </c>
      <c r="AM174" s="58">
        <f>Calculations!AF144</f>
        <v>0</v>
      </c>
      <c r="AN174" s="58">
        <f>Calculations!AR144</f>
        <v>0</v>
      </c>
      <c r="AO174" s="58">
        <f>Calculations!AG144</f>
        <v>0</v>
      </c>
      <c r="AP174" s="58">
        <f>Calculations!AS144</f>
        <v>0</v>
      </c>
      <c r="AQ174" s="58">
        <f>Calculations!AH144</f>
        <v>0</v>
      </c>
      <c r="AR174" s="58">
        <f>Calculations!AT144</f>
        <v>0</v>
      </c>
      <c r="AS174" s="58">
        <f>Calculations!AI144</f>
        <v>0</v>
      </c>
      <c r="AT174" s="58">
        <f>Calculations!AU144</f>
        <v>0</v>
      </c>
      <c r="AU174" s="58">
        <f>Calculations!AJ144</f>
        <v>0</v>
      </c>
      <c r="AV174" s="58">
        <f>Calculations!AV144</f>
        <v>0</v>
      </c>
      <c r="AW174" s="49"/>
      <c r="AX174" s="49"/>
      <c r="AY174" s="56" t="str">
        <f>Calculations!D144</f>
        <v>Land Supply 2018</v>
      </c>
    </row>
    <row r="175" spans="2:51" ht="26" x14ac:dyDescent="0.35">
      <c r="B175" s="32" t="str">
        <f>Calculations!A145</f>
        <v>1029-BOL</v>
      </c>
      <c r="C175" s="30" t="str">
        <f>Calculations!B145</f>
        <v>Oxlea Grove 1 -s29a, Westhoughton, BL5 2AJ</v>
      </c>
      <c r="D175" s="13" t="str">
        <f>Calculations!C145</f>
        <v>Residential</v>
      </c>
      <c r="E175" s="38">
        <f>Calculations!E145</f>
        <v>0.36164299999999999</v>
      </c>
      <c r="F175" s="38">
        <f>Calculations!I145</f>
        <v>0.36164299999999999</v>
      </c>
      <c r="G175" s="38">
        <f>Calculations!M145</f>
        <v>100</v>
      </c>
      <c r="H175" s="38">
        <f>Calculations!H145</f>
        <v>0</v>
      </c>
      <c r="I175" s="38">
        <f>Calculations!L145</f>
        <v>0</v>
      </c>
      <c r="J175" s="38">
        <f>Calculations!G145</f>
        <v>0</v>
      </c>
      <c r="K175" s="38">
        <f>Calculations!K145</f>
        <v>0</v>
      </c>
      <c r="L175" s="38">
        <f>Calculations!F145</f>
        <v>0</v>
      </c>
      <c r="M175" s="38">
        <f>Calculations!J145</f>
        <v>0</v>
      </c>
      <c r="N175" s="38">
        <f>Calculations!V145</f>
        <v>0</v>
      </c>
      <c r="O175" s="38">
        <f>Calculations!W145</f>
        <v>0</v>
      </c>
      <c r="P175" s="38">
        <f>Calculations!O145</f>
        <v>0</v>
      </c>
      <c r="Q175" s="38">
        <f>Calculations!S145</f>
        <v>0</v>
      </c>
      <c r="R175" s="38">
        <f>Calculations!Q145</f>
        <v>0</v>
      </c>
      <c r="S175" s="38">
        <f>Calculations!T145</f>
        <v>0</v>
      </c>
      <c r="T175" s="38">
        <f>Calculations!R145</f>
        <v>0</v>
      </c>
      <c r="U175" s="38">
        <f>Calculations!U145</f>
        <v>0</v>
      </c>
      <c r="V175" s="38" t="str">
        <f>Calculations!X145</f>
        <v>Not Modelled</v>
      </c>
      <c r="W175" s="38" t="str">
        <f>Calculations!Y145</f>
        <v>N/A</v>
      </c>
      <c r="X175" s="38" t="s">
        <v>1056</v>
      </c>
      <c r="Y175" s="73" t="s">
        <v>106</v>
      </c>
      <c r="Z175" s="74" t="s">
        <v>107</v>
      </c>
      <c r="AA175" s="58">
        <f>Calculations!Z145</f>
        <v>0</v>
      </c>
      <c r="AB175" s="58">
        <f>Calculations!AL145</f>
        <v>0</v>
      </c>
      <c r="AC175" s="58">
        <f>Calculations!AA145</f>
        <v>0</v>
      </c>
      <c r="AD175" s="59">
        <f>Calculations!AM145</f>
        <v>0</v>
      </c>
      <c r="AE175" s="58">
        <f>Calculations!AB145</f>
        <v>0</v>
      </c>
      <c r="AF175" s="58">
        <f>Calculations!AN145</f>
        <v>0</v>
      </c>
      <c r="AG175" s="58">
        <f>Calculations!AC145</f>
        <v>0</v>
      </c>
      <c r="AH175" s="58">
        <f>Calculations!AO145</f>
        <v>0</v>
      </c>
      <c r="AI175" s="58">
        <f>Calculations!AD145</f>
        <v>0</v>
      </c>
      <c r="AJ175" s="58">
        <f>Calculations!AP145</f>
        <v>0</v>
      </c>
      <c r="AK175" s="58">
        <f>Calculations!AE145</f>
        <v>0</v>
      </c>
      <c r="AL175" s="58">
        <f>Calculations!AQ145</f>
        <v>0</v>
      </c>
      <c r="AM175" s="58">
        <f>Calculations!AF145</f>
        <v>0</v>
      </c>
      <c r="AN175" s="58">
        <f>Calculations!AR145</f>
        <v>0</v>
      </c>
      <c r="AO175" s="58">
        <f>Calculations!AG145</f>
        <v>0</v>
      </c>
      <c r="AP175" s="58">
        <f>Calculations!AS145</f>
        <v>0</v>
      </c>
      <c r="AQ175" s="58">
        <f>Calculations!AH145</f>
        <v>0</v>
      </c>
      <c r="AR175" s="58">
        <f>Calculations!AT145</f>
        <v>0</v>
      </c>
      <c r="AS175" s="58">
        <f>Calculations!AI145</f>
        <v>0</v>
      </c>
      <c r="AT175" s="58">
        <f>Calculations!AU145</f>
        <v>0</v>
      </c>
      <c r="AU175" s="58">
        <f>Calculations!AJ145</f>
        <v>0</v>
      </c>
      <c r="AV175" s="58">
        <f>Calculations!AV145</f>
        <v>0</v>
      </c>
      <c r="AW175" s="49"/>
      <c r="AX175" s="49"/>
      <c r="AY175" s="56" t="str">
        <f>Calculations!D145</f>
        <v>Land Supply 2018</v>
      </c>
    </row>
    <row r="176" spans="2:51" ht="14.5" x14ac:dyDescent="0.35">
      <c r="B176" s="32" t="str">
        <f>Calculations!A146</f>
        <v>1036-BOL</v>
      </c>
      <c r="C176" s="30" t="str">
        <f>Calculations!B146</f>
        <v>Urban Village 1 Chorley St N</v>
      </c>
      <c r="D176" s="13" t="str">
        <f>Calculations!C146</f>
        <v>Residential</v>
      </c>
      <c r="E176" s="38">
        <f>Calculations!E146</f>
        <v>1.25522</v>
      </c>
      <c r="F176" s="38">
        <f>Calculations!I146</f>
        <v>0.88321616940500003</v>
      </c>
      <c r="G176" s="38">
        <f>Calculations!M146</f>
        <v>70.363455761141481</v>
      </c>
      <c r="H176" s="38">
        <f>Calculations!H146</f>
        <v>0.37200383059499997</v>
      </c>
      <c r="I176" s="38">
        <f>Calculations!L146</f>
        <v>29.636544238858527</v>
      </c>
      <c r="J176" s="38">
        <f>Calculations!G146</f>
        <v>0</v>
      </c>
      <c r="K176" s="38">
        <f>Calculations!K146</f>
        <v>0</v>
      </c>
      <c r="L176" s="38">
        <f>Calculations!F146</f>
        <v>0</v>
      </c>
      <c r="M176" s="38">
        <f>Calculations!J146</f>
        <v>0</v>
      </c>
      <c r="N176" s="38">
        <f>Calculations!V146</f>
        <v>0.83616035044000003</v>
      </c>
      <c r="O176" s="38">
        <f>Calculations!W146</f>
        <v>66.614645276525238</v>
      </c>
      <c r="P176" s="38">
        <f>Calculations!O146</f>
        <v>0.42997103897724992</v>
      </c>
      <c r="Q176" s="38">
        <f>Calculations!S146</f>
        <v>34.254635759249368</v>
      </c>
      <c r="R176" s="38">
        <f>Calculations!Q146</f>
        <v>2.2317038977249921E-2</v>
      </c>
      <c r="S176" s="38">
        <f>Calculations!T146</f>
        <v>1.7779384472243847</v>
      </c>
      <c r="T176" s="38">
        <f>Calculations!R146</f>
        <v>1.79513104992E-6</v>
      </c>
      <c r="U176" s="38">
        <f>Calculations!U146</f>
        <v>1.4301326061726233E-4</v>
      </c>
      <c r="V176" s="38">
        <f>Calculations!X146</f>
        <v>0.40438285945699998</v>
      </c>
      <c r="W176" s="38">
        <f>Calculations!Y146</f>
        <v>32.216094346568724</v>
      </c>
      <c r="X176" s="38" t="s">
        <v>1056</v>
      </c>
      <c r="Y176" s="73" t="s">
        <v>105</v>
      </c>
      <c r="Z176" s="74" t="s">
        <v>104</v>
      </c>
      <c r="AA176" s="58">
        <f>Calculations!Z146</f>
        <v>5.8979422248700002E-2</v>
      </c>
      <c r="AB176" s="58">
        <f>Calculations!AL146</f>
        <v>4.6987318755835634</v>
      </c>
      <c r="AC176" s="58">
        <f>Calculations!AA146</f>
        <v>0</v>
      </c>
      <c r="AD176" s="59">
        <f>Calculations!AM146</f>
        <v>0</v>
      </c>
      <c r="AE176" s="58">
        <f>Calculations!AB146</f>
        <v>0</v>
      </c>
      <c r="AF176" s="58">
        <f>Calculations!AN146</f>
        <v>0</v>
      </c>
      <c r="AG176" s="58">
        <f>Calculations!AC146</f>
        <v>0</v>
      </c>
      <c r="AH176" s="58">
        <f>Calculations!AO146</f>
        <v>0</v>
      </c>
      <c r="AI176" s="58">
        <f>Calculations!AD146</f>
        <v>0</v>
      </c>
      <c r="AJ176" s="58">
        <f>Calculations!AP146</f>
        <v>0</v>
      </c>
      <c r="AK176" s="58">
        <f>Calculations!AE146</f>
        <v>0</v>
      </c>
      <c r="AL176" s="58">
        <f>Calculations!AQ146</f>
        <v>0</v>
      </c>
      <c r="AM176" s="58">
        <f>Calculations!AF146</f>
        <v>0</v>
      </c>
      <c r="AN176" s="58">
        <f>Calculations!AR146</f>
        <v>0</v>
      </c>
      <c r="AO176" s="58">
        <f>Calculations!AG146</f>
        <v>0</v>
      </c>
      <c r="AP176" s="58">
        <f>Calculations!AS146</f>
        <v>0</v>
      </c>
      <c r="AQ176" s="58">
        <f>Calculations!AH146</f>
        <v>1.25521579499</v>
      </c>
      <c r="AR176" s="58">
        <f>Calculations!AT146</f>
        <v>99.99966499816766</v>
      </c>
      <c r="AS176" s="58">
        <f>Calculations!AI146</f>
        <v>0</v>
      </c>
      <c r="AT176" s="58">
        <f>Calculations!AU146</f>
        <v>0</v>
      </c>
      <c r="AU176" s="58">
        <f>Calculations!AJ146</f>
        <v>0</v>
      </c>
      <c r="AV176" s="58">
        <f>Calculations!AV146</f>
        <v>0</v>
      </c>
      <c r="AW176" s="49"/>
      <c r="AX176" s="49"/>
      <c r="AY176" s="56" t="str">
        <f>Calculations!D146</f>
        <v>Land Supply 2018</v>
      </c>
    </row>
    <row r="177" spans="2:51" ht="14.5" x14ac:dyDescent="0.35">
      <c r="B177" s="32" t="str">
        <f>Calculations!A147</f>
        <v>1037-BOL</v>
      </c>
      <c r="C177" s="30" t="str">
        <f>Calculations!B147</f>
        <v>Urban Village 2 Bark St N</v>
      </c>
      <c r="D177" s="13" t="str">
        <f>Calculations!C147</f>
        <v>Residential</v>
      </c>
      <c r="E177" s="38">
        <f>Calculations!E147</f>
        <v>0.40246799999999999</v>
      </c>
      <c r="F177" s="38">
        <f>Calculations!I147</f>
        <v>-2.3500200002635196E-7</v>
      </c>
      <c r="G177" s="38">
        <f>Calculations!M147</f>
        <v>-5.8390232273460741E-5</v>
      </c>
      <c r="H177" s="38">
        <f>Calculations!H147</f>
        <v>0.40246823500200002</v>
      </c>
      <c r="I177" s="38">
        <f>Calculations!L147</f>
        <v>100.00005839023227</v>
      </c>
      <c r="J177" s="38">
        <f>Calculations!G147</f>
        <v>0</v>
      </c>
      <c r="K177" s="38">
        <f>Calculations!K147</f>
        <v>0</v>
      </c>
      <c r="L177" s="38">
        <f>Calculations!F147</f>
        <v>0</v>
      </c>
      <c r="M177" s="38">
        <f>Calculations!J147</f>
        <v>0</v>
      </c>
      <c r="N177" s="38">
        <f>Calculations!V147</f>
        <v>0.40165634290199997</v>
      </c>
      <c r="O177" s="38">
        <f>Calculations!W147</f>
        <v>99.798330029219713</v>
      </c>
      <c r="P177" s="38">
        <f>Calculations!O147</f>
        <v>7.4815499999999993E-2</v>
      </c>
      <c r="Q177" s="38">
        <f>Calculations!S147</f>
        <v>18.589179760875396</v>
      </c>
      <c r="R177" s="38">
        <f>Calculations!Q147</f>
        <v>1.5599999999999999E-2</v>
      </c>
      <c r="S177" s="38">
        <f>Calculations!T147</f>
        <v>3.8760845582754402</v>
      </c>
      <c r="T177" s="38">
        <f>Calculations!R147</f>
        <v>1.5599999999999999E-2</v>
      </c>
      <c r="U177" s="38">
        <f>Calculations!U147</f>
        <v>3.8760845582754402</v>
      </c>
      <c r="V177" s="38">
        <f>Calculations!X147</f>
        <v>0.398998767772</v>
      </c>
      <c r="W177" s="38">
        <f>Calculations!Y147</f>
        <v>99.138010418716519</v>
      </c>
      <c r="X177" s="38" t="s">
        <v>1056</v>
      </c>
      <c r="Y177" s="73" t="s">
        <v>105</v>
      </c>
      <c r="Z177" s="74" t="s">
        <v>104</v>
      </c>
      <c r="AA177" s="58">
        <f>Calculations!Z147</f>
        <v>0</v>
      </c>
      <c r="AB177" s="58">
        <f>Calculations!AL147</f>
        <v>0</v>
      </c>
      <c r="AC177" s="58">
        <f>Calculations!AA147</f>
        <v>0</v>
      </c>
      <c r="AD177" s="59">
        <f>Calculations!AM147</f>
        <v>0</v>
      </c>
      <c r="AE177" s="58">
        <f>Calculations!AB147</f>
        <v>0</v>
      </c>
      <c r="AF177" s="58">
        <f>Calculations!AN147</f>
        <v>0</v>
      </c>
      <c r="AG177" s="58">
        <f>Calculations!AC147</f>
        <v>0</v>
      </c>
      <c r="AH177" s="58">
        <f>Calculations!AO147</f>
        <v>0</v>
      </c>
      <c r="AI177" s="58">
        <f>Calculations!AD147</f>
        <v>0</v>
      </c>
      <c r="AJ177" s="58">
        <f>Calculations!AP147</f>
        <v>0</v>
      </c>
      <c r="AK177" s="58">
        <f>Calculations!AE147</f>
        <v>0</v>
      </c>
      <c r="AL177" s="58">
        <f>Calculations!AQ147</f>
        <v>0</v>
      </c>
      <c r="AM177" s="58">
        <f>Calculations!AF147</f>
        <v>0</v>
      </c>
      <c r="AN177" s="58">
        <f>Calculations!AR147</f>
        <v>0</v>
      </c>
      <c r="AO177" s="58">
        <f>Calculations!AG147</f>
        <v>0</v>
      </c>
      <c r="AP177" s="58">
        <f>Calculations!AS147</f>
        <v>0</v>
      </c>
      <c r="AQ177" s="58">
        <f>Calculations!AH147</f>
        <v>0.40246823500200002</v>
      </c>
      <c r="AR177" s="58">
        <f>Calculations!AT147</f>
        <v>100.00005839023227</v>
      </c>
      <c r="AS177" s="58">
        <f>Calculations!AI147</f>
        <v>0</v>
      </c>
      <c r="AT177" s="58">
        <f>Calculations!AU147</f>
        <v>0</v>
      </c>
      <c r="AU177" s="58">
        <f>Calculations!AJ147</f>
        <v>0</v>
      </c>
      <c r="AV177" s="58">
        <f>Calculations!AV147</f>
        <v>0</v>
      </c>
      <c r="AW177" s="49"/>
      <c r="AX177" s="49"/>
      <c r="AY177" s="56" t="str">
        <f>Calculations!D147</f>
        <v>Land Supply 2018</v>
      </c>
    </row>
    <row r="178" spans="2:51" ht="14.5" x14ac:dyDescent="0.35">
      <c r="B178" s="32" t="str">
        <f>Calculations!A148</f>
        <v>1038-BOL</v>
      </c>
      <c r="C178" s="30" t="str">
        <f>Calculations!B148</f>
        <v>Urban Village 3 Chorley St, BL1 2BB</v>
      </c>
      <c r="D178" s="13" t="str">
        <f>Calculations!C148</f>
        <v>Residential</v>
      </c>
      <c r="E178" s="38">
        <f>Calculations!E148</f>
        <v>0.36596699999999999</v>
      </c>
      <c r="F178" s="38">
        <f>Calculations!I148</f>
        <v>0.21644809689299999</v>
      </c>
      <c r="G178" s="38">
        <f>Calculations!M148</f>
        <v>59.144156957594539</v>
      </c>
      <c r="H178" s="38">
        <f>Calculations!H148</f>
        <v>0.149518903107</v>
      </c>
      <c r="I178" s="38">
        <f>Calculations!L148</f>
        <v>40.855843042405468</v>
      </c>
      <c r="J178" s="38">
        <f>Calculations!G148</f>
        <v>0</v>
      </c>
      <c r="K178" s="38">
        <f>Calculations!K148</f>
        <v>0</v>
      </c>
      <c r="L178" s="38">
        <f>Calculations!F148</f>
        <v>0</v>
      </c>
      <c r="M178" s="38">
        <f>Calculations!J148</f>
        <v>0</v>
      </c>
      <c r="N178" s="38">
        <f>Calculations!V148</f>
        <v>0.34619831280000002</v>
      </c>
      <c r="O178" s="38">
        <f>Calculations!W148</f>
        <v>94.59823229963358</v>
      </c>
      <c r="P178" s="38">
        <f>Calculations!O148</f>
        <v>7.7590643660859996E-3</v>
      </c>
      <c r="Q178" s="38">
        <f>Calculations!S148</f>
        <v>2.1201541029890674</v>
      </c>
      <c r="R178" s="38">
        <f>Calculations!Q148</f>
        <v>2.5410436608600001E-4</v>
      </c>
      <c r="S178" s="38">
        <f>Calculations!T148</f>
        <v>6.9433682841895591E-2</v>
      </c>
      <c r="T178" s="38">
        <f>Calculations!R148</f>
        <v>0</v>
      </c>
      <c r="U178" s="38">
        <f>Calculations!U148</f>
        <v>0</v>
      </c>
      <c r="V178" s="38">
        <f>Calculations!X148</f>
        <v>0.21121203390400001</v>
      </c>
      <c r="W178" s="38">
        <f>Calculations!Y148</f>
        <v>57.713409652782907</v>
      </c>
      <c r="X178" s="38" t="s">
        <v>1056</v>
      </c>
      <c r="Y178" s="73" t="s">
        <v>105</v>
      </c>
      <c r="Z178" s="74" t="s">
        <v>104</v>
      </c>
      <c r="AA178" s="58">
        <f>Calculations!Z148</f>
        <v>0</v>
      </c>
      <c r="AB178" s="58">
        <f>Calculations!AL148</f>
        <v>0</v>
      </c>
      <c r="AC178" s="58">
        <f>Calculations!AA148</f>
        <v>0</v>
      </c>
      <c r="AD178" s="59">
        <f>Calculations!AM148</f>
        <v>0</v>
      </c>
      <c r="AE178" s="58">
        <f>Calculations!AB148</f>
        <v>0</v>
      </c>
      <c r="AF178" s="58">
        <f>Calculations!AN148</f>
        <v>0</v>
      </c>
      <c r="AG178" s="58">
        <f>Calculations!AC148</f>
        <v>0</v>
      </c>
      <c r="AH178" s="58">
        <f>Calculations!AO148</f>
        <v>0</v>
      </c>
      <c r="AI178" s="58">
        <f>Calculations!AD148</f>
        <v>0</v>
      </c>
      <c r="AJ178" s="58">
        <f>Calculations!AP148</f>
        <v>0</v>
      </c>
      <c r="AK178" s="58">
        <f>Calculations!AE148</f>
        <v>0</v>
      </c>
      <c r="AL178" s="58">
        <f>Calculations!AQ148</f>
        <v>0</v>
      </c>
      <c r="AM178" s="58">
        <f>Calculations!AF148</f>
        <v>0</v>
      </c>
      <c r="AN178" s="58">
        <f>Calculations!AR148</f>
        <v>0</v>
      </c>
      <c r="AO178" s="58">
        <f>Calculations!AG148</f>
        <v>0</v>
      </c>
      <c r="AP178" s="58">
        <f>Calculations!AS148</f>
        <v>0</v>
      </c>
      <c r="AQ178" s="58">
        <f>Calculations!AH148</f>
        <v>0.365967174999</v>
      </c>
      <c r="AR178" s="58">
        <f>Calculations!AT148</f>
        <v>100.00004781824592</v>
      </c>
      <c r="AS178" s="58">
        <f>Calculations!AI148</f>
        <v>0</v>
      </c>
      <c r="AT178" s="58">
        <f>Calculations!AU148</f>
        <v>0</v>
      </c>
      <c r="AU178" s="58">
        <f>Calculations!AJ148</f>
        <v>0</v>
      </c>
      <c r="AV178" s="58">
        <f>Calculations!AV148</f>
        <v>0</v>
      </c>
      <c r="AW178" s="49"/>
      <c r="AX178" s="49"/>
      <c r="AY178" s="56" t="str">
        <f>Calculations!D148</f>
        <v>Land Supply 2018</v>
      </c>
    </row>
    <row r="179" spans="2:51" ht="26" x14ac:dyDescent="0.35">
      <c r="B179" s="32" t="str">
        <f>Calculations!A149</f>
        <v>1039-BOL</v>
      </c>
      <c r="C179" s="30" t="str">
        <f>Calculations!B149</f>
        <v>Urban Village 4 Pool Street, BL1 2BA</v>
      </c>
      <c r="D179" s="13" t="str">
        <f>Calculations!C149</f>
        <v>Residential</v>
      </c>
      <c r="E179" s="38">
        <f>Calculations!E149</f>
        <v>0.148172</v>
      </c>
      <c r="F179" s="38">
        <f>Calculations!I149</f>
        <v>8.0904244207799514E-4</v>
      </c>
      <c r="G179" s="38">
        <f>Calculations!M149</f>
        <v>0.54601573986852781</v>
      </c>
      <c r="H179" s="38">
        <f>Calculations!H149</f>
        <v>0.14724779691000001</v>
      </c>
      <c r="I179" s="38">
        <f>Calculations!L149</f>
        <v>99.376263335852926</v>
      </c>
      <c r="J179" s="38">
        <f>Calculations!G149</f>
        <v>1.15160647922E-4</v>
      </c>
      <c r="K179" s="38">
        <f>Calculations!K149</f>
        <v>7.7720924278541159E-2</v>
      </c>
      <c r="L179" s="38">
        <f>Calculations!F149</f>
        <v>0</v>
      </c>
      <c r="M179" s="38">
        <f>Calculations!J149</f>
        <v>0</v>
      </c>
      <c r="N179" s="38">
        <f>Calculations!V149</f>
        <v>0.14717182000199999</v>
      </c>
      <c r="O179" s="38">
        <f>Calculations!W149</f>
        <v>99.324987178414275</v>
      </c>
      <c r="P179" s="38">
        <f>Calculations!O149</f>
        <v>4.2615082748260001E-2</v>
      </c>
      <c r="Q179" s="38">
        <f>Calculations!S149</f>
        <v>28.760550406460062</v>
      </c>
      <c r="R179" s="38">
        <f>Calculations!Q149</f>
        <v>8.1486827482599999E-3</v>
      </c>
      <c r="S179" s="38">
        <f>Calculations!T149</f>
        <v>5.4994754395297356</v>
      </c>
      <c r="T179" s="38">
        <f>Calculations!R149</f>
        <v>0</v>
      </c>
      <c r="U179" s="38">
        <f>Calculations!U149</f>
        <v>0</v>
      </c>
      <c r="V179" s="38">
        <f>Calculations!X149</f>
        <v>0.14145774354000001</v>
      </c>
      <c r="W179" s="38">
        <f>Calculations!Y149</f>
        <v>95.468606443862541</v>
      </c>
      <c r="X179" s="38" t="s">
        <v>1056</v>
      </c>
      <c r="Y179" s="73" t="s">
        <v>108</v>
      </c>
      <c r="Z179" s="74" t="s">
        <v>109</v>
      </c>
      <c r="AA179" s="58">
        <f>Calculations!Z149</f>
        <v>0</v>
      </c>
      <c r="AB179" s="58">
        <f>Calculations!AL149</f>
        <v>0</v>
      </c>
      <c r="AC179" s="58">
        <f>Calculations!AA149</f>
        <v>0</v>
      </c>
      <c r="AD179" s="59">
        <f>Calculations!AM149</f>
        <v>0</v>
      </c>
      <c r="AE179" s="58">
        <f>Calculations!AB149</f>
        <v>0</v>
      </c>
      <c r="AF179" s="58">
        <f>Calculations!AN149</f>
        <v>0</v>
      </c>
      <c r="AG179" s="58">
        <f>Calculations!AC149</f>
        <v>0</v>
      </c>
      <c r="AH179" s="58">
        <f>Calculations!AO149</f>
        <v>0</v>
      </c>
      <c r="AI179" s="58">
        <f>Calculations!AD149</f>
        <v>0</v>
      </c>
      <c r="AJ179" s="58">
        <f>Calculations!AP149</f>
        <v>0</v>
      </c>
      <c r="AK179" s="58">
        <f>Calculations!AE149</f>
        <v>0</v>
      </c>
      <c r="AL179" s="58">
        <f>Calculations!AQ149</f>
        <v>0</v>
      </c>
      <c r="AM179" s="58">
        <f>Calculations!AF149</f>
        <v>0</v>
      </c>
      <c r="AN179" s="58">
        <f>Calculations!AR149</f>
        <v>0</v>
      </c>
      <c r="AO179" s="58">
        <f>Calculations!AG149</f>
        <v>0</v>
      </c>
      <c r="AP179" s="58">
        <f>Calculations!AS149</f>
        <v>0</v>
      </c>
      <c r="AQ179" s="58">
        <f>Calculations!AH149</f>
        <v>0.14817182000199999</v>
      </c>
      <c r="AR179" s="58">
        <f>Calculations!AT149</f>
        <v>99.999878520908126</v>
      </c>
      <c r="AS179" s="58">
        <f>Calculations!AI149</f>
        <v>0</v>
      </c>
      <c r="AT179" s="58">
        <f>Calculations!AU149</f>
        <v>0</v>
      </c>
      <c r="AU179" s="58">
        <f>Calculations!AJ149</f>
        <v>0</v>
      </c>
      <c r="AV179" s="58">
        <f>Calculations!AV149</f>
        <v>0</v>
      </c>
      <c r="AW179" s="49"/>
      <c r="AX179" s="49"/>
      <c r="AY179" s="56" t="str">
        <f>Calculations!D149</f>
        <v>Land Supply 2018</v>
      </c>
    </row>
    <row r="180" spans="2:51" ht="14.5" x14ac:dyDescent="0.35">
      <c r="B180" s="32" t="str">
        <f>Calculations!A150</f>
        <v>1040-BOL</v>
      </c>
      <c r="C180" s="30" t="str">
        <f>Calculations!B150</f>
        <v>Urban Village 5 St Helena S</v>
      </c>
      <c r="D180" s="13" t="str">
        <f>Calculations!C150</f>
        <v>Residential</v>
      </c>
      <c r="E180" s="38">
        <f>Calculations!E150</f>
        <v>0.44404300000000002</v>
      </c>
      <c r="F180" s="38">
        <f>Calculations!I150</f>
        <v>0.11852261809500003</v>
      </c>
      <c r="G180" s="38">
        <f>Calculations!M150</f>
        <v>26.691698347907757</v>
      </c>
      <c r="H180" s="38">
        <f>Calculations!H150</f>
        <v>0.12629454401199999</v>
      </c>
      <c r="I180" s="38">
        <f>Calculations!L150</f>
        <v>28.441962605423342</v>
      </c>
      <c r="J180" s="38">
        <f>Calculations!G150</f>
        <v>0.173368738276</v>
      </c>
      <c r="K180" s="38">
        <f>Calculations!K150</f>
        <v>39.0432319113239</v>
      </c>
      <c r="L180" s="38">
        <f>Calculations!F150</f>
        <v>2.5857099617000001E-2</v>
      </c>
      <c r="M180" s="38">
        <f>Calculations!J150</f>
        <v>5.8231071353450004</v>
      </c>
      <c r="N180" s="38">
        <f>Calculations!V150</f>
        <v>0.359201405147</v>
      </c>
      <c r="O180" s="38">
        <f>Calculations!W150</f>
        <v>80.893383106365818</v>
      </c>
      <c r="P180" s="38">
        <f>Calculations!O150</f>
        <v>0.36319430277940001</v>
      </c>
      <c r="Q180" s="38">
        <f>Calculations!S150</f>
        <v>81.792597288866162</v>
      </c>
      <c r="R180" s="38">
        <f>Calculations!Q150</f>
        <v>0.17413530277939998</v>
      </c>
      <c r="S180" s="38">
        <f>Calculations!T150</f>
        <v>39.215864855295543</v>
      </c>
      <c r="T180" s="38">
        <f>Calculations!R150</f>
        <v>3.6208094829400003E-2</v>
      </c>
      <c r="U180" s="38">
        <f>Calculations!U150</f>
        <v>8.1541866056665686</v>
      </c>
      <c r="V180" s="38">
        <f>Calculations!X150</f>
        <v>4.6170942030899997E-2</v>
      </c>
      <c r="W180" s="38">
        <f>Calculations!Y150</f>
        <v>10.397853818413981</v>
      </c>
      <c r="X180" s="38" t="s">
        <v>1056</v>
      </c>
      <c r="Y180" s="73" t="s">
        <v>102</v>
      </c>
      <c r="Z180" s="74" t="s">
        <v>103</v>
      </c>
      <c r="AA180" s="58">
        <f>Calculations!Z150</f>
        <v>0</v>
      </c>
      <c r="AB180" s="58">
        <f>Calculations!AL150</f>
        <v>0</v>
      </c>
      <c r="AC180" s="58">
        <f>Calculations!AA150</f>
        <v>0</v>
      </c>
      <c r="AD180" s="59">
        <f>Calculations!AM150</f>
        <v>0</v>
      </c>
      <c r="AE180" s="58">
        <f>Calculations!AB150</f>
        <v>0</v>
      </c>
      <c r="AF180" s="58">
        <f>Calculations!AN150</f>
        <v>0</v>
      </c>
      <c r="AG180" s="58">
        <f>Calculations!AC150</f>
        <v>0</v>
      </c>
      <c r="AH180" s="58">
        <f>Calculations!AO150</f>
        <v>0</v>
      </c>
      <c r="AI180" s="58">
        <f>Calculations!AD150</f>
        <v>0</v>
      </c>
      <c r="AJ180" s="58">
        <f>Calculations!AP150</f>
        <v>0</v>
      </c>
      <c r="AK180" s="58">
        <f>Calculations!AE150</f>
        <v>0</v>
      </c>
      <c r="AL180" s="58">
        <f>Calculations!AQ150</f>
        <v>0</v>
      </c>
      <c r="AM180" s="58">
        <f>Calculations!AF150</f>
        <v>0</v>
      </c>
      <c r="AN180" s="58">
        <f>Calculations!AR150</f>
        <v>0</v>
      </c>
      <c r="AO180" s="58">
        <f>Calculations!AG150</f>
        <v>0</v>
      </c>
      <c r="AP180" s="58">
        <f>Calculations!AS150</f>
        <v>0</v>
      </c>
      <c r="AQ180" s="58">
        <f>Calculations!AH150</f>
        <v>0.444042944996</v>
      </c>
      <c r="AR180" s="58">
        <f>Calculations!AT150</f>
        <v>99.999987612911355</v>
      </c>
      <c r="AS180" s="58">
        <f>Calculations!AI150</f>
        <v>0</v>
      </c>
      <c r="AT180" s="58">
        <f>Calculations!AU150</f>
        <v>0</v>
      </c>
      <c r="AU180" s="58">
        <f>Calculations!AJ150</f>
        <v>0</v>
      </c>
      <c r="AV180" s="58">
        <f>Calculations!AV150</f>
        <v>0</v>
      </c>
      <c r="AW180" s="49"/>
      <c r="AX180" s="49"/>
      <c r="AY180" s="56" t="str">
        <f>Calculations!D150</f>
        <v>Land Supply 2018</v>
      </c>
    </row>
    <row r="181" spans="2:51" ht="26" x14ac:dyDescent="0.35">
      <c r="B181" s="32" t="str">
        <f>Calculations!A151</f>
        <v>1041-BOL</v>
      </c>
      <c r="C181" s="30" t="str">
        <f>Calculations!B151</f>
        <v>MINERVA HOUSE, CHORLEY STREET, BOLTON, BL1 4AL</v>
      </c>
      <c r="D181" s="13" t="str">
        <f>Calculations!C151</f>
        <v>Residential</v>
      </c>
      <c r="E181" s="38">
        <f>Calculations!E151</f>
        <v>0.86965999999999999</v>
      </c>
      <c r="F181" s="38">
        <f>Calculations!I151</f>
        <v>0.37232480523369993</v>
      </c>
      <c r="G181" s="38">
        <f>Calculations!M151</f>
        <v>42.812686019099409</v>
      </c>
      <c r="H181" s="38">
        <f>Calculations!H151</f>
        <v>0.22471269927599999</v>
      </c>
      <c r="I181" s="38">
        <f>Calculations!L151</f>
        <v>25.839143950049444</v>
      </c>
      <c r="J181" s="38">
        <f>Calculations!G151</f>
        <v>5.97441224573E-2</v>
      </c>
      <c r="K181" s="38">
        <f>Calculations!K151</f>
        <v>6.8698252716348929</v>
      </c>
      <c r="L181" s="38">
        <f>Calculations!F151</f>
        <v>0.212878373033</v>
      </c>
      <c r="M181" s="38">
        <f>Calculations!J151</f>
        <v>24.478344759216245</v>
      </c>
      <c r="N181" s="38">
        <f>Calculations!V151</f>
        <v>0.86742799434200002</v>
      </c>
      <c r="O181" s="38">
        <f>Calculations!W151</f>
        <v>99.743347324471628</v>
      </c>
      <c r="P181" s="38">
        <f>Calculations!O151</f>
        <v>0.66756219929339999</v>
      </c>
      <c r="Q181" s="38">
        <f>Calculations!S151</f>
        <v>76.761285938573693</v>
      </c>
      <c r="R181" s="38">
        <f>Calculations!Q151</f>
        <v>0.17491619929340002</v>
      </c>
      <c r="S181" s="38">
        <f>Calculations!T151</f>
        <v>20.11317058314744</v>
      </c>
      <c r="T181" s="38">
        <f>Calculations!R151</f>
        <v>2.1032077794E-3</v>
      </c>
      <c r="U181" s="38">
        <f>Calculations!U151</f>
        <v>0.24184253379481638</v>
      </c>
      <c r="V181" s="38">
        <f>Calculations!X151</f>
        <v>0.66083711063399997</v>
      </c>
      <c r="W181" s="38">
        <f>Calculations!Y151</f>
        <v>75.987985032541445</v>
      </c>
      <c r="X181" s="38" t="s">
        <v>1056</v>
      </c>
      <c r="Y181" s="73" t="s">
        <v>99</v>
      </c>
      <c r="Z181" s="74" t="s">
        <v>248</v>
      </c>
      <c r="AA181" s="58">
        <f>Calculations!Z151</f>
        <v>0.110764684127</v>
      </c>
      <c r="AB181" s="58">
        <f>Calculations!AL151</f>
        <v>12.736550390612422</v>
      </c>
      <c r="AC181" s="58">
        <f>Calculations!AA151</f>
        <v>0</v>
      </c>
      <c r="AD181" s="59">
        <f>Calculations!AM151</f>
        <v>0</v>
      </c>
      <c r="AE181" s="58">
        <f>Calculations!AB151</f>
        <v>0</v>
      </c>
      <c r="AF181" s="58">
        <f>Calculations!AN151</f>
        <v>0</v>
      </c>
      <c r="AG181" s="58">
        <f>Calculations!AC151</f>
        <v>0</v>
      </c>
      <c r="AH181" s="58">
        <f>Calculations!AO151</f>
        <v>0</v>
      </c>
      <c r="AI181" s="58">
        <f>Calculations!AD151</f>
        <v>0</v>
      </c>
      <c r="AJ181" s="58">
        <f>Calculations!AP151</f>
        <v>0</v>
      </c>
      <c r="AK181" s="58">
        <f>Calculations!AE151</f>
        <v>0</v>
      </c>
      <c r="AL181" s="58">
        <f>Calculations!AQ151</f>
        <v>0</v>
      </c>
      <c r="AM181" s="58">
        <f>Calculations!AF151</f>
        <v>0</v>
      </c>
      <c r="AN181" s="58">
        <f>Calculations!AR151</f>
        <v>0</v>
      </c>
      <c r="AO181" s="58">
        <f>Calculations!AG151</f>
        <v>0</v>
      </c>
      <c r="AP181" s="58">
        <f>Calculations!AS151</f>
        <v>0</v>
      </c>
      <c r="AQ181" s="58">
        <f>Calculations!AH151</f>
        <v>0.86966002999199998</v>
      </c>
      <c r="AR181" s="58">
        <f>Calculations!AT151</f>
        <v>100.00000344870411</v>
      </c>
      <c r="AS181" s="58">
        <f>Calculations!AI151</f>
        <v>0</v>
      </c>
      <c r="AT181" s="58">
        <f>Calculations!AU151</f>
        <v>0</v>
      </c>
      <c r="AU181" s="58">
        <f>Calculations!AJ151</f>
        <v>0</v>
      </c>
      <c r="AV181" s="58">
        <f>Calculations!AV151</f>
        <v>0</v>
      </c>
      <c r="AW181" s="49"/>
      <c r="AX181" s="49"/>
      <c r="AY181" s="56" t="str">
        <f>Calculations!D151</f>
        <v>Land Supply 2018</v>
      </c>
    </row>
    <row r="182" spans="2:51" ht="26" x14ac:dyDescent="0.35">
      <c r="B182" s="32" t="str">
        <f>Calculations!A152</f>
        <v>1042-BOL</v>
      </c>
      <c r="C182" s="30" t="str">
        <f>Calculations!B152</f>
        <v>Central Street</v>
      </c>
      <c r="D182" s="13" t="str">
        <f>Calculations!C152</f>
        <v>Residential</v>
      </c>
      <c r="E182" s="38">
        <f>Calculations!E152</f>
        <v>0.63356400000000002</v>
      </c>
      <c r="F182" s="38">
        <f>Calculations!I152</f>
        <v>0.50628244335666006</v>
      </c>
      <c r="G182" s="38">
        <f>Calculations!M152</f>
        <v>79.91022901501033</v>
      </c>
      <c r="H182" s="38">
        <f>Calculations!H152</f>
        <v>0.124536243849</v>
      </c>
      <c r="I182" s="38">
        <f>Calculations!L152</f>
        <v>19.656458360797014</v>
      </c>
      <c r="J182" s="38">
        <f>Calculations!G152</f>
        <v>1.6083955986400001E-3</v>
      </c>
      <c r="K182" s="38">
        <f>Calculations!K152</f>
        <v>0.25386473957484956</v>
      </c>
      <c r="L182" s="38">
        <f>Calculations!F152</f>
        <v>1.1369171956999999E-3</v>
      </c>
      <c r="M182" s="38">
        <f>Calculations!J152</f>
        <v>0.17944788461781286</v>
      </c>
      <c r="N182" s="38">
        <f>Calculations!V152</f>
        <v>0.14244973099899999</v>
      </c>
      <c r="O182" s="38">
        <f>Calculations!W152</f>
        <v>22.483873925759667</v>
      </c>
      <c r="P182" s="38">
        <f>Calculations!O152</f>
        <v>0.24300471157170001</v>
      </c>
      <c r="Q182" s="38">
        <f>Calculations!S152</f>
        <v>38.355195619021913</v>
      </c>
      <c r="R182" s="38">
        <f>Calculations!Q152</f>
        <v>0.14030071157170002</v>
      </c>
      <c r="S182" s="38">
        <f>Calculations!T152</f>
        <v>22.144678607323019</v>
      </c>
      <c r="T182" s="38">
        <f>Calculations!R152</f>
        <v>1.92910586487E-2</v>
      </c>
      <c r="U182" s="38">
        <f>Calculations!U152</f>
        <v>3.0448476631721495</v>
      </c>
      <c r="V182" s="38">
        <f>Calculations!X152</f>
        <v>1.9959212275600002E-2</v>
      </c>
      <c r="W182" s="38">
        <f>Calculations!Y152</f>
        <v>3.1503071947901082</v>
      </c>
      <c r="X182" s="38" t="s">
        <v>1056</v>
      </c>
      <c r="Y182" s="73" t="s">
        <v>108</v>
      </c>
      <c r="Z182" s="74" t="s">
        <v>109</v>
      </c>
      <c r="AA182" s="58">
        <f>Calculations!Z152</f>
        <v>0</v>
      </c>
      <c r="AB182" s="58">
        <f>Calculations!AL152</f>
        <v>0</v>
      </c>
      <c r="AC182" s="58">
        <f>Calculations!AA152</f>
        <v>0</v>
      </c>
      <c r="AD182" s="59">
        <f>Calculations!AM152</f>
        <v>0</v>
      </c>
      <c r="AE182" s="58">
        <f>Calculations!AB152</f>
        <v>0</v>
      </c>
      <c r="AF182" s="58">
        <f>Calculations!AN152</f>
        <v>0</v>
      </c>
      <c r="AG182" s="58">
        <f>Calculations!AC152</f>
        <v>0</v>
      </c>
      <c r="AH182" s="58">
        <f>Calculations!AO152</f>
        <v>0</v>
      </c>
      <c r="AI182" s="58">
        <f>Calculations!AD152</f>
        <v>0</v>
      </c>
      <c r="AJ182" s="58">
        <f>Calculations!AP152</f>
        <v>0</v>
      </c>
      <c r="AK182" s="58">
        <f>Calculations!AE152</f>
        <v>0</v>
      </c>
      <c r="AL182" s="58">
        <f>Calculations!AQ152</f>
        <v>0</v>
      </c>
      <c r="AM182" s="58">
        <f>Calculations!AF152</f>
        <v>0</v>
      </c>
      <c r="AN182" s="58">
        <f>Calculations!AR152</f>
        <v>0</v>
      </c>
      <c r="AO182" s="58">
        <f>Calculations!AG152</f>
        <v>0</v>
      </c>
      <c r="AP182" s="58">
        <f>Calculations!AS152</f>
        <v>0</v>
      </c>
      <c r="AQ182" s="58">
        <f>Calculations!AH152</f>
        <v>0.63356418499400002</v>
      </c>
      <c r="AR182" s="58">
        <f>Calculations!AT152</f>
        <v>100.00002919894439</v>
      </c>
      <c r="AS182" s="58">
        <f>Calculations!AI152</f>
        <v>0</v>
      </c>
      <c r="AT182" s="58">
        <f>Calculations!AU152</f>
        <v>0</v>
      </c>
      <c r="AU182" s="58">
        <f>Calculations!AJ152</f>
        <v>0</v>
      </c>
      <c r="AV182" s="58">
        <f>Calculations!AV152</f>
        <v>0</v>
      </c>
      <c r="AW182" s="49"/>
      <c r="AX182" s="49"/>
      <c r="AY182" s="56" t="str">
        <f>Calculations!D152</f>
        <v>Land Supply 2018</v>
      </c>
    </row>
    <row r="183" spans="2:51" ht="26" x14ac:dyDescent="0.35">
      <c r="B183" s="32" t="str">
        <f>Calculations!A153</f>
        <v>1045-BOL</v>
      </c>
      <c r="C183" s="30" t="str">
        <f>Calculations!B153</f>
        <v>King Street/Deansgate, BL1 2JR</v>
      </c>
      <c r="D183" s="13" t="str">
        <f>Calculations!C153</f>
        <v>Residential</v>
      </c>
      <c r="E183" s="38">
        <f>Calculations!E153</f>
        <v>0.22035199999999999</v>
      </c>
      <c r="F183" s="38">
        <f>Calculations!I153</f>
        <v>0.22035199999999999</v>
      </c>
      <c r="G183" s="38">
        <f>Calculations!M153</f>
        <v>100</v>
      </c>
      <c r="H183" s="38">
        <f>Calculations!H153</f>
        <v>0</v>
      </c>
      <c r="I183" s="38">
        <f>Calculations!L153</f>
        <v>0</v>
      </c>
      <c r="J183" s="38">
        <f>Calculations!G153</f>
        <v>0</v>
      </c>
      <c r="K183" s="38">
        <f>Calculations!K153</f>
        <v>0</v>
      </c>
      <c r="L183" s="38">
        <f>Calculations!F153</f>
        <v>0</v>
      </c>
      <c r="M183" s="38">
        <f>Calculations!J153</f>
        <v>0</v>
      </c>
      <c r="N183" s="38">
        <f>Calculations!V153</f>
        <v>0</v>
      </c>
      <c r="O183" s="38">
        <f>Calculations!W153</f>
        <v>0</v>
      </c>
      <c r="P183" s="38">
        <f>Calculations!O153</f>
        <v>0</v>
      </c>
      <c r="Q183" s="38">
        <f>Calculations!S153</f>
        <v>0</v>
      </c>
      <c r="R183" s="38">
        <f>Calculations!Q153</f>
        <v>0</v>
      </c>
      <c r="S183" s="38">
        <f>Calculations!T153</f>
        <v>0</v>
      </c>
      <c r="T183" s="38">
        <f>Calculations!R153</f>
        <v>0</v>
      </c>
      <c r="U183" s="38">
        <f>Calculations!U153</f>
        <v>0</v>
      </c>
      <c r="V183" s="38">
        <f>Calculations!X153</f>
        <v>0</v>
      </c>
      <c r="W183" s="38">
        <f>Calculations!Y153</f>
        <v>0</v>
      </c>
      <c r="X183" s="38" t="s">
        <v>1056</v>
      </c>
      <c r="Y183" s="73" t="s">
        <v>106</v>
      </c>
      <c r="Z183" s="74" t="s">
        <v>107</v>
      </c>
      <c r="AA183" s="58">
        <f>Calculations!Z153</f>
        <v>0</v>
      </c>
      <c r="AB183" s="58">
        <f>Calculations!AL153</f>
        <v>0</v>
      </c>
      <c r="AC183" s="58">
        <f>Calculations!AA153</f>
        <v>0</v>
      </c>
      <c r="AD183" s="59">
        <f>Calculations!AM153</f>
        <v>0</v>
      </c>
      <c r="AE183" s="58">
        <f>Calculations!AB153</f>
        <v>0</v>
      </c>
      <c r="AF183" s="58">
        <f>Calculations!AN153</f>
        <v>0</v>
      </c>
      <c r="AG183" s="58">
        <f>Calculations!AC153</f>
        <v>0</v>
      </c>
      <c r="AH183" s="58">
        <f>Calculations!AO153</f>
        <v>0</v>
      </c>
      <c r="AI183" s="58">
        <f>Calculations!AD153</f>
        <v>0</v>
      </c>
      <c r="AJ183" s="58">
        <f>Calculations!AP153</f>
        <v>0</v>
      </c>
      <c r="AK183" s="58">
        <f>Calculations!AE153</f>
        <v>0</v>
      </c>
      <c r="AL183" s="58">
        <f>Calculations!AQ153</f>
        <v>0</v>
      </c>
      <c r="AM183" s="58">
        <f>Calculations!AF153</f>
        <v>0</v>
      </c>
      <c r="AN183" s="58">
        <f>Calculations!AR153</f>
        <v>0</v>
      </c>
      <c r="AO183" s="58">
        <f>Calculations!AG153</f>
        <v>0</v>
      </c>
      <c r="AP183" s="58">
        <f>Calculations!AS153</f>
        <v>0</v>
      </c>
      <c r="AQ183" s="58">
        <f>Calculations!AH153</f>
        <v>0.22035216499800001</v>
      </c>
      <c r="AR183" s="58">
        <f>Calculations!AT153</f>
        <v>100.00007487928406</v>
      </c>
      <c r="AS183" s="58">
        <f>Calculations!AI153</f>
        <v>0</v>
      </c>
      <c r="AT183" s="58">
        <f>Calculations!AU153</f>
        <v>0</v>
      </c>
      <c r="AU183" s="58">
        <f>Calculations!AJ153</f>
        <v>0</v>
      </c>
      <c r="AV183" s="58">
        <f>Calculations!AV153</f>
        <v>0</v>
      </c>
      <c r="AW183" s="49"/>
      <c r="AX183" s="49"/>
      <c r="AY183" s="56" t="str">
        <f>Calculations!D153</f>
        <v>Land Supply 2018</v>
      </c>
    </row>
    <row r="184" spans="2:51" ht="14.5" x14ac:dyDescent="0.35">
      <c r="B184" s="32" t="str">
        <f>Calculations!A154</f>
        <v>1048-BOL</v>
      </c>
      <c r="C184" s="30" t="str">
        <f>Calculations!B154</f>
        <v>Breightmet Street, BL1 1ET</v>
      </c>
      <c r="D184" s="13" t="str">
        <f>Calculations!C154</f>
        <v>Residential</v>
      </c>
      <c r="E184" s="38">
        <f>Calculations!E154</f>
        <v>2.0812400000000002</v>
      </c>
      <c r="F184" s="38">
        <f>Calculations!I154</f>
        <v>2.0812400000000002</v>
      </c>
      <c r="G184" s="38">
        <f>Calculations!M154</f>
        <v>100</v>
      </c>
      <c r="H184" s="38">
        <f>Calculations!H154</f>
        <v>0</v>
      </c>
      <c r="I184" s="38">
        <f>Calculations!L154</f>
        <v>0</v>
      </c>
      <c r="J184" s="38">
        <f>Calculations!G154</f>
        <v>0</v>
      </c>
      <c r="K184" s="38">
        <f>Calculations!K154</f>
        <v>0</v>
      </c>
      <c r="L184" s="38">
        <f>Calculations!F154</f>
        <v>0</v>
      </c>
      <c r="M184" s="38">
        <f>Calculations!J154</f>
        <v>0</v>
      </c>
      <c r="N184" s="38">
        <f>Calculations!V154</f>
        <v>0.71361019881200005</v>
      </c>
      <c r="O184" s="38">
        <f>Calculations!W154</f>
        <v>34.28774186600296</v>
      </c>
      <c r="P184" s="38">
        <f>Calculations!O154</f>
        <v>0.109167634921</v>
      </c>
      <c r="Q184" s="38">
        <f>Calculations!S154</f>
        <v>5.2453169707001592</v>
      </c>
      <c r="R184" s="38">
        <f>Calculations!Q154</f>
        <v>2.0290634921E-2</v>
      </c>
      <c r="S184" s="38">
        <f>Calculations!T154</f>
        <v>0.97493008595837083</v>
      </c>
      <c r="T184" s="38">
        <f>Calculations!R154</f>
        <v>0</v>
      </c>
      <c r="U184" s="38">
        <f>Calculations!U154</f>
        <v>0</v>
      </c>
      <c r="V184" s="38" t="str">
        <f>Calculations!X154</f>
        <v>Not Modelled</v>
      </c>
      <c r="W184" s="38" t="str">
        <f>Calculations!Y154</f>
        <v>N/A</v>
      </c>
      <c r="X184" s="38" t="s">
        <v>1056</v>
      </c>
      <c r="Y184" s="73" t="s">
        <v>105</v>
      </c>
      <c r="Z184" s="74" t="s">
        <v>104</v>
      </c>
      <c r="AA184" s="58">
        <f>Calculations!Z154</f>
        <v>0</v>
      </c>
      <c r="AB184" s="58">
        <f>Calculations!AL154</f>
        <v>0</v>
      </c>
      <c r="AC184" s="58">
        <f>Calculations!AA154</f>
        <v>0</v>
      </c>
      <c r="AD184" s="59">
        <f>Calculations!AM154</f>
        <v>0</v>
      </c>
      <c r="AE184" s="58">
        <f>Calculations!AB154</f>
        <v>0</v>
      </c>
      <c r="AF184" s="58">
        <f>Calculations!AN154</f>
        <v>0</v>
      </c>
      <c r="AG184" s="58">
        <f>Calculations!AC154</f>
        <v>0</v>
      </c>
      <c r="AH184" s="58">
        <f>Calculations!AO154</f>
        <v>0</v>
      </c>
      <c r="AI184" s="58">
        <f>Calculations!AD154</f>
        <v>0</v>
      </c>
      <c r="AJ184" s="58">
        <f>Calculations!AP154</f>
        <v>0</v>
      </c>
      <c r="AK184" s="58">
        <f>Calculations!AE154</f>
        <v>0</v>
      </c>
      <c r="AL184" s="58">
        <f>Calculations!AQ154</f>
        <v>0</v>
      </c>
      <c r="AM184" s="58">
        <f>Calculations!AF154</f>
        <v>0</v>
      </c>
      <c r="AN184" s="58">
        <f>Calculations!AR154</f>
        <v>0</v>
      </c>
      <c r="AO184" s="58">
        <f>Calculations!AG154</f>
        <v>0</v>
      </c>
      <c r="AP184" s="58">
        <f>Calculations!AS154</f>
        <v>0</v>
      </c>
      <c r="AQ184" s="58">
        <f>Calculations!AH154</f>
        <v>2.0812413050199998</v>
      </c>
      <c r="AR184" s="58">
        <f>Calculations!AT154</f>
        <v>100.00006270396493</v>
      </c>
      <c r="AS184" s="58">
        <f>Calculations!AI154</f>
        <v>0</v>
      </c>
      <c r="AT184" s="58">
        <f>Calculations!AU154</f>
        <v>0</v>
      </c>
      <c r="AU184" s="58">
        <f>Calculations!AJ154</f>
        <v>0</v>
      </c>
      <c r="AV184" s="58">
        <f>Calculations!AV154</f>
        <v>0</v>
      </c>
      <c r="AW184" s="49"/>
      <c r="AX184" s="49"/>
      <c r="AY184" s="56" t="str">
        <f>Calculations!D154</f>
        <v>Land Supply 2018</v>
      </c>
    </row>
    <row r="185" spans="2:51" ht="26" x14ac:dyDescent="0.35">
      <c r="B185" s="32" t="str">
        <f>Calculations!A155</f>
        <v>1052-BOL</v>
      </c>
      <c r="C185" s="30" t="str">
        <f>Calculations!B155</f>
        <v>Biz Gas Street, BL1 4TG</v>
      </c>
      <c r="D185" s="13" t="str">
        <f>Calculations!C155</f>
        <v>Residential</v>
      </c>
      <c r="E185" s="38">
        <f>Calculations!E155</f>
        <v>0.35974099999999998</v>
      </c>
      <c r="F185" s="38">
        <f>Calculations!I155</f>
        <v>0.35974099999999998</v>
      </c>
      <c r="G185" s="38">
        <f>Calculations!M155</f>
        <v>100</v>
      </c>
      <c r="H185" s="38">
        <f>Calculations!H155</f>
        <v>0</v>
      </c>
      <c r="I185" s="38">
        <f>Calculations!L155</f>
        <v>0</v>
      </c>
      <c r="J185" s="38">
        <f>Calculations!G155</f>
        <v>0</v>
      </c>
      <c r="K185" s="38">
        <f>Calculations!K155</f>
        <v>0</v>
      </c>
      <c r="L185" s="38">
        <f>Calculations!F155</f>
        <v>0</v>
      </c>
      <c r="M185" s="38">
        <f>Calculations!J155</f>
        <v>0</v>
      </c>
      <c r="N185" s="38">
        <f>Calculations!V155</f>
        <v>0</v>
      </c>
      <c r="O185" s="38">
        <f>Calculations!W155</f>
        <v>0</v>
      </c>
      <c r="P185" s="38">
        <f>Calculations!O155</f>
        <v>0</v>
      </c>
      <c r="Q185" s="38">
        <f>Calculations!S155</f>
        <v>0</v>
      </c>
      <c r="R185" s="38">
        <f>Calculations!Q155</f>
        <v>0</v>
      </c>
      <c r="S185" s="38">
        <f>Calculations!T155</f>
        <v>0</v>
      </c>
      <c r="T185" s="38">
        <f>Calculations!R155</f>
        <v>0</v>
      </c>
      <c r="U185" s="38">
        <f>Calculations!U155</f>
        <v>0</v>
      </c>
      <c r="V185" s="38" t="str">
        <f>Calculations!X155</f>
        <v>Not Modelled</v>
      </c>
      <c r="W185" s="38" t="str">
        <f>Calculations!Y155</f>
        <v>N/A</v>
      </c>
      <c r="X185" s="38" t="s">
        <v>1056</v>
      </c>
      <c r="Y185" s="73" t="s">
        <v>106</v>
      </c>
      <c r="Z185" s="74" t="s">
        <v>107</v>
      </c>
      <c r="AA185" s="58">
        <f>Calculations!Z155</f>
        <v>0</v>
      </c>
      <c r="AB185" s="58">
        <f>Calculations!AL155</f>
        <v>0</v>
      </c>
      <c r="AC185" s="58">
        <f>Calculations!AA155</f>
        <v>0</v>
      </c>
      <c r="AD185" s="59">
        <f>Calculations!AM155</f>
        <v>0</v>
      </c>
      <c r="AE185" s="58">
        <f>Calculations!AB155</f>
        <v>0</v>
      </c>
      <c r="AF185" s="58">
        <f>Calculations!AN155</f>
        <v>0</v>
      </c>
      <c r="AG185" s="58">
        <f>Calculations!AC155</f>
        <v>0</v>
      </c>
      <c r="AH185" s="58">
        <f>Calculations!AO155</f>
        <v>0</v>
      </c>
      <c r="AI185" s="58">
        <f>Calculations!AD155</f>
        <v>0</v>
      </c>
      <c r="AJ185" s="58">
        <f>Calculations!AP155</f>
        <v>0</v>
      </c>
      <c r="AK185" s="58">
        <f>Calculations!AE155</f>
        <v>0</v>
      </c>
      <c r="AL185" s="58">
        <f>Calculations!AQ155</f>
        <v>0</v>
      </c>
      <c r="AM185" s="58">
        <f>Calculations!AF155</f>
        <v>0</v>
      </c>
      <c r="AN185" s="58">
        <f>Calculations!AR155</f>
        <v>0</v>
      </c>
      <c r="AO185" s="58">
        <f>Calculations!AG155</f>
        <v>0</v>
      </c>
      <c r="AP185" s="58">
        <f>Calculations!AS155</f>
        <v>0</v>
      </c>
      <c r="AQ185" s="58">
        <f>Calculations!AH155</f>
        <v>0.35974114999700002</v>
      </c>
      <c r="AR185" s="58">
        <f>Calculations!AT155</f>
        <v>100.00004169583119</v>
      </c>
      <c r="AS185" s="58">
        <f>Calculations!AI155</f>
        <v>0</v>
      </c>
      <c r="AT185" s="58">
        <f>Calculations!AU155</f>
        <v>0</v>
      </c>
      <c r="AU185" s="58">
        <f>Calculations!AJ155</f>
        <v>0</v>
      </c>
      <c r="AV185" s="58">
        <f>Calculations!AV155</f>
        <v>0</v>
      </c>
      <c r="AW185" s="49"/>
      <c r="AX185" s="49"/>
      <c r="AY185" s="56" t="str">
        <f>Calculations!D155</f>
        <v>Land Supply 2018</v>
      </c>
    </row>
    <row r="186" spans="2:51" ht="14.5" x14ac:dyDescent="0.35">
      <c r="B186" s="32" t="str">
        <f>Calculations!A156</f>
        <v>1053-BOL</v>
      </c>
      <c r="C186" s="30" t="str">
        <f>Calculations!B156</f>
        <v>Biz Spa Road, BL1 4AG</v>
      </c>
      <c r="D186" s="13" t="str">
        <f>Calculations!C156</f>
        <v>Residential</v>
      </c>
      <c r="E186" s="38">
        <f>Calculations!E156</f>
        <v>0.24306</v>
      </c>
      <c r="F186" s="38">
        <f>Calculations!I156</f>
        <v>0.24306</v>
      </c>
      <c r="G186" s="38">
        <f>Calculations!M156</f>
        <v>100</v>
      </c>
      <c r="H186" s="38">
        <f>Calculations!H156</f>
        <v>0</v>
      </c>
      <c r="I186" s="38">
        <f>Calculations!L156</f>
        <v>0</v>
      </c>
      <c r="J186" s="38">
        <f>Calculations!G156</f>
        <v>0</v>
      </c>
      <c r="K186" s="38">
        <f>Calculations!K156</f>
        <v>0</v>
      </c>
      <c r="L186" s="38">
        <f>Calculations!F156</f>
        <v>0</v>
      </c>
      <c r="M186" s="38">
        <f>Calculations!J156</f>
        <v>0</v>
      </c>
      <c r="N186" s="38">
        <f>Calculations!V156</f>
        <v>0</v>
      </c>
      <c r="O186" s="38">
        <f>Calculations!W156</f>
        <v>0</v>
      </c>
      <c r="P186" s="38">
        <f>Calculations!O156</f>
        <v>4.3623799999999997E-2</v>
      </c>
      <c r="Q186" s="38">
        <f>Calculations!S156</f>
        <v>17.947749526865795</v>
      </c>
      <c r="R186" s="38">
        <f>Calculations!Q156</f>
        <v>0</v>
      </c>
      <c r="S186" s="38">
        <f>Calculations!T156</f>
        <v>0</v>
      </c>
      <c r="T186" s="38">
        <f>Calculations!R156</f>
        <v>0</v>
      </c>
      <c r="U186" s="38">
        <f>Calculations!U156</f>
        <v>0</v>
      </c>
      <c r="V186" s="38">
        <f>Calculations!X156</f>
        <v>0</v>
      </c>
      <c r="W186" s="38">
        <f>Calculations!Y156</f>
        <v>0</v>
      </c>
      <c r="X186" s="38" t="s">
        <v>1056</v>
      </c>
      <c r="Y186" s="73" t="s">
        <v>105</v>
      </c>
      <c r="Z186" s="74" t="s">
        <v>104</v>
      </c>
      <c r="AA186" s="58">
        <f>Calculations!Z156</f>
        <v>0</v>
      </c>
      <c r="AB186" s="58">
        <f>Calculations!AL156</f>
        <v>0</v>
      </c>
      <c r="AC186" s="58">
        <f>Calculations!AA156</f>
        <v>0</v>
      </c>
      <c r="AD186" s="59">
        <f>Calculations!AM156</f>
        <v>0</v>
      </c>
      <c r="AE186" s="58">
        <f>Calculations!AB156</f>
        <v>0</v>
      </c>
      <c r="AF186" s="58">
        <f>Calculations!AN156</f>
        <v>0</v>
      </c>
      <c r="AG186" s="58">
        <f>Calculations!AC156</f>
        <v>0</v>
      </c>
      <c r="AH186" s="58">
        <f>Calculations!AO156</f>
        <v>0</v>
      </c>
      <c r="AI186" s="58">
        <f>Calculations!AD156</f>
        <v>0</v>
      </c>
      <c r="AJ186" s="58">
        <f>Calculations!AP156</f>
        <v>0</v>
      </c>
      <c r="AK186" s="58">
        <f>Calculations!AE156</f>
        <v>0</v>
      </c>
      <c r="AL186" s="58">
        <f>Calculations!AQ156</f>
        <v>0</v>
      </c>
      <c r="AM186" s="58">
        <f>Calculations!AF156</f>
        <v>0</v>
      </c>
      <c r="AN186" s="58">
        <f>Calculations!AR156</f>
        <v>0</v>
      </c>
      <c r="AO186" s="58">
        <f>Calculations!AG156</f>
        <v>0</v>
      </c>
      <c r="AP186" s="58">
        <f>Calculations!AS156</f>
        <v>0</v>
      </c>
      <c r="AQ186" s="58">
        <f>Calculations!AH156</f>
        <v>0.24305991000300001</v>
      </c>
      <c r="AR186" s="58">
        <f>Calculations!AT156</f>
        <v>99.999962973339919</v>
      </c>
      <c r="AS186" s="58">
        <f>Calculations!AI156</f>
        <v>0</v>
      </c>
      <c r="AT186" s="58">
        <f>Calculations!AU156</f>
        <v>0</v>
      </c>
      <c r="AU186" s="58">
        <f>Calculations!AJ156</f>
        <v>0</v>
      </c>
      <c r="AV186" s="58">
        <f>Calculations!AV156</f>
        <v>0</v>
      </c>
      <c r="AW186" s="49"/>
      <c r="AX186" s="49"/>
      <c r="AY186" s="56" t="str">
        <f>Calculations!D156</f>
        <v>Land Supply 2018</v>
      </c>
    </row>
    <row r="187" spans="2:51" ht="26" x14ac:dyDescent="0.35">
      <c r="B187" s="32" t="str">
        <f>Calculations!A157</f>
        <v>1055-BOL</v>
      </c>
      <c r="C187" s="30" t="str">
        <f>Calculations!B157</f>
        <v>biz New Older St, BL1 4SN</v>
      </c>
      <c r="D187" s="13" t="str">
        <f>Calculations!C157</f>
        <v>Residential</v>
      </c>
      <c r="E187" s="38">
        <f>Calculations!E157</f>
        <v>0.202901</v>
      </c>
      <c r="F187" s="38">
        <f>Calculations!I157</f>
        <v>0.202901</v>
      </c>
      <c r="G187" s="38">
        <f>Calculations!M157</f>
        <v>100</v>
      </c>
      <c r="H187" s="38">
        <f>Calculations!H157</f>
        <v>0</v>
      </c>
      <c r="I187" s="38">
        <f>Calculations!L157</f>
        <v>0</v>
      </c>
      <c r="J187" s="38">
        <f>Calculations!G157</f>
        <v>0</v>
      </c>
      <c r="K187" s="38">
        <f>Calculations!K157</f>
        <v>0</v>
      </c>
      <c r="L187" s="38">
        <f>Calculations!F157</f>
        <v>0</v>
      </c>
      <c r="M187" s="38">
        <f>Calculations!J157</f>
        <v>0</v>
      </c>
      <c r="N187" s="38">
        <f>Calculations!V157</f>
        <v>0</v>
      </c>
      <c r="O187" s="38">
        <f>Calculations!W157</f>
        <v>0</v>
      </c>
      <c r="P187" s="38">
        <f>Calculations!O157</f>
        <v>0</v>
      </c>
      <c r="Q187" s="38">
        <f>Calculations!S157</f>
        <v>0</v>
      </c>
      <c r="R187" s="38">
        <f>Calculations!Q157</f>
        <v>0</v>
      </c>
      <c r="S187" s="38">
        <f>Calculations!T157</f>
        <v>0</v>
      </c>
      <c r="T187" s="38">
        <f>Calculations!R157</f>
        <v>0</v>
      </c>
      <c r="U187" s="38">
        <f>Calculations!U157</f>
        <v>0</v>
      </c>
      <c r="V187" s="38" t="str">
        <f>Calculations!X157</f>
        <v>Not Modelled</v>
      </c>
      <c r="W187" s="38" t="str">
        <f>Calculations!Y157</f>
        <v>N/A</v>
      </c>
      <c r="X187" s="38" t="s">
        <v>1056</v>
      </c>
      <c r="Y187" s="73" t="s">
        <v>106</v>
      </c>
      <c r="Z187" s="74" t="s">
        <v>107</v>
      </c>
      <c r="AA187" s="58">
        <f>Calculations!Z157</f>
        <v>0</v>
      </c>
      <c r="AB187" s="58">
        <f>Calculations!AL157</f>
        <v>0</v>
      </c>
      <c r="AC187" s="58">
        <f>Calculations!AA157</f>
        <v>0</v>
      </c>
      <c r="AD187" s="59">
        <f>Calculations!AM157</f>
        <v>0</v>
      </c>
      <c r="AE187" s="58">
        <f>Calculations!AB157</f>
        <v>0</v>
      </c>
      <c r="AF187" s="58">
        <f>Calculations!AN157</f>
        <v>0</v>
      </c>
      <c r="AG187" s="58">
        <f>Calculations!AC157</f>
        <v>0</v>
      </c>
      <c r="AH187" s="58">
        <f>Calculations!AO157</f>
        <v>0</v>
      </c>
      <c r="AI187" s="58">
        <f>Calculations!AD157</f>
        <v>0</v>
      </c>
      <c r="AJ187" s="58">
        <f>Calculations!AP157</f>
        <v>0</v>
      </c>
      <c r="AK187" s="58">
        <f>Calculations!AE157</f>
        <v>0</v>
      </c>
      <c r="AL187" s="58">
        <f>Calculations!AQ157</f>
        <v>0</v>
      </c>
      <c r="AM187" s="58">
        <f>Calculations!AF157</f>
        <v>0</v>
      </c>
      <c r="AN187" s="58">
        <f>Calculations!AR157</f>
        <v>0</v>
      </c>
      <c r="AO187" s="58">
        <f>Calculations!AG157</f>
        <v>0</v>
      </c>
      <c r="AP187" s="58">
        <f>Calculations!AS157</f>
        <v>0</v>
      </c>
      <c r="AQ187" s="58">
        <f>Calculations!AH157</f>
        <v>0.202901054996</v>
      </c>
      <c r="AR187" s="58">
        <f>Calculations!AT157</f>
        <v>100.00002710484424</v>
      </c>
      <c r="AS187" s="58">
        <f>Calculations!AI157</f>
        <v>0</v>
      </c>
      <c r="AT187" s="58">
        <f>Calculations!AU157</f>
        <v>0</v>
      </c>
      <c r="AU187" s="58">
        <f>Calculations!AJ157</f>
        <v>0</v>
      </c>
      <c r="AV187" s="58">
        <f>Calculations!AV157</f>
        <v>0</v>
      </c>
      <c r="AW187" s="49"/>
      <c r="AX187" s="49"/>
      <c r="AY187" s="56" t="str">
        <f>Calculations!D157</f>
        <v>Land Supply 2018</v>
      </c>
    </row>
    <row r="188" spans="2:51" ht="14.5" x14ac:dyDescent="0.35">
      <c r="B188" s="32" t="str">
        <f>Calculations!A158</f>
        <v>1056-BOL</v>
      </c>
      <c r="C188" s="30" t="str">
        <f>Calculations!B158</f>
        <v>BIZ Spa Road, Bolton, BL1 4SR</v>
      </c>
      <c r="D188" s="13" t="str">
        <f>Calculations!C158</f>
        <v>Residential</v>
      </c>
      <c r="E188" s="38">
        <f>Calculations!E158</f>
        <v>0.72337399999999996</v>
      </c>
      <c r="F188" s="38">
        <f>Calculations!I158</f>
        <v>0.72337399999999996</v>
      </c>
      <c r="G188" s="38">
        <f>Calculations!M158</f>
        <v>100</v>
      </c>
      <c r="H188" s="38">
        <f>Calculations!H158</f>
        <v>0</v>
      </c>
      <c r="I188" s="38">
        <f>Calculations!L158</f>
        <v>0</v>
      </c>
      <c r="J188" s="38">
        <f>Calculations!G158</f>
        <v>0</v>
      </c>
      <c r="K188" s="38">
        <f>Calculations!K158</f>
        <v>0</v>
      </c>
      <c r="L188" s="38">
        <f>Calculations!F158</f>
        <v>0</v>
      </c>
      <c r="M188" s="38">
        <f>Calculations!J158</f>
        <v>0</v>
      </c>
      <c r="N188" s="38">
        <f>Calculations!V158</f>
        <v>0</v>
      </c>
      <c r="O188" s="38">
        <f>Calculations!W158</f>
        <v>0</v>
      </c>
      <c r="P188" s="38">
        <f>Calculations!O158</f>
        <v>9.7366978621360747E-2</v>
      </c>
      <c r="Q188" s="38">
        <f>Calculations!S158</f>
        <v>13.460115876622709</v>
      </c>
      <c r="R188" s="38">
        <f>Calculations!Q158</f>
        <v>1.7947862136074999E-4</v>
      </c>
      <c r="S188" s="38">
        <f>Calculations!T158</f>
        <v>2.4811317708509015E-2</v>
      </c>
      <c r="T188" s="38">
        <f>Calculations!R158</f>
        <v>1.78410000354E-4</v>
      </c>
      <c r="U188" s="38">
        <f>Calculations!U158</f>
        <v>2.466359039086282E-2</v>
      </c>
      <c r="V188" s="38">
        <f>Calculations!X158</f>
        <v>0</v>
      </c>
      <c r="W188" s="38">
        <f>Calculations!Y158</f>
        <v>0</v>
      </c>
      <c r="X188" s="38" t="s">
        <v>1056</v>
      </c>
      <c r="Y188" s="73" t="s">
        <v>105</v>
      </c>
      <c r="Z188" s="74" t="s">
        <v>104</v>
      </c>
      <c r="AA188" s="58">
        <f>Calculations!Z158</f>
        <v>0</v>
      </c>
      <c r="AB188" s="58">
        <f>Calculations!AL158</f>
        <v>0</v>
      </c>
      <c r="AC188" s="58">
        <f>Calculations!AA158</f>
        <v>0</v>
      </c>
      <c r="AD188" s="59">
        <f>Calculations!AM158</f>
        <v>0</v>
      </c>
      <c r="AE188" s="58">
        <f>Calculations!AB158</f>
        <v>0</v>
      </c>
      <c r="AF188" s="58">
        <f>Calculations!AN158</f>
        <v>0</v>
      </c>
      <c r="AG188" s="58">
        <f>Calculations!AC158</f>
        <v>0</v>
      </c>
      <c r="AH188" s="58">
        <f>Calculations!AO158</f>
        <v>0</v>
      </c>
      <c r="AI188" s="58">
        <f>Calculations!AD158</f>
        <v>0</v>
      </c>
      <c r="AJ188" s="58">
        <f>Calculations!AP158</f>
        <v>0</v>
      </c>
      <c r="AK188" s="58">
        <f>Calculations!AE158</f>
        <v>0</v>
      </c>
      <c r="AL188" s="58">
        <f>Calculations!AQ158</f>
        <v>0</v>
      </c>
      <c r="AM188" s="58">
        <f>Calculations!AF158</f>
        <v>0</v>
      </c>
      <c r="AN188" s="58">
        <f>Calculations!AR158</f>
        <v>0</v>
      </c>
      <c r="AO188" s="58">
        <f>Calculations!AG158</f>
        <v>0</v>
      </c>
      <c r="AP188" s="58">
        <f>Calculations!AS158</f>
        <v>0</v>
      </c>
      <c r="AQ188" s="58">
        <f>Calculations!AH158</f>
        <v>0.72337430000000003</v>
      </c>
      <c r="AR188" s="58">
        <f>Calculations!AT158</f>
        <v>100.00004147232275</v>
      </c>
      <c r="AS188" s="58">
        <f>Calculations!AI158</f>
        <v>0</v>
      </c>
      <c r="AT188" s="58">
        <f>Calculations!AU158</f>
        <v>0</v>
      </c>
      <c r="AU188" s="58">
        <f>Calculations!AJ158</f>
        <v>0</v>
      </c>
      <c r="AV188" s="58">
        <f>Calculations!AV158</f>
        <v>0</v>
      </c>
      <c r="AW188" s="49"/>
      <c r="AX188" s="49"/>
      <c r="AY188" s="56" t="str">
        <f>Calculations!D158</f>
        <v>Land Supply 2018</v>
      </c>
    </row>
    <row r="189" spans="2:51" ht="14.5" x14ac:dyDescent="0.35">
      <c r="B189" s="32" t="str">
        <f>Calculations!A159</f>
        <v>1057-BOL</v>
      </c>
      <c r="C189" s="30" t="str">
        <f>Calculations!B159</f>
        <v>Royal Bolton Hospital, Redgate Way, Bolton, BL4 0HW</v>
      </c>
      <c r="D189" s="13" t="str">
        <f>Calculations!C159</f>
        <v>Residential</v>
      </c>
      <c r="E189" s="38">
        <f>Calculations!E159</f>
        <v>1.5689200000000001</v>
      </c>
      <c r="F189" s="38">
        <f>Calculations!I159</f>
        <v>1.5689200000000001</v>
      </c>
      <c r="G189" s="38">
        <f>Calculations!M159</f>
        <v>100</v>
      </c>
      <c r="H189" s="38">
        <f>Calculations!H159</f>
        <v>0</v>
      </c>
      <c r="I189" s="38">
        <f>Calculations!L159</f>
        <v>0</v>
      </c>
      <c r="J189" s="38">
        <f>Calculations!G159</f>
        <v>0</v>
      </c>
      <c r="K189" s="38">
        <f>Calculations!K159</f>
        <v>0</v>
      </c>
      <c r="L189" s="38">
        <f>Calculations!F159</f>
        <v>0</v>
      </c>
      <c r="M189" s="38">
        <f>Calculations!J159</f>
        <v>0</v>
      </c>
      <c r="N189" s="38">
        <f>Calculations!V159</f>
        <v>0</v>
      </c>
      <c r="O189" s="38">
        <f>Calculations!W159</f>
        <v>0</v>
      </c>
      <c r="P189" s="38">
        <f>Calculations!O159</f>
        <v>0.120882311956584</v>
      </c>
      <c r="Q189" s="38">
        <f>Calculations!S159</f>
        <v>7.7048104400851543</v>
      </c>
      <c r="R189" s="38">
        <f>Calculations!Q159</f>
        <v>3.204311956584E-3</v>
      </c>
      <c r="S189" s="38">
        <f>Calculations!T159</f>
        <v>0.20423679706957654</v>
      </c>
      <c r="T189" s="38">
        <f>Calculations!R159</f>
        <v>6.2694166801400002E-4</v>
      </c>
      <c r="U189" s="38">
        <f>Calculations!U159</f>
        <v>3.9960078781199802E-2</v>
      </c>
      <c r="V189" s="38" t="str">
        <f>Calculations!X159</f>
        <v>Not Modelled</v>
      </c>
      <c r="W189" s="38" t="str">
        <f>Calculations!Y159</f>
        <v>N/A</v>
      </c>
      <c r="X189" s="38" t="s">
        <v>1056</v>
      </c>
      <c r="Y189" s="73" t="s">
        <v>105</v>
      </c>
      <c r="Z189" s="74" t="s">
        <v>104</v>
      </c>
      <c r="AA189" s="58">
        <f>Calculations!Z159</f>
        <v>0</v>
      </c>
      <c r="AB189" s="58">
        <f>Calculations!AL159</f>
        <v>0</v>
      </c>
      <c r="AC189" s="58">
        <f>Calculations!AA159</f>
        <v>0</v>
      </c>
      <c r="AD189" s="59">
        <f>Calculations!AM159</f>
        <v>0</v>
      </c>
      <c r="AE189" s="58">
        <f>Calculations!AB159</f>
        <v>0</v>
      </c>
      <c r="AF189" s="58">
        <f>Calculations!AN159</f>
        <v>0</v>
      </c>
      <c r="AG189" s="58">
        <f>Calculations!AC159</f>
        <v>0</v>
      </c>
      <c r="AH189" s="58">
        <f>Calculations!AO159</f>
        <v>0</v>
      </c>
      <c r="AI189" s="58">
        <f>Calculations!AD159</f>
        <v>0</v>
      </c>
      <c r="AJ189" s="58">
        <f>Calculations!AP159</f>
        <v>0</v>
      </c>
      <c r="AK189" s="58">
        <f>Calculations!AE159</f>
        <v>0</v>
      </c>
      <c r="AL189" s="58">
        <f>Calculations!AQ159</f>
        <v>0</v>
      </c>
      <c r="AM189" s="58">
        <f>Calculations!AF159</f>
        <v>0</v>
      </c>
      <c r="AN189" s="58">
        <f>Calculations!AR159</f>
        <v>0</v>
      </c>
      <c r="AO189" s="58">
        <f>Calculations!AG159</f>
        <v>0</v>
      </c>
      <c r="AP189" s="58">
        <f>Calculations!AS159</f>
        <v>0</v>
      </c>
      <c r="AQ189" s="58">
        <f>Calculations!AH159</f>
        <v>1.56892293998</v>
      </c>
      <c r="AR189" s="58">
        <f>Calculations!AT159</f>
        <v>100.00018738877698</v>
      </c>
      <c r="AS189" s="58">
        <f>Calculations!AI159</f>
        <v>0</v>
      </c>
      <c r="AT189" s="58">
        <f>Calculations!AU159</f>
        <v>0</v>
      </c>
      <c r="AU189" s="58">
        <f>Calculations!AJ159</f>
        <v>0</v>
      </c>
      <c r="AV189" s="58">
        <f>Calculations!AV159</f>
        <v>0</v>
      </c>
      <c r="AW189" s="49"/>
      <c r="AX189" s="49"/>
      <c r="AY189" s="56" t="str">
        <f>Calculations!D159</f>
        <v>Land Supply 2018</v>
      </c>
    </row>
    <row r="190" spans="2:51" s="46" customFormat="1" ht="14.5" x14ac:dyDescent="0.35">
      <c r="B190" s="32" t="str">
        <f>Calculations!A160</f>
        <v>1058-BOL</v>
      </c>
      <c r="C190" s="30" t="str">
        <f>Calculations!B160</f>
        <v>Royal Hosptial Carr Drive, BL4 0NQ</v>
      </c>
      <c r="D190" s="13" t="str">
        <f>Calculations!C160</f>
        <v>Residential</v>
      </c>
      <c r="E190" s="38">
        <f>Calculations!E160</f>
        <v>1.11015</v>
      </c>
      <c r="F190" s="38">
        <f>Calculations!I160</f>
        <v>1.11015</v>
      </c>
      <c r="G190" s="38">
        <f>Calculations!M160</f>
        <v>100</v>
      </c>
      <c r="H190" s="38">
        <f>Calculations!H160</f>
        <v>0</v>
      </c>
      <c r="I190" s="38">
        <f>Calculations!L160</f>
        <v>0</v>
      </c>
      <c r="J190" s="38">
        <f>Calculations!G160</f>
        <v>0</v>
      </c>
      <c r="K190" s="38">
        <f>Calculations!K160</f>
        <v>0</v>
      </c>
      <c r="L190" s="38">
        <f>Calculations!F160</f>
        <v>0</v>
      </c>
      <c r="M190" s="38">
        <f>Calculations!J160</f>
        <v>0</v>
      </c>
      <c r="N190" s="38">
        <f>Calculations!V160</f>
        <v>0</v>
      </c>
      <c r="O190" s="38">
        <f>Calculations!W160</f>
        <v>0</v>
      </c>
      <c r="P190" s="38">
        <f>Calculations!O160</f>
        <v>5.7200300000000003E-2</v>
      </c>
      <c r="Q190" s="38">
        <f>Calculations!S160</f>
        <v>5.1524838985722656</v>
      </c>
      <c r="R190" s="38">
        <f>Calculations!Q160</f>
        <v>0</v>
      </c>
      <c r="S190" s="38">
        <f>Calculations!T160</f>
        <v>0</v>
      </c>
      <c r="T190" s="38">
        <f>Calculations!R160</f>
        <v>0</v>
      </c>
      <c r="U190" s="38">
        <f>Calculations!U160</f>
        <v>0</v>
      </c>
      <c r="V190" s="38" t="str">
        <f>Calculations!X160</f>
        <v>Not Modelled</v>
      </c>
      <c r="W190" s="38" t="str">
        <f>Calculations!Y160</f>
        <v>N/A</v>
      </c>
      <c r="X190" s="38" t="s">
        <v>1056</v>
      </c>
      <c r="Y190" s="73" t="s">
        <v>105</v>
      </c>
      <c r="Z190" s="74" t="s">
        <v>104</v>
      </c>
      <c r="AA190" s="58">
        <f>Calculations!Z160</f>
        <v>0</v>
      </c>
      <c r="AB190" s="58">
        <f>Calculations!AL160</f>
        <v>0</v>
      </c>
      <c r="AC190" s="58">
        <f>Calculations!AA160</f>
        <v>0</v>
      </c>
      <c r="AD190" s="59">
        <f>Calculations!AM160</f>
        <v>0</v>
      </c>
      <c r="AE190" s="58">
        <f>Calculations!AB160</f>
        <v>0</v>
      </c>
      <c r="AF190" s="58">
        <f>Calculations!AN160</f>
        <v>0</v>
      </c>
      <c r="AG190" s="58">
        <f>Calculations!AC160</f>
        <v>0</v>
      </c>
      <c r="AH190" s="58">
        <f>Calculations!AO160</f>
        <v>0</v>
      </c>
      <c r="AI190" s="58">
        <f>Calculations!AD160</f>
        <v>0</v>
      </c>
      <c r="AJ190" s="58">
        <f>Calculations!AP160</f>
        <v>0</v>
      </c>
      <c r="AK190" s="58">
        <f>Calculations!AE160</f>
        <v>0</v>
      </c>
      <c r="AL190" s="58">
        <f>Calculations!AQ160</f>
        <v>0</v>
      </c>
      <c r="AM190" s="58">
        <f>Calculations!AF160</f>
        <v>0</v>
      </c>
      <c r="AN190" s="58">
        <f>Calculations!AR160</f>
        <v>0</v>
      </c>
      <c r="AO190" s="58">
        <f>Calculations!AG160</f>
        <v>0</v>
      </c>
      <c r="AP190" s="58">
        <f>Calculations!AS160</f>
        <v>0</v>
      </c>
      <c r="AQ190" s="58">
        <f>Calculations!AH160</f>
        <v>1.11015229501</v>
      </c>
      <c r="AR190" s="58">
        <f>Calculations!AT160</f>
        <v>100.00020672972121</v>
      </c>
      <c r="AS190" s="58">
        <f>Calculations!AI160</f>
        <v>0</v>
      </c>
      <c r="AT190" s="58">
        <f>Calculations!AU160</f>
        <v>0</v>
      </c>
      <c r="AU190" s="58">
        <f>Calculations!AJ160</f>
        <v>0</v>
      </c>
      <c r="AV190" s="58">
        <f>Calculations!AV160</f>
        <v>0</v>
      </c>
      <c r="AW190" s="49"/>
      <c r="AX190" s="49"/>
      <c r="AY190" s="56" t="str">
        <f>Calculations!D160</f>
        <v>Land Supply 2018</v>
      </c>
    </row>
    <row r="191" spans="2:51" s="46" customFormat="1" ht="14.5" x14ac:dyDescent="0.35">
      <c r="B191" s="32" t="str">
        <f>Calculations!A161</f>
        <v>1073-BOL</v>
      </c>
      <c r="C191" s="30" t="str">
        <f>Calculations!B161</f>
        <v>Manor Garage, Buckley Lane, Bolton, BL4 9PH</v>
      </c>
      <c r="D191" s="13" t="str">
        <f>Calculations!C161</f>
        <v>Residential</v>
      </c>
      <c r="E191" s="38">
        <f>Calculations!E161</f>
        <v>0.612093</v>
      </c>
      <c r="F191" s="38">
        <f>Calculations!I161</f>
        <v>0.612093</v>
      </c>
      <c r="G191" s="38">
        <f>Calculations!M161</f>
        <v>100</v>
      </c>
      <c r="H191" s="38">
        <f>Calculations!H161</f>
        <v>0</v>
      </c>
      <c r="I191" s="38">
        <f>Calculations!L161</f>
        <v>0</v>
      </c>
      <c r="J191" s="38">
        <f>Calculations!G161</f>
        <v>0</v>
      </c>
      <c r="K191" s="38">
        <f>Calculations!K161</f>
        <v>0</v>
      </c>
      <c r="L191" s="38">
        <f>Calculations!F161</f>
        <v>0</v>
      </c>
      <c r="M191" s="38">
        <f>Calculations!J161</f>
        <v>0</v>
      </c>
      <c r="N191" s="38">
        <f>Calculations!V161</f>
        <v>0</v>
      </c>
      <c r="O191" s="38">
        <f>Calculations!W161</f>
        <v>0</v>
      </c>
      <c r="P191" s="38">
        <f>Calculations!O161</f>
        <v>8.8358793728461199E-2</v>
      </c>
      <c r="Q191" s="38">
        <f>Calculations!S161</f>
        <v>14.435517760938485</v>
      </c>
      <c r="R191" s="38">
        <f>Calculations!Q161</f>
        <v>1.52153937284612E-2</v>
      </c>
      <c r="S191" s="38">
        <f>Calculations!T161</f>
        <v>2.4857977020585431</v>
      </c>
      <c r="T191" s="38">
        <f>Calculations!R161</f>
        <v>2.0007749961200001E-5</v>
      </c>
      <c r="U191" s="38">
        <f>Calculations!U161</f>
        <v>3.2687434689173053E-3</v>
      </c>
      <c r="V191" s="38" t="str">
        <f>Calculations!X161</f>
        <v>Not Modelled</v>
      </c>
      <c r="W191" s="38" t="str">
        <f>Calculations!Y161</f>
        <v>N/A</v>
      </c>
      <c r="X191" s="38" t="s">
        <v>1056</v>
      </c>
      <c r="Y191" s="73" t="s">
        <v>105</v>
      </c>
      <c r="Z191" s="74" t="s">
        <v>104</v>
      </c>
      <c r="AA191" s="58">
        <f>Calculations!Z161</f>
        <v>0</v>
      </c>
      <c r="AB191" s="58">
        <f>Calculations!AL161</f>
        <v>0</v>
      </c>
      <c r="AC191" s="58">
        <f>Calculations!AA161</f>
        <v>0</v>
      </c>
      <c r="AD191" s="59">
        <f>Calculations!AM161</f>
        <v>0</v>
      </c>
      <c r="AE191" s="58">
        <f>Calculations!AB161</f>
        <v>0</v>
      </c>
      <c r="AF191" s="58">
        <f>Calculations!AN161</f>
        <v>0</v>
      </c>
      <c r="AG191" s="58">
        <f>Calculations!AC161</f>
        <v>0</v>
      </c>
      <c r="AH191" s="58">
        <f>Calculations!AO161</f>
        <v>0</v>
      </c>
      <c r="AI191" s="58">
        <f>Calculations!AD161</f>
        <v>0</v>
      </c>
      <c r="AJ191" s="58">
        <f>Calculations!AP161</f>
        <v>0</v>
      </c>
      <c r="AK191" s="58">
        <f>Calculations!AE161</f>
        <v>0</v>
      </c>
      <c r="AL191" s="58">
        <f>Calculations!AQ161</f>
        <v>0</v>
      </c>
      <c r="AM191" s="58">
        <f>Calculations!AF161</f>
        <v>0</v>
      </c>
      <c r="AN191" s="58">
        <f>Calculations!AR161</f>
        <v>0</v>
      </c>
      <c r="AO191" s="58">
        <f>Calculations!AG161</f>
        <v>0</v>
      </c>
      <c r="AP191" s="58">
        <f>Calculations!AS161</f>
        <v>0</v>
      </c>
      <c r="AQ191" s="58">
        <f>Calculations!AH161</f>
        <v>0.612092754997</v>
      </c>
      <c r="AR191" s="58">
        <f>Calculations!AT161</f>
        <v>99.999959972912606</v>
      </c>
      <c r="AS191" s="58">
        <f>Calculations!AI161</f>
        <v>0</v>
      </c>
      <c r="AT191" s="58">
        <f>Calculations!AU161</f>
        <v>0</v>
      </c>
      <c r="AU191" s="58">
        <f>Calculations!AJ161</f>
        <v>0</v>
      </c>
      <c r="AV191" s="58">
        <f>Calculations!AV161</f>
        <v>0</v>
      </c>
      <c r="AW191" s="49"/>
      <c r="AX191" s="49"/>
      <c r="AY191" s="56" t="str">
        <f>Calculations!D161</f>
        <v>Land Supply 2018</v>
      </c>
    </row>
    <row r="192" spans="2:51" s="46" customFormat="1" ht="14.5" x14ac:dyDescent="0.35">
      <c r="B192" s="32" t="str">
        <f>Calculations!A162</f>
        <v>1074-BOL</v>
      </c>
      <c r="C192" s="30" t="str">
        <f>Calculations!B162</f>
        <v>Bent Street Works, Bolton, BL4 8BB</v>
      </c>
      <c r="D192" s="13" t="str">
        <f>Calculations!C162</f>
        <v>Residential</v>
      </c>
      <c r="E192" s="38">
        <f>Calculations!E162</f>
        <v>0.68587500000000001</v>
      </c>
      <c r="F192" s="38">
        <f>Calculations!I162</f>
        <v>0.68587500000000001</v>
      </c>
      <c r="G192" s="38">
        <f>Calculations!M162</f>
        <v>100</v>
      </c>
      <c r="H192" s="38">
        <f>Calculations!H162</f>
        <v>0</v>
      </c>
      <c r="I192" s="38">
        <f>Calculations!L162</f>
        <v>0</v>
      </c>
      <c r="J192" s="38">
        <f>Calculations!G162</f>
        <v>0</v>
      </c>
      <c r="K192" s="38">
        <f>Calculations!K162</f>
        <v>0</v>
      </c>
      <c r="L192" s="38">
        <f>Calculations!F162</f>
        <v>0</v>
      </c>
      <c r="M192" s="38">
        <f>Calculations!J162</f>
        <v>0</v>
      </c>
      <c r="N192" s="38">
        <f>Calculations!V162</f>
        <v>0</v>
      </c>
      <c r="O192" s="38">
        <f>Calculations!W162</f>
        <v>0</v>
      </c>
      <c r="P192" s="38">
        <f>Calculations!O162</f>
        <v>1.5220900000000001E-2</v>
      </c>
      <c r="Q192" s="38">
        <f>Calculations!S162</f>
        <v>2.2191944596318574</v>
      </c>
      <c r="R192" s="38">
        <f>Calculations!Q162</f>
        <v>0</v>
      </c>
      <c r="S192" s="38">
        <f>Calculations!T162</f>
        <v>0</v>
      </c>
      <c r="T192" s="38">
        <f>Calculations!R162</f>
        <v>0</v>
      </c>
      <c r="U192" s="38">
        <f>Calculations!U162</f>
        <v>0</v>
      </c>
      <c r="V192" s="38" t="str">
        <f>Calculations!X162</f>
        <v>Not Modelled</v>
      </c>
      <c r="W192" s="38" t="str">
        <f>Calculations!Y162</f>
        <v>N/A</v>
      </c>
      <c r="X192" s="38" t="s">
        <v>1056</v>
      </c>
      <c r="Y192" s="73" t="s">
        <v>105</v>
      </c>
      <c r="Z192" s="74" t="s">
        <v>104</v>
      </c>
      <c r="AA192" s="58">
        <f>Calculations!Z162</f>
        <v>0</v>
      </c>
      <c r="AB192" s="58">
        <f>Calculations!AL162</f>
        <v>0</v>
      </c>
      <c r="AC192" s="58">
        <f>Calculations!AA162</f>
        <v>0</v>
      </c>
      <c r="AD192" s="59">
        <f>Calculations!AM162</f>
        <v>0</v>
      </c>
      <c r="AE192" s="58">
        <f>Calculations!AB162</f>
        <v>0</v>
      </c>
      <c r="AF192" s="58">
        <f>Calculations!AN162</f>
        <v>0</v>
      </c>
      <c r="AG192" s="58">
        <f>Calculations!AC162</f>
        <v>0</v>
      </c>
      <c r="AH192" s="58">
        <f>Calculations!AO162</f>
        <v>0</v>
      </c>
      <c r="AI192" s="58">
        <f>Calculations!AD162</f>
        <v>0</v>
      </c>
      <c r="AJ192" s="58">
        <f>Calculations!AP162</f>
        <v>0</v>
      </c>
      <c r="AK192" s="58">
        <f>Calculations!AE162</f>
        <v>0</v>
      </c>
      <c r="AL192" s="58">
        <f>Calculations!AQ162</f>
        <v>0</v>
      </c>
      <c r="AM192" s="58">
        <f>Calculations!AF162</f>
        <v>0</v>
      </c>
      <c r="AN192" s="58">
        <f>Calculations!AR162</f>
        <v>0</v>
      </c>
      <c r="AO192" s="58">
        <f>Calculations!AG162</f>
        <v>0</v>
      </c>
      <c r="AP192" s="58">
        <f>Calculations!AS162</f>
        <v>0</v>
      </c>
      <c r="AQ192" s="58">
        <f>Calculations!AH162</f>
        <v>0.68587522500200004</v>
      </c>
      <c r="AR192" s="58">
        <f>Calculations!AT162</f>
        <v>100.00003280510296</v>
      </c>
      <c r="AS192" s="58">
        <f>Calculations!AI162</f>
        <v>0</v>
      </c>
      <c r="AT192" s="58">
        <f>Calculations!AU162</f>
        <v>0</v>
      </c>
      <c r="AU192" s="58">
        <f>Calculations!AJ162</f>
        <v>0</v>
      </c>
      <c r="AV192" s="58">
        <f>Calculations!AV162</f>
        <v>0</v>
      </c>
      <c r="AW192" s="49"/>
      <c r="AX192" s="49"/>
      <c r="AY192" s="56" t="str">
        <f>Calculations!D162</f>
        <v>Land Supply 2018</v>
      </c>
    </row>
    <row r="193" spans="2:51" s="46" customFormat="1" ht="14.5" x14ac:dyDescent="0.35">
      <c r="B193" s="32" t="str">
        <f>Calculations!A163</f>
        <v>1077-BOL</v>
      </c>
      <c r="C193" s="30" t="str">
        <f>Calculations!B163</f>
        <v>Folds Road/Turton Street</v>
      </c>
      <c r="D193" s="13" t="str">
        <f>Calculations!C163</f>
        <v>Residential</v>
      </c>
      <c r="E193" s="38">
        <f>Calculations!E163</f>
        <v>1.5420799999999999</v>
      </c>
      <c r="F193" s="38">
        <f>Calculations!I163</f>
        <v>1.5420799999999999</v>
      </c>
      <c r="G193" s="38">
        <f>Calculations!M163</f>
        <v>100</v>
      </c>
      <c r="H193" s="38">
        <f>Calculations!H163</f>
        <v>0</v>
      </c>
      <c r="I193" s="38">
        <f>Calculations!L163</f>
        <v>0</v>
      </c>
      <c r="J193" s="38">
        <f>Calculations!G163</f>
        <v>0</v>
      </c>
      <c r="K193" s="38">
        <f>Calculations!K163</f>
        <v>0</v>
      </c>
      <c r="L193" s="38">
        <f>Calculations!F163</f>
        <v>0</v>
      </c>
      <c r="M193" s="38">
        <f>Calculations!J163</f>
        <v>0</v>
      </c>
      <c r="N193" s="38">
        <f>Calculations!V163</f>
        <v>9.5268185898600005E-2</v>
      </c>
      <c r="O193" s="38">
        <f>Calculations!W163</f>
        <v>6.1779016587077207</v>
      </c>
      <c r="P193" s="38">
        <f>Calculations!O163</f>
        <v>8.5083795768199993E-2</v>
      </c>
      <c r="Q193" s="38">
        <f>Calculations!S163</f>
        <v>5.5174696363483084</v>
      </c>
      <c r="R193" s="38">
        <f>Calculations!Q163</f>
        <v>3.7857395768199999E-2</v>
      </c>
      <c r="S193" s="38">
        <f>Calculations!T163</f>
        <v>2.4549566668525631</v>
      </c>
      <c r="T193" s="38">
        <f>Calculations!R163</f>
        <v>0</v>
      </c>
      <c r="U193" s="38">
        <f>Calculations!U163</f>
        <v>0</v>
      </c>
      <c r="V193" s="38" t="str">
        <f>Calculations!X163</f>
        <v>Not Modelled</v>
      </c>
      <c r="W193" s="38" t="str">
        <f>Calculations!Y163</f>
        <v>N/A</v>
      </c>
      <c r="X193" s="38" t="s">
        <v>1056</v>
      </c>
      <c r="Y193" s="73" t="s">
        <v>105</v>
      </c>
      <c r="Z193" s="74" t="s">
        <v>104</v>
      </c>
      <c r="AA193" s="58">
        <f>Calculations!Z163</f>
        <v>0</v>
      </c>
      <c r="AB193" s="58">
        <f>Calculations!AL163</f>
        <v>0</v>
      </c>
      <c r="AC193" s="58">
        <f>Calculations!AA163</f>
        <v>0</v>
      </c>
      <c r="AD193" s="59">
        <f>Calculations!AM163</f>
        <v>0</v>
      </c>
      <c r="AE193" s="58">
        <f>Calculations!AB163</f>
        <v>0</v>
      </c>
      <c r="AF193" s="58">
        <f>Calculations!AN163</f>
        <v>0</v>
      </c>
      <c r="AG193" s="58">
        <f>Calculations!AC163</f>
        <v>0</v>
      </c>
      <c r="AH193" s="58">
        <f>Calculations!AO163</f>
        <v>0</v>
      </c>
      <c r="AI193" s="58">
        <f>Calculations!AD163</f>
        <v>0</v>
      </c>
      <c r="AJ193" s="58">
        <f>Calculations!AP163</f>
        <v>0</v>
      </c>
      <c r="AK193" s="58">
        <f>Calculations!AE163</f>
        <v>0</v>
      </c>
      <c r="AL193" s="58">
        <f>Calculations!AQ163</f>
        <v>0</v>
      </c>
      <c r="AM193" s="58">
        <f>Calculations!AF163</f>
        <v>0</v>
      </c>
      <c r="AN193" s="58">
        <f>Calculations!AR163</f>
        <v>0</v>
      </c>
      <c r="AO193" s="58">
        <f>Calculations!AG163</f>
        <v>0</v>
      </c>
      <c r="AP193" s="58">
        <f>Calculations!AS163</f>
        <v>0</v>
      </c>
      <c r="AQ193" s="58">
        <f>Calculations!AH163</f>
        <v>1.5420755116</v>
      </c>
      <c r="AR193" s="58">
        <f>Calculations!AT163</f>
        <v>99.999708938576475</v>
      </c>
      <c r="AS193" s="58">
        <f>Calculations!AI163</f>
        <v>0</v>
      </c>
      <c r="AT193" s="58">
        <f>Calculations!AU163</f>
        <v>0</v>
      </c>
      <c r="AU193" s="58">
        <f>Calculations!AJ163</f>
        <v>0</v>
      </c>
      <c r="AV193" s="58">
        <f>Calculations!AV163</f>
        <v>0</v>
      </c>
      <c r="AW193" s="49"/>
      <c r="AX193" s="49"/>
      <c r="AY193" s="56" t="str">
        <f>Calculations!D163</f>
        <v>Land Supply 2018</v>
      </c>
    </row>
    <row r="194" spans="2:51" s="46" customFormat="1" ht="26" x14ac:dyDescent="0.35">
      <c r="B194" s="32" t="str">
        <f>Calculations!A164</f>
        <v>1081-BOL</v>
      </c>
      <c r="C194" s="30" t="str">
        <f>Calculations!B164</f>
        <v>Travis Perkins</v>
      </c>
      <c r="D194" s="13" t="str">
        <f>Calculations!C164</f>
        <v>Residential</v>
      </c>
      <c r="E194" s="38">
        <f>Calculations!E164</f>
        <v>0.49479800000000002</v>
      </c>
      <c r="F194" s="38">
        <f>Calculations!I164</f>
        <v>9.6835894438950021E-2</v>
      </c>
      <c r="G194" s="38">
        <f>Calculations!M164</f>
        <v>19.5707934225583</v>
      </c>
      <c r="H194" s="38">
        <f>Calculations!H164</f>
        <v>0.39057369322199997</v>
      </c>
      <c r="I194" s="38">
        <f>Calculations!L164</f>
        <v>78.935988670528161</v>
      </c>
      <c r="J194" s="38">
        <f>Calculations!G164</f>
        <v>7.3884123390500003E-3</v>
      </c>
      <c r="K194" s="38">
        <f>Calculations!K164</f>
        <v>1.4932179069135283</v>
      </c>
      <c r="L194" s="38">
        <f>Calculations!F164</f>
        <v>0</v>
      </c>
      <c r="M194" s="38">
        <f>Calculations!J164</f>
        <v>0</v>
      </c>
      <c r="N194" s="38">
        <f>Calculations!V164</f>
        <v>0.48498912715499998</v>
      </c>
      <c r="O194" s="38">
        <f>Calculations!W164</f>
        <v>98.017600547091931</v>
      </c>
      <c r="P194" s="38">
        <f>Calculations!O164</f>
        <v>0.12441291883548751</v>
      </c>
      <c r="Q194" s="38">
        <f>Calculations!S164</f>
        <v>25.144183855934642</v>
      </c>
      <c r="R194" s="38">
        <f>Calculations!Q164</f>
        <v>3.9188354875000003E-6</v>
      </c>
      <c r="S194" s="38">
        <f>Calculations!T164</f>
        <v>7.9200713978229507E-4</v>
      </c>
      <c r="T194" s="38">
        <f>Calculations!R164</f>
        <v>0</v>
      </c>
      <c r="U194" s="38">
        <f>Calculations!U164</f>
        <v>0</v>
      </c>
      <c r="V194" s="38">
        <f>Calculations!X164</f>
        <v>0.35911430437000003</v>
      </c>
      <c r="W194" s="38">
        <f>Calculations!Y164</f>
        <v>72.577961990549682</v>
      </c>
      <c r="X194" s="38" t="s">
        <v>1056</v>
      </c>
      <c r="Y194" s="73" t="s">
        <v>108</v>
      </c>
      <c r="Z194" s="74" t="s">
        <v>109</v>
      </c>
      <c r="AA194" s="58">
        <f>Calculations!Z164</f>
        <v>0</v>
      </c>
      <c r="AB194" s="58">
        <f>Calculations!AL164</f>
        <v>0</v>
      </c>
      <c r="AC194" s="58">
        <f>Calculations!AA164</f>
        <v>0</v>
      </c>
      <c r="AD194" s="59">
        <f>Calculations!AM164</f>
        <v>0</v>
      </c>
      <c r="AE194" s="58">
        <f>Calculations!AB164</f>
        <v>0</v>
      </c>
      <c r="AF194" s="58">
        <f>Calculations!AN164</f>
        <v>0</v>
      </c>
      <c r="AG194" s="58">
        <f>Calculations!AC164</f>
        <v>0</v>
      </c>
      <c r="AH194" s="58">
        <f>Calculations!AO164</f>
        <v>0</v>
      </c>
      <c r="AI194" s="58">
        <f>Calculations!AD164</f>
        <v>0</v>
      </c>
      <c r="AJ194" s="58">
        <f>Calculations!AP164</f>
        <v>0</v>
      </c>
      <c r="AK194" s="58">
        <f>Calculations!AE164</f>
        <v>0</v>
      </c>
      <c r="AL194" s="58">
        <f>Calculations!AQ164</f>
        <v>0</v>
      </c>
      <c r="AM194" s="58">
        <f>Calculations!AF164</f>
        <v>0</v>
      </c>
      <c r="AN194" s="58">
        <f>Calculations!AR164</f>
        <v>0</v>
      </c>
      <c r="AO194" s="58">
        <f>Calculations!AG164</f>
        <v>0</v>
      </c>
      <c r="AP194" s="58">
        <f>Calculations!AS164</f>
        <v>0</v>
      </c>
      <c r="AQ194" s="58">
        <f>Calculations!AH164</f>
        <v>0.494797820005</v>
      </c>
      <c r="AR194" s="58">
        <f>Calculations!AT164</f>
        <v>99.999963622528782</v>
      </c>
      <c r="AS194" s="58">
        <f>Calculations!AI164</f>
        <v>0</v>
      </c>
      <c r="AT194" s="58">
        <f>Calculations!AU164</f>
        <v>0</v>
      </c>
      <c r="AU194" s="58">
        <f>Calculations!AJ164</f>
        <v>0</v>
      </c>
      <c r="AV194" s="58">
        <f>Calculations!AV164</f>
        <v>0</v>
      </c>
      <c r="AW194" s="49"/>
      <c r="AX194" s="49"/>
      <c r="AY194" s="56" t="str">
        <f>Calculations!D164</f>
        <v>Land Supply 2018</v>
      </c>
    </row>
    <row r="195" spans="2:51" s="46" customFormat="1" ht="14.5" x14ac:dyDescent="0.35">
      <c r="B195" s="32" t="str">
        <f>Calculations!A165</f>
        <v>1086-BOL</v>
      </c>
      <c r="C195" s="30" t="str">
        <f>Calculations!B165</f>
        <v>Former Greyhound Track, Castle Hill Road, Hindley, WN2 4EF</v>
      </c>
      <c r="D195" s="13" t="str">
        <f>Calculations!C165</f>
        <v>Residential</v>
      </c>
      <c r="E195" s="38">
        <f>Calculations!E165</f>
        <v>1.98411</v>
      </c>
      <c r="F195" s="38">
        <f>Calculations!I165</f>
        <v>1.98411</v>
      </c>
      <c r="G195" s="38">
        <f>Calculations!M165</f>
        <v>100</v>
      </c>
      <c r="H195" s="38">
        <f>Calculations!H165</f>
        <v>0</v>
      </c>
      <c r="I195" s="38">
        <f>Calculations!L165</f>
        <v>0</v>
      </c>
      <c r="J195" s="38">
        <f>Calculations!G165</f>
        <v>0</v>
      </c>
      <c r="K195" s="38">
        <f>Calculations!K165</f>
        <v>0</v>
      </c>
      <c r="L195" s="38">
        <f>Calculations!F165</f>
        <v>0</v>
      </c>
      <c r="M195" s="38">
        <f>Calculations!J165</f>
        <v>0</v>
      </c>
      <c r="N195" s="38">
        <f>Calculations!V165</f>
        <v>0</v>
      </c>
      <c r="O195" s="38">
        <f>Calculations!W165</f>
        <v>0</v>
      </c>
      <c r="P195" s="38">
        <f>Calculations!O165</f>
        <v>0.11804217</v>
      </c>
      <c r="Q195" s="38">
        <f>Calculations!S165</f>
        <v>5.9493762946610822</v>
      </c>
      <c r="R195" s="38">
        <f>Calculations!Q165</f>
        <v>8.1037169999999992E-2</v>
      </c>
      <c r="S195" s="38">
        <f>Calculations!T165</f>
        <v>4.0843083296793017</v>
      </c>
      <c r="T195" s="38">
        <f>Calculations!R165</f>
        <v>7.1199999999999999E-2</v>
      </c>
      <c r="U195" s="38">
        <f>Calculations!U165</f>
        <v>3.5885107176517432</v>
      </c>
      <c r="V195" s="38" t="str">
        <f>Calculations!X165</f>
        <v>Not Modelled</v>
      </c>
      <c r="W195" s="38" t="str">
        <f>Calculations!Y165</f>
        <v>N/A</v>
      </c>
      <c r="X195" s="38" t="s">
        <v>1056</v>
      </c>
      <c r="Y195" s="73" t="s">
        <v>105</v>
      </c>
      <c r="Z195" s="74" t="s">
        <v>104</v>
      </c>
      <c r="AA195" s="58">
        <f>Calculations!Z165</f>
        <v>0</v>
      </c>
      <c r="AB195" s="58">
        <f>Calculations!AL165</f>
        <v>0</v>
      </c>
      <c r="AC195" s="58">
        <f>Calculations!AA165</f>
        <v>0</v>
      </c>
      <c r="AD195" s="59">
        <f>Calculations!AM165</f>
        <v>0</v>
      </c>
      <c r="AE195" s="58">
        <f>Calculations!AB165</f>
        <v>0</v>
      </c>
      <c r="AF195" s="58">
        <f>Calculations!AN165</f>
        <v>0</v>
      </c>
      <c r="AG195" s="58">
        <f>Calculations!AC165</f>
        <v>0</v>
      </c>
      <c r="AH195" s="58">
        <f>Calculations!AO165</f>
        <v>0</v>
      </c>
      <c r="AI195" s="58">
        <f>Calculations!AD165</f>
        <v>0</v>
      </c>
      <c r="AJ195" s="58">
        <f>Calculations!AP165</f>
        <v>0</v>
      </c>
      <c r="AK195" s="58">
        <f>Calculations!AE165</f>
        <v>0</v>
      </c>
      <c r="AL195" s="58">
        <f>Calculations!AQ165</f>
        <v>0</v>
      </c>
      <c r="AM195" s="58">
        <f>Calculations!AF165</f>
        <v>0</v>
      </c>
      <c r="AN195" s="58">
        <f>Calculations!AR165</f>
        <v>0</v>
      </c>
      <c r="AO195" s="58">
        <f>Calculations!AG165</f>
        <v>0</v>
      </c>
      <c r="AP195" s="58">
        <f>Calculations!AS165</f>
        <v>0</v>
      </c>
      <c r="AQ195" s="58">
        <f>Calculations!AH165</f>
        <v>0</v>
      </c>
      <c r="AR195" s="58">
        <f>Calculations!AT165</f>
        <v>0</v>
      </c>
      <c r="AS195" s="58">
        <f>Calculations!AI165</f>
        <v>0</v>
      </c>
      <c r="AT195" s="58">
        <f>Calculations!AU165</f>
        <v>0</v>
      </c>
      <c r="AU195" s="58">
        <f>Calculations!AJ165</f>
        <v>0</v>
      </c>
      <c r="AV195" s="58">
        <f>Calculations!AV165</f>
        <v>0</v>
      </c>
      <c r="AW195" s="49"/>
      <c r="AX195" s="49"/>
      <c r="AY195" s="56" t="str">
        <f>Calculations!D165</f>
        <v>Land Supply 2018</v>
      </c>
    </row>
    <row r="196" spans="2:51" s="46" customFormat="1" ht="14.5" x14ac:dyDescent="0.35">
      <c r="B196" s="32" t="str">
        <f>Calculations!A166</f>
        <v>1094-BOL</v>
      </c>
      <c r="C196" s="30" t="str">
        <f>Calculations!B166</f>
        <v>Garnet Fold Farm, BL3 3SS</v>
      </c>
      <c r="D196" s="13" t="str">
        <f>Calculations!C166</f>
        <v>Residential</v>
      </c>
      <c r="E196" s="38">
        <f>Calculations!E166</f>
        <v>4.0528300000000002</v>
      </c>
      <c r="F196" s="38">
        <f>Calculations!I166</f>
        <v>4.0528300000000002</v>
      </c>
      <c r="G196" s="38">
        <f>Calculations!M166</f>
        <v>100</v>
      </c>
      <c r="H196" s="38">
        <f>Calculations!H166</f>
        <v>0</v>
      </c>
      <c r="I196" s="38">
        <f>Calculations!L166</f>
        <v>0</v>
      </c>
      <c r="J196" s="38">
        <f>Calculations!G166</f>
        <v>0</v>
      </c>
      <c r="K196" s="38">
        <f>Calculations!K166</f>
        <v>0</v>
      </c>
      <c r="L196" s="38">
        <f>Calculations!F166</f>
        <v>0</v>
      </c>
      <c r="M196" s="38">
        <f>Calculations!J166</f>
        <v>0</v>
      </c>
      <c r="N196" s="38">
        <f>Calculations!V166</f>
        <v>0</v>
      </c>
      <c r="O196" s="38">
        <f>Calculations!W166</f>
        <v>0</v>
      </c>
      <c r="P196" s="38">
        <f>Calculations!O166</f>
        <v>0.57838049999950003</v>
      </c>
      <c r="Q196" s="38">
        <f>Calculations!S166</f>
        <v>14.271027899011306</v>
      </c>
      <c r="R196" s="38">
        <f>Calculations!Q166</f>
        <v>0.16350149999950001</v>
      </c>
      <c r="S196" s="38">
        <f>Calculations!T166</f>
        <v>4.0342550760703011</v>
      </c>
      <c r="T196" s="38">
        <f>Calculations!R166</f>
        <v>3.8764759999499999E-2</v>
      </c>
      <c r="U196" s="38">
        <f>Calculations!U166</f>
        <v>0.9564862083901865</v>
      </c>
      <c r="V196" s="38" t="str">
        <f>Calculations!X166</f>
        <v>Not Modelled</v>
      </c>
      <c r="W196" s="38" t="str">
        <f>Calculations!Y166</f>
        <v>N/A</v>
      </c>
      <c r="X196" s="38" t="s">
        <v>1056</v>
      </c>
      <c r="Y196" s="73" t="s">
        <v>105</v>
      </c>
      <c r="Z196" s="74" t="s">
        <v>104</v>
      </c>
      <c r="AA196" s="58">
        <f>Calculations!Z166</f>
        <v>0</v>
      </c>
      <c r="AB196" s="58">
        <f>Calculations!AL166</f>
        <v>0</v>
      </c>
      <c r="AC196" s="58">
        <f>Calculations!AA166</f>
        <v>0.11426574</v>
      </c>
      <c r="AD196" s="59">
        <f>Calculations!AM166</f>
        <v>2.8194061927097858</v>
      </c>
      <c r="AE196" s="58">
        <f>Calculations!AB166</f>
        <v>3.8764759999499999E-2</v>
      </c>
      <c r="AF196" s="58">
        <f>Calculations!AN166</f>
        <v>0.9564862083901865</v>
      </c>
      <c r="AG196" s="58">
        <f>Calculations!AC166</f>
        <v>0</v>
      </c>
      <c r="AH196" s="58">
        <f>Calculations!AO166</f>
        <v>0</v>
      </c>
      <c r="AI196" s="58">
        <f>Calculations!AD166</f>
        <v>0.90282212616699997</v>
      </c>
      <c r="AJ196" s="58">
        <f>Calculations!AP166</f>
        <v>22.276338414564638</v>
      </c>
      <c r="AK196" s="58">
        <f>Calculations!AE166</f>
        <v>0</v>
      </c>
      <c r="AL196" s="58">
        <f>Calculations!AQ166</f>
        <v>0</v>
      </c>
      <c r="AM196" s="58">
        <f>Calculations!AF166</f>
        <v>0</v>
      </c>
      <c r="AN196" s="58">
        <f>Calculations!AR166</f>
        <v>0</v>
      </c>
      <c r="AO196" s="58">
        <f>Calculations!AG166</f>
        <v>0</v>
      </c>
      <c r="AP196" s="58">
        <f>Calculations!AS166</f>
        <v>0</v>
      </c>
      <c r="AQ196" s="58">
        <f>Calculations!AH166</f>
        <v>4.0528349749999997</v>
      </c>
      <c r="AR196" s="58">
        <f>Calculations!AT166</f>
        <v>100.0001227537301</v>
      </c>
      <c r="AS196" s="58">
        <f>Calculations!AI166</f>
        <v>0</v>
      </c>
      <c r="AT196" s="58">
        <f>Calculations!AU166</f>
        <v>0</v>
      </c>
      <c r="AU196" s="58">
        <f>Calculations!AJ166</f>
        <v>0</v>
      </c>
      <c r="AV196" s="58">
        <f>Calculations!AV166</f>
        <v>0</v>
      </c>
      <c r="AW196" s="49"/>
      <c r="AX196" s="49"/>
      <c r="AY196" s="56" t="str">
        <f>Calculations!D166</f>
        <v>Land Supply 2018</v>
      </c>
    </row>
    <row r="197" spans="2:51" s="46" customFormat="1" ht="14.5" x14ac:dyDescent="0.35">
      <c r="B197" s="32" t="str">
        <f>Calculations!A167</f>
        <v>1095-BOL</v>
      </c>
      <c r="C197" s="30" t="str">
        <f>Calculations!B167</f>
        <v>Roscoes's Farm, Brook Street, Westhoughton, BL5 3DN</v>
      </c>
      <c r="D197" s="13" t="str">
        <f>Calculations!C167</f>
        <v>Residential</v>
      </c>
      <c r="E197" s="38">
        <f>Calculations!E167</f>
        <v>4.0944000000000003</v>
      </c>
      <c r="F197" s="38">
        <f>Calculations!I167</f>
        <v>4.0944000000000003</v>
      </c>
      <c r="G197" s="38">
        <f>Calculations!M167</f>
        <v>100</v>
      </c>
      <c r="H197" s="38">
        <f>Calculations!H167</f>
        <v>0</v>
      </c>
      <c r="I197" s="38">
        <f>Calculations!L167</f>
        <v>0</v>
      </c>
      <c r="J197" s="38">
        <f>Calculations!G167</f>
        <v>0</v>
      </c>
      <c r="K197" s="38">
        <f>Calculations!K167</f>
        <v>0</v>
      </c>
      <c r="L197" s="38">
        <f>Calculations!F167</f>
        <v>0</v>
      </c>
      <c r="M197" s="38">
        <f>Calculations!J167</f>
        <v>0</v>
      </c>
      <c r="N197" s="38">
        <f>Calculations!V167</f>
        <v>0</v>
      </c>
      <c r="O197" s="38">
        <f>Calculations!W167</f>
        <v>0</v>
      </c>
      <c r="P197" s="38">
        <f>Calculations!O167</f>
        <v>8.6533971018400005E-2</v>
      </c>
      <c r="Q197" s="38">
        <f>Calculations!S167</f>
        <v>2.1134713515631107</v>
      </c>
      <c r="R197" s="38">
        <f>Calculations!Q167</f>
        <v>7.0113071018400003E-2</v>
      </c>
      <c r="S197" s="38">
        <f>Calculations!T167</f>
        <v>1.7124138095545134</v>
      </c>
      <c r="T197" s="38">
        <f>Calculations!R167</f>
        <v>6.4248170034400004E-2</v>
      </c>
      <c r="U197" s="38">
        <f>Calculations!U167</f>
        <v>1.5691717964634624</v>
      </c>
      <c r="V197" s="38" t="str">
        <f>Calculations!X167</f>
        <v>Not Modelled</v>
      </c>
      <c r="W197" s="38" t="str">
        <f>Calculations!Y167</f>
        <v>N/A</v>
      </c>
      <c r="X197" s="38" t="s">
        <v>1056</v>
      </c>
      <c r="Y197" s="73" t="s">
        <v>105</v>
      </c>
      <c r="Z197" s="74" t="s">
        <v>104</v>
      </c>
      <c r="AA197" s="58">
        <f>Calculations!Z167</f>
        <v>0</v>
      </c>
      <c r="AB197" s="58">
        <f>Calculations!AL167</f>
        <v>0</v>
      </c>
      <c r="AC197" s="58">
        <f>Calculations!AA167</f>
        <v>0</v>
      </c>
      <c r="AD197" s="59">
        <f>Calculations!AM167</f>
        <v>0</v>
      </c>
      <c r="AE197" s="58">
        <f>Calculations!AB167</f>
        <v>0</v>
      </c>
      <c r="AF197" s="58">
        <f>Calculations!AN167</f>
        <v>0</v>
      </c>
      <c r="AG197" s="58">
        <f>Calculations!AC167</f>
        <v>0</v>
      </c>
      <c r="AH197" s="58">
        <f>Calculations!AO167</f>
        <v>0</v>
      </c>
      <c r="AI197" s="58">
        <f>Calculations!AD167</f>
        <v>0</v>
      </c>
      <c r="AJ197" s="58">
        <f>Calculations!AP167</f>
        <v>0</v>
      </c>
      <c r="AK197" s="58">
        <f>Calculations!AE167</f>
        <v>0</v>
      </c>
      <c r="AL197" s="58">
        <f>Calculations!AQ167</f>
        <v>0</v>
      </c>
      <c r="AM197" s="58">
        <f>Calculations!AF167</f>
        <v>0</v>
      </c>
      <c r="AN197" s="58">
        <f>Calculations!AR167</f>
        <v>0</v>
      </c>
      <c r="AO197" s="58">
        <f>Calculations!AG167</f>
        <v>0</v>
      </c>
      <c r="AP197" s="58">
        <f>Calculations!AS167</f>
        <v>0</v>
      </c>
      <c r="AQ197" s="58">
        <f>Calculations!AH167</f>
        <v>0</v>
      </c>
      <c r="AR197" s="58">
        <f>Calculations!AT167</f>
        <v>0</v>
      </c>
      <c r="AS197" s="58">
        <f>Calculations!AI167</f>
        <v>0</v>
      </c>
      <c r="AT197" s="58">
        <f>Calculations!AU167</f>
        <v>0</v>
      </c>
      <c r="AU197" s="58">
        <f>Calculations!AJ167</f>
        <v>0</v>
      </c>
      <c r="AV197" s="58">
        <f>Calculations!AV167</f>
        <v>0</v>
      </c>
      <c r="AW197" s="49"/>
      <c r="AX197" s="49"/>
      <c r="AY197" s="56" t="str">
        <f>Calculations!D167</f>
        <v>Land Supply 2018</v>
      </c>
    </row>
    <row r="198" spans="2:51" s="46" customFormat="1" ht="14.5" x14ac:dyDescent="0.35">
      <c r="B198" s="32" t="str">
        <f>Calculations!A168</f>
        <v>10P1.1</v>
      </c>
      <c r="C198" s="30" t="str">
        <f>Calculations!B168</f>
        <v>Mill Street/Mule Street</v>
      </c>
      <c r="D198" s="13" t="str">
        <f>Calculations!C168</f>
        <v>Industry and warehousing</v>
      </c>
      <c r="E198" s="38">
        <f>Calculations!E168</f>
        <v>0.74060800000000004</v>
      </c>
      <c r="F198" s="38">
        <f>Calculations!I168</f>
        <v>0.74060800000000004</v>
      </c>
      <c r="G198" s="38">
        <f>Calculations!M168</f>
        <v>100</v>
      </c>
      <c r="H198" s="38">
        <f>Calculations!H168</f>
        <v>0</v>
      </c>
      <c r="I198" s="38">
        <f>Calculations!L168</f>
        <v>0</v>
      </c>
      <c r="J198" s="38">
        <f>Calculations!G168</f>
        <v>0</v>
      </c>
      <c r="K198" s="38">
        <f>Calculations!K168</f>
        <v>0</v>
      </c>
      <c r="L198" s="38">
        <f>Calculations!F168</f>
        <v>0</v>
      </c>
      <c r="M198" s="38">
        <f>Calculations!J168</f>
        <v>0</v>
      </c>
      <c r="N198" s="38">
        <f>Calculations!V168</f>
        <v>0</v>
      </c>
      <c r="O198" s="38">
        <f>Calculations!W168</f>
        <v>0</v>
      </c>
      <c r="P198" s="38">
        <f>Calculations!O168</f>
        <v>7.0996499999999999E-6</v>
      </c>
      <c r="Q198" s="38">
        <f>Calculations!S168</f>
        <v>9.5862453551676444E-4</v>
      </c>
      <c r="R198" s="38">
        <f>Calculations!Q168</f>
        <v>0</v>
      </c>
      <c r="S198" s="38">
        <f>Calculations!T168</f>
        <v>0</v>
      </c>
      <c r="T198" s="38">
        <f>Calculations!R168</f>
        <v>0</v>
      </c>
      <c r="U198" s="38">
        <f>Calculations!U168</f>
        <v>0</v>
      </c>
      <c r="V198" s="38" t="str">
        <f>Calculations!X168</f>
        <v>Not Modelled</v>
      </c>
      <c r="W198" s="38" t="str">
        <f>Calculations!Y168</f>
        <v>N/A</v>
      </c>
      <c r="X198" s="38" t="s">
        <v>101</v>
      </c>
      <c r="Y198" s="73" t="s">
        <v>105</v>
      </c>
      <c r="Z198" s="74" t="s">
        <v>104</v>
      </c>
      <c r="AA198" s="58">
        <f>Calculations!Z168</f>
        <v>0</v>
      </c>
      <c r="AB198" s="58">
        <f>Calculations!AL168</f>
        <v>0</v>
      </c>
      <c r="AC198" s="58">
        <f>Calculations!AA168</f>
        <v>0</v>
      </c>
      <c r="AD198" s="59">
        <f>Calculations!AM168</f>
        <v>0</v>
      </c>
      <c r="AE198" s="58">
        <f>Calculations!AB168</f>
        <v>0</v>
      </c>
      <c r="AF198" s="58">
        <f>Calculations!AN168</f>
        <v>0</v>
      </c>
      <c r="AG198" s="58">
        <f>Calculations!AC168</f>
        <v>0</v>
      </c>
      <c r="AH198" s="58">
        <f>Calculations!AO168</f>
        <v>0</v>
      </c>
      <c r="AI198" s="58">
        <f>Calculations!AD168</f>
        <v>0</v>
      </c>
      <c r="AJ198" s="58">
        <f>Calculations!AP168</f>
        <v>0</v>
      </c>
      <c r="AK198" s="58">
        <f>Calculations!AE168</f>
        <v>0</v>
      </c>
      <c r="AL198" s="58">
        <f>Calculations!AQ168</f>
        <v>0</v>
      </c>
      <c r="AM198" s="58">
        <f>Calculations!AF168</f>
        <v>0</v>
      </c>
      <c r="AN198" s="58">
        <f>Calculations!AR168</f>
        <v>0</v>
      </c>
      <c r="AO198" s="58">
        <f>Calculations!AG168</f>
        <v>0</v>
      </c>
      <c r="AP198" s="58">
        <f>Calculations!AS168</f>
        <v>0</v>
      </c>
      <c r="AQ198" s="58">
        <f>Calculations!AH168</f>
        <v>0.74060769019299999</v>
      </c>
      <c r="AR198" s="58">
        <f>Calculations!AT168</f>
        <v>99.999958168558805</v>
      </c>
      <c r="AS198" s="58">
        <f>Calculations!AI168</f>
        <v>0</v>
      </c>
      <c r="AT198" s="58">
        <f>Calculations!AU168</f>
        <v>0</v>
      </c>
      <c r="AU198" s="58">
        <f>Calculations!AJ168</f>
        <v>0</v>
      </c>
      <c r="AV198" s="58">
        <f>Calculations!AV168</f>
        <v>0</v>
      </c>
      <c r="AW198" s="49"/>
      <c r="AX198" s="49"/>
      <c r="AY198" s="56" t="str">
        <f>Calculations!D168</f>
        <v>Land Supply 2018</v>
      </c>
    </row>
    <row r="199" spans="2:51" s="46" customFormat="1" ht="14.5" x14ac:dyDescent="0.35">
      <c r="B199" s="32" t="str">
        <f>Calculations!A169</f>
        <v>1105-BOL</v>
      </c>
      <c r="C199" s="30" t="str">
        <f>Calculations!B169</f>
        <v>Land North of Radcliffe Road, rear of 747, BL2 6TS</v>
      </c>
      <c r="D199" s="13" t="str">
        <f>Calculations!C169</f>
        <v>Residential</v>
      </c>
      <c r="E199" s="38">
        <f>Calculations!E169</f>
        <v>1.1447499999999999</v>
      </c>
      <c r="F199" s="38">
        <f>Calculations!I169</f>
        <v>1.1447499999999999</v>
      </c>
      <c r="G199" s="38">
        <f>Calculations!M169</f>
        <v>100</v>
      </c>
      <c r="H199" s="38">
        <f>Calculations!H169</f>
        <v>0</v>
      </c>
      <c r="I199" s="38">
        <f>Calculations!L169</f>
        <v>0</v>
      </c>
      <c r="J199" s="38">
        <f>Calculations!G169</f>
        <v>0</v>
      </c>
      <c r="K199" s="38">
        <f>Calculations!K169</f>
        <v>0</v>
      </c>
      <c r="L199" s="38">
        <f>Calculations!F169</f>
        <v>0</v>
      </c>
      <c r="M199" s="38">
        <f>Calculations!J169</f>
        <v>0</v>
      </c>
      <c r="N199" s="38">
        <f>Calculations!V169</f>
        <v>0</v>
      </c>
      <c r="O199" s="38">
        <f>Calculations!W169</f>
        <v>0</v>
      </c>
      <c r="P199" s="38">
        <f>Calculations!O169</f>
        <v>0.17160282849269998</v>
      </c>
      <c r="Q199" s="38">
        <f>Calculations!S169</f>
        <v>14.990419610631141</v>
      </c>
      <c r="R199" s="38">
        <f>Calculations!Q169</f>
        <v>8.3386128492699996E-2</v>
      </c>
      <c r="S199" s="38">
        <f>Calculations!T169</f>
        <v>7.2842217508364264</v>
      </c>
      <c r="T199" s="38">
        <f>Calculations!R169</f>
        <v>5.7994229140199999E-2</v>
      </c>
      <c r="U199" s="38">
        <f>Calculations!U169</f>
        <v>5.0661043144966156</v>
      </c>
      <c r="V199" s="38" t="str">
        <f>Calculations!X169</f>
        <v>Not Modelled</v>
      </c>
      <c r="W199" s="38" t="str">
        <f>Calculations!Y169</f>
        <v>N/A</v>
      </c>
      <c r="X199" s="38" t="s">
        <v>1056</v>
      </c>
      <c r="Y199" s="73" t="s">
        <v>105</v>
      </c>
      <c r="Z199" s="74" t="s">
        <v>104</v>
      </c>
      <c r="AA199" s="58">
        <f>Calculations!Z169</f>
        <v>0</v>
      </c>
      <c r="AB199" s="58">
        <f>Calculations!AL169</f>
        <v>0</v>
      </c>
      <c r="AC199" s="58">
        <f>Calculations!AA169</f>
        <v>8.3386111742100005E-2</v>
      </c>
      <c r="AD199" s="59">
        <f>Calculations!AM169</f>
        <v>7.2842202875824418</v>
      </c>
      <c r="AE199" s="58">
        <f>Calculations!AB169</f>
        <v>5.7994229140199999E-2</v>
      </c>
      <c r="AF199" s="58">
        <f>Calculations!AN169</f>
        <v>5.0661043144966156</v>
      </c>
      <c r="AG199" s="58">
        <f>Calculations!AC169</f>
        <v>0</v>
      </c>
      <c r="AH199" s="58">
        <f>Calculations!AO169</f>
        <v>0</v>
      </c>
      <c r="AI199" s="58">
        <f>Calculations!AD169</f>
        <v>0.43140170399900002</v>
      </c>
      <c r="AJ199" s="58">
        <f>Calculations!AP169</f>
        <v>37.685232932867443</v>
      </c>
      <c r="AK199" s="58">
        <f>Calculations!AE169</f>
        <v>1.14393378818</v>
      </c>
      <c r="AL199" s="58">
        <f>Calculations!AQ169</f>
        <v>99.928699557108544</v>
      </c>
      <c r="AM199" s="58">
        <f>Calculations!AF169</f>
        <v>1.9554166741099999E-2</v>
      </c>
      <c r="AN199" s="58">
        <f>Calculations!AR169</f>
        <v>1.7081604491024243</v>
      </c>
      <c r="AO199" s="58">
        <f>Calculations!AG169</f>
        <v>0</v>
      </c>
      <c r="AP199" s="58">
        <f>Calculations!AS169</f>
        <v>0</v>
      </c>
      <c r="AQ199" s="58">
        <f>Calculations!AH169</f>
        <v>1.14474907001</v>
      </c>
      <c r="AR199" s="58">
        <f>Calculations!AT169</f>
        <v>99.999918760428059</v>
      </c>
      <c r="AS199" s="58">
        <f>Calculations!AI169</f>
        <v>0</v>
      </c>
      <c r="AT199" s="58">
        <f>Calculations!AU169</f>
        <v>0</v>
      </c>
      <c r="AU199" s="58">
        <f>Calculations!AJ169</f>
        <v>0</v>
      </c>
      <c r="AV199" s="58">
        <f>Calculations!AV169</f>
        <v>0</v>
      </c>
      <c r="AW199" s="49"/>
      <c r="AX199" s="49"/>
      <c r="AY199" s="56" t="str">
        <f>Calculations!D169</f>
        <v>Land Supply 2018</v>
      </c>
    </row>
    <row r="200" spans="2:51" s="46" customFormat="1" ht="26" x14ac:dyDescent="0.35">
      <c r="B200" s="32" t="str">
        <f>Calculations!A170</f>
        <v>1114-BOL</v>
      </c>
      <c r="C200" s="30" t="str">
        <f>Calculations!B170</f>
        <v>Land off St Helens, BL3 3SR</v>
      </c>
      <c r="D200" s="13" t="str">
        <f>Calculations!C170</f>
        <v>Residential</v>
      </c>
      <c r="E200" s="38">
        <f>Calculations!E170</f>
        <v>0.29643700000000001</v>
      </c>
      <c r="F200" s="38">
        <f>Calculations!I170</f>
        <v>0.29643700000000001</v>
      </c>
      <c r="G200" s="38">
        <f>Calculations!M170</f>
        <v>100</v>
      </c>
      <c r="H200" s="38">
        <f>Calculations!H170</f>
        <v>0</v>
      </c>
      <c r="I200" s="38">
        <f>Calculations!L170</f>
        <v>0</v>
      </c>
      <c r="J200" s="38">
        <f>Calculations!G170</f>
        <v>0</v>
      </c>
      <c r="K200" s="38">
        <f>Calculations!K170</f>
        <v>0</v>
      </c>
      <c r="L200" s="38">
        <f>Calculations!F170</f>
        <v>0</v>
      </c>
      <c r="M200" s="38">
        <f>Calculations!J170</f>
        <v>0</v>
      </c>
      <c r="N200" s="38">
        <f>Calculations!V170</f>
        <v>0</v>
      </c>
      <c r="O200" s="38">
        <f>Calculations!W170</f>
        <v>0</v>
      </c>
      <c r="P200" s="38">
        <f>Calculations!O170</f>
        <v>0</v>
      </c>
      <c r="Q200" s="38">
        <f>Calculations!S170</f>
        <v>0</v>
      </c>
      <c r="R200" s="38">
        <f>Calculations!Q170</f>
        <v>0</v>
      </c>
      <c r="S200" s="38">
        <f>Calculations!T170</f>
        <v>0</v>
      </c>
      <c r="T200" s="38">
        <f>Calculations!R170</f>
        <v>0</v>
      </c>
      <c r="U200" s="38">
        <f>Calculations!U170</f>
        <v>0</v>
      </c>
      <c r="V200" s="38" t="str">
        <f>Calculations!X170</f>
        <v>Not Modelled</v>
      </c>
      <c r="W200" s="38" t="str">
        <f>Calculations!Y170</f>
        <v>N/A</v>
      </c>
      <c r="X200" s="38" t="s">
        <v>1056</v>
      </c>
      <c r="Y200" s="73" t="s">
        <v>106</v>
      </c>
      <c r="Z200" s="74" t="s">
        <v>107</v>
      </c>
      <c r="AA200" s="58">
        <f>Calculations!Z170</f>
        <v>0</v>
      </c>
      <c r="AB200" s="58">
        <f>Calculations!AL170</f>
        <v>0</v>
      </c>
      <c r="AC200" s="58">
        <f>Calculations!AA170</f>
        <v>0</v>
      </c>
      <c r="AD200" s="59">
        <f>Calculations!AM170</f>
        <v>0</v>
      </c>
      <c r="AE200" s="58">
        <f>Calculations!AB170</f>
        <v>0</v>
      </c>
      <c r="AF200" s="58">
        <f>Calculations!AN170</f>
        <v>0</v>
      </c>
      <c r="AG200" s="58">
        <f>Calculations!AC170</f>
        <v>0</v>
      </c>
      <c r="AH200" s="58">
        <f>Calculations!AO170</f>
        <v>0</v>
      </c>
      <c r="AI200" s="58">
        <f>Calculations!AD170</f>
        <v>0</v>
      </c>
      <c r="AJ200" s="58">
        <f>Calculations!AP170</f>
        <v>0</v>
      </c>
      <c r="AK200" s="58">
        <f>Calculations!AE170</f>
        <v>0</v>
      </c>
      <c r="AL200" s="58">
        <f>Calculations!AQ170</f>
        <v>0</v>
      </c>
      <c r="AM200" s="58">
        <f>Calculations!AF170</f>
        <v>0</v>
      </c>
      <c r="AN200" s="58">
        <f>Calculations!AR170</f>
        <v>0</v>
      </c>
      <c r="AO200" s="58">
        <f>Calculations!AG170</f>
        <v>0</v>
      </c>
      <c r="AP200" s="58">
        <f>Calculations!AS170</f>
        <v>0</v>
      </c>
      <c r="AQ200" s="58">
        <f>Calculations!AH170</f>
        <v>0.29643745000299998</v>
      </c>
      <c r="AR200" s="58">
        <f>Calculations!AT170</f>
        <v>100.00015180392461</v>
      </c>
      <c r="AS200" s="58">
        <f>Calculations!AI170</f>
        <v>0</v>
      </c>
      <c r="AT200" s="58">
        <f>Calculations!AU170</f>
        <v>0</v>
      </c>
      <c r="AU200" s="58">
        <f>Calculations!AJ170</f>
        <v>0</v>
      </c>
      <c r="AV200" s="58">
        <f>Calculations!AV170</f>
        <v>0</v>
      </c>
      <c r="AW200" s="49"/>
      <c r="AX200" s="49"/>
      <c r="AY200" s="56" t="str">
        <f>Calculations!D170</f>
        <v>Land Supply 2018</v>
      </c>
    </row>
    <row r="201" spans="2:51" s="46" customFormat="1" ht="26" x14ac:dyDescent="0.35">
      <c r="B201" s="32" t="str">
        <f>Calculations!A171</f>
        <v>1123-BOL</v>
      </c>
      <c r="C201" s="30" t="str">
        <f>Calculations!B171</f>
        <v>OLD LINKS GOLF CLUB LTD, CHORLEY OLD ROAD, BOLTON, BL1 5SU</v>
      </c>
      <c r="D201" s="13" t="str">
        <f>Calculations!C171</f>
        <v>Residential</v>
      </c>
      <c r="E201" s="38">
        <f>Calculations!E171</f>
        <v>0.674701</v>
      </c>
      <c r="F201" s="38">
        <f>Calculations!I171</f>
        <v>0.674701</v>
      </c>
      <c r="G201" s="38">
        <f>Calculations!M171</f>
        <v>100</v>
      </c>
      <c r="H201" s="38">
        <f>Calculations!H171</f>
        <v>0</v>
      </c>
      <c r="I201" s="38">
        <f>Calculations!L171</f>
        <v>0</v>
      </c>
      <c r="J201" s="38">
        <f>Calculations!G171</f>
        <v>0</v>
      </c>
      <c r="K201" s="38">
        <f>Calculations!K171</f>
        <v>0</v>
      </c>
      <c r="L201" s="38">
        <f>Calculations!F171</f>
        <v>0</v>
      </c>
      <c r="M201" s="38">
        <f>Calculations!J171</f>
        <v>0</v>
      </c>
      <c r="N201" s="38">
        <f>Calculations!V171</f>
        <v>0</v>
      </c>
      <c r="O201" s="38">
        <f>Calculations!W171</f>
        <v>0</v>
      </c>
      <c r="P201" s="38">
        <f>Calculations!O171</f>
        <v>1.0800000000000001E-2</v>
      </c>
      <c r="Q201" s="38">
        <f>Calculations!S171</f>
        <v>1.6007090548257674</v>
      </c>
      <c r="R201" s="38">
        <f>Calculations!Q171</f>
        <v>0</v>
      </c>
      <c r="S201" s="38">
        <f>Calculations!T171</f>
        <v>0</v>
      </c>
      <c r="T201" s="38">
        <f>Calculations!R171</f>
        <v>0</v>
      </c>
      <c r="U201" s="38">
        <f>Calculations!U171</f>
        <v>0</v>
      </c>
      <c r="V201" s="38" t="str">
        <f>Calculations!X171</f>
        <v>Not Modelled</v>
      </c>
      <c r="W201" s="38" t="str">
        <f>Calculations!Y171</f>
        <v>N/A</v>
      </c>
      <c r="X201" s="38" t="s">
        <v>1056</v>
      </c>
      <c r="Y201" s="73" t="s">
        <v>105</v>
      </c>
      <c r="Z201" s="74" t="s">
        <v>104</v>
      </c>
      <c r="AA201" s="58">
        <f>Calculations!Z171</f>
        <v>0</v>
      </c>
      <c r="AB201" s="58">
        <f>Calculations!AL171</f>
        <v>0</v>
      </c>
      <c r="AC201" s="58">
        <f>Calculations!AA171</f>
        <v>0</v>
      </c>
      <c r="AD201" s="59">
        <f>Calculations!AM171</f>
        <v>0</v>
      </c>
      <c r="AE201" s="58">
        <f>Calculations!AB171</f>
        <v>0</v>
      </c>
      <c r="AF201" s="58">
        <f>Calculations!AN171</f>
        <v>0</v>
      </c>
      <c r="AG201" s="58">
        <f>Calculations!AC171</f>
        <v>0</v>
      </c>
      <c r="AH201" s="58">
        <f>Calculations!AO171</f>
        <v>0</v>
      </c>
      <c r="AI201" s="58">
        <f>Calculations!AD171</f>
        <v>0</v>
      </c>
      <c r="AJ201" s="58">
        <f>Calculations!AP171</f>
        <v>0</v>
      </c>
      <c r="AK201" s="58">
        <f>Calculations!AE171</f>
        <v>0</v>
      </c>
      <c r="AL201" s="58">
        <f>Calculations!AQ171</f>
        <v>0</v>
      </c>
      <c r="AM201" s="58">
        <f>Calculations!AF171</f>
        <v>0</v>
      </c>
      <c r="AN201" s="58">
        <f>Calculations!AR171</f>
        <v>0</v>
      </c>
      <c r="AO201" s="58">
        <f>Calculations!AG171</f>
        <v>4.0021578997299998E-3</v>
      </c>
      <c r="AP201" s="58">
        <f>Calculations!AS171</f>
        <v>0.59317503601298938</v>
      </c>
      <c r="AQ201" s="58">
        <f>Calculations!AH171</f>
        <v>0.67069849333999998</v>
      </c>
      <c r="AR201" s="58">
        <f>Calculations!AT171</f>
        <v>99.406773272901631</v>
      </c>
      <c r="AS201" s="58">
        <f>Calculations!AI171</f>
        <v>0</v>
      </c>
      <c r="AT201" s="58">
        <f>Calculations!AU171</f>
        <v>0</v>
      </c>
      <c r="AU201" s="58">
        <f>Calculations!AJ171</f>
        <v>0</v>
      </c>
      <c r="AV201" s="58">
        <f>Calculations!AV171</f>
        <v>0</v>
      </c>
      <c r="AW201" s="49"/>
      <c r="AX201" s="49"/>
      <c r="AY201" s="56" t="str">
        <f>Calculations!D171</f>
        <v>Land Supply 2018</v>
      </c>
    </row>
    <row r="202" spans="2:51" s="46" customFormat="1" ht="14.5" x14ac:dyDescent="0.35">
      <c r="B202" s="32" t="str">
        <f>Calculations!A172</f>
        <v>1129-BOL</v>
      </c>
      <c r="C202" s="30" t="str">
        <f>Calculations!B172</f>
        <v>Moss Lea Site, Bolton, BL1 6PL</v>
      </c>
      <c r="D202" s="13" t="str">
        <f>Calculations!C172</f>
        <v>Residential</v>
      </c>
      <c r="E202" s="38">
        <f>Calculations!E172</f>
        <v>0.69214299999999995</v>
      </c>
      <c r="F202" s="38">
        <f>Calculations!I172</f>
        <v>0.69214299999999995</v>
      </c>
      <c r="G202" s="38">
        <f>Calculations!M172</f>
        <v>100</v>
      </c>
      <c r="H202" s="38">
        <f>Calculations!H172</f>
        <v>0</v>
      </c>
      <c r="I202" s="38">
        <f>Calculations!L172</f>
        <v>0</v>
      </c>
      <c r="J202" s="38">
        <f>Calculations!G172</f>
        <v>0</v>
      </c>
      <c r="K202" s="38">
        <f>Calculations!K172</f>
        <v>0</v>
      </c>
      <c r="L202" s="38">
        <f>Calculations!F172</f>
        <v>0</v>
      </c>
      <c r="M202" s="38">
        <f>Calculations!J172</f>
        <v>0</v>
      </c>
      <c r="N202" s="38">
        <f>Calculations!V172</f>
        <v>0</v>
      </c>
      <c r="O202" s="38">
        <f>Calculations!W172</f>
        <v>0</v>
      </c>
      <c r="P202" s="38">
        <f>Calculations!O172</f>
        <v>1.0371200000000001E-2</v>
      </c>
      <c r="Q202" s="38">
        <f>Calculations!S172</f>
        <v>1.4984186793769498</v>
      </c>
      <c r="R202" s="38">
        <f>Calculations!Q172</f>
        <v>0</v>
      </c>
      <c r="S202" s="38">
        <f>Calculations!T172</f>
        <v>0</v>
      </c>
      <c r="T202" s="38">
        <f>Calculations!R172</f>
        <v>0</v>
      </c>
      <c r="U202" s="38">
        <f>Calculations!U172</f>
        <v>0</v>
      </c>
      <c r="V202" s="38" t="str">
        <f>Calculations!X172</f>
        <v>Not Modelled</v>
      </c>
      <c r="W202" s="38" t="str">
        <f>Calculations!Y172</f>
        <v>N/A</v>
      </c>
      <c r="X202" s="38" t="s">
        <v>1056</v>
      </c>
      <c r="Y202" s="73" t="s">
        <v>105</v>
      </c>
      <c r="Z202" s="74" t="s">
        <v>104</v>
      </c>
      <c r="AA202" s="58">
        <f>Calculations!Z172</f>
        <v>0</v>
      </c>
      <c r="AB202" s="58">
        <f>Calculations!AL172</f>
        <v>0</v>
      </c>
      <c r="AC202" s="58">
        <f>Calculations!AA172</f>
        <v>0</v>
      </c>
      <c r="AD202" s="59">
        <f>Calculations!AM172</f>
        <v>0</v>
      </c>
      <c r="AE202" s="58">
        <f>Calculations!AB172</f>
        <v>0</v>
      </c>
      <c r="AF202" s="58">
        <f>Calculations!AN172</f>
        <v>0</v>
      </c>
      <c r="AG202" s="58">
        <f>Calculations!AC172</f>
        <v>0</v>
      </c>
      <c r="AH202" s="58">
        <f>Calculations!AO172</f>
        <v>0</v>
      </c>
      <c r="AI202" s="58">
        <f>Calculations!AD172</f>
        <v>0</v>
      </c>
      <c r="AJ202" s="58">
        <f>Calculations!AP172</f>
        <v>0</v>
      </c>
      <c r="AK202" s="58">
        <f>Calculations!AE172</f>
        <v>0</v>
      </c>
      <c r="AL202" s="58">
        <f>Calculations!AQ172</f>
        <v>0</v>
      </c>
      <c r="AM202" s="58">
        <f>Calculations!AF172</f>
        <v>0</v>
      </c>
      <c r="AN202" s="58">
        <f>Calculations!AR172</f>
        <v>0</v>
      </c>
      <c r="AO202" s="58">
        <f>Calculations!AG172</f>
        <v>0</v>
      </c>
      <c r="AP202" s="58">
        <f>Calculations!AS172</f>
        <v>0</v>
      </c>
      <c r="AQ202" s="58">
        <f>Calculations!AH172</f>
        <v>0.69139050920199996</v>
      </c>
      <c r="AR202" s="58">
        <f>Calculations!AT172</f>
        <v>99.891281021696386</v>
      </c>
      <c r="AS202" s="58">
        <f>Calculations!AI172</f>
        <v>0</v>
      </c>
      <c r="AT202" s="58">
        <f>Calculations!AU172</f>
        <v>0</v>
      </c>
      <c r="AU202" s="58">
        <f>Calculations!AJ172</f>
        <v>0</v>
      </c>
      <c r="AV202" s="58">
        <f>Calculations!AV172</f>
        <v>0</v>
      </c>
      <c r="AW202" s="49"/>
      <c r="AX202" s="49"/>
      <c r="AY202" s="56" t="str">
        <f>Calculations!D172</f>
        <v>Land Supply 2018</v>
      </c>
    </row>
    <row r="203" spans="2:51" s="46" customFormat="1" ht="14.5" x14ac:dyDescent="0.35">
      <c r="B203" s="32" t="str">
        <f>Calculations!A173</f>
        <v>1131-BOL</v>
      </c>
      <c r="C203" s="30" t="str">
        <f>Calculations!B173</f>
        <v>LARK HILL, FARNWORTH, BOLTON, BL4 9LH</v>
      </c>
      <c r="D203" s="13" t="str">
        <f>Calculations!C173</f>
        <v>Residential</v>
      </c>
      <c r="E203" s="38">
        <f>Calculations!E173</f>
        <v>8.8569499999999995E-2</v>
      </c>
      <c r="F203" s="38">
        <f>Calculations!I173</f>
        <v>8.8569499999999995E-2</v>
      </c>
      <c r="G203" s="38">
        <f>Calculations!M173</f>
        <v>100</v>
      </c>
      <c r="H203" s="38">
        <f>Calculations!H173</f>
        <v>0</v>
      </c>
      <c r="I203" s="38">
        <f>Calculations!L173</f>
        <v>0</v>
      </c>
      <c r="J203" s="38">
        <f>Calculations!G173</f>
        <v>0</v>
      </c>
      <c r="K203" s="38">
        <f>Calculations!K173</f>
        <v>0</v>
      </c>
      <c r="L203" s="38">
        <f>Calculations!F173</f>
        <v>0</v>
      </c>
      <c r="M203" s="38">
        <f>Calculations!J173</f>
        <v>0</v>
      </c>
      <c r="N203" s="38">
        <f>Calculations!V173</f>
        <v>0</v>
      </c>
      <c r="O203" s="38">
        <f>Calculations!W173</f>
        <v>0</v>
      </c>
      <c r="P203" s="38">
        <f>Calculations!O173</f>
        <v>1.09659E-4</v>
      </c>
      <c r="Q203" s="38">
        <f>Calculations!S173</f>
        <v>0.12381124427709314</v>
      </c>
      <c r="R203" s="38">
        <f>Calculations!Q173</f>
        <v>0</v>
      </c>
      <c r="S203" s="38">
        <f>Calculations!T173</f>
        <v>0</v>
      </c>
      <c r="T203" s="38">
        <f>Calculations!R173</f>
        <v>0</v>
      </c>
      <c r="U203" s="38">
        <f>Calculations!U173</f>
        <v>0</v>
      </c>
      <c r="V203" s="38" t="str">
        <f>Calculations!X173</f>
        <v>Not Modelled</v>
      </c>
      <c r="W203" s="38" t="str">
        <f>Calculations!Y173</f>
        <v>N/A</v>
      </c>
      <c r="X203" s="38" t="s">
        <v>1056</v>
      </c>
      <c r="Y203" s="73" t="s">
        <v>105</v>
      </c>
      <c r="Z203" s="74" t="s">
        <v>104</v>
      </c>
      <c r="AA203" s="58">
        <f>Calculations!Z173</f>
        <v>0</v>
      </c>
      <c r="AB203" s="58">
        <f>Calculations!AL173</f>
        <v>0</v>
      </c>
      <c r="AC203" s="58">
        <f>Calculations!AA173</f>
        <v>0</v>
      </c>
      <c r="AD203" s="59">
        <f>Calculations!AM173</f>
        <v>0</v>
      </c>
      <c r="AE203" s="58">
        <f>Calculations!AB173</f>
        <v>0</v>
      </c>
      <c r="AF203" s="58">
        <f>Calculations!AN173</f>
        <v>0</v>
      </c>
      <c r="AG203" s="58">
        <f>Calculations!AC173</f>
        <v>0</v>
      </c>
      <c r="AH203" s="58">
        <f>Calculations!AO173</f>
        <v>0</v>
      </c>
      <c r="AI203" s="58">
        <f>Calculations!AD173</f>
        <v>0</v>
      </c>
      <c r="AJ203" s="58">
        <f>Calculations!AP173</f>
        <v>0</v>
      </c>
      <c r="AK203" s="58">
        <f>Calculations!AE173</f>
        <v>0</v>
      </c>
      <c r="AL203" s="58">
        <f>Calculations!AQ173</f>
        <v>0</v>
      </c>
      <c r="AM203" s="58">
        <f>Calculations!AF173</f>
        <v>0</v>
      </c>
      <c r="AN203" s="58">
        <f>Calculations!AR173</f>
        <v>0</v>
      </c>
      <c r="AO203" s="58">
        <f>Calculations!AG173</f>
        <v>0</v>
      </c>
      <c r="AP203" s="58">
        <f>Calculations!AS173</f>
        <v>0</v>
      </c>
      <c r="AQ203" s="58">
        <f>Calculations!AH173</f>
        <v>8.8569514999899998E-2</v>
      </c>
      <c r="AR203" s="58">
        <f>Calculations!AT173</f>
        <v>100.00001693573972</v>
      </c>
      <c r="AS203" s="58">
        <f>Calculations!AI173</f>
        <v>0</v>
      </c>
      <c r="AT203" s="58">
        <f>Calculations!AU173</f>
        <v>0</v>
      </c>
      <c r="AU203" s="58">
        <f>Calculations!AJ173</f>
        <v>0</v>
      </c>
      <c r="AV203" s="58">
        <f>Calculations!AV173</f>
        <v>0</v>
      </c>
      <c r="AW203" s="49"/>
      <c r="AX203" s="49"/>
      <c r="AY203" s="56" t="str">
        <f>Calculations!D173</f>
        <v>Land Supply 2018</v>
      </c>
    </row>
    <row r="204" spans="2:51" s="46" customFormat="1" ht="14.5" x14ac:dyDescent="0.35">
      <c r="B204" s="32" t="str">
        <f>Calculations!A174</f>
        <v>1132-BOL</v>
      </c>
      <c r="C204" s="30" t="str">
        <f>Calculations!B174</f>
        <v>Tennyson Mill/Brownlow Fold Mill, Tennyson Street, BL1 3HW</v>
      </c>
      <c r="D204" s="13" t="str">
        <f>Calculations!C174</f>
        <v>Residential</v>
      </c>
      <c r="E204" s="38">
        <f>Calculations!E174</f>
        <v>1.02799</v>
      </c>
      <c r="F204" s="38">
        <f>Calculations!I174</f>
        <v>1.02799</v>
      </c>
      <c r="G204" s="38">
        <f>Calculations!M174</f>
        <v>100</v>
      </c>
      <c r="H204" s="38">
        <f>Calculations!H174</f>
        <v>0</v>
      </c>
      <c r="I204" s="38">
        <f>Calculations!L174</f>
        <v>0</v>
      </c>
      <c r="J204" s="38">
        <f>Calculations!G174</f>
        <v>0</v>
      </c>
      <c r="K204" s="38">
        <f>Calculations!K174</f>
        <v>0</v>
      </c>
      <c r="L204" s="38">
        <f>Calculations!F174</f>
        <v>0</v>
      </c>
      <c r="M204" s="38">
        <f>Calculations!J174</f>
        <v>0</v>
      </c>
      <c r="N204" s="38">
        <f>Calculations!V174</f>
        <v>0</v>
      </c>
      <c r="O204" s="38">
        <f>Calculations!W174</f>
        <v>0</v>
      </c>
      <c r="P204" s="38">
        <f>Calculations!O174</f>
        <v>1.4986800000000001E-3</v>
      </c>
      <c r="Q204" s="38">
        <f>Calculations!S174</f>
        <v>0.14578741038336951</v>
      </c>
      <c r="R204" s="38">
        <f>Calculations!Q174</f>
        <v>0</v>
      </c>
      <c r="S204" s="38">
        <f>Calculations!T174</f>
        <v>0</v>
      </c>
      <c r="T204" s="38">
        <f>Calculations!R174</f>
        <v>0</v>
      </c>
      <c r="U204" s="38">
        <f>Calculations!U174</f>
        <v>0</v>
      </c>
      <c r="V204" s="38" t="str">
        <f>Calculations!X174</f>
        <v>Not Modelled</v>
      </c>
      <c r="W204" s="38" t="str">
        <f>Calculations!Y174</f>
        <v>N/A</v>
      </c>
      <c r="X204" s="38" t="s">
        <v>1056</v>
      </c>
      <c r="Y204" s="73" t="s">
        <v>105</v>
      </c>
      <c r="Z204" s="74" t="s">
        <v>104</v>
      </c>
      <c r="AA204" s="58">
        <f>Calculations!Z174</f>
        <v>0</v>
      </c>
      <c r="AB204" s="58">
        <f>Calculations!AL174</f>
        <v>0</v>
      </c>
      <c r="AC204" s="58">
        <f>Calculations!AA174</f>
        <v>0</v>
      </c>
      <c r="AD204" s="59">
        <f>Calculations!AM174</f>
        <v>0</v>
      </c>
      <c r="AE204" s="58">
        <f>Calculations!AB174</f>
        <v>0</v>
      </c>
      <c r="AF204" s="58">
        <f>Calculations!AN174</f>
        <v>0</v>
      </c>
      <c r="AG204" s="58">
        <f>Calculations!AC174</f>
        <v>0</v>
      </c>
      <c r="AH204" s="58">
        <f>Calculations!AO174</f>
        <v>0</v>
      </c>
      <c r="AI204" s="58">
        <f>Calculations!AD174</f>
        <v>0</v>
      </c>
      <c r="AJ204" s="58">
        <f>Calculations!AP174</f>
        <v>0</v>
      </c>
      <c r="AK204" s="58">
        <f>Calculations!AE174</f>
        <v>0</v>
      </c>
      <c r="AL204" s="58">
        <f>Calculations!AQ174</f>
        <v>0</v>
      </c>
      <c r="AM204" s="58">
        <f>Calculations!AF174</f>
        <v>0</v>
      </c>
      <c r="AN204" s="58">
        <f>Calculations!AR174</f>
        <v>0</v>
      </c>
      <c r="AO204" s="58">
        <f>Calculations!AG174</f>
        <v>0</v>
      </c>
      <c r="AP204" s="58">
        <f>Calculations!AS174</f>
        <v>0</v>
      </c>
      <c r="AQ204" s="58">
        <f>Calculations!AH174</f>
        <v>1.0279854799999999</v>
      </c>
      <c r="AR204" s="58">
        <f>Calculations!AT174</f>
        <v>99.999560307006874</v>
      </c>
      <c r="AS204" s="58">
        <f>Calculations!AI174</f>
        <v>0</v>
      </c>
      <c r="AT204" s="58">
        <f>Calculations!AU174</f>
        <v>0</v>
      </c>
      <c r="AU204" s="58">
        <f>Calculations!AJ174</f>
        <v>0</v>
      </c>
      <c r="AV204" s="58">
        <f>Calculations!AV174</f>
        <v>0</v>
      </c>
      <c r="AW204" s="49"/>
      <c r="AX204" s="49"/>
      <c r="AY204" s="56" t="str">
        <f>Calculations!D174</f>
        <v>Land Supply 2018</v>
      </c>
    </row>
    <row r="205" spans="2:51" s="46" customFormat="1" ht="14.5" x14ac:dyDescent="0.35">
      <c r="B205" s="32" t="str">
        <f>Calculations!A175</f>
        <v>1135-BOL</v>
      </c>
      <c r="C205" s="30" t="str">
        <f>Calculations!B175</f>
        <v>Riversdale Mill, Hacken Lane, Darcy Lever, BL3 1SD</v>
      </c>
      <c r="D205" s="13" t="str">
        <f>Calculations!C175</f>
        <v>Residential</v>
      </c>
      <c r="E205" s="38">
        <f>Calculations!E175</f>
        <v>0.63090199999999996</v>
      </c>
      <c r="F205" s="38">
        <f>Calculations!I175</f>
        <v>0.63090199999999996</v>
      </c>
      <c r="G205" s="38">
        <f>Calculations!M175</f>
        <v>100</v>
      </c>
      <c r="H205" s="38">
        <f>Calculations!H175</f>
        <v>0</v>
      </c>
      <c r="I205" s="38">
        <f>Calculations!L175</f>
        <v>0</v>
      </c>
      <c r="J205" s="38">
        <f>Calculations!G175</f>
        <v>0</v>
      </c>
      <c r="K205" s="38">
        <f>Calculations!K175</f>
        <v>0</v>
      </c>
      <c r="L205" s="38">
        <f>Calculations!F175</f>
        <v>0</v>
      </c>
      <c r="M205" s="38">
        <f>Calculations!J175</f>
        <v>0</v>
      </c>
      <c r="N205" s="38">
        <f>Calculations!V175</f>
        <v>0.63090178499399996</v>
      </c>
      <c r="O205" s="38">
        <f>Calculations!W175</f>
        <v>99.99996592085617</v>
      </c>
      <c r="P205" s="38">
        <f>Calculations!O175</f>
        <v>9.2997441607050001E-3</v>
      </c>
      <c r="Q205" s="38">
        <f>Calculations!S175</f>
        <v>1.4740394166930839</v>
      </c>
      <c r="R205" s="38">
        <f>Calculations!Q175</f>
        <v>4.7051416070499998E-4</v>
      </c>
      <c r="S205" s="38">
        <f>Calculations!T175</f>
        <v>7.4578010642698866E-2</v>
      </c>
      <c r="T205" s="38">
        <f>Calculations!R175</f>
        <v>0</v>
      </c>
      <c r="U205" s="38">
        <f>Calculations!U175</f>
        <v>0</v>
      </c>
      <c r="V205" s="38">
        <f>Calculations!X175</f>
        <v>0</v>
      </c>
      <c r="W205" s="38">
        <f>Calculations!Y175</f>
        <v>0</v>
      </c>
      <c r="X205" s="38" t="s">
        <v>1056</v>
      </c>
      <c r="Y205" s="73" t="s">
        <v>105</v>
      </c>
      <c r="Z205" s="74" t="s">
        <v>104</v>
      </c>
      <c r="AA205" s="58">
        <f>Calculations!Z175</f>
        <v>0</v>
      </c>
      <c r="AB205" s="58">
        <f>Calculations!AL175</f>
        <v>0</v>
      </c>
      <c r="AC205" s="58">
        <f>Calculations!AA175</f>
        <v>0</v>
      </c>
      <c r="AD205" s="59">
        <f>Calculations!AM175</f>
        <v>0</v>
      </c>
      <c r="AE205" s="58">
        <f>Calculations!AB175</f>
        <v>0</v>
      </c>
      <c r="AF205" s="58">
        <f>Calculations!AN175</f>
        <v>0</v>
      </c>
      <c r="AG205" s="58">
        <f>Calculations!AC175</f>
        <v>0</v>
      </c>
      <c r="AH205" s="58">
        <f>Calculations!AO175</f>
        <v>0</v>
      </c>
      <c r="AI205" s="58">
        <f>Calculations!AD175</f>
        <v>0</v>
      </c>
      <c r="AJ205" s="58">
        <f>Calculations!AP175</f>
        <v>0</v>
      </c>
      <c r="AK205" s="58">
        <f>Calculations!AE175</f>
        <v>0</v>
      </c>
      <c r="AL205" s="58">
        <f>Calculations!AQ175</f>
        <v>0</v>
      </c>
      <c r="AM205" s="58">
        <f>Calculations!AF175</f>
        <v>0</v>
      </c>
      <c r="AN205" s="58">
        <f>Calculations!AR175</f>
        <v>0</v>
      </c>
      <c r="AO205" s="58">
        <f>Calculations!AG175</f>
        <v>0</v>
      </c>
      <c r="AP205" s="58">
        <f>Calculations!AS175</f>
        <v>0</v>
      </c>
      <c r="AQ205" s="58">
        <f>Calculations!AH175</f>
        <v>0.630901665798</v>
      </c>
      <c r="AR205" s="58">
        <f>Calculations!AT175</f>
        <v>99.999947027906089</v>
      </c>
      <c r="AS205" s="58">
        <f>Calculations!AI175</f>
        <v>0</v>
      </c>
      <c r="AT205" s="58">
        <f>Calculations!AU175</f>
        <v>0</v>
      </c>
      <c r="AU205" s="58">
        <f>Calculations!AJ175</f>
        <v>0</v>
      </c>
      <c r="AV205" s="58">
        <f>Calculations!AV175</f>
        <v>0</v>
      </c>
      <c r="AW205" s="49"/>
      <c r="AX205" s="49"/>
      <c r="AY205" s="56" t="str">
        <f>Calculations!D175</f>
        <v>Land Supply 2018</v>
      </c>
    </row>
    <row r="206" spans="2:51" s="46" customFormat="1" ht="26" x14ac:dyDescent="0.35">
      <c r="B206" s="32" t="str">
        <f>Calculations!A176</f>
        <v>1137-BOL</v>
      </c>
      <c r="C206" s="30" t="str">
        <f>Calculations!B176</f>
        <v>Beehive Mills, Crescent Road, Bolton</v>
      </c>
      <c r="D206" s="13" t="str">
        <f>Calculations!C176</f>
        <v>Residential</v>
      </c>
      <c r="E206" s="38">
        <f>Calculations!E176</f>
        <v>3.6277400000000002</v>
      </c>
      <c r="F206" s="38">
        <f>Calculations!I176</f>
        <v>3.6277400000000002</v>
      </c>
      <c r="G206" s="38">
        <f>Calculations!M176</f>
        <v>100</v>
      </c>
      <c r="H206" s="38">
        <f>Calculations!H176</f>
        <v>0</v>
      </c>
      <c r="I206" s="38">
        <f>Calculations!L176</f>
        <v>0</v>
      </c>
      <c r="J206" s="38">
        <f>Calculations!G176</f>
        <v>0</v>
      </c>
      <c r="K206" s="38">
        <f>Calculations!K176</f>
        <v>0</v>
      </c>
      <c r="L206" s="38">
        <f>Calculations!F176</f>
        <v>0</v>
      </c>
      <c r="M206" s="38">
        <f>Calculations!J176</f>
        <v>0</v>
      </c>
      <c r="N206" s="38">
        <f>Calculations!V176</f>
        <v>0</v>
      </c>
      <c r="O206" s="38">
        <f>Calculations!W176</f>
        <v>0</v>
      </c>
      <c r="P206" s="38">
        <f>Calculations!O176</f>
        <v>1.355676697007</v>
      </c>
      <c r="Q206" s="38">
        <f>Calculations!S176</f>
        <v>37.369731485911338</v>
      </c>
      <c r="R206" s="38">
        <f>Calculations!Q176</f>
        <v>0.64869569700700003</v>
      </c>
      <c r="S206" s="38">
        <f>Calculations!T176</f>
        <v>17.881537734429699</v>
      </c>
      <c r="T206" s="38">
        <f>Calculations!R176</f>
        <v>0.30969566170000001</v>
      </c>
      <c r="U206" s="38">
        <f>Calculations!U176</f>
        <v>8.5368758979419681</v>
      </c>
      <c r="V206" s="38" t="str">
        <f>Calculations!X176</f>
        <v>Not Modelled</v>
      </c>
      <c r="W206" s="38" t="str">
        <f>Calculations!Y176</f>
        <v>N/A</v>
      </c>
      <c r="X206" s="38" t="s">
        <v>1056</v>
      </c>
      <c r="Y206" s="73" t="s">
        <v>108</v>
      </c>
      <c r="Z206" s="74" t="s">
        <v>109</v>
      </c>
      <c r="AA206" s="58">
        <f>Calculations!Z176</f>
        <v>0</v>
      </c>
      <c r="AB206" s="58">
        <f>Calculations!AL176</f>
        <v>0</v>
      </c>
      <c r="AC206" s="58">
        <f>Calculations!AA176</f>
        <v>0</v>
      </c>
      <c r="AD206" s="59">
        <f>Calculations!AM176</f>
        <v>0</v>
      </c>
      <c r="AE206" s="58">
        <f>Calculations!AB176</f>
        <v>0</v>
      </c>
      <c r="AF206" s="58">
        <f>Calculations!AN176</f>
        <v>0</v>
      </c>
      <c r="AG206" s="58">
        <f>Calculations!AC176</f>
        <v>0</v>
      </c>
      <c r="AH206" s="58">
        <f>Calculations!AO176</f>
        <v>0</v>
      </c>
      <c r="AI206" s="58">
        <f>Calculations!AD176</f>
        <v>0</v>
      </c>
      <c r="AJ206" s="58">
        <f>Calculations!AP176</f>
        <v>0</v>
      </c>
      <c r="AK206" s="58">
        <f>Calculations!AE176</f>
        <v>0</v>
      </c>
      <c r="AL206" s="58">
        <f>Calculations!AQ176</f>
        <v>0</v>
      </c>
      <c r="AM206" s="58">
        <f>Calculations!AF176</f>
        <v>0</v>
      </c>
      <c r="AN206" s="58">
        <f>Calculations!AR176</f>
        <v>0</v>
      </c>
      <c r="AO206" s="58">
        <f>Calculations!AG176</f>
        <v>0</v>
      </c>
      <c r="AP206" s="58">
        <f>Calculations!AS176</f>
        <v>0</v>
      </c>
      <c r="AQ206" s="58">
        <f>Calculations!AH176</f>
        <v>3.6277414349999999</v>
      </c>
      <c r="AR206" s="58">
        <f>Calculations!AT176</f>
        <v>100.00003955630778</v>
      </c>
      <c r="AS206" s="58">
        <f>Calculations!AI176</f>
        <v>0</v>
      </c>
      <c r="AT206" s="58">
        <f>Calculations!AU176</f>
        <v>0</v>
      </c>
      <c r="AU206" s="58">
        <f>Calculations!AJ176</f>
        <v>0</v>
      </c>
      <c r="AV206" s="58">
        <f>Calculations!AV176</f>
        <v>0</v>
      </c>
      <c r="AW206" s="49"/>
      <c r="AX206" s="49"/>
      <c r="AY206" s="56" t="str">
        <f>Calculations!D176</f>
        <v>Land Supply 2018</v>
      </c>
    </row>
    <row r="207" spans="2:51" s="46" customFormat="1" ht="14.5" x14ac:dyDescent="0.35">
      <c r="B207" s="32" t="str">
        <f>Calculations!A177</f>
        <v>1141-BOL</v>
      </c>
      <c r="C207" s="30" t="str">
        <f>Calculations!B177</f>
        <v>Hartford Tannery, Newport Road, Bolton, BL3 2AW</v>
      </c>
      <c r="D207" s="13" t="str">
        <f>Calculations!C177</f>
        <v>Residential</v>
      </c>
      <c r="E207" s="38">
        <f>Calculations!E177</f>
        <v>1.1119600000000001</v>
      </c>
      <c r="F207" s="38">
        <f>Calculations!I177</f>
        <v>1.1119600000000001</v>
      </c>
      <c r="G207" s="38">
        <f>Calculations!M177</f>
        <v>100</v>
      </c>
      <c r="H207" s="38">
        <f>Calculations!H177</f>
        <v>0</v>
      </c>
      <c r="I207" s="38">
        <f>Calculations!L177</f>
        <v>0</v>
      </c>
      <c r="J207" s="38">
        <f>Calculations!G177</f>
        <v>0</v>
      </c>
      <c r="K207" s="38">
        <f>Calculations!K177</f>
        <v>0</v>
      </c>
      <c r="L207" s="38">
        <f>Calculations!F177</f>
        <v>0</v>
      </c>
      <c r="M207" s="38">
        <f>Calculations!J177</f>
        <v>0</v>
      </c>
      <c r="N207" s="38">
        <f>Calculations!V177</f>
        <v>0</v>
      </c>
      <c r="O207" s="38">
        <f>Calculations!W177</f>
        <v>0</v>
      </c>
      <c r="P207" s="38">
        <f>Calculations!O177</f>
        <v>0.17442025529857302</v>
      </c>
      <c r="Q207" s="38">
        <f>Calculations!S177</f>
        <v>15.68583899587872</v>
      </c>
      <c r="R207" s="38">
        <f>Calculations!Q177</f>
        <v>1.6991255298573E-2</v>
      </c>
      <c r="S207" s="38">
        <f>Calculations!T177</f>
        <v>1.5280455500713155</v>
      </c>
      <c r="T207" s="38">
        <f>Calculations!R177</f>
        <v>8.2016959977299997E-4</v>
      </c>
      <c r="U207" s="38">
        <f>Calculations!U177</f>
        <v>7.3758912170671598E-2</v>
      </c>
      <c r="V207" s="38" t="str">
        <f>Calculations!X177</f>
        <v>Not Modelled</v>
      </c>
      <c r="W207" s="38" t="str">
        <f>Calculations!Y177</f>
        <v>N/A</v>
      </c>
      <c r="X207" s="38" t="s">
        <v>1056</v>
      </c>
      <c r="Y207" s="73" t="s">
        <v>105</v>
      </c>
      <c r="Z207" s="74" t="s">
        <v>104</v>
      </c>
      <c r="AA207" s="58">
        <f>Calculations!Z177</f>
        <v>0</v>
      </c>
      <c r="AB207" s="58">
        <f>Calculations!AL177</f>
        <v>0</v>
      </c>
      <c r="AC207" s="58">
        <f>Calculations!AA177</f>
        <v>0</v>
      </c>
      <c r="AD207" s="59">
        <f>Calculations!AM177</f>
        <v>0</v>
      </c>
      <c r="AE207" s="58">
        <f>Calculations!AB177</f>
        <v>0</v>
      </c>
      <c r="AF207" s="58">
        <f>Calculations!AN177</f>
        <v>0</v>
      </c>
      <c r="AG207" s="58">
        <f>Calculations!AC177</f>
        <v>0</v>
      </c>
      <c r="AH207" s="58">
        <f>Calculations!AO177</f>
        <v>0</v>
      </c>
      <c r="AI207" s="58">
        <f>Calculations!AD177</f>
        <v>0</v>
      </c>
      <c r="AJ207" s="58">
        <f>Calculations!AP177</f>
        <v>0</v>
      </c>
      <c r="AK207" s="58">
        <f>Calculations!AE177</f>
        <v>0</v>
      </c>
      <c r="AL207" s="58">
        <f>Calculations!AQ177</f>
        <v>0</v>
      </c>
      <c r="AM207" s="58">
        <f>Calculations!AF177</f>
        <v>0</v>
      </c>
      <c r="AN207" s="58">
        <f>Calculations!AR177</f>
        <v>0</v>
      </c>
      <c r="AO207" s="58">
        <f>Calculations!AG177</f>
        <v>0</v>
      </c>
      <c r="AP207" s="58">
        <f>Calculations!AS177</f>
        <v>0</v>
      </c>
      <c r="AQ207" s="58">
        <f>Calculations!AH177</f>
        <v>1.1119566649999999</v>
      </c>
      <c r="AR207" s="58">
        <f>Calculations!AT177</f>
        <v>99.999700079139515</v>
      </c>
      <c r="AS207" s="58">
        <f>Calculations!AI177</f>
        <v>0</v>
      </c>
      <c r="AT207" s="58">
        <f>Calculations!AU177</f>
        <v>0</v>
      </c>
      <c r="AU207" s="58">
        <f>Calculations!AJ177</f>
        <v>0</v>
      </c>
      <c r="AV207" s="58">
        <f>Calculations!AV177</f>
        <v>0</v>
      </c>
      <c r="AW207" s="49"/>
      <c r="AX207" s="49"/>
      <c r="AY207" s="56" t="str">
        <f>Calculations!D177</f>
        <v>Land Supply 2018</v>
      </c>
    </row>
    <row r="208" spans="2:51" s="46" customFormat="1" ht="14.5" x14ac:dyDescent="0.35">
      <c r="B208" s="32" t="str">
        <f>Calculations!A178</f>
        <v>1143-BOL</v>
      </c>
      <c r="C208" s="30" t="str">
        <f>Calculations!B178</f>
        <v>Derby Mill, Thomas Street, BL3 6JW</v>
      </c>
      <c r="D208" s="13" t="str">
        <f>Calculations!C178</f>
        <v>Residential</v>
      </c>
      <c r="E208" s="38">
        <f>Calculations!E178</f>
        <v>0.33658199999999999</v>
      </c>
      <c r="F208" s="38">
        <f>Calculations!I178</f>
        <v>0.33658199999999999</v>
      </c>
      <c r="G208" s="38">
        <f>Calculations!M178</f>
        <v>100</v>
      </c>
      <c r="H208" s="38">
        <f>Calculations!H178</f>
        <v>0</v>
      </c>
      <c r="I208" s="38">
        <f>Calculations!L178</f>
        <v>0</v>
      </c>
      <c r="J208" s="38">
        <f>Calculations!G178</f>
        <v>0</v>
      </c>
      <c r="K208" s="38">
        <f>Calculations!K178</f>
        <v>0</v>
      </c>
      <c r="L208" s="38">
        <f>Calculations!F178</f>
        <v>0</v>
      </c>
      <c r="M208" s="38">
        <f>Calculations!J178</f>
        <v>0</v>
      </c>
      <c r="N208" s="38">
        <f>Calculations!V178</f>
        <v>0</v>
      </c>
      <c r="O208" s="38">
        <f>Calculations!W178</f>
        <v>0</v>
      </c>
      <c r="P208" s="38">
        <f>Calculations!O178</f>
        <v>4.3653803450299997E-2</v>
      </c>
      <c r="Q208" s="38">
        <f>Calculations!S178</f>
        <v>12.96973796884563</v>
      </c>
      <c r="R208" s="38">
        <f>Calculations!Q178</f>
        <v>1.1440003450299999E-2</v>
      </c>
      <c r="S208" s="38">
        <f>Calculations!T178</f>
        <v>3.3988755935552111</v>
      </c>
      <c r="T208" s="38">
        <f>Calculations!R178</f>
        <v>0</v>
      </c>
      <c r="U208" s="38">
        <f>Calculations!U178</f>
        <v>0</v>
      </c>
      <c r="V208" s="38" t="str">
        <f>Calculations!X178</f>
        <v>Not Modelled</v>
      </c>
      <c r="W208" s="38" t="str">
        <f>Calculations!Y178</f>
        <v>N/A</v>
      </c>
      <c r="X208" s="38" t="s">
        <v>1056</v>
      </c>
      <c r="Y208" s="73" t="s">
        <v>105</v>
      </c>
      <c r="Z208" s="74" t="s">
        <v>104</v>
      </c>
      <c r="AA208" s="58">
        <f>Calculations!Z178</f>
        <v>0</v>
      </c>
      <c r="AB208" s="58">
        <f>Calculations!AL178</f>
        <v>0</v>
      </c>
      <c r="AC208" s="58">
        <f>Calculations!AA178</f>
        <v>0</v>
      </c>
      <c r="AD208" s="59">
        <f>Calculations!AM178</f>
        <v>0</v>
      </c>
      <c r="AE208" s="58">
        <f>Calculations!AB178</f>
        <v>0</v>
      </c>
      <c r="AF208" s="58">
        <f>Calculations!AN178</f>
        <v>0</v>
      </c>
      <c r="AG208" s="58">
        <f>Calculations!AC178</f>
        <v>0</v>
      </c>
      <c r="AH208" s="58">
        <f>Calculations!AO178</f>
        <v>0</v>
      </c>
      <c r="AI208" s="58">
        <f>Calculations!AD178</f>
        <v>0</v>
      </c>
      <c r="AJ208" s="58">
        <f>Calculations!AP178</f>
        <v>0</v>
      </c>
      <c r="AK208" s="58">
        <f>Calculations!AE178</f>
        <v>0</v>
      </c>
      <c r="AL208" s="58">
        <f>Calculations!AQ178</f>
        <v>0</v>
      </c>
      <c r="AM208" s="58">
        <f>Calculations!AF178</f>
        <v>0</v>
      </c>
      <c r="AN208" s="58">
        <f>Calculations!AR178</f>
        <v>0</v>
      </c>
      <c r="AO208" s="58">
        <f>Calculations!AG178</f>
        <v>0</v>
      </c>
      <c r="AP208" s="58">
        <f>Calculations!AS178</f>
        <v>0</v>
      </c>
      <c r="AQ208" s="58">
        <f>Calculations!AH178</f>
        <v>0.33658189000299998</v>
      </c>
      <c r="AR208" s="58">
        <f>Calculations!AT178</f>
        <v>99.999967319405087</v>
      </c>
      <c r="AS208" s="58">
        <f>Calculations!AI178</f>
        <v>0</v>
      </c>
      <c r="AT208" s="58">
        <f>Calculations!AU178</f>
        <v>0</v>
      </c>
      <c r="AU208" s="58">
        <f>Calculations!AJ178</f>
        <v>0</v>
      </c>
      <c r="AV208" s="58">
        <f>Calculations!AV178</f>
        <v>0</v>
      </c>
      <c r="AW208" s="49"/>
      <c r="AX208" s="49"/>
      <c r="AY208" s="56" t="str">
        <f>Calculations!D178</f>
        <v>Land Supply 2018</v>
      </c>
    </row>
    <row r="209" spans="2:51" ht="14.5" x14ac:dyDescent="0.35">
      <c r="B209" s="32" t="str">
        <f>Calculations!A179</f>
        <v>1147-BOL</v>
      </c>
      <c r="C209" s="30" t="str">
        <f>Calculations!B179</f>
        <v>Wordsworth Mill, Elgin Street, Bolton, BL1 3ND</v>
      </c>
      <c r="D209" s="13" t="str">
        <f>Calculations!C179</f>
        <v>Residential</v>
      </c>
      <c r="E209" s="38">
        <f>Calculations!E179</f>
        <v>0.40853400000000001</v>
      </c>
      <c r="F209" s="38">
        <f>Calculations!I179</f>
        <v>0.40853400000000001</v>
      </c>
      <c r="G209" s="38">
        <f>Calculations!M179</f>
        <v>100</v>
      </c>
      <c r="H209" s="38">
        <f>Calculations!H179</f>
        <v>0</v>
      </c>
      <c r="I209" s="38">
        <f>Calculations!L179</f>
        <v>0</v>
      </c>
      <c r="J209" s="38">
        <f>Calculations!G179</f>
        <v>0</v>
      </c>
      <c r="K209" s="38">
        <f>Calculations!K179</f>
        <v>0</v>
      </c>
      <c r="L209" s="38">
        <f>Calculations!F179</f>
        <v>0</v>
      </c>
      <c r="M209" s="38">
        <f>Calculations!J179</f>
        <v>0</v>
      </c>
      <c r="N209" s="38">
        <f>Calculations!V179</f>
        <v>0</v>
      </c>
      <c r="O209" s="38">
        <f>Calculations!W179</f>
        <v>0</v>
      </c>
      <c r="P209" s="38">
        <f>Calculations!O179</f>
        <v>4.35602E-2</v>
      </c>
      <c r="Q209" s="38">
        <f>Calculations!S179</f>
        <v>10.662564192943549</v>
      </c>
      <c r="R209" s="38">
        <f>Calculations!Q179</f>
        <v>0</v>
      </c>
      <c r="S209" s="38">
        <f>Calculations!T179</f>
        <v>0</v>
      </c>
      <c r="T209" s="38">
        <f>Calculations!R179</f>
        <v>0</v>
      </c>
      <c r="U209" s="38">
        <f>Calculations!U179</f>
        <v>0</v>
      </c>
      <c r="V209" s="38" t="str">
        <f>Calculations!X179</f>
        <v>Not Modelled</v>
      </c>
      <c r="W209" s="38" t="str">
        <f>Calculations!Y179</f>
        <v>N/A</v>
      </c>
      <c r="X209" s="38" t="s">
        <v>1056</v>
      </c>
      <c r="Y209" s="73" t="s">
        <v>105</v>
      </c>
      <c r="Z209" s="74" t="s">
        <v>104</v>
      </c>
      <c r="AA209" s="58">
        <f>Calculations!Z179</f>
        <v>0</v>
      </c>
      <c r="AB209" s="58">
        <f>Calculations!AL179</f>
        <v>0</v>
      </c>
      <c r="AC209" s="58">
        <f>Calculations!AA179</f>
        <v>0</v>
      </c>
      <c r="AD209" s="59">
        <f>Calculations!AM179</f>
        <v>0</v>
      </c>
      <c r="AE209" s="58">
        <f>Calculations!AB179</f>
        <v>0</v>
      </c>
      <c r="AF209" s="58">
        <f>Calculations!AN179</f>
        <v>0</v>
      </c>
      <c r="AG209" s="58">
        <f>Calculations!AC179</f>
        <v>0</v>
      </c>
      <c r="AH209" s="58">
        <f>Calculations!AO179</f>
        <v>0</v>
      </c>
      <c r="AI209" s="58">
        <f>Calculations!AD179</f>
        <v>0</v>
      </c>
      <c r="AJ209" s="58">
        <f>Calculations!AP179</f>
        <v>0</v>
      </c>
      <c r="AK209" s="58">
        <f>Calculations!AE179</f>
        <v>0</v>
      </c>
      <c r="AL209" s="58">
        <f>Calculations!AQ179</f>
        <v>0</v>
      </c>
      <c r="AM209" s="58">
        <f>Calculations!AF179</f>
        <v>0</v>
      </c>
      <c r="AN209" s="58">
        <f>Calculations!AR179</f>
        <v>0</v>
      </c>
      <c r="AO209" s="58">
        <f>Calculations!AG179</f>
        <v>0</v>
      </c>
      <c r="AP209" s="58">
        <f>Calculations!AS179</f>
        <v>0</v>
      </c>
      <c r="AQ209" s="58">
        <f>Calculations!AH179</f>
        <v>0.408534140712</v>
      </c>
      <c r="AR209" s="58">
        <f>Calculations!AT179</f>
        <v>100.00003444315529</v>
      </c>
      <c r="AS209" s="58">
        <f>Calculations!AI179</f>
        <v>0</v>
      </c>
      <c r="AT209" s="58">
        <f>Calculations!AU179</f>
        <v>0</v>
      </c>
      <c r="AU209" s="58">
        <f>Calculations!AJ179</f>
        <v>0</v>
      </c>
      <c r="AV209" s="58">
        <f>Calculations!AV179</f>
        <v>0</v>
      </c>
      <c r="AW209" s="49"/>
      <c r="AX209" s="49"/>
      <c r="AY209" s="56" t="str">
        <f>Calculations!D179</f>
        <v>Land Supply 2018</v>
      </c>
    </row>
    <row r="210" spans="2:51" ht="14.5" x14ac:dyDescent="0.35">
      <c r="B210" s="32" t="str">
        <f>Calculations!A180</f>
        <v>1148-BOL</v>
      </c>
      <c r="C210" s="30" t="str">
        <f>Calculations!B180</f>
        <v>Gilnow Mill, Spa Road, BL1 4LF</v>
      </c>
      <c r="D210" s="13" t="str">
        <f>Calculations!C180</f>
        <v>Residential</v>
      </c>
      <c r="E210" s="38">
        <f>Calculations!E180</f>
        <v>1.6443399999999999</v>
      </c>
      <c r="F210" s="38">
        <f>Calculations!I180</f>
        <v>0.61769147330449992</v>
      </c>
      <c r="G210" s="38">
        <f>Calculations!M180</f>
        <v>37.564705188981598</v>
      </c>
      <c r="H210" s="38">
        <f>Calculations!H180</f>
        <v>7.5403169939499998E-2</v>
      </c>
      <c r="I210" s="38">
        <f>Calculations!L180</f>
        <v>4.5856191505102357</v>
      </c>
      <c r="J210" s="38">
        <f>Calculations!G180</f>
        <v>0.95124535675599997</v>
      </c>
      <c r="K210" s="38">
        <f>Calculations!K180</f>
        <v>57.849675660508169</v>
      </c>
      <c r="L210" s="38">
        <f>Calculations!F180</f>
        <v>0</v>
      </c>
      <c r="M210" s="38">
        <f>Calculations!J180</f>
        <v>0</v>
      </c>
      <c r="N210" s="38">
        <f>Calculations!V180</f>
        <v>0.95884962094699999</v>
      </c>
      <c r="O210" s="38">
        <f>Calculations!W180</f>
        <v>58.312126503460362</v>
      </c>
      <c r="P210" s="38">
        <f>Calculations!O180</f>
        <v>1.233893283342</v>
      </c>
      <c r="Q210" s="38">
        <f>Calculations!S180</f>
        <v>75.038816992957663</v>
      </c>
      <c r="R210" s="38">
        <f>Calculations!Q180</f>
        <v>0.53331828334200004</v>
      </c>
      <c r="S210" s="38">
        <f>Calculations!T180</f>
        <v>32.43357720070059</v>
      </c>
      <c r="T210" s="38">
        <f>Calculations!R180</f>
        <v>0.15201714785699999</v>
      </c>
      <c r="U210" s="38">
        <f>Calculations!U180</f>
        <v>9.2448731927095373</v>
      </c>
      <c r="V210" s="38">
        <f>Calculations!X180</f>
        <v>1.02549323068</v>
      </c>
      <c r="W210" s="38">
        <f>Calculations!Y180</f>
        <v>62.365035861196596</v>
      </c>
      <c r="X210" s="38" t="s">
        <v>1056</v>
      </c>
      <c r="Y210" s="73" t="s">
        <v>102</v>
      </c>
      <c r="Z210" s="74" t="s">
        <v>103</v>
      </c>
      <c r="AA210" s="58">
        <f>Calculations!Z180</f>
        <v>0</v>
      </c>
      <c r="AB210" s="58">
        <f>Calculations!AL180</f>
        <v>0</v>
      </c>
      <c r="AC210" s="58">
        <f>Calculations!AA180</f>
        <v>0</v>
      </c>
      <c r="AD210" s="59">
        <f>Calculations!AM180</f>
        <v>0</v>
      </c>
      <c r="AE210" s="58">
        <f>Calculations!AB180</f>
        <v>0</v>
      </c>
      <c r="AF210" s="58">
        <f>Calculations!AN180</f>
        <v>0</v>
      </c>
      <c r="AG210" s="58">
        <f>Calculations!AC180</f>
        <v>0</v>
      </c>
      <c r="AH210" s="58">
        <f>Calculations!AO180</f>
        <v>0</v>
      </c>
      <c r="AI210" s="58">
        <f>Calculations!AD180</f>
        <v>0</v>
      </c>
      <c r="AJ210" s="58">
        <f>Calculations!AP180</f>
        <v>0</v>
      </c>
      <c r="AK210" s="58">
        <f>Calculations!AE180</f>
        <v>0</v>
      </c>
      <c r="AL210" s="58">
        <f>Calculations!AQ180</f>
        <v>0</v>
      </c>
      <c r="AM210" s="58">
        <f>Calculations!AF180</f>
        <v>0</v>
      </c>
      <c r="AN210" s="58">
        <f>Calculations!AR180</f>
        <v>0</v>
      </c>
      <c r="AO210" s="58">
        <f>Calculations!AG180</f>
        <v>0</v>
      </c>
      <c r="AP210" s="58">
        <f>Calculations!AS180</f>
        <v>0</v>
      </c>
      <c r="AQ210" s="58">
        <f>Calculations!AH180</f>
        <v>1.64433741999</v>
      </c>
      <c r="AR210" s="58">
        <f>Calculations!AT180</f>
        <v>99.99984309753458</v>
      </c>
      <c r="AS210" s="58">
        <f>Calculations!AI180</f>
        <v>0</v>
      </c>
      <c r="AT210" s="58">
        <f>Calculations!AU180</f>
        <v>0</v>
      </c>
      <c r="AU210" s="58">
        <f>Calculations!AJ180</f>
        <v>0</v>
      </c>
      <c r="AV210" s="58">
        <f>Calculations!AV180</f>
        <v>0</v>
      </c>
      <c r="AW210" s="49"/>
      <c r="AX210" s="49"/>
      <c r="AY210" s="56" t="str">
        <f>Calculations!D180</f>
        <v>Land Supply 2018</v>
      </c>
    </row>
    <row r="211" spans="2:51" ht="14.5" x14ac:dyDescent="0.35">
      <c r="B211" s="32" t="str">
        <f>Calculations!A181</f>
        <v>1149-BOL</v>
      </c>
      <c r="C211" s="30" t="str">
        <f>Calculations!B181</f>
        <v>Atlas mill No 4, Mornington Road, BL1 4EU</v>
      </c>
      <c r="D211" s="13" t="str">
        <f>Calculations!C181</f>
        <v>Residential</v>
      </c>
      <c r="E211" s="38">
        <f>Calculations!E181</f>
        <v>0.271675</v>
      </c>
      <c r="F211" s="38">
        <f>Calculations!I181</f>
        <v>0.271675</v>
      </c>
      <c r="G211" s="38">
        <f>Calculations!M181</f>
        <v>100</v>
      </c>
      <c r="H211" s="38">
        <f>Calculations!H181</f>
        <v>0</v>
      </c>
      <c r="I211" s="38">
        <f>Calculations!L181</f>
        <v>0</v>
      </c>
      <c r="J211" s="38">
        <f>Calculations!G181</f>
        <v>0</v>
      </c>
      <c r="K211" s="38">
        <f>Calculations!K181</f>
        <v>0</v>
      </c>
      <c r="L211" s="38">
        <f>Calculations!F181</f>
        <v>0</v>
      </c>
      <c r="M211" s="38">
        <f>Calculations!J181</f>
        <v>0</v>
      </c>
      <c r="N211" s="38">
        <f>Calculations!V181</f>
        <v>0</v>
      </c>
      <c r="O211" s="38">
        <f>Calculations!W181</f>
        <v>0</v>
      </c>
      <c r="P211" s="38">
        <f>Calculations!O181</f>
        <v>1.84E-2</v>
      </c>
      <c r="Q211" s="38">
        <f>Calculations!S181</f>
        <v>6.7727983804177789</v>
      </c>
      <c r="R211" s="38">
        <f>Calculations!Q181</f>
        <v>0</v>
      </c>
      <c r="S211" s="38">
        <f>Calculations!T181</f>
        <v>0</v>
      </c>
      <c r="T211" s="38">
        <f>Calculations!R181</f>
        <v>0</v>
      </c>
      <c r="U211" s="38">
        <f>Calculations!U181</f>
        <v>0</v>
      </c>
      <c r="V211" s="38" t="str">
        <f>Calculations!X181</f>
        <v>Not Modelled</v>
      </c>
      <c r="W211" s="38" t="str">
        <f>Calculations!Y181</f>
        <v>N/A</v>
      </c>
      <c r="X211" s="38" t="s">
        <v>1056</v>
      </c>
      <c r="Y211" s="73" t="s">
        <v>105</v>
      </c>
      <c r="Z211" s="74" t="s">
        <v>104</v>
      </c>
      <c r="AA211" s="58">
        <f>Calculations!Z181</f>
        <v>0</v>
      </c>
      <c r="AB211" s="58">
        <f>Calculations!AL181</f>
        <v>0</v>
      </c>
      <c r="AC211" s="58">
        <f>Calculations!AA181</f>
        <v>0</v>
      </c>
      <c r="AD211" s="59">
        <f>Calculations!AM181</f>
        <v>0</v>
      </c>
      <c r="AE211" s="58">
        <f>Calculations!AB181</f>
        <v>0</v>
      </c>
      <c r="AF211" s="58">
        <f>Calculations!AN181</f>
        <v>0</v>
      </c>
      <c r="AG211" s="58">
        <f>Calculations!AC181</f>
        <v>0</v>
      </c>
      <c r="AH211" s="58">
        <f>Calculations!AO181</f>
        <v>0</v>
      </c>
      <c r="AI211" s="58">
        <f>Calculations!AD181</f>
        <v>0</v>
      </c>
      <c r="AJ211" s="58">
        <f>Calculations!AP181</f>
        <v>0</v>
      </c>
      <c r="AK211" s="58">
        <f>Calculations!AE181</f>
        <v>0</v>
      </c>
      <c r="AL211" s="58">
        <f>Calculations!AQ181</f>
        <v>0</v>
      </c>
      <c r="AM211" s="58">
        <f>Calculations!AF181</f>
        <v>0</v>
      </c>
      <c r="AN211" s="58">
        <f>Calculations!AR181</f>
        <v>0</v>
      </c>
      <c r="AO211" s="58">
        <f>Calculations!AG181</f>
        <v>0</v>
      </c>
      <c r="AP211" s="58">
        <f>Calculations!AS181</f>
        <v>0</v>
      </c>
      <c r="AQ211" s="58">
        <f>Calculations!AH181</f>
        <v>0.27167520000599998</v>
      </c>
      <c r="AR211" s="58">
        <f>Calculations!AT181</f>
        <v>100.00007361958221</v>
      </c>
      <c r="AS211" s="58">
        <f>Calculations!AI181</f>
        <v>0</v>
      </c>
      <c r="AT211" s="58">
        <f>Calculations!AU181</f>
        <v>0</v>
      </c>
      <c r="AU211" s="58">
        <f>Calculations!AJ181</f>
        <v>0</v>
      </c>
      <c r="AV211" s="58">
        <f>Calculations!AV181</f>
        <v>0</v>
      </c>
      <c r="AW211" s="49"/>
      <c r="AX211" s="49"/>
      <c r="AY211" s="56" t="str">
        <f>Calculations!D181</f>
        <v>Land Supply 2018</v>
      </c>
    </row>
    <row r="212" spans="2:51" ht="26" x14ac:dyDescent="0.35">
      <c r="B212" s="32" t="str">
        <f>Calculations!A182</f>
        <v>1150-BOL</v>
      </c>
      <c r="C212" s="30" t="str">
        <f>Calculations!B182</f>
        <v>Atlas Mill No 7, Mornington Road, BL1 4EU</v>
      </c>
      <c r="D212" s="13" t="str">
        <f>Calculations!C182</f>
        <v>Residential</v>
      </c>
      <c r="E212" s="38">
        <f>Calculations!E182</f>
        <v>0.34252500000000002</v>
      </c>
      <c r="F212" s="38">
        <f>Calculations!I182</f>
        <v>0.34252500000000002</v>
      </c>
      <c r="G212" s="38">
        <f>Calculations!M182</f>
        <v>100</v>
      </c>
      <c r="H212" s="38">
        <f>Calculations!H182</f>
        <v>0</v>
      </c>
      <c r="I212" s="38">
        <f>Calculations!L182</f>
        <v>0</v>
      </c>
      <c r="J212" s="38">
        <f>Calculations!G182</f>
        <v>0</v>
      </c>
      <c r="K212" s="38">
        <f>Calculations!K182</f>
        <v>0</v>
      </c>
      <c r="L212" s="38">
        <f>Calculations!F182</f>
        <v>0</v>
      </c>
      <c r="M212" s="38">
        <f>Calculations!J182</f>
        <v>0</v>
      </c>
      <c r="N212" s="38">
        <f>Calculations!V182</f>
        <v>0</v>
      </c>
      <c r="O212" s="38">
        <f>Calculations!W182</f>
        <v>0</v>
      </c>
      <c r="P212" s="38">
        <f>Calculations!O182</f>
        <v>0</v>
      </c>
      <c r="Q212" s="38">
        <f>Calculations!S182</f>
        <v>0</v>
      </c>
      <c r="R212" s="38">
        <f>Calculations!Q182</f>
        <v>0</v>
      </c>
      <c r="S212" s="38">
        <f>Calculations!T182</f>
        <v>0</v>
      </c>
      <c r="T212" s="38">
        <f>Calculations!R182</f>
        <v>0</v>
      </c>
      <c r="U212" s="38">
        <f>Calculations!U182</f>
        <v>0</v>
      </c>
      <c r="V212" s="38" t="str">
        <f>Calculations!X182</f>
        <v>Not Modelled</v>
      </c>
      <c r="W212" s="38" t="str">
        <f>Calculations!Y182</f>
        <v>N/A</v>
      </c>
      <c r="X212" s="38" t="s">
        <v>1056</v>
      </c>
      <c r="Y212" s="73" t="s">
        <v>106</v>
      </c>
      <c r="Z212" s="74" t="s">
        <v>107</v>
      </c>
      <c r="AA212" s="58">
        <f>Calculations!Z182</f>
        <v>0</v>
      </c>
      <c r="AB212" s="58">
        <f>Calculations!AL182</f>
        <v>0</v>
      </c>
      <c r="AC212" s="58">
        <f>Calculations!AA182</f>
        <v>0</v>
      </c>
      <c r="AD212" s="59">
        <f>Calculations!AM182</f>
        <v>0</v>
      </c>
      <c r="AE212" s="58">
        <f>Calculations!AB182</f>
        <v>0</v>
      </c>
      <c r="AF212" s="58">
        <f>Calculations!AN182</f>
        <v>0</v>
      </c>
      <c r="AG212" s="58">
        <f>Calculations!AC182</f>
        <v>0</v>
      </c>
      <c r="AH212" s="58">
        <f>Calculations!AO182</f>
        <v>0</v>
      </c>
      <c r="AI212" s="58">
        <f>Calculations!AD182</f>
        <v>0</v>
      </c>
      <c r="AJ212" s="58">
        <f>Calculations!AP182</f>
        <v>0</v>
      </c>
      <c r="AK212" s="58">
        <f>Calculations!AE182</f>
        <v>0</v>
      </c>
      <c r="AL212" s="58">
        <f>Calculations!AQ182</f>
        <v>0</v>
      </c>
      <c r="AM212" s="58">
        <f>Calculations!AF182</f>
        <v>0</v>
      </c>
      <c r="AN212" s="58">
        <f>Calculations!AR182</f>
        <v>0</v>
      </c>
      <c r="AO212" s="58">
        <f>Calculations!AG182</f>
        <v>0</v>
      </c>
      <c r="AP212" s="58">
        <f>Calculations!AS182</f>
        <v>0</v>
      </c>
      <c r="AQ212" s="58">
        <f>Calculations!AH182</f>
        <v>0.34252476000600002</v>
      </c>
      <c r="AR212" s="58">
        <f>Calculations!AT182</f>
        <v>99.999929933873432</v>
      </c>
      <c r="AS212" s="58">
        <f>Calculations!AI182</f>
        <v>0</v>
      </c>
      <c r="AT212" s="58">
        <f>Calculations!AU182</f>
        <v>0</v>
      </c>
      <c r="AU212" s="58">
        <f>Calculations!AJ182</f>
        <v>0</v>
      </c>
      <c r="AV212" s="58">
        <f>Calculations!AV182</f>
        <v>0</v>
      </c>
      <c r="AW212" s="49"/>
      <c r="AX212" s="49"/>
      <c r="AY212" s="56" t="str">
        <f>Calculations!D182</f>
        <v>Land Supply 2018</v>
      </c>
    </row>
    <row r="213" spans="2:51" ht="14.5" x14ac:dyDescent="0.35">
      <c r="B213" s="32" t="str">
        <f>Calculations!A183</f>
        <v>1151-BOL</v>
      </c>
      <c r="C213" s="30" t="str">
        <f>Calculations!B183</f>
        <v>Brownlow Folds Mill, Tennyson Street, Bolton, BL1 3HW</v>
      </c>
      <c r="D213" s="13" t="str">
        <f>Calculations!C183</f>
        <v>Residential</v>
      </c>
      <c r="E213" s="38">
        <f>Calculations!E183</f>
        <v>1.0408299999999999</v>
      </c>
      <c r="F213" s="38">
        <f>Calculations!I183</f>
        <v>1.0408299999999999</v>
      </c>
      <c r="G213" s="38">
        <f>Calculations!M183</f>
        <v>100</v>
      </c>
      <c r="H213" s="38">
        <f>Calculations!H183</f>
        <v>0</v>
      </c>
      <c r="I213" s="38">
        <f>Calculations!L183</f>
        <v>0</v>
      </c>
      <c r="J213" s="38">
        <f>Calculations!G183</f>
        <v>0</v>
      </c>
      <c r="K213" s="38">
        <f>Calculations!K183</f>
        <v>0</v>
      </c>
      <c r="L213" s="38">
        <f>Calculations!F183</f>
        <v>0</v>
      </c>
      <c r="M213" s="38">
        <f>Calculations!J183</f>
        <v>0</v>
      </c>
      <c r="N213" s="38">
        <f>Calculations!V183</f>
        <v>0</v>
      </c>
      <c r="O213" s="38">
        <f>Calculations!W183</f>
        <v>0</v>
      </c>
      <c r="P213" s="38">
        <f>Calculations!O183</f>
        <v>0.1023940370616</v>
      </c>
      <c r="Q213" s="38">
        <f>Calculations!S183</f>
        <v>9.8377292220247305</v>
      </c>
      <c r="R213" s="38">
        <f>Calculations!Q183</f>
        <v>4.08328370616E-2</v>
      </c>
      <c r="S213" s="38">
        <f>Calculations!T183</f>
        <v>3.923103394560111</v>
      </c>
      <c r="T213" s="38">
        <f>Calculations!R183</f>
        <v>0</v>
      </c>
      <c r="U213" s="38">
        <f>Calculations!U183</f>
        <v>0</v>
      </c>
      <c r="V213" s="38" t="str">
        <f>Calculations!X183</f>
        <v>Not Modelled</v>
      </c>
      <c r="W213" s="38" t="str">
        <f>Calculations!Y183</f>
        <v>N/A</v>
      </c>
      <c r="X213" s="38" t="s">
        <v>1056</v>
      </c>
      <c r="Y213" s="73" t="s">
        <v>105</v>
      </c>
      <c r="Z213" s="74" t="s">
        <v>104</v>
      </c>
      <c r="AA213" s="58">
        <f>Calculations!Z183</f>
        <v>0</v>
      </c>
      <c r="AB213" s="58">
        <f>Calculations!AL183</f>
        <v>0</v>
      </c>
      <c r="AC213" s="58">
        <f>Calculations!AA183</f>
        <v>0</v>
      </c>
      <c r="AD213" s="59">
        <f>Calculations!AM183</f>
        <v>0</v>
      </c>
      <c r="AE213" s="58">
        <f>Calculations!AB183</f>
        <v>0</v>
      </c>
      <c r="AF213" s="58">
        <f>Calculations!AN183</f>
        <v>0</v>
      </c>
      <c r="AG213" s="58">
        <f>Calculations!AC183</f>
        <v>0</v>
      </c>
      <c r="AH213" s="58">
        <f>Calculations!AO183</f>
        <v>0</v>
      </c>
      <c r="AI213" s="58">
        <f>Calculations!AD183</f>
        <v>0</v>
      </c>
      <c r="AJ213" s="58">
        <f>Calculations!AP183</f>
        <v>0</v>
      </c>
      <c r="AK213" s="58">
        <f>Calculations!AE183</f>
        <v>0</v>
      </c>
      <c r="AL213" s="58">
        <f>Calculations!AQ183</f>
        <v>0</v>
      </c>
      <c r="AM213" s="58">
        <f>Calculations!AF183</f>
        <v>0</v>
      </c>
      <c r="AN213" s="58">
        <f>Calculations!AR183</f>
        <v>0</v>
      </c>
      <c r="AO213" s="58">
        <f>Calculations!AG183</f>
        <v>0</v>
      </c>
      <c r="AP213" s="58">
        <f>Calculations!AS183</f>
        <v>0</v>
      </c>
      <c r="AQ213" s="58">
        <f>Calculations!AH183</f>
        <v>1.0408346850000001</v>
      </c>
      <c r="AR213" s="58">
        <f>Calculations!AT183</f>
        <v>100.00045012153764</v>
      </c>
      <c r="AS213" s="58">
        <f>Calculations!AI183</f>
        <v>0</v>
      </c>
      <c r="AT213" s="58">
        <f>Calculations!AU183</f>
        <v>0</v>
      </c>
      <c r="AU213" s="58">
        <f>Calculations!AJ183</f>
        <v>0</v>
      </c>
      <c r="AV213" s="58">
        <f>Calculations!AV183</f>
        <v>0</v>
      </c>
      <c r="AW213" s="49"/>
      <c r="AX213" s="49"/>
      <c r="AY213" s="56" t="str">
        <f>Calculations!D183</f>
        <v>Land Supply 2018</v>
      </c>
    </row>
    <row r="214" spans="2:51" ht="14.5" x14ac:dyDescent="0.35">
      <c r="B214" s="32" t="str">
        <f>Calculations!A184</f>
        <v>1161-BOL</v>
      </c>
      <c r="C214" s="30" t="str">
        <f>Calculations!B184</f>
        <v>Dinsdale Drive</v>
      </c>
      <c r="D214" s="13" t="str">
        <f>Calculations!C184</f>
        <v>Residential</v>
      </c>
      <c r="E214" s="38">
        <f>Calculations!E184</f>
        <v>0.77376599999999995</v>
      </c>
      <c r="F214" s="38">
        <f>Calculations!I184</f>
        <v>0.77376599999999995</v>
      </c>
      <c r="G214" s="38">
        <f>Calculations!M184</f>
        <v>100</v>
      </c>
      <c r="H214" s="38">
        <f>Calculations!H184</f>
        <v>0</v>
      </c>
      <c r="I214" s="38">
        <f>Calculations!L184</f>
        <v>0</v>
      </c>
      <c r="J214" s="38">
        <f>Calculations!G184</f>
        <v>0</v>
      </c>
      <c r="K214" s="38">
        <f>Calculations!K184</f>
        <v>0</v>
      </c>
      <c r="L214" s="38">
        <f>Calculations!F184</f>
        <v>0</v>
      </c>
      <c r="M214" s="38">
        <f>Calculations!J184</f>
        <v>0</v>
      </c>
      <c r="N214" s="38">
        <f>Calculations!V184</f>
        <v>0</v>
      </c>
      <c r="O214" s="38">
        <f>Calculations!W184</f>
        <v>0</v>
      </c>
      <c r="P214" s="38">
        <f>Calculations!O184</f>
        <v>0.1163405892501788</v>
      </c>
      <c r="Q214" s="38">
        <f>Calculations!S184</f>
        <v>15.035629537893733</v>
      </c>
      <c r="R214" s="38">
        <f>Calculations!Q184</f>
        <v>2.8046389250178799E-2</v>
      </c>
      <c r="S214" s="38">
        <f>Calculations!T184</f>
        <v>3.6246603301487532</v>
      </c>
      <c r="T214" s="38">
        <f>Calculations!R184</f>
        <v>8.8916750078800002E-5</v>
      </c>
      <c r="U214" s="38">
        <f>Calculations!U184</f>
        <v>1.1491426358718269E-2</v>
      </c>
      <c r="V214" s="38" t="str">
        <f>Calculations!X184</f>
        <v>Not Modelled</v>
      </c>
      <c r="W214" s="38" t="str">
        <f>Calculations!Y184</f>
        <v>N/A</v>
      </c>
      <c r="X214" s="38" t="s">
        <v>1056</v>
      </c>
      <c r="Y214" s="73" t="s">
        <v>105</v>
      </c>
      <c r="Z214" s="74" t="s">
        <v>104</v>
      </c>
      <c r="AA214" s="58">
        <f>Calculations!Z184</f>
        <v>0</v>
      </c>
      <c r="AB214" s="58">
        <f>Calculations!AL184</f>
        <v>0</v>
      </c>
      <c r="AC214" s="58">
        <f>Calculations!AA184</f>
        <v>0</v>
      </c>
      <c r="AD214" s="59">
        <f>Calculations!AM184</f>
        <v>0</v>
      </c>
      <c r="AE214" s="58">
        <f>Calculations!AB184</f>
        <v>0</v>
      </c>
      <c r="AF214" s="58">
        <f>Calculations!AN184</f>
        <v>0</v>
      </c>
      <c r="AG214" s="58">
        <f>Calculations!AC184</f>
        <v>0</v>
      </c>
      <c r="AH214" s="58">
        <f>Calculations!AO184</f>
        <v>0</v>
      </c>
      <c r="AI214" s="58">
        <f>Calculations!AD184</f>
        <v>0</v>
      </c>
      <c r="AJ214" s="58">
        <f>Calculations!AP184</f>
        <v>0</v>
      </c>
      <c r="AK214" s="58">
        <f>Calculations!AE184</f>
        <v>0</v>
      </c>
      <c r="AL214" s="58">
        <f>Calculations!AQ184</f>
        <v>0</v>
      </c>
      <c r="AM214" s="58">
        <f>Calculations!AF184</f>
        <v>0</v>
      </c>
      <c r="AN214" s="58">
        <f>Calculations!AR184</f>
        <v>0</v>
      </c>
      <c r="AO214" s="58">
        <f>Calculations!AG184</f>
        <v>0</v>
      </c>
      <c r="AP214" s="58">
        <f>Calculations!AS184</f>
        <v>0</v>
      </c>
      <c r="AQ214" s="58">
        <f>Calculations!AH184</f>
        <v>0.77376557000000001</v>
      </c>
      <c r="AR214" s="58">
        <f>Calculations!AT184</f>
        <v>99.999944427643499</v>
      </c>
      <c r="AS214" s="58">
        <f>Calculations!AI184</f>
        <v>0</v>
      </c>
      <c r="AT214" s="58">
        <f>Calculations!AU184</f>
        <v>0</v>
      </c>
      <c r="AU214" s="58">
        <f>Calculations!AJ184</f>
        <v>0</v>
      </c>
      <c r="AV214" s="58">
        <f>Calculations!AV184</f>
        <v>0</v>
      </c>
      <c r="AW214" s="49"/>
      <c r="AX214" s="49"/>
      <c r="AY214" s="56" t="str">
        <f>Calculations!D184</f>
        <v>Land Supply 2018</v>
      </c>
    </row>
    <row r="215" spans="2:51" ht="14.5" x14ac:dyDescent="0.35">
      <c r="B215" s="32" t="str">
        <f>Calculations!A185</f>
        <v>1163-BOL</v>
      </c>
      <c r="C215" s="30" t="str">
        <f>Calculations!B185</f>
        <v>Land and premises at Jct of New Holder St/Garside St</v>
      </c>
      <c r="D215" s="13" t="str">
        <f>Calculations!C185</f>
        <v>Residential</v>
      </c>
      <c r="E215" s="38">
        <f>Calculations!E185</f>
        <v>0.25526900000000002</v>
      </c>
      <c r="F215" s="38">
        <f>Calculations!I185</f>
        <v>0.25526900000000002</v>
      </c>
      <c r="G215" s="38">
        <f>Calculations!M185</f>
        <v>100</v>
      </c>
      <c r="H215" s="38">
        <f>Calculations!H185</f>
        <v>0</v>
      </c>
      <c r="I215" s="38">
        <f>Calculations!L185</f>
        <v>0</v>
      </c>
      <c r="J215" s="38">
        <f>Calculations!G185</f>
        <v>0</v>
      </c>
      <c r="K215" s="38">
        <f>Calculations!K185</f>
        <v>0</v>
      </c>
      <c r="L215" s="38">
        <f>Calculations!F185</f>
        <v>0</v>
      </c>
      <c r="M215" s="38">
        <f>Calculations!J185</f>
        <v>0</v>
      </c>
      <c r="N215" s="38">
        <f>Calculations!V185</f>
        <v>0</v>
      </c>
      <c r="O215" s="38">
        <f>Calculations!W185</f>
        <v>0</v>
      </c>
      <c r="P215" s="38">
        <f>Calculations!O185</f>
        <v>2.4948660000000001E-2</v>
      </c>
      <c r="Q215" s="38">
        <f>Calculations!S185</f>
        <v>9.7734781740046763</v>
      </c>
      <c r="R215" s="38">
        <f>Calculations!Q185</f>
        <v>1.6E-2</v>
      </c>
      <c r="S215" s="38">
        <f>Calculations!T185</f>
        <v>6.2678977862568503</v>
      </c>
      <c r="T215" s="38">
        <f>Calculations!R185</f>
        <v>1.2800000000000001E-2</v>
      </c>
      <c r="U215" s="38">
        <f>Calculations!U185</f>
        <v>5.0143182290054797</v>
      </c>
      <c r="V215" s="38">
        <f>Calculations!X185</f>
        <v>0</v>
      </c>
      <c r="W215" s="38">
        <f>Calculations!Y185</f>
        <v>0</v>
      </c>
      <c r="X215" s="38" t="s">
        <v>1056</v>
      </c>
      <c r="Y215" s="73" t="s">
        <v>105</v>
      </c>
      <c r="Z215" s="74" t="s">
        <v>104</v>
      </c>
      <c r="AA215" s="58">
        <f>Calculations!Z185</f>
        <v>0</v>
      </c>
      <c r="AB215" s="58">
        <f>Calculations!AL185</f>
        <v>0</v>
      </c>
      <c r="AC215" s="58">
        <f>Calculations!AA185</f>
        <v>0</v>
      </c>
      <c r="AD215" s="59">
        <f>Calculations!AM185</f>
        <v>0</v>
      </c>
      <c r="AE215" s="58">
        <f>Calculations!AB185</f>
        <v>0</v>
      </c>
      <c r="AF215" s="58">
        <f>Calculations!AN185</f>
        <v>0</v>
      </c>
      <c r="AG215" s="58">
        <f>Calculations!AC185</f>
        <v>0</v>
      </c>
      <c r="AH215" s="58">
        <f>Calculations!AO185</f>
        <v>0</v>
      </c>
      <c r="AI215" s="58">
        <f>Calculations!AD185</f>
        <v>0</v>
      </c>
      <c r="AJ215" s="58">
        <f>Calculations!AP185</f>
        <v>0</v>
      </c>
      <c r="AK215" s="58">
        <f>Calculations!AE185</f>
        <v>0</v>
      </c>
      <c r="AL215" s="58">
        <f>Calculations!AQ185</f>
        <v>0</v>
      </c>
      <c r="AM215" s="58">
        <f>Calculations!AF185</f>
        <v>0</v>
      </c>
      <c r="AN215" s="58">
        <f>Calculations!AR185</f>
        <v>0</v>
      </c>
      <c r="AO215" s="58">
        <f>Calculations!AG185</f>
        <v>0</v>
      </c>
      <c r="AP215" s="58">
        <f>Calculations!AS185</f>
        <v>0</v>
      </c>
      <c r="AQ215" s="58">
        <f>Calculations!AH185</f>
        <v>0.25526901000199997</v>
      </c>
      <c r="AR215" s="58">
        <f>Calculations!AT185</f>
        <v>100.00000391821959</v>
      </c>
      <c r="AS215" s="58">
        <f>Calculations!AI185</f>
        <v>0</v>
      </c>
      <c r="AT215" s="58">
        <f>Calculations!AU185</f>
        <v>0</v>
      </c>
      <c r="AU215" s="58">
        <f>Calculations!AJ185</f>
        <v>0</v>
      </c>
      <c r="AV215" s="58">
        <f>Calculations!AV185</f>
        <v>0</v>
      </c>
      <c r="AW215" s="49"/>
      <c r="AX215" s="49"/>
      <c r="AY215" s="56" t="str">
        <f>Calculations!D185</f>
        <v>Land Supply 2018</v>
      </c>
    </row>
    <row r="216" spans="2:51" ht="14.5" x14ac:dyDescent="0.35">
      <c r="B216" s="32" t="str">
        <f>Calculations!A186</f>
        <v>1166-BOL</v>
      </c>
      <c r="C216" s="30" t="str">
        <f>Calculations!B186</f>
        <v>Egyptian Mill, Slater Lane</v>
      </c>
      <c r="D216" s="13" t="str">
        <f>Calculations!C186</f>
        <v>Residential</v>
      </c>
      <c r="E216" s="38">
        <f>Calculations!E186</f>
        <v>0.40586699999999998</v>
      </c>
      <c r="F216" s="38">
        <f>Calculations!I186</f>
        <v>0.40586699999999998</v>
      </c>
      <c r="G216" s="38">
        <f>Calculations!M186</f>
        <v>100</v>
      </c>
      <c r="H216" s="38">
        <f>Calculations!H186</f>
        <v>0</v>
      </c>
      <c r="I216" s="38">
        <f>Calculations!L186</f>
        <v>0</v>
      </c>
      <c r="J216" s="38">
        <f>Calculations!G186</f>
        <v>0</v>
      </c>
      <c r="K216" s="38">
        <f>Calculations!K186</f>
        <v>0</v>
      </c>
      <c r="L216" s="38">
        <f>Calculations!F186</f>
        <v>0</v>
      </c>
      <c r="M216" s="38">
        <f>Calculations!J186</f>
        <v>0</v>
      </c>
      <c r="N216" s="38">
        <f>Calculations!V186</f>
        <v>0</v>
      </c>
      <c r="O216" s="38">
        <f>Calculations!W186</f>
        <v>0</v>
      </c>
      <c r="P216" s="38">
        <f>Calculations!O186</f>
        <v>2.1515800000000002E-2</v>
      </c>
      <c r="Q216" s="38">
        <f>Calculations!S186</f>
        <v>5.3011947263512438</v>
      </c>
      <c r="R216" s="38">
        <f>Calculations!Q186</f>
        <v>0</v>
      </c>
      <c r="S216" s="38">
        <f>Calculations!T186</f>
        <v>0</v>
      </c>
      <c r="T216" s="38">
        <f>Calculations!R186</f>
        <v>0</v>
      </c>
      <c r="U216" s="38">
        <f>Calculations!U186</f>
        <v>0</v>
      </c>
      <c r="V216" s="38" t="str">
        <f>Calculations!X186</f>
        <v>Not Modelled</v>
      </c>
      <c r="W216" s="38" t="str">
        <f>Calculations!Y186</f>
        <v>N/A</v>
      </c>
      <c r="X216" s="38" t="s">
        <v>1056</v>
      </c>
      <c r="Y216" s="73" t="s">
        <v>105</v>
      </c>
      <c r="Z216" s="74" t="s">
        <v>104</v>
      </c>
      <c r="AA216" s="58">
        <f>Calculations!Z186</f>
        <v>0</v>
      </c>
      <c r="AB216" s="58">
        <f>Calculations!AL186</f>
        <v>0</v>
      </c>
      <c r="AC216" s="58">
        <f>Calculations!AA186</f>
        <v>0</v>
      </c>
      <c r="AD216" s="59">
        <f>Calculations!AM186</f>
        <v>0</v>
      </c>
      <c r="AE216" s="58">
        <f>Calculations!AB186</f>
        <v>0</v>
      </c>
      <c r="AF216" s="58">
        <f>Calculations!AN186</f>
        <v>0</v>
      </c>
      <c r="AG216" s="58">
        <f>Calculations!AC186</f>
        <v>0</v>
      </c>
      <c r="AH216" s="58">
        <f>Calculations!AO186</f>
        <v>0</v>
      </c>
      <c r="AI216" s="58">
        <f>Calculations!AD186</f>
        <v>0</v>
      </c>
      <c r="AJ216" s="58">
        <f>Calculations!AP186</f>
        <v>0</v>
      </c>
      <c r="AK216" s="58">
        <f>Calculations!AE186</f>
        <v>0</v>
      </c>
      <c r="AL216" s="58">
        <f>Calculations!AQ186</f>
        <v>0</v>
      </c>
      <c r="AM216" s="58">
        <f>Calculations!AF186</f>
        <v>0</v>
      </c>
      <c r="AN216" s="58">
        <f>Calculations!AR186</f>
        <v>0</v>
      </c>
      <c r="AO216" s="58">
        <f>Calculations!AG186</f>
        <v>0</v>
      </c>
      <c r="AP216" s="58">
        <f>Calculations!AS186</f>
        <v>0</v>
      </c>
      <c r="AQ216" s="58">
        <f>Calculations!AH186</f>
        <v>0.40586737999799999</v>
      </c>
      <c r="AR216" s="58">
        <f>Calculations!AT186</f>
        <v>100.00009362623716</v>
      </c>
      <c r="AS216" s="58">
        <f>Calculations!AI186</f>
        <v>0</v>
      </c>
      <c r="AT216" s="58">
        <f>Calculations!AU186</f>
        <v>0</v>
      </c>
      <c r="AU216" s="58">
        <f>Calculations!AJ186</f>
        <v>0</v>
      </c>
      <c r="AV216" s="58">
        <f>Calculations!AV186</f>
        <v>0</v>
      </c>
      <c r="AW216" s="49"/>
      <c r="AX216" s="49"/>
      <c r="AY216" s="56" t="str">
        <f>Calculations!D186</f>
        <v>Land Supply 2018</v>
      </c>
    </row>
    <row r="217" spans="2:51" ht="14.5" x14ac:dyDescent="0.35">
      <c r="B217" s="32" t="str">
        <f>Calculations!A187</f>
        <v>1168-BOL</v>
      </c>
      <c r="C217" s="30" t="str">
        <f>Calculations!B187</f>
        <v>Long Lane/Radcliffe Road</v>
      </c>
      <c r="D217" s="13" t="str">
        <f>Calculations!C187</f>
        <v>Residential</v>
      </c>
      <c r="E217" s="38">
        <f>Calculations!E187</f>
        <v>1.0294399999999999</v>
      </c>
      <c r="F217" s="38">
        <f>Calculations!I187</f>
        <v>1.0294399999999999</v>
      </c>
      <c r="G217" s="38">
        <f>Calculations!M187</f>
        <v>100</v>
      </c>
      <c r="H217" s="38">
        <f>Calculations!H187</f>
        <v>0</v>
      </c>
      <c r="I217" s="38">
        <f>Calculations!L187</f>
        <v>0</v>
      </c>
      <c r="J217" s="38">
        <f>Calculations!G187</f>
        <v>0</v>
      </c>
      <c r="K217" s="38">
        <f>Calculations!K187</f>
        <v>0</v>
      </c>
      <c r="L217" s="38">
        <f>Calculations!F187</f>
        <v>0</v>
      </c>
      <c r="M217" s="38">
        <f>Calculations!J187</f>
        <v>0</v>
      </c>
      <c r="N217" s="38">
        <f>Calculations!V187</f>
        <v>0</v>
      </c>
      <c r="O217" s="38">
        <f>Calculations!W187</f>
        <v>0</v>
      </c>
      <c r="P217" s="38">
        <f>Calculations!O187</f>
        <v>0.1282278</v>
      </c>
      <c r="Q217" s="38">
        <f>Calculations!S187</f>
        <v>12.45607320484924</v>
      </c>
      <c r="R217" s="38">
        <f>Calculations!Q187</f>
        <v>4.0800000000000003E-2</v>
      </c>
      <c r="S217" s="38">
        <f>Calculations!T187</f>
        <v>3.9633198632266096</v>
      </c>
      <c r="T217" s="38">
        <f>Calculations!R187</f>
        <v>0</v>
      </c>
      <c r="U217" s="38">
        <f>Calculations!U187</f>
        <v>0</v>
      </c>
      <c r="V217" s="38" t="str">
        <f>Calculations!X187</f>
        <v>Not Modelled</v>
      </c>
      <c r="W217" s="38" t="str">
        <f>Calculations!Y187</f>
        <v>N/A</v>
      </c>
      <c r="X217" s="38" t="s">
        <v>1056</v>
      </c>
      <c r="Y217" s="73" t="s">
        <v>105</v>
      </c>
      <c r="Z217" s="74" t="s">
        <v>104</v>
      </c>
      <c r="AA217" s="58">
        <f>Calculations!Z187</f>
        <v>0</v>
      </c>
      <c r="AB217" s="58">
        <f>Calculations!AL187</f>
        <v>0</v>
      </c>
      <c r="AC217" s="58">
        <f>Calculations!AA187</f>
        <v>0</v>
      </c>
      <c r="AD217" s="59">
        <f>Calculations!AM187</f>
        <v>0</v>
      </c>
      <c r="AE217" s="58">
        <f>Calculations!AB187</f>
        <v>0</v>
      </c>
      <c r="AF217" s="58">
        <f>Calculations!AN187</f>
        <v>0</v>
      </c>
      <c r="AG217" s="58">
        <f>Calculations!AC187</f>
        <v>0</v>
      </c>
      <c r="AH217" s="58">
        <f>Calculations!AO187</f>
        <v>0</v>
      </c>
      <c r="AI217" s="58">
        <f>Calculations!AD187</f>
        <v>0</v>
      </c>
      <c r="AJ217" s="58">
        <f>Calculations!AP187</f>
        <v>0</v>
      </c>
      <c r="AK217" s="58">
        <f>Calculations!AE187</f>
        <v>5.5656231771E-2</v>
      </c>
      <c r="AL217" s="58">
        <f>Calculations!AQ187</f>
        <v>5.4064570806457883</v>
      </c>
      <c r="AM217" s="58">
        <f>Calculations!AF187</f>
        <v>0</v>
      </c>
      <c r="AN217" s="58">
        <f>Calculations!AR187</f>
        <v>0</v>
      </c>
      <c r="AO217" s="58">
        <f>Calculations!AG187</f>
        <v>0</v>
      </c>
      <c r="AP217" s="58">
        <f>Calculations!AS187</f>
        <v>0</v>
      </c>
      <c r="AQ217" s="58">
        <f>Calculations!AH187</f>
        <v>1.029443855</v>
      </c>
      <c r="AR217" s="58">
        <f>Calculations!AT187</f>
        <v>100.00037447544297</v>
      </c>
      <c r="AS217" s="58">
        <f>Calculations!AI187</f>
        <v>0</v>
      </c>
      <c r="AT217" s="58">
        <f>Calculations!AU187</f>
        <v>0</v>
      </c>
      <c r="AU217" s="58">
        <f>Calculations!AJ187</f>
        <v>0</v>
      </c>
      <c r="AV217" s="58">
        <f>Calculations!AV187</f>
        <v>0</v>
      </c>
      <c r="AW217" s="49"/>
      <c r="AX217" s="49"/>
      <c r="AY217" s="56" t="str">
        <f>Calculations!D187</f>
        <v>Land Supply 2018</v>
      </c>
    </row>
    <row r="218" spans="2:51" ht="26" x14ac:dyDescent="0.35">
      <c r="B218" s="32" t="str">
        <f>Calculations!A188</f>
        <v>1172-BOL</v>
      </c>
      <c r="C218" s="30" t="str">
        <f>Calculations!B188</f>
        <v>Garthmere, Garthmere Road, Atherton</v>
      </c>
      <c r="D218" s="13" t="str">
        <f>Calculations!C188</f>
        <v>Residential</v>
      </c>
      <c r="E218" s="38">
        <f>Calculations!E188</f>
        <v>0.77517599999999998</v>
      </c>
      <c r="F218" s="38">
        <f>Calculations!I188</f>
        <v>0.77517599999999998</v>
      </c>
      <c r="G218" s="38">
        <f>Calculations!M188</f>
        <v>100</v>
      </c>
      <c r="H218" s="38">
        <f>Calculations!H188</f>
        <v>0</v>
      </c>
      <c r="I218" s="38">
        <f>Calculations!L188</f>
        <v>0</v>
      </c>
      <c r="J218" s="38">
        <f>Calculations!G188</f>
        <v>0</v>
      </c>
      <c r="K218" s="38">
        <f>Calculations!K188</f>
        <v>0</v>
      </c>
      <c r="L218" s="38">
        <f>Calculations!F188</f>
        <v>0</v>
      </c>
      <c r="M218" s="38">
        <f>Calculations!J188</f>
        <v>0</v>
      </c>
      <c r="N218" s="38">
        <f>Calculations!V188</f>
        <v>0</v>
      </c>
      <c r="O218" s="38">
        <f>Calculations!W188</f>
        <v>0</v>
      </c>
      <c r="P218" s="38">
        <f>Calculations!O188</f>
        <v>0</v>
      </c>
      <c r="Q218" s="38">
        <f>Calculations!S188</f>
        <v>0</v>
      </c>
      <c r="R218" s="38">
        <f>Calculations!Q188</f>
        <v>0</v>
      </c>
      <c r="S218" s="38">
        <f>Calculations!T188</f>
        <v>0</v>
      </c>
      <c r="T218" s="38">
        <f>Calculations!R188</f>
        <v>0</v>
      </c>
      <c r="U218" s="38">
        <f>Calculations!U188</f>
        <v>0</v>
      </c>
      <c r="V218" s="38" t="str">
        <f>Calculations!X188</f>
        <v>Not Modelled</v>
      </c>
      <c r="W218" s="38" t="str">
        <f>Calculations!Y188</f>
        <v>N/A</v>
      </c>
      <c r="X218" s="38" t="s">
        <v>1056</v>
      </c>
      <c r="Y218" s="73" t="s">
        <v>106</v>
      </c>
      <c r="Z218" s="74" t="s">
        <v>107</v>
      </c>
      <c r="AA218" s="58">
        <f>Calculations!Z188</f>
        <v>0</v>
      </c>
      <c r="AB218" s="58">
        <f>Calculations!AL188</f>
        <v>0</v>
      </c>
      <c r="AC218" s="58">
        <f>Calculations!AA188</f>
        <v>0</v>
      </c>
      <c r="AD218" s="59">
        <f>Calculations!AM188</f>
        <v>0</v>
      </c>
      <c r="AE218" s="58">
        <f>Calculations!AB188</f>
        <v>0</v>
      </c>
      <c r="AF218" s="58">
        <f>Calculations!AN188</f>
        <v>0</v>
      </c>
      <c r="AG218" s="58">
        <f>Calculations!AC188</f>
        <v>0</v>
      </c>
      <c r="AH218" s="58">
        <f>Calculations!AO188</f>
        <v>0</v>
      </c>
      <c r="AI218" s="58">
        <f>Calculations!AD188</f>
        <v>0.29411482606799999</v>
      </c>
      <c r="AJ218" s="58">
        <f>Calculations!AP188</f>
        <v>37.941683703829838</v>
      </c>
      <c r="AK218" s="58">
        <f>Calculations!AE188</f>
        <v>0.333292310589</v>
      </c>
      <c r="AL218" s="58">
        <f>Calculations!AQ188</f>
        <v>42.995695247143871</v>
      </c>
      <c r="AM218" s="58">
        <f>Calculations!AF188</f>
        <v>0</v>
      </c>
      <c r="AN218" s="58">
        <f>Calculations!AR188</f>
        <v>0</v>
      </c>
      <c r="AO218" s="58">
        <f>Calculations!AG188</f>
        <v>0</v>
      </c>
      <c r="AP218" s="58">
        <f>Calculations!AS188</f>
        <v>0</v>
      </c>
      <c r="AQ218" s="58">
        <f>Calculations!AH188</f>
        <v>0</v>
      </c>
      <c r="AR218" s="58">
        <f>Calculations!AT188</f>
        <v>0</v>
      </c>
      <c r="AS218" s="58">
        <f>Calculations!AI188</f>
        <v>0</v>
      </c>
      <c r="AT218" s="58">
        <f>Calculations!AU188</f>
        <v>0</v>
      </c>
      <c r="AU218" s="58">
        <f>Calculations!AJ188</f>
        <v>0</v>
      </c>
      <c r="AV218" s="58">
        <f>Calculations!AV188</f>
        <v>0</v>
      </c>
      <c r="AW218" s="49"/>
      <c r="AX218" s="49"/>
      <c r="AY218" s="56" t="str">
        <f>Calculations!D188</f>
        <v>Land Supply 2018</v>
      </c>
    </row>
    <row r="219" spans="2:51" ht="14.5" x14ac:dyDescent="0.35">
      <c r="B219" s="32" t="str">
        <f>Calculations!A189</f>
        <v>1177-BOL</v>
      </c>
      <c r="C219" s="30" t="str">
        <f>Calculations!B189</f>
        <v>Yew Tree House, Broad O'TH Lane, BL1 6QN</v>
      </c>
      <c r="D219" s="13" t="str">
        <f>Calculations!C189</f>
        <v>Residential</v>
      </c>
      <c r="E219" s="38">
        <f>Calculations!E189</f>
        <v>0.30305799999999999</v>
      </c>
      <c r="F219" s="38">
        <f>Calculations!I189</f>
        <v>0.30305799999999999</v>
      </c>
      <c r="G219" s="38">
        <f>Calculations!M189</f>
        <v>100</v>
      </c>
      <c r="H219" s="38">
        <f>Calculations!H189</f>
        <v>0</v>
      </c>
      <c r="I219" s="38">
        <f>Calculations!L189</f>
        <v>0</v>
      </c>
      <c r="J219" s="38">
        <f>Calculations!G189</f>
        <v>0</v>
      </c>
      <c r="K219" s="38">
        <f>Calculations!K189</f>
        <v>0</v>
      </c>
      <c r="L219" s="38">
        <f>Calculations!F189</f>
        <v>0</v>
      </c>
      <c r="M219" s="38">
        <f>Calculations!J189</f>
        <v>0</v>
      </c>
      <c r="N219" s="38">
        <f>Calculations!V189</f>
        <v>0</v>
      </c>
      <c r="O219" s="38">
        <f>Calculations!W189</f>
        <v>0</v>
      </c>
      <c r="P219" s="38">
        <f>Calculations!O189</f>
        <v>1.7846699999999999E-3</v>
      </c>
      <c r="Q219" s="38">
        <f>Calculations!S189</f>
        <v>0.5888872757030007</v>
      </c>
      <c r="R219" s="38">
        <f>Calculations!Q189</f>
        <v>0</v>
      </c>
      <c r="S219" s="38">
        <f>Calculations!T189</f>
        <v>0</v>
      </c>
      <c r="T219" s="38">
        <f>Calculations!R189</f>
        <v>0</v>
      </c>
      <c r="U219" s="38">
        <f>Calculations!U189</f>
        <v>0</v>
      </c>
      <c r="V219" s="38">
        <f>Calculations!X189</f>
        <v>0</v>
      </c>
      <c r="W219" s="38">
        <f>Calculations!Y189</f>
        <v>0</v>
      </c>
      <c r="X219" s="38" t="s">
        <v>1056</v>
      </c>
      <c r="Y219" s="73" t="s">
        <v>105</v>
      </c>
      <c r="Z219" s="74" t="s">
        <v>104</v>
      </c>
      <c r="AA219" s="58">
        <f>Calculations!Z189</f>
        <v>0</v>
      </c>
      <c r="AB219" s="58">
        <f>Calculations!AL189</f>
        <v>0</v>
      </c>
      <c r="AC219" s="58">
        <f>Calculations!AA189</f>
        <v>0</v>
      </c>
      <c r="AD219" s="59">
        <f>Calculations!AM189</f>
        <v>0</v>
      </c>
      <c r="AE219" s="58">
        <f>Calculations!AB189</f>
        <v>0</v>
      </c>
      <c r="AF219" s="58">
        <f>Calculations!AN189</f>
        <v>0</v>
      </c>
      <c r="AG219" s="58">
        <f>Calculations!AC189</f>
        <v>0</v>
      </c>
      <c r="AH219" s="58">
        <f>Calculations!AO189</f>
        <v>0</v>
      </c>
      <c r="AI219" s="58">
        <f>Calculations!AD189</f>
        <v>0</v>
      </c>
      <c r="AJ219" s="58">
        <f>Calculations!AP189</f>
        <v>0</v>
      </c>
      <c r="AK219" s="58">
        <f>Calculations!AE189</f>
        <v>0</v>
      </c>
      <c r="AL219" s="58">
        <f>Calculations!AQ189</f>
        <v>0</v>
      </c>
      <c r="AM219" s="58">
        <f>Calculations!AF189</f>
        <v>0</v>
      </c>
      <c r="AN219" s="58">
        <f>Calculations!AR189</f>
        <v>0</v>
      </c>
      <c r="AO219" s="58">
        <f>Calculations!AG189</f>
        <v>0</v>
      </c>
      <c r="AP219" s="58">
        <f>Calculations!AS189</f>
        <v>0</v>
      </c>
      <c r="AQ219" s="58">
        <f>Calculations!AH189</f>
        <v>0.30305841000299999</v>
      </c>
      <c r="AR219" s="58">
        <f>Calculations!AT189</f>
        <v>100.00013528862462</v>
      </c>
      <c r="AS219" s="58">
        <f>Calculations!AI189</f>
        <v>0</v>
      </c>
      <c r="AT219" s="58">
        <f>Calculations!AU189</f>
        <v>0</v>
      </c>
      <c r="AU219" s="58">
        <f>Calculations!AJ189</f>
        <v>0</v>
      </c>
      <c r="AV219" s="58">
        <f>Calculations!AV189</f>
        <v>0</v>
      </c>
      <c r="AW219" s="49"/>
      <c r="AX219" s="49"/>
      <c r="AY219" s="56" t="str">
        <f>Calculations!D189</f>
        <v>Land Supply 2018</v>
      </c>
    </row>
    <row r="220" spans="2:51" ht="14.5" x14ac:dyDescent="0.35">
      <c r="B220" s="32" t="str">
        <f>Calculations!A190</f>
        <v>1183-BOL</v>
      </c>
      <c r="C220" s="30" t="str">
        <f>Calculations!B190</f>
        <v>Tarmac Site, Stopes Road, Little Lever, BL3 1NR</v>
      </c>
      <c r="D220" s="13" t="str">
        <f>Calculations!C190</f>
        <v>Residential</v>
      </c>
      <c r="E220" s="38">
        <f>Calculations!E190</f>
        <v>2.2390599999999998</v>
      </c>
      <c r="F220" s="38">
        <f>Calculations!I190</f>
        <v>2.2390599999999998</v>
      </c>
      <c r="G220" s="38">
        <f>Calculations!M190</f>
        <v>100</v>
      </c>
      <c r="H220" s="38">
        <f>Calculations!H190</f>
        <v>0</v>
      </c>
      <c r="I220" s="38">
        <f>Calculations!L190</f>
        <v>0</v>
      </c>
      <c r="J220" s="38">
        <f>Calculations!G190</f>
        <v>0</v>
      </c>
      <c r="K220" s="38">
        <f>Calculations!K190</f>
        <v>0</v>
      </c>
      <c r="L220" s="38">
        <f>Calculations!F190</f>
        <v>0</v>
      </c>
      <c r="M220" s="38">
        <f>Calculations!J190</f>
        <v>0</v>
      </c>
      <c r="N220" s="38">
        <f>Calculations!V190</f>
        <v>0</v>
      </c>
      <c r="O220" s="38">
        <f>Calculations!W190</f>
        <v>0</v>
      </c>
      <c r="P220" s="38">
        <f>Calculations!O190</f>
        <v>5.0655400000000003E-2</v>
      </c>
      <c r="Q220" s="38">
        <f>Calculations!S190</f>
        <v>2.2623511652211201</v>
      </c>
      <c r="R220" s="38">
        <f>Calculations!Q190</f>
        <v>2.64E-2</v>
      </c>
      <c r="S220" s="38">
        <f>Calculations!T190</f>
        <v>1.1790662152867721</v>
      </c>
      <c r="T220" s="38">
        <f>Calculations!R190</f>
        <v>1.44E-2</v>
      </c>
      <c r="U220" s="38">
        <f>Calculations!U190</f>
        <v>0.64312702652005749</v>
      </c>
      <c r="V220" s="38" t="str">
        <f>Calculations!X190</f>
        <v>Not Modelled</v>
      </c>
      <c r="W220" s="38" t="str">
        <f>Calculations!Y190</f>
        <v>N/A</v>
      </c>
      <c r="X220" s="38" t="s">
        <v>1056</v>
      </c>
      <c r="Y220" s="73" t="s">
        <v>105</v>
      </c>
      <c r="Z220" s="74" t="s">
        <v>104</v>
      </c>
      <c r="AA220" s="58">
        <f>Calculations!Z190</f>
        <v>0</v>
      </c>
      <c r="AB220" s="58">
        <f>Calculations!AL190</f>
        <v>0</v>
      </c>
      <c r="AC220" s="58">
        <f>Calculations!AA190</f>
        <v>0</v>
      </c>
      <c r="AD220" s="59">
        <f>Calculations!AM190</f>
        <v>0</v>
      </c>
      <c r="AE220" s="58">
        <f>Calculations!AB190</f>
        <v>0</v>
      </c>
      <c r="AF220" s="58">
        <f>Calculations!AN190</f>
        <v>0</v>
      </c>
      <c r="AG220" s="58">
        <f>Calculations!AC190</f>
        <v>0</v>
      </c>
      <c r="AH220" s="58">
        <f>Calculations!AO190</f>
        <v>0</v>
      </c>
      <c r="AI220" s="58">
        <f>Calculations!AD190</f>
        <v>0</v>
      </c>
      <c r="AJ220" s="58">
        <f>Calculations!AP190</f>
        <v>0</v>
      </c>
      <c r="AK220" s="58">
        <f>Calculations!AE190</f>
        <v>0</v>
      </c>
      <c r="AL220" s="58">
        <f>Calculations!AQ190</f>
        <v>0</v>
      </c>
      <c r="AM220" s="58">
        <f>Calculations!AF190</f>
        <v>3.32E-2</v>
      </c>
      <c r="AN220" s="58">
        <f>Calculations!AR190</f>
        <v>1.482765088921244</v>
      </c>
      <c r="AO220" s="58">
        <f>Calculations!AG190</f>
        <v>0.77765191419299995</v>
      </c>
      <c r="AP220" s="58">
        <f>Calculations!AS190</f>
        <v>34.731178002956597</v>
      </c>
      <c r="AQ220" s="58">
        <f>Calculations!AH190</f>
        <v>1.4325924722900001</v>
      </c>
      <c r="AR220" s="58">
        <f>Calculations!AT190</f>
        <v>63.981870619367065</v>
      </c>
      <c r="AS220" s="58">
        <f>Calculations!AI190</f>
        <v>0</v>
      </c>
      <c r="AT220" s="58">
        <f>Calculations!AU190</f>
        <v>0</v>
      </c>
      <c r="AU220" s="58">
        <f>Calculations!AJ190</f>
        <v>0</v>
      </c>
      <c r="AV220" s="58">
        <f>Calculations!AV190</f>
        <v>0</v>
      </c>
      <c r="AW220" s="49"/>
      <c r="AX220" s="49"/>
      <c r="AY220" s="56" t="str">
        <f>Calculations!D190</f>
        <v>Land Supply 2018</v>
      </c>
    </row>
    <row r="221" spans="2:51" ht="14.5" x14ac:dyDescent="0.35">
      <c r="B221" s="32" t="str">
        <f>Calculations!A191</f>
        <v>1189-BOL</v>
      </c>
      <c r="C221" s="30" t="str">
        <f>Calculations!B191</f>
        <v>EAGLEY BROOK WAY, BOLTON</v>
      </c>
      <c r="D221" s="13" t="str">
        <f>Calculations!C191</f>
        <v>Residential</v>
      </c>
      <c r="E221" s="38">
        <f>Calculations!E191</f>
        <v>0.49880099999999999</v>
      </c>
      <c r="F221" s="38">
        <f>Calculations!I191</f>
        <v>0.17677644731600001</v>
      </c>
      <c r="G221" s="38">
        <f>Calculations!M191</f>
        <v>35.440275243233273</v>
      </c>
      <c r="H221" s="38">
        <f>Calculations!H191</f>
        <v>0.206773498941</v>
      </c>
      <c r="I221" s="38">
        <f>Calculations!L191</f>
        <v>41.454106736153292</v>
      </c>
      <c r="J221" s="38">
        <f>Calculations!G191</f>
        <v>0.115251053743</v>
      </c>
      <c r="K221" s="38">
        <f>Calculations!K191</f>
        <v>23.105618020613431</v>
      </c>
      <c r="L221" s="38">
        <f>Calculations!F191</f>
        <v>0</v>
      </c>
      <c r="M221" s="38">
        <f>Calculations!J191</f>
        <v>0</v>
      </c>
      <c r="N221" s="38">
        <f>Calculations!V191</f>
        <v>0.49880079999499999</v>
      </c>
      <c r="O221" s="38">
        <f>Calculations!W191</f>
        <v>99.999959902847024</v>
      </c>
      <c r="P221" s="38">
        <f>Calculations!O191</f>
        <v>0.24842464239996001</v>
      </c>
      <c r="Q221" s="38">
        <f>Calculations!S191</f>
        <v>49.804359333674157</v>
      </c>
      <c r="R221" s="38">
        <f>Calculations!Q191</f>
        <v>5.1296423999600002E-3</v>
      </c>
      <c r="S221" s="38">
        <f>Calculations!T191</f>
        <v>1.0283945701712709</v>
      </c>
      <c r="T221" s="38">
        <f>Calculations!R191</f>
        <v>0</v>
      </c>
      <c r="U221" s="38">
        <f>Calculations!U191</f>
        <v>0</v>
      </c>
      <c r="V221" s="38">
        <f>Calculations!X191</f>
        <v>0.12988448139299999</v>
      </c>
      <c r="W221" s="38">
        <f>Calculations!Y191</f>
        <v>26.039338612592992</v>
      </c>
      <c r="X221" s="38" t="s">
        <v>1056</v>
      </c>
      <c r="Y221" s="73" t="s">
        <v>102</v>
      </c>
      <c r="Z221" s="74" t="s">
        <v>103</v>
      </c>
      <c r="AA221" s="58">
        <f>Calculations!Z191</f>
        <v>0</v>
      </c>
      <c r="AB221" s="58">
        <f>Calculations!AL191</f>
        <v>0</v>
      </c>
      <c r="AC221" s="58">
        <f>Calculations!AA191</f>
        <v>0</v>
      </c>
      <c r="AD221" s="59">
        <f>Calculations!AM191</f>
        <v>0</v>
      </c>
      <c r="AE221" s="58">
        <f>Calculations!AB191</f>
        <v>0</v>
      </c>
      <c r="AF221" s="58">
        <f>Calculations!AN191</f>
        <v>0</v>
      </c>
      <c r="AG221" s="58">
        <f>Calculations!AC191</f>
        <v>0</v>
      </c>
      <c r="AH221" s="58">
        <f>Calculations!AO191</f>
        <v>0</v>
      </c>
      <c r="AI221" s="58">
        <f>Calculations!AD191</f>
        <v>0</v>
      </c>
      <c r="AJ221" s="58">
        <f>Calculations!AP191</f>
        <v>0</v>
      </c>
      <c r="AK221" s="58">
        <f>Calculations!AE191</f>
        <v>0</v>
      </c>
      <c r="AL221" s="58">
        <f>Calculations!AQ191</f>
        <v>0</v>
      </c>
      <c r="AM221" s="58">
        <f>Calculations!AF191</f>
        <v>0</v>
      </c>
      <c r="AN221" s="58">
        <f>Calculations!AR191</f>
        <v>0</v>
      </c>
      <c r="AO221" s="58">
        <f>Calculations!AG191</f>
        <v>0</v>
      </c>
      <c r="AP221" s="58">
        <f>Calculations!AS191</f>
        <v>0</v>
      </c>
      <c r="AQ221" s="58">
        <f>Calculations!AH191</f>
        <v>0.49880080484599998</v>
      </c>
      <c r="AR221" s="58">
        <f>Calculations!AT191</f>
        <v>99.999960875379159</v>
      </c>
      <c r="AS221" s="58">
        <f>Calculations!AI191</f>
        <v>0</v>
      </c>
      <c r="AT221" s="58">
        <f>Calculations!AU191</f>
        <v>0</v>
      </c>
      <c r="AU221" s="58">
        <f>Calculations!AJ191</f>
        <v>0.31038812699700002</v>
      </c>
      <c r="AV221" s="58">
        <f>Calculations!AV191</f>
        <v>62.226845374608317</v>
      </c>
      <c r="AW221" s="49"/>
      <c r="AX221" s="49"/>
      <c r="AY221" s="56" t="str">
        <f>Calculations!D191</f>
        <v>Land Supply 2018</v>
      </c>
    </row>
    <row r="222" spans="2:51" ht="14.5" x14ac:dyDescent="0.35">
      <c r="B222" s="32" t="str">
        <f>Calculations!A192</f>
        <v>11P1.1</v>
      </c>
      <c r="C222" s="30" t="str">
        <f>Calculations!B192</f>
        <v>Stone Hill Road</v>
      </c>
      <c r="D222" s="13" t="str">
        <f>Calculations!C192</f>
        <v>Industry and warehousing</v>
      </c>
      <c r="E222" s="38">
        <f>Calculations!E192</f>
        <v>0.59814500000000004</v>
      </c>
      <c r="F222" s="38">
        <f>Calculations!I192</f>
        <v>0.59814500000000004</v>
      </c>
      <c r="G222" s="38">
        <f>Calculations!M192</f>
        <v>100</v>
      </c>
      <c r="H222" s="38">
        <f>Calculations!H192</f>
        <v>0</v>
      </c>
      <c r="I222" s="38">
        <f>Calculations!L192</f>
        <v>0</v>
      </c>
      <c r="J222" s="38">
        <f>Calculations!G192</f>
        <v>0</v>
      </c>
      <c r="K222" s="38">
        <f>Calculations!K192</f>
        <v>0</v>
      </c>
      <c r="L222" s="38">
        <f>Calculations!F192</f>
        <v>0</v>
      </c>
      <c r="M222" s="38">
        <f>Calculations!J192</f>
        <v>0</v>
      </c>
      <c r="N222" s="38">
        <f>Calculations!V192</f>
        <v>0</v>
      </c>
      <c r="O222" s="38">
        <f>Calculations!W192</f>
        <v>0</v>
      </c>
      <c r="P222" s="38">
        <f>Calculations!O192</f>
        <v>5.0881747384400003E-2</v>
      </c>
      <c r="Q222" s="38">
        <f>Calculations!S192</f>
        <v>8.5065907738758995</v>
      </c>
      <c r="R222" s="38">
        <f>Calculations!Q192</f>
        <v>1.27106473844E-2</v>
      </c>
      <c r="S222" s="38">
        <f>Calculations!T192</f>
        <v>2.1250110565832698</v>
      </c>
      <c r="T222" s="38">
        <f>Calculations!R192</f>
        <v>0</v>
      </c>
      <c r="U222" s="38">
        <f>Calculations!U192</f>
        <v>0</v>
      </c>
      <c r="V222" s="38" t="str">
        <f>Calculations!X192</f>
        <v>Not Modelled</v>
      </c>
      <c r="W222" s="38" t="str">
        <f>Calculations!Y192</f>
        <v>N/A</v>
      </c>
      <c r="X222" s="38" t="s">
        <v>101</v>
      </c>
      <c r="Y222" s="73" t="s">
        <v>105</v>
      </c>
      <c r="Z222" s="74" t="s">
        <v>104</v>
      </c>
      <c r="AA222" s="58">
        <f>Calculations!Z192</f>
        <v>0</v>
      </c>
      <c r="AB222" s="58">
        <f>Calculations!AL192</f>
        <v>0</v>
      </c>
      <c r="AC222" s="58">
        <f>Calculations!AA192</f>
        <v>0</v>
      </c>
      <c r="AD222" s="59">
        <f>Calculations!AM192</f>
        <v>0</v>
      </c>
      <c r="AE222" s="58">
        <f>Calculations!AB192</f>
        <v>0</v>
      </c>
      <c r="AF222" s="58">
        <f>Calculations!AN192</f>
        <v>0</v>
      </c>
      <c r="AG222" s="58">
        <f>Calculations!AC192</f>
        <v>0</v>
      </c>
      <c r="AH222" s="58">
        <f>Calculations!AO192</f>
        <v>0</v>
      </c>
      <c r="AI222" s="58">
        <f>Calculations!AD192</f>
        <v>0</v>
      </c>
      <c r="AJ222" s="58">
        <f>Calculations!AP192</f>
        <v>0</v>
      </c>
      <c r="AK222" s="58">
        <f>Calculations!AE192</f>
        <v>0</v>
      </c>
      <c r="AL222" s="58">
        <f>Calculations!AQ192</f>
        <v>0</v>
      </c>
      <c r="AM222" s="58">
        <f>Calculations!AF192</f>
        <v>0</v>
      </c>
      <c r="AN222" s="58">
        <f>Calculations!AR192</f>
        <v>0</v>
      </c>
      <c r="AO222" s="58">
        <f>Calculations!AG192</f>
        <v>0</v>
      </c>
      <c r="AP222" s="58">
        <f>Calculations!AS192</f>
        <v>0</v>
      </c>
      <c r="AQ222" s="58">
        <f>Calculations!AH192</f>
        <v>0.59814544999800001</v>
      </c>
      <c r="AR222" s="58">
        <f>Calculations!AT192</f>
        <v>100.00007523225973</v>
      </c>
      <c r="AS222" s="58">
        <f>Calculations!AI192</f>
        <v>0</v>
      </c>
      <c r="AT222" s="58">
        <f>Calculations!AU192</f>
        <v>0</v>
      </c>
      <c r="AU222" s="58">
        <f>Calculations!AJ192</f>
        <v>0</v>
      </c>
      <c r="AV222" s="58">
        <f>Calculations!AV192</f>
        <v>0</v>
      </c>
      <c r="AW222" s="49"/>
      <c r="AX222" s="49"/>
      <c r="AY222" s="56" t="str">
        <f>Calculations!D192</f>
        <v>Land Supply 2018</v>
      </c>
    </row>
    <row r="223" spans="2:51" ht="26" x14ac:dyDescent="0.35">
      <c r="B223" s="32" t="str">
        <f>Calculations!A193</f>
        <v>1202-BOL</v>
      </c>
      <c r="C223" s="30" t="str">
        <f>Calculations!B193</f>
        <v>TEMPLE ROAD</v>
      </c>
      <c r="D223" s="13" t="str">
        <f>Calculations!C193</f>
        <v>Residential</v>
      </c>
      <c r="E223" s="38">
        <f>Calculations!E193</f>
        <v>1.3827799999999999</v>
      </c>
      <c r="F223" s="38">
        <f>Calculations!I193</f>
        <v>1.2393598762982698</v>
      </c>
      <c r="G223" s="38">
        <f>Calculations!M193</f>
        <v>89.628131466919541</v>
      </c>
      <c r="H223" s="38">
        <f>Calculations!H193</f>
        <v>2.05225136403E-2</v>
      </c>
      <c r="I223" s="38">
        <f>Calculations!L193</f>
        <v>1.4841488624582364</v>
      </c>
      <c r="J223" s="38">
        <f>Calculations!G193</f>
        <v>0.11776160094800001</v>
      </c>
      <c r="K223" s="38">
        <f>Calculations!K193</f>
        <v>8.5162933328512143</v>
      </c>
      <c r="L223" s="38">
        <f>Calculations!F193</f>
        <v>5.1360091134300002E-3</v>
      </c>
      <c r="M223" s="38">
        <f>Calculations!J193</f>
        <v>0.37142633777101208</v>
      </c>
      <c r="N223" s="38">
        <f>Calculations!V193</f>
        <v>0</v>
      </c>
      <c r="O223" s="38">
        <f>Calculations!W193</f>
        <v>0</v>
      </c>
      <c r="P223" s="38">
        <f>Calculations!O193</f>
        <v>0.31928244124749999</v>
      </c>
      <c r="Q223" s="38">
        <f>Calculations!S193</f>
        <v>23.089894361178207</v>
      </c>
      <c r="R223" s="38">
        <f>Calculations!Q193</f>
        <v>0.14258044124749999</v>
      </c>
      <c r="S223" s="38">
        <f>Calculations!T193</f>
        <v>10.311144306939644</v>
      </c>
      <c r="T223" s="38">
        <f>Calculations!R193</f>
        <v>5.76943954116E-2</v>
      </c>
      <c r="U223" s="38">
        <f>Calculations!U193</f>
        <v>4.1723481256309753</v>
      </c>
      <c r="V223" s="38">
        <f>Calculations!X193</f>
        <v>0.141916796654</v>
      </c>
      <c r="W223" s="38">
        <f>Calculations!Y193</f>
        <v>10.263150801573643</v>
      </c>
      <c r="X223" s="38" t="s">
        <v>1056</v>
      </c>
      <c r="Y223" s="73" t="s">
        <v>108</v>
      </c>
      <c r="Z223" s="74" t="s">
        <v>109</v>
      </c>
      <c r="AA223" s="58">
        <f>Calculations!Z193</f>
        <v>0</v>
      </c>
      <c r="AB223" s="58">
        <f>Calculations!AL193</f>
        <v>0</v>
      </c>
      <c r="AC223" s="58">
        <f>Calculations!AA193</f>
        <v>0</v>
      </c>
      <c r="AD223" s="59">
        <f>Calculations!AM193</f>
        <v>0</v>
      </c>
      <c r="AE223" s="58">
        <f>Calculations!AB193</f>
        <v>0</v>
      </c>
      <c r="AF223" s="58">
        <f>Calculations!AN193</f>
        <v>0</v>
      </c>
      <c r="AG223" s="58">
        <f>Calculations!AC193</f>
        <v>0</v>
      </c>
      <c r="AH223" s="58">
        <f>Calculations!AO193</f>
        <v>0</v>
      </c>
      <c r="AI223" s="58">
        <f>Calculations!AD193</f>
        <v>0</v>
      </c>
      <c r="AJ223" s="58">
        <f>Calculations!AP193</f>
        <v>0</v>
      </c>
      <c r="AK223" s="58">
        <f>Calculations!AE193</f>
        <v>0</v>
      </c>
      <c r="AL223" s="58">
        <f>Calculations!AQ193</f>
        <v>0</v>
      </c>
      <c r="AM223" s="58">
        <f>Calculations!AF193</f>
        <v>4.9200000000000001E-2</v>
      </c>
      <c r="AN223" s="58">
        <f>Calculations!AR193</f>
        <v>3.5580497259144623</v>
      </c>
      <c r="AO223" s="58">
        <f>Calculations!AG193</f>
        <v>0</v>
      </c>
      <c r="AP223" s="58">
        <f>Calculations!AS193</f>
        <v>0</v>
      </c>
      <c r="AQ223" s="58">
        <f>Calculations!AH193</f>
        <v>1.3827786200000001</v>
      </c>
      <c r="AR223" s="58">
        <f>Calculations!AT193</f>
        <v>99.999900201044284</v>
      </c>
      <c r="AS223" s="58">
        <f>Calculations!AI193</f>
        <v>0</v>
      </c>
      <c r="AT223" s="58">
        <f>Calculations!AU193</f>
        <v>0</v>
      </c>
      <c r="AU223" s="58">
        <f>Calculations!AJ193</f>
        <v>0</v>
      </c>
      <c r="AV223" s="58">
        <f>Calculations!AV193</f>
        <v>0</v>
      </c>
      <c r="AW223" s="49"/>
      <c r="AX223" s="49"/>
      <c r="AY223" s="56" t="str">
        <f>Calculations!D193</f>
        <v>Land Supply 2018</v>
      </c>
    </row>
    <row r="224" spans="2:51" ht="26" x14ac:dyDescent="0.35">
      <c r="B224" s="32" t="str">
        <f>Calculations!A194</f>
        <v>1204-BOL</v>
      </c>
      <c r="C224" s="30" t="str">
        <f>Calculations!B194</f>
        <v>CHADWICK STREET CAMPUS, CHADWICK STREET, BOLTON.</v>
      </c>
      <c r="D224" s="13" t="str">
        <f>Calculations!C194</f>
        <v>Residential</v>
      </c>
      <c r="E224" s="38">
        <f>Calculations!E194</f>
        <v>1.7975699999999999</v>
      </c>
      <c r="F224" s="38">
        <f>Calculations!I194</f>
        <v>1.7975699999999999</v>
      </c>
      <c r="G224" s="38">
        <f>Calculations!M194</f>
        <v>100</v>
      </c>
      <c r="H224" s="38">
        <f>Calculations!H194</f>
        <v>0</v>
      </c>
      <c r="I224" s="38">
        <f>Calculations!L194</f>
        <v>0</v>
      </c>
      <c r="J224" s="38">
        <f>Calculations!G194</f>
        <v>0</v>
      </c>
      <c r="K224" s="38">
        <f>Calculations!K194</f>
        <v>0</v>
      </c>
      <c r="L224" s="38">
        <f>Calculations!F194</f>
        <v>0</v>
      </c>
      <c r="M224" s="38">
        <f>Calculations!J194</f>
        <v>0</v>
      </c>
      <c r="N224" s="38">
        <f>Calculations!V194</f>
        <v>0</v>
      </c>
      <c r="O224" s="38">
        <f>Calculations!W194</f>
        <v>0</v>
      </c>
      <c r="P224" s="38">
        <f>Calculations!O194</f>
        <v>1.0064088848433E-2</v>
      </c>
      <c r="Q224" s="38">
        <f>Calculations!S194</f>
        <v>0.55987187416528983</v>
      </c>
      <c r="R224" s="38">
        <f>Calculations!Q194</f>
        <v>2.5240884843299999E-4</v>
      </c>
      <c r="S224" s="38">
        <f>Calculations!T194</f>
        <v>1.4041670056409486E-2</v>
      </c>
      <c r="T224" s="38">
        <f>Calculations!R194</f>
        <v>0</v>
      </c>
      <c r="U224" s="38">
        <f>Calculations!U194</f>
        <v>0</v>
      </c>
      <c r="V224" s="38">
        <f>Calculations!X194</f>
        <v>0</v>
      </c>
      <c r="W224" s="38">
        <f>Calculations!Y194</f>
        <v>0</v>
      </c>
      <c r="X224" s="38" t="s">
        <v>1056</v>
      </c>
      <c r="Y224" s="73" t="s">
        <v>105</v>
      </c>
      <c r="Z224" s="74" t="s">
        <v>104</v>
      </c>
      <c r="AA224" s="58">
        <f>Calculations!Z194</f>
        <v>0</v>
      </c>
      <c r="AB224" s="58">
        <f>Calculations!AL194</f>
        <v>0</v>
      </c>
      <c r="AC224" s="58">
        <f>Calculations!AA194</f>
        <v>0</v>
      </c>
      <c r="AD224" s="59">
        <f>Calculations!AM194</f>
        <v>0</v>
      </c>
      <c r="AE224" s="58">
        <f>Calculations!AB194</f>
        <v>0</v>
      </c>
      <c r="AF224" s="58">
        <f>Calculations!AN194</f>
        <v>0</v>
      </c>
      <c r="AG224" s="58">
        <f>Calculations!AC194</f>
        <v>0</v>
      </c>
      <c r="AH224" s="58">
        <f>Calculations!AO194</f>
        <v>0</v>
      </c>
      <c r="AI224" s="58">
        <f>Calculations!AD194</f>
        <v>0</v>
      </c>
      <c r="AJ224" s="58">
        <f>Calculations!AP194</f>
        <v>0</v>
      </c>
      <c r="AK224" s="58">
        <f>Calculations!AE194</f>
        <v>0</v>
      </c>
      <c r="AL224" s="58">
        <f>Calculations!AQ194</f>
        <v>0</v>
      </c>
      <c r="AM224" s="58">
        <f>Calculations!AF194</f>
        <v>0</v>
      </c>
      <c r="AN224" s="58">
        <f>Calculations!AR194</f>
        <v>0</v>
      </c>
      <c r="AO224" s="58">
        <f>Calculations!AG194</f>
        <v>0</v>
      </c>
      <c r="AP224" s="58">
        <f>Calculations!AS194</f>
        <v>0</v>
      </c>
      <c r="AQ224" s="58">
        <f>Calculations!AH194</f>
        <v>1.7975670669999999</v>
      </c>
      <c r="AR224" s="58">
        <f>Calculations!AT194</f>
        <v>99.99983683528319</v>
      </c>
      <c r="AS224" s="58">
        <f>Calculations!AI194</f>
        <v>0</v>
      </c>
      <c r="AT224" s="58">
        <f>Calculations!AU194</f>
        <v>0</v>
      </c>
      <c r="AU224" s="58">
        <f>Calculations!AJ194</f>
        <v>0</v>
      </c>
      <c r="AV224" s="58">
        <f>Calculations!AV194</f>
        <v>0</v>
      </c>
      <c r="AW224" s="49"/>
      <c r="AX224" s="49"/>
      <c r="AY224" s="56" t="str">
        <f>Calculations!D194</f>
        <v>Land Supply 2018</v>
      </c>
    </row>
    <row r="225" spans="2:51" ht="26" x14ac:dyDescent="0.35">
      <c r="B225" s="32" t="str">
        <f>Calculations!A195</f>
        <v>1213-BOL</v>
      </c>
      <c r="C225" s="30" t="str">
        <f>Calculations!B195</f>
        <v>CHURCH WHARF</v>
      </c>
      <c r="D225" s="13" t="str">
        <f>Calculations!C195</f>
        <v>Residential</v>
      </c>
      <c r="E225" s="38">
        <f>Calculations!E195</f>
        <v>5.7893299999999996</v>
      </c>
      <c r="F225" s="38">
        <f>Calculations!I195</f>
        <v>3.5579902827560002</v>
      </c>
      <c r="G225" s="38">
        <f>Calculations!M195</f>
        <v>61.457721061953627</v>
      </c>
      <c r="H225" s="38">
        <f>Calculations!H195</f>
        <v>1.5538434560900001</v>
      </c>
      <c r="I225" s="38">
        <f>Calculations!L195</f>
        <v>26.839780356103386</v>
      </c>
      <c r="J225" s="38">
        <f>Calculations!G195</f>
        <v>0.31544215329300002</v>
      </c>
      <c r="K225" s="38">
        <f>Calculations!K195</f>
        <v>5.448681510520216</v>
      </c>
      <c r="L225" s="38">
        <f>Calculations!F195</f>
        <v>0.36205410786100001</v>
      </c>
      <c r="M225" s="38">
        <f>Calculations!J195</f>
        <v>6.2538170714227732</v>
      </c>
      <c r="N225" s="38">
        <f>Calculations!V195</f>
        <v>4.5360521759700001</v>
      </c>
      <c r="O225" s="38">
        <f>Calculations!W195</f>
        <v>78.351936683001327</v>
      </c>
      <c r="P225" s="38">
        <f>Calculations!O195</f>
        <v>2.0012298785240001</v>
      </c>
      <c r="Q225" s="38">
        <f>Calculations!S195</f>
        <v>34.567555805663183</v>
      </c>
      <c r="R225" s="38">
        <f>Calculations!Q195</f>
        <v>1.038014878524</v>
      </c>
      <c r="S225" s="38">
        <f>Calculations!T195</f>
        <v>17.929792886638005</v>
      </c>
      <c r="T225" s="38">
        <f>Calculations!R195</f>
        <v>0.49650756030900001</v>
      </c>
      <c r="U225" s="38">
        <f>Calculations!U195</f>
        <v>8.5762525250590311</v>
      </c>
      <c r="V225" s="38">
        <f>Calculations!X195</f>
        <v>0.37408109255900002</v>
      </c>
      <c r="W225" s="38">
        <f>Calculations!Y195</f>
        <v>6.4615610538525186</v>
      </c>
      <c r="X225" s="38" t="s">
        <v>1056</v>
      </c>
      <c r="Y225" s="73" t="s">
        <v>108</v>
      </c>
      <c r="Z225" s="74" t="s">
        <v>109</v>
      </c>
      <c r="AA225" s="58">
        <f>Calculations!Z195</f>
        <v>1.3473314316999999E-2</v>
      </c>
      <c r="AB225" s="58">
        <f>Calculations!AL195</f>
        <v>0.23272665950982238</v>
      </c>
      <c r="AC225" s="58">
        <f>Calculations!AA195</f>
        <v>0</v>
      </c>
      <c r="AD225" s="59">
        <f>Calculations!AM195</f>
        <v>0</v>
      </c>
      <c r="AE225" s="58">
        <f>Calculations!AB195</f>
        <v>0</v>
      </c>
      <c r="AF225" s="58">
        <f>Calculations!AN195</f>
        <v>0</v>
      </c>
      <c r="AG225" s="58">
        <f>Calculations!AC195</f>
        <v>0</v>
      </c>
      <c r="AH225" s="58">
        <f>Calculations!AO195</f>
        <v>0</v>
      </c>
      <c r="AI225" s="58">
        <f>Calculations!AD195</f>
        <v>0</v>
      </c>
      <c r="AJ225" s="58">
        <f>Calculations!AP195</f>
        <v>0</v>
      </c>
      <c r="AK225" s="58">
        <f>Calculations!AE195</f>
        <v>0</v>
      </c>
      <c r="AL225" s="58">
        <f>Calculations!AQ195</f>
        <v>0</v>
      </c>
      <c r="AM225" s="58">
        <f>Calculations!AF195</f>
        <v>0</v>
      </c>
      <c r="AN225" s="58">
        <f>Calculations!AR195</f>
        <v>0</v>
      </c>
      <c r="AO225" s="58">
        <f>Calculations!AG195</f>
        <v>0</v>
      </c>
      <c r="AP225" s="58">
        <f>Calculations!AS195</f>
        <v>0</v>
      </c>
      <c r="AQ225" s="58">
        <f>Calculations!AH195</f>
        <v>5.7893262849999996</v>
      </c>
      <c r="AR225" s="58">
        <f>Calculations!AT195</f>
        <v>99.99993583022561</v>
      </c>
      <c r="AS225" s="58">
        <f>Calculations!AI195</f>
        <v>0</v>
      </c>
      <c r="AT225" s="58">
        <f>Calculations!AU195</f>
        <v>0</v>
      </c>
      <c r="AU225" s="58">
        <f>Calculations!AJ195</f>
        <v>0</v>
      </c>
      <c r="AV225" s="58">
        <f>Calculations!AV195</f>
        <v>0</v>
      </c>
      <c r="AW225" s="49"/>
      <c r="AX225" s="49"/>
      <c r="AY225" s="56" t="str">
        <f>Calculations!D195</f>
        <v>Land Supply 2018</v>
      </c>
    </row>
    <row r="226" spans="2:51" ht="26" x14ac:dyDescent="0.35">
      <c r="B226" s="32" t="str">
        <f>Calculations!A196</f>
        <v>1214-BOL</v>
      </c>
      <c r="C226" s="30" t="str">
        <f>Calculations!B196</f>
        <v>13 RAVENSWOOD DRIVE, BOLTON, BL1 5AJ</v>
      </c>
      <c r="D226" s="13" t="str">
        <f>Calculations!C196</f>
        <v>Residential</v>
      </c>
      <c r="E226" s="38">
        <f>Calculations!E196</f>
        <v>0.266403</v>
      </c>
      <c r="F226" s="38">
        <f>Calculations!I196</f>
        <v>0.266403</v>
      </c>
      <c r="G226" s="38">
        <f>Calculations!M196</f>
        <v>100</v>
      </c>
      <c r="H226" s="38">
        <f>Calculations!H196</f>
        <v>0</v>
      </c>
      <c r="I226" s="38">
        <f>Calculations!L196</f>
        <v>0</v>
      </c>
      <c r="J226" s="38">
        <f>Calculations!G196</f>
        <v>0</v>
      </c>
      <c r="K226" s="38">
        <f>Calculations!K196</f>
        <v>0</v>
      </c>
      <c r="L226" s="38">
        <f>Calculations!F196</f>
        <v>0</v>
      </c>
      <c r="M226" s="38">
        <f>Calculations!J196</f>
        <v>0</v>
      </c>
      <c r="N226" s="38">
        <f>Calculations!V196</f>
        <v>0</v>
      </c>
      <c r="O226" s="38">
        <f>Calculations!W196</f>
        <v>0</v>
      </c>
      <c r="P226" s="38">
        <f>Calculations!O196</f>
        <v>0</v>
      </c>
      <c r="Q226" s="38">
        <f>Calculations!S196</f>
        <v>0</v>
      </c>
      <c r="R226" s="38">
        <f>Calculations!Q196</f>
        <v>0</v>
      </c>
      <c r="S226" s="38">
        <f>Calculations!T196</f>
        <v>0</v>
      </c>
      <c r="T226" s="38">
        <f>Calculations!R196</f>
        <v>0</v>
      </c>
      <c r="U226" s="38">
        <f>Calculations!U196</f>
        <v>0</v>
      </c>
      <c r="V226" s="38" t="str">
        <f>Calculations!X196</f>
        <v>Not Modelled</v>
      </c>
      <c r="W226" s="38" t="str">
        <f>Calculations!Y196</f>
        <v>N/A</v>
      </c>
      <c r="X226" s="38" t="s">
        <v>1056</v>
      </c>
      <c r="Y226" s="73" t="s">
        <v>106</v>
      </c>
      <c r="Z226" s="74" t="s">
        <v>107</v>
      </c>
      <c r="AA226" s="58">
        <f>Calculations!Z196</f>
        <v>0</v>
      </c>
      <c r="AB226" s="58">
        <f>Calculations!AL196</f>
        <v>0</v>
      </c>
      <c r="AC226" s="58">
        <f>Calculations!AA196</f>
        <v>0</v>
      </c>
      <c r="AD226" s="59">
        <f>Calculations!AM196</f>
        <v>0</v>
      </c>
      <c r="AE226" s="58">
        <f>Calculations!AB196</f>
        <v>0</v>
      </c>
      <c r="AF226" s="58">
        <f>Calculations!AN196</f>
        <v>0</v>
      </c>
      <c r="AG226" s="58">
        <f>Calculations!AC196</f>
        <v>0</v>
      </c>
      <c r="AH226" s="58">
        <f>Calculations!AO196</f>
        <v>0</v>
      </c>
      <c r="AI226" s="58">
        <f>Calculations!AD196</f>
        <v>0</v>
      </c>
      <c r="AJ226" s="58">
        <f>Calculations!AP196</f>
        <v>0</v>
      </c>
      <c r="AK226" s="58">
        <f>Calculations!AE196</f>
        <v>0</v>
      </c>
      <c r="AL226" s="58">
        <f>Calculations!AQ196</f>
        <v>0</v>
      </c>
      <c r="AM226" s="58">
        <f>Calculations!AF196</f>
        <v>0</v>
      </c>
      <c r="AN226" s="58">
        <f>Calculations!AR196</f>
        <v>0</v>
      </c>
      <c r="AO226" s="58">
        <f>Calculations!AG196</f>
        <v>0</v>
      </c>
      <c r="AP226" s="58">
        <f>Calculations!AS196</f>
        <v>0</v>
      </c>
      <c r="AQ226" s="58">
        <f>Calculations!AH196</f>
        <v>0.26640257500199999</v>
      </c>
      <c r="AR226" s="58">
        <f>Calculations!AT196</f>
        <v>99.999840468012749</v>
      </c>
      <c r="AS226" s="58">
        <f>Calculations!AI196</f>
        <v>0</v>
      </c>
      <c r="AT226" s="58">
        <f>Calculations!AU196</f>
        <v>0</v>
      </c>
      <c r="AU226" s="58">
        <f>Calculations!AJ196</f>
        <v>0</v>
      </c>
      <c r="AV226" s="58">
        <f>Calculations!AV196</f>
        <v>0</v>
      </c>
      <c r="AW226" s="49"/>
      <c r="AX226" s="49"/>
      <c r="AY226" s="56" t="str">
        <f>Calculations!D196</f>
        <v>Land Supply 2018</v>
      </c>
    </row>
    <row r="227" spans="2:51" ht="26" x14ac:dyDescent="0.35">
      <c r="B227" s="32" t="str">
        <f>Calculations!A197</f>
        <v>1216-BOL</v>
      </c>
      <c r="C227" s="30" t="str">
        <f>Calculations!B197</f>
        <v>ST ANDREWS SCHOOL, WITHINS DRIVE, BOLTON, GREATER MANCHESTER, BL2 5LF</v>
      </c>
      <c r="D227" s="13" t="str">
        <f>Calculations!C197</f>
        <v>Residential</v>
      </c>
      <c r="E227" s="38">
        <f>Calculations!E197</f>
        <v>1.2385900000000001</v>
      </c>
      <c r="F227" s="38">
        <f>Calculations!I197</f>
        <v>1.2385900000000001</v>
      </c>
      <c r="G227" s="38">
        <f>Calculations!M197</f>
        <v>100</v>
      </c>
      <c r="H227" s="38">
        <f>Calculations!H197</f>
        <v>0</v>
      </c>
      <c r="I227" s="38">
        <f>Calculations!L197</f>
        <v>0</v>
      </c>
      <c r="J227" s="38">
        <f>Calculations!G197</f>
        <v>0</v>
      </c>
      <c r="K227" s="38">
        <f>Calculations!K197</f>
        <v>0</v>
      </c>
      <c r="L227" s="38">
        <f>Calculations!F197</f>
        <v>0</v>
      </c>
      <c r="M227" s="38">
        <f>Calculations!J197</f>
        <v>0</v>
      </c>
      <c r="N227" s="38">
        <f>Calculations!V197</f>
        <v>0</v>
      </c>
      <c r="O227" s="38">
        <f>Calculations!W197</f>
        <v>0</v>
      </c>
      <c r="P227" s="38">
        <f>Calculations!O197</f>
        <v>4.0415E-2</v>
      </c>
      <c r="Q227" s="38">
        <f>Calculations!S197</f>
        <v>3.2629845227234195</v>
      </c>
      <c r="R227" s="38">
        <f>Calculations!Q197</f>
        <v>0</v>
      </c>
      <c r="S227" s="38">
        <f>Calculations!T197</f>
        <v>0</v>
      </c>
      <c r="T227" s="38">
        <f>Calculations!R197</f>
        <v>0</v>
      </c>
      <c r="U227" s="38">
        <f>Calculations!U197</f>
        <v>0</v>
      </c>
      <c r="V227" s="38" t="str">
        <f>Calculations!X197</f>
        <v>Not Modelled</v>
      </c>
      <c r="W227" s="38" t="str">
        <f>Calculations!Y197</f>
        <v>N/A</v>
      </c>
      <c r="X227" s="38" t="s">
        <v>1056</v>
      </c>
      <c r="Y227" s="73" t="s">
        <v>105</v>
      </c>
      <c r="Z227" s="74" t="s">
        <v>104</v>
      </c>
      <c r="AA227" s="58">
        <f>Calculations!Z197</f>
        <v>0</v>
      </c>
      <c r="AB227" s="58">
        <f>Calculations!AL197</f>
        <v>0</v>
      </c>
      <c r="AC227" s="58">
        <f>Calculations!AA197</f>
        <v>0</v>
      </c>
      <c r="AD227" s="59">
        <f>Calculations!AM197</f>
        <v>0</v>
      </c>
      <c r="AE227" s="58">
        <f>Calculations!AB197</f>
        <v>0</v>
      </c>
      <c r="AF227" s="58">
        <f>Calculations!AN197</f>
        <v>0</v>
      </c>
      <c r="AG227" s="58">
        <f>Calculations!AC197</f>
        <v>0</v>
      </c>
      <c r="AH227" s="58">
        <f>Calculations!AO197</f>
        <v>0</v>
      </c>
      <c r="AI227" s="58">
        <f>Calculations!AD197</f>
        <v>0</v>
      </c>
      <c r="AJ227" s="58">
        <f>Calculations!AP197</f>
        <v>0</v>
      </c>
      <c r="AK227" s="58">
        <f>Calculations!AE197</f>
        <v>0</v>
      </c>
      <c r="AL227" s="58">
        <f>Calculations!AQ197</f>
        <v>0</v>
      </c>
      <c r="AM227" s="58">
        <f>Calculations!AF197</f>
        <v>0</v>
      </c>
      <c r="AN227" s="58">
        <f>Calculations!AR197</f>
        <v>0</v>
      </c>
      <c r="AO227" s="58">
        <f>Calculations!AG197</f>
        <v>0</v>
      </c>
      <c r="AP227" s="58">
        <f>Calculations!AS197</f>
        <v>0</v>
      </c>
      <c r="AQ227" s="58">
        <f>Calculations!AH197</f>
        <v>1.23858709501</v>
      </c>
      <c r="AR227" s="58">
        <f>Calculations!AT197</f>
        <v>99.999765459918123</v>
      </c>
      <c r="AS227" s="58">
        <f>Calculations!AI197</f>
        <v>0</v>
      </c>
      <c r="AT227" s="58">
        <f>Calculations!AU197</f>
        <v>0</v>
      </c>
      <c r="AU227" s="58">
        <f>Calculations!AJ197</f>
        <v>0</v>
      </c>
      <c r="AV227" s="58">
        <f>Calculations!AV197</f>
        <v>0</v>
      </c>
      <c r="AW227" s="49"/>
      <c r="AX227" s="49"/>
      <c r="AY227" s="56" t="str">
        <f>Calculations!D197</f>
        <v>Land Supply 2018</v>
      </c>
    </row>
    <row r="228" spans="2:51" ht="26" x14ac:dyDescent="0.35">
      <c r="B228" s="32" t="str">
        <f>Calculations!A198</f>
        <v>1219-BOL</v>
      </c>
      <c r="C228" s="30" t="str">
        <f>Calculations!B198</f>
        <v>T SUTCLIFFE AND CO LTD, WESTON STREET, BOLTON, BL3 2AL</v>
      </c>
      <c r="D228" s="13" t="str">
        <f>Calculations!C198</f>
        <v>Residential</v>
      </c>
      <c r="E228" s="38">
        <f>Calculations!E198</f>
        <v>0.68015499999999995</v>
      </c>
      <c r="F228" s="38">
        <f>Calculations!I198</f>
        <v>0.68015499999999995</v>
      </c>
      <c r="G228" s="38">
        <f>Calculations!M198</f>
        <v>100</v>
      </c>
      <c r="H228" s="38">
        <f>Calculations!H198</f>
        <v>0</v>
      </c>
      <c r="I228" s="38">
        <f>Calculations!L198</f>
        <v>0</v>
      </c>
      <c r="J228" s="38">
        <f>Calculations!G198</f>
        <v>0</v>
      </c>
      <c r="K228" s="38">
        <f>Calculations!K198</f>
        <v>0</v>
      </c>
      <c r="L228" s="38">
        <f>Calculations!F198</f>
        <v>0</v>
      </c>
      <c r="M228" s="38">
        <f>Calculations!J198</f>
        <v>0</v>
      </c>
      <c r="N228" s="38">
        <f>Calculations!V198</f>
        <v>0</v>
      </c>
      <c r="O228" s="38">
        <f>Calculations!W198</f>
        <v>0</v>
      </c>
      <c r="P228" s="38">
        <f>Calculations!O198</f>
        <v>0.34543798136640003</v>
      </c>
      <c r="Q228" s="38">
        <f>Calculations!S198</f>
        <v>50.788126436826907</v>
      </c>
      <c r="R228" s="38">
        <f>Calculations!Q198</f>
        <v>0.25783958136640001</v>
      </c>
      <c r="S228" s="38">
        <f>Calculations!T198</f>
        <v>37.908944485654011</v>
      </c>
      <c r="T228" s="38">
        <f>Calculations!R198</f>
        <v>0.177943048119</v>
      </c>
      <c r="U228" s="38">
        <f>Calculations!U198</f>
        <v>26.162131884496919</v>
      </c>
      <c r="V228" s="38" t="str">
        <f>Calculations!X198</f>
        <v>Not Modelled</v>
      </c>
      <c r="W228" s="38" t="str">
        <f>Calculations!Y198</f>
        <v>N/A</v>
      </c>
      <c r="X228" s="38" t="s">
        <v>1056</v>
      </c>
      <c r="Y228" s="73" t="s">
        <v>108</v>
      </c>
      <c r="Z228" s="74" t="s">
        <v>109</v>
      </c>
      <c r="AA228" s="58">
        <f>Calculations!Z198</f>
        <v>0</v>
      </c>
      <c r="AB228" s="58">
        <f>Calculations!AL198</f>
        <v>0</v>
      </c>
      <c r="AC228" s="58">
        <f>Calculations!AA198</f>
        <v>0</v>
      </c>
      <c r="AD228" s="59">
        <f>Calculations!AM198</f>
        <v>0</v>
      </c>
      <c r="AE228" s="58">
        <f>Calculations!AB198</f>
        <v>0</v>
      </c>
      <c r="AF228" s="58">
        <f>Calculations!AN198</f>
        <v>0</v>
      </c>
      <c r="AG228" s="58">
        <f>Calculations!AC198</f>
        <v>0</v>
      </c>
      <c r="AH228" s="58">
        <f>Calculations!AO198</f>
        <v>0</v>
      </c>
      <c r="AI228" s="58">
        <f>Calculations!AD198</f>
        <v>0</v>
      </c>
      <c r="AJ228" s="58">
        <f>Calculations!AP198</f>
        <v>0</v>
      </c>
      <c r="AK228" s="58">
        <f>Calculations!AE198</f>
        <v>0</v>
      </c>
      <c r="AL228" s="58">
        <f>Calculations!AQ198</f>
        <v>0</v>
      </c>
      <c r="AM228" s="58">
        <f>Calculations!AF198</f>
        <v>0</v>
      </c>
      <c r="AN228" s="58">
        <f>Calculations!AR198</f>
        <v>0</v>
      </c>
      <c r="AO228" s="58">
        <f>Calculations!AG198</f>
        <v>0</v>
      </c>
      <c r="AP228" s="58">
        <f>Calculations!AS198</f>
        <v>0</v>
      </c>
      <c r="AQ228" s="58">
        <f>Calculations!AH198</f>
        <v>0.68015547499700002</v>
      </c>
      <c r="AR228" s="58">
        <f>Calculations!AT198</f>
        <v>100.00006983658139</v>
      </c>
      <c r="AS228" s="58">
        <f>Calculations!AI198</f>
        <v>0</v>
      </c>
      <c r="AT228" s="58">
        <f>Calculations!AU198</f>
        <v>0</v>
      </c>
      <c r="AU228" s="58">
        <f>Calculations!AJ198</f>
        <v>0</v>
      </c>
      <c r="AV228" s="58">
        <f>Calculations!AV198</f>
        <v>0</v>
      </c>
      <c r="AW228" s="49"/>
      <c r="AX228" s="49"/>
      <c r="AY228" s="56" t="str">
        <f>Calculations!D198</f>
        <v>Land Supply 2018</v>
      </c>
    </row>
    <row r="229" spans="2:51" ht="14.5" x14ac:dyDescent="0.35">
      <c r="B229" s="32" t="str">
        <f>Calculations!A199</f>
        <v>1222-BOL</v>
      </c>
      <c r="C229" s="30" t="str">
        <f>Calculations!B199</f>
        <v>Romer Street Works and Health Centre, Hilton Street</v>
      </c>
      <c r="D229" s="13" t="str">
        <f>Calculations!C199</f>
        <v>Residential</v>
      </c>
      <c r="E229" s="38">
        <f>Calculations!E199</f>
        <v>0.76316200000000001</v>
      </c>
      <c r="F229" s="38">
        <f>Calculations!I199</f>
        <v>0.76316200000000001</v>
      </c>
      <c r="G229" s="38">
        <f>Calculations!M199</f>
        <v>100</v>
      </c>
      <c r="H229" s="38">
        <f>Calculations!H199</f>
        <v>0</v>
      </c>
      <c r="I229" s="38">
        <f>Calculations!L199</f>
        <v>0</v>
      </c>
      <c r="J229" s="38">
        <f>Calculations!G199</f>
        <v>0</v>
      </c>
      <c r="K229" s="38">
        <f>Calculations!K199</f>
        <v>0</v>
      </c>
      <c r="L229" s="38">
        <f>Calculations!F199</f>
        <v>0</v>
      </c>
      <c r="M229" s="38">
        <f>Calculations!J199</f>
        <v>0</v>
      </c>
      <c r="N229" s="38">
        <f>Calculations!V199</f>
        <v>0</v>
      </c>
      <c r="O229" s="38">
        <f>Calculations!W199</f>
        <v>0</v>
      </c>
      <c r="P229" s="38">
        <f>Calculations!O199</f>
        <v>4.4578199999999998E-2</v>
      </c>
      <c r="Q229" s="38">
        <f>Calculations!S199</f>
        <v>5.8412499574140222</v>
      </c>
      <c r="R229" s="38">
        <f>Calculations!Q199</f>
        <v>0</v>
      </c>
      <c r="S229" s="38">
        <f>Calculations!T199</f>
        <v>0</v>
      </c>
      <c r="T229" s="38">
        <f>Calculations!R199</f>
        <v>0</v>
      </c>
      <c r="U229" s="38">
        <f>Calculations!U199</f>
        <v>0</v>
      </c>
      <c r="V229" s="38" t="str">
        <f>Calculations!X199</f>
        <v>Not Modelled</v>
      </c>
      <c r="W229" s="38" t="str">
        <f>Calculations!Y199</f>
        <v>N/A</v>
      </c>
      <c r="X229" s="38" t="s">
        <v>1056</v>
      </c>
      <c r="Y229" s="73" t="s">
        <v>105</v>
      </c>
      <c r="Z229" s="74" t="s">
        <v>104</v>
      </c>
      <c r="AA229" s="58">
        <f>Calculations!Z199</f>
        <v>0</v>
      </c>
      <c r="AB229" s="58">
        <f>Calculations!AL199</f>
        <v>0</v>
      </c>
      <c r="AC229" s="58">
        <f>Calculations!AA199</f>
        <v>0</v>
      </c>
      <c r="AD229" s="59">
        <f>Calculations!AM199</f>
        <v>0</v>
      </c>
      <c r="AE229" s="58">
        <f>Calculations!AB199</f>
        <v>0</v>
      </c>
      <c r="AF229" s="58">
        <f>Calculations!AN199</f>
        <v>0</v>
      </c>
      <c r="AG229" s="58">
        <f>Calculations!AC199</f>
        <v>0</v>
      </c>
      <c r="AH229" s="58">
        <f>Calculations!AO199</f>
        <v>0</v>
      </c>
      <c r="AI229" s="58">
        <f>Calculations!AD199</f>
        <v>0</v>
      </c>
      <c r="AJ229" s="58">
        <f>Calculations!AP199</f>
        <v>0</v>
      </c>
      <c r="AK229" s="58">
        <f>Calculations!AE199</f>
        <v>0</v>
      </c>
      <c r="AL229" s="58">
        <f>Calculations!AQ199</f>
        <v>0</v>
      </c>
      <c r="AM229" s="58">
        <f>Calculations!AF199</f>
        <v>0</v>
      </c>
      <c r="AN229" s="58">
        <f>Calculations!AR199</f>
        <v>0</v>
      </c>
      <c r="AO229" s="58">
        <f>Calculations!AG199</f>
        <v>0</v>
      </c>
      <c r="AP229" s="58">
        <f>Calculations!AS199</f>
        <v>0</v>
      </c>
      <c r="AQ229" s="58">
        <f>Calculations!AH199</f>
        <v>0.76316191247700005</v>
      </c>
      <c r="AR229" s="58">
        <f>Calculations!AT199</f>
        <v>99.999988531530661</v>
      </c>
      <c r="AS229" s="58">
        <f>Calculations!AI199</f>
        <v>0</v>
      </c>
      <c r="AT229" s="58">
        <f>Calculations!AU199</f>
        <v>0</v>
      </c>
      <c r="AU229" s="58">
        <f>Calculations!AJ199</f>
        <v>0</v>
      </c>
      <c r="AV229" s="58">
        <f>Calculations!AV199</f>
        <v>0</v>
      </c>
      <c r="AW229" s="49"/>
      <c r="AX229" s="49"/>
      <c r="AY229" s="56" t="str">
        <f>Calculations!D199</f>
        <v>Land Supply 2018</v>
      </c>
    </row>
    <row r="230" spans="2:51" ht="14.5" x14ac:dyDescent="0.35">
      <c r="B230" s="32" t="str">
        <f>Calculations!A200</f>
        <v>1226-BOL</v>
      </c>
      <c r="C230" s="30" t="str">
        <f>Calculations!B200</f>
        <v>LAND OFF MINERVA RD, Minerva Road, Bolton</v>
      </c>
      <c r="D230" s="13" t="str">
        <f>Calculations!C200</f>
        <v>Residential</v>
      </c>
      <c r="E230" s="38">
        <f>Calculations!E200</f>
        <v>0.71054399999999995</v>
      </c>
      <c r="F230" s="38">
        <f>Calculations!I200</f>
        <v>0.71054399999999995</v>
      </c>
      <c r="G230" s="38">
        <f>Calculations!M200</f>
        <v>100</v>
      </c>
      <c r="H230" s="38">
        <f>Calculations!H200</f>
        <v>0</v>
      </c>
      <c r="I230" s="38">
        <f>Calculations!L200</f>
        <v>0</v>
      </c>
      <c r="J230" s="38">
        <f>Calculations!G200</f>
        <v>0</v>
      </c>
      <c r="K230" s="38">
        <f>Calculations!K200</f>
        <v>0</v>
      </c>
      <c r="L230" s="38">
        <f>Calculations!F200</f>
        <v>0</v>
      </c>
      <c r="M230" s="38">
        <f>Calculations!J200</f>
        <v>0</v>
      </c>
      <c r="N230" s="38">
        <f>Calculations!V200</f>
        <v>0</v>
      </c>
      <c r="O230" s="38">
        <f>Calculations!W200</f>
        <v>0</v>
      </c>
      <c r="P230" s="38">
        <f>Calculations!O200</f>
        <v>0.1239558262949</v>
      </c>
      <c r="Q230" s="38">
        <f>Calculations!S200</f>
        <v>17.445200620214933</v>
      </c>
      <c r="R230" s="38">
        <f>Calculations!Q200</f>
        <v>2.34598262949E-2</v>
      </c>
      <c r="S230" s="38">
        <f>Calculations!T200</f>
        <v>3.3016711554667975</v>
      </c>
      <c r="T230" s="38">
        <f>Calculations!R200</f>
        <v>0</v>
      </c>
      <c r="U230" s="38">
        <f>Calculations!U200</f>
        <v>0</v>
      </c>
      <c r="V230" s="38" t="str">
        <f>Calculations!X200</f>
        <v>Not Modelled</v>
      </c>
      <c r="W230" s="38" t="str">
        <f>Calculations!Y200</f>
        <v>N/A</v>
      </c>
      <c r="X230" s="38" t="s">
        <v>1056</v>
      </c>
      <c r="Y230" s="73" t="s">
        <v>105</v>
      </c>
      <c r="Z230" s="74" t="s">
        <v>104</v>
      </c>
      <c r="AA230" s="58">
        <f>Calculations!Z200</f>
        <v>0</v>
      </c>
      <c r="AB230" s="58">
        <f>Calculations!AL200</f>
        <v>0</v>
      </c>
      <c r="AC230" s="58">
        <f>Calculations!AA200</f>
        <v>0</v>
      </c>
      <c r="AD230" s="59">
        <f>Calculations!AM200</f>
        <v>0</v>
      </c>
      <c r="AE230" s="58">
        <f>Calculations!AB200</f>
        <v>0</v>
      </c>
      <c r="AF230" s="58">
        <f>Calculations!AN200</f>
        <v>0</v>
      </c>
      <c r="AG230" s="58">
        <f>Calculations!AC200</f>
        <v>0</v>
      </c>
      <c r="AH230" s="58">
        <f>Calculations!AO200</f>
        <v>0</v>
      </c>
      <c r="AI230" s="58">
        <f>Calculations!AD200</f>
        <v>0</v>
      </c>
      <c r="AJ230" s="58">
        <f>Calculations!AP200</f>
        <v>0</v>
      </c>
      <c r="AK230" s="58">
        <f>Calculations!AE200</f>
        <v>0</v>
      </c>
      <c r="AL230" s="58">
        <f>Calculations!AQ200</f>
        <v>0</v>
      </c>
      <c r="AM230" s="58">
        <f>Calculations!AF200</f>
        <v>0</v>
      </c>
      <c r="AN230" s="58">
        <f>Calculations!AR200</f>
        <v>0</v>
      </c>
      <c r="AO230" s="58">
        <f>Calculations!AG200</f>
        <v>0</v>
      </c>
      <c r="AP230" s="58">
        <f>Calculations!AS200</f>
        <v>0</v>
      </c>
      <c r="AQ230" s="58">
        <f>Calculations!AH200</f>
        <v>0.71054352499700002</v>
      </c>
      <c r="AR230" s="58">
        <f>Calculations!AT200</f>
        <v>99.999933149389776</v>
      </c>
      <c r="AS230" s="58">
        <f>Calculations!AI200</f>
        <v>0</v>
      </c>
      <c r="AT230" s="58">
        <f>Calculations!AU200</f>
        <v>0</v>
      </c>
      <c r="AU230" s="58">
        <f>Calculations!AJ200</f>
        <v>0</v>
      </c>
      <c r="AV230" s="58">
        <f>Calculations!AV200</f>
        <v>0</v>
      </c>
      <c r="AW230" s="49"/>
      <c r="AX230" s="49"/>
      <c r="AY230" s="56" t="str">
        <f>Calculations!D200</f>
        <v>Land Supply 2018</v>
      </c>
    </row>
    <row r="231" spans="2:51" ht="14.5" x14ac:dyDescent="0.35">
      <c r="B231" s="32" t="str">
        <f>Calculations!A201</f>
        <v>1227-BOL</v>
      </c>
      <c r="C231" s="30" t="str">
        <f>Calculations!B201</f>
        <v>Clare Court, Exeter Avenue</v>
      </c>
      <c r="D231" s="13" t="str">
        <f>Calculations!C201</f>
        <v>Residential</v>
      </c>
      <c r="E231" s="38">
        <f>Calculations!E201</f>
        <v>1.47465</v>
      </c>
      <c r="F231" s="38">
        <f>Calculations!I201</f>
        <v>1.47465</v>
      </c>
      <c r="G231" s="38">
        <f>Calculations!M201</f>
        <v>100</v>
      </c>
      <c r="H231" s="38">
        <f>Calculations!H201</f>
        <v>0</v>
      </c>
      <c r="I231" s="38">
        <f>Calculations!L201</f>
        <v>0</v>
      </c>
      <c r="J231" s="38">
        <f>Calculations!G201</f>
        <v>0</v>
      </c>
      <c r="K231" s="38">
        <f>Calculations!K201</f>
        <v>0</v>
      </c>
      <c r="L231" s="38">
        <f>Calculations!F201</f>
        <v>0</v>
      </c>
      <c r="M231" s="38">
        <f>Calculations!J201</f>
        <v>0</v>
      </c>
      <c r="N231" s="38">
        <f>Calculations!V201</f>
        <v>0</v>
      </c>
      <c r="O231" s="38">
        <f>Calculations!W201</f>
        <v>0</v>
      </c>
      <c r="P231" s="38">
        <f>Calculations!O201</f>
        <v>0.14500709689489999</v>
      </c>
      <c r="Q231" s="38">
        <f>Calculations!S201</f>
        <v>9.8333229508629163</v>
      </c>
      <c r="R231" s="38">
        <f>Calculations!Q201</f>
        <v>2.1480096894899998E-2</v>
      </c>
      <c r="S231" s="38">
        <f>Calculations!T201</f>
        <v>1.4566233950361103</v>
      </c>
      <c r="T231" s="38">
        <f>Calculations!R201</f>
        <v>9.9614100570000006E-3</v>
      </c>
      <c r="U231" s="38">
        <f>Calculations!U201</f>
        <v>0.67551012491099582</v>
      </c>
      <c r="V231" s="38" t="str">
        <f>Calculations!X201</f>
        <v>Not Modelled</v>
      </c>
      <c r="W231" s="38" t="str">
        <f>Calculations!Y201</f>
        <v>N/A</v>
      </c>
      <c r="X231" s="38" t="s">
        <v>1056</v>
      </c>
      <c r="Y231" s="73" t="s">
        <v>105</v>
      </c>
      <c r="Z231" s="74" t="s">
        <v>104</v>
      </c>
      <c r="AA231" s="58">
        <f>Calculations!Z201</f>
        <v>0</v>
      </c>
      <c r="AB231" s="58">
        <f>Calculations!AL201</f>
        <v>0</v>
      </c>
      <c r="AC231" s="58">
        <f>Calculations!AA201</f>
        <v>0</v>
      </c>
      <c r="AD231" s="59">
        <f>Calculations!AM201</f>
        <v>0</v>
      </c>
      <c r="AE231" s="58">
        <f>Calculations!AB201</f>
        <v>0</v>
      </c>
      <c r="AF231" s="58">
        <f>Calculations!AN201</f>
        <v>0</v>
      </c>
      <c r="AG231" s="58">
        <f>Calculations!AC201</f>
        <v>0</v>
      </c>
      <c r="AH231" s="58">
        <f>Calculations!AO201</f>
        <v>0</v>
      </c>
      <c r="AI231" s="58">
        <f>Calculations!AD201</f>
        <v>0</v>
      </c>
      <c r="AJ231" s="58">
        <f>Calculations!AP201</f>
        <v>0</v>
      </c>
      <c r="AK231" s="58">
        <f>Calculations!AE201</f>
        <v>0</v>
      </c>
      <c r="AL231" s="58">
        <f>Calculations!AQ201</f>
        <v>0</v>
      </c>
      <c r="AM231" s="58">
        <f>Calculations!AF201</f>
        <v>0</v>
      </c>
      <c r="AN231" s="58">
        <f>Calculations!AR201</f>
        <v>0</v>
      </c>
      <c r="AO231" s="58">
        <f>Calculations!AG201</f>
        <v>0</v>
      </c>
      <c r="AP231" s="58">
        <f>Calculations!AS201</f>
        <v>0</v>
      </c>
      <c r="AQ231" s="58">
        <f>Calculations!AH201</f>
        <v>1.4746549600000001</v>
      </c>
      <c r="AR231" s="58">
        <f>Calculations!AT201</f>
        <v>100.00033635099854</v>
      </c>
      <c r="AS231" s="58">
        <f>Calculations!AI201</f>
        <v>0</v>
      </c>
      <c r="AT231" s="58">
        <f>Calculations!AU201</f>
        <v>0</v>
      </c>
      <c r="AU231" s="58">
        <f>Calculations!AJ201</f>
        <v>0</v>
      </c>
      <c r="AV231" s="58">
        <f>Calculations!AV201</f>
        <v>0</v>
      </c>
      <c r="AW231" s="49"/>
      <c r="AX231" s="49"/>
      <c r="AY231" s="56" t="str">
        <f>Calculations!D201</f>
        <v>Land Supply 2018</v>
      </c>
    </row>
    <row r="232" spans="2:51" ht="26" x14ac:dyDescent="0.35">
      <c r="B232" s="32" t="str">
        <f>Calculations!A202</f>
        <v>1233-BOL</v>
      </c>
      <c r="C232" s="30" t="str">
        <f>Calculations!B202</f>
        <v>LAND AT OLD HALL STREET / MABELS BROW, KEARSLEY, BOLTON, BL4 9DB</v>
      </c>
      <c r="D232" s="13" t="str">
        <f>Calculations!C202</f>
        <v>Residential</v>
      </c>
      <c r="E232" s="38">
        <f>Calculations!E202</f>
        <v>0.25358799999999998</v>
      </c>
      <c r="F232" s="38">
        <f>Calculations!I202</f>
        <v>0.25358799999999998</v>
      </c>
      <c r="G232" s="38">
        <f>Calculations!M202</f>
        <v>100</v>
      </c>
      <c r="H232" s="38">
        <f>Calculations!H202</f>
        <v>0</v>
      </c>
      <c r="I232" s="38">
        <f>Calculations!L202</f>
        <v>0</v>
      </c>
      <c r="J232" s="38">
        <f>Calculations!G202</f>
        <v>0</v>
      </c>
      <c r="K232" s="38">
        <f>Calculations!K202</f>
        <v>0</v>
      </c>
      <c r="L232" s="38">
        <f>Calculations!F202</f>
        <v>0</v>
      </c>
      <c r="M232" s="38">
        <f>Calculations!J202</f>
        <v>0</v>
      </c>
      <c r="N232" s="38">
        <f>Calculations!V202</f>
        <v>0</v>
      </c>
      <c r="O232" s="38">
        <f>Calculations!W202</f>
        <v>0</v>
      </c>
      <c r="P232" s="38">
        <f>Calculations!O202</f>
        <v>0</v>
      </c>
      <c r="Q232" s="38">
        <f>Calculations!S202</f>
        <v>0</v>
      </c>
      <c r="R232" s="38">
        <f>Calculations!Q202</f>
        <v>0</v>
      </c>
      <c r="S232" s="38">
        <f>Calculations!T202</f>
        <v>0</v>
      </c>
      <c r="T232" s="38">
        <f>Calculations!R202</f>
        <v>0</v>
      </c>
      <c r="U232" s="38">
        <f>Calculations!U202</f>
        <v>0</v>
      </c>
      <c r="V232" s="38" t="str">
        <f>Calculations!X202</f>
        <v>Not Modelled</v>
      </c>
      <c r="W232" s="38" t="str">
        <f>Calculations!Y202</f>
        <v>N/A</v>
      </c>
      <c r="X232" s="38" t="s">
        <v>1056</v>
      </c>
      <c r="Y232" s="73" t="s">
        <v>106</v>
      </c>
      <c r="Z232" s="74" t="s">
        <v>107</v>
      </c>
      <c r="AA232" s="58">
        <f>Calculations!Z202</f>
        <v>0</v>
      </c>
      <c r="AB232" s="58">
        <f>Calculations!AL202</f>
        <v>0</v>
      </c>
      <c r="AC232" s="58">
        <f>Calculations!AA202</f>
        <v>0</v>
      </c>
      <c r="AD232" s="59">
        <f>Calculations!AM202</f>
        <v>0</v>
      </c>
      <c r="AE232" s="58">
        <f>Calculations!AB202</f>
        <v>0</v>
      </c>
      <c r="AF232" s="58">
        <f>Calculations!AN202</f>
        <v>0</v>
      </c>
      <c r="AG232" s="58">
        <f>Calculations!AC202</f>
        <v>0</v>
      </c>
      <c r="AH232" s="58">
        <f>Calculations!AO202</f>
        <v>0</v>
      </c>
      <c r="AI232" s="58">
        <f>Calculations!AD202</f>
        <v>0</v>
      </c>
      <c r="AJ232" s="58">
        <f>Calculations!AP202</f>
        <v>0</v>
      </c>
      <c r="AK232" s="58">
        <f>Calculations!AE202</f>
        <v>0</v>
      </c>
      <c r="AL232" s="58">
        <f>Calculations!AQ202</f>
        <v>0</v>
      </c>
      <c r="AM232" s="58">
        <f>Calculations!AF202</f>
        <v>0</v>
      </c>
      <c r="AN232" s="58">
        <f>Calculations!AR202</f>
        <v>0</v>
      </c>
      <c r="AO232" s="58">
        <f>Calculations!AG202</f>
        <v>0</v>
      </c>
      <c r="AP232" s="58">
        <f>Calculations!AS202</f>
        <v>0</v>
      </c>
      <c r="AQ232" s="58">
        <f>Calculations!AH202</f>
        <v>0.25358803500499999</v>
      </c>
      <c r="AR232" s="58">
        <f>Calculations!AT202</f>
        <v>100.00001380388663</v>
      </c>
      <c r="AS232" s="58">
        <f>Calculations!AI202</f>
        <v>0</v>
      </c>
      <c r="AT232" s="58">
        <f>Calculations!AU202</f>
        <v>0</v>
      </c>
      <c r="AU232" s="58">
        <f>Calculations!AJ202</f>
        <v>0</v>
      </c>
      <c r="AV232" s="58">
        <f>Calculations!AV202</f>
        <v>0</v>
      </c>
      <c r="AW232" s="49"/>
      <c r="AX232" s="49"/>
      <c r="AY232" s="56" t="str">
        <f>Calculations!D202</f>
        <v>Land Supply 2018</v>
      </c>
    </row>
    <row r="233" spans="2:51" ht="14.5" x14ac:dyDescent="0.35">
      <c r="B233" s="32" t="str">
        <f>Calculations!A203</f>
        <v>1236-BOL</v>
      </c>
      <c r="C233" s="30" t="str">
        <f>Calculations!B203</f>
        <v>LAND AT MATHER STREET, KEARSLEY, BOLTON, BL4 8AT</v>
      </c>
      <c r="D233" s="13" t="str">
        <f>Calculations!C203</f>
        <v>Residential</v>
      </c>
      <c r="E233" s="38">
        <f>Calculations!E203</f>
        <v>0.32130700000000001</v>
      </c>
      <c r="F233" s="38">
        <f>Calculations!I203</f>
        <v>0.32130700000000001</v>
      </c>
      <c r="G233" s="38">
        <f>Calculations!M203</f>
        <v>100</v>
      </c>
      <c r="H233" s="38">
        <f>Calculations!H203</f>
        <v>0</v>
      </c>
      <c r="I233" s="38">
        <f>Calculations!L203</f>
        <v>0</v>
      </c>
      <c r="J233" s="38">
        <f>Calculations!G203</f>
        <v>0</v>
      </c>
      <c r="K233" s="38">
        <f>Calculations!K203</f>
        <v>0</v>
      </c>
      <c r="L233" s="38">
        <f>Calculations!F203</f>
        <v>0</v>
      </c>
      <c r="M233" s="38">
        <f>Calculations!J203</f>
        <v>0</v>
      </c>
      <c r="N233" s="38">
        <f>Calculations!V203</f>
        <v>0</v>
      </c>
      <c r="O233" s="38">
        <f>Calculations!W203</f>
        <v>0</v>
      </c>
      <c r="P233" s="38">
        <f>Calculations!O203</f>
        <v>1.93325E-4</v>
      </c>
      <c r="Q233" s="38">
        <f>Calculations!S203</f>
        <v>6.016831254843498E-2</v>
      </c>
      <c r="R233" s="38">
        <f>Calculations!Q203</f>
        <v>0</v>
      </c>
      <c r="S233" s="38">
        <f>Calculations!T203</f>
        <v>0</v>
      </c>
      <c r="T233" s="38">
        <f>Calculations!R203</f>
        <v>0</v>
      </c>
      <c r="U233" s="38">
        <f>Calculations!U203</f>
        <v>0</v>
      </c>
      <c r="V233" s="38" t="str">
        <f>Calculations!X203</f>
        <v>Not Modelled</v>
      </c>
      <c r="W233" s="38" t="str">
        <f>Calculations!Y203</f>
        <v>N/A</v>
      </c>
      <c r="X233" s="38" t="s">
        <v>1056</v>
      </c>
      <c r="Y233" s="73" t="s">
        <v>105</v>
      </c>
      <c r="Z233" s="74" t="s">
        <v>104</v>
      </c>
      <c r="AA233" s="58">
        <f>Calculations!Z203</f>
        <v>0</v>
      </c>
      <c r="AB233" s="58">
        <f>Calculations!AL203</f>
        <v>0</v>
      </c>
      <c r="AC233" s="58">
        <f>Calculations!AA203</f>
        <v>0</v>
      </c>
      <c r="AD233" s="59">
        <f>Calculations!AM203</f>
        <v>0</v>
      </c>
      <c r="AE233" s="58">
        <f>Calculations!AB203</f>
        <v>0</v>
      </c>
      <c r="AF233" s="58">
        <f>Calculations!AN203</f>
        <v>0</v>
      </c>
      <c r="AG233" s="58">
        <f>Calculations!AC203</f>
        <v>0</v>
      </c>
      <c r="AH233" s="58">
        <f>Calculations!AO203</f>
        <v>0</v>
      </c>
      <c r="AI233" s="58">
        <f>Calculations!AD203</f>
        <v>0</v>
      </c>
      <c r="AJ233" s="58">
        <f>Calculations!AP203</f>
        <v>0</v>
      </c>
      <c r="AK233" s="58">
        <f>Calculations!AE203</f>
        <v>0</v>
      </c>
      <c r="AL233" s="58">
        <f>Calculations!AQ203</f>
        <v>0</v>
      </c>
      <c r="AM233" s="58">
        <f>Calculations!AF203</f>
        <v>0</v>
      </c>
      <c r="AN233" s="58">
        <f>Calculations!AR203</f>
        <v>0</v>
      </c>
      <c r="AO233" s="58">
        <f>Calculations!AG203</f>
        <v>0</v>
      </c>
      <c r="AP233" s="58">
        <f>Calculations!AS203</f>
        <v>0</v>
      </c>
      <c r="AQ233" s="58">
        <f>Calculations!AH203</f>
        <v>0.321306605001</v>
      </c>
      <c r="AR233" s="58">
        <f>Calculations!AT203</f>
        <v>99.999877064925442</v>
      </c>
      <c r="AS233" s="58">
        <f>Calculations!AI203</f>
        <v>0</v>
      </c>
      <c r="AT233" s="58">
        <f>Calculations!AU203</f>
        <v>0</v>
      </c>
      <c r="AU233" s="58">
        <f>Calculations!AJ203</f>
        <v>0</v>
      </c>
      <c r="AV233" s="58">
        <f>Calculations!AV203</f>
        <v>0</v>
      </c>
      <c r="AW233" s="49"/>
      <c r="AX233" s="49"/>
      <c r="AY233" s="56" t="str">
        <f>Calculations!D203</f>
        <v>Land Supply 2018</v>
      </c>
    </row>
    <row r="234" spans="2:51" ht="26" x14ac:dyDescent="0.35">
      <c r="B234" s="32" t="str">
        <f>Calculations!A204</f>
        <v>1237-BOL</v>
      </c>
      <c r="C234" s="30" t="str">
        <f>Calculations!B204</f>
        <v>RIVERSIDE, FOLD ROAD, STONECLOUGH RADCLIFFE, BOLTON, MANCHESTER, M26 1FT</v>
      </c>
      <c r="D234" s="13" t="str">
        <f>Calculations!C204</f>
        <v>Residential</v>
      </c>
      <c r="E234" s="38">
        <f>Calculations!E204</f>
        <v>0.30418000000000001</v>
      </c>
      <c r="F234" s="38">
        <f>Calculations!I204</f>
        <v>2.2041430441940041E-2</v>
      </c>
      <c r="G234" s="38">
        <f>Calculations!M204</f>
        <v>7.2461800387731072</v>
      </c>
      <c r="H234" s="38">
        <f>Calculations!H204</f>
        <v>0.183395026213</v>
      </c>
      <c r="I234" s="38">
        <f>Calculations!L204</f>
        <v>60.291612273325001</v>
      </c>
      <c r="J234" s="38">
        <f>Calculations!G204</f>
        <v>8.9293336104400003E-2</v>
      </c>
      <c r="K234" s="38">
        <f>Calculations!K204</f>
        <v>29.355426426589521</v>
      </c>
      <c r="L234" s="38">
        <f>Calculations!F204</f>
        <v>9.4502072406599993E-3</v>
      </c>
      <c r="M234" s="38">
        <f>Calculations!J204</f>
        <v>3.1067812613123804</v>
      </c>
      <c r="N234" s="38">
        <f>Calculations!V204</f>
        <v>0.304180080001</v>
      </c>
      <c r="O234" s="38">
        <f>Calculations!W204</f>
        <v>100.00002630054571</v>
      </c>
      <c r="P234" s="38">
        <f>Calculations!O204</f>
        <v>5.72272150511169E-2</v>
      </c>
      <c r="Q234" s="38">
        <f>Calculations!S204</f>
        <v>18.813602160272502</v>
      </c>
      <c r="R234" s="38">
        <f>Calculations!Q204</f>
        <v>3.744150511169E-4</v>
      </c>
      <c r="S234" s="38">
        <f>Calculations!T204</f>
        <v>0.12308996354688015</v>
      </c>
      <c r="T234" s="38">
        <f>Calculations!R204</f>
        <v>2.7800612012199999E-4</v>
      </c>
      <c r="U234" s="38">
        <f>Calculations!U204</f>
        <v>9.1395266001052008E-2</v>
      </c>
      <c r="V234" s="38">
        <f>Calculations!X204</f>
        <v>0.16795933551100001</v>
      </c>
      <c r="W234" s="38">
        <f>Calculations!Y204</f>
        <v>55.217087090209752</v>
      </c>
      <c r="X234" s="38" t="s">
        <v>1056</v>
      </c>
      <c r="Y234" s="73" t="s">
        <v>102</v>
      </c>
      <c r="Z234" s="74" t="s">
        <v>103</v>
      </c>
      <c r="AA234" s="58">
        <f>Calculations!Z204</f>
        <v>0</v>
      </c>
      <c r="AB234" s="58">
        <f>Calculations!AL204</f>
        <v>0</v>
      </c>
      <c r="AC234" s="58">
        <f>Calculations!AA204</f>
        <v>0</v>
      </c>
      <c r="AD234" s="59">
        <f>Calculations!AM204</f>
        <v>0</v>
      </c>
      <c r="AE234" s="58">
        <f>Calculations!AB204</f>
        <v>0</v>
      </c>
      <c r="AF234" s="58">
        <f>Calculations!AN204</f>
        <v>0</v>
      </c>
      <c r="AG234" s="58">
        <f>Calculations!AC204</f>
        <v>0</v>
      </c>
      <c r="AH234" s="58">
        <f>Calculations!AO204</f>
        <v>0</v>
      </c>
      <c r="AI234" s="58">
        <f>Calculations!AD204</f>
        <v>0</v>
      </c>
      <c r="AJ234" s="58">
        <f>Calculations!AP204</f>
        <v>0</v>
      </c>
      <c r="AK234" s="58">
        <f>Calculations!AE204</f>
        <v>0</v>
      </c>
      <c r="AL234" s="58">
        <f>Calculations!AQ204</f>
        <v>0</v>
      </c>
      <c r="AM234" s="58">
        <f>Calculations!AF204</f>
        <v>0</v>
      </c>
      <c r="AN234" s="58">
        <f>Calculations!AR204</f>
        <v>0</v>
      </c>
      <c r="AO234" s="58">
        <f>Calculations!AG204</f>
        <v>0</v>
      </c>
      <c r="AP234" s="58">
        <f>Calculations!AS204</f>
        <v>0</v>
      </c>
      <c r="AQ234" s="58">
        <f>Calculations!AH204</f>
        <v>0.304180080001</v>
      </c>
      <c r="AR234" s="58">
        <f>Calculations!AT204</f>
        <v>100.00002630054571</v>
      </c>
      <c r="AS234" s="58">
        <f>Calculations!AI204</f>
        <v>0</v>
      </c>
      <c r="AT234" s="58">
        <f>Calculations!AU204</f>
        <v>0</v>
      </c>
      <c r="AU234" s="58">
        <f>Calculations!AJ204</f>
        <v>0</v>
      </c>
      <c r="AV234" s="58">
        <f>Calculations!AV204</f>
        <v>0</v>
      </c>
      <c r="AW234" s="49"/>
      <c r="AX234" s="49"/>
      <c r="AY234" s="56" t="str">
        <f>Calculations!D204</f>
        <v>Land Supply 2018</v>
      </c>
    </row>
    <row r="235" spans="2:51" ht="26" x14ac:dyDescent="0.35">
      <c r="B235" s="32" t="str">
        <f>Calculations!A205</f>
        <v>1255-BOL</v>
      </c>
      <c r="C235" s="30" t="str">
        <f>Calculations!B205</f>
        <v>LAND AT REAR OF 565-571 MANCHESTER ROAD, BLACKROD, BOLTON.</v>
      </c>
      <c r="D235" s="13" t="str">
        <f>Calculations!C205</f>
        <v>Residential</v>
      </c>
      <c r="E235" s="38">
        <f>Calculations!E205</f>
        <v>0.28339500000000001</v>
      </c>
      <c r="F235" s="38">
        <f>Calculations!I205</f>
        <v>0.28339500000000001</v>
      </c>
      <c r="G235" s="38">
        <f>Calculations!M205</f>
        <v>100</v>
      </c>
      <c r="H235" s="38">
        <f>Calculations!H205</f>
        <v>0</v>
      </c>
      <c r="I235" s="38">
        <f>Calculations!L205</f>
        <v>0</v>
      </c>
      <c r="J235" s="38">
        <f>Calculations!G205</f>
        <v>0</v>
      </c>
      <c r="K235" s="38">
        <f>Calculations!K205</f>
        <v>0</v>
      </c>
      <c r="L235" s="38">
        <f>Calculations!F205</f>
        <v>0</v>
      </c>
      <c r="M235" s="38">
        <f>Calculations!J205</f>
        <v>0</v>
      </c>
      <c r="N235" s="38">
        <f>Calculations!V205</f>
        <v>0</v>
      </c>
      <c r="O235" s="38">
        <f>Calculations!W205</f>
        <v>0</v>
      </c>
      <c r="P235" s="38">
        <f>Calculations!O205</f>
        <v>0</v>
      </c>
      <c r="Q235" s="38">
        <f>Calculations!S205</f>
        <v>0</v>
      </c>
      <c r="R235" s="38">
        <f>Calculations!Q205</f>
        <v>0</v>
      </c>
      <c r="S235" s="38">
        <f>Calculations!T205</f>
        <v>0</v>
      </c>
      <c r="T235" s="38">
        <f>Calculations!R205</f>
        <v>0</v>
      </c>
      <c r="U235" s="38">
        <f>Calculations!U205</f>
        <v>0</v>
      </c>
      <c r="V235" s="38" t="str">
        <f>Calculations!X205</f>
        <v>Not Modelled</v>
      </c>
      <c r="W235" s="38" t="str">
        <f>Calculations!Y205</f>
        <v>N/A</v>
      </c>
      <c r="X235" s="38" t="s">
        <v>1056</v>
      </c>
      <c r="Y235" s="73" t="s">
        <v>106</v>
      </c>
      <c r="Z235" s="74" t="s">
        <v>107</v>
      </c>
      <c r="AA235" s="58">
        <f>Calculations!Z205</f>
        <v>0</v>
      </c>
      <c r="AB235" s="58">
        <f>Calculations!AL205</f>
        <v>0</v>
      </c>
      <c r="AC235" s="58">
        <f>Calculations!AA205</f>
        <v>0</v>
      </c>
      <c r="AD235" s="59">
        <f>Calculations!AM205</f>
        <v>0</v>
      </c>
      <c r="AE235" s="58">
        <f>Calculations!AB205</f>
        <v>0</v>
      </c>
      <c r="AF235" s="58">
        <f>Calculations!AN205</f>
        <v>0</v>
      </c>
      <c r="AG235" s="58">
        <f>Calculations!AC205</f>
        <v>0</v>
      </c>
      <c r="AH235" s="58">
        <f>Calculations!AO205</f>
        <v>0</v>
      </c>
      <c r="AI235" s="58">
        <f>Calculations!AD205</f>
        <v>0</v>
      </c>
      <c r="AJ235" s="58">
        <f>Calculations!AP205</f>
        <v>0</v>
      </c>
      <c r="AK235" s="58">
        <f>Calculations!AE205</f>
        <v>0</v>
      </c>
      <c r="AL235" s="58">
        <f>Calculations!AQ205</f>
        <v>0</v>
      </c>
      <c r="AM235" s="58">
        <f>Calculations!AF205</f>
        <v>0</v>
      </c>
      <c r="AN235" s="58">
        <f>Calculations!AR205</f>
        <v>0</v>
      </c>
      <c r="AO235" s="58">
        <f>Calculations!AG205</f>
        <v>0</v>
      </c>
      <c r="AP235" s="58">
        <f>Calculations!AS205</f>
        <v>0</v>
      </c>
      <c r="AQ235" s="58">
        <f>Calculations!AH205</f>
        <v>0.28339524500000002</v>
      </c>
      <c r="AR235" s="58">
        <f>Calculations!AT205</f>
        <v>100.00008645177228</v>
      </c>
      <c r="AS235" s="58">
        <f>Calculations!AI205</f>
        <v>0.24268920420099999</v>
      </c>
      <c r="AT235" s="58">
        <f>Calculations!AU205</f>
        <v>85.636374742320783</v>
      </c>
      <c r="AU235" s="58">
        <f>Calculations!AJ205</f>
        <v>0</v>
      </c>
      <c r="AV235" s="58">
        <f>Calculations!AV205</f>
        <v>0</v>
      </c>
      <c r="AW235" s="49"/>
      <c r="AX235" s="49"/>
      <c r="AY235" s="56" t="str">
        <f>Calculations!D205</f>
        <v>Land Supply 2018</v>
      </c>
    </row>
    <row r="236" spans="2:51" ht="26" x14ac:dyDescent="0.35">
      <c r="B236" s="32" t="str">
        <f>Calculations!A206</f>
        <v>1263-BOL</v>
      </c>
      <c r="C236" s="30" t="str">
        <f>Calculations!B206</f>
        <v>86 CHAPELTOWN ROAD, BROMLEY CROSS, BOLTON, BL7 9NE</v>
      </c>
      <c r="D236" s="13" t="str">
        <f>Calculations!C206</f>
        <v>Residential</v>
      </c>
      <c r="E236" s="38">
        <f>Calculations!E206</f>
        <v>0.64413200000000004</v>
      </c>
      <c r="F236" s="38">
        <f>Calculations!I206</f>
        <v>0.64413200000000004</v>
      </c>
      <c r="G236" s="38">
        <f>Calculations!M206</f>
        <v>100</v>
      </c>
      <c r="H236" s="38">
        <f>Calculations!H206</f>
        <v>0</v>
      </c>
      <c r="I236" s="38">
        <f>Calculations!L206</f>
        <v>0</v>
      </c>
      <c r="J236" s="38">
        <f>Calculations!G206</f>
        <v>0</v>
      </c>
      <c r="K236" s="38">
        <f>Calculations!K206</f>
        <v>0</v>
      </c>
      <c r="L236" s="38">
        <f>Calculations!F206</f>
        <v>0</v>
      </c>
      <c r="M236" s="38">
        <f>Calculations!J206</f>
        <v>0</v>
      </c>
      <c r="N236" s="38">
        <f>Calculations!V206</f>
        <v>0</v>
      </c>
      <c r="O236" s="38">
        <f>Calculations!W206</f>
        <v>0</v>
      </c>
      <c r="P236" s="38">
        <f>Calculations!O206</f>
        <v>0</v>
      </c>
      <c r="Q236" s="38">
        <f>Calculations!S206</f>
        <v>0</v>
      </c>
      <c r="R236" s="38">
        <f>Calculations!Q206</f>
        <v>0</v>
      </c>
      <c r="S236" s="38">
        <f>Calculations!T206</f>
        <v>0</v>
      </c>
      <c r="T236" s="38">
        <f>Calculations!R206</f>
        <v>0</v>
      </c>
      <c r="U236" s="38">
        <f>Calculations!U206</f>
        <v>0</v>
      </c>
      <c r="V236" s="38" t="str">
        <f>Calculations!X206</f>
        <v>Not Modelled</v>
      </c>
      <c r="W236" s="38" t="str">
        <f>Calculations!Y206</f>
        <v>N/A</v>
      </c>
      <c r="X236" s="38" t="s">
        <v>1056</v>
      </c>
      <c r="Y236" s="73" t="s">
        <v>106</v>
      </c>
      <c r="Z236" s="74" t="s">
        <v>107</v>
      </c>
      <c r="AA236" s="58">
        <f>Calculations!Z206</f>
        <v>0</v>
      </c>
      <c r="AB236" s="58">
        <f>Calculations!AL206</f>
        <v>0</v>
      </c>
      <c r="AC236" s="58">
        <f>Calculations!AA206</f>
        <v>0</v>
      </c>
      <c r="AD236" s="59">
        <f>Calculations!AM206</f>
        <v>0</v>
      </c>
      <c r="AE236" s="58">
        <f>Calculations!AB206</f>
        <v>0</v>
      </c>
      <c r="AF236" s="58">
        <f>Calculations!AN206</f>
        <v>0</v>
      </c>
      <c r="AG236" s="58">
        <f>Calculations!AC206</f>
        <v>0</v>
      </c>
      <c r="AH236" s="58">
        <f>Calculations!AO206</f>
        <v>0</v>
      </c>
      <c r="AI236" s="58">
        <f>Calculations!AD206</f>
        <v>0</v>
      </c>
      <c r="AJ236" s="58">
        <f>Calculations!AP206</f>
        <v>0</v>
      </c>
      <c r="AK236" s="58">
        <f>Calculations!AE206</f>
        <v>0</v>
      </c>
      <c r="AL236" s="58">
        <f>Calculations!AQ206</f>
        <v>0</v>
      </c>
      <c r="AM236" s="58">
        <f>Calculations!AF206</f>
        <v>0</v>
      </c>
      <c r="AN236" s="58">
        <f>Calculations!AR206</f>
        <v>0</v>
      </c>
      <c r="AO236" s="58">
        <f>Calculations!AG206</f>
        <v>0</v>
      </c>
      <c r="AP236" s="58">
        <f>Calculations!AS206</f>
        <v>0</v>
      </c>
      <c r="AQ236" s="58">
        <f>Calculations!AH206</f>
        <v>0.64413223999799996</v>
      </c>
      <c r="AR236" s="58">
        <f>Calculations!AT206</f>
        <v>100.00003725913319</v>
      </c>
      <c r="AS236" s="58">
        <f>Calculations!AI206</f>
        <v>0</v>
      </c>
      <c r="AT236" s="58">
        <f>Calculations!AU206</f>
        <v>0</v>
      </c>
      <c r="AU236" s="58">
        <f>Calculations!AJ206</f>
        <v>0</v>
      </c>
      <c r="AV236" s="58">
        <f>Calculations!AV206</f>
        <v>0</v>
      </c>
      <c r="AW236" s="49"/>
      <c r="AX236" s="49"/>
      <c r="AY236" s="56" t="str">
        <f>Calculations!D206</f>
        <v>Land Supply 2018</v>
      </c>
    </row>
    <row r="237" spans="2:51" ht="26" x14ac:dyDescent="0.35">
      <c r="B237" s="32" t="str">
        <f>Calculations!A207</f>
        <v>1265-BOL</v>
      </c>
      <c r="C237" s="30" t="str">
        <f>Calculations!B207</f>
        <v>Lea Gate, Bolton, BL2 3ET</v>
      </c>
      <c r="D237" s="13" t="str">
        <f>Calculations!C207</f>
        <v>Residential</v>
      </c>
      <c r="E237" s="38">
        <f>Calculations!E207</f>
        <v>0.27155299999999999</v>
      </c>
      <c r="F237" s="38">
        <f>Calculations!I207</f>
        <v>6.9584170579320037E-2</v>
      </c>
      <c r="G237" s="38">
        <f>Calculations!M207</f>
        <v>25.624526548894703</v>
      </c>
      <c r="H237" s="38">
        <f>Calculations!H207</f>
        <v>0.17893523372199999</v>
      </c>
      <c r="I237" s="38">
        <f>Calculations!L207</f>
        <v>65.893300284658977</v>
      </c>
      <c r="J237" s="38">
        <f>Calculations!G207</f>
        <v>1.61971726693E-2</v>
      </c>
      <c r="K237" s="38">
        <f>Calculations!K207</f>
        <v>5.9646450856002327</v>
      </c>
      <c r="L237" s="38">
        <f>Calculations!F207</f>
        <v>6.8364230293799996E-3</v>
      </c>
      <c r="M237" s="38">
        <f>Calculations!J207</f>
        <v>2.5175280808460965</v>
      </c>
      <c r="N237" s="38">
        <f>Calculations!V207</f>
        <v>0.27155315000000002</v>
      </c>
      <c r="O237" s="38">
        <f>Calculations!W207</f>
        <v>100.00005523783572</v>
      </c>
      <c r="P237" s="38">
        <f>Calculations!O207</f>
        <v>0.2064490435877</v>
      </c>
      <c r="Q237" s="38">
        <f>Calculations!S207</f>
        <v>76.025322345067082</v>
      </c>
      <c r="R237" s="38">
        <f>Calculations!Q207</f>
        <v>0.1581302435877</v>
      </c>
      <c r="S237" s="38">
        <f>Calculations!T207</f>
        <v>58.231816105032905</v>
      </c>
      <c r="T237" s="38">
        <f>Calculations!R207</f>
        <v>0.123197141281</v>
      </c>
      <c r="U237" s="38">
        <f>Calculations!U207</f>
        <v>45.367622998457023</v>
      </c>
      <c r="V237" s="38">
        <f>Calculations!X207</f>
        <v>0.16214915652799999</v>
      </c>
      <c r="W237" s="38">
        <f>Calculations!Y207</f>
        <v>59.711789789838441</v>
      </c>
      <c r="X237" s="38" t="s">
        <v>1056</v>
      </c>
      <c r="Y237" s="73" t="s">
        <v>108</v>
      </c>
      <c r="Z237" s="74" t="s">
        <v>109</v>
      </c>
      <c r="AA237" s="58">
        <f>Calculations!Z207</f>
        <v>0</v>
      </c>
      <c r="AB237" s="58">
        <f>Calculations!AL207</f>
        <v>0</v>
      </c>
      <c r="AC237" s="58">
        <f>Calculations!AA207</f>
        <v>0</v>
      </c>
      <c r="AD237" s="59">
        <f>Calculations!AM207</f>
        <v>0</v>
      </c>
      <c r="AE237" s="58">
        <f>Calculations!AB207</f>
        <v>0</v>
      </c>
      <c r="AF237" s="58">
        <f>Calculations!AN207</f>
        <v>0</v>
      </c>
      <c r="AG237" s="58">
        <f>Calculations!AC207</f>
        <v>0</v>
      </c>
      <c r="AH237" s="58">
        <f>Calculations!AO207</f>
        <v>0</v>
      </c>
      <c r="AI237" s="58">
        <f>Calculations!AD207</f>
        <v>0</v>
      </c>
      <c r="AJ237" s="58">
        <f>Calculations!AP207</f>
        <v>0</v>
      </c>
      <c r="AK237" s="58">
        <f>Calculations!AE207</f>
        <v>0</v>
      </c>
      <c r="AL237" s="58">
        <f>Calculations!AQ207</f>
        <v>0</v>
      </c>
      <c r="AM237" s="58">
        <f>Calculations!AF207</f>
        <v>0</v>
      </c>
      <c r="AN237" s="58">
        <f>Calculations!AR207</f>
        <v>0</v>
      </c>
      <c r="AO237" s="58">
        <f>Calculations!AG207</f>
        <v>0</v>
      </c>
      <c r="AP237" s="58">
        <f>Calculations!AS207</f>
        <v>0</v>
      </c>
      <c r="AQ237" s="58">
        <f>Calculations!AH207</f>
        <v>0.27155315000000002</v>
      </c>
      <c r="AR237" s="58">
        <f>Calculations!AT207</f>
        <v>100.00005523783572</v>
      </c>
      <c r="AS237" s="58">
        <f>Calculations!AI207</f>
        <v>0</v>
      </c>
      <c r="AT237" s="58">
        <f>Calculations!AU207</f>
        <v>0</v>
      </c>
      <c r="AU237" s="58">
        <f>Calculations!AJ207</f>
        <v>0</v>
      </c>
      <c r="AV237" s="58">
        <f>Calculations!AV207</f>
        <v>0</v>
      </c>
      <c r="AW237" s="49"/>
      <c r="AX237" s="49"/>
      <c r="AY237" s="56" t="str">
        <f>Calculations!D207</f>
        <v>Land Supply 2018</v>
      </c>
    </row>
    <row r="238" spans="2:51" ht="26" x14ac:dyDescent="0.35">
      <c r="B238" s="32" t="str">
        <f>Calculations!A208</f>
        <v>1276-BOL</v>
      </c>
      <c r="C238" s="30" t="str">
        <f>Calculations!B208</f>
        <v>HOSKERS NOOK FARM, EATOCK WAY, WESTHOUGHTON, BOLTON, BL5 2RB</v>
      </c>
      <c r="D238" s="13" t="str">
        <f>Calculations!C208</f>
        <v>Residential</v>
      </c>
      <c r="E238" s="38">
        <f>Calculations!E208</f>
        <v>0.30812600000000001</v>
      </c>
      <c r="F238" s="38">
        <f>Calculations!I208</f>
        <v>0.30812600000000001</v>
      </c>
      <c r="G238" s="38">
        <f>Calculations!M208</f>
        <v>100</v>
      </c>
      <c r="H238" s="38">
        <f>Calculations!H208</f>
        <v>0</v>
      </c>
      <c r="I238" s="38">
        <f>Calculations!L208</f>
        <v>0</v>
      </c>
      <c r="J238" s="38">
        <f>Calculations!G208</f>
        <v>0</v>
      </c>
      <c r="K238" s="38">
        <f>Calculations!K208</f>
        <v>0</v>
      </c>
      <c r="L238" s="38">
        <f>Calculations!F208</f>
        <v>0</v>
      </c>
      <c r="M238" s="38">
        <f>Calculations!J208</f>
        <v>0</v>
      </c>
      <c r="N238" s="38">
        <f>Calculations!V208</f>
        <v>0</v>
      </c>
      <c r="O238" s="38">
        <f>Calculations!W208</f>
        <v>0</v>
      </c>
      <c r="P238" s="38">
        <f>Calculations!O208</f>
        <v>6.3773580107559999E-2</v>
      </c>
      <c r="Q238" s="38">
        <f>Calculations!S208</f>
        <v>20.697240774085927</v>
      </c>
      <c r="R238" s="38">
        <f>Calculations!Q208</f>
        <v>1.122468010756E-2</v>
      </c>
      <c r="S238" s="38">
        <f>Calculations!T208</f>
        <v>3.642886386595094</v>
      </c>
      <c r="T238" s="38">
        <f>Calculations!R208</f>
        <v>6.72888954993E-3</v>
      </c>
      <c r="U238" s="38">
        <f>Calculations!U208</f>
        <v>2.183811022091612</v>
      </c>
      <c r="V238" s="38" t="str">
        <f>Calculations!X208</f>
        <v>Not Modelled</v>
      </c>
      <c r="W238" s="38" t="str">
        <f>Calculations!Y208</f>
        <v>N/A</v>
      </c>
      <c r="X238" s="38" t="s">
        <v>1056</v>
      </c>
      <c r="Y238" s="73" t="s">
        <v>105</v>
      </c>
      <c r="Z238" s="74" t="s">
        <v>104</v>
      </c>
      <c r="AA238" s="58">
        <f>Calculations!Z208</f>
        <v>0</v>
      </c>
      <c r="AB238" s="58">
        <f>Calculations!AL208</f>
        <v>0</v>
      </c>
      <c r="AC238" s="58">
        <f>Calculations!AA208</f>
        <v>0</v>
      </c>
      <c r="AD238" s="59">
        <f>Calculations!AM208</f>
        <v>0</v>
      </c>
      <c r="AE238" s="58">
        <f>Calculations!AB208</f>
        <v>0</v>
      </c>
      <c r="AF238" s="58">
        <f>Calculations!AN208</f>
        <v>0</v>
      </c>
      <c r="AG238" s="58">
        <f>Calculations!AC208</f>
        <v>0</v>
      </c>
      <c r="AH238" s="58">
        <f>Calculations!AO208</f>
        <v>0</v>
      </c>
      <c r="AI238" s="58">
        <f>Calculations!AD208</f>
        <v>0</v>
      </c>
      <c r="AJ238" s="58">
        <f>Calculations!AP208</f>
        <v>0</v>
      </c>
      <c r="AK238" s="58">
        <f>Calculations!AE208</f>
        <v>0</v>
      </c>
      <c r="AL238" s="58">
        <f>Calculations!AQ208</f>
        <v>0</v>
      </c>
      <c r="AM238" s="58">
        <f>Calculations!AF208</f>
        <v>0</v>
      </c>
      <c r="AN238" s="58">
        <f>Calculations!AR208</f>
        <v>0</v>
      </c>
      <c r="AO238" s="58">
        <f>Calculations!AG208</f>
        <v>0</v>
      </c>
      <c r="AP238" s="58">
        <f>Calculations!AS208</f>
        <v>0</v>
      </c>
      <c r="AQ238" s="58">
        <f>Calculations!AH208</f>
        <v>0</v>
      </c>
      <c r="AR238" s="58">
        <f>Calculations!AT208</f>
        <v>0</v>
      </c>
      <c r="AS238" s="58">
        <f>Calculations!AI208</f>
        <v>0</v>
      </c>
      <c r="AT238" s="58">
        <f>Calculations!AU208</f>
        <v>0</v>
      </c>
      <c r="AU238" s="58">
        <f>Calculations!AJ208</f>
        <v>0</v>
      </c>
      <c r="AV238" s="58">
        <f>Calculations!AV208</f>
        <v>0</v>
      </c>
      <c r="AW238" s="49"/>
      <c r="AX238" s="49"/>
      <c r="AY238" s="56" t="str">
        <f>Calculations!D208</f>
        <v>Land Supply 2018</v>
      </c>
    </row>
    <row r="239" spans="2:51" ht="14.5" x14ac:dyDescent="0.35">
      <c r="B239" s="32" t="str">
        <f>Calculations!A209</f>
        <v>1279-BOL</v>
      </c>
      <c r="C239" s="30" t="str">
        <f>Calculations!B209</f>
        <v>Armor Holdings Factory, Bolton Road, Westhoughton</v>
      </c>
      <c r="D239" s="13" t="str">
        <f>Calculations!C209</f>
        <v>Residential</v>
      </c>
      <c r="E239" s="38">
        <f>Calculations!E209</f>
        <v>1.6863900000000001</v>
      </c>
      <c r="F239" s="38">
        <f>Calculations!I209</f>
        <v>1.6863900000000001</v>
      </c>
      <c r="G239" s="38">
        <f>Calculations!M209</f>
        <v>100</v>
      </c>
      <c r="H239" s="38">
        <f>Calculations!H209</f>
        <v>0</v>
      </c>
      <c r="I239" s="38">
        <f>Calculations!L209</f>
        <v>0</v>
      </c>
      <c r="J239" s="38">
        <f>Calculations!G209</f>
        <v>0</v>
      </c>
      <c r="K239" s="38">
        <f>Calculations!K209</f>
        <v>0</v>
      </c>
      <c r="L239" s="38">
        <f>Calculations!F209</f>
        <v>0</v>
      </c>
      <c r="M239" s="38">
        <f>Calculations!J209</f>
        <v>0</v>
      </c>
      <c r="N239" s="38">
        <f>Calculations!V209</f>
        <v>0</v>
      </c>
      <c r="O239" s="38">
        <f>Calculations!W209</f>
        <v>0</v>
      </c>
      <c r="P239" s="38">
        <f>Calculations!O209</f>
        <v>0.19885332460639199</v>
      </c>
      <c r="Q239" s="38">
        <f>Calculations!S209</f>
        <v>11.791657007358438</v>
      </c>
      <c r="R239" s="38">
        <f>Calculations!Q209</f>
        <v>9.4473246063920008E-3</v>
      </c>
      <c r="S239" s="38">
        <f>Calculations!T209</f>
        <v>0.5602099518137561</v>
      </c>
      <c r="T239" s="38">
        <f>Calculations!R209</f>
        <v>8.3798419966199999E-4</v>
      </c>
      <c r="U239" s="38">
        <f>Calculations!U209</f>
        <v>4.9691008584135339E-2</v>
      </c>
      <c r="V239" s="38" t="str">
        <f>Calculations!X209</f>
        <v>Not Modelled</v>
      </c>
      <c r="W239" s="38" t="str">
        <f>Calculations!Y209</f>
        <v>N/A</v>
      </c>
      <c r="X239" s="38" t="s">
        <v>1056</v>
      </c>
      <c r="Y239" s="73" t="s">
        <v>105</v>
      </c>
      <c r="Z239" s="74" t="s">
        <v>104</v>
      </c>
      <c r="AA239" s="58">
        <f>Calculations!Z209</f>
        <v>0</v>
      </c>
      <c r="AB239" s="58">
        <f>Calculations!AL209</f>
        <v>0</v>
      </c>
      <c r="AC239" s="58">
        <f>Calculations!AA209</f>
        <v>0</v>
      </c>
      <c r="AD239" s="59">
        <f>Calculations!AM209</f>
        <v>0</v>
      </c>
      <c r="AE239" s="58">
        <f>Calculations!AB209</f>
        <v>0</v>
      </c>
      <c r="AF239" s="58">
        <f>Calculations!AN209</f>
        <v>0</v>
      </c>
      <c r="AG239" s="58">
        <f>Calculations!AC209</f>
        <v>0</v>
      </c>
      <c r="AH239" s="58">
        <f>Calculations!AO209</f>
        <v>0</v>
      </c>
      <c r="AI239" s="58">
        <f>Calculations!AD209</f>
        <v>0</v>
      </c>
      <c r="AJ239" s="58">
        <f>Calculations!AP209</f>
        <v>0</v>
      </c>
      <c r="AK239" s="58">
        <f>Calculations!AE209</f>
        <v>0</v>
      </c>
      <c r="AL239" s="58">
        <f>Calculations!AQ209</f>
        <v>0</v>
      </c>
      <c r="AM239" s="58">
        <f>Calculations!AF209</f>
        <v>0</v>
      </c>
      <c r="AN239" s="58">
        <f>Calculations!AR209</f>
        <v>0</v>
      </c>
      <c r="AO239" s="58">
        <f>Calculations!AG209</f>
        <v>0</v>
      </c>
      <c r="AP239" s="58">
        <f>Calculations!AS209</f>
        <v>0</v>
      </c>
      <c r="AQ239" s="58">
        <f>Calculations!AH209</f>
        <v>0</v>
      </c>
      <c r="AR239" s="58">
        <f>Calculations!AT209</f>
        <v>0</v>
      </c>
      <c r="AS239" s="58">
        <f>Calculations!AI209</f>
        <v>0</v>
      </c>
      <c r="AT239" s="58">
        <f>Calculations!AU209</f>
        <v>0</v>
      </c>
      <c r="AU239" s="58">
        <f>Calculations!AJ209</f>
        <v>0</v>
      </c>
      <c r="AV239" s="58">
        <f>Calculations!AV209</f>
        <v>0</v>
      </c>
      <c r="AW239" s="49"/>
      <c r="AX239" s="49"/>
      <c r="AY239" s="56" t="str">
        <f>Calculations!D209</f>
        <v>Land Supply 2018</v>
      </c>
    </row>
    <row r="240" spans="2:51" ht="26" x14ac:dyDescent="0.35">
      <c r="B240" s="32" t="str">
        <f>Calculations!A210</f>
        <v>127-BOL</v>
      </c>
      <c r="C240" s="30" t="str">
        <f>Calculations!B210</f>
        <v>Land to the rear of Halliwell Mills, Raglan Street, BL1 6NP</v>
      </c>
      <c r="D240" s="13" t="str">
        <f>Calculations!C210</f>
        <v>Residential</v>
      </c>
      <c r="E240" s="38">
        <f>Calculations!E210</f>
        <v>0.932365</v>
      </c>
      <c r="F240" s="38">
        <f>Calculations!I210</f>
        <v>0.932365</v>
      </c>
      <c r="G240" s="38">
        <f>Calculations!M210</f>
        <v>100</v>
      </c>
      <c r="H240" s="38">
        <f>Calculations!H210</f>
        <v>0</v>
      </c>
      <c r="I240" s="38">
        <f>Calculations!L210</f>
        <v>0</v>
      </c>
      <c r="J240" s="38">
        <f>Calculations!G210</f>
        <v>0</v>
      </c>
      <c r="K240" s="38">
        <f>Calculations!K210</f>
        <v>0</v>
      </c>
      <c r="L240" s="38">
        <f>Calculations!F210</f>
        <v>0</v>
      </c>
      <c r="M240" s="38">
        <f>Calculations!J210</f>
        <v>0</v>
      </c>
      <c r="N240" s="38">
        <f>Calculations!V210</f>
        <v>0</v>
      </c>
      <c r="O240" s="38">
        <f>Calculations!W210</f>
        <v>0</v>
      </c>
      <c r="P240" s="38">
        <f>Calculations!O210</f>
        <v>0.22478418053350002</v>
      </c>
      <c r="Q240" s="38">
        <f>Calculations!S210</f>
        <v>24.109032464056458</v>
      </c>
      <c r="R240" s="38">
        <f>Calculations!Q210</f>
        <v>0.11787618053350001</v>
      </c>
      <c r="S240" s="38">
        <f>Calculations!T210</f>
        <v>12.642707580561261</v>
      </c>
      <c r="T240" s="38">
        <f>Calculations!R210</f>
        <v>4.51282100149E-2</v>
      </c>
      <c r="U240" s="38">
        <f>Calculations!U210</f>
        <v>4.8401870528065727</v>
      </c>
      <c r="V240" s="38">
        <f>Calculations!X210</f>
        <v>0</v>
      </c>
      <c r="W240" s="38">
        <f>Calculations!Y210</f>
        <v>0</v>
      </c>
      <c r="X240" s="38" t="s">
        <v>1056</v>
      </c>
      <c r="Y240" s="73" t="s">
        <v>108</v>
      </c>
      <c r="Z240" s="74" t="s">
        <v>109</v>
      </c>
      <c r="AA240" s="58">
        <f>Calculations!Z210</f>
        <v>0</v>
      </c>
      <c r="AB240" s="58">
        <f>Calculations!AL210</f>
        <v>0</v>
      </c>
      <c r="AC240" s="58">
        <f>Calculations!AA210</f>
        <v>0</v>
      </c>
      <c r="AD240" s="59">
        <f>Calculations!AM210</f>
        <v>0</v>
      </c>
      <c r="AE240" s="58">
        <f>Calculations!AB210</f>
        <v>0</v>
      </c>
      <c r="AF240" s="58">
        <f>Calculations!AN210</f>
        <v>0</v>
      </c>
      <c r="AG240" s="58">
        <f>Calculations!AC210</f>
        <v>0</v>
      </c>
      <c r="AH240" s="58">
        <f>Calculations!AO210</f>
        <v>0</v>
      </c>
      <c r="AI240" s="58">
        <f>Calculations!AD210</f>
        <v>0</v>
      </c>
      <c r="AJ240" s="58">
        <f>Calculations!AP210</f>
        <v>0</v>
      </c>
      <c r="AK240" s="58">
        <f>Calculations!AE210</f>
        <v>0</v>
      </c>
      <c r="AL240" s="58">
        <f>Calculations!AQ210</f>
        <v>0</v>
      </c>
      <c r="AM240" s="58">
        <f>Calculations!AF210</f>
        <v>2.29560080238E-2</v>
      </c>
      <c r="AN240" s="58">
        <f>Calculations!AR210</f>
        <v>2.4621267447619761</v>
      </c>
      <c r="AO240" s="58">
        <f>Calculations!AG210</f>
        <v>0</v>
      </c>
      <c r="AP240" s="58">
        <f>Calculations!AS210</f>
        <v>0</v>
      </c>
      <c r="AQ240" s="58">
        <f>Calculations!AH210</f>
        <v>0.93236503500400003</v>
      </c>
      <c r="AR240" s="58">
        <f>Calculations!AT210</f>
        <v>100.0000037543237</v>
      </c>
      <c r="AS240" s="58">
        <f>Calculations!AI210</f>
        <v>0</v>
      </c>
      <c r="AT240" s="58">
        <f>Calculations!AU210</f>
        <v>0</v>
      </c>
      <c r="AU240" s="58">
        <f>Calculations!AJ210</f>
        <v>0</v>
      </c>
      <c r="AV240" s="58">
        <f>Calculations!AV210</f>
        <v>0</v>
      </c>
      <c r="AW240" s="49"/>
      <c r="AX240" s="49"/>
      <c r="AY240" s="56" t="str">
        <f>Calculations!D210</f>
        <v>Land Supply 2018</v>
      </c>
    </row>
    <row r="241" spans="2:51" ht="14.5" x14ac:dyDescent="0.35">
      <c r="B241" s="32" t="str">
        <f>Calculations!A211</f>
        <v>1288-BOL</v>
      </c>
      <c r="C241" s="30" t="str">
        <f>Calculations!B211</f>
        <v>CENTURY MOTORS GEORGE STREET</v>
      </c>
      <c r="D241" s="13" t="str">
        <f>Calculations!C211</f>
        <v>Residential</v>
      </c>
      <c r="E241" s="38">
        <f>Calculations!E211</f>
        <v>0.64541599999999999</v>
      </c>
      <c r="F241" s="38">
        <f>Calculations!I211</f>
        <v>0.64541599999999999</v>
      </c>
      <c r="G241" s="38">
        <f>Calculations!M211</f>
        <v>100</v>
      </c>
      <c r="H241" s="38">
        <f>Calculations!H211</f>
        <v>0</v>
      </c>
      <c r="I241" s="38">
        <f>Calculations!L211</f>
        <v>0</v>
      </c>
      <c r="J241" s="38">
        <f>Calculations!G211</f>
        <v>0</v>
      </c>
      <c r="K241" s="38">
        <f>Calculations!K211</f>
        <v>0</v>
      </c>
      <c r="L241" s="38">
        <f>Calculations!F211</f>
        <v>0</v>
      </c>
      <c r="M241" s="38">
        <f>Calculations!J211</f>
        <v>0</v>
      </c>
      <c r="N241" s="38">
        <f>Calculations!V211</f>
        <v>0</v>
      </c>
      <c r="O241" s="38">
        <f>Calculations!W211</f>
        <v>0</v>
      </c>
      <c r="P241" s="38">
        <f>Calculations!O211</f>
        <v>1.027564975037E-2</v>
      </c>
      <c r="Q241" s="38">
        <f>Calculations!S211</f>
        <v>1.5920971513519961</v>
      </c>
      <c r="R241" s="38">
        <f>Calculations!Q211</f>
        <v>3.2446297503699998E-3</v>
      </c>
      <c r="S241" s="38">
        <f>Calculations!T211</f>
        <v>0.50271913779174981</v>
      </c>
      <c r="T241" s="38">
        <f>Calculations!R211</f>
        <v>0</v>
      </c>
      <c r="U241" s="38">
        <f>Calculations!U211</f>
        <v>0</v>
      </c>
      <c r="V241" s="38" t="str">
        <f>Calculations!X211</f>
        <v>Not Modelled</v>
      </c>
      <c r="W241" s="38" t="str">
        <f>Calculations!Y211</f>
        <v>N/A</v>
      </c>
      <c r="X241" s="38" t="s">
        <v>1056</v>
      </c>
      <c r="Y241" s="73" t="s">
        <v>105</v>
      </c>
      <c r="Z241" s="74" t="s">
        <v>104</v>
      </c>
      <c r="AA241" s="58">
        <f>Calculations!Z211</f>
        <v>0</v>
      </c>
      <c r="AB241" s="58">
        <f>Calculations!AL211</f>
        <v>0</v>
      </c>
      <c r="AC241" s="58">
        <f>Calculations!AA211</f>
        <v>0</v>
      </c>
      <c r="AD241" s="59">
        <f>Calculations!AM211</f>
        <v>0</v>
      </c>
      <c r="AE241" s="58">
        <f>Calculations!AB211</f>
        <v>0</v>
      </c>
      <c r="AF241" s="58">
        <f>Calculations!AN211</f>
        <v>0</v>
      </c>
      <c r="AG241" s="58">
        <f>Calculations!AC211</f>
        <v>0</v>
      </c>
      <c r="AH241" s="58">
        <f>Calculations!AO211</f>
        <v>0</v>
      </c>
      <c r="AI241" s="58">
        <f>Calculations!AD211</f>
        <v>0</v>
      </c>
      <c r="AJ241" s="58">
        <f>Calculations!AP211</f>
        <v>0</v>
      </c>
      <c r="AK241" s="58">
        <f>Calculations!AE211</f>
        <v>0</v>
      </c>
      <c r="AL241" s="58">
        <f>Calculations!AQ211</f>
        <v>0</v>
      </c>
      <c r="AM241" s="58">
        <f>Calculations!AF211</f>
        <v>0</v>
      </c>
      <c r="AN241" s="58">
        <f>Calculations!AR211</f>
        <v>0</v>
      </c>
      <c r="AO241" s="58">
        <f>Calculations!AG211</f>
        <v>0</v>
      </c>
      <c r="AP241" s="58">
        <f>Calculations!AS211</f>
        <v>0</v>
      </c>
      <c r="AQ241" s="58">
        <f>Calculations!AH211</f>
        <v>0.645416333999</v>
      </c>
      <c r="AR241" s="58">
        <f>Calculations!AT211</f>
        <v>100.00005174941433</v>
      </c>
      <c r="AS241" s="58">
        <f>Calculations!AI211</f>
        <v>0</v>
      </c>
      <c r="AT241" s="58">
        <f>Calculations!AU211</f>
        <v>0</v>
      </c>
      <c r="AU241" s="58">
        <f>Calculations!AJ211</f>
        <v>0</v>
      </c>
      <c r="AV241" s="58">
        <f>Calculations!AV211</f>
        <v>0</v>
      </c>
      <c r="AW241" s="49"/>
      <c r="AX241" s="49"/>
      <c r="AY241" s="56" t="str">
        <f>Calculations!D211</f>
        <v>Land Supply 2018</v>
      </c>
    </row>
    <row r="242" spans="2:51" ht="26" x14ac:dyDescent="0.35">
      <c r="B242" s="32" t="str">
        <f>Calculations!A212</f>
        <v>1289-BOL</v>
      </c>
      <c r="C242" s="30" t="str">
        <f>Calculations!B212</f>
        <v>CREAMS MILL, MYTHAM ROAD, LITTLE LEVER, BOLTON, BL3 1AU</v>
      </c>
      <c r="D242" s="13" t="str">
        <f>Calculations!C212</f>
        <v>Residential</v>
      </c>
      <c r="E242" s="38">
        <f>Calculations!E212</f>
        <v>1.4843999999999999</v>
      </c>
      <c r="F242" s="38">
        <f>Calculations!I212</f>
        <v>0.87678055989600001</v>
      </c>
      <c r="G242" s="38">
        <f>Calculations!M212</f>
        <v>59.066327128536791</v>
      </c>
      <c r="H242" s="38">
        <f>Calculations!H212</f>
        <v>0.18015496151400001</v>
      </c>
      <c r="I242" s="38">
        <f>Calculations!L212</f>
        <v>12.136550896928053</v>
      </c>
      <c r="J242" s="38">
        <f>Calculations!G212</f>
        <v>0.42746447858999997</v>
      </c>
      <c r="K242" s="38">
        <f>Calculations!K212</f>
        <v>28.797121974535166</v>
      </c>
      <c r="L242" s="38">
        <f>Calculations!F212</f>
        <v>0</v>
      </c>
      <c r="M242" s="38">
        <f>Calculations!J212</f>
        <v>0</v>
      </c>
      <c r="N242" s="38">
        <f>Calculations!V212</f>
        <v>0.392791134973</v>
      </c>
      <c r="O242" s="38">
        <f>Calculations!W212</f>
        <v>26.461272903058475</v>
      </c>
      <c r="P242" s="38">
        <f>Calculations!O212</f>
        <v>5.0172936429020001E-2</v>
      </c>
      <c r="Q242" s="38">
        <f>Calculations!S212</f>
        <v>3.3800145802357857</v>
      </c>
      <c r="R242" s="38">
        <f>Calculations!Q212</f>
        <v>2.3216636429019999E-2</v>
      </c>
      <c r="S242" s="38">
        <f>Calculations!T212</f>
        <v>1.5640417966195097</v>
      </c>
      <c r="T242" s="38">
        <f>Calculations!R212</f>
        <v>2.0263706499999999E-2</v>
      </c>
      <c r="U242" s="38">
        <f>Calculations!U212</f>
        <v>1.3651109202371328</v>
      </c>
      <c r="V242" s="38">
        <f>Calculations!X212</f>
        <v>0.441429996017</v>
      </c>
      <c r="W242" s="38">
        <f>Calculations!Y212</f>
        <v>29.737940987402318</v>
      </c>
      <c r="X242" s="38" t="s">
        <v>1056</v>
      </c>
      <c r="Y242" s="73" t="s">
        <v>102</v>
      </c>
      <c r="Z242" s="74" t="s">
        <v>103</v>
      </c>
      <c r="AA242" s="58">
        <f>Calculations!Z212</f>
        <v>0.263735638612</v>
      </c>
      <c r="AB242" s="58">
        <f>Calculations!AL212</f>
        <v>17.767154312314741</v>
      </c>
      <c r="AC242" s="58">
        <f>Calculations!AA212</f>
        <v>2.12E-2</v>
      </c>
      <c r="AD242" s="59">
        <f>Calculations!AM212</f>
        <v>1.4281864726488818</v>
      </c>
      <c r="AE242" s="58">
        <f>Calculations!AB212</f>
        <v>1.9199999999999998E-2</v>
      </c>
      <c r="AF242" s="58">
        <f>Calculations!AN212</f>
        <v>1.2934518997574778</v>
      </c>
      <c r="AG242" s="58">
        <f>Calculations!AC212</f>
        <v>0.52621899291100005</v>
      </c>
      <c r="AH242" s="58">
        <f>Calculations!AO212</f>
        <v>35.449945628604155</v>
      </c>
      <c r="AI242" s="58">
        <f>Calculations!AD212</f>
        <v>0.552339076451</v>
      </c>
      <c r="AJ242" s="58">
        <f>Calculations!AP212</f>
        <v>37.209584778428997</v>
      </c>
      <c r="AK242" s="58">
        <f>Calculations!AE212</f>
        <v>5.4712460861400001E-6</v>
      </c>
      <c r="AL242" s="58">
        <f>Calculations!AQ212</f>
        <v>3.6858300229991917E-4</v>
      </c>
      <c r="AM242" s="58">
        <f>Calculations!AF212</f>
        <v>0</v>
      </c>
      <c r="AN242" s="58">
        <f>Calculations!AR212</f>
        <v>0</v>
      </c>
      <c r="AO242" s="58">
        <f>Calculations!AG212</f>
        <v>0</v>
      </c>
      <c r="AP242" s="58">
        <f>Calculations!AS212</f>
        <v>0</v>
      </c>
      <c r="AQ242" s="58">
        <f>Calculations!AH212</f>
        <v>1.2602785620000001</v>
      </c>
      <c r="AR242" s="58">
        <f>Calculations!AT212</f>
        <v>84.901546887631369</v>
      </c>
      <c r="AS242" s="58">
        <f>Calculations!AI212</f>
        <v>0</v>
      </c>
      <c r="AT242" s="58">
        <f>Calculations!AU212</f>
        <v>0</v>
      </c>
      <c r="AU242" s="58">
        <f>Calculations!AJ212</f>
        <v>0.60301105548300005</v>
      </c>
      <c r="AV242" s="58">
        <f>Calculations!AV212</f>
        <v>40.623218504648342</v>
      </c>
      <c r="AW242" s="49"/>
      <c r="AX242" s="49"/>
      <c r="AY242" s="56" t="str">
        <f>Calculations!D212</f>
        <v>Land Supply 2018</v>
      </c>
    </row>
    <row r="243" spans="2:51" ht="14.5" x14ac:dyDescent="0.35">
      <c r="B243" s="32" t="str">
        <f>Calculations!A213</f>
        <v>128-BOL</v>
      </c>
      <c r="C243" s="30" t="str">
        <f>Calculations!B213</f>
        <v>Land off Station Road, Blackrod, BL6 5JE</v>
      </c>
      <c r="D243" s="13" t="str">
        <f>Calculations!C213</f>
        <v>Residential</v>
      </c>
      <c r="E243" s="38">
        <f>Calculations!E213</f>
        <v>0.36679400000000001</v>
      </c>
      <c r="F243" s="38">
        <f>Calculations!I213</f>
        <v>0.36679400000000001</v>
      </c>
      <c r="G243" s="38">
        <f>Calculations!M213</f>
        <v>100</v>
      </c>
      <c r="H243" s="38">
        <f>Calculations!H213</f>
        <v>0</v>
      </c>
      <c r="I243" s="38">
        <f>Calculations!L213</f>
        <v>0</v>
      </c>
      <c r="J243" s="38">
        <f>Calculations!G213</f>
        <v>0</v>
      </c>
      <c r="K243" s="38">
        <f>Calculations!K213</f>
        <v>0</v>
      </c>
      <c r="L243" s="38">
        <f>Calculations!F213</f>
        <v>0</v>
      </c>
      <c r="M243" s="38">
        <f>Calculations!J213</f>
        <v>0</v>
      </c>
      <c r="N243" s="38">
        <f>Calculations!V213</f>
        <v>0.25321144374999999</v>
      </c>
      <c r="O243" s="38">
        <f>Calculations!W213</f>
        <v>69.033692958445343</v>
      </c>
      <c r="P243" s="38">
        <f>Calculations!O213</f>
        <v>6.3164370366000006E-2</v>
      </c>
      <c r="Q243" s="38">
        <f>Calculations!S213</f>
        <v>17.220666195739298</v>
      </c>
      <c r="R243" s="38">
        <f>Calculations!Q213</f>
        <v>3.1201570365999999E-2</v>
      </c>
      <c r="S243" s="38">
        <f>Calculations!T213</f>
        <v>8.5065650926678185</v>
      </c>
      <c r="T243" s="38">
        <f>Calculations!R213</f>
        <v>1.52E-2</v>
      </c>
      <c r="U243" s="38">
        <f>Calculations!U213</f>
        <v>4.1440154419101729</v>
      </c>
      <c r="V243" s="38" t="str">
        <f>Calculations!X213</f>
        <v>Not Modelled</v>
      </c>
      <c r="W243" s="38" t="str">
        <f>Calculations!Y213</f>
        <v>N/A</v>
      </c>
      <c r="X243" s="38" t="s">
        <v>1056</v>
      </c>
      <c r="Y243" s="73" t="s">
        <v>105</v>
      </c>
      <c r="Z243" s="74" t="s">
        <v>104</v>
      </c>
      <c r="AA243" s="58">
        <f>Calculations!Z213</f>
        <v>0</v>
      </c>
      <c r="AB243" s="58">
        <f>Calculations!AL213</f>
        <v>0</v>
      </c>
      <c r="AC243" s="58">
        <f>Calculations!AA213</f>
        <v>0</v>
      </c>
      <c r="AD243" s="59">
        <f>Calculations!AM213</f>
        <v>0</v>
      </c>
      <c r="AE243" s="58">
        <f>Calculations!AB213</f>
        <v>0</v>
      </c>
      <c r="AF243" s="58">
        <f>Calculations!AN213</f>
        <v>0</v>
      </c>
      <c r="AG243" s="58">
        <f>Calculations!AC213</f>
        <v>0</v>
      </c>
      <c r="AH243" s="58">
        <f>Calculations!AO213</f>
        <v>0</v>
      </c>
      <c r="AI243" s="58">
        <f>Calculations!AD213</f>
        <v>0</v>
      </c>
      <c r="AJ243" s="58">
        <f>Calculations!AP213</f>
        <v>0</v>
      </c>
      <c r="AK243" s="58">
        <f>Calculations!AE213</f>
        <v>0</v>
      </c>
      <c r="AL243" s="58">
        <f>Calculations!AQ213</f>
        <v>0</v>
      </c>
      <c r="AM243" s="58">
        <f>Calculations!AF213</f>
        <v>0</v>
      </c>
      <c r="AN243" s="58">
        <f>Calculations!AR213</f>
        <v>0</v>
      </c>
      <c r="AO243" s="58">
        <f>Calculations!AG213</f>
        <v>0</v>
      </c>
      <c r="AP243" s="58">
        <f>Calculations!AS213</f>
        <v>0</v>
      </c>
      <c r="AQ243" s="58">
        <f>Calculations!AH213</f>
        <v>0</v>
      </c>
      <c r="AR243" s="58">
        <f>Calculations!AT213</f>
        <v>0</v>
      </c>
      <c r="AS243" s="58">
        <f>Calculations!AI213</f>
        <v>0</v>
      </c>
      <c r="AT243" s="58">
        <f>Calculations!AU213</f>
        <v>0</v>
      </c>
      <c r="AU243" s="58">
        <f>Calculations!AJ213</f>
        <v>0</v>
      </c>
      <c r="AV243" s="58">
        <f>Calculations!AV213</f>
        <v>0</v>
      </c>
      <c r="AW243" s="49"/>
      <c r="AX243" s="49"/>
      <c r="AY243" s="56" t="str">
        <f>Calculations!D213</f>
        <v>Land Supply 2018</v>
      </c>
    </row>
    <row r="244" spans="2:51" ht="14.5" x14ac:dyDescent="0.35">
      <c r="B244" s="32" t="str">
        <f>Calculations!A214</f>
        <v>1290-BOL</v>
      </c>
      <c r="C244" s="30" t="str">
        <f>Calculations!B214</f>
        <v>Century Mill, George Street, Farnworth</v>
      </c>
      <c r="D244" s="13" t="str">
        <f>Calculations!C214</f>
        <v>Residential</v>
      </c>
      <c r="E244" s="38">
        <f>Calculations!E214</f>
        <v>1.35771</v>
      </c>
      <c r="F244" s="38">
        <f>Calculations!I214</f>
        <v>1.35771</v>
      </c>
      <c r="G244" s="38">
        <f>Calculations!M214</f>
        <v>100</v>
      </c>
      <c r="H244" s="38">
        <f>Calculations!H214</f>
        <v>0</v>
      </c>
      <c r="I244" s="38">
        <f>Calculations!L214</f>
        <v>0</v>
      </c>
      <c r="J244" s="38">
        <f>Calculations!G214</f>
        <v>0</v>
      </c>
      <c r="K244" s="38">
        <f>Calculations!K214</f>
        <v>0</v>
      </c>
      <c r="L244" s="38">
        <f>Calculations!F214</f>
        <v>0</v>
      </c>
      <c r="M244" s="38">
        <f>Calculations!J214</f>
        <v>0</v>
      </c>
      <c r="N244" s="38">
        <f>Calculations!V214</f>
        <v>0</v>
      </c>
      <c r="O244" s="38">
        <f>Calculations!W214</f>
        <v>0</v>
      </c>
      <c r="P244" s="38">
        <f>Calculations!O214</f>
        <v>9.8573165750217101E-2</v>
      </c>
      <c r="Q244" s="38">
        <f>Calculations!S214</f>
        <v>7.260251876337148</v>
      </c>
      <c r="R244" s="38">
        <f>Calculations!Q214</f>
        <v>2.40183657502171E-2</v>
      </c>
      <c r="S244" s="38">
        <f>Calculations!T214</f>
        <v>1.7690350480012007</v>
      </c>
      <c r="T244" s="38">
        <f>Calculations!R214</f>
        <v>4.84000000171E-5</v>
      </c>
      <c r="U244" s="38">
        <f>Calculations!U214</f>
        <v>3.5648260686818242E-3</v>
      </c>
      <c r="V244" s="38" t="str">
        <f>Calculations!X214</f>
        <v>Not Modelled</v>
      </c>
      <c r="W244" s="38" t="str">
        <f>Calculations!Y214</f>
        <v>N/A</v>
      </c>
      <c r="X244" s="38" t="s">
        <v>1056</v>
      </c>
      <c r="Y244" s="73" t="s">
        <v>105</v>
      </c>
      <c r="Z244" s="74" t="s">
        <v>104</v>
      </c>
      <c r="AA244" s="58">
        <f>Calculations!Z214</f>
        <v>0</v>
      </c>
      <c r="AB244" s="58">
        <f>Calculations!AL214</f>
        <v>0</v>
      </c>
      <c r="AC244" s="58">
        <f>Calculations!AA214</f>
        <v>0</v>
      </c>
      <c r="AD244" s="59">
        <f>Calculations!AM214</f>
        <v>0</v>
      </c>
      <c r="AE244" s="58">
        <f>Calculations!AB214</f>
        <v>0</v>
      </c>
      <c r="AF244" s="58">
        <f>Calculations!AN214</f>
        <v>0</v>
      </c>
      <c r="AG244" s="58">
        <f>Calculations!AC214</f>
        <v>0</v>
      </c>
      <c r="AH244" s="58">
        <f>Calculations!AO214</f>
        <v>0</v>
      </c>
      <c r="AI244" s="58">
        <f>Calculations!AD214</f>
        <v>0</v>
      </c>
      <c r="AJ244" s="58">
        <f>Calculations!AP214</f>
        <v>0</v>
      </c>
      <c r="AK244" s="58">
        <f>Calculations!AE214</f>
        <v>0</v>
      </c>
      <c r="AL244" s="58">
        <f>Calculations!AQ214</f>
        <v>0</v>
      </c>
      <c r="AM244" s="58">
        <f>Calculations!AF214</f>
        <v>0</v>
      </c>
      <c r="AN244" s="58">
        <f>Calculations!AR214</f>
        <v>0</v>
      </c>
      <c r="AO244" s="58">
        <f>Calculations!AG214</f>
        <v>0</v>
      </c>
      <c r="AP244" s="58">
        <f>Calculations!AS214</f>
        <v>0</v>
      </c>
      <c r="AQ244" s="58">
        <f>Calculations!AH214</f>
        <v>1.3577108099999999</v>
      </c>
      <c r="AR244" s="58">
        <f>Calculations!AT214</f>
        <v>100.00005965927923</v>
      </c>
      <c r="AS244" s="58">
        <f>Calculations!AI214</f>
        <v>0</v>
      </c>
      <c r="AT244" s="58">
        <f>Calculations!AU214</f>
        <v>0</v>
      </c>
      <c r="AU244" s="58">
        <f>Calculations!AJ214</f>
        <v>0</v>
      </c>
      <c r="AV244" s="58">
        <f>Calculations!AV214</f>
        <v>0</v>
      </c>
      <c r="AW244" s="49"/>
      <c r="AX244" s="49"/>
      <c r="AY244" s="56" t="str">
        <f>Calculations!D214</f>
        <v>Land Supply 2018</v>
      </c>
    </row>
    <row r="245" spans="2:51" ht="14.5" x14ac:dyDescent="0.35">
      <c r="B245" s="32" t="str">
        <f>Calculations!A215</f>
        <v>1291-BOL</v>
      </c>
      <c r="C245" s="30" t="str">
        <f>Calculations!B215</f>
        <v>Farnworth Industrial Estate, Gas Street, Farnworth</v>
      </c>
      <c r="D245" s="13" t="str">
        <f>Calculations!C215</f>
        <v>Residential</v>
      </c>
      <c r="E245" s="38">
        <f>Calculations!E215</f>
        <v>0.97300600000000004</v>
      </c>
      <c r="F245" s="38">
        <f>Calculations!I215</f>
        <v>0.97300600000000004</v>
      </c>
      <c r="G245" s="38">
        <f>Calculations!M215</f>
        <v>100</v>
      </c>
      <c r="H245" s="38">
        <f>Calculations!H215</f>
        <v>0</v>
      </c>
      <c r="I245" s="38">
        <f>Calculations!L215</f>
        <v>0</v>
      </c>
      <c r="J245" s="38">
        <f>Calculations!G215</f>
        <v>0</v>
      </c>
      <c r="K245" s="38">
        <f>Calculations!K215</f>
        <v>0</v>
      </c>
      <c r="L245" s="38">
        <f>Calculations!F215</f>
        <v>0</v>
      </c>
      <c r="M245" s="38">
        <f>Calculations!J215</f>
        <v>0</v>
      </c>
      <c r="N245" s="38">
        <f>Calculations!V215</f>
        <v>0</v>
      </c>
      <c r="O245" s="38">
        <f>Calculations!W215</f>
        <v>0</v>
      </c>
      <c r="P245" s="38">
        <f>Calculations!O215</f>
        <v>3.8227400000000002E-2</v>
      </c>
      <c r="Q245" s="38">
        <f>Calculations!S215</f>
        <v>3.9287938614972568</v>
      </c>
      <c r="R245" s="38">
        <f>Calculations!Q215</f>
        <v>0</v>
      </c>
      <c r="S245" s="38">
        <f>Calculations!T215</f>
        <v>0</v>
      </c>
      <c r="T245" s="38">
        <f>Calculations!R215</f>
        <v>0</v>
      </c>
      <c r="U245" s="38">
        <f>Calculations!U215</f>
        <v>0</v>
      </c>
      <c r="V245" s="38" t="str">
        <f>Calculations!X215</f>
        <v>Not Modelled</v>
      </c>
      <c r="W245" s="38" t="str">
        <f>Calculations!Y215</f>
        <v>N/A</v>
      </c>
      <c r="X245" s="38" t="s">
        <v>1056</v>
      </c>
      <c r="Y245" s="73" t="s">
        <v>105</v>
      </c>
      <c r="Z245" s="74" t="s">
        <v>104</v>
      </c>
      <c r="AA245" s="58">
        <f>Calculations!Z215</f>
        <v>0</v>
      </c>
      <c r="AB245" s="58">
        <f>Calculations!AL215</f>
        <v>0</v>
      </c>
      <c r="AC245" s="58">
        <f>Calculations!AA215</f>
        <v>0</v>
      </c>
      <c r="AD245" s="59">
        <f>Calculations!AM215</f>
        <v>0</v>
      </c>
      <c r="AE245" s="58">
        <f>Calculations!AB215</f>
        <v>0</v>
      </c>
      <c r="AF245" s="58">
        <f>Calculations!AN215</f>
        <v>0</v>
      </c>
      <c r="AG245" s="58">
        <f>Calculations!AC215</f>
        <v>0</v>
      </c>
      <c r="AH245" s="58">
        <f>Calculations!AO215</f>
        <v>0</v>
      </c>
      <c r="AI245" s="58">
        <f>Calculations!AD215</f>
        <v>0</v>
      </c>
      <c r="AJ245" s="58">
        <f>Calculations!AP215</f>
        <v>0</v>
      </c>
      <c r="AK245" s="58">
        <f>Calculations!AE215</f>
        <v>0</v>
      </c>
      <c r="AL245" s="58">
        <f>Calculations!AQ215</f>
        <v>0</v>
      </c>
      <c r="AM245" s="58">
        <f>Calculations!AF215</f>
        <v>0</v>
      </c>
      <c r="AN245" s="58">
        <f>Calculations!AR215</f>
        <v>0</v>
      </c>
      <c r="AO245" s="58">
        <f>Calculations!AG215</f>
        <v>0</v>
      </c>
      <c r="AP245" s="58">
        <f>Calculations!AS215</f>
        <v>0</v>
      </c>
      <c r="AQ245" s="58">
        <f>Calculations!AH215</f>
        <v>0.97300629999499999</v>
      </c>
      <c r="AR245" s="58">
        <f>Calculations!AT215</f>
        <v>100.00003083177288</v>
      </c>
      <c r="AS245" s="58">
        <f>Calculations!AI215</f>
        <v>0</v>
      </c>
      <c r="AT245" s="58">
        <f>Calculations!AU215</f>
        <v>0</v>
      </c>
      <c r="AU245" s="58">
        <f>Calculations!AJ215</f>
        <v>0</v>
      </c>
      <c r="AV245" s="58">
        <f>Calculations!AV215</f>
        <v>0</v>
      </c>
      <c r="AW245" s="49"/>
      <c r="AX245" s="49"/>
      <c r="AY245" s="56" t="str">
        <f>Calculations!D215</f>
        <v>Land Supply 2018</v>
      </c>
    </row>
    <row r="246" spans="2:51" ht="14.5" x14ac:dyDescent="0.35">
      <c r="B246" s="32" t="str">
        <f>Calculations!A216</f>
        <v>1294-BOL</v>
      </c>
      <c r="C246" s="30" t="str">
        <f>Calculations!B216</f>
        <v>Singleton Avenue, Horwich</v>
      </c>
      <c r="D246" s="13" t="str">
        <f>Calculations!C216</f>
        <v>Residential</v>
      </c>
      <c r="E246" s="38">
        <f>Calculations!E216</f>
        <v>1.17761</v>
      </c>
      <c r="F246" s="38">
        <f>Calculations!I216</f>
        <v>1.17761</v>
      </c>
      <c r="G246" s="38">
        <f>Calculations!M216</f>
        <v>100</v>
      </c>
      <c r="H246" s="38">
        <f>Calculations!H216</f>
        <v>0</v>
      </c>
      <c r="I246" s="38">
        <f>Calculations!L216</f>
        <v>0</v>
      </c>
      <c r="J246" s="38">
        <f>Calculations!G216</f>
        <v>0</v>
      </c>
      <c r="K246" s="38">
        <f>Calculations!K216</f>
        <v>0</v>
      </c>
      <c r="L246" s="38">
        <f>Calculations!F216</f>
        <v>0</v>
      </c>
      <c r="M246" s="38">
        <f>Calculations!J216</f>
        <v>0</v>
      </c>
      <c r="N246" s="38">
        <f>Calculations!V216</f>
        <v>0</v>
      </c>
      <c r="O246" s="38">
        <f>Calculations!W216</f>
        <v>0</v>
      </c>
      <c r="P246" s="38">
        <f>Calculations!O216</f>
        <v>3.5448500000000001E-2</v>
      </c>
      <c r="Q246" s="38">
        <f>Calculations!S216</f>
        <v>3.010207114409694</v>
      </c>
      <c r="R246" s="38">
        <f>Calculations!Q216</f>
        <v>0</v>
      </c>
      <c r="S246" s="38">
        <f>Calculations!T216</f>
        <v>0</v>
      </c>
      <c r="T246" s="38">
        <f>Calculations!R216</f>
        <v>0</v>
      </c>
      <c r="U246" s="38">
        <f>Calculations!U216</f>
        <v>0</v>
      </c>
      <c r="V246" s="38" t="str">
        <f>Calculations!X216</f>
        <v>Not Modelled</v>
      </c>
      <c r="W246" s="38" t="str">
        <f>Calculations!Y216</f>
        <v>N/A</v>
      </c>
      <c r="X246" s="38" t="s">
        <v>1056</v>
      </c>
      <c r="Y246" s="73" t="s">
        <v>105</v>
      </c>
      <c r="Z246" s="74" t="s">
        <v>104</v>
      </c>
      <c r="AA246" s="58">
        <f>Calculations!Z216</f>
        <v>0</v>
      </c>
      <c r="AB246" s="58">
        <f>Calculations!AL216</f>
        <v>0</v>
      </c>
      <c r="AC246" s="58">
        <f>Calculations!AA216</f>
        <v>0</v>
      </c>
      <c r="AD246" s="59">
        <f>Calculations!AM216</f>
        <v>0</v>
      </c>
      <c r="AE246" s="58">
        <f>Calculations!AB216</f>
        <v>0</v>
      </c>
      <c r="AF246" s="58">
        <f>Calculations!AN216</f>
        <v>0</v>
      </c>
      <c r="AG246" s="58">
        <f>Calculations!AC216</f>
        <v>0</v>
      </c>
      <c r="AH246" s="58">
        <f>Calculations!AO216</f>
        <v>0</v>
      </c>
      <c r="AI246" s="58">
        <f>Calculations!AD216</f>
        <v>0</v>
      </c>
      <c r="AJ246" s="58">
        <f>Calculations!AP216</f>
        <v>0</v>
      </c>
      <c r="AK246" s="58">
        <f>Calculations!AE216</f>
        <v>0</v>
      </c>
      <c r="AL246" s="58">
        <f>Calculations!AQ216</f>
        <v>0</v>
      </c>
      <c r="AM246" s="58">
        <f>Calculations!AF216</f>
        <v>0</v>
      </c>
      <c r="AN246" s="58">
        <f>Calculations!AR216</f>
        <v>0</v>
      </c>
      <c r="AO246" s="58">
        <f>Calculations!AG216</f>
        <v>0</v>
      </c>
      <c r="AP246" s="58">
        <f>Calculations!AS216</f>
        <v>0</v>
      </c>
      <c r="AQ246" s="58">
        <f>Calculations!AH216</f>
        <v>0</v>
      </c>
      <c r="AR246" s="58">
        <f>Calculations!AT216</f>
        <v>0</v>
      </c>
      <c r="AS246" s="58">
        <f>Calculations!AI216</f>
        <v>0</v>
      </c>
      <c r="AT246" s="58">
        <f>Calculations!AU216</f>
        <v>0</v>
      </c>
      <c r="AU246" s="58">
        <f>Calculations!AJ216</f>
        <v>0</v>
      </c>
      <c r="AV246" s="58">
        <f>Calculations!AV216</f>
        <v>0</v>
      </c>
      <c r="AW246" s="49"/>
      <c r="AX246" s="49"/>
      <c r="AY246" s="56" t="str">
        <f>Calculations!D216</f>
        <v>Land Supply 2018</v>
      </c>
    </row>
    <row r="247" spans="2:51" ht="14.5" x14ac:dyDescent="0.35">
      <c r="B247" s="32" t="str">
        <f>Calculations!A217</f>
        <v>1295-BOL</v>
      </c>
      <c r="C247" s="30" t="str">
        <f>Calculations!B217</f>
        <v>Falcon View, Cotton Street</v>
      </c>
      <c r="D247" s="13" t="str">
        <f>Calculations!C217</f>
        <v>Residential</v>
      </c>
      <c r="E247" s="38">
        <f>Calculations!E217</f>
        <v>0.52004799999999995</v>
      </c>
      <c r="F247" s="38">
        <f>Calculations!I217</f>
        <v>0.52004799999999995</v>
      </c>
      <c r="G247" s="38">
        <f>Calculations!M217</f>
        <v>100</v>
      </c>
      <c r="H247" s="38">
        <f>Calculations!H217</f>
        <v>0</v>
      </c>
      <c r="I247" s="38">
        <f>Calculations!L217</f>
        <v>0</v>
      </c>
      <c r="J247" s="38">
        <f>Calculations!G217</f>
        <v>0</v>
      </c>
      <c r="K247" s="38">
        <f>Calculations!K217</f>
        <v>0</v>
      </c>
      <c r="L247" s="38">
        <f>Calculations!F217</f>
        <v>0</v>
      </c>
      <c r="M247" s="38">
        <f>Calculations!J217</f>
        <v>0</v>
      </c>
      <c r="N247" s="38">
        <f>Calculations!V217</f>
        <v>0</v>
      </c>
      <c r="O247" s="38">
        <f>Calculations!W217</f>
        <v>0</v>
      </c>
      <c r="P247" s="38">
        <f>Calculations!O217</f>
        <v>4.3020199999999999E-5</v>
      </c>
      <c r="Q247" s="38">
        <f>Calculations!S217</f>
        <v>8.2723517829123468E-3</v>
      </c>
      <c r="R247" s="38">
        <f>Calculations!Q217</f>
        <v>0</v>
      </c>
      <c r="S247" s="38">
        <f>Calculations!T217</f>
        <v>0</v>
      </c>
      <c r="T247" s="38">
        <f>Calculations!R217</f>
        <v>0</v>
      </c>
      <c r="U247" s="38">
        <f>Calculations!U217</f>
        <v>0</v>
      </c>
      <c r="V247" s="38" t="str">
        <f>Calculations!X217</f>
        <v>Not Modelled</v>
      </c>
      <c r="W247" s="38" t="str">
        <f>Calculations!Y217</f>
        <v>N/A</v>
      </c>
      <c r="X247" s="38" t="s">
        <v>1056</v>
      </c>
      <c r="Y247" s="73" t="s">
        <v>105</v>
      </c>
      <c r="Z247" s="74" t="s">
        <v>104</v>
      </c>
      <c r="AA247" s="58">
        <f>Calculations!Z217</f>
        <v>0</v>
      </c>
      <c r="AB247" s="58">
        <f>Calculations!AL217</f>
        <v>0</v>
      </c>
      <c r="AC247" s="58">
        <f>Calculations!AA217</f>
        <v>0</v>
      </c>
      <c r="AD247" s="59">
        <f>Calculations!AM217</f>
        <v>0</v>
      </c>
      <c r="AE247" s="58">
        <f>Calculations!AB217</f>
        <v>0</v>
      </c>
      <c r="AF247" s="58">
        <f>Calculations!AN217</f>
        <v>0</v>
      </c>
      <c r="AG247" s="58">
        <f>Calculations!AC217</f>
        <v>0</v>
      </c>
      <c r="AH247" s="58">
        <f>Calculations!AO217</f>
        <v>0</v>
      </c>
      <c r="AI247" s="58">
        <f>Calculations!AD217</f>
        <v>0</v>
      </c>
      <c r="AJ247" s="58">
        <f>Calculations!AP217</f>
        <v>0</v>
      </c>
      <c r="AK247" s="58">
        <f>Calculations!AE217</f>
        <v>0</v>
      </c>
      <c r="AL247" s="58">
        <f>Calculations!AQ217</f>
        <v>0</v>
      </c>
      <c r="AM247" s="58">
        <f>Calculations!AF217</f>
        <v>0</v>
      </c>
      <c r="AN247" s="58">
        <f>Calculations!AR217</f>
        <v>0</v>
      </c>
      <c r="AO247" s="58">
        <f>Calculations!AG217</f>
        <v>0</v>
      </c>
      <c r="AP247" s="58">
        <f>Calculations!AS217</f>
        <v>0</v>
      </c>
      <c r="AQ247" s="58">
        <f>Calculations!AH217</f>
        <v>0.52004762220300005</v>
      </c>
      <c r="AR247" s="58">
        <f>Calculations!AT217</f>
        <v>99.999927353436618</v>
      </c>
      <c r="AS247" s="58">
        <f>Calculations!AI217</f>
        <v>0</v>
      </c>
      <c r="AT247" s="58">
        <f>Calculations!AU217</f>
        <v>0</v>
      </c>
      <c r="AU247" s="58">
        <f>Calculations!AJ217</f>
        <v>0</v>
      </c>
      <c r="AV247" s="58">
        <f>Calculations!AV217</f>
        <v>0</v>
      </c>
      <c r="AW247" s="49"/>
      <c r="AX247" s="49"/>
      <c r="AY247" s="56" t="str">
        <f>Calculations!D217</f>
        <v>Land Supply 2018</v>
      </c>
    </row>
    <row r="248" spans="2:51" ht="26" x14ac:dyDescent="0.35">
      <c r="B248" s="32" t="str">
        <f>Calculations!A218</f>
        <v>1297-BOL</v>
      </c>
      <c r="C248" s="30" t="str">
        <f>Calculations!B218</f>
        <v>LAND AT CAMPBELL STREET, FARNWORTH, BOLTON, BL4 7HH</v>
      </c>
      <c r="D248" s="13" t="str">
        <f>Calculations!C218</f>
        <v>Residential</v>
      </c>
      <c r="E248" s="38">
        <f>Calculations!E218</f>
        <v>0.85241100000000003</v>
      </c>
      <c r="F248" s="38">
        <f>Calculations!I218</f>
        <v>0.85241100000000003</v>
      </c>
      <c r="G248" s="38">
        <f>Calculations!M218</f>
        <v>100</v>
      </c>
      <c r="H248" s="38">
        <f>Calculations!H218</f>
        <v>0</v>
      </c>
      <c r="I248" s="38">
        <f>Calculations!L218</f>
        <v>0</v>
      </c>
      <c r="J248" s="38">
        <f>Calculations!G218</f>
        <v>0</v>
      </c>
      <c r="K248" s="38">
        <f>Calculations!K218</f>
        <v>0</v>
      </c>
      <c r="L248" s="38">
        <f>Calculations!F218</f>
        <v>0</v>
      </c>
      <c r="M248" s="38">
        <f>Calculations!J218</f>
        <v>0</v>
      </c>
      <c r="N248" s="38">
        <f>Calculations!V218</f>
        <v>0</v>
      </c>
      <c r="O248" s="38">
        <f>Calculations!W218</f>
        <v>0</v>
      </c>
      <c r="P248" s="38">
        <f>Calculations!O218</f>
        <v>0.1485433849552</v>
      </c>
      <c r="Q248" s="38">
        <f>Calculations!S218</f>
        <v>17.426263264458107</v>
      </c>
      <c r="R248" s="38">
        <f>Calculations!Q218</f>
        <v>9.16579849552E-2</v>
      </c>
      <c r="S248" s="38">
        <f>Calculations!T218</f>
        <v>10.752792368376287</v>
      </c>
      <c r="T248" s="38">
        <f>Calculations!R218</f>
        <v>3.80840631552E-2</v>
      </c>
      <c r="U248" s="38">
        <f>Calculations!U218</f>
        <v>4.4678052201578815</v>
      </c>
      <c r="V248" s="38" t="str">
        <f>Calculations!X218</f>
        <v>Not Modelled</v>
      </c>
      <c r="W248" s="38" t="str">
        <f>Calculations!Y218</f>
        <v>N/A</v>
      </c>
      <c r="X248" s="38" t="s">
        <v>1056</v>
      </c>
      <c r="Y248" s="73" t="s">
        <v>108</v>
      </c>
      <c r="Z248" s="74" t="s">
        <v>109</v>
      </c>
      <c r="AA248" s="58">
        <f>Calculations!Z218</f>
        <v>0</v>
      </c>
      <c r="AB248" s="58">
        <f>Calculations!AL218</f>
        <v>0</v>
      </c>
      <c r="AC248" s="58">
        <f>Calculations!AA218</f>
        <v>0</v>
      </c>
      <c r="AD248" s="59">
        <f>Calculations!AM218</f>
        <v>0</v>
      </c>
      <c r="AE248" s="58">
        <f>Calculations!AB218</f>
        <v>0</v>
      </c>
      <c r="AF248" s="58">
        <f>Calculations!AN218</f>
        <v>0</v>
      </c>
      <c r="AG248" s="58">
        <f>Calculations!AC218</f>
        <v>0</v>
      </c>
      <c r="AH248" s="58">
        <f>Calculations!AO218</f>
        <v>0</v>
      </c>
      <c r="AI248" s="58">
        <f>Calculations!AD218</f>
        <v>0</v>
      </c>
      <c r="AJ248" s="58">
        <f>Calculations!AP218</f>
        <v>0</v>
      </c>
      <c r="AK248" s="58">
        <f>Calculations!AE218</f>
        <v>0</v>
      </c>
      <c r="AL248" s="58">
        <f>Calculations!AQ218</f>
        <v>0</v>
      </c>
      <c r="AM248" s="58">
        <f>Calculations!AF218</f>
        <v>0</v>
      </c>
      <c r="AN248" s="58">
        <f>Calculations!AR218</f>
        <v>0</v>
      </c>
      <c r="AO248" s="58">
        <f>Calculations!AG218</f>
        <v>0</v>
      </c>
      <c r="AP248" s="58">
        <f>Calculations!AS218</f>
        <v>0</v>
      </c>
      <c r="AQ248" s="58">
        <f>Calculations!AH218</f>
        <v>0.85241055500700003</v>
      </c>
      <c r="AR248" s="58">
        <f>Calculations!AT218</f>
        <v>99.999947795957596</v>
      </c>
      <c r="AS248" s="58">
        <f>Calculations!AI218</f>
        <v>0</v>
      </c>
      <c r="AT248" s="58">
        <f>Calculations!AU218</f>
        <v>0</v>
      </c>
      <c r="AU248" s="58">
        <f>Calculations!AJ218</f>
        <v>0</v>
      </c>
      <c r="AV248" s="58">
        <f>Calculations!AV218</f>
        <v>0</v>
      </c>
      <c r="AW248" s="49"/>
      <c r="AX248" s="49"/>
      <c r="AY248" s="56" t="str">
        <f>Calculations!D218</f>
        <v>Land Supply 2018</v>
      </c>
    </row>
    <row r="249" spans="2:51" ht="14.5" x14ac:dyDescent="0.35">
      <c r="B249" s="32" t="str">
        <f>Calculations!A219</f>
        <v>1298-BOL</v>
      </c>
      <c r="C249" s="30" t="str">
        <f>Calculations!B219</f>
        <v>Hollycroft Avenue, Breightmet</v>
      </c>
      <c r="D249" s="13" t="str">
        <f>Calculations!C219</f>
        <v>Residential</v>
      </c>
      <c r="E249" s="38">
        <f>Calculations!E219</f>
        <v>0.94957999999999998</v>
      </c>
      <c r="F249" s="38">
        <f>Calculations!I219</f>
        <v>0.94957999999999998</v>
      </c>
      <c r="G249" s="38">
        <f>Calculations!M219</f>
        <v>100</v>
      </c>
      <c r="H249" s="38">
        <f>Calculations!H219</f>
        <v>0</v>
      </c>
      <c r="I249" s="38">
        <f>Calculations!L219</f>
        <v>0</v>
      </c>
      <c r="J249" s="38">
        <f>Calculations!G219</f>
        <v>0</v>
      </c>
      <c r="K249" s="38">
        <f>Calculations!K219</f>
        <v>0</v>
      </c>
      <c r="L249" s="38">
        <f>Calculations!F219</f>
        <v>0</v>
      </c>
      <c r="M249" s="38">
        <f>Calculations!J219</f>
        <v>0</v>
      </c>
      <c r="N249" s="38">
        <f>Calculations!V219</f>
        <v>0</v>
      </c>
      <c r="O249" s="38">
        <f>Calculations!W219</f>
        <v>0</v>
      </c>
      <c r="P249" s="38">
        <f>Calculations!O219</f>
        <v>5.8799999999999998E-2</v>
      </c>
      <c r="Q249" s="38">
        <f>Calculations!S219</f>
        <v>6.19221129341393</v>
      </c>
      <c r="R249" s="38">
        <f>Calculations!Q219</f>
        <v>2.0799999999999999E-2</v>
      </c>
      <c r="S249" s="38">
        <f>Calculations!T219</f>
        <v>2.1904420901872408</v>
      </c>
      <c r="T249" s="38">
        <f>Calculations!R219</f>
        <v>0</v>
      </c>
      <c r="U249" s="38">
        <f>Calculations!U219</f>
        <v>0</v>
      </c>
      <c r="V249" s="38" t="str">
        <f>Calculations!X219</f>
        <v>Not Modelled</v>
      </c>
      <c r="W249" s="38" t="str">
        <f>Calculations!Y219</f>
        <v>N/A</v>
      </c>
      <c r="X249" s="38" t="s">
        <v>1056</v>
      </c>
      <c r="Y249" s="73" t="s">
        <v>105</v>
      </c>
      <c r="Z249" s="74" t="s">
        <v>104</v>
      </c>
      <c r="AA249" s="58">
        <f>Calculations!Z219</f>
        <v>0</v>
      </c>
      <c r="AB249" s="58">
        <f>Calculations!AL219</f>
        <v>0</v>
      </c>
      <c r="AC249" s="58">
        <f>Calculations!AA219</f>
        <v>2.0799999999999999E-2</v>
      </c>
      <c r="AD249" s="59">
        <f>Calculations!AM219</f>
        <v>2.1904420901872408</v>
      </c>
      <c r="AE249" s="58">
        <f>Calculations!AB219</f>
        <v>0</v>
      </c>
      <c r="AF249" s="58">
        <f>Calculations!AN219</f>
        <v>0</v>
      </c>
      <c r="AG249" s="58">
        <f>Calculations!AC219</f>
        <v>0</v>
      </c>
      <c r="AH249" s="58">
        <f>Calculations!AO219</f>
        <v>0</v>
      </c>
      <c r="AI249" s="58">
        <f>Calculations!AD219</f>
        <v>0</v>
      </c>
      <c r="AJ249" s="58">
        <f>Calculations!AP219</f>
        <v>0</v>
      </c>
      <c r="AK249" s="58">
        <f>Calculations!AE219</f>
        <v>0.36526115289799999</v>
      </c>
      <c r="AL249" s="58">
        <f>Calculations!AQ219</f>
        <v>38.465548231639254</v>
      </c>
      <c r="AM249" s="58">
        <f>Calculations!AF219</f>
        <v>2.52E-2</v>
      </c>
      <c r="AN249" s="58">
        <f>Calculations!AR219</f>
        <v>2.653804840034542</v>
      </c>
      <c r="AO249" s="58">
        <f>Calculations!AG219</f>
        <v>0</v>
      </c>
      <c r="AP249" s="58">
        <f>Calculations!AS219</f>
        <v>0</v>
      </c>
      <c r="AQ249" s="58">
        <f>Calculations!AH219</f>
        <v>0.94958055125600005</v>
      </c>
      <c r="AR249" s="58">
        <f>Calculations!AT219</f>
        <v>100.00005805261274</v>
      </c>
      <c r="AS249" s="58">
        <f>Calculations!AI219</f>
        <v>0</v>
      </c>
      <c r="AT249" s="58">
        <f>Calculations!AU219</f>
        <v>0</v>
      </c>
      <c r="AU249" s="58">
        <f>Calculations!AJ219</f>
        <v>0</v>
      </c>
      <c r="AV249" s="58">
        <f>Calculations!AV219</f>
        <v>0</v>
      </c>
      <c r="AW249" s="49"/>
      <c r="AX249" s="49"/>
      <c r="AY249" s="56" t="str">
        <f>Calculations!D219</f>
        <v>Land Supply 2018</v>
      </c>
    </row>
    <row r="250" spans="2:51" ht="14.5" x14ac:dyDescent="0.35">
      <c r="B250" s="32" t="str">
        <f>Calculations!A220</f>
        <v>12P1.1</v>
      </c>
      <c r="C250" s="30" t="str">
        <f>Calculations!B220</f>
        <v>Express Industrial Estate B</v>
      </c>
      <c r="D250" s="13" t="str">
        <f>Calculations!C220</f>
        <v>Industry and warehousing</v>
      </c>
      <c r="E250" s="38">
        <f>Calculations!E220</f>
        <v>0.77460200000000001</v>
      </c>
      <c r="F250" s="38">
        <f>Calculations!I220</f>
        <v>0.77460200000000001</v>
      </c>
      <c r="G250" s="38">
        <f>Calculations!M220</f>
        <v>100</v>
      </c>
      <c r="H250" s="38">
        <f>Calculations!H220</f>
        <v>0</v>
      </c>
      <c r="I250" s="38">
        <f>Calculations!L220</f>
        <v>0</v>
      </c>
      <c r="J250" s="38">
        <f>Calculations!G220</f>
        <v>0</v>
      </c>
      <c r="K250" s="38">
        <f>Calculations!K220</f>
        <v>0</v>
      </c>
      <c r="L250" s="38">
        <f>Calculations!F220</f>
        <v>0</v>
      </c>
      <c r="M250" s="38">
        <f>Calculations!J220</f>
        <v>0</v>
      </c>
      <c r="N250" s="38">
        <f>Calculations!V220</f>
        <v>0</v>
      </c>
      <c r="O250" s="38">
        <f>Calculations!W220</f>
        <v>0</v>
      </c>
      <c r="P250" s="38">
        <f>Calculations!O220</f>
        <v>7.1960800000000005E-2</v>
      </c>
      <c r="Q250" s="38">
        <f>Calculations!S220</f>
        <v>9.2900353988241715</v>
      </c>
      <c r="R250" s="38">
        <f>Calculations!Q220</f>
        <v>1.2E-2</v>
      </c>
      <c r="S250" s="38">
        <f>Calculations!T220</f>
        <v>1.5491826770393053</v>
      </c>
      <c r="T250" s="38">
        <f>Calculations!R220</f>
        <v>0</v>
      </c>
      <c r="U250" s="38">
        <f>Calculations!U220</f>
        <v>0</v>
      </c>
      <c r="V250" s="38" t="str">
        <f>Calculations!X220</f>
        <v>Not Modelled</v>
      </c>
      <c r="W250" s="38" t="str">
        <f>Calculations!Y220</f>
        <v>N/A</v>
      </c>
      <c r="X250" s="38" t="s">
        <v>101</v>
      </c>
      <c r="Y250" s="73" t="s">
        <v>105</v>
      </c>
      <c r="Z250" s="74" t="s">
        <v>104</v>
      </c>
      <c r="AA250" s="58">
        <f>Calculations!Z220</f>
        <v>0</v>
      </c>
      <c r="AB250" s="58">
        <f>Calculations!AL220</f>
        <v>0</v>
      </c>
      <c r="AC250" s="58">
        <f>Calculations!AA220</f>
        <v>0</v>
      </c>
      <c r="AD250" s="59">
        <f>Calculations!AM220</f>
        <v>0</v>
      </c>
      <c r="AE250" s="58">
        <f>Calculations!AB220</f>
        <v>0</v>
      </c>
      <c r="AF250" s="58">
        <f>Calculations!AN220</f>
        <v>0</v>
      </c>
      <c r="AG250" s="58">
        <f>Calculations!AC220</f>
        <v>0</v>
      </c>
      <c r="AH250" s="58">
        <f>Calculations!AO220</f>
        <v>0</v>
      </c>
      <c r="AI250" s="58">
        <f>Calculations!AD220</f>
        <v>0</v>
      </c>
      <c r="AJ250" s="58">
        <f>Calculations!AP220</f>
        <v>0</v>
      </c>
      <c r="AK250" s="58">
        <f>Calculations!AE220</f>
        <v>0</v>
      </c>
      <c r="AL250" s="58">
        <f>Calculations!AQ220</f>
        <v>0</v>
      </c>
      <c r="AM250" s="58">
        <f>Calculations!AF220</f>
        <v>0</v>
      </c>
      <c r="AN250" s="58">
        <f>Calculations!AR220</f>
        <v>0</v>
      </c>
      <c r="AO250" s="58">
        <f>Calculations!AG220</f>
        <v>0</v>
      </c>
      <c r="AP250" s="58">
        <f>Calculations!AS220</f>
        <v>0</v>
      </c>
      <c r="AQ250" s="58">
        <f>Calculations!AH220</f>
        <v>0.77460200000099999</v>
      </c>
      <c r="AR250" s="58">
        <f>Calculations!AT220</f>
        <v>100.00000000012909</v>
      </c>
      <c r="AS250" s="58">
        <f>Calculations!AI220</f>
        <v>0</v>
      </c>
      <c r="AT250" s="58">
        <f>Calculations!AU220</f>
        <v>0</v>
      </c>
      <c r="AU250" s="58">
        <f>Calculations!AJ220</f>
        <v>0</v>
      </c>
      <c r="AV250" s="58">
        <f>Calculations!AV220</f>
        <v>0</v>
      </c>
      <c r="AW250" s="49"/>
      <c r="AX250" s="49"/>
      <c r="AY250" s="56" t="str">
        <f>Calculations!D220</f>
        <v>Land Supply 2018</v>
      </c>
    </row>
    <row r="251" spans="2:51" ht="26" x14ac:dyDescent="0.35">
      <c r="B251" s="32" t="str">
        <f>Calculations!A221</f>
        <v>1301-BOL</v>
      </c>
      <c r="C251" s="30" t="str">
        <f>Calculations!B221</f>
        <v>SHEPHERD CROSS STREET INDUSTRIAL ESTATE, SHEPHERD CROSS STREET, BOLTON, BL1 3DE</v>
      </c>
      <c r="D251" s="13" t="str">
        <f>Calculations!C221</f>
        <v>Residential</v>
      </c>
      <c r="E251" s="38">
        <f>Calculations!E221</f>
        <v>0.37542700000000001</v>
      </c>
      <c r="F251" s="38">
        <f>Calculations!I221</f>
        <v>0.37542700000000001</v>
      </c>
      <c r="G251" s="38">
        <f>Calculations!M221</f>
        <v>100</v>
      </c>
      <c r="H251" s="38">
        <f>Calculations!H221</f>
        <v>0</v>
      </c>
      <c r="I251" s="38">
        <f>Calculations!L221</f>
        <v>0</v>
      </c>
      <c r="J251" s="38">
        <f>Calculations!G221</f>
        <v>0</v>
      </c>
      <c r="K251" s="38">
        <f>Calculations!K221</f>
        <v>0</v>
      </c>
      <c r="L251" s="38">
        <f>Calculations!F221</f>
        <v>0</v>
      </c>
      <c r="M251" s="38">
        <f>Calculations!J221</f>
        <v>0</v>
      </c>
      <c r="N251" s="38">
        <f>Calculations!V221</f>
        <v>0</v>
      </c>
      <c r="O251" s="38">
        <f>Calculations!W221</f>
        <v>0</v>
      </c>
      <c r="P251" s="38">
        <f>Calculations!O221</f>
        <v>4.0537400000000001E-2</v>
      </c>
      <c r="Q251" s="38">
        <f>Calculations!S221</f>
        <v>10.797678376888184</v>
      </c>
      <c r="R251" s="38">
        <f>Calculations!Q221</f>
        <v>0</v>
      </c>
      <c r="S251" s="38">
        <f>Calculations!T221</f>
        <v>0</v>
      </c>
      <c r="T251" s="38">
        <f>Calculations!R221</f>
        <v>0</v>
      </c>
      <c r="U251" s="38">
        <f>Calculations!U221</f>
        <v>0</v>
      </c>
      <c r="V251" s="38" t="str">
        <f>Calculations!X221</f>
        <v>Not Modelled</v>
      </c>
      <c r="W251" s="38" t="str">
        <f>Calculations!Y221</f>
        <v>N/A</v>
      </c>
      <c r="X251" s="38" t="s">
        <v>1056</v>
      </c>
      <c r="Y251" s="73" t="s">
        <v>105</v>
      </c>
      <c r="Z251" s="74" t="s">
        <v>104</v>
      </c>
      <c r="AA251" s="58">
        <f>Calculations!Z221</f>
        <v>0</v>
      </c>
      <c r="AB251" s="58">
        <f>Calculations!AL221</f>
        <v>0</v>
      </c>
      <c r="AC251" s="58">
        <f>Calculations!AA221</f>
        <v>0</v>
      </c>
      <c r="AD251" s="59">
        <f>Calculations!AM221</f>
        <v>0</v>
      </c>
      <c r="AE251" s="58">
        <f>Calculations!AB221</f>
        <v>0</v>
      </c>
      <c r="AF251" s="58">
        <f>Calculations!AN221</f>
        <v>0</v>
      </c>
      <c r="AG251" s="58">
        <f>Calculations!AC221</f>
        <v>0</v>
      </c>
      <c r="AH251" s="58">
        <f>Calculations!AO221</f>
        <v>0</v>
      </c>
      <c r="AI251" s="58">
        <f>Calculations!AD221</f>
        <v>0</v>
      </c>
      <c r="AJ251" s="58">
        <f>Calculations!AP221</f>
        <v>0</v>
      </c>
      <c r="AK251" s="58">
        <f>Calculations!AE221</f>
        <v>0</v>
      </c>
      <c r="AL251" s="58">
        <f>Calculations!AQ221</f>
        <v>0</v>
      </c>
      <c r="AM251" s="58">
        <f>Calculations!AF221</f>
        <v>0</v>
      </c>
      <c r="AN251" s="58">
        <f>Calculations!AR221</f>
        <v>0</v>
      </c>
      <c r="AO251" s="58">
        <f>Calculations!AG221</f>
        <v>0</v>
      </c>
      <c r="AP251" s="58">
        <f>Calculations!AS221</f>
        <v>0</v>
      </c>
      <c r="AQ251" s="58">
        <f>Calculations!AH221</f>
        <v>0.375426749999</v>
      </c>
      <c r="AR251" s="58">
        <f>Calculations!AT221</f>
        <v>99.999933408891735</v>
      </c>
      <c r="AS251" s="58">
        <f>Calculations!AI221</f>
        <v>0</v>
      </c>
      <c r="AT251" s="58">
        <f>Calculations!AU221</f>
        <v>0</v>
      </c>
      <c r="AU251" s="58">
        <f>Calculations!AJ221</f>
        <v>0</v>
      </c>
      <c r="AV251" s="58">
        <f>Calculations!AV221</f>
        <v>0</v>
      </c>
      <c r="AW251" s="49"/>
      <c r="AX251" s="49"/>
      <c r="AY251" s="56" t="str">
        <f>Calculations!D221</f>
        <v>Land Supply 2018</v>
      </c>
    </row>
    <row r="252" spans="2:51" ht="26" x14ac:dyDescent="0.35">
      <c r="B252" s="32" t="str">
        <f>Calculations!A222</f>
        <v>1304-BOL</v>
      </c>
      <c r="C252" s="30" t="str">
        <f>Calculations!B222</f>
        <v>549 CHORLEY NEW ROAD, BOLTON, BL1 5DP</v>
      </c>
      <c r="D252" s="13" t="str">
        <f>Calculations!C222</f>
        <v>Residential</v>
      </c>
      <c r="E252" s="38">
        <f>Calculations!E222</f>
        <v>0.26921499999999998</v>
      </c>
      <c r="F252" s="38">
        <f>Calculations!I222</f>
        <v>0.26921499999999998</v>
      </c>
      <c r="G252" s="38">
        <f>Calculations!M222</f>
        <v>100</v>
      </c>
      <c r="H252" s="38">
        <f>Calculations!H222</f>
        <v>0</v>
      </c>
      <c r="I252" s="38">
        <f>Calculations!L222</f>
        <v>0</v>
      </c>
      <c r="J252" s="38">
        <f>Calculations!G222</f>
        <v>0</v>
      </c>
      <c r="K252" s="38">
        <f>Calculations!K222</f>
        <v>0</v>
      </c>
      <c r="L252" s="38">
        <f>Calculations!F222</f>
        <v>0</v>
      </c>
      <c r="M252" s="38">
        <f>Calculations!J222</f>
        <v>0</v>
      </c>
      <c r="N252" s="38">
        <f>Calculations!V222</f>
        <v>0</v>
      </c>
      <c r="O252" s="38">
        <f>Calculations!W222</f>
        <v>0</v>
      </c>
      <c r="P252" s="38">
        <f>Calculations!O222</f>
        <v>0</v>
      </c>
      <c r="Q252" s="38">
        <f>Calculations!S222</f>
        <v>0</v>
      </c>
      <c r="R252" s="38">
        <f>Calculations!Q222</f>
        <v>0</v>
      </c>
      <c r="S252" s="38">
        <f>Calculations!T222</f>
        <v>0</v>
      </c>
      <c r="T252" s="38">
        <f>Calculations!R222</f>
        <v>0</v>
      </c>
      <c r="U252" s="38">
        <f>Calculations!U222</f>
        <v>0</v>
      </c>
      <c r="V252" s="38" t="str">
        <f>Calculations!X222</f>
        <v>Not Modelled</v>
      </c>
      <c r="W252" s="38" t="str">
        <f>Calculations!Y222</f>
        <v>N/A</v>
      </c>
      <c r="X252" s="38" t="s">
        <v>1056</v>
      </c>
      <c r="Y252" s="73" t="s">
        <v>106</v>
      </c>
      <c r="Z252" s="74" t="s">
        <v>107</v>
      </c>
      <c r="AA252" s="58">
        <f>Calculations!Z222</f>
        <v>0</v>
      </c>
      <c r="AB252" s="58">
        <f>Calculations!AL222</f>
        <v>0</v>
      </c>
      <c r="AC252" s="58">
        <f>Calculations!AA222</f>
        <v>0</v>
      </c>
      <c r="AD252" s="59">
        <f>Calculations!AM222</f>
        <v>0</v>
      </c>
      <c r="AE252" s="58">
        <f>Calculations!AB222</f>
        <v>0</v>
      </c>
      <c r="AF252" s="58">
        <f>Calculations!AN222</f>
        <v>0</v>
      </c>
      <c r="AG252" s="58">
        <f>Calculations!AC222</f>
        <v>0</v>
      </c>
      <c r="AH252" s="58">
        <f>Calculations!AO222</f>
        <v>0</v>
      </c>
      <c r="AI252" s="58">
        <f>Calculations!AD222</f>
        <v>0</v>
      </c>
      <c r="AJ252" s="58">
        <f>Calculations!AP222</f>
        <v>0</v>
      </c>
      <c r="AK252" s="58">
        <f>Calculations!AE222</f>
        <v>0</v>
      </c>
      <c r="AL252" s="58">
        <f>Calculations!AQ222</f>
        <v>0</v>
      </c>
      <c r="AM252" s="58">
        <f>Calculations!AF222</f>
        <v>0</v>
      </c>
      <c r="AN252" s="58">
        <f>Calculations!AR222</f>
        <v>0</v>
      </c>
      <c r="AO252" s="58">
        <f>Calculations!AG222</f>
        <v>0</v>
      </c>
      <c r="AP252" s="58">
        <f>Calculations!AS222</f>
        <v>0</v>
      </c>
      <c r="AQ252" s="58">
        <f>Calculations!AH222</f>
        <v>0.26921487500000002</v>
      </c>
      <c r="AR252" s="58">
        <f>Calculations!AT222</f>
        <v>99.999953568709046</v>
      </c>
      <c r="AS252" s="58">
        <f>Calculations!AI222</f>
        <v>0</v>
      </c>
      <c r="AT252" s="58">
        <f>Calculations!AU222</f>
        <v>0</v>
      </c>
      <c r="AU252" s="58">
        <f>Calculations!AJ222</f>
        <v>0</v>
      </c>
      <c r="AV252" s="58">
        <f>Calculations!AV222</f>
        <v>0</v>
      </c>
      <c r="AW252" s="49"/>
      <c r="AX252" s="49"/>
      <c r="AY252" s="56" t="str">
        <f>Calculations!D222</f>
        <v>Land Supply 2018</v>
      </c>
    </row>
    <row r="253" spans="2:51" ht="14.5" x14ac:dyDescent="0.35">
      <c r="B253" s="32" t="str">
        <f>Calculations!A223</f>
        <v>1308-BOL</v>
      </c>
      <c r="C253" s="30" t="str">
        <f>Calculations!B223</f>
        <v>DEAN CONSERVATIVE CLUB, RAVEN ROAD, BL3 4QL</v>
      </c>
      <c r="D253" s="13" t="str">
        <f>Calculations!C223</f>
        <v>Residential</v>
      </c>
      <c r="E253" s="38">
        <f>Calculations!E223</f>
        <v>0.45516600000000002</v>
      </c>
      <c r="F253" s="38">
        <f>Calculations!I223</f>
        <v>0.45516600000000002</v>
      </c>
      <c r="G253" s="38">
        <f>Calculations!M223</f>
        <v>100</v>
      </c>
      <c r="H253" s="38">
        <f>Calculations!H223</f>
        <v>0</v>
      </c>
      <c r="I253" s="38">
        <f>Calculations!L223</f>
        <v>0</v>
      </c>
      <c r="J253" s="38">
        <f>Calculations!G223</f>
        <v>0</v>
      </c>
      <c r="K253" s="38">
        <f>Calculations!K223</f>
        <v>0</v>
      </c>
      <c r="L253" s="38">
        <f>Calculations!F223</f>
        <v>0</v>
      </c>
      <c r="M253" s="38">
        <f>Calculations!J223</f>
        <v>0</v>
      </c>
      <c r="N253" s="38">
        <f>Calculations!V223</f>
        <v>0</v>
      </c>
      <c r="O253" s="38">
        <f>Calculations!W223</f>
        <v>0</v>
      </c>
      <c r="P253" s="38">
        <f>Calculations!O223</f>
        <v>2.3608476360284301E-3</v>
      </c>
      <c r="Q253" s="38">
        <f>Calculations!S223</f>
        <v>0.5186783802016034</v>
      </c>
      <c r="R253" s="38">
        <f>Calculations!Q223</f>
        <v>9.9327636028430003E-5</v>
      </c>
      <c r="S253" s="38">
        <f>Calculations!T223</f>
        <v>2.1822288138487939E-2</v>
      </c>
      <c r="T253" s="38">
        <f>Calculations!R223</f>
        <v>9.1581360014299997E-6</v>
      </c>
      <c r="U253" s="38">
        <f>Calculations!U223</f>
        <v>2.0120430791030082E-3</v>
      </c>
      <c r="V253" s="38" t="str">
        <f>Calculations!X223</f>
        <v>Not Modelled</v>
      </c>
      <c r="W253" s="38" t="str">
        <f>Calculations!Y223</f>
        <v>N/A</v>
      </c>
      <c r="X253" s="38" t="s">
        <v>1056</v>
      </c>
      <c r="Y253" s="73" t="s">
        <v>105</v>
      </c>
      <c r="Z253" s="74" t="s">
        <v>104</v>
      </c>
      <c r="AA253" s="58">
        <f>Calculations!Z223</f>
        <v>0</v>
      </c>
      <c r="AB253" s="58">
        <f>Calculations!AL223</f>
        <v>0</v>
      </c>
      <c r="AC253" s="58">
        <f>Calculations!AA223</f>
        <v>0</v>
      </c>
      <c r="AD253" s="59">
        <f>Calculations!AM223</f>
        <v>0</v>
      </c>
      <c r="AE253" s="58">
        <f>Calculations!AB223</f>
        <v>0</v>
      </c>
      <c r="AF253" s="58">
        <f>Calculations!AN223</f>
        <v>0</v>
      </c>
      <c r="AG253" s="58">
        <f>Calculations!AC223</f>
        <v>0</v>
      </c>
      <c r="AH253" s="58">
        <f>Calculations!AO223</f>
        <v>0</v>
      </c>
      <c r="AI253" s="58">
        <f>Calculations!AD223</f>
        <v>0</v>
      </c>
      <c r="AJ253" s="58">
        <f>Calculations!AP223</f>
        <v>0</v>
      </c>
      <c r="AK253" s="58">
        <f>Calculations!AE223</f>
        <v>0</v>
      </c>
      <c r="AL253" s="58">
        <f>Calculations!AQ223</f>
        <v>0</v>
      </c>
      <c r="AM253" s="58">
        <f>Calculations!AF223</f>
        <v>0</v>
      </c>
      <c r="AN253" s="58">
        <f>Calculations!AR223</f>
        <v>0</v>
      </c>
      <c r="AO253" s="58">
        <f>Calculations!AG223</f>
        <v>0</v>
      </c>
      <c r="AP253" s="58">
        <f>Calculations!AS223</f>
        <v>0</v>
      </c>
      <c r="AQ253" s="58">
        <f>Calculations!AH223</f>
        <v>0.45516570500199999</v>
      </c>
      <c r="AR253" s="58">
        <f>Calculations!AT223</f>
        <v>99.999935188920077</v>
      </c>
      <c r="AS253" s="58">
        <f>Calculations!AI223</f>
        <v>0</v>
      </c>
      <c r="AT253" s="58">
        <f>Calculations!AU223</f>
        <v>0</v>
      </c>
      <c r="AU253" s="58">
        <f>Calculations!AJ223</f>
        <v>0</v>
      </c>
      <c r="AV253" s="58">
        <f>Calculations!AV223</f>
        <v>0</v>
      </c>
      <c r="AW253" s="49"/>
      <c r="AX253" s="49"/>
      <c r="AY253" s="56" t="str">
        <f>Calculations!D223</f>
        <v>Land Supply 2018</v>
      </c>
    </row>
    <row r="254" spans="2:51" ht="14.5" x14ac:dyDescent="0.35">
      <c r="B254" s="32" t="str">
        <f>Calculations!A224</f>
        <v>1311-BOL</v>
      </c>
      <c r="C254" s="30" t="str">
        <f>Calculations!B224</f>
        <v>BIRTENSHAW FARM, DARWEN ROAD, BROMLEY CROSS</v>
      </c>
      <c r="D254" s="13" t="str">
        <f>Calculations!C224</f>
        <v>Residential</v>
      </c>
      <c r="E254" s="38">
        <f>Calculations!E224</f>
        <v>0.698465</v>
      </c>
      <c r="F254" s="38">
        <f>Calculations!I224</f>
        <v>0.698465</v>
      </c>
      <c r="G254" s="38">
        <f>Calculations!M224</f>
        <v>100</v>
      </c>
      <c r="H254" s="38">
        <f>Calculations!H224</f>
        <v>0</v>
      </c>
      <c r="I254" s="38">
        <f>Calculations!L224</f>
        <v>0</v>
      </c>
      <c r="J254" s="38">
        <f>Calculations!G224</f>
        <v>0</v>
      </c>
      <c r="K254" s="38">
        <f>Calculations!K224</f>
        <v>0</v>
      </c>
      <c r="L254" s="38">
        <f>Calculations!F224</f>
        <v>0</v>
      </c>
      <c r="M254" s="38">
        <f>Calculations!J224</f>
        <v>0</v>
      </c>
      <c r="N254" s="38">
        <f>Calculations!V224</f>
        <v>0</v>
      </c>
      <c r="O254" s="38">
        <f>Calculations!W224</f>
        <v>0</v>
      </c>
      <c r="P254" s="38">
        <f>Calculations!O224</f>
        <v>0.123765</v>
      </c>
      <c r="Q254" s="38">
        <f>Calculations!S224</f>
        <v>17.719570773052336</v>
      </c>
      <c r="R254" s="38">
        <f>Calculations!Q224</f>
        <v>3.2000000000000001E-2</v>
      </c>
      <c r="S254" s="38">
        <f>Calculations!T224</f>
        <v>4.5814750918084659</v>
      </c>
      <c r="T254" s="38">
        <f>Calculations!R224</f>
        <v>1.6799999999999999E-2</v>
      </c>
      <c r="U254" s="38">
        <f>Calculations!U224</f>
        <v>2.4052744231994443</v>
      </c>
      <c r="V254" s="38" t="str">
        <f>Calculations!X224</f>
        <v>Not Modelled</v>
      </c>
      <c r="W254" s="38" t="str">
        <f>Calculations!Y224</f>
        <v>N/A</v>
      </c>
      <c r="X254" s="38" t="s">
        <v>1056</v>
      </c>
      <c r="Y254" s="73" t="s">
        <v>105</v>
      </c>
      <c r="Z254" s="74" t="s">
        <v>104</v>
      </c>
      <c r="AA254" s="58">
        <f>Calculations!Z224</f>
        <v>0</v>
      </c>
      <c r="AB254" s="58">
        <f>Calculations!AL224</f>
        <v>0</v>
      </c>
      <c r="AC254" s="58">
        <f>Calculations!AA224</f>
        <v>0</v>
      </c>
      <c r="AD254" s="59">
        <f>Calculations!AM224</f>
        <v>0</v>
      </c>
      <c r="AE254" s="58">
        <f>Calculations!AB224</f>
        <v>0</v>
      </c>
      <c r="AF254" s="58">
        <f>Calculations!AN224</f>
        <v>0</v>
      </c>
      <c r="AG254" s="58">
        <f>Calculations!AC224</f>
        <v>0</v>
      </c>
      <c r="AH254" s="58">
        <f>Calculations!AO224</f>
        <v>0</v>
      </c>
      <c r="AI254" s="58">
        <f>Calculations!AD224</f>
        <v>0.29177629829599999</v>
      </c>
      <c r="AJ254" s="58">
        <f>Calculations!AP224</f>
        <v>41.773932594475028</v>
      </c>
      <c r="AK254" s="58">
        <f>Calculations!AE224</f>
        <v>0.69691859823299995</v>
      </c>
      <c r="AL254" s="58">
        <f>Calculations!AQ224</f>
        <v>99.778599963205011</v>
      </c>
      <c r="AM254" s="58">
        <f>Calculations!AF224</f>
        <v>1.3599999999999999E-2</v>
      </c>
      <c r="AN254" s="58">
        <f>Calculations!AR224</f>
        <v>1.9471269140185976</v>
      </c>
      <c r="AO254" s="58">
        <f>Calculations!AG224</f>
        <v>0</v>
      </c>
      <c r="AP254" s="58">
        <f>Calculations!AS224</f>
        <v>0</v>
      </c>
      <c r="AQ254" s="58">
        <f>Calculations!AH224</f>
        <v>0.69846515500399997</v>
      </c>
      <c r="AR254" s="58">
        <f>Calculations!AT224</f>
        <v>100.00002219209266</v>
      </c>
      <c r="AS254" s="58">
        <f>Calculations!AI224</f>
        <v>0.69846515500399997</v>
      </c>
      <c r="AT254" s="58">
        <f>Calculations!AU224</f>
        <v>100.00002219209266</v>
      </c>
      <c r="AU254" s="58">
        <f>Calculations!AJ224</f>
        <v>0</v>
      </c>
      <c r="AV254" s="58">
        <f>Calculations!AV224</f>
        <v>0</v>
      </c>
      <c r="AW254" s="49"/>
      <c r="AX254" s="49"/>
      <c r="AY254" s="56" t="str">
        <f>Calculations!D224</f>
        <v>Land Supply 2018</v>
      </c>
    </row>
    <row r="255" spans="2:51" ht="26" x14ac:dyDescent="0.35">
      <c r="B255" s="32" t="str">
        <f>Calculations!A225</f>
        <v>1321-BOL</v>
      </c>
      <c r="C255" s="30" t="str">
        <f>Calculations!B225</f>
        <v>FORMER WESTHOUGHTON DEPOT, PARK ROAD, WESTHOUGHTON, BOLTON, BL5 3DE</v>
      </c>
      <c r="D255" s="13" t="str">
        <f>Calculations!C225</f>
        <v>Residential</v>
      </c>
      <c r="E255" s="38">
        <f>Calculations!E225</f>
        <v>0.43340299999999998</v>
      </c>
      <c r="F255" s="38">
        <f>Calculations!I225</f>
        <v>0.43340299999999998</v>
      </c>
      <c r="G255" s="38">
        <f>Calculations!M225</f>
        <v>100</v>
      </c>
      <c r="H255" s="38">
        <f>Calculations!H225</f>
        <v>0</v>
      </c>
      <c r="I255" s="38">
        <f>Calculations!L225</f>
        <v>0</v>
      </c>
      <c r="J255" s="38">
        <f>Calculations!G225</f>
        <v>0</v>
      </c>
      <c r="K255" s="38">
        <f>Calculations!K225</f>
        <v>0</v>
      </c>
      <c r="L255" s="38">
        <f>Calculations!F225</f>
        <v>0</v>
      </c>
      <c r="M255" s="38">
        <f>Calculations!J225</f>
        <v>0</v>
      </c>
      <c r="N255" s="38">
        <f>Calculations!V225</f>
        <v>0</v>
      </c>
      <c r="O255" s="38">
        <f>Calculations!W225</f>
        <v>0</v>
      </c>
      <c r="P255" s="38">
        <f>Calculations!O225</f>
        <v>1.88101E-2</v>
      </c>
      <c r="Q255" s="38">
        <f>Calculations!S225</f>
        <v>4.3400945540293909</v>
      </c>
      <c r="R255" s="38">
        <f>Calculations!Q225</f>
        <v>0</v>
      </c>
      <c r="S255" s="38">
        <f>Calculations!T225</f>
        <v>0</v>
      </c>
      <c r="T255" s="38">
        <f>Calculations!R225</f>
        <v>0</v>
      </c>
      <c r="U255" s="38">
        <f>Calculations!U225</f>
        <v>0</v>
      </c>
      <c r="V255" s="38" t="str">
        <f>Calculations!X225</f>
        <v>Not Modelled</v>
      </c>
      <c r="W255" s="38" t="str">
        <f>Calculations!Y225</f>
        <v>N/A</v>
      </c>
      <c r="X255" s="38" t="s">
        <v>1056</v>
      </c>
      <c r="Y255" s="73" t="s">
        <v>105</v>
      </c>
      <c r="Z255" s="74" t="s">
        <v>104</v>
      </c>
      <c r="AA255" s="58">
        <f>Calculations!Z225</f>
        <v>0</v>
      </c>
      <c r="AB255" s="58">
        <f>Calculations!AL225</f>
        <v>0</v>
      </c>
      <c r="AC255" s="58">
        <f>Calculations!AA225</f>
        <v>0</v>
      </c>
      <c r="AD255" s="59">
        <f>Calculations!AM225</f>
        <v>0</v>
      </c>
      <c r="AE255" s="58">
        <f>Calculations!AB225</f>
        <v>0</v>
      </c>
      <c r="AF255" s="58">
        <f>Calculations!AN225</f>
        <v>0</v>
      </c>
      <c r="AG255" s="58">
        <f>Calculations!AC225</f>
        <v>0</v>
      </c>
      <c r="AH255" s="58">
        <f>Calculations!AO225</f>
        <v>0</v>
      </c>
      <c r="AI255" s="58">
        <f>Calculations!AD225</f>
        <v>0</v>
      </c>
      <c r="AJ255" s="58">
        <f>Calculations!AP225</f>
        <v>0</v>
      </c>
      <c r="AK255" s="58">
        <f>Calculations!AE225</f>
        <v>0</v>
      </c>
      <c r="AL255" s="58">
        <f>Calculations!AQ225</f>
        <v>0</v>
      </c>
      <c r="AM255" s="58">
        <f>Calculations!AF225</f>
        <v>0</v>
      </c>
      <c r="AN255" s="58">
        <f>Calculations!AR225</f>
        <v>0</v>
      </c>
      <c r="AO255" s="58">
        <f>Calculations!AG225</f>
        <v>0</v>
      </c>
      <c r="AP255" s="58">
        <f>Calculations!AS225</f>
        <v>0</v>
      </c>
      <c r="AQ255" s="58">
        <f>Calculations!AH225</f>
        <v>0</v>
      </c>
      <c r="AR255" s="58">
        <f>Calculations!AT225</f>
        <v>0</v>
      </c>
      <c r="AS255" s="58">
        <f>Calculations!AI225</f>
        <v>0</v>
      </c>
      <c r="AT255" s="58">
        <f>Calculations!AU225</f>
        <v>0</v>
      </c>
      <c r="AU255" s="58">
        <f>Calculations!AJ225</f>
        <v>0</v>
      </c>
      <c r="AV255" s="58">
        <f>Calculations!AV225</f>
        <v>0</v>
      </c>
      <c r="AW255" s="49"/>
      <c r="AX255" s="49"/>
      <c r="AY255" s="56" t="str">
        <f>Calculations!D225</f>
        <v>Land Supply 2018</v>
      </c>
    </row>
    <row r="256" spans="2:51" ht="26" x14ac:dyDescent="0.35">
      <c r="B256" s="32" t="str">
        <f>Calculations!A226</f>
        <v>1322-BOL</v>
      </c>
      <c r="C256" s="30" t="str">
        <f>Calculations!B226</f>
        <v>99 CHAPELTOWN ROAD, BROMLEY CROSS, BOLTON, BL7 9LZ</v>
      </c>
      <c r="D256" s="13" t="str">
        <f>Calculations!C226</f>
        <v>Residential</v>
      </c>
      <c r="E256" s="38">
        <f>Calculations!E226</f>
        <v>0.35264200000000001</v>
      </c>
      <c r="F256" s="38">
        <f>Calculations!I226</f>
        <v>0.35264200000000001</v>
      </c>
      <c r="G256" s="38">
        <f>Calculations!M226</f>
        <v>100</v>
      </c>
      <c r="H256" s="38">
        <f>Calculations!H226</f>
        <v>0</v>
      </c>
      <c r="I256" s="38">
        <f>Calculations!L226</f>
        <v>0</v>
      </c>
      <c r="J256" s="38">
        <f>Calculations!G226</f>
        <v>0</v>
      </c>
      <c r="K256" s="38">
        <f>Calculations!K226</f>
        <v>0</v>
      </c>
      <c r="L256" s="38">
        <f>Calculations!F226</f>
        <v>0</v>
      </c>
      <c r="M256" s="38">
        <f>Calculations!J226</f>
        <v>0</v>
      </c>
      <c r="N256" s="38">
        <f>Calculations!V226</f>
        <v>0</v>
      </c>
      <c r="O256" s="38">
        <f>Calculations!W226</f>
        <v>0</v>
      </c>
      <c r="P256" s="38">
        <f>Calculations!O226</f>
        <v>0</v>
      </c>
      <c r="Q256" s="38">
        <f>Calculations!S226</f>
        <v>0</v>
      </c>
      <c r="R256" s="38">
        <f>Calculations!Q226</f>
        <v>0</v>
      </c>
      <c r="S256" s="38">
        <f>Calculations!T226</f>
        <v>0</v>
      </c>
      <c r="T256" s="38">
        <f>Calculations!R226</f>
        <v>0</v>
      </c>
      <c r="U256" s="38">
        <f>Calculations!U226</f>
        <v>0</v>
      </c>
      <c r="V256" s="38" t="str">
        <f>Calculations!X226</f>
        <v>Not Modelled</v>
      </c>
      <c r="W256" s="38" t="str">
        <f>Calculations!Y226</f>
        <v>N/A</v>
      </c>
      <c r="X256" s="38" t="s">
        <v>1056</v>
      </c>
      <c r="Y256" s="73" t="s">
        <v>106</v>
      </c>
      <c r="Z256" s="74" t="s">
        <v>107</v>
      </c>
      <c r="AA256" s="58">
        <f>Calculations!Z226</f>
        <v>0</v>
      </c>
      <c r="AB256" s="58">
        <f>Calculations!AL226</f>
        <v>0</v>
      </c>
      <c r="AC256" s="58">
        <f>Calculations!AA226</f>
        <v>0</v>
      </c>
      <c r="AD256" s="59">
        <f>Calculations!AM226</f>
        <v>0</v>
      </c>
      <c r="AE256" s="58">
        <f>Calculations!AB226</f>
        <v>0</v>
      </c>
      <c r="AF256" s="58">
        <f>Calculations!AN226</f>
        <v>0</v>
      </c>
      <c r="AG256" s="58">
        <f>Calculations!AC226</f>
        <v>0</v>
      </c>
      <c r="AH256" s="58">
        <f>Calculations!AO226</f>
        <v>0</v>
      </c>
      <c r="AI256" s="58">
        <f>Calculations!AD226</f>
        <v>0</v>
      </c>
      <c r="AJ256" s="58">
        <f>Calculations!AP226</f>
        <v>0</v>
      </c>
      <c r="AK256" s="58">
        <f>Calculations!AE226</f>
        <v>0</v>
      </c>
      <c r="AL256" s="58">
        <f>Calculations!AQ226</f>
        <v>0</v>
      </c>
      <c r="AM256" s="58">
        <f>Calculations!AF226</f>
        <v>0</v>
      </c>
      <c r="AN256" s="58">
        <f>Calculations!AR226</f>
        <v>0</v>
      </c>
      <c r="AO256" s="58">
        <f>Calculations!AG226</f>
        <v>0</v>
      </c>
      <c r="AP256" s="58">
        <f>Calculations!AS226</f>
        <v>0</v>
      </c>
      <c r="AQ256" s="58">
        <f>Calculations!AH226</f>
        <v>0.35264162499899998</v>
      </c>
      <c r="AR256" s="58">
        <f>Calculations!AT226</f>
        <v>99.99989365957542</v>
      </c>
      <c r="AS256" s="58">
        <f>Calculations!AI226</f>
        <v>0</v>
      </c>
      <c r="AT256" s="58">
        <f>Calculations!AU226</f>
        <v>0</v>
      </c>
      <c r="AU256" s="58">
        <f>Calculations!AJ226</f>
        <v>0</v>
      </c>
      <c r="AV256" s="58">
        <f>Calculations!AV226</f>
        <v>0</v>
      </c>
      <c r="AW256" s="49"/>
      <c r="AX256" s="49"/>
      <c r="AY256" s="56" t="str">
        <f>Calculations!D226</f>
        <v>Land Supply 2018</v>
      </c>
    </row>
    <row r="257" spans="2:51" ht="14.5" x14ac:dyDescent="0.35">
      <c r="B257" s="32" t="str">
        <f>Calculations!A227</f>
        <v>1324-BOL</v>
      </c>
      <c r="C257" s="30" t="str">
        <f>Calculations!B227</f>
        <v>St Catherine's Academy, Woodlands, Breightmet</v>
      </c>
      <c r="D257" s="13" t="str">
        <f>Calculations!C227</f>
        <v>Residential</v>
      </c>
      <c r="E257" s="38">
        <f>Calculations!E227</f>
        <v>0.70092200000000005</v>
      </c>
      <c r="F257" s="38">
        <f>Calculations!I227</f>
        <v>0.70092200000000005</v>
      </c>
      <c r="G257" s="38">
        <f>Calculations!M227</f>
        <v>100</v>
      </c>
      <c r="H257" s="38">
        <f>Calculations!H227</f>
        <v>0</v>
      </c>
      <c r="I257" s="38">
        <f>Calculations!L227</f>
        <v>0</v>
      </c>
      <c r="J257" s="38">
        <f>Calculations!G227</f>
        <v>0</v>
      </c>
      <c r="K257" s="38">
        <f>Calculations!K227</f>
        <v>0</v>
      </c>
      <c r="L257" s="38">
        <f>Calculations!F227</f>
        <v>0</v>
      </c>
      <c r="M257" s="38">
        <f>Calculations!J227</f>
        <v>0</v>
      </c>
      <c r="N257" s="38">
        <f>Calculations!V227</f>
        <v>0</v>
      </c>
      <c r="O257" s="38">
        <f>Calculations!W227</f>
        <v>0</v>
      </c>
      <c r="P257" s="38">
        <f>Calculations!O227</f>
        <v>4.8751000000000003E-2</v>
      </c>
      <c r="Q257" s="38">
        <f>Calculations!S227</f>
        <v>6.9552674905338963</v>
      </c>
      <c r="R257" s="38">
        <f>Calculations!Q227</f>
        <v>0</v>
      </c>
      <c r="S257" s="38">
        <f>Calculations!T227</f>
        <v>0</v>
      </c>
      <c r="T257" s="38">
        <f>Calculations!R227</f>
        <v>0</v>
      </c>
      <c r="U257" s="38">
        <f>Calculations!U227</f>
        <v>0</v>
      </c>
      <c r="V257" s="38" t="str">
        <f>Calculations!X227</f>
        <v>Not Modelled</v>
      </c>
      <c r="W257" s="38" t="str">
        <f>Calculations!Y227</f>
        <v>N/A</v>
      </c>
      <c r="X257" s="38" t="s">
        <v>1056</v>
      </c>
      <c r="Y257" s="73" t="s">
        <v>105</v>
      </c>
      <c r="Z257" s="74" t="s">
        <v>104</v>
      </c>
      <c r="AA257" s="58">
        <f>Calculations!Z227</f>
        <v>0</v>
      </c>
      <c r="AB257" s="58">
        <f>Calculations!AL227</f>
        <v>0</v>
      </c>
      <c r="AC257" s="58">
        <f>Calculations!AA227</f>
        <v>0</v>
      </c>
      <c r="AD257" s="59">
        <f>Calculations!AM227</f>
        <v>0</v>
      </c>
      <c r="AE257" s="58">
        <f>Calculations!AB227</f>
        <v>0</v>
      </c>
      <c r="AF257" s="58">
        <f>Calculations!AN227</f>
        <v>0</v>
      </c>
      <c r="AG257" s="58">
        <f>Calculations!AC227</f>
        <v>0</v>
      </c>
      <c r="AH257" s="58">
        <f>Calculations!AO227</f>
        <v>0</v>
      </c>
      <c r="AI257" s="58">
        <f>Calculations!AD227</f>
        <v>0</v>
      </c>
      <c r="AJ257" s="58">
        <f>Calculations!AP227</f>
        <v>0</v>
      </c>
      <c r="AK257" s="58">
        <f>Calculations!AE227</f>
        <v>0</v>
      </c>
      <c r="AL257" s="58">
        <f>Calculations!AQ227</f>
        <v>0</v>
      </c>
      <c r="AM257" s="58">
        <f>Calculations!AF227</f>
        <v>0</v>
      </c>
      <c r="AN257" s="58">
        <f>Calculations!AR227</f>
        <v>0</v>
      </c>
      <c r="AO257" s="58">
        <f>Calculations!AG227</f>
        <v>0</v>
      </c>
      <c r="AP257" s="58">
        <f>Calculations!AS227</f>
        <v>0</v>
      </c>
      <c r="AQ257" s="58">
        <f>Calculations!AH227</f>
        <v>0.70092202000399995</v>
      </c>
      <c r="AR257" s="58">
        <f>Calculations!AT227</f>
        <v>100.00000285395521</v>
      </c>
      <c r="AS257" s="58">
        <f>Calculations!AI227</f>
        <v>0</v>
      </c>
      <c r="AT257" s="58">
        <f>Calculations!AU227</f>
        <v>0</v>
      </c>
      <c r="AU257" s="58">
        <f>Calculations!AJ227</f>
        <v>0</v>
      </c>
      <c r="AV257" s="58">
        <f>Calculations!AV227</f>
        <v>0</v>
      </c>
      <c r="AW257" s="49"/>
      <c r="AX257" s="49"/>
      <c r="AY257" s="56" t="str">
        <f>Calculations!D227</f>
        <v>Land Supply 2018</v>
      </c>
    </row>
    <row r="258" spans="2:51" ht="26" x14ac:dyDescent="0.35">
      <c r="B258" s="32" t="str">
        <f>Calculations!A228</f>
        <v>1325-BOL</v>
      </c>
      <c r="C258" s="30" t="str">
        <f>Calculations!B228</f>
        <v>Century Lodge, Farnworth, BL4 7DJ</v>
      </c>
      <c r="D258" s="13" t="str">
        <f>Calculations!C228</f>
        <v>Residential</v>
      </c>
      <c r="E258" s="38">
        <f>Calculations!E228</f>
        <v>0.706982</v>
      </c>
      <c r="F258" s="38">
        <f>Calculations!I228</f>
        <v>0.706982</v>
      </c>
      <c r="G258" s="38">
        <f>Calculations!M228</f>
        <v>100</v>
      </c>
      <c r="H258" s="38">
        <f>Calculations!H228</f>
        <v>0</v>
      </c>
      <c r="I258" s="38">
        <f>Calculations!L228</f>
        <v>0</v>
      </c>
      <c r="J258" s="38">
        <f>Calculations!G228</f>
        <v>0</v>
      </c>
      <c r="K258" s="38">
        <f>Calculations!K228</f>
        <v>0</v>
      </c>
      <c r="L258" s="38">
        <f>Calculations!F228</f>
        <v>0</v>
      </c>
      <c r="M258" s="38">
        <f>Calculations!J228</f>
        <v>0</v>
      </c>
      <c r="N258" s="38">
        <f>Calculations!V228</f>
        <v>0</v>
      </c>
      <c r="O258" s="38">
        <f>Calculations!W228</f>
        <v>0</v>
      </c>
      <c r="P258" s="38">
        <f>Calculations!O228</f>
        <v>0.3532262183805</v>
      </c>
      <c r="Q258" s="38">
        <f>Calculations!S228</f>
        <v>49.962547615144373</v>
      </c>
      <c r="R258" s="38">
        <f>Calculations!Q228</f>
        <v>0.1312602183805</v>
      </c>
      <c r="S258" s="38">
        <f>Calculations!T228</f>
        <v>18.566274442701509</v>
      </c>
      <c r="T258" s="38">
        <f>Calculations!R228</f>
        <v>1.0628907456499999E-2</v>
      </c>
      <c r="U258" s="38">
        <f>Calculations!U228</f>
        <v>1.5034198121734357</v>
      </c>
      <c r="V258" s="38" t="str">
        <f>Calculations!X228</f>
        <v>Not Modelled</v>
      </c>
      <c r="W258" s="38" t="str">
        <f>Calculations!Y228</f>
        <v>N/A</v>
      </c>
      <c r="X258" s="38" t="s">
        <v>1056</v>
      </c>
      <c r="Y258" s="73" t="s">
        <v>108</v>
      </c>
      <c r="Z258" s="74" t="s">
        <v>109</v>
      </c>
      <c r="AA258" s="58">
        <f>Calculations!Z228</f>
        <v>0</v>
      </c>
      <c r="AB258" s="58">
        <f>Calculations!AL228</f>
        <v>0</v>
      </c>
      <c r="AC258" s="58">
        <f>Calculations!AA228</f>
        <v>0</v>
      </c>
      <c r="AD258" s="59">
        <f>Calculations!AM228</f>
        <v>0</v>
      </c>
      <c r="AE258" s="58">
        <f>Calculations!AB228</f>
        <v>0</v>
      </c>
      <c r="AF258" s="58">
        <f>Calculations!AN228</f>
        <v>0</v>
      </c>
      <c r="AG258" s="58">
        <f>Calculations!AC228</f>
        <v>0</v>
      </c>
      <c r="AH258" s="58">
        <f>Calculations!AO228</f>
        <v>0</v>
      </c>
      <c r="AI258" s="58">
        <f>Calculations!AD228</f>
        <v>0</v>
      </c>
      <c r="AJ258" s="58">
        <f>Calculations!AP228</f>
        <v>0</v>
      </c>
      <c r="AK258" s="58">
        <f>Calculations!AE228</f>
        <v>0</v>
      </c>
      <c r="AL258" s="58">
        <f>Calculations!AQ228</f>
        <v>0</v>
      </c>
      <c r="AM258" s="58">
        <f>Calculations!AF228</f>
        <v>0</v>
      </c>
      <c r="AN258" s="58">
        <f>Calculations!AR228</f>
        <v>0</v>
      </c>
      <c r="AO258" s="58">
        <f>Calculations!AG228</f>
        <v>0</v>
      </c>
      <c r="AP258" s="58">
        <f>Calculations!AS228</f>
        <v>0</v>
      </c>
      <c r="AQ258" s="58">
        <f>Calculations!AH228</f>
        <v>0.70698174999899999</v>
      </c>
      <c r="AR258" s="58">
        <f>Calculations!AT228</f>
        <v>99.999964638279337</v>
      </c>
      <c r="AS258" s="58">
        <f>Calculations!AI228</f>
        <v>0</v>
      </c>
      <c r="AT258" s="58">
        <f>Calculations!AU228</f>
        <v>0</v>
      </c>
      <c r="AU258" s="58">
        <f>Calculations!AJ228</f>
        <v>0</v>
      </c>
      <c r="AV258" s="58">
        <f>Calculations!AV228</f>
        <v>0</v>
      </c>
      <c r="AW258" s="49"/>
      <c r="AX258" s="49"/>
      <c r="AY258" s="56" t="str">
        <f>Calculations!D228</f>
        <v>Land Supply 2018</v>
      </c>
    </row>
    <row r="259" spans="2:51" ht="14.5" x14ac:dyDescent="0.35">
      <c r="B259" s="32" t="str">
        <f>Calculations!A229</f>
        <v>1326-BOL</v>
      </c>
      <c r="C259" s="30" t="str">
        <f>Calculations!B229</f>
        <v>Hayward School Site, Lever Edge Lane</v>
      </c>
      <c r="D259" s="13" t="str">
        <f>Calculations!C229</f>
        <v>Residential</v>
      </c>
      <c r="E259" s="38">
        <f>Calculations!E229</f>
        <v>1.53847</v>
      </c>
      <c r="F259" s="38">
        <f>Calculations!I229</f>
        <v>1.53847</v>
      </c>
      <c r="G259" s="38">
        <f>Calculations!M229</f>
        <v>100</v>
      </c>
      <c r="H259" s="38">
        <f>Calculations!H229</f>
        <v>0</v>
      </c>
      <c r="I259" s="38">
        <f>Calculations!L229</f>
        <v>0</v>
      </c>
      <c r="J259" s="38">
        <f>Calculations!G229</f>
        <v>0</v>
      </c>
      <c r="K259" s="38">
        <f>Calculations!K229</f>
        <v>0</v>
      </c>
      <c r="L259" s="38">
        <f>Calculations!F229</f>
        <v>0</v>
      </c>
      <c r="M259" s="38">
        <f>Calculations!J229</f>
        <v>0</v>
      </c>
      <c r="N259" s="38">
        <f>Calculations!V229</f>
        <v>0</v>
      </c>
      <c r="O259" s="38">
        <f>Calculations!W229</f>
        <v>0</v>
      </c>
      <c r="P259" s="38">
        <f>Calculations!O229</f>
        <v>0.2839241523048</v>
      </c>
      <c r="Q259" s="38">
        <f>Calculations!S229</f>
        <v>18.454968397485814</v>
      </c>
      <c r="R259" s="38">
        <f>Calculations!Q229</f>
        <v>4.22951523048E-2</v>
      </c>
      <c r="S259" s="38">
        <f>Calculations!T229</f>
        <v>2.7491697793782133</v>
      </c>
      <c r="T259" s="38">
        <f>Calculations!R229</f>
        <v>0</v>
      </c>
      <c r="U259" s="38">
        <f>Calculations!U229</f>
        <v>0</v>
      </c>
      <c r="V259" s="38">
        <f>Calculations!X229</f>
        <v>0</v>
      </c>
      <c r="W259" s="38">
        <f>Calculations!Y229</f>
        <v>0</v>
      </c>
      <c r="X259" s="38" t="s">
        <v>1056</v>
      </c>
      <c r="Y259" s="73" t="s">
        <v>105</v>
      </c>
      <c r="Z259" s="74" t="s">
        <v>104</v>
      </c>
      <c r="AA259" s="58">
        <f>Calculations!Z229</f>
        <v>0</v>
      </c>
      <c r="AB259" s="58">
        <f>Calculations!AL229</f>
        <v>0</v>
      </c>
      <c r="AC259" s="58">
        <f>Calculations!AA229</f>
        <v>0</v>
      </c>
      <c r="AD259" s="59">
        <f>Calculations!AM229</f>
        <v>0</v>
      </c>
      <c r="AE259" s="58">
        <f>Calculations!AB229</f>
        <v>0</v>
      </c>
      <c r="AF259" s="58">
        <f>Calculations!AN229</f>
        <v>0</v>
      </c>
      <c r="AG259" s="58">
        <f>Calculations!AC229</f>
        <v>0</v>
      </c>
      <c r="AH259" s="58">
        <f>Calculations!AO229</f>
        <v>0</v>
      </c>
      <c r="AI259" s="58">
        <f>Calculations!AD229</f>
        <v>0</v>
      </c>
      <c r="AJ259" s="58">
        <f>Calculations!AP229</f>
        <v>0</v>
      </c>
      <c r="AK259" s="58">
        <f>Calculations!AE229</f>
        <v>0</v>
      </c>
      <c r="AL259" s="58">
        <f>Calculations!AQ229</f>
        <v>0</v>
      </c>
      <c r="AM259" s="58">
        <f>Calculations!AF229</f>
        <v>0</v>
      </c>
      <c r="AN259" s="58">
        <f>Calculations!AR229</f>
        <v>0</v>
      </c>
      <c r="AO259" s="58">
        <f>Calculations!AG229</f>
        <v>0</v>
      </c>
      <c r="AP259" s="58">
        <f>Calculations!AS229</f>
        <v>0</v>
      </c>
      <c r="AQ259" s="58">
        <f>Calculations!AH229</f>
        <v>1.5384709325000001</v>
      </c>
      <c r="AR259" s="58">
        <f>Calculations!AT229</f>
        <v>100.00006061216664</v>
      </c>
      <c r="AS259" s="58">
        <f>Calculations!AI229</f>
        <v>0</v>
      </c>
      <c r="AT259" s="58">
        <f>Calculations!AU229</f>
        <v>0</v>
      </c>
      <c r="AU259" s="58">
        <f>Calculations!AJ229</f>
        <v>0</v>
      </c>
      <c r="AV259" s="58">
        <f>Calculations!AV229</f>
        <v>0</v>
      </c>
      <c r="AW259" s="49"/>
      <c r="AX259" s="49"/>
      <c r="AY259" s="56" t="str">
        <f>Calculations!D229</f>
        <v>Land Supply 2018</v>
      </c>
    </row>
    <row r="260" spans="2:51" ht="26" x14ac:dyDescent="0.35">
      <c r="B260" s="32" t="str">
        <f>Calculations!A230</f>
        <v>1327-BOL</v>
      </c>
      <c r="C260" s="30" t="str">
        <f>Calculations!B230</f>
        <v>Back Minorca Street</v>
      </c>
      <c r="D260" s="13" t="str">
        <f>Calculations!C230</f>
        <v>Residential</v>
      </c>
      <c r="E260" s="38">
        <f>Calculations!E230</f>
        <v>0.56260299999999996</v>
      </c>
      <c r="F260" s="38">
        <f>Calculations!I230</f>
        <v>0.56260299999999996</v>
      </c>
      <c r="G260" s="38">
        <f>Calculations!M230</f>
        <v>100</v>
      </c>
      <c r="H260" s="38">
        <f>Calculations!H230</f>
        <v>0</v>
      </c>
      <c r="I260" s="38">
        <f>Calculations!L230</f>
        <v>0</v>
      </c>
      <c r="J260" s="38">
        <f>Calculations!G230</f>
        <v>0</v>
      </c>
      <c r="K260" s="38">
        <f>Calculations!K230</f>
        <v>0</v>
      </c>
      <c r="L260" s="38">
        <f>Calculations!F230</f>
        <v>0</v>
      </c>
      <c r="M260" s="38">
        <f>Calculations!J230</f>
        <v>0</v>
      </c>
      <c r="N260" s="38">
        <f>Calculations!V230</f>
        <v>0</v>
      </c>
      <c r="O260" s="38">
        <f>Calculations!W230</f>
        <v>0</v>
      </c>
      <c r="P260" s="38">
        <f>Calculations!O230</f>
        <v>0.20537719277979999</v>
      </c>
      <c r="Q260" s="38">
        <f>Calculations!S230</f>
        <v>36.504816501120686</v>
      </c>
      <c r="R260" s="38">
        <f>Calculations!Q230</f>
        <v>0.15766229277979998</v>
      </c>
      <c r="S260" s="38">
        <f>Calculations!T230</f>
        <v>28.023720595126576</v>
      </c>
      <c r="T260" s="38">
        <f>Calculations!R230</f>
        <v>5.6842202674800002E-2</v>
      </c>
      <c r="U260" s="38">
        <f>Calculations!U230</f>
        <v>10.103430425148819</v>
      </c>
      <c r="V260" s="38" t="str">
        <f>Calculations!X230</f>
        <v>Not Modelled</v>
      </c>
      <c r="W260" s="38" t="str">
        <f>Calculations!Y230</f>
        <v>N/A</v>
      </c>
      <c r="X260" s="38" t="s">
        <v>1056</v>
      </c>
      <c r="Y260" s="73" t="s">
        <v>108</v>
      </c>
      <c r="Z260" s="74" t="s">
        <v>109</v>
      </c>
      <c r="AA260" s="58">
        <f>Calculations!Z230</f>
        <v>0</v>
      </c>
      <c r="AB260" s="58">
        <f>Calculations!AL230</f>
        <v>0</v>
      </c>
      <c r="AC260" s="58">
        <f>Calculations!AA230</f>
        <v>0</v>
      </c>
      <c r="AD260" s="59">
        <f>Calculations!AM230</f>
        <v>0</v>
      </c>
      <c r="AE260" s="58">
        <f>Calculations!AB230</f>
        <v>0</v>
      </c>
      <c r="AF260" s="58">
        <f>Calculations!AN230</f>
        <v>0</v>
      </c>
      <c r="AG260" s="58">
        <f>Calculations!AC230</f>
        <v>0</v>
      </c>
      <c r="AH260" s="58">
        <f>Calculations!AO230</f>
        <v>0</v>
      </c>
      <c r="AI260" s="58">
        <f>Calculations!AD230</f>
        <v>0</v>
      </c>
      <c r="AJ260" s="58">
        <f>Calculations!AP230</f>
        <v>0</v>
      </c>
      <c r="AK260" s="58">
        <f>Calculations!AE230</f>
        <v>0</v>
      </c>
      <c r="AL260" s="58">
        <f>Calculations!AQ230</f>
        <v>0</v>
      </c>
      <c r="AM260" s="58">
        <f>Calculations!AF230</f>
        <v>0</v>
      </c>
      <c r="AN260" s="58">
        <f>Calculations!AR230</f>
        <v>0</v>
      </c>
      <c r="AO260" s="58">
        <f>Calculations!AG230</f>
        <v>0</v>
      </c>
      <c r="AP260" s="58">
        <f>Calculations!AS230</f>
        <v>0</v>
      </c>
      <c r="AQ260" s="58">
        <f>Calculations!AH230</f>
        <v>0.56260329499499995</v>
      </c>
      <c r="AR260" s="58">
        <f>Calculations!AT230</f>
        <v>100.00005243395431</v>
      </c>
      <c r="AS260" s="58">
        <f>Calculations!AI230</f>
        <v>0</v>
      </c>
      <c r="AT260" s="58">
        <f>Calculations!AU230</f>
        <v>0</v>
      </c>
      <c r="AU260" s="58">
        <f>Calculations!AJ230</f>
        <v>0</v>
      </c>
      <c r="AV260" s="58">
        <f>Calculations!AV230</f>
        <v>0</v>
      </c>
      <c r="AW260" s="49"/>
      <c r="AX260" s="49"/>
      <c r="AY260" s="56" t="str">
        <f>Calculations!D230</f>
        <v>Land Supply 2018</v>
      </c>
    </row>
    <row r="261" spans="2:51" ht="26" x14ac:dyDescent="0.35">
      <c r="B261" s="32" t="str">
        <f>Calculations!A231</f>
        <v>1330-BOL</v>
      </c>
      <c r="C261" s="30" t="str">
        <f>Calculations!B231</f>
        <v>BOLTON OPEN GOLF CLUB, LONGSIGHT LANE, BOLTON, BL2 4JY</v>
      </c>
      <c r="D261" s="13" t="str">
        <f>Calculations!C231</f>
        <v>Residential</v>
      </c>
      <c r="E261" s="38">
        <f>Calculations!E231</f>
        <v>0.25770500000000002</v>
      </c>
      <c r="F261" s="38">
        <f>Calculations!I231</f>
        <v>0.25770500000000002</v>
      </c>
      <c r="G261" s="38">
        <f>Calculations!M231</f>
        <v>100</v>
      </c>
      <c r="H261" s="38">
        <f>Calculations!H231</f>
        <v>0</v>
      </c>
      <c r="I261" s="38">
        <f>Calculations!L231</f>
        <v>0</v>
      </c>
      <c r="J261" s="38">
        <f>Calculations!G231</f>
        <v>0</v>
      </c>
      <c r="K261" s="38">
        <f>Calculations!K231</f>
        <v>0</v>
      </c>
      <c r="L261" s="38">
        <f>Calculations!F231</f>
        <v>0</v>
      </c>
      <c r="M261" s="38">
        <f>Calculations!J231</f>
        <v>0</v>
      </c>
      <c r="N261" s="38">
        <f>Calculations!V231</f>
        <v>0</v>
      </c>
      <c r="O261" s="38">
        <f>Calculations!W231</f>
        <v>0</v>
      </c>
      <c r="P261" s="38">
        <f>Calculations!O231</f>
        <v>2.0362372447020001E-2</v>
      </c>
      <c r="Q261" s="38">
        <f>Calculations!S231</f>
        <v>7.9014269987078247</v>
      </c>
      <c r="R261" s="38">
        <f>Calculations!Q231</f>
        <v>4.8199724470199996E-3</v>
      </c>
      <c r="S261" s="38">
        <f>Calculations!T231</f>
        <v>1.8703449475252709</v>
      </c>
      <c r="T261" s="38">
        <f>Calculations!R231</f>
        <v>0</v>
      </c>
      <c r="U261" s="38">
        <f>Calculations!U231</f>
        <v>0</v>
      </c>
      <c r="V261" s="38" t="str">
        <f>Calculations!X231</f>
        <v>Not Modelled</v>
      </c>
      <c r="W261" s="38" t="str">
        <f>Calculations!Y231</f>
        <v>N/A</v>
      </c>
      <c r="X261" s="38" t="s">
        <v>1056</v>
      </c>
      <c r="Y261" s="73" t="s">
        <v>105</v>
      </c>
      <c r="Z261" s="74" t="s">
        <v>104</v>
      </c>
      <c r="AA261" s="58">
        <f>Calculations!Z231</f>
        <v>0</v>
      </c>
      <c r="AB261" s="58">
        <f>Calculations!AL231</f>
        <v>0</v>
      </c>
      <c r="AC261" s="58">
        <f>Calculations!AA231</f>
        <v>0</v>
      </c>
      <c r="AD261" s="59">
        <f>Calculations!AM231</f>
        <v>0</v>
      </c>
      <c r="AE261" s="58">
        <f>Calculations!AB231</f>
        <v>0</v>
      </c>
      <c r="AF261" s="58">
        <f>Calculations!AN231</f>
        <v>0</v>
      </c>
      <c r="AG261" s="58">
        <f>Calculations!AC231</f>
        <v>0</v>
      </c>
      <c r="AH261" s="58">
        <f>Calculations!AO231</f>
        <v>0</v>
      </c>
      <c r="AI261" s="58">
        <f>Calculations!AD231</f>
        <v>0</v>
      </c>
      <c r="AJ261" s="58">
        <f>Calculations!AP231</f>
        <v>0</v>
      </c>
      <c r="AK261" s="58">
        <f>Calculations!AE231</f>
        <v>0</v>
      </c>
      <c r="AL261" s="58">
        <f>Calculations!AQ231</f>
        <v>0</v>
      </c>
      <c r="AM261" s="58">
        <f>Calculations!AF231</f>
        <v>0</v>
      </c>
      <c r="AN261" s="58">
        <f>Calculations!AR231</f>
        <v>0</v>
      </c>
      <c r="AO261" s="58">
        <f>Calculations!AG231</f>
        <v>0</v>
      </c>
      <c r="AP261" s="58">
        <f>Calculations!AS231</f>
        <v>0</v>
      </c>
      <c r="AQ261" s="58">
        <f>Calculations!AH231</f>
        <v>0.25770465499700002</v>
      </c>
      <c r="AR261" s="58">
        <f>Calculations!AT231</f>
        <v>99.999866124832664</v>
      </c>
      <c r="AS261" s="58">
        <f>Calculations!AI231</f>
        <v>0</v>
      </c>
      <c r="AT261" s="58">
        <f>Calculations!AU231</f>
        <v>0</v>
      </c>
      <c r="AU261" s="58">
        <f>Calculations!AJ231</f>
        <v>0</v>
      </c>
      <c r="AV261" s="58">
        <f>Calculations!AV231</f>
        <v>0</v>
      </c>
      <c r="AW261" s="49"/>
      <c r="AX261" s="49"/>
      <c r="AY261" s="56" t="str">
        <f>Calculations!D231</f>
        <v>Land Supply 2018</v>
      </c>
    </row>
    <row r="262" spans="2:51" ht="14.5" x14ac:dyDescent="0.35">
      <c r="B262" s="32" t="str">
        <f>Calculations!A232</f>
        <v>1332-BOL</v>
      </c>
      <c r="C262" s="30" t="str">
        <f>Calculations!B232</f>
        <v>Radcliffe Road Caravan Storage Site, Radcliffe Road, BL3 1AN</v>
      </c>
      <c r="D262" s="13" t="str">
        <f>Calculations!C232</f>
        <v>Residential</v>
      </c>
      <c r="E262" s="38">
        <f>Calculations!E232</f>
        <v>2.4125000000000001</v>
      </c>
      <c r="F262" s="38">
        <f>Calculations!I232</f>
        <v>2.4125000000000001</v>
      </c>
      <c r="G262" s="38">
        <f>Calculations!M232</f>
        <v>100</v>
      </c>
      <c r="H262" s="38">
        <f>Calculations!H232</f>
        <v>0</v>
      </c>
      <c r="I262" s="38">
        <f>Calculations!L232</f>
        <v>0</v>
      </c>
      <c r="J262" s="38">
        <f>Calculations!G232</f>
        <v>0</v>
      </c>
      <c r="K262" s="38">
        <f>Calculations!K232</f>
        <v>0</v>
      </c>
      <c r="L262" s="38">
        <f>Calculations!F232</f>
        <v>0</v>
      </c>
      <c r="M262" s="38">
        <f>Calculations!J232</f>
        <v>0</v>
      </c>
      <c r="N262" s="38">
        <f>Calculations!V232</f>
        <v>0</v>
      </c>
      <c r="O262" s="38">
        <f>Calculations!W232</f>
        <v>0</v>
      </c>
      <c r="P262" s="38">
        <f>Calculations!O232</f>
        <v>0.23920960384619999</v>
      </c>
      <c r="Q262" s="38">
        <f>Calculations!S232</f>
        <v>9.91542399362487</v>
      </c>
      <c r="R262" s="38">
        <f>Calculations!Q232</f>
        <v>9.6652603846200003E-2</v>
      </c>
      <c r="S262" s="38">
        <f>Calculations!T232</f>
        <v>4.0063255480290154</v>
      </c>
      <c r="T262" s="38">
        <f>Calculations!R232</f>
        <v>6.08684182957E-2</v>
      </c>
      <c r="U262" s="38">
        <f>Calculations!U232</f>
        <v>2.5230432454176164</v>
      </c>
      <c r="V262" s="38" t="str">
        <f>Calculations!X232</f>
        <v>Not Modelled</v>
      </c>
      <c r="W262" s="38" t="str">
        <f>Calculations!Y232</f>
        <v>N/A</v>
      </c>
      <c r="X262" s="38" t="s">
        <v>1056</v>
      </c>
      <c r="Y262" s="73" t="s">
        <v>105</v>
      </c>
      <c r="Z262" s="74" t="s">
        <v>104</v>
      </c>
      <c r="AA262" s="58">
        <f>Calculations!Z232</f>
        <v>0</v>
      </c>
      <c r="AB262" s="58">
        <f>Calculations!AL232</f>
        <v>0</v>
      </c>
      <c r="AC262" s="58">
        <f>Calculations!AA232</f>
        <v>9.6652522896599993E-2</v>
      </c>
      <c r="AD262" s="59">
        <f>Calculations!AM232</f>
        <v>4.0063221926051806</v>
      </c>
      <c r="AE262" s="58">
        <f>Calculations!AB232</f>
        <v>5.0868418295699998E-2</v>
      </c>
      <c r="AF262" s="58">
        <f>Calculations!AN232</f>
        <v>2.1085354733968908</v>
      </c>
      <c r="AG262" s="58">
        <f>Calculations!AC232</f>
        <v>0</v>
      </c>
      <c r="AH262" s="58">
        <f>Calculations!AO232</f>
        <v>0</v>
      </c>
      <c r="AI262" s="58">
        <f>Calculations!AD232</f>
        <v>1.0342283909600001</v>
      </c>
      <c r="AJ262" s="58">
        <f>Calculations!AP232</f>
        <v>42.86957060974094</v>
      </c>
      <c r="AK262" s="58">
        <f>Calculations!AE232</f>
        <v>2.16887696614</v>
      </c>
      <c r="AL262" s="58">
        <f>Calculations!AQ232</f>
        <v>89.901635902176167</v>
      </c>
      <c r="AM262" s="58">
        <f>Calculations!AF232</f>
        <v>0.18043024680899999</v>
      </c>
      <c r="AN262" s="58">
        <f>Calculations!AR232</f>
        <v>7.4789739609948187</v>
      </c>
      <c r="AO262" s="58">
        <f>Calculations!AG232</f>
        <v>4.75609744429E-2</v>
      </c>
      <c r="AP262" s="58">
        <f>Calculations!AS232</f>
        <v>1.971439355146114</v>
      </c>
      <c r="AQ262" s="58">
        <f>Calculations!AH232</f>
        <v>2.3450077012500001</v>
      </c>
      <c r="AR262" s="58">
        <f>Calculations!AT232</f>
        <v>97.202391761658035</v>
      </c>
      <c r="AS262" s="58">
        <f>Calculations!AI232</f>
        <v>0</v>
      </c>
      <c r="AT262" s="58">
        <f>Calculations!AU232</f>
        <v>0</v>
      </c>
      <c r="AU262" s="58">
        <f>Calculations!AJ232</f>
        <v>0</v>
      </c>
      <c r="AV262" s="58">
        <f>Calculations!AV232</f>
        <v>0</v>
      </c>
      <c r="AW262" s="49"/>
      <c r="AX262" s="49"/>
      <c r="AY262" s="56" t="str">
        <f>Calculations!D232</f>
        <v>Land Supply 2018</v>
      </c>
    </row>
    <row r="263" spans="2:51" ht="26" x14ac:dyDescent="0.35">
      <c r="B263" s="32" t="str">
        <f>Calculations!A233</f>
        <v>1337-BOL</v>
      </c>
      <c r="C263" s="30" t="str">
        <f>Calculations!B233</f>
        <v>LAND AT HALL LANE/WHITLEY STREET/LOXHAM STREET, FARNWORTH, BOLTON</v>
      </c>
      <c r="D263" s="13" t="str">
        <f>Calculations!C233</f>
        <v>Residential</v>
      </c>
      <c r="E263" s="38">
        <f>Calculations!E233</f>
        <v>0.67386900000000005</v>
      </c>
      <c r="F263" s="38">
        <f>Calculations!I233</f>
        <v>0.67386900000000005</v>
      </c>
      <c r="G263" s="38">
        <f>Calculations!M233</f>
        <v>100</v>
      </c>
      <c r="H263" s="38">
        <f>Calculations!H233</f>
        <v>0</v>
      </c>
      <c r="I263" s="38">
        <f>Calculations!L233</f>
        <v>0</v>
      </c>
      <c r="J263" s="38">
        <f>Calculations!G233</f>
        <v>0</v>
      </c>
      <c r="K263" s="38">
        <f>Calculations!K233</f>
        <v>0</v>
      </c>
      <c r="L263" s="38">
        <f>Calculations!F233</f>
        <v>0</v>
      </c>
      <c r="M263" s="38">
        <f>Calculations!J233</f>
        <v>0</v>
      </c>
      <c r="N263" s="38">
        <f>Calculations!V233</f>
        <v>0</v>
      </c>
      <c r="O263" s="38">
        <f>Calculations!W233</f>
        <v>0</v>
      </c>
      <c r="P263" s="38">
        <f>Calculations!O233</f>
        <v>0.1163053</v>
      </c>
      <c r="Q263" s="38">
        <f>Calculations!S233</f>
        <v>17.259333787427526</v>
      </c>
      <c r="R263" s="38">
        <f>Calculations!Q233</f>
        <v>4.3999999999999997E-2</v>
      </c>
      <c r="S263" s="38">
        <f>Calculations!T233</f>
        <v>6.529458989803655</v>
      </c>
      <c r="T263" s="38">
        <f>Calculations!R233</f>
        <v>0</v>
      </c>
      <c r="U263" s="38">
        <f>Calculations!U233</f>
        <v>0</v>
      </c>
      <c r="V263" s="38" t="str">
        <f>Calculations!X233</f>
        <v>Not Modelled</v>
      </c>
      <c r="W263" s="38" t="str">
        <f>Calculations!Y233</f>
        <v>N/A</v>
      </c>
      <c r="X263" s="38" t="s">
        <v>1056</v>
      </c>
      <c r="Y263" s="73" t="s">
        <v>105</v>
      </c>
      <c r="Z263" s="74" t="s">
        <v>104</v>
      </c>
      <c r="AA263" s="58">
        <f>Calculations!Z233</f>
        <v>0</v>
      </c>
      <c r="AB263" s="58">
        <f>Calculations!AL233</f>
        <v>0</v>
      </c>
      <c r="AC263" s="58">
        <f>Calculations!AA233</f>
        <v>0</v>
      </c>
      <c r="AD263" s="59">
        <f>Calculations!AM233</f>
        <v>0</v>
      </c>
      <c r="AE263" s="58">
        <f>Calculations!AB233</f>
        <v>0</v>
      </c>
      <c r="AF263" s="58">
        <f>Calculations!AN233</f>
        <v>0</v>
      </c>
      <c r="AG263" s="58">
        <f>Calculations!AC233</f>
        <v>0</v>
      </c>
      <c r="AH263" s="58">
        <f>Calculations!AO233</f>
        <v>0</v>
      </c>
      <c r="AI263" s="58">
        <f>Calculations!AD233</f>
        <v>0</v>
      </c>
      <c r="AJ263" s="58">
        <f>Calculations!AP233</f>
        <v>0</v>
      </c>
      <c r="AK263" s="58">
        <f>Calculations!AE233</f>
        <v>0</v>
      </c>
      <c r="AL263" s="58">
        <f>Calculations!AQ233</f>
        <v>0</v>
      </c>
      <c r="AM263" s="58">
        <f>Calculations!AF233</f>
        <v>0</v>
      </c>
      <c r="AN263" s="58">
        <f>Calculations!AR233</f>
        <v>0</v>
      </c>
      <c r="AO263" s="58">
        <f>Calculations!AG233</f>
        <v>0</v>
      </c>
      <c r="AP263" s="58">
        <f>Calculations!AS233</f>
        <v>0</v>
      </c>
      <c r="AQ263" s="58">
        <f>Calculations!AH233</f>
        <v>0.67386934999699999</v>
      </c>
      <c r="AR263" s="58">
        <f>Calculations!AT233</f>
        <v>100.00005193843313</v>
      </c>
      <c r="AS263" s="58">
        <f>Calculations!AI233</f>
        <v>0</v>
      </c>
      <c r="AT263" s="58">
        <f>Calculations!AU233</f>
        <v>0</v>
      </c>
      <c r="AU263" s="58">
        <f>Calculations!AJ233</f>
        <v>0</v>
      </c>
      <c r="AV263" s="58">
        <f>Calculations!AV233</f>
        <v>0</v>
      </c>
      <c r="AW263" s="49"/>
      <c r="AX263" s="49"/>
      <c r="AY263" s="56" t="str">
        <f>Calculations!D233</f>
        <v>Land Supply 2018</v>
      </c>
    </row>
    <row r="264" spans="2:51" ht="26" x14ac:dyDescent="0.35">
      <c r="B264" s="32" t="str">
        <f>Calculations!A234</f>
        <v>1338-BOL</v>
      </c>
      <c r="C264" s="30" t="str">
        <f>Calculations!B234</f>
        <v>Halliwell Mills, Bertha Street, BL1 8AH</v>
      </c>
      <c r="D264" s="13" t="str">
        <f>Calculations!C234</f>
        <v>Residential</v>
      </c>
      <c r="E264" s="38">
        <f>Calculations!E234</f>
        <v>0.85078600000000004</v>
      </c>
      <c r="F264" s="38">
        <f>Calculations!I234</f>
        <v>0.85078600000000004</v>
      </c>
      <c r="G264" s="38">
        <f>Calculations!M234</f>
        <v>100</v>
      </c>
      <c r="H264" s="38">
        <f>Calculations!H234</f>
        <v>0</v>
      </c>
      <c r="I264" s="38">
        <f>Calculations!L234</f>
        <v>0</v>
      </c>
      <c r="J264" s="38">
        <f>Calculations!G234</f>
        <v>0</v>
      </c>
      <c r="K264" s="38">
        <f>Calculations!K234</f>
        <v>0</v>
      </c>
      <c r="L264" s="38">
        <f>Calculations!F234</f>
        <v>0</v>
      </c>
      <c r="M264" s="38">
        <f>Calculations!J234</f>
        <v>0</v>
      </c>
      <c r="N264" s="38">
        <f>Calculations!V234</f>
        <v>0</v>
      </c>
      <c r="O264" s="38">
        <f>Calculations!W234</f>
        <v>0</v>
      </c>
      <c r="P264" s="38">
        <f>Calculations!O234</f>
        <v>0.20753145499889999</v>
      </c>
      <c r="Q264" s="38">
        <f>Calculations!S234</f>
        <v>24.392909027522784</v>
      </c>
      <c r="R264" s="38">
        <f>Calculations!Q234</f>
        <v>0.1845516549989</v>
      </c>
      <c r="S264" s="38">
        <f>Calculations!T234</f>
        <v>21.691900783381485</v>
      </c>
      <c r="T264" s="38">
        <f>Calculations!R234</f>
        <v>0.14768193423000001</v>
      </c>
      <c r="U264" s="38">
        <f>Calculations!U234</f>
        <v>17.358293887064434</v>
      </c>
      <c r="V264" s="38">
        <f>Calculations!X234</f>
        <v>0</v>
      </c>
      <c r="W264" s="38">
        <f>Calculations!Y234</f>
        <v>0</v>
      </c>
      <c r="X264" s="38" t="s">
        <v>1056</v>
      </c>
      <c r="Y264" s="73" t="s">
        <v>108</v>
      </c>
      <c r="Z264" s="74" t="s">
        <v>109</v>
      </c>
      <c r="AA264" s="58">
        <f>Calculations!Z234</f>
        <v>0</v>
      </c>
      <c r="AB264" s="58">
        <f>Calculations!AL234</f>
        <v>0</v>
      </c>
      <c r="AC264" s="58">
        <f>Calculations!AA234</f>
        <v>0</v>
      </c>
      <c r="AD264" s="59">
        <f>Calculations!AM234</f>
        <v>0</v>
      </c>
      <c r="AE264" s="58">
        <f>Calculations!AB234</f>
        <v>0</v>
      </c>
      <c r="AF264" s="58">
        <f>Calculations!AN234</f>
        <v>0</v>
      </c>
      <c r="AG264" s="58">
        <f>Calculations!AC234</f>
        <v>0</v>
      </c>
      <c r="AH264" s="58">
        <f>Calculations!AO234</f>
        <v>0</v>
      </c>
      <c r="AI264" s="58">
        <f>Calculations!AD234</f>
        <v>0</v>
      </c>
      <c r="AJ264" s="58">
        <f>Calculations!AP234</f>
        <v>0</v>
      </c>
      <c r="AK264" s="58">
        <f>Calculations!AE234</f>
        <v>0</v>
      </c>
      <c r="AL264" s="58">
        <f>Calculations!AQ234</f>
        <v>0</v>
      </c>
      <c r="AM264" s="58">
        <f>Calculations!AF234</f>
        <v>0</v>
      </c>
      <c r="AN264" s="58">
        <f>Calculations!AR234</f>
        <v>0</v>
      </c>
      <c r="AO264" s="58">
        <f>Calculations!AG234</f>
        <v>0</v>
      </c>
      <c r="AP264" s="58">
        <f>Calculations!AS234</f>
        <v>0</v>
      </c>
      <c r="AQ264" s="58">
        <f>Calculations!AH234</f>
        <v>0.85078568454600001</v>
      </c>
      <c r="AR264" s="58">
        <f>Calculations!AT234</f>
        <v>99.999962922050898</v>
      </c>
      <c r="AS264" s="58">
        <f>Calculations!AI234</f>
        <v>0</v>
      </c>
      <c r="AT264" s="58">
        <f>Calculations!AU234</f>
        <v>0</v>
      </c>
      <c r="AU264" s="58">
        <f>Calculations!AJ234</f>
        <v>0</v>
      </c>
      <c r="AV264" s="58">
        <f>Calculations!AV234</f>
        <v>0</v>
      </c>
      <c r="AW264" s="49"/>
      <c r="AX264" s="49"/>
      <c r="AY264" s="56" t="str">
        <f>Calculations!D234</f>
        <v>Land Supply 2018</v>
      </c>
    </row>
    <row r="265" spans="2:51" ht="14.5" x14ac:dyDescent="0.35">
      <c r="B265" s="32" t="str">
        <f>Calculations!A235</f>
        <v>1341-BOL</v>
      </c>
      <c r="C265" s="30" t="str">
        <f>Calculations!B235</f>
        <v>Colemans, Chorley Old Road, Bolton, BL6 6QD</v>
      </c>
      <c r="D265" s="13" t="str">
        <f>Calculations!C235</f>
        <v>Residential</v>
      </c>
      <c r="E265" s="38">
        <f>Calculations!E235</f>
        <v>0.305122</v>
      </c>
      <c r="F265" s="38">
        <f>Calculations!I235</f>
        <v>0.305122</v>
      </c>
      <c r="G265" s="38">
        <f>Calculations!M235</f>
        <v>100</v>
      </c>
      <c r="H265" s="38">
        <f>Calculations!H235</f>
        <v>0</v>
      </c>
      <c r="I265" s="38">
        <f>Calculations!L235</f>
        <v>0</v>
      </c>
      <c r="J265" s="38">
        <f>Calculations!G235</f>
        <v>0</v>
      </c>
      <c r="K265" s="38">
        <f>Calculations!K235</f>
        <v>0</v>
      </c>
      <c r="L265" s="38">
        <f>Calculations!F235</f>
        <v>0</v>
      </c>
      <c r="M265" s="38">
        <f>Calculations!J235</f>
        <v>0</v>
      </c>
      <c r="N265" s="38">
        <f>Calculations!V235</f>
        <v>0</v>
      </c>
      <c r="O265" s="38">
        <f>Calculations!W235</f>
        <v>0</v>
      </c>
      <c r="P265" s="38">
        <f>Calculations!O235</f>
        <v>3.79964E-2</v>
      </c>
      <c r="Q265" s="38">
        <f>Calculations!S235</f>
        <v>12.452854923604328</v>
      </c>
      <c r="R265" s="38">
        <f>Calculations!Q235</f>
        <v>0</v>
      </c>
      <c r="S265" s="38">
        <f>Calculations!T235</f>
        <v>0</v>
      </c>
      <c r="T265" s="38">
        <f>Calculations!R235</f>
        <v>0</v>
      </c>
      <c r="U265" s="38">
        <f>Calculations!U235</f>
        <v>0</v>
      </c>
      <c r="V265" s="38" t="str">
        <f>Calculations!X235</f>
        <v>Not Modelled</v>
      </c>
      <c r="W265" s="38" t="str">
        <f>Calculations!Y235</f>
        <v>N/A</v>
      </c>
      <c r="X265" s="38" t="s">
        <v>1056</v>
      </c>
      <c r="Y265" s="73" t="s">
        <v>105</v>
      </c>
      <c r="Z265" s="74" t="s">
        <v>104</v>
      </c>
      <c r="AA265" s="58">
        <f>Calculations!Z235</f>
        <v>0</v>
      </c>
      <c r="AB265" s="58">
        <f>Calculations!AL235</f>
        <v>0</v>
      </c>
      <c r="AC265" s="58">
        <f>Calculations!AA235</f>
        <v>0</v>
      </c>
      <c r="AD265" s="59">
        <f>Calculations!AM235</f>
        <v>0</v>
      </c>
      <c r="AE265" s="58">
        <f>Calculations!AB235</f>
        <v>0</v>
      </c>
      <c r="AF265" s="58">
        <f>Calculations!AN235</f>
        <v>0</v>
      </c>
      <c r="AG265" s="58">
        <f>Calculations!AC235</f>
        <v>0</v>
      </c>
      <c r="AH265" s="58">
        <f>Calculations!AO235</f>
        <v>0</v>
      </c>
      <c r="AI265" s="58">
        <f>Calculations!AD235</f>
        <v>2.4384961560400001E-2</v>
      </c>
      <c r="AJ265" s="58">
        <f>Calculations!AP235</f>
        <v>7.9918726150195658</v>
      </c>
      <c r="AK265" s="58">
        <f>Calculations!AE235</f>
        <v>0.30311284218899998</v>
      </c>
      <c r="AL265" s="58">
        <f>Calculations!AQ235</f>
        <v>99.341523124848408</v>
      </c>
      <c r="AM265" s="58">
        <f>Calculations!AF235</f>
        <v>0</v>
      </c>
      <c r="AN265" s="58">
        <f>Calculations!AR235</f>
        <v>0</v>
      </c>
      <c r="AO265" s="58">
        <f>Calculations!AG235</f>
        <v>3.7414080010400003E-5</v>
      </c>
      <c r="AP265" s="58">
        <f>Calculations!AS235</f>
        <v>1.2262006676149214E-2</v>
      </c>
      <c r="AQ265" s="58">
        <f>Calculations!AH235</f>
        <v>0</v>
      </c>
      <c r="AR265" s="58">
        <f>Calculations!AT235</f>
        <v>0</v>
      </c>
      <c r="AS265" s="58">
        <f>Calculations!AI235</f>
        <v>0</v>
      </c>
      <c r="AT265" s="58">
        <f>Calculations!AU235</f>
        <v>0</v>
      </c>
      <c r="AU265" s="58">
        <f>Calculations!AJ235</f>
        <v>0</v>
      </c>
      <c r="AV265" s="58">
        <f>Calculations!AV235</f>
        <v>0</v>
      </c>
      <c r="AW265" s="49"/>
      <c r="AX265" s="49"/>
      <c r="AY265" s="56" t="str">
        <f>Calculations!D235</f>
        <v>Land Supply 2018</v>
      </c>
    </row>
    <row r="266" spans="2:51" ht="14.5" x14ac:dyDescent="0.35">
      <c r="B266" s="32" t="str">
        <f>Calculations!A236</f>
        <v>1343-BOL</v>
      </c>
      <c r="C266" s="30" t="str">
        <f>Calculations!B236</f>
        <v>692 Chorley Road, Westhoughton, Bolton, BL5 3NL</v>
      </c>
      <c r="D266" s="13" t="str">
        <f>Calculations!C236</f>
        <v>Residential</v>
      </c>
      <c r="E266" s="38">
        <f>Calculations!E236</f>
        <v>0.49123800000000001</v>
      </c>
      <c r="F266" s="38">
        <f>Calculations!I236</f>
        <v>0.49123800000000001</v>
      </c>
      <c r="G266" s="38">
        <f>Calculations!M236</f>
        <v>100</v>
      </c>
      <c r="H266" s="38">
        <f>Calculations!H236</f>
        <v>0</v>
      </c>
      <c r="I266" s="38">
        <f>Calculations!L236</f>
        <v>0</v>
      </c>
      <c r="J266" s="38">
        <f>Calculations!G236</f>
        <v>0</v>
      </c>
      <c r="K266" s="38">
        <f>Calculations!K236</f>
        <v>0</v>
      </c>
      <c r="L266" s="38">
        <f>Calculations!F236</f>
        <v>0</v>
      </c>
      <c r="M266" s="38">
        <f>Calculations!J236</f>
        <v>0</v>
      </c>
      <c r="N266" s="38">
        <f>Calculations!V236</f>
        <v>0</v>
      </c>
      <c r="O266" s="38">
        <f>Calculations!W236</f>
        <v>0</v>
      </c>
      <c r="P266" s="38">
        <f>Calculations!O236</f>
        <v>9.4992991588059003E-2</v>
      </c>
      <c r="Q266" s="38">
        <f>Calculations!S236</f>
        <v>19.33746810874953</v>
      </c>
      <c r="R266" s="38">
        <f>Calculations!Q236</f>
        <v>4.6979158805899999E-4</v>
      </c>
      <c r="S266" s="38">
        <f>Calculations!T236</f>
        <v>9.5634211534734698E-2</v>
      </c>
      <c r="T266" s="38">
        <f>Calculations!R236</f>
        <v>0</v>
      </c>
      <c r="U266" s="38">
        <f>Calculations!U236</f>
        <v>0</v>
      </c>
      <c r="V266" s="38" t="str">
        <f>Calculations!X236</f>
        <v>Not Modelled</v>
      </c>
      <c r="W266" s="38" t="str">
        <f>Calculations!Y236</f>
        <v>N/A</v>
      </c>
      <c r="X266" s="38" t="s">
        <v>1056</v>
      </c>
      <c r="Y266" s="73" t="s">
        <v>105</v>
      </c>
      <c r="Z266" s="74" t="s">
        <v>104</v>
      </c>
      <c r="AA266" s="58">
        <f>Calculations!Z236</f>
        <v>0</v>
      </c>
      <c r="AB266" s="58">
        <f>Calculations!AL236</f>
        <v>0</v>
      </c>
      <c r="AC266" s="58">
        <f>Calculations!AA236</f>
        <v>4.6979158805899999E-4</v>
      </c>
      <c r="AD266" s="59">
        <f>Calculations!AM236</f>
        <v>9.5634211534734698E-2</v>
      </c>
      <c r="AE266" s="58">
        <f>Calculations!AB236</f>
        <v>0</v>
      </c>
      <c r="AF266" s="58">
        <f>Calculations!AN236</f>
        <v>0</v>
      </c>
      <c r="AG266" s="58">
        <f>Calculations!AC236</f>
        <v>0</v>
      </c>
      <c r="AH266" s="58">
        <f>Calculations!AO236</f>
        <v>0</v>
      </c>
      <c r="AI266" s="58">
        <f>Calculations!AD236</f>
        <v>0</v>
      </c>
      <c r="AJ266" s="58">
        <f>Calculations!AP236</f>
        <v>0</v>
      </c>
      <c r="AK266" s="58">
        <f>Calculations!AE236</f>
        <v>0</v>
      </c>
      <c r="AL266" s="58">
        <f>Calculations!AQ236</f>
        <v>0</v>
      </c>
      <c r="AM266" s="58">
        <f>Calculations!AF236</f>
        <v>0</v>
      </c>
      <c r="AN266" s="58">
        <f>Calculations!AR236</f>
        <v>0</v>
      </c>
      <c r="AO266" s="58">
        <f>Calculations!AG236</f>
        <v>0</v>
      </c>
      <c r="AP266" s="58">
        <f>Calculations!AS236</f>
        <v>0</v>
      </c>
      <c r="AQ266" s="58">
        <f>Calculations!AH236</f>
        <v>0.109405521201</v>
      </c>
      <c r="AR266" s="58">
        <f>Calculations!AT236</f>
        <v>22.271388044288106</v>
      </c>
      <c r="AS266" s="58">
        <f>Calculations!AI236</f>
        <v>2.3393987997200002E-3</v>
      </c>
      <c r="AT266" s="58">
        <f>Calculations!AU236</f>
        <v>0.47622512910646164</v>
      </c>
      <c r="AU266" s="58">
        <f>Calculations!AJ236</f>
        <v>0</v>
      </c>
      <c r="AV266" s="58">
        <f>Calculations!AV236</f>
        <v>0</v>
      </c>
      <c r="AW266" s="49"/>
      <c r="AX266" s="49"/>
      <c r="AY266" s="56" t="str">
        <f>Calculations!D236</f>
        <v>Land Supply 2018</v>
      </c>
    </row>
    <row r="267" spans="2:51" ht="26" x14ac:dyDescent="0.35">
      <c r="B267" s="32" t="str">
        <f>Calculations!A237</f>
        <v>1345-BOL</v>
      </c>
      <c r="C267" s="30" t="str">
        <f>Calculations!B237</f>
        <v>Poplars Farm, Wingates Lane, Westhoughton, BL5 3LS</v>
      </c>
      <c r="D267" s="13" t="str">
        <f>Calculations!C237</f>
        <v>Residential</v>
      </c>
      <c r="E267" s="38">
        <f>Calculations!E237</f>
        <v>0.488844</v>
      </c>
      <c r="F267" s="38">
        <f>Calculations!I237</f>
        <v>0.488844</v>
      </c>
      <c r="G267" s="38">
        <f>Calculations!M237</f>
        <v>100</v>
      </c>
      <c r="H267" s="38">
        <f>Calculations!H237</f>
        <v>0</v>
      </c>
      <c r="I267" s="38">
        <f>Calculations!L237</f>
        <v>0</v>
      </c>
      <c r="J267" s="38">
        <f>Calculations!G237</f>
        <v>0</v>
      </c>
      <c r="K267" s="38">
        <f>Calculations!K237</f>
        <v>0</v>
      </c>
      <c r="L267" s="38">
        <f>Calculations!F237</f>
        <v>0</v>
      </c>
      <c r="M267" s="38">
        <f>Calculations!J237</f>
        <v>0</v>
      </c>
      <c r="N267" s="38">
        <f>Calculations!V237</f>
        <v>0</v>
      </c>
      <c r="O267" s="38">
        <f>Calculations!W237</f>
        <v>0</v>
      </c>
      <c r="P267" s="38">
        <f>Calculations!O237</f>
        <v>0</v>
      </c>
      <c r="Q267" s="38">
        <f>Calculations!S237</f>
        <v>0</v>
      </c>
      <c r="R267" s="38">
        <f>Calculations!Q237</f>
        <v>0</v>
      </c>
      <c r="S267" s="38">
        <f>Calculations!T237</f>
        <v>0</v>
      </c>
      <c r="T267" s="38">
        <f>Calculations!R237</f>
        <v>0</v>
      </c>
      <c r="U267" s="38">
        <f>Calculations!U237</f>
        <v>0</v>
      </c>
      <c r="V267" s="38" t="str">
        <f>Calculations!X237</f>
        <v>Not Modelled</v>
      </c>
      <c r="W267" s="38" t="str">
        <f>Calculations!Y237</f>
        <v>N/A</v>
      </c>
      <c r="X267" s="38" t="s">
        <v>1056</v>
      </c>
      <c r="Y267" s="73" t="s">
        <v>106</v>
      </c>
      <c r="Z267" s="74" t="s">
        <v>107</v>
      </c>
      <c r="AA267" s="58">
        <f>Calculations!Z237</f>
        <v>0</v>
      </c>
      <c r="AB267" s="58">
        <f>Calculations!AL237</f>
        <v>0</v>
      </c>
      <c r="AC267" s="58">
        <f>Calculations!AA237</f>
        <v>0</v>
      </c>
      <c r="AD267" s="59">
        <f>Calculations!AM237</f>
        <v>0</v>
      </c>
      <c r="AE267" s="58">
        <f>Calculations!AB237</f>
        <v>0</v>
      </c>
      <c r="AF267" s="58">
        <f>Calculations!AN237</f>
        <v>0</v>
      </c>
      <c r="AG267" s="58">
        <f>Calculations!AC237</f>
        <v>0</v>
      </c>
      <c r="AH267" s="58">
        <f>Calculations!AO237</f>
        <v>0</v>
      </c>
      <c r="AI267" s="58">
        <f>Calculations!AD237</f>
        <v>0</v>
      </c>
      <c r="AJ267" s="58">
        <f>Calculations!AP237</f>
        <v>0</v>
      </c>
      <c r="AK267" s="58">
        <f>Calculations!AE237</f>
        <v>0</v>
      </c>
      <c r="AL267" s="58">
        <f>Calculations!AQ237</f>
        <v>0</v>
      </c>
      <c r="AM267" s="58">
        <f>Calculations!AF237</f>
        <v>0</v>
      </c>
      <c r="AN267" s="58">
        <f>Calculations!AR237</f>
        <v>0</v>
      </c>
      <c r="AO267" s="58">
        <f>Calculations!AG237</f>
        <v>0.356830734998</v>
      </c>
      <c r="AP267" s="58">
        <f>Calculations!AS237</f>
        <v>72.99480713642798</v>
      </c>
      <c r="AQ267" s="58">
        <f>Calculations!AH237</f>
        <v>0</v>
      </c>
      <c r="AR267" s="58">
        <f>Calculations!AT237</f>
        <v>0</v>
      </c>
      <c r="AS267" s="58">
        <f>Calculations!AI237</f>
        <v>0.48884365500100002</v>
      </c>
      <c r="AT267" s="58">
        <f>Calculations!AU237</f>
        <v>99.999929425542717</v>
      </c>
      <c r="AU267" s="58">
        <f>Calculations!AJ237</f>
        <v>0</v>
      </c>
      <c r="AV267" s="58">
        <f>Calculations!AV237</f>
        <v>0</v>
      </c>
      <c r="AW267" s="49"/>
      <c r="AX267" s="49"/>
      <c r="AY267" s="56" t="str">
        <f>Calculations!D237</f>
        <v>Land Supply 2018</v>
      </c>
    </row>
    <row r="268" spans="2:51" ht="14.5" x14ac:dyDescent="0.35">
      <c r="B268" s="32" t="str">
        <f>Calculations!A238</f>
        <v>137-BOL</v>
      </c>
      <c r="C268" s="30" t="str">
        <f>Calculations!B238</f>
        <v>Harrowby Mill, Harrowby Street, Farnworth, BL4 7BT</v>
      </c>
      <c r="D268" s="13" t="str">
        <f>Calculations!C238</f>
        <v>Residential</v>
      </c>
      <c r="E268" s="38">
        <f>Calculations!E238</f>
        <v>0.85967099999999996</v>
      </c>
      <c r="F268" s="38">
        <f>Calculations!I238</f>
        <v>0.85967099999999996</v>
      </c>
      <c r="G268" s="38">
        <f>Calculations!M238</f>
        <v>100</v>
      </c>
      <c r="H268" s="38">
        <f>Calculations!H238</f>
        <v>0</v>
      </c>
      <c r="I268" s="38">
        <f>Calculations!L238</f>
        <v>0</v>
      </c>
      <c r="J268" s="38">
        <f>Calculations!G238</f>
        <v>0</v>
      </c>
      <c r="K268" s="38">
        <f>Calculations!K238</f>
        <v>0</v>
      </c>
      <c r="L268" s="38">
        <f>Calculations!F238</f>
        <v>0</v>
      </c>
      <c r="M268" s="38">
        <f>Calculations!J238</f>
        <v>0</v>
      </c>
      <c r="N268" s="38">
        <f>Calculations!V238</f>
        <v>0</v>
      </c>
      <c r="O268" s="38">
        <f>Calculations!W238</f>
        <v>0</v>
      </c>
      <c r="P268" s="38">
        <f>Calculations!O238</f>
        <v>7.3493414202297005E-2</v>
      </c>
      <c r="Q268" s="38">
        <f>Calculations!S238</f>
        <v>8.5490163332597007</v>
      </c>
      <c r="R268" s="38">
        <f>Calculations!Q238</f>
        <v>1.247114202297E-3</v>
      </c>
      <c r="S268" s="38">
        <f>Calculations!T238</f>
        <v>0.1450687765781328</v>
      </c>
      <c r="T268" s="38">
        <f>Calculations!R238</f>
        <v>8.03785739916E-4</v>
      </c>
      <c r="U268" s="38">
        <f>Calculations!U238</f>
        <v>9.34992270201042E-2</v>
      </c>
      <c r="V268" s="38" t="str">
        <f>Calculations!X238</f>
        <v>Not Modelled</v>
      </c>
      <c r="W268" s="38" t="str">
        <f>Calculations!Y238</f>
        <v>N/A</v>
      </c>
      <c r="X268" s="38" t="s">
        <v>1056</v>
      </c>
      <c r="Y268" s="73" t="s">
        <v>105</v>
      </c>
      <c r="Z268" s="74" t="s">
        <v>104</v>
      </c>
      <c r="AA268" s="58">
        <f>Calculations!Z238</f>
        <v>0</v>
      </c>
      <c r="AB268" s="58">
        <f>Calculations!AL238</f>
        <v>0</v>
      </c>
      <c r="AC268" s="58">
        <f>Calculations!AA238</f>
        <v>0</v>
      </c>
      <c r="AD268" s="59">
        <f>Calculations!AM238</f>
        <v>0</v>
      </c>
      <c r="AE268" s="58">
        <f>Calculations!AB238</f>
        <v>0</v>
      </c>
      <c r="AF268" s="58">
        <f>Calculations!AN238</f>
        <v>0</v>
      </c>
      <c r="AG268" s="58">
        <f>Calculations!AC238</f>
        <v>0</v>
      </c>
      <c r="AH268" s="58">
        <f>Calculations!AO238</f>
        <v>0</v>
      </c>
      <c r="AI268" s="58">
        <f>Calculations!AD238</f>
        <v>0</v>
      </c>
      <c r="AJ268" s="58">
        <f>Calculations!AP238</f>
        <v>0</v>
      </c>
      <c r="AK268" s="58">
        <f>Calculations!AE238</f>
        <v>0</v>
      </c>
      <c r="AL268" s="58">
        <f>Calculations!AQ238</f>
        <v>0</v>
      </c>
      <c r="AM268" s="58">
        <f>Calculations!AF238</f>
        <v>0</v>
      </c>
      <c r="AN268" s="58">
        <f>Calculations!AR238</f>
        <v>0</v>
      </c>
      <c r="AO268" s="58">
        <f>Calculations!AG238</f>
        <v>0</v>
      </c>
      <c r="AP268" s="58">
        <f>Calculations!AS238</f>
        <v>0</v>
      </c>
      <c r="AQ268" s="58">
        <f>Calculations!AH238</f>
        <v>0.85967067499399996</v>
      </c>
      <c r="AR268" s="58">
        <f>Calculations!AT238</f>
        <v>99.999962194141716</v>
      </c>
      <c r="AS268" s="58">
        <f>Calculations!AI238</f>
        <v>0</v>
      </c>
      <c r="AT268" s="58">
        <f>Calculations!AU238</f>
        <v>0</v>
      </c>
      <c r="AU268" s="58">
        <f>Calculations!AJ238</f>
        <v>0</v>
      </c>
      <c r="AV268" s="58">
        <f>Calculations!AV238</f>
        <v>0</v>
      </c>
      <c r="AW268" s="49"/>
      <c r="AX268" s="49"/>
      <c r="AY268" s="56" t="str">
        <f>Calculations!D238</f>
        <v>Land Supply 2018</v>
      </c>
    </row>
    <row r="269" spans="2:51" ht="14.5" x14ac:dyDescent="0.35">
      <c r="B269" s="32" t="str">
        <f>Calculations!A239</f>
        <v>13P1.1</v>
      </c>
      <c r="C269" s="30" t="str">
        <f>Calculations!B239</f>
        <v>Undershore Works</v>
      </c>
      <c r="D269" s="13" t="str">
        <f>Calculations!C239</f>
        <v>Industry and warehousing</v>
      </c>
      <c r="E269" s="38">
        <f>Calculations!E239</f>
        <v>0.78815199999999996</v>
      </c>
      <c r="F269" s="38">
        <f>Calculations!I239</f>
        <v>0.53332645259989997</v>
      </c>
      <c r="G269" s="38">
        <f>Calculations!M239</f>
        <v>67.66796919882205</v>
      </c>
      <c r="H269" s="38">
        <f>Calculations!H239</f>
        <v>5.2215365900100001E-2</v>
      </c>
      <c r="I269" s="38">
        <f>Calculations!L239</f>
        <v>6.6250375435322129</v>
      </c>
      <c r="J269" s="38">
        <f>Calculations!G239</f>
        <v>0.20261018149999999</v>
      </c>
      <c r="K269" s="38">
        <f>Calculations!K239</f>
        <v>25.706993257645731</v>
      </c>
      <c r="L269" s="38">
        <f>Calculations!F239</f>
        <v>0</v>
      </c>
      <c r="M269" s="38">
        <f>Calculations!J239</f>
        <v>0</v>
      </c>
      <c r="N269" s="38">
        <f>Calculations!V239</f>
        <v>0.78815179500200006</v>
      </c>
      <c r="O269" s="38">
        <f>Calculations!W239</f>
        <v>99.999973990042548</v>
      </c>
      <c r="P269" s="38">
        <f>Calculations!O239</f>
        <v>0.25631498166329997</v>
      </c>
      <c r="Q269" s="38">
        <f>Calculations!S239</f>
        <v>32.521008848965678</v>
      </c>
      <c r="R269" s="38">
        <f>Calculations!Q239</f>
        <v>3.0996981663300002E-2</v>
      </c>
      <c r="S269" s="38">
        <f>Calculations!T239</f>
        <v>3.9328684902531497</v>
      </c>
      <c r="T269" s="38">
        <f>Calculations!R239</f>
        <v>0</v>
      </c>
      <c r="U269" s="38">
        <f>Calculations!U239</f>
        <v>0</v>
      </c>
      <c r="V269" s="38" t="str">
        <f>Calculations!X239</f>
        <v>Not Modelled</v>
      </c>
      <c r="W269" s="38" t="str">
        <f>Calculations!Y239</f>
        <v>N/A</v>
      </c>
      <c r="X269" s="38" t="s">
        <v>101</v>
      </c>
      <c r="Y269" s="73" t="s">
        <v>105</v>
      </c>
      <c r="Z269" s="74" t="s">
        <v>104</v>
      </c>
      <c r="AA269" s="58">
        <f>Calculations!Z239</f>
        <v>5.8751255294999999E-2</v>
      </c>
      <c r="AB269" s="58">
        <f>Calculations!AL239</f>
        <v>7.4543051714643873</v>
      </c>
      <c r="AC269" s="58">
        <f>Calculations!AA239</f>
        <v>0</v>
      </c>
      <c r="AD269" s="59">
        <f>Calculations!AM239</f>
        <v>0</v>
      </c>
      <c r="AE269" s="58">
        <f>Calculations!AB239</f>
        <v>0</v>
      </c>
      <c r="AF269" s="58">
        <f>Calculations!AN239</f>
        <v>0</v>
      </c>
      <c r="AG269" s="58">
        <f>Calculations!AC239</f>
        <v>0</v>
      </c>
      <c r="AH269" s="58">
        <f>Calculations!AO239</f>
        <v>0</v>
      </c>
      <c r="AI269" s="58">
        <f>Calculations!AD239</f>
        <v>0</v>
      </c>
      <c r="AJ269" s="58">
        <f>Calculations!AP239</f>
        <v>0</v>
      </c>
      <c r="AK269" s="58">
        <f>Calculations!AE239</f>
        <v>0</v>
      </c>
      <c r="AL269" s="58">
        <f>Calculations!AQ239</f>
        <v>0</v>
      </c>
      <c r="AM269" s="58">
        <f>Calculations!AF239</f>
        <v>0</v>
      </c>
      <c r="AN269" s="58">
        <f>Calculations!AR239</f>
        <v>0</v>
      </c>
      <c r="AO269" s="58">
        <f>Calculations!AG239</f>
        <v>0</v>
      </c>
      <c r="AP269" s="58">
        <f>Calculations!AS239</f>
        <v>0</v>
      </c>
      <c r="AQ269" s="58">
        <f>Calculations!AH239</f>
        <v>0.78815179500200006</v>
      </c>
      <c r="AR269" s="58">
        <f>Calculations!AT239</f>
        <v>99.999973990042548</v>
      </c>
      <c r="AS269" s="58">
        <f>Calculations!AI239</f>
        <v>0</v>
      </c>
      <c r="AT269" s="58">
        <f>Calculations!AU239</f>
        <v>0</v>
      </c>
      <c r="AU269" s="58">
        <f>Calculations!AJ239</f>
        <v>0.25955945108099998</v>
      </c>
      <c r="AV269" s="58">
        <f>Calculations!AV239</f>
        <v>32.932664141054005</v>
      </c>
      <c r="AW269" s="49"/>
      <c r="AX269" s="49"/>
      <c r="AY269" s="56" t="str">
        <f>Calculations!D239</f>
        <v>Land Supply 2018</v>
      </c>
    </row>
    <row r="270" spans="2:51" ht="14.5" x14ac:dyDescent="0.35">
      <c r="B270" s="32" t="str">
        <f>Calculations!A240</f>
        <v>144-BOL</v>
      </c>
      <c r="C270" s="30" t="str">
        <f>Calculations!B240</f>
        <v>Wharf Mill, Kirkebrok Road, BL3 4JE</v>
      </c>
      <c r="D270" s="13" t="str">
        <f>Calculations!C240</f>
        <v>Residential</v>
      </c>
      <c r="E270" s="38">
        <f>Calculations!E240</f>
        <v>0.72209699999999999</v>
      </c>
      <c r="F270" s="38">
        <f>Calculations!I240</f>
        <v>0.72209699999999999</v>
      </c>
      <c r="G270" s="38">
        <f>Calculations!M240</f>
        <v>100</v>
      </c>
      <c r="H270" s="38">
        <f>Calculations!H240</f>
        <v>0</v>
      </c>
      <c r="I270" s="38">
        <f>Calculations!L240</f>
        <v>0</v>
      </c>
      <c r="J270" s="38">
        <f>Calculations!G240</f>
        <v>0</v>
      </c>
      <c r="K270" s="38">
        <f>Calculations!K240</f>
        <v>0</v>
      </c>
      <c r="L270" s="38">
        <f>Calculations!F240</f>
        <v>0</v>
      </c>
      <c r="M270" s="38">
        <f>Calculations!J240</f>
        <v>0</v>
      </c>
      <c r="N270" s="38">
        <f>Calculations!V240</f>
        <v>0</v>
      </c>
      <c r="O270" s="38">
        <f>Calculations!W240</f>
        <v>0</v>
      </c>
      <c r="P270" s="38">
        <f>Calculations!O240</f>
        <v>4.9694300000000002E-4</v>
      </c>
      <c r="Q270" s="38">
        <f>Calculations!S240</f>
        <v>6.8819424537146678E-2</v>
      </c>
      <c r="R270" s="38">
        <f>Calculations!Q240</f>
        <v>0</v>
      </c>
      <c r="S270" s="38">
        <f>Calculations!T240</f>
        <v>0</v>
      </c>
      <c r="T270" s="38">
        <f>Calculations!R240</f>
        <v>0</v>
      </c>
      <c r="U270" s="38">
        <f>Calculations!U240</f>
        <v>0</v>
      </c>
      <c r="V270" s="38" t="str">
        <f>Calculations!X240</f>
        <v>Not Modelled</v>
      </c>
      <c r="W270" s="38" t="str">
        <f>Calculations!Y240</f>
        <v>N/A</v>
      </c>
      <c r="X270" s="38" t="s">
        <v>1056</v>
      </c>
      <c r="Y270" s="73" t="s">
        <v>105</v>
      </c>
      <c r="Z270" s="74" t="s">
        <v>104</v>
      </c>
      <c r="AA270" s="58">
        <f>Calculations!Z240</f>
        <v>0</v>
      </c>
      <c r="AB270" s="58">
        <f>Calculations!AL240</f>
        <v>0</v>
      </c>
      <c r="AC270" s="58">
        <f>Calculations!AA240</f>
        <v>0</v>
      </c>
      <c r="AD270" s="59">
        <f>Calculations!AM240</f>
        <v>0</v>
      </c>
      <c r="AE270" s="58">
        <f>Calculations!AB240</f>
        <v>0</v>
      </c>
      <c r="AF270" s="58">
        <f>Calculations!AN240</f>
        <v>0</v>
      </c>
      <c r="AG270" s="58">
        <f>Calculations!AC240</f>
        <v>0</v>
      </c>
      <c r="AH270" s="58">
        <f>Calculations!AO240</f>
        <v>0</v>
      </c>
      <c r="AI270" s="58">
        <f>Calculations!AD240</f>
        <v>0</v>
      </c>
      <c r="AJ270" s="58">
        <f>Calculations!AP240</f>
        <v>0</v>
      </c>
      <c r="AK270" s="58">
        <f>Calculations!AE240</f>
        <v>0</v>
      </c>
      <c r="AL270" s="58">
        <f>Calculations!AQ240</f>
        <v>0</v>
      </c>
      <c r="AM270" s="58">
        <f>Calculations!AF240</f>
        <v>0</v>
      </c>
      <c r="AN270" s="58">
        <f>Calculations!AR240</f>
        <v>0</v>
      </c>
      <c r="AO270" s="58">
        <f>Calculations!AG240</f>
        <v>0</v>
      </c>
      <c r="AP270" s="58">
        <f>Calculations!AS240</f>
        <v>0</v>
      </c>
      <c r="AQ270" s="58">
        <f>Calculations!AH240</f>
        <v>0.72209703500800004</v>
      </c>
      <c r="AR270" s="58">
        <f>Calculations!AT240</f>
        <v>100.00000484810214</v>
      </c>
      <c r="AS270" s="58">
        <f>Calculations!AI240</f>
        <v>0</v>
      </c>
      <c r="AT270" s="58">
        <f>Calculations!AU240</f>
        <v>0</v>
      </c>
      <c r="AU270" s="58">
        <f>Calculations!AJ240</f>
        <v>0</v>
      </c>
      <c r="AV270" s="58">
        <f>Calculations!AV240</f>
        <v>0</v>
      </c>
      <c r="AW270" s="49"/>
      <c r="AX270" s="49"/>
      <c r="AY270" s="56" t="str">
        <f>Calculations!D240</f>
        <v>Land Supply 2018</v>
      </c>
    </row>
    <row r="271" spans="2:51" ht="14.5" x14ac:dyDescent="0.35">
      <c r="B271" s="32" t="str">
        <f>Calculations!A241</f>
        <v>148-BOL</v>
      </c>
      <c r="C271" s="30" t="str">
        <f>Calculations!B241</f>
        <v>Ox Hey Lane, Lostock, BL6 4AP</v>
      </c>
      <c r="D271" s="13" t="str">
        <f>Calculations!C241</f>
        <v>Residential</v>
      </c>
      <c r="E271" s="38">
        <f>Calculations!E241</f>
        <v>0.97533000000000003</v>
      </c>
      <c r="F271" s="38">
        <f>Calculations!I241</f>
        <v>0.97533000000000003</v>
      </c>
      <c r="G271" s="38">
        <f>Calculations!M241</f>
        <v>100</v>
      </c>
      <c r="H271" s="38">
        <f>Calculations!H241</f>
        <v>0</v>
      </c>
      <c r="I271" s="38">
        <f>Calculations!L241</f>
        <v>0</v>
      </c>
      <c r="J271" s="38">
        <f>Calculations!G241</f>
        <v>0</v>
      </c>
      <c r="K271" s="38">
        <f>Calculations!K241</f>
        <v>0</v>
      </c>
      <c r="L271" s="38">
        <f>Calculations!F241</f>
        <v>0</v>
      </c>
      <c r="M271" s="38">
        <f>Calculations!J241</f>
        <v>0</v>
      </c>
      <c r="N271" s="38">
        <f>Calculations!V241</f>
        <v>0.36833781924600001</v>
      </c>
      <c r="O271" s="38">
        <f>Calculations!W241</f>
        <v>37.76545571714189</v>
      </c>
      <c r="P271" s="38">
        <f>Calculations!O241</f>
        <v>0.1472</v>
      </c>
      <c r="Q271" s="38">
        <f>Calculations!S241</f>
        <v>15.092327724975135</v>
      </c>
      <c r="R271" s="38">
        <f>Calculations!Q241</f>
        <v>8.8400000000000006E-2</v>
      </c>
      <c r="S271" s="38">
        <f>Calculations!T241</f>
        <v>9.0635989870095255</v>
      </c>
      <c r="T271" s="38">
        <f>Calculations!R241</f>
        <v>5.8400000000000001E-2</v>
      </c>
      <c r="U271" s="38">
        <f>Calculations!U241</f>
        <v>5.9877169778433963</v>
      </c>
      <c r="V271" s="38" t="str">
        <f>Calculations!X241</f>
        <v>Not Modelled</v>
      </c>
      <c r="W271" s="38" t="str">
        <f>Calculations!Y241</f>
        <v>N/A</v>
      </c>
      <c r="X271" s="38" t="s">
        <v>1056</v>
      </c>
      <c r="Y271" s="73" t="s">
        <v>105</v>
      </c>
      <c r="Z271" s="74" t="s">
        <v>104</v>
      </c>
      <c r="AA271" s="58">
        <f>Calculations!Z241</f>
        <v>0</v>
      </c>
      <c r="AB271" s="58">
        <f>Calculations!AL241</f>
        <v>0</v>
      </c>
      <c r="AC271" s="58">
        <f>Calculations!AA241</f>
        <v>0</v>
      </c>
      <c r="AD271" s="59">
        <f>Calculations!AM241</f>
        <v>0</v>
      </c>
      <c r="AE271" s="58">
        <f>Calculations!AB241</f>
        <v>0</v>
      </c>
      <c r="AF271" s="58">
        <f>Calculations!AN241</f>
        <v>0</v>
      </c>
      <c r="AG271" s="58">
        <f>Calculations!AC241</f>
        <v>0</v>
      </c>
      <c r="AH271" s="58">
        <f>Calculations!AO241</f>
        <v>0</v>
      </c>
      <c r="AI271" s="58">
        <f>Calculations!AD241</f>
        <v>0</v>
      </c>
      <c r="AJ271" s="58">
        <f>Calculations!AP241</f>
        <v>0</v>
      </c>
      <c r="AK271" s="58">
        <f>Calculations!AE241</f>
        <v>0</v>
      </c>
      <c r="AL271" s="58">
        <f>Calculations!AQ241</f>
        <v>0</v>
      </c>
      <c r="AM271" s="58">
        <f>Calculations!AF241</f>
        <v>0.108</v>
      </c>
      <c r="AN271" s="58">
        <f>Calculations!AR241</f>
        <v>11.073175232998061</v>
      </c>
      <c r="AO271" s="58">
        <f>Calculations!AG241</f>
        <v>0</v>
      </c>
      <c r="AP271" s="58">
        <f>Calculations!AS241</f>
        <v>0</v>
      </c>
      <c r="AQ271" s="58">
        <f>Calculations!AH241</f>
        <v>0.97533014999500001</v>
      </c>
      <c r="AR271" s="58">
        <f>Calculations!AT241</f>
        <v>100.0000153788974</v>
      </c>
      <c r="AS271" s="58">
        <f>Calculations!AI241</f>
        <v>0</v>
      </c>
      <c r="AT271" s="58">
        <f>Calculations!AU241</f>
        <v>0</v>
      </c>
      <c r="AU271" s="58">
        <f>Calculations!AJ241</f>
        <v>0</v>
      </c>
      <c r="AV271" s="58">
        <f>Calculations!AV241</f>
        <v>0</v>
      </c>
      <c r="AW271" s="49"/>
      <c r="AX271" s="49"/>
      <c r="AY271" s="56" t="str">
        <f>Calculations!D241</f>
        <v>Land Supply 2018</v>
      </c>
    </row>
    <row r="272" spans="2:51" ht="14.5" x14ac:dyDescent="0.35">
      <c r="B272" s="32" t="str">
        <f>Calculations!A242</f>
        <v>1533-BOL</v>
      </c>
      <c r="C272" s="30" t="str">
        <f>Calculations!B242</f>
        <v>Manchester Road, Over Hulton, Bolton BL5 1BE</v>
      </c>
      <c r="D272" s="13" t="str">
        <f>Calculations!C242</f>
        <v>Residential</v>
      </c>
      <c r="E272" s="38">
        <f>Calculations!E242</f>
        <v>0.36091299999999998</v>
      </c>
      <c r="F272" s="38">
        <f>Calculations!I242</f>
        <v>0.36091299999999998</v>
      </c>
      <c r="G272" s="38">
        <f>Calculations!M242</f>
        <v>100</v>
      </c>
      <c r="H272" s="38">
        <f>Calculations!H242</f>
        <v>0</v>
      </c>
      <c r="I272" s="38">
        <f>Calculations!L242</f>
        <v>0</v>
      </c>
      <c r="J272" s="38">
        <f>Calculations!G242</f>
        <v>0</v>
      </c>
      <c r="K272" s="38">
        <f>Calculations!K242</f>
        <v>0</v>
      </c>
      <c r="L272" s="38">
        <f>Calculations!F242</f>
        <v>0</v>
      </c>
      <c r="M272" s="38">
        <f>Calculations!J242</f>
        <v>0</v>
      </c>
      <c r="N272" s="38">
        <f>Calculations!V242</f>
        <v>0</v>
      </c>
      <c r="O272" s="38">
        <f>Calculations!W242</f>
        <v>0</v>
      </c>
      <c r="P272" s="38">
        <f>Calculations!O242</f>
        <v>1.9971099999999999E-2</v>
      </c>
      <c r="Q272" s="38">
        <f>Calculations!S242</f>
        <v>5.5334942215991116</v>
      </c>
      <c r="R272" s="38">
        <f>Calculations!Q242</f>
        <v>0</v>
      </c>
      <c r="S272" s="38">
        <f>Calculations!T242</f>
        <v>0</v>
      </c>
      <c r="T272" s="38">
        <f>Calculations!R242</f>
        <v>0</v>
      </c>
      <c r="U272" s="38">
        <f>Calculations!U242</f>
        <v>0</v>
      </c>
      <c r="V272" s="38" t="str">
        <f>Calculations!X242</f>
        <v>Not Modelled</v>
      </c>
      <c r="W272" s="38" t="str">
        <f>Calculations!Y242</f>
        <v>N/A</v>
      </c>
      <c r="X272" s="38" t="s">
        <v>1056</v>
      </c>
      <c r="Y272" s="73" t="s">
        <v>105</v>
      </c>
      <c r="Z272" s="74" t="s">
        <v>104</v>
      </c>
      <c r="AA272" s="58">
        <f>Calculations!Z242</f>
        <v>0</v>
      </c>
      <c r="AB272" s="58">
        <f>Calculations!AL242</f>
        <v>0</v>
      </c>
      <c r="AC272" s="58">
        <f>Calculations!AA242</f>
        <v>0</v>
      </c>
      <c r="AD272" s="59">
        <f>Calculations!AM242</f>
        <v>0</v>
      </c>
      <c r="AE272" s="58">
        <f>Calculations!AB242</f>
        <v>0</v>
      </c>
      <c r="AF272" s="58">
        <f>Calculations!AN242</f>
        <v>0</v>
      </c>
      <c r="AG272" s="58">
        <f>Calculations!AC242</f>
        <v>0</v>
      </c>
      <c r="AH272" s="58">
        <f>Calculations!AO242</f>
        <v>0</v>
      </c>
      <c r="AI272" s="58">
        <f>Calculations!AD242</f>
        <v>0</v>
      </c>
      <c r="AJ272" s="58">
        <f>Calculations!AP242</f>
        <v>0</v>
      </c>
      <c r="AK272" s="58">
        <f>Calculations!AE242</f>
        <v>0</v>
      </c>
      <c r="AL272" s="58">
        <f>Calculations!AQ242</f>
        <v>0</v>
      </c>
      <c r="AM272" s="58">
        <f>Calculations!AF242</f>
        <v>0</v>
      </c>
      <c r="AN272" s="58">
        <f>Calculations!AR242</f>
        <v>0</v>
      </c>
      <c r="AO272" s="58">
        <f>Calculations!AG242</f>
        <v>0</v>
      </c>
      <c r="AP272" s="58">
        <f>Calculations!AS242</f>
        <v>0</v>
      </c>
      <c r="AQ272" s="58">
        <f>Calculations!AH242</f>
        <v>0</v>
      </c>
      <c r="AR272" s="58">
        <f>Calculations!AT242</f>
        <v>0</v>
      </c>
      <c r="AS272" s="58">
        <f>Calculations!AI242</f>
        <v>0</v>
      </c>
      <c r="AT272" s="58">
        <f>Calculations!AU242</f>
        <v>0</v>
      </c>
      <c r="AU272" s="58">
        <f>Calculations!AJ242</f>
        <v>0</v>
      </c>
      <c r="AV272" s="58">
        <f>Calculations!AV242</f>
        <v>0</v>
      </c>
      <c r="AW272" s="49"/>
      <c r="AX272" s="49"/>
      <c r="AY272" s="56" t="str">
        <f>Calculations!D242</f>
        <v>Land Supply 2018</v>
      </c>
    </row>
    <row r="273" spans="2:51" ht="14.5" x14ac:dyDescent="0.35">
      <c r="B273" s="32" t="str">
        <f>Calculations!A243</f>
        <v>1534-BOL</v>
      </c>
      <c r="C273" s="30" t="str">
        <f>Calculations!B243</f>
        <v>Mills Brow Farm, Breeze Hill, Over Hulton, M46 9HL</v>
      </c>
      <c r="D273" s="13" t="str">
        <f>Calculations!C243</f>
        <v>Residential</v>
      </c>
      <c r="E273" s="38">
        <f>Calculations!E243</f>
        <v>1.48959</v>
      </c>
      <c r="F273" s="38">
        <f>Calculations!I243</f>
        <v>1.48959</v>
      </c>
      <c r="G273" s="38">
        <f>Calculations!M243</f>
        <v>100</v>
      </c>
      <c r="H273" s="38">
        <f>Calculations!H243</f>
        <v>0</v>
      </c>
      <c r="I273" s="38">
        <f>Calculations!L243</f>
        <v>0</v>
      </c>
      <c r="J273" s="38">
        <f>Calculations!G243</f>
        <v>0</v>
      </c>
      <c r="K273" s="38">
        <f>Calculations!K243</f>
        <v>0</v>
      </c>
      <c r="L273" s="38">
        <f>Calculations!F243</f>
        <v>0</v>
      </c>
      <c r="M273" s="38">
        <f>Calculations!J243</f>
        <v>0</v>
      </c>
      <c r="N273" s="38">
        <f>Calculations!V243</f>
        <v>0</v>
      </c>
      <c r="O273" s="38">
        <f>Calculations!W243</f>
        <v>0</v>
      </c>
      <c r="P273" s="38">
        <f>Calculations!O243</f>
        <v>2.6451204085269998E-2</v>
      </c>
      <c r="Q273" s="38">
        <f>Calculations!S243</f>
        <v>1.775737222005384</v>
      </c>
      <c r="R273" s="38">
        <f>Calculations!Q243</f>
        <v>1.5859604085269999E-2</v>
      </c>
      <c r="S273" s="38">
        <f>Calculations!T243</f>
        <v>1.0646959287636195</v>
      </c>
      <c r="T273" s="38">
        <f>Calculations!R243</f>
        <v>1.26314066098E-2</v>
      </c>
      <c r="U273" s="38">
        <f>Calculations!U243</f>
        <v>0.84797874648728844</v>
      </c>
      <c r="V273" s="38" t="str">
        <f>Calculations!X243</f>
        <v>Not Modelled</v>
      </c>
      <c r="W273" s="38" t="str">
        <f>Calculations!Y243</f>
        <v>N/A</v>
      </c>
      <c r="X273" s="38" t="s">
        <v>1056</v>
      </c>
      <c r="Y273" s="73" t="s">
        <v>105</v>
      </c>
      <c r="Z273" s="74" t="s">
        <v>104</v>
      </c>
      <c r="AA273" s="58">
        <f>Calculations!Z243</f>
        <v>0</v>
      </c>
      <c r="AB273" s="58">
        <f>Calculations!AL243</f>
        <v>0</v>
      </c>
      <c r="AC273" s="58">
        <f>Calculations!AA243</f>
        <v>0</v>
      </c>
      <c r="AD273" s="59">
        <f>Calculations!AM243</f>
        <v>0</v>
      </c>
      <c r="AE273" s="58">
        <f>Calculations!AB243</f>
        <v>0</v>
      </c>
      <c r="AF273" s="58">
        <f>Calculations!AN243</f>
        <v>0</v>
      </c>
      <c r="AG273" s="58">
        <f>Calculations!AC243</f>
        <v>0</v>
      </c>
      <c r="AH273" s="58">
        <f>Calculations!AO243</f>
        <v>0</v>
      </c>
      <c r="AI273" s="58">
        <f>Calculations!AD243</f>
        <v>0</v>
      </c>
      <c r="AJ273" s="58">
        <f>Calculations!AP243</f>
        <v>0</v>
      </c>
      <c r="AK273" s="58">
        <f>Calculations!AE243</f>
        <v>2.7562677789200001E-2</v>
      </c>
      <c r="AL273" s="58">
        <f>Calculations!AQ243</f>
        <v>1.8503533045468887</v>
      </c>
      <c r="AM273" s="58">
        <f>Calculations!AF243</f>
        <v>0</v>
      </c>
      <c r="AN273" s="58">
        <f>Calculations!AR243</f>
        <v>0</v>
      </c>
      <c r="AO273" s="58">
        <f>Calculations!AG243</f>
        <v>0</v>
      </c>
      <c r="AP273" s="58">
        <f>Calculations!AS243</f>
        <v>0</v>
      </c>
      <c r="AQ273" s="58">
        <f>Calculations!AH243</f>
        <v>0</v>
      </c>
      <c r="AR273" s="58">
        <f>Calculations!AT243</f>
        <v>0</v>
      </c>
      <c r="AS273" s="58">
        <f>Calculations!AI243</f>
        <v>0</v>
      </c>
      <c r="AT273" s="58">
        <f>Calculations!AU243</f>
        <v>0</v>
      </c>
      <c r="AU273" s="58">
        <f>Calculations!AJ243</f>
        <v>0</v>
      </c>
      <c r="AV273" s="58">
        <f>Calculations!AV243</f>
        <v>0</v>
      </c>
      <c r="AW273" s="49"/>
      <c r="AX273" s="49"/>
      <c r="AY273" s="56" t="str">
        <f>Calculations!D243</f>
        <v>Land Supply 2018</v>
      </c>
    </row>
    <row r="274" spans="2:51" ht="26" x14ac:dyDescent="0.35">
      <c r="B274" s="32" t="str">
        <f>Calculations!A244</f>
        <v>1535-BOL</v>
      </c>
      <c r="C274" s="30" t="str">
        <f>Calculations!B244</f>
        <v>Spout Fold Farm, Rosemary Lane, Bolto, BL5 1BS</v>
      </c>
      <c r="D274" s="13" t="str">
        <f>Calculations!C244</f>
        <v>Residential</v>
      </c>
      <c r="E274" s="38">
        <f>Calculations!E244</f>
        <v>0.41245500000000002</v>
      </c>
      <c r="F274" s="38">
        <f>Calculations!I244</f>
        <v>0.41245500000000002</v>
      </c>
      <c r="G274" s="38">
        <f>Calculations!M244</f>
        <v>100</v>
      </c>
      <c r="H274" s="38">
        <f>Calculations!H244</f>
        <v>0</v>
      </c>
      <c r="I274" s="38">
        <f>Calculations!L244</f>
        <v>0</v>
      </c>
      <c r="J274" s="38">
        <f>Calculations!G244</f>
        <v>0</v>
      </c>
      <c r="K274" s="38">
        <f>Calculations!K244</f>
        <v>0</v>
      </c>
      <c r="L274" s="38">
        <f>Calculations!F244</f>
        <v>0</v>
      </c>
      <c r="M274" s="38">
        <f>Calculations!J244</f>
        <v>0</v>
      </c>
      <c r="N274" s="38">
        <f>Calculations!V244</f>
        <v>0</v>
      </c>
      <c r="O274" s="38">
        <f>Calculations!W244</f>
        <v>0</v>
      </c>
      <c r="P274" s="38">
        <f>Calculations!O244</f>
        <v>0.15213746022550001</v>
      </c>
      <c r="Q274" s="38">
        <f>Calculations!S244</f>
        <v>36.885832448509539</v>
      </c>
      <c r="R274" s="38">
        <f>Calculations!Q244</f>
        <v>7.0876860225499994E-2</v>
      </c>
      <c r="S274" s="38">
        <f>Calculations!T244</f>
        <v>17.184143779442604</v>
      </c>
      <c r="T274" s="38">
        <f>Calculations!R244</f>
        <v>3.60820608398E-2</v>
      </c>
      <c r="U274" s="38">
        <f>Calculations!U244</f>
        <v>8.7481206046235336</v>
      </c>
      <c r="V274" s="38" t="str">
        <f>Calculations!X244</f>
        <v>Not Modelled</v>
      </c>
      <c r="W274" s="38" t="str">
        <f>Calculations!Y244</f>
        <v>N/A</v>
      </c>
      <c r="X274" s="38" t="s">
        <v>1056</v>
      </c>
      <c r="Y274" s="73" t="s">
        <v>108</v>
      </c>
      <c r="Z274" s="74" t="s">
        <v>109</v>
      </c>
      <c r="AA274" s="58">
        <f>Calculations!Z244</f>
        <v>0</v>
      </c>
      <c r="AB274" s="58">
        <f>Calculations!AL244</f>
        <v>0</v>
      </c>
      <c r="AC274" s="58">
        <f>Calculations!AA244</f>
        <v>0</v>
      </c>
      <c r="AD274" s="59">
        <f>Calculations!AM244</f>
        <v>0</v>
      </c>
      <c r="AE274" s="58">
        <f>Calculations!AB244</f>
        <v>0</v>
      </c>
      <c r="AF274" s="58">
        <f>Calculations!AN244</f>
        <v>0</v>
      </c>
      <c r="AG274" s="58">
        <f>Calculations!AC244</f>
        <v>0</v>
      </c>
      <c r="AH274" s="58">
        <f>Calculations!AO244</f>
        <v>0</v>
      </c>
      <c r="AI274" s="58">
        <f>Calculations!AD244</f>
        <v>1.5945226816799999E-2</v>
      </c>
      <c r="AJ274" s="58">
        <f>Calculations!AP244</f>
        <v>3.8659312693021053</v>
      </c>
      <c r="AK274" s="58">
        <f>Calculations!AE244</f>
        <v>2.8764899987199999E-2</v>
      </c>
      <c r="AL274" s="58">
        <f>Calculations!AQ244</f>
        <v>6.9740698954310165</v>
      </c>
      <c r="AM274" s="58">
        <f>Calculations!AF244</f>
        <v>0</v>
      </c>
      <c r="AN274" s="58">
        <f>Calculations!AR244</f>
        <v>0</v>
      </c>
      <c r="AO274" s="58">
        <f>Calculations!AG244</f>
        <v>0</v>
      </c>
      <c r="AP274" s="58">
        <f>Calculations!AS244</f>
        <v>0</v>
      </c>
      <c r="AQ274" s="58">
        <f>Calculations!AH244</f>
        <v>0</v>
      </c>
      <c r="AR274" s="58">
        <f>Calculations!AT244</f>
        <v>0</v>
      </c>
      <c r="AS274" s="58">
        <f>Calculations!AI244</f>
        <v>0</v>
      </c>
      <c r="AT274" s="58">
        <f>Calculations!AU244</f>
        <v>0</v>
      </c>
      <c r="AU274" s="58">
        <f>Calculations!AJ244</f>
        <v>0</v>
      </c>
      <c r="AV274" s="58">
        <f>Calculations!AV244</f>
        <v>0</v>
      </c>
      <c r="AW274" s="49"/>
      <c r="AX274" s="49"/>
      <c r="AY274" s="56" t="str">
        <f>Calculations!D244</f>
        <v>Land Supply 2018</v>
      </c>
    </row>
    <row r="275" spans="2:51" ht="14.5" x14ac:dyDescent="0.35">
      <c r="B275" s="32" t="str">
        <f>Calculations!A245</f>
        <v>1537-BOL</v>
      </c>
      <c r="C275" s="30" t="str">
        <f>Calculations!B245</f>
        <v>Hillcrest, Dobb Brow Road, Westhoughton, BL5 2BB</v>
      </c>
      <c r="D275" s="13" t="str">
        <f>Calculations!C245</f>
        <v>Residential</v>
      </c>
      <c r="E275" s="38">
        <f>Calculations!E245</f>
        <v>0.68294100000000002</v>
      </c>
      <c r="F275" s="38">
        <f>Calculations!I245</f>
        <v>0.68294100000000002</v>
      </c>
      <c r="G275" s="38">
        <f>Calculations!M245</f>
        <v>100</v>
      </c>
      <c r="H275" s="38">
        <f>Calculations!H245</f>
        <v>0</v>
      </c>
      <c r="I275" s="38">
        <f>Calculations!L245</f>
        <v>0</v>
      </c>
      <c r="J275" s="38">
        <f>Calculations!G245</f>
        <v>0</v>
      </c>
      <c r="K275" s="38">
        <f>Calculations!K245</f>
        <v>0</v>
      </c>
      <c r="L275" s="38">
        <f>Calculations!F245</f>
        <v>0</v>
      </c>
      <c r="M275" s="38">
        <f>Calculations!J245</f>
        <v>0</v>
      </c>
      <c r="N275" s="38">
        <f>Calculations!V245</f>
        <v>0</v>
      </c>
      <c r="O275" s="38">
        <f>Calculations!W245</f>
        <v>0</v>
      </c>
      <c r="P275" s="38">
        <f>Calculations!O245</f>
        <v>4.5128794909E-2</v>
      </c>
      <c r="Q275" s="38">
        <f>Calculations!S245</f>
        <v>6.6080078526549135</v>
      </c>
      <c r="R275" s="38">
        <f>Calculations!Q245</f>
        <v>2.5716194908999998E-2</v>
      </c>
      <c r="S275" s="38">
        <f>Calculations!T245</f>
        <v>3.7655075488219327</v>
      </c>
      <c r="T275" s="38">
        <f>Calculations!R245</f>
        <v>2.4515372243499998E-2</v>
      </c>
      <c r="U275" s="38">
        <f>Calculations!U245</f>
        <v>3.5896764498690219</v>
      </c>
      <c r="V275" s="38" t="str">
        <f>Calculations!X245</f>
        <v>Not Modelled</v>
      </c>
      <c r="W275" s="38" t="str">
        <f>Calculations!Y245</f>
        <v>N/A</v>
      </c>
      <c r="X275" s="38" t="s">
        <v>1056</v>
      </c>
      <c r="Y275" s="73" t="s">
        <v>105</v>
      </c>
      <c r="Z275" s="74" t="s">
        <v>104</v>
      </c>
      <c r="AA275" s="58">
        <f>Calculations!Z245</f>
        <v>0</v>
      </c>
      <c r="AB275" s="58">
        <f>Calculations!AL245</f>
        <v>0</v>
      </c>
      <c r="AC275" s="58">
        <f>Calculations!AA245</f>
        <v>2.5716202793499999E-2</v>
      </c>
      <c r="AD275" s="59">
        <f>Calculations!AM245</f>
        <v>3.7655087033140489</v>
      </c>
      <c r="AE275" s="58">
        <f>Calculations!AB245</f>
        <v>2.4515372243499998E-2</v>
      </c>
      <c r="AF275" s="58">
        <f>Calculations!AN245</f>
        <v>3.5896764498690219</v>
      </c>
      <c r="AG275" s="58">
        <f>Calculations!AC245</f>
        <v>0</v>
      </c>
      <c r="AH275" s="58">
        <f>Calculations!AO245</f>
        <v>0</v>
      </c>
      <c r="AI275" s="58">
        <f>Calculations!AD245</f>
        <v>0</v>
      </c>
      <c r="AJ275" s="58">
        <f>Calculations!AP245</f>
        <v>0</v>
      </c>
      <c r="AK275" s="58">
        <f>Calculations!AE245</f>
        <v>0</v>
      </c>
      <c r="AL275" s="58">
        <f>Calculations!AQ245</f>
        <v>0</v>
      </c>
      <c r="AM275" s="58">
        <f>Calculations!AF245</f>
        <v>0</v>
      </c>
      <c r="AN275" s="58">
        <f>Calculations!AR245</f>
        <v>0</v>
      </c>
      <c r="AO275" s="58">
        <f>Calculations!AG245</f>
        <v>0</v>
      </c>
      <c r="AP275" s="58">
        <f>Calculations!AS245</f>
        <v>0</v>
      </c>
      <c r="AQ275" s="58">
        <f>Calculations!AH245</f>
        <v>0</v>
      </c>
      <c r="AR275" s="58">
        <f>Calculations!AT245</f>
        <v>0</v>
      </c>
      <c r="AS275" s="58">
        <f>Calculations!AI245</f>
        <v>0</v>
      </c>
      <c r="AT275" s="58">
        <f>Calculations!AU245</f>
        <v>0</v>
      </c>
      <c r="AU275" s="58">
        <f>Calculations!AJ245</f>
        <v>0</v>
      </c>
      <c r="AV275" s="58">
        <f>Calculations!AV245</f>
        <v>0</v>
      </c>
      <c r="AW275" s="49"/>
      <c r="AX275" s="49"/>
      <c r="AY275" s="56" t="str">
        <f>Calculations!D245</f>
        <v>Land Supply 2018</v>
      </c>
    </row>
    <row r="276" spans="2:51" ht="14.5" x14ac:dyDescent="0.35">
      <c r="B276" s="32" t="str">
        <f>Calculations!A246</f>
        <v>1555-BOL</v>
      </c>
      <c r="C276" s="30" t="str">
        <f>Calculations!B246</f>
        <v>Sunset Business Park, Manchester Road, Kearsley, BL4 8RH</v>
      </c>
      <c r="D276" s="13" t="str">
        <f>Calculations!C246</f>
        <v>Residential</v>
      </c>
      <c r="E276" s="38">
        <f>Calculations!E246</f>
        <v>2.2175099999999999</v>
      </c>
      <c r="F276" s="38">
        <f>Calculations!I246</f>
        <v>2.2175099999999999</v>
      </c>
      <c r="G276" s="38">
        <f>Calculations!M246</f>
        <v>100</v>
      </c>
      <c r="H276" s="38">
        <f>Calculations!H246</f>
        <v>0</v>
      </c>
      <c r="I276" s="38">
        <f>Calculations!L246</f>
        <v>0</v>
      </c>
      <c r="J276" s="38">
        <f>Calculations!G246</f>
        <v>0</v>
      </c>
      <c r="K276" s="38">
        <f>Calculations!K246</f>
        <v>0</v>
      </c>
      <c r="L276" s="38">
        <f>Calculations!F246</f>
        <v>0</v>
      </c>
      <c r="M276" s="38">
        <f>Calculations!J246</f>
        <v>0</v>
      </c>
      <c r="N276" s="38">
        <f>Calculations!V246</f>
        <v>0</v>
      </c>
      <c r="O276" s="38">
        <f>Calculations!W246</f>
        <v>0</v>
      </c>
      <c r="P276" s="38">
        <f>Calculations!O246</f>
        <v>7.0000000000000007E-2</v>
      </c>
      <c r="Q276" s="38">
        <f>Calculations!S246</f>
        <v>3.1566937691374566</v>
      </c>
      <c r="R276" s="38">
        <f>Calculations!Q246</f>
        <v>0</v>
      </c>
      <c r="S276" s="38">
        <f>Calculations!T246</f>
        <v>0</v>
      </c>
      <c r="T276" s="38">
        <f>Calculations!R246</f>
        <v>0</v>
      </c>
      <c r="U276" s="38">
        <f>Calculations!U246</f>
        <v>0</v>
      </c>
      <c r="V276" s="38" t="str">
        <f>Calculations!X246</f>
        <v>Not Modelled</v>
      </c>
      <c r="W276" s="38" t="str">
        <f>Calculations!Y246</f>
        <v>N/A</v>
      </c>
      <c r="X276" s="38" t="s">
        <v>1056</v>
      </c>
      <c r="Y276" s="73" t="s">
        <v>105</v>
      </c>
      <c r="Z276" s="74" t="s">
        <v>104</v>
      </c>
      <c r="AA276" s="58">
        <f>Calculations!Z246</f>
        <v>0</v>
      </c>
      <c r="AB276" s="58">
        <f>Calculations!AL246</f>
        <v>0</v>
      </c>
      <c r="AC276" s="58">
        <f>Calculations!AA246</f>
        <v>0</v>
      </c>
      <c r="AD276" s="59">
        <f>Calculations!AM246</f>
        <v>0</v>
      </c>
      <c r="AE276" s="58">
        <f>Calculations!AB246</f>
        <v>0</v>
      </c>
      <c r="AF276" s="58">
        <f>Calculations!AN246</f>
        <v>0</v>
      </c>
      <c r="AG276" s="58">
        <f>Calculations!AC246</f>
        <v>0</v>
      </c>
      <c r="AH276" s="58">
        <f>Calculations!AO246</f>
        <v>0</v>
      </c>
      <c r="AI276" s="58">
        <f>Calculations!AD246</f>
        <v>0.73965360095999999</v>
      </c>
      <c r="AJ276" s="58">
        <f>Calculations!AP246</f>
        <v>33.355141621007348</v>
      </c>
      <c r="AK276" s="58">
        <f>Calculations!AE246</f>
        <v>1.2259671993100001</v>
      </c>
      <c r="AL276" s="58">
        <f>Calculations!AQ246</f>
        <v>55.285757417553924</v>
      </c>
      <c r="AM276" s="58">
        <f>Calculations!AF246</f>
        <v>0</v>
      </c>
      <c r="AN276" s="58">
        <f>Calculations!AR246</f>
        <v>0</v>
      </c>
      <c r="AO276" s="58">
        <f>Calculations!AG246</f>
        <v>0</v>
      </c>
      <c r="AP276" s="58">
        <f>Calculations!AS246</f>
        <v>0</v>
      </c>
      <c r="AQ276" s="58">
        <f>Calculations!AH246</f>
        <v>2.2175067300000002</v>
      </c>
      <c r="AR276" s="58">
        <f>Calculations!AT246</f>
        <v>99.999852537305372</v>
      </c>
      <c r="AS276" s="58">
        <f>Calculations!AI246</f>
        <v>0</v>
      </c>
      <c r="AT276" s="58">
        <f>Calculations!AU246</f>
        <v>0</v>
      </c>
      <c r="AU276" s="58">
        <f>Calculations!AJ246</f>
        <v>0</v>
      </c>
      <c r="AV276" s="58">
        <f>Calculations!AV246</f>
        <v>0</v>
      </c>
      <c r="AW276" s="49"/>
      <c r="AX276" s="49"/>
      <c r="AY276" s="56" t="str">
        <f>Calculations!D246</f>
        <v>Land Supply 2018</v>
      </c>
    </row>
    <row r="277" spans="2:51" ht="14.5" x14ac:dyDescent="0.35">
      <c r="B277" s="32" t="str">
        <f>Calculations!A247</f>
        <v>1559-BOL</v>
      </c>
      <c r="C277" s="30" t="str">
        <f>Calculations!B247</f>
        <v>Hoover-Candy Site, Breightmet Fold Lane, Breightmet, BL2 6PS</v>
      </c>
      <c r="D277" s="13" t="str">
        <f>Calculations!C247</f>
        <v>Residential</v>
      </c>
      <c r="E277" s="38">
        <f>Calculations!E247</f>
        <v>4.6001200000000004</v>
      </c>
      <c r="F277" s="38">
        <f>Calculations!I247</f>
        <v>4.6001200000000004</v>
      </c>
      <c r="G277" s="38">
        <f>Calculations!M247</f>
        <v>100</v>
      </c>
      <c r="H277" s="38">
        <f>Calculations!H247</f>
        <v>0</v>
      </c>
      <c r="I277" s="38">
        <f>Calculations!L247</f>
        <v>0</v>
      </c>
      <c r="J277" s="38">
        <f>Calculations!G247</f>
        <v>0</v>
      </c>
      <c r="K277" s="38">
        <f>Calculations!K247</f>
        <v>0</v>
      </c>
      <c r="L277" s="38">
        <f>Calculations!F247</f>
        <v>0</v>
      </c>
      <c r="M277" s="38">
        <f>Calculations!J247</f>
        <v>0</v>
      </c>
      <c r="N277" s="38">
        <f>Calculations!V247</f>
        <v>0</v>
      </c>
      <c r="O277" s="38">
        <f>Calculations!W247</f>
        <v>0</v>
      </c>
      <c r="P277" s="38">
        <f>Calculations!O247</f>
        <v>0.83963602525600001</v>
      </c>
      <c r="Q277" s="38">
        <f>Calculations!S247</f>
        <v>18.252480919106457</v>
      </c>
      <c r="R277" s="38">
        <f>Calculations!Q247</f>
        <v>0.35848002525599998</v>
      </c>
      <c r="S277" s="38">
        <f>Calculations!T247</f>
        <v>7.792840735806891</v>
      </c>
      <c r="T277" s="38">
        <f>Calculations!R247</f>
        <v>0.145183039614</v>
      </c>
      <c r="U277" s="38">
        <f>Calculations!U247</f>
        <v>3.1560707028077526</v>
      </c>
      <c r="V277" s="38" t="str">
        <f>Calculations!X247</f>
        <v>Not Modelled</v>
      </c>
      <c r="W277" s="38" t="str">
        <f>Calculations!Y247</f>
        <v>N/A</v>
      </c>
      <c r="X277" s="38" t="s">
        <v>1056</v>
      </c>
      <c r="Y277" s="73" t="s">
        <v>105</v>
      </c>
      <c r="Z277" s="74" t="s">
        <v>104</v>
      </c>
      <c r="AA277" s="58">
        <f>Calculations!Z247</f>
        <v>0</v>
      </c>
      <c r="AB277" s="58">
        <f>Calculations!AL247</f>
        <v>0</v>
      </c>
      <c r="AC277" s="58">
        <f>Calculations!AA247</f>
        <v>9.4E-2</v>
      </c>
      <c r="AD277" s="59">
        <f>Calculations!AM247</f>
        <v>2.0434249541316314</v>
      </c>
      <c r="AE277" s="58">
        <f>Calculations!AB247</f>
        <v>4.16498763981E-2</v>
      </c>
      <c r="AF277" s="58">
        <f>Calculations!AN247</f>
        <v>0.90540847625931486</v>
      </c>
      <c r="AG277" s="58">
        <f>Calculations!AC247</f>
        <v>0</v>
      </c>
      <c r="AH277" s="58">
        <f>Calculations!AO247</f>
        <v>0</v>
      </c>
      <c r="AI277" s="58">
        <f>Calculations!AD247</f>
        <v>0.59990741672500003</v>
      </c>
      <c r="AJ277" s="58">
        <f>Calculations!AP247</f>
        <v>13.041125377707537</v>
      </c>
      <c r="AK277" s="58">
        <f>Calculations!AE247</f>
        <v>1.15495430266</v>
      </c>
      <c r="AL277" s="58">
        <f>Calculations!AQ247</f>
        <v>25.107047265288728</v>
      </c>
      <c r="AM277" s="58">
        <f>Calculations!AF247</f>
        <v>7.3200000000000001E-2</v>
      </c>
      <c r="AN277" s="58">
        <f>Calculations!AR247</f>
        <v>1.591262836621653</v>
      </c>
      <c r="AO277" s="58">
        <f>Calculations!AG247</f>
        <v>0</v>
      </c>
      <c r="AP277" s="58">
        <f>Calculations!AS247</f>
        <v>0</v>
      </c>
      <c r="AQ277" s="58">
        <f>Calculations!AH247</f>
        <v>4.6001196149999997</v>
      </c>
      <c r="AR277" s="58">
        <f>Calculations!AT247</f>
        <v>99.999991630653099</v>
      </c>
      <c r="AS277" s="58">
        <f>Calculations!AI247</f>
        <v>0</v>
      </c>
      <c r="AT277" s="58">
        <f>Calculations!AU247</f>
        <v>0</v>
      </c>
      <c r="AU277" s="58">
        <f>Calculations!AJ247</f>
        <v>0</v>
      </c>
      <c r="AV277" s="58">
        <f>Calculations!AV247</f>
        <v>0</v>
      </c>
      <c r="AW277" s="49"/>
      <c r="AX277" s="49"/>
      <c r="AY277" s="56" t="str">
        <f>Calculations!D247</f>
        <v>Land Supply 2018</v>
      </c>
    </row>
    <row r="278" spans="2:51" ht="26" x14ac:dyDescent="0.35">
      <c r="B278" s="32" t="str">
        <f>Calculations!A248</f>
        <v>1579-BOL</v>
      </c>
      <c r="C278" s="30" t="str">
        <f>Calculations!B248</f>
        <v>TRINITY QUARTER CORE SHIFFNALL STREET/CARLTON ST/SALOP ST</v>
      </c>
      <c r="D278" s="13" t="str">
        <f>Calculations!C248</f>
        <v>Residential</v>
      </c>
      <c r="E278" s="38">
        <f>Calculations!E248</f>
        <v>2.7210800000000002</v>
      </c>
      <c r="F278" s="38">
        <f>Calculations!I248</f>
        <v>2.7210800000000002</v>
      </c>
      <c r="G278" s="38">
        <f>Calculations!M248</f>
        <v>100</v>
      </c>
      <c r="H278" s="38">
        <f>Calculations!H248</f>
        <v>0</v>
      </c>
      <c r="I278" s="38">
        <f>Calculations!L248</f>
        <v>0</v>
      </c>
      <c r="J278" s="38">
        <f>Calculations!G248</f>
        <v>0</v>
      </c>
      <c r="K278" s="38">
        <f>Calculations!K248</f>
        <v>0</v>
      </c>
      <c r="L278" s="38">
        <f>Calculations!F248</f>
        <v>0</v>
      </c>
      <c r="M278" s="38">
        <f>Calculations!J248</f>
        <v>0</v>
      </c>
      <c r="N278" s="38">
        <f>Calculations!V248</f>
        <v>2.6334365177E-2</v>
      </c>
      <c r="O278" s="38">
        <f>Calculations!W248</f>
        <v>0.96779092040660319</v>
      </c>
      <c r="P278" s="38">
        <f>Calculations!O248</f>
        <v>0.23673783650717728</v>
      </c>
      <c r="Q278" s="38">
        <f>Calculations!S248</f>
        <v>8.7001424620803967</v>
      </c>
      <c r="R278" s="38">
        <f>Calculations!Q248</f>
        <v>2.9383650717730001E-4</v>
      </c>
      <c r="S278" s="38">
        <f>Calculations!T248</f>
        <v>1.0798525114193628E-2</v>
      </c>
      <c r="T278" s="38">
        <f>Calculations!R248</f>
        <v>2.4654198517800002E-4</v>
      </c>
      <c r="U278" s="38">
        <f>Calculations!U248</f>
        <v>9.060446042674232E-3</v>
      </c>
      <c r="V278" s="38">
        <f>Calculations!X248</f>
        <v>0</v>
      </c>
      <c r="W278" s="38">
        <f>Calculations!Y248</f>
        <v>0</v>
      </c>
      <c r="X278" s="38" t="s">
        <v>1056</v>
      </c>
      <c r="Y278" s="73" t="s">
        <v>105</v>
      </c>
      <c r="Z278" s="74" t="s">
        <v>104</v>
      </c>
      <c r="AA278" s="58">
        <f>Calculations!Z248</f>
        <v>0</v>
      </c>
      <c r="AB278" s="58">
        <f>Calculations!AL248</f>
        <v>0</v>
      </c>
      <c r="AC278" s="58">
        <f>Calculations!AA248</f>
        <v>0</v>
      </c>
      <c r="AD278" s="59">
        <f>Calculations!AM248</f>
        <v>0</v>
      </c>
      <c r="AE278" s="58">
        <f>Calculations!AB248</f>
        <v>0</v>
      </c>
      <c r="AF278" s="58">
        <f>Calculations!AN248</f>
        <v>0</v>
      </c>
      <c r="AG278" s="58">
        <f>Calculations!AC248</f>
        <v>0</v>
      </c>
      <c r="AH278" s="58">
        <f>Calculations!AO248</f>
        <v>0</v>
      </c>
      <c r="AI278" s="58">
        <f>Calculations!AD248</f>
        <v>0</v>
      </c>
      <c r="AJ278" s="58">
        <f>Calculations!AP248</f>
        <v>0</v>
      </c>
      <c r="AK278" s="58">
        <f>Calculations!AE248</f>
        <v>0</v>
      </c>
      <c r="AL278" s="58">
        <f>Calculations!AQ248</f>
        <v>0</v>
      </c>
      <c r="AM278" s="58">
        <f>Calculations!AF248</f>
        <v>0</v>
      </c>
      <c r="AN278" s="58">
        <f>Calculations!AR248</f>
        <v>0</v>
      </c>
      <c r="AO278" s="58">
        <f>Calculations!AG248</f>
        <v>0</v>
      </c>
      <c r="AP278" s="58">
        <f>Calculations!AS248</f>
        <v>0</v>
      </c>
      <c r="AQ278" s="58">
        <f>Calculations!AH248</f>
        <v>2.7210827550099999</v>
      </c>
      <c r="AR278" s="58">
        <f>Calculations!AT248</f>
        <v>100.00010124693135</v>
      </c>
      <c r="AS278" s="58">
        <f>Calculations!AI248</f>
        <v>0</v>
      </c>
      <c r="AT278" s="58">
        <f>Calculations!AU248</f>
        <v>0</v>
      </c>
      <c r="AU278" s="58">
        <f>Calculations!AJ248</f>
        <v>0</v>
      </c>
      <c r="AV278" s="58">
        <f>Calculations!AV248</f>
        <v>0</v>
      </c>
      <c r="AW278" s="49"/>
      <c r="AX278" s="49"/>
      <c r="AY278" s="56" t="str">
        <f>Calculations!D248</f>
        <v>Land Supply 2018</v>
      </c>
    </row>
    <row r="279" spans="2:51" ht="26" x14ac:dyDescent="0.35">
      <c r="B279" s="32" t="str">
        <f>Calculations!A249</f>
        <v>1580-BOL</v>
      </c>
      <c r="C279" s="30" t="str">
        <f>Calculations!B249</f>
        <v>BOLTON BUS STATION REDEVELOPMENT</v>
      </c>
      <c r="D279" s="13" t="str">
        <f>Calculations!C249</f>
        <v>Residential</v>
      </c>
      <c r="E279" s="38">
        <f>Calculations!E249</f>
        <v>1.0550600000000001</v>
      </c>
      <c r="F279" s="38">
        <f>Calculations!I249</f>
        <v>1.0550600000000001</v>
      </c>
      <c r="G279" s="38">
        <f>Calculations!M249</f>
        <v>100</v>
      </c>
      <c r="H279" s="38">
        <f>Calculations!H249</f>
        <v>0</v>
      </c>
      <c r="I279" s="38">
        <f>Calculations!L249</f>
        <v>0</v>
      </c>
      <c r="J279" s="38">
        <f>Calculations!G249</f>
        <v>0</v>
      </c>
      <c r="K279" s="38">
        <f>Calculations!K249</f>
        <v>0</v>
      </c>
      <c r="L279" s="38">
        <f>Calculations!F249</f>
        <v>0</v>
      </c>
      <c r="M279" s="38">
        <f>Calculations!J249</f>
        <v>0</v>
      </c>
      <c r="N279" s="38">
        <f>Calculations!V249</f>
        <v>0</v>
      </c>
      <c r="O279" s="38">
        <f>Calculations!W249</f>
        <v>0</v>
      </c>
      <c r="P279" s="38">
        <f>Calculations!O249</f>
        <v>0</v>
      </c>
      <c r="Q279" s="38">
        <f>Calculations!S249</f>
        <v>0</v>
      </c>
      <c r="R279" s="38">
        <f>Calculations!Q249</f>
        <v>0</v>
      </c>
      <c r="S279" s="38">
        <f>Calculations!T249</f>
        <v>0</v>
      </c>
      <c r="T279" s="38">
        <f>Calculations!R249</f>
        <v>0</v>
      </c>
      <c r="U279" s="38">
        <f>Calculations!U249</f>
        <v>0</v>
      </c>
      <c r="V279" s="38" t="str">
        <f>Calculations!X249</f>
        <v>Not Modelled</v>
      </c>
      <c r="W279" s="38" t="str">
        <f>Calculations!Y249</f>
        <v>N/A</v>
      </c>
      <c r="X279" s="38" t="s">
        <v>1056</v>
      </c>
      <c r="Y279" s="73" t="s">
        <v>106</v>
      </c>
      <c r="Z279" s="74" t="s">
        <v>107</v>
      </c>
      <c r="AA279" s="58">
        <f>Calculations!Z249</f>
        <v>0</v>
      </c>
      <c r="AB279" s="58">
        <f>Calculations!AL249</f>
        <v>0</v>
      </c>
      <c r="AC279" s="58">
        <f>Calculations!AA249</f>
        <v>0</v>
      </c>
      <c r="AD279" s="59">
        <f>Calculations!AM249</f>
        <v>0</v>
      </c>
      <c r="AE279" s="58">
        <f>Calculations!AB249</f>
        <v>0</v>
      </c>
      <c r="AF279" s="58">
        <f>Calculations!AN249</f>
        <v>0</v>
      </c>
      <c r="AG279" s="58">
        <f>Calculations!AC249</f>
        <v>0</v>
      </c>
      <c r="AH279" s="58">
        <f>Calculations!AO249</f>
        <v>0</v>
      </c>
      <c r="AI279" s="58">
        <f>Calculations!AD249</f>
        <v>0</v>
      </c>
      <c r="AJ279" s="58">
        <f>Calculations!AP249</f>
        <v>0</v>
      </c>
      <c r="AK279" s="58">
        <f>Calculations!AE249</f>
        <v>0</v>
      </c>
      <c r="AL279" s="58">
        <f>Calculations!AQ249</f>
        <v>0</v>
      </c>
      <c r="AM279" s="58">
        <f>Calculations!AF249</f>
        <v>0</v>
      </c>
      <c r="AN279" s="58">
        <f>Calculations!AR249</f>
        <v>0</v>
      </c>
      <c r="AO279" s="58">
        <f>Calculations!AG249</f>
        <v>0</v>
      </c>
      <c r="AP279" s="58">
        <f>Calculations!AS249</f>
        <v>0</v>
      </c>
      <c r="AQ279" s="58">
        <f>Calculations!AH249</f>
        <v>1.0550588750000001</v>
      </c>
      <c r="AR279" s="58">
        <f>Calculations!AT249</f>
        <v>99.999893370993107</v>
      </c>
      <c r="AS279" s="58">
        <f>Calculations!AI249</f>
        <v>0</v>
      </c>
      <c r="AT279" s="58">
        <f>Calculations!AU249</f>
        <v>0</v>
      </c>
      <c r="AU279" s="58">
        <f>Calculations!AJ249</f>
        <v>0</v>
      </c>
      <c r="AV279" s="58">
        <f>Calculations!AV249</f>
        <v>0</v>
      </c>
      <c r="AW279" s="49"/>
      <c r="AX279" s="49"/>
      <c r="AY279" s="56" t="str">
        <f>Calculations!D249</f>
        <v>Land Supply 2018</v>
      </c>
    </row>
    <row r="280" spans="2:51" ht="26" x14ac:dyDescent="0.35">
      <c r="B280" s="32" t="str">
        <f>Calculations!A250</f>
        <v>1581-BOL</v>
      </c>
      <c r="C280" s="30" t="str">
        <f>Calculations!B250</f>
        <v>CHEADLE SQUARE</v>
      </c>
      <c r="D280" s="13" t="str">
        <f>Calculations!C250</f>
        <v>Residential</v>
      </c>
      <c r="E280" s="38">
        <f>Calculations!E250</f>
        <v>0.470584</v>
      </c>
      <c r="F280" s="38">
        <f>Calculations!I250</f>
        <v>0.470584</v>
      </c>
      <c r="G280" s="38">
        <f>Calculations!M250</f>
        <v>100</v>
      </c>
      <c r="H280" s="38">
        <f>Calculations!H250</f>
        <v>0</v>
      </c>
      <c r="I280" s="38">
        <f>Calculations!L250</f>
        <v>0</v>
      </c>
      <c r="J280" s="38">
        <f>Calculations!G250</f>
        <v>0</v>
      </c>
      <c r="K280" s="38">
        <f>Calculations!K250</f>
        <v>0</v>
      </c>
      <c r="L280" s="38">
        <f>Calculations!F250</f>
        <v>0</v>
      </c>
      <c r="M280" s="38">
        <f>Calculations!J250</f>
        <v>0</v>
      </c>
      <c r="N280" s="38">
        <f>Calculations!V250</f>
        <v>0</v>
      </c>
      <c r="O280" s="38">
        <f>Calculations!W250</f>
        <v>0</v>
      </c>
      <c r="P280" s="38">
        <f>Calculations!O250</f>
        <v>0</v>
      </c>
      <c r="Q280" s="38">
        <f>Calculations!S250</f>
        <v>0</v>
      </c>
      <c r="R280" s="38">
        <f>Calculations!Q250</f>
        <v>0</v>
      </c>
      <c r="S280" s="38">
        <f>Calculations!T250</f>
        <v>0</v>
      </c>
      <c r="T280" s="38">
        <f>Calculations!R250</f>
        <v>0</v>
      </c>
      <c r="U280" s="38">
        <f>Calculations!U250</f>
        <v>0</v>
      </c>
      <c r="V280" s="38" t="str">
        <f>Calculations!X250</f>
        <v>Not Modelled</v>
      </c>
      <c r="W280" s="38" t="str">
        <f>Calculations!Y250</f>
        <v>N/A</v>
      </c>
      <c r="X280" s="38" t="s">
        <v>1056</v>
      </c>
      <c r="Y280" s="73" t="s">
        <v>106</v>
      </c>
      <c r="Z280" s="74" t="s">
        <v>107</v>
      </c>
      <c r="AA280" s="58">
        <f>Calculations!Z250</f>
        <v>0</v>
      </c>
      <c r="AB280" s="58">
        <f>Calculations!AL250</f>
        <v>0</v>
      </c>
      <c r="AC280" s="58">
        <f>Calculations!AA250</f>
        <v>0</v>
      </c>
      <c r="AD280" s="59">
        <f>Calculations!AM250</f>
        <v>0</v>
      </c>
      <c r="AE280" s="58">
        <f>Calculations!AB250</f>
        <v>0</v>
      </c>
      <c r="AF280" s="58">
        <f>Calculations!AN250</f>
        <v>0</v>
      </c>
      <c r="AG280" s="58">
        <f>Calculations!AC250</f>
        <v>0</v>
      </c>
      <c r="AH280" s="58">
        <f>Calculations!AO250</f>
        <v>0</v>
      </c>
      <c r="AI280" s="58">
        <f>Calculations!AD250</f>
        <v>0</v>
      </c>
      <c r="AJ280" s="58">
        <f>Calculations!AP250</f>
        <v>0</v>
      </c>
      <c r="AK280" s="58">
        <f>Calculations!AE250</f>
        <v>0</v>
      </c>
      <c r="AL280" s="58">
        <f>Calculations!AQ250</f>
        <v>0</v>
      </c>
      <c r="AM280" s="58">
        <f>Calculations!AF250</f>
        <v>0</v>
      </c>
      <c r="AN280" s="58">
        <f>Calculations!AR250</f>
        <v>0</v>
      </c>
      <c r="AO280" s="58">
        <f>Calculations!AG250</f>
        <v>0</v>
      </c>
      <c r="AP280" s="58">
        <f>Calculations!AS250</f>
        <v>0</v>
      </c>
      <c r="AQ280" s="58">
        <f>Calculations!AH250</f>
        <v>0.47058362500200002</v>
      </c>
      <c r="AR280" s="58">
        <f>Calculations!AT250</f>
        <v>99.99992031220782</v>
      </c>
      <c r="AS280" s="58">
        <f>Calculations!AI250</f>
        <v>0</v>
      </c>
      <c r="AT280" s="58">
        <f>Calculations!AU250</f>
        <v>0</v>
      </c>
      <c r="AU280" s="58">
        <f>Calculations!AJ250</f>
        <v>0</v>
      </c>
      <c r="AV280" s="58">
        <f>Calculations!AV250</f>
        <v>0</v>
      </c>
      <c r="AW280" s="49"/>
      <c r="AX280" s="49"/>
      <c r="AY280" s="56" t="str">
        <f>Calculations!D250</f>
        <v>Land Supply 2018</v>
      </c>
    </row>
    <row r="281" spans="2:51" ht="14.5" x14ac:dyDescent="0.35">
      <c r="B281" s="32" t="str">
        <f>Calculations!A251</f>
        <v>1582-BOL</v>
      </c>
      <c r="C281" s="30" t="str">
        <f>Calculations!B251</f>
        <v>QUEEN STREET SOUTH</v>
      </c>
      <c r="D281" s="13" t="str">
        <f>Calculations!C251</f>
        <v>Residential</v>
      </c>
      <c r="E281" s="38">
        <f>Calculations!E251</f>
        <v>0.25576900000000002</v>
      </c>
      <c r="F281" s="38">
        <f>Calculations!I251</f>
        <v>0.25576900000000002</v>
      </c>
      <c r="G281" s="38">
        <f>Calculations!M251</f>
        <v>100</v>
      </c>
      <c r="H281" s="38">
        <f>Calculations!H251</f>
        <v>0</v>
      </c>
      <c r="I281" s="38">
        <f>Calculations!L251</f>
        <v>0</v>
      </c>
      <c r="J281" s="38">
        <f>Calculations!G251</f>
        <v>0</v>
      </c>
      <c r="K281" s="38">
        <f>Calculations!K251</f>
        <v>0</v>
      </c>
      <c r="L281" s="38">
        <f>Calculations!F251</f>
        <v>0</v>
      </c>
      <c r="M281" s="38">
        <f>Calculations!J251</f>
        <v>0</v>
      </c>
      <c r="N281" s="38">
        <f>Calculations!V251</f>
        <v>0</v>
      </c>
      <c r="O281" s="38">
        <f>Calculations!W251</f>
        <v>0</v>
      </c>
      <c r="P281" s="38">
        <f>Calculations!O251</f>
        <v>2.6287783770102199E-3</v>
      </c>
      <c r="Q281" s="38">
        <f>Calculations!S251</f>
        <v>1.0277939769910425</v>
      </c>
      <c r="R281" s="38">
        <f>Calculations!Q251</f>
        <v>1.3929837701021999E-4</v>
      </c>
      <c r="S281" s="38">
        <f>Calculations!T251</f>
        <v>5.4462572481504788E-2</v>
      </c>
      <c r="T281" s="38">
        <f>Calculations!R251</f>
        <v>1.35185749004E-4</v>
      </c>
      <c r="U281" s="38">
        <f>Calculations!U251</f>
        <v>5.2854626246339464E-2</v>
      </c>
      <c r="V281" s="38" t="str">
        <f>Calculations!X251</f>
        <v>Not Modelled</v>
      </c>
      <c r="W281" s="38" t="str">
        <f>Calculations!Y251</f>
        <v>N/A</v>
      </c>
      <c r="X281" s="38" t="s">
        <v>1056</v>
      </c>
      <c r="Y281" s="73" t="s">
        <v>105</v>
      </c>
      <c r="Z281" s="74" t="s">
        <v>104</v>
      </c>
      <c r="AA281" s="58">
        <f>Calculations!Z251</f>
        <v>0</v>
      </c>
      <c r="AB281" s="58">
        <f>Calculations!AL251</f>
        <v>0</v>
      </c>
      <c r="AC281" s="58">
        <f>Calculations!AA251</f>
        <v>0</v>
      </c>
      <c r="AD281" s="59">
        <f>Calculations!AM251</f>
        <v>0</v>
      </c>
      <c r="AE281" s="58">
        <f>Calculations!AB251</f>
        <v>0</v>
      </c>
      <c r="AF281" s="58">
        <f>Calculations!AN251</f>
        <v>0</v>
      </c>
      <c r="AG281" s="58">
        <f>Calculations!AC251</f>
        <v>0</v>
      </c>
      <c r="AH281" s="58">
        <f>Calculations!AO251</f>
        <v>0</v>
      </c>
      <c r="AI281" s="58">
        <f>Calculations!AD251</f>
        <v>0</v>
      </c>
      <c r="AJ281" s="58">
        <f>Calculations!AP251</f>
        <v>0</v>
      </c>
      <c r="AK281" s="58">
        <f>Calculations!AE251</f>
        <v>0</v>
      </c>
      <c r="AL281" s="58">
        <f>Calculations!AQ251</f>
        <v>0</v>
      </c>
      <c r="AM281" s="58">
        <f>Calculations!AF251</f>
        <v>0</v>
      </c>
      <c r="AN281" s="58">
        <f>Calculations!AR251</f>
        <v>0</v>
      </c>
      <c r="AO281" s="58">
        <f>Calculations!AG251</f>
        <v>0</v>
      </c>
      <c r="AP281" s="58">
        <f>Calculations!AS251</f>
        <v>0</v>
      </c>
      <c r="AQ281" s="58">
        <f>Calculations!AH251</f>
        <v>0.25576881499600002</v>
      </c>
      <c r="AR281" s="58">
        <f>Calculations!AT251</f>
        <v>99.999927667543759</v>
      </c>
      <c r="AS281" s="58">
        <f>Calculations!AI251</f>
        <v>0</v>
      </c>
      <c r="AT281" s="58">
        <f>Calculations!AU251</f>
        <v>0</v>
      </c>
      <c r="AU281" s="58">
        <f>Calculations!AJ251</f>
        <v>0</v>
      </c>
      <c r="AV281" s="58">
        <f>Calculations!AV251</f>
        <v>0</v>
      </c>
      <c r="AW281" s="49"/>
      <c r="AX281" s="49"/>
      <c r="AY281" s="56" t="str">
        <f>Calculations!D251</f>
        <v>Land Supply 2018</v>
      </c>
    </row>
    <row r="282" spans="2:51" ht="14.5" x14ac:dyDescent="0.35">
      <c r="B282" s="32" t="str">
        <f>Calculations!A252</f>
        <v>1583-BOL</v>
      </c>
      <c r="C282" s="30" t="str">
        <f>Calculations!B252</f>
        <v>10 Grimeford, Blackrod, Bolton, BL6 5LD</v>
      </c>
      <c r="D282" s="13" t="str">
        <f>Calculations!C252</f>
        <v>Residential</v>
      </c>
      <c r="E282" s="38">
        <f>Calculations!E252</f>
        <v>0.487902</v>
      </c>
      <c r="F282" s="38">
        <f>Calculations!I252</f>
        <v>0.487902</v>
      </c>
      <c r="G282" s="38">
        <f>Calculations!M252</f>
        <v>100</v>
      </c>
      <c r="H282" s="38">
        <f>Calculations!H252</f>
        <v>0</v>
      </c>
      <c r="I282" s="38">
        <f>Calculations!L252</f>
        <v>0</v>
      </c>
      <c r="J282" s="38">
        <f>Calculations!G252</f>
        <v>0</v>
      </c>
      <c r="K282" s="38">
        <f>Calculations!K252</f>
        <v>0</v>
      </c>
      <c r="L282" s="38">
        <f>Calculations!F252</f>
        <v>0</v>
      </c>
      <c r="M282" s="38">
        <f>Calculations!J252</f>
        <v>0</v>
      </c>
      <c r="N282" s="38">
        <f>Calculations!V252</f>
        <v>0</v>
      </c>
      <c r="O282" s="38">
        <f>Calculations!W252</f>
        <v>0</v>
      </c>
      <c r="P282" s="38">
        <f>Calculations!O252</f>
        <v>1.3208900000000001E-2</v>
      </c>
      <c r="Q282" s="38">
        <f>Calculations!S252</f>
        <v>2.7072854794610395</v>
      </c>
      <c r="R282" s="38">
        <f>Calculations!Q252</f>
        <v>0</v>
      </c>
      <c r="S282" s="38">
        <f>Calculations!T252</f>
        <v>0</v>
      </c>
      <c r="T282" s="38">
        <f>Calculations!R252</f>
        <v>0</v>
      </c>
      <c r="U282" s="38">
        <f>Calculations!U252</f>
        <v>0</v>
      </c>
      <c r="V282" s="38" t="str">
        <f>Calculations!X252</f>
        <v>Not Modelled</v>
      </c>
      <c r="W282" s="38" t="str">
        <f>Calculations!Y252</f>
        <v>N/A</v>
      </c>
      <c r="X282" s="38" t="s">
        <v>1056</v>
      </c>
      <c r="Y282" s="73" t="s">
        <v>105</v>
      </c>
      <c r="Z282" s="74" t="s">
        <v>104</v>
      </c>
      <c r="AA282" s="58">
        <f>Calculations!Z252</f>
        <v>0</v>
      </c>
      <c r="AB282" s="58">
        <f>Calculations!AL252</f>
        <v>0</v>
      </c>
      <c r="AC282" s="58">
        <f>Calculations!AA252</f>
        <v>0</v>
      </c>
      <c r="AD282" s="59">
        <f>Calculations!AM252</f>
        <v>0</v>
      </c>
      <c r="AE282" s="58">
        <f>Calculations!AB252</f>
        <v>0</v>
      </c>
      <c r="AF282" s="58">
        <f>Calculations!AN252</f>
        <v>0</v>
      </c>
      <c r="AG282" s="58">
        <f>Calculations!AC252</f>
        <v>0</v>
      </c>
      <c r="AH282" s="58">
        <f>Calculations!AO252</f>
        <v>0</v>
      </c>
      <c r="AI282" s="58">
        <f>Calculations!AD252</f>
        <v>0</v>
      </c>
      <c r="AJ282" s="58">
        <f>Calculations!AP252</f>
        <v>0</v>
      </c>
      <c r="AK282" s="58">
        <f>Calculations!AE252</f>
        <v>0</v>
      </c>
      <c r="AL282" s="58">
        <f>Calculations!AQ252</f>
        <v>0</v>
      </c>
      <c r="AM282" s="58">
        <f>Calculations!AF252</f>
        <v>0</v>
      </c>
      <c r="AN282" s="58">
        <f>Calculations!AR252</f>
        <v>0</v>
      </c>
      <c r="AO282" s="58">
        <f>Calculations!AG252</f>
        <v>0</v>
      </c>
      <c r="AP282" s="58">
        <f>Calculations!AS252</f>
        <v>0</v>
      </c>
      <c r="AQ282" s="58">
        <f>Calculations!AH252</f>
        <v>0</v>
      </c>
      <c r="AR282" s="58">
        <f>Calculations!AT252</f>
        <v>0</v>
      </c>
      <c r="AS282" s="58">
        <f>Calculations!AI252</f>
        <v>0</v>
      </c>
      <c r="AT282" s="58">
        <f>Calculations!AU252</f>
        <v>0</v>
      </c>
      <c r="AU282" s="58">
        <f>Calculations!AJ252</f>
        <v>0</v>
      </c>
      <c r="AV282" s="58">
        <f>Calculations!AV252</f>
        <v>0</v>
      </c>
      <c r="AW282" s="49"/>
      <c r="AX282" s="49"/>
      <c r="AY282" s="56" t="str">
        <f>Calculations!D252</f>
        <v>Land Supply 2018</v>
      </c>
    </row>
    <row r="283" spans="2:51" ht="14.5" x14ac:dyDescent="0.35">
      <c r="B283" s="32" t="str">
        <f>Calculations!A253</f>
        <v>1584-BOL</v>
      </c>
      <c r="C283" s="30" t="str">
        <f>Calculations!B253</f>
        <v>Manor Golf Club, Manor Road, Kearsley, Bolton</v>
      </c>
      <c r="D283" s="13" t="str">
        <f>Calculations!C253</f>
        <v>Residential</v>
      </c>
      <c r="E283" s="38">
        <f>Calculations!E253</f>
        <v>0.411329</v>
      </c>
      <c r="F283" s="38">
        <f>Calculations!I253</f>
        <v>0.411329</v>
      </c>
      <c r="G283" s="38">
        <f>Calculations!M253</f>
        <v>100</v>
      </c>
      <c r="H283" s="38">
        <f>Calculations!H253</f>
        <v>0</v>
      </c>
      <c r="I283" s="38">
        <f>Calculations!L253</f>
        <v>0</v>
      </c>
      <c r="J283" s="38">
        <f>Calculations!G253</f>
        <v>0</v>
      </c>
      <c r="K283" s="38">
        <f>Calculations!K253</f>
        <v>0</v>
      </c>
      <c r="L283" s="38">
        <f>Calculations!F253</f>
        <v>0</v>
      </c>
      <c r="M283" s="38">
        <f>Calculations!J253</f>
        <v>0</v>
      </c>
      <c r="N283" s="38">
        <f>Calculations!V253</f>
        <v>0</v>
      </c>
      <c r="O283" s="38">
        <f>Calculations!W253</f>
        <v>0</v>
      </c>
      <c r="P283" s="38">
        <f>Calculations!O253</f>
        <v>5.7133422412019998E-2</v>
      </c>
      <c r="Q283" s="38">
        <f>Calculations!S253</f>
        <v>13.889957287723451</v>
      </c>
      <c r="R283" s="38">
        <f>Calculations!Q253</f>
        <v>2.1281122412020001E-2</v>
      </c>
      <c r="S283" s="38">
        <f>Calculations!T253</f>
        <v>5.1737471493670517</v>
      </c>
      <c r="T283" s="38">
        <f>Calculations!R253</f>
        <v>1.4909335268E-2</v>
      </c>
      <c r="U283" s="38">
        <f>Calculations!U253</f>
        <v>3.6246739879755623</v>
      </c>
      <c r="V283" s="38" t="str">
        <f>Calculations!X253</f>
        <v>Not Modelled</v>
      </c>
      <c r="W283" s="38" t="str">
        <f>Calculations!Y253</f>
        <v>N/A</v>
      </c>
      <c r="X283" s="38" t="s">
        <v>1056</v>
      </c>
      <c r="Y283" s="73" t="s">
        <v>105</v>
      </c>
      <c r="Z283" s="74" t="s">
        <v>104</v>
      </c>
      <c r="AA283" s="58">
        <f>Calculations!Z253</f>
        <v>0</v>
      </c>
      <c r="AB283" s="58">
        <f>Calculations!AL253</f>
        <v>0</v>
      </c>
      <c r="AC283" s="58">
        <f>Calculations!AA253</f>
        <v>0</v>
      </c>
      <c r="AD283" s="59">
        <f>Calculations!AM253</f>
        <v>0</v>
      </c>
      <c r="AE283" s="58">
        <f>Calculations!AB253</f>
        <v>0</v>
      </c>
      <c r="AF283" s="58">
        <f>Calculations!AN253</f>
        <v>0</v>
      </c>
      <c r="AG283" s="58">
        <f>Calculations!AC253</f>
        <v>0</v>
      </c>
      <c r="AH283" s="58">
        <f>Calculations!AO253</f>
        <v>0</v>
      </c>
      <c r="AI283" s="58">
        <f>Calculations!AD253</f>
        <v>0</v>
      </c>
      <c r="AJ283" s="58">
        <f>Calculations!AP253</f>
        <v>0</v>
      </c>
      <c r="AK283" s="58">
        <f>Calculations!AE253</f>
        <v>0</v>
      </c>
      <c r="AL283" s="58">
        <f>Calculations!AQ253</f>
        <v>0</v>
      </c>
      <c r="AM283" s="58">
        <f>Calculations!AF253</f>
        <v>2.7220663744799999E-3</v>
      </c>
      <c r="AN283" s="58">
        <f>Calculations!AR253</f>
        <v>0.66177351328984824</v>
      </c>
      <c r="AO283" s="58">
        <f>Calculations!AG253</f>
        <v>0</v>
      </c>
      <c r="AP283" s="58">
        <f>Calculations!AS253</f>
        <v>0</v>
      </c>
      <c r="AQ283" s="58">
        <f>Calculations!AH253</f>
        <v>0.41132917999700003</v>
      </c>
      <c r="AR283" s="58">
        <f>Calculations!AT253</f>
        <v>100.00004375986134</v>
      </c>
      <c r="AS283" s="58">
        <f>Calculations!AI253</f>
        <v>0</v>
      </c>
      <c r="AT283" s="58">
        <f>Calculations!AU253</f>
        <v>0</v>
      </c>
      <c r="AU283" s="58">
        <f>Calculations!AJ253</f>
        <v>0</v>
      </c>
      <c r="AV283" s="58">
        <f>Calculations!AV253</f>
        <v>0</v>
      </c>
      <c r="AW283" s="49"/>
      <c r="AX283" s="49"/>
      <c r="AY283" s="56" t="str">
        <f>Calculations!D253</f>
        <v>Land Supply 2018</v>
      </c>
    </row>
    <row r="284" spans="2:51" ht="14.5" x14ac:dyDescent="0.35">
      <c r="B284" s="32" t="str">
        <f>Calculations!A254</f>
        <v>1587-BOL</v>
      </c>
      <c r="C284" s="30" t="str">
        <f>Calculations!B254</f>
        <v>Lincoln House, Nelson Street, Bolton, BL3 2JW</v>
      </c>
      <c r="D284" s="13" t="str">
        <f>Calculations!C254</f>
        <v>Residential</v>
      </c>
      <c r="E284" s="38">
        <f>Calculations!E254</f>
        <v>0.33171200000000001</v>
      </c>
      <c r="F284" s="38">
        <f>Calculations!I254</f>
        <v>0.33171200000000001</v>
      </c>
      <c r="G284" s="38">
        <f>Calculations!M254</f>
        <v>100</v>
      </c>
      <c r="H284" s="38">
        <f>Calculations!H254</f>
        <v>0</v>
      </c>
      <c r="I284" s="38">
        <f>Calculations!L254</f>
        <v>0</v>
      </c>
      <c r="J284" s="38">
        <f>Calculations!G254</f>
        <v>0</v>
      </c>
      <c r="K284" s="38">
        <f>Calculations!K254</f>
        <v>0</v>
      </c>
      <c r="L284" s="38">
        <f>Calculations!F254</f>
        <v>0</v>
      </c>
      <c r="M284" s="38">
        <f>Calculations!J254</f>
        <v>0</v>
      </c>
      <c r="N284" s="38">
        <f>Calculations!V254</f>
        <v>0</v>
      </c>
      <c r="O284" s="38">
        <f>Calculations!W254</f>
        <v>0</v>
      </c>
      <c r="P284" s="38">
        <f>Calculations!O254</f>
        <v>4.66991E-2</v>
      </c>
      <c r="Q284" s="38">
        <f>Calculations!S254</f>
        <v>14.078206395909703</v>
      </c>
      <c r="R284" s="38">
        <f>Calculations!Q254</f>
        <v>0</v>
      </c>
      <c r="S284" s="38">
        <f>Calculations!T254</f>
        <v>0</v>
      </c>
      <c r="T284" s="38">
        <f>Calculations!R254</f>
        <v>0</v>
      </c>
      <c r="U284" s="38">
        <f>Calculations!U254</f>
        <v>0</v>
      </c>
      <c r="V284" s="38" t="str">
        <f>Calculations!X254</f>
        <v>Not Modelled</v>
      </c>
      <c r="W284" s="38" t="str">
        <f>Calculations!Y254</f>
        <v>N/A</v>
      </c>
      <c r="X284" s="38" t="s">
        <v>1056</v>
      </c>
      <c r="Y284" s="73" t="s">
        <v>105</v>
      </c>
      <c r="Z284" s="74" t="s">
        <v>104</v>
      </c>
      <c r="AA284" s="58">
        <f>Calculations!Z254</f>
        <v>0</v>
      </c>
      <c r="AB284" s="58">
        <f>Calculations!AL254</f>
        <v>0</v>
      </c>
      <c r="AC284" s="58">
        <f>Calculations!AA254</f>
        <v>0</v>
      </c>
      <c r="AD284" s="59">
        <f>Calculations!AM254</f>
        <v>0</v>
      </c>
      <c r="AE284" s="58">
        <f>Calculations!AB254</f>
        <v>0</v>
      </c>
      <c r="AF284" s="58">
        <f>Calculations!AN254</f>
        <v>0</v>
      </c>
      <c r="AG284" s="58">
        <f>Calculations!AC254</f>
        <v>0</v>
      </c>
      <c r="AH284" s="58">
        <f>Calculations!AO254</f>
        <v>0</v>
      </c>
      <c r="AI284" s="58">
        <f>Calculations!AD254</f>
        <v>0</v>
      </c>
      <c r="AJ284" s="58">
        <f>Calculations!AP254</f>
        <v>0</v>
      </c>
      <c r="AK284" s="58">
        <f>Calculations!AE254</f>
        <v>0</v>
      </c>
      <c r="AL284" s="58">
        <f>Calculations!AQ254</f>
        <v>0</v>
      </c>
      <c r="AM284" s="58">
        <f>Calculations!AF254</f>
        <v>0</v>
      </c>
      <c r="AN284" s="58">
        <f>Calculations!AR254</f>
        <v>0</v>
      </c>
      <c r="AO284" s="58">
        <f>Calculations!AG254</f>
        <v>0</v>
      </c>
      <c r="AP284" s="58">
        <f>Calculations!AS254</f>
        <v>0</v>
      </c>
      <c r="AQ284" s="58">
        <f>Calculations!AH254</f>
        <v>0.33171206000100001</v>
      </c>
      <c r="AR284" s="58">
        <f>Calculations!AT254</f>
        <v>100.00001808828141</v>
      </c>
      <c r="AS284" s="58">
        <f>Calculations!AI254</f>
        <v>0</v>
      </c>
      <c r="AT284" s="58">
        <f>Calculations!AU254</f>
        <v>0</v>
      </c>
      <c r="AU284" s="58">
        <f>Calculations!AJ254</f>
        <v>0</v>
      </c>
      <c r="AV284" s="58">
        <f>Calculations!AV254</f>
        <v>0</v>
      </c>
      <c r="AW284" s="49"/>
      <c r="AX284" s="49"/>
      <c r="AY284" s="56" t="str">
        <f>Calculations!D254</f>
        <v>Land Supply 2018</v>
      </c>
    </row>
    <row r="285" spans="2:51" ht="14.5" x14ac:dyDescent="0.35">
      <c r="B285" s="32" t="str">
        <f>Calculations!A255</f>
        <v>1588-BOL</v>
      </c>
      <c r="C285" s="30" t="str">
        <f>Calculations!B255</f>
        <v>Old Cobblestones, Greenwoods Lane, Bolton, BL2 4EQ</v>
      </c>
      <c r="D285" s="13" t="str">
        <f>Calculations!C255</f>
        <v>Residential</v>
      </c>
      <c r="E285" s="38">
        <f>Calculations!E255</f>
        <v>0.26302199999999998</v>
      </c>
      <c r="F285" s="38">
        <f>Calculations!I255</f>
        <v>0.26302199999999998</v>
      </c>
      <c r="G285" s="38">
        <f>Calculations!M255</f>
        <v>100</v>
      </c>
      <c r="H285" s="38">
        <f>Calculations!H255</f>
        <v>0</v>
      </c>
      <c r="I285" s="38">
        <f>Calculations!L255</f>
        <v>0</v>
      </c>
      <c r="J285" s="38">
        <f>Calculations!G255</f>
        <v>0</v>
      </c>
      <c r="K285" s="38">
        <f>Calculations!K255</f>
        <v>0</v>
      </c>
      <c r="L285" s="38">
        <f>Calculations!F255</f>
        <v>0</v>
      </c>
      <c r="M285" s="38">
        <f>Calculations!J255</f>
        <v>0</v>
      </c>
      <c r="N285" s="38">
        <f>Calculations!V255</f>
        <v>0</v>
      </c>
      <c r="O285" s="38">
        <f>Calculations!W255</f>
        <v>0</v>
      </c>
      <c r="P285" s="38">
        <f>Calculations!O255</f>
        <v>1.9705977926979999E-2</v>
      </c>
      <c r="Q285" s="38">
        <f>Calculations!S255</f>
        <v>7.4921405536342967</v>
      </c>
      <c r="R285" s="38">
        <f>Calculations!Q255</f>
        <v>5.4800779269799996E-3</v>
      </c>
      <c r="S285" s="38">
        <f>Calculations!T255</f>
        <v>2.083505534510421</v>
      </c>
      <c r="T285" s="38">
        <f>Calculations!R255</f>
        <v>4.13447499997E-3</v>
      </c>
      <c r="U285" s="38">
        <f>Calculations!U255</f>
        <v>1.5719122354669952</v>
      </c>
      <c r="V285" s="38" t="str">
        <f>Calculations!X255</f>
        <v>Not Modelled</v>
      </c>
      <c r="W285" s="38" t="str">
        <f>Calculations!Y255</f>
        <v>N/A</v>
      </c>
      <c r="X285" s="38" t="s">
        <v>1056</v>
      </c>
      <c r="Y285" s="73" t="s">
        <v>105</v>
      </c>
      <c r="Z285" s="74" t="s">
        <v>104</v>
      </c>
      <c r="AA285" s="58">
        <f>Calculations!Z255</f>
        <v>0</v>
      </c>
      <c r="AB285" s="58">
        <f>Calculations!AL255</f>
        <v>0</v>
      </c>
      <c r="AC285" s="58">
        <f>Calculations!AA255</f>
        <v>0</v>
      </c>
      <c r="AD285" s="59">
        <f>Calculations!AM255</f>
        <v>0</v>
      </c>
      <c r="AE285" s="58">
        <f>Calculations!AB255</f>
        <v>0</v>
      </c>
      <c r="AF285" s="58">
        <f>Calculations!AN255</f>
        <v>0</v>
      </c>
      <c r="AG285" s="58">
        <f>Calculations!AC255</f>
        <v>0</v>
      </c>
      <c r="AH285" s="58">
        <f>Calculations!AO255</f>
        <v>0</v>
      </c>
      <c r="AI285" s="58">
        <f>Calculations!AD255</f>
        <v>8.3548953621300007E-2</v>
      </c>
      <c r="AJ285" s="58">
        <f>Calculations!AP255</f>
        <v>31.765005825102087</v>
      </c>
      <c r="AK285" s="58">
        <f>Calculations!AE255</f>
        <v>0.157499279544</v>
      </c>
      <c r="AL285" s="58">
        <f>Calculations!AQ255</f>
        <v>59.880648593653774</v>
      </c>
      <c r="AM285" s="58">
        <f>Calculations!AF255</f>
        <v>1.07946324941E-4</v>
      </c>
      <c r="AN285" s="58">
        <f>Calculations!AR255</f>
        <v>4.1040796945122464E-2</v>
      </c>
      <c r="AO285" s="58">
        <f>Calculations!AG255</f>
        <v>0.13781081608699999</v>
      </c>
      <c r="AP285" s="58">
        <f>Calculations!AS255</f>
        <v>52.395166977287076</v>
      </c>
      <c r="AQ285" s="58">
        <f>Calculations!AH255</f>
        <v>9.1420813599999998E-2</v>
      </c>
      <c r="AR285" s="58">
        <f>Calculations!AT255</f>
        <v>34.757858125936238</v>
      </c>
      <c r="AS285" s="58">
        <f>Calculations!AI255</f>
        <v>0</v>
      </c>
      <c r="AT285" s="58">
        <f>Calculations!AU255</f>
        <v>0</v>
      </c>
      <c r="AU285" s="58">
        <f>Calculations!AJ255</f>
        <v>0</v>
      </c>
      <c r="AV285" s="58">
        <f>Calculations!AV255</f>
        <v>0</v>
      </c>
      <c r="AW285" s="49"/>
      <c r="AX285" s="49"/>
      <c r="AY285" s="56" t="str">
        <f>Calculations!D255</f>
        <v>Land Supply 2018</v>
      </c>
    </row>
    <row r="286" spans="2:51" ht="26" x14ac:dyDescent="0.35">
      <c r="B286" s="32" t="str">
        <f>Calculations!A256</f>
        <v>158-BOL</v>
      </c>
      <c r="C286" s="30" t="str">
        <f>Calculations!B256</f>
        <v>Land off Wigan Road, Westhoughton, BL5 2AS</v>
      </c>
      <c r="D286" s="13" t="str">
        <f>Calculations!C256</f>
        <v>Residential</v>
      </c>
      <c r="E286" s="38">
        <f>Calculations!E256</f>
        <v>1.00498</v>
      </c>
      <c r="F286" s="38">
        <f>Calculations!I256</f>
        <v>0.96146020708520996</v>
      </c>
      <c r="G286" s="38">
        <f>Calculations!M256</f>
        <v>95.669586169397405</v>
      </c>
      <c r="H286" s="38">
        <f>Calculations!H256</f>
        <v>1.34427592462E-2</v>
      </c>
      <c r="I286" s="38">
        <f>Calculations!L256</f>
        <v>1.3376146038926147</v>
      </c>
      <c r="J286" s="38">
        <f>Calculations!G256</f>
        <v>2.2645455360899998E-3</v>
      </c>
      <c r="K286" s="38">
        <f>Calculations!K256</f>
        <v>0.22533239826563711</v>
      </c>
      <c r="L286" s="38">
        <f>Calculations!F256</f>
        <v>2.78124881325E-2</v>
      </c>
      <c r="M286" s="38">
        <f>Calculations!J256</f>
        <v>2.7674668284443471</v>
      </c>
      <c r="N286" s="38">
        <f>Calculations!V256</f>
        <v>0</v>
      </c>
      <c r="O286" s="38">
        <f>Calculations!W256</f>
        <v>0</v>
      </c>
      <c r="P286" s="38">
        <f>Calculations!O256</f>
        <v>0.1196669485389</v>
      </c>
      <c r="Q286" s="38">
        <f>Calculations!S256</f>
        <v>11.907396021701924</v>
      </c>
      <c r="R286" s="38">
        <f>Calculations!Q256</f>
        <v>5.2986848538900004E-2</v>
      </c>
      <c r="S286" s="38">
        <f>Calculations!T256</f>
        <v>5.2724281616450082</v>
      </c>
      <c r="T286" s="38">
        <f>Calculations!R256</f>
        <v>4.0725378000300003E-2</v>
      </c>
      <c r="U286" s="38">
        <f>Calculations!U256</f>
        <v>4.0523570618619287</v>
      </c>
      <c r="V286" s="38" t="str">
        <f>Calculations!X256</f>
        <v>Not Modelled</v>
      </c>
      <c r="W286" s="38" t="str">
        <f>Calculations!Y256</f>
        <v>N/A</v>
      </c>
      <c r="X286" s="38" t="s">
        <v>1056</v>
      </c>
      <c r="Y286" s="73" t="s">
        <v>108</v>
      </c>
      <c r="Z286" s="74" t="s">
        <v>109</v>
      </c>
      <c r="AA286" s="58">
        <f>Calculations!Z256</f>
        <v>0</v>
      </c>
      <c r="AB286" s="58">
        <f>Calculations!AL256</f>
        <v>0</v>
      </c>
      <c r="AC286" s="58">
        <f>Calculations!AA256</f>
        <v>0</v>
      </c>
      <c r="AD286" s="59">
        <f>Calculations!AM256</f>
        <v>0</v>
      </c>
      <c r="AE286" s="58">
        <f>Calculations!AB256</f>
        <v>0</v>
      </c>
      <c r="AF286" s="58">
        <f>Calculations!AN256</f>
        <v>0</v>
      </c>
      <c r="AG286" s="58">
        <f>Calculations!AC256</f>
        <v>0</v>
      </c>
      <c r="AH286" s="58">
        <f>Calculations!AO256</f>
        <v>0</v>
      </c>
      <c r="AI286" s="58">
        <f>Calculations!AD256</f>
        <v>1.9800034974E-2</v>
      </c>
      <c r="AJ286" s="58">
        <f>Calculations!AP256</f>
        <v>1.9701919415311748</v>
      </c>
      <c r="AK286" s="58">
        <f>Calculations!AE256</f>
        <v>0</v>
      </c>
      <c r="AL286" s="58">
        <f>Calculations!AQ256</f>
        <v>0</v>
      </c>
      <c r="AM286" s="58">
        <f>Calculations!AF256</f>
        <v>0</v>
      </c>
      <c r="AN286" s="58">
        <f>Calculations!AR256</f>
        <v>0</v>
      </c>
      <c r="AO286" s="58">
        <f>Calculations!AG256</f>
        <v>0</v>
      </c>
      <c r="AP286" s="58">
        <f>Calculations!AS256</f>
        <v>0</v>
      </c>
      <c r="AQ286" s="58">
        <f>Calculations!AH256</f>
        <v>0</v>
      </c>
      <c r="AR286" s="58">
        <f>Calculations!AT256</f>
        <v>0</v>
      </c>
      <c r="AS286" s="58">
        <f>Calculations!AI256</f>
        <v>0</v>
      </c>
      <c r="AT286" s="58">
        <f>Calculations!AU256</f>
        <v>0</v>
      </c>
      <c r="AU286" s="58">
        <f>Calculations!AJ256</f>
        <v>0</v>
      </c>
      <c r="AV286" s="58">
        <f>Calculations!AV256</f>
        <v>0</v>
      </c>
      <c r="AW286" s="49"/>
      <c r="AX286" s="49"/>
      <c r="AY286" s="56" t="str">
        <f>Calculations!D256</f>
        <v>Land Supply 2018</v>
      </c>
    </row>
    <row r="287" spans="2:51" ht="26" x14ac:dyDescent="0.35">
      <c r="B287" s="32" t="str">
        <f>Calculations!A257</f>
        <v>1590-BOL</v>
      </c>
      <c r="C287" s="30" t="str">
        <f>Calculations!B257</f>
        <v>Land at Junction Hatfield Road and Shepherd Cross Street, Bolton</v>
      </c>
      <c r="D287" s="13" t="str">
        <f>Calculations!C257</f>
        <v>Residential</v>
      </c>
      <c r="E287" s="38">
        <f>Calculations!E257</f>
        <v>0.54356099999999996</v>
      </c>
      <c r="F287" s="38">
        <f>Calculations!I257</f>
        <v>0.54356099999999996</v>
      </c>
      <c r="G287" s="38">
        <f>Calculations!M257</f>
        <v>100</v>
      </c>
      <c r="H287" s="38">
        <f>Calculations!H257</f>
        <v>0</v>
      </c>
      <c r="I287" s="38">
        <f>Calculations!L257</f>
        <v>0</v>
      </c>
      <c r="J287" s="38">
        <f>Calculations!G257</f>
        <v>0</v>
      </c>
      <c r="K287" s="38">
        <f>Calculations!K257</f>
        <v>0</v>
      </c>
      <c r="L287" s="38">
        <f>Calculations!F257</f>
        <v>0</v>
      </c>
      <c r="M287" s="38">
        <f>Calculations!J257</f>
        <v>0</v>
      </c>
      <c r="N287" s="38">
        <f>Calculations!V257</f>
        <v>0.53505188374099999</v>
      </c>
      <c r="O287" s="38">
        <f>Calculations!W257</f>
        <v>98.43456093078791</v>
      </c>
      <c r="P287" s="38">
        <f>Calculations!O257</f>
        <v>2.6120399999999998E-2</v>
      </c>
      <c r="Q287" s="38">
        <f>Calculations!S257</f>
        <v>4.8054220225512871</v>
      </c>
      <c r="R287" s="38">
        <f>Calculations!Q257</f>
        <v>0</v>
      </c>
      <c r="S287" s="38">
        <f>Calculations!T257</f>
        <v>0</v>
      </c>
      <c r="T287" s="38">
        <f>Calculations!R257</f>
        <v>0</v>
      </c>
      <c r="U287" s="38">
        <f>Calculations!U257</f>
        <v>0</v>
      </c>
      <c r="V287" s="38" t="str">
        <f>Calculations!X257</f>
        <v>Not Modelled</v>
      </c>
      <c r="W287" s="38" t="str">
        <f>Calculations!Y257</f>
        <v>N/A</v>
      </c>
      <c r="X287" s="38" t="s">
        <v>1056</v>
      </c>
      <c r="Y287" s="73" t="s">
        <v>105</v>
      </c>
      <c r="Z287" s="74" t="s">
        <v>104</v>
      </c>
      <c r="AA287" s="58">
        <f>Calculations!Z257</f>
        <v>0</v>
      </c>
      <c r="AB287" s="58">
        <f>Calculations!AL257</f>
        <v>0</v>
      </c>
      <c r="AC287" s="58">
        <f>Calculations!AA257</f>
        <v>0</v>
      </c>
      <c r="AD287" s="59">
        <f>Calculations!AM257</f>
        <v>0</v>
      </c>
      <c r="AE287" s="58">
        <f>Calculations!AB257</f>
        <v>0</v>
      </c>
      <c r="AF287" s="58">
        <f>Calculations!AN257</f>
        <v>0</v>
      </c>
      <c r="AG287" s="58">
        <f>Calculations!AC257</f>
        <v>0</v>
      </c>
      <c r="AH287" s="58">
        <f>Calculations!AO257</f>
        <v>0</v>
      </c>
      <c r="AI287" s="58">
        <f>Calculations!AD257</f>
        <v>0</v>
      </c>
      <c r="AJ287" s="58">
        <f>Calculations!AP257</f>
        <v>0</v>
      </c>
      <c r="AK287" s="58">
        <f>Calculations!AE257</f>
        <v>0</v>
      </c>
      <c r="AL287" s="58">
        <f>Calculations!AQ257</f>
        <v>0</v>
      </c>
      <c r="AM287" s="58">
        <f>Calculations!AF257</f>
        <v>0</v>
      </c>
      <c r="AN287" s="58">
        <f>Calculations!AR257</f>
        <v>0</v>
      </c>
      <c r="AO287" s="58">
        <f>Calculations!AG257</f>
        <v>0</v>
      </c>
      <c r="AP287" s="58">
        <f>Calculations!AS257</f>
        <v>0</v>
      </c>
      <c r="AQ287" s="58">
        <f>Calculations!AH257</f>
        <v>0.54356096000599996</v>
      </c>
      <c r="AR287" s="58">
        <f>Calculations!AT257</f>
        <v>99.999992642224143</v>
      </c>
      <c r="AS287" s="58">
        <f>Calculations!AI257</f>
        <v>0</v>
      </c>
      <c r="AT287" s="58">
        <f>Calculations!AU257</f>
        <v>0</v>
      </c>
      <c r="AU287" s="58">
        <f>Calculations!AJ257</f>
        <v>0</v>
      </c>
      <c r="AV287" s="58">
        <f>Calculations!AV257</f>
        <v>0</v>
      </c>
      <c r="AW287" s="49"/>
      <c r="AX287" s="49"/>
      <c r="AY287" s="56" t="str">
        <f>Calculations!D257</f>
        <v>Land Supply 2018</v>
      </c>
    </row>
    <row r="288" spans="2:51" ht="26" x14ac:dyDescent="0.35">
      <c r="B288" s="32" t="str">
        <f>Calculations!A258</f>
        <v>1591-BOL</v>
      </c>
      <c r="C288" s="30" t="str">
        <f>Calculations!B258</f>
        <v>MERE BROW, CHORLEY OLD ROAD, HORWICH, BOLTON, BL6 6AX</v>
      </c>
      <c r="D288" s="13" t="str">
        <f>Calculations!C258</f>
        <v>Residential</v>
      </c>
      <c r="E288" s="38">
        <f>Calculations!E258</f>
        <v>0.42496699999999998</v>
      </c>
      <c r="F288" s="38">
        <f>Calculations!I258</f>
        <v>0.42496699999999998</v>
      </c>
      <c r="G288" s="38">
        <f>Calculations!M258</f>
        <v>100</v>
      </c>
      <c r="H288" s="38">
        <f>Calculations!H258</f>
        <v>0</v>
      </c>
      <c r="I288" s="38">
        <f>Calculations!L258</f>
        <v>0</v>
      </c>
      <c r="J288" s="38">
        <f>Calculations!G258</f>
        <v>0</v>
      </c>
      <c r="K288" s="38">
        <f>Calculations!K258</f>
        <v>0</v>
      </c>
      <c r="L288" s="38">
        <f>Calculations!F258</f>
        <v>0</v>
      </c>
      <c r="M288" s="38">
        <f>Calculations!J258</f>
        <v>0</v>
      </c>
      <c r="N288" s="38">
        <f>Calculations!V258</f>
        <v>0</v>
      </c>
      <c r="O288" s="38">
        <f>Calculations!W258</f>
        <v>0</v>
      </c>
      <c r="P288" s="38">
        <f>Calculations!O258</f>
        <v>1.3599999999999999E-2</v>
      </c>
      <c r="Q288" s="38">
        <f>Calculations!S258</f>
        <v>3.2002484898827439</v>
      </c>
      <c r="R288" s="38">
        <f>Calculations!Q258</f>
        <v>0</v>
      </c>
      <c r="S288" s="38">
        <f>Calculations!T258</f>
        <v>0</v>
      </c>
      <c r="T288" s="38">
        <f>Calculations!R258</f>
        <v>0</v>
      </c>
      <c r="U288" s="38">
        <f>Calculations!U258</f>
        <v>0</v>
      </c>
      <c r="V288" s="38" t="str">
        <f>Calculations!X258</f>
        <v>Not Modelled</v>
      </c>
      <c r="W288" s="38" t="str">
        <f>Calculations!Y258</f>
        <v>N/A</v>
      </c>
      <c r="X288" s="38" t="s">
        <v>1056</v>
      </c>
      <c r="Y288" s="73" t="s">
        <v>105</v>
      </c>
      <c r="Z288" s="74" t="s">
        <v>104</v>
      </c>
      <c r="AA288" s="58">
        <f>Calculations!Z258</f>
        <v>0</v>
      </c>
      <c r="AB288" s="58">
        <f>Calculations!AL258</f>
        <v>0</v>
      </c>
      <c r="AC288" s="58">
        <f>Calculations!AA258</f>
        <v>0</v>
      </c>
      <c r="AD288" s="59">
        <f>Calculations!AM258</f>
        <v>0</v>
      </c>
      <c r="AE288" s="58">
        <f>Calculations!AB258</f>
        <v>0</v>
      </c>
      <c r="AF288" s="58">
        <f>Calculations!AN258</f>
        <v>0</v>
      </c>
      <c r="AG288" s="58">
        <f>Calculations!AC258</f>
        <v>0</v>
      </c>
      <c r="AH288" s="58">
        <f>Calculations!AO258</f>
        <v>0</v>
      </c>
      <c r="AI288" s="58">
        <f>Calculations!AD258</f>
        <v>4.4695790154500002E-3</v>
      </c>
      <c r="AJ288" s="58">
        <f>Calculations!AP258</f>
        <v>1.0517473157798136</v>
      </c>
      <c r="AK288" s="58">
        <f>Calculations!AE258</f>
        <v>0</v>
      </c>
      <c r="AL288" s="58">
        <f>Calculations!AQ258</f>
        <v>0</v>
      </c>
      <c r="AM288" s="58">
        <f>Calculations!AF258</f>
        <v>0</v>
      </c>
      <c r="AN288" s="58">
        <f>Calculations!AR258</f>
        <v>0</v>
      </c>
      <c r="AO288" s="58">
        <f>Calculations!AG258</f>
        <v>0</v>
      </c>
      <c r="AP288" s="58">
        <f>Calculations!AS258</f>
        <v>0</v>
      </c>
      <c r="AQ288" s="58">
        <f>Calculations!AH258</f>
        <v>0</v>
      </c>
      <c r="AR288" s="58">
        <f>Calculations!AT258</f>
        <v>0</v>
      </c>
      <c r="AS288" s="58">
        <f>Calculations!AI258</f>
        <v>0</v>
      </c>
      <c r="AT288" s="58">
        <f>Calculations!AU258</f>
        <v>0</v>
      </c>
      <c r="AU288" s="58">
        <f>Calculations!AJ258</f>
        <v>0</v>
      </c>
      <c r="AV288" s="58">
        <f>Calculations!AV258</f>
        <v>0</v>
      </c>
      <c r="AW288" s="49"/>
      <c r="AX288" s="49"/>
      <c r="AY288" s="56" t="str">
        <f>Calculations!D258</f>
        <v>Land Supply 2018</v>
      </c>
    </row>
    <row r="289" spans="2:51" ht="26" x14ac:dyDescent="0.35">
      <c r="B289" s="32" t="str">
        <f>Calculations!A259</f>
        <v>1592-BOL</v>
      </c>
      <c r="C289" s="30" t="str">
        <f>Calculations!B259</f>
        <v>LAND NORTH OF CHRIST CHURCH, MARKLAND HILL, BOLTON, BL1 5AF</v>
      </c>
      <c r="D289" s="13" t="str">
        <f>Calculations!C259</f>
        <v>Residential</v>
      </c>
      <c r="E289" s="38">
        <f>Calculations!E259</f>
        <v>0.48102899999999998</v>
      </c>
      <c r="F289" s="38">
        <f>Calculations!I259</f>
        <v>0.48102899999999998</v>
      </c>
      <c r="G289" s="38">
        <f>Calculations!M259</f>
        <v>100</v>
      </c>
      <c r="H289" s="38">
        <f>Calculations!H259</f>
        <v>0</v>
      </c>
      <c r="I289" s="38">
        <f>Calculations!L259</f>
        <v>0</v>
      </c>
      <c r="J289" s="38">
        <f>Calculations!G259</f>
        <v>0</v>
      </c>
      <c r="K289" s="38">
        <f>Calculations!K259</f>
        <v>0</v>
      </c>
      <c r="L289" s="38">
        <f>Calculations!F259</f>
        <v>0</v>
      </c>
      <c r="M289" s="38">
        <f>Calculations!J259</f>
        <v>0</v>
      </c>
      <c r="N289" s="38">
        <f>Calculations!V259</f>
        <v>0</v>
      </c>
      <c r="O289" s="38">
        <f>Calculations!W259</f>
        <v>0</v>
      </c>
      <c r="P289" s="38">
        <f>Calculations!O259</f>
        <v>2.5589500000000001E-2</v>
      </c>
      <c r="Q289" s="38">
        <f>Calculations!S259</f>
        <v>5.3197416371985895</v>
      </c>
      <c r="R289" s="38">
        <f>Calculations!Q259</f>
        <v>0</v>
      </c>
      <c r="S289" s="38">
        <f>Calculations!T259</f>
        <v>0</v>
      </c>
      <c r="T289" s="38">
        <f>Calculations!R259</f>
        <v>0</v>
      </c>
      <c r="U289" s="38">
        <f>Calculations!U259</f>
        <v>0</v>
      </c>
      <c r="V289" s="38" t="str">
        <f>Calculations!X259</f>
        <v>Not Modelled</v>
      </c>
      <c r="W289" s="38" t="str">
        <f>Calculations!Y259</f>
        <v>N/A</v>
      </c>
      <c r="X289" s="38" t="s">
        <v>1056</v>
      </c>
      <c r="Y289" s="73" t="s">
        <v>105</v>
      </c>
      <c r="Z289" s="74" t="s">
        <v>104</v>
      </c>
      <c r="AA289" s="58">
        <f>Calculations!Z259</f>
        <v>0</v>
      </c>
      <c r="AB289" s="58">
        <f>Calculations!AL259</f>
        <v>0</v>
      </c>
      <c r="AC289" s="58">
        <f>Calculations!AA259</f>
        <v>0</v>
      </c>
      <c r="AD289" s="59">
        <f>Calculations!AM259</f>
        <v>0</v>
      </c>
      <c r="AE289" s="58">
        <f>Calculations!AB259</f>
        <v>0</v>
      </c>
      <c r="AF289" s="58">
        <f>Calculations!AN259</f>
        <v>0</v>
      </c>
      <c r="AG289" s="58">
        <f>Calculations!AC259</f>
        <v>0</v>
      </c>
      <c r="AH289" s="58">
        <f>Calculations!AO259</f>
        <v>0</v>
      </c>
      <c r="AI289" s="58">
        <f>Calculations!AD259</f>
        <v>0</v>
      </c>
      <c r="AJ289" s="58">
        <f>Calculations!AP259</f>
        <v>0</v>
      </c>
      <c r="AK289" s="58">
        <f>Calculations!AE259</f>
        <v>0</v>
      </c>
      <c r="AL289" s="58">
        <f>Calculations!AQ259</f>
        <v>0</v>
      </c>
      <c r="AM289" s="58">
        <f>Calculations!AF259</f>
        <v>0</v>
      </c>
      <c r="AN289" s="58">
        <f>Calculations!AR259</f>
        <v>0</v>
      </c>
      <c r="AO289" s="58">
        <f>Calculations!AG259</f>
        <v>0</v>
      </c>
      <c r="AP289" s="58">
        <f>Calculations!AS259</f>
        <v>0</v>
      </c>
      <c r="AQ289" s="58">
        <f>Calculations!AH259</f>
        <v>0.48102873499799997</v>
      </c>
      <c r="AR289" s="58">
        <f>Calculations!AT259</f>
        <v>99.999944909350575</v>
      </c>
      <c r="AS289" s="58">
        <f>Calculations!AI259</f>
        <v>0</v>
      </c>
      <c r="AT289" s="58">
        <f>Calculations!AU259</f>
        <v>0</v>
      </c>
      <c r="AU289" s="58">
        <f>Calculations!AJ259</f>
        <v>0</v>
      </c>
      <c r="AV289" s="58">
        <f>Calculations!AV259</f>
        <v>0</v>
      </c>
      <c r="AW289" s="49"/>
      <c r="AX289" s="49"/>
      <c r="AY289" s="56" t="str">
        <f>Calculations!D259</f>
        <v>Land Supply 2018</v>
      </c>
    </row>
    <row r="290" spans="2:51" ht="26" x14ac:dyDescent="0.35">
      <c r="B290" s="32" t="str">
        <f>Calculations!A260</f>
        <v>1593-BOL</v>
      </c>
      <c r="C290" s="30" t="str">
        <f>Calculations!B260</f>
        <v>96,106 &amp; PADDOCK, CHORLEY ROAD, WESTHOUGHTON, BOLTON, BL5 3PL</v>
      </c>
      <c r="D290" s="13" t="str">
        <f>Calculations!C260</f>
        <v>Residential</v>
      </c>
      <c r="E290" s="38">
        <f>Calculations!E260</f>
        <v>0.60440099999999997</v>
      </c>
      <c r="F290" s="38">
        <f>Calculations!I260</f>
        <v>0.60440099999999997</v>
      </c>
      <c r="G290" s="38">
        <f>Calculations!M260</f>
        <v>100</v>
      </c>
      <c r="H290" s="38">
        <f>Calculations!H260</f>
        <v>0</v>
      </c>
      <c r="I290" s="38">
        <f>Calculations!L260</f>
        <v>0</v>
      </c>
      <c r="J290" s="38">
        <f>Calculations!G260</f>
        <v>0</v>
      </c>
      <c r="K290" s="38">
        <f>Calculations!K260</f>
        <v>0</v>
      </c>
      <c r="L290" s="38">
        <f>Calculations!F260</f>
        <v>0</v>
      </c>
      <c r="M290" s="38">
        <f>Calculations!J260</f>
        <v>0</v>
      </c>
      <c r="N290" s="38">
        <f>Calculations!V260</f>
        <v>0</v>
      </c>
      <c r="O290" s="38">
        <f>Calculations!W260</f>
        <v>0</v>
      </c>
      <c r="P290" s="38">
        <f>Calculations!O260</f>
        <v>0</v>
      </c>
      <c r="Q290" s="38">
        <f>Calculations!S260</f>
        <v>0</v>
      </c>
      <c r="R290" s="38">
        <f>Calculations!Q260</f>
        <v>0</v>
      </c>
      <c r="S290" s="38">
        <f>Calculations!T260</f>
        <v>0</v>
      </c>
      <c r="T290" s="38">
        <f>Calculations!R260</f>
        <v>0</v>
      </c>
      <c r="U290" s="38">
        <f>Calculations!U260</f>
        <v>0</v>
      </c>
      <c r="V290" s="38" t="str">
        <f>Calculations!X260</f>
        <v>Not Modelled</v>
      </c>
      <c r="W290" s="38" t="str">
        <f>Calculations!Y260</f>
        <v>N/A</v>
      </c>
      <c r="X290" s="38" t="s">
        <v>1056</v>
      </c>
      <c r="Y290" s="73" t="s">
        <v>106</v>
      </c>
      <c r="Z290" s="74" t="s">
        <v>107</v>
      </c>
      <c r="AA290" s="58">
        <f>Calculations!Z260</f>
        <v>0</v>
      </c>
      <c r="AB290" s="58">
        <f>Calculations!AL260</f>
        <v>0</v>
      </c>
      <c r="AC290" s="58">
        <f>Calculations!AA260</f>
        <v>0</v>
      </c>
      <c r="AD290" s="59">
        <f>Calculations!AM260</f>
        <v>0</v>
      </c>
      <c r="AE290" s="58">
        <f>Calculations!AB260</f>
        <v>0</v>
      </c>
      <c r="AF290" s="58">
        <f>Calculations!AN260</f>
        <v>0</v>
      </c>
      <c r="AG290" s="58">
        <f>Calculations!AC260</f>
        <v>0</v>
      </c>
      <c r="AH290" s="58">
        <f>Calculations!AO260</f>
        <v>0</v>
      </c>
      <c r="AI290" s="58">
        <f>Calculations!AD260</f>
        <v>0</v>
      </c>
      <c r="AJ290" s="58">
        <f>Calculations!AP260</f>
        <v>0</v>
      </c>
      <c r="AK290" s="58">
        <f>Calculations!AE260</f>
        <v>0</v>
      </c>
      <c r="AL290" s="58">
        <f>Calculations!AQ260</f>
        <v>0</v>
      </c>
      <c r="AM290" s="58">
        <f>Calculations!AF260</f>
        <v>0</v>
      </c>
      <c r="AN290" s="58">
        <f>Calculations!AR260</f>
        <v>0</v>
      </c>
      <c r="AO290" s="58">
        <f>Calculations!AG260</f>
        <v>0</v>
      </c>
      <c r="AP290" s="58">
        <f>Calculations!AS260</f>
        <v>0</v>
      </c>
      <c r="AQ290" s="58">
        <f>Calculations!AH260</f>
        <v>0</v>
      </c>
      <c r="AR290" s="58">
        <f>Calculations!AT260</f>
        <v>0</v>
      </c>
      <c r="AS290" s="58">
        <f>Calculations!AI260</f>
        <v>0</v>
      </c>
      <c r="AT290" s="58">
        <f>Calculations!AU260</f>
        <v>0</v>
      </c>
      <c r="AU290" s="58">
        <f>Calculations!AJ260</f>
        <v>0</v>
      </c>
      <c r="AV290" s="58">
        <f>Calculations!AV260</f>
        <v>0</v>
      </c>
      <c r="AW290" s="49"/>
      <c r="AX290" s="49"/>
      <c r="AY290" s="56" t="str">
        <f>Calculations!D260</f>
        <v>Land Supply 2018</v>
      </c>
    </row>
    <row r="291" spans="2:51" ht="26" x14ac:dyDescent="0.35">
      <c r="B291" s="32" t="str">
        <f>Calculations!A261</f>
        <v>1594-BOL</v>
      </c>
      <c r="C291" s="30" t="str">
        <f>Calculations!B261</f>
        <v>HORWICH MOOR FARM, MATCHMOOR LANE, HORWICH, BOLTON, BL6 6PR</v>
      </c>
      <c r="D291" s="13" t="str">
        <f>Calculations!C261</f>
        <v>Residential</v>
      </c>
      <c r="E291" s="38">
        <f>Calculations!E261</f>
        <v>0.113536</v>
      </c>
      <c r="F291" s="38">
        <f>Calculations!I261</f>
        <v>0.113536</v>
      </c>
      <c r="G291" s="38">
        <f>Calculations!M261</f>
        <v>100</v>
      </c>
      <c r="H291" s="38">
        <f>Calculations!H261</f>
        <v>0</v>
      </c>
      <c r="I291" s="38">
        <f>Calculations!L261</f>
        <v>0</v>
      </c>
      <c r="J291" s="38">
        <f>Calculations!G261</f>
        <v>0</v>
      </c>
      <c r="K291" s="38">
        <f>Calculations!K261</f>
        <v>0</v>
      </c>
      <c r="L291" s="38">
        <f>Calculations!F261</f>
        <v>0</v>
      </c>
      <c r="M291" s="38">
        <f>Calculations!J261</f>
        <v>0</v>
      </c>
      <c r="N291" s="38">
        <f>Calculations!V261</f>
        <v>0</v>
      </c>
      <c r="O291" s="38">
        <f>Calculations!W261</f>
        <v>0</v>
      </c>
      <c r="P291" s="38">
        <f>Calculations!O261</f>
        <v>1.18486E-4</v>
      </c>
      <c r="Q291" s="38">
        <f>Calculations!S261</f>
        <v>0.10435985062006764</v>
      </c>
      <c r="R291" s="38">
        <f>Calculations!Q261</f>
        <v>0</v>
      </c>
      <c r="S291" s="38">
        <f>Calculations!T261</f>
        <v>0</v>
      </c>
      <c r="T291" s="38">
        <f>Calculations!R261</f>
        <v>0</v>
      </c>
      <c r="U291" s="38">
        <f>Calculations!U261</f>
        <v>0</v>
      </c>
      <c r="V291" s="38" t="str">
        <f>Calculations!X261</f>
        <v>Not Modelled</v>
      </c>
      <c r="W291" s="38" t="str">
        <f>Calculations!Y261</f>
        <v>N/A</v>
      </c>
      <c r="X291" s="38" t="s">
        <v>1056</v>
      </c>
      <c r="Y291" s="73" t="s">
        <v>105</v>
      </c>
      <c r="Z291" s="74" t="s">
        <v>104</v>
      </c>
      <c r="AA291" s="58">
        <f>Calculations!Z261</f>
        <v>0</v>
      </c>
      <c r="AB291" s="58">
        <f>Calculations!AL261</f>
        <v>0</v>
      </c>
      <c r="AC291" s="58">
        <f>Calculations!AA261</f>
        <v>0</v>
      </c>
      <c r="AD291" s="59">
        <f>Calculations!AM261</f>
        <v>0</v>
      </c>
      <c r="AE291" s="58">
        <f>Calculations!AB261</f>
        <v>0</v>
      </c>
      <c r="AF291" s="58">
        <f>Calculations!AN261</f>
        <v>0</v>
      </c>
      <c r="AG291" s="58">
        <f>Calculations!AC261</f>
        <v>0</v>
      </c>
      <c r="AH291" s="58">
        <f>Calculations!AO261</f>
        <v>0</v>
      </c>
      <c r="AI291" s="58">
        <f>Calculations!AD261</f>
        <v>0</v>
      </c>
      <c r="AJ291" s="58">
        <f>Calculations!AP261</f>
        <v>0</v>
      </c>
      <c r="AK291" s="58">
        <f>Calculations!AE261</f>
        <v>0</v>
      </c>
      <c r="AL291" s="58">
        <f>Calculations!AQ261</f>
        <v>0</v>
      </c>
      <c r="AM291" s="58">
        <f>Calculations!AF261</f>
        <v>0</v>
      </c>
      <c r="AN291" s="58">
        <f>Calculations!AR261</f>
        <v>0</v>
      </c>
      <c r="AO291" s="58">
        <f>Calculations!AG261</f>
        <v>0</v>
      </c>
      <c r="AP291" s="58">
        <f>Calculations!AS261</f>
        <v>0</v>
      </c>
      <c r="AQ291" s="58">
        <f>Calculations!AH261</f>
        <v>0</v>
      </c>
      <c r="AR291" s="58">
        <f>Calculations!AT261</f>
        <v>0</v>
      </c>
      <c r="AS291" s="58">
        <f>Calculations!AI261</f>
        <v>8.7715052099099994E-2</v>
      </c>
      <c r="AT291" s="58">
        <f>Calculations!AU261</f>
        <v>77.257479653237738</v>
      </c>
      <c r="AU291" s="58">
        <f>Calculations!AJ261</f>
        <v>0</v>
      </c>
      <c r="AV291" s="58">
        <f>Calculations!AV261</f>
        <v>0</v>
      </c>
      <c r="AW291" s="49"/>
      <c r="AX291" s="49"/>
      <c r="AY291" s="56" t="str">
        <f>Calculations!D261</f>
        <v>Land Supply 2018</v>
      </c>
    </row>
    <row r="292" spans="2:51" ht="26" x14ac:dyDescent="0.35">
      <c r="B292" s="32" t="str">
        <f>Calculations!A262</f>
        <v>1596-BOL</v>
      </c>
      <c r="C292" s="30" t="str">
        <f>Calculations!B262</f>
        <v>LAND AT THE LAST DROP, HOSPITAL ROAD, BROMLEY CROSS, BOLTON, BL7 9PZ</v>
      </c>
      <c r="D292" s="13" t="str">
        <f>Calculations!C262</f>
        <v>Residential</v>
      </c>
      <c r="E292" s="38">
        <f>Calculations!E262</f>
        <v>3.1945100000000002</v>
      </c>
      <c r="F292" s="38">
        <f>Calculations!I262</f>
        <v>3.1945100000000002</v>
      </c>
      <c r="G292" s="38">
        <f>Calculations!M262</f>
        <v>100</v>
      </c>
      <c r="H292" s="38">
        <f>Calculations!H262</f>
        <v>0</v>
      </c>
      <c r="I292" s="38">
        <f>Calculations!L262</f>
        <v>0</v>
      </c>
      <c r="J292" s="38">
        <f>Calculations!G262</f>
        <v>0</v>
      </c>
      <c r="K292" s="38">
        <f>Calculations!K262</f>
        <v>0</v>
      </c>
      <c r="L292" s="38">
        <f>Calculations!F262</f>
        <v>0</v>
      </c>
      <c r="M292" s="38">
        <f>Calculations!J262</f>
        <v>0</v>
      </c>
      <c r="N292" s="38">
        <f>Calculations!V262</f>
        <v>0</v>
      </c>
      <c r="O292" s="38">
        <f>Calculations!W262</f>
        <v>0</v>
      </c>
      <c r="P292" s="38">
        <f>Calculations!O262</f>
        <v>0.106369211107813</v>
      </c>
      <c r="Q292" s="38">
        <f>Calculations!S262</f>
        <v>3.3297504502353408</v>
      </c>
      <c r="R292" s="38">
        <f>Calculations!Q262</f>
        <v>8.7321110781299999E-4</v>
      </c>
      <c r="S292" s="38">
        <f>Calculations!T262</f>
        <v>2.7334743288109913E-2</v>
      </c>
      <c r="T292" s="38">
        <f>Calculations!R262</f>
        <v>0</v>
      </c>
      <c r="U292" s="38">
        <f>Calculations!U262</f>
        <v>0</v>
      </c>
      <c r="V292" s="38" t="str">
        <f>Calculations!X262</f>
        <v>Not Modelled</v>
      </c>
      <c r="W292" s="38" t="str">
        <f>Calculations!Y262</f>
        <v>N/A</v>
      </c>
      <c r="X292" s="38" t="s">
        <v>1056</v>
      </c>
      <c r="Y292" s="73" t="s">
        <v>105</v>
      </c>
      <c r="Z292" s="74" t="s">
        <v>104</v>
      </c>
      <c r="AA292" s="58">
        <f>Calculations!Z262</f>
        <v>0</v>
      </c>
      <c r="AB292" s="58">
        <f>Calculations!AL262</f>
        <v>0</v>
      </c>
      <c r="AC292" s="58">
        <f>Calculations!AA262</f>
        <v>0</v>
      </c>
      <c r="AD292" s="59">
        <f>Calculations!AM262</f>
        <v>0</v>
      </c>
      <c r="AE292" s="58">
        <f>Calculations!AB262</f>
        <v>0</v>
      </c>
      <c r="AF292" s="58">
        <f>Calculations!AN262</f>
        <v>0</v>
      </c>
      <c r="AG292" s="58">
        <f>Calculations!AC262</f>
        <v>0</v>
      </c>
      <c r="AH292" s="58">
        <f>Calculations!AO262</f>
        <v>0</v>
      </c>
      <c r="AI292" s="58">
        <f>Calculations!AD262</f>
        <v>0</v>
      </c>
      <c r="AJ292" s="58">
        <f>Calculations!AP262</f>
        <v>0</v>
      </c>
      <c r="AK292" s="58">
        <f>Calculations!AE262</f>
        <v>2.2697662578100002</v>
      </c>
      <c r="AL292" s="58">
        <f>Calculations!AQ262</f>
        <v>71.052094305855988</v>
      </c>
      <c r="AM292" s="58">
        <f>Calculations!AF262</f>
        <v>0</v>
      </c>
      <c r="AN292" s="58">
        <f>Calculations!AR262</f>
        <v>0</v>
      </c>
      <c r="AO292" s="58">
        <f>Calculations!AG262</f>
        <v>0</v>
      </c>
      <c r="AP292" s="58">
        <f>Calculations!AS262</f>
        <v>0</v>
      </c>
      <c r="AQ292" s="58">
        <f>Calculations!AH262</f>
        <v>3.1945137950000002</v>
      </c>
      <c r="AR292" s="58">
        <f>Calculations!AT262</f>
        <v>100.00011879756208</v>
      </c>
      <c r="AS292" s="58">
        <f>Calculations!AI262</f>
        <v>0</v>
      </c>
      <c r="AT292" s="58">
        <f>Calculations!AU262</f>
        <v>0</v>
      </c>
      <c r="AU292" s="58">
        <f>Calculations!AJ262</f>
        <v>0</v>
      </c>
      <c r="AV292" s="58">
        <f>Calculations!AV262</f>
        <v>0</v>
      </c>
      <c r="AW292" s="49"/>
      <c r="AX292" s="49"/>
      <c r="AY292" s="56" t="str">
        <f>Calculations!D262</f>
        <v>Land Supply 2018</v>
      </c>
    </row>
    <row r="293" spans="2:51" ht="38.5" x14ac:dyDescent="0.35">
      <c r="B293" s="32" t="str">
        <f>Calculations!A263</f>
        <v>1598a-BOL</v>
      </c>
      <c r="C293" s="30" t="str">
        <f>Calculations!B263</f>
        <v>LAND NORTH OF PLATT LANE, EAST OF PARK ROAD &amp; SOUTH OF CHEQUERBENT ROUNDABOUT, WESTHOUGHTON, BOLTON</v>
      </c>
      <c r="D293" s="13" t="str">
        <f>Calculations!C263</f>
        <v>Residential</v>
      </c>
      <c r="E293" s="38">
        <f>Calculations!E263</f>
        <v>14.398899999999999</v>
      </c>
      <c r="F293" s="38">
        <f>Calculations!I263</f>
        <v>14.398899999999999</v>
      </c>
      <c r="G293" s="38">
        <f>Calculations!M263</f>
        <v>100</v>
      </c>
      <c r="H293" s="38">
        <f>Calculations!H263</f>
        <v>0</v>
      </c>
      <c r="I293" s="38">
        <f>Calculations!L263</f>
        <v>0</v>
      </c>
      <c r="J293" s="38">
        <f>Calculations!G263</f>
        <v>0</v>
      </c>
      <c r="K293" s="38">
        <f>Calculations!K263</f>
        <v>0</v>
      </c>
      <c r="L293" s="38">
        <f>Calculations!F263</f>
        <v>0</v>
      </c>
      <c r="M293" s="38">
        <f>Calculations!J263</f>
        <v>0</v>
      </c>
      <c r="N293" s="38">
        <f>Calculations!V263</f>
        <v>0</v>
      </c>
      <c r="O293" s="38">
        <f>Calculations!W263</f>
        <v>0</v>
      </c>
      <c r="P293" s="38">
        <f>Calculations!O263</f>
        <v>1.4604282572499998</v>
      </c>
      <c r="Q293" s="38">
        <f>Calculations!S263</f>
        <v>10.142637682392404</v>
      </c>
      <c r="R293" s="38">
        <f>Calculations!Q263</f>
        <v>0.49108125724999996</v>
      </c>
      <c r="S293" s="38">
        <f>Calculations!T263</f>
        <v>3.4105470365791835</v>
      </c>
      <c r="T293" s="38">
        <f>Calculations!R263</f>
        <v>0.293914348316</v>
      </c>
      <c r="U293" s="38">
        <f>Calculations!U263</f>
        <v>2.0412277904284357</v>
      </c>
      <c r="V293" s="38" t="str">
        <f>Calculations!X263</f>
        <v>Not Modelled</v>
      </c>
      <c r="W293" s="38" t="str">
        <f>Calculations!Y263</f>
        <v>N/A</v>
      </c>
      <c r="X293" s="38" t="s">
        <v>1056</v>
      </c>
      <c r="Y293" s="73" t="s">
        <v>105</v>
      </c>
      <c r="Z293" s="74" t="s">
        <v>104</v>
      </c>
      <c r="AA293" s="58">
        <f>Calculations!Z263</f>
        <v>0</v>
      </c>
      <c r="AB293" s="58">
        <f>Calculations!AL263</f>
        <v>0</v>
      </c>
      <c r="AC293" s="58">
        <f>Calculations!AA263</f>
        <v>0.48079937220699998</v>
      </c>
      <c r="AD293" s="59">
        <f>Calculations!AM263</f>
        <v>3.3391396023793485</v>
      </c>
      <c r="AE293" s="58">
        <f>Calculations!AB263</f>
        <v>0.29389420129600002</v>
      </c>
      <c r="AF293" s="58">
        <f>Calculations!AN263</f>
        <v>2.0410878698789494</v>
      </c>
      <c r="AG293" s="58">
        <f>Calculations!AC263</f>
        <v>0</v>
      </c>
      <c r="AH293" s="58">
        <f>Calculations!AO263</f>
        <v>0</v>
      </c>
      <c r="AI293" s="58">
        <f>Calculations!AD263</f>
        <v>0.180596557711</v>
      </c>
      <c r="AJ293" s="58">
        <f>Calculations!AP263</f>
        <v>1.2542385717728439</v>
      </c>
      <c r="AK293" s="58">
        <f>Calculations!AE263</f>
        <v>0</v>
      </c>
      <c r="AL293" s="58">
        <f>Calculations!AQ263</f>
        <v>0</v>
      </c>
      <c r="AM293" s="58">
        <f>Calculations!AF263</f>
        <v>0</v>
      </c>
      <c r="AN293" s="58">
        <f>Calculations!AR263</f>
        <v>0</v>
      </c>
      <c r="AO293" s="58">
        <f>Calculations!AG263</f>
        <v>0</v>
      </c>
      <c r="AP293" s="58">
        <f>Calculations!AS263</f>
        <v>0</v>
      </c>
      <c r="AQ293" s="58">
        <f>Calculations!AH263</f>
        <v>0</v>
      </c>
      <c r="AR293" s="58">
        <f>Calculations!AT263</f>
        <v>0</v>
      </c>
      <c r="AS293" s="58">
        <f>Calculations!AI263</f>
        <v>0</v>
      </c>
      <c r="AT293" s="58">
        <f>Calculations!AU263</f>
        <v>0</v>
      </c>
      <c r="AU293" s="58">
        <f>Calculations!AJ263</f>
        <v>0</v>
      </c>
      <c r="AV293" s="58">
        <f>Calculations!AV263</f>
        <v>0</v>
      </c>
      <c r="AW293" s="49"/>
      <c r="AX293" s="49"/>
      <c r="AY293" s="56" t="str">
        <f>Calculations!D263</f>
        <v>Land Supply 2018</v>
      </c>
    </row>
    <row r="294" spans="2:51" ht="26" x14ac:dyDescent="0.35">
      <c r="B294" s="32" t="str">
        <f>Calculations!A264</f>
        <v>1598b-BOL</v>
      </c>
      <c r="C294" s="30" t="str">
        <f>Calculations!B264</f>
        <v>LAND REAR OF FIVE ACRE FARM, RADCLIFFE ROAD, BOLTON, BL3 1AJ</v>
      </c>
      <c r="D294" s="13" t="str">
        <f>Calculations!C264</f>
        <v>Residential</v>
      </c>
      <c r="E294" s="38">
        <f>Calculations!E264</f>
        <v>0.73233400000000004</v>
      </c>
      <c r="F294" s="38">
        <f>Calculations!I264</f>
        <v>0.73233400000000004</v>
      </c>
      <c r="G294" s="38">
        <f>Calculations!M264</f>
        <v>100</v>
      </c>
      <c r="H294" s="38">
        <f>Calculations!H264</f>
        <v>0</v>
      </c>
      <c r="I294" s="38">
        <f>Calculations!L264</f>
        <v>0</v>
      </c>
      <c r="J294" s="38">
        <f>Calculations!G264</f>
        <v>0</v>
      </c>
      <c r="K294" s="38">
        <f>Calculations!K264</f>
        <v>0</v>
      </c>
      <c r="L294" s="38">
        <f>Calculations!F264</f>
        <v>0</v>
      </c>
      <c r="M294" s="38">
        <f>Calculations!J264</f>
        <v>0</v>
      </c>
      <c r="N294" s="38">
        <f>Calculations!V264</f>
        <v>0</v>
      </c>
      <c r="O294" s="38">
        <f>Calculations!W264</f>
        <v>0</v>
      </c>
      <c r="P294" s="38">
        <f>Calculations!O264</f>
        <v>8.5173599999999996E-4</v>
      </c>
      <c r="Q294" s="38">
        <f>Calculations!S264</f>
        <v>0.11630430923594971</v>
      </c>
      <c r="R294" s="38">
        <f>Calculations!Q264</f>
        <v>0</v>
      </c>
      <c r="S294" s="38">
        <f>Calculations!T264</f>
        <v>0</v>
      </c>
      <c r="T294" s="38">
        <f>Calculations!R264</f>
        <v>0</v>
      </c>
      <c r="U294" s="38">
        <f>Calculations!U264</f>
        <v>0</v>
      </c>
      <c r="V294" s="38" t="str">
        <f>Calculations!X264</f>
        <v>Not Modelled</v>
      </c>
      <c r="W294" s="38" t="str">
        <f>Calculations!Y264</f>
        <v>N/A</v>
      </c>
      <c r="X294" s="38" t="s">
        <v>1056</v>
      </c>
      <c r="Y294" s="73" t="s">
        <v>105</v>
      </c>
      <c r="Z294" s="74" t="s">
        <v>104</v>
      </c>
      <c r="AA294" s="58">
        <f>Calculations!Z264</f>
        <v>0</v>
      </c>
      <c r="AB294" s="58">
        <f>Calculations!AL264</f>
        <v>0</v>
      </c>
      <c r="AC294" s="58">
        <f>Calculations!AA264</f>
        <v>0</v>
      </c>
      <c r="AD294" s="59">
        <f>Calculations!AM264</f>
        <v>0</v>
      </c>
      <c r="AE294" s="58">
        <f>Calculations!AB264</f>
        <v>0</v>
      </c>
      <c r="AF294" s="58">
        <f>Calculations!AN264</f>
        <v>0</v>
      </c>
      <c r="AG294" s="58">
        <f>Calculations!AC264</f>
        <v>0</v>
      </c>
      <c r="AH294" s="58">
        <f>Calculations!AO264</f>
        <v>0</v>
      </c>
      <c r="AI294" s="58">
        <f>Calculations!AD264</f>
        <v>0.24987523261700001</v>
      </c>
      <c r="AJ294" s="58">
        <f>Calculations!AP264</f>
        <v>34.120392145796863</v>
      </c>
      <c r="AK294" s="58">
        <f>Calculations!AE264</f>
        <v>0.70183444431700004</v>
      </c>
      <c r="AL294" s="58">
        <f>Calculations!AQ264</f>
        <v>95.835294321580051</v>
      </c>
      <c r="AM294" s="58">
        <f>Calculations!AF264</f>
        <v>0</v>
      </c>
      <c r="AN294" s="58">
        <f>Calculations!AR264</f>
        <v>0</v>
      </c>
      <c r="AO294" s="58">
        <f>Calculations!AG264</f>
        <v>0</v>
      </c>
      <c r="AP294" s="58">
        <f>Calculations!AS264</f>
        <v>0</v>
      </c>
      <c r="AQ294" s="58">
        <f>Calculations!AH264</f>
        <v>0</v>
      </c>
      <c r="AR294" s="58">
        <f>Calculations!AT264</f>
        <v>0</v>
      </c>
      <c r="AS294" s="58">
        <f>Calculations!AI264</f>
        <v>0</v>
      </c>
      <c r="AT294" s="58">
        <f>Calculations!AU264</f>
        <v>0</v>
      </c>
      <c r="AU294" s="58">
        <f>Calculations!AJ264</f>
        <v>0</v>
      </c>
      <c r="AV294" s="58">
        <f>Calculations!AV264</f>
        <v>0</v>
      </c>
      <c r="AW294" s="49"/>
      <c r="AX294" s="49"/>
      <c r="AY294" s="56" t="str">
        <f>Calculations!D264</f>
        <v>Land Supply 2018</v>
      </c>
    </row>
    <row r="295" spans="2:51" ht="14.5" x14ac:dyDescent="0.35">
      <c r="B295" s="32" t="str">
        <f>Calculations!A265</f>
        <v>1599a-BOL</v>
      </c>
      <c r="C295" s="30" t="str">
        <f>Calculations!B265</f>
        <v>St Osmunds Primary</v>
      </c>
      <c r="D295" s="13" t="str">
        <f>Calculations!C265</f>
        <v>Residential</v>
      </c>
      <c r="E295" s="38">
        <f>Calculations!E265</f>
        <v>0.851275</v>
      </c>
      <c r="F295" s="38">
        <f>Calculations!I265</f>
        <v>0.851275</v>
      </c>
      <c r="G295" s="38">
        <f>Calculations!M265</f>
        <v>100</v>
      </c>
      <c r="H295" s="38">
        <f>Calculations!H265</f>
        <v>0</v>
      </c>
      <c r="I295" s="38">
        <f>Calculations!L265</f>
        <v>0</v>
      </c>
      <c r="J295" s="38">
        <f>Calculations!G265</f>
        <v>0</v>
      </c>
      <c r="K295" s="38">
        <f>Calculations!K265</f>
        <v>0</v>
      </c>
      <c r="L295" s="38">
        <f>Calculations!F265</f>
        <v>0</v>
      </c>
      <c r="M295" s="38">
        <f>Calculations!J265</f>
        <v>0</v>
      </c>
      <c r="N295" s="38">
        <f>Calculations!V265</f>
        <v>0</v>
      </c>
      <c r="O295" s="38">
        <f>Calculations!W265</f>
        <v>0</v>
      </c>
      <c r="P295" s="38">
        <f>Calculations!O265</f>
        <v>0.100908</v>
      </c>
      <c r="Q295" s="38">
        <f>Calculations!S265</f>
        <v>11.853748788581834</v>
      </c>
      <c r="R295" s="38">
        <f>Calculations!Q265</f>
        <v>1.0800000000000001E-2</v>
      </c>
      <c r="S295" s="38">
        <f>Calculations!T265</f>
        <v>1.2686852074828934</v>
      </c>
      <c r="T295" s="38">
        <f>Calculations!R265</f>
        <v>0</v>
      </c>
      <c r="U295" s="38">
        <f>Calculations!U265</f>
        <v>0</v>
      </c>
      <c r="V295" s="38" t="str">
        <f>Calculations!X265</f>
        <v>Not Modelled</v>
      </c>
      <c r="W295" s="38" t="str">
        <f>Calculations!Y265</f>
        <v>N/A</v>
      </c>
      <c r="X295" s="38" t="s">
        <v>1056</v>
      </c>
      <c r="Y295" s="73" t="s">
        <v>105</v>
      </c>
      <c r="Z295" s="74" t="s">
        <v>104</v>
      </c>
      <c r="AA295" s="58">
        <f>Calculations!Z265</f>
        <v>0</v>
      </c>
      <c r="AB295" s="58">
        <f>Calculations!AL265</f>
        <v>0</v>
      </c>
      <c r="AC295" s="58">
        <f>Calculations!AA265</f>
        <v>0</v>
      </c>
      <c r="AD295" s="59">
        <f>Calculations!AM265</f>
        <v>0</v>
      </c>
      <c r="AE295" s="58">
        <f>Calculations!AB265</f>
        <v>0</v>
      </c>
      <c r="AF295" s="58">
        <f>Calculations!AN265</f>
        <v>0</v>
      </c>
      <c r="AG295" s="58">
        <f>Calculations!AC265</f>
        <v>0</v>
      </c>
      <c r="AH295" s="58">
        <f>Calculations!AO265</f>
        <v>0</v>
      </c>
      <c r="AI295" s="58">
        <f>Calculations!AD265</f>
        <v>0</v>
      </c>
      <c r="AJ295" s="58">
        <f>Calculations!AP265</f>
        <v>0</v>
      </c>
      <c r="AK295" s="58">
        <f>Calculations!AE265</f>
        <v>0</v>
      </c>
      <c r="AL295" s="58">
        <f>Calculations!AQ265</f>
        <v>0</v>
      </c>
      <c r="AM295" s="58">
        <f>Calculations!AF265</f>
        <v>0</v>
      </c>
      <c r="AN295" s="58">
        <f>Calculations!AR265</f>
        <v>0</v>
      </c>
      <c r="AO295" s="58">
        <f>Calculations!AG265</f>
        <v>0</v>
      </c>
      <c r="AP295" s="58">
        <f>Calculations!AS265</f>
        <v>0</v>
      </c>
      <c r="AQ295" s="58">
        <f>Calculations!AH265</f>
        <v>0.85127530999099998</v>
      </c>
      <c r="AR295" s="58">
        <f>Calculations!AT265</f>
        <v>100.00003641490704</v>
      </c>
      <c r="AS295" s="58">
        <f>Calculations!AI265</f>
        <v>0</v>
      </c>
      <c r="AT295" s="58">
        <f>Calculations!AU265</f>
        <v>0</v>
      </c>
      <c r="AU295" s="58">
        <f>Calculations!AJ265</f>
        <v>0</v>
      </c>
      <c r="AV295" s="58">
        <f>Calculations!AV265</f>
        <v>0</v>
      </c>
      <c r="AW295" s="49"/>
      <c r="AX295" s="49"/>
      <c r="AY295" s="56" t="str">
        <f>Calculations!D265</f>
        <v>Land Supply 2018</v>
      </c>
    </row>
    <row r="296" spans="2:51" ht="26" x14ac:dyDescent="0.35">
      <c r="B296" s="32" t="str">
        <f>Calculations!A266</f>
        <v>1599b-BOL</v>
      </c>
      <c r="C296" s="30" t="str">
        <f>Calculations!B266</f>
        <v>OUSEL NEST HOUSE, GRANGE ROAD, BROMLEY CROSS, BOLTON, BL7 9AX</v>
      </c>
      <c r="D296" s="13" t="str">
        <f>Calculations!C266</f>
        <v>Residential</v>
      </c>
      <c r="E296" s="38">
        <f>Calculations!E266</f>
        <v>0.332125</v>
      </c>
      <c r="F296" s="38">
        <f>Calculations!I266</f>
        <v>0.332125</v>
      </c>
      <c r="G296" s="38">
        <f>Calculations!M266</f>
        <v>100</v>
      </c>
      <c r="H296" s="38">
        <f>Calculations!H266</f>
        <v>0</v>
      </c>
      <c r="I296" s="38">
        <f>Calculations!L266</f>
        <v>0</v>
      </c>
      <c r="J296" s="38">
        <f>Calculations!G266</f>
        <v>0</v>
      </c>
      <c r="K296" s="38">
        <f>Calculations!K266</f>
        <v>0</v>
      </c>
      <c r="L296" s="38">
        <f>Calculations!F266</f>
        <v>0</v>
      </c>
      <c r="M296" s="38">
        <f>Calculations!J266</f>
        <v>0</v>
      </c>
      <c r="N296" s="38">
        <f>Calculations!V266</f>
        <v>0</v>
      </c>
      <c r="O296" s="38">
        <f>Calculations!W266</f>
        <v>0</v>
      </c>
      <c r="P296" s="38">
        <f>Calculations!O266</f>
        <v>1.4034431832065E-2</v>
      </c>
      <c r="Q296" s="38">
        <f>Calculations!S266</f>
        <v>4.2256475218863381</v>
      </c>
      <c r="R296" s="38">
        <f>Calculations!Q266</f>
        <v>8.6273183206499995E-4</v>
      </c>
      <c r="S296" s="38">
        <f>Calculations!T266</f>
        <v>0.25976118391117803</v>
      </c>
      <c r="T296" s="38">
        <f>Calculations!R266</f>
        <v>0</v>
      </c>
      <c r="U296" s="38">
        <f>Calculations!U266</f>
        <v>0</v>
      </c>
      <c r="V296" s="38" t="str">
        <f>Calculations!X266</f>
        <v>Not Modelled</v>
      </c>
      <c r="W296" s="38" t="str">
        <f>Calculations!Y266</f>
        <v>N/A</v>
      </c>
      <c r="X296" s="38" t="s">
        <v>1056</v>
      </c>
      <c r="Y296" s="73" t="s">
        <v>105</v>
      </c>
      <c r="Z296" s="74" t="s">
        <v>104</v>
      </c>
      <c r="AA296" s="58">
        <f>Calculations!Z266</f>
        <v>0</v>
      </c>
      <c r="AB296" s="58">
        <f>Calculations!AL266</f>
        <v>0</v>
      </c>
      <c r="AC296" s="58">
        <f>Calculations!AA266</f>
        <v>0</v>
      </c>
      <c r="AD296" s="59">
        <f>Calculations!AM266</f>
        <v>0</v>
      </c>
      <c r="AE296" s="58">
        <f>Calculations!AB266</f>
        <v>0</v>
      </c>
      <c r="AF296" s="58">
        <f>Calculations!AN266</f>
        <v>0</v>
      </c>
      <c r="AG296" s="58">
        <f>Calculations!AC266</f>
        <v>0</v>
      </c>
      <c r="AH296" s="58">
        <f>Calculations!AO266</f>
        <v>0</v>
      </c>
      <c r="AI296" s="58">
        <f>Calculations!AD266</f>
        <v>0</v>
      </c>
      <c r="AJ296" s="58">
        <f>Calculations!AP266</f>
        <v>0</v>
      </c>
      <c r="AK296" s="58">
        <f>Calculations!AE266</f>
        <v>0.28524038099999999</v>
      </c>
      <c r="AL296" s="58">
        <f>Calculations!AQ266</f>
        <v>85.883441776439582</v>
      </c>
      <c r="AM296" s="58">
        <f>Calculations!AF266</f>
        <v>0</v>
      </c>
      <c r="AN296" s="58">
        <f>Calculations!AR266</f>
        <v>0</v>
      </c>
      <c r="AO296" s="58">
        <f>Calculations!AG266</f>
        <v>0</v>
      </c>
      <c r="AP296" s="58">
        <f>Calculations!AS266</f>
        <v>0</v>
      </c>
      <c r="AQ296" s="58">
        <f>Calculations!AH266</f>
        <v>0</v>
      </c>
      <c r="AR296" s="58">
        <f>Calculations!AT266</f>
        <v>0</v>
      </c>
      <c r="AS296" s="58">
        <f>Calculations!AI266</f>
        <v>0</v>
      </c>
      <c r="AT296" s="58">
        <f>Calculations!AU266</f>
        <v>0</v>
      </c>
      <c r="AU296" s="58">
        <f>Calculations!AJ266</f>
        <v>0</v>
      </c>
      <c r="AV296" s="58">
        <f>Calculations!AV266</f>
        <v>0</v>
      </c>
      <c r="AW296" s="49"/>
      <c r="AX296" s="49"/>
      <c r="AY296" s="56" t="str">
        <f>Calculations!D266</f>
        <v>Land Supply 2018</v>
      </c>
    </row>
    <row r="297" spans="2:51" ht="26" x14ac:dyDescent="0.35">
      <c r="B297" s="32" t="str">
        <f>Calculations!A267</f>
        <v>1601-BOL</v>
      </c>
      <c r="C297" s="30" t="str">
        <f>Calculations!B267</f>
        <v>THE WILLOWS, 41A REGENT ROAD, LOSTOCK, BOLTON, BL6 4DG</v>
      </c>
      <c r="D297" s="13" t="str">
        <f>Calculations!C267</f>
        <v>Residential</v>
      </c>
      <c r="E297" s="38">
        <f>Calculations!E267</f>
        <v>0.40934300000000001</v>
      </c>
      <c r="F297" s="38">
        <f>Calculations!I267</f>
        <v>0.14881882878507902</v>
      </c>
      <c r="G297" s="38">
        <f>Calculations!M267</f>
        <v>36.355532838006027</v>
      </c>
      <c r="H297" s="38">
        <f>Calculations!H267</f>
        <v>0.140878139013</v>
      </c>
      <c r="I297" s="38">
        <f>Calculations!L267</f>
        <v>34.415670724306999</v>
      </c>
      <c r="J297" s="38">
        <f>Calculations!G267</f>
        <v>0.118805458687</v>
      </c>
      <c r="K297" s="38">
        <f>Calculations!K267</f>
        <v>29.023449451193738</v>
      </c>
      <c r="L297" s="38">
        <f>Calculations!F267</f>
        <v>8.4057351492099999E-4</v>
      </c>
      <c r="M297" s="38">
        <f>Calculations!J267</f>
        <v>0.20534698649323427</v>
      </c>
      <c r="N297" s="38">
        <f>Calculations!V267</f>
        <v>0.409343385</v>
      </c>
      <c r="O297" s="38">
        <f>Calculations!W267</f>
        <v>100.00009405315346</v>
      </c>
      <c r="P297" s="38">
        <f>Calculations!O267</f>
        <v>8.9751637249840005E-2</v>
      </c>
      <c r="Q297" s="38">
        <f>Calculations!S267</f>
        <v>21.92577795390174</v>
      </c>
      <c r="R297" s="38">
        <f>Calculations!Q267</f>
        <v>2.0744237249840002E-2</v>
      </c>
      <c r="S297" s="38">
        <f>Calculations!T267</f>
        <v>5.0676907263199809</v>
      </c>
      <c r="T297" s="38">
        <f>Calculations!R267</f>
        <v>8.5078247499399996E-3</v>
      </c>
      <c r="U297" s="38">
        <f>Calculations!U267</f>
        <v>2.0784097321659338</v>
      </c>
      <c r="V297" s="38">
        <f>Calculations!X267</f>
        <v>0.15383801617000001</v>
      </c>
      <c r="W297" s="38">
        <f>Calculations!Y267</f>
        <v>37.581689724754057</v>
      </c>
      <c r="X297" s="38" t="s">
        <v>1056</v>
      </c>
      <c r="Y297" s="73" t="s">
        <v>102</v>
      </c>
      <c r="Z297" s="74" t="s">
        <v>103</v>
      </c>
      <c r="AA297" s="58">
        <f>Calculations!Z267</f>
        <v>0</v>
      </c>
      <c r="AB297" s="58">
        <f>Calculations!AL267</f>
        <v>0</v>
      </c>
      <c r="AC297" s="58">
        <f>Calculations!AA267</f>
        <v>0</v>
      </c>
      <c r="AD297" s="59">
        <f>Calculations!AM267</f>
        <v>0</v>
      </c>
      <c r="AE297" s="58">
        <f>Calculations!AB267</f>
        <v>0</v>
      </c>
      <c r="AF297" s="58">
        <f>Calculations!AN267</f>
        <v>0</v>
      </c>
      <c r="AG297" s="58">
        <f>Calculations!AC267</f>
        <v>0</v>
      </c>
      <c r="AH297" s="58">
        <f>Calculations!AO267</f>
        <v>0</v>
      </c>
      <c r="AI297" s="58">
        <f>Calculations!AD267</f>
        <v>0</v>
      </c>
      <c r="AJ297" s="58">
        <f>Calculations!AP267</f>
        <v>0</v>
      </c>
      <c r="AK297" s="58">
        <f>Calculations!AE267</f>
        <v>0</v>
      </c>
      <c r="AL297" s="58">
        <f>Calculations!AQ267</f>
        <v>0</v>
      </c>
      <c r="AM297" s="58">
        <f>Calculations!AF267</f>
        <v>0</v>
      </c>
      <c r="AN297" s="58">
        <f>Calculations!AR267</f>
        <v>0</v>
      </c>
      <c r="AO297" s="58">
        <f>Calculations!AG267</f>
        <v>0</v>
      </c>
      <c r="AP297" s="58">
        <f>Calculations!AS267</f>
        <v>0</v>
      </c>
      <c r="AQ297" s="58">
        <f>Calculations!AH267</f>
        <v>0.409343385</v>
      </c>
      <c r="AR297" s="58">
        <f>Calculations!AT267</f>
        <v>100.00009405315346</v>
      </c>
      <c r="AS297" s="58">
        <f>Calculations!AI267</f>
        <v>0</v>
      </c>
      <c r="AT297" s="58">
        <f>Calculations!AU267</f>
        <v>0</v>
      </c>
      <c r="AU297" s="58">
        <f>Calculations!AJ267</f>
        <v>0</v>
      </c>
      <c r="AV297" s="58">
        <f>Calculations!AV267</f>
        <v>0</v>
      </c>
      <c r="AW297" s="49"/>
      <c r="AX297" s="49"/>
      <c r="AY297" s="56" t="str">
        <f>Calculations!D267</f>
        <v>Land Supply 2018</v>
      </c>
    </row>
    <row r="298" spans="2:51" ht="26" x14ac:dyDescent="0.35">
      <c r="B298" s="32" t="str">
        <f>Calculations!A268</f>
        <v>1602-BOL</v>
      </c>
      <c r="C298" s="30" t="str">
        <f>Calculations!B268</f>
        <v>RED ROCKS, 514 CHORLEY NEW ROAD, LOSTOCK, BOLTON, BL6 4JY</v>
      </c>
      <c r="D298" s="13" t="str">
        <f>Calculations!C268</f>
        <v>Residential</v>
      </c>
      <c r="E298" s="38">
        <f>Calculations!E268</f>
        <v>0.50199499999999997</v>
      </c>
      <c r="F298" s="38">
        <f>Calculations!I268</f>
        <v>0.50199499999999997</v>
      </c>
      <c r="G298" s="38">
        <f>Calculations!M268</f>
        <v>100</v>
      </c>
      <c r="H298" s="38">
        <f>Calculations!H268</f>
        <v>0</v>
      </c>
      <c r="I298" s="38">
        <f>Calculations!L268</f>
        <v>0</v>
      </c>
      <c r="J298" s="38">
        <f>Calculations!G268</f>
        <v>0</v>
      </c>
      <c r="K298" s="38">
        <f>Calculations!K268</f>
        <v>0</v>
      </c>
      <c r="L298" s="38">
        <f>Calculations!F268</f>
        <v>0</v>
      </c>
      <c r="M298" s="38">
        <f>Calculations!J268</f>
        <v>0</v>
      </c>
      <c r="N298" s="38">
        <f>Calculations!V268</f>
        <v>0</v>
      </c>
      <c r="O298" s="38">
        <f>Calculations!W268</f>
        <v>0</v>
      </c>
      <c r="P298" s="38">
        <f>Calculations!O268</f>
        <v>3.1243506957249999E-2</v>
      </c>
      <c r="Q298" s="38">
        <f>Calculations!S268</f>
        <v>6.2238681575015695</v>
      </c>
      <c r="R298" s="38">
        <f>Calculations!Q268</f>
        <v>2.1787069572500001E-3</v>
      </c>
      <c r="S298" s="38">
        <f>Calculations!T268</f>
        <v>0.43400969277582452</v>
      </c>
      <c r="T298" s="38">
        <f>Calculations!R268</f>
        <v>0</v>
      </c>
      <c r="U298" s="38">
        <f>Calculations!U268</f>
        <v>0</v>
      </c>
      <c r="V298" s="38" t="str">
        <f>Calculations!X268</f>
        <v>Not Modelled</v>
      </c>
      <c r="W298" s="38" t="str">
        <f>Calculations!Y268</f>
        <v>N/A</v>
      </c>
      <c r="X298" s="38" t="s">
        <v>1056</v>
      </c>
      <c r="Y298" s="73" t="s">
        <v>105</v>
      </c>
      <c r="Z298" s="74" t="s">
        <v>104</v>
      </c>
      <c r="AA298" s="58">
        <f>Calculations!Z268</f>
        <v>0</v>
      </c>
      <c r="AB298" s="58">
        <f>Calculations!AL268</f>
        <v>0</v>
      </c>
      <c r="AC298" s="58">
        <f>Calculations!AA268</f>
        <v>0</v>
      </c>
      <c r="AD298" s="59">
        <f>Calculations!AM268</f>
        <v>0</v>
      </c>
      <c r="AE298" s="58">
        <f>Calculations!AB268</f>
        <v>0</v>
      </c>
      <c r="AF298" s="58">
        <f>Calculations!AN268</f>
        <v>0</v>
      </c>
      <c r="AG298" s="58">
        <f>Calculations!AC268</f>
        <v>0</v>
      </c>
      <c r="AH298" s="58">
        <f>Calculations!AO268</f>
        <v>0</v>
      </c>
      <c r="AI298" s="58">
        <f>Calculations!AD268</f>
        <v>0</v>
      </c>
      <c r="AJ298" s="58">
        <f>Calculations!AP268</f>
        <v>0</v>
      </c>
      <c r="AK298" s="58">
        <f>Calculations!AE268</f>
        <v>0</v>
      </c>
      <c r="AL298" s="58">
        <f>Calculations!AQ268</f>
        <v>0</v>
      </c>
      <c r="AM298" s="58">
        <f>Calculations!AF268</f>
        <v>0</v>
      </c>
      <c r="AN298" s="58">
        <f>Calculations!AR268</f>
        <v>0</v>
      </c>
      <c r="AO298" s="58">
        <f>Calculations!AG268</f>
        <v>0</v>
      </c>
      <c r="AP298" s="58">
        <f>Calculations!AS268</f>
        <v>0</v>
      </c>
      <c r="AQ298" s="58">
        <f>Calculations!AH268</f>
        <v>0.50199524000200002</v>
      </c>
      <c r="AR298" s="58">
        <f>Calculations!AT268</f>
        <v>100.00004780963955</v>
      </c>
      <c r="AS298" s="58">
        <f>Calculations!AI268</f>
        <v>0</v>
      </c>
      <c r="AT298" s="58">
        <f>Calculations!AU268</f>
        <v>0</v>
      </c>
      <c r="AU298" s="58">
        <f>Calculations!AJ268</f>
        <v>0</v>
      </c>
      <c r="AV298" s="58">
        <f>Calculations!AV268</f>
        <v>0</v>
      </c>
      <c r="AW298" s="49"/>
      <c r="AX298" s="49"/>
      <c r="AY298" s="56" t="str">
        <f>Calculations!D268</f>
        <v>Land Supply 2018</v>
      </c>
    </row>
    <row r="299" spans="2:51" ht="26" x14ac:dyDescent="0.35">
      <c r="B299" s="32" t="str">
        <f>Calculations!A269</f>
        <v>1603-BOL</v>
      </c>
      <c r="C299" s="30" t="str">
        <f>Calculations!B269</f>
        <v>HOLE HILL FARM, MATCHMOOR LANE, HORWICH, BOLTON, BL6 6PR</v>
      </c>
      <c r="D299" s="13" t="str">
        <f>Calculations!C269</f>
        <v>Residential</v>
      </c>
      <c r="E299" s="38">
        <f>Calculations!E269</f>
        <v>0.72096899999999997</v>
      </c>
      <c r="F299" s="38">
        <f>Calculations!I269</f>
        <v>0.72096899999999997</v>
      </c>
      <c r="G299" s="38">
        <f>Calculations!M269</f>
        <v>100</v>
      </c>
      <c r="H299" s="38">
        <f>Calculations!H269</f>
        <v>0</v>
      </c>
      <c r="I299" s="38">
        <f>Calculations!L269</f>
        <v>0</v>
      </c>
      <c r="J299" s="38">
        <f>Calculations!G269</f>
        <v>0</v>
      </c>
      <c r="K299" s="38">
        <f>Calculations!K269</f>
        <v>0</v>
      </c>
      <c r="L299" s="38">
        <f>Calculations!F269</f>
        <v>0</v>
      </c>
      <c r="M299" s="38">
        <f>Calculations!J269</f>
        <v>0</v>
      </c>
      <c r="N299" s="38">
        <f>Calculations!V269</f>
        <v>0</v>
      </c>
      <c r="O299" s="38">
        <f>Calculations!W269</f>
        <v>0</v>
      </c>
      <c r="P299" s="38">
        <f>Calculations!O269</f>
        <v>9.2036893079110005E-2</v>
      </c>
      <c r="Q299" s="38">
        <f>Calculations!S269</f>
        <v>12.765721283315928</v>
      </c>
      <c r="R299" s="38">
        <f>Calculations!Q269</f>
        <v>1.8006393079109999E-2</v>
      </c>
      <c r="S299" s="38">
        <f>Calculations!T269</f>
        <v>2.4975266730067451</v>
      </c>
      <c r="T299" s="38">
        <f>Calculations!R269</f>
        <v>1.42607907332E-2</v>
      </c>
      <c r="U299" s="38">
        <f>Calculations!U269</f>
        <v>1.9780033168138991</v>
      </c>
      <c r="V299" s="38" t="str">
        <f>Calculations!X269</f>
        <v>Not Modelled</v>
      </c>
      <c r="W299" s="38" t="str">
        <f>Calculations!Y269</f>
        <v>N/A</v>
      </c>
      <c r="X299" s="38" t="s">
        <v>1056</v>
      </c>
      <c r="Y299" s="73" t="s">
        <v>105</v>
      </c>
      <c r="Z299" s="74" t="s">
        <v>104</v>
      </c>
      <c r="AA299" s="58">
        <f>Calculations!Z269</f>
        <v>0</v>
      </c>
      <c r="AB299" s="58">
        <f>Calculations!AL269</f>
        <v>0</v>
      </c>
      <c r="AC299" s="58">
        <f>Calculations!AA269</f>
        <v>0</v>
      </c>
      <c r="AD299" s="59">
        <f>Calculations!AM269</f>
        <v>0</v>
      </c>
      <c r="AE299" s="58">
        <f>Calculations!AB269</f>
        <v>0</v>
      </c>
      <c r="AF299" s="58">
        <f>Calculations!AN269</f>
        <v>0</v>
      </c>
      <c r="AG299" s="58">
        <f>Calculations!AC269</f>
        <v>0</v>
      </c>
      <c r="AH299" s="58">
        <f>Calculations!AO269</f>
        <v>0</v>
      </c>
      <c r="AI299" s="58">
        <f>Calculations!AD269</f>
        <v>0.53608358442500004</v>
      </c>
      <c r="AJ299" s="58">
        <f>Calculations!AP269</f>
        <v>74.355982632401677</v>
      </c>
      <c r="AK299" s="58">
        <f>Calculations!AE269</f>
        <v>0</v>
      </c>
      <c r="AL299" s="58">
        <f>Calculations!AQ269</f>
        <v>0</v>
      </c>
      <c r="AM299" s="58">
        <f>Calculations!AF269</f>
        <v>0</v>
      </c>
      <c r="AN299" s="58">
        <f>Calculations!AR269</f>
        <v>0</v>
      </c>
      <c r="AO299" s="58">
        <f>Calculations!AG269</f>
        <v>8.7652024880600005E-2</v>
      </c>
      <c r="AP299" s="58">
        <f>Calculations!AS269</f>
        <v>12.157530334951989</v>
      </c>
      <c r="AQ299" s="58">
        <f>Calculations!AH269</f>
        <v>0.27967050700000001</v>
      </c>
      <c r="AR299" s="58">
        <f>Calculations!AT269</f>
        <v>38.790919859244994</v>
      </c>
      <c r="AS299" s="58">
        <f>Calculations!AI269</f>
        <v>0.57022183165100004</v>
      </c>
      <c r="AT299" s="58">
        <f>Calculations!AU269</f>
        <v>79.091033269252918</v>
      </c>
      <c r="AU299" s="58">
        <f>Calculations!AJ269</f>
        <v>0.15074668829999999</v>
      </c>
      <c r="AV299" s="58">
        <f>Calculations!AV269</f>
        <v>20.908900146885649</v>
      </c>
      <c r="AW299" s="49"/>
      <c r="AX299" s="49"/>
      <c r="AY299" s="56" t="str">
        <f>Calculations!D269</f>
        <v>Land Supply 2018</v>
      </c>
    </row>
    <row r="300" spans="2:51" ht="26" x14ac:dyDescent="0.35">
      <c r="B300" s="32" t="str">
        <f>Calculations!A270</f>
        <v>1604-BOL</v>
      </c>
      <c r="C300" s="30" t="str">
        <f>Calculations!B270</f>
        <v>LITTLE STANROSE FARM, COX GREEN ROAD, EGERTON, BOLTON, BL7 9RJ</v>
      </c>
      <c r="D300" s="13" t="str">
        <f>Calculations!C270</f>
        <v>Residential</v>
      </c>
      <c r="E300" s="38">
        <f>Calculations!E270</f>
        <v>0.37413600000000002</v>
      </c>
      <c r="F300" s="38">
        <f>Calculations!I270</f>
        <v>0.37413600000000002</v>
      </c>
      <c r="G300" s="38">
        <f>Calculations!M270</f>
        <v>100</v>
      </c>
      <c r="H300" s="38">
        <f>Calculations!H270</f>
        <v>0</v>
      </c>
      <c r="I300" s="38">
        <f>Calculations!L270</f>
        <v>0</v>
      </c>
      <c r="J300" s="38">
        <f>Calculations!G270</f>
        <v>0</v>
      </c>
      <c r="K300" s="38">
        <f>Calculations!K270</f>
        <v>0</v>
      </c>
      <c r="L300" s="38">
        <f>Calculations!F270</f>
        <v>0</v>
      </c>
      <c r="M300" s="38">
        <f>Calculations!J270</f>
        <v>0</v>
      </c>
      <c r="N300" s="38">
        <f>Calculations!V270</f>
        <v>0</v>
      </c>
      <c r="O300" s="38">
        <f>Calculations!W270</f>
        <v>0</v>
      </c>
      <c r="P300" s="38">
        <f>Calculations!O270</f>
        <v>3.4722799999999999E-4</v>
      </c>
      <c r="Q300" s="38">
        <f>Calculations!S270</f>
        <v>9.2807962879808414E-2</v>
      </c>
      <c r="R300" s="38">
        <f>Calculations!Q270</f>
        <v>0</v>
      </c>
      <c r="S300" s="38">
        <f>Calculations!T270</f>
        <v>0</v>
      </c>
      <c r="T300" s="38">
        <f>Calculations!R270</f>
        <v>0</v>
      </c>
      <c r="U300" s="38">
        <f>Calculations!U270</f>
        <v>0</v>
      </c>
      <c r="V300" s="38" t="str">
        <f>Calculations!X270</f>
        <v>Not Modelled</v>
      </c>
      <c r="W300" s="38" t="str">
        <f>Calculations!Y270</f>
        <v>N/A</v>
      </c>
      <c r="X300" s="38" t="s">
        <v>1056</v>
      </c>
      <c r="Y300" s="73" t="s">
        <v>105</v>
      </c>
      <c r="Z300" s="74" t="s">
        <v>104</v>
      </c>
      <c r="AA300" s="58">
        <f>Calculations!Z270</f>
        <v>0</v>
      </c>
      <c r="AB300" s="58">
        <f>Calculations!AL270</f>
        <v>0</v>
      </c>
      <c r="AC300" s="58">
        <f>Calculations!AA270</f>
        <v>0</v>
      </c>
      <c r="AD300" s="59">
        <f>Calculations!AM270</f>
        <v>0</v>
      </c>
      <c r="AE300" s="58">
        <f>Calculations!AB270</f>
        <v>0</v>
      </c>
      <c r="AF300" s="58">
        <f>Calculations!AN270</f>
        <v>0</v>
      </c>
      <c r="AG300" s="58">
        <f>Calculations!AC270</f>
        <v>0</v>
      </c>
      <c r="AH300" s="58">
        <f>Calculations!AO270</f>
        <v>0</v>
      </c>
      <c r="AI300" s="58">
        <f>Calculations!AD270</f>
        <v>0</v>
      </c>
      <c r="AJ300" s="58">
        <f>Calculations!AP270</f>
        <v>0</v>
      </c>
      <c r="AK300" s="58">
        <f>Calculations!AE270</f>
        <v>0.35782816528</v>
      </c>
      <c r="AL300" s="58">
        <f>Calculations!AQ270</f>
        <v>95.641201402698471</v>
      </c>
      <c r="AM300" s="58">
        <f>Calculations!AF270</f>
        <v>0</v>
      </c>
      <c r="AN300" s="58">
        <f>Calculations!AR270</f>
        <v>0</v>
      </c>
      <c r="AO300" s="58">
        <f>Calculations!AG270</f>
        <v>4.9840101608200002E-2</v>
      </c>
      <c r="AP300" s="58">
        <f>Calculations!AS270</f>
        <v>13.321386236074581</v>
      </c>
      <c r="AQ300" s="58">
        <f>Calculations!AH270</f>
        <v>0</v>
      </c>
      <c r="AR300" s="58">
        <f>Calculations!AT270</f>
        <v>0</v>
      </c>
      <c r="AS300" s="58">
        <f>Calculations!AI270</f>
        <v>0.374136350008</v>
      </c>
      <c r="AT300" s="58">
        <f>Calculations!AU270</f>
        <v>100.00009355100818</v>
      </c>
      <c r="AU300" s="58">
        <f>Calculations!AJ270</f>
        <v>0</v>
      </c>
      <c r="AV300" s="58">
        <f>Calculations!AV270</f>
        <v>0</v>
      </c>
      <c r="AW300" s="49"/>
      <c r="AX300" s="49"/>
      <c r="AY300" s="56" t="str">
        <f>Calculations!D270</f>
        <v>Land Supply 2018</v>
      </c>
    </row>
    <row r="301" spans="2:51" ht="38.5" x14ac:dyDescent="0.35">
      <c r="B301" s="32" t="str">
        <f>Calculations!A271</f>
        <v>1605-BOL</v>
      </c>
      <c r="C301" s="30" t="str">
        <f>Calculations!B271</f>
        <v>LAND AT SIDE AND FORMER BOWLING GREEN, REAR ERICOS ITALIAN RESTAURANT, 122 BRADSHAW BROW, BOLTON, BL2 3DD</v>
      </c>
      <c r="D301" s="13" t="str">
        <f>Calculations!C271</f>
        <v>Residential</v>
      </c>
      <c r="E301" s="38">
        <f>Calculations!E271</f>
        <v>0.27250600000000003</v>
      </c>
      <c r="F301" s="38">
        <f>Calculations!I271</f>
        <v>0.27250600000000003</v>
      </c>
      <c r="G301" s="38">
        <f>Calculations!M271</f>
        <v>100</v>
      </c>
      <c r="H301" s="38">
        <f>Calculations!H271</f>
        <v>0</v>
      </c>
      <c r="I301" s="38">
        <f>Calculations!L271</f>
        <v>0</v>
      </c>
      <c r="J301" s="38">
        <f>Calculations!G271</f>
        <v>0</v>
      </c>
      <c r="K301" s="38">
        <f>Calculations!K271</f>
        <v>0</v>
      </c>
      <c r="L301" s="38">
        <f>Calculations!F271</f>
        <v>0</v>
      </c>
      <c r="M301" s="38">
        <f>Calculations!J271</f>
        <v>0</v>
      </c>
      <c r="N301" s="38">
        <f>Calculations!V271</f>
        <v>0.27250637499500002</v>
      </c>
      <c r="O301" s="38">
        <f>Calculations!W271</f>
        <v>100.0001376098141</v>
      </c>
      <c r="P301" s="38">
        <f>Calculations!O271</f>
        <v>9.8712046500339989E-2</v>
      </c>
      <c r="Q301" s="38">
        <f>Calculations!S271</f>
        <v>36.223806631905347</v>
      </c>
      <c r="R301" s="38">
        <f>Calculations!Q271</f>
        <v>1.06904650034E-3</v>
      </c>
      <c r="S301" s="38">
        <f>Calculations!T271</f>
        <v>0.39230200448430486</v>
      </c>
      <c r="T301" s="38">
        <f>Calculations!R271</f>
        <v>0</v>
      </c>
      <c r="U301" s="38">
        <f>Calculations!U271</f>
        <v>0</v>
      </c>
      <c r="V301" s="38" t="str">
        <f>Calculations!X271</f>
        <v>Not Modelled</v>
      </c>
      <c r="W301" s="38" t="str">
        <f>Calculations!Y271</f>
        <v>N/A</v>
      </c>
      <c r="X301" s="38" t="s">
        <v>1056</v>
      </c>
      <c r="Y301" s="73" t="s">
        <v>105</v>
      </c>
      <c r="Z301" s="74" t="s">
        <v>104</v>
      </c>
      <c r="AA301" s="58">
        <f>Calculations!Z271</f>
        <v>0</v>
      </c>
      <c r="AB301" s="58">
        <f>Calculations!AL271</f>
        <v>0</v>
      </c>
      <c r="AC301" s="58">
        <f>Calculations!AA271</f>
        <v>0</v>
      </c>
      <c r="AD301" s="59">
        <f>Calculations!AM271</f>
        <v>0</v>
      </c>
      <c r="AE301" s="58">
        <f>Calculations!AB271</f>
        <v>0</v>
      </c>
      <c r="AF301" s="58">
        <f>Calculations!AN271</f>
        <v>0</v>
      </c>
      <c r="AG301" s="58">
        <f>Calculations!AC271</f>
        <v>0</v>
      </c>
      <c r="AH301" s="58">
        <f>Calculations!AO271</f>
        <v>0</v>
      </c>
      <c r="AI301" s="58">
        <f>Calculations!AD271</f>
        <v>0</v>
      </c>
      <c r="AJ301" s="58">
        <f>Calculations!AP271</f>
        <v>0</v>
      </c>
      <c r="AK301" s="58">
        <f>Calculations!AE271</f>
        <v>0</v>
      </c>
      <c r="AL301" s="58">
        <f>Calculations!AQ271</f>
        <v>0</v>
      </c>
      <c r="AM301" s="58">
        <f>Calculations!AF271</f>
        <v>0</v>
      </c>
      <c r="AN301" s="58">
        <f>Calculations!AR271</f>
        <v>0</v>
      </c>
      <c r="AO301" s="58">
        <f>Calculations!AG271</f>
        <v>0</v>
      </c>
      <c r="AP301" s="58">
        <f>Calculations!AS271</f>
        <v>0</v>
      </c>
      <c r="AQ301" s="58">
        <f>Calculations!AH271</f>
        <v>0.27250637499500002</v>
      </c>
      <c r="AR301" s="58">
        <f>Calculations!AT271</f>
        <v>100.0001376098141</v>
      </c>
      <c r="AS301" s="58">
        <f>Calculations!AI271</f>
        <v>0</v>
      </c>
      <c r="AT301" s="58">
        <f>Calculations!AU271</f>
        <v>0</v>
      </c>
      <c r="AU301" s="58">
        <f>Calculations!AJ271</f>
        <v>0</v>
      </c>
      <c r="AV301" s="58">
        <f>Calculations!AV271</f>
        <v>0</v>
      </c>
      <c r="AW301" s="49"/>
      <c r="AX301" s="49"/>
      <c r="AY301" s="56" t="str">
        <f>Calculations!D271</f>
        <v>Land Supply 2018</v>
      </c>
    </row>
    <row r="302" spans="2:51" ht="14.5" x14ac:dyDescent="0.35">
      <c r="B302" s="32" t="str">
        <f>Calculations!A272</f>
        <v>1609-BOL</v>
      </c>
      <c r="C302" s="30" t="str">
        <f>Calculations!B272</f>
        <v>LAND AT MOSS LEA SITE B, BOLTON, BL1 6PL</v>
      </c>
      <c r="D302" s="13" t="str">
        <f>Calculations!C272</f>
        <v>Residential</v>
      </c>
      <c r="E302" s="38">
        <f>Calculations!E272</f>
        <v>0.62296200000000002</v>
      </c>
      <c r="F302" s="38">
        <f>Calculations!I272</f>
        <v>0.62296200000000002</v>
      </c>
      <c r="G302" s="38">
        <f>Calculations!M272</f>
        <v>100</v>
      </c>
      <c r="H302" s="38">
        <f>Calculations!H272</f>
        <v>0</v>
      </c>
      <c r="I302" s="38">
        <f>Calculations!L272</f>
        <v>0</v>
      </c>
      <c r="J302" s="38">
        <f>Calculations!G272</f>
        <v>0</v>
      </c>
      <c r="K302" s="38">
        <f>Calculations!K272</f>
        <v>0</v>
      </c>
      <c r="L302" s="38">
        <f>Calculations!F272</f>
        <v>0</v>
      </c>
      <c r="M302" s="38">
        <f>Calculations!J272</f>
        <v>0</v>
      </c>
      <c r="N302" s="38">
        <f>Calculations!V272</f>
        <v>0</v>
      </c>
      <c r="O302" s="38">
        <f>Calculations!W272</f>
        <v>0</v>
      </c>
      <c r="P302" s="38">
        <f>Calculations!O272</f>
        <v>9.2251300000000002E-4</v>
      </c>
      <c r="Q302" s="38">
        <f>Calculations!S272</f>
        <v>0.14808495542264216</v>
      </c>
      <c r="R302" s="38">
        <f>Calculations!Q272</f>
        <v>0</v>
      </c>
      <c r="S302" s="38">
        <f>Calculations!T272</f>
        <v>0</v>
      </c>
      <c r="T302" s="38">
        <f>Calculations!R272</f>
        <v>0</v>
      </c>
      <c r="U302" s="38">
        <f>Calculations!U272</f>
        <v>0</v>
      </c>
      <c r="V302" s="38" t="str">
        <f>Calculations!X272</f>
        <v>Not Modelled</v>
      </c>
      <c r="W302" s="38" t="str">
        <f>Calculations!Y272</f>
        <v>N/A</v>
      </c>
      <c r="X302" s="38" t="s">
        <v>1056</v>
      </c>
      <c r="Y302" s="73" t="s">
        <v>105</v>
      </c>
      <c r="Z302" s="74" t="s">
        <v>104</v>
      </c>
      <c r="AA302" s="58">
        <f>Calculations!Z272</f>
        <v>0</v>
      </c>
      <c r="AB302" s="58">
        <f>Calculations!AL272</f>
        <v>0</v>
      </c>
      <c r="AC302" s="58">
        <f>Calculations!AA272</f>
        <v>0</v>
      </c>
      <c r="AD302" s="59">
        <f>Calculations!AM272</f>
        <v>0</v>
      </c>
      <c r="AE302" s="58">
        <f>Calculations!AB272</f>
        <v>0</v>
      </c>
      <c r="AF302" s="58">
        <f>Calculations!AN272</f>
        <v>0</v>
      </c>
      <c r="AG302" s="58">
        <f>Calculations!AC272</f>
        <v>0</v>
      </c>
      <c r="AH302" s="58">
        <f>Calculations!AO272</f>
        <v>0</v>
      </c>
      <c r="AI302" s="58">
        <f>Calculations!AD272</f>
        <v>0</v>
      </c>
      <c r="AJ302" s="58">
        <f>Calculations!AP272</f>
        <v>0</v>
      </c>
      <c r="AK302" s="58">
        <f>Calculations!AE272</f>
        <v>0</v>
      </c>
      <c r="AL302" s="58">
        <f>Calculations!AQ272</f>
        <v>0</v>
      </c>
      <c r="AM302" s="58">
        <f>Calculations!AF272</f>
        <v>0</v>
      </c>
      <c r="AN302" s="58">
        <f>Calculations!AR272</f>
        <v>0</v>
      </c>
      <c r="AO302" s="58">
        <f>Calculations!AG272</f>
        <v>0</v>
      </c>
      <c r="AP302" s="58">
        <f>Calculations!AS272</f>
        <v>0</v>
      </c>
      <c r="AQ302" s="58">
        <f>Calculations!AH272</f>
        <v>0.62296152999400001</v>
      </c>
      <c r="AR302" s="58">
        <f>Calculations!AT272</f>
        <v>99.999924553022495</v>
      </c>
      <c r="AS302" s="58">
        <f>Calculations!AI272</f>
        <v>0</v>
      </c>
      <c r="AT302" s="58">
        <f>Calculations!AU272</f>
        <v>0</v>
      </c>
      <c r="AU302" s="58">
        <f>Calculations!AJ272</f>
        <v>0</v>
      </c>
      <c r="AV302" s="58">
        <f>Calculations!AV272</f>
        <v>0</v>
      </c>
      <c r="AW302" s="49"/>
      <c r="AX302" s="49"/>
      <c r="AY302" s="56" t="str">
        <f>Calculations!D272</f>
        <v>Land Supply 2018</v>
      </c>
    </row>
    <row r="303" spans="2:51" ht="14.5" x14ac:dyDescent="0.35">
      <c r="B303" s="32" t="str">
        <f>Calculations!A273</f>
        <v>1610-BOL</v>
      </c>
      <c r="C303" s="30" t="str">
        <f>Calculations!B273</f>
        <v>POOL STREET/BARK STREET</v>
      </c>
      <c r="D303" s="13" t="str">
        <f>Calculations!C273</f>
        <v>Residential</v>
      </c>
      <c r="E303" s="38">
        <f>Calculations!E273</f>
        <v>0.66269199999999995</v>
      </c>
      <c r="F303" s="38">
        <f>Calculations!I273</f>
        <v>-1.4999399999826579E-7</v>
      </c>
      <c r="G303" s="38">
        <f>Calculations!M273</f>
        <v>-2.2634044171087896E-5</v>
      </c>
      <c r="H303" s="38">
        <f>Calculations!H273</f>
        <v>0.66269214999399995</v>
      </c>
      <c r="I303" s="38">
        <f>Calculations!L273</f>
        <v>100.00002263404417</v>
      </c>
      <c r="J303" s="38">
        <f>Calculations!G273</f>
        <v>0</v>
      </c>
      <c r="K303" s="38">
        <f>Calculations!K273</f>
        <v>0</v>
      </c>
      <c r="L303" s="38">
        <f>Calculations!F273</f>
        <v>0</v>
      </c>
      <c r="M303" s="38">
        <f>Calculations!J273</f>
        <v>0</v>
      </c>
      <c r="N303" s="38">
        <f>Calculations!V273</f>
        <v>0.65424181339200005</v>
      </c>
      <c r="O303" s="38">
        <f>Calculations!W273</f>
        <v>98.72486968184316</v>
      </c>
      <c r="P303" s="38">
        <f>Calculations!O273</f>
        <v>0.195434450151</v>
      </c>
      <c r="Q303" s="38">
        <f>Calculations!S273</f>
        <v>29.490992821853894</v>
      </c>
      <c r="R303" s="38">
        <f>Calculations!Q273</f>
        <v>2.4449450150999998E-2</v>
      </c>
      <c r="S303" s="38">
        <f>Calculations!T273</f>
        <v>3.6894138077719365</v>
      </c>
      <c r="T303" s="38">
        <f>Calculations!R273</f>
        <v>0</v>
      </c>
      <c r="U303" s="38">
        <f>Calculations!U273</f>
        <v>0</v>
      </c>
      <c r="V303" s="38">
        <f>Calculations!X273</f>
        <v>0.64907477778400002</v>
      </c>
      <c r="W303" s="38">
        <f>Calculations!Y273</f>
        <v>97.945165745776336</v>
      </c>
      <c r="X303" s="38" t="s">
        <v>1056</v>
      </c>
      <c r="Y303" s="73" t="s">
        <v>105</v>
      </c>
      <c r="Z303" s="74" t="s">
        <v>104</v>
      </c>
      <c r="AA303" s="58">
        <f>Calculations!Z273</f>
        <v>0</v>
      </c>
      <c r="AB303" s="58">
        <f>Calculations!AL273</f>
        <v>0</v>
      </c>
      <c r="AC303" s="58">
        <f>Calculations!AA273</f>
        <v>0</v>
      </c>
      <c r="AD303" s="59">
        <f>Calculations!AM273</f>
        <v>0</v>
      </c>
      <c r="AE303" s="58">
        <f>Calculations!AB273</f>
        <v>0</v>
      </c>
      <c r="AF303" s="58">
        <f>Calculations!AN273</f>
        <v>0</v>
      </c>
      <c r="AG303" s="58">
        <f>Calculations!AC273</f>
        <v>0</v>
      </c>
      <c r="AH303" s="58">
        <f>Calculations!AO273</f>
        <v>0</v>
      </c>
      <c r="AI303" s="58">
        <f>Calculations!AD273</f>
        <v>0</v>
      </c>
      <c r="AJ303" s="58">
        <f>Calculations!AP273</f>
        <v>0</v>
      </c>
      <c r="AK303" s="58">
        <f>Calculations!AE273</f>
        <v>0</v>
      </c>
      <c r="AL303" s="58">
        <f>Calculations!AQ273</f>
        <v>0</v>
      </c>
      <c r="AM303" s="58">
        <f>Calculations!AF273</f>
        <v>0</v>
      </c>
      <c r="AN303" s="58">
        <f>Calculations!AR273</f>
        <v>0</v>
      </c>
      <c r="AO303" s="58">
        <f>Calculations!AG273</f>
        <v>0</v>
      </c>
      <c r="AP303" s="58">
        <f>Calculations!AS273</f>
        <v>0</v>
      </c>
      <c r="AQ303" s="58">
        <f>Calculations!AH273</f>
        <v>0.66269214999399995</v>
      </c>
      <c r="AR303" s="58">
        <f>Calculations!AT273</f>
        <v>100.00002263404417</v>
      </c>
      <c r="AS303" s="58">
        <f>Calculations!AI273</f>
        <v>0</v>
      </c>
      <c r="AT303" s="58">
        <f>Calculations!AU273</f>
        <v>0</v>
      </c>
      <c r="AU303" s="58">
        <f>Calculations!AJ273</f>
        <v>0</v>
      </c>
      <c r="AV303" s="58">
        <f>Calculations!AV273</f>
        <v>0</v>
      </c>
      <c r="AW303" s="49"/>
      <c r="AX303" s="49"/>
      <c r="AY303" s="56" t="str">
        <f>Calculations!D273</f>
        <v>Land Supply 2018</v>
      </c>
    </row>
    <row r="304" spans="2:51" ht="26" x14ac:dyDescent="0.35">
      <c r="B304" s="32" t="str">
        <f>Calculations!A274</f>
        <v>16-BOL</v>
      </c>
      <c r="C304" s="30" t="str">
        <f>Calculations!B274</f>
        <v>53 Regent Road, BL6 4BX</v>
      </c>
      <c r="D304" s="13" t="str">
        <f>Calculations!C274</f>
        <v>Residential</v>
      </c>
      <c r="E304" s="38">
        <f>Calculations!E274</f>
        <v>0.376828</v>
      </c>
      <c r="F304" s="38">
        <f>Calculations!I274</f>
        <v>0.31208273860635999</v>
      </c>
      <c r="G304" s="38">
        <f>Calculations!M274</f>
        <v>82.818351769603112</v>
      </c>
      <c r="H304" s="38">
        <f>Calculations!H274</f>
        <v>3.1976190885399998E-2</v>
      </c>
      <c r="I304" s="38">
        <f>Calculations!L274</f>
        <v>8.4856196687613448</v>
      </c>
      <c r="J304" s="38">
        <f>Calculations!G274</f>
        <v>1.3484878992399999E-3</v>
      </c>
      <c r="K304" s="38">
        <f>Calculations!K274</f>
        <v>0.35785236214930949</v>
      </c>
      <c r="L304" s="38">
        <f>Calculations!F274</f>
        <v>3.1420582608999999E-2</v>
      </c>
      <c r="M304" s="38">
        <f>Calculations!J274</f>
        <v>8.338176199486238</v>
      </c>
      <c r="N304" s="38">
        <f>Calculations!V274</f>
        <v>0.37682834000100002</v>
      </c>
      <c r="O304" s="38">
        <f>Calculations!W274</f>
        <v>100.00009022710627</v>
      </c>
      <c r="P304" s="38">
        <f>Calculations!O274</f>
        <v>6.72967097757E-2</v>
      </c>
      <c r="Q304" s="38">
        <f>Calculations!S274</f>
        <v>17.858733898675258</v>
      </c>
      <c r="R304" s="38">
        <f>Calculations!Q274</f>
        <v>4.6785309775700001E-2</v>
      </c>
      <c r="S304" s="38">
        <f>Calculations!T274</f>
        <v>12.415560886054115</v>
      </c>
      <c r="T304" s="38">
        <f>Calculations!R274</f>
        <v>3.6026503945899999E-2</v>
      </c>
      <c r="U304" s="38">
        <f>Calculations!U274</f>
        <v>9.5604636454562826</v>
      </c>
      <c r="V304" s="38">
        <f>Calculations!X274</f>
        <v>4.3684301904899997E-2</v>
      </c>
      <c r="W304" s="38">
        <f>Calculations!Y274</f>
        <v>11.592636933800035</v>
      </c>
      <c r="X304" s="38" t="s">
        <v>1056</v>
      </c>
      <c r="Y304" s="73" t="s">
        <v>108</v>
      </c>
      <c r="Z304" s="74" t="s">
        <v>109</v>
      </c>
      <c r="AA304" s="58">
        <f>Calculations!Z274</f>
        <v>1.1732396167299999E-3</v>
      </c>
      <c r="AB304" s="58">
        <f>Calculations!AL274</f>
        <v>0.31134618890581378</v>
      </c>
      <c r="AC304" s="58">
        <f>Calculations!AA274</f>
        <v>0</v>
      </c>
      <c r="AD304" s="59">
        <f>Calculations!AM274</f>
        <v>0</v>
      </c>
      <c r="AE304" s="58">
        <f>Calculations!AB274</f>
        <v>0</v>
      </c>
      <c r="AF304" s="58">
        <f>Calculations!AN274</f>
        <v>0</v>
      </c>
      <c r="AG304" s="58">
        <f>Calculations!AC274</f>
        <v>0</v>
      </c>
      <c r="AH304" s="58">
        <f>Calculations!AO274</f>
        <v>0</v>
      </c>
      <c r="AI304" s="58">
        <f>Calculations!AD274</f>
        <v>0</v>
      </c>
      <c r="AJ304" s="58">
        <f>Calculations!AP274</f>
        <v>0</v>
      </c>
      <c r="AK304" s="58">
        <f>Calculations!AE274</f>
        <v>0</v>
      </c>
      <c r="AL304" s="58">
        <f>Calculations!AQ274</f>
        <v>0</v>
      </c>
      <c r="AM304" s="58">
        <f>Calculations!AF274</f>
        <v>0</v>
      </c>
      <c r="AN304" s="58">
        <f>Calculations!AR274</f>
        <v>0</v>
      </c>
      <c r="AO304" s="58">
        <f>Calculations!AG274</f>
        <v>0</v>
      </c>
      <c r="AP304" s="58">
        <f>Calculations!AS274</f>
        <v>0</v>
      </c>
      <c r="AQ304" s="58">
        <f>Calculations!AH274</f>
        <v>0.37682834000100002</v>
      </c>
      <c r="AR304" s="58">
        <f>Calculations!AT274</f>
        <v>100.00009022710627</v>
      </c>
      <c r="AS304" s="58">
        <f>Calculations!AI274</f>
        <v>0</v>
      </c>
      <c r="AT304" s="58">
        <f>Calculations!AU274</f>
        <v>0</v>
      </c>
      <c r="AU304" s="58">
        <f>Calculations!AJ274</f>
        <v>0</v>
      </c>
      <c r="AV304" s="58">
        <f>Calculations!AV274</f>
        <v>0</v>
      </c>
      <c r="AW304" s="49"/>
      <c r="AX304" s="49"/>
      <c r="AY304" s="56" t="str">
        <f>Calculations!D274</f>
        <v>Land Supply 2018</v>
      </c>
    </row>
    <row r="305" spans="2:51" ht="14.5" x14ac:dyDescent="0.35">
      <c r="B305" s="32" t="str">
        <f>Calculations!A275</f>
        <v>172-BOL</v>
      </c>
      <c r="C305" s="30" t="str">
        <f>Calculations!B275</f>
        <v>Haslam Mill, Marsh Fold Lane, BL1 3AS</v>
      </c>
      <c r="D305" s="13" t="str">
        <f>Calculations!C275</f>
        <v>Residential</v>
      </c>
      <c r="E305" s="38">
        <f>Calculations!E275</f>
        <v>1.0259400000000001</v>
      </c>
      <c r="F305" s="38">
        <f>Calculations!I275</f>
        <v>1.0259400000000001</v>
      </c>
      <c r="G305" s="38">
        <f>Calculations!M275</f>
        <v>100</v>
      </c>
      <c r="H305" s="38">
        <f>Calculations!H275</f>
        <v>0</v>
      </c>
      <c r="I305" s="38">
        <f>Calculations!L275</f>
        <v>0</v>
      </c>
      <c r="J305" s="38">
        <f>Calculations!G275</f>
        <v>0</v>
      </c>
      <c r="K305" s="38">
        <f>Calculations!K275</f>
        <v>0</v>
      </c>
      <c r="L305" s="38">
        <f>Calculations!F275</f>
        <v>0</v>
      </c>
      <c r="M305" s="38">
        <f>Calculations!J275</f>
        <v>0</v>
      </c>
      <c r="N305" s="38">
        <f>Calculations!V275</f>
        <v>0</v>
      </c>
      <c r="O305" s="38">
        <f>Calculations!W275</f>
        <v>0</v>
      </c>
      <c r="P305" s="38">
        <f>Calculations!O275</f>
        <v>9.1489492628525002E-2</v>
      </c>
      <c r="Q305" s="38">
        <f>Calculations!S275</f>
        <v>8.9176260432895678</v>
      </c>
      <c r="R305" s="38">
        <f>Calculations!Q275</f>
        <v>2.74692628525E-4</v>
      </c>
      <c r="S305" s="38">
        <f>Calculations!T275</f>
        <v>2.6774726448427783E-2</v>
      </c>
      <c r="T305" s="38">
        <f>Calculations!R275</f>
        <v>0</v>
      </c>
      <c r="U305" s="38">
        <f>Calculations!U275</f>
        <v>0</v>
      </c>
      <c r="V305" s="38" t="str">
        <f>Calculations!X275</f>
        <v>Not Modelled</v>
      </c>
      <c r="W305" s="38" t="str">
        <f>Calculations!Y275</f>
        <v>N/A</v>
      </c>
      <c r="X305" s="38" t="s">
        <v>1056</v>
      </c>
      <c r="Y305" s="73" t="s">
        <v>105</v>
      </c>
      <c r="Z305" s="74" t="s">
        <v>104</v>
      </c>
      <c r="AA305" s="58">
        <f>Calculations!Z275</f>
        <v>0</v>
      </c>
      <c r="AB305" s="58">
        <f>Calculations!AL275</f>
        <v>0</v>
      </c>
      <c r="AC305" s="58">
        <f>Calculations!AA275</f>
        <v>0</v>
      </c>
      <c r="AD305" s="59">
        <f>Calculations!AM275</f>
        <v>0</v>
      </c>
      <c r="AE305" s="58">
        <f>Calculations!AB275</f>
        <v>0</v>
      </c>
      <c r="AF305" s="58">
        <f>Calculations!AN275</f>
        <v>0</v>
      </c>
      <c r="AG305" s="58">
        <f>Calculations!AC275</f>
        <v>0</v>
      </c>
      <c r="AH305" s="58">
        <f>Calculations!AO275</f>
        <v>0</v>
      </c>
      <c r="AI305" s="58">
        <f>Calculations!AD275</f>
        <v>0</v>
      </c>
      <c r="AJ305" s="58">
        <f>Calculations!AP275</f>
        <v>0</v>
      </c>
      <c r="AK305" s="58">
        <f>Calculations!AE275</f>
        <v>0</v>
      </c>
      <c r="AL305" s="58">
        <f>Calculations!AQ275</f>
        <v>0</v>
      </c>
      <c r="AM305" s="58">
        <f>Calculations!AF275</f>
        <v>0</v>
      </c>
      <c r="AN305" s="58">
        <f>Calculations!AR275</f>
        <v>0</v>
      </c>
      <c r="AO305" s="58">
        <f>Calculations!AG275</f>
        <v>0</v>
      </c>
      <c r="AP305" s="58">
        <f>Calculations!AS275</f>
        <v>0</v>
      </c>
      <c r="AQ305" s="58">
        <f>Calculations!AH275</f>
        <v>1.02594472</v>
      </c>
      <c r="AR305" s="58">
        <f>Calculations!AT275</f>
        <v>100.00046006589078</v>
      </c>
      <c r="AS305" s="58">
        <f>Calculations!AI275</f>
        <v>0</v>
      </c>
      <c r="AT305" s="58">
        <f>Calculations!AU275</f>
        <v>0</v>
      </c>
      <c r="AU305" s="58">
        <f>Calculations!AJ275</f>
        <v>0</v>
      </c>
      <c r="AV305" s="58">
        <f>Calculations!AV275</f>
        <v>0</v>
      </c>
      <c r="AW305" s="49"/>
      <c r="AX305" s="49"/>
      <c r="AY305" s="56" t="str">
        <f>Calculations!D275</f>
        <v>Land Supply 2018</v>
      </c>
    </row>
    <row r="306" spans="2:51" ht="26" x14ac:dyDescent="0.35">
      <c r="B306" s="32" t="str">
        <f>Calculations!A276</f>
        <v>19-BOL</v>
      </c>
      <c r="C306" s="30" t="str">
        <f>Calculations!B276</f>
        <v>HORWICH LOCOWORKS, MANSELL WAY, HORWICH, BL6 5NX</v>
      </c>
      <c r="D306" s="13" t="str">
        <f>Calculations!C276</f>
        <v>Residential</v>
      </c>
      <c r="E306" s="38">
        <f>Calculations!E276</f>
        <v>73.445899999999995</v>
      </c>
      <c r="F306" s="38">
        <f>Calculations!I276</f>
        <v>71.132264237171995</v>
      </c>
      <c r="G306" s="38">
        <f>Calculations!M276</f>
        <v>96.849877579513631</v>
      </c>
      <c r="H306" s="38">
        <f>Calculations!H276</f>
        <v>1.39187207258</v>
      </c>
      <c r="I306" s="38">
        <f>Calculations!L276</f>
        <v>1.8950983956626581</v>
      </c>
      <c r="J306" s="38">
        <f>Calculations!G276</f>
        <v>0.30094848115</v>
      </c>
      <c r="K306" s="38">
        <f>Calculations!K276</f>
        <v>0.40975531806404447</v>
      </c>
      <c r="L306" s="38">
        <f>Calculations!F276</f>
        <v>0.62081520909800003</v>
      </c>
      <c r="M306" s="38">
        <f>Calculations!J276</f>
        <v>0.84526870675966947</v>
      </c>
      <c r="N306" s="38">
        <f>Calculations!V276</f>
        <v>24.4851015534</v>
      </c>
      <c r="O306" s="38">
        <f>Calculations!W276</f>
        <v>33.337601627047938</v>
      </c>
      <c r="P306" s="38">
        <f>Calculations!O276</f>
        <v>17.883310826700001</v>
      </c>
      <c r="Q306" s="38">
        <f>Calculations!S276</f>
        <v>24.348957296050568</v>
      </c>
      <c r="R306" s="38">
        <f>Calculations!Q276</f>
        <v>6.5868108266999998</v>
      </c>
      <c r="S306" s="38">
        <f>Calculations!T276</f>
        <v>8.9682485022308942</v>
      </c>
      <c r="T306" s="38">
        <f>Calculations!R276</f>
        <v>3.95041286856</v>
      </c>
      <c r="U306" s="38">
        <f>Calculations!U276</f>
        <v>5.3786703799122897</v>
      </c>
      <c r="V306" s="38">
        <f>Calculations!X276</f>
        <v>1.3500099541699999</v>
      </c>
      <c r="W306" s="38">
        <f>Calculations!Y276</f>
        <v>1.838101179466791</v>
      </c>
      <c r="X306" s="38" t="s">
        <v>1056</v>
      </c>
      <c r="Y306" s="73" t="s">
        <v>108</v>
      </c>
      <c r="Z306" s="74" t="s">
        <v>109</v>
      </c>
      <c r="AA306" s="58">
        <f>Calculations!Z276</f>
        <v>0.98953018444600005</v>
      </c>
      <c r="AB306" s="58">
        <f>Calculations!AL276</f>
        <v>1.3472912503570658</v>
      </c>
      <c r="AC306" s="58">
        <f>Calculations!AA276</f>
        <v>1.37278066155</v>
      </c>
      <c r="AD306" s="59">
        <f>Calculations!AM276</f>
        <v>1.8691045538961333</v>
      </c>
      <c r="AE306" s="58">
        <f>Calculations!AB276</f>
        <v>1.0001523005299999</v>
      </c>
      <c r="AF306" s="58">
        <f>Calculations!AN276</f>
        <v>1.3617537541646301</v>
      </c>
      <c r="AG306" s="58">
        <f>Calculations!AC276</f>
        <v>1.0098647274300001</v>
      </c>
      <c r="AH306" s="58">
        <f>Calculations!AO276</f>
        <v>1.3749776739477633</v>
      </c>
      <c r="AI306" s="58">
        <f>Calculations!AD276</f>
        <v>8.1994599138099993</v>
      </c>
      <c r="AJ306" s="58">
        <f>Calculations!AP276</f>
        <v>11.163945045005915</v>
      </c>
      <c r="AK306" s="58">
        <f>Calculations!AE276</f>
        <v>0.96639519629399995</v>
      </c>
      <c r="AL306" s="58">
        <f>Calculations!AQ276</f>
        <v>1.3157918907576869</v>
      </c>
      <c r="AM306" s="58">
        <f>Calculations!AF276</f>
        <v>0.20947757916199999</v>
      </c>
      <c r="AN306" s="58">
        <f>Calculations!AR276</f>
        <v>0.28521344167884116</v>
      </c>
      <c r="AO306" s="58">
        <f>Calculations!AG276</f>
        <v>0</v>
      </c>
      <c r="AP306" s="58">
        <f>Calculations!AS276</f>
        <v>0</v>
      </c>
      <c r="AQ306" s="58">
        <f>Calculations!AH276</f>
        <v>5.8831333148500002</v>
      </c>
      <c r="AR306" s="58">
        <f>Calculations!AT276</f>
        <v>8.0101589262981339</v>
      </c>
      <c r="AS306" s="58">
        <f>Calculations!AI276</f>
        <v>4.0014150550600001E-2</v>
      </c>
      <c r="AT306" s="58">
        <f>Calculations!AU276</f>
        <v>5.4481122228197905E-2</v>
      </c>
      <c r="AU306" s="58">
        <f>Calculations!AJ276</f>
        <v>1.46580307558</v>
      </c>
      <c r="AV306" s="58">
        <f>Calculations!AV276</f>
        <v>1.9957588859010511</v>
      </c>
      <c r="AW306" s="49"/>
      <c r="AX306" s="49"/>
      <c r="AY306" s="56" t="str">
        <f>Calculations!D276</f>
        <v>Land Supply 2018</v>
      </c>
    </row>
    <row r="307" spans="2:51" ht="26" x14ac:dyDescent="0.35">
      <c r="B307" s="32" t="str">
        <f>Calculations!A277</f>
        <v>1P1.1 10MU</v>
      </c>
      <c r="C307" s="30" t="str">
        <f>Calculations!B277</f>
        <v>Bolton town centre - Merchants Quarter/Trinity Quarter</v>
      </c>
      <c r="D307" s="13" t="str">
        <f>Calculations!C277</f>
        <v>Offices</v>
      </c>
      <c r="E307" s="38">
        <f>Calculations!E277</f>
        <v>2.4112499999999999</v>
      </c>
      <c r="F307" s="38">
        <f>Calculations!I277</f>
        <v>2.4112499999999999</v>
      </c>
      <c r="G307" s="38">
        <f>Calculations!M277</f>
        <v>100</v>
      </c>
      <c r="H307" s="38">
        <f>Calculations!H277</f>
        <v>0</v>
      </c>
      <c r="I307" s="38">
        <f>Calculations!L277</f>
        <v>0</v>
      </c>
      <c r="J307" s="38">
        <f>Calculations!G277</f>
        <v>0</v>
      </c>
      <c r="K307" s="38">
        <f>Calculations!K277</f>
        <v>0</v>
      </c>
      <c r="L307" s="38">
        <f>Calculations!F277</f>
        <v>0</v>
      </c>
      <c r="M307" s="38">
        <f>Calculations!J277</f>
        <v>0</v>
      </c>
      <c r="N307" s="38">
        <f>Calculations!V277</f>
        <v>0.51879458351200003</v>
      </c>
      <c r="O307" s="38">
        <f>Calculations!W277</f>
        <v>21.515586667164335</v>
      </c>
      <c r="P307" s="38">
        <f>Calculations!O277</f>
        <v>1.0188216162090999</v>
      </c>
      <c r="Q307" s="38">
        <f>Calculations!S277</f>
        <v>42.252840485602903</v>
      </c>
      <c r="R307" s="38">
        <f>Calculations!Q277</f>
        <v>0.34950561620909998</v>
      </c>
      <c r="S307" s="38">
        <f>Calculations!T277</f>
        <v>14.49478968207776</v>
      </c>
      <c r="T307" s="38">
        <f>Calculations!R277</f>
        <v>5.5839837142100002E-2</v>
      </c>
      <c r="U307" s="38">
        <f>Calculations!U277</f>
        <v>2.3158045471062727</v>
      </c>
      <c r="V307" s="38" t="str">
        <f>Calculations!X277</f>
        <v>Not Modelled</v>
      </c>
      <c r="W307" s="38" t="str">
        <f>Calculations!Y277</f>
        <v>N/A</v>
      </c>
      <c r="X307" s="38" t="s">
        <v>101</v>
      </c>
      <c r="Y307" s="73" t="s">
        <v>108</v>
      </c>
      <c r="Z307" s="74" t="s">
        <v>109</v>
      </c>
      <c r="AA307" s="58">
        <f>Calculations!Z277</f>
        <v>0</v>
      </c>
      <c r="AB307" s="58">
        <f>Calculations!AL277</f>
        <v>0</v>
      </c>
      <c r="AC307" s="58">
        <f>Calculations!AA277</f>
        <v>0</v>
      </c>
      <c r="AD307" s="59">
        <f>Calculations!AM277</f>
        <v>0</v>
      </c>
      <c r="AE307" s="58">
        <f>Calculations!AB277</f>
        <v>0</v>
      </c>
      <c r="AF307" s="58">
        <f>Calculations!AN277</f>
        <v>0</v>
      </c>
      <c r="AG307" s="58">
        <f>Calculations!AC277</f>
        <v>0</v>
      </c>
      <c r="AH307" s="58">
        <f>Calculations!AO277</f>
        <v>0</v>
      </c>
      <c r="AI307" s="58">
        <f>Calculations!AD277</f>
        <v>0</v>
      </c>
      <c r="AJ307" s="58">
        <f>Calculations!AP277</f>
        <v>0</v>
      </c>
      <c r="AK307" s="58">
        <f>Calculations!AE277</f>
        <v>0</v>
      </c>
      <c r="AL307" s="58">
        <f>Calculations!AQ277</f>
        <v>0</v>
      </c>
      <c r="AM307" s="58">
        <f>Calculations!AF277</f>
        <v>0</v>
      </c>
      <c r="AN307" s="58">
        <f>Calculations!AR277</f>
        <v>0</v>
      </c>
      <c r="AO307" s="58">
        <f>Calculations!AG277</f>
        <v>0</v>
      </c>
      <c r="AP307" s="58">
        <f>Calculations!AS277</f>
        <v>0</v>
      </c>
      <c r="AQ307" s="58">
        <f>Calculations!AH277</f>
        <v>2.4112484150000002</v>
      </c>
      <c r="AR307" s="58">
        <f>Calculations!AT277</f>
        <v>99.99993426645932</v>
      </c>
      <c r="AS307" s="58">
        <f>Calculations!AI277</f>
        <v>0</v>
      </c>
      <c r="AT307" s="58">
        <f>Calculations!AU277</f>
        <v>0</v>
      </c>
      <c r="AU307" s="58">
        <f>Calculations!AJ277</f>
        <v>0</v>
      </c>
      <c r="AV307" s="58">
        <f>Calculations!AV277</f>
        <v>0</v>
      </c>
      <c r="AW307" s="49"/>
      <c r="AX307" s="49"/>
      <c r="AY307" s="56" t="str">
        <f>Calculations!D277</f>
        <v>Land Supply 2018</v>
      </c>
    </row>
    <row r="308" spans="2:51" ht="14.5" x14ac:dyDescent="0.35">
      <c r="B308" s="32" t="str">
        <f>Calculations!A278</f>
        <v>1P1.1 19MU</v>
      </c>
      <c r="C308" s="30" t="str">
        <f>Calculations!B278</f>
        <v>Bolton town centre - Knowledge Campus</v>
      </c>
      <c r="D308" s="13" t="str">
        <f>Calculations!C278</f>
        <v>Offices</v>
      </c>
      <c r="E308" s="38">
        <f>Calculations!E278</f>
        <v>2.1821299999999999</v>
      </c>
      <c r="F308" s="38">
        <f>Calculations!I278</f>
        <v>2.1821299999999999</v>
      </c>
      <c r="G308" s="38">
        <f>Calculations!M278</f>
        <v>100</v>
      </c>
      <c r="H308" s="38">
        <f>Calculations!H278</f>
        <v>0</v>
      </c>
      <c r="I308" s="38">
        <f>Calculations!L278</f>
        <v>0</v>
      </c>
      <c r="J308" s="38">
        <f>Calculations!G278</f>
        <v>0</v>
      </c>
      <c r="K308" s="38">
        <f>Calculations!K278</f>
        <v>0</v>
      </c>
      <c r="L308" s="38">
        <f>Calculations!F278</f>
        <v>0</v>
      </c>
      <c r="M308" s="38">
        <f>Calculations!J278</f>
        <v>0</v>
      </c>
      <c r="N308" s="38">
        <f>Calculations!V278</f>
        <v>0</v>
      </c>
      <c r="O308" s="38">
        <f>Calculations!W278</f>
        <v>0</v>
      </c>
      <c r="P308" s="38">
        <f>Calculations!O278</f>
        <v>0.29220436552950002</v>
      </c>
      <c r="Q308" s="38">
        <f>Calculations!S278</f>
        <v>13.390786320223819</v>
      </c>
      <c r="R308" s="38">
        <f>Calculations!Q278</f>
        <v>4.9796365529500002E-2</v>
      </c>
      <c r="S308" s="38">
        <f>Calculations!T278</f>
        <v>2.2820072832278555</v>
      </c>
      <c r="T308" s="38">
        <f>Calculations!R278</f>
        <v>0</v>
      </c>
      <c r="U308" s="38">
        <f>Calculations!U278</f>
        <v>0</v>
      </c>
      <c r="V308" s="38" t="str">
        <f>Calculations!X278</f>
        <v>Not Modelled</v>
      </c>
      <c r="W308" s="38" t="str">
        <f>Calculations!Y278</f>
        <v>N/A</v>
      </c>
      <c r="X308" s="38" t="s">
        <v>101</v>
      </c>
      <c r="Y308" s="73" t="s">
        <v>105</v>
      </c>
      <c r="Z308" s="74" t="s">
        <v>104</v>
      </c>
      <c r="AA308" s="58">
        <f>Calculations!Z278</f>
        <v>0</v>
      </c>
      <c r="AB308" s="58">
        <f>Calculations!AL278</f>
        <v>0</v>
      </c>
      <c r="AC308" s="58">
        <f>Calculations!AA278</f>
        <v>0</v>
      </c>
      <c r="AD308" s="59">
        <f>Calculations!AM278</f>
        <v>0</v>
      </c>
      <c r="AE308" s="58">
        <f>Calculations!AB278</f>
        <v>0</v>
      </c>
      <c r="AF308" s="58">
        <f>Calculations!AN278</f>
        <v>0</v>
      </c>
      <c r="AG308" s="58">
        <f>Calculations!AC278</f>
        <v>0</v>
      </c>
      <c r="AH308" s="58">
        <f>Calculations!AO278</f>
        <v>0</v>
      </c>
      <c r="AI308" s="58">
        <f>Calculations!AD278</f>
        <v>0</v>
      </c>
      <c r="AJ308" s="58">
        <f>Calculations!AP278</f>
        <v>0</v>
      </c>
      <c r="AK308" s="58">
        <f>Calculations!AE278</f>
        <v>0</v>
      </c>
      <c r="AL308" s="58">
        <f>Calculations!AQ278</f>
        <v>0</v>
      </c>
      <c r="AM308" s="58">
        <f>Calculations!AF278</f>
        <v>0</v>
      </c>
      <c r="AN308" s="58">
        <f>Calculations!AR278</f>
        <v>0</v>
      </c>
      <c r="AO308" s="58">
        <f>Calculations!AG278</f>
        <v>0</v>
      </c>
      <c r="AP308" s="58">
        <f>Calculations!AS278</f>
        <v>0</v>
      </c>
      <c r="AQ308" s="58">
        <f>Calculations!AH278</f>
        <v>2.1821304100000001</v>
      </c>
      <c r="AR308" s="58">
        <f>Calculations!AT278</f>
        <v>100.00001878898142</v>
      </c>
      <c r="AS308" s="58">
        <f>Calculations!AI278</f>
        <v>0</v>
      </c>
      <c r="AT308" s="58">
        <f>Calculations!AU278</f>
        <v>0</v>
      </c>
      <c r="AU308" s="58">
        <f>Calculations!AJ278</f>
        <v>0</v>
      </c>
      <c r="AV308" s="58">
        <f>Calculations!AV278</f>
        <v>0</v>
      </c>
      <c r="AW308" s="49"/>
      <c r="AX308" s="49"/>
      <c r="AY308" s="56" t="str">
        <f>Calculations!D278</f>
        <v>Land Supply 2018</v>
      </c>
    </row>
    <row r="309" spans="2:51" ht="26" x14ac:dyDescent="0.35">
      <c r="B309" s="32" t="str">
        <f>Calculations!A279</f>
        <v>1P1.1 SO2</v>
      </c>
      <c r="C309" s="30" t="str">
        <f>Calculations!B279</f>
        <v>Bolton town centre - Church Wharf</v>
      </c>
      <c r="D309" s="13" t="str">
        <f>Calculations!C279</f>
        <v>Offices</v>
      </c>
      <c r="E309" s="38">
        <f>Calculations!E279</f>
        <v>5.7893499999999998</v>
      </c>
      <c r="F309" s="38">
        <f>Calculations!I279</f>
        <v>3.5580102827560003</v>
      </c>
      <c r="G309" s="38">
        <f>Calculations!M279</f>
        <v>61.457854210852695</v>
      </c>
      <c r="H309" s="38">
        <f>Calculations!H279</f>
        <v>1.5538434560900001</v>
      </c>
      <c r="I309" s="38">
        <f>Calculations!L279</f>
        <v>26.839687634881294</v>
      </c>
      <c r="J309" s="38">
        <f>Calculations!G279</f>
        <v>0.31544215329300002</v>
      </c>
      <c r="K309" s="38">
        <f>Calculations!K279</f>
        <v>5.44866268740014</v>
      </c>
      <c r="L309" s="38">
        <f>Calculations!F279</f>
        <v>0.36205410786100001</v>
      </c>
      <c r="M309" s="38">
        <f>Calculations!J279</f>
        <v>6.2537954668658831</v>
      </c>
      <c r="N309" s="38">
        <f>Calculations!V279</f>
        <v>4.5360506097700002</v>
      </c>
      <c r="O309" s="38">
        <f>Calculations!W279</f>
        <v>78.351638953768571</v>
      </c>
      <c r="P309" s="38">
        <f>Calculations!O279</f>
        <v>2.0012283253029999</v>
      </c>
      <c r="Q309" s="38">
        <f>Calculations!S279</f>
        <v>34.5674095589833</v>
      </c>
      <c r="R309" s="38">
        <f>Calculations!Q279</f>
        <v>1.0380133253029999</v>
      </c>
      <c r="S309" s="38">
        <f>Calculations!T279</f>
        <v>17.929704117094321</v>
      </c>
      <c r="T309" s="38">
        <f>Calculations!R279</f>
        <v>0.49650600708800002</v>
      </c>
      <c r="U309" s="38">
        <f>Calculations!U279</f>
        <v>8.5761960684360083</v>
      </c>
      <c r="V309" s="38">
        <f>Calculations!X279</f>
        <v>0.37408109255900002</v>
      </c>
      <c r="W309" s="38">
        <f>Calculations!Y279</f>
        <v>6.4615387316192665</v>
      </c>
      <c r="X309" s="38" t="s">
        <v>101</v>
      </c>
      <c r="Y309" s="73" t="s">
        <v>108</v>
      </c>
      <c r="Z309" s="74" t="s">
        <v>109</v>
      </c>
      <c r="AA309" s="58">
        <f>Calculations!Z279</f>
        <v>1.3473314316999999E-2</v>
      </c>
      <c r="AB309" s="58">
        <f>Calculations!AL279</f>
        <v>0.23272585552782263</v>
      </c>
      <c r="AC309" s="58">
        <f>Calculations!AA279</f>
        <v>0</v>
      </c>
      <c r="AD309" s="59">
        <f>Calculations!AM279</f>
        <v>0</v>
      </c>
      <c r="AE309" s="58">
        <f>Calculations!AB279</f>
        <v>0</v>
      </c>
      <c r="AF309" s="58">
        <f>Calculations!AN279</f>
        <v>0</v>
      </c>
      <c r="AG309" s="58">
        <f>Calculations!AC279</f>
        <v>0</v>
      </c>
      <c r="AH309" s="58">
        <f>Calculations!AO279</f>
        <v>0</v>
      </c>
      <c r="AI309" s="58">
        <f>Calculations!AD279</f>
        <v>0</v>
      </c>
      <c r="AJ309" s="58">
        <f>Calculations!AP279</f>
        <v>0</v>
      </c>
      <c r="AK309" s="58">
        <f>Calculations!AE279</f>
        <v>0</v>
      </c>
      <c r="AL309" s="58">
        <f>Calculations!AQ279</f>
        <v>0</v>
      </c>
      <c r="AM309" s="58">
        <f>Calculations!AF279</f>
        <v>0</v>
      </c>
      <c r="AN309" s="58">
        <f>Calculations!AR279</f>
        <v>0</v>
      </c>
      <c r="AO309" s="58">
        <f>Calculations!AG279</f>
        <v>0</v>
      </c>
      <c r="AP309" s="58">
        <f>Calculations!AS279</f>
        <v>0</v>
      </c>
      <c r="AQ309" s="58">
        <f>Calculations!AH279</f>
        <v>5.7893247187999997</v>
      </c>
      <c r="AR309" s="58">
        <f>Calculations!AT279</f>
        <v>99.999563315398092</v>
      </c>
      <c r="AS309" s="58">
        <f>Calculations!AI279</f>
        <v>0</v>
      </c>
      <c r="AT309" s="58">
        <f>Calculations!AU279</f>
        <v>0</v>
      </c>
      <c r="AU309" s="58">
        <f>Calculations!AJ279</f>
        <v>0</v>
      </c>
      <c r="AV309" s="58">
        <f>Calculations!AV279</f>
        <v>0</v>
      </c>
      <c r="AW309" s="49"/>
      <c r="AX309" s="49"/>
      <c r="AY309" s="56" t="str">
        <f>Calculations!D279</f>
        <v>Land Supply 2018</v>
      </c>
    </row>
    <row r="310" spans="2:51" ht="14.5" x14ac:dyDescent="0.35">
      <c r="B310" s="32" t="str">
        <f>Calculations!A280</f>
        <v>1P1.110MU</v>
      </c>
      <c r="C310" s="30" t="str">
        <f>Calculations!B280</f>
        <v>Bolton town centre - Merchants Quarter/Trinity Quarter</v>
      </c>
      <c r="D310" s="13" t="str">
        <f>Calculations!C280</f>
        <v>Industry and warehousing</v>
      </c>
      <c r="E310" s="38">
        <f>Calculations!E280</f>
        <v>1.77698</v>
      </c>
      <c r="F310" s="38">
        <f>Calculations!I280</f>
        <v>1.77698</v>
      </c>
      <c r="G310" s="38">
        <f>Calculations!M280</f>
        <v>100</v>
      </c>
      <c r="H310" s="38">
        <f>Calculations!H280</f>
        <v>0</v>
      </c>
      <c r="I310" s="38">
        <f>Calculations!L280</f>
        <v>0</v>
      </c>
      <c r="J310" s="38">
        <f>Calculations!G280</f>
        <v>0</v>
      </c>
      <c r="K310" s="38">
        <f>Calculations!K280</f>
        <v>0</v>
      </c>
      <c r="L310" s="38">
        <f>Calculations!F280</f>
        <v>0</v>
      </c>
      <c r="M310" s="38">
        <f>Calculations!J280</f>
        <v>0</v>
      </c>
      <c r="N310" s="38">
        <f>Calculations!V280</f>
        <v>7.8178972239999998E-3</v>
      </c>
      <c r="O310" s="38">
        <f>Calculations!W280</f>
        <v>0.43995414827403795</v>
      </c>
      <c r="P310" s="38">
        <f>Calculations!O280</f>
        <v>0.14830499999999999</v>
      </c>
      <c r="Q310" s="38">
        <f>Calculations!S280</f>
        <v>8.345901473286137</v>
      </c>
      <c r="R310" s="38">
        <f>Calculations!Q280</f>
        <v>0</v>
      </c>
      <c r="S310" s="38">
        <f>Calculations!T280</f>
        <v>0</v>
      </c>
      <c r="T310" s="38">
        <f>Calculations!R280</f>
        <v>0</v>
      </c>
      <c r="U310" s="38">
        <f>Calculations!U280</f>
        <v>0</v>
      </c>
      <c r="V310" s="38" t="str">
        <f>Calculations!X280</f>
        <v>Not Modelled</v>
      </c>
      <c r="W310" s="38" t="str">
        <f>Calculations!Y280</f>
        <v>N/A</v>
      </c>
      <c r="X310" s="38" t="s">
        <v>101</v>
      </c>
      <c r="Y310" s="73" t="s">
        <v>105</v>
      </c>
      <c r="Z310" s="74" t="s">
        <v>104</v>
      </c>
      <c r="AA310" s="58">
        <f>Calculations!Z280</f>
        <v>0</v>
      </c>
      <c r="AB310" s="58">
        <f>Calculations!AL280</f>
        <v>0</v>
      </c>
      <c r="AC310" s="58">
        <f>Calculations!AA280</f>
        <v>0</v>
      </c>
      <c r="AD310" s="59">
        <f>Calculations!AM280</f>
        <v>0</v>
      </c>
      <c r="AE310" s="58">
        <f>Calculations!AB280</f>
        <v>0</v>
      </c>
      <c r="AF310" s="58">
        <f>Calculations!AN280</f>
        <v>0</v>
      </c>
      <c r="AG310" s="58">
        <f>Calculations!AC280</f>
        <v>0</v>
      </c>
      <c r="AH310" s="58">
        <f>Calculations!AO280</f>
        <v>0</v>
      </c>
      <c r="AI310" s="58">
        <f>Calculations!AD280</f>
        <v>0</v>
      </c>
      <c r="AJ310" s="58">
        <f>Calculations!AP280</f>
        <v>0</v>
      </c>
      <c r="AK310" s="58">
        <f>Calculations!AE280</f>
        <v>0</v>
      </c>
      <c r="AL310" s="58">
        <f>Calculations!AQ280</f>
        <v>0</v>
      </c>
      <c r="AM310" s="58">
        <f>Calculations!AF280</f>
        <v>0</v>
      </c>
      <c r="AN310" s="58">
        <f>Calculations!AR280</f>
        <v>0</v>
      </c>
      <c r="AO310" s="58">
        <f>Calculations!AG280</f>
        <v>0</v>
      </c>
      <c r="AP310" s="58">
        <f>Calculations!AS280</f>
        <v>0</v>
      </c>
      <c r="AQ310" s="58">
        <f>Calculations!AH280</f>
        <v>1.77698073</v>
      </c>
      <c r="AR310" s="58">
        <f>Calculations!AT280</f>
        <v>100.00004108093508</v>
      </c>
      <c r="AS310" s="58">
        <f>Calculations!AI280</f>
        <v>0</v>
      </c>
      <c r="AT310" s="58">
        <f>Calculations!AU280</f>
        <v>0</v>
      </c>
      <c r="AU310" s="58">
        <f>Calculations!AJ280</f>
        <v>0</v>
      </c>
      <c r="AV310" s="58">
        <f>Calculations!AV280</f>
        <v>0</v>
      </c>
      <c r="AW310" s="49"/>
      <c r="AX310" s="49"/>
      <c r="AY310" s="56" t="str">
        <f>Calculations!D280</f>
        <v>Land Supply 2018</v>
      </c>
    </row>
    <row r="311" spans="2:51" ht="14.5" x14ac:dyDescent="0.35">
      <c r="B311" s="32" t="str">
        <f>Calculations!A281</f>
        <v>1P1.121MU</v>
      </c>
      <c r="C311" s="30" t="str">
        <f>Calculations!B281</f>
        <v>Bolton town centre - Cultural Quarter/Cheadle Square</v>
      </c>
      <c r="D311" s="13" t="str">
        <f>Calculations!C281</f>
        <v>Offices</v>
      </c>
      <c r="E311" s="38">
        <f>Calculations!E281</f>
        <v>0.38082300000000002</v>
      </c>
      <c r="F311" s="38">
        <f>Calculations!I281</f>
        <v>0.38082300000000002</v>
      </c>
      <c r="G311" s="38">
        <f>Calculations!M281</f>
        <v>100</v>
      </c>
      <c r="H311" s="38">
        <f>Calculations!H281</f>
        <v>0</v>
      </c>
      <c r="I311" s="38">
        <f>Calculations!L281</f>
        <v>0</v>
      </c>
      <c r="J311" s="38">
        <f>Calculations!G281</f>
        <v>0</v>
      </c>
      <c r="K311" s="38">
        <f>Calculations!K281</f>
        <v>0</v>
      </c>
      <c r="L311" s="38">
        <f>Calculations!F281</f>
        <v>0</v>
      </c>
      <c r="M311" s="38">
        <f>Calculations!J281</f>
        <v>0</v>
      </c>
      <c r="N311" s="38">
        <f>Calculations!V281</f>
        <v>0</v>
      </c>
      <c r="O311" s="38">
        <f>Calculations!W281</f>
        <v>0</v>
      </c>
      <c r="P311" s="38">
        <f>Calculations!O281</f>
        <v>3.99475E-3</v>
      </c>
      <c r="Q311" s="38">
        <f>Calculations!S281</f>
        <v>1.0489781341988273</v>
      </c>
      <c r="R311" s="38">
        <f>Calculations!Q281</f>
        <v>0</v>
      </c>
      <c r="S311" s="38">
        <f>Calculations!T281</f>
        <v>0</v>
      </c>
      <c r="T311" s="38">
        <f>Calculations!R281</f>
        <v>0</v>
      </c>
      <c r="U311" s="38">
        <f>Calculations!U281</f>
        <v>0</v>
      </c>
      <c r="V311" s="38" t="str">
        <f>Calculations!X281</f>
        <v>Not Modelled</v>
      </c>
      <c r="W311" s="38" t="str">
        <f>Calculations!Y281</f>
        <v>N/A</v>
      </c>
      <c r="X311" s="38" t="s">
        <v>101</v>
      </c>
      <c r="Y311" s="73" t="s">
        <v>105</v>
      </c>
      <c r="Z311" s="74" t="s">
        <v>104</v>
      </c>
      <c r="AA311" s="58">
        <f>Calculations!Z281</f>
        <v>0</v>
      </c>
      <c r="AB311" s="58">
        <f>Calculations!AL281</f>
        <v>0</v>
      </c>
      <c r="AC311" s="58">
        <f>Calculations!AA281</f>
        <v>0</v>
      </c>
      <c r="AD311" s="59">
        <f>Calculations!AM281</f>
        <v>0</v>
      </c>
      <c r="AE311" s="58">
        <f>Calculations!AB281</f>
        <v>0</v>
      </c>
      <c r="AF311" s="58">
        <f>Calculations!AN281</f>
        <v>0</v>
      </c>
      <c r="AG311" s="58">
        <f>Calculations!AC281</f>
        <v>0</v>
      </c>
      <c r="AH311" s="58">
        <f>Calculations!AO281</f>
        <v>0</v>
      </c>
      <c r="AI311" s="58">
        <f>Calculations!AD281</f>
        <v>0</v>
      </c>
      <c r="AJ311" s="58">
        <f>Calculations!AP281</f>
        <v>0</v>
      </c>
      <c r="AK311" s="58">
        <f>Calculations!AE281</f>
        <v>0</v>
      </c>
      <c r="AL311" s="58">
        <f>Calculations!AQ281</f>
        <v>0</v>
      </c>
      <c r="AM311" s="58">
        <f>Calculations!AF281</f>
        <v>0</v>
      </c>
      <c r="AN311" s="58">
        <f>Calculations!AR281</f>
        <v>0</v>
      </c>
      <c r="AO311" s="58">
        <f>Calculations!AG281</f>
        <v>0</v>
      </c>
      <c r="AP311" s="58">
        <f>Calculations!AS281</f>
        <v>0</v>
      </c>
      <c r="AQ311" s="58">
        <f>Calculations!AH281</f>
        <v>0.38082273000200001</v>
      </c>
      <c r="AR311" s="58">
        <f>Calculations!AT281</f>
        <v>99.999929101446071</v>
      </c>
      <c r="AS311" s="58">
        <f>Calculations!AI281</f>
        <v>0</v>
      </c>
      <c r="AT311" s="58">
        <f>Calculations!AU281</f>
        <v>0</v>
      </c>
      <c r="AU311" s="58">
        <f>Calculations!AJ281</f>
        <v>0</v>
      </c>
      <c r="AV311" s="58">
        <f>Calculations!AV281</f>
        <v>0</v>
      </c>
      <c r="AW311" s="49"/>
      <c r="AX311" s="49"/>
      <c r="AY311" s="56" t="str">
        <f>Calculations!D281</f>
        <v>Land Supply 2018</v>
      </c>
    </row>
    <row r="312" spans="2:51" ht="14.5" x14ac:dyDescent="0.35">
      <c r="B312" s="32" t="str">
        <f>Calculations!A282</f>
        <v>1P6AP</v>
      </c>
      <c r="C312" s="30" t="str">
        <f>Calculations!B282</f>
        <v>Moses Gate</v>
      </c>
      <c r="D312" s="13" t="str">
        <f>Calculations!C282</f>
        <v>Industry and warehousing</v>
      </c>
      <c r="E312" s="38">
        <f>Calculations!E282</f>
        <v>18.934000000000001</v>
      </c>
      <c r="F312" s="38">
        <f>Calculations!I282</f>
        <v>18.934000000000001</v>
      </c>
      <c r="G312" s="38">
        <f>Calculations!M282</f>
        <v>100</v>
      </c>
      <c r="H312" s="38">
        <f>Calculations!H282</f>
        <v>0</v>
      </c>
      <c r="I312" s="38">
        <f>Calculations!L282</f>
        <v>0</v>
      </c>
      <c r="J312" s="38">
        <f>Calculations!G282</f>
        <v>0</v>
      </c>
      <c r="K312" s="38">
        <f>Calculations!K282</f>
        <v>0</v>
      </c>
      <c r="L312" s="38">
        <f>Calculations!F282</f>
        <v>0</v>
      </c>
      <c r="M312" s="38">
        <f>Calculations!J282</f>
        <v>0</v>
      </c>
      <c r="N312" s="38">
        <f>Calculations!V282</f>
        <v>0</v>
      </c>
      <c r="O312" s="38">
        <f>Calculations!W282</f>
        <v>0</v>
      </c>
      <c r="P312" s="38">
        <f>Calculations!O282</f>
        <v>2.670887908883</v>
      </c>
      <c r="Q312" s="38">
        <f>Calculations!S282</f>
        <v>14.106305634747015</v>
      </c>
      <c r="R312" s="38">
        <f>Calculations!Q282</f>
        <v>0.62257790888300002</v>
      </c>
      <c r="S312" s="38">
        <f>Calculations!T282</f>
        <v>3.2881478234023453</v>
      </c>
      <c r="T312" s="38">
        <f>Calculations!R282</f>
        <v>0.25815113813000001</v>
      </c>
      <c r="U312" s="38">
        <f>Calculations!U282</f>
        <v>1.3634263131403823</v>
      </c>
      <c r="V312" s="38">
        <f>Calculations!X282</f>
        <v>0</v>
      </c>
      <c r="W312" s="38">
        <f>Calculations!Y282</f>
        <v>0</v>
      </c>
      <c r="X312" s="38" t="s">
        <v>101</v>
      </c>
      <c r="Y312" s="73" t="s">
        <v>105</v>
      </c>
      <c r="Z312" s="74" t="s">
        <v>104</v>
      </c>
      <c r="AA312" s="58">
        <f>Calculations!Z282</f>
        <v>0</v>
      </c>
      <c r="AB312" s="58">
        <f>Calculations!AL282</f>
        <v>0</v>
      </c>
      <c r="AC312" s="58">
        <f>Calculations!AA282</f>
        <v>0</v>
      </c>
      <c r="AD312" s="59">
        <f>Calculations!AM282</f>
        <v>0</v>
      </c>
      <c r="AE312" s="58">
        <f>Calculations!AB282</f>
        <v>0</v>
      </c>
      <c r="AF312" s="58">
        <f>Calculations!AN282</f>
        <v>0</v>
      </c>
      <c r="AG312" s="58">
        <f>Calculations!AC282</f>
        <v>0</v>
      </c>
      <c r="AH312" s="58">
        <f>Calculations!AO282</f>
        <v>0</v>
      </c>
      <c r="AI312" s="58">
        <f>Calculations!AD282</f>
        <v>0</v>
      </c>
      <c r="AJ312" s="58">
        <f>Calculations!AP282</f>
        <v>0</v>
      </c>
      <c r="AK312" s="58">
        <f>Calculations!AE282</f>
        <v>0</v>
      </c>
      <c r="AL312" s="58">
        <f>Calculations!AQ282</f>
        <v>0</v>
      </c>
      <c r="AM312" s="58">
        <f>Calculations!AF282</f>
        <v>8.1342878699400004E-2</v>
      </c>
      <c r="AN312" s="58">
        <f>Calculations!AR282</f>
        <v>0.42961275324495612</v>
      </c>
      <c r="AO312" s="58">
        <f>Calculations!AG282</f>
        <v>0</v>
      </c>
      <c r="AP312" s="58">
        <f>Calculations!AS282</f>
        <v>0</v>
      </c>
      <c r="AQ312" s="58">
        <f>Calculations!AH282</f>
        <v>18.9343348791</v>
      </c>
      <c r="AR312" s="58">
        <f>Calculations!AT282</f>
        <v>100.0017686653639</v>
      </c>
      <c r="AS312" s="58">
        <f>Calculations!AI282</f>
        <v>0</v>
      </c>
      <c r="AT312" s="58">
        <f>Calculations!AU282</f>
        <v>0</v>
      </c>
      <c r="AU312" s="58">
        <f>Calculations!AJ282</f>
        <v>0</v>
      </c>
      <c r="AV312" s="58">
        <f>Calculations!AV282</f>
        <v>0</v>
      </c>
      <c r="AW312" s="49"/>
      <c r="AX312" s="49"/>
      <c r="AY312" s="56" t="str">
        <f>Calculations!D282</f>
        <v>Land Supply 2018</v>
      </c>
    </row>
    <row r="313" spans="2:51" ht="26" x14ac:dyDescent="0.35">
      <c r="B313" s="32" t="str">
        <f>Calculations!A283</f>
        <v>260-BOL</v>
      </c>
      <c r="C313" s="30" t="str">
        <f>Calculations!B283</f>
        <v>BROOK SAW MILLS, Bolton Road, BL2 3EZ</v>
      </c>
      <c r="D313" s="13" t="str">
        <f>Calculations!C283</f>
        <v>Residential</v>
      </c>
      <c r="E313" s="38">
        <f>Calculations!E283</f>
        <v>0.49540200000000001</v>
      </c>
      <c r="F313" s="38">
        <f>Calculations!I283</f>
        <v>0.4559298767446</v>
      </c>
      <c r="G313" s="38">
        <f>Calculations!M283</f>
        <v>92.032304420369712</v>
      </c>
      <c r="H313" s="38">
        <f>Calculations!H283</f>
        <v>2.0484605338199999E-2</v>
      </c>
      <c r="I313" s="38">
        <f>Calculations!L283</f>
        <v>4.1349460313442412</v>
      </c>
      <c r="J313" s="38">
        <f>Calculations!G283</f>
        <v>1.12417625958E-2</v>
      </c>
      <c r="K313" s="38">
        <f>Calculations!K283</f>
        <v>2.2692202687514382</v>
      </c>
      <c r="L313" s="38">
        <f>Calculations!F283</f>
        <v>7.7457553214000004E-3</v>
      </c>
      <c r="M313" s="38">
        <f>Calculations!J283</f>
        <v>1.5635292795346003</v>
      </c>
      <c r="N313" s="38">
        <f>Calculations!V283</f>
        <v>0.41786777180200002</v>
      </c>
      <c r="O313" s="38">
        <f>Calculations!W283</f>
        <v>84.349229878361413</v>
      </c>
      <c r="P313" s="38">
        <f>Calculations!O283</f>
        <v>0.13004506670345001</v>
      </c>
      <c r="Q313" s="38">
        <f>Calculations!S283</f>
        <v>26.250412130643397</v>
      </c>
      <c r="R313" s="38">
        <f>Calculations!Q283</f>
        <v>1.9905066703449999E-2</v>
      </c>
      <c r="S313" s="38">
        <f>Calculations!T283</f>
        <v>4.0179625240612671</v>
      </c>
      <c r="T313" s="38">
        <f>Calculations!R283</f>
        <v>1.48155558155E-2</v>
      </c>
      <c r="U313" s="38">
        <f>Calculations!U283</f>
        <v>2.9906128387652853</v>
      </c>
      <c r="V313" s="38" t="str">
        <f>Calculations!X283</f>
        <v>Not Modelled</v>
      </c>
      <c r="W313" s="38" t="str">
        <f>Calculations!Y283</f>
        <v>N/A</v>
      </c>
      <c r="X313" s="38" t="s">
        <v>1056</v>
      </c>
      <c r="Y313" s="73" t="s">
        <v>108</v>
      </c>
      <c r="Z313" s="74" t="s">
        <v>109</v>
      </c>
      <c r="AA313" s="58">
        <f>Calculations!Z283</f>
        <v>0</v>
      </c>
      <c r="AB313" s="58">
        <f>Calculations!AL283</f>
        <v>0</v>
      </c>
      <c r="AC313" s="58">
        <f>Calculations!AA283</f>
        <v>0</v>
      </c>
      <c r="AD313" s="59">
        <f>Calculations!AM283</f>
        <v>0</v>
      </c>
      <c r="AE313" s="58">
        <f>Calculations!AB283</f>
        <v>0</v>
      </c>
      <c r="AF313" s="58">
        <f>Calculations!AN283</f>
        <v>0</v>
      </c>
      <c r="AG313" s="58">
        <f>Calculations!AC283</f>
        <v>0</v>
      </c>
      <c r="AH313" s="58">
        <f>Calculations!AO283</f>
        <v>0</v>
      </c>
      <c r="AI313" s="58">
        <f>Calculations!AD283</f>
        <v>0</v>
      </c>
      <c r="AJ313" s="58">
        <f>Calculations!AP283</f>
        <v>0</v>
      </c>
      <c r="AK313" s="58">
        <f>Calculations!AE283</f>
        <v>0</v>
      </c>
      <c r="AL313" s="58">
        <f>Calculations!AQ283</f>
        <v>0</v>
      </c>
      <c r="AM313" s="58">
        <f>Calculations!AF283</f>
        <v>0</v>
      </c>
      <c r="AN313" s="58">
        <f>Calculations!AR283</f>
        <v>0</v>
      </c>
      <c r="AO313" s="58">
        <f>Calculations!AG283</f>
        <v>0</v>
      </c>
      <c r="AP313" s="58">
        <f>Calculations!AS283</f>
        <v>0</v>
      </c>
      <c r="AQ313" s="58">
        <f>Calculations!AH283</f>
        <v>0.49540149000099998</v>
      </c>
      <c r="AR313" s="58">
        <f>Calculations!AT283</f>
        <v>99.999897053504014</v>
      </c>
      <c r="AS313" s="58">
        <f>Calculations!AI283</f>
        <v>0</v>
      </c>
      <c r="AT313" s="58">
        <f>Calculations!AU283</f>
        <v>0</v>
      </c>
      <c r="AU313" s="58">
        <f>Calculations!AJ283</f>
        <v>0</v>
      </c>
      <c r="AV313" s="58">
        <f>Calculations!AV283</f>
        <v>0</v>
      </c>
      <c r="AW313" s="49"/>
      <c r="AX313" s="49"/>
      <c r="AY313" s="56" t="str">
        <f>Calculations!D283</f>
        <v>Land Supply 2018</v>
      </c>
    </row>
    <row r="314" spans="2:51" ht="26" x14ac:dyDescent="0.35">
      <c r="B314" s="32" t="str">
        <f>Calculations!A284</f>
        <v>29-BOL</v>
      </c>
      <c r="C314" s="30" t="str">
        <f>Calculations!B284</f>
        <v>OLD HALL LANE, BOLTON, BL6 4LJ</v>
      </c>
      <c r="D314" s="13" t="str">
        <f>Calculations!C284</f>
        <v>Residential</v>
      </c>
      <c r="E314" s="38">
        <f>Calculations!E284</f>
        <v>3.37751</v>
      </c>
      <c r="F314" s="38">
        <f>Calculations!I284</f>
        <v>3.2191346996043264</v>
      </c>
      <c r="G314" s="38">
        <f>Calculations!M284</f>
        <v>95.310885818378821</v>
      </c>
      <c r="H314" s="38">
        <f>Calculations!H284</f>
        <v>0</v>
      </c>
      <c r="I314" s="38">
        <f>Calculations!L284</f>
        <v>0</v>
      </c>
      <c r="J314" s="38">
        <f>Calculations!G284</f>
        <v>4.4842306673600003E-5</v>
      </c>
      <c r="K314" s="38">
        <f>Calculations!K284</f>
        <v>1.3276735427459874E-3</v>
      </c>
      <c r="L314" s="38">
        <f>Calculations!F284</f>
        <v>0.15833045808900001</v>
      </c>
      <c r="M314" s="38">
        <f>Calculations!J284</f>
        <v>4.6877865080784371</v>
      </c>
      <c r="N314" s="38">
        <f>Calculations!V284</f>
        <v>1.4268639300499999</v>
      </c>
      <c r="O314" s="38">
        <f>Calculations!W284</f>
        <v>42.246031249352328</v>
      </c>
      <c r="P314" s="38">
        <f>Calculations!O284</f>
        <v>0.45587750505000002</v>
      </c>
      <c r="Q314" s="38">
        <f>Calculations!S284</f>
        <v>13.49744353236556</v>
      </c>
      <c r="R314" s="38">
        <f>Calculations!Q284</f>
        <v>0.24902650505000001</v>
      </c>
      <c r="S314" s="38">
        <f>Calculations!T284</f>
        <v>7.3730797258927439</v>
      </c>
      <c r="T314" s="38">
        <f>Calculations!R284</f>
        <v>0.17557715979999999</v>
      </c>
      <c r="U314" s="38">
        <f>Calculations!U284</f>
        <v>5.1984201319907264</v>
      </c>
      <c r="V314" s="38">
        <f>Calculations!X284</f>
        <v>0.15833000538899999</v>
      </c>
      <c r="W314" s="38">
        <f>Calculations!Y284</f>
        <v>4.6877731047132354</v>
      </c>
      <c r="X314" s="38" t="s">
        <v>1056</v>
      </c>
      <c r="Y314" s="73" t="s">
        <v>108</v>
      </c>
      <c r="Z314" s="74" t="s">
        <v>109</v>
      </c>
      <c r="AA314" s="58">
        <f>Calculations!Z284</f>
        <v>0</v>
      </c>
      <c r="AB314" s="58">
        <f>Calculations!AL284</f>
        <v>0</v>
      </c>
      <c r="AC314" s="58">
        <f>Calculations!AA284</f>
        <v>1.72E-2</v>
      </c>
      <c r="AD314" s="59">
        <f>Calculations!AM284</f>
        <v>0.50925089785078359</v>
      </c>
      <c r="AE314" s="58">
        <f>Calculations!AB284</f>
        <v>0</v>
      </c>
      <c r="AF314" s="58">
        <f>Calculations!AN284</f>
        <v>0</v>
      </c>
      <c r="AG314" s="58">
        <f>Calculations!AC284</f>
        <v>0</v>
      </c>
      <c r="AH314" s="58">
        <f>Calculations!AO284</f>
        <v>0</v>
      </c>
      <c r="AI314" s="58">
        <f>Calculations!AD284</f>
        <v>2.8918433861100003E-4</v>
      </c>
      <c r="AJ314" s="58">
        <f>Calculations!AP284</f>
        <v>8.5620572140719057E-3</v>
      </c>
      <c r="AK314" s="58">
        <f>Calculations!AE284</f>
        <v>8.3002478753399999E-4</v>
      </c>
      <c r="AL314" s="58">
        <f>Calculations!AQ284</f>
        <v>2.4575050481982285E-2</v>
      </c>
      <c r="AM314" s="58">
        <f>Calculations!AF284</f>
        <v>6.2988596226600004E-3</v>
      </c>
      <c r="AN314" s="58">
        <f>Calculations!AR284</f>
        <v>0.1864941812950961</v>
      </c>
      <c r="AO314" s="58">
        <f>Calculations!AG284</f>
        <v>0</v>
      </c>
      <c r="AP314" s="58">
        <f>Calculations!AS284</f>
        <v>0</v>
      </c>
      <c r="AQ314" s="58">
        <f>Calculations!AH284</f>
        <v>0</v>
      </c>
      <c r="AR314" s="58">
        <f>Calculations!AT284</f>
        <v>0</v>
      </c>
      <c r="AS314" s="58">
        <f>Calculations!AI284</f>
        <v>0</v>
      </c>
      <c r="AT314" s="58">
        <f>Calculations!AU284</f>
        <v>0</v>
      </c>
      <c r="AU314" s="58">
        <f>Calculations!AJ284</f>
        <v>0</v>
      </c>
      <c r="AV314" s="58">
        <f>Calculations!AV284</f>
        <v>0</v>
      </c>
      <c r="AW314" s="49"/>
      <c r="AX314" s="49"/>
      <c r="AY314" s="56" t="str">
        <f>Calculations!D284</f>
        <v>Land Supply 2018</v>
      </c>
    </row>
    <row r="315" spans="2:51" ht="14.5" x14ac:dyDescent="0.35">
      <c r="B315" s="32" t="str">
        <f>Calculations!A285</f>
        <v>2P1.1</v>
      </c>
      <c r="C315" s="30" t="str">
        <f>Calculations!B285</f>
        <v>Barrs Fold Close</v>
      </c>
      <c r="D315" s="13" t="str">
        <f>Calculations!C285</f>
        <v>Industry and warehousing</v>
      </c>
      <c r="E315" s="38">
        <f>Calculations!E285</f>
        <v>0.47893999999999998</v>
      </c>
      <c r="F315" s="38">
        <f>Calculations!I285</f>
        <v>0.47893999999999998</v>
      </c>
      <c r="G315" s="38">
        <f>Calculations!M285</f>
        <v>100</v>
      </c>
      <c r="H315" s="38">
        <f>Calculations!H285</f>
        <v>0</v>
      </c>
      <c r="I315" s="38">
        <f>Calculations!L285</f>
        <v>0</v>
      </c>
      <c r="J315" s="38">
        <f>Calculations!G285</f>
        <v>0</v>
      </c>
      <c r="K315" s="38">
        <f>Calculations!K285</f>
        <v>0</v>
      </c>
      <c r="L315" s="38">
        <f>Calculations!F285</f>
        <v>0</v>
      </c>
      <c r="M315" s="38">
        <f>Calculations!J285</f>
        <v>0</v>
      </c>
      <c r="N315" s="38">
        <f>Calculations!V285</f>
        <v>0</v>
      </c>
      <c r="O315" s="38">
        <f>Calculations!W285</f>
        <v>0</v>
      </c>
      <c r="P315" s="38">
        <f>Calculations!O285</f>
        <v>3.07926E-2</v>
      </c>
      <c r="Q315" s="38">
        <f>Calculations!S285</f>
        <v>6.4293230884870756</v>
      </c>
      <c r="R315" s="38">
        <f>Calculations!Q285</f>
        <v>0</v>
      </c>
      <c r="S315" s="38">
        <f>Calculations!T285</f>
        <v>0</v>
      </c>
      <c r="T315" s="38">
        <f>Calculations!R285</f>
        <v>0</v>
      </c>
      <c r="U315" s="38">
        <f>Calculations!U285</f>
        <v>0</v>
      </c>
      <c r="V315" s="38" t="str">
        <f>Calculations!X285</f>
        <v>Not Modelled</v>
      </c>
      <c r="W315" s="38" t="str">
        <f>Calculations!Y285</f>
        <v>N/A</v>
      </c>
      <c r="X315" s="38" t="s">
        <v>101</v>
      </c>
      <c r="Y315" s="73" t="s">
        <v>105</v>
      </c>
      <c r="Z315" s="74" t="s">
        <v>104</v>
      </c>
      <c r="AA315" s="58">
        <f>Calculations!Z285</f>
        <v>0</v>
      </c>
      <c r="AB315" s="58">
        <f>Calculations!AL285</f>
        <v>0</v>
      </c>
      <c r="AC315" s="58">
        <f>Calculations!AA285</f>
        <v>0</v>
      </c>
      <c r="AD315" s="59">
        <f>Calculations!AM285</f>
        <v>0</v>
      </c>
      <c r="AE315" s="58">
        <f>Calculations!AB285</f>
        <v>0</v>
      </c>
      <c r="AF315" s="58">
        <f>Calculations!AN285</f>
        <v>0</v>
      </c>
      <c r="AG315" s="58">
        <f>Calculations!AC285</f>
        <v>0</v>
      </c>
      <c r="AH315" s="58">
        <f>Calculations!AO285</f>
        <v>0</v>
      </c>
      <c r="AI315" s="58">
        <f>Calculations!AD285</f>
        <v>0</v>
      </c>
      <c r="AJ315" s="58">
        <f>Calculations!AP285</f>
        <v>0</v>
      </c>
      <c r="AK315" s="58">
        <f>Calculations!AE285</f>
        <v>0</v>
      </c>
      <c r="AL315" s="58">
        <f>Calculations!AQ285</f>
        <v>0</v>
      </c>
      <c r="AM315" s="58">
        <f>Calculations!AF285</f>
        <v>0</v>
      </c>
      <c r="AN315" s="58">
        <f>Calculations!AR285</f>
        <v>0</v>
      </c>
      <c r="AO315" s="58">
        <f>Calculations!AG285</f>
        <v>0</v>
      </c>
      <c r="AP315" s="58">
        <f>Calculations!AS285</f>
        <v>0</v>
      </c>
      <c r="AQ315" s="58">
        <f>Calculations!AH285</f>
        <v>0</v>
      </c>
      <c r="AR315" s="58">
        <f>Calculations!AT285</f>
        <v>0</v>
      </c>
      <c r="AS315" s="58">
        <f>Calculations!AI285</f>
        <v>0</v>
      </c>
      <c r="AT315" s="58">
        <f>Calculations!AU285</f>
        <v>0</v>
      </c>
      <c r="AU315" s="58">
        <f>Calculations!AJ285</f>
        <v>0</v>
      </c>
      <c r="AV315" s="58">
        <f>Calculations!AV285</f>
        <v>0</v>
      </c>
      <c r="AW315" s="49"/>
      <c r="AX315" s="49"/>
      <c r="AY315" s="56" t="str">
        <f>Calculations!D285</f>
        <v>Land Supply 2018</v>
      </c>
    </row>
    <row r="316" spans="2:51" ht="26" x14ac:dyDescent="0.35">
      <c r="B316" s="32" t="str">
        <f>Calculations!A286</f>
        <v>2P6AP</v>
      </c>
      <c r="C316" s="30" t="str">
        <f>Calculations!B286</f>
        <v>Halliwell Mills</v>
      </c>
      <c r="D316" s="13" t="str">
        <f>Calculations!C286</f>
        <v>Industry and warehousing</v>
      </c>
      <c r="E316" s="38">
        <f>Calculations!E286</f>
        <v>8.1447800000000008</v>
      </c>
      <c r="F316" s="38">
        <f>Calculations!I286</f>
        <v>8.1447800000000008</v>
      </c>
      <c r="G316" s="38">
        <f>Calculations!M286</f>
        <v>100</v>
      </c>
      <c r="H316" s="38">
        <f>Calculations!H286</f>
        <v>0</v>
      </c>
      <c r="I316" s="38">
        <f>Calculations!L286</f>
        <v>0</v>
      </c>
      <c r="J316" s="38">
        <f>Calculations!G286</f>
        <v>0</v>
      </c>
      <c r="K316" s="38">
        <f>Calculations!K286</f>
        <v>0</v>
      </c>
      <c r="L316" s="38">
        <f>Calculations!F286</f>
        <v>0</v>
      </c>
      <c r="M316" s="38">
        <f>Calculations!J286</f>
        <v>0</v>
      </c>
      <c r="N316" s="38">
        <f>Calculations!V286</f>
        <v>0</v>
      </c>
      <c r="O316" s="38">
        <f>Calculations!W286</f>
        <v>0</v>
      </c>
      <c r="P316" s="38">
        <f>Calculations!O286</f>
        <v>1.7806247519259999</v>
      </c>
      <c r="Q316" s="38">
        <f>Calculations!S286</f>
        <v>21.862158976988937</v>
      </c>
      <c r="R316" s="38">
        <f>Calculations!Q286</f>
        <v>0.96219975192599994</v>
      </c>
      <c r="S316" s="38">
        <f>Calculations!T286</f>
        <v>11.813698490640629</v>
      </c>
      <c r="T316" s="38">
        <f>Calculations!R286</f>
        <v>0.411396992249</v>
      </c>
      <c r="U316" s="38">
        <f>Calculations!U286</f>
        <v>5.0510510075041921</v>
      </c>
      <c r="V316" s="38">
        <f>Calculations!X286</f>
        <v>0</v>
      </c>
      <c r="W316" s="38">
        <f>Calculations!Y286</f>
        <v>0</v>
      </c>
      <c r="X316" s="38" t="s">
        <v>101</v>
      </c>
      <c r="Y316" s="73" t="s">
        <v>108</v>
      </c>
      <c r="Z316" s="74" t="s">
        <v>109</v>
      </c>
      <c r="AA316" s="58">
        <f>Calculations!Z286</f>
        <v>0</v>
      </c>
      <c r="AB316" s="58">
        <f>Calculations!AL286</f>
        <v>0</v>
      </c>
      <c r="AC316" s="58">
        <f>Calculations!AA286</f>
        <v>0</v>
      </c>
      <c r="AD316" s="59">
        <f>Calculations!AM286</f>
        <v>0</v>
      </c>
      <c r="AE316" s="58">
        <f>Calculations!AB286</f>
        <v>0</v>
      </c>
      <c r="AF316" s="58">
        <f>Calculations!AN286</f>
        <v>0</v>
      </c>
      <c r="AG316" s="58">
        <f>Calculations!AC286</f>
        <v>0</v>
      </c>
      <c r="AH316" s="58">
        <f>Calculations!AO286</f>
        <v>0</v>
      </c>
      <c r="AI316" s="58">
        <f>Calculations!AD286</f>
        <v>0</v>
      </c>
      <c r="AJ316" s="58">
        <f>Calculations!AP286</f>
        <v>0</v>
      </c>
      <c r="AK316" s="58">
        <f>Calculations!AE286</f>
        <v>0</v>
      </c>
      <c r="AL316" s="58">
        <f>Calculations!AQ286</f>
        <v>0</v>
      </c>
      <c r="AM316" s="58">
        <f>Calculations!AF286</f>
        <v>4.5999999999999999E-2</v>
      </c>
      <c r="AN316" s="58">
        <f>Calculations!AR286</f>
        <v>0.56477891361092625</v>
      </c>
      <c r="AO316" s="58">
        <f>Calculations!AG286</f>
        <v>0</v>
      </c>
      <c r="AP316" s="58">
        <f>Calculations!AS286</f>
        <v>0</v>
      </c>
      <c r="AQ316" s="58">
        <f>Calculations!AH286</f>
        <v>8.1447782145000005</v>
      </c>
      <c r="AR316" s="58">
        <f>Calculations!AT286</f>
        <v>99.999978077983684</v>
      </c>
      <c r="AS316" s="58">
        <f>Calculations!AI286</f>
        <v>0</v>
      </c>
      <c r="AT316" s="58">
        <f>Calculations!AU286</f>
        <v>0</v>
      </c>
      <c r="AU316" s="58">
        <f>Calculations!AJ286</f>
        <v>0</v>
      </c>
      <c r="AV316" s="58">
        <f>Calculations!AV286</f>
        <v>0</v>
      </c>
      <c r="AW316" s="49"/>
      <c r="AX316" s="49"/>
      <c r="AY316" s="56" t="str">
        <f>Calculations!D286</f>
        <v>Land Supply 2018</v>
      </c>
    </row>
    <row r="317" spans="2:51" ht="14.5" x14ac:dyDescent="0.35">
      <c r="B317" s="32" t="str">
        <f>Calculations!A287</f>
        <v>300-BOL</v>
      </c>
      <c r="C317" s="30" t="str">
        <f>Calculations!B287</f>
        <v>Mather Street Mill, Mather Street, Bolton, BL3 6EZ</v>
      </c>
      <c r="D317" s="13" t="str">
        <f>Calculations!C287</f>
        <v>Residential</v>
      </c>
      <c r="E317" s="38">
        <f>Calculations!E287</f>
        <v>0.60269899999999998</v>
      </c>
      <c r="F317" s="38">
        <f>Calculations!I287</f>
        <v>0.60269899999999998</v>
      </c>
      <c r="G317" s="38">
        <f>Calculations!M287</f>
        <v>100</v>
      </c>
      <c r="H317" s="38">
        <f>Calculations!H287</f>
        <v>0</v>
      </c>
      <c r="I317" s="38">
        <f>Calculations!L287</f>
        <v>0</v>
      </c>
      <c r="J317" s="38">
        <f>Calculations!G287</f>
        <v>0</v>
      </c>
      <c r="K317" s="38">
        <f>Calculations!K287</f>
        <v>0</v>
      </c>
      <c r="L317" s="38">
        <f>Calculations!F287</f>
        <v>0</v>
      </c>
      <c r="M317" s="38">
        <f>Calculations!J287</f>
        <v>0</v>
      </c>
      <c r="N317" s="38">
        <f>Calculations!V287</f>
        <v>0</v>
      </c>
      <c r="O317" s="38">
        <f>Calculations!W287</f>
        <v>0</v>
      </c>
      <c r="P317" s="38">
        <f>Calculations!O287</f>
        <v>0.15589642806439999</v>
      </c>
      <c r="Q317" s="38">
        <f>Calculations!S287</f>
        <v>25.86638240056811</v>
      </c>
      <c r="R317" s="38">
        <f>Calculations!Q287</f>
        <v>1.48024280644E-2</v>
      </c>
      <c r="S317" s="38">
        <f>Calculations!T287</f>
        <v>2.4560233324428946</v>
      </c>
      <c r="T317" s="38">
        <f>Calculations!R287</f>
        <v>0</v>
      </c>
      <c r="U317" s="38">
        <f>Calculations!U287</f>
        <v>0</v>
      </c>
      <c r="V317" s="38" t="str">
        <f>Calculations!X287</f>
        <v>Not Modelled</v>
      </c>
      <c r="W317" s="38" t="str">
        <f>Calculations!Y287</f>
        <v>N/A</v>
      </c>
      <c r="X317" s="38" t="s">
        <v>1056</v>
      </c>
      <c r="Y317" s="73" t="s">
        <v>105</v>
      </c>
      <c r="Z317" s="74" t="s">
        <v>104</v>
      </c>
      <c r="AA317" s="58">
        <f>Calculations!Z287</f>
        <v>0</v>
      </c>
      <c r="AB317" s="58">
        <f>Calculations!AL287</f>
        <v>0</v>
      </c>
      <c r="AC317" s="58">
        <f>Calculations!AA287</f>
        <v>0</v>
      </c>
      <c r="AD317" s="59">
        <f>Calculations!AM287</f>
        <v>0</v>
      </c>
      <c r="AE317" s="58">
        <f>Calculations!AB287</f>
        <v>0</v>
      </c>
      <c r="AF317" s="58">
        <f>Calculations!AN287</f>
        <v>0</v>
      </c>
      <c r="AG317" s="58">
        <f>Calculations!AC287</f>
        <v>0</v>
      </c>
      <c r="AH317" s="58">
        <f>Calculations!AO287</f>
        <v>0</v>
      </c>
      <c r="AI317" s="58">
        <f>Calculations!AD287</f>
        <v>0</v>
      </c>
      <c r="AJ317" s="58">
        <f>Calculations!AP287</f>
        <v>0</v>
      </c>
      <c r="AK317" s="58">
        <f>Calculations!AE287</f>
        <v>0</v>
      </c>
      <c r="AL317" s="58">
        <f>Calculations!AQ287</f>
        <v>0</v>
      </c>
      <c r="AM317" s="58">
        <f>Calculations!AF287</f>
        <v>0</v>
      </c>
      <c r="AN317" s="58">
        <f>Calculations!AR287</f>
        <v>0</v>
      </c>
      <c r="AO317" s="58">
        <f>Calculations!AG287</f>
        <v>0</v>
      </c>
      <c r="AP317" s="58">
        <f>Calculations!AS287</f>
        <v>0</v>
      </c>
      <c r="AQ317" s="58">
        <f>Calculations!AH287</f>
        <v>0.60269886000100004</v>
      </c>
      <c r="AR317" s="58">
        <f>Calculations!AT287</f>
        <v>99.999976771323674</v>
      </c>
      <c r="AS317" s="58">
        <f>Calculations!AI287</f>
        <v>0</v>
      </c>
      <c r="AT317" s="58">
        <f>Calculations!AU287</f>
        <v>0</v>
      </c>
      <c r="AU317" s="58">
        <f>Calculations!AJ287</f>
        <v>0</v>
      </c>
      <c r="AV317" s="58">
        <f>Calculations!AV287</f>
        <v>0</v>
      </c>
      <c r="AW317" s="49"/>
      <c r="AX317" s="49"/>
      <c r="AY317" s="56" t="str">
        <f>Calculations!D287</f>
        <v>Land Supply 2018</v>
      </c>
    </row>
    <row r="318" spans="2:51" ht="14.5" x14ac:dyDescent="0.35">
      <c r="B318" s="32" t="str">
        <f>Calculations!A288</f>
        <v>31-BOL</v>
      </c>
      <c r="C318" s="30" t="str">
        <f>Calculations!B288</f>
        <v>Land at Heaton Grange, Heaton Grange Drive, Bolton, BL1 5NE</v>
      </c>
      <c r="D318" s="13" t="str">
        <f>Calculations!C288</f>
        <v>Residential</v>
      </c>
      <c r="E318" s="38">
        <f>Calculations!E288</f>
        <v>1.7717499999999999</v>
      </c>
      <c r="F318" s="38">
        <f>Calculations!I288</f>
        <v>1.7717499999999999</v>
      </c>
      <c r="G318" s="38">
        <f>Calculations!M288</f>
        <v>100</v>
      </c>
      <c r="H318" s="38">
        <f>Calculations!H288</f>
        <v>0</v>
      </c>
      <c r="I318" s="38">
        <f>Calculations!L288</f>
        <v>0</v>
      </c>
      <c r="J318" s="38">
        <f>Calculations!G288</f>
        <v>0</v>
      </c>
      <c r="K318" s="38">
        <f>Calculations!K288</f>
        <v>0</v>
      </c>
      <c r="L318" s="38">
        <f>Calculations!F288</f>
        <v>0</v>
      </c>
      <c r="M318" s="38">
        <f>Calculations!J288</f>
        <v>0</v>
      </c>
      <c r="N318" s="38">
        <f>Calculations!V288</f>
        <v>0</v>
      </c>
      <c r="O318" s="38">
        <f>Calculations!W288</f>
        <v>0</v>
      </c>
      <c r="P318" s="38">
        <f>Calculations!O288</f>
        <v>9.2628954912299999E-2</v>
      </c>
      <c r="Q318" s="38">
        <f>Calculations!S288</f>
        <v>5.2281052582079868</v>
      </c>
      <c r="R318" s="38">
        <f>Calculations!Q288</f>
        <v>2.1235254912300001E-2</v>
      </c>
      <c r="S318" s="38">
        <f>Calculations!T288</f>
        <v>1.1985469119401724</v>
      </c>
      <c r="T318" s="38">
        <f>Calculations!R288</f>
        <v>1.55645849124E-2</v>
      </c>
      <c r="U318" s="38">
        <f>Calculations!U288</f>
        <v>0.87848651967828428</v>
      </c>
      <c r="V318" s="38">
        <f>Calculations!X288</f>
        <v>0</v>
      </c>
      <c r="W318" s="38">
        <f>Calculations!Y288</f>
        <v>0</v>
      </c>
      <c r="X318" s="38" t="s">
        <v>1056</v>
      </c>
      <c r="Y318" s="73" t="s">
        <v>105</v>
      </c>
      <c r="Z318" s="74" t="s">
        <v>104</v>
      </c>
      <c r="AA318" s="58">
        <f>Calculations!Z288</f>
        <v>0</v>
      </c>
      <c r="AB318" s="58">
        <f>Calculations!AL288</f>
        <v>0</v>
      </c>
      <c r="AC318" s="58">
        <f>Calculations!AA288</f>
        <v>0</v>
      </c>
      <c r="AD318" s="59">
        <f>Calculations!AM288</f>
        <v>0</v>
      </c>
      <c r="AE318" s="58">
        <f>Calculations!AB288</f>
        <v>0</v>
      </c>
      <c r="AF318" s="58">
        <f>Calculations!AN288</f>
        <v>0</v>
      </c>
      <c r="AG318" s="58">
        <f>Calculations!AC288</f>
        <v>0</v>
      </c>
      <c r="AH318" s="58">
        <f>Calculations!AO288</f>
        <v>0</v>
      </c>
      <c r="AI318" s="58">
        <f>Calculations!AD288</f>
        <v>0.11572049052900001</v>
      </c>
      <c r="AJ318" s="58">
        <f>Calculations!AP288</f>
        <v>6.5314231990404963</v>
      </c>
      <c r="AK318" s="58">
        <f>Calculations!AE288</f>
        <v>0</v>
      </c>
      <c r="AL318" s="58">
        <f>Calculations!AQ288</f>
        <v>0</v>
      </c>
      <c r="AM318" s="58">
        <f>Calculations!AF288</f>
        <v>2.4764584912399999E-2</v>
      </c>
      <c r="AN318" s="58">
        <f>Calculations!AR288</f>
        <v>1.3977471377113022</v>
      </c>
      <c r="AO318" s="58">
        <f>Calculations!AG288</f>
        <v>0</v>
      </c>
      <c r="AP318" s="58">
        <f>Calculations!AS288</f>
        <v>0</v>
      </c>
      <c r="AQ318" s="58">
        <f>Calculations!AH288</f>
        <v>1.7717515749999999</v>
      </c>
      <c r="AR318" s="58">
        <f>Calculations!AT288</f>
        <v>100.00008889516015</v>
      </c>
      <c r="AS318" s="58">
        <f>Calculations!AI288</f>
        <v>0</v>
      </c>
      <c r="AT318" s="58">
        <f>Calculations!AU288</f>
        <v>0</v>
      </c>
      <c r="AU318" s="58">
        <f>Calculations!AJ288</f>
        <v>0</v>
      </c>
      <c r="AV318" s="58">
        <f>Calculations!AV288</f>
        <v>0</v>
      </c>
      <c r="AW318" s="49"/>
      <c r="AX318" s="49"/>
      <c r="AY318" s="56" t="str">
        <f>Calculations!D288</f>
        <v>Land Supply 2018</v>
      </c>
    </row>
    <row r="319" spans="2:51" ht="26" x14ac:dyDescent="0.35">
      <c r="B319" s="32" t="str">
        <f>Calculations!A289</f>
        <v>33E</v>
      </c>
      <c r="C319" s="30" t="str">
        <f>Calculations!B289</f>
        <v>Express Industrial Estate C</v>
      </c>
      <c r="D319" s="13" t="str">
        <f>Calculations!C289</f>
        <v>Industry and warehousing</v>
      </c>
      <c r="E319" s="38">
        <f>Calculations!E289</f>
        <v>0.19212399999999999</v>
      </c>
      <c r="F319" s="38">
        <f>Calculations!I289</f>
        <v>0.19212399999999999</v>
      </c>
      <c r="G319" s="38">
        <f>Calculations!M289</f>
        <v>100</v>
      </c>
      <c r="H319" s="38">
        <f>Calculations!H289</f>
        <v>0</v>
      </c>
      <c r="I319" s="38">
        <f>Calculations!L289</f>
        <v>0</v>
      </c>
      <c r="J319" s="38">
        <f>Calculations!G289</f>
        <v>0</v>
      </c>
      <c r="K319" s="38">
        <f>Calculations!K289</f>
        <v>0</v>
      </c>
      <c r="L319" s="38">
        <f>Calculations!F289</f>
        <v>0</v>
      </c>
      <c r="M319" s="38">
        <f>Calculations!J289</f>
        <v>0</v>
      </c>
      <c r="N319" s="38">
        <f>Calculations!V289</f>
        <v>0</v>
      </c>
      <c r="O319" s="38">
        <f>Calculations!W289</f>
        <v>0</v>
      </c>
      <c r="P319" s="38">
        <f>Calculations!O289</f>
        <v>0.14925720254960001</v>
      </c>
      <c r="Q319" s="38">
        <f>Calculations!S289</f>
        <v>77.687952858362323</v>
      </c>
      <c r="R319" s="38">
        <f>Calculations!Q289</f>
        <v>4.6169202549599997E-2</v>
      </c>
      <c r="S319" s="38">
        <f>Calculations!T289</f>
        <v>24.030939679373738</v>
      </c>
      <c r="T319" s="38">
        <f>Calculations!R289</f>
        <v>0</v>
      </c>
      <c r="U319" s="38">
        <f>Calculations!U289</f>
        <v>0</v>
      </c>
      <c r="V319" s="38" t="str">
        <f>Calculations!X289</f>
        <v>Not Modelled</v>
      </c>
      <c r="W319" s="38" t="str">
        <f>Calculations!Y289</f>
        <v>N/A</v>
      </c>
      <c r="X319" s="38" t="s">
        <v>101</v>
      </c>
      <c r="Y319" s="73" t="s">
        <v>108</v>
      </c>
      <c r="Z319" s="74" t="s">
        <v>109</v>
      </c>
      <c r="AA319" s="58">
        <f>Calculations!Z289</f>
        <v>0</v>
      </c>
      <c r="AB319" s="58">
        <f>Calculations!AL289</f>
        <v>0</v>
      </c>
      <c r="AC319" s="58">
        <f>Calculations!AA289</f>
        <v>0</v>
      </c>
      <c r="AD319" s="59">
        <f>Calculations!AM289</f>
        <v>0</v>
      </c>
      <c r="AE319" s="58">
        <f>Calculations!AB289</f>
        <v>0</v>
      </c>
      <c r="AF319" s="58">
        <f>Calculations!AN289</f>
        <v>0</v>
      </c>
      <c r="AG319" s="58">
        <f>Calculations!AC289</f>
        <v>0</v>
      </c>
      <c r="AH319" s="58">
        <f>Calculations!AO289</f>
        <v>0</v>
      </c>
      <c r="AI319" s="58">
        <f>Calculations!AD289</f>
        <v>0</v>
      </c>
      <c r="AJ319" s="58">
        <f>Calculations!AP289</f>
        <v>0</v>
      </c>
      <c r="AK319" s="58">
        <f>Calculations!AE289</f>
        <v>0</v>
      </c>
      <c r="AL319" s="58">
        <f>Calculations!AQ289</f>
        <v>0</v>
      </c>
      <c r="AM319" s="58">
        <f>Calculations!AF289</f>
        <v>0</v>
      </c>
      <c r="AN319" s="58">
        <f>Calculations!AR289</f>
        <v>0</v>
      </c>
      <c r="AO319" s="58">
        <f>Calculations!AG289</f>
        <v>0</v>
      </c>
      <c r="AP319" s="58">
        <f>Calculations!AS289</f>
        <v>0</v>
      </c>
      <c r="AQ319" s="58">
        <f>Calculations!AH289</f>
        <v>0.192124395</v>
      </c>
      <c r="AR319" s="58">
        <f>Calculations!AT289</f>
        <v>100.00020559638567</v>
      </c>
      <c r="AS319" s="58">
        <f>Calculations!AI289</f>
        <v>0</v>
      </c>
      <c r="AT319" s="58">
        <f>Calculations!AU289</f>
        <v>0</v>
      </c>
      <c r="AU319" s="58">
        <f>Calculations!AJ289</f>
        <v>0</v>
      </c>
      <c r="AV319" s="58">
        <f>Calculations!AV289</f>
        <v>0</v>
      </c>
      <c r="AW319" s="49"/>
      <c r="AX319" s="49"/>
      <c r="AY319" s="56" t="str">
        <f>Calculations!D289</f>
        <v>Land Supply 2018</v>
      </c>
    </row>
    <row r="320" spans="2:51" ht="14.5" x14ac:dyDescent="0.35">
      <c r="B320" s="32" t="str">
        <f>Calculations!A290</f>
        <v>353-BOL</v>
      </c>
      <c r="C320" s="30" t="str">
        <f>Calculations!B290</f>
        <v>Moss Rose Mill, Springfield Road, Bolton, BL1 2TW</v>
      </c>
      <c r="D320" s="13" t="str">
        <f>Calculations!C290</f>
        <v>Residential</v>
      </c>
      <c r="E320" s="38">
        <f>Calculations!E290</f>
        <v>1.3401799999999999</v>
      </c>
      <c r="F320" s="38">
        <f>Calculations!I290</f>
        <v>1.3401799999999999</v>
      </c>
      <c r="G320" s="38">
        <f>Calculations!M290</f>
        <v>100</v>
      </c>
      <c r="H320" s="38">
        <f>Calculations!H290</f>
        <v>0</v>
      </c>
      <c r="I320" s="38">
        <f>Calculations!L290</f>
        <v>0</v>
      </c>
      <c r="J320" s="38">
        <f>Calculations!G290</f>
        <v>0</v>
      </c>
      <c r="K320" s="38">
        <f>Calculations!K290</f>
        <v>0</v>
      </c>
      <c r="L320" s="38">
        <f>Calculations!F290</f>
        <v>0</v>
      </c>
      <c r="M320" s="38">
        <f>Calculations!J290</f>
        <v>0</v>
      </c>
      <c r="N320" s="38">
        <f>Calculations!V290</f>
        <v>0</v>
      </c>
      <c r="O320" s="38">
        <f>Calculations!W290</f>
        <v>0</v>
      </c>
      <c r="P320" s="38">
        <f>Calculations!O290</f>
        <v>0.12681239999999999</v>
      </c>
      <c r="Q320" s="38">
        <f>Calculations!S290</f>
        <v>9.4623408795833388</v>
      </c>
      <c r="R320" s="38">
        <f>Calculations!Q290</f>
        <v>2.76E-2</v>
      </c>
      <c r="S320" s="38">
        <f>Calculations!T290</f>
        <v>2.0594248533779043</v>
      </c>
      <c r="T320" s="38">
        <f>Calculations!R290</f>
        <v>1.3599999999999999E-2</v>
      </c>
      <c r="U320" s="38">
        <f>Calculations!U290</f>
        <v>1.0147890581862138</v>
      </c>
      <c r="V320" s="38" t="str">
        <f>Calculations!X290</f>
        <v>Not Modelled</v>
      </c>
      <c r="W320" s="38" t="str">
        <f>Calculations!Y290</f>
        <v>N/A</v>
      </c>
      <c r="X320" s="38" t="s">
        <v>1056</v>
      </c>
      <c r="Y320" s="73" t="s">
        <v>105</v>
      </c>
      <c r="Z320" s="74" t="s">
        <v>104</v>
      </c>
      <c r="AA320" s="58">
        <f>Calculations!Z290</f>
        <v>0</v>
      </c>
      <c r="AB320" s="58">
        <f>Calculations!AL290</f>
        <v>0</v>
      </c>
      <c r="AC320" s="58">
        <f>Calculations!AA290</f>
        <v>0</v>
      </c>
      <c r="AD320" s="59">
        <f>Calculations!AM290</f>
        <v>0</v>
      </c>
      <c r="AE320" s="58">
        <f>Calculations!AB290</f>
        <v>0</v>
      </c>
      <c r="AF320" s="58">
        <f>Calculations!AN290</f>
        <v>0</v>
      </c>
      <c r="AG320" s="58">
        <f>Calculations!AC290</f>
        <v>0</v>
      </c>
      <c r="AH320" s="58">
        <f>Calculations!AO290</f>
        <v>0</v>
      </c>
      <c r="AI320" s="58">
        <f>Calculations!AD290</f>
        <v>0</v>
      </c>
      <c r="AJ320" s="58">
        <f>Calculations!AP290</f>
        <v>0</v>
      </c>
      <c r="AK320" s="58">
        <f>Calculations!AE290</f>
        <v>0</v>
      </c>
      <c r="AL320" s="58">
        <f>Calculations!AQ290</f>
        <v>0</v>
      </c>
      <c r="AM320" s="58">
        <f>Calculations!AF290</f>
        <v>0</v>
      </c>
      <c r="AN320" s="58">
        <f>Calculations!AR290</f>
        <v>0</v>
      </c>
      <c r="AO320" s="58">
        <f>Calculations!AG290</f>
        <v>0</v>
      </c>
      <c r="AP320" s="58">
        <f>Calculations!AS290</f>
        <v>0</v>
      </c>
      <c r="AQ320" s="58">
        <f>Calculations!AH290</f>
        <v>1.3401788349999999</v>
      </c>
      <c r="AR320" s="58">
        <f>Calculations!AT290</f>
        <v>99.999913071378472</v>
      </c>
      <c r="AS320" s="58">
        <f>Calculations!AI290</f>
        <v>0</v>
      </c>
      <c r="AT320" s="58">
        <f>Calculations!AU290</f>
        <v>0</v>
      </c>
      <c r="AU320" s="58">
        <f>Calculations!AJ290</f>
        <v>0</v>
      </c>
      <c r="AV320" s="58">
        <f>Calculations!AV290</f>
        <v>0</v>
      </c>
      <c r="AW320" s="49"/>
      <c r="AX320" s="49"/>
      <c r="AY320" s="56" t="str">
        <f>Calculations!D290</f>
        <v>Land Supply 2018</v>
      </c>
    </row>
    <row r="321" spans="2:51" ht="26" x14ac:dyDescent="0.35">
      <c r="B321" s="32" t="str">
        <f>Calculations!A291</f>
        <v>3P1.1</v>
      </c>
      <c r="C321" s="30" t="str">
        <f>Calculations!B291</f>
        <v>Rivington Chase</v>
      </c>
      <c r="D321" s="13" t="str">
        <f>Calculations!C291</f>
        <v>Offices</v>
      </c>
      <c r="E321" s="38">
        <f>Calculations!E291</f>
        <v>72.866500000000002</v>
      </c>
      <c r="F321" s="38">
        <f>Calculations!I291</f>
        <v>70.701161335007015</v>
      </c>
      <c r="G321" s="38">
        <f>Calculations!M291</f>
        <v>97.028348191565414</v>
      </c>
      <c r="H321" s="38">
        <f>Calculations!H291</f>
        <v>1.25559232705</v>
      </c>
      <c r="I321" s="38">
        <f>Calculations!L291</f>
        <v>1.7231407121928457</v>
      </c>
      <c r="J321" s="38">
        <f>Calculations!G291</f>
        <v>0.29453463936800001</v>
      </c>
      <c r="K321" s="38">
        <f>Calculations!K291</f>
        <v>0.40421131709084418</v>
      </c>
      <c r="L321" s="38">
        <f>Calculations!F291</f>
        <v>0.61521169857500002</v>
      </c>
      <c r="M321" s="38">
        <f>Calculations!J291</f>
        <v>0.84429977915091303</v>
      </c>
      <c r="N321" s="38">
        <f>Calculations!V291</f>
        <v>21.2498149318</v>
      </c>
      <c r="O321" s="38">
        <f>Calculations!W291</f>
        <v>29.162667250108072</v>
      </c>
      <c r="P321" s="38">
        <f>Calculations!O291</f>
        <v>15.829440876810001</v>
      </c>
      <c r="Q321" s="38">
        <f>Calculations!S291</f>
        <v>21.723893526943108</v>
      </c>
      <c r="R321" s="38">
        <f>Calculations!Q291</f>
        <v>5.2875408768100005</v>
      </c>
      <c r="S321" s="38">
        <f>Calculations!T291</f>
        <v>7.2564770872897704</v>
      </c>
      <c r="T321" s="38">
        <f>Calculations!R291</f>
        <v>2.9471224281600001</v>
      </c>
      <c r="U321" s="38">
        <f>Calculations!U291</f>
        <v>4.0445505522565242</v>
      </c>
      <c r="V321" s="38">
        <f>Calculations!X291</f>
        <v>1.2949860099399999</v>
      </c>
      <c r="W321" s="38">
        <f>Calculations!Y291</f>
        <v>1.7772035296604063</v>
      </c>
      <c r="X321" s="38" t="s">
        <v>101</v>
      </c>
      <c r="Y321" s="73" t="s">
        <v>108</v>
      </c>
      <c r="Z321" s="74" t="s">
        <v>109</v>
      </c>
      <c r="AA321" s="58">
        <f>Calculations!Z291</f>
        <v>0.90299500578299996</v>
      </c>
      <c r="AB321" s="58">
        <f>Calculations!AL291</f>
        <v>1.2392457518653976</v>
      </c>
      <c r="AC321" s="58">
        <f>Calculations!AA291</f>
        <v>1.1886340158199999</v>
      </c>
      <c r="AD321" s="59">
        <f>Calculations!AM291</f>
        <v>1.6312489495447151</v>
      </c>
      <c r="AE321" s="58">
        <f>Calculations!AB291</f>
        <v>0.81748432768900003</v>
      </c>
      <c r="AF321" s="58">
        <f>Calculations!AN291</f>
        <v>1.1218932262274159</v>
      </c>
      <c r="AG321" s="58">
        <f>Calculations!AC291</f>
        <v>0.92717962055600001</v>
      </c>
      <c r="AH321" s="58">
        <f>Calculations!AO291</f>
        <v>1.2724360584850376</v>
      </c>
      <c r="AI321" s="58">
        <f>Calculations!AD291</f>
        <v>5.6244716410300004</v>
      </c>
      <c r="AJ321" s="58">
        <f>Calculations!AP291</f>
        <v>7.7188716914219846</v>
      </c>
      <c r="AK321" s="58">
        <f>Calculations!AE291</f>
        <v>0.932664618015</v>
      </c>
      <c r="AL321" s="58">
        <f>Calculations!AQ291</f>
        <v>1.2799635196077759</v>
      </c>
      <c r="AM321" s="58">
        <f>Calculations!AF291</f>
        <v>0.21950760368</v>
      </c>
      <c r="AN321" s="58">
        <f>Calculations!AR291</f>
        <v>0.30124625675722039</v>
      </c>
      <c r="AO321" s="58">
        <f>Calculations!AG291</f>
        <v>0</v>
      </c>
      <c r="AP321" s="58">
        <f>Calculations!AS291</f>
        <v>0</v>
      </c>
      <c r="AQ321" s="58">
        <f>Calculations!AH291</f>
        <v>5.7279769730899996</v>
      </c>
      <c r="AR321" s="58">
        <f>Calculations!AT291</f>
        <v>7.8609195900585309</v>
      </c>
      <c r="AS321" s="58">
        <f>Calculations!AI291</f>
        <v>3.1938307700099998E-2</v>
      </c>
      <c r="AT321" s="58">
        <f>Calculations!AU291</f>
        <v>4.3831263612359589E-2</v>
      </c>
      <c r="AU321" s="58">
        <f>Calculations!AJ291</f>
        <v>1.34723008719</v>
      </c>
      <c r="AV321" s="58">
        <f>Calculations!AV291</f>
        <v>1.8489018783528783</v>
      </c>
      <c r="AW321" s="49"/>
      <c r="AX321" s="49"/>
      <c r="AY321" s="56" t="str">
        <f>Calculations!D291</f>
        <v>Land Supply 2018</v>
      </c>
    </row>
    <row r="322" spans="2:51" ht="26" x14ac:dyDescent="0.35">
      <c r="B322" s="32" t="str">
        <f>Calculations!A292</f>
        <v>3P1.1</v>
      </c>
      <c r="C322" s="30" t="str">
        <f>Calculations!B292</f>
        <v>Rivington Chase</v>
      </c>
      <c r="D322" s="13" t="str">
        <f>Calculations!C292</f>
        <v>Industry and warehousing</v>
      </c>
      <c r="E322" s="38">
        <f>Calculations!E292</f>
        <v>76.703999999999994</v>
      </c>
      <c r="F322" s="38">
        <f>Calculations!I292</f>
        <v>74.390364237171994</v>
      </c>
      <c r="G322" s="38">
        <f>Calculations!M292</f>
        <v>96.983683037614725</v>
      </c>
      <c r="H322" s="38">
        <f>Calculations!H292</f>
        <v>1.39187207258</v>
      </c>
      <c r="I322" s="38">
        <f>Calculations!L292</f>
        <v>1.814601679938465</v>
      </c>
      <c r="J322" s="38">
        <f>Calculations!G292</f>
        <v>0.30094848115</v>
      </c>
      <c r="K322" s="38">
        <f>Calculations!K292</f>
        <v>0.39235043954682941</v>
      </c>
      <c r="L322" s="38">
        <f>Calculations!F292</f>
        <v>0.62081520909800003</v>
      </c>
      <c r="M322" s="38">
        <f>Calculations!J292</f>
        <v>0.80936484289997923</v>
      </c>
      <c r="N322" s="38">
        <f>Calculations!V292</f>
        <v>24.4851015534</v>
      </c>
      <c r="O322" s="38">
        <f>Calculations!W292</f>
        <v>31.921544578379223</v>
      </c>
      <c r="P322" s="38">
        <f>Calculations!O292</f>
        <v>17.1287118726</v>
      </c>
      <c r="Q322" s="38">
        <f>Calculations!S292</f>
        <v>22.33092390566333</v>
      </c>
      <c r="R322" s="38">
        <f>Calculations!Q292</f>
        <v>6.5868118726000002</v>
      </c>
      <c r="S322" s="38">
        <f>Calculations!T292</f>
        <v>8.5873120992386323</v>
      </c>
      <c r="T322" s="38">
        <f>Calculations!R292</f>
        <v>3.95041286856</v>
      </c>
      <c r="U322" s="38">
        <f>Calculations!U292</f>
        <v>5.1502045115769715</v>
      </c>
      <c r="V322" s="38">
        <f>Calculations!X292</f>
        <v>1.2949860099399999</v>
      </c>
      <c r="W322" s="38">
        <f>Calculations!Y292</f>
        <v>1.6882900630214852</v>
      </c>
      <c r="X322" s="38" t="s">
        <v>101</v>
      </c>
      <c r="Y322" s="73" t="s">
        <v>108</v>
      </c>
      <c r="Z322" s="74" t="s">
        <v>109</v>
      </c>
      <c r="AA322" s="58">
        <f>Calculations!Z292</f>
        <v>0.98953018444600005</v>
      </c>
      <c r="AB322" s="58">
        <f>Calculations!AL292</f>
        <v>1.2900633401726118</v>
      </c>
      <c r="AC322" s="58">
        <f>Calculations!AA292</f>
        <v>1.37278066155</v>
      </c>
      <c r="AD322" s="59">
        <f>Calculations!AM292</f>
        <v>1.7897119596761577</v>
      </c>
      <c r="AE322" s="58">
        <f>Calculations!AB292</f>
        <v>1.0001523005299999</v>
      </c>
      <c r="AF322" s="58">
        <f>Calculations!AN292</f>
        <v>1.3039115307285147</v>
      </c>
      <c r="AG322" s="58">
        <f>Calculations!AC292</f>
        <v>1.0098647274300001</v>
      </c>
      <c r="AH322" s="58">
        <f>Calculations!AO292</f>
        <v>1.3165737476924284</v>
      </c>
      <c r="AI322" s="58">
        <f>Calculations!AD292</f>
        <v>8.1994599138099993</v>
      </c>
      <c r="AJ322" s="58">
        <f>Calculations!AP292</f>
        <v>10.689742273949207</v>
      </c>
      <c r="AK322" s="58">
        <f>Calculations!AE292</f>
        <v>0.96639519629399995</v>
      </c>
      <c r="AL322" s="58">
        <f>Calculations!AQ292</f>
        <v>1.2599019559527536</v>
      </c>
      <c r="AM322" s="58">
        <f>Calculations!AF292</f>
        <v>0.20947757916199999</v>
      </c>
      <c r="AN322" s="58">
        <f>Calculations!AR292</f>
        <v>0.27309863783114313</v>
      </c>
      <c r="AO322" s="58">
        <f>Calculations!AG292</f>
        <v>0</v>
      </c>
      <c r="AP322" s="58">
        <f>Calculations!AS292</f>
        <v>0</v>
      </c>
      <c r="AQ322" s="58">
        <f>Calculations!AH292</f>
        <v>5.8831333148500002</v>
      </c>
      <c r="AR322" s="58">
        <f>Calculations!AT292</f>
        <v>7.6699172335862542</v>
      </c>
      <c r="AS322" s="58">
        <f>Calculations!AI292</f>
        <v>4.0014150550600001E-2</v>
      </c>
      <c r="AT322" s="58">
        <f>Calculations!AU292</f>
        <v>5.2166967238475179E-2</v>
      </c>
      <c r="AU322" s="58">
        <f>Calculations!AJ292</f>
        <v>1.46580307558</v>
      </c>
      <c r="AV322" s="58">
        <f>Calculations!AV292</f>
        <v>1.9109864877711724</v>
      </c>
      <c r="AW322" s="49"/>
      <c r="AX322" s="49"/>
      <c r="AY322" s="56" t="str">
        <f>Calculations!D292</f>
        <v>Land Supply 2018</v>
      </c>
    </row>
    <row r="323" spans="2:51" ht="14.5" x14ac:dyDescent="0.35">
      <c r="B323" s="32" t="str">
        <f>Calculations!A293</f>
        <v>3P6AP</v>
      </c>
      <c r="C323" s="30" t="str">
        <f>Calculations!B293</f>
        <v>Higher Swan Lane/Sunnyside</v>
      </c>
      <c r="D323" s="13" t="str">
        <f>Calculations!C293</f>
        <v>Industry and warehousing</v>
      </c>
      <c r="E323" s="38">
        <f>Calculations!E293</f>
        <v>11.549300000000001</v>
      </c>
      <c r="F323" s="38">
        <f>Calculations!I293</f>
        <v>11.549300000000001</v>
      </c>
      <c r="G323" s="38">
        <f>Calculations!M293</f>
        <v>100</v>
      </c>
      <c r="H323" s="38">
        <f>Calculations!H293</f>
        <v>0</v>
      </c>
      <c r="I323" s="38">
        <f>Calculations!L293</f>
        <v>0</v>
      </c>
      <c r="J323" s="38">
        <f>Calculations!G293</f>
        <v>0</v>
      </c>
      <c r="K323" s="38">
        <f>Calculations!K293</f>
        <v>0</v>
      </c>
      <c r="L323" s="38">
        <f>Calculations!F293</f>
        <v>0</v>
      </c>
      <c r="M323" s="38">
        <f>Calculations!J293</f>
        <v>0</v>
      </c>
      <c r="N323" s="38">
        <f>Calculations!V293</f>
        <v>0</v>
      </c>
      <c r="O323" s="38">
        <f>Calculations!W293</f>
        <v>0</v>
      </c>
      <c r="P323" s="38">
        <f>Calculations!O293</f>
        <v>3.8359314672279998</v>
      </c>
      <c r="Q323" s="38">
        <f>Calculations!S293</f>
        <v>33.213540796654343</v>
      </c>
      <c r="R323" s="38">
        <f>Calculations!Q293</f>
        <v>1.028751467228</v>
      </c>
      <c r="S323" s="38">
        <f>Calculations!T293</f>
        <v>8.9074789574086743</v>
      </c>
      <c r="T323" s="38">
        <f>Calculations!R293</f>
        <v>0.31882814124199998</v>
      </c>
      <c r="U323" s="38">
        <f>Calculations!U293</f>
        <v>2.7605841154182502</v>
      </c>
      <c r="V323" s="38" t="str">
        <f>Calculations!X293</f>
        <v>Not Modelled</v>
      </c>
      <c r="W323" s="38" t="str">
        <f>Calculations!Y293</f>
        <v>N/A</v>
      </c>
      <c r="X323" s="38" t="s">
        <v>101</v>
      </c>
      <c r="Y323" s="73" t="s">
        <v>105</v>
      </c>
      <c r="Z323" s="74" t="s">
        <v>104</v>
      </c>
      <c r="AA323" s="58">
        <f>Calculations!Z293</f>
        <v>0</v>
      </c>
      <c r="AB323" s="58">
        <f>Calculations!AL293</f>
        <v>0</v>
      </c>
      <c r="AC323" s="58">
        <f>Calculations!AA293</f>
        <v>0</v>
      </c>
      <c r="AD323" s="59">
        <f>Calculations!AM293</f>
        <v>0</v>
      </c>
      <c r="AE323" s="58">
        <f>Calculations!AB293</f>
        <v>0</v>
      </c>
      <c r="AF323" s="58">
        <f>Calculations!AN293</f>
        <v>0</v>
      </c>
      <c r="AG323" s="58">
        <f>Calculations!AC293</f>
        <v>0</v>
      </c>
      <c r="AH323" s="58">
        <f>Calculations!AO293</f>
        <v>0</v>
      </c>
      <c r="AI323" s="58">
        <f>Calculations!AD293</f>
        <v>0</v>
      </c>
      <c r="AJ323" s="58">
        <f>Calculations!AP293</f>
        <v>0</v>
      </c>
      <c r="AK323" s="58">
        <f>Calculations!AE293</f>
        <v>0</v>
      </c>
      <c r="AL323" s="58">
        <f>Calculations!AQ293</f>
        <v>0</v>
      </c>
      <c r="AM323" s="58">
        <f>Calculations!AF293</f>
        <v>0</v>
      </c>
      <c r="AN323" s="58">
        <f>Calculations!AR293</f>
        <v>0</v>
      </c>
      <c r="AO323" s="58">
        <f>Calculations!AG293</f>
        <v>0</v>
      </c>
      <c r="AP323" s="58">
        <f>Calculations!AS293</f>
        <v>0</v>
      </c>
      <c r="AQ323" s="58">
        <f>Calculations!AH293</f>
        <v>11.549328149200001</v>
      </c>
      <c r="AR323" s="58">
        <f>Calculations!AT293</f>
        <v>100.00024373078888</v>
      </c>
      <c r="AS323" s="58">
        <f>Calculations!AI293</f>
        <v>0</v>
      </c>
      <c r="AT323" s="58">
        <f>Calculations!AU293</f>
        <v>0</v>
      </c>
      <c r="AU323" s="58">
        <f>Calculations!AJ293</f>
        <v>0</v>
      </c>
      <c r="AV323" s="58">
        <f>Calculations!AV293</f>
        <v>0</v>
      </c>
      <c r="AW323" s="49"/>
      <c r="AX323" s="49"/>
      <c r="AY323" s="56" t="str">
        <f>Calculations!D293</f>
        <v>Land Supply 2018</v>
      </c>
    </row>
    <row r="324" spans="2:51" ht="14.5" x14ac:dyDescent="0.35">
      <c r="B324" s="32" t="str">
        <f>Calculations!A294</f>
        <v>3P6AP-BOL</v>
      </c>
      <c r="C324" s="30" t="str">
        <f>Calculations!B294</f>
        <v>Higher Swan Lane Mixed Use Allocation</v>
      </c>
      <c r="D324" s="13" t="str">
        <f>Calculations!C294</f>
        <v>Residential</v>
      </c>
      <c r="E324" s="38">
        <f>Calculations!E294</f>
        <v>11.563000000000001</v>
      </c>
      <c r="F324" s="38">
        <f>Calculations!I294</f>
        <v>11.563000000000001</v>
      </c>
      <c r="G324" s="38">
        <f>Calculations!M294</f>
        <v>100</v>
      </c>
      <c r="H324" s="38">
        <f>Calculations!H294</f>
        <v>0</v>
      </c>
      <c r="I324" s="38">
        <f>Calculations!L294</f>
        <v>0</v>
      </c>
      <c r="J324" s="38">
        <f>Calculations!G294</f>
        <v>0</v>
      </c>
      <c r="K324" s="38">
        <f>Calculations!K294</f>
        <v>0</v>
      </c>
      <c r="L324" s="38">
        <f>Calculations!F294</f>
        <v>0</v>
      </c>
      <c r="M324" s="38">
        <f>Calculations!J294</f>
        <v>0</v>
      </c>
      <c r="N324" s="38">
        <f>Calculations!V294</f>
        <v>0</v>
      </c>
      <c r="O324" s="38">
        <f>Calculations!W294</f>
        <v>0</v>
      </c>
      <c r="P324" s="38">
        <f>Calculations!O294</f>
        <v>3.8395320840070002</v>
      </c>
      <c r="Q324" s="38">
        <f>Calculations!S294</f>
        <v>33.205328063711839</v>
      </c>
      <c r="R324" s="38">
        <f>Calculations!Q294</f>
        <v>1.030122084007</v>
      </c>
      <c r="S324" s="38">
        <f>Calculations!T294</f>
        <v>8.9087787253048507</v>
      </c>
      <c r="T324" s="38">
        <f>Calculations!R294</f>
        <v>0.31882814124199998</v>
      </c>
      <c r="U324" s="38">
        <f>Calculations!U294</f>
        <v>2.7573133377324219</v>
      </c>
      <c r="V324" s="38" t="str">
        <f>Calculations!X294</f>
        <v>Not Modelled</v>
      </c>
      <c r="W324" s="38" t="str">
        <f>Calculations!Y294</f>
        <v>N/A</v>
      </c>
      <c r="X324" s="38" t="s">
        <v>1056</v>
      </c>
      <c r="Y324" s="73" t="s">
        <v>105</v>
      </c>
      <c r="Z324" s="74" t="s">
        <v>104</v>
      </c>
      <c r="AA324" s="58">
        <f>Calculations!Z294</f>
        <v>0</v>
      </c>
      <c r="AB324" s="58">
        <f>Calculations!AL294</f>
        <v>0</v>
      </c>
      <c r="AC324" s="58">
        <f>Calculations!AA294</f>
        <v>0</v>
      </c>
      <c r="AD324" s="59">
        <f>Calculations!AM294</f>
        <v>0</v>
      </c>
      <c r="AE324" s="58">
        <f>Calculations!AB294</f>
        <v>0</v>
      </c>
      <c r="AF324" s="58">
        <f>Calculations!AN294</f>
        <v>0</v>
      </c>
      <c r="AG324" s="58">
        <f>Calculations!AC294</f>
        <v>0</v>
      </c>
      <c r="AH324" s="58">
        <f>Calculations!AO294</f>
        <v>0</v>
      </c>
      <c r="AI324" s="58">
        <f>Calculations!AD294</f>
        <v>0</v>
      </c>
      <c r="AJ324" s="58">
        <f>Calculations!AP294</f>
        <v>0</v>
      </c>
      <c r="AK324" s="58">
        <f>Calculations!AE294</f>
        <v>0</v>
      </c>
      <c r="AL324" s="58">
        <f>Calculations!AQ294</f>
        <v>0</v>
      </c>
      <c r="AM324" s="58">
        <f>Calculations!AF294</f>
        <v>0</v>
      </c>
      <c r="AN324" s="58">
        <f>Calculations!AR294</f>
        <v>0</v>
      </c>
      <c r="AO324" s="58">
        <f>Calculations!AG294</f>
        <v>0</v>
      </c>
      <c r="AP324" s="58">
        <f>Calculations!AS294</f>
        <v>0</v>
      </c>
      <c r="AQ324" s="58">
        <f>Calculations!AH294</f>
        <v>11.563026995</v>
      </c>
      <c r="AR324" s="58">
        <f>Calculations!AT294</f>
        <v>100.00023346017468</v>
      </c>
      <c r="AS324" s="58">
        <f>Calculations!AI294</f>
        <v>0</v>
      </c>
      <c r="AT324" s="58">
        <f>Calculations!AU294</f>
        <v>0</v>
      </c>
      <c r="AU324" s="58">
        <f>Calculations!AJ294</f>
        <v>0</v>
      </c>
      <c r="AV324" s="58">
        <f>Calculations!AV294</f>
        <v>0</v>
      </c>
      <c r="AW324" s="49"/>
      <c r="AX324" s="49"/>
      <c r="AY324" s="56" t="str">
        <f>Calculations!D294</f>
        <v>Land Supply 2018</v>
      </c>
    </row>
    <row r="325" spans="2:51" ht="14.5" x14ac:dyDescent="0.35">
      <c r="B325" s="32" t="str">
        <f>Calculations!A295</f>
        <v>44-BOL</v>
      </c>
      <c r="C325" s="30" t="str">
        <f>Calculations!B295</f>
        <v>Earls Farm, Stitch Mi Lane, Bolton, BL2 4HT</v>
      </c>
      <c r="D325" s="13" t="str">
        <f>Calculations!C295</f>
        <v>Residential</v>
      </c>
      <c r="E325" s="38">
        <f>Calculations!E295</f>
        <v>2.3435600000000001</v>
      </c>
      <c r="F325" s="38">
        <f>Calculations!I295</f>
        <v>2.3435600000000001</v>
      </c>
      <c r="G325" s="38">
        <f>Calculations!M295</f>
        <v>100</v>
      </c>
      <c r="H325" s="38">
        <f>Calculations!H295</f>
        <v>0</v>
      </c>
      <c r="I325" s="38">
        <f>Calculations!L295</f>
        <v>0</v>
      </c>
      <c r="J325" s="38">
        <f>Calculations!G295</f>
        <v>0</v>
      </c>
      <c r="K325" s="38">
        <f>Calculations!K295</f>
        <v>0</v>
      </c>
      <c r="L325" s="38">
        <f>Calculations!F295</f>
        <v>0</v>
      </c>
      <c r="M325" s="38">
        <f>Calculations!J295</f>
        <v>0</v>
      </c>
      <c r="N325" s="38">
        <f>Calculations!V295</f>
        <v>0</v>
      </c>
      <c r="O325" s="38">
        <f>Calculations!W295</f>
        <v>0</v>
      </c>
      <c r="P325" s="38">
        <f>Calculations!O295</f>
        <v>5.5152573950300002E-2</v>
      </c>
      <c r="Q325" s="38">
        <f>Calculations!S295</f>
        <v>2.3533672681860076</v>
      </c>
      <c r="R325" s="38">
        <f>Calculations!Q295</f>
        <v>1.4163873950300001E-2</v>
      </c>
      <c r="S325" s="38">
        <f>Calculations!T295</f>
        <v>0.60437428315468777</v>
      </c>
      <c r="T325" s="38">
        <f>Calculations!R295</f>
        <v>0</v>
      </c>
      <c r="U325" s="38">
        <f>Calculations!U295</f>
        <v>0</v>
      </c>
      <c r="V325" s="38" t="str">
        <f>Calculations!X295</f>
        <v>Not Modelled</v>
      </c>
      <c r="W325" s="38" t="str">
        <f>Calculations!Y295</f>
        <v>N/A</v>
      </c>
      <c r="X325" s="38" t="s">
        <v>1056</v>
      </c>
      <c r="Y325" s="73" t="s">
        <v>105</v>
      </c>
      <c r="Z325" s="74" t="s">
        <v>104</v>
      </c>
      <c r="AA325" s="58">
        <f>Calculations!Z295</f>
        <v>0</v>
      </c>
      <c r="AB325" s="58">
        <f>Calculations!AL295</f>
        <v>0</v>
      </c>
      <c r="AC325" s="58">
        <f>Calculations!AA295</f>
        <v>0</v>
      </c>
      <c r="AD325" s="59">
        <f>Calculations!AM295</f>
        <v>0</v>
      </c>
      <c r="AE325" s="58">
        <f>Calculations!AB295</f>
        <v>0</v>
      </c>
      <c r="AF325" s="58">
        <f>Calculations!AN295</f>
        <v>0</v>
      </c>
      <c r="AG325" s="58">
        <f>Calculations!AC295</f>
        <v>0</v>
      </c>
      <c r="AH325" s="58">
        <f>Calculations!AO295</f>
        <v>0</v>
      </c>
      <c r="AI325" s="58">
        <f>Calculations!AD295</f>
        <v>0</v>
      </c>
      <c r="AJ325" s="58">
        <f>Calculations!AP295</f>
        <v>0</v>
      </c>
      <c r="AK325" s="58">
        <f>Calculations!AE295</f>
        <v>0</v>
      </c>
      <c r="AL325" s="58">
        <f>Calculations!AQ295</f>
        <v>0</v>
      </c>
      <c r="AM325" s="58">
        <f>Calculations!AF295</f>
        <v>0</v>
      </c>
      <c r="AN325" s="58">
        <f>Calculations!AR295</f>
        <v>0</v>
      </c>
      <c r="AO325" s="58">
        <f>Calculations!AG295</f>
        <v>0</v>
      </c>
      <c r="AP325" s="58">
        <f>Calculations!AS295</f>
        <v>0</v>
      </c>
      <c r="AQ325" s="58">
        <f>Calculations!AH295</f>
        <v>2.3435623900000002</v>
      </c>
      <c r="AR325" s="58">
        <f>Calculations!AT295</f>
        <v>100.00010198160065</v>
      </c>
      <c r="AS325" s="58">
        <f>Calculations!AI295</f>
        <v>0</v>
      </c>
      <c r="AT325" s="58">
        <f>Calculations!AU295</f>
        <v>0</v>
      </c>
      <c r="AU325" s="58">
        <f>Calculations!AJ295</f>
        <v>0</v>
      </c>
      <c r="AV325" s="58">
        <f>Calculations!AV295</f>
        <v>0</v>
      </c>
      <c r="AW325" s="49"/>
      <c r="AX325" s="49"/>
      <c r="AY325" s="56" t="str">
        <f>Calculations!D295</f>
        <v>Land Supply 2018</v>
      </c>
    </row>
    <row r="326" spans="2:51" ht="14.5" x14ac:dyDescent="0.35">
      <c r="B326" s="32" t="str">
        <f>Calculations!A296</f>
        <v>56-BOL</v>
      </c>
      <c r="C326" s="30" t="str">
        <f>Calculations!B296</f>
        <v>Firwood School, Crompton Way, BL2  3BA</v>
      </c>
      <c r="D326" s="13" t="str">
        <f>Calculations!C296</f>
        <v>Residential</v>
      </c>
      <c r="E326" s="38">
        <f>Calculations!E296</f>
        <v>2.0343499999999999</v>
      </c>
      <c r="F326" s="38">
        <f>Calculations!I296</f>
        <v>2.0343499999999999</v>
      </c>
      <c r="G326" s="38">
        <f>Calculations!M296</f>
        <v>100</v>
      </c>
      <c r="H326" s="38">
        <f>Calculations!H296</f>
        <v>0</v>
      </c>
      <c r="I326" s="38">
        <f>Calculations!L296</f>
        <v>0</v>
      </c>
      <c r="J326" s="38">
        <f>Calculations!G296</f>
        <v>0</v>
      </c>
      <c r="K326" s="38">
        <f>Calculations!K296</f>
        <v>0</v>
      </c>
      <c r="L326" s="38">
        <f>Calculations!F296</f>
        <v>0</v>
      </c>
      <c r="M326" s="38">
        <f>Calculations!J296</f>
        <v>0</v>
      </c>
      <c r="N326" s="38">
        <f>Calculations!V296</f>
        <v>0.35116156009799998</v>
      </c>
      <c r="O326" s="38">
        <f>Calculations!W296</f>
        <v>17.261609855629562</v>
      </c>
      <c r="P326" s="38">
        <f>Calculations!O296</f>
        <v>0.1145746</v>
      </c>
      <c r="Q326" s="38">
        <f>Calculations!S296</f>
        <v>5.6320003932460008</v>
      </c>
      <c r="R326" s="38">
        <f>Calculations!Q296</f>
        <v>2.24E-2</v>
      </c>
      <c r="S326" s="38">
        <f>Calculations!T296</f>
        <v>1.101088799862364</v>
      </c>
      <c r="T326" s="38">
        <f>Calculations!R296</f>
        <v>1.9199999999999998E-2</v>
      </c>
      <c r="U326" s="38">
        <f>Calculations!U296</f>
        <v>0.94379039988202618</v>
      </c>
      <c r="V326" s="38" t="str">
        <f>Calculations!X296</f>
        <v>Not Modelled</v>
      </c>
      <c r="W326" s="38" t="str">
        <f>Calculations!Y296</f>
        <v>N/A</v>
      </c>
      <c r="X326" s="38" t="s">
        <v>1056</v>
      </c>
      <c r="Y326" s="73" t="s">
        <v>105</v>
      </c>
      <c r="Z326" s="74" t="s">
        <v>104</v>
      </c>
      <c r="AA326" s="58">
        <f>Calculations!Z296</f>
        <v>0</v>
      </c>
      <c r="AB326" s="58">
        <f>Calculations!AL296</f>
        <v>0</v>
      </c>
      <c r="AC326" s="58">
        <f>Calculations!AA296</f>
        <v>0</v>
      </c>
      <c r="AD326" s="59">
        <f>Calculations!AM296</f>
        <v>0</v>
      </c>
      <c r="AE326" s="58">
        <f>Calculations!AB296</f>
        <v>0</v>
      </c>
      <c r="AF326" s="58">
        <f>Calculations!AN296</f>
        <v>0</v>
      </c>
      <c r="AG326" s="58">
        <f>Calculations!AC296</f>
        <v>0</v>
      </c>
      <c r="AH326" s="58">
        <f>Calculations!AO296</f>
        <v>0</v>
      </c>
      <c r="AI326" s="58">
        <f>Calculations!AD296</f>
        <v>0</v>
      </c>
      <c r="AJ326" s="58">
        <f>Calculations!AP296</f>
        <v>0</v>
      </c>
      <c r="AK326" s="58">
        <f>Calculations!AE296</f>
        <v>0</v>
      </c>
      <c r="AL326" s="58">
        <f>Calculations!AQ296</f>
        <v>0</v>
      </c>
      <c r="AM326" s="58">
        <f>Calculations!AF296</f>
        <v>0</v>
      </c>
      <c r="AN326" s="58">
        <f>Calculations!AR296</f>
        <v>0</v>
      </c>
      <c r="AO326" s="58">
        <f>Calculations!AG296</f>
        <v>0</v>
      </c>
      <c r="AP326" s="58">
        <f>Calculations!AS296</f>
        <v>0</v>
      </c>
      <c r="AQ326" s="58">
        <f>Calculations!AH296</f>
        <v>2.03435224</v>
      </c>
      <c r="AR326" s="58">
        <f>Calculations!AT296</f>
        <v>100.00011010887999</v>
      </c>
      <c r="AS326" s="58">
        <f>Calculations!AI296</f>
        <v>0</v>
      </c>
      <c r="AT326" s="58">
        <f>Calculations!AU296</f>
        <v>0</v>
      </c>
      <c r="AU326" s="58">
        <f>Calculations!AJ296</f>
        <v>0</v>
      </c>
      <c r="AV326" s="58">
        <f>Calculations!AV296</f>
        <v>0</v>
      </c>
      <c r="AW326" s="49"/>
      <c r="AX326" s="49"/>
      <c r="AY326" s="56" t="str">
        <f>Calculations!D296</f>
        <v>Land Supply 2018</v>
      </c>
    </row>
    <row r="327" spans="2:51" ht="14.5" x14ac:dyDescent="0.35">
      <c r="B327" s="32" t="str">
        <f>Calculations!A297</f>
        <v>574-BOL</v>
      </c>
      <c r="C327" s="30" t="str">
        <f>Calculations!B297</f>
        <v>Land at Seymour Road, BL1 8PP</v>
      </c>
      <c r="D327" s="13" t="str">
        <f>Calculations!C297</f>
        <v>Residential</v>
      </c>
      <c r="E327" s="38">
        <f>Calculations!E297</f>
        <v>0.27287</v>
      </c>
      <c r="F327" s="38">
        <f>Calculations!I297</f>
        <v>0.27287</v>
      </c>
      <c r="G327" s="38">
        <f>Calculations!M297</f>
        <v>100</v>
      </c>
      <c r="H327" s="38">
        <f>Calculations!H297</f>
        <v>0</v>
      </c>
      <c r="I327" s="38">
        <f>Calculations!L297</f>
        <v>0</v>
      </c>
      <c r="J327" s="38">
        <f>Calculations!G297</f>
        <v>0</v>
      </c>
      <c r="K327" s="38">
        <f>Calculations!K297</f>
        <v>0</v>
      </c>
      <c r="L327" s="38">
        <f>Calculations!F297</f>
        <v>0</v>
      </c>
      <c r="M327" s="38">
        <f>Calculations!J297</f>
        <v>0</v>
      </c>
      <c r="N327" s="38">
        <f>Calculations!V297</f>
        <v>0</v>
      </c>
      <c r="O327" s="38">
        <f>Calculations!W297</f>
        <v>0</v>
      </c>
      <c r="P327" s="38">
        <f>Calculations!O297</f>
        <v>1.1641099999999999E-5</v>
      </c>
      <c r="Q327" s="38">
        <f>Calculations!S297</f>
        <v>4.2661707039982405E-3</v>
      </c>
      <c r="R327" s="38">
        <f>Calculations!Q297</f>
        <v>0</v>
      </c>
      <c r="S327" s="38">
        <f>Calculations!T297</f>
        <v>0</v>
      </c>
      <c r="T327" s="38">
        <f>Calculations!R297</f>
        <v>0</v>
      </c>
      <c r="U327" s="38">
        <f>Calculations!U297</f>
        <v>0</v>
      </c>
      <c r="V327" s="38">
        <f>Calculations!X297</f>
        <v>0</v>
      </c>
      <c r="W327" s="38">
        <f>Calculations!Y297</f>
        <v>0</v>
      </c>
      <c r="X327" s="38" t="s">
        <v>1056</v>
      </c>
      <c r="Y327" s="73" t="s">
        <v>105</v>
      </c>
      <c r="Z327" s="74" t="s">
        <v>104</v>
      </c>
      <c r="AA327" s="58">
        <f>Calculations!Z297</f>
        <v>0</v>
      </c>
      <c r="AB327" s="58">
        <f>Calculations!AL297</f>
        <v>0</v>
      </c>
      <c r="AC327" s="58">
        <f>Calculations!AA297</f>
        <v>0</v>
      </c>
      <c r="AD327" s="59">
        <f>Calculations!AM297</f>
        <v>0</v>
      </c>
      <c r="AE327" s="58">
        <f>Calculations!AB297</f>
        <v>0</v>
      </c>
      <c r="AF327" s="58">
        <f>Calculations!AN297</f>
        <v>0</v>
      </c>
      <c r="AG327" s="58">
        <f>Calculations!AC297</f>
        <v>0</v>
      </c>
      <c r="AH327" s="58">
        <f>Calculations!AO297</f>
        <v>0</v>
      </c>
      <c r="AI327" s="58">
        <f>Calculations!AD297</f>
        <v>0</v>
      </c>
      <c r="AJ327" s="58">
        <f>Calculations!AP297</f>
        <v>0</v>
      </c>
      <c r="AK327" s="58">
        <f>Calculations!AE297</f>
        <v>0</v>
      </c>
      <c r="AL327" s="58">
        <f>Calculations!AQ297</f>
        <v>0</v>
      </c>
      <c r="AM327" s="58">
        <f>Calculations!AF297</f>
        <v>0</v>
      </c>
      <c r="AN327" s="58">
        <f>Calculations!AR297</f>
        <v>0</v>
      </c>
      <c r="AO327" s="58">
        <f>Calculations!AG297</f>
        <v>0</v>
      </c>
      <c r="AP327" s="58">
        <f>Calculations!AS297</f>
        <v>0</v>
      </c>
      <c r="AQ327" s="58">
        <f>Calculations!AH297</f>
        <v>0.27287015000100001</v>
      </c>
      <c r="AR327" s="58">
        <f>Calculations!AT297</f>
        <v>100.0000549715982</v>
      </c>
      <c r="AS327" s="58">
        <f>Calculations!AI297</f>
        <v>0</v>
      </c>
      <c r="AT327" s="58">
        <f>Calculations!AU297</f>
        <v>0</v>
      </c>
      <c r="AU327" s="58">
        <f>Calculations!AJ297</f>
        <v>0</v>
      </c>
      <c r="AV327" s="58">
        <f>Calculations!AV297</f>
        <v>0</v>
      </c>
      <c r="AW327" s="49"/>
      <c r="AX327" s="49"/>
      <c r="AY327" s="56" t="str">
        <f>Calculations!D297</f>
        <v>Land Supply 2018</v>
      </c>
    </row>
    <row r="328" spans="2:51" ht="14.5" x14ac:dyDescent="0.35">
      <c r="B328" s="32" t="str">
        <f>Calculations!A298</f>
        <v>623-BOL</v>
      </c>
      <c r="C328" s="30" t="str">
        <f>Calculations!B298</f>
        <v>Sharples Court, Lever Street, Little Lever, BL3 1LH</v>
      </c>
      <c r="D328" s="13" t="str">
        <f>Calculations!C298</f>
        <v>Residential</v>
      </c>
      <c r="E328" s="38">
        <f>Calculations!E298</f>
        <v>0.25313600000000003</v>
      </c>
      <c r="F328" s="38">
        <f>Calculations!I298</f>
        <v>0.25313600000000003</v>
      </c>
      <c r="G328" s="38">
        <f>Calculations!M298</f>
        <v>100</v>
      </c>
      <c r="H328" s="38">
        <f>Calculations!H298</f>
        <v>0</v>
      </c>
      <c r="I328" s="38">
        <f>Calculations!L298</f>
        <v>0</v>
      </c>
      <c r="J328" s="38">
        <f>Calculations!G298</f>
        <v>0</v>
      </c>
      <c r="K328" s="38">
        <f>Calculations!K298</f>
        <v>0</v>
      </c>
      <c r="L328" s="38">
        <f>Calculations!F298</f>
        <v>0</v>
      </c>
      <c r="M328" s="38">
        <f>Calculations!J298</f>
        <v>0</v>
      </c>
      <c r="N328" s="38">
        <f>Calculations!V298</f>
        <v>0</v>
      </c>
      <c r="O328" s="38">
        <f>Calculations!W298</f>
        <v>0</v>
      </c>
      <c r="P328" s="38">
        <f>Calculations!O298</f>
        <v>8.2780912500330008E-3</v>
      </c>
      <c r="Q328" s="38">
        <f>Calculations!S298</f>
        <v>3.2702149240064626</v>
      </c>
      <c r="R328" s="38">
        <f>Calculations!Q298</f>
        <v>3.3837125003300002E-4</v>
      </c>
      <c r="S328" s="38">
        <f>Calculations!T298</f>
        <v>0.13367172193326907</v>
      </c>
      <c r="T328" s="38">
        <f>Calculations!R298</f>
        <v>0</v>
      </c>
      <c r="U328" s="38">
        <f>Calculations!U298</f>
        <v>0</v>
      </c>
      <c r="V328" s="38" t="str">
        <f>Calculations!X298</f>
        <v>Not Modelled</v>
      </c>
      <c r="W328" s="38" t="str">
        <f>Calculations!Y298</f>
        <v>N/A</v>
      </c>
      <c r="X328" s="38" t="s">
        <v>1056</v>
      </c>
      <c r="Y328" s="73" t="s">
        <v>105</v>
      </c>
      <c r="Z328" s="74" t="s">
        <v>104</v>
      </c>
      <c r="AA328" s="58">
        <f>Calculations!Z298</f>
        <v>0</v>
      </c>
      <c r="AB328" s="58">
        <f>Calculations!AL298</f>
        <v>0</v>
      </c>
      <c r="AC328" s="58">
        <f>Calculations!AA298</f>
        <v>0</v>
      </c>
      <c r="AD328" s="59">
        <f>Calculations!AM298</f>
        <v>0</v>
      </c>
      <c r="AE328" s="58">
        <f>Calculations!AB298</f>
        <v>0</v>
      </c>
      <c r="AF328" s="58">
        <f>Calculations!AN298</f>
        <v>0</v>
      </c>
      <c r="AG328" s="58">
        <f>Calculations!AC298</f>
        <v>0</v>
      </c>
      <c r="AH328" s="58">
        <f>Calculations!AO298</f>
        <v>0</v>
      </c>
      <c r="AI328" s="58">
        <f>Calculations!AD298</f>
        <v>0</v>
      </c>
      <c r="AJ328" s="58">
        <f>Calculations!AP298</f>
        <v>0</v>
      </c>
      <c r="AK328" s="58">
        <f>Calculations!AE298</f>
        <v>0</v>
      </c>
      <c r="AL328" s="58">
        <f>Calculations!AQ298</f>
        <v>0</v>
      </c>
      <c r="AM328" s="58">
        <f>Calculations!AF298</f>
        <v>0</v>
      </c>
      <c r="AN328" s="58">
        <f>Calculations!AR298</f>
        <v>0</v>
      </c>
      <c r="AO328" s="58">
        <f>Calculations!AG298</f>
        <v>0</v>
      </c>
      <c r="AP328" s="58">
        <f>Calculations!AS298</f>
        <v>0</v>
      </c>
      <c r="AQ328" s="58">
        <f>Calculations!AH298</f>
        <v>0.25313600499799999</v>
      </c>
      <c r="AR328" s="58">
        <f>Calculations!AT298</f>
        <v>100.00000197443271</v>
      </c>
      <c r="AS328" s="58">
        <f>Calculations!AI298</f>
        <v>0</v>
      </c>
      <c r="AT328" s="58">
        <f>Calculations!AU298</f>
        <v>0</v>
      </c>
      <c r="AU328" s="58">
        <f>Calculations!AJ298</f>
        <v>0</v>
      </c>
      <c r="AV328" s="58">
        <f>Calculations!AV298</f>
        <v>0</v>
      </c>
      <c r="AW328" s="49"/>
      <c r="AX328" s="49"/>
      <c r="AY328" s="56" t="str">
        <f>Calculations!D298</f>
        <v>Land Supply 2018</v>
      </c>
    </row>
    <row r="329" spans="2:51" ht="14.5" x14ac:dyDescent="0.35">
      <c r="B329" s="32" t="str">
        <f>Calculations!A299</f>
        <v>646-BOL</v>
      </c>
      <c r="C329" s="30" t="str">
        <f>Calculations!B299</f>
        <v>British Aerospace, Oxhey Lane, Horwich, BL6 4BS</v>
      </c>
      <c r="D329" s="13" t="str">
        <f>Calculations!C299</f>
        <v>Residential</v>
      </c>
      <c r="E329" s="38">
        <f>Calculations!E299</f>
        <v>4.7885499999999999</v>
      </c>
      <c r="F329" s="38">
        <f>Calculations!I299</f>
        <v>4.7885499999999999</v>
      </c>
      <c r="G329" s="38">
        <f>Calculations!M299</f>
        <v>100</v>
      </c>
      <c r="H329" s="38">
        <f>Calculations!H299</f>
        <v>0</v>
      </c>
      <c r="I329" s="38">
        <f>Calculations!L299</f>
        <v>0</v>
      </c>
      <c r="J329" s="38">
        <f>Calculations!G299</f>
        <v>0</v>
      </c>
      <c r="K329" s="38">
        <f>Calculations!K299</f>
        <v>0</v>
      </c>
      <c r="L329" s="38">
        <f>Calculations!F299</f>
        <v>0</v>
      </c>
      <c r="M329" s="38">
        <f>Calculations!J299</f>
        <v>0</v>
      </c>
      <c r="N329" s="38">
        <f>Calculations!V299</f>
        <v>0</v>
      </c>
      <c r="O329" s="38">
        <f>Calculations!W299</f>
        <v>0</v>
      </c>
      <c r="P329" s="38">
        <f>Calculations!O299</f>
        <v>2.5099570304979751E-2</v>
      </c>
      <c r="Q329" s="38">
        <f>Calculations!S299</f>
        <v>0.52415805003560056</v>
      </c>
      <c r="R329" s="38">
        <f>Calculations!Q299</f>
        <v>6.5703049797500002E-6</v>
      </c>
      <c r="S329" s="38">
        <f>Calculations!T299</f>
        <v>1.3720865355378977E-4</v>
      </c>
      <c r="T329" s="38">
        <f>Calculations!R299</f>
        <v>0</v>
      </c>
      <c r="U329" s="38">
        <f>Calculations!U299</f>
        <v>0</v>
      </c>
      <c r="V329" s="38" t="str">
        <f>Calculations!X299</f>
        <v>Not Modelled</v>
      </c>
      <c r="W329" s="38" t="str">
        <f>Calculations!Y299</f>
        <v>N/A</v>
      </c>
      <c r="X329" s="38" t="s">
        <v>1056</v>
      </c>
      <c r="Y329" s="73" t="s">
        <v>105</v>
      </c>
      <c r="Z329" s="74" t="s">
        <v>104</v>
      </c>
      <c r="AA329" s="58">
        <f>Calculations!Z299</f>
        <v>0</v>
      </c>
      <c r="AB329" s="58">
        <f>Calculations!AL299</f>
        <v>0</v>
      </c>
      <c r="AC329" s="58">
        <f>Calculations!AA299</f>
        <v>0</v>
      </c>
      <c r="AD329" s="59">
        <f>Calculations!AM299</f>
        <v>0</v>
      </c>
      <c r="AE329" s="58">
        <f>Calculations!AB299</f>
        <v>0</v>
      </c>
      <c r="AF329" s="58">
        <f>Calculations!AN299</f>
        <v>0</v>
      </c>
      <c r="AG329" s="58">
        <f>Calculations!AC299</f>
        <v>0</v>
      </c>
      <c r="AH329" s="58">
        <f>Calculations!AO299</f>
        <v>0</v>
      </c>
      <c r="AI329" s="58">
        <f>Calculations!AD299</f>
        <v>0</v>
      </c>
      <c r="AJ329" s="58">
        <f>Calculations!AP299</f>
        <v>0</v>
      </c>
      <c r="AK329" s="58">
        <f>Calculations!AE299</f>
        <v>0</v>
      </c>
      <c r="AL329" s="58">
        <f>Calculations!AQ299</f>
        <v>0</v>
      </c>
      <c r="AM329" s="58">
        <f>Calculations!AF299</f>
        <v>0</v>
      </c>
      <c r="AN329" s="58">
        <f>Calculations!AR299</f>
        <v>0</v>
      </c>
      <c r="AO329" s="58">
        <f>Calculations!AG299</f>
        <v>0</v>
      </c>
      <c r="AP329" s="58">
        <f>Calculations!AS299</f>
        <v>0</v>
      </c>
      <c r="AQ329" s="58">
        <f>Calculations!AH299</f>
        <v>4.7885453300099998</v>
      </c>
      <c r="AR329" s="58">
        <f>Calculations!AT299</f>
        <v>99.999902475906069</v>
      </c>
      <c r="AS329" s="58">
        <f>Calculations!AI299</f>
        <v>0</v>
      </c>
      <c r="AT329" s="58">
        <f>Calculations!AU299</f>
        <v>0</v>
      </c>
      <c r="AU329" s="58">
        <f>Calculations!AJ299</f>
        <v>0</v>
      </c>
      <c r="AV329" s="58">
        <f>Calculations!AV299</f>
        <v>0</v>
      </c>
      <c r="AW329" s="49"/>
      <c r="AX329" s="49"/>
      <c r="AY329" s="56" t="str">
        <f>Calculations!D299</f>
        <v>Land Supply 2018</v>
      </c>
    </row>
    <row r="330" spans="2:51" ht="14.5" x14ac:dyDescent="0.35">
      <c r="B330" s="32" t="str">
        <f>Calculations!A300</f>
        <v>688-BOL</v>
      </c>
      <c r="C330" s="30" t="str">
        <f>Calculations!B300</f>
        <v>Back Fairhaven Road - 007, Fairhaven Road, BL1 8LB</v>
      </c>
      <c r="D330" s="13" t="str">
        <f>Calculations!C300</f>
        <v>Residential</v>
      </c>
      <c r="E330" s="38">
        <f>Calculations!E300</f>
        <v>0.23644699999999999</v>
      </c>
      <c r="F330" s="38">
        <f>Calculations!I300</f>
        <v>0.23644699999999999</v>
      </c>
      <c r="G330" s="38">
        <f>Calculations!M300</f>
        <v>100</v>
      </c>
      <c r="H330" s="38">
        <f>Calculations!H300</f>
        <v>0</v>
      </c>
      <c r="I330" s="38">
        <f>Calculations!L300</f>
        <v>0</v>
      </c>
      <c r="J330" s="38">
        <f>Calculations!G300</f>
        <v>0</v>
      </c>
      <c r="K330" s="38">
        <f>Calculations!K300</f>
        <v>0</v>
      </c>
      <c r="L330" s="38">
        <f>Calculations!F300</f>
        <v>0</v>
      </c>
      <c r="M330" s="38">
        <f>Calculations!J300</f>
        <v>0</v>
      </c>
      <c r="N330" s="38">
        <f>Calculations!V300</f>
        <v>0</v>
      </c>
      <c r="O330" s="38">
        <f>Calculations!W300</f>
        <v>0</v>
      </c>
      <c r="P330" s="38">
        <f>Calculations!O300</f>
        <v>6.6727599999999998E-2</v>
      </c>
      <c r="Q330" s="38">
        <f>Calculations!S300</f>
        <v>28.220954378782558</v>
      </c>
      <c r="R330" s="38">
        <f>Calculations!Q300</f>
        <v>0</v>
      </c>
      <c r="S330" s="38">
        <f>Calculations!T300</f>
        <v>0</v>
      </c>
      <c r="T330" s="38">
        <f>Calculations!R300</f>
        <v>0</v>
      </c>
      <c r="U330" s="38">
        <f>Calculations!U300</f>
        <v>0</v>
      </c>
      <c r="V330" s="38">
        <f>Calculations!X300</f>
        <v>0</v>
      </c>
      <c r="W330" s="38">
        <f>Calculations!Y300</f>
        <v>0</v>
      </c>
      <c r="X330" s="38" t="s">
        <v>1056</v>
      </c>
      <c r="Y330" s="73" t="s">
        <v>105</v>
      </c>
      <c r="Z330" s="74" t="s">
        <v>104</v>
      </c>
      <c r="AA330" s="58">
        <f>Calculations!Z300</f>
        <v>0</v>
      </c>
      <c r="AB330" s="58">
        <f>Calculations!AL300</f>
        <v>0</v>
      </c>
      <c r="AC330" s="58">
        <f>Calculations!AA300</f>
        <v>0</v>
      </c>
      <c r="AD330" s="59">
        <f>Calculations!AM300</f>
        <v>0</v>
      </c>
      <c r="AE330" s="58">
        <f>Calculations!AB300</f>
        <v>0</v>
      </c>
      <c r="AF330" s="58">
        <f>Calculations!AN300</f>
        <v>0</v>
      </c>
      <c r="AG330" s="58">
        <f>Calculations!AC300</f>
        <v>0</v>
      </c>
      <c r="AH330" s="58">
        <f>Calculations!AO300</f>
        <v>0</v>
      </c>
      <c r="AI330" s="58">
        <f>Calculations!AD300</f>
        <v>0</v>
      </c>
      <c r="AJ330" s="58">
        <f>Calculations!AP300</f>
        <v>0</v>
      </c>
      <c r="AK330" s="58">
        <f>Calculations!AE300</f>
        <v>0</v>
      </c>
      <c r="AL330" s="58">
        <f>Calculations!AQ300</f>
        <v>0</v>
      </c>
      <c r="AM330" s="58">
        <f>Calculations!AF300</f>
        <v>0</v>
      </c>
      <c r="AN330" s="58">
        <f>Calculations!AR300</f>
        <v>0</v>
      </c>
      <c r="AO330" s="58">
        <f>Calculations!AG300</f>
        <v>0</v>
      </c>
      <c r="AP330" s="58">
        <f>Calculations!AS300</f>
        <v>0</v>
      </c>
      <c r="AQ330" s="58">
        <f>Calculations!AH300</f>
        <v>0.23644661999700001</v>
      </c>
      <c r="AR330" s="58">
        <f>Calculations!AT300</f>
        <v>99.999839286182535</v>
      </c>
      <c r="AS330" s="58">
        <f>Calculations!AI300</f>
        <v>0</v>
      </c>
      <c r="AT330" s="58">
        <f>Calculations!AU300</f>
        <v>0</v>
      </c>
      <c r="AU330" s="58">
        <f>Calculations!AJ300</f>
        <v>0</v>
      </c>
      <c r="AV330" s="58">
        <f>Calculations!AV300</f>
        <v>0</v>
      </c>
      <c r="AW330" s="49"/>
      <c r="AX330" s="49"/>
      <c r="AY330" s="56" t="str">
        <f>Calculations!D300</f>
        <v>Land Supply 2018</v>
      </c>
    </row>
    <row r="331" spans="2:51" ht="14.5" x14ac:dyDescent="0.35">
      <c r="B331" s="32" t="str">
        <f>Calculations!A301</f>
        <v>689-BOL</v>
      </c>
      <c r="C331" s="30" t="str">
        <f>Calculations!B301</f>
        <v>Athlone Avenue 030k, Athlone Avenue, BL1 6QT</v>
      </c>
      <c r="D331" s="13" t="str">
        <f>Calculations!C301</f>
        <v>Residential</v>
      </c>
      <c r="E331" s="38">
        <f>Calculations!E301</f>
        <v>0.26468900000000001</v>
      </c>
      <c r="F331" s="38">
        <f>Calculations!I301</f>
        <v>0.26468900000000001</v>
      </c>
      <c r="G331" s="38">
        <f>Calculations!M301</f>
        <v>100</v>
      </c>
      <c r="H331" s="38">
        <f>Calculations!H301</f>
        <v>0</v>
      </c>
      <c r="I331" s="38">
        <f>Calculations!L301</f>
        <v>0</v>
      </c>
      <c r="J331" s="38">
        <f>Calculations!G301</f>
        <v>0</v>
      </c>
      <c r="K331" s="38">
        <f>Calculations!K301</f>
        <v>0</v>
      </c>
      <c r="L331" s="38">
        <f>Calculations!F301</f>
        <v>0</v>
      </c>
      <c r="M331" s="38">
        <f>Calculations!J301</f>
        <v>0</v>
      </c>
      <c r="N331" s="38">
        <f>Calculations!V301</f>
        <v>0</v>
      </c>
      <c r="O331" s="38">
        <f>Calculations!W301</f>
        <v>0</v>
      </c>
      <c r="P331" s="38">
        <f>Calculations!O301</f>
        <v>3.1914400000000002E-2</v>
      </c>
      <c r="Q331" s="38">
        <f>Calculations!S301</f>
        <v>12.057320100193056</v>
      </c>
      <c r="R331" s="38">
        <f>Calculations!Q301</f>
        <v>0</v>
      </c>
      <c r="S331" s="38">
        <f>Calculations!T301</f>
        <v>0</v>
      </c>
      <c r="T331" s="38">
        <f>Calculations!R301</f>
        <v>0</v>
      </c>
      <c r="U331" s="38">
        <f>Calculations!U301</f>
        <v>0</v>
      </c>
      <c r="V331" s="38" t="str">
        <f>Calculations!X301</f>
        <v>Not Modelled</v>
      </c>
      <c r="W331" s="38" t="str">
        <f>Calculations!Y301</f>
        <v>N/A</v>
      </c>
      <c r="X331" s="38" t="s">
        <v>1056</v>
      </c>
      <c r="Y331" s="73" t="s">
        <v>105</v>
      </c>
      <c r="Z331" s="74" t="s">
        <v>104</v>
      </c>
      <c r="AA331" s="58">
        <f>Calculations!Z301</f>
        <v>0</v>
      </c>
      <c r="AB331" s="58">
        <f>Calculations!AL301</f>
        <v>0</v>
      </c>
      <c r="AC331" s="58">
        <f>Calculations!AA301</f>
        <v>0</v>
      </c>
      <c r="AD331" s="59">
        <f>Calculations!AM301</f>
        <v>0</v>
      </c>
      <c r="AE331" s="58">
        <f>Calculations!AB301</f>
        <v>0</v>
      </c>
      <c r="AF331" s="58">
        <f>Calculations!AN301</f>
        <v>0</v>
      </c>
      <c r="AG331" s="58">
        <f>Calculations!AC301</f>
        <v>0</v>
      </c>
      <c r="AH331" s="58">
        <f>Calculations!AO301</f>
        <v>0</v>
      </c>
      <c r="AI331" s="58">
        <f>Calculations!AD301</f>
        <v>0</v>
      </c>
      <c r="AJ331" s="58">
        <f>Calculations!AP301</f>
        <v>0</v>
      </c>
      <c r="AK331" s="58">
        <f>Calculations!AE301</f>
        <v>0</v>
      </c>
      <c r="AL331" s="58">
        <f>Calculations!AQ301</f>
        <v>0</v>
      </c>
      <c r="AM331" s="58">
        <f>Calculations!AF301</f>
        <v>0</v>
      </c>
      <c r="AN331" s="58">
        <f>Calculations!AR301</f>
        <v>0</v>
      </c>
      <c r="AO331" s="58">
        <f>Calculations!AG301</f>
        <v>0</v>
      </c>
      <c r="AP331" s="58">
        <f>Calculations!AS301</f>
        <v>0</v>
      </c>
      <c r="AQ331" s="58">
        <f>Calculations!AH301</f>
        <v>0.26468871500000002</v>
      </c>
      <c r="AR331" s="58">
        <f>Calculations!AT301</f>
        <v>99.999892326466153</v>
      </c>
      <c r="AS331" s="58">
        <f>Calculations!AI301</f>
        <v>0</v>
      </c>
      <c r="AT331" s="58">
        <f>Calculations!AU301</f>
        <v>0</v>
      </c>
      <c r="AU331" s="58">
        <f>Calculations!AJ301</f>
        <v>0</v>
      </c>
      <c r="AV331" s="58">
        <f>Calculations!AV301</f>
        <v>0</v>
      </c>
      <c r="AW331" s="49"/>
      <c r="AX331" s="49"/>
      <c r="AY331" s="56" t="str">
        <f>Calculations!D301</f>
        <v>Land Supply 2018</v>
      </c>
    </row>
    <row r="332" spans="2:51" ht="14.5" x14ac:dyDescent="0.35">
      <c r="B332" s="32" t="str">
        <f>Calculations!A302</f>
        <v>691-BOL</v>
      </c>
      <c r="C332" s="30" t="str">
        <f>Calculations!B302</f>
        <v>Handel Street -019, Handel Street, BL1 8BN</v>
      </c>
      <c r="D332" s="13" t="str">
        <f>Calculations!C302</f>
        <v>Residential</v>
      </c>
      <c r="E332" s="38">
        <f>Calculations!E302</f>
        <v>0.29691099999999998</v>
      </c>
      <c r="F332" s="38">
        <f>Calculations!I302</f>
        <v>0.29691099999999998</v>
      </c>
      <c r="G332" s="38">
        <f>Calculations!M302</f>
        <v>100</v>
      </c>
      <c r="H332" s="38">
        <f>Calculations!H302</f>
        <v>0</v>
      </c>
      <c r="I332" s="38">
        <f>Calculations!L302</f>
        <v>0</v>
      </c>
      <c r="J332" s="38">
        <f>Calculations!G302</f>
        <v>0</v>
      </c>
      <c r="K332" s="38">
        <f>Calculations!K302</f>
        <v>0</v>
      </c>
      <c r="L332" s="38">
        <f>Calculations!F302</f>
        <v>0</v>
      </c>
      <c r="M332" s="38">
        <f>Calculations!J302</f>
        <v>0</v>
      </c>
      <c r="N332" s="38">
        <f>Calculations!V302</f>
        <v>0</v>
      </c>
      <c r="O332" s="38">
        <f>Calculations!W302</f>
        <v>0</v>
      </c>
      <c r="P332" s="38">
        <f>Calculations!O302</f>
        <v>1.5997412332080001E-2</v>
      </c>
      <c r="Q332" s="38">
        <f>Calculations!S302</f>
        <v>5.3879486890280264</v>
      </c>
      <c r="R332" s="38">
        <f>Calculations!Q302</f>
        <v>1.0434123320800001E-3</v>
      </c>
      <c r="S332" s="38">
        <f>Calculations!T302</f>
        <v>0.35142259198210918</v>
      </c>
      <c r="T332" s="38">
        <f>Calculations!R302</f>
        <v>0</v>
      </c>
      <c r="U332" s="38">
        <f>Calculations!U302</f>
        <v>0</v>
      </c>
      <c r="V332" s="38" t="str">
        <f>Calculations!X302</f>
        <v>Not Modelled</v>
      </c>
      <c r="W332" s="38" t="str">
        <f>Calculations!Y302</f>
        <v>N/A</v>
      </c>
      <c r="X332" s="38" t="s">
        <v>1056</v>
      </c>
      <c r="Y332" s="73" t="s">
        <v>105</v>
      </c>
      <c r="Z332" s="74" t="s">
        <v>104</v>
      </c>
      <c r="AA332" s="58">
        <f>Calculations!Z302</f>
        <v>0</v>
      </c>
      <c r="AB332" s="58">
        <f>Calculations!AL302</f>
        <v>0</v>
      </c>
      <c r="AC332" s="58">
        <f>Calculations!AA302</f>
        <v>0</v>
      </c>
      <c r="AD332" s="59">
        <f>Calculations!AM302</f>
        <v>0</v>
      </c>
      <c r="AE332" s="58">
        <f>Calculations!AB302</f>
        <v>0</v>
      </c>
      <c r="AF332" s="58">
        <f>Calculations!AN302</f>
        <v>0</v>
      </c>
      <c r="AG332" s="58">
        <f>Calculations!AC302</f>
        <v>0</v>
      </c>
      <c r="AH332" s="58">
        <f>Calculations!AO302</f>
        <v>0</v>
      </c>
      <c r="AI332" s="58">
        <f>Calculations!AD302</f>
        <v>0</v>
      </c>
      <c r="AJ332" s="58">
        <f>Calculations!AP302</f>
        <v>0</v>
      </c>
      <c r="AK332" s="58">
        <f>Calculations!AE302</f>
        <v>0</v>
      </c>
      <c r="AL332" s="58">
        <f>Calculations!AQ302</f>
        <v>0</v>
      </c>
      <c r="AM332" s="58">
        <f>Calculations!AF302</f>
        <v>0</v>
      </c>
      <c r="AN332" s="58">
        <f>Calculations!AR302</f>
        <v>0</v>
      </c>
      <c r="AO332" s="58">
        <f>Calculations!AG302</f>
        <v>0</v>
      </c>
      <c r="AP332" s="58">
        <f>Calculations!AS302</f>
        <v>0</v>
      </c>
      <c r="AQ332" s="58">
        <f>Calculations!AH302</f>
        <v>0.29691066999100002</v>
      </c>
      <c r="AR332" s="58">
        <f>Calculations!AT302</f>
        <v>99.999888852551791</v>
      </c>
      <c r="AS332" s="58">
        <f>Calculations!AI302</f>
        <v>0</v>
      </c>
      <c r="AT332" s="58">
        <f>Calculations!AU302</f>
        <v>0</v>
      </c>
      <c r="AU332" s="58">
        <f>Calculations!AJ302</f>
        <v>0</v>
      </c>
      <c r="AV332" s="58">
        <f>Calculations!AV302</f>
        <v>0</v>
      </c>
      <c r="AW332" s="49"/>
      <c r="AX332" s="49"/>
      <c r="AY332" s="56" t="str">
        <f>Calculations!D302</f>
        <v>Land Supply 2018</v>
      </c>
    </row>
    <row r="333" spans="2:51" ht="14.5" x14ac:dyDescent="0.35">
      <c r="B333" s="32" t="str">
        <f>Calculations!A303</f>
        <v>6P6AP</v>
      </c>
      <c r="C333" s="30" t="str">
        <f>Calculations!B303</f>
        <v>British Aerospace</v>
      </c>
      <c r="D333" s="13" t="str">
        <f>Calculations!C303</f>
        <v>Industry and warehousing</v>
      </c>
      <c r="E333" s="38">
        <f>Calculations!E303</f>
        <v>7.4666899999999998</v>
      </c>
      <c r="F333" s="38">
        <f>Calculations!I303</f>
        <v>7.4666899999999998</v>
      </c>
      <c r="G333" s="38">
        <f>Calculations!M303</f>
        <v>100</v>
      </c>
      <c r="H333" s="38">
        <f>Calculations!H303</f>
        <v>0</v>
      </c>
      <c r="I333" s="38">
        <f>Calculations!L303</f>
        <v>0</v>
      </c>
      <c r="J333" s="38">
        <f>Calculations!G303</f>
        <v>0</v>
      </c>
      <c r="K333" s="38">
        <f>Calculations!K303</f>
        <v>0</v>
      </c>
      <c r="L333" s="38">
        <f>Calculations!F303</f>
        <v>0</v>
      </c>
      <c r="M333" s="38">
        <f>Calculations!J303</f>
        <v>0</v>
      </c>
      <c r="N333" s="38">
        <f>Calculations!V303</f>
        <v>0</v>
      </c>
      <c r="O333" s="38">
        <f>Calculations!W303</f>
        <v>0</v>
      </c>
      <c r="P333" s="38">
        <f>Calculations!O303</f>
        <v>5.6672170304979751E-2</v>
      </c>
      <c r="Q333" s="38">
        <f>Calculations!S303</f>
        <v>0.75899990899554892</v>
      </c>
      <c r="R333" s="38">
        <f>Calculations!Q303</f>
        <v>6.5703049797500002E-6</v>
      </c>
      <c r="S333" s="38">
        <f>Calculations!T303</f>
        <v>8.7994880994791535E-5</v>
      </c>
      <c r="T333" s="38">
        <f>Calculations!R303</f>
        <v>0</v>
      </c>
      <c r="U333" s="38">
        <f>Calculations!U303</f>
        <v>0</v>
      </c>
      <c r="V333" s="38" t="str">
        <f>Calculations!X303</f>
        <v>Not Modelled</v>
      </c>
      <c r="W333" s="38" t="str">
        <f>Calculations!Y303</f>
        <v>N/A</v>
      </c>
      <c r="X333" s="38" t="s">
        <v>101</v>
      </c>
      <c r="Y333" s="73" t="s">
        <v>105</v>
      </c>
      <c r="Z333" s="74" t="s">
        <v>104</v>
      </c>
      <c r="AA333" s="58">
        <f>Calculations!Z303</f>
        <v>0</v>
      </c>
      <c r="AB333" s="58">
        <f>Calculations!AL303</f>
        <v>0</v>
      </c>
      <c r="AC333" s="58">
        <f>Calculations!AA303</f>
        <v>0</v>
      </c>
      <c r="AD333" s="59">
        <f>Calculations!AM303</f>
        <v>0</v>
      </c>
      <c r="AE333" s="58">
        <f>Calculations!AB303</f>
        <v>0</v>
      </c>
      <c r="AF333" s="58">
        <f>Calculations!AN303</f>
        <v>0</v>
      </c>
      <c r="AG333" s="58">
        <f>Calculations!AC303</f>
        <v>0</v>
      </c>
      <c r="AH333" s="58">
        <f>Calculations!AO303</f>
        <v>0</v>
      </c>
      <c r="AI333" s="58">
        <f>Calculations!AD303</f>
        <v>0</v>
      </c>
      <c r="AJ333" s="58">
        <f>Calculations!AP303</f>
        <v>0</v>
      </c>
      <c r="AK333" s="58">
        <f>Calculations!AE303</f>
        <v>0</v>
      </c>
      <c r="AL333" s="58">
        <f>Calculations!AQ303</f>
        <v>0</v>
      </c>
      <c r="AM333" s="58">
        <f>Calculations!AF303</f>
        <v>0</v>
      </c>
      <c r="AN333" s="58">
        <f>Calculations!AR303</f>
        <v>0</v>
      </c>
      <c r="AO333" s="58">
        <f>Calculations!AG303</f>
        <v>0</v>
      </c>
      <c r="AP333" s="58">
        <f>Calculations!AS303</f>
        <v>0</v>
      </c>
      <c r="AQ333" s="58">
        <f>Calculations!AH303</f>
        <v>7.466693995</v>
      </c>
      <c r="AR333" s="58">
        <f>Calculations!AT303</f>
        <v>100.00005350429709</v>
      </c>
      <c r="AS333" s="58">
        <f>Calculations!AI303</f>
        <v>0</v>
      </c>
      <c r="AT333" s="58">
        <f>Calculations!AU303</f>
        <v>0</v>
      </c>
      <c r="AU333" s="58">
        <f>Calculations!AJ303</f>
        <v>0</v>
      </c>
      <c r="AV333" s="58">
        <f>Calculations!AV303</f>
        <v>0</v>
      </c>
      <c r="AW333" s="49"/>
      <c r="AX333" s="49"/>
      <c r="AY333" s="56" t="str">
        <f>Calculations!D303</f>
        <v>Land Supply 2018</v>
      </c>
    </row>
    <row r="334" spans="2:51" ht="14.5" x14ac:dyDescent="0.35">
      <c r="B334" s="32" t="str">
        <f>Calculations!A304</f>
        <v>701-BOL</v>
      </c>
      <c r="C334" s="30" t="str">
        <f>Calculations!B304</f>
        <v>Darwen Road, Darwen Road, Bolton, BL7 9JQ</v>
      </c>
      <c r="D334" s="13" t="str">
        <f>Calculations!C304</f>
        <v>Residential</v>
      </c>
      <c r="E334" s="38">
        <f>Calculations!E304</f>
        <v>0.25380599999999998</v>
      </c>
      <c r="F334" s="38">
        <f>Calculations!I304</f>
        <v>0.25380599999999998</v>
      </c>
      <c r="G334" s="38">
        <f>Calculations!M304</f>
        <v>100</v>
      </c>
      <c r="H334" s="38">
        <f>Calculations!H304</f>
        <v>0</v>
      </c>
      <c r="I334" s="38">
        <f>Calculations!L304</f>
        <v>0</v>
      </c>
      <c r="J334" s="38">
        <f>Calculations!G304</f>
        <v>0</v>
      </c>
      <c r="K334" s="38">
        <f>Calculations!K304</f>
        <v>0</v>
      </c>
      <c r="L334" s="38">
        <f>Calculations!F304</f>
        <v>0</v>
      </c>
      <c r="M334" s="38">
        <f>Calculations!J304</f>
        <v>0</v>
      </c>
      <c r="N334" s="38">
        <f>Calculations!V304</f>
        <v>0</v>
      </c>
      <c r="O334" s="38">
        <f>Calculations!W304</f>
        <v>0</v>
      </c>
      <c r="P334" s="38">
        <f>Calculations!O304</f>
        <v>1.2863299999999999E-2</v>
      </c>
      <c r="Q334" s="38">
        <f>Calculations!S304</f>
        <v>5.0681622971876159</v>
      </c>
      <c r="R334" s="38">
        <f>Calculations!Q304</f>
        <v>0</v>
      </c>
      <c r="S334" s="38">
        <f>Calculations!T304</f>
        <v>0</v>
      </c>
      <c r="T334" s="38">
        <f>Calculations!R304</f>
        <v>0</v>
      </c>
      <c r="U334" s="38">
        <f>Calculations!U304</f>
        <v>0</v>
      </c>
      <c r="V334" s="38" t="str">
        <f>Calculations!X304</f>
        <v>Not Modelled</v>
      </c>
      <c r="W334" s="38" t="str">
        <f>Calculations!Y304</f>
        <v>N/A</v>
      </c>
      <c r="X334" s="38" t="s">
        <v>1056</v>
      </c>
      <c r="Y334" s="73" t="s">
        <v>105</v>
      </c>
      <c r="Z334" s="74" t="s">
        <v>104</v>
      </c>
      <c r="AA334" s="58">
        <f>Calculations!Z304</f>
        <v>0</v>
      </c>
      <c r="AB334" s="58">
        <f>Calculations!AL304</f>
        <v>0</v>
      </c>
      <c r="AC334" s="58">
        <f>Calculations!AA304</f>
        <v>0</v>
      </c>
      <c r="AD334" s="59">
        <f>Calculations!AM304</f>
        <v>0</v>
      </c>
      <c r="AE334" s="58">
        <f>Calculations!AB304</f>
        <v>0</v>
      </c>
      <c r="AF334" s="58">
        <f>Calculations!AN304</f>
        <v>0</v>
      </c>
      <c r="AG334" s="58">
        <f>Calculations!AC304</f>
        <v>0</v>
      </c>
      <c r="AH334" s="58">
        <f>Calculations!AO304</f>
        <v>0</v>
      </c>
      <c r="AI334" s="58">
        <f>Calculations!AD304</f>
        <v>0</v>
      </c>
      <c r="AJ334" s="58">
        <f>Calculations!AP304</f>
        <v>0</v>
      </c>
      <c r="AK334" s="58">
        <f>Calculations!AE304</f>
        <v>0</v>
      </c>
      <c r="AL334" s="58">
        <f>Calculations!AQ304</f>
        <v>0</v>
      </c>
      <c r="AM334" s="58">
        <f>Calculations!AF304</f>
        <v>0</v>
      </c>
      <c r="AN334" s="58">
        <f>Calculations!AR304</f>
        <v>0</v>
      </c>
      <c r="AO334" s="58">
        <f>Calculations!AG304</f>
        <v>0</v>
      </c>
      <c r="AP334" s="58">
        <f>Calculations!AS304</f>
        <v>0</v>
      </c>
      <c r="AQ334" s="58">
        <f>Calculations!AH304</f>
        <v>0.25380566999800003</v>
      </c>
      <c r="AR334" s="58">
        <f>Calculations!AT304</f>
        <v>99.999869978645123</v>
      </c>
      <c r="AS334" s="58">
        <f>Calculations!AI304</f>
        <v>0</v>
      </c>
      <c r="AT334" s="58">
        <f>Calculations!AU304</f>
        <v>0</v>
      </c>
      <c r="AU334" s="58">
        <f>Calculations!AJ304</f>
        <v>0</v>
      </c>
      <c r="AV334" s="58">
        <f>Calculations!AV304</f>
        <v>0</v>
      </c>
      <c r="AW334" s="49"/>
      <c r="AX334" s="49"/>
      <c r="AY334" s="56" t="str">
        <f>Calculations!D304</f>
        <v>Land Supply 2018</v>
      </c>
    </row>
    <row r="335" spans="2:51" ht="26" x14ac:dyDescent="0.35">
      <c r="B335" s="32" t="str">
        <f>Calculations!A305</f>
        <v>717-BOL</v>
      </c>
      <c r="C335" s="30" t="str">
        <f>Calculations!B305</f>
        <v>Astley Lane, Bolton BL1 6NR</v>
      </c>
      <c r="D335" s="13" t="str">
        <f>Calculations!C305</f>
        <v>Residential</v>
      </c>
      <c r="E335" s="38">
        <f>Calculations!E305</f>
        <v>2.3180299999999998</v>
      </c>
      <c r="F335" s="38">
        <f>Calculations!I305</f>
        <v>1.9985823822969</v>
      </c>
      <c r="G335" s="38">
        <f>Calculations!M305</f>
        <v>86.219004167198008</v>
      </c>
      <c r="H335" s="38">
        <f>Calculations!H305</f>
        <v>0.23069500116200001</v>
      </c>
      <c r="I335" s="38">
        <f>Calculations!L305</f>
        <v>9.9522008413178451</v>
      </c>
      <c r="J335" s="38">
        <f>Calculations!G305</f>
        <v>3.7676982226000001E-2</v>
      </c>
      <c r="K335" s="38">
        <f>Calculations!K305</f>
        <v>1.6253880332006059</v>
      </c>
      <c r="L335" s="38">
        <f>Calculations!F305</f>
        <v>5.1075634315100003E-2</v>
      </c>
      <c r="M335" s="38">
        <f>Calculations!J305</f>
        <v>2.2034069582835429</v>
      </c>
      <c r="N335" s="38">
        <f>Calculations!V305</f>
        <v>0</v>
      </c>
      <c r="O335" s="38">
        <f>Calculations!W305</f>
        <v>0</v>
      </c>
      <c r="P335" s="38">
        <f>Calculations!O305</f>
        <v>1.037311669833</v>
      </c>
      <c r="Q335" s="38">
        <f>Calculations!S305</f>
        <v>44.749708581554174</v>
      </c>
      <c r="R335" s="38">
        <f>Calculations!Q305</f>
        <v>0.41250266983299999</v>
      </c>
      <c r="S335" s="38">
        <f>Calculations!T305</f>
        <v>17.79539824044555</v>
      </c>
      <c r="T335" s="38">
        <f>Calculations!R305</f>
        <v>0.17115085857699999</v>
      </c>
      <c r="U335" s="38">
        <f>Calculations!U305</f>
        <v>7.3834617574837251</v>
      </c>
      <c r="V335" s="38">
        <f>Calculations!X305</f>
        <v>5.2836199984900002E-2</v>
      </c>
      <c r="W335" s="38">
        <f>Calculations!Y305</f>
        <v>2.279357902395569</v>
      </c>
      <c r="X335" s="38" t="s">
        <v>1056</v>
      </c>
      <c r="Y335" s="73" t="s">
        <v>108</v>
      </c>
      <c r="Z335" s="74" t="s">
        <v>109</v>
      </c>
      <c r="AA335" s="58">
        <f>Calculations!Z305</f>
        <v>4.8952411474700003E-2</v>
      </c>
      <c r="AB335" s="58">
        <f>Calculations!AL305</f>
        <v>2.1118109547633122</v>
      </c>
      <c r="AC335" s="58">
        <f>Calculations!AA305</f>
        <v>0</v>
      </c>
      <c r="AD335" s="59">
        <f>Calculations!AM305</f>
        <v>0</v>
      </c>
      <c r="AE335" s="58">
        <f>Calculations!AB305</f>
        <v>0</v>
      </c>
      <c r="AF335" s="58">
        <f>Calculations!AN305</f>
        <v>0</v>
      </c>
      <c r="AG335" s="58">
        <f>Calculations!AC305</f>
        <v>0</v>
      </c>
      <c r="AH335" s="58">
        <f>Calculations!AO305</f>
        <v>0</v>
      </c>
      <c r="AI335" s="58">
        <f>Calculations!AD305</f>
        <v>0</v>
      </c>
      <c r="AJ335" s="58">
        <f>Calculations!AP305</f>
        <v>0</v>
      </c>
      <c r="AK335" s="58">
        <f>Calculations!AE305</f>
        <v>0</v>
      </c>
      <c r="AL335" s="58">
        <f>Calculations!AQ305</f>
        <v>0</v>
      </c>
      <c r="AM335" s="58">
        <f>Calculations!AF305</f>
        <v>0</v>
      </c>
      <c r="AN335" s="58">
        <f>Calculations!AR305</f>
        <v>0</v>
      </c>
      <c r="AO335" s="58">
        <f>Calculations!AG305</f>
        <v>0</v>
      </c>
      <c r="AP335" s="58">
        <f>Calculations!AS305</f>
        <v>0</v>
      </c>
      <c r="AQ335" s="58">
        <f>Calculations!AH305</f>
        <v>2.3180252350099999</v>
      </c>
      <c r="AR335" s="58">
        <f>Calculations!AT305</f>
        <v>99.999794437949475</v>
      </c>
      <c r="AS335" s="58">
        <f>Calculations!AI305</f>
        <v>0</v>
      </c>
      <c r="AT335" s="58">
        <f>Calculations!AU305</f>
        <v>0</v>
      </c>
      <c r="AU335" s="58">
        <f>Calculations!AJ305</f>
        <v>0</v>
      </c>
      <c r="AV335" s="58">
        <f>Calculations!AV305</f>
        <v>0</v>
      </c>
      <c r="AW335" s="49"/>
      <c r="AX335" s="49"/>
      <c r="AY335" s="56" t="str">
        <f>Calculations!D305</f>
        <v>Land Supply 2018</v>
      </c>
    </row>
    <row r="336" spans="2:51" ht="14.5" x14ac:dyDescent="0.35">
      <c r="B336" s="32" t="str">
        <f>Calculations!A306</f>
        <v>720-BOL</v>
      </c>
      <c r="C336" s="30" t="str">
        <f>Calculations!B306</f>
        <v>Breightmet Hall IV</v>
      </c>
      <c r="D336" s="13" t="str">
        <f>Calculations!C306</f>
        <v>Residential</v>
      </c>
      <c r="E336" s="38">
        <f>Calculations!E306</f>
        <v>1.7905899999999999</v>
      </c>
      <c r="F336" s="38">
        <f>Calculations!I306</f>
        <v>1.7905899999999999</v>
      </c>
      <c r="G336" s="38">
        <f>Calculations!M306</f>
        <v>100</v>
      </c>
      <c r="H336" s="38">
        <f>Calculations!H306</f>
        <v>0</v>
      </c>
      <c r="I336" s="38">
        <f>Calculations!L306</f>
        <v>0</v>
      </c>
      <c r="J336" s="38">
        <f>Calculations!G306</f>
        <v>0</v>
      </c>
      <c r="K336" s="38">
        <f>Calculations!K306</f>
        <v>0</v>
      </c>
      <c r="L336" s="38">
        <f>Calculations!F306</f>
        <v>0</v>
      </c>
      <c r="M336" s="38">
        <f>Calculations!J306</f>
        <v>0</v>
      </c>
      <c r="N336" s="38">
        <f>Calculations!V306</f>
        <v>0</v>
      </c>
      <c r="O336" s="38">
        <f>Calculations!W306</f>
        <v>0</v>
      </c>
      <c r="P336" s="38">
        <f>Calculations!O306</f>
        <v>8.9200000000000002E-2</v>
      </c>
      <c r="Q336" s="38">
        <f>Calculations!S306</f>
        <v>4.9815982441541617</v>
      </c>
      <c r="R336" s="38">
        <f>Calculations!Q306</f>
        <v>0.03</v>
      </c>
      <c r="S336" s="38">
        <f>Calculations!T306</f>
        <v>1.6754254184374984</v>
      </c>
      <c r="T336" s="38">
        <f>Calculations!R306</f>
        <v>2.0400000000000001E-2</v>
      </c>
      <c r="U336" s="38">
        <f>Calculations!U306</f>
        <v>1.1392892845374989</v>
      </c>
      <c r="V336" s="38" t="str">
        <f>Calculations!X306</f>
        <v>Not Modelled</v>
      </c>
      <c r="W336" s="38" t="str">
        <f>Calculations!Y306</f>
        <v>N/A</v>
      </c>
      <c r="X336" s="38" t="s">
        <v>1056</v>
      </c>
      <c r="Y336" s="73" t="s">
        <v>105</v>
      </c>
      <c r="Z336" s="74" t="s">
        <v>104</v>
      </c>
      <c r="AA336" s="58">
        <f>Calculations!Z306</f>
        <v>0</v>
      </c>
      <c r="AB336" s="58">
        <f>Calculations!AL306</f>
        <v>0</v>
      </c>
      <c r="AC336" s="58">
        <f>Calculations!AA306</f>
        <v>0</v>
      </c>
      <c r="AD336" s="59">
        <f>Calculations!AM306</f>
        <v>0</v>
      </c>
      <c r="AE336" s="58">
        <f>Calculations!AB306</f>
        <v>0</v>
      </c>
      <c r="AF336" s="58">
        <f>Calculations!AN306</f>
        <v>0</v>
      </c>
      <c r="AG336" s="58">
        <f>Calculations!AC306</f>
        <v>0</v>
      </c>
      <c r="AH336" s="58">
        <f>Calculations!AO306</f>
        <v>0</v>
      </c>
      <c r="AI336" s="58">
        <f>Calculations!AD306</f>
        <v>0</v>
      </c>
      <c r="AJ336" s="58">
        <f>Calculations!AP306</f>
        <v>0</v>
      </c>
      <c r="AK336" s="58">
        <f>Calculations!AE306</f>
        <v>0</v>
      </c>
      <c r="AL336" s="58">
        <f>Calculations!AQ306</f>
        <v>0</v>
      </c>
      <c r="AM336" s="58">
        <f>Calculations!AF306</f>
        <v>0</v>
      </c>
      <c r="AN336" s="58">
        <f>Calculations!AR306</f>
        <v>0</v>
      </c>
      <c r="AO336" s="58">
        <f>Calculations!AG306</f>
        <v>0</v>
      </c>
      <c r="AP336" s="58">
        <f>Calculations!AS306</f>
        <v>0</v>
      </c>
      <c r="AQ336" s="58">
        <f>Calculations!AH306</f>
        <v>1.79058834002</v>
      </c>
      <c r="AR336" s="58">
        <f>Calculations!AT306</f>
        <v>99.999907294243812</v>
      </c>
      <c r="AS336" s="58">
        <f>Calculations!AI306</f>
        <v>0</v>
      </c>
      <c r="AT336" s="58">
        <f>Calculations!AU306</f>
        <v>0</v>
      </c>
      <c r="AU336" s="58">
        <f>Calculations!AJ306</f>
        <v>0</v>
      </c>
      <c r="AV336" s="58">
        <f>Calculations!AV306</f>
        <v>0</v>
      </c>
      <c r="AW336" s="49"/>
      <c r="AX336" s="49"/>
      <c r="AY336" s="56" t="str">
        <f>Calculations!D306</f>
        <v>Land Supply 2018</v>
      </c>
    </row>
    <row r="337" spans="2:51" ht="26" x14ac:dyDescent="0.35">
      <c r="B337" s="32" t="str">
        <f>Calculations!A307</f>
        <v>725-BOL</v>
      </c>
      <c r="C337" s="30" t="str">
        <f>Calculations!B307</f>
        <v>Wasdale Avenue, Bolton, BL2 5JR</v>
      </c>
      <c r="D337" s="13" t="str">
        <f>Calculations!C307</f>
        <v>Residential</v>
      </c>
      <c r="E337" s="38">
        <f>Calculations!E307</f>
        <v>0.38243899999999997</v>
      </c>
      <c r="F337" s="38">
        <f>Calculations!I307</f>
        <v>0.38243899999999997</v>
      </c>
      <c r="G337" s="38">
        <f>Calculations!M307</f>
        <v>100</v>
      </c>
      <c r="H337" s="38">
        <f>Calculations!H307</f>
        <v>0</v>
      </c>
      <c r="I337" s="38">
        <f>Calculations!L307</f>
        <v>0</v>
      </c>
      <c r="J337" s="38">
        <f>Calculations!G307</f>
        <v>0</v>
      </c>
      <c r="K337" s="38">
        <f>Calculations!K307</f>
        <v>0</v>
      </c>
      <c r="L337" s="38">
        <f>Calculations!F307</f>
        <v>0</v>
      </c>
      <c r="M337" s="38">
        <f>Calculations!J307</f>
        <v>0</v>
      </c>
      <c r="N337" s="38">
        <f>Calculations!V307</f>
        <v>0</v>
      </c>
      <c r="O337" s="38">
        <f>Calculations!W307</f>
        <v>0</v>
      </c>
      <c r="P337" s="38">
        <f>Calculations!O307</f>
        <v>0</v>
      </c>
      <c r="Q337" s="38">
        <f>Calculations!S307</f>
        <v>0</v>
      </c>
      <c r="R337" s="38">
        <f>Calculations!Q307</f>
        <v>0</v>
      </c>
      <c r="S337" s="38">
        <f>Calculations!T307</f>
        <v>0</v>
      </c>
      <c r="T337" s="38">
        <f>Calculations!R307</f>
        <v>0</v>
      </c>
      <c r="U337" s="38">
        <f>Calculations!U307</f>
        <v>0</v>
      </c>
      <c r="V337" s="38" t="str">
        <f>Calculations!X307</f>
        <v>Not Modelled</v>
      </c>
      <c r="W337" s="38" t="str">
        <f>Calculations!Y307</f>
        <v>N/A</v>
      </c>
      <c r="X337" s="38" t="s">
        <v>1056</v>
      </c>
      <c r="Y337" s="73" t="s">
        <v>106</v>
      </c>
      <c r="Z337" s="74" t="s">
        <v>107</v>
      </c>
      <c r="AA337" s="58">
        <f>Calculations!Z307</f>
        <v>0</v>
      </c>
      <c r="AB337" s="58">
        <f>Calculations!AL307</f>
        <v>0</v>
      </c>
      <c r="AC337" s="58">
        <f>Calculations!AA307</f>
        <v>0</v>
      </c>
      <c r="AD337" s="59">
        <f>Calculations!AM307</f>
        <v>0</v>
      </c>
      <c r="AE337" s="58">
        <f>Calculations!AB307</f>
        <v>0</v>
      </c>
      <c r="AF337" s="58">
        <f>Calculations!AN307</f>
        <v>0</v>
      </c>
      <c r="AG337" s="58">
        <f>Calculations!AC307</f>
        <v>0</v>
      </c>
      <c r="AH337" s="58">
        <f>Calculations!AO307</f>
        <v>0</v>
      </c>
      <c r="AI337" s="58">
        <f>Calculations!AD307</f>
        <v>0</v>
      </c>
      <c r="AJ337" s="58">
        <f>Calculations!AP307</f>
        <v>0</v>
      </c>
      <c r="AK337" s="58">
        <f>Calculations!AE307</f>
        <v>0</v>
      </c>
      <c r="AL337" s="58">
        <f>Calculations!AQ307</f>
        <v>0</v>
      </c>
      <c r="AM337" s="58">
        <f>Calculations!AF307</f>
        <v>0</v>
      </c>
      <c r="AN337" s="58">
        <f>Calculations!AR307</f>
        <v>0</v>
      </c>
      <c r="AO337" s="58">
        <f>Calculations!AG307</f>
        <v>0</v>
      </c>
      <c r="AP337" s="58">
        <f>Calculations!AS307</f>
        <v>0</v>
      </c>
      <c r="AQ337" s="58">
        <f>Calculations!AH307</f>
        <v>0.38243939999499998</v>
      </c>
      <c r="AR337" s="58">
        <f>Calculations!AT307</f>
        <v>100.00010459053601</v>
      </c>
      <c r="AS337" s="58">
        <f>Calculations!AI307</f>
        <v>0</v>
      </c>
      <c r="AT337" s="58">
        <f>Calculations!AU307</f>
        <v>0</v>
      </c>
      <c r="AU337" s="58">
        <f>Calculations!AJ307</f>
        <v>0</v>
      </c>
      <c r="AV337" s="58">
        <f>Calculations!AV307</f>
        <v>0</v>
      </c>
      <c r="AW337" s="49"/>
      <c r="AX337" s="49"/>
      <c r="AY337" s="56" t="str">
        <f>Calculations!D307</f>
        <v>Land Supply 2018</v>
      </c>
    </row>
    <row r="338" spans="2:51" ht="26" x14ac:dyDescent="0.35">
      <c r="B338" s="32" t="str">
        <f>Calculations!A308</f>
        <v>727-BOL</v>
      </c>
      <c r="C338" s="30" t="str">
        <f>Calculations!B308</f>
        <v>Newby Road - 004a, BL2 5EW</v>
      </c>
      <c r="D338" s="13" t="str">
        <f>Calculations!C308</f>
        <v>Residential</v>
      </c>
      <c r="E338" s="38">
        <f>Calculations!E308</f>
        <v>0.26248500000000002</v>
      </c>
      <c r="F338" s="38">
        <f>Calculations!I308</f>
        <v>0.26248500000000002</v>
      </c>
      <c r="G338" s="38">
        <f>Calculations!M308</f>
        <v>100</v>
      </c>
      <c r="H338" s="38">
        <f>Calculations!H308</f>
        <v>0</v>
      </c>
      <c r="I338" s="38">
        <f>Calculations!L308</f>
        <v>0</v>
      </c>
      <c r="J338" s="38">
        <f>Calculations!G308</f>
        <v>0</v>
      </c>
      <c r="K338" s="38">
        <f>Calculations!K308</f>
        <v>0</v>
      </c>
      <c r="L338" s="38">
        <f>Calculations!F308</f>
        <v>0</v>
      </c>
      <c r="M338" s="38">
        <f>Calculations!J308</f>
        <v>0</v>
      </c>
      <c r="N338" s="38">
        <f>Calculations!V308</f>
        <v>0</v>
      </c>
      <c r="O338" s="38">
        <f>Calculations!W308</f>
        <v>0</v>
      </c>
      <c r="P338" s="38">
        <f>Calculations!O308</f>
        <v>0</v>
      </c>
      <c r="Q338" s="38">
        <f>Calculations!S308</f>
        <v>0</v>
      </c>
      <c r="R338" s="38">
        <f>Calculations!Q308</f>
        <v>0</v>
      </c>
      <c r="S338" s="38">
        <f>Calculations!T308</f>
        <v>0</v>
      </c>
      <c r="T338" s="38">
        <f>Calculations!R308</f>
        <v>0</v>
      </c>
      <c r="U338" s="38">
        <f>Calculations!U308</f>
        <v>0</v>
      </c>
      <c r="V338" s="38" t="str">
        <f>Calculations!X308</f>
        <v>Not Modelled</v>
      </c>
      <c r="W338" s="38" t="str">
        <f>Calculations!Y308</f>
        <v>N/A</v>
      </c>
      <c r="X338" s="38" t="s">
        <v>1056</v>
      </c>
      <c r="Y338" s="73" t="s">
        <v>106</v>
      </c>
      <c r="Z338" s="74" t="s">
        <v>107</v>
      </c>
      <c r="AA338" s="58">
        <f>Calculations!Z308</f>
        <v>0</v>
      </c>
      <c r="AB338" s="58">
        <f>Calculations!AL308</f>
        <v>0</v>
      </c>
      <c r="AC338" s="58">
        <f>Calculations!AA308</f>
        <v>0</v>
      </c>
      <c r="AD338" s="59">
        <f>Calculations!AM308</f>
        <v>0</v>
      </c>
      <c r="AE338" s="58">
        <f>Calculations!AB308</f>
        <v>0</v>
      </c>
      <c r="AF338" s="58">
        <f>Calculations!AN308</f>
        <v>0</v>
      </c>
      <c r="AG338" s="58">
        <f>Calculations!AC308</f>
        <v>0</v>
      </c>
      <c r="AH338" s="58">
        <f>Calculations!AO308</f>
        <v>0</v>
      </c>
      <c r="AI338" s="58">
        <f>Calculations!AD308</f>
        <v>0</v>
      </c>
      <c r="AJ338" s="58">
        <f>Calculations!AP308</f>
        <v>0</v>
      </c>
      <c r="AK338" s="58">
        <f>Calculations!AE308</f>
        <v>0</v>
      </c>
      <c r="AL338" s="58">
        <f>Calculations!AQ308</f>
        <v>0</v>
      </c>
      <c r="AM338" s="58">
        <f>Calculations!AF308</f>
        <v>0</v>
      </c>
      <c r="AN338" s="58">
        <f>Calculations!AR308</f>
        <v>0</v>
      </c>
      <c r="AO338" s="58">
        <f>Calculations!AG308</f>
        <v>0</v>
      </c>
      <c r="AP338" s="58">
        <f>Calculations!AS308</f>
        <v>0</v>
      </c>
      <c r="AQ338" s="58">
        <f>Calculations!AH308</f>
        <v>0.26248527999799998</v>
      </c>
      <c r="AR338" s="58">
        <f>Calculations!AT308</f>
        <v>100.00010667200027</v>
      </c>
      <c r="AS338" s="58">
        <f>Calculations!AI308</f>
        <v>0</v>
      </c>
      <c r="AT338" s="58">
        <f>Calculations!AU308</f>
        <v>0</v>
      </c>
      <c r="AU338" s="58">
        <f>Calculations!AJ308</f>
        <v>0</v>
      </c>
      <c r="AV338" s="58">
        <f>Calculations!AV308</f>
        <v>0</v>
      </c>
      <c r="AW338" s="49"/>
      <c r="AX338" s="49"/>
      <c r="AY338" s="56" t="str">
        <f>Calculations!D308</f>
        <v>Land Supply 2018</v>
      </c>
    </row>
    <row r="339" spans="2:51" ht="14.5" x14ac:dyDescent="0.35">
      <c r="B339" s="32" t="str">
        <f>Calculations!A309</f>
        <v>734-BOL</v>
      </c>
      <c r="C339" s="30" t="str">
        <f>Calculations!B309</f>
        <v>Yarrow Place - 021, BL1 3DN</v>
      </c>
      <c r="D339" s="13" t="str">
        <f>Calculations!C309</f>
        <v>Residential</v>
      </c>
      <c r="E339" s="38">
        <f>Calculations!E309</f>
        <v>0.28895799999999999</v>
      </c>
      <c r="F339" s="38">
        <f>Calculations!I309</f>
        <v>0.28895799999999999</v>
      </c>
      <c r="G339" s="38">
        <f>Calculations!M309</f>
        <v>100</v>
      </c>
      <c r="H339" s="38">
        <f>Calculations!H309</f>
        <v>0</v>
      </c>
      <c r="I339" s="38">
        <f>Calculations!L309</f>
        <v>0</v>
      </c>
      <c r="J339" s="38">
        <f>Calculations!G309</f>
        <v>0</v>
      </c>
      <c r="K339" s="38">
        <f>Calculations!K309</f>
        <v>0</v>
      </c>
      <c r="L339" s="38">
        <f>Calculations!F309</f>
        <v>0</v>
      </c>
      <c r="M339" s="38">
        <f>Calculations!J309</f>
        <v>0</v>
      </c>
      <c r="N339" s="38">
        <f>Calculations!V309</f>
        <v>0</v>
      </c>
      <c r="O339" s="38">
        <f>Calculations!W309</f>
        <v>0</v>
      </c>
      <c r="P339" s="38">
        <f>Calculations!O309</f>
        <v>2.2320399999999998E-3</v>
      </c>
      <c r="Q339" s="38">
        <f>Calculations!S309</f>
        <v>0.7724444382920701</v>
      </c>
      <c r="R339" s="38">
        <f>Calculations!Q309</f>
        <v>0</v>
      </c>
      <c r="S339" s="38">
        <f>Calculations!T309</f>
        <v>0</v>
      </c>
      <c r="T339" s="38">
        <f>Calculations!R309</f>
        <v>0</v>
      </c>
      <c r="U339" s="38">
        <f>Calculations!U309</f>
        <v>0</v>
      </c>
      <c r="V339" s="38" t="str">
        <f>Calculations!X309</f>
        <v>Not Modelled</v>
      </c>
      <c r="W339" s="38" t="str">
        <f>Calculations!Y309</f>
        <v>N/A</v>
      </c>
      <c r="X339" s="38" t="s">
        <v>1056</v>
      </c>
      <c r="Y339" s="73" t="s">
        <v>105</v>
      </c>
      <c r="Z339" s="74" t="s">
        <v>104</v>
      </c>
      <c r="AA339" s="58">
        <f>Calculations!Z309</f>
        <v>0</v>
      </c>
      <c r="AB339" s="58">
        <f>Calculations!AL309</f>
        <v>0</v>
      </c>
      <c r="AC339" s="58">
        <f>Calculations!AA309</f>
        <v>0</v>
      </c>
      <c r="AD339" s="59">
        <f>Calculations!AM309</f>
        <v>0</v>
      </c>
      <c r="AE339" s="58">
        <f>Calculations!AB309</f>
        <v>0</v>
      </c>
      <c r="AF339" s="58">
        <f>Calculations!AN309</f>
        <v>0</v>
      </c>
      <c r="AG339" s="58">
        <f>Calculations!AC309</f>
        <v>0</v>
      </c>
      <c r="AH339" s="58">
        <f>Calculations!AO309</f>
        <v>0</v>
      </c>
      <c r="AI339" s="58">
        <f>Calculations!AD309</f>
        <v>0</v>
      </c>
      <c r="AJ339" s="58">
        <f>Calculations!AP309</f>
        <v>0</v>
      </c>
      <c r="AK339" s="58">
        <f>Calculations!AE309</f>
        <v>0</v>
      </c>
      <c r="AL339" s="58">
        <f>Calculations!AQ309</f>
        <v>0</v>
      </c>
      <c r="AM339" s="58">
        <f>Calculations!AF309</f>
        <v>0</v>
      </c>
      <c r="AN339" s="58">
        <f>Calculations!AR309</f>
        <v>0</v>
      </c>
      <c r="AO339" s="58">
        <f>Calculations!AG309</f>
        <v>0</v>
      </c>
      <c r="AP339" s="58">
        <f>Calculations!AS309</f>
        <v>0</v>
      </c>
      <c r="AQ339" s="58">
        <f>Calculations!AH309</f>
        <v>0.28895809100199998</v>
      </c>
      <c r="AR339" s="58">
        <f>Calculations!AT309</f>
        <v>100.00003149315818</v>
      </c>
      <c r="AS339" s="58">
        <f>Calculations!AI309</f>
        <v>0</v>
      </c>
      <c r="AT339" s="58">
        <f>Calculations!AU309</f>
        <v>0</v>
      </c>
      <c r="AU339" s="58">
        <f>Calculations!AJ309</f>
        <v>0</v>
      </c>
      <c r="AV339" s="58">
        <f>Calculations!AV309</f>
        <v>0</v>
      </c>
      <c r="AW339" s="49"/>
      <c r="AX339" s="49"/>
      <c r="AY339" s="56" t="str">
        <f>Calculations!D309</f>
        <v>Land Supply 2018</v>
      </c>
    </row>
    <row r="340" spans="2:51" ht="14.5" x14ac:dyDescent="0.35">
      <c r="B340" s="32" t="str">
        <f>Calculations!A310</f>
        <v>743-BOL</v>
      </c>
      <c r="C340" s="30" t="str">
        <f>Calculations!B310</f>
        <v>Rushlake Drive, BL1 3RB</v>
      </c>
      <c r="D340" s="13" t="str">
        <f>Calculations!C310</f>
        <v>Residential</v>
      </c>
      <c r="E340" s="38">
        <f>Calculations!E310</f>
        <v>0.70010700000000003</v>
      </c>
      <c r="F340" s="38">
        <f>Calculations!I310</f>
        <v>0.70010700000000003</v>
      </c>
      <c r="G340" s="38">
        <f>Calculations!M310</f>
        <v>100</v>
      </c>
      <c r="H340" s="38">
        <f>Calculations!H310</f>
        <v>0</v>
      </c>
      <c r="I340" s="38">
        <f>Calculations!L310</f>
        <v>0</v>
      </c>
      <c r="J340" s="38">
        <f>Calculations!G310</f>
        <v>0</v>
      </c>
      <c r="K340" s="38">
        <f>Calculations!K310</f>
        <v>0</v>
      </c>
      <c r="L340" s="38">
        <f>Calculations!F310</f>
        <v>0</v>
      </c>
      <c r="M340" s="38">
        <f>Calculations!J310</f>
        <v>0</v>
      </c>
      <c r="N340" s="38">
        <f>Calculations!V310</f>
        <v>0</v>
      </c>
      <c r="O340" s="38">
        <f>Calculations!W310</f>
        <v>0</v>
      </c>
      <c r="P340" s="38">
        <f>Calculations!O310</f>
        <v>0.11568714860964001</v>
      </c>
      <c r="Q340" s="38">
        <f>Calculations!S310</f>
        <v>16.524209672184394</v>
      </c>
      <c r="R340" s="38">
        <f>Calculations!Q310</f>
        <v>6.5141486096399999E-3</v>
      </c>
      <c r="S340" s="38">
        <f>Calculations!T310</f>
        <v>0.9304504325253139</v>
      </c>
      <c r="T340" s="38">
        <f>Calculations!R310</f>
        <v>0</v>
      </c>
      <c r="U340" s="38">
        <f>Calculations!U310</f>
        <v>0</v>
      </c>
      <c r="V340" s="38" t="str">
        <f>Calculations!X310</f>
        <v>Not Modelled</v>
      </c>
      <c r="W340" s="38" t="str">
        <f>Calculations!Y310</f>
        <v>N/A</v>
      </c>
      <c r="X340" s="38" t="s">
        <v>1056</v>
      </c>
      <c r="Y340" s="73" t="s">
        <v>105</v>
      </c>
      <c r="Z340" s="74" t="s">
        <v>104</v>
      </c>
      <c r="AA340" s="58">
        <f>Calculations!Z310</f>
        <v>0</v>
      </c>
      <c r="AB340" s="58">
        <f>Calculations!AL310</f>
        <v>0</v>
      </c>
      <c r="AC340" s="58">
        <f>Calculations!AA310</f>
        <v>0</v>
      </c>
      <c r="AD340" s="59">
        <f>Calculations!AM310</f>
        <v>0</v>
      </c>
      <c r="AE340" s="58">
        <f>Calculations!AB310</f>
        <v>0</v>
      </c>
      <c r="AF340" s="58">
        <f>Calculations!AN310</f>
        <v>0</v>
      </c>
      <c r="AG340" s="58">
        <f>Calculations!AC310</f>
        <v>0</v>
      </c>
      <c r="AH340" s="58">
        <f>Calculations!AO310</f>
        <v>0</v>
      </c>
      <c r="AI340" s="58">
        <f>Calculations!AD310</f>
        <v>0</v>
      </c>
      <c r="AJ340" s="58">
        <f>Calculations!AP310</f>
        <v>0</v>
      </c>
      <c r="AK340" s="58">
        <f>Calculations!AE310</f>
        <v>0</v>
      </c>
      <c r="AL340" s="58">
        <f>Calculations!AQ310</f>
        <v>0</v>
      </c>
      <c r="AM340" s="58">
        <f>Calculations!AF310</f>
        <v>0</v>
      </c>
      <c r="AN340" s="58">
        <f>Calculations!AR310</f>
        <v>0</v>
      </c>
      <c r="AO340" s="58">
        <f>Calculations!AG310</f>
        <v>0</v>
      </c>
      <c r="AP340" s="58">
        <f>Calculations!AS310</f>
        <v>0</v>
      </c>
      <c r="AQ340" s="58">
        <f>Calculations!AH310</f>
        <v>0.70010648499600003</v>
      </c>
      <c r="AR340" s="58">
        <f>Calculations!AT310</f>
        <v>99.999926439244291</v>
      </c>
      <c r="AS340" s="58">
        <f>Calculations!AI310</f>
        <v>0</v>
      </c>
      <c r="AT340" s="58">
        <f>Calculations!AU310</f>
        <v>0</v>
      </c>
      <c r="AU340" s="58">
        <f>Calculations!AJ310</f>
        <v>0</v>
      </c>
      <c r="AV340" s="58">
        <f>Calculations!AV310</f>
        <v>0</v>
      </c>
      <c r="AW340" s="49"/>
      <c r="AX340" s="49"/>
      <c r="AY340" s="56" t="str">
        <f>Calculations!D310</f>
        <v>Land Supply 2018</v>
      </c>
    </row>
    <row r="341" spans="2:51" ht="26" x14ac:dyDescent="0.35">
      <c r="B341" s="32" t="str">
        <f>Calculations!A311</f>
        <v>744-BOL</v>
      </c>
      <c r="C341" s="30" t="str">
        <f>Calculations!B311</f>
        <v>GILNOW GARDENS, Bolton, BL3 5NT</v>
      </c>
      <c r="D341" s="13" t="str">
        <f>Calculations!C311</f>
        <v>Residential</v>
      </c>
      <c r="E341" s="38">
        <f>Calculations!E311</f>
        <v>1.2311399999999999</v>
      </c>
      <c r="F341" s="38">
        <f>Calculations!I311</f>
        <v>0.46720664710199988</v>
      </c>
      <c r="G341" s="38">
        <f>Calculations!M311</f>
        <v>37.949107908280119</v>
      </c>
      <c r="H341" s="38">
        <f>Calculations!H311</f>
        <v>0.45307879013800001</v>
      </c>
      <c r="I341" s="38">
        <f>Calculations!L311</f>
        <v>36.801565227187815</v>
      </c>
      <c r="J341" s="38">
        <f>Calculations!G311</f>
        <v>0.18158501997099999</v>
      </c>
      <c r="K341" s="38">
        <f>Calculations!K311</f>
        <v>14.749339634078984</v>
      </c>
      <c r="L341" s="38">
        <f>Calculations!F311</f>
        <v>0.12926954278899999</v>
      </c>
      <c r="M341" s="38">
        <f>Calculations!J311</f>
        <v>10.499987230453076</v>
      </c>
      <c r="N341" s="38">
        <f>Calculations!V311</f>
        <v>1.2040123854</v>
      </c>
      <c r="O341" s="38">
        <f>Calculations!W311</f>
        <v>97.796545104537273</v>
      </c>
      <c r="P341" s="38">
        <f>Calculations!O311</f>
        <v>0.52635431445149994</v>
      </c>
      <c r="Q341" s="38">
        <f>Calculations!S311</f>
        <v>42.753408584848188</v>
      </c>
      <c r="R341" s="38">
        <f>Calculations!Q311</f>
        <v>5.9160314451499996E-2</v>
      </c>
      <c r="S341" s="38">
        <f>Calculations!T311</f>
        <v>4.8053279441412027</v>
      </c>
      <c r="T341" s="38">
        <f>Calculations!R311</f>
        <v>4.5354950221699997E-2</v>
      </c>
      <c r="U341" s="38">
        <f>Calculations!U311</f>
        <v>3.6839799065662717</v>
      </c>
      <c r="V341" s="38">
        <f>Calculations!X311</f>
        <v>0.65065871524999996</v>
      </c>
      <c r="W341" s="38">
        <f>Calculations!Y311</f>
        <v>52.850099521581626</v>
      </c>
      <c r="X341" s="38" t="s">
        <v>1056</v>
      </c>
      <c r="Y341" s="73" t="s">
        <v>99</v>
      </c>
      <c r="Z341" s="74" t="s">
        <v>248</v>
      </c>
      <c r="AA341" s="58">
        <f>Calculations!Z311</f>
        <v>0</v>
      </c>
      <c r="AB341" s="58">
        <f>Calculations!AL311</f>
        <v>0</v>
      </c>
      <c r="AC341" s="58">
        <f>Calculations!AA311</f>
        <v>0</v>
      </c>
      <c r="AD341" s="59">
        <f>Calculations!AM311</f>
        <v>0</v>
      </c>
      <c r="AE341" s="58">
        <f>Calculations!AB311</f>
        <v>0</v>
      </c>
      <c r="AF341" s="58">
        <f>Calculations!AN311</f>
        <v>0</v>
      </c>
      <c r="AG341" s="58">
        <f>Calculations!AC311</f>
        <v>0.55197900458600002</v>
      </c>
      <c r="AH341" s="58">
        <f>Calculations!AO311</f>
        <v>44.834787642835103</v>
      </c>
      <c r="AI341" s="58">
        <f>Calculations!AD311</f>
        <v>0.122231284821</v>
      </c>
      <c r="AJ341" s="58">
        <f>Calculations!AP311</f>
        <v>9.9283009910327031</v>
      </c>
      <c r="AK341" s="58">
        <f>Calculations!AE311</f>
        <v>0.49491508461900002</v>
      </c>
      <c r="AL341" s="58">
        <f>Calculations!AQ311</f>
        <v>40.199740453482143</v>
      </c>
      <c r="AM341" s="58">
        <f>Calculations!AF311</f>
        <v>7.4836765954900006E-2</v>
      </c>
      <c r="AN341" s="58">
        <f>Calculations!AR311</f>
        <v>6.0786560387039659</v>
      </c>
      <c r="AO341" s="58">
        <f>Calculations!AG311</f>
        <v>0</v>
      </c>
      <c r="AP341" s="58">
        <f>Calculations!AS311</f>
        <v>0</v>
      </c>
      <c r="AQ341" s="58">
        <f>Calculations!AH311</f>
        <v>1.23113502</v>
      </c>
      <c r="AR341" s="58">
        <f>Calculations!AT311</f>
        <v>99.999595496856571</v>
      </c>
      <c r="AS341" s="58">
        <f>Calculations!AI311</f>
        <v>0</v>
      </c>
      <c r="AT341" s="58">
        <f>Calculations!AU311</f>
        <v>0</v>
      </c>
      <c r="AU341" s="58">
        <f>Calculations!AJ311</f>
        <v>0</v>
      </c>
      <c r="AV341" s="58">
        <f>Calculations!AV311</f>
        <v>0</v>
      </c>
      <c r="AW341" s="49"/>
      <c r="AX341" s="49"/>
      <c r="AY341" s="56" t="str">
        <f>Calculations!D311</f>
        <v>Land Supply 2018</v>
      </c>
    </row>
    <row r="342" spans="2:51" ht="14.5" x14ac:dyDescent="0.35">
      <c r="B342" s="32" t="str">
        <f>Calculations!A312</f>
        <v>745-BOL</v>
      </c>
      <c r="C342" s="30" t="str">
        <f>Calculations!B312</f>
        <v>ESKRICK STREET, BL1 3DG</v>
      </c>
      <c r="D342" s="13" t="str">
        <f>Calculations!C312</f>
        <v>Residential</v>
      </c>
      <c r="E342" s="38">
        <f>Calculations!E312</f>
        <v>1.26495</v>
      </c>
      <c r="F342" s="38">
        <f>Calculations!I312</f>
        <v>1.26495</v>
      </c>
      <c r="G342" s="38">
        <f>Calculations!M312</f>
        <v>100</v>
      </c>
      <c r="H342" s="38">
        <f>Calculations!H312</f>
        <v>0</v>
      </c>
      <c r="I342" s="38">
        <f>Calculations!L312</f>
        <v>0</v>
      </c>
      <c r="J342" s="38">
        <f>Calculations!G312</f>
        <v>0</v>
      </c>
      <c r="K342" s="38">
        <f>Calculations!K312</f>
        <v>0</v>
      </c>
      <c r="L342" s="38">
        <f>Calculations!F312</f>
        <v>0</v>
      </c>
      <c r="M342" s="38">
        <f>Calculations!J312</f>
        <v>0</v>
      </c>
      <c r="N342" s="38">
        <f>Calculations!V312</f>
        <v>8.1559439736899997E-2</v>
      </c>
      <c r="O342" s="38">
        <f>Calculations!W312</f>
        <v>6.4476413879520926</v>
      </c>
      <c r="P342" s="38">
        <f>Calculations!O312</f>
        <v>1.99982E-4</v>
      </c>
      <c r="Q342" s="38">
        <f>Calculations!S312</f>
        <v>1.5809478635519191E-2</v>
      </c>
      <c r="R342" s="38">
        <f>Calculations!Q312</f>
        <v>0</v>
      </c>
      <c r="S342" s="38">
        <f>Calculations!T312</f>
        <v>0</v>
      </c>
      <c r="T342" s="38">
        <f>Calculations!R312</f>
        <v>0</v>
      </c>
      <c r="U342" s="38">
        <f>Calculations!U312</f>
        <v>0</v>
      </c>
      <c r="V342" s="38">
        <f>Calculations!X312</f>
        <v>0</v>
      </c>
      <c r="W342" s="38">
        <f>Calculations!Y312</f>
        <v>0</v>
      </c>
      <c r="X342" s="38" t="s">
        <v>1056</v>
      </c>
      <c r="Y342" s="73" t="s">
        <v>105</v>
      </c>
      <c r="Z342" s="74" t="s">
        <v>104</v>
      </c>
      <c r="AA342" s="58">
        <f>Calculations!Z312</f>
        <v>0</v>
      </c>
      <c r="AB342" s="58">
        <f>Calculations!AL312</f>
        <v>0</v>
      </c>
      <c r="AC342" s="58">
        <f>Calculations!AA312</f>
        <v>0</v>
      </c>
      <c r="AD342" s="59">
        <f>Calculations!AM312</f>
        <v>0</v>
      </c>
      <c r="AE342" s="58">
        <f>Calculations!AB312</f>
        <v>0</v>
      </c>
      <c r="AF342" s="58">
        <f>Calculations!AN312</f>
        <v>0</v>
      </c>
      <c r="AG342" s="58">
        <f>Calculations!AC312</f>
        <v>0</v>
      </c>
      <c r="AH342" s="58">
        <f>Calculations!AO312</f>
        <v>0</v>
      </c>
      <c r="AI342" s="58">
        <f>Calculations!AD312</f>
        <v>0</v>
      </c>
      <c r="AJ342" s="58">
        <f>Calculations!AP312</f>
        <v>0</v>
      </c>
      <c r="AK342" s="58">
        <f>Calculations!AE312</f>
        <v>0</v>
      </c>
      <c r="AL342" s="58">
        <f>Calculations!AQ312</f>
        <v>0</v>
      </c>
      <c r="AM342" s="58">
        <f>Calculations!AF312</f>
        <v>0</v>
      </c>
      <c r="AN342" s="58">
        <f>Calculations!AR312</f>
        <v>0</v>
      </c>
      <c r="AO342" s="58">
        <f>Calculations!AG312</f>
        <v>0</v>
      </c>
      <c r="AP342" s="58">
        <f>Calculations!AS312</f>
        <v>0</v>
      </c>
      <c r="AQ342" s="58">
        <f>Calculations!AH312</f>
        <v>1.264950875</v>
      </c>
      <c r="AR342" s="58">
        <f>Calculations!AT312</f>
        <v>100.00006917269457</v>
      </c>
      <c r="AS342" s="58">
        <f>Calculations!AI312</f>
        <v>0</v>
      </c>
      <c r="AT342" s="58">
        <f>Calculations!AU312</f>
        <v>0</v>
      </c>
      <c r="AU342" s="58">
        <f>Calculations!AJ312</f>
        <v>0</v>
      </c>
      <c r="AV342" s="58">
        <f>Calculations!AV312</f>
        <v>0</v>
      </c>
      <c r="AW342" s="49"/>
      <c r="AX342" s="49"/>
      <c r="AY342" s="56" t="str">
        <f>Calculations!D312</f>
        <v>Land Supply 2018</v>
      </c>
    </row>
    <row r="343" spans="2:51" ht="14.5" x14ac:dyDescent="0.35">
      <c r="B343" s="32" t="str">
        <f>Calculations!A313</f>
        <v>747-BOL</v>
      </c>
      <c r="C343" s="30" t="str">
        <f>Calculations!B313</f>
        <v>Redgate Way - 014C, Bolton, BL4 0NG</v>
      </c>
      <c r="D343" s="13" t="str">
        <f>Calculations!C313</f>
        <v>Residential</v>
      </c>
      <c r="E343" s="38">
        <f>Calculations!E313</f>
        <v>1.1910799999999999</v>
      </c>
      <c r="F343" s="38">
        <f>Calculations!I313</f>
        <v>1.1910799999999999</v>
      </c>
      <c r="G343" s="38">
        <f>Calculations!M313</f>
        <v>100</v>
      </c>
      <c r="H343" s="38">
        <f>Calculations!H313</f>
        <v>0</v>
      </c>
      <c r="I343" s="38">
        <f>Calculations!L313</f>
        <v>0</v>
      </c>
      <c r="J343" s="38">
        <f>Calculations!G313</f>
        <v>0</v>
      </c>
      <c r="K343" s="38">
        <f>Calculations!K313</f>
        <v>0</v>
      </c>
      <c r="L343" s="38">
        <f>Calculations!F313</f>
        <v>0</v>
      </c>
      <c r="M343" s="38">
        <f>Calculations!J313</f>
        <v>0</v>
      </c>
      <c r="N343" s="38">
        <f>Calculations!V313</f>
        <v>0</v>
      </c>
      <c r="O343" s="38">
        <f>Calculations!W313</f>
        <v>0</v>
      </c>
      <c r="P343" s="38">
        <f>Calculations!O313</f>
        <v>2.3091998934869001E-2</v>
      </c>
      <c r="Q343" s="38">
        <f>Calculations!S313</f>
        <v>1.9387445792783862</v>
      </c>
      <c r="R343" s="38">
        <f>Calculations!Q313</f>
        <v>2.37698934869E-4</v>
      </c>
      <c r="S343" s="38">
        <f>Calculations!T313</f>
        <v>1.9956588547284819E-2</v>
      </c>
      <c r="T343" s="38">
        <f>Calculations!R313</f>
        <v>0</v>
      </c>
      <c r="U343" s="38">
        <f>Calculations!U313</f>
        <v>0</v>
      </c>
      <c r="V343" s="38" t="str">
        <f>Calculations!X313</f>
        <v>Not Modelled</v>
      </c>
      <c r="W343" s="38" t="str">
        <f>Calculations!Y313</f>
        <v>N/A</v>
      </c>
      <c r="X343" s="38" t="s">
        <v>1056</v>
      </c>
      <c r="Y343" s="73" t="s">
        <v>105</v>
      </c>
      <c r="Z343" s="74" t="s">
        <v>104</v>
      </c>
      <c r="AA343" s="58">
        <f>Calculations!Z313</f>
        <v>0</v>
      </c>
      <c r="AB343" s="58">
        <f>Calculations!AL313</f>
        <v>0</v>
      </c>
      <c r="AC343" s="58">
        <f>Calculations!AA313</f>
        <v>0</v>
      </c>
      <c r="AD343" s="59">
        <f>Calculations!AM313</f>
        <v>0</v>
      </c>
      <c r="AE343" s="58">
        <f>Calculations!AB313</f>
        <v>0</v>
      </c>
      <c r="AF343" s="58">
        <f>Calculations!AN313</f>
        <v>0</v>
      </c>
      <c r="AG343" s="58">
        <f>Calculations!AC313</f>
        <v>0</v>
      </c>
      <c r="AH343" s="58">
        <f>Calculations!AO313</f>
        <v>0</v>
      </c>
      <c r="AI343" s="58">
        <f>Calculations!AD313</f>
        <v>0</v>
      </c>
      <c r="AJ343" s="58">
        <f>Calculations!AP313</f>
        <v>0</v>
      </c>
      <c r="AK343" s="58">
        <f>Calculations!AE313</f>
        <v>0</v>
      </c>
      <c r="AL343" s="58">
        <f>Calculations!AQ313</f>
        <v>0</v>
      </c>
      <c r="AM343" s="58">
        <f>Calculations!AF313</f>
        <v>0</v>
      </c>
      <c r="AN343" s="58">
        <f>Calculations!AR313</f>
        <v>0</v>
      </c>
      <c r="AO343" s="58">
        <f>Calculations!AG313</f>
        <v>0</v>
      </c>
      <c r="AP343" s="58">
        <f>Calculations!AS313</f>
        <v>0</v>
      </c>
      <c r="AQ343" s="58">
        <f>Calculations!AH313</f>
        <v>1.19107751</v>
      </c>
      <c r="AR343" s="58">
        <f>Calculations!AT313</f>
        <v>99.999790946032178</v>
      </c>
      <c r="AS343" s="58">
        <f>Calculations!AI313</f>
        <v>0</v>
      </c>
      <c r="AT343" s="58">
        <f>Calculations!AU313</f>
        <v>0</v>
      </c>
      <c r="AU343" s="58">
        <f>Calculations!AJ313</f>
        <v>0</v>
      </c>
      <c r="AV343" s="58">
        <f>Calculations!AV313</f>
        <v>0</v>
      </c>
      <c r="AW343" s="49"/>
      <c r="AX343" s="49"/>
      <c r="AY343" s="56" t="str">
        <f>Calculations!D313</f>
        <v>Land Supply 2018</v>
      </c>
    </row>
    <row r="344" spans="2:51" ht="14.5" x14ac:dyDescent="0.35">
      <c r="B344" s="32" t="str">
        <f>Calculations!A314</f>
        <v>748-BOL</v>
      </c>
      <c r="C344" s="30" t="str">
        <f>Calculations!B314</f>
        <v>DEAN CLOSE, Bolton, BL4 9SD</v>
      </c>
      <c r="D344" s="13" t="str">
        <f>Calculations!C314</f>
        <v>Residential</v>
      </c>
      <c r="E344" s="38">
        <f>Calculations!E314</f>
        <v>1.03305</v>
      </c>
      <c r="F344" s="38">
        <f>Calculations!I314</f>
        <v>1.03305</v>
      </c>
      <c r="G344" s="38">
        <f>Calculations!M314</f>
        <v>100</v>
      </c>
      <c r="H344" s="38">
        <f>Calculations!H314</f>
        <v>0</v>
      </c>
      <c r="I344" s="38">
        <f>Calculations!L314</f>
        <v>0</v>
      </c>
      <c r="J344" s="38">
        <f>Calculations!G314</f>
        <v>0</v>
      </c>
      <c r="K344" s="38">
        <f>Calculations!K314</f>
        <v>0</v>
      </c>
      <c r="L344" s="38">
        <f>Calculations!F314</f>
        <v>0</v>
      </c>
      <c r="M344" s="38">
        <f>Calculations!J314</f>
        <v>0</v>
      </c>
      <c r="N344" s="38">
        <f>Calculations!V314</f>
        <v>0</v>
      </c>
      <c r="O344" s="38">
        <f>Calculations!W314</f>
        <v>0</v>
      </c>
      <c r="P344" s="38">
        <f>Calculations!O314</f>
        <v>2.8618399999999999E-2</v>
      </c>
      <c r="Q344" s="38">
        <f>Calculations!S314</f>
        <v>2.7702821741445236</v>
      </c>
      <c r="R344" s="38">
        <f>Calculations!Q314</f>
        <v>0</v>
      </c>
      <c r="S344" s="38">
        <f>Calculations!T314</f>
        <v>0</v>
      </c>
      <c r="T344" s="38">
        <f>Calculations!R314</f>
        <v>0</v>
      </c>
      <c r="U344" s="38">
        <f>Calculations!U314</f>
        <v>0</v>
      </c>
      <c r="V344" s="38" t="str">
        <f>Calculations!X314</f>
        <v>Not Modelled</v>
      </c>
      <c r="W344" s="38" t="str">
        <f>Calculations!Y314</f>
        <v>N/A</v>
      </c>
      <c r="X344" s="38" t="s">
        <v>1056</v>
      </c>
      <c r="Y344" s="73" t="s">
        <v>105</v>
      </c>
      <c r="Z344" s="74" t="s">
        <v>104</v>
      </c>
      <c r="AA344" s="58">
        <f>Calculations!Z314</f>
        <v>0</v>
      </c>
      <c r="AB344" s="58">
        <f>Calculations!AL314</f>
        <v>0</v>
      </c>
      <c r="AC344" s="58">
        <f>Calculations!AA314</f>
        <v>0</v>
      </c>
      <c r="AD344" s="59">
        <f>Calculations!AM314</f>
        <v>0</v>
      </c>
      <c r="AE344" s="58">
        <f>Calculations!AB314</f>
        <v>0</v>
      </c>
      <c r="AF344" s="58">
        <f>Calculations!AN314</f>
        <v>0</v>
      </c>
      <c r="AG344" s="58">
        <f>Calculations!AC314</f>
        <v>0</v>
      </c>
      <c r="AH344" s="58">
        <f>Calculations!AO314</f>
        <v>0</v>
      </c>
      <c r="AI344" s="58">
        <f>Calculations!AD314</f>
        <v>0</v>
      </c>
      <c r="AJ344" s="58">
        <f>Calculations!AP314</f>
        <v>0</v>
      </c>
      <c r="AK344" s="58">
        <f>Calculations!AE314</f>
        <v>0</v>
      </c>
      <c r="AL344" s="58">
        <f>Calculations!AQ314</f>
        <v>0</v>
      </c>
      <c r="AM344" s="58">
        <f>Calculations!AF314</f>
        <v>0</v>
      </c>
      <c r="AN344" s="58">
        <f>Calculations!AR314</f>
        <v>0</v>
      </c>
      <c r="AO344" s="58">
        <f>Calculations!AG314</f>
        <v>0</v>
      </c>
      <c r="AP344" s="58">
        <f>Calculations!AS314</f>
        <v>0</v>
      </c>
      <c r="AQ344" s="58">
        <f>Calculations!AH314</f>
        <v>1.0330529260500001</v>
      </c>
      <c r="AR344" s="58">
        <f>Calculations!AT314</f>
        <v>100.00028324379267</v>
      </c>
      <c r="AS344" s="58">
        <f>Calculations!AI314</f>
        <v>0</v>
      </c>
      <c r="AT344" s="58">
        <f>Calculations!AU314</f>
        <v>0</v>
      </c>
      <c r="AU344" s="58">
        <f>Calculations!AJ314</f>
        <v>0</v>
      </c>
      <c r="AV344" s="58">
        <f>Calculations!AV314</f>
        <v>0</v>
      </c>
      <c r="AW344" s="49"/>
      <c r="AX344" s="49"/>
      <c r="AY344" s="56" t="str">
        <f>Calculations!D314</f>
        <v>Land Supply 2018</v>
      </c>
    </row>
    <row r="345" spans="2:51" ht="14.5" x14ac:dyDescent="0.35">
      <c r="B345" s="32" t="str">
        <f>Calculations!A315</f>
        <v>749-BOL</v>
      </c>
      <c r="C345" s="30" t="str">
        <f>Calculations!B315</f>
        <v>Redgate Way- 014A, Bolton, BL4 0JX</v>
      </c>
      <c r="D345" s="13" t="str">
        <f>Calculations!C315</f>
        <v>Residential</v>
      </c>
      <c r="E345" s="38">
        <f>Calculations!E315</f>
        <v>0.70582299999999998</v>
      </c>
      <c r="F345" s="38">
        <f>Calculations!I315</f>
        <v>0.70582299999999998</v>
      </c>
      <c r="G345" s="38">
        <f>Calculations!M315</f>
        <v>100</v>
      </c>
      <c r="H345" s="38">
        <f>Calculations!H315</f>
        <v>0</v>
      </c>
      <c r="I345" s="38">
        <f>Calculations!L315</f>
        <v>0</v>
      </c>
      <c r="J345" s="38">
        <f>Calculations!G315</f>
        <v>0</v>
      </c>
      <c r="K345" s="38">
        <f>Calculations!K315</f>
        <v>0</v>
      </c>
      <c r="L345" s="38">
        <f>Calculations!F315</f>
        <v>0</v>
      </c>
      <c r="M345" s="38">
        <f>Calculations!J315</f>
        <v>0</v>
      </c>
      <c r="N345" s="38">
        <f>Calculations!V315</f>
        <v>0</v>
      </c>
      <c r="O345" s="38">
        <f>Calculations!W315</f>
        <v>0</v>
      </c>
      <c r="P345" s="38">
        <f>Calculations!O315</f>
        <v>1.8910000000000001E-3</v>
      </c>
      <c r="Q345" s="38">
        <f>Calculations!S315</f>
        <v>0.26791419378512743</v>
      </c>
      <c r="R345" s="38">
        <f>Calculations!Q315</f>
        <v>0</v>
      </c>
      <c r="S345" s="38">
        <f>Calculations!T315</f>
        <v>0</v>
      </c>
      <c r="T345" s="38">
        <f>Calculations!R315</f>
        <v>0</v>
      </c>
      <c r="U345" s="38">
        <f>Calculations!U315</f>
        <v>0</v>
      </c>
      <c r="V345" s="38" t="str">
        <f>Calculations!X315</f>
        <v>Not Modelled</v>
      </c>
      <c r="W345" s="38" t="str">
        <f>Calculations!Y315</f>
        <v>N/A</v>
      </c>
      <c r="X345" s="38" t="s">
        <v>1056</v>
      </c>
      <c r="Y345" s="73" t="s">
        <v>105</v>
      </c>
      <c r="Z345" s="74" t="s">
        <v>104</v>
      </c>
      <c r="AA345" s="58">
        <f>Calculations!Z315</f>
        <v>0</v>
      </c>
      <c r="AB345" s="58">
        <f>Calculations!AL315</f>
        <v>0</v>
      </c>
      <c r="AC345" s="58">
        <f>Calculations!AA315</f>
        <v>0</v>
      </c>
      <c r="AD345" s="59">
        <f>Calculations!AM315</f>
        <v>0</v>
      </c>
      <c r="AE345" s="58">
        <f>Calculations!AB315</f>
        <v>0</v>
      </c>
      <c r="AF345" s="58">
        <f>Calculations!AN315</f>
        <v>0</v>
      </c>
      <c r="AG345" s="58">
        <f>Calculations!AC315</f>
        <v>0</v>
      </c>
      <c r="AH345" s="58">
        <f>Calculations!AO315</f>
        <v>0</v>
      </c>
      <c r="AI345" s="58">
        <f>Calculations!AD315</f>
        <v>0</v>
      </c>
      <c r="AJ345" s="58">
        <f>Calculations!AP315</f>
        <v>0</v>
      </c>
      <c r="AK345" s="58">
        <f>Calculations!AE315</f>
        <v>0</v>
      </c>
      <c r="AL345" s="58">
        <f>Calculations!AQ315</f>
        <v>0</v>
      </c>
      <c r="AM345" s="58">
        <f>Calculations!AF315</f>
        <v>0</v>
      </c>
      <c r="AN345" s="58">
        <f>Calculations!AR315</f>
        <v>0</v>
      </c>
      <c r="AO345" s="58">
        <f>Calculations!AG315</f>
        <v>0</v>
      </c>
      <c r="AP345" s="58">
        <f>Calculations!AS315</f>
        <v>0</v>
      </c>
      <c r="AQ345" s="58">
        <f>Calculations!AH315</f>
        <v>0.70582307000300004</v>
      </c>
      <c r="AR345" s="58">
        <f>Calculations!AT315</f>
        <v>100.00000991792561</v>
      </c>
      <c r="AS345" s="58">
        <f>Calculations!AI315</f>
        <v>0</v>
      </c>
      <c r="AT345" s="58">
        <f>Calculations!AU315</f>
        <v>0</v>
      </c>
      <c r="AU345" s="58">
        <f>Calculations!AJ315</f>
        <v>0</v>
      </c>
      <c r="AV345" s="58">
        <f>Calculations!AV315</f>
        <v>0</v>
      </c>
      <c r="AW345" s="49"/>
      <c r="AX345" s="49"/>
      <c r="AY345" s="56" t="str">
        <f>Calculations!D315</f>
        <v>Land Supply 2018</v>
      </c>
    </row>
    <row r="346" spans="2:51" ht="26" x14ac:dyDescent="0.35">
      <c r="B346" s="32" t="str">
        <f>Calculations!A316</f>
        <v>760-BOL</v>
      </c>
      <c r="C346" s="30" t="str">
        <f>Calculations!B316</f>
        <v>LAND BETWEEN 377 AND 379 HIGHFIELD ROAD, FARNWORTH, BOLTON, BL4 0PQ</v>
      </c>
      <c r="D346" s="13" t="str">
        <f>Calculations!C316</f>
        <v>Residential</v>
      </c>
      <c r="E346" s="38">
        <f>Calculations!E316</f>
        <v>0.37015100000000001</v>
      </c>
      <c r="F346" s="38">
        <f>Calculations!I316</f>
        <v>0.37015100000000001</v>
      </c>
      <c r="G346" s="38">
        <f>Calculations!M316</f>
        <v>100</v>
      </c>
      <c r="H346" s="38">
        <f>Calculations!H316</f>
        <v>0</v>
      </c>
      <c r="I346" s="38">
        <f>Calculations!L316</f>
        <v>0</v>
      </c>
      <c r="J346" s="38">
        <f>Calculations!G316</f>
        <v>0</v>
      </c>
      <c r="K346" s="38">
        <f>Calculations!K316</f>
        <v>0</v>
      </c>
      <c r="L346" s="38">
        <f>Calculations!F316</f>
        <v>0</v>
      </c>
      <c r="M346" s="38">
        <f>Calculations!J316</f>
        <v>0</v>
      </c>
      <c r="N346" s="38">
        <f>Calculations!V316</f>
        <v>0</v>
      </c>
      <c r="O346" s="38">
        <f>Calculations!W316</f>
        <v>0</v>
      </c>
      <c r="P346" s="38">
        <f>Calculations!O316</f>
        <v>0</v>
      </c>
      <c r="Q346" s="38">
        <f>Calculations!S316</f>
        <v>0</v>
      </c>
      <c r="R346" s="38">
        <f>Calculations!Q316</f>
        <v>0</v>
      </c>
      <c r="S346" s="38">
        <f>Calculations!T316</f>
        <v>0</v>
      </c>
      <c r="T346" s="38">
        <f>Calculations!R316</f>
        <v>0</v>
      </c>
      <c r="U346" s="38">
        <f>Calculations!U316</f>
        <v>0</v>
      </c>
      <c r="V346" s="38" t="str">
        <f>Calculations!X316</f>
        <v>Not Modelled</v>
      </c>
      <c r="W346" s="38" t="str">
        <f>Calculations!Y316</f>
        <v>N/A</v>
      </c>
      <c r="X346" s="38" t="s">
        <v>1056</v>
      </c>
      <c r="Y346" s="73" t="s">
        <v>106</v>
      </c>
      <c r="Z346" s="74" t="s">
        <v>107</v>
      </c>
      <c r="AA346" s="58">
        <f>Calculations!Z316</f>
        <v>0</v>
      </c>
      <c r="AB346" s="58">
        <f>Calculations!AL316</f>
        <v>0</v>
      </c>
      <c r="AC346" s="58">
        <f>Calculations!AA316</f>
        <v>0</v>
      </c>
      <c r="AD346" s="59">
        <f>Calculations!AM316</f>
        <v>0</v>
      </c>
      <c r="AE346" s="58">
        <f>Calculations!AB316</f>
        <v>0</v>
      </c>
      <c r="AF346" s="58">
        <f>Calculations!AN316</f>
        <v>0</v>
      </c>
      <c r="AG346" s="58">
        <f>Calculations!AC316</f>
        <v>0</v>
      </c>
      <c r="AH346" s="58">
        <f>Calculations!AO316</f>
        <v>0</v>
      </c>
      <c r="AI346" s="58">
        <f>Calculations!AD316</f>
        <v>0</v>
      </c>
      <c r="AJ346" s="58">
        <f>Calculations!AP316</f>
        <v>0</v>
      </c>
      <c r="AK346" s="58">
        <f>Calculations!AE316</f>
        <v>0</v>
      </c>
      <c r="AL346" s="58">
        <f>Calculations!AQ316</f>
        <v>0</v>
      </c>
      <c r="AM346" s="58">
        <f>Calculations!AF316</f>
        <v>0</v>
      </c>
      <c r="AN346" s="58">
        <f>Calculations!AR316</f>
        <v>0</v>
      </c>
      <c r="AO346" s="58">
        <f>Calculations!AG316</f>
        <v>0</v>
      </c>
      <c r="AP346" s="58">
        <f>Calculations!AS316</f>
        <v>0</v>
      </c>
      <c r="AQ346" s="58">
        <f>Calculations!AH316</f>
        <v>0.32336855100299999</v>
      </c>
      <c r="AR346" s="58">
        <f>Calculations!AT316</f>
        <v>87.36125284086765</v>
      </c>
      <c r="AS346" s="58">
        <f>Calculations!AI316</f>
        <v>0</v>
      </c>
      <c r="AT346" s="58">
        <f>Calculations!AU316</f>
        <v>0</v>
      </c>
      <c r="AU346" s="58">
        <f>Calculations!AJ316</f>
        <v>0</v>
      </c>
      <c r="AV346" s="58">
        <f>Calculations!AV316</f>
        <v>0</v>
      </c>
      <c r="AW346" s="49"/>
      <c r="AX346" s="49"/>
      <c r="AY346" s="56" t="str">
        <f>Calculations!D316</f>
        <v>Land Supply 2018</v>
      </c>
    </row>
    <row r="347" spans="2:51" ht="26" x14ac:dyDescent="0.35">
      <c r="B347" s="32" t="str">
        <f>Calculations!A317</f>
        <v>761-BOL</v>
      </c>
      <c r="C347" s="30" t="str">
        <f>Calculations!B317</f>
        <v>Plodder Lane - 028, BL4 0NH</v>
      </c>
      <c r="D347" s="13" t="str">
        <f>Calculations!C317</f>
        <v>Residential</v>
      </c>
      <c r="E347" s="38">
        <f>Calculations!E317</f>
        <v>0.29819699999999999</v>
      </c>
      <c r="F347" s="38">
        <f>Calculations!I317</f>
        <v>0.29819699999999999</v>
      </c>
      <c r="G347" s="38">
        <f>Calculations!M317</f>
        <v>100</v>
      </c>
      <c r="H347" s="38">
        <f>Calculations!H317</f>
        <v>0</v>
      </c>
      <c r="I347" s="38">
        <f>Calculations!L317</f>
        <v>0</v>
      </c>
      <c r="J347" s="38">
        <f>Calculations!G317</f>
        <v>0</v>
      </c>
      <c r="K347" s="38">
        <f>Calculations!K317</f>
        <v>0</v>
      </c>
      <c r="L347" s="38">
        <f>Calculations!F317</f>
        <v>0</v>
      </c>
      <c r="M347" s="38">
        <f>Calculations!J317</f>
        <v>0</v>
      </c>
      <c r="N347" s="38">
        <f>Calculations!V317</f>
        <v>0</v>
      </c>
      <c r="O347" s="38">
        <f>Calculations!W317</f>
        <v>0</v>
      </c>
      <c r="P347" s="38">
        <f>Calculations!O317</f>
        <v>0</v>
      </c>
      <c r="Q347" s="38">
        <f>Calculations!S317</f>
        <v>0</v>
      </c>
      <c r="R347" s="38">
        <f>Calculations!Q317</f>
        <v>0</v>
      </c>
      <c r="S347" s="38">
        <f>Calculations!T317</f>
        <v>0</v>
      </c>
      <c r="T347" s="38">
        <f>Calculations!R317</f>
        <v>0</v>
      </c>
      <c r="U347" s="38">
        <f>Calculations!U317</f>
        <v>0</v>
      </c>
      <c r="V347" s="38" t="str">
        <f>Calculations!X317</f>
        <v>Not Modelled</v>
      </c>
      <c r="W347" s="38" t="str">
        <f>Calculations!Y317</f>
        <v>N/A</v>
      </c>
      <c r="X347" s="38" t="s">
        <v>1056</v>
      </c>
      <c r="Y347" s="73" t="s">
        <v>106</v>
      </c>
      <c r="Z347" s="74" t="s">
        <v>107</v>
      </c>
      <c r="AA347" s="58">
        <f>Calculations!Z317</f>
        <v>0</v>
      </c>
      <c r="AB347" s="58">
        <f>Calculations!AL317</f>
        <v>0</v>
      </c>
      <c r="AC347" s="58">
        <f>Calculations!AA317</f>
        <v>0</v>
      </c>
      <c r="AD347" s="59">
        <f>Calculations!AM317</f>
        <v>0</v>
      </c>
      <c r="AE347" s="58">
        <f>Calculations!AB317</f>
        <v>0</v>
      </c>
      <c r="AF347" s="58">
        <f>Calculations!AN317</f>
        <v>0</v>
      </c>
      <c r="AG347" s="58">
        <f>Calculations!AC317</f>
        <v>0</v>
      </c>
      <c r="AH347" s="58">
        <f>Calculations!AO317</f>
        <v>0</v>
      </c>
      <c r="AI347" s="58">
        <f>Calculations!AD317</f>
        <v>0</v>
      </c>
      <c r="AJ347" s="58">
        <f>Calculations!AP317</f>
        <v>0</v>
      </c>
      <c r="AK347" s="58">
        <f>Calculations!AE317</f>
        <v>0</v>
      </c>
      <c r="AL347" s="58">
        <f>Calculations!AQ317</f>
        <v>0</v>
      </c>
      <c r="AM347" s="58">
        <f>Calculations!AF317</f>
        <v>0</v>
      </c>
      <c r="AN347" s="58">
        <f>Calculations!AR317</f>
        <v>0</v>
      </c>
      <c r="AO347" s="58">
        <f>Calculations!AG317</f>
        <v>0</v>
      </c>
      <c r="AP347" s="58">
        <f>Calculations!AS317</f>
        <v>0</v>
      </c>
      <c r="AQ347" s="58">
        <f>Calculations!AH317</f>
        <v>0.29819735000499997</v>
      </c>
      <c r="AR347" s="58">
        <f>Calculations!AT317</f>
        <v>100.00011737374956</v>
      </c>
      <c r="AS347" s="58">
        <f>Calculations!AI317</f>
        <v>0</v>
      </c>
      <c r="AT347" s="58">
        <f>Calculations!AU317</f>
        <v>0</v>
      </c>
      <c r="AU347" s="58">
        <f>Calculations!AJ317</f>
        <v>0</v>
      </c>
      <c r="AV347" s="58">
        <f>Calculations!AV317</f>
        <v>0</v>
      </c>
      <c r="AW347" s="49"/>
      <c r="AX347" s="49"/>
      <c r="AY347" s="56" t="str">
        <f>Calculations!D317</f>
        <v>Land Supply 2018</v>
      </c>
    </row>
    <row r="348" spans="2:51" ht="26" x14ac:dyDescent="0.35">
      <c r="B348" s="32" t="str">
        <f>Calculations!A318</f>
        <v>773-BOL</v>
      </c>
      <c r="C348" s="30" t="str">
        <f>Calculations!B318</f>
        <v>Land Between 46 and 52 Crown Lane, Horwich, BL6 7TD</v>
      </c>
      <c r="D348" s="13" t="str">
        <f>Calculations!C318</f>
        <v>Residential</v>
      </c>
      <c r="E348" s="38">
        <f>Calculations!E318</f>
        <v>0.44673000000000002</v>
      </c>
      <c r="F348" s="38">
        <f>Calculations!I318</f>
        <v>0.44673000000000002</v>
      </c>
      <c r="G348" s="38">
        <f>Calculations!M318</f>
        <v>100</v>
      </c>
      <c r="H348" s="38">
        <f>Calculations!H318</f>
        <v>0</v>
      </c>
      <c r="I348" s="38">
        <f>Calculations!L318</f>
        <v>0</v>
      </c>
      <c r="J348" s="38">
        <f>Calculations!G318</f>
        <v>0</v>
      </c>
      <c r="K348" s="38">
        <f>Calculations!K318</f>
        <v>0</v>
      </c>
      <c r="L348" s="38">
        <f>Calculations!F318</f>
        <v>0</v>
      </c>
      <c r="M348" s="38">
        <f>Calculations!J318</f>
        <v>0</v>
      </c>
      <c r="N348" s="38">
        <f>Calculations!V318</f>
        <v>0</v>
      </c>
      <c r="O348" s="38">
        <f>Calculations!W318</f>
        <v>0</v>
      </c>
      <c r="P348" s="38">
        <f>Calculations!O318</f>
        <v>0</v>
      </c>
      <c r="Q348" s="38">
        <f>Calculations!S318</f>
        <v>0</v>
      </c>
      <c r="R348" s="38">
        <f>Calculations!Q318</f>
        <v>0</v>
      </c>
      <c r="S348" s="38">
        <f>Calculations!T318</f>
        <v>0</v>
      </c>
      <c r="T348" s="38">
        <f>Calculations!R318</f>
        <v>0</v>
      </c>
      <c r="U348" s="38">
        <f>Calculations!U318</f>
        <v>0</v>
      </c>
      <c r="V348" s="38" t="str">
        <f>Calculations!X318</f>
        <v>Not Modelled</v>
      </c>
      <c r="W348" s="38" t="str">
        <f>Calculations!Y318</f>
        <v>N/A</v>
      </c>
      <c r="X348" s="38" t="s">
        <v>1056</v>
      </c>
      <c r="Y348" s="73" t="s">
        <v>106</v>
      </c>
      <c r="Z348" s="74" t="s">
        <v>107</v>
      </c>
      <c r="AA348" s="58">
        <f>Calculations!Z318</f>
        <v>0</v>
      </c>
      <c r="AB348" s="58">
        <f>Calculations!AL318</f>
        <v>0</v>
      </c>
      <c r="AC348" s="58">
        <f>Calculations!AA318</f>
        <v>0</v>
      </c>
      <c r="AD348" s="59">
        <f>Calculations!AM318</f>
        <v>0</v>
      </c>
      <c r="AE348" s="58">
        <f>Calculations!AB318</f>
        <v>0</v>
      </c>
      <c r="AF348" s="58">
        <f>Calculations!AN318</f>
        <v>0</v>
      </c>
      <c r="AG348" s="58">
        <f>Calculations!AC318</f>
        <v>0</v>
      </c>
      <c r="AH348" s="58">
        <f>Calculations!AO318</f>
        <v>0</v>
      </c>
      <c r="AI348" s="58">
        <f>Calculations!AD318</f>
        <v>0</v>
      </c>
      <c r="AJ348" s="58">
        <f>Calculations!AP318</f>
        <v>0</v>
      </c>
      <c r="AK348" s="58">
        <f>Calculations!AE318</f>
        <v>0</v>
      </c>
      <c r="AL348" s="58">
        <f>Calculations!AQ318</f>
        <v>0</v>
      </c>
      <c r="AM348" s="58">
        <f>Calculations!AF318</f>
        <v>0</v>
      </c>
      <c r="AN348" s="58">
        <f>Calculations!AR318</f>
        <v>0</v>
      </c>
      <c r="AO348" s="58">
        <f>Calculations!AG318</f>
        <v>0</v>
      </c>
      <c r="AP348" s="58">
        <f>Calculations!AS318</f>
        <v>0</v>
      </c>
      <c r="AQ348" s="58">
        <f>Calculations!AH318</f>
        <v>0</v>
      </c>
      <c r="AR348" s="58">
        <f>Calculations!AT318</f>
        <v>0</v>
      </c>
      <c r="AS348" s="58">
        <f>Calculations!AI318</f>
        <v>0</v>
      </c>
      <c r="AT348" s="58">
        <f>Calculations!AU318</f>
        <v>0</v>
      </c>
      <c r="AU348" s="58">
        <f>Calculations!AJ318</f>
        <v>0</v>
      </c>
      <c r="AV348" s="58">
        <f>Calculations!AV318</f>
        <v>0</v>
      </c>
      <c r="AW348" s="49"/>
      <c r="AX348" s="49"/>
      <c r="AY348" s="56" t="str">
        <f>Calculations!D318</f>
        <v>Land Supply 2018</v>
      </c>
    </row>
    <row r="349" spans="2:51" ht="14.5" x14ac:dyDescent="0.35">
      <c r="B349" s="32" t="str">
        <f>Calculations!A319</f>
        <v>784-BOL</v>
      </c>
      <c r="C349" s="30" t="str">
        <f>Calculations!B319</f>
        <v>Carlton Close -b10, BL6 5DQ</v>
      </c>
      <c r="D349" s="13" t="str">
        <f>Calculations!C319</f>
        <v>Residential</v>
      </c>
      <c r="E349" s="38">
        <f>Calculations!E319</f>
        <v>0.29017300000000001</v>
      </c>
      <c r="F349" s="38">
        <f>Calculations!I319</f>
        <v>0.29017300000000001</v>
      </c>
      <c r="G349" s="38">
        <f>Calculations!M319</f>
        <v>100</v>
      </c>
      <c r="H349" s="38">
        <f>Calculations!H319</f>
        <v>0</v>
      </c>
      <c r="I349" s="38">
        <f>Calculations!L319</f>
        <v>0</v>
      </c>
      <c r="J349" s="38">
        <f>Calculations!G319</f>
        <v>0</v>
      </c>
      <c r="K349" s="38">
        <f>Calculations!K319</f>
        <v>0</v>
      </c>
      <c r="L349" s="38">
        <f>Calculations!F319</f>
        <v>0</v>
      </c>
      <c r="M349" s="38">
        <f>Calculations!J319</f>
        <v>0</v>
      </c>
      <c r="N349" s="38">
        <f>Calculations!V319</f>
        <v>0</v>
      </c>
      <c r="O349" s="38">
        <f>Calculations!W319</f>
        <v>0</v>
      </c>
      <c r="P349" s="38">
        <f>Calculations!O319</f>
        <v>8.5171219228670006E-3</v>
      </c>
      <c r="Q349" s="38">
        <f>Calculations!S319</f>
        <v>2.9351876028669106</v>
      </c>
      <c r="R349" s="38">
        <f>Calculations!Q319</f>
        <v>4.6579192286700001E-4</v>
      </c>
      <c r="S349" s="38">
        <f>Calculations!T319</f>
        <v>0.16052214467472853</v>
      </c>
      <c r="T349" s="38">
        <f>Calculations!R319</f>
        <v>0</v>
      </c>
      <c r="U349" s="38">
        <f>Calculations!U319</f>
        <v>0</v>
      </c>
      <c r="V349" s="38" t="str">
        <f>Calculations!X319</f>
        <v>Not Modelled</v>
      </c>
      <c r="W349" s="38" t="str">
        <f>Calculations!Y319</f>
        <v>N/A</v>
      </c>
      <c r="X349" s="38" t="s">
        <v>1056</v>
      </c>
      <c r="Y349" s="73" t="s">
        <v>105</v>
      </c>
      <c r="Z349" s="74" t="s">
        <v>104</v>
      </c>
      <c r="AA349" s="58">
        <f>Calculations!Z319</f>
        <v>0</v>
      </c>
      <c r="AB349" s="58">
        <f>Calculations!AL319</f>
        <v>0</v>
      </c>
      <c r="AC349" s="58">
        <f>Calculations!AA319</f>
        <v>0</v>
      </c>
      <c r="AD349" s="59">
        <f>Calculations!AM319</f>
        <v>0</v>
      </c>
      <c r="AE349" s="58">
        <f>Calculations!AB319</f>
        <v>0</v>
      </c>
      <c r="AF349" s="58">
        <f>Calculations!AN319</f>
        <v>0</v>
      </c>
      <c r="AG349" s="58">
        <f>Calculations!AC319</f>
        <v>0</v>
      </c>
      <c r="AH349" s="58">
        <f>Calculations!AO319</f>
        <v>0</v>
      </c>
      <c r="AI349" s="58">
        <f>Calculations!AD319</f>
        <v>0</v>
      </c>
      <c r="AJ349" s="58">
        <f>Calculations!AP319</f>
        <v>0</v>
      </c>
      <c r="AK349" s="58">
        <f>Calculations!AE319</f>
        <v>0</v>
      </c>
      <c r="AL349" s="58">
        <f>Calculations!AQ319</f>
        <v>0</v>
      </c>
      <c r="AM349" s="58">
        <f>Calculations!AF319</f>
        <v>0</v>
      </c>
      <c r="AN349" s="58">
        <f>Calculations!AR319</f>
        <v>0</v>
      </c>
      <c r="AO349" s="58">
        <f>Calculations!AG319</f>
        <v>0</v>
      </c>
      <c r="AP349" s="58">
        <f>Calculations!AS319</f>
        <v>0</v>
      </c>
      <c r="AQ349" s="58">
        <f>Calculations!AH319</f>
        <v>0</v>
      </c>
      <c r="AR349" s="58">
        <f>Calculations!AT319</f>
        <v>0</v>
      </c>
      <c r="AS349" s="58">
        <f>Calculations!AI319</f>
        <v>0</v>
      </c>
      <c r="AT349" s="58">
        <f>Calculations!AU319</f>
        <v>0</v>
      </c>
      <c r="AU349" s="58">
        <f>Calculations!AJ319</f>
        <v>0</v>
      </c>
      <c r="AV349" s="58">
        <f>Calculations!AV319</f>
        <v>0</v>
      </c>
      <c r="AW349" s="49"/>
      <c r="AX349" s="49"/>
      <c r="AY349" s="56" t="str">
        <f>Calculations!D319</f>
        <v>Land Supply 2018</v>
      </c>
    </row>
    <row r="350" spans="2:51" ht="14.5" x14ac:dyDescent="0.35">
      <c r="B350" s="32" t="str">
        <f>Calculations!A320</f>
        <v>791-BOL</v>
      </c>
      <c r="C350" s="30" t="str">
        <f>Calculations!B320</f>
        <v>Ramsbottom St - 004a, BL3 5AN</v>
      </c>
      <c r="D350" s="13" t="str">
        <f>Calculations!C320</f>
        <v>Residential</v>
      </c>
      <c r="E350" s="38">
        <f>Calculations!E320</f>
        <v>0.378774</v>
      </c>
      <c r="F350" s="38">
        <f>Calculations!I320</f>
        <v>0.378774</v>
      </c>
      <c r="G350" s="38">
        <f>Calculations!M320</f>
        <v>100</v>
      </c>
      <c r="H350" s="38">
        <f>Calculations!H320</f>
        <v>0</v>
      </c>
      <c r="I350" s="38">
        <f>Calculations!L320</f>
        <v>0</v>
      </c>
      <c r="J350" s="38">
        <f>Calculations!G320</f>
        <v>0</v>
      </c>
      <c r="K350" s="38">
        <f>Calculations!K320</f>
        <v>0</v>
      </c>
      <c r="L350" s="38">
        <f>Calculations!F320</f>
        <v>0</v>
      </c>
      <c r="M350" s="38">
        <f>Calculations!J320</f>
        <v>0</v>
      </c>
      <c r="N350" s="38">
        <f>Calculations!V320</f>
        <v>0</v>
      </c>
      <c r="O350" s="38">
        <f>Calculations!W320</f>
        <v>0</v>
      </c>
      <c r="P350" s="38">
        <f>Calculations!O320</f>
        <v>4.1727400000000003E-5</v>
      </c>
      <c r="Q350" s="38">
        <f>Calculations!S320</f>
        <v>1.1016437242260558E-2</v>
      </c>
      <c r="R350" s="38">
        <f>Calculations!Q320</f>
        <v>0</v>
      </c>
      <c r="S350" s="38">
        <f>Calculations!T320</f>
        <v>0</v>
      </c>
      <c r="T350" s="38">
        <f>Calculations!R320</f>
        <v>0</v>
      </c>
      <c r="U350" s="38">
        <f>Calculations!U320</f>
        <v>0</v>
      </c>
      <c r="V350" s="38" t="str">
        <f>Calculations!X320</f>
        <v>Not Modelled</v>
      </c>
      <c r="W350" s="38" t="str">
        <f>Calculations!Y320</f>
        <v>N/A</v>
      </c>
      <c r="X350" s="38" t="s">
        <v>1056</v>
      </c>
      <c r="Y350" s="73" t="s">
        <v>105</v>
      </c>
      <c r="Z350" s="74" t="s">
        <v>104</v>
      </c>
      <c r="AA350" s="58">
        <f>Calculations!Z320</f>
        <v>0</v>
      </c>
      <c r="AB350" s="58">
        <f>Calculations!AL320</f>
        <v>0</v>
      </c>
      <c r="AC350" s="58">
        <f>Calculations!AA320</f>
        <v>0</v>
      </c>
      <c r="AD350" s="59">
        <f>Calculations!AM320</f>
        <v>0</v>
      </c>
      <c r="AE350" s="58">
        <f>Calculations!AB320</f>
        <v>0</v>
      </c>
      <c r="AF350" s="58">
        <f>Calculations!AN320</f>
        <v>0</v>
      </c>
      <c r="AG350" s="58">
        <f>Calculations!AC320</f>
        <v>0</v>
      </c>
      <c r="AH350" s="58">
        <f>Calculations!AO320</f>
        <v>0</v>
      </c>
      <c r="AI350" s="58">
        <f>Calculations!AD320</f>
        <v>0</v>
      </c>
      <c r="AJ350" s="58">
        <f>Calculations!AP320</f>
        <v>0</v>
      </c>
      <c r="AK350" s="58">
        <f>Calculations!AE320</f>
        <v>0</v>
      </c>
      <c r="AL350" s="58">
        <f>Calculations!AQ320</f>
        <v>0</v>
      </c>
      <c r="AM350" s="58">
        <f>Calculations!AF320</f>
        <v>0</v>
      </c>
      <c r="AN350" s="58">
        <f>Calculations!AR320</f>
        <v>0</v>
      </c>
      <c r="AO350" s="58">
        <f>Calculations!AG320</f>
        <v>0</v>
      </c>
      <c r="AP350" s="58">
        <f>Calculations!AS320</f>
        <v>0</v>
      </c>
      <c r="AQ350" s="58">
        <f>Calculations!AH320</f>
        <v>0.37877402999999998</v>
      </c>
      <c r="AR350" s="58">
        <f>Calculations!AT320</f>
        <v>100.0000079202902</v>
      </c>
      <c r="AS350" s="58">
        <f>Calculations!AI320</f>
        <v>0</v>
      </c>
      <c r="AT350" s="58">
        <f>Calculations!AU320</f>
        <v>0</v>
      </c>
      <c r="AU350" s="58">
        <f>Calculations!AJ320</f>
        <v>0</v>
      </c>
      <c r="AV350" s="58">
        <f>Calculations!AV320</f>
        <v>0</v>
      </c>
      <c r="AW350" s="49"/>
      <c r="AX350" s="49"/>
      <c r="AY350" s="56" t="str">
        <f>Calculations!D320</f>
        <v>Land Supply 2018</v>
      </c>
    </row>
    <row r="351" spans="2:51" ht="14.5" x14ac:dyDescent="0.35">
      <c r="B351" s="32" t="str">
        <f>Calculations!A321</f>
        <v>7E</v>
      </c>
      <c r="C351" s="30" t="str">
        <f>Calculations!B321</f>
        <v>Long Lane</v>
      </c>
      <c r="D351" s="13" t="str">
        <f>Calculations!C321</f>
        <v>Industry and warehousing</v>
      </c>
      <c r="E351" s="38">
        <f>Calculations!E321</f>
        <v>0.39994200000000002</v>
      </c>
      <c r="F351" s="38">
        <f>Calculations!I321</f>
        <v>0.39994200000000002</v>
      </c>
      <c r="G351" s="38">
        <f>Calculations!M321</f>
        <v>100</v>
      </c>
      <c r="H351" s="38">
        <f>Calculations!H321</f>
        <v>0</v>
      </c>
      <c r="I351" s="38">
        <f>Calculations!L321</f>
        <v>0</v>
      </c>
      <c r="J351" s="38">
        <f>Calculations!G321</f>
        <v>0</v>
      </c>
      <c r="K351" s="38">
        <f>Calculations!K321</f>
        <v>0</v>
      </c>
      <c r="L351" s="38">
        <f>Calculations!F321</f>
        <v>0</v>
      </c>
      <c r="M351" s="38">
        <f>Calculations!J321</f>
        <v>0</v>
      </c>
      <c r="N351" s="38">
        <f>Calculations!V321</f>
        <v>0</v>
      </c>
      <c r="O351" s="38">
        <f>Calculations!W321</f>
        <v>0</v>
      </c>
      <c r="P351" s="38">
        <f>Calculations!O321</f>
        <v>2.3149800000000001E-4</v>
      </c>
      <c r="Q351" s="38">
        <f>Calculations!S321</f>
        <v>5.7882893019487826E-2</v>
      </c>
      <c r="R351" s="38">
        <f>Calculations!Q321</f>
        <v>0</v>
      </c>
      <c r="S351" s="38">
        <f>Calculations!T321</f>
        <v>0</v>
      </c>
      <c r="T351" s="38">
        <f>Calculations!R321</f>
        <v>0</v>
      </c>
      <c r="U351" s="38">
        <f>Calculations!U321</f>
        <v>0</v>
      </c>
      <c r="V351" s="38" t="str">
        <f>Calculations!X321</f>
        <v>Not Modelled</v>
      </c>
      <c r="W351" s="38" t="str">
        <f>Calculations!Y321</f>
        <v>N/A</v>
      </c>
      <c r="X351" s="38" t="s">
        <v>101</v>
      </c>
      <c r="Y351" s="73" t="s">
        <v>105</v>
      </c>
      <c r="Z351" s="74" t="s">
        <v>104</v>
      </c>
      <c r="AA351" s="58">
        <f>Calculations!Z321</f>
        <v>0</v>
      </c>
      <c r="AB351" s="58">
        <f>Calculations!AL321</f>
        <v>0</v>
      </c>
      <c r="AC351" s="58">
        <f>Calculations!AA321</f>
        <v>0</v>
      </c>
      <c r="AD351" s="59">
        <f>Calculations!AM321</f>
        <v>0</v>
      </c>
      <c r="AE351" s="58">
        <f>Calculations!AB321</f>
        <v>0</v>
      </c>
      <c r="AF351" s="58">
        <f>Calculations!AN321</f>
        <v>0</v>
      </c>
      <c r="AG351" s="58">
        <f>Calculations!AC321</f>
        <v>0</v>
      </c>
      <c r="AH351" s="58">
        <f>Calculations!AO321</f>
        <v>0</v>
      </c>
      <c r="AI351" s="58">
        <f>Calculations!AD321</f>
        <v>0</v>
      </c>
      <c r="AJ351" s="58">
        <f>Calculations!AP321</f>
        <v>0</v>
      </c>
      <c r="AK351" s="58">
        <f>Calculations!AE321</f>
        <v>0</v>
      </c>
      <c r="AL351" s="58">
        <f>Calculations!AQ321</f>
        <v>0</v>
      </c>
      <c r="AM351" s="58">
        <f>Calculations!AF321</f>
        <v>0</v>
      </c>
      <c r="AN351" s="58">
        <f>Calculations!AR321</f>
        <v>0</v>
      </c>
      <c r="AO351" s="58">
        <f>Calculations!AG321</f>
        <v>0</v>
      </c>
      <c r="AP351" s="58">
        <f>Calculations!AS321</f>
        <v>0</v>
      </c>
      <c r="AQ351" s="58">
        <f>Calculations!AH321</f>
        <v>0</v>
      </c>
      <c r="AR351" s="58">
        <f>Calculations!AT321</f>
        <v>0</v>
      </c>
      <c r="AS351" s="58">
        <f>Calculations!AI321</f>
        <v>0</v>
      </c>
      <c r="AT351" s="58">
        <f>Calculations!AU321</f>
        <v>0</v>
      </c>
      <c r="AU351" s="58">
        <f>Calculations!AJ321</f>
        <v>0</v>
      </c>
      <c r="AV351" s="58">
        <f>Calculations!AV321</f>
        <v>0</v>
      </c>
      <c r="AW351" s="49"/>
      <c r="AX351" s="49"/>
      <c r="AY351" s="56" t="str">
        <f>Calculations!D321</f>
        <v>Land Supply 2018</v>
      </c>
    </row>
    <row r="352" spans="2:51" ht="14.5" x14ac:dyDescent="0.35">
      <c r="B352" s="32" t="str">
        <f>Calculations!A322</f>
        <v>7P1.1</v>
      </c>
      <c r="C352" s="30" t="str">
        <f>Calculations!B322</f>
        <v>Calvin Street, The Valley</v>
      </c>
      <c r="D352" s="13" t="str">
        <f>Calculations!C322</f>
        <v>Offices</v>
      </c>
      <c r="E352" s="38">
        <f>Calculations!E322</f>
        <v>0.98505900000000002</v>
      </c>
      <c r="F352" s="38">
        <f>Calculations!I322</f>
        <v>0.98505900000000002</v>
      </c>
      <c r="G352" s="38">
        <f>Calculations!M322</f>
        <v>100</v>
      </c>
      <c r="H352" s="38">
        <f>Calculations!H322</f>
        <v>0</v>
      </c>
      <c r="I352" s="38">
        <f>Calculations!L322</f>
        <v>0</v>
      </c>
      <c r="J352" s="38">
        <f>Calculations!G322</f>
        <v>0</v>
      </c>
      <c r="K352" s="38">
        <f>Calculations!K322</f>
        <v>0</v>
      </c>
      <c r="L352" s="38">
        <f>Calculations!F322</f>
        <v>0</v>
      </c>
      <c r="M352" s="38">
        <f>Calculations!J322</f>
        <v>0</v>
      </c>
      <c r="N352" s="38">
        <f>Calculations!V322</f>
        <v>0</v>
      </c>
      <c r="O352" s="38">
        <f>Calculations!W322</f>
        <v>0</v>
      </c>
      <c r="P352" s="38">
        <f>Calculations!O322</f>
        <v>8.1310818873749996E-2</v>
      </c>
      <c r="Q352" s="38">
        <f>Calculations!S322</f>
        <v>8.25441104276495</v>
      </c>
      <c r="R352" s="38">
        <f>Calculations!Q322</f>
        <v>2.1250188737500001E-3</v>
      </c>
      <c r="S352" s="38">
        <f>Calculations!T322</f>
        <v>0.21572503512479962</v>
      </c>
      <c r="T352" s="38">
        <f>Calculations!R322</f>
        <v>5.1514138620000003E-4</v>
      </c>
      <c r="U352" s="38">
        <f>Calculations!U322</f>
        <v>5.2295485468383113E-2</v>
      </c>
      <c r="V352" s="38" t="str">
        <f>Calculations!X322</f>
        <v>Not Modelled</v>
      </c>
      <c r="W352" s="38" t="str">
        <f>Calculations!Y322</f>
        <v>N/A</v>
      </c>
      <c r="X352" s="38" t="s">
        <v>101</v>
      </c>
      <c r="Y352" s="73" t="s">
        <v>105</v>
      </c>
      <c r="Z352" s="74" t="s">
        <v>104</v>
      </c>
      <c r="AA352" s="58">
        <f>Calculations!Z322</f>
        <v>0</v>
      </c>
      <c r="AB352" s="58">
        <f>Calculations!AL322</f>
        <v>0</v>
      </c>
      <c r="AC352" s="58">
        <f>Calculations!AA322</f>
        <v>0</v>
      </c>
      <c r="AD352" s="59">
        <f>Calculations!AM322</f>
        <v>0</v>
      </c>
      <c r="AE352" s="58">
        <f>Calculations!AB322</f>
        <v>0</v>
      </c>
      <c r="AF352" s="58">
        <f>Calculations!AN322</f>
        <v>0</v>
      </c>
      <c r="AG352" s="58">
        <f>Calculations!AC322</f>
        <v>0</v>
      </c>
      <c r="AH352" s="58">
        <f>Calculations!AO322</f>
        <v>0</v>
      </c>
      <c r="AI352" s="58">
        <f>Calculations!AD322</f>
        <v>0</v>
      </c>
      <c r="AJ352" s="58">
        <f>Calculations!AP322</f>
        <v>0</v>
      </c>
      <c r="AK352" s="58">
        <f>Calculations!AE322</f>
        <v>0</v>
      </c>
      <c r="AL352" s="58">
        <f>Calculations!AQ322</f>
        <v>0</v>
      </c>
      <c r="AM352" s="58">
        <f>Calculations!AF322</f>
        <v>0</v>
      </c>
      <c r="AN352" s="58">
        <f>Calculations!AR322</f>
        <v>0</v>
      </c>
      <c r="AO352" s="58">
        <f>Calculations!AG322</f>
        <v>0</v>
      </c>
      <c r="AP352" s="58">
        <f>Calculations!AS322</f>
        <v>0</v>
      </c>
      <c r="AQ352" s="58">
        <f>Calculations!AH322</f>
        <v>0.98505906999799997</v>
      </c>
      <c r="AR352" s="58">
        <f>Calculations!AT322</f>
        <v>100.0000071059703</v>
      </c>
      <c r="AS352" s="58">
        <f>Calculations!AI322</f>
        <v>0</v>
      </c>
      <c r="AT352" s="58">
        <f>Calculations!AU322</f>
        <v>0</v>
      </c>
      <c r="AU352" s="58">
        <f>Calculations!AJ322</f>
        <v>0</v>
      </c>
      <c r="AV352" s="58">
        <f>Calculations!AV322</f>
        <v>0</v>
      </c>
      <c r="AW352" s="49"/>
      <c r="AX352" s="49"/>
      <c r="AY352" s="56" t="str">
        <f>Calculations!D322</f>
        <v>Land Supply 2018</v>
      </c>
    </row>
    <row r="353" spans="2:51" ht="14.5" x14ac:dyDescent="0.35">
      <c r="B353" s="32" t="str">
        <f>Calculations!A323</f>
        <v>87058/11</v>
      </c>
      <c r="C353" s="30" t="str">
        <f>Calculations!B323</f>
        <v>GREAT BANK ROAD, WESTHOUGHTON, BOLTON, BL5 3XU</v>
      </c>
      <c r="D353" s="13" t="str">
        <f>Calculations!C323</f>
        <v>Industry and warehousing</v>
      </c>
      <c r="E353" s="38">
        <f>Calculations!E323</f>
        <v>10.007199999999999</v>
      </c>
      <c r="F353" s="38">
        <f>Calculations!I323</f>
        <v>10.007199999999999</v>
      </c>
      <c r="G353" s="38">
        <f>Calculations!M323</f>
        <v>100</v>
      </c>
      <c r="H353" s="38">
        <f>Calculations!H323</f>
        <v>0</v>
      </c>
      <c r="I353" s="38">
        <f>Calculations!L323</f>
        <v>0</v>
      </c>
      <c r="J353" s="38">
        <f>Calculations!G323</f>
        <v>0</v>
      </c>
      <c r="K353" s="38">
        <f>Calculations!K323</f>
        <v>0</v>
      </c>
      <c r="L353" s="38">
        <f>Calculations!F323</f>
        <v>0</v>
      </c>
      <c r="M353" s="38">
        <f>Calculations!J323</f>
        <v>0</v>
      </c>
      <c r="N353" s="38">
        <f>Calculations!V323</f>
        <v>0</v>
      </c>
      <c r="O353" s="38">
        <f>Calculations!W323</f>
        <v>0</v>
      </c>
      <c r="P353" s="38">
        <f>Calculations!O323</f>
        <v>2.0875079217229997</v>
      </c>
      <c r="Q353" s="38">
        <f>Calculations!S323</f>
        <v>20.860059974048685</v>
      </c>
      <c r="R353" s="38">
        <f>Calculations!Q323</f>
        <v>0.843077921723</v>
      </c>
      <c r="S353" s="38">
        <f>Calculations!T323</f>
        <v>8.4247134235650343</v>
      </c>
      <c r="T353" s="38">
        <f>Calculations!R323</f>
        <v>0.34918169999999998</v>
      </c>
      <c r="U353" s="38">
        <f>Calculations!U323</f>
        <v>3.4893047006155573</v>
      </c>
      <c r="V353" s="38" t="str">
        <f>Calculations!X323</f>
        <v>Not Modelled</v>
      </c>
      <c r="W353" s="38" t="str">
        <f>Calculations!Y323</f>
        <v>N/A</v>
      </c>
      <c r="X353" s="38" t="s">
        <v>101</v>
      </c>
      <c r="Y353" s="73" t="s">
        <v>105</v>
      </c>
      <c r="Z353" s="74" t="s">
        <v>104</v>
      </c>
      <c r="AA353" s="58">
        <f>Calculations!Z323</f>
        <v>0</v>
      </c>
      <c r="AB353" s="58">
        <f>Calculations!AL323</f>
        <v>0</v>
      </c>
      <c r="AC353" s="58">
        <f>Calculations!AA323</f>
        <v>0</v>
      </c>
      <c r="AD353" s="59">
        <f>Calculations!AM323</f>
        <v>0</v>
      </c>
      <c r="AE353" s="58">
        <f>Calculations!AB323</f>
        <v>0</v>
      </c>
      <c r="AF353" s="58">
        <f>Calculations!AN323</f>
        <v>0</v>
      </c>
      <c r="AG353" s="58">
        <f>Calculations!AC323</f>
        <v>0</v>
      </c>
      <c r="AH353" s="58">
        <f>Calculations!AO323</f>
        <v>0</v>
      </c>
      <c r="AI353" s="58">
        <f>Calculations!AD323</f>
        <v>0</v>
      </c>
      <c r="AJ353" s="58">
        <f>Calculations!AP323</f>
        <v>0</v>
      </c>
      <c r="AK353" s="58">
        <f>Calculations!AE323</f>
        <v>0</v>
      </c>
      <c r="AL353" s="58">
        <f>Calculations!AQ323</f>
        <v>0</v>
      </c>
      <c r="AM353" s="58">
        <f>Calculations!AF323</f>
        <v>0</v>
      </c>
      <c r="AN353" s="58">
        <f>Calculations!AR323</f>
        <v>0</v>
      </c>
      <c r="AO353" s="58">
        <f>Calculations!AG323</f>
        <v>0</v>
      </c>
      <c r="AP353" s="58">
        <f>Calculations!AS323</f>
        <v>0</v>
      </c>
      <c r="AQ353" s="58">
        <f>Calculations!AH323</f>
        <v>0</v>
      </c>
      <c r="AR353" s="58">
        <f>Calculations!AT323</f>
        <v>0</v>
      </c>
      <c r="AS353" s="58">
        <f>Calculations!AI323</f>
        <v>0</v>
      </c>
      <c r="AT353" s="58">
        <f>Calculations!AU323</f>
        <v>0</v>
      </c>
      <c r="AU353" s="58">
        <f>Calculations!AJ323</f>
        <v>0</v>
      </c>
      <c r="AV353" s="58">
        <f>Calculations!AV323</f>
        <v>0</v>
      </c>
      <c r="AW353" s="49"/>
      <c r="AX353" s="49"/>
      <c r="AY353" s="56" t="str">
        <f>Calculations!D323</f>
        <v>Land Supply 2018</v>
      </c>
    </row>
    <row r="354" spans="2:51" ht="26" x14ac:dyDescent="0.35">
      <c r="B354" s="32" t="str">
        <f>Calculations!A324</f>
        <v>89159/12</v>
      </c>
      <c r="C354" s="30" t="str">
        <f>Calculations!B324</f>
        <v>UNIVERSITY OF BOLTON STADIUM AND BOLTON ARENA, BURNDEN WAY, HORWICH, BOLTON, BL6 6JW</v>
      </c>
      <c r="D354" s="13" t="str">
        <f>Calculations!C324</f>
        <v>Offices</v>
      </c>
      <c r="E354" s="38">
        <f>Calculations!E324</f>
        <v>3.7256999999999998</v>
      </c>
      <c r="F354" s="38">
        <f>Calculations!I324</f>
        <v>3.3942112944989895</v>
      </c>
      <c r="G354" s="38">
        <f>Calculations!M324</f>
        <v>91.102646334889812</v>
      </c>
      <c r="H354" s="38">
        <f>Calculations!H324</f>
        <v>0.3274586504</v>
      </c>
      <c r="I354" s="38">
        <f>Calculations!L324</f>
        <v>8.7891845934992077</v>
      </c>
      <c r="J354" s="38">
        <f>Calculations!G324</f>
        <v>4.0300551010100001E-3</v>
      </c>
      <c r="K354" s="38">
        <f>Calculations!K324</f>
        <v>0.10816907161097244</v>
      </c>
      <c r="L354" s="38">
        <f>Calculations!F324</f>
        <v>0</v>
      </c>
      <c r="M354" s="38">
        <f>Calculations!J324</f>
        <v>0</v>
      </c>
      <c r="N354" s="38">
        <f>Calculations!V324</f>
        <v>3.725700405</v>
      </c>
      <c r="O354" s="38">
        <f>Calculations!W324</f>
        <v>100.00001087044046</v>
      </c>
      <c r="P354" s="38">
        <f>Calculations!O324</f>
        <v>0.61559569017499993</v>
      </c>
      <c r="Q354" s="38">
        <f>Calculations!S324</f>
        <v>16.522953812035322</v>
      </c>
      <c r="R354" s="38">
        <f>Calculations!Q324</f>
        <v>0.13831769017500001</v>
      </c>
      <c r="S354" s="38">
        <f>Calculations!T324</f>
        <v>3.712528925436831</v>
      </c>
      <c r="T354" s="38">
        <f>Calculations!R324</f>
        <v>0</v>
      </c>
      <c r="U354" s="38">
        <f>Calculations!U324</f>
        <v>0</v>
      </c>
      <c r="V354" s="38">
        <f>Calculations!X324</f>
        <v>0</v>
      </c>
      <c r="W354" s="38">
        <f>Calculations!Y324</f>
        <v>0</v>
      </c>
      <c r="X354" s="38" t="s">
        <v>101</v>
      </c>
      <c r="Y354" s="73" t="s">
        <v>105</v>
      </c>
      <c r="Z354" s="74" t="s">
        <v>104</v>
      </c>
      <c r="AA354" s="58">
        <f>Calculations!Z324</f>
        <v>0.195687190224</v>
      </c>
      <c r="AB354" s="58">
        <f>Calculations!AL324</f>
        <v>5.2523603678234965</v>
      </c>
      <c r="AC354" s="58">
        <f>Calculations!AA324</f>
        <v>0</v>
      </c>
      <c r="AD354" s="59">
        <f>Calculations!AM324</f>
        <v>0</v>
      </c>
      <c r="AE354" s="58">
        <f>Calculations!AB324</f>
        <v>0</v>
      </c>
      <c r="AF354" s="58">
        <f>Calculations!AN324</f>
        <v>0</v>
      </c>
      <c r="AG354" s="58">
        <f>Calculations!AC324</f>
        <v>0</v>
      </c>
      <c r="AH354" s="58">
        <f>Calculations!AO324</f>
        <v>0</v>
      </c>
      <c r="AI354" s="58">
        <f>Calculations!AD324</f>
        <v>0</v>
      </c>
      <c r="AJ354" s="58">
        <f>Calculations!AP324</f>
        <v>0</v>
      </c>
      <c r="AK354" s="58">
        <f>Calculations!AE324</f>
        <v>0</v>
      </c>
      <c r="AL354" s="58">
        <f>Calculations!AQ324</f>
        <v>0</v>
      </c>
      <c r="AM354" s="58">
        <f>Calculations!AF324</f>
        <v>0</v>
      </c>
      <c r="AN354" s="58">
        <f>Calculations!AR324</f>
        <v>0</v>
      </c>
      <c r="AO354" s="58">
        <f>Calculations!AG324</f>
        <v>0</v>
      </c>
      <c r="AP354" s="58">
        <f>Calculations!AS324</f>
        <v>0</v>
      </c>
      <c r="AQ354" s="58">
        <f>Calculations!AH324</f>
        <v>3.725700405</v>
      </c>
      <c r="AR354" s="58">
        <f>Calculations!AT324</f>
        <v>100.00001087044046</v>
      </c>
      <c r="AS354" s="58">
        <f>Calculations!AI324</f>
        <v>0</v>
      </c>
      <c r="AT354" s="58">
        <f>Calculations!AU324</f>
        <v>0</v>
      </c>
      <c r="AU354" s="58">
        <f>Calculations!AJ324</f>
        <v>0</v>
      </c>
      <c r="AV354" s="58">
        <f>Calculations!AV324</f>
        <v>0</v>
      </c>
      <c r="AW354" s="49"/>
      <c r="AX354" s="49"/>
      <c r="AY354" s="56" t="str">
        <f>Calculations!D324</f>
        <v>Land Supply 2018</v>
      </c>
    </row>
    <row r="355" spans="2:51" ht="14.5" x14ac:dyDescent="0.35">
      <c r="B355" s="32" t="str">
        <f>Calculations!A325</f>
        <v>8P1.1</v>
      </c>
      <c r="C355" s="30" t="str">
        <f>Calculations!B325</f>
        <v>Watermead</v>
      </c>
      <c r="D355" s="13" t="str">
        <f>Calculations!C325</f>
        <v>Industry and warehousing</v>
      </c>
      <c r="E355" s="38">
        <f>Calculations!E325</f>
        <v>3.7750900000000001</v>
      </c>
      <c r="F355" s="38">
        <f>Calculations!I325</f>
        <v>3.6268502403837002</v>
      </c>
      <c r="G355" s="38">
        <f>Calculations!M325</f>
        <v>96.073212569334771</v>
      </c>
      <c r="H355" s="38">
        <f>Calculations!H325</f>
        <v>9.6838919918999997E-2</v>
      </c>
      <c r="I355" s="38">
        <f>Calculations!L325</f>
        <v>2.5652082445451629</v>
      </c>
      <c r="J355" s="38">
        <f>Calculations!G325</f>
        <v>5.1400839697299999E-2</v>
      </c>
      <c r="K355" s="38">
        <f>Calculations!K325</f>
        <v>1.3615791861200659</v>
      </c>
      <c r="L355" s="38">
        <f>Calculations!F325</f>
        <v>0</v>
      </c>
      <c r="M355" s="38">
        <f>Calculations!J325</f>
        <v>0</v>
      </c>
      <c r="N355" s="38">
        <f>Calculations!V325</f>
        <v>3.1417659547699999</v>
      </c>
      <c r="O355" s="38">
        <f>Calculations!W325</f>
        <v>83.223604066922903</v>
      </c>
      <c r="P355" s="38">
        <f>Calculations!O325</f>
        <v>0.57431440923800003</v>
      </c>
      <c r="Q355" s="38">
        <f>Calculations!S325</f>
        <v>15.21326403444686</v>
      </c>
      <c r="R355" s="38">
        <f>Calculations!Q325</f>
        <v>0.15280240923800001</v>
      </c>
      <c r="S355" s="38">
        <f>Calculations!T325</f>
        <v>4.0476494398279241</v>
      </c>
      <c r="T355" s="38">
        <f>Calculations!R325</f>
        <v>3.7999999999999999E-2</v>
      </c>
      <c r="U355" s="38">
        <f>Calculations!U325</f>
        <v>1.0065985181810235</v>
      </c>
      <c r="V355" s="38">
        <f>Calculations!X325</f>
        <v>0.106347801075</v>
      </c>
      <c r="W355" s="38">
        <f>Calculations!Y325</f>
        <v>2.8170931308922436</v>
      </c>
      <c r="X355" s="38" t="s">
        <v>101</v>
      </c>
      <c r="Y355" s="73" t="s">
        <v>105</v>
      </c>
      <c r="Z355" s="74" t="s">
        <v>104</v>
      </c>
      <c r="AA355" s="58">
        <f>Calculations!Z325</f>
        <v>8.7568410418899997E-2</v>
      </c>
      <c r="AB355" s="58">
        <f>Calculations!AL325</f>
        <v>2.3196376886087484</v>
      </c>
      <c r="AC355" s="58">
        <f>Calculations!AA325</f>
        <v>0</v>
      </c>
      <c r="AD355" s="59">
        <f>Calculations!AM325</f>
        <v>0</v>
      </c>
      <c r="AE355" s="58">
        <f>Calculations!AB325</f>
        <v>0</v>
      </c>
      <c r="AF355" s="58">
        <f>Calculations!AN325</f>
        <v>0</v>
      </c>
      <c r="AG355" s="58">
        <f>Calculations!AC325</f>
        <v>0</v>
      </c>
      <c r="AH355" s="58">
        <f>Calculations!AO325</f>
        <v>0</v>
      </c>
      <c r="AI355" s="58">
        <f>Calculations!AD325</f>
        <v>0</v>
      </c>
      <c r="AJ355" s="58">
        <f>Calculations!AP325</f>
        <v>0</v>
      </c>
      <c r="AK355" s="58">
        <f>Calculations!AE325</f>
        <v>0</v>
      </c>
      <c r="AL355" s="58">
        <f>Calculations!AQ325</f>
        <v>0</v>
      </c>
      <c r="AM355" s="58">
        <f>Calculations!AF325</f>
        <v>0.21959999999999999</v>
      </c>
      <c r="AN355" s="58">
        <f>Calculations!AR325</f>
        <v>5.8170798576987561</v>
      </c>
      <c r="AO355" s="58">
        <f>Calculations!AG325</f>
        <v>0</v>
      </c>
      <c r="AP355" s="58">
        <f>Calculations!AS325</f>
        <v>0</v>
      </c>
      <c r="AQ355" s="58">
        <f>Calculations!AH325</f>
        <v>3.775085545</v>
      </c>
      <c r="AR355" s="58">
        <f>Calculations!AT325</f>
        <v>99.999881989568465</v>
      </c>
      <c r="AS355" s="58">
        <f>Calculations!AI325</f>
        <v>0</v>
      </c>
      <c r="AT355" s="58">
        <f>Calculations!AU325</f>
        <v>0</v>
      </c>
      <c r="AU355" s="58">
        <f>Calculations!AJ325</f>
        <v>8.1696015160300006E-2</v>
      </c>
      <c r="AV355" s="58">
        <f>Calculations!AV325</f>
        <v>2.1640812579382214</v>
      </c>
      <c r="AW355" s="49"/>
      <c r="AX355" s="49"/>
      <c r="AY355" s="56" t="str">
        <f>Calculations!D325</f>
        <v>Land Supply 2018</v>
      </c>
    </row>
    <row r="356" spans="2:51" ht="14.5" x14ac:dyDescent="0.35">
      <c r="B356" s="32" t="str">
        <f>Calculations!A326</f>
        <v>907-BOL</v>
      </c>
      <c r="C356" s="30" t="str">
        <f>Calculations!B326</f>
        <v>St Paul's Mill, Barbara Street, BL3 6SX</v>
      </c>
      <c r="D356" s="13" t="str">
        <f>Calculations!C326</f>
        <v>Residential</v>
      </c>
      <c r="E356" s="38">
        <f>Calculations!E326</f>
        <v>0.77590300000000001</v>
      </c>
      <c r="F356" s="38">
        <f>Calculations!I326</f>
        <v>0.77590300000000001</v>
      </c>
      <c r="G356" s="38">
        <f>Calculations!M326</f>
        <v>100</v>
      </c>
      <c r="H356" s="38">
        <f>Calculations!H326</f>
        <v>0</v>
      </c>
      <c r="I356" s="38">
        <f>Calculations!L326</f>
        <v>0</v>
      </c>
      <c r="J356" s="38">
        <f>Calculations!G326</f>
        <v>0</v>
      </c>
      <c r="K356" s="38">
        <f>Calculations!K326</f>
        <v>0</v>
      </c>
      <c r="L356" s="38">
        <f>Calculations!F326</f>
        <v>0</v>
      </c>
      <c r="M356" s="38">
        <f>Calculations!J326</f>
        <v>0</v>
      </c>
      <c r="N356" s="38">
        <f>Calculations!V326</f>
        <v>0</v>
      </c>
      <c r="O356" s="38">
        <f>Calculations!W326</f>
        <v>0</v>
      </c>
      <c r="P356" s="38">
        <f>Calculations!O326</f>
        <v>1.24761076460277E-2</v>
      </c>
      <c r="Q356" s="38">
        <f>Calculations!S326</f>
        <v>1.6079468240266761</v>
      </c>
      <c r="R356" s="38">
        <f>Calculations!Q326</f>
        <v>2.3807646027700001E-5</v>
      </c>
      <c r="S356" s="38">
        <f>Calculations!T326</f>
        <v>3.0683791695224789E-3</v>
      </c>
      <c r="T356" s="38">
        <f>Calculations!R326</f>
        <v>0</v>
      </c>
      <c r="U356" s="38">
        <f>Calculations!U326</f>
        <v>0</v>
      </c>
      <c r="V356" s="38" t="str">
        <f>Calculations!X326</f>
        <v>Not Modelled</v>
      </c>
      <c r="W356" s="38" t="str">
        <f>Calculations!Y326</f>
        <v>N/A</v>
      </c>
      <c r="X356" s="38" t="s">
        <v>1056</v>
      </c>
      <c r="Y356" s="73" t="s">
        <v>105</v>
      </c>
      <c r="Z356" s="74" t="s">
        <v>104</v>
      </c>
      <c r="AA356" s="58">
        <f>Calculations!Z326</f>
        <v>0</v>
      </c>
      <c r="AB356" s="58">
        <f>Calculations!AL326</f>
        <v>0</v>
      </c>
      <c r="AC356" s="58">
        <f>Calculations!AA326</f>
        <v>0</v>
      </c>
      <c r="AD356" s="59">
        <f>Calculations!AM326</f>
        <v>0</v>
      </c>
      <c r="AE356" s="58">
        <f>Calculations!AB326</f>
        <v>0</v>
      </c>
      <c r="AF356" s="58">
        <f>Calculations!AN326</f>
        <v>0</v>
      </c>
      <c r="AG356" s="58">
        <f>Calculations!AC326</f>
        <v>0</v>
      </c>
      <c r="AH356" s="58">
        <f>Calculations!AO326</f>
        <v>0</v>
      </c>
      <c r="AI356" s="58">
        <f>Calculations!AD326</f>
        <v>0</v>
      </c>
      <c r="AJ356" s="58">
        <f>Calculations!AP326</f>
        <v>0</v>
      </c>
      <c r="AK356" s="58">
        <f>Calculations!AE326</f>
        <v>0</v>
      </c>
      <c r="AL356" s="58">
        <f>Calculations!AQ326</f>
        <v>0</v>
      </c>
      <c r="AM356" s="58">
        <f>Calculations!AF326</f>
        <v>0</v>
      </c>
      <c r="AN356" s="58">
        <f>Calculations!AR326</f>
        <v>0</v>
      </c>
      <c r="AO356" s="58">
        <f>Calculations!AG326</f>
        <v>0</v>
      </c>
      <c r="AP356" s="58">
        <f>Calculations!AS326</f>
        <v>0</v>
      </c>
      <c r="AQ356" s="58">
        <f>Calculations!AH326</f>
        <v>0.77590291</v>
      </c>
      <c r="AR356" s="58">
        <f>Calculations!AT326</f>
        <v>99.999988400611926</v>
      </c>
      <c r="AS356" s="58">
        <f>Calculations!AI326</f>
        <v>0</v>
      </c>
      <c r="AT356" s="58">
        <f>Calculations!AU326</f>
        <v>0</v>
      </c>
      <c r="AU356" s="58">
        <f>Calculations!AJ326</f>
        <v>0</v>
      </c>
      <c r="AV356" s="58">
        <f>Calculations!AV326</f>
        <v>0</v>
      </c>
      <c r="AW356" s="49"/>
      <c r="AX356" s="49"/>
      <c r="AY356" s="56" t="str">
        <f>Calculations!D326</f>
        <v>Land Supply 2018</v>
      </c>
    </row>
    <row r="357" spans="2:51" ht="14.5" x14ac:dyDescent="0.35">
      <c r="B357" s="32" t="str">
        <f>Calculations!A327</f>
        <v>908-BOL</v>
      </c>
      <c r="C357" s="30" t="str">
        <f>Calculations!B327</f>
        <v>CLEGG STREET, BOLTON, BL2 6BL</v>
      </c>
      <c r="D357" s="13" t="str">
        <f>Calculations!C327</f>
        <v>Residential</v>
      </c>
      <c r="E357" s="38">
        <f>Calculations!E327</f>
        <v>0.69925499999999996</v>
      </c>
      <c r="F357" s="38">
        <f>Calculations!I327</f>
        <v>0.69925499999999996</v>
      </c>
      <c r="G357" s="38">
        <f>Calculations!M327</f>
        <v>100</v>
      </c>
      <c r="H357" s="38">
        <f>Calculations!H327</f>
        <v>0</v>
      </c>
      <c r="I357" s="38">
        <f>Calculations!L327</f>
        <v>0</v>
      </c>
      <c r="J357" s="38">
        <f>Calculations!G327</f>
        <v>0</v>
      </c>
      <c r="K357" s="38">
        <f>Calculations!K327</f>
        <v>0</v>
      </c>
      <c r="L357" s="38">
        <f>Calculations!F327</f>
        <v>0</v>
      </c>
      <c r="M357" s="38">
        <f>Calculations!J327</f>
        <v>0</v>
      </c>
      <c r="N357" s="38">
        <f>Calculations!V327</f>
        <v>0</v>
      </c>
      <c r="O357" s="38">
        <f>Calculations!W327</f>
        <v>0</v>
      </c>
      <c r="P357" s="38">
        <f>Calculations!O327</f>
        <v>9.7016600000000008E-3</v>
      </c>
      <c r="Q357" s="38">
        <f>Calculations!S327</f>
        <v>1.3874280484229646</v>
      </c>
      <c r="R357" s="38">
        <f>Calculations!Q327</f>
        <v>0</v>
      </c>
      <c r="S357" s="38">
        <f>Calculations!T327</f>
        <v>0</v>
      </c>
      <c r="T357" s="38">
        <f>Calculations!R327</f>
        <v>0</v>
      </c>
      <c r="U357" s="38">
        <f>Calculations!U327</f>
        <v>0</v>
      </c>
      <c r="V357" s="38" t="str">
        <f>Calculations!X327</f>
        <v>Not Modelled</v>
      </c>
      <c r="W357" s="38" t="str">
        <f>Calculations!Y327</f>
        <v>N/A</v>
      </c>
      <c r="X357" s="38" t="s">
        <v>1056</v>
      </c>
      <c r="Y357" s="73" t="s">
        <v>105</v>
      </c>
      <c r="Z357" s="74" t="s">
        <v>104</v>
      </c>
      <c r="AA357" s="58">
        <f>Calculations!Z327</f>
        <v>0</v>
      </c>
      <c r="AB357" s="58">
        <f>Calculations!AL327</f>
        <v>0</v>
      </c>
      <c r="AC357" s="58">
        <f>Calculations!AA327</f>
        <v>0</v>
      </c>
      <c r="AD357" s="59">
        <f>Calculations!AM327</f>
        <v>0</v>
      </c>
      <c r="AE357" s="58">
        <f>Calculations!AB327</f>
        <v>0</v>
      </c>
      <c r="AF357" s="58">
        <f>Calculations!AN327</f>
        <v>0</v>
      </c>
      <c r="AG357" s="58">
        <f>Calculations!AC327</f>
        <v>0</v>
      </c>
      <c r="AH357" s="58">
        <f>Calculations!AO327</f>
        <v>0</v>
      </c>
      <c r="AI357" s="58">
        <f>Calculations!AD327</f>
        <v>0</v>
      </c>
      <c r="AJ357" s="58">
        <f>Calculations!AP327</f>
        <v>0</v>
      </c>
      <c r="AK357" s="58">
        <f>Calculations!AE327</f>
        <v>0</v>
      </c>
      <c r="AL357" s="58">
        <f>Calculations!AQ327</f>
        <v>0</v>
      </c>
      <c r="AM357" s="58">
        <f>Calculations!AF327</f>
        <v>0</v>
      </c>
      <c r="AN357" s="58">
        <f>Calculations!AR327</f>
        <v>0</v>
      </c>
      <c r="AO357" s="58">
        <f>Calculations!AG327</f>
        <v>0</v>
      </c>
      <c r="AP357" s="58">
        <f>Calculations!AS327</f>
        <v>0</v>
      </c>
      <c r="AQ357" s="58">
        <f>Calculations!AH327</f>
        <v>0.69925550150000004</v>
      </c>
      <c r="AR357" s="58">
        <f>Calculations!AT327</f>
        <v>100.00007171918685</v>
      </c>
      <c r="AS357" s="58">
        <f>Calculations!AI327</f>
        <v>0</v>
      </c>
      <c r="AT357" s="58">
        <f>Calculations!AU327</f>
        <v>0</v>
      </c>
      <c r="AU357" s="58">
        <f>Calculations!AJ327</f>
        <v>0</v>
      </c>
      <c r="AV357" s="58">
        <f>Calculations!AV327</f>
        <v>0</v>
      </c>
      <c r="AW357" s="49"/>
      <c r="AX357" s="49"/>
      <c r="AY357" s="56" t="str">
        <f>Calculations!D327</f>
        <v>Land Supply 2018</v>
      </c>
    </row>
    <row r="358" spans="2:51" ht="14.5" x14ac:dyDescent="0.35">
      <c r="B358" s="32" t="str">
        <f>Calculations!A328</f>
        <v>920-BOL</v>
      </c>
      <c r="C358" s="30" t="str">
        <f>Calculations!B328</f>
        <v>Crompton Avenue - s09- Breightmet, BL2 6PQ</v>
      </c>
      <c r="D358" s="13" t="str">
        <f>Calculations!C328</f>
        <v>Residential</v>
      </c>
      <c r="E358" s="38">
        <f>Calculations!E328</f>
        <v>0.36891299999999999</v>
      </c>
      <c r="F358" s="38">
        <f>Calculations!I328</f>
        <v>0.36891299999999999</v>
      </c>
      <c r="G358" s="38">
        <f>Calculations!M328</f>
        <v>100</v>
      </c>
      <c r="H358" s="38">
        <f>Calculations!H328</f>
        <v>0</v>
      </c>
      <c r="I358" s="38">
        <f>Calculations!L328</f>
        <v>0</v>
      </c>
      <c r="J358" s="38">
        <f>Calculations!G328</f>
        <v>0</v>
      </c>
      <c r="K358" s="38">
        <f>Calculations!K328</f>
        <v>0</v>
      </c>
      <c r="L358" s="38">
        <f>Calculations!F328</f>
        <v>0</v>
      </c>
      <c r="M358" s="38">
        <f>Calculations!J328</f>
        <v>0</v>
      </c>
      <c r="N358" s="38">
        <f>Calculations!V328</f>
        <v>0</v>
      </c>
      <c r="O358" s="38">
        <f>Calculations!W328</f>
        <v>0</v>
      </c>
      <c r="P358" s="38">
        <f>Calculations!O328</f>
        <v>7.6074592490100013E-2</v>
      </c>
      <c r="Q358" s="38">
        <f>Calculations!S328</f>
        <v>20.621282657455829</v>
      </c>
      <c r="R358" s="38">
        <f>Calculations!Q328</f>
        <v>3.6445692490100004E-2</v>
      </c>
      <c r="S358" s="38">
        <f>Calculations!T328</f>
        <v>9.8792106784255367</v>
      </c>
      <c r="T358" s="38">
        <f>Calculations!R328</f>
        <v>1.4467862605099999E-2</v>
      </c>
      <c r="U358" s="38">
        <f>Calculations!U328</f>
        <v>3.9217546156139793</v>
      </c>
      <c r="V358" s="38" t="str">
        <f>Calculations!X328</f>
        <v>Not Modelled</v>
      </c>
      <c r="W358" s="38" t="str">
        <f>Calculations!Y328</f>
        <v>N/A</v>
      </c>
      <c r="X358" s="38" t="s">
        <v>1056</v>
      </c>
      <c r="Y358" s="73" t="s">
        <v>105</v>
      </c>
      <c r="Z358" s="74" t="s">
        <v>104</v>
      </c>
      <c r="AA358" s="58">
        <f>Calculations!Z328</f>
        <v>0</v>
      </c>
      <c r="AB358" s="58">
        <f>Calculations!AL328</f>
        <v>0</v>
      </c>
      <c r="AC358" s="58">
        <f>Calculations!AA328</f>
        <v>0</v>
      </c>
      <c r="AD358" s="59">
        <f>Calculations!AM328</f>
        <v>0</v>
      </c>
      <c r="AE358" s="58">
        <f>Calculations!AB328</f>
        <v>0</v>
      </c>
      <c r="AF358" s="58">
        <f>Calculations!AN328</f>
        <v>0</v>
      </c>
      <c r="AG358" s="58">
        <f>Calculations!AC328</f>
        <v>0</v>
      </c>
      <c r="AH358" s="58">
        <f>Calculations!AO328</f>
        <v>0</v>
      </c>
      <c r="AI358" s="58">
        <f>Calculations!AD328</f>
        <v>0</v>
      </c>
      <c r="AJ358" s="58">
        <f>Calculations!AP328</f>
        <v>0</v>
      </c>
      <c r="AK358" s="58">
        <f>Calculations!AE328</f>
        <v>0</v>
      </c>
      <c r="AL358" s="58">
        <f>Calculations!AQ328</f>
        <v>0</v>
      </c>
      <c r="AM358" s="58">
        <f>Calculations!AF328</f>
        <v>2.35524852509E-2</v>
      </c>
      <c r="AN358" s="58">
        <f>Calculations!AR328</f>
        <v>6.384292570578971</v>
      </c>
      <c r="AO358" s="58">
        <f>Calculations!AG328</f>
        <v>0</v>
      </c>
      <c r="AP358" s="58">
        <f>Calculations!AS328</f>
        <v>0</v>
      </c>
      <c r="AQ358" s="58">
        <f>Calculations!AH328</f>
        <v>0.36891264999899998</v>
      </c>
      <c r="AR358" s="58">
        <f>Calculations!AT328</f>
        <v>99.999905126411917</v>
      </c>
      <c r="AS358" s="58">
        <f>Calculations!AI328</f>
        <v>0</v>
      </c>
      <c r="AT358" s="58">
        <f>Calculations!AU328</f>
        <v>0</v>
      </c>
      <c r="AU358" s="58">
        <f>Calculations!AJ328</f>
        <v>0</v>
      </c>
      <c r="AV358" s="58">
        <f>Calculations!AV328</f>
        <v>0</v>
      </c>
      <c r="AW358" s="49"/>
      <c r="AX358" s="49"/>
      <c r="AY358" s="56" t="str">
        <f>Calculations!D328</f>
        <v>Land Supply 2018</v>
      </c>
    </row>
    <row r="359" spans="2:51" ht="14.5" x14ac:dyDescent="0.35">
      <c r="B359" s="32" t="str">
        <f>Calculations!A329</f>
        <v>921-BOL</v>
      </c>
      <c r="C359" s="30" t="str">
        <f>Calculations!B329</f>
        <v>Deepdale Road, Bolton, BL2 5LP</v>
      </c>
      <c r="D359" s="13" t="str">
        <f>Calculations!C329</f>
        <v>Residential</v>
      </c>
      <c r="E359" s="38">
        <f>Calculations!E329</f>
        <v>0.48760500000000001</v>
      </c>
      <c r="F359" s="38">
        <f>Calculations!I329</f>
        <v>0.48760500000000001</v>
      </c>
      <c r="G359" s="38">
        <f>Calculations!M329</f>
        <v>100</v>
      </c>
      <c r="H359" s="38">
        <f>Calculations!H329</f>
        <v>0</v>
      </c>
      <c r="I359" s="38">
        <f>Calculations!L329</f>
        <v>0</v>
      </c>
      <c r="J359" s="38">
        <f>Calculations!G329</f>
        <v>0</v>
      </c>
      <c r="K359" s="38">
        <f>Calculations!K329</f>
        <v>0</v>
      </c>
      <c r="L359" s="38">
        <f>Calculations!F329</f>
        <v>0</v>
      </c>
      <c r="M359" s="38">
        <f>Calculations!J329</f>
        <v>0</v>
      </c>
      <c r="N359" s="38">
        <f>Calculations!V329</f>
        <v>0</v>
      </c>
      <c r="O359" s="38">
        <f>Calculations!W329</f>
        <v>0</v>
      </c>
      <c r="P359" s="38">
        <f>Calculations!O329</f>
        <v>9.2627538864083009E-2</v>
      </c>
      <c r="Q359" s="38">
        <f>Calculations!S329</f>
        <v>18.996429254023852</v>
      </c>
      <c r="R359" s="38">
        <f>Calculations!Q329</f>
        <v>8.1553886408300001E-4</v>
      </c>
      <c r="S359" s="38">
        <f>Calculations!T329</f>
        <v>0.16725399946329508</v>
      </c>
      <c r="T359" s="38">
        <f>Calculations!R329</f>
        <v>0</v>
      </c>
      <c r="U359" s="38">
        <f>Calculations!U329</f>
        <v>0</v>
      </c>
      <c r="V359" s="38" t="str">
        <f>Calculations!X329</f>
        <v>Not Modelled</v>
      </c>
      <c r="W359" s="38" t="str">
        <f>Calculations!Y329</f>
        <v>N/A</v>
      </c>
      <c r="X359" s="38" t="s">
        <v>1056</v>
      </c>
      <c r="Y359" s="73" t="s">
        <v>105</v>
      </c>
      <c r="Z359" s="74" t="s">
        <v>104</v>
      </c>
      <c r="AA359" s="58">
        <f>Calculations!Z329</f>
        <v>0</v>
      </c>
      <c r="AB359" s="58">
        <f>Calculations!AL329</f>
        <v>0</v>
      </c>
      <c r="AC359" s="58">
        <f>Calculations!AA329</f>
        <v>0</v>
      </c>
      <c r="AD359" s="59">
        <f>Calculations!AM329</f>
        <v>0</v>
      </c>
      <c r="AE359" s="58">
        <f>Calculations!AB329</f>
        <v>0</v>
      </c>
      <c r="AF359" s="58">
        <f>Calculations!AN329</f>
        <v>0</v>
      </c>
      <c r="AG359" s="58">
        <f>Calculations!AC329</f>
        <v>0</v>
      </c>
      <c r="AH359" s="58">
        <f>Calculations!AO329</f>
        <v>0</v>
      </c>
      <c r="AI359" s="58">
        <f>Calculations!AD329</f>
        <v>0</v>
      </c>
      <c r="AJ359" s="58">
        <f>Calculations!AP329</f>
        <v>0</v>
      </c>
      <c r="AK359" s="58">
        <f>Calculations!AE329</f>
        <v>0</v>
      </c>
      <c r="AL359" s="58">
        <f>Calculations!AQ329</f>
        <v>0</v>
      </c>
      <c r="AM359" s="58">
        <f>Calculations!AF329</f>
        <v>0</v>
      </c>
      <c r="AN359" s="58">
        <f>Calculations!AR329</f>
        <v>0</v>
      </c>
      <c r="AO359" s="58">
        <f>Calculations!AG329</f>
        <v>0</v>
      </c>
      <c r="AP359" s="58">
        <f>Calculations!AS329</f>
        <v>0</v>
      </c>
      <c r="AQ359" s="58">
        <f>Calculations!AH329</f>
        <v>0.48760454000600001</v>
      </c>
      <c r="AR359" s="58">
        <f>Calculations!AT329</f>
        <v>99.999905662575244</v>
      </c>
      <c r="AS359" s="58">
        <f>Calculations!AI329</f>
        <v>0</v>
      </c>
      <c r="AT359" s="58">
        <f>Calculations!AU329</f>
        <v>0</v>
      </c>
      <c r="AU359" s="58">
        <f>Calculations!AJ329</f>
        <v>0</v>
      </c>
      <c r="AV359" s="58">
        <f>Calculations!AV329</f>
        <v>0</v>
      </c>
      <c r="AW359" s="49"/>
      <c r="AX359" s="49"/>
      <c r="AY359" s="56" t="str">
        <f>Calculations!D329</f>
        <v>Land Supply 2018</v>
      </c>
    </row>
    <row r="360" spans="2:51" ht="26" x14ac:dyDescent="0.35">
      <c r="B360" s="32" t="str">
        <f>Calculations!A330</f>
        <v>922-BOL</v>
      </c>
      <c r="C360" s="30" t="str">
        <f>Calculations!B330</f>
        <v>Milnthorpe Road 1 - S11 - Breightmet, Bolton, BL2 6PW</v>
      </c>
      <c r="D360" s="13" t="str">
        <f>Calculations!C330</f>
        <v>Residential</v>
      </c>
      <c r="E360" s="38">
        <f>Calculations!E330</f>
        <v>0.30141499999999999</v>
      </c>
      <c r="F360" s="38">
        <f>Calculations!I330</f>
        <v>0.30141499999999999</v>
      </c>
      <c r="G360" s="38">
        <f>Calculations!M330</f>
        <v>100</v>
      </c>
      <c r="H360" s="38">
        <f>Calculations!H330</f>
        <v>0</v>
      </c>
      <c r="I360" s="38">
        <f>Calculations!L330</f>
        <v>0</v>
      </c>
      <c r="J360" s="38">
        <f>Calculations!G330</f>
        <v>0</v>
      </c>
      <c r="K360" s="38">
        <f>Calculations!K330</f>
        <v>0</v>
      </c>
      <c r="L360" s="38">
        <f>Calculations!F330</f>
        <v>0</v>
      </c>
      <c r="M360" s="38">
        <f>Calculations!J330</f>
        <v>0</v>
      </c>
      <c r="N360" s="38">
        <f>Calculations!V330</f>
        <v>0</v>
      </c>
      <c r="O360" s="38">
        <f>Calculations!W330</f>
        <v>0</v>
      </c>
      <c r="P360" s="38">
        <f>Calculations!O330</f>
        <v>0</v>
      </c>
      <c r="Q360" s="38">
        <f>Calculations!S330</f>
        <v>0</v>
      </c>
      <c r="R360" s="38">
        <f>Calculations!Q330</f>
        <v>0</v>
      </c>
      <c r="S360" s="38">
        <f>Calculations!T330</f>
        <v>0</v>
      </c>
      <c r="T360" s="38">
        <f>Calculations!R330</f>
        <v>0</v>
      </c>
      <c r="U360" s="38">
        <f>Calculations!U330</f>
        <v>0</v>
      </c>
      <c r="V360" s="38" t="str">
        <f>Calculations!X330</f>
        <v>Not Modelled</v>
      </c>
      <c r="W360" s="38" t="str">
        <f>Calculations!Y330</f>
        <v>N/A</v>
      </c>
      <c r="X360" s="38" t="s">
        <v>1056</v>
      </c>
      <c r="Y360" s="73" t="s">
        <v>106</v>
      </c>
      <c r="Z360" s="74" t="s">
        <v>107</v>
      </c>
      <c r="AA360" s="58">
        <f>Calculations!Z330</f>
        <v>0</v>
      </c>
      <c r="AB360" s="58">
        <f>Calculations!AL330</f>
        <v>0</v>
      </c>
      <c r="AC360" s="58">
        <f>Calculations!AA330</f>
        <v>0</v>
      </c>
      <c r="AD360" s="59">
        <f>Calculations!AM330</f>
        <v>0</v>
      </c>
      <c r="AE360" s="58">
        <f>Calculations!AB330</f>
        <v>0</v>
      </c>
      <c r="AF360" s="58">
        <f>Calculations!AN330</f>
        <v>0</v>
      </c>
      <c r="AG360" s="58">
        <f>Calculations!AC330</f>
        <v>0</v>
      </c>
      <c r="AH360" s="58">
        <f>Calculations!AO330</f>
        <v>0</v>
      </c>
      <c r="AI360" s="58">
        <f>Calculations!AD330</f>
        <v>0</v>
      </c>
      <c r="AJ360" s="58">
        <f>Calculations!AP330</f>
        <v>0</v>
      </c>
      <c r="AK360" s="58">
        <f>Calculations!AE330</f>
        <v>0</v>
      </c>
      <c r="AL360" s="58">
        <f>Calculations!AQ330</f>
        <v>0</v>
      </c>
      <c r="AM360" s="58">
        <f>Calculations!AF330</f>
        <v>0</v>
      </c>
      <c r="AN360" s="58">
        <f>Calculations!AR330</f>
        <v>0</v>
      </c>
      <c r="AO360" s="58">
        <f>Calculations!AG330</f>
        <v>0</v>
      </c>
      <c r="AP360" s="58">
        <f>Calculations!AS330</f>
        <v>0</v>
      </c>
      <c r="AQ360" s="58">
        <f>Calculations!AH330</f>
        <v>0.301415064999</v>
      </c>
      <c r="AR360" s="58">
        <f>Calculations!AT330</f>
        <v>100.00002156462023</v>
      </c>
      <c r="AS360" s="58">
        <f>Calculations!AI330</f>
        <v>0</v>
      </c>
      <c r="AT360" s="58">
        <f>Calculations!AU330</f>
        <v>0</v>
      </c>
      <c r="AU360" s="58">
        <f>Calculations!AJ330</f>
        <v>0</v>
      </c>
      <c r="AV360" s="58">
        <f>Calculations!AV330</f>
        <v>0</v>
      </c>
      <c r="AW360" s="49"/>
      <c r="AX360" s="49"/>
      <c r="AY360" s="56" t="str">
        <f>Calculations!D330</f>
        <v>Land Supply 2018</v>
      </c>
    </row>
    <row r="361" spans="2:51" ht="14.5" x14ac:dyDescent="0.35">
      <c r="B361" s="32" t="str">
        <f>Calculations!A331</f>
        <v>925-BOL</v>
      </c>
      <c r="C361" s="30" t="str">
        <f>Calculations!B331</f>
        <v>Red Bridge Mill 1 - s17a- Breightmet, BL2 5PB</v>
      </c>
      <c r="D361" s="13" t="str">
        <f>Calculations!C331</f>
        <v>Residential</v>
      </c>
      <c r="E361" s="38">
        <f>Calculations!E331</f>
        <v>0.35155500000000001</v>
      </c>
      <c r="F361" s="38">
        <f>Calculations!I331</f>
        <v>0.35155500000000001</v>
      </c>
      <c r="G361" s="38">
        <f>Calculations!M331</f>
        <v>100</v>
      </c>
      <c r="H361" s="38">
        <f>Calculations!H331</f>
        <v>0</v>
      </c>
      <c r="I361" s="38">
        <f>Calculations!L331</f>
        <v>0</v>
      </c>
      <c r="J361" s="38">
        <f>Calculations!G331</f>
        <v>0</v>
      </c>
      <c r="K361" s="38">
        <f>Calculations!K331</f>
        <v>0</v>
      </c>
      <c r="L361" s="38">
        <f>Calculations!F331</f>
        <v>0</v>
      </c>
      <c r="M361" s="38">
        <f>Calculations!J331</f>
        <v>0</v>
      </c>
      <c r="N361" s="38">
        <f>Calculations!V331</f>
        <v>0</v>
      </c>
      <c r="O361" s="38">
        <f>Calculations!W331</f>
        <v>0</v>
      </c>
      <c r="P361" s="38">
        <f>Calculations!O331</f>
        <v>6.3650900000000003E-3</v>
      </c>
      <c r="Q361" s="38">
        <f>Calculations!S331</f>
        <v>1.8105531140219882</v>
      </c>
      <c r="R361" s="38">
        <f>Calculations!Q331</f>
        <v>0</v>
      </c>
      <c r="S361" s="38">
        <f>Calculations!T331</f>
        <v>0</v>
      </c>
      <c r="T361" s="38">
        <f>Calculations!R331</f>
        <v>0</v>
      </c>
      <c r="U361" s="38">
        <f>Calculations!U331</f>
        <v>0</v>
      </c>
      <c r="V361" s="38" t="str">
        <f>Calculations!X331</f>
        <v>Not Modelled</v>
      </c>
      <c r="W361" s="38" t="str">
        <f>Calculations!Y331</f>
        <v>N/A</v>
      </c>
      <c r="X361" s="38" t="s">
        <v>1056</v>
      </c>
      <c r="Y361" s="73" t="s">
        <v>105</v>
      </c>
      <c r="Z361" s="74" t="s">
        <v>104</v>
      </c>
      <c r="AA361" s="58">
        <f>Calculations!Z331</f>
        <v>0</v>
      </c>
      <c r="AB361" s="58">
        <f>Calculations!AL331</f>
        <v>0</v>
      </c>
      <c r="AC361" s="58">
        <f>Calculations!AA331</f>
        <v>0</v>
      </c>
      <c r="AD361" s="59">
        <f>Calculations!AM331</f>
        <v>0</v>
      </c>
      <c r="AE361" s="58">
        <f>Calculations!AB331</f>
        <v>0</v>
      </c>
      <c r="AF361" s="58">
        <f>Calculations!AN331</f>
        <v>0</v>
      </c>
      <c r="AG361" s="58">
        <f>Calculations!AC331</f>
        <v>0</v>
      </c>
      <c r="AH361" s="58">
        <f>Calculations!AO331</f>
        <v>0</v>
      </c>
      <c r="AI361" s="58">
        <f>Calculations!AD331</f>
        <v>0</v>
      </c>
      <c r="AJ361" s="58">
        <f>Calculations!AP331</f>
        <v>0</v>
      </c>
      <c r="AK361" s="58">
        <f>Calculations!AE331</f>
        <v>0</v>
      </c>
      <c r="AL361" s="58">
        <f>Calculations!AQ331</f>
        <v>0</v>
      </c>
      <c r="AM361" s="58">
        <f>Calculations!AF331</f>
        <v>0</v>
      </c>
      <c r="AN361" s="58">
        <f>Calculations!AR331</f>
        <v>0</v>
      </c>
      <c r="AO361" s="58">
        <f>Calculations!AG331</f>
        <v>0</v>
      </c>
      <c r="AP361" s="58">
        <f>Calculations!AS331</f>
        <v>0</v>
      </c>
      <c r="AQ361" s="58">
        <f>Calculations!AH331</f>
        <v>0.35155464499799999</v>
      </c>
      <c r="AR361" s="58">
        <f>Calculations!AT331</f>
        <v>99.999899019499068</v>
      </c>
      <c r="AS361" s="58">
        <f>Calculations!AI331</f>
        <v>0</v>
      </c>
      <c r="AT361" s="58">
        <f>Calculations!AU331</f>
        <v>0</v>
      </c>
      <c r="AU361" s="58">
        <f>Calculations!AJ331</f>
        <v>0</v>
      </c>
      <c r="AV361" s="58">
        <f>Calculations!AV331</f>
        <v>0</v>
      </c>
      <c r="AW361" s="49"/>
      <c r="AX361" s="49"/>
      <c r="AY361" s="56" t="str">
        <f>Calculations!D331</f>
        <v>Land Supply 2018</v>
      </c>
    </row>
    <row r="362" spans="2:51" ht="26" x14ac:dyDescent="0.35">
      <c r="B362" s="32" t="str">
        <f>Calculations!A332</f>
        <v>927-BOL</v>
      </c>
      <c r="C362" s="30" t="str">
        <f>Calculations!B332</f>
        <v>Back Bury Road South, Bolton, BL2 6EA</v>
      </c>
      <c r="D362" s="13" t="str">
        <f>Calculations!C332</f>
        <v>Residential</v>
      </c>
      <c r="E362" s="38">
        <f>Calculations!E332</f>
        <v>0.49122500000000002</v>
      </c>
      <c r="F362" s="38">
        <f>Calculations!I332</f>
        <v>0.49122500000000002</v>
      </c>
      <c r="G362" s="38">
        <f>Calculations!M332</f>
        <v>100</v>
      </c>
      <c r="H362" s="38">
        <f>Calculations!H332</f>
        <v>0</v>
      </c>
      <c r="I362" s="38">
        <f>Calculations!L332</f>
        <v>0</v>
      </c>
      <c r="J362" s="38">
        <f>Calculations!G332</f>
        <v>0</v>
      </c>
      <c r="K362" s="38">
        <f>Calculations!K332</f>
        <v>0</v>
      </c>
      <c r="L362" s="38">
        <f>Calculations!F332</f>
        <v>0</v>
      </c>
      <c r="M362" s="38">
        <f>Calculations!J332</f>
        <v>0</v>
      </c>
      <c r="N362" s="38">
        <f>Calculations!V332</f>
        <v>0</v>
      </c>
      <c r="O362" s="38">
        <f>Calculations!W332</f>
        <v>0</v>
      </c>
      <c r="P362" s="38">
        <f>Calculations!O332</f>
        <v>0</v>
      </c>
      <c r="Q362" s="38">
        <f>Calculations!S332</f>
        <v>0</v>
      </c>
      <c r="R362" s="38">
        <f>Calculations!Q332</f>
        <v>0</v>
      </c>
      <c r="S362" s="38">
        <f>Calculations!T332</f>
        <v>0</v>
      </c>
      <c r="T362" s="38">
        <f>Calculations!R332</f>
        <v>0</v>
      </c>
      <c r="U362" s="38">
        <f>Calculations!U332</f>
        <v>0</v>
      </c>
      <c r="V362" s="38" t="str">
        <f>Calculations!X332</f>
        <v>Not Modelled</v>
      </c>
      <c r="W362" s="38" t="str">
        <f>Calculations!Y332</f>
        <v>N/A</v>
      </c>
      <c r="X362" s="38" t="s">
        <v>1056</v>
      </c>
      <c r="Y362" s="73" t="s">
        <v>106</v>
      </c>
      <c r="Z362" s="74" t="s">
        <v>107</v>
      </c>
      <c r="AA362" s="58">
        <f>Calculations!Z332</f>
        <v>0</v>
      </c>
      <c r="AB362" s="58">
        <f>Calculations!AL332</f>
        <v>0</v>
      </c>
      <c r="AC362" s="58">
        <f>Calculations!AA332</f>
        <v>0</v>
      </c>
      <c r="AD362" s="59">
        <f>Calculations!AM332</f>
        <v>0</v>
      </c>
      <c r="AE362" s="58">
        <f>Calculations!AB332</f>
        <v>0</v>
      </c>
      <c r="AF362" s="58">
        <f>Calculations!AN332</f>
        <v>0</v>
      </c>
      <c r="AG362" s="58">
        <f>Calculations!AC332</f>
        <v>0</v>
      </c>
      <c r="AH362" s="58">
        <f>Calculations!AO332</f>
        <v>0</v>
      </c>
      <c r="AI362" s="58">
        <f>Calculations!AD332</f>
        <v>0</v>
      </c>
      <c r="AJ362" s="58">
        <f>Calculations!AP332</f>
        <v>0</v>
      </c>
      <c r="AK362" s="58">
        <f>Calculations!AE332</f>
        <v>4.6126709886599997E-6</v>
      </c>
      <c r="AL362" s="58">
        <f>Calculations!AQ332</f>
        <v>9.3901389152832191E-4</v>
      </c>
      <c r="AM362" s="58">
        <f>Calculations!AF332</f>
        <v>0</v>
      </c>
      <c r="AN362" s="58">
        <f>Calculations!AR332</f>
        <v>0</v>
      </c>
      <c r="AO362" s="58">
        <f>Calculations!AG332</f>
        <v>0</v>
      </c>
      <c r="AP362" s="58">
        <f>Calculations!AS332</f>
        <v>0</v>
      </c>
      <c r="AQ362" s="58">
        <f>Calculations!AH332</f>
        <v>0.49122487500200002</v>
      </c>
      <c r="AR362" s="58">
        <f>Calculations!AT332</f>
        <v>99.999974553819527</v>
      </c>
      <c r="AS362" s="58">
        <f>Calculations!AI332</f>
        <v>0</v>
      </c>
      <c r="AT362" s="58">
        <f>Calculations!AU332</f>
        <v>0</v>
      </c>
      <c r="AU362" s="58">
        <f>Calculations!AJ332</f>
        <v>0</v>
      </c>
      <c r="AV362" s="58">
        <f>Calculations!AV332</f>
        <v>0</v>
      </c>
      <c r="AW362" s="49"/>
      <c r="AX362" s="49"/>
      <c r="AY362" s="56" t="str">
        <f>Calculations!D332</f>
        <v>Land Supply 2018</v>
      </c>
    </row>
    <row r="363" spans="2:51" ht="26" x14ac:dyDescent="0.35">
      <c r="B363" s="32" t="str">
        <f>Calculations!A333</f>
        <v>928-BOL</v>
      </c>
      <c r="C363" s="30" t="str">
        <f>Calculations!B333</f>
        <v>Garstang Avenue 2 - s39 - Breightmet, 6JT</v>
      </c>
      <c r="D363" s="13" t="str">
        <f>Calculations!C333</f>
        <v>Residential</v>
      </c>
      <c r="E363" s="38">
        <f>Calculations!E333</f>
        <v>0.26709899999999998</v>
      </c>
      <c r="F363" s="38">
        <f>Calculations!I333</f>
        <v>0.26709899999999998</v>
      </c>
      <c r="G363" s="38">
        <f>Calculations!M333</f>
        <v>100</v>
      </c>
      <c r="H363" s="38">
        <f>Calculations!H333</f>
        <v>0</v>
      </c>
      <c r="I363" s="38">
        <f>Calculations!L333</f>
        <v>0</v>
      </c>
      <c r="J363" s="38">
        <f>Calculations!G333</f>
        <v>0</v>
      </c>
      <c r="K363" s="38">
        <f>Calculations!K333</f>
        <v>0</v>
      </c>
      <c r="L363" s="38">
        <f>Calculations!F333</f>
        <v>0</v>
      </c>
      <c r="M363" s="38">
        <f>Calculations!J333</f>
        <v>0</v>
      </c>
      <c r="N363" s="38">
        <f>Calculations!V333</f>
        <v>0</v>
      </c>
      <c r="O363" s="38">
        <f>Calculations!W333</f>
        <v>0</v>
      </c>
      <c r="P363" s="38">
        <f>Calculations!O333</f>
        <v>0</v>
      </c>
      <c r="Q363" s="38">
        <f>Calculations!S333</f>
        <v>0</v>
      </c>
      <c r="R363" s="38">
        <f>Calculations!Q333</f>
        <v>0</v>
      </c>
      <c r="S363" s="38">
        <f>Calculations!T333</f>
        <v>0</v>
      </c>
      <c r="T363" s="38">
        <f>Calculations!R333</f>
        <v>0</v>
      </c>
      <c r="U363" s="38">
        <f>Calculations!U333</f>
        <v>0</v>
      </c>
      <c r="V363" s="38" t="str">
        <f>Calculations!X333</f>
        <v>Not Modelled</v>
      </c>
      <c r="W363" s="38" t="str">
        <f>Calculations!Y333</f>
        <v>N/A</v>
      </c>
      <c r="X363" s="38" t="s">
        <v>1056</v>
      </c>
      <c r="Y363" s="73" t="s">
        <v>106</v>
      </c>
      <c r="Z363" s="74" t="s">
        <v>107</v>
      </c>
      <c r="AA363" s="58">
        <f>Calculations!Z333</f>
        <v>0</v>
      </c>
      <c r="AB363" s="58">
        <f>Calculations!AL333</f>
        <v>0</v>
      </c>
      <c r="AC363" s="58">
        <f>Calculations!AA333</f>
        <v>0</v>
      </c>
      <c r="AD363" s="59">
        <f>Calculations!AM333</f>
        <v>0</v>
      </c>
      <c r="AE363" s="58">
        <f>Calculations!AB333</f>
        <v>0</v>
      </c>
      <c r="AF363" s="58">
        <f>Calculations!AN333</f>
        <v>0</v>
      </c>
      <c r="AG363" s="58">
        <f>Calculations!AC333</f>
        <v>0</v>
      </c>
      <c r="AH363" s="58">
        <f>Calculations!AO333</f>
        <v>0</v>
      </c>
      <c r="AI363" s="58">
        <f>Calculations!AD333</f>
        <v>0</v>
      </c>
      <c r="AJ363" s="58">
        <f>Calculations!AP333</f>
        <v>0</v>
      </c>
      <c r="AK363" s="58">
        <f>Calculations!AE333</f>
        <v>0</v>
      </c>
      <c r="AL363" s="58">
        <f>Calculations!AQ333</f>
        <v>0</v>
      </c>
      <c r="AM363" s="58">
        <f>Calculations!AF333</f>
        <v>0</v>
      </c>
      <c r="AN363" s="58">
        <f>Calculations!AR333</f>
        <v>0</v>
      </c>
      <c r="AO363" s="58">
        <f>Calculations!AG333</f>
        <v>0</v>
      </c>
      <c r="AP363" s="58">
        <f>Calculations!AS333</f>
        <v>0</v>
      </c>
      <c r="AQ363" s="58">
        <f>Calculations!AH333</f>
        <v>0.26709869000000003</v>
      </c>
      <c r="AR363" s="58">
        <f>Calculations!AT333</f>
        <v>99.999883938165269</v>
      </c>
      <c r="AS363" s="58">
        <f>Calculations!AI333</f>
        <v>0</v>
      </c>
      <c r="AT363" s="58">
        <f>Calculations!AU333</f>
        <v>0</v>
      </c>
      <c r="AU363" s="58">
        <f>Calculations!AJ333</f>
        <v>0</v>
      </c>
      <c r="AV363" s="58">
        <f>Calculations!AV333</f>
        <v>0</v>
      </c>
      <c r="AW363" s="49"/>
      <c r="AX363" s="49"/>
      <c r="AY363" s="56" t="str">
        <f>Calculations!D333</f>
        <v>Land Supply 2018</v>
      </c>
    </row>
    <row r="364" spans="2:51" ht="14.5" x14ac:dyDescent="0.35">
      <c r="B364" s="32" t="str">
        <f>Calculations!A334</f>
        <v>930-BOL</v>
      </c>
      <c r="C364" s="30" t="str">
        <f>Calculations!B334</f>
        <v>Inverbeg Drive 2 - s42b - Breightmet, BL2 6NA</v>
      </c>
      <c r="D364" s="13" t="str">
        <f>Calculations!C334</f>
        <v>Residential</v>
      </c>
      <c r="E364" s="38">
        <f>Calculations!E334</f>
        <v>0.30163200000000001</v>
      </c>
      <c r="F364" s="38">
        <f>Calculations!I334</f>
        <v>0.30163200000000001</v>
      </c>
      <c r="G364" s="38">
        <f>Calculations!M334</f>
        <v>100</v>
      </c>
      <c r="H364" s="38">
        <f>Calculations!H334</f>
        <v>0</v>
      </c>
      <c r="I364" s="38">
        <f>Calculations!L334</f>
        <v>0</v>
      </c>
      <c r="J364" s="38">
        <f>Calculations!G334</f>
        <v>0</v>
      </c>
      <c r="K364" s="38">
        <f>Calculations!K334</f>
        <v>0</v>
      </c>
      <c r="L364" s="38">
        <f>Calculations!F334</f>
        <v>0</v>
      </c>
      <c r="M364" s="38">
        <f>Calculations!J334</f>
        <v>0</v>
      </c>
      <c r="N364" s="38">
        <f>Calculations!V334</f>
        <v>0</v>
      </c>
      <c r="O364" s="38">
        <f>Calculations!W334</f>
        <v>0</v>
      </c>
      <c r="P364" s="38">
        <f>Calculations!O334</f>
        <v>4.6964037435060002E-2</v>
      </c>
      <c r="Q364" s="38">
        <f>Calculations!S334</f>
        <v>15.569978462185711</v>
      </c>
      <c r="R364" s="38">
        <f>Calculations!Q334</f>
        <v>2.0663374350599999E-3</v>
      </c>
      <c r="S364" s="38">
        <f>Calculations!T334</f>
        <v>0.68505245963956074</v>
      </c>
      <c r="T364" s="38">
        <f>Calculations!R334</f>
        <v>0</v>
      </c>
      <c r="U364" s="38">
        <f>Calculations!U334</f>
        <v>0</v>
      </c>
      <c r="V364" s="38" t="str">
        <f>Calculations!X334</f>
        <v>Not Modelled</v>
      </c>
      <c r="W364" s="38" t="str">
        <f>Calculations!Y334</f>
        <v>N/A</v>
      </c>
      <c r="X364" s="38" t="s">
        <v>1056</v>
      </c>
      <c r="Y364" s="73" t="s">
        <v>105</v>
      </c>
      <c r="Z364" s="74" t="s">
        <v>104</v>
      </c>
      <c r="AA364" s="58">
        <f>Calculations!Z334</f>
        <v>0</v>
      </c>
      <c r="AB364" s="58">
        <f>Calculations!AL334</f>
        <v>0</v>
      </c>
      <c r="AC364" s="58">
        <f>Calculations!AA334</f>
        <v>0</v>
      </c>
      <c r="AD364" s="59">
        <f>Calculations!AM334</f>
        <v>0</v>
      </c>
      <c r="AE364" s="58">
        <f>Calculations!AB334</f>
        <v>0</v>
      </c>
      <c r="AF364" s="58">
        <f>Calculations!AN334</f>
        <v>0</v>
      </c>
      <c r="AG364" s="58">
        <f>Calculations!AC334</f>
        <v>0</v>
      </c>
      <c r="AH364" s="58">
        <f>Calculations!AO334</f>
        <v>0</v>
      </c>
      <c r="AI364" s="58">
        <f>Calculations!AD334</f>
        <v>0</v>
      </c>
      <c r="AJ364" s="58">
        <f>Calculations!AP334</f>
        <v>0</v>
      </c>
      <c r="AK364" s="58">
        <f>Calculations!AE334</f>
        <v>0</v>
      </c>
      <c r="AL364" s="58">
        <f>Calculations!AQ334</f>
        <v>0</v>
      </c>
      <c r="AM364" s="58">
        <f>Calculations!AF334</f>
        <v>0</v>
      </c>
      <c r="AN364" s="58">
        <f>Calculations!AR334</f>
        <v>0</v>
      </c>
      <c r="AO364" s="58">
        <f>Calculations!AG334</f>
        <v>0</v>
      </c>
      <c r="AP364" s="58">
        <f>Calculations!AS334</f>
        <v>0</v>
      </c>
      <c r="AQ364" s="58">
        <f>Calculations!AH334</f>
        <v>0.30163244499800002</v>
      </c>
      <c r="AR364" s="58">
        <f>Calculations!AT334</f>
        <v>100.00014753010291</v>
      </c>
      <c r="AS364" s="58">
        <f>Calculations!AI334</f>
        <v>0</v>
      </c>
      <c r="AT364" s="58">
        <f>Calculations!AU334</f>
        <v>0</v>
      </c>
      <c r="AU364" s="58">
        <f>Calculations!AJ334</f>
        <v>0</v>
      </c>
      <c r="AV364" s="58">
        <f>Calculations!AV334</f>
        <v>0</v>
      </c>
      <c r="AW364" s="49"/>
      <c r="AX364" s="49"/>
      <c r="AY364" s="56" t="str">
        <f>Calculations!D334</f>
        <v>Land Supply 2018</v>
      </c>
    </row>
    <row r="365" spans="2:51" ht="14.5" x14ac:dyDescent="0.35">
      <c r="B365" s="32" t="str">
        <f>Calculations!A335</f>
        <v>931-BOL</v>
      </c>
      <c r="C365" s="30" t="str">
        <f>Calculations!B335</f>
        <v>Harpford Close - s50 - Breightmet, BL2 6TN</v>
      </c>
      <c r="D365" s="13" t="str">
        <f>Calculations!C335</f>
        <v>Residential</v>
      </c>
      <c r="E365" s="38">
        <f>Calculations!E335</f>
        <v>0.3226</v>
      </c>
      <c r="F365" s="38">
        <f>Calculations!I335</f>
        <v>0.3226</v>
      </c>
      <c r="G365" s="38">
        <f>Calculations!M335</f>
        <v>100</v>
      </c>
      <c r="H365" s="38">
        <f>Calculations!H335</f>
        <v>0</v>
      </c>
      <c r="I365" s="38">
        <f>Calculations!L335</f>
        <v>0</v>
      </c>
      <c r="J365" s="38">
        <f>Calculations!G335</f>
        <v>0</v>
      </c>
      <c r="K365" s="38">
        <f>Calculations!K335</f>
        <v>0</v>
      </c>
      <c r="L365" s="38">
        <f>Calculations!F335</f>
        <v>0</v>
      </c>
      <c r="M365" s="38">
        <f>Calculations!J335</f>
        <v>0</v>
      </c>
      <c r="N365" s="38">
        <f>Calculations!V335</f>
        <v>0</v>
      </c>
      <c r="O365" s="38">
        <f>Calculations!W335</f>
        <v>0</v>
      </c>
      <c r="P365" s="38">
        <f>Calculations!O335</f>
        <v>4.0025187833829995E-2</v>
      </c>
      <c r="Q365" s="38">
        <f>Calculations!S335</f>
        <v>12.407063804659019</v>
      </c>
      <c r="R365" s="38">
        <f>Calculations!Q335</f>
        <v>1.5838587833829999E-2</v>
      </c>
      <c r="S365" s="38">
        <f>Calculations!T335</f>
        <v>4.9096676484283934</v>
      </c>
      <c r="T365" s="38">
        <f>Calculations!R335</f>
        <v>1.4336753270899999E-2</v>
      </c>
      <c r="U365" s="38">
        <f>Calculations!U335</f>
        <v>4.4441268663670179</v>
      </c>
      <c r="V365" s="38" t="str">
        <f>Calculations!X335</f>
        <v>Not Modelled</v>
      </c>
      <c r="W365" s="38" t="str">
        <f>Calculations!Y335</f>
        <v>N/A</v>
      </c>
      <c r="X365" s="38" t="s">
        <v>1056</v>
      </c>
      <c r="Y365" s="73" t="s">
        <v>105</v>
      </c>
      <c r="Z365" s="74" t="s">
        <v>104</v>
      </c>
      <c r="AA365" s="58">
        <f>Calculations!Z335</f>
        <v>0</v>
      </c>
      <c r="AB365" s="58">
        <f>Calculations!AL335</f>
        <v>0</v>
      </c>
      <c r="AC365" s="58">
        <f>Calculations!AA335</f>
        <v>0</v>
      </c>
      <c r="AD365" s="59">
        <f>Calculations!AM335</f>
        <v>0</v>
      </c>
      <c r="AE365" s="58">
        <f>Calculations!AB335</f>
        <v>0</v>
      </c>
      <c r="AF365" s="58">
        <f>Calculations!AN335</f>
        <v>0</v>
      </c>
      <c r="AG365" s="58">
        <f>Calculations!AC335</f>
        <v>0</v>
      </c>
      <c r="AH365" s="58">
        <f>Calculations!AO335</f>
        <v>0</v>
      </c>
      <c r="AI365" s="58">
        <f>Calculations!AD335</f>
        <v>0</v>
      </c>
      <c r="AJ365" s="58">
        <f>Calculations!AP335</f>
        <v>0</v>
      </c>
      <c r="AK365" s="58">
        <f>Calculations!AE335</f>
        <v>0</v>
      </c>
      <c r="AL365" s="58">
        <f>Calculations!AQ335</f>
        <v>0</v>
      </c>
      <c r="AM365" s="58">
        <f>Calculations!AF335</f>
        <v>0</v>
      </c>
      <c r="AN365" s="58">
        <f>Calculations!AR335</f>
        <v>0</v>
      </c>
      <c r="AO365" s="58">
        <f>Calculations!AG335</f>
        <v>0</v>
      </c>
      <c r="AP365" s="58">
        <f>Calculations!AS335</f>
        <v>0</v>
      </c>
      <c r="AQ365" s="58">
        <f>Calculations!AH335</f>
        <v>0.32260048000000002</v>
      </c>
      <c r="AR365" s="58">
        <f>Calculations!AT335</f>
        <v>100.00014879107255</v>
      </c>
      <c r="AS365" s="58">
        <f>Calculations!AI335</f>
        <v>0</v>
      </c>
      <c r="AT365" s="58">
        <f>Calculations!AU335</f>
        <v>0</v>
      </c>
      <c r="AU365" s="58">
        <f>Calculations!AJ335</f>
        <v>0</v>
      </c>
      <c r="AV365" s="58">
        <f>Calculations!AV335</f>
        <v>0</v>
      </c>
      <c r="AW365" s="49"/>
      <c r="AX365" s="49"/>
      <c r="AY365" s="56" t="str">
        <f>Calculations!D335</f>
        <v>Land Supply 2018</v>
      </c>
    </row>
    <row r="366" spans="2:51" ht="26" x14ac:dyDescent="0.35">
      <c r="B366" s="32" t="str">
        <f>Calculations!A336</f>
        <v>93442/15</v>
      </c>
      <c r="C366" s="30" t="str">
        <f>Calculations!B336</f>
        <v>SCOT LANE, BLACKROD, BOLTON, BL6 5SG</v>
      </c>
      <c r="D366" s="13" t="str">
        <f>Calculations!C336</f>
        <v>Industry and warehousing</v>
      </c>
      <c r="E366" s="38">
        <f>Calculations!E336</f>
        <v>0.116435</v>
      </c>
      <c r="F366" s="38">
        <f>Calculations!I336</f>
        <v>0.116435</v>
      </c>
      <c r="G366" s="38">
        <f>Calculations!M336</f>
        <v>100</v>
      </c>
      <c r="H366" s="38">
        <f>Calculations!H336</f>
        <v>0</v>
      </c>
      <c r="I366" s="38">
        <f>Calculations!L336</f>
        <v>0</v>
      </c>
      <c r="J366" s="38">
        <f>Calculations!G336</f>
        <v>0</v>
      </c>
      <c r="K366" s="38">
        <f>Calculations!K336</f>
        <v>0</v>
      </c>
      <c r="L366" s="38">
        <f>Calculations!F336</f>
        <v>0</v>
      </c>
      <c r="M366" s="38">
        <f>Calculations!J336</f>
        <v>0</v>
      </c>
      <c r="N366" s="38">
        <f>Calculations!V336</f>
        <v>0</v>
      </c>
      <c r="O366" s="38">
        <f>Calculations!W336</f>
        <v>0</v>
      </c>
      <c r="P366" s="38">
        <f>Calculations!O336</f>
        <v>0</v>
      </c>
      <c r="Q366" s="38">
        <f>Calculations!S336</f>
        <v>0</v>
      </c>
      <c r="R366" s="38">
        <f>Calculations!Q336</f>
        <v>0</v>
      </c>
      <c r="S366" s="38">
        <f>Calculations!T336</f>
        <v>0</v>
      </c>
      <c r="T366" s="38">
        <f>Calculations!R336</f>
        <v>0</v>
      </c>
      <c r="U366" s="38">
        <f>Calculations!U336</f>
        <v>0</v>
      </c>
      <c r="V366" s="38" t="str">
        <f>Calculations!X336</f>
        <v>Not Modelled</v>
      </c>
      <c r="W366" s="38" t="str">
        <f>Calculations!Y336</f>
        <v>N/A</v>
      </c>
      <c r="X366" s="38" t="s">
        <v>101</v>
      </c>
      <c r="Y366" s="73" t="s">
        <v>106</v>
      </c>
      <c r="Z366" s="74" t="s">
        <v>107</v>
      </c>
      <c r="AA366" s="58">
        <f>Calculations!Z336</f>
        <v>0</v>
      </c>
      <c r="AB366" s="58">
        <f>Calculations!AL336</f>
        <v>0</v>
      </c>
      <c r="AC366" s="58">
        <f>Calculations!AA336</f>
        <v>0</v>
      </c>
      <c r="AD366" s="59">
        <f>Calculations!AM336</f>
        <v>0</v>
      </c>
      <c r="AE366" s="58">
        <f>Calculations!AB336</f>
        <v>0</v>
      </c>
      <c r="AF366" s="58">
        <f>Calculations!AN336</f>
        <v>0</v>
      </c>
      <c r="AG366" s="58">
        <f>Calculations!AC336</f>
        <v>0</v>
      </c>
      <c r="AH366" s="58">
        <f>Calculations!AO336</f>
        <v>0</v>
      </c>
      <c r="AI366" s="58">
        <f>Calculations!AD336</f>
        <v>0</v>
      </c>
      <c r="AJ366" s="58">
        <f>Calculations!AP336</f>
        <v>0</v>
      </c>
      <c r="AK366" s="58">
        <f>Calculations!AE336</f>
        <v>0</v>
      </c>
      <c r="AL366" s="58">
        <f>Calculations!AQ336</f>
        <v>0</v>
      </c>
      <c r="AM366" s="58">
        <f>Calculations!AF336</f>
        <v>0</v>
      </c>
      <c r="AN366" s="58">
        <f>Calculations!AR336</f>
        <v>0</v>
      </c>
      <c r="AO366" s="58">
        <f>Calculations!AG336</f>
        <v>0</v>
      </c>
      <c r="AP366" s="58">
        <f>Calculations!AS336</f>
        <v>0</v>
      </c>
      <c r="AQ366" s="58">
        <f>Calculations!AH336</f>
        <v>0</v>
      </c>
      <c r="AR366" s="58">
        <f>Calculations!AT336</f>
        <v>0</v>
      </c>
      <c r="AS366" s="58">
        <f>Calculations!AI336</f>
        <v>0</v>
      </c>
      <c r="AT366" s="58">
        <f>Calculations!AU336</f>
        <v>0</v>
      </c>
      <c r="AU366" s="58">
        <f>Calculations!AJ336</f>
        <v>0</v>
      </c>
      <c r="AV366" s="58">
        <f>Calculations!AV336</f>
        <v>0</v>
      </c>
      <c r="AW366" s="49"/>
      <c r="AX366" s="49"/>
      <c r="AY366" s="56" t="str">
        <f>Calculations!D336</f>
        <v>Land Supply 2018</v>
      </c>
    </row>
    <row r="367" spans="2:51" ht="26" x14ac:dyDescent="0.35">
      <c r="B367" s="32" t="str">
        <f>Calculations!A337</f>
        <v>938-BOL</v>
      </c>
      <c r="C367" s="30" t="str">
        <f>Calculations!B337</f>
        <v>Gorses Road, Bolton, BL3 1SS</v>
      </c>
      <c r="D367" s="13" t="str">
        <f>Calculations!C337</f>
        <v>Residential</v>
      </c>
      <c r="E367" s="38">
        <f>Calculations!E337</f>
        <v>0.83739600000000003</v>
      </c>
      <c r="F367" s="38">
        <f>Calculations!I337</f>
        <v>0.83739600000000003</v>
      </c>
      <c r="G367" s="38">
        <f>Calculations!M337</f>
        <v>100</v>
      </c>
      <c r="H367" s="38">
        <f>Calculations!H337</f>
        <v>0</v>
      </c>
      <c r="I367" s="38">
        <f>Calculations!L337</f>
        <v>0</v>
      </c>
      <c r="J367" s="38">
        <f>Calculations!G337</f>
        <v>0</v>
      </c>
      <c r="K367" s="38">
        <f>Calculations!K337</f>
        <v>0</v>
      </c>
      <c r="L367" s="38">
        <f>Calculations!F337</f>
        <v>0</v>
      </c>
      <c r="M367" s="38">
        <f>Calculations!J337</f>
        <v>0</v>
      </c>
      <c r="N367" s="38">
        <f>Calculations!V337</f>
        <v>0</v>
      </c>
      <c r="O367" s="38">
        <f>Calculations!W337</f>
        <v>0</v>
      </c>
      <c r="P367" s="38">
        <f>Calculations!O337</f>
        <v>0.1748866999999</v>
      </c>
      <c r="Q367" s="38">
        <f>Calculations!S337</f>
        <v>20.884587459206873</v>
      </c>
      <c r="R367" s="38">
        <f>Calculations!Q337</f>
        <v>0.1017772999999</v>
      </c>
      <c r="S367" s="38">
        <f>Calculations!T337</f>
        <v>12.154022708479619</v>
      </c>
      <c r="T367" s="38">
        <f>Calculations!R337</f>
        <v>4.7777299999899998E-2</v>
      </c>
      <c r="U367" s="38">
        <f>Calculations!U337</f>
        <v>5.7054607377990809</v>
      </c>
      <c r="V367" s="38" t="str">
        <f>Calculations!X337</f>
        <v>Not Modelled</v>
      </c>
      <c r="W367" s="38" t="str">
        <f>Calculations!Y337</f>
        <v>N/A</v>
      </c>
      <c r="X367" s="38" t="s">
        <v>1056</v>
      </c>
      <c r="Y367" s="73" t="s">
        <v>108</v>
      </c>
      <c r="Z367" s="74" t="s">
        <v>109</v>
      </c>
      <c r="AA367" s="58">
        <f>Calculations!Z337</f>
        <v>0</v>
      </c>
      <c r="AB367" s="58">
        <f>Calculations!AL337</f>
        <v>0</v>
      </c>
      <c r="AC367" s="58">
        <f>Calculations!AA337</f>
        <v>0</v>
      </c>
      <c r="AD367" s="59">
        <f>Calculations!AM337</f>
        <v>0</v>
      </c>
      <c r="AE367" s="58">
        <f>Calculations!AB337</f>
        <v>0</v>
      </c>
      <c r="AF367" s="58">
        <f>Calculations!AN337</f>
        <v>0</v>
      </c>
      <c r="AG367" s="58">
        <f>Calculations!AC337</f>
        <v>0</v>
      </c>
      <c r="AH367" s="58">
        <f>Calculations!AO337</f>
        <v>0</v>
      </c>
      <c r="AI367" s="58">
        <f>Calculations!AD337</f>
        <v>0</v>
      </c>
      <c r="AJ367" s="58">
        <f>Calculations!AP337</f>
        <v>0</v>
      </c>
      <c r="AK367" s="58">
        <f>Calculations!AE337</f>
        <v>1.5161811740300001E-2</v>
      </c>
      <c r="AL367" s="58">
        <f>Calculations!AQ337</f>
        <v>1.8105904184280794</v>
      </c>
      <c r="AM367" s="58">
        <f>Calculations!AF337</f>
        <v>7.7018050000099994E-2</v>
      </c>
      <c r="AN367" s="58">
        <f>Calculations!AR337</f>
        <v>9.1973271904929081</v>
      </c>
      <c r="AO367" s="58">
        <f>Calculations!AG337</f>
        <v>0</v>
      </c>
      <c r="AP367" s="58">
        <f>Calculations!AS337</f>
        <v>0</v>
      </c>
      <c r="AQ367" s="58">
        <f>Calculations!AH337</f>
        <v>0.83739595956099999</v>
      </c>
      <c r="AR367" s="58">
        <f>Calculations!AT337</f>
        <v>99.999995170863016</v>
      </c>
      <c r="AS367" s="58">
        <f>Calculations!AI337</f>
        <v>0</v>
      </c>
      <c r="AT367" s="58">
        <f>Calculations!AU337</f>
        <v>0</v>
      </c>
      <c r="AU367" s="58">
        <f>Calculations!AJ337</f>
        <v>0</v>
      </c>
      <c r="AV367" s="58">
        <f>Calculations!AV337</f>
        <v>0</v>
      </c>
      <c r="AW367" s="49"/>
      <c r="AX367" s="49"/>
      <c r="AY367" s="56" t="str">
        <f>Calculations!D337</f>
        <v>Land Supply 2018</v>
      </c>
    </row>
    <row r="368" spans="2:51" ht="14.5" x14ac:dyDescent="0.35">
      <c r="B368" s="32" t="str">
        <f>Calculations!A338</f>
        <v>940-BOL</v>
      </c>
      <c r="C368" s="30" t="str">
        <f>Calculations!B338</f>
        <v>Radcliffe Road 6, Bolton, BL3 1RL</v>
      </c>
      <c r="D368" s="13" t="str">
        <f>Calculations!C338</f>
        <v>Residential</v>
      </c>
      <c r="E368" s="38">
        <f>Calculations!E338</f>
        <v>0.46551199999999998</v>
      </c>
      <c r="F368" s="38">
        <f>Calculations!I338</f>
        <v>0.46551199999999998</v>
      </c>
      <c r="G368" s="38">
        <f>Calculations!M338</f>
        <v>100</v>
      </c>
      <c r="H368" s="38">
        <f>Calculations!H338</f>
        <v>0</v>
      </c>
      <c r="I368" s="38">
        <f>Calculations!L338</f>
        <v>0</v>
      </c>
      <c r="J368" s="38">
        <f>Calculations!G338</f>
        <v>0</v>
      </c>
      <c r="K368" s="38">
        <f>Calculations!K338</f>
        <v>0</v>
      </c>
      <c r="L368" s="38">
        <f>Calculations!F338</f>
        <v>0</v>
      </c>
      <c r="M368" s="38">
        <f>Calculations!J338</f>
        <v>0</v>
      </c>
      <c r="N368" s="38">
        <f>Calculations!V338</f>
        <v>0</v>
      </c>
      <c r="O368" s="38">
        <f>Calculations!W338</f>
        <v>0</v>
      </c>
      <c r="P368" s="38">
        <f>Calculations!O338</f>
        <v>1.4224624949914001E-3</v>
      </c>
      <c r="Q368" s="38">
        <f>Calculations!S338</f>
        <v>0.30556945792834556</v>
      </c>
      <c r="R368" s="38">
        <f>Calculations!Q338</f>
        <v>2.3482494991400001E-5</v>
      </c>
      <c r="S368" s="38">
        <f>Calculations!T338</f>
        <v>5.044444609677087E-3</v>
      </c>
      <c r="T368" s="38">
        <f>Calculations!R338</f>
        <v>2.3482494991400001E-5</v>
      </c>
      <c r="U368" s="38">
        <f>Calculations!U338</f>
        <v>5.044444609677087E-3</v>
      </c>
      <c r="V368" s="38" t="str">
        <f>Calculations!X338</f>
        <v>Not Modelled</v>
      </c>
      <c r="W368" s="38" t="str">
        <f>Calculations!Y338</f>
        <v>N/A</v>
      </c>
      <c r="X368" s="38" t="s">
        <v>1056</v>
      </c>
      <c r="Y368" s="73" t="s">
        <v>105</v>
      </c>
      <c r="Z368" s="74" t="s">
        <v>104</v>
      </c>
      <c r="AA368" s="58">
        <f>Calculations!Z338</f>
        <v>0</v>
      </c>
      <c r="AB368" s="58">
        <f>Calculations!AL338</f>
        <v>0</v>
      </c>
      <c r="AC368" s="58">
        <f>Calculations!AA338</f>
        <v>0</v>
      </c>
      <c r="AD368" s="59">
        <f>Calculations!AM338</f>
        <v>0</v>
      </c>
      <c r="AE368" s="58">
        <f>Calculations!AB338</f>
        <v>0</v>
      </c>
      <c r="AF368" s="58">
        <f>Calculations!AN338</f>
        <v>0</v>
      </c>
      <c r="AG368" s="58">
        <f>Calculations!AC338</f>
        <v>0</v>
      </c>
      <c r="AH368" s="58">
        <f>Calculations!AO338</f>
        <v>0</v>
      </c>
      <c r="AI368" s="58">
        <f>Calculations!AD338</f>
        <v>0</v>
      </c>
      <c r="AJ368" s="58">
        <f>Calculations!AP338</f>
        <v>0</v>
      </c>
      <c r="AK368" s="58">
        <f>Calculations!AE338</f>
        <v>0</v>
      </c>
      <c r="AL368" s="58">
        <f>Calculations!AQ338</f>
        <v>0</v>
      </c>
      <c r="AM368" s="58">
        <f>Calculations!AF338</f>
        <v>0</v>
      </c>
      <c r="AN368" s="58">
        <f>Calculations!AR338</f>
        <v>0</v>
      </c>
      <c r="AO368" s="58">
        <f>Calculations!AG338</f>
        <v>0</v>
      </c>
      <c r="AP368" s="58">
        <f>Calculations!AS338</f>
        <v>0</v>
      </c>
      <c r="AQ368" s="58">
        <f>Calculations!AH338</f>
        <v>0.46551154500699998</v>
      </c>
      <c r="AR368" s="58">
        <f>Calculations!AT338</f>
        <v>99.999902259662477</v>
      </c>
      <c r="AS368" s="58">
        <f>Calculations!AI338</f>
        <v>0</v>
      </c>
      <c r="AT368" s="58">
        <f>Calculations!AU338</f>
        <v>0</v>
      </c>
      <c r="AU368" s="58">
        <f>Calculations!AJ338</f>
        <v>0</v>
      </c>
      <c r="AV368" s="58">
        <f>Calculations!AV338</f>
        <v>0</v>
      </c>
      <c r="AW368" s="49"/>
      <c r="AX368" s="49"/>
      <c r="AY368" s="56" t="str">
        <f>Calculations!D338</f>
        <v>Land Supply 2018</v>
      </c>
    </row>
    <row r="369" spans="2:51" ht="26" x14ac:dyDescent="0.35">
      <c r="B369" s="32" t="str">
        <f>Calculations!A339</f>
        <v>94116/15</v>
      </c>
      <c r="C369" s="30" t="str">
        <f>Calculations!B339</f>
        <v>DRA Offices, Paragon Business Park, Chorley New Road, Horwich, Bolton, BL6 6HG</v>
      </c>
      <c r="D369" s="13" t="str">
        <f>Calculations!C339</f>
        <v>Offices</v>
      </c>
      <c r="E369" s="38">
        <f>Calculations!E339</f>
        <v>0.32979999999999998</v>
      </c>
      <c r="F369" s="38">
        <f>Calculations!I339</f>
        <v>0.32979999999999998</v>
      </c>
      <c r="G369" s="38">
        <f>Calculations!M339</f>
        <v>100</v>
      </c>
      <c r="H369" s="38">
        <f>Calculations!H339</f>
        <v>0</v>
      </c>
      <c r="I369" s="38">
        <f>Calculations!L339</f>
        <v>0</v>
      </c>
      <c r="J369" s="38">
        <f>Calculations!G339</f>
        <v>0</v>
      </c>
      <c r="K369" s="38">
        <f>Calculations!K339</f>
        <v>0</v>
      </c>
      <c r="L369" s="38">
        <f>Calculations!F339</f>
        <v>0</v>
      </c>
      <c r="M369" s="38">
        <f>Calculations!J339</f>
        <v>0</v>
      </c>
      <c r="N369" s="38">
        <f>Calculations!V339</f>
        <v>0.32979971000000002</v>
      </c>
      <c r="O369" s="38">
        <f>Calculations!W339</f>
        <v>99.999912067919965</v>
      </c>
      <c r="P369" s="38">
        <f>Calculations!O339</f>
        <v>0</v>
      </c>
      <c r="Q369" s="38">
        <f>Calculations!S339</f>
        <v>0</v>
      </c>
      <c r="R369" s="38">
        <f>Calculations!Q339</f>
        <v>0</v>
      </c>
      <c r="S369" s="38">
        <f>Calculations!T339</f>
        <v>0</v>
      </c>
      <c r="T369" s="38">
        <f>Calculations!R339</f>
        <v>0</v>
      </c>
      <c r="U369" s="38">
        <f>Calculations!U339</f>
        <v>0</v>
      </c>
      <c r="V369" s="38" t="str">
        <f>Calculations!X339</f>
        <v>Not Modelled</v>
      </c>
      <c r="W369" s="38" t="str">
        <f>Calculations!Y339</f>
        <v>N/A</v>
      </c>
      <c r="X369" s="38" t="s">
        <v>101</v>
      </c>
      <c r="Y369" s="73" t="s">
        <v>106</v>
      </c>
      <c r="Z369" s="74" t="s">
        <v>107</v>
      </c>
      <c r="AA369" s="58">
        <f>Calculations!Z339</f>
        <v>0</v>
      </c>
      <c r="AB369" s="58">
        <f>Calculations!AL339</f>
        <v>0</v>
      </c>
      <c r="AC369" s="58">
        <f>Calculations!AA339</f>
        <v>0</v>
      </c>
      <c r="AD369" s="59">
        <f>Calculations!AM339</f>
        <v>0</v>
      </c>
      <c r="AE369" s="58">
        <f>Calculations!AB339</f>
        <v>0</v>
      </c>
      <c r="AF369" s="58">
        <f>Calculations!AN339</f>
        <v>0</v>
      </c>
      <c r="AG369" s="58">
        <f>Calculations!AC339</f>
        <v>0</v>
      </c>
      <c r="AH369" s="58">
        <f>Calculations!AO339</f>
        <v>0</v>
      </c>
      <c r="AI369" s="58">
        <f>Calculations!AD339</f>
        <v>0</v>
      </c>
      <c r="AJ369" s="58">
        <f>Calculations!AP339</f>
        <v>0</v>
      </c>
      <c r="AK369" s="58">
        <f>Calculations!AE339</f>
        <v>0</v>
      </c>
      <c r="AL369" s="58">
        <f>Calculations!AQ339</f>
        <v>0</v>
      </c>
      <c r="AM369" s="58">
        <f>Calculations!AF339</f>
        <v>0</v>
      </c>
      <c r="AN369" s="58">
        <f>Calculations!AR339</f>
        <v>0</v>
      </c>
      <c r="AO369" s="58">
        <f>Calculations!AG339</f>
        <v>0</v>
      </c>
      <c r="AP369" s="58">
        <f>Calculations!AS339</f>
        <v>0</v>
      </c>
      <c r="AQ369" s="58">
        <f>Calculations!AH339</f>
        <v>0.32979971000000002</v>
      </c>
      <c r="AR369" s="58">
        <f>Calculations!AT339</f>
        <v>99.999912067919965</v>
      </c>
      <c r="AS369" s="58">
        <f>Calculations!AI339</f>
        <v>0</v>
      </c>
      <c r="AT369" s="58">
        <f>Calculations!AU339</f>
        <v>0</v>
      </c>
      <c r="AU369" s="58">
        <f>Calculations!AJ339</f>
        <v>0</v>
      </c>
      <c r="AV369" s="58">
        <f>Calculations!AV339</f>
        <v>0</v>
      </c>
      <c r="AW369" s="49"/>
      <c r="AX369" s="49"/>
      <c r="AY369" s="56" t="str">
        <f>Calculations!D339</f>
        <v>Land Supply 2018</v>
      </c>
    </row>
    <row r="370" spans="2:51" ht="26" x14ac:dyDescent="0.35">
      <c r="B370" s="32" t="str">
        <f>Calculations!A340</f>
        <v>947-BOL</v>
      </c>
      <c r="C370" s="30" t="str">
        <f>Calculations!B340</f>
        <v>Holly Grove -s12, BL1 6DW</v>
      </c>
      <c r="D370" s="13" t="str">
        <f>Calculations!C340</f>
        <v>Residential</v>
      </c>
      <c r="E370" s="38">
        <f>Calculations!E340</f>
        <v>0.352746</v>
      </c>
      <c r="F370" s="38">
        <f>Calculations!I340</f>
        <v>0.352746</v>
      </c>
      <c r="G370" s="38">
        <f>Calculations!M340</f>
        <v>100</v>
      </c>
      <c r="H370" s="38">
        <f>Calculations!H340</f>
        <v>0</v>
      </c>
      <c r="I370" s="38">
        <f>Calculations!L340</f>
        <v>0</v>
      </c>
      <c r="J370" s="38">
        <f>Calculations!G340</f>
        <v>0</v>
      </c>
      <c r="K370" s="38">
        <f>Calculations!K340</f>
        <v>0</v>
      </c>
      <c r="L370" s="38">
        <f>Calculations!F340</f>
        <v>0</v>
      </c>
      <c r="M370" s="38">
        <f>Calculations!J340</f>
        <v>0</v>
      </c>
      <c r="N370" s="38">
        <f>Calculations!V340</f>
        <v>0.35274596499999999</v>
      </c>
      <c r="O370" s="38">
        <f>Calculations!W340</f>
        <v>99.999990077846377</v>
      </c>
      <c r="P370" s="38">
        <f>Calculations!O340</f>
        <v>0.20473589224889999</v>
      </c>
      <c r="Q370" s="38">
        <f>Calculations!S340</f>
        <v>58.040599255243144</v>
      </c>
      <c r="R370" s="38">
        <f>Calculations!Q340</f>
        <v>9.9858892248900002E-2</v>
      </c>
      <c r="S370" s="38">
        <f>Calculations!T340</f>
        <v>28.309007685104863</v>
      </c>
      <c r="T370" s="38">
        <f>Calculations!R340</f>
        <v>5.7391532298400001E-2</v>
      </c>
      <c r="U370" s="38">
        <f>Calculations!U340</f>
        <v>16.269931423290412</v>
      </c>
      <c r="V370" s="38" t="str">
        <f>Calculations!X340</f>
        <v>Not Modelled</v>
      </c>
      <c r="W370" s="38" t="str">
        <f>Calculations!Y340</f>
        <v>N/A</v>
      </c>
      <c r="X370" s="38" t="s">
        <v>1056</v>
      </c>
      <c r="Y370" s="73" t="s">
        <v>108</v>
      </c>
      <c r="Z370" s="74" t="s">
        <v>109</v>
      </c>
      <c r="AA370" s="58">
        <f>Calculations!Z340</f>
        <v>0</v>
      </c>
      <c r="AB370" s="58">
        <f>Calculations!AL340</f>
        <v>0</v>
      </c>
      <c r="AC370" s="58">
        <f>Calculations!AA340</f>
        <v>0</v>
      </c>
      <c r="AD370" s="59">
        <f>Calculations!AM340</f>
        <v>0</v>
      </c>
      <c r="AE370" s="58">
        <f>Calculations!AB340</f>
        <v>0</v>
      </c>
      <c r="AF370" s="58">
        <f>Calculations!AN340</f>
        <v>0</v>
      </c>
      <c r="AG370" s="58">
        <f>Calculations!AC340</f>
        <v>0</v>
      </c>
      <c r="AH370" s="58">
        <f>Calculations!AO340</f>
        <v>0</v>
      </c>
      <c r="AI370" s="58">
        <f>Calculations!AD340</f>
        <v>0</v>
      </c>
      <c r="AJ370" s="58">
        <f>Calculations!AP340</f>
        <v>0</v>
      </c>
      <c r="AK370" s="58">
        <f>Calculations!AE340</f>
        <v>0</v>
      </c>
      <c r="AL370" s="58">
        <f>Calculations!AQ340</f>
        <v>0</v>
      </c>
      <c r="AM370" s="58">
        <f>Calculations!AF340</f>
        <v>0</v>
      </c>
      <c r="AN370" s="58">
        <f>Calculations!AR340</f>
        <v>0</v>
      </c>
      <c r="AO370" s="58">
        <f>Calculations!AG340</f>
        <v>0</v>
      </c>
      <c r="AP370" s="58">
        <f>Calculations!AS340</f>
        <v>0</v>
      </c>
      <c r="AQ370" s="58">
        <f>Calculations!AH340</f>
        <v>0.35274596499999999</v>
      </c>
      <c r="AR370" s="58">
        <f>Calculations!AT340</f>
        <v>99.999990077846377</v>
      </c>
      <c r="AS370" s="58">
        <f>Calculations!AI340</f>
        <v>0</v>
      </c>
      <c r="AT370" s="58">
        <f>Calculations!AU340</f>
        <v>0</v>
      </c>
      <c r="AU370" s="58">
        <f>Calculations!AJ340</f>
        <v>0</v>
      </c>
      <c r="AV370" s="58">
        <f>Calculations!AV340</f>
        <v>0</v>
      </c>
      <c r="AW370" s="49"/>
      <c r="AX370" s="49"/>
      <c r="AY370" s="56" t="str">
        <f>Calculations!D340</f>
        <v>Land Supply 2018</v>
      </c>
    </row>
    <row r="371" spans="2:51" ht="26" x14ac:dyDescent="0.35">
      <c r="B371" s="32" t="str">
        <f>Calculations!A341</f>
        <v>95143/15</v>
      </c>
      <c r="C371" s="30" t="str">
        <f>Calculations!B341</f>
        <v>Land at Europa Way, STONECLOUGH, RADCLIFFE, M26 9HE</v>
      </c>
      <c r="D371" s="13" t="str">
        <f>Calculations!C341</f>
        <v>Industry and warehousing</v>
      </c>
      <c r="E371" s="38">
        <f>Calculations!E341</f>
        <v>0.78324099999999997</v>
      </c>
      <c r="F371" s="38">
        <f>Calculations!I341</f>
        <v>0.78324099999999997</v>
      </c>
      <c r="G371" s="38">
        <f>Calculations!M341</f>
        <v>100</v>
      </c>
      <c r="H371" s="38">
        <f>Calculations!H341</f>
        <v>0</v>
      </c>
      <c r="I371" s="38">
        <f>Calculations!L341</f>
        <v>0</v>
      </c>
      <c r="J371" s="38">
        <f>Calculations!G341</f>
        <v>0</v>
      </c>
      <c r="K371" s="38">
        <f>Calculations!K341</f>
        <v>0</v>
      </c>
      <c r="L371" s="38">
        <f>Calculations!F341</f>
        <v>0</v>
      </c>
      <c r="M371" s="38">
        <f>Calculations!J341</f>
        <v>0</v>
      </c>
      <c r="N371" s="38">
        <f>Calculations!V341</f>
        <v>0</v>
      </c>
      <c r="O371" s="38">
        <f>Calculations!W341</f>
        <v>0</v>
      </c>
      <c r="P371" s="38">
        <f>Calculations!O341</f>
        <v>0</v>
      </c>
      <c r="Q371" s="38">
        <f>Calculations!S341</f>
        <v>0</v>
      </c>
      <c r="R371" s="38">
        <f>Calculations!Q341</f>
        <v>0</v>
      </c>
      <c r="S371" s="38">
        <f>Calculations!T341</f>
        <v>0</v>
      </c>
      <c r="T371" s="38">
        <f>Calculations!R341</f>
        <v>0</v>
      </c>
      <c r="U371" s="38">
        <f>Calculations!U341</f>
        <v>0</v>
      </c>
      <c r="V371" s="38" t="str">
        <f>Calculations!X341</f>
        <v>Not Modelled</v>
      </c>
      <c r="W371" s="38" t="str">
        <f>Calculations!Y341</f>
        <v>N/A</v>
      </c>
      <c r="X371" s="38" t="s">
        <v>101</v>
      </c>
      <c r="Y371" s="73" t="s">
        <v>106</v>
      </c>
      <c r="Z371" s="74" t="s">
        <v>107</v>
      </c>
      <c r="AA371" s="58">
        <f>Calculations!Z341</f>
        <v>0</v>
      </c>
      <c r="AB371" s="58">
        <f>Calculations!AL341</f>
        <v>0</v>
      </c>
      <c r="AC371" s="58">
        <f>Calculations!AA341</f>
        <v>0</v>
      </c>
      <c r="AD371" s="59">
        <f>Calculations!AM341</f>
        <v>0</v>
      </c>
      <c r="AE371" s="58">
        <f>Calculations!AB341</f>
        <v>0</v>
      </c>
      <c r="AF371" s="58">
        <f>Calculations!AN341</f>
        <v>0</v>
      </c>
      <c r="AG371" s="58">
        <f>Calculations!AC341</f>
        <v>0</v>
      </c>
      <c r="AH371" s="58">
        <f>Calculations!AO341</f>
        <v>0</v>
      </c>
      <c r="AI371" s="58">
        <f>Calculations!AD341</f>
        <v>0</v>
      </c>
      <c r="AJ371" s="58">
        <f>Calculations!AP341</f>
        <v>0</v>
      </c>
      <c r="AK371" s="58">
        <f>Calculations!AE341</f>
        <v>0</v>
      </c>
      <c r="AL371" s="58">
        <f>Calculations!AQ341</f>
        <v>0</v>
      </c>
      <c r="AM371" s="58">
        <f>Calculations!AF341</f>
        <v>0</v>
      </c>
      <c r="AN371" s="58">
        <f>Calculations!AR341</f>
        <v>0</v>
      </c>
      <c r="AO371" s="58">
        <f>Calculations!AG341</f>
        <v>0</v>
      </c>
      <c r="AP371" s="58">
        <f>Calculations!AS341</f>
        <v>0</v>
      </c>
      <c r="AQ371" s="58">
        <f>Calculations!AH341</f>
        <v>0.783240585002</v>
      </c>
      <c r="AR371" s="58">
        <f>Calculations!AT341</f>
        <v>99.99994701528648</v>
      </c>
      <c r="AS371" s="58">
        <f>Calculations!AI341</f>
        <v>0</v>
      </c>
      <c r="AT371" s="58">
        <f>Calculations!AU341</f>
        <v>0</v>
      </c>
      <c r="AU371" s="58">
        <f>Calculations!AJ341</f>
        <v>0</v>
      </c>
      <c r="AV371" s="58">
        <f>Calculations!AV341</f>
        <v>0</v>
      </c>
      <c r="AW371" s="49"/>
      <c r="AX371" s="49"/>
      <c r="AY371" s="56" t="str">
        <f>Calculations!D341</f>
        <v>Land Supply 2018</v>
      </c>
    </row>
    <row r="372" spans="2:51" ht="26" x14ac:dyDescent="0.35">
      <c r="B372" s="32" t="str">
        <f>Calculations!A342</f>
        <v>95354/15</v>
      </c>
      <c r="C372" s="30" t="str">
        <f>Calculations!B342</f>
        <v>Cambrian Business Park, Derby Street, Bolton, BL3 6JF</v>
      </c>
      <c r="D372" s="13" t="str">
        <f>Calculations!C342</f>
        <v>Industry and warehousing</v>
      </c>
      <c r="E372" s="38">
        <f>Calculations!E342</f>
        <v>0.25545299999999999</v>
      </c>
      <c r="F372" s="38">
        <f>Calculations!I342</f>
        <v>0.25545299999999999</v>
      </c>
      <c r="G372" s="38">
        <f>Calculations!M342</f>
        <v>100</v>
      </c>
      <c r="H372" s="38">
        <f>Calculations!H342</f>
        <v>0</v>
      </c>
      <c r="I372" s="38">
        <f>Calculations!L342</f>
        <v>0</v>
      </c>
      <c r="J372" s="38">
        <f>Calculations!G342</f>
        <v>0</v>
      </c>
      <c r="K372" s="38">
        <f>Calculations!K342</f>
        <v>0</v>
      </c>
      <c r="L372" s="38">
        <f>Calculations!F342</f>
        <v>0</v>
      </c>
      <c r="M372" s="38">
        <f>Calculations!J342</f>
        <v>0</v>
      </c>
      <c r="N372" s="38">
        <f>Calculations!V342</f>
        <v>0</v>
      </c>
      <c r="O372" s="38">
        <f>Calculations!W342</f>
        <v>0</v>
      </c>
      <c r="P372" s="38">
        <f>Calculations!O342</f>
        <v>0</v>
      </c>
      <c r="Q372" s="38">
        <f>Calculations!S342</f>
        <v>0</v>
      </c>
      <c r="R372" s="38">
        <f>Calculations!Q342</f>
        <v>0</v>
      </c>
      <c r="S372" s="38">
        <f>Calculations!T342</f>
        <v>0</v>
      </c>
      <c r="T372" s="38">
        <f>Calculations!R342</f>
        <v>0</v>
      </c>
      <c r="U372" s="38">
        <f>Calculations!U342</f>
        <v>0</v>
      </c>
      <c r="V372" s="38" t="str">
        <f>Calculations!X342</f>
        <v>Not Modelled</v>
      </c>
      <c r="W372" s="38" t="str">
        <f>Calculations!Y342</f>
        <v>N/A</v>
      </c>
      <c r="X372" s="38" t="s">
        <v>101</v>
      </c>
      <c r="Y372" s="73" t="s">
        <v>106</v>
      </c>
      <c r="Z372" s="74" t="s">
        <v>107</v>
      </c>
      <c r="AA372" s="58">
        <f>Calculations!Z342</f>
        <v>0</v>
      </c>
      <c r="AB372" s="58">
        <f>Calculations!AL342</f>
        <v>0</v>
      </c>
      <c r="AC372" s="58">
        <f>Calculations!AA342</f>
        <v>0</v>
      </c>
      <c r="AD372" s="59">
        <f>Calculations!AM342</f>
        <v>0</v>
      </c>
      <c r="AE372" s="58">
        <f>Calculations!AB342</f>
        <v>0</v>
      </c>
      <c r="AF372" s="58">
        <f>Calculations!AN342</f>
        <v>0</v>
      </c>
      <c r="AG372" s="58">
        <f>Calculations!AC342</f>
        <v>0</v>
      </c>
      <c r="AH372" s="58">
        <f>Calculations!AO342</f>
        <v>0</v>
      </c>
      <c r="AI372" s="58">
        <f>Calculations!AD342</f>
        <v>0</v>
      </c>
      <c r="AJ372" s="58">
        <f>Calculations!AP342</f>
        <v>0</v>
      </c>
      <c r="AK372" s="58">
        <f>Calculations!AE342</f>
        <v>0</v>
      </c>
      <c r="AL372" s="58">
        <f>Calculations!AQ342</f>
        <v>0</v>
      </c>
      <c r="AM372" s="58">
        <f>Calculations!AF342</f>
        <v>0</v>
      </c>
      <c r="AN372" s="58">
        <f>Calculations!AR342</f>
        <v>0</v>
      </c>
      <c r="AO372" s="58">
        <f>Calculations!AG342</f>
        <v>0</v>
      </c>
      <c r="AP372" s="58">
        <f>Calculations!AS342</f>
        <v>0</v>
      </c>
      <c r="AQ372" s="58">
        <f>Calculations!AH342</f>
        <v>0.255453114998</v>
      </c>
      <c r="AR372" s="58">
        <f>Calculations!AT342</f>
        <v>100.00004501728303</v>
      </c>
      <c r="AS372" s="58">
        <f>Calculations!AI342</f>
        <v>0</v>
      </c>
      <c r="AT372" s="58">
        <f>Calculations!AU342</f>
        <v>0</v>
      </c>
      <c r="AU372" s="58">
        <f>Calculations!AJ342</f>
        <v>0</v>
      </c>
      <c r="AV372" s="58">
        <f>Calculations!AV342</f>
        <v>0</v>
      </c>
      <c r="AW372" s="49"/>
      <c r="AX372" s="49"/>
      <c r="AY372" s="56" t="str">
        <f>Calculations!D342</f>
        <v>Land Supply 2018</v>
      </c>
    </row>
    <row r="373" spans="2:51" ht="26" x14ac:dyDescent="0.35">
      <c r="B373" s="32" t="str">
        <f>Calculations!A343</f>
        <v>957-BOL</v>
      </c>
      <c r="C373" s="30" t="str">
        <f>Calculations!B343</f>
        <v>Masefield Drive 1 -s29, BL4 9TF</v>
      </c>
      <c r="D373" s="13" t="str">
        <f>Calculations!C343</f>
        <v>Residential</v>
      </c>
      <c r="E373" s="38">
        <f>Calculations!E343</f>
        <v>0.27113399999999999</v>
      </c>
      <c r="F373" s="38">
        <f>Calculations!I343</f>
        <v>0.27113399999999999</v>
      </c>
      <c r="G373" s="38">
        <f>Calculations!M343</f>
        <v>100</v>
      </c>
      <c r="H373" s="38">
        <f>Calculations!H343</f>
        <v>0</v>
      </c>
      <c r="I373" s="38">
        <f>Calculations!L343</f>
        <v>0</v>
      </c>
      <c r="J373" s="38">
        <f>Calculations!G343</f>
        <v>0</v>
      </c>
      <c r="K373" s="38">
        <f>Calculations!K343</f>
        <v>0</v>
      </c>
      <c r="L373" s="38">
        <f>Calculations!F343</f>
        <v>0</v>
      </c>
      <c r="M373" s="38">
        <f>Calculations!J343</f>
        <v>0</v>
      </c>
      <c r="N373" s="38">
        <f>Calculations!V343</f>
        <v>0</v>
      </c>
      <c r="O373" s="38">
        <f>Calculations!W343</f>
        <v>0</v>
      </c>
      <c r="P373" s="38">
        <f>Calculations!O343</f>
        <v>0</v>
      </c>
      <c r="Q373" s="38">
        <f>Calculations!S343</f>
        <v>0</v>
      </c>
      <c r="R373" s="38">
        <f>Calculations!Q343</f>
        <v>0</v>
      </c>
      <c r="S373" s="38">
        <f>Calculations!T343</f>
        <v>0</v>
      </c>
      <c r="T373" s="38">
        <f>Calculations!R343</f>
        <v>0</v>
      </c>
      <c r="U373" s="38">
        <f>Calculations!U343</f>
        <v>0</v>
      </c>
      <c r="V373" s="38" t="str">
        <f>Calculations!X343</f>
        <v>Not Modelled</v>
      </c>
      <c r="W373" s="38" t="str">
        <f>Calculations!Y343</f>
        <v>N/A</v>
      </c>
      <c r="X373" s="38" t="s">
        <v>1056</v>
      </c>
      <c r="Y373" s="73" t="s">
        <v>106</v>
      </c>
      <c r="Z373" s="74" t="s">
        <v>107</v>
      </c>
      <c r="AA373" s="58">
        <f>Calculations!Z343</f>
        <v>0</v>
      </c>
      <c r="AB373" s="58">
        <f>Calculations!AL343</f>
        <v>0</v>
      </c>
      <c r="AC373" s="58">
        <f>Calculations!AA343</f>
        <v>0</v>
      </c>
      <c r="AD373" s="59">
        <f>Calculations!AM343</f>
        <v>0</v>
      </c>
      <c r="AE373" s="58">
        <f>Calculations!AB343</f>
        <v>0</v>
      </c>
      <c r="AF373" s="58">
        <f>Calculations!AN343</f>
        <v>0</v>
      </c>
      <c r="AG373" s="58">
        <f>Calculations!AC343</f>
        <v>0</v>
      </c>
      <c r="AH373" s="58">
        <f>Calculations!AO343</f>
        <v>0</v>
      </c>
      <c r="AI373" s="58">
        <f>Calculations!AD343</f>
        <v>0</v>
      </c>
      <c r="AJ373" s="58">
        <f>Calculations!AP343</f>
        <v>0</v>
      </c>
      <c r="AK373" s="58">
        <f>Calculations!AE343</f>
        <v>0</v>
      </c>
      <c r="AL373" s="58">
        <f>Calculations!AQ343</f>
        <v>0</v>
      </c>
      <c r="AM373" s="58">
        <f>Calculations!AF343</f>
        <v>0</v>
      </c>
      <c r="AN373" s="58">
        <f>Calculations!AR343</f>
        <v>0</v>
      </c>
      <c r="AO373" s="58">
        <f>Calculations!AG343</f>
        <v>0</v>
      </c>
      <c r="AP373" s="58">
        <f>Calculations!AS343</f>
        <v>0</v>
      </c>
      <c r="AQ373" s="58">
        <f>Calculations!AH343</f>
        <v>0.27113449000500001</v>
      </c>
      <c r="AR373" s="58">
        <f>Calculations!AT343</f>
        <v>100.00018072429131</v>
      </c>
      <c r="AS373" s="58">
        <f>Calculations!AI343</f>
        <v>0</v>
      </c>
      <c r="AT373" s="58">
        <f>Calculations!AU343</f>
        <v>0</v>
      </c>
      <c r="AU373" s="58">
        <f>Calculations!AJ343</f>
        <v>0</v>
      </c>
      <c r="AV373" s="58">
        <f>Calculations!AV343</f>
        <v>0</v>
      </c>
      <c r="AW373" s="49"/>
      <c r="AX373" s="49"/>
      <c r="AY373" s="56" t="str">
        <f>Calculations!D343</f>
        <v>Land Supply 2018</v>
      </c>
    </row>
    <row r="374" spans="2:51" ht="14.5" x14ac:dyDescent="0.35">
      <c r="B374" s="32" t="str">
        <f>Calculations!A344</f>
        <v>961-BOL</v>
      </c>
      <c r="C374" s="30" t="str">
        <f>Calculations!B344</f>
        <v>Lowther Street -s28 -Great Lever, BL3 2HP</v>
      </c>
      <c r="D374" s="13" t="str">
        <f>Calculations!C344</f>
        <v>Residential</v>
      </c>
      <c r="E374" s="38">
        <f>Calculations!E344</f>
        <v>0.246277</v>
      </c>
      <c r="F374" s="38">
        <f>Calculations!I344</f>
        <v>0.246277</v>
      </c>
      <c r="G374" s="38">
        <f>Calculations!M344</f>
        <v>100</v>
      </c>
      <c r="H374" s="38">
        <f>Calculations!H344</f>
        <v>0</v>
      </c>
      <c r="I374" s="38">
        <f>Calculations!L344</f>
        <v>0</v>
      </c>
      <c r="J374" s="38">
        <f>Calculations!G344</f>
        <v>0</v>
      </c>
      <c r="K374" s="38">
        <f>Calculations!K344</f>
        <v>0</v>
      </c>
      <c r="L374" s="38">
        <f>Calculations!F344</f>
        <v>0</v>
      </c>
      <c r="M374" s="38">
        <f>Calculations!J344</f>
        <v>0</v>
      </c>
      <c r="N374" s="38">
        <f>Calculations!V344</f>
        <v>0</v>
      </c>
      <c r="O374" s="38">
        <f>Calculations!W344</f>
        <v>0</v>
      </c>
      <c r="P374" s="38">
        <f>Calculations!O344</f>
        <v>5.6665700000000001E-3</v>
      </c>
      <c r="Q374" s="38">
        <f>Calculations!S344</f>
        <v>2.3008928970224587</v>
      </c>
      <c r="R374" s="38">
        <f>Calculations!Q344</f>
        <v>0</v>
      </c>
      <c r="S374" s="38">
        <f>Calculations!T344</f>
        <v>0</v>
      </c>
      <c r="T374" s="38">
        <f>Calculations!R344</f>
        <v>0</v>
      </c>
      <c r="U374" s="38">
        <f>Calculations!U344</f>
        <v>0</v>
      </c>
      <c r="V374" s="38" t="str">
        <f>Calculations!X344</f>
        <v>Not Modelled</v>
      </c>
      <c r="W374" s="38" t="str">
        <f>Calculations!Y344</f>
        <v>N/A</v>
      </c>
      <c r="X374" s="38" t="s">
        <v>1056</v>
      </c>
      <c r="Y374" s="73" t="s">
        <v>105</v>
      </c>
      <c r="Z374" s="74" t="s">
        <v>104</v>
      </c>
      <c r="AA374" s="58">
        <f>Calculations!Z344</f>
        <v>0</v>
      </c>
      <c r="AB374" s="58">
        <f>Calculations!AL344</f>
        <v>0</v>
      </c>
      <c r="AC374" s="58">
        <f>Calculations!AA344</f>
        <v>0</v>
      </c>
      <c r="AD374" s="59">
        <f>Calculations!AM344</f>
        <v>0</v>
      </c>
      <c r="AE374" s="58">
        <f>Calculations!AB344</f>
        <v>0</v>
      </c>
      <c r="AF374" s="58">
        <f>Calculations!AN344</f>
        <v>0</v>
      </c>
      <c r="AG374" s="58">
        <f>Calculations!AC344</f>
        <v>0</v>
      </c>
      <c r="AH374" s="58">
        <f>Calculations!AO344</f>
        <v>0</v>
      </c>
      <c r="AI374" s="58">
        <f>Calculations!AD344</f>
        <v>0</v>
      </c>
      <c r="AJ374" s="58">
        <f>Calculations!AP344</f>
        <v>0</v>
      </c>
      <c r="AK374" s="58">
        <f>Calculations!AE344</f>
        <v>0</v>
      </c>
      <c r="AL374" s="58">
        <f>Calculations!AQ344</f>
        <v>0</v>
      </c>
      <c r="AM374" s="58">
        <f>Calculations!AF344</f>
        <v>0</v>
      </c>
      <c r="AN374" s="58">
        <f>Calculations!AR344</f>
        <v>0</v>
      </c>
      <c r="AO374" s="58">
        <f>Calculations!AG344</f>
        <v>0</v>
      </c>
      <c r="AP374" s="58">
        <f>Calculations!AS344</f>
        <v>0</v>
      </c>
      <c r="AQ374" s="58">
        <f>Calculations!AH344</f>
        <v>0.24627723500500001</v>
      </c>
      <c r="AR374" s="58">
        <f>Calculations!AT344</f>
        <v>100.00009542303991</v>
      </c>
      <c r="AS374" s="58">
        <f>Calculations!AI344</f>
        <v>0</v>
      </c>
      <c r="AT374" s="58">
        <f>Calculations!AU344</f>
        <v>0</v>
      </c>
      <c r="AU374" s="58">
        <f>Calculations!AJ344</f>
        <v>0</v>
      </c>
      <c r="AV374" s="58">
        <f>Calculations!AV344</f>
        <v>0</v>
      </c>
      <c r="AW374" s="49"/>
      <c r="AX374" s="49"/>
      <c r="AY374" s="56" t="str">
        <f>Calculations!D344</f>
        <v>Land Supply 2018</v>
      </c>
    </row>
    <row r="375" spans="2:51" ht="14.5" x14ac:dyDescent="0.35">
      <c r="B375" s="32" t="str">
        <f>Calculations!A345</f>
        <v>963-BOL</v>
      </c>
      <c r="C375" s="30" t="str">
        <f>Calculations!B345</f>
        <v>Rishton Avenue-S30-Great Lever, BL3 2EW</v>
      </c>
      <c r="D375" s="13" t="str">
        <f>Calculations!C345</f>
        <v>Residential</v>
      </c>
      <c r="E375" s="38">
        <f>Calculations!E345</f>
        <v>0.383494</v>
      </c>
      <c r="F375" s="38">
        <f>Calculations!I345</f>
        <v>0.383494</v>
      </c>
      <c r="G375" s="38">
        <f>Calculations!M345</f>
        <v>100</v>
      </c>
      <c r="H375" s="38">
        <f>Calculations!H345</f>
        <v>0</v>
      </c>
      <c r="I375" s="38">
        <f>Calculations!L345</f>
        <v>0</v>
      </c>
      <c r="J375" s="38">
        <f>Calculations!G345</f>
        <v>0</v>
      </c>
      <c r="K375" s="38">
        <f>Calculations!K345</f>
        <v>0</v>
      </c>
      <c r="L375" s="38">
        <f>Calculations!F345</f>
        <v>0</v>
      </c>
      <c r="M375" s="38">
        <f>Calculations!J345</f>
        <v>0</v>
      </c>
      <c r="N375" s="38">
        <f>Calculations!V345</f>
        <v>0</v>
      </c>
      <c r="O375" s="38">
        <f>Calculations!W345</f>
        <v>0</v>
      </c>
      <c r="P375" s="38">
        <f>Calculations!O345</f>
        <v>1.5231800000000001E-3</v>
      </c>
      <c r="Q375" s="38">
        <f>Calculations!S345</f>
        <v>0.39718483209646049</v>
      </c>
      <c r="R375" s="38">
        <f>Calculations!Q345</f>
        <v>0</v>
      </c>
      <c r="S375" s="38">
        <f>Calculations!T345</f>
        <v>0</v>
      </c>
      <c r="T375" s="38">
        <f>Calculations!R345</f>
        <v>0</v>
      </c>
      <c r="U375" s="38">
        <f>Calculations!U345</f>
        <v>0</v>
      </c>
      <c r="V375" s="38" t="str">
        <f>Calculations!X345</f>
        <v>Not Modelled</v>
      </c>
      <c r="W375" s="38" t="str">
        <f>Calculations!Y345</f>
        <v>N/A</v>
      </c>
      <c r="X375" s="38" t="s">
        <v>1056</v>
      </c>
      <c r="Y375" s="73" t="s">
        <v>105</v>
      </c>
      <c r="Z375" s="74" t="s">
        <v>104</v>
      </c>
      <c r="AA375" s="58">
        <f>Calculations!Z345</f>
        <v>0</v>
      </c>
      <c r="AB375" s="58">
        <f>Calculations!AL345</f>
        <v>0</v>
      </c>
      <c r="AC375" s="58">
        <f>Calculations!AA345</f>
        <v>0</v>
      </c>
      <c r="AD375" s="59">
        <f>Calculations!AM345</f>
        <v>0</v>
      </c>
      <c r="AE375" s="58">
        <f>Calculations!AB345</f>
        <v>0</v>
      </c>
      <c r="AF375" s="58">
        <f>Calculations!AN345</f>
        <v>0</v>
      </c>
      <c r="AG375" s="58">
        <f>Calculations!AC345</f>
        <v>0</v>
      </c>
      <c r="AH375" s="58">
        <f>Calculations!AO345</f>
        <v>0</v>
      </c>
      <c r="AI375" s="58">
        <f>Calculations!AD345</f>
        <v>0</v>
      </c>
      <c r="AJ375" s="58">
        <f>Calculations!AP345</f>
        <v>0</v>
      </c>
      <c r="AK375" s="58">
        <f>Calculations!AE345</f>
        <v>0</v>
      </c>
      <c r="AL375" s="58">
        <f>Calculations!AQ345</f>
        <v>0</v>
      </c>
      <c r="AM375" s="58">
        <f>Calculations!AF345</f>
        <v>0</v>
      </c>
      <c r="AN375" s="58">
        <f>Calculations!AR345</f>
        <v>0</v>
      </c>
      <c r="AO375" s="58">
        <f>Calculations!AG345</f>
        <v>0</v>
      </c>
      <c r="AP375" s="58">
        <f>Calculations!AS345</f>
        <v>0</v>
      </c>
      <c r="AQ375" s="58">
        <f>Calculations!AH345</f>
        <v>0.38349401499699998</v>
      </c>
      <c r="AR375" s="58">
        <f>Calculations!AT345</f>
        <v>100.0000039106218</v>
      </c>
      <c r="AS375" s="58">
        <f>Calculations!AI345</f>
        <v>0</v>
      </c>
      <c r="AT375" s="58">
        <f>Calculations!AU345</f>
        <v>0</v>
      </c>
      <c r="AU375" s="58">
        <f>Calculations!AJ345</f>
        <v>0</v>
      </c>
      <c r="AV375" s="58">
        <f>Calculations!AV345</f>
        <v>0</v>
      </c>
      <c r="AW375" s="49"/>
      <c r="AX375" s="49"/>
      <c r="AY375" s="56" t="str">
        <f>Calculations!D345</f>
        <v>Land Supply 2018</v>
      </c>
    </row>
    <row r="376" spans="2:51" ht="26" x14ac:dyDescent="0.35">
      <c r="B376" s="32" t="str">
        <f>Calculations!A346</f>
        <v>964-BOL</v>
      </c>
      <c r="C376" s="30" t="str">
        <f>Calculations!B346</f>
        <v>Finney Street -s34 - Great Lever, BL3 6QG</v>
      </c>
      <c r="D376" s="13" t="str">
        <f>Calculations!C346</f>
        <v>Residential</v>
      </c>
      <c r="E376" s="38">
        <f>Calculations!E346</f>
        <v>0.31055899999999997</v>
      </c>
      <c r="F376" s="38">
        <f>Calculations!I346</f>
        <v>0.31055899999999997</v>
      </c>
      <c r="G376" s="38">
        <f>Calculations!M346</f>
        <v>100</v>
      </c>
      <c r="H376" s="38">
        <f>Calculations!H346</f>
        <v>0</v>
      </c>
      <c r="I376" s="38">
        <f>Calculations!L346</f>
        <v>0</v>
      </c>
      <c r="J376" s="38">
        <f>Calculations!G346</f>
        <v>0</v>
      </c>
      <c r="K376" s="38">
        <f>Calculations!K346</f>
        <v>0</v>
      </c>
      <c r="L376" s="38">
        <f>Calculations!F346</f>
        <v>0</v>
      </c>
      <c r="M376" s="38">
        <f>Calculations!J346</f>
        <v>0</v>
      </c>
      <c r="N376" s="38">
        <f>Calculations!V346</f>
        <v>0</v>
      </c>
      <c r="O376" s="38">
        <f>Calculations!W346</f>
        <v>0</v>
      </c>
      <c r="P376" s="38">
        <f>Calculations!O346</f>
        <v>0.19699884886050001</v>
      </c>
      <c r="Q376" s="38">
        <f>Calculations!S346</f>
        <v>63.43363060175362</v>
      </c>
      <c r="R376" s="38">
        <f>Calculations!Q346</f>
        <v>5.5891848860499999E-2</v>
      </c>
      <c r="S376" s="38">
        <f>Calculations!T346</f>
        <v>17.997175693024513</v>
      </c>
      <c r="T376" s="38">
        <f>Calculations!R346</f>
        <v>3.4703224291399999E-2</v>
      </c>
      <c r="U376" s="38">
        <f>Calculations!U346</f>
        <v>11.17443844531957</v>
      </c>
      <c r="V376" s="38" t="str">
        <f>Calculations!X346</f>
        <v>Not Modelled</v>
      </c>
      <c r="W376" s="38" t="str">
        <f>Calculations!Y346</f>
        <v>N/A</v>
      </c>
      <c r="X376" s="38" t="s">
        <v>1056</v>
      </c>
      <c r="Y376" s="73" t="s">
        <v>108</v>
      </c>
      <c r="Z376" s="74" t="s">
        <v>109</v>
      </c>
      <c r="AA376" s="58">
        <f>Calculations!Z346</f>
        <v>0</v>
      </c>
      <c r="AB376" s="58">
        <f>Calculations!AL346</f>
        <v>0</v>
      </c>
      <c r="AC376" s="58">
        <f>Calculations!AA346</f>
        <v>0</v>
      </c>
      <c r="AD376" s="59">
        <f>Calculations!AM346</f>
        <v>0</v>
      </c>
      <c r="AE376" s="58">
        <f>Calculations!AB346</f>
        <v>0</v>
      </c>
      <c r="AF376" s="58">
        <f>Calculations!AN346</f>
        <v>0</v>
      </c>
      <c r="AG376" s="58">
        <f>Calculations!AC346</f>
        <v>0</v>
      </c>
      <c r="AH376" s="58">
        <f>Calculations!AO346</f>
        <v>0</v>
      </c>
      <c r="AI376" s="58">
        <f>Calculations!AD346</f>
        <v>0</v>
      </c>
      <c r="AJ376" s="58">
        <f>Calculations!AP346</f>
        <v>0</v>
      </c>
      <c r="AK376" s="58">
        <f>Calculations!AE346</f>
        <v>0</v>
      </c>
      <c r="AL376" s="58">
        <f>Calculations!AQ346</f>
        <v>0</v>
      </c>
      <c r="AM376" s="58">
        <f>Calculations!AF346</f>
        <v>0</v>
      </c>
      <c r="AN376" s="58">
        <f>Calculations!AR346</f>
        <v>0</v>
      </c>
      <c r="AO376" s="58">
        <f>Calculations!AG346</f>
        <v>0</v>
      </c>
      <c r="AP376" s="58">
        <f>Calculations!AS346</f>
        <v>0</v>
      </c>
      <c r="AQ376" s="58">
        <f>Calculations!AH346</f>
        <v>0.31055917499899999</v>
      </c>
      <c r="AR376" s="58">
        <f>Calculations!AT346</f>
        <v>100.00005634967913</v>
      </c>
      <c r="AS376" s="58">
        <f>Calculations!AI346</f>
        <v>0</v>
      </c>
      <c r="AT376" s="58">
        <f>Calculations!AU346</f>
        <v>0</v>
      </c>
      <c r="AU376" s="58">
        <f>Calculations!AJ346</f>
        <v>0</v>
      </c>
      <c r="AV376" s="58">
        <f>Calculations!AV346</f>
        <v>0</v>
      </c>
      <c r="AW376" s="49"/>
      <c r="AX376" s="49"/>
      <c r="AY376" s="56" t="str">
        <f>Calculations!D346</f>
        <v>Land Supply 2018</v>
      </c>
    </row>
    <row r="377" spans="2:51" ht="26" x14ac:dyDescent="0.35">
      <c r="B377" s="32" t="str">
        <f>Calculations!A347</f>
        <v>966-BOL</v>
      </c>
      <c r="C377" s="30" t="str">
        <f>Calculations!B347</f>
        <v>Roxalina Street - s39- Great Lever, BL3 6UP</v>
      </c>
      <c r="D377" s="13" t="str">
        <f>Calculations!C347</f>
        <v>Residential</v>
      </c>
      <c r="E377" s="38">
        <f>Calculations!E347</f>
        <v>1.05701</v>
      </c>
      <c r="F377" s="38">
        <f>Calculations!I347</f>
        <v>1.05701</v>
      </c>
      <c r="G377" s="38">
        <f>Calculations!M347</f>
        <v>100</v>
      </c>
      <c r="H377" s="38">
        <f>Calculations!H347</f>
        <v>0</v>
      </c>
      <c r="I377" s="38">
        <f>Calculations!L347</f>
        <v>0</v>
      </c>
      <c r="J377" s="38">
        <f>Calculations!G347</f>
        <v>0</v>
      </c>
      <c r="K377" s="38">
        <f>Calculations!K347</f>
        <v>0</v>
      </c>
      <c r="L377" s="38">
        <f>Calculations!F347</f>
        <v>0</v>
      </c>
      <c r="M377" s="38">
        <f>Calculations!J347</f>
        <v>0</v>
      </c>
      <c r="N377" s="38">
        <f>Calculations!V347</f>
        <v>0</v>
      </c>
      <c r="O377" s="38">
        <f>Calculations!W347</f>
        <v>0</v>
      </c>
      <c r="P377" s="38">
        <f>Calculations!O347</f>
        <v>0.61129540341599997</v>
      </c>
      <c r="Q377" s="38">
        <f>Calculations!S347</f>
        <v>57.832509003320688</v>
      </c>
      <c r="R377" s="38">
        <f>Calculations!Q347</f>
        <v>0.42343040341599997</v>
      </c>
      <c r="S377" s="38">
        <f>Calculations!T347</f>
        <v>40.05926182495908</v>
      </c>
      <c r="T377" s="38">
        <f>Calculations!R347</f>
        <v>0.10638288832700001</v>
      </c>
      <c r="U377" s="38">
        <f>Calculations!U347</f>
        <v>10.064511057322068</v>
      </c>
      <c r="V377" s="38" t="str">
        <f>Calculations!X347</f>
        <v>Not Modelled</v>
      </c>
      <c r="W377" s="38" t="str">
        <f>Calculations!Y347</f>
        <v>N/A</v>
      </c>
      <c r="X377" s="38" t="s">
        <v>1056</v>
      </c>
      <c r="Y377" s="73" t="s">
        <v>108</v>
      </c>
      <c r="Z377" s="74" t="s">
        <v>109</v>
      </c>
      <c r="AA377" s="58">
        <f>Calculations!Z347</f>
        <v>0</v>
      </c>
      <c r="AB377" s="58">
        <f>Calculations!AL347</f>
        <v>0</v>
      </c>
      <c r="AC377" s="58">
        <f>Calculations!AA347</f>
        <v>0</v>
      </c>
      <c r="AD377" s="59">
        <f>Calculations!AM347</f>
        <v>0</v>
      </c>
      <c r="AE377" s="58">
        <f>Calculations!AB347</f>
        <v>0</v>
      </c>
      <c r="AF377" s="58">
        <f>Calculations!AN347</f>
        <v>0</v>
      </c>
      <c r="AG377" s="58">
        <f>Calculations!AC347</f>
        <v>0</v>
      </c>
      <c r="AH377" s="58">
        <f>Calculations!AO347</f>
        <v>0</v>
      </c>
      <c r="AI377" s="58">
        <f>Calculations!AD347</f>
        <v>0</v>
      </c>
      <c r="AJ377" s="58">
        <f>Calculations!AP347</f>
        <v>0</v>
      </c>
      <c r="AK377" s="58">
        <f>Calculations!AE347</f>
        <v>0</v>
      </c>
      <c r="AL377" s="58">
        <f>Calculations!AQ347</f>
        <v>0</v>
      </c>
      <c r="AM377" s="58">
        <f>Calculations!AF347</f>
        <v>0</v>
      </c>
      <c r="AN377" s="58">
        <f>Calculations!AR347</f>
        <v>0</v>
      </c>
      <c r="AO377" s="58">
        <f>Calculations!AG347</f>
        <v>0</v>
      </c>
      <c r="AP377" s="58">
        <f>Calculations!AS347</f>
        <v>0</v>
      </c>
      <c r="AQ377" s="58">
        <f>Calculations!AH347</f>
        <v>1.05701075999</v>
      </c>
      <c r="AR377" s="58">
        <f>Calculations!AT347</f>
        <v>100.00007189998203</v>
      </c>
      <c r="AS377" s="58">
        <f>Calculations!AI347</f>
        <v>0</v>
      </c>
      <c r="AT377" s="58">
        <f>Calculations!AU347</f>
        <v>0</v>
      </c>
      <c r="AU377" s="58">
        <f>Calculations!AJ347</f>
        <v>0</v>
      </c>
      <c r="AV377" s="58">
        <f>Calculations!AV347</f>
        <v>0</v>
      </c>
      <c r="AW377" s="49"/>
      <c r="AX377" s="49"/>
      <c r="AY377" s="56" t="str">
        <f>Calculations!D347</f>
        <v>Land Supply 2018</v>
      </c>
    </row>
    <row r="378" spans="2:51" ht="26" x14ac:dyDescent="0.35">
      <c r="B378" s="32" t="str">
        <f>Calculations!A348</f>
        <v>96891/16</v>
      </c>
      <c r="C378" s="30" t="str">
        <f>Calculations!B348</f>
        <v>CHEQUERBENT WORKS, MANCHESTER ROAD, OVER HULTON, BOLTON, BL5 3JF</v>
      </c>
      <c r="D378" s="13" t="str">
        <f>Calculations!C348</f>
        <v>Industry and warehousing</v>
      </c>
      <c r="E378" s="38">
        <f>Calculations!E348</f>
        <v>3.4705600000000003E-2</v>
      </c>
      <c r="F378" s="38">
        <f>Calculations!I348</f>
        <v>3.4705600000000003E-2</v>
      </c>
      <c r="G378" s="38">
        <f>Calculations!M348</f>
        <v>100</v>
      </c>
      <c r="H378" s="38">
        <f>Calculations!H348</f>
        <v>0</v>
      </c>
      <c r="I378" s="38">
        <f>Calculations!L348</f>
        <v>0</v>
      </c>
      <c r="J378" s="38">
        <f>Calculations!G348</f>
        <v>0</v>
      </c>
      <c r="K378" s="38">
        <f>Calculations!K348</f>
        <v>0</v>
      </c>
      <c r="L378" s="38">
        <f>Calculations!F348</f>
        <v>0</v>
      </c>
      <c r="M378" s="38">
        <f>Calculations!J348</f>
        <v>0</v>
      </c>
      <c r="N378" s="38">
        <f>Calculations!V348</f>
        <v>0</v>
      </c>
      <c r="O378" s="38">
        <f>Calculations!W348</f>
        <v>0</v>
      </c>
      <c r="P378" s="38">
        <f>Calculations!O348</f>
        <v>0</v>
      </c>
      <c r="Q378" s="38">
        <f>Calculations!S348</f>
        <v>0</v>
      </c>
      <c r="R378" s="38">
        <f>Calculations!Q348</f>
        <v>0</v>
      </c>
      <c r="S378" s="38">
        <f>Calculations!T348</f>
        <v>0</v>
      </c>
      <c r="T378" s="38">
        <f>Calculations!R348</f>
        <v>0</v>
      </c>
      <c r="U378" s="38">
        <f>Calculations!U348</f>
        <v>0</v>
      </c>
      <c r="V378" s="38" t="str">
        <f>Calculations!X348</f>
        <v>Not Modelled</v>
      </c>
      <c r="W378" s="38" t="str">
        <f>Calculations!Y348</f>
        <v>N/A</v>
      </c>
      <c r="X378" s="38" t="s">
        <v>101</v>
      </c>
      <c r="Y378" s="73" t="s">
        <v>106</v>
      </c>
      <c r="Z378" s="74" t="s">
        <v>107</v>
      </c>
      <c r="AA378" s="58">
        <f>Calculations!Z348</f>
        <v>0</v>
      </c>
      <c r="AB378" s="58">
        <f>Calculations!AL348</f>
        <v>0</v>
      </c>
      <c r="AC378" s="58">
        <f>Calculations!AA348</f>
        <v>0</v>
      </c>
      <c r="AD378" s="59">
        <f>Calculations!AM348</f>
        <v>0</v>
      </c>
      <c r="AE378" s="58">
        <f>Calculations!AB348</f>
        <v>0</v>
      </c>
      <c r="AF378" s="58">
        <f>Calculations!AN348</f>
        <v>0</v>
      </c>
      <c r="AG378" s="58">
        <f>Calculations!AC348</f>
        <v>0</v>
      </c>
      <c r="AH378" s="58">
        <f>Calculations!AO348</f>
        <v>0</v>
      </c>
      <c r="AI378" s="58">
        <f>Calculations!AD348</f>
        <v>0</v>
      </c>
      <c r="AJ378" s="58">
        <f>Calculations!AP348</f>
        <v>0</v>
      </c>
      <c r="AK378" s="58">
        <f>Calculations!AE348</f>
        <v>0</v>
      </c>
      <c r="AL378" s="58">
        <f>Calculations!AQ348</f>
        <v>0</v>
      </c>
      <c r="AM378" s="58">
        <f>Calculations!AF348</f>
        <v>0</v>
      </c>
      <c r="AN378" s="58">
        <f>Calculations!AR348</f>
        <v>0</v>
      </c>
      <c r="AO378" s="58">
        <f>Calculations!AG348</f>
        <v>0</v>
      </c>
      <c r="AP378" s="58">
        <f>Calculations!AS348</f>
        <v>0</v>
      </c>
      <c r="AQ378" s="58">
        <f>Calculations!AH348</f>
        <v>0</v>
      </c>
      <c r="AR378" s="58">
        <f>Calculations!AT348</f>
        <v>0</v>
      </c>
      <c r="AS378" s="58">
        <f>Calculations!AI348</f>
        <v>0</v>
      </c>
      <c r="AT378" s="58">
        <f>Calculations!AU348</f>
        <v>0</v>
      </c>
      <c r="AU378" s="58">
        <f>Calculations!AJ348</f>
        <v>0</v>
      </c>
      <c r="AV378" s="58">
        <f>Calculations!AV348</f>
        <v>0</v>
      </c>
      <c r="AW378" s="49"/>
      <c r="AX378" s="49"/>
      <c r="AY378" s="56" t="str">
        <f>Calculations!D348</f>
        <v>Land Supply 2018</v>
      </c>
    </row>
    <row r="379" spans="2:51" ht="14.5" x14ac:dyDescent="0.35">
      <c r="B379" s="32" t="str">
        <f>Calculations!A349</f>
        <v>970-BOL</v>
      </c>
      <c r="C379" s="30" t="str">
        <f>Calculations!B349</f>
        <v>Nixon Road South, Bolton, BL3 3PN</v>
      </c>
      <c r="D379" s="13" t="str">
        <f>Calculations!C349</f>
        <v>Residential</v>
      </c>
      <c r="E379" s="38">
        <f>Calculations!E349</f>
        <v>1.03417</v>
      </c>
      <c r="F379" s="38">
        <f>Calculations!I349</f>
        <v>1.03417</v>
      </c>
      <c r="G379" s="38">
        <f>Calculations!M349</f>
        <v>100</v>
      </c>
      <c r="H379" s="38">
        <f>Calculations!H349</f>
        <v>0</v>
      </c>
      <c r="I379" s="38">
        <f>Calculations!L349</f>
        <v>0</v>
      </c>
      <c r="J379" s="38">
        <f>Calculations!G349</f>
        <v>0</v>
      </c>
      <c r="K379" s="38">
        <f>Calculations!K349</f>
        <v>0</v>
      </c>
      <c r="L379" s="38">
        <f>Calculations!F349</f>
        <v>0</v>
      </c>
      <c r="M379" s="38">
        <f>Calculations!J349</f>
        <v>0</v>
      </c>
      <c r="N379" s="38">
        <f>Calculations!V349</f>
        <v>0</v>
      </c>
      <c r="O379" s="38">
        <f>Calculations!W349</f>
        <v>0</v>
      </c>
      <c r="P379" s="38">
        <f>Calculations!O349</f>
        <v>0.15091782000010001</v>
      </c>
      <c r="Q379" s="38">
        <f>Calculations!S349</f>
        <v>14.593134591034357</v>
      </c>
      <c r="R379" s="38">
        <f>Calculations!Q349</f>
        <v>2.5953820000099999E-2</v>
      </c>
      <c r="S379" s="38">
        <f>Calculations!T349</f>
        <v>2.5096280108782887</v>
      </c>
      <c r="T379" s="38">
        <f>Calculations!R349</f>
        <v>0</v>
      </c>
      <c r="U379" s="38">
        <f>Calculations!U349</f>
        <v>0</v>
      </c>
      <c r="V379" s="38" t="str">
        <f>Calculations!X349</f>
        <v>Not Modelled</v>
      </c>
      <c r="W379" s="38" t="str">
        <f>Calculations!Y349</f>
        <v>N/A</v>
      </c>
      <c r="X379" s="38" t="s">
        <v>1056</v>
      </c>
      <c r="Y379" s="73" t="s">
        <v>105</v>
      </c>
      <c r="Z379" s="74" t="s">
        <v>104</v>
      </c>
      <c r="AA379" s="58">
        <f>Calculations!Z349</f>
        <v>0</v>
      </c>
      <c r="AB379" s="58">
        <f>Calculations!AL349</f>
        <v>0</v>
      </c>
      <c r="AC379" s="58">
        <f>Calculations!AA349</f>
        <v>0</v>
      </c>
      <c r="AD379" s="59">
        <f>Calculations!AM349</f>
        <v>0</v>
      </c>
      <c r="AE379" s="58">
        <f>Calculations!AB349</f>
        <v>0</v>
      </c>
      <c r="AF379" s="58">
        <f>Calculations!AN349</f>
        <v>0</v>
      </c>
      <c r="AG379" s="58">
        <f>Calculations!AC349</f>
        <v>0</v>
      </c>
      <c r="AH379" s="58">
        <f>Calculations!AO349</f>
        <v>0</v>
      </c>
      <c r="AI379" s="58">
        <f>Calculations!AD349</f>
        <v>0</v>
      </c>
      <c r="AJ379" s="58">
        <f>Calculations!AP349</f>
        <v>0</v>
      </c>
      <c r="AK379" s="58">
        <f>Calculations!AE349</f>
        <v>0</v>
      </c>
      <c r="AL379" s="58">
        <f>Calculations!AQ349</f>
        <v>0</v>
      </c>
      <c r="AM379" s="58">
        <f>Calculations!AF349</f>
        <v>0</v>
      </c>
      <c r="AN379" s="58">
        <f>Calculations!AR349</f>
        <v>0</v>
      </c>
      <c r="AO379" s="58">
        <f>Calculations!AG349</f>
        <v>0</v>
      </c>
      <c r="AP379" s="58">
        <f>Calculations!AS349</f>
        <v>0</v>
      </c>
      <c r="AQ379" s="58">
        <f>Calculations!AH349</f>
        <v>1.0341697299999999</v>
      </c>
      <c r="AR379" s="58">
        <f>Calculations!AT349</f>
        <v>99.999973892106695</v>
      </c>
      <c r="AS379" s="58">
        <f>Calculations!AI349</f>
        <v>0</v>
      </c>
      <c r="AT379" s="58">
        <f>Calculations!AU349</f>
        <v>0</v>
      </c>
      <c r="AU379" s="58">
        <f>Calculations!AJ349</f>
        <v>0</v>
      </c>
      <c r="AV379" s="58">
        <f>Calculations!AV349</f>
        <v>0</v>
      </c>
      <c r="AW379" s="49"/>
      <c r="AX379" s="49"/>
      <c r="AY379" s="56" t="str">
        <f>Calculations!D349</f>
        <v>Land Supply 2018</v>
      </c>
    </row>
    <row r="380" spans="2:51" ht="14.5" x14ac:dyDescent="0.35">
      <c r="B380" s="32" t="str">
        <f>Calculations!A350</f>
        <v>971-BOL</v>
      </c>
      <c r="C380" s="30" t="str">
        <f>Calculations!B350</f>
        <v>The Meade - s58- Great Lever, BL3 3HB</v>
      </c>
      <c r="D380" s="13" t="str">
        <f>Calculations!C350</f>
        <v>Residential</v>
      </c>
      <c r="E380" s="38">
        <f>Calculations!E350</f>
        <v>0.397951</v>
      </c>
      <c r="F380" s="38">
        <f>Calculations!I350</f>
        <v>0.397951</v>
      </c>
      <c r="G380" s="38">
        <f>Calculations!M350</f>
        <v>100</v>
      </c>
      <c r="H380" s="38">
        <f>Calculations!H350</f>
        <v>0</v>
      </c>
      <c r="I380" s="38">
        <f>Calculations!L350</f>
        <v>0</v>
      </c>
      <c r="J380" s="38">
        <f>Calculations!G350</f>
        <v>0</v>
      </c>
      <c r="K380" s="38">
        <f>Calculations!K350</f>
        <v>0</v>
      </c>
      <c r="L380" s="38">
        <f>Calculations!F350</f>
        <v>0</v>
      </c>
      <c r="M380" s="38">
        <f>Calculations!J350</f>
        <v>0</v>
      </c>
      <c r="N380" s="38">
        <f>Calculations!V350</f>
        <v>0</v>
      </c>
      <c r="O380" s="38">
        <f>Calculations!W350</f>
        <v>0</v>
      </c>
      <c r="P380" s="38">
        <f>Calculations!O350</f>
        <v>1.8336767924530002E-3</v>
      </c>
      <c r="Q380" s="38">
        <f>Calculations!S350</f>
        <v>0.46077954131362914</v>
      </c>
      <c r="R380" s="38">
        <f>Calculations!Q350</f>
        <v>2.7722679245300002E-4</v>
      </c>
      <c r="S380" s="38">
        <f>Calculations!T350</f>
        <v>6.9663549646313244E-2</v>
      </c>
      <c r="T380" s="38">
        <f>Calculations!R350</f>
        <v>0</v>
      </c>
      <c r="U380" s="38">
        <f>Calculations!U350</f>
        <v>0</v>
      </c>
      <c r="V380" s="38">
        <f>Calculations!X350</f>
        <v>0</v>
      </c>
      <c r="W380" s="38">
        <f>Calculations!Y350</f>
        <v>0</v>
      </c>
      <c r="X380" s="38" t="s">
        <v>1056</v>
      </c>
      <c r="Y380" s="73" t="s">
        <v>105</v>
      </c>
      <c r="Z380" s="74" t="s">
        <v>104</v>
      </c>
      <c r="AA380" s="58">
        <f>Calculations!Z350</f>
        <v>0</v>
      </c>
      <c r="AB380" s="58">
        <f>Calculations!AL350</f>
        <v>0</v>
      </c>
      <c r="AC380" s="58">
        <f>Calculations!AA350</f>
        <v>0</v>
      </c>
      <c r="AD380" s="59">
        <f>Calculations!AM350</f>
        <v>0</v>
      </c>
      <c r="AE380" s="58">
        <f>Calculations!AB350</f>
        <v>0</v>
      </c>
      <c r="AF380" s="58">
        <f>Calculations!AN350</f>
        <v>0</v>
      </c>
      <c r="AG380" s="58">
        <f>Calculations!AC350</f>
        <v>0</v>
      </c>
      <c r="AH380" s="58">
        <f>Calculations!AO350</f>
        <v>0</v>
      </c>
      <c r="AI380" s="58">
        <f>Calculations!AD350</f>
        <v>0</v>
      </c>
      <c r="AJ380" s="58">
        <f>Calculations!AP350</f>
        <v>0</v>
      </c>
      <c r="AK380" s="58">
        <f>Calculations!AE350</f>
        <v>0</v>
      </c>
      <c r="AL380" s="58">
        <f>Calculations!AQ350</f>
        <v>0</v>
      </c>
      <c r="AM380" s="58">
        <f>Calculations!AF350</f>
        <v>0</v>
      </c>
      <c r="AN380" s="58">
        <f>Calculations!AR350</f>
        <v>0</v>
      </c>
      <c r="AO380" s="58">
        <f>Calculations!AG350</f>
        <v>0</v>
      </c>
      <c r="AP380" s="58">
        <f>Calculations!AS350</f>
        <v>0</v>
      </c>
      <c r="AQ380" s="58">
        <f>Calculations!AH350</f>
        <v>0.39795102999699999</v>
      </c>
      <c r="AR380" s="58">
        <f>Calculations!AT350</f>
        <v>100.00000753786269</v>
      </c>
      <c r="AS380" s="58">
        <f>Calculations!AI350</f>
        <v>0</v>
      </c>
      <c r="AT380" s="58">
        <f>Calculations!AU350</f>
        <v>0</v>
      </c>
      <c r="AU380" s="58">
        <f>Calculations!AJ350</f>
        <v>0</v>
      </c>
      <c r="AV380" s="58">
        <f>Calculations!AV350</f>
        <v>0</v>
      </c>
      <c r="AW380" s="49"/>
      <c r="AX380" s="49"/>
      <c r="AY380" s="56" t="str">
        <f>Calculations!D350</f>
        <v>Land Supply 2018</v>
      </c>
    </row>
    <row r="381" spans="2:51" ht="14.5" x14ac:dyDescent="0.35">
      <c r="B381" s="32" t="str">
        <f>Calculations!A351</f>
        <v>97211/16</v>
      </c>
      <c r="C381" s="30" t="str">
        <f>Calculations!B351</f>
        <v>Land at Phoenix Street, Bolton, BL1 2SY</v>
      </c>
      <c r="D381" s="13" t="str">
        <f>Calculations!C351</f>
        <v>Industry and warehousing</v>
      </c>
      <c r="E381" s="38">
        <f>Calculations!E351</f>
        <v>0.12840699999999999</v>
      </c>
      <c r="F381" s="38">
        <f>Calculations!I351</f>
        <v>0.12840699999999999</v>
      </c>
      <c r="G381" s="38">
        <f>Calculations!M351</f>
        <v>100</v>
      </c>
      <c r="H381" s="38">
        <f>Calculations!H351</f>
        <v>0</v>
      </c>
      <c r="I381" s="38">
        <f>Calculations!L351</f>
        <v>0</v>
      </c>
      <c r="J381" s="38">
        <f>Calculations!G351</f>
        <v>0</v>
      </c>
      <c r="K381" s="38">
        <f>Calculations!K351</f>
        <v>0</v>
      </c>
      <c r="L381" s="38">
        <f>Calculations!F351</f>
        <v>0</v>
      </c>
      <c r="M381" s="38">
        <f>Calculations!J351</f>
        <v>0</v>
      </c>
      <c r="N381" s="38">
        <f>Calculations!V351</f>
        <v>0</v>
      </c>
      <c r="O381" s="38">
        <f>Calculations!W351</f>
        <v>0</v>
      </c>
      <c r="P381" s="38">
        <f>Calculations!O351</f>
        <v>3.2840099999999998E-4</v>
      </c>
      <c r="Q381" s="38">
        <f>Calculations!S351</f>
        <v>0.25575007593043991</v>
      </c>
      <c r="R381" s="38">
        <f>Calculations!Q351</f>
        <v>0</v>
      </c>
      <c r="S381" s="38">
        <f>Calculations!T351</f>
        <v>0</v>
      </c>
      <c r="T381" s="38">
        <f>Calculations!R351</f>
        <v>0</v>
      </c>
      <c r="U381" s="38">
        <f>Calculations!U351</f>
        <v>0</v>
      </c>
      <c r="V381" s="38" t="str">
        <f>Calculations!X351</f>
        <v>Not Modelled</v>
      </c>
      <c r="W381" s="38" t="str">
        <f>Calculations!Y351</f>
        <v>N/A</v>
      </c>
      <c r="X381" s="38" t="s">
        <v>101</v>
      </c>
      <c r="Y381" s="73" t="s">
        <v>105</v>
      </c>
      <c r="Z381" s="74" t="s">
        <v>104</v>
      </c>
      <c r="AA381" s="58">
        <f>Calculations!Z351</f>
        <v>0</v>
      </c>
      <c r="AB381" s="58">
        <f>Calculations!AL351</f>
        <v>0</v>
      </c>
      <c r="AC381" s="58">
        <f>Calculations!AA351</f>
        <v>0</v>
      </c>
      <c r="AD381" s="59">
        <f>Calculations!AM351</f>
        <v>0</v>
      </c>
      <c r="AE381" s="58">
        <f>Calculations!AB351</f>
        <v>0</v>
      </c>
      <c r="AF381" s="58">
        <f>Calculations!AN351</f>
        <v>0</v>
      </c>
      <c r="AG381" s="58">
        <f>Calculations!AC351</f>
        <v>0</v>
      </c>
      <c r="AH381" s="58">
        <f>Calculations!AO351</f>
        <v>0</v>
      </c>
      <c r="AI381" s="58">
        <f>Calculations!AD351</f>
        <v>0</v>
      </c>
      <c r="AJ381" s="58">
        <f>Calculations!AP351</f>
        <v>0</v>
      </c>
      <c r="AK381" s="58">
        <f>Calculations!AE351</f>
        <v>0</v>
      </c>
      <c r="AL381" s="58">
        <f>Calculations!AQ351</f>
        <v>0</v>
      </c>
      <c r="AM381" s="58">
        <f>Calculations!AF351</f>
        <v>0</v>
      </c>
      <c r="AN381" s="58">
        <f>Calculations!AR351</f>
        <v>0</v>
      </c>
      <c r="AO381" s="58">
        <f>Calculations!AG351</f>
        <v>0</v>
      </c>
      <c r="AP381" s="58">
        <f>Calculations!AS351</f>
        <v>0</v>
      </c>
      <c r="AQ381" s="58">
        <f>Calculations!AH351</f>
        <v>0.12840667999800001</v>
      </c>
      <c r="AR381" s="58">
        <f>Calculations!AT351</f>
        <v>99.999750790844757</v>
      </c>
      <c r="AS381" s="58">
        <f>Calculations!AI351</f>
        <v>0</v>
      </c>
      <c r="AT381" s="58">
        <f>Calculations!AU351</f>
        <v>0</v>
      </c>
      <c r="AU381" s="58">
        <f>Calculations!AJ351</f>
        <v>0</v>
      </c>
      <c r="AV381" s="58">
        <f>Calculations!AV351</f>
        <v>0</v>
      </c>
      <c r="AW381" s="49"/>
      <c r="AX381" s="49"/>
      <c r="AY381" s="56" t="str">
        <f>Calculations!D351</f>
        <v>Land Supply 2018</v>
      </c>
    </row>
    <row r="382" spans="2:51" ht="26" x14ac:dyDescent="0.35">
      <c r="B382" s="32" t="str">
        <f>Calculations!A352</f>
        <v>973-BOL</v>
      </c>
      <c r="C382" s="30" t="str">
        <f>Calculations!B352</f>
        <v>Dealey Road, Bolton, BL3 4QL</v>
      </c>
      <c r="D382" s="13" t="str">
        <f>Calculations!C352</f>
        <v>Residential</v>
      </c>
      <c r="E382" s="38">
        <f>Calculations!E352</f>
        <v>1.0092699999999999</v>
      </c>
      <c r="F382" s="38">
        <f>Calculations!I352</f>
        <v>1.0092699999999999</v>
      </c>
      <c r="G382" s="38">
        <f>Calculations!M352</f>
        <v>100</v>
      </c>
      <c r="H382" s="38">
        <f>Calculations!H352</f>
        <v>0</v>
      </c>
      <c r="I382" s="38">
        <f>Calculations!L352</f>
        <v>0</v>
      </c>
      <c r="J382" s="38">
        <f>Calculations!G352</f>
        <v>0</v>
      </c>
      <c r="K382" s="38">
        <f>Calculations!K352</f>
        <v>0</v>
      </c>
      <c r="L382" s="38">
        <f>Calculations!F352</f>
        <v>0</v>
      </c>
      <c r="M382" s="38">
        <f>Calculations!J352</f>
        <v>0</v>
      </c>
      <c r="N382" s="38">
        <f>Calculations!V352</f>
        <v>0</v>
      </c>
      <c r="O382" s="38">
        <f>Calculations!W352</f>
        <v>0</v>
      </c>
      <c r="P382" s="38">
        <f>Calculations!O352</f>
        <v>0.48428360404799997</v>
      </c>
      <c r="Q382" s="38">
        <f>Calculations!S352</f>
        <v>47.983552869697903</v>
      </c>
      <c r="R382" s="38">
        <f>Calculations!Q352</f>
        <v>0.14377360404799999</v>
      </c>
      <c r="S382" s="38">
        <f>Calculations!T352</f>
        <v>14.245306414339076</v>
      </c>
      <c r="T382" s="38">
        <f>Calculations!R352</f>
        <v>7.3340722532600003E-2</v>
      </c>
      <c r="U382" s="38">
        <f>Calculations!U352</f>
        <v>7.2667098529234018</v>
      </c>
      <c r="V382" s="38" t="str">
        <f>Calculations!X352</f>
        <v>Not Modelled</v>
      </c>
      <c r="W382" s="38" t="str">
        <f>Calculations!Y352</f>
        <v>N/A</v>
      </c>
      <c r="X382" s="38" t="s">
        <v>1056</v>
      </c>
      <c r="Y382" s="73" t="s">
        <v>108</v>
      </c>
      <c r="Z382" s="74" t="s">
        <v>109</v>
      </c>
      <c r="AA382" s="58">
        <f>Calculations!Z352</f>
        <v>0</v>
      </c>
      <c r="AB382" s="58">
        <f>Calculations!AL352</f>
        <v>0</v>
      </c>
      <c r="AC382" s="58">
        <f>Calculations!AA352</f>
        <v>0</v>
      </c>
      <c r="AD382" s="59">
        <f>Calculations!AM352</f>
        <v>0</v>
      </c>
      <c r="AE382" s="58">
        <f>Calculations!AB352</f>
        <v>0</v>
      </c>
      <c r="AF382" s="58">
        <f>Calculations!AN352</f>
        <v>0</v>
      </c>
      <c r="AG382" s="58">
        <f>Calculations!AC352</f>
        <v>0</v>
      </c>
      <c r="AH382" s="58">
        <f>Calculations!AO352</f>
        <v>0</v>
      </c>
      <c r="AI382" s="58">
        <f>Calculations!AD352</f>
        <v>0</v>
      </c>
      <c r="AJ382" s="58">
        <f>Calculations!AP352</f>
        <v>0</v>
      </c>
      <c r="AK382" s="58">
        <f>Calculations!AE352</f>
        <v>0</v>
      </c>
      <c r="AL382" s="58">
        <f>Calculations!AQ352</f>
        <v>0</v>
      </c>
      <c r="AM382" s="58">
        <f>Calculations!AF352</f>
        <v>0</v>
      </c>
      <c r="AN382" s="58">
        <f>Calculations!AR352</f>
        <v>0</v>
      </c>
      <c r="AO382" s="58">
        <f>Calculations!AG352</f>
        <v>5.5623231182799996E-3</v>
      </c>
      <c r="AP382" s="58">
        <f>Calculations!AS352</f>
        <v>0.55112339792919629</v>
      </c>
      <c r="AQ382" s="58">
        <f>Calculations!AH352</f>
        <v>0.88376192320400004</v>
      </c>
      <c r="AR382" s="58">
        <f>Calculations!AT352</f>
        <v>87.564469686407023</v>
      </c>
      <c r="AS382" s="58">
        <f>Calculations!AI352</f>
        <v>0</v>
      </c>
      <c r="AT382" s="58">
        <f>Calculations!AU352</f>
        <v>0</v>
      </c>
      <c r="AU382" s="58">
        <f>Calculations!AJ352</f>
        <v>0</v>
      </c>
      <c r="AV382" s="58">
        <f>Calculations!AV352</f>
        <v>0</v>
      </c>
      <c r="AW382" s="49"/>
      <c r="AX382" s="49"/>
      <c r="AY382" s="56" t="str">
        <f>Calculations!D352</f>
        <v>Land Supply 2018</v>
      </c>
    </row>
    <row r="383" spans="2:51" ht="14.5" x14ac:dyDescent="0.35">
      <c r="B383" s="32" t="str">
        <f>Calculations!A353</f>
        <v>975-BOL</v>
      </c>
      <c r="C383" s="30" t="str">
        <f>Calculations!B353</f>
        <v>Eldercot Road 3 -s21-Higher Deane, BL3 4DZ</v>
      </c>
      <c r="D383" s="13" t="str">
        <f>Calculations!C353</f>
        <v>Residential</v>
      </c>
      <c r="E383" s="38">
        <f>Calculations!E353</f>
        <v>0.27914</v>
      </c>
      <c r="F383" s="38">
        <f>Calculations!I353</f>
        <v>0.27914</v>
      </c>
      <c r="G383" s="38">
        <f>Calculations!M353</f>
        <v>100</v>
      </c>
      <c r="H383" s="38">
        <f>Calculations!H353</f>
        <v>0</v>
      </c>
      <c r="I383" s="38">
        <f>Calculations!L353</f>
        <v>0</v>
      </c>
      <c r="J383" s="38">
        <f>Calculations!G353</f>
        <v>0</v>
      </c>
      <c r="K383" s="38">
        <f>Calculations!K353</f>
        <v>0</v>
      </c>
      <c r="L383" s="38">
        <f>Calculations!F353</f>
        <v>0</v>
      </c>
      <c r="M383" s="38">
        <f>Calculations!J353</f>
        <v>0</v>
      </c>
      <c r="N383" s="38">
        <f>Calculations!V353</f>
        <v>0</v>
      </c>
      <c r="O383" s="38">
        <f>Calculations!W353</f>
        <v>0</v>
      </c>
      <c r="P383" s="38">
        <f>Calculations!O353</f>
        <v>5.5169955000179995E-3</v>
      </c>
      <c r="Q383" s="38">
        <f>Calculations!S353</f>
        <v>1.9764259869663965</v>
      </c>
      <c r="R383" s="38">
        <f>Calculations!Q353</f>
        <v>2.205155500018E-3</v>
      </c>
      <c r="S383" s="38">
        <f>Calculations!T353</f>
        <v>0.78998190872608731</v>
      </c>
      <c r="T383" s="38">
        <f>Calculations!R353</f>
        <v>1.21630549989E-3</v>
      </c>
      <c r="U383" s="38">
        <f>Calculations!U353</f>
        <v>0.4357331446191875</v>
      </c>
      <c r="V383" s="38" t="str">
        <f>Calculations!X353</f>
        <v>Not Modelled</v>
      </c>
      <c r="W383" s="38" t="str">
        <f>Calculations!Y353</f>
        <v>N/A</v>
      </c>
      <c r="X383" s="38" t="s">
        <v>1056</v>
      </c>
      <c r="Y383" s="73" t="s">
        <v>105</v>
      </c>
      <c r="Z383" s="74" t="s">
        <v>104</v>
      </c>
      <c r="AA383" s="58">
        <f>Calculations!Z353</f>
        <v>0</v>
      </c>
      <c r="AB383" s="58">
        <f>Calculations!AL353</f>
        <v>0</v>
      </c>
      <c r="AC383" s="58">
        <f>Calculations!AA353</f>
        <v>0</v>
      </c>
      <c r="AD383" s="59">
        <f>Calculations!AM353</f>
        <v>0</v>
      </c>
      <c r="AE383" s="58">
        <f>Calculations!AB353</f>
        <v>0</v>
      </c>
      <c r="AF383" s="58">
        <f>Calculations!AN353</f>
        <v>0</v>
      </c>
      <c r="AG383" s="58">
        <f>Calculations!AC353</f>
        <v>0</v>
      </c>
      <c r="AH383" s="58">
        <f>Calculations!AO353</f>
        <v>0</v>
      </c>
      <c r="AI383" s="58">
        <f>Calculations!AD353</f>
        <v>0</v>
      </c>
      <c r="AJ383" s="58">
        <f>Calculations!AP353</f>
        <v>0</v>
      </c>
      <c r="AK383" s="58">
        <f>Calculations!AE353</f>
        <v>0</v>
      </c>
      <c r="AL383" s="58">
        <f>Calculations!AQ353</f>
        <v>0</v>
      </c>
      <c r="AM383" s="58">
        <f>Calculations!AF353</f>
        <v>1.9362169999300001E-3</v>
      </c>
      <c r="AN383" s="58">
        <f>Calculations!AR353</f>
        <v>0.69363652644909368</v>
      </c>
      <c r="AO383" s="58">
        <f>Calculations!AG353</f>
        <v>0</v>
      </c>
      <c r="AP383" s="58">
        <f>Calculations!AS353</f>
        <v>0</v>
      </c>
      <c r="AQ383" s="58">
        <f>Calculations!AH353</f>
        <v>0.27913987500699999</v>
      </c>
      <c r="AR383" s="58">
        <f>Calculations!AT353</f>
        <v>99.999955222110771</v>
      </c>
      <c r="AS383" s="58">
        <f>Calculations!AI353</f>
        <v>0</v>
      </c>
      <c r="AT383" s="58">
        <f>Calculations!AU353</f>
        <v>0</v>
      </c>
      <c r="AU383" s="58">
        <f>Calculations!AJ353</f>
        <v>0</v>
      </c>
      <c r="AV383" s="58">
        <f>Calculations!AV353</f>
        <v>0</v>
      </c>
      <c r="AW383" s="49"/>
      <c r="AX383" s="49"/>
      <c r="AY383" s="56" t="str">
        <f>Calculations!D353</f>
        <v>Land Supply 2018</v>
      </c>
    </row>
    <row r="384" spans="2:51" ht="26" x14ac:dyDescent="0.35">
      <c r="B384" s="32" t="str">
        <f>Calculations!A354</f>
        <v>976-BOL</v>
      </c>
      <c r="C384" s="30" t="str">
        <f>Calculations!B354</f>
        <v>Wardlow Street - s22 - Higher Deane, BL3 4EP</v>
      </c>
      <c r="D384" s="13" t="str">
        <f>Calculations!C354</f>
        <v>Residential</v>
      </c>
      <c r="E384" s="38">
        <f>Calculations!E354</f>
        <v>0.32230700000000001</v>
      </c>
      <c r="F384" s="38">
        <f>Calculations!I354</f>
        <v>0.32230700000000001</v>
      </c>
      <c r="G384" s="38">
        <f>Calculations!M354</f>
        <v>100</v>
      </c>
      <c r="H384" s="38">
        <f>Calculations!H354</f>
        <v>0</v>
      </c>
      <c r="I384" s="38">
        <f>Calculations!L354</f>
        <v>0</v>
      </c>
      <c r="J384" s="38">
        <f>Calculations!G354</f>
        <v>0</v>
      </c>
      <c r="K384" s="38">
        <f>Calculations!K354</f>
        <v>0</v>
      </c>
      <c r="L384" s="38">
        <f>Calculations!F354</f>
        <v>0</v>
      </c>
      <c r="M384" s="38">
        <f>Calculations!J354</f>
        <v>0</v>
      </c>
      <c r="N384" s="38">
        <f>Calculations!V354</f>
        <v>0</v>
      </c>
      <c r="O384" s="38">
        <f>Calculations!W354</f>
        <v>0</v>
      </c>
      <c r="P384" s="38">
        <f>Calculations!O354</f>
        <v>0.13429645040839999</v>
      </c>
      <c r="Q384" s="38">
        <f>Calculations!S354</f>
        <v>41.667245951344526</v>
      </c>
      <c r="R384" s="38">
        <f>Calculations!Q354</f>
        <v>3.9545850408400002E-2</v>
      </c>
      <c r="S384" s="38">
        <f>Calculations!T354</f>
        <v>12.269621946901557</v>
      </c>
      <c r="T384" s="38">
        <f>Calculations!R354</f>
        <v>2.70533396242E-2</v>
      </c>
      <c r="U384" s="38">
        <f>Calculations!U354</f>
        <v>8.3936556215657738</v>
      </c>
      <c r="V384" s="38" t="str">
        <f>Calculations!X354</f>
        <v>Not Modelled</v>
      </c>
      <c r="W384" s="38" t="str">
        <f>Calculations!Y354</f>
        <v>N/A</v>
      </c>
      <c r="X384" s="38" t="s">
        <v>1056</v>
      </c>
      <c r="Y384" s="73" t="s">
        <v>108</v>
      </c>
      <c r="Z384" s="74" t="s">
        <v>109</v>
      </c>
      <c r="AA384" s="58">
        <f>Calculations!Z354</f>
        <v>0</v>
      </c>
      <c r="AB384" s="58">
        <f>Calculations!AL354</f>
        <v>0</v>
      </c>
      <c r="AC384" s="58">
        <f>Calculations!AA354</f>
        <v>0</v>
      </c>
      <c r="AD384" s="59">
        <f>Calculations!AM354</f>
        <v>0</v>
      </c>
      <c r="AE384" s="58">
        <f>Calculations!AB354</f>
        <v>0</v>
      </c>
      <c r="AF384" s="58">
        <f>Calculations!AN354</f>
        <v>0</v>
      </c>
      <c r="AG384" s="58">
        <f>Calculations!AC354</f>
        <v>0</v>
      </c>
      <c r="AH384" s="58">
        <f>Calculations!AO354</f>
        <v>0</v>
      </c>
      <c r="AI384" s="58">
        <f>Calculations!AD354</f>
        <v>0</v>
      </c>
      <c r="AJ384" s="58">
        <f>Calculations!AP354</f>
        <v>0</v>
      </c>
      <c r="AK384" s="58">
        <f>Calculations!AE354</f>
        <v>0</v>
      </c>
      <c r="AL384" s="58">
        <f>Calculations!AQ354</f>
        <v>0</v>
      </c>
      <c r="AM384" s="58">
        <f>Calculations!AF354</f>
        <v>0</v>
      </c>
      <c r="AN384" s="58">
        <f>Calculations!AR354</f>
        <v>0</v>
      </c>
      <c r="AO384" s="58">
        <f>Calculations!AG354</f>
        <v>0</v>
      </c>
      <c r="AP384" s="58">
        <f>Calculations!AS354</f>
        <v>0</v>
      </c>
      <c r="AQ384" s="58">
        <f>Calculations!AH354</f>
        <v>0.32230732000399998</v>
      </c>
      <c r="AR384" s="58">
        <f>Calculations!AT354</f>
        <v>100.00009928546385</v>
      </c>
      <c r="AS384" s="58">
        <f>Calculations!AI354</f>
        <v>0</v>
      </c>
      <c r="AT384" s="58">
        <f>Calculations!AU354</f>
        <v>0</v>
      </c>
      <c r="AU384" s="58">
        <f>Calculations!AJ354</f>
        <v>0</v>
      </c>
      <c r="AV384" s="58">
        <f>Calculations!AV354</f>
        <v>0</v>
      </c>
      <c r="AW384" s="49"/>
      <c r="AX384" s="49"/>
      <c r="AY384" s="56" t="str">
        <f>Calculations!D354</f>
        <v>Land Supply 2018</v>
      </c>
    </row>
    <row r="385" spans="2:51" ht="26" x14ac:dyDescent="0.35">
      <c r="B385" s="32" t="str">
        <f>Calculations!A355</f>
        <v>983-BOL</v>
      </c>
      <c r="C385" s="30" t="str">
        <f>Calculations!B355</f>
        <v>Suffolk Close, Little Lever, BL3 1XJ</v>
      </c>
      <c r="D385" s="13" t="str">
        <f>Calculations!C355</f>
        <v>Residential</v>
      </c>
      <c r="E385" s="38">
        <f>Calculations!E355</f>
        <v>0.43289299999999997</v>
      </c>
      <c r="F385" s="38">
        <f>Calculations!I355</f>
        <v>0.43289299999999997</v>
      </c>
      <c r="G385" s="38">
        <f>Calculations!M355</f>
        <v>100</v>
      </c>
      <c r="H385" s="38">
        <f>Calculations!H355</f>
        <v>0</v>
      </c>
      <c r="I385" s="38">
        <f>Calculations!L355</f>
        <v>0</v>
      </c>
      <c r="J385" s="38">
        <f>Calculations!G355</f>
        <v>0</v>
      </c>
      <c r="K385" s="38">
        <f>Calculations!K355</f>
        <v>0</v>
      </c>
      <c r="L385" s="38">
        <f>Calculations!F355</f>
        <v>0</v>
      </c>
      <c r="M385" s="38">
        <f>Calculations!J355</f>
        <v>0</v>
      </c>
      <c r="N385" s="38">
        <f>Calculations!V355</f>
        <v>0</v>
      </c>
      <c r="O385" s="38">
        <f>Calculations!W355</f>
        <v>0</v>
      </c>
      <c r="P385" s="38">
        <f>Calculations!O355</f>
        <v>0.22563</v>
      </c>
      <c r="Q385" s="38">
        <f>Calculations!S355</f>
        <v>52.12142492486597</v>
      </c>
      <c r="R385" s="38">
        <f>Calculations!Q355</f>
        <v>8.2400000000000001E-2</v>
      </c>
      <c r="S385" s="38">
        <f>Calculations!T355</f>
        <v>19.034726826259607</v>
      </c>
      <c r="T385" s="38">
        <f>Calculations!R355</f>
        <v>0.03</v>
      </c>
      <c r="U385" s="38">
        <f>Calculations!U355</f>
        <v>6.9301189901430611</v>
      </c>
      <c r="V385" s="38" t="str">
        <f>Calculations!X355</f>
        <v>Not Modelled</v>
      </c>
      <c r="W385" s="38" t="str">
        <f>Calculations!Y355</f>
        <v>N/A</v>
      </c>
      <c r="X385" s="38" t="s">
        <v>1056</v>
      </c>
      <c r="Y385" s="73" t="s">
        <v>108</v>
      </c>
      <c r="Z385" s="74" t="s">
        <v>109</v>
      </c>
      <c r="AA385" s="58">
        <f>Calculations!Z355</f>
        <v>0</v>
      </c>
      <c r="AB385" s="58">
        <f>Calculations!AL355</f>
        <v>0</v>
      </c>
      <c r="AC385" s="58">
        <f>Calculations!AA355</f>
        <v>0</v>
      </c>
      <c r="AD385" s="59">
        <f>Calculations!AM355</f>
        <v>0</v>
      </c>
      <c r="AE385" s="58">
        <f>Calculations!AB355</f>
        <v>0</v>
      </c>
      <c r="AF385" s="58">
        <f>Calculations!AN355</f>
        <v>0</v>
      </c>
      <c r="AG385" s="58">
        <f>Calculations!AC355</f>
        <v>0</v>
      </c>
      <c r="AH385" s="58">
        <f>Calculations!AO355</f>
        <v>0</v>
      </c>
      <c r="AI385" s="58">
        <f>Calculations!AD355</f>
        <v>0</v>
      </c>
      <c r="AJ385" s="58">
        <f>Calculations!AP355</f>
        <v>0</v>
      </c>
      <c r="AK385" s="58">
        <f>Calculations!AE355</f>
        <v>0</v>
      </c>
      <c r="AL385" s="58">
        <f>Calculations!AQ355</f>
        <v>0</v>
      </c>
      <c r="AM385" s="58">
        <f>Calculations!AF355</f>
        <v>0</v>
      </c>
      <c r="AN385" s="58">
        <f>Calculations!AR355</f>
        <v>0</v>
      </c>
      <c r="AO385" s="58">
        <f>Calculations!AG355</f>
        <v>0</v>
      </c>
      <c r="AP385" s="58">
        <f>Calculations!AS355</f>
        <v>0</v>
      </c>
      <c r="AQ385" s="58">
        <f>Calculations!AH355</f>
        <v>0.43289305500000003</v>
      </c>
      <c r="AR385" s="58">
        <f>Calculations!AT355</f>
        <v>100.00001270521817</v>
      </c>
      <c r="AS385" s="58">
        <f>Calculations!AI355</f>
        <v>0</v>
      </c>
      <c r="AT385" s="58">
        <f>Calculations!AU355</f>
        <v>0</v>
      </c>
      <c r="AU385" s="58">
        <f>Calculations!AJ355</f>
        <v>0</v>
      </c>
      <c r="AV385" s="58">
        <f>Calculations!AV355</f>
        <v>0</v>
      </c>
      <c r="AW385" s="49"/>
      <c r="AX385" s="49"/>
      <c r="AY385" s="56" t="str">
        <f>Calculations!D355</f>
        <v>Land Supply 2018</v>
      </c>
    </row>
    <row r="386" spans="2:51" ht="14.5" x14ac:dyDescent="0.35">
      <c r="B386" s="32" t="str">
        <f>Calculations!A356</f>
        <v>984-BOL</v>
      </c>
      <c r="C386" s="30" t="str">
        <f>Calculations!B356</f>
        <v>Nandywell -s100, BL3 1JS</v>
      </c>
      <c r="D386" s="13" t="str">
        <f>Calculations!C356</f>
        <v>Residential</v>
      </c>
      <c r="E386" s="38">
        <f>Calculations!E356</f>
        <v>0.36361300000000002</v>
      </c>
      <c r="F386" s="38">
        <f>Calculations!I356</f>
        <v>0.36361300000000002</v>
      </c>
      <c r="G386" s="38">
        <f>Calculations!M356</f>
        <v>100</v>
      </c>
      <c r="H386" s="38">
        <f>Calculations!H356</f>
        <v>0</v>
      </c>
      <c r="I386" s="38">
        <f>Calculations!L356</f>
        <v>0</v>
      </c>
      <c r="J386" s="38">
        <f>Calculations!G356</f>
        <v>0</v>
      </c>
      <c r="K386" s="38">
        <f>Calculations!K356</f>
        <v>0</v>
      </c>
      <c r="L386" s="38">
        <f>Calculations!F356</f>
        <v>0</v>
      </c>
      <c r="M386" s="38">
        <f>Calculations!J356</f>
        <v>0</v>
      </c>
      <c r="N386" s="38">
        <f>Calculations!V356</f>
        <v>0</v>
      </c>
      <c r="O386" s="38">
        <f>Calculations!W356</f>
        <v>0</v>
      </c>
      <c r="P386" s="38">
        <f>Calculations!O356</f>
        <v>1.04E-2</v>
      </c>
      <c r="Q386" s="38">
        <f>Calculations!S356</f>
        <v>2.8601837668070171</v>
      </c>
      <c r="R386" s="38">
        <f>Calculations!Q356</f>
        <v>0</v>
      </c>
      <c r="S386" s="38">
        <f>Calculations!T356</f>
        <v>0</v>
      </c>
      <c r="T386" s="38">
        <f>Calculations!R356</f>
        <v>0</v>
      </c>
      <c r="U386" s="38">
        <f>Calculations!U356</f>
        <v>0</v>
      </c>
      <c r="V386" s="38" t="str">
        <f>Calculations!X356</f>
        <v>Not Modelled</v>
      </c>
      <c r="W386" s="38" t="str">
        <f>Calculations!Y356</f>
        <v>N/A</v>
      </c>
      <c r="X386" s="38" t="s">
        <v>1056</v>
      </c>
      <c r="Y386" s="73" t="s">
        <v>105</v>
      </c>
      <c r="Z386" s="74" t="s">
        <v>104</v>
      </c>
      <c r="AA386" s="58">
        <f>Calculations!Z356</f>
        <v>0</v>
      </c>
      <c r="AB386" s="58">
        <f>Calculations!AL356</f>
        <v>0</v>
      </c>
      <c r="AC386" s="58">
        <f>Calculations!AA356</f>
        <v>0</v>
      </c>
      <c r="AD386" s="59">
        <f>Calculations!AM356</f>
        <v>0</v>
      </c>
      <c r="AE386" s="58">
        <f>Calculations!AB356</f>
        <v>0</v>
      </c>
      <c r="AF386" s="58">
        <f>Calculations!AN356</f>
        <v>0</v>
      </c>
      <c r="AG386" s="58">
        <f>Calculations!AC356</f>
        <v>0</v>
      </c>
      <c r="AH386" s="58">
        <f>Calculations!AO356</f>
        <v>0</v>
      </c>
      <c r="AI386" s="58">
        <f>Calculations!AD356</f>
        <v>0</v>
      </c>
      <c r="AJ386" s="58">
        <f>Calculations!AP356</f>
        <v>0</v>
      </c>
      <c r="AK386" s="58">
        <f>Calculations!AE356</f>
        <v>0</v>
      </c>
      <c r="AL386" s="58">
        <f>Calculations!AQ356</f>
        <v>0</v>
      </c>
      <c r="AM386" s="58">
        <f>Calculations!AF356</f>
        <v>0</v>
      </c>
      <c r="AN386" s="58">
        <f>Calculations!AR356</f>
        <v>0</v>
      </c>
      <c r="AO386" s="58">
        <f>Calculations!AG356</f>
        <v>0</v>
      </c>
      <c r="AP386" s="58">
        <f>Calculations!AS356</f>
        <v>0</v>
      </c>
      <c r="AQ386" s="58">
        <f>Calculations!AH356</f>
        <v>0.36361332499400001</v>
      </c>
      <c r="AR386" s="58">
        <f>Calculations!AT356</f>
        <v>100.0000893790926</v>
      </c>
      <c r="AS386" s="58">
        <f>Calculations!AI356</f>
        <v>0</v>
      </c>
      <c r="AT386" s="58">
        <f>Calculations!AU356</f>
        <v>0</v>
      </c>
      <c r="AU386" s="58">
        <f>Calculations!AJ356</f>
        <v>0</v>
      </c>
      <c r="AV386" s="58">
        <f>Calculations!AV356</f>
        <v>0</v>
      </c>
      <c r="AW386" s="49"/>
      <c r="AX386" s="49"/>
      <c r="AY386" s="56" t="str">
        <f>Calculations!D356</f>
        <v>Land Supply 2018</v>
      </c>
    </row>
    <row r="387" spans="2:51" ht="14.5" x14ac:dyDescent="0.35">
      <c r="B387" s="32" t="str">
        <f>Calculations!A357</f>
        <v>986-BOL</v>
      </c>
      <c r="C387" s="30" t="str">
        <f>Calculations!B357</f>
        <v>Lever Gardens, Little Lever, BL3 1LH</v>
      </c>
      <c r="D387" s="13" t="str">
        <f>Calculations!C357</f>
        <v>Residential</v>
      </c>
      <c r="E387" s="38">
        <f>Calculations!E357</f>
        <v>0.740757</v>
      </c>
      <c r="F387" s="38">
        <f>Calculations!I357</f>
        <v>0.740757</v>
      </c>
      <c r="G387" s="38">
        <f>Calculations!M357</f>
        <v>100</v>
      </c>
      <c r="H387" s="38">
        <f>Calculations!H357</f>
        <v>0</v>
      </c>
      <c r="I387" s="38">
        <f>Calculations!L357</f>
        <v>0</v>
      </c>
      <c r="J387" s="38">
        <f>Calculations!G357</f>
        <v>0</v>
      </c>
      <c r="K387" s="38">
        <f>Calculations!K357</f>
        <v>0</v>
      </c>
      <c r="L387" s="38">
        <f>Calculations!F357</f>
        <v>0</v>
      </c>
      <c r="M387" s="38">
        <f>Calculations!J357</f>
        <v>0</v>
      </c>
      <c r="N387" s="38">
        <f>Calculations!V357</f>
        <v>0</v>
      </c>
      <c r="O387" s="38">
        <f>Calculations!W357</f>
        <v>0</v>
      </c>
      <c r="P387" s="38">
        <f>Calculations!O357</f>
        <v>5.7679099999999997E-2</v>
      </c>
      <c r="Q387" s="38">
        <f>Calculations!S357</f>
        <v>7.7865075861584838</v>
      </c>
      <c r="R387" s="38">
        <f>Calculations!Q357</f>
        <v>0</v>
      </c>
      <c r="S387" s="38">
        <f>Calculations!T357</f>
        <v>0</v>
      </c>
      <c r="T387" s="38">
        <f>Calculations!R357</f>
        <v>0</v>
      </c>
      <c r="U387" s="38">
        <f>Calculations!U357</f>
        <v>0</v>
      </c>
      <c r="V387" s="38" t="str">
        <f>Calculations!X357</f>
        <v>Not Modelled</v>
      </c>
      <c r="W387" s="38" t="str">
        <f>Calculations!Y357</f>
        <v>N/A</v>
      </c>
      <c r="X387" s="38" t="s">
        <v>1056</v>
      </c>
      <c r="Y387" s="73" t="s">
        <v>105</v>
      </c>
      <c r="Z387" s="74" t="s">
        <v>104</v>
      </c>
      <c r="AA387" s="58">
        <f>Calculations!Z357</f>
        <v>0</v>
      </c>
      <c r="AB387" s="58">
        <f>Calculations!AL357</f>
        <v>0</v>
      </c>
      <c r="AC387" s="58">
        <f>Calculations!AA357</f>
        <v>0</v>
      </c>
      <c r="AD387" s="59">
        <f>Calculations!AM357</f>
        <v>0</v>
      </c>
      <c r="AE387" s="58">
        <f>Calculations!AB357</f>
        <v>0</v>
      </c>
      <c r="AF387" s="58">
        <f>Calculations!AN357</f>
        <v>0</v>
      </c>
      <c r="AG387" s="58">
        <f>Calculations!AC357</f>
        <v>0</v>
      </c>
      <c r="AH387" s="58">
        <f>Calculations!AO357</f>
        <v>0</v>
      </c>
      <c r="AI387" s="58">
        <f>Calculations!AD357</f>
        <v>0</v>
      </c>
      <c r="AJ387" s="58">
        <f>Calculations!AP357</f>
        <v>0</v>
      </c>
      <c r="AK387" s="58">
        <f>Calculations!AE357</f>
        <v>0</v>
      </c>
      <c r="AL387" s="58">
        <f>Calculations!AQ357</f>
        <v>0</v>
      </c>
      <c r="AM387" s="58">
        <f>Calculations!AF357</f>
        <v>0</v>
      </c>
      <c r="AN387" s="58">
        <f>Calculations!AR357</f>
        <v>0</v>
      </c>
      <c r="AO387" s="58">
        <f>Calculations!AG357</f>
        <v>0</v>
      </c>
      <c r="AP387" s="58">
        <f>Calculations!AS357</f>
        <v>0</v>
      </c>
      <c r="AQ387" s="58">
        <f>Calculations!AH357</f>
        <v>0.74075732000299999</v>
      </c>
      <c r="AR387" s="58">
        <f>Calculations!AT357</f>
        <v>100.00004319945677</v>
      </c>
      <c r="AS387" s="58">
        <f>Calculations!AI357</f>
        <v>0</v>
      </c>
      <c r="AT387" s="58">
        <f>Calculations!AU357</f>
        <v>0</v>
      </c>
      <c r="AU387" s="58">
        <f>Calculations!AJ357</f>
        <v>0</v>
      </c>
      <c r="AV387" s="58">
        <f>Calculations!AV357</f>
        <v>0</v>
      </c>
      <c r="AW387" s="49"/>
      <c r="AX387" s="49"/>
      <c r="AY387" s="56" t="str">
        <f>Calculations!D357</f>
        <v>Land Supply 2018</v>
      </c>
    </row>
    <row r="388" spans="2:51" ht="26" x14ac:dyDescent="0.35">
      <c r="B388" s="32" t="str">
        <f>Calculations!A358</f>
        <v>988-BOL</v>
      </c>
      <c r="C388" s="30" t="str">
        <f>Calculations!B358</f>
        <v>Victory Road, Little Lever, BL3 1QY</v>
      </c>
      <c r="D388" s="13" t="str">
        <f>Calculations!C358</f>
        <v>Residential</v>
      </c>
      <c r="E388" s="38">
        <f>Calculations!E358</f>
        <v>0.481271</v>
      </c>
      <c r="F388" s="38">
        <f>Calculations!I358</f>
        <v>0.481271</v>
      </c>
      <c r="G388" s="38">
        <f>Calculations!M358</f>
        <v>100</v>
      </c>
      <c r="H388" s="38">
        <f>Calculations!H358</f>
        <v>0</v>
      </c>
      <c r="I388" s="38">
        <f>Calculations!L358</f>
        <v>0</v>
      </c>
      <c r="J388" s="38">
        <f>Calculations!G358</f>
        <v>0</v>
      </c>
      <c r="K388" s="38">
        <f>Calculations!K358</f>
        <v>0</v>
      </c>
      <c r="L388" s="38">
        <f>Calculations!F358</f>
        <v>0</v>
      </c>
      <c r="M388" s="38">
        <f>Calculations!J358</f>
        <v>0</v>
      </c>
      <c r="N388" s="38">
        <f>Calculations!V358</f>
        <v>0</v>
      </c>
      <c r="O388" s="38">
        <f>Calculations!W358</f>
        <v>0</v>
      </c>
      <c r="P388" s="38">
        <f>Calculations!O358</f>
        <v>0</v>
      </c>
      <c r="Q388" s="38">
        <f>Calculations!S358</f>
        <v>0</v>
      </c>
      <c r="R388" s="38">
        <f>Calculations!Q358</f>
        <v>0</v>
      </c>
      <c r="S388" s="38">
        <f>Calculations!T358</f>
        <v>0</v>
      </c>
      <c r="T388" s="38">
        <f>Calculations!R358</f>
        <v>0</v>
      </c>
      <c r="U388" s="38">
        <f>Calculations!U358</f>
        <v>0</v>
      </c>
      <c r="V388" s="38" t="str">
        <f>Calculations!X358</f>
        <v>Not Modelled</v>
      </c>
      <c r="W388" s="38" t="str">
        <f>Calculations!Y358</f>
        <v>N/A</v>
      </c>
      <c r="X388" s="38" t="s">
        <v>1056</v>
      </c>
      <c r="Y388" s="73" t="s">
        <v>106</v>
      </c>
      <c r="Z388" s="74" t="s">
        <v>107</v>
      </c>
      <c r="AA388" s="58">
        <f>Calculations!Z358</f>
        <v>0</v>
      </c>
      <c r="AB388" s="58">
        <f>Calculations!AL358</f>
        <v>0</v>
      </c>
      <c r="AC388" s="58">
        <f>Calculations!AA358</f>
        <v>0</v>
      </c>
      <c r="AD388" s="59">
        <f>Calculations!AM358</f>
        <v>0</v>
      </c>
      <c r="AE388" s="58">
        <f>Calculations!AB358</f>
        <v>0</v>
      </c>
      <c r="AF388" s="58">
        <f>Calculations!AN358</f>
        <v>0</v>
      </c>
      <c r="AG388" s="58">
        <f>Calculations!AC358</f>
        <v>0</v>
      </c>
      <c r="AH388" s="58">
        <f>Calculations!AO358</f>
        <v>0</v>
      </c>
      <c r="AI388" s="58">
        <f>Calculations!AD358</f>
        <v>0</v>
      </c>
      <c r="AJ388" s="58">
        <f>Calculations!AP358</f>
        <v>0</v>
      </c>
      <c r="AK388" s="58">
        <f>Calculations!AE358</f>
        <v>0</v>
      </c>
      <c r="AL388" s="58">
        <f>Calculations!AQ358</f>
        <v>0</v>
      </c>
      <c r="AM388" s="58">
        <f>Calculations!AF358</f>
        <v>0</v>
      </c>
      <c r="AN388" s="58">
        <f>Calculations!AR358</f>
        <v>0</v>
      </c>
      <c r="AO388" s="58">
        <f>Calculations!AG358</f>
        <v>0</v>
      </c>
      <c r="AP388" s="58">
        <f>Calculations!AS358</f>
        <v>0</v>
      </c>
      <c r="AQ388" s="58">
        <f>Calculations!AH358</f>
        <v>0.48127054499999999</v>
      </c>
      <c r="AR388" s="58">
        <f>Calculations!AT358</f>
        <v>99.999905458670895</v>
      </c>
      <c r="AS388" s="58">
        <f>Calculations!AI358</f>
        <v>0</v>
      </c>
      <c r="AT388" s="58">
        <f>Calculations!AU358</f>
        <v>0</v>
      </c>
      <c r="AU388" s="58">
        <f>Calculations!AJ358</f>
        <v>0</v>
      </c>
      <c r="AV388" s="58">
        <f>Calculations!AV358</f>
        <v>0</v>
      </c>
      <c r="AW388" s="49"/>
      <c r="AX388" s="49"/>
      <c r="AY388" s="56" t="str">
        <f>Calculations!D358</f>
        <v>Land Supply 2018</v>
      </c>
    </row>
    <row r="389" spans="2:51" ht="26" x14ac:dyDescent="0.35">
      <c r="B389" s="32" t="str">
        <f>Calculations!A359</f>
        <v>989b-BOL</v>
      </c>
      <c r="C389" s="30" t="str">
        <f>Calculations!B359</f>
        <v>Park Road (residual allocation 52SC)</v>
      </c>
      <c r="D389" s="13" t="str">
        <f>Calculations!C359</f>
        <v>Residential</v>
      </c>
      <c r="E389" s="38">
        <f>Calculations!E359</f>
        <v>0.114152</v>
      </c>
      <c r="F389" s="38">
        <f>Calculations!I359</f>
        <v>0.114152</v>
      </c>
      <c r="G389" s="38">
        <f>Calculations!M359</f>
        <v>100</v>
      </c>
      <c r="H389" s="38">
        <f>Calculations!H359</f>
        <v>0</v>
      </c>
      <c r="I389" s="38">
        <f>Calculations!L359</f>
        <v>0</v>
      </c>
      <c r="J389" s="38">
        <f>Calculations!G359</f>
        <v>0</v>
      </c>
      <c r="K389" s="38">
        <f>Calculations!K359</f>
        <v>0</v>
      </c>
      <c r="L389" s="38">
        <f>Calculations!F359</f>
        <v>0</v>
      </c>
      <c r="M389" s="38">
        <f>Calculations!J359</f>
        <v>0</v>
      </c>
      <c r="N389" s="38">
        <f>Calculations!V359</f>
        <v>0</v>
      </c>
      <c r="O389" s="38">
        <f>Calculations!W359</f>
        <v>0</v>
      </c>
      <c r="P389" s="38">
        <f>Calculations!O359</f>
        <v>0</v>
      </c>
      <c r="Q389" s="38">
        <f>Calculations!S359</f>
        <v>0</v>
      </c>
      <c r="R389" s="38">
        <f>Calculations!Q359</f>
        <v>0</v>
      </c>
      <c r="S389" s="38">
        <f>Calculations!T359</f>
        <v>0</v>
      </c>
      <c r="T389" s="38">
        <f>Calculations!R359</f>
        <v>0</v>
      </c>
      <c r="U389" s="38">
        <f>Calculations!U359</f>
        <v>0</v>
      </c>
      <c r="V389" s="38" t="str">
        <f>Calculations!X359</f>
        <v>Not Modelled</v>
      </c>
      <c r="W389" s="38" t="str">
        <f>Calculations!Y359</f>
        <v>N/A</v>
      </c>
      <c r="X389" s="38" t="s">
        <v>1056</v>
      </c>
      <c r="Y389" s="73" t="s">
        <v>106</v>
      </c>
      <c r="Z389" s="74" t="s">
        <v>107</v>
      </c>
      <c r="AA389" s="58">
        <f>Calculations!Z359</f>
        <v>0</v>
      </c>
      <c r="AB389" s="58">
        <f>Calculations!AL359</f>
        <v>0</v>
      </c>
      <c r="AC389" s="58">
        <f>Calculations!AA359</f>
        <v>0</v>
      </c>
      <c r="AD389" s="59">
        <f>Calculations!AM359</f>
        <v>0</v>
      </c>
      <c r="AE389" s="58">
        <f>Calculations!AB359</f>
        <v>0</v>
      </c>
      <c r="AF389" s="58">
        <f>Calculations!AN359</f>
        <v>0</v>
      </c>
      <c r="AG389" s="58">
        <f>Calculations!AC359</f>
        <v>0</v>
      </c>
      <c r="AH389" s="58">
        <f>Calculations!AO359</f>
        <v>0</v>
      </c>
      <c r="AI389" s="58">
        <f>Calculations!AD359</f>
        <v>0</v>
      </c>
      <c r="AJ389" s="58">
        <f>Calculations!AP359</f>
        <v>0</v>
      </c>
      <c r="AK389" s="58">
        <f>Calculations!AE359</f>
        <v>0</v>
      </c>
      <c r="AL389" s="58">
        <f>Calculations!AQ359</f>
        <v>0</v>
      </c>
      <c r="AM389" s="58">
        <f>Calculations!AF359</f>
        <v>0</v>
      </c>
      <c r="AN389" s="58">
        <f>Calculations!AR359</f>
        <v>0</v>
      </c>
      <c r="AO389" s="58">
        <f>Calculations!AG359</f>
        <v>0</v>
      </c>
      <c r="AP389" s="58">
        <f>Calculations!AS359</f>
        <v>0</v>
      </c>
      <c r="AQ389" s="58">
        <f>Calculations!AH359</f>
        <v>0.114152010003</v>
      </c>
      <c r="AR389" s="58">
        <f>Calculations!AT359</f>
        <v>100.00000876287756</v>
      </c>
      <c r="AS389" s="58">
        <f>Calculations!AI359</f>
        <v>0</v>
      </c>
      <c r="AT389" s="58">
        <f>Calculations!AU359</f>
        <v>0</v>
      </c>
      <c r="AU389" s="58">
        <f>Calculations!AJ359</f>
        <v>0</v>
      </c>
      <c r="AV389" s="58">
        <f>Calculations!AV359</f>
        <v>0</v>
      </c>
      <c r="AW389" s="49"/>
      <c r="AX389" s="49"/>
      <c r="AY389" s="56" t="str">
        <f>Calculations!D359</f>
        <v>Land Supply 2018</v>
      </c>
    </row>
    <row r="390" spans="2:51" ht="14.5" x14ac:dyDescent="0.35">
      <c r="B390" s="32" t="str">
        <f>Calculations!A360</f>
        <v>990-BOL</v>
      </c>
      <c r="C390" s="30" t="str">
        <f>Calculations!B360</f>
        <v>Church Street 1-s26, BL3 1EF</v>
      </c>
      <c r="D390" s="13" t="str">
        <f>Calculations!C360</f>
        <v>Residential</v>
      </c>
      <c r="E390" s="38">
        <f>Calculations!E360</f>
        <v>0.29272500000000001</v>
      </c>
      <c r="F390" s="38">
        <f>Calculations!I360</f>
        <v>0.29272500000000001</v>
      </c>
      <c r="G390" s="38">
        <f>Calculations!M360</f>
        <v>100</v>
      </c>
      <c r="H390" s="38">
        <f>Calculations!H360</f>
        <v>0</v>
      </c>
      <c r="I390" s="38">
        <f>Calculations!L360</f>
        <v>0</v>
      </c>
      <c r="J390" s="38">
        <f>Calculations!G360</f>
        <v>0</v>
      </c>
      <c r="K390" s="38">
        <f>Calculations!K360</f>
        <v>0</v>
      </c>
      <c r="L390" s="38">
        <f>Calculations!F360</f>
        <v>0</v>
      </c>
      <c r="M390" s="38">
        <f>Calculations!J360</f>
        <v>0</v>
      </c>
      <c r="N390" s="38">
        <f>Calculations!V360</f>
        <v>0</v>
      </c>
      <c r="O390" s="38">
        <f>Calculations!W360</f>
        <v>0</v>
      </c>
      <c r="P390" s="38">
        <f>Calculations!O360</f>
        <v>2.35999E-2</v>
      </c>
      <c r="Q390" s="38">
        <f>Calculations!S360</f>
        <v>8.0621402340080284</v>
      </c>
      <c r="R390" s="38">
        <f>Calculations!Q360</f>
        <v>0</v>
      </c>
      <c r="S390" s="38">
        <f>Calculations!T360</f>
        <v>0</v>
      </c>
      <c r="T390" s="38">
        <f>Calculations!R360</f>
        <v>0</v>
      </c>
      <c r="U390" s="38">
        <f>Calculations!U360</f>
        <v>0</v>
      </c>
      <c r="V390" s="38" t="str">
        <f>Calculations!X360</f>
        <v>Not Modelled</v>
      </c>
      <c r="W390" s="38" t="str">
        <f>Calculations!Y360</f>
        <v>N/A</v>
      </c>
      <c r="X390" s="38" t="s">
        <v>1056</v>
      </c>
      <c r="Y390" s="73" t="s">
        <v>105</v>
      </c>
      <c r="Z390" s="74" t="s">
        <v>104</v>
      </c>
      <c r="AA390" s="58">
        <f>Calculations!Z360</f>
        <v>0</v>
      </c>
      <c r="AB390" s="58">
        <f>Calculations!AL360</f>
        <v>0</v>
      </c>
      <c r="AC390" s="58">
        <f>Calculations!AA360</f>
        <v>0</v>
      </c>
      <c r="AD390" s="59">
        <f>Calculations!AM360</f>
        <v>0</v>
      </c>
      <c r="AE390" s="58">
        <f>Calculations!AB360</f>
        <v>0</v>
      </c>
      <c r="AF390" s="58">
        <f>Calculations!AN360</f>
        <v>0</v>
      </c>
      <c r="AG390" s="58">
        <f>Calculations!AC360</f>
        <v>0</v>
      </c>
      <c r="AH390" s="58">
        <f>Calculations!AO360</f>
        <v>0</v>
      </c>
      <c r="AI390" s="58">
        <f>Calculations!AD360</f>
        <v>0</v>
      </c>
      <c r="AJ390" s="58">
        <f>Calculations!AP360</f>
        <v>0</v>
      </c>
      <c r="AK390" s="58">
        <f>Calculations!AE360</f>
        <v>0</v>
      </c>
      <c r="AL390" s="58">
        <f>Calculations!AQ360</f>
        <v>0</v>
      </c>
      <c r="AM390" s="58">
        <f>Calculations!AF360</f>
        <v>0</v>
      </c>
      <c r="AN390" s="58">
        <f>Calculations!AR360</f>
        <v>0</v>
      </c>
      <c r="AO390" s="58">
        <f>Calculations!AG360</f>
        <v>0</v>
      </c>
      <c r="AP390" s="58">
        <f>Calculations!AS360</f>
        <v>0</v>
      </c>
      <c r="AQ390" s="58">
        <f>Calculations!AH360</f>
        <v>0.292724974995</v>
      </c>
      <c r="AR390" s="58">
        <f>Calculations!AT360</f>
        <v>99.999991457852929</v>
      </c>
      <c r="AS390" s="58">
        <f>Calculations!AI360</f>
        <v>0</v>
      </c>
      <c r="AT390" s="58">
        <f>Calculations!AU360</f>
        <v>0</v>
      </c>
      <c r="AU390" s="58">
        <f>Calculations!AJ360</f>
        <v>0</v>
      </c>
      <c r="AV390" s="58">
        <f>Calculations!AV360</f>
        <v>0</v>
      </c>
      <c r="AW390" s="49"/>
      <c r="AX390" s="49"/>
      <c r="AY390" s="56" t="str">
        <f>Calculations!D360</f>
        <v>Land Supply 2018</v>
      </c>
    </row>
    <row r="391" spans="2:51" ht="26" x14ac:dyDescent="0.35">
      <c r="B391" s="32" t="str">
        <f>Calculations!A361</f>
        <v>998-BOL</v>
      </c>
      <c r="C391" s="30" t="str">
        <f>Calculations!B361</f>
        <v>Howard Avenue 1 - s58, BL4 8DN</v>
      </c>
      <c r="D391" s="13" t="str">
        <f>Calculations!C361</f>
        <v>Residential</v>
      </c>
      <c r="E391" s="38">
        <f>Calculations!E361</f>
        <v>0.38240200000000002</v>
      </c>
      <c r="F391" s="38">
        <f>Calculations!I361</f>
        <v>0.38240200000000002</v>
      </c>
      <c r="G391" s="38">
        <f>Calculations!M361</f>
        <v>100</v>
      </c>
      <c r="H391" s="38">
        <f>Calculations!H361</f>
        <v>0</v>
      </c>
      <c r="I391" s="38">
        <f>Calculations!L361</f>
        <v>0</v>
      </c>
      <c r="J391" s="38">
        <f>Calculations!G361</f>
        <v>0</v>
      </c>
      <c r="K391" s="38">
        <f>Calculations!K361</f>
        <v>0</v>
      </c>
      <c r="L391" s="38">
        <f>Calculations!F361</f>
        <v>0</v>
      </c>
      <c r="M391" s="38">
        <f>Calculations!J361</f>
        <v>0</v>
      </c>
      <c r="N391" s="38">
        <f>Calculations!V361</f>
        <v>0</v>
      </c>
      <c r="O391" s="38">
        <f>Calculations!W361</f>
        <v>0</v>
      </c>
      <c r="P391" s="38">
        <f>Calculations!O361</f>
        <v>0</v>
      </c>
      <c r="Q391" s="38">
        <f>Calculations!S361</f>
        <v>0</v>
      </c>
      <c r="R391" s="38">
        <f>Calculations!Q361</f>
        <v>0</v>
      </c>
      <c r="S391" s="38">
        <f>Calculations!T361</f>
        <v>0</v>
      </c>
      <c r="T391" s="38">
        <f>Calculations!R361</f>
        <v>0</v>
      </c>
      <c r="U391" s="38">
        <f>Calculations!U361</f>
        <v>0</v>
      </c>
      <c r="V391" s="38" t="str">
        <f>Calculations!X361</f>
        <v>Not Modelled</v>
      </c>
      <c r="W391" s="38" t="str">
        <f>Calculations!Y361</f>
        <v>N/A</v>
      </c>
      <c r="X391" s="38" t="s">
        <v>1056</v>
      </c>
      <c r="Y391" s="73" t="s">
        <v>106</v>
      </c>
      <c r="Z391" s="74" t="s">
        <v>107</v>
      </c>
      <c r="AA391" s="58">
        <f>Calculations!Z361</f>
        <v>0</v>
      </c>
      <c r="AB391" s="58">
        <f>Calculations!AL361</f>
        <v>0</v>
      </c>
      <c r="AC391" s="58">
        <f>Calculations!AA361</f>
        <v>0</v>
      </c>
      <c r="AD391" s="59">
        <f>Calculations!AM361</f>
        <v>0</v>
      </c>
      <c r="AE391" s="58">
        <f>Calculations!AB361</f>
        <v>0</v>
      </c>
      <c r="AF391" s="58">
        <f>Calculations!AN361</f>
        <v>0</v>
      </c>
      <c r="AG391" s="58">
        <f>Calculations!AC361</f>
        <v>0</v>
      </c>
      <c r="AH391" s="58">
        <f>Calculations!AO361</f>
        <v>0</v>
      </c>
      <c r="AI391" s="58">
        <f>Calculations!AD361</f>
        <v>0</v>
      </c>
      <c r="AJ391" s="58">
        <f>Calculations!AP361</f>
        <v>0</v>
      </c>
      <c r="AK391" s="58">
        <f>Calculations!AE361</f>
        <v>0</v>
      </c>
      <c r="AL391" s="58">
        <f>Calculations!AQ361</f>
        <v>0</v>
      </c>
      <c r="AM391" s="58">
        <f>Calculations!AF361</f>
        <v>0</v>
      </c>
      <c r="AN391" s="58">
        <f>Calculations!AR361</f>
        <v>0</v>
      </c>
      <c r="AO391" s="58">
        <f>Calculations!AG361</f>
        <v>0</v>
      </c>
      <c r="AP391" s="58">
        <f>Calculations!AS361</f>
        <v>0</v>
      </c>
      <c r="AQ391" s="58">
        <f>Calculations!AH361</f>
        <v>0.382401535003</v>
      </c>
      <c r="AR391" s="58">
        <f>Calculations!AT361</f>
        <v>99.999878401002078</v>
      </c>
      <c r="AS391" s="58">
        <f>Calculations!AI361</f>
        <v>0</v>
      </c>
      <c r="AT391" s="58">
        <f>Calculations!AU361</f>
        <v>0</v>
      </c>
      <c r="AU391" s="58">
        <f>Calculations!AJ361</f>
        <v>0</v>
      </c>
      <c r="AV391" s="58">
        <f>Calculations!AV361</f>
        <v>0</v>
      </c>
      <c r="AW391" s="49"/>
      <c r="AX391" s="49"/>
      <c r="AY391" s="56" t="str">
        <f>Calculations!D361</f>
        <v>Land Supply 2018</v>
      </c>
    </row>
    <row r="392" spans="2:51" ht="14.5" x14ac:dyDescent="0.35">
      <c r="B392" s="32" t="str">
        <f>Calculations!A362</f>
        <v>9P1.1</v>
      </c>
      <c r="C392" s="30" t="str">
        <f>Calculations!B362</f>
        <v>Mill Street</v>
      </c>
      <c r="D392" s="13" t="str">
        <f>Calculations!C362</f>
        <v>Industry and warehousing</v>
      </c>
      <c r="E392" s="38">
        <f>Calculations!E362</f>
        <v>0.55944199999999999</v>
      </c>
      <c r="F392" s="38">
        <f>Calculations!I362</f>
        <v>0.55944199999999999</v>
      </c>
      <c r="G392" s="38">
        <f>Calculations!M362</f>
        <v>100</v>
      </c>
      <c r="H392" s="38">
        <f>Calculations!H362</f>
        <v>0</v>
      </c>
      <c r="I392" s="38">
        <f>Calculations!L362</f>
        <v>0</v>
      </c>
      <c r="J392" s="38">
        <f>Calculations!G362</f>
        <v>0</v>
      </c>
      <c r="K392" s="38">
        <f>Calculations!K362</f>
        <v>0</v>
      </c>
      <c r="L392" s="38">
        <f>Calculations!F362</f>
        <v>0</v>
      </c>
      <c r="M392" s="38">
        <f>Calculations!J362</f>
        <v>0</v>
      </c>
      <c r="N392" s="38">
        <f>Calculations!V362</f>
        <v>0</v>
      </c>
      <c r="O392" s="38">
        <f>Calculations!W362</f>
        <v>0</v>
      </c>
      <c r="P392" s="38">
        <f>Calculations!O362</f>
        <v>3.9061500000000003E-4</v>
      </c>
      <c r="Q392" s="38">
        <f>Calculations!S362</f>
        <v>6.9822251457702503E-2</v>
      </c>
      <c r="R392" s="38">
        <f>Calculations!Q362</f>
        <v>0</v>
      </c>
      <c r="S392" s="38">
        <f>Calculations!T362</f>
        <v>0</v>
      </c>
      <c r="T392" s="38">
        <f>Calculations!R362</f>
        <v>0</v>
      </c>
      <c r="U392" s="38">
        <f>Calculations!U362</f>
        <v>0</v>
      </c>
      <c r="V392" s="38" t="str">
        <f>Calculations!X362</f>
        <v>Not Modelled</v>
      </c>
      <c r="W392" s="38" t="str">
        <f>Calculations!Y362</f>
        <v>N/A</v>
      </c>
      <c r="X392" s="38" t="s">
        <v>101</v>
      </c>
      <c r="Y392" s="73" t="s">
        <v>105</v>
      </c>
      <c r="Z392" s="74" t="s">
        <v>104</v>
      </c>
      <c r="AA392" s="58">
        <f>Calculations!Z362</f>
        <v>0</v>
      </c>
      <c r="AB392" s="58">
        <f>Calculations!AL362</f>
        <v>0</v>
      </c>
      <c r="AC392" s="58">
        <f>Calculations!AA362</f>
        <v>0</v>
      </c>
      <c r="AD392" s="59">
        <f>Calculations!AM362</f>
        <v>0</v>
      </c>
      <c r="AE392" s="58">
        <f>Calculations!AB362</f>
        <v>0</v>
      </c>
      <c r="AF392" s="58">
        <f>Calculations!AN362</f>
        <v>0</v>
      </c>
      <c r="AG392" s="58">
        <f>Calculations!AC362</f>
        <v>0</v>
      </c>
      <c r="AH392" s="58">
        <f>Calculations!AO362</f>
        <v>0</v>
      </c>
      <c r="AI392" s="58">
        <f>Calculations!AD362</f>
        <v>0</v>
      </c>
      <c r="AJ392" s="58">
        <f>Calculations!AP362</f>
        <v>0</v>
      </c>
      <c r="AK392" s="58">
        <f>Calculations!AE362</f>
        <v>0</v>
      </c>
      <c r="AL392" s="58">
        <f>Calculations!AQ362</f>
        <v>0</v>
      </c>
      <c r="AM392" s="58">
        <f>Calculations!AF362</f>
        <v>0</v>
      </c>
      <c r="AN392" s="58">
        <f>Calculations!AR362</f>
        <v>0</v>
      </c>
      <c r="AO392" s="58">
        <f>Calculations!AG362</f>
        <v>0</v>
      </c>
      <c r="AP392" s="58">
        <f>Calculations!AS362</f>
        <v>0</v>
      </c>
      <c r="AQ392" s="58">
        <f>Calculations!AH362</f>
        <v>0.55944225453499996</v>
      </c>
      <c r="AR392" s="58">
        <f>Calculations!AT362</f>
        <v>100.00004549801409</v>
      </c>
      <c r="AS392" s="58">
        <f>Calculations!AI362</f>
        <v>0</v>
      </c>
      <c r="AT392" s="58">
        <f>Calculations!AU362</f>
        <v>0</v>
      </c>
      <c r="AU392" s="58">
        <f>Calculations!AJ362</f>
        <v>0</v>
      </c>
      <c r="AV392" s="58">
        <f>Calculations!AV362</f>
        <v>0</v>
      </c>
      <c r="AW392" s="49"/>
      <c r="AX392" s="49"/>
      <c r="AY392" s="56" t="str">
        <f>Calculations!D362</f>
        <v>Land Supply 2018</v>
      </c>
    </row>
    <row r="393" spans="2:51" ht="26" x14ac:dyDescent="0.35">
      <c r="B393" s="32" t="str">
        <f>Calculations!A363</f>
        <v>HLA-120</v>
      </c>
      <c r="C393" s="30" t="str">
        <f>Calculations!B363</f>
        <v>LAND ADJACENT TO 26 MARTIN AVENUE, LITTLE LEVER, BOLTON, BL3 1NX</v>
      </c>
      <c r="D393" s="13" t="str">
        <f>Calculations!C363</f>
        <v>Residential</v>
      </c>
      <c r="E393" s="38">
        <f>Calculations!E363</f>
        <v>1.50665E-2</v>
      </c>
      <c r="F393" s="38">
        <f>Calculations!I363</f>
        <v>1.50665E-2</v>
      </c>
      <c r="G393" s="38">
        <f>Calculations!M363</f>
        <v>100</v>
      </c>
      <c r="H393" s="38">
        <f>Calculations!H363</f>
        <v>0</v>
      </c>
      <c r="I393" s="38">
        <f>Calculations!L363</f>
        <v>0</v>
      </c>
      <c r="J393" s="38">
        <f>Calculations!G363</f>
        <v>0</v>
      </c>
      <c r="K393" s="38">
        <f>Calculations!K363</f>
        <v>0</v>
      </c>
      <c r="L393" s="38">
        <f>Calculations!F363</f>
        <v>0</v>
      </c>
      <c r="M393" s="38">
        <f>Calculations!J363</f>
        <v>0</v>
      </c>
      <c r="N393" s="38">
        <f>Calculations!V363</f>
        <v>0</v>
      </c>
      <c r="O393" s="38">
        <f>Calculations!W363</f>
        <v>0</v>
      </c>
      <c r="P393" s="38">
        <f>Calculations!O363</f>
        <v>0</v>
      </c>
      <c r="Q393" s="38">
        <f>Calculations!S363</f>
        <v>0</v>
      </c>
      <c r="R393" s="38">
        <f>Calculations!Q363</f>
        <v>0</v>
      </c>
      <c r="S393" s="38">
        <f>Calculations!T363</f>
        <v>0</v>
      </c>
      <c r="T393" s="38">
        <f>Calculations!R363</f>
        <v>0</v>
      </c>
      <c r="U393" s="38">
        <f>Calculations!U363</f>
        <v>0</v>
      </c>
      <c r="V393" s="38" t="str">
        <f>Calculations!X363</f>
        <v>Not Modelled</v>
      </c>
      <c r="W393" s="38" t="str">
        <f>Calculations!Y363</f>
        <v>N/A</v>
      </c>
      <c r="X393" s="38" t="s">
        <v>1056</v>
      </c>
      <c r="Y393" s="73" t="s">
        <v>106</v>
      </c>
      <c r="Z393" s="74" t="s">
        <v>107</v>
      </c>
      <c r="AA393" s="58">
        <f>Calculations!Z363</f>
        <v>0</v>
      </c>
      <c r="AB393" s="58">
        <f>Calculations!AL363</f>
        <v>0</v>
      </c>
      <c r="AC393" s="58">
        <f>Calculations!AA363</f>
        <v>0</v>
      </c>
      <c r="AD393" s="59">
        <f>Calculations!AM363</f>
        <v>0</v>
      </c>
      <c r="AE393" s="58">
        <f>Calculations!AB363</f>
        <v>0</v>
      </c>
      <c r="AF393" s="58">
        <f>Calculations!AN363</f>
        <v>0</v>
      </c>
      <c r="AG393" s="58">
        <f>Calculations!AC363</f>
        <v>0</v>
      </c>
      <c r="AH393" s="58">
        <f>Calculations!AO363</f>
        <v>0</v>
      </c>
      <c r="AI393" s="58">
        <f>Calculations!AD363</f>
        <v>0</v>
      </c>
      <c r="AJ393" s="58">
        <f>Calculations!AP363</f>
        <v>0</v>
      </c>
      <c r="AK393" s="58">
        <f>Calculations!AE363</f>
        <v>0</v>
      </c>
      <c r="AL393" s="58">
        <f>Calculations!AQ363</f>
        <v>0</v>
      </c>
      <c r="AM393" s="58">
        <f>Calculations!AF363</f>
        <v>0</v>
      </c>
      <c r="AN393" s="58">
        <f>Calculations!AR363</f>
        <v>0</v>
      </c>
      <c r="AO393" s="58">
        <f>Calculations!AG363</f>
        <v>0</v>
      </c>
      <c r="AP393" s="58">
        <f>Calculations!AS363</f>
        <v>0</v>
      </c>
      <c r="AQ393" s="58">
        <f>Calculations!AH363</f>
        <v>1.50664750005E-2</v>
      </c>
      <c r="AR393" s="58">
        <f>Calculations!AT363</f>
        <v>99.999834072279555</v>
      </c>
      <c r="AS393" s="58">
        <f>Calculations!AI363</f>
        <v>0</v>
      </c>
      <c r="AT393" s="58">
        <f>Calculations!AU363</f>
        <v>0</v>
      </c>
      <c r="AU393" s="58">
        <f>Calculations!AJ363</f>
        <v>0</v>
      </c>
      <c r="AV393" s="58">
        <f>Calculations!AV363</f>
        <v>0</v>
      </c>
      <c r="AW393" s="49"/>
      <c r="AX393" s="49"/>
      <c r="AY393" s="56" t="str">
        <f>Calculations!D363</f>
        <v>Land Supply 2018</v>
      </c>
    </row>
    <row r="394" spans="2:51" ht="26" x14ac:dyDescent="0.35">
      <c r="B394" s="32" t="str">
        <f>Calculations!A364</f>
        <v>HLA-121</v>
      </c>
      <c r="C394" s="30" t="str">
        <f>Calculations!B364</f>
        <v>LAND ADJACENT TO 32A VICTORY ROAD, LITTLE LEVER, BOLTON, BL3 1QY</v>
      </c>
      <c r="D394" s="13" t="str">
        <f>Calculations!C364</f>
        <v>Residential</v>
      </c>
      <c r="E394" s="38">
        <f>Calculations!E364</f>
        <v>2.7E-2</v>
      </c>
      <c r="F394" s="38">
        <f>Calculations!I364</f>
        <v>2.7E-2</v>
      </c>
      <c r="G394" s="38">
        <f>Calculations!M364</f>
        <v>100</v>
      </c>
      <c r="H394" s="38">
        <f>Calculations!H364</f>
        <v>0</v>
      </c>
      <c r="I394" s="38">
        <f>Calculations!L364</f>
        <v>0</v>
      </c>
      <c r="J394" s="38">
        <f>Calculations!G364</f>
        <v>0</v>
      </c>
      <c r="K394" s="38">
        <f>Calculations!K364</f>
        <v>0</v>
      </c>
      <c r="L394" s="38">
        <f>Calculations!F364</f>
        <v>0</v>
      </c>
      <c r="M394" s="38">
        <f>Calculations!J364</f>
        <v>0</v>
      </c>
      <c r="N394" s="38">
        <f>Calculations!V364</f>
        <v>0</v>
      </c>
      <c r="O394" s="38">
        <f>Calculations!W364</f>
        <v>0</v>
      </c>
      <c r="P394" s="38">
        <f>Calculations!O364</f>
        <v>7.5810300000000002E-5</v>
      </c>
      <c r="Q394" s="38">
        <f>Calculations!S364</f>
        <v>0.28077888888888891</v>
      </c>
      <c r="R394" s="38">
        <f>Calculations!Q364</f>
        <v>0</v>
      </c>
      <c r="S394" s="38">
        <f>Calculations!T364</f>
        <v>0</v>
      </c>
      <c r="T394" s="38">
        <f>Calculations!R364</f>
        <v>0</v>
      </c>
      <c r="U394" s="38">
        <f>Calculations!U364</f>
        <v>0</v>
      </c>
      <c r="V394" s="38" t="str">
        <f>Calculations!X364</f>
        <v>Not Modelled</v>
      </c>
      <c r="W394" s="38" t="str">
        <f>Calculations!Y364</f>
        <v>N/A</v>
      </c>
      <c r="X394" s="38" t="s">
        <v>1056</v>
      </c>
      <c r="Y394" s="73" t="s">
        <v>105</v>
      </c>
      <c r="Z394" s="74" t="s">
        <v>104</v>
      </c>
      <c r="AA394" s="58">
        <f>Calculations!Z364</f>
        <v>0</v>
      </c>
      <c r="AB394" s="58">
        <f>Calculations!AL364</f>
        <v>0</v>
      </c>
      <c r="AC394" s="58">
        <f>Calculations!AA364</f>
        <v>0</v>
      </c>
      <c r="AD394" s="59">
        <f>Calculations!AM364</f>
        <v>0</v>
      </c>
      <c r="AE394" s="58">
        <f>Calculations!AB364</f>
        <v>0</v>
      </c>
      <c r="AF394" s="58">
        <f>Calculations!AN364</f>
        <v>0</v>
      </c>
      <c r="AG394" s="58">
        <f>Calculations!AC364</f>
        <v>0</v>
      </c>
      <c r="AH394" s="58">
        <f>Calculations!AO364</f>
        <v>0</v>
      </c>
      <c r="AI394" s="58">
        <f>Calculations!AD364</f>
        <v>0</v>
      </c>
      <c r="AJ394" s="58">
        <f>Calculations!AP364</f>
        <v>0</v>
      </c>
      <c r="AK394" s="58">
        <f>Calculations!AE364</f>
        <v>0</v>
      </c>
      <c r="AL394" s="58">
        <f>Calculations!AQ364</f>
        <v>0</v>
      </c>
      <c r="AM394" s="58">
        <f>Calculations!AF364</f>
        <v>0</v>
      </c>
      <c r="AN394" s="58">
        <f>Calculations!AR364</f>
        <v>0</v>
      </c>
      <c r="AO394" s="58">
        <f>Calculations!AG364</f>
        <v>0</v>
      </c>
      <c r="AP394" s="58">
        <f>Calculations!AS364</f>
        <v>0</v>
      </c>
      <c r="AQ394" s="58">
        <f>Calculations!AH364</f>
        <v>2.6999959999000001E-2</v>
      </c>
      <c r="AR394" s="58">
        <f>Calculations!AT364</f>
        <v>99.999851848148154</v>
      </c>
      <c r="AS394" s="58">
        <f>Calculations!AI364</f>
        <v>0</v>
      </c>
      <c r="AT394" s="58">
        <f>Calculations!AU364</f>
        <v>0</v>
      </c>
      <c r="AU394" s="58">
        <f>Calculations!AJ364</f>
        <v>0</v>
      </c>
      <c r="AV394" s="58">
        <f>Calculations!AV364</f>
        <v>0</v>
      </c>
      <c r="AW394" s="49"/>
      <c r="AX394" s="49"/>
      <c r="AY394" s="56" t="str">
        <f>Calculations!D364</f>
        <v>Land Supply 2018</v>
      </c>
    </row>
    <row r="395" spans="2:51" ht="26" x14ac:dyDescent="0.35">
      <c r="B395" s="32" t="str">
        <f>Calculations!A365</f>
        <v>HLA-122</v>
      </c>
      <c r="C395" s="30" t="str">
        <f>Calculations!B365</f>
        <v>REGENT HOUSE, 617 CHORLEY NEW ROAD, LOSTOCK, BOLTON, BL6 4DL</v>
      </c>
      <c r="D395" s="13" t="str">
        <f>Calculations!C365</f>
        <v>Residential</v>
      </c>
      <c r="E395" s="38">
        <f>Calculations!E365</f>
        <v>7.5506500000000004E-2</v>
      </c>
      <c r="F395" s="38">
        <f>Calculations!I365</f>
        <v>-3.5001400000567173E-8</v>
      </c>
      <c r="G395" s="38">
        <f>Calculations!M365</f>
        <v>-4.6355479330345299E-5</v>
      </c>
      <c r="H395" s="38">
        <f>Calculations!H365</f>
        <v>0</v>
      </c>
      <c r="I395" s="38">
        <f>Calculations!L365</f>
        <v>0</v>
      </c>
      <c r="J395" s="38">
        <f>Calculations!G365</f>
        <v>7.5506535001400005E-2</v>
      </c>
      <c r="K395" s="38">
        <f>Calculations!K365</f>
        <v>100.00004635547933</v>
      </c>
      <c r="L395" s="38">
        <f>Calculations!F365</f>
        <v>0</v>
      </c>
      <c r="M395" s="38">
        <f>Calculations!J365</f>
        <v>0</v>
      </c>
      <c r="N395" s="38">
        <f>Calculations!V365</f>
        <v>7.5506535001400005E-2</v>
      </c>
      <c r="O395" s="38">
        <f>Calculations!W365</f>
        <v>100.00004635547933</v>
      </c>
      <c r="P395" s="38">
        <f>Calculations!O365</f>
        <v>0</v>
      </c>
      <c r="Q395" s="38">
        <f>Calculations!S365</f>
        <v>0</v>
      </c>
      <c r="R395" s="38">
        <f>Calculations!Q365</f>
        <v>0</v>
      </c>
      <c r="S395" s="38">
        <f>Calculations!T365</f>
        <v>0</v>
      </c>
      <c r="T395" s="38">
        <f>Calculations!R365</f>
        <v>0</v>
      </c>
      <c r="U395" s="38">
        <f>Calculations!U365</f>
        <v>0</v>
      </c>
      <c r="V395" s="38">
        <f>Calculations!X365</f>
        <v>7.1106517018900001E-2</v>
      </c>
      <c r="W395" s="38">
        <f>Calculations!Y365</f>
        <v>94.17270965930085</v>
      </c>
      <c r="X395" s="38" t="s">
        <v>1056</v>
      </c>
      <c r="Y395" s="73" t="s">
        <v>102</v>
      </c>
      <c r="Z395" s="74" t="s">
        <v>103</v>
      </c>
      <c r="AA395" s="58">
        <f>Calculations!Z365</f>
        <v>0</v>
      </c>
      <c r="AB395" s="58">
        <f>Calculations!AL365</f>
        <v>0</v>
      </c>
      <c r="AC395" s="58">
        <f>Calculations!AA365</f>
        <v>0</v>
      </c>
      <c r="AD395" s="59">
        <f>Calculations!AM365</f>
        <v>0</v>
      </c>
      <c r="AE395" s="58">
        <f>Calculations!AB365</f>
        <v>0</v>
      </c>
      <c r="AF395" s="58">
        <f>Calculations!AN365</f>
        <v>0</v>
      </c>
      <c r="AG395" s="58">
        <f>Calculations!AC365</f>
        <v>0</v>
      </c>
      <c r="AH395" s="58">
        <f>Calculations!AO365</f>
        <v>0</v>
      </c>
      <c r="AI395" s="58">
        <f>Calculations!AD365</f>
        <v>0</v>
      </c>
      <c r="AJ395" s="58">
        <f>Calculations!AP365</f>
        <v>0</v>
      </c>
      <c r="AK395" s="58">
        <f>Calculations!AE365</f>
        <v>0</v>
      </c>
      <c r="AL395" s="58">
        <f>Calculations!AQ365</f>
        <v>0</v>
      </c>
      <c r="AM395" s="58">
        <f>Calculations!AF365</f>
        <v>0</v>
      </c>
      <c r="AN395" s="58">
        <f>Calculations!AR365</f>
        <v>0</v>
      </c>
      <c r="AO395" s="58">
        <f>Calculations!AG365</f>
        <v>0</v>
      </c>
      <c r="AP395" s="58">
        <f>Calculations!AS365</f>
        <v>0</v>
      </c>
      <c r="AQ395" s="58">
        <f>Calculations!AH365</f>
        <v>7.5506535001400005E-2</v>
      </c>
      <c r="AR395" s="58">
        <f>Calculations!AT365</f>
        <v>100.00004635547933</v>
      </c>
      <c r="AS395" s="58">
        <f>Calculations!AI365</f>
        <v>0</v>
      </c>
      <c r="AT395" s="58">
        <f>Calculations!AU365</f>
        <v>0</v>
      </c>
      <c r="AU395" s="58">
        <f>Calculations!AJ365</f>
        <v>0</v>
      </c>
      <c r="AV395" s="58">
        <f>Calculations!AV365</f>
        <v>0</v>
      </c>
      <c r="AW395" s="49"/>
      <c r="AX395" s="49"/>
      <c r="AY395" s="56" t="str">
        <f>Calculations!D365</f>
        <v>Land Supply 2018</v>
      </c>
    </row>
    <row r="396" spans="2:51" ht="26" x14ac:dyDescent="0.35">
      <c r="B396" s="32" t="str">
        <f>Calculations!A366</f>
        <v>HLA-124</v>
      </c>
      <c r="C396" s="30" t="str">
        <f>Calculations!B366</f>
        <v>SITE OF FORMER CITY HOTEL, 37-39 ESKRICK STREET, BOLTON, BL1 3EN</v>
      </c>
      <c r="D396" s="13" t="str">
        <f>Calculations!C366</f>
        <v>Residential</v>
      </c>
      <c r="E396" s="38">
        <f>Calculations!E366</f>
        <v>0.107151</v>
      </c>
      <c r="F396" s="38">
        <f>Calculations!I366</f>
        <v>0.107151</v>
      </c>
      <c r="G396" s="38">
        <f>Calculations!M366</f>
        <v>100</v>
      </c>
      <c r="H396" s="38">
        <f>Calculations!H366</f>
        <v>0</v>
      </c>
      <c r="I396" s="38">
        <f>Calculations!L366</f>
        <v>0</v>
      </c>
      <c r="J396" s="38">
        <f>Calculations!G366</f>
        <v>0</v>
      </c>
      <c r="K396" s="38">
        <f>Calculations!K366</f>
        <v>0</v>
      </c>
      <c r="L396" s="38">
        <f>Calculations!F366</f>
        <v>0</v>
      </c>
      <c r="M396" s="38">
        <f>Calculations!J366</f>
        <v>0</v>
      </c>
      <c r="N396" s="38">
        <f>Calculations!V366</f>
        <v>0</v>
      </c>
      <c r="O396" s="38">
        <f>Calculations!W366</f>
        <v>0</v>
      </c>
      <c r="P396" s="38">
        <f>Calculations!O366</f>
        <v>1.2601899999999999E-2</v>
      </c>
      <c r="Q396" s="38">
        <f>Calculations!S366</f>
        <v>11.76087950649084</v>
      </c>
      <c r="R396" s="38">
        <f>Calculations!Q366</f>
        <v>0</v>
      </c>
      <c r="S396" s="38">
        <f>Calculations!T366</f>
        <v>0</v>
      </c>
      <c r="T396" s="38">
        <f>Calculations!R366</f>
        <v>0</v>
      </c>
      <c r="U396" s="38">
        <f>Calculations!U366</f>
        <v>0</v>
      </c>
      <c r="V396" s="38" t="str">
        <f>Calculations!X366</f>
        <v>Not Modelled</v>
      </c>
      <c r="W396" s="38" t="str">
        <f>Calculations!Y366</f>
        <v>N/A</v>
      </c>
      <c r="X396" s="38" t="s">
        <v>1056</v>
      </c>
      <c r="Y396" s="73" t="s">
        <v>105</v>
      </c>
      <c r="Z396" s="74" t="s">
        <v>104</v>
      </c>
      <c r="AA396" s="58">
        <f>Calculations!Z366</f>
        <v>0</v>
      </c>
      <c r="AB396" s="58">
        <f>Calculations!AL366</f>
        <v>0</v>
      </c>
      <c r="AC396" s="58">
        <f>Calculations!AA366</f>
        <v>0</v>
      </c>
      <c r="AD396" s="59">
        <f>Calculations!AM366</f>
        <v>0</v>
      </c>
      <c r="AE396" s="58">
        <f>Calculations!AB366</f>
        <v>0</v>
      </c>
      <c r="AF396" s="58">
        <f>Calculations!AN366</f>
        <v>0</v>
      </c>
      <c r="AG396" s="58">
        <f>Calculations!AC366</f>
        <v>0</v>
      </c>
      <c r="AH396" s="58">
        <f>Calculations!AO366</f>
        <v>0</v>
      </c>
      <c r="AI396" s="58">
        <f>Calculations!AD366</f>
        <v>0</v>
      </c>
      <c r="AJ396" s="58">
        <f>Calculations!AP366</f>
        <v>0</v>
      </c>
      <c r="AK396" s="58">
        <f>Calculations!AE366</f>
        <v>0</v>
      </c>
      <c r="AL396" s="58">
        <f>Calculations!AQ366</f>
        <v>0</v>
      </c>
      <c r="AM396" s="58">
        <f>Calculations!AF366</f>
        <v>0</v>
      </c>
      <c r="AN396" s="58">
        <f>Calculations!AR366</f>
        <v>0</v>
      </c>
      <c r="AO396" s="58">
        <f>Calculations!AG366</f>
        <v>0</v>
      </c>
      <c r="AP396" s="58">
        <f>Calculations!AS366</f>
        <v>0</v>
      </c>
      <c r="AQ396" s="58">
        <f>Calculations!AH366</f>
        <v>0.10715096</v>
      </c>
      <c r="AR396" s="58">
        <f>Calculations!AT366</f>
        <v>99.999962669503788</v>
      </c>
      <c r="AS396" s="58">
        <f>Calculations!AI366</f>
        <v>0</v>
      </c>
      <c r="AT396" s="58">
        <f>Calculations!AU366</f>
        <v>0</v>
      </c>
      <c r="AU396" s="58">
        <f>Calculations!AJ366</f>
        <v>0</v>
      </c>
      <c r="AV396" s="58">
        <f>Calculations!AV366</f>
        <v>0</v>
      </c>
      <c r="AW396" s="49"/>
      <c r="AX396" s="49"/>
      <c r="AY396" s="56" t="str">
        <f>Calculations!D366</f>
        <v>Land Supply 2018</v>
      </c>
    </row>
    <row r="397" spans="2:51" ht="26" x14ac:dyDescent="0.35">
      <c r="B397" s="32" t="str">
        <f>Calculations!A367</f>
        <v>HLA-127</v>
      </c>
      <c r="C397" s="30" t="str">
        <f>Calculations!B367</f>
        <v>ARKWRIGHTS ALE HOUSE, 1 VALLETTS LANE, BOLTON, BL1 6DT</v>
      </c>
      <c r="D397" s="13" t="str">
        <f>Calculations!C367</f>
        <v>Residential</v>
      </c>
      <c r="E397" s="38">
        <f>Calculations!E367</f>
        <v>4.9774699999999998E-2</v>
      </c>
      <c r="F397" s="38">
        <f>Calculations!I367</f>
        <v>4.9774699999999998E-2</v>
      </c>
      <c r="G397" s="38">
        <f>Calculations!M367</f>
        <v>100</v>
      </c>
      <c r="H397" s="38">
        <f>Calculations!H367</f>
        <v>0</v>
      </c>
      <c r="I397" s="38">
        <f>Calculations!L367</f>
        <v>0</v>
      </c>
      <c r="J397" s="38">
        <f>Calculations!G367</f>
        <v>0</v>
      </c>
      <c r="K397" s="38">
        <f>Calculations!K367</f>
        <v>0</v>
      </c>
      <c r="L397" s="38">
        <f>Calculations!F367</f>
        <v>0</v>
      </c>
      <c r="M397" s="38">
        <f>Calculations!J367</f>
        <v>0</v>
      </c>
      <c r="N397" s="38">
        <f>Calculations!V367</f>
        <v>4.97746500003E-2</v>
      </c>
      <c r="O397" s="38">
        <f>Calculations!W367</f>
        <v>99.999899547963125</v>
      </c>
      <c r="P397" s="38">
        <f>Calculations!O367</f>
        <v>4.7197501713099999E-2</v>
      </c>
      <c r="Q397" s="38">
        <f>Calculations!S367</f>
        <v>94.822272586474654</v>
      </c>
      <c r="R397" s="38">
        <f>Calculations!Q367</f>
        <v>4.6528653713099999E-2</v>
      </c>
      <c r="S397" s="38">
        <f>Calculations!T367</f>
        <v>93.47852164473116</v>
      </c>
      <c r="T397" s="38">
        <f>Calculations!R367</f>
        <v>1.75746419478E-2</v>
      </c>
      <c r="U397" s="38">
        <f>Calculations!U367</f>
        <v>35.308383471522681</v>
      </c>
      <c r="V397" s="38" t="str">
        <f>Calculations!X367</f>
        <v>Not Modelled</v>
      </c>
      <c r="W397" s="38" t="str">
        <f>Calculations!Y367</f>
        <v>N/A</v>
      </c>
      <c r="X397" s="38" t="s">
        <v>1056</v>
      </c>
      <c r="Y397" s="73" t="s">
        <v>108</v>
      </c>
      <c r="Z397" s="74" t="s">
        <v>109</v>
      </c>
      <c r="AA397" s="58">
        <f>Calculations!Z367</f>
        <v>0</v>
      </c>
      <c r="AB397" s="58">
        <f>Calculations!AL367</f>
        <v>0</v>
      </c>
      <c r="AC397" s="58">
        <f>Calculations!AA367</f>
        <v>0</v>
      </c>
      <c r="AD397" s="59">
        <f>Calculations!AM367</f>
        <v>0</v>
      </c>
      <c r="AE397" s="58">
        <f>Calculations!AB367</f>
        <v>0</v>
      </c>
      <c r="AF397" s="58">
        <f>Calculations!AN367</f>
        <v>0</v>
      </c>
      <c r="AG397" s="58">
        <f>Calculations!AC367</f>
        <v>0</v>
      </c>
      <c r="AH397" s="58">
        <f>Calculations!AO367</f>
        <v>0</v>
      </c>
      <c r="AI397" s="58">
        <f>Calculations!AD367</f>
        <v>0</v>
      </c>
      <c r="AJ397" s="58">
        <f>Calculations!AP367</f>
        <v>0</v>
      </c>
      <c r="AK397" s="58">
        <f>Calculations!AE367</f>
        <v>0</v>
      </c>
      <c r="AL397" s="58">
        <f>Calculations!AQ367</f>
        <v>0</v>
      </c>
      <c r="AM397" s="58">
        <f>Calculations!AF367</f>
        <v>0</v>
      </c>
      <c r="AN397" s="58">
        <f>Calculations!AR367</f>
        <v>0</v>
      </c>
      <c r="AO397" s="58">
        <f>Calculations!AG367</f>
        <v>0</v>
      </c>
      <c r="AP397" s="58">
        <f>Calculations!AS367</f>
        <v>0</v>
      </c>
      <c r="AQ397" s="58">
        <f>Calculations!AH367</f>
        <v>4.97746500003E-2</v>
      </c>
      <c r="AR397" s="58">
        <f>Calculations!AT367</f>
        <v>99.999899547963125</v>
      </c>
      <c r="AS397" s="58">
        <f>Calculations!AI367</f>
        <v>0</v>
      </c>
      <c r="AT397" s="58">
        <f>Calculations!AU367</f>
        <v>0</v>
      </c>
      <c r="AU397" s="58">
        <f>Calculations!AJ367</f>
        <v>0</v>
      </c>
      <c r="AV397" s="58">
        <f>Calculations!AV367</f>
        <v>0</v>
      </c>
      <c r="AW397" s="49"/>
      <c r="AX397" s="49"/>
      <c r="AY397" s="56" t="str">
        <f>Calculations!D367</f>
        <v>Land Supply 2018</v>
      </c>
    </row>
    <row r="398" spans="2:51" ht="26" x14ac:dyDescent="0.35">
      <c r="B398" s="32" t="str">
        <f>Calculations!A368</f>
        <v>HLA-134</v>
      </c>
      <c r="C398" s="30" t="str">
        <f>Calculations!B368</f>
        <v>LAND AT MASON CLOUGH (REAR OF 16-28 WHITEGATE DRIVE), BOLTON</v>
      </c>
      <c r="D398" s="13" t="str">
        <f>Calculations!C368</f>
        <v>Residential</v>
      </c>
      <c r="E398" s="38">
        <f>Calculations!E368</f>
        <v>0.213558</v>
      </c>
      <c r="F398" s="38">
        <f>Calculations!I368</f>
        <v>0.213558</v>
      </c>
      <c r="G398" s="38">
        <f>Calculations!M368</f>
        <v>100</v>
      </c>
      <c r="H398" s="38">
        <f>Calculations!H368</f>
        <v>0</v>
      </c>
      <c r="I398" s="38">
        <f>Calculations!L368</f>
        <v>0</v>
      </c>
      <c r="J398" s="38">
        <f>Calculations!G368</f>
        <v>0</v>
      </c>
      <c r="K398" s="38">
        <f>Calculations!K368</f>
        <v>0</v>
      </c>
      <c r="L398" s="38">
        <f>Calculations!F368</f>
        <v>0</v>
      </c>
      <c r="M398" s="38">
        <f>Calculations!J368</f>
        <v>0</v>
      </c>
      <c r="N398" s="38">
        <f>Calculations!V368</f>
        <v>0</v>
      </c>
      <c r="O398" s="38">
        <f>Calculations!W368</f>
        <v>0</v>
      </c>
      <c r="P398" s="38">
        <f>Calculations!O368</f>
        <v>5.7840599999999997E-3</v>
      </c>
      <c r="Q398" s="38">
        <f>Calculations!S368</f>
        <v>2.708425814064563</v>
      </c>
      <c r="R398" s="38">
        <f>Calculations!Q368</f>
        <v>0</v>
      </c>
      <c r="S398" s="38">
        <f>Calculations!T368</f>
        <v>0</v>
      </c>
      <c r="T398" s="38">
        <f>Calculations!R368</f>
        <v>0</v>
      </c>
      <c r="U398" s="38">
        <f>Calculations!U368</f>
        <v>0</v>
      </c>
      <c r="V398" s="38" t="str">
        <f>Calculations!X368</f>
        <v>Not Modelled</v>
      </c>
      <c r="W398" s="38" t="str">
        <f>Calculations!Y368</f>
        <v>N/A</v>
      </c>
      <c r="X398" s="38" t="s">
        <v>1056</v>
      </c>
      <c r="Y398" s="73" t="s">
        <v>105</v>
      </c>
      <c r="Z398" s="74" t="s">
        <v>104</v>
      </c>
      <c r="AA398" s="58">
        <f>Calculations!Z368</f>
        <v>0</v>
      </c>
      <c r="AB398" s="58">
        <f>Calculations!AL368</f>
        <v>0</v>
      </c>
      <c r="AC398" s="58">
        <f>Calculations!AA368</f>
        <v>0</v>
      </c>
      <c r="AD398" s="59">
        <f>Calculations!AM368</f>
        <v>0</v>
      </c>
      <c r="AE398" s="58">
        <f>Calculations!AB368</f>
        <v>0</v>
      </c>
      <c r="AF398" s="58">
        <f>Calculations!AN368</f>
        <v>0</v>
      </c>
      <c r="AG398" s="58">
        <f>Calculations!AC368</f>
        <v>0</v>
      </c>
      <c r="AH398" s="58">
        <f>Calculations!AO368</f>
        <v>0</v>
      </c>
      <c r="AI398" s="58">
        <f>Calculations!AD368</f>
        <v>0</v>
      </c>
      <c r="AJ398" s="58">
        <f>Calculations!AP368</f>
        <v>0</v>
      </c>
      <c r="AK398" s="58">
        <f>Calculations!AE368</f>
        <v>0</v>
      </c>
      <c r="AL398" s="58">
        <f>Calculations!AQ368</f>
        <v>0</v>
      </c>
      <c r="AM398" s="58">
        <f>Calculations!AF368</f>
        <v>0</v>
      </c>
      <c r="AN398" s="58">
        <f>Calculations!AR368</f>
        <v>0</v>
      </c>
      <c r="AO398" s="58">
        <f>Calculations!AG368</f>
        <v>0</v>
      </c>
      <c r="AP398" s="58">
        <f>Calculations!AS368</f>
        <v>0</v>
      </c>
      <c r="AQ398" s="58">
        <f>Calculations!AH368</f>
        <v>0.21355849500099999</v>
      </c>
      <c r="AR398" s="58">
        <f>Calculations!AT368</f>
        <v>100.00023178761741</v>
      </c>
      <c r="AS398" s="58">
        <f>Calculations!AI368</f>
        <v>0</v>
      </c>
      <c r="AT398" s="58">
        <f>Calculations!AU368</f>
        <v>0</v>
      </c>
      <c r="AU398" s="58">
        <f>Calculations!AJ368</f>
        <v>0</v>
      </c>
      <c r="AV398" s="58">
        <f>Calculations!AV368</f>
        <v>0</v>
      </c>
      <c r="AW398" s="49"/>
      <c r="AX398" s="49"/>
      <c r="AY398" s="56" t="str">
        <f>Calculations!D368</f>
        <v>Land Supply 2018</v>
      </c>
    </row>
    <row r="399" spans="2:51" ht="26" x14ac:dyDescent="0.35">
      <c r="B399" s="32" t="str">
        <f>Calculations!A369</f>
        <v>HLA-138</v>
      </c>
      <c r="C399" s="30" t="str">
        <f>Calculations!B369</f>
        <v>REAR OF LODORE, 104 JUNCTION ROAD, BOLTON, BL3 4NE</v>
      </c>
      <c r="D399" s="13" t="str">
        <f>Calculations!C369</f>
        <v>Residential</v>
      </c>
      <c r="E399" s="38">
        <f>Calculations!E369</f>
        <v>0.127307</v>
      </c>
      <c r="F399" s="38">
        <f>Calculations!I369</f>
        <v>0.127307</v>
      </c>
      <c r="G399" s="38">
        <f>Calculations!M369</f>
        <v>100</v>
      </c>
      <c r="H399" s="38">
        <f>Calculations!H369</f>
        <v>0</v>
      </c>
      <c r="I399" s="38">
        <f>Calculations!L369</f>
        <v>0</v>
      </c>
      <c r="J399" s="38">
        <f>Calculations!G369</f>
        <v>0</v>
      </c>
      <c r="K399" s="38">
        <f>Calculations!K369</f>
        <v>0</v>
      </c>
      <c r="L399" s="38">
        <f>Calculations!F369</f>
        <v>0</v>
      </c>
      <c r="M399" s="38">
        <f>Calculations!J369</f>
        <v>0</v>
      </c>
      <c r="N399" s="38">
        <f>Calculations!V369</f>
        <v>0</v>
      </c>
      <c r="O399" s="38">
        <f>Calculations!W369</f>
        <v>0</v>
      </c>
      <c r="P399" s="38">
        <f>Calculations!O369</f>
        <v>0</v>
      </c>
      <c r="Q399" s="38">
        <f>Calculations!S369</f>
        <v>0</v>
      </c>
      <c r="R399" s="38">
        <f>Calculations!Q369</f>
        <v>0</v>
      </c>
      <c r="S399" s="38">
        <f>Calculations!T369</f>
        <v>0</v>
      </c>
      <c r="T399" s="38">
        <f>Calculations!R369</f>
        <v>0</v>
      </c>
      <c r="U399" s="38">
        <f>Calculations!U369</f>
        <v>0</v>
      </c>
      <c r="V399" s="38" t="str">
        <f>Calculations!X369</f>
        <v>Not Modelled</v>
      </c>
      <c r="W399" s="38" t="str">
        <f>Calculations!Y369</f>
        <v>N/A</v>
      </c>
      <c r="X399" s="38" t="s">
        <v>1056</v>
      </c>
      <c r="Y399" s="73" t="s">
        <v>106</v>
      </c>
      <c r="Z399" s="74" t="s">
        <v>107</v>
      </c>
      <c r="AA399" s="58">
        <f>Calculations!Z369</f>
        <v>0</v>
      </c>
      <c r="AB399" s="58">
        <f>Calculations!AL369</f>
        <v>0</v>
      </c>
      <c r="AC399" s="58">
        <f>Calculations!AA369</f>
        <v>0</v>
      </c>
      <c r="AD399" s="59">
        <f>Calculations!AM369</f>
        <v>0</v>
      </c>
      <c r="AE399" s="58">
        <f>Calculations!AB369</f>
        <v>0</v>
      </c>
      <c r="AF399" s="58">
        <f>Calculations!AN369</f>
        <v>0</v>
      </c>
      <c r="AG399" s="58">
        <f>Calculations!AC369</f>
        <v>0</v>
      </c>
      <c r="AH399" s="58">
        <f>Calculations!AO369</f>
        <v>0</v>
      </c>
      <c r="AI399" s="58">
        <f>Calculations!AD369</f>
        <v>0</v>
      </c>
      <c r="AJ399" s="58">
        <f>Calculations!AP369</f>
        <v>0</v>
      </c>
      <c r="AK399" s="58">
        <f>Calculations!AE369</f>
        <v>0</v>
      </c>
      <c r="AL399" s="58">
        <f>Calculations!AQ369</f>
        <v>0</v>
      </c>
      <c r="AM399" s="58">
        <f>Calculations!AF369</f>
        <v>0</v>
      </c>
      <c r="AN399" s="58">
        <f>Calculations!AR369</f>
        <v>0</v>
      </c>
      <c r="AO399" s="58">
        <f>Calculations!AG369</f>
        <v>0</v>
      </c>
      <c r="AP399" s="58">
        <f>Calculations!AS369</f>
        <v>0</v>
      </c>
      <c r="AQ399" s="58">
        <f>Calculations!AH369</f>
        <v>0.12730664499899999</v>
      </c>
      <c r="AR399" s="58">
        <f>Calculations!AT369</f>
        <v>99.999721145734327</v>
      </c>
      <c r="AS399" s="58">
        <f>Calculations!AI369</f>
        <v>0</v>
      </c>
      <c r="AT399" s="58">
        <f>Calculations!AU369</f>
        <v>0</v>
      </c>
      <c r="AU399" s="58">
        <f>Calculations!AJ369</f>
        <v>0</v>
      </c>
      <c r="AV399" s="58">
        <f>Calculations!AV369</f>
        <v>0</v>
      </c>
      <c r="AW399" s="49"/>
      <c r="AX399" s="49"/>
      <c r="AY399" s="56" t="str">
        <f>Calculations!D369</f>
        <v>Land Supply 2018</v>
      </c>
    </row>
    <row r="400" spans="2:51" ht="14.5" x14ac:dyDescent="0.35">
      <c r="B400" s="32" t="str">
        <f>Calculations!A370</f>
        <v>HLA-148</v>
      </c>
      <c r="C400" s="30" t="str">
        <f>Calculations!B370</f>
        <v>14 MANOR ROAD, HORWICH, BOLTON, BL6 6AR</v>
      </c>
      <c r="D400" s="13" t="str">
        <f>Calculations!C370</f>
        <v>Residential</v>
      </c>
      <c r="E400" s="38">
        <f>Calculations!E370</f>
        <v>8.2202800000000006E-2</v>
      </c>
      <c r="F400" s="38">
        <f>Calculations!I370</f>
        <v>8.2202800000000006E-2</v>
      </c>
      <c r="G400" s="38">
        <f>Calculations!M370</f>
        <v>100</v>
      </c>
      <c r="H400" s="38">
        <f>Calculations!H370</f>
        <v>0</v>
      </c>
      <c r="I400" s="38">
        <f>Calculations!L370</f>
        <v>0</v>
      </c>
      <c r="J400" s="38">
        <f>Calculations!G370</f>
        <v>0</v>
      </c>
      <c r="K400" s="38">
        <f>Calculations!K370</f>
        <v>0</v>
      </c>
      <c r="L400" s="38">
        <f>Calculations!F370</f>
        <v>0</v>
      </c>
      <c r="M400" s="38">
        <f>Calculations!J370</f>
        <v>0</v>
      </c>
      <c r="N400" s="38">
        <f>Calculations!V370</f>
        <v>0</v>
      </c>
      <c r="O400" s="38">
        <f>Calculations!W370</f>
        <v>0</v>
      </c>
      <c r="P400" s="38">
        <f>Calculations!O370</f>
        <v>2.2038330163579999E-2</v>
      </c>
      <c r="Q400" s="38">
        <f>Calculations!S370</f>
        <v>26.80970741091544</v>
      </c>
      <c r="R400" s="38">
        <f>Calculations!Q370</f>
        <v>1.7818301635799999E-3</v>
      </c>
      <c r="S400" s="38">
        <f>Calculations!T370</f>
        <v>2.1676027624119856</v>
      </c>
      <c r="T400" s="38">
        <f>Calculations!R370</f>
        <v>0</v>
      </c>
      <c r="U400" s="38">
        <f>Calculations!U370</f>
        <v>0</v>
      </c>
      <c r="V400" s="38" t="str">
        <f>Calculations!X370</f>
        <v>Not Modelled</v>
      </c>
      <c r="W400" s="38" t="str">
        <f>Calculations!Y370</f>
        <v>N/A</v>
      </c>
      <c r="X400" s="38" t="s">
        <v>1056</v>
      </c>
      <c r="Y400" s="73" t="s">
        <v>105</v>
      </c>
      <c r="Z400" s="74" t="s">
        <v>104</v>
      </c>
      <c r="AA400" s="58">
        <f>Calculations!Z370</f>
        <v>0</v>
      </c>
      <c r="AB400" s="58">
        <f>Calculations!AL370</f>
        <v>0</v>
      </c>
      <c r="AC400" s="58">
        <f>Calculations!AA370</f>
        <v>0</v>
      </c>
      <c r="AD400" s="59">
        <f>Calculations!AM370</f>
        <v>0</v>
      </c>
      <c r="AE400" s="58">
        <f>Calculations!AB370</f>
        <v>0</v>
      </c>
      <c r="AF400" s="58">
        <f>Calculations!AN370</f>
        <v>0</v>
      </c>
      <c r="AG400" s="58">
        <f>Calculations!AC370</f>
        <v>0</v>
      </c>
      <c r="AH400" s="58">
        <f>Calculations!AO370</f>
        <v>0</v>
      </c>
      <c r="AI400" s="58">
        <f>Calculations!AD370</f>
        <v>0</v>
      </c>
      <c r="AJ400" s="58">
        <f>Calculations!AP370</f>
        <v>0</v>
      </c>
      <c r="AK400" s="58">
        <f>Calculations!AE370</f>
        <v>0</v>
      </c>
      <c r="AL400" s="58">
        <f>Calculations!AQ370</f>
        <v>0</v>
      </c>
      <c r="AM400" s="58">
        <f>Calculations!AF370</f>
        <v>0</v>
      </c>
      <c r="AN400" s="58">
        <f>Calculations!AR370</f>
        <v>0</v>
      </c>
      <c r="AO400" s="58">
        <f>Calculations!AG370</f>
        <v>0</v>
      </c>
      <c r="AP400" s="58">
        <f>Calculations!AS370</f>
        <v>0</v>
      </c>
      <c r="AQ400" s="58">
        <f>Calculations!AH370</f>
        <v>0</v>
      </c>
      <c r="AR400" s="58">
        <f>Calculations!AT370</f>
        <v>0</v>
      </c>
      <c r="AS400" s="58">
        <f>Calculations!AI370</f>
        <v>0</v>
      </c>
      <c r="AT400" s="58">
        <f>Calculations!AU370</f>
        <v>0</v>
      </c>
      <c r="AU400" s="58">
        <f>Calculations!AJ370</f>
        <v>0</v>
      </c>
      <c r="AV400" s="58">
        <f>Calculations!AV370</f>
        <v>0</v>
      </c>
      <c r="AW400" s="49"/>
      <c r="AX400" s="49"/>
      <c r="AY400" s="56" t="str">
        <f>Calculations!D370</f>
        <v>Land Supply 2018</v>
      </c>
    </row>
    <row r="401" spans="2:51" ht="14.5" x14ac:dyDescent="0.35">
      <c r="B401" s="32" t="str">
        <f>Calculations!A371</f>
        <v>HLA-164</v>
      </c>
      <c r="C401" s="30" t="str">
        <f>Calculations!B371</f>
        <v>VALE HOUSE, VALE AVENUE, HORWICH, BOLTON, BL6 5RF</v>
      </c>
      <c r="D401" s="13" t="str">
        <f>Calculations!C371</f>
        <v>Residential</v>
      </c>
      <c r="E401" s="38">
        <f>Calculations!E371</f>
        <v>0.22346299999999999</v>
      </c>
      <c r="F401" s="38">
        <f>Calculations!I371</f>
        <v>0.22346299999999999</v>
      </c>
      <c r="G401" s="38">
        <f>Calculations!M371</f>
        <v>100</v>
      </c>
      <c r="H401" s="38">
        <f>Calculations!H371</f>
        <v>0</v>
      </c>
      <c r="I401" s="38">
        <f>Calculations!L371</f>
        <v>0</v>
      </c>
      <c r="J401" s="38">
        <f>Calculations!G371</f>
        <v>0</v>
      </c>
      <c r="K401" s="38">
        <f>Calculations!K371</f>
        <v>0</v>
      </c>
      <c r="L401" s="38">
        <f>Calculations!F371</f>
        <v>0</v>
      </c>
      <c r="M401" s="38">
        <f>Calculations!J371</f>
        <v>0</v>
      </c>
      <c r="N401" s="38">
        <f>Calculations!V371</f>
        <v>5.1453117495300002E-3</v>
      </c>
      <c r="O401" s="38">
        <f>Calculations!W371</f>
        <v>2.3025340882069965</v>
      </c>
      <c r="P401" s="38">
        <f>Calculations!O371</f>
        <v>1.6994800001453E-4</v>
      </c>
      <c r="Q401" s="38">
        <f>Calculations!S371</f>
        <v>7.6051963866291067E-2</v>
      </c>
      <c r="R401" s="38">
        <f>Calculations!Q371</f>
        <v>2.8000000145300001E-6</v>
      </c>
      <c r="S401" s="38">
        <f>Calculations!T371</f>
        <v>1.253003859489043E-3</v>
      </c>
      <c r="T401" s="38">
        <f>Calculations!R371</f>
        <v>0</v>
      </c>
      <c r="U401" s="38">
        <f>Calculations!U371</f>
        <v>0</v>
      </c>
      <c r="V401" s="38" t="str">
        <f>Calculations!X371</f>
        <v>Not Modelled</v>
      </c>
      <c r="W401" s="38" t="str">
        <f>Calculations!Y371</f>
        <v>N/A</v>
      </c>
      <c r="X401" s="38" t="s">
        <v>1056</v>
      </c>
      <c r="Y401" s="73" t="s">
        <v>105</v>
      </c>
      <c r="Z401" s="74" t="s">
        <v>104</v>
      </c>
      <c r="AA401" s="58">
        <f>Calculations!Z371</f>
        <v>0</v>
      </c>
      <c r="AB401" s="58">
        <f>Calculations!AL371</f>
        <v>0</v>
      </c>
      <c r="AC401" s="58">
        <f>Calculations!AA371</f>
        <v>0</v>
      </c>
      <c r="AD401" s="59">
        <f>Calculations!AM371</f>
        <v>0</v>
      </c>
      <c r="AE401" s="58">
        <f>Calculations!AB371</f>
        <v>0</v>
      </c>
      <c r="AF401" s="58">
        <f>Calculations!AN371</f>
        <v>0</v>
      </c>
      <c r="AG401" s="58">
        <f>Calculations!AC371</f>
        <v>0</v>
      </c>
      <c r="AH401" s="58">
        <f>Calculations!AO371</f>
        <v>0</v>
      </c>
      <c r="AI401" s="58">
        <f>Calculations!AD371</f>
        <v>0</v>
      </c>
      <c r="AJ401" s="58">
        <f>Calculations!AP371</f>
        <v>0</v>
      </c>
      <c r="AK401" s="58">
        <f>Calculations!AE371</f>
        <v>0</v>
      </c>
      <c r="AL401" s="58">
        <f>Calculations!AQ371</f>
        <v>0</v>
      </c>
      <c r="AM401" s="58">
        <f>Calculations!AF371</f>
        <v>0</v>
      </c>
      <c r="AN401" s="58">
        <f>Calculations!AR371</f>
        <v>0</v>
      </c>
      <c r="AO401" s="58">
        <f>Calculations!AG371</f>
        <v>0</v>
      </c>
      <c r="AP401" s="58">
        <f>Calculations!AS371</f>
        <v>0</v>
      </c>
      <c r="AQ401" s="58">
        <f>Calculations!AH371</f>
        <v>0</v>
      </c>
      <c r="AR401" s="58">
        <f>Calculations!AT371</f>
        <v>0</v>
      </c>
      <c r="AS401" s="58">
        <f>Calculations!AI371</f>
        <v>0</v>
      </c>
      <c r="AT401" s="58">
        <f>Calculations!AU371</f>
        <v>0</v>
      </c>
      <c r="AU401" s="58">
        <f>Calculations!AJ371</f>
        <v>0</v>
      </c>
      <c r="AV401" s="58">
        <f>Calculations!AV371</f>
        <v>0</v>
      </c>
      <c r="AW401" s="49"/>
      <c r="AX401" s="49"/>
      <c r="AY401" s="56" t="str">
        <f>Calculations!D371</f>
        <v>Land Supply 2018</v>
      </c>
    </row>
    <row r="402" spans="2:51" ht="26" x14ac:dyDescent="0.35">
      <c r="B402" s="32" t="str">
        <f>Calculations!A372</f>
        <v>HLA-168</v>
      </c>
      <c r="C402" s="30" t="str">
        <f>Calculations!B372</f>
        <v>LAND ADJACENT 2 NEW TEMPEST ROAD, LOSTOCK, BOLTON, BL6 4ER</v>
      </c>
      <c r="D402" s="13" t="str">
        <f>Calculations!C372</f>
        <v>Residential</v>
      </c>
      <c r="E402" s="38">
        <f>Calculations!E372</f>
        <v>4.3592100000000002E-2</v>
      </c>
      <c r="F402" s="38">
        <f>Calculations!I372</f>
        <v>4.3592100000000002E-2</v>
      </c>
      <c r="G402" s="38">
        <f>Calculations!M372</f>
        <v>100</v>
      </c>
      <c r="H402" s="38">
        <f>Calculations!H372</f>
        <v>0</v>
      </c>
      <c r="I402" s="38">
        <f>Calculations!L372</f>
        <v>0</v>
      </c>
      <c r="J402" s="38">
        <f>Calculations!G372</f>
        <v>0</v>
      </c>
      <c r="K402" s="38">
        <f>Calculations!K372</f>
        <v>0</v>
      </c>
      <c r="L402" s="38">
        <f>Calculations!F372</f>
        <v>0</v>
      </c>
      <c r="M402" s="38">
        <f>Calculations!J372</f>
        <v>0</v>
      </c>
      <c r="N402" s="38">
        <f>Calculations!V372</f>
        <v>0</v>
      </c>
      <c r="O402" s="38">
        <f>Calculations!W372</f>
        <v>0</v>
      </c>
      <c r="P402" s="38">
        <f>Calculations!O372</f>
        <v>0</v>
      </c>
      <c r="Q402" s="38">
        <f>Calculations!S372</f>
        <v>0</v>
      </c>
      <c r="R402" s="38">
        <f>Calculations!Q372</f>
        <v>0</v>
      </c>
      <c r="S402" s="38">
        <f>Calculations!T372</f>
        <v>0</v>
      </c>
      <c r="T402" s="38">
        <f>Calculations!R372</f>
        <v>0</v>
      </c>
      <c r="U402" s="38">
        <f>Calculations!U372</f>
        <v>0</v>
      </c>
      <c r="V402" s="38" t="str">
        <f>Calculations!X372</f>
        <v>Not Modelled</v>
      </c>
      <c r="W402" s="38" t="str">
        <f>Calculations!Y372</f>
        <v>N/A</v>
      </c>
      <c r="X402" s="38" t="s">
        <v>1056</v>
      </c>
      <c r="Y402" s="73" t="s">
        <v>106</v>
      </c>
      <c r="Z402" s="74" t="s">
        <v>107</v>
      </c>
      <c r="AA402" s="58">
        <f>Calculations!Z372</f>
        <v>0</v>
      </c>
      <c r="AB402" s="58">
        <f>Calculations!AL372</f>
        <v>0</v>
      </c>
      <c r="AC402" s="58">
        <f>Calculations!AA372</f>
        <v>0</v>
      </c>
      <c r="AD402" s="59">
        <f>Calculations!AM372</f>
        <v>0</v>
      </c>
      <c r="AE402" s="58">
        <f>Calculations!AB372</f>
        <v>0</v>
      </c>
      <c r="AF402" s="58">
        <f>Calculations!AN372</f>
        <v>0</v>
      </c>
      <c r="AG402" s="58">
        <f>Calculations!AC372</f>
        <v>0</v>
      </c>
      <c r="AH402" s="58">
        <f>Calculations!AO372</f>
        <v>0</v>
      </c>
      <c r="AI402" s="58">
        <f>Calculations!AD372</f>
        <v>0</v>
      </c>
      <c r="AJ402" s="58">
        <f>Calculations!AP372</f>
        <v>0</v>
      </c>
      <c r="AK402" s="58">
        <f>Calculations!AE372</f>
        <v>0</v>
      </c>
      <c r="AL402" s="58">
        <f>Calculations!AQ372</f>
        <v>0</v>
      </c>
      <c r="AM402" s="58">
        <f>Calculations!AF372</f>
        <v>0</v>
      </c>
      <c r="AN402" s="58">
        <f>Calculations!AR372</f>
        <v>0</v>
      </c>
      <c r="AO402" s="58">
        <f>Calculations!AG372</f>
        <v>0</v>
      </c>
      <c r="AP402" s="58">
        <f>Calculations!AS372</f>
        <v>0</v>
      </c>
      <c r="AQ402" s="58">
        <f>Calculations!AH372</f>
        <v>4.35921200011E-2</v>
      </c>
      <c r="AR402" s="58">
        <f>Calculations!AT372</f>
        <v>100.00004588239612</v>
      </c>
      <c r="AS402" s="58">
        <f>Calculations!AI372</f>
        <v>0</v>
      </c>
      <c r="AT402" s="58">
        <f>Calculations!AU372</f>
        <v>0</v>
      </c>
      <c r="AU402" s="58">
        <f>Calculations!AJ372</f>
        <v>0</v>
      </c>
      <c r="AV402" s="58">
        <f>Calculations!AV372</f>
        <v>0</v>
      </c>
      <c r="AW402" s="49"/>
      <c r="AX402" s="49"/>
      <c r="AY402" s="56" t="str">
        <f>Calculations!D372</f>
        <v>Land Supply 2018</v>
      </c>
    </row>
    <row r="403" spans="2:51" ht="26" x14ac:dyDescent="0.35">
      <c r="B403" s="32" t="str">
        <f>Calculations!A373</f>
        <v>HLA-169</v>
      </c>
      <c r="C403" s="30" t="str">
        <f>Calculations!B373</f>
        <v>HOLLYWOOD LODGE, 560 CHORLEY NEW ROAD, LOSTOCK, BOLTON, BL6 4LA</v>
      </c>
      <c r="D403" s="13" t="str">
        <f>Calculations!C373</f>
        <v>Residential</v>
      </c>
      <c r="E403" s="38">
        <f>Calculations!E373</f>
        <v>8.1021499999999996E-2</v>
      </c>
      <c r="F403" s="38">
        <f>Calculations!I373</f>
        <v>8.1021499999999996E-2</v>
      </c>
      <c r="G403" s="38">
        <f>Calculations!M373</f>
        <v>100</v>
      </c>
      <c r="H403" s="38">
        <f>Calculations!H373</f>
        <v>0</v>
      </c>
      <c r="I403" s="38">
        <f>Calculations!L373</f>
        <v>0</v>
      </c>
      <c r="J403" s="38">
        <f>Calculations!G373</f>
        <v>0</v>
      </c>
      <c r="K403" s="38">
        <f>Calculations!K373</f>
        <v>0</v>
      </c>
      <c r="L403" s="38">
        <f>Calculations!F373</f>
        <v>0</v>
      </c>
      <c r="M403" s="38">
        <f>Calculations!J373</f>
        <v>0</v>
      </c>
      <c r="N403" s="38">
        <f>Calculations!V373</f>
        <v>0</v>
      </c>
      <c r="O403" s="38">
        <f>Calculations!W373</f>
        <v>0</v>
      </c>
      <c r="P403" s="38">
        <f>Calculations!O373</f>
        <v>0</v>
      </c>
      <c r="Q403" s="38">
        <f>Calculations!S373</f>
        <v>0</v>
      </c>
      <c r="R403" s="38">
        <f>Calculations!Q373</f>
        <v>0</v>
      </c>
      <c r="S403" s="38">
        <f>Calculations!T373</f>
        <v>0</v>
      </c>
      <c r="T403" s="38">
        <f>Calculations!R373</f>
        <v>0</v>
      </c>
      <c r="U403" s="38">
        <f>Calculations!U373</f>
        <v>0</v>
      </c>
      <c r="V403" s="38">
        <f>Calculations!X373</f>
        <v>0</v>
      </c>
      <c r="W403" s="38">
        <f>Calculations!Y373</f>
        <v>0</v>
      </c>
      <c r="X403" s="38" t="s">
        <v>1056</v>
      </c>
      <c r="Y403" s="73" t="s">
        <v>106</v>
      </c>
      <c r="Z403" s="74" t="s">
        <v>107</v>
      </c>
      <c r="AA403" s="58">
        <f>Calculations!Z373</f>
        <v>0</v>
      </c>
      <c r="AB403" s="58">
        <f>Calculations!AL373</f>
        <v>0</v>
      </c>
      <c r="AC403" s="58">
        <f>Calculations!AA373</f>
        <v>0</v>
      </c>
      <c r="AD403" s="59">
        <f>Calculations!AM373</f>
        <v>0</v>
      </c>
      <c r="AE403" s="58">
        <f>Calculations!AB373</f>
        <v>0</v>
      </c>
      <c r="AF403" s="58">
        <f>Calculations!AN373</f>
        <v>0</v>
      </c>
      <c r="AG403" s="58">
        <f>Calculations!AC373</f>
        <v>0</v>
      </c>
      <c r="AH403" s="58">
        <f>Calculations!AO373</f>
        <v>0</v>
      </c>
      <c r="AI403" s="58">
        <f>Calculations!AD373</f>
        <v>0</v>
      </c>
      <c r="AJ403" s="58">
        <f>Calculations!AP373</f>
        <v>0</v>
      </c>
      <c r="AK403" s="58">
        <f>Calculations!AE373</f>
        <v>0</v>
      </c>
      <c r="AL403" s="58">
        <f>Calculations!AQ373</f>
        <v>0</v>
      </c>
      <c r="AM403" s="58">
        <f>Calculations!AF373</f>
        <v>0</v>
      </c>
      <c r="AN403" s="58">
        <f>Calculations!AR373</f>
        <v>0</v>
      </c>
      <c r="AO403" s="58">
        <f>Calculations!AG373</f>
        <v>0</v>
      </c>
      <c r="AP403" s="58">
        <f>Calculations!AS373</f>
        <v>0</v>
      </c>
      <c r="AQ403" s="58">
        <f>Calculations!AH373</f>
        <v>8.1021509999699995E-2</v>
      </c>
      <c r="AR403" s="58">
        <f>Calculations!AT373</f>
        <v>100.00001234203266</v>
      </c>
      <c r="AS403" s="58">
        <f>Calculations!AI373</f>
        <v>0</v>
      </c>
      <c r="AT403" s="58">
        <f>Calculations!AU373</f>
        <v>0</v>
      </c>
      <c r="AU403" s="58">
        <f>Calculations!AJ373</f>
        <v>0</v>
      </c>
      <c r="AV403" s="58">
        <f>Calculations!AV373</f>
        <v>0</v>
      </c>
      <c r="AW403" s="49"/>
      <c r="AX403" s="49"/>
      <c r="AY403" s="56" t="str">
        <f>Calculations!D373</f>
        <v>Land Supply 2018</v>
      </c>
    </row>
    <row r="404" spans="2:51" ht="26" x14ac:dyDescent="0.35">
      <c r="B404" s="32" t="str">
        <f>Calculations!A374</f>
        <v>HLA-174</v>
      </c>
      <c r="C404" s="30" t="str">
        <f>Calculations!B374</f>
        <v>BOUNDARY BUNGALOW, CHORLEY OLD ROAD, HORWICH, BOLTON, BL6 6QB</v>
      </c>
      <c r="D404" s="13" t="str">
        <f>Calculations!C374</f>
        <v>Residential</v>
      </c>
      <c r="E404" s="38">
        <f>Calculations!E374</f>
        <v>5.9490099999999997E-2</v>
      </c>
      <c r="F404" s="38">
        <f>Calculations!I374</f>
        <v>5.9490099999999997E-2</v>
      </c>
      <c r="G404" s="38">
        <f>Calculations!M374</f>
        <v>100</v>
      </c>
      <c r="H404" s="38">
        <f>Calculations!H374</f>
        <v>0</v>
      </c>
      <c r="I404" s="38">
        <f>Calculations!L374</f>
        <v>0</v>
      </c>
      <c r="J404" s="38">
        <f>Calculations!G374</f>
        <v>0</v>
      </c>
      <c r="K404" s="38">
        <f>Calculations!K374</f>
        <v>0</v>
      </c>
      <c r="L404" s="38">
        <f>Calculations!F374</f>
        <v>0</v>
      </c>
      <c r="M404" s="38">
        <f>Calculations!J374</f>
        <v>0</v>
      </c>
      <c r="N404" s="38">
        <f>Calculations!V374</f>
        <v>0</v>
      </c>
      <c r="O404" s="38">
        <f>Calculations!W374</f>
        <v>0</v>
      </c>
      <c r="P404" s="38">
        <f>Calculations!O374</f>
        <v>1.0109800000000001E-3</v>
      </c>
      <c r="Q404" s="38">
        <f>Calculations!S374</f>
        <v>1.6994088091968247</v>
      </c>
      <c r="R404" s="38">
        <f>Calculations!Q374</f>
        <v>0</v>
      </c>
      <c r="S404" s="38">
        <f>Calculations!T374</f>
        <v>0</v>
      </c>
      <c r="T404" s="38">
        <f>Calculations!R374</f>
        <v>0</v>
      </c>
      <c r="U404" s="38">
        <f>Calculations!U374</f>
        <v>0</v>
      </c>
      <c r="V404" s="38" t="str">
        <f>Calculations!X374</f>
        <v>Not Modelled</v>
      </c>
      <c r="W404" s="38" t="str">
        <f>Calculations!Y374</f>
        <v>N/A</v>
      </c>
      <c r="X404" s="38" t="s">
        <v>1056</v>
      </c>
      <c r="Y404" s="73" t="s">
        <v>105</v>
      </c>
      <c r="Z404" s="74" t="s">
        <v>104</v>
      </c>
      <c r="AA404" s="58">
        <f>Calculations!Z374</f>
        <v>0</v>
      </c>
      <c r="AB404" s="58">
        <f>Calculations!AL374</f>
        <v>0</v>
      </c>
      <c r="AC404" s="58">
        <f>Calculations!AA374</f>
        <v>0</v>
      </c>
      <c r="AD404" s="59">
        <f>Calculations!AM374</f>
        <v>0</v>
      </c>
      <c r="AE404" s="58">
        <f>Calculations!AB374</f>
        <v>0</v>
      </c>
      <c r="AF404" s="58">
        <f>Calculations!AN374</f>
        <v>0</v>
      </c>
      <c r="AG404" s="58">
        <f>Calculations!AC374</f>
        <v>0</v>
      </c>
      <c r="AH404" s="58">
        <f>Calculations!AO374</f>
        <v>0</v>
      </c>
      <c r="AI404" s="58">
        <f>Calculations!AD374</f>
        <v>0</v>
      </c>
      <c r="AJ404" s="58">
        <f>Calculations!AP374</f>
        <v>0</v>
      </c>
      <c r="AK404" s="58">
        <f>Calculations!AE374</f>
        <v>5.9490099999799997E-2</v>
      </c>
      <c r="AL404" s="58">
        <f>Calculations!AQ374</f>
        <v>99.999999999663814</v>
      </c>
      <c r="AM404" s="58">
        <f>Calculations!AF374</f>
        <v>0</v>
      </c>
      <c r="AN404" s="58">
        <f>Calculations!AR374</f>
        <v>0</v>
      </c>
      <c r="AO404" s="58">
        <f>Calculations!AG374</f>
        <v>0</v>
      </c>
      <c r="AP404" s="58">
        <f>Calculations!AS374</f>
        <v>0</v>
      </c>
      <c r="AQ404" s="58">
        <f>Calculations!AH374</f>
        <v>5.9490099999799997E-2</v>
      </c>
      <c r="AR404" s="58">
        <f>Calculations!AT374</f>
        <v>99.999999999663814</v>
      </c>
      <c r="AS404" s="58">
        <f>Calculations!AI374</f>
        <v>0</v>
      </c>
      <c r="AT404" s="58">
        <f>Calculations!AU374</f>
        <v>0</v>
      </c>
      <c r="AU404" s="58">
        <f>Calculations!AJ374</f>
        <v>0</v>
      </c>
      <c r="AV404" s="58">
        <f>Calculations!AV374</f>
        <v>0</v>
      </c>
      <c r="AW404" s="49"/>
      <c r="AX404" s="49"/>
      <c r="AY404" s="56" t="str">
        <f>Calculations!D374</f>
        <v>Land Supply 2018</v>
      </c>
    </row>
    <row r="405" spans="2:51" ht="26" x14ac:dyDescent="0.35">
      <c r="B405" s="32" t="str">
        <f>Calculations!A375</f>
        <v>HLA-175</v>
      </c>
      <c r="C405" s="30" t="str">
        <f>Calculations!B375</f>
        <v>CAR SALES ADJACENT TO BROMILOW ARMS, LOSTOCK LANE, LOSTOCK, BOLTON, BL6 4BP</v>
      </c>
      <c r="D405" s="13" t="str">
        <f>Calculations!C375</f>
        <v>Residential</v>
      </c>
      <c r="E405" s="38">
        <f>Calculations!E375</f>
        <v>0.17418</v>
      </c>
      <c r="F405" s="38">
        <f>Calculations!I375</f>
        <v>0.17418</v>
      </c>
      <c r="G405" s="38">
        <f>Calculations!M375</f>
        <v>100</v>
      </c>
      <c r="H405" s="38">
        <f>Calculations!H375</f>
        <v>0</v>
      </c>
      <c r="I405" s="38">
        <f>Calculations!L375</f>
        <v>0</v>
      </c>
      <c r="J405" s="38">
        <f>Calculations!G375</f>
        <v>0</v>
      </c>
      <c r="K405" s="38">
        <f>Calculations!K375</f>
        <v>0</v>
      </c>
      <c r="L405" s="38">
        <f>Calculations!F375</f>
        <v>0</v>
      </c>
      <c r="M405" s="38">
        <f>Calculations!J375</f>
        <v>0</v>
      </c>
      <c r="N405" s="38">
        <f>Calculations!V375</f>
        <v>0</v>
      </c>
      <c r="O405" s="38">
        <f>Calculations!W375</f>
        <v>0</v>
      </c>
      <c r="P405" s="38">
        <f>Calculations!O375</f>
        <v>1.39518E-3</v>
      </c>
      <c r="Q405" s="38">
        <f>Calculations!S375</f>
        <v>0.80099896658629</v>
      </c>
      <c r="R405" s="38">
        <f>Calculations!Q375</f>
        <v>0</v>
      </c>
      <c r="S405" s="38">
        <f>Calculations!T375</f>
        <v>0</v>
      </c>
      <c r="T405" s="38">
        <f>Calculations!R375</f>
        <v>0</v>
      </c>
      <c r="U405" s="38">
        <f>Calculations!U375</f>
        <v>0</v>
      </c>
      <c r="V405" s="38">
        <f>Calculations!X375</f>
        <v>0</v>
      </c>
      <c r="W405" s="38">
        <f>Calculations!Y375</f>
        <v>0</v>
      </c>
      <c r="X405" s="38" t="s">
        <v>1056</v>
      </c>
      <c r="Y405" s="73" t="s">
        <v>105</v>
      </c>
      <c r="Z405" s="74" t="s">
        <v>104</v>
      </c>
      <c r="AA405" s="58">
        <f>Calculations!Z375</f>
        <v>0</v>
      </c>
      <c r="AB405" s="58">
        <f>Calculations!AL375</f>
        <v>0</v>
      </c>
      <c r="AC405" s="58">
        <f>Calculations!AA375</f>
        <v>0</v>
      </c>
      <c r="AD405" s="59">
        <f>Calculations!AM375</f>
        <v>0</v>
      </c>
      <c r="AE405" s="58">
        <f>Calculations!AB375</f>
        <v>0</v>
      </c>
      <c r="AF405" s="58">
        <f>Calculations!AN375</f>
        <v>0</v>
      </c>
      <c r="AG405" s="58">
        <f>Calculations!AC375</f>
        <v>0</v>
      </c>
      <c r="AH405" s="58">
        <f>Calculations!AO375</f>
        <v>0</v>
      </c>
      <c r="AI405" s="58">
        <f>Calculations!AD375</f>
        <v>0</v>
      </c>
      <c r="AJ405" s="58">
        <f>Calculations!AP375</f>
        <v>0</v>
      </c>
      <c r="AK405" s="58">
        <f>Calculations!AE375</f>
        <v>0</v>
      </c>
      <c r="AL405" s="58">
        <f>Calculations!AQ375</f>
        <v>0</v>
      </c>
      <c r="AM405" s="58">
        <f>Calculations!AF375</f>
        <v>0</v>
      </c>
      <c r="AN405" s="58">
        <f>Calculations!AR375</f>
        <v>0</v>
      </c>
      <c r="AO405" s="58">
        <f>Calculations!AG375</f>
        <v>0</v>
      </c>
      <c r="AP405" s="58">
        <f>Calculations!AS375</f>
        <v>0</v>
      </c>
      <c r="AQ405" s="58">
        <f>Calculations!AH375</f>
        <v>0.17418010499799999</v>
      </c>
      <c r="AR405" s="58">
        <f>Calculations!AT375</f>
        <v>100.00006028131816</v>
      </c>
      <c r="AS405" s="58">
        <f>Calculations!AI375</f>
        <v>0</v>
      </c>
      <c r="AT405" s="58">
        <f>Calculations!AU375</f>
        <v>0</v>
      </c>
      <c r="AU405" s="58">
        <f>Calculations!AJ375</f>
        <v>0</v>
      </c>
      <c r="AV405" s="58">
        <f>Calculations!AV375</f>
        <v>0</v>
      </c>
      <c r="AW405" s="49"/>
      <c r="AX405" s="49"/>
      <c r="AY405" s="56" t="str">
        <f>Calculations!D375</f>
        <v>Land Supply 2018</v>
      </c>
    </row>
    <row r="406" spans="2:51" ht="26" x14ac:dyDescent="0.35">
      <c r="B406" s="32" t="str">
        <f>Calculations!A376</f>
        <v>HLA-177</v>
      </c>
      <c r="C406" s="30" t="str">
        <f>Calculations!B376</f>
        <v>WESTHOUGHTON CRICKET CLUB, ST GEORGE'S OVAL, CAPPADOCIA WAY, WESTHOUGHTON, BOLTON, BL5 2GG</v>
      </c>
      <c r="D406" s="13" t="str">
        <f>Calculations!C376</f>
        <v>Residential</v>
      </c>
      <c r="E406" s="38">
        <f>Calculations!E376</f>
        <v>0.79659899999999995</v>
      </c>
      <c r="F406" s="38">
        <f>Calculations!I376</f>
        <v>0.79659899999999995</v>
      </c>
      <c r="G406" s="38">
        <f>Calculations!M376</f>
        <v>100</v>
      </c>
      <c r="H406" s="38">
        <f>Calculations!H376</f>
        <v>0</v>
      </c>
      <c r="I406" s="38">
        <f>Calculations!L376</f>
        <v>0</v>
      </c>
      <c r="J406" s="38">
        <f>Calculations!G376</f>
        <v>0</v>
      </c>
      <c r="K406" s="38">
        <f>Calculations!K376</f>
        <v>0</v>
      </c>
      <c r="L406" s="38">
        <f>Calculations!F376</f>
        <v>0</v>
      </c>
      <c r="M406" s="38">
        <f>Calculations!J376</f>
        <v>0</v>
      </c>
      <c r="N406" s="38">
        <f>Calculations!V376</f>
        <v>0</v>
      </c>
      <c r="O406" s="38">
        <f>Calculations!W376</f>
        <v>0</v>
      </c>
      <c r="P406" s="38">
        <f>Calculations!O376</f>
        <v>8.1647125850039998E-2</v>
      </c>
      <c r="Q406" s="38">
        <f>Calculations!S376</f>
        <v>10.249463764082055</v>
      </c>
      <c r="R406" s="38">
        <f>Calculations!Q376</f>
        <v>4.6340258500400001E-3</v>
      </c>
      <c r="S406" s="38">
        <f>Calculations!T376</f>
        <v>0.58172629516733021</v>
      </c>
      <c r="T406" s="38">
        <f>Calculations!R376</f>
        <v>0</v>
      </c>
      <c r="U406" s="38">
        <f>Calculations!U376</f>
        <v>0</v>
      </c>
      <c r="V406" s="38" t="str">
        <f>Calculations!X376</f>
        <v>Not Modelled</v>
      </c>
      <c r="W406" s="38" t="str">
        <f>Calculations!Y376</f>
        <v>N/A</v>
      </c>
      <c r="X406" s="38" t="s">
        <v>1056</v>
      </c>
      <c r="Y406" s="73" t="s">
        <v>105</v>
      </c>
      <c r="Z406" s="74" t="s">
        <v>104</v>
      </c>
      <c r="AA406" s="58">
        <f>Calculations!Z376</f>
        <v>0</v>
      </c>
      <c r="AB406" s="58">
        <f>Calculations!AL376</f>
        <v>0</v>
      </c>
      <c r="AC406" s="58">
        <f>Calculations!AA376</f>
        <v>0</v>
      </c>
      <c r="AD406" s="59">
        <f>Calculations!AM376</f>
        <v>0</v>
      </c>
      <c r="AE406" s="58">
        <f>Calculations!AB376</f>
        <v>0</v>
      </c>
      <c r="AF406" s="58">
        <f>Calculations!AN376</f>
        <v>0</v>
      </c>
      <c r="AG406" s="58">
        <f>Calculations!AC376</f>
        <v>0</v>
      </c>
      <c r="AH406" s="58">
        <f>Calculations!AO376</f>
        <v>0</v>
      </c>
      <c r="AI406" s="58">
        <f>Calculations!AD376</f>
        <v>0</v>
      </c>
      <c r="AJ406" s="58">
        <f>Calculations!AP376</f>
        <v>0</v>
      </c>
      <c r="AK406" s="58">
        <f>Calculations!AE376</f>
        <v>0</v>
      </c>
      <c r="AL406" s="58">
        <f>Calculations!AQ376</f>
        <v>0</v>
      </c>
      <c r="AM406" s="58">
        <f>Calculations!AF376</f>
        <v>0</v>
      </c>
      <c r="AN406" s="58">
        <f>Calculations!AR376</f>
        <v>0</v>
      </c>
      <c r="AO406" s="58">
        <f>Calculations!AG376</f>
        <v>0</v>
      </c>
      <c r="AP406" s="58">
        <f>Calculations!AS376</f>
        <v>0</v>
      </c>
      <c r="AQ406" s="58">
        <f>Calculations!AH376</f>
        <v>0.79659869500299996</v>
      </c>
      <c r="AR406" s="58">
        <f>Calculations!AT376</f>
        <v>99.99996171260571</v>
      </c>
      <c r="AS406" s="58">
        <f>Calculations!AI376</f>
        <v>0</v>
      </c>
      <c r="AT406" s="58">
        <f>Calculations!AU376</f>
        <v>0</v>
      </c>
      <c r="AU406" s="58">
        <f>Calculations!AJ376</f>
        <v>0</v>
      </c>
      <c r="AV406" s="58">
        <f>Calculations!AV376</f>
        <v>0</v>
      </c>
      <c r="AW406" s="49"/>
      <c r="AX406" s="49"/>
      <c r="AY406" s="56" t="str">
        <f>Calculations!D376</f>
        <v>Land Supply 2018</v>
      </c>
    </row>
    <row r="407" spans="2:51" ht="26" x14ac:dyDescent="0.35">
      <c r="B407" s="32" t="str">
        <f>Calculations!A377</f>
        <v>HLA-178</v>
      </c>
      <c r="C407" s="30" t="str">
        <f>Calculations!B377</f>
        <v>WOODBINE HOUSE, MILL LANE, WESTHOUGHTON, BOLTON, BL5 2DN</v>
      </c>
      <c r="D407" s="13" t="str">
        <f>Calculations!C377</f>
        <v>Residential</v>
      </c>
      <c r="E407" s="38">
        <f>Calculations!E377</f>
        <v>0.17658199999999999</v>
      </c>
      <c r="F407" s="38">
        <f>Calculations!I377</f>
        <v>0.17658199999999999</v>
      </c>
      <c r="G407" s="38">
        <f>Calculations!M377</f>
        <v>100</v>
      </c>
      <c r="H407" s="38">
        <f>Calculations!H377</f>
        <v>0</v>
      </c>
      <c r="I407" s="38">
        <f>Calculations!L377</f>
        <v>0</v>
      </c>
      <c r="J407" s="38">
        <f>Calculations!G377</f>
        <v>0</v>
      </c>
      <c r="K407" s="38">
        <f>Calculations!K377</f>
        <v>0</v>
      </c>
      <c r="L407" s="38">
        <f>Calculations!F377</f>
        <v>0</v>
      </c>
      <c r="M407" s="38">
        <f>Calculations!J377</f>
        <v>0</v>
      </c>
      <c r="N407" s="38">
        <f>Calculations!V377</f>
        <v>0</v>
      </c>
      <c r="O407" s="38">
        <f>Calculations!W377</f>
        <v>0</v>
      </c>
      <c r="P407" s="38">
        <f>Calculations!O377</f>
        <v>1.7621799999999999E-3</v>
      </c>
      <c r="Q407" s="38">
        <f>Calculations!S377</f>
        <v>0.9979386347419329</v>
      </c>
      <c r="R407" s="38">
        <f>Calculations!Q377</f>
        <v>0</v>
      </c>
      <c r="S407" s="38">
        <f>Calculations!T377</f>
        <v>0</v>
      </c>
      <c r="T407" s="38">
        <f>Calculations!R377</f>
        <v>0</v>
      </c>
      <c r="U407" s="38">
        <f>Calculations!U377</f>
        <v>0</v>
      </c>
      <c r="V407" s="38" t="str">
        <f>Calculations!X377</f>
        <v>Not Modelled</v>
      </c>
      <c r="W407" s="38" t="str">
        <f>Calculations!Y377</f>
        <v>N/A</v>
      </c>
      <c r="X407" s="38" t="s">
        <v>1056</v>
      </c>
      <c r="Y407" s="73" t="s">
        <v>105</v>
      </c>
      <c r="Z407" s="74" t="s">
        <v>104</v>
      </c>
      <c r="AA407" s="58">
        <f>Calculations!Z377</f>
        <v>0</v>
      </c>
      <c r="AB407" s="58">
        <f>Calculations!AL377</f>
        <v>0</v>
      </c>
      <c r="AC407" s="58">
        <f>Calculations!AA377</f>
        <v>0</v>
      </c>
      <c r="AD407" s="59">
        <f>Calculations!AM377</f>
        <v>0</v>
      </c>
      <c r="AE407" s="58">
        <f>Calculations!AB377</f>
        <v>0</v>
      </c>
      <c r="AF407" s="58">
        <f>Calculations!AN377</f>
        <v>0</v>
      </c>
      <c r="AG407" s="58">
        <f>Calculations!AC377</f>
        <v>0</v>
      </c>
      <c r="AH407" s="58">
        <f>Calculations!AO377</f>
        <v>0</v>
      </c>
      <c r="AI407" s="58">
        <f>Calculations!AD377</f>
        <v>0.17394451550000001</v>
      </c>
      <c r="AJ407" s="58">
        <f>Calculations!AP377</f>
        <v>98.50636842939825</v>
      </c>
      <c r="AK407" s="58">
        <f>Calculations!AE377</f>
        <v>0</v>
      </c>
      <c r="AL407" s="58">
        <f>Calculations!AQ377</f>
        <v>0</v>
      </c>
      <c r="AM407" s="58">
        <f>Calculations!AF377</f>
        <v>0</v>
      </c>
      <c r="AN407" s="58">
        <f>Calculations!AR377</f>
        <v>0</v>
      </c>
      <c r="AO407" s="58">
        <f>Calculations!AG377</f>
        <v>0</v>
      </c>
      <c r="AP407" s="58">
        <f>Calculations!AS377</f>
        <v>0</v>
      </c>
      <c r="AQ407" s="58">
        <f>Calculations!AH377</f>
        <v>0</v>
      </c>
      <c r="AR407" s="58">
        <f>Calculations!AT377</f>
        <v>0</v>
      </c>
      <c r="AS407" s="58">
        <f>Calculations!AI377</f>
        <v>0</v>
      </c>
      <c r="AT407" s="58">
        <f>Calculations!AU377</f>
        <v>0</v>
      </c>
      <c r="AU407" s="58">
        <f>Calculations!AJ377</f>
        <v>0</v>
      </c>
      <c r="AV407" s="58">
        <f>Calculations!AV377</f>
        <v>0</v>
      </c>
      <c r="AW407" s="49"/>
      <c r="AX407" s="49"/>
      <c r="AY407" s="56" t="str">
        <f>Calculations!D377</f>
        <v>Land Supply 2018</v>
      </c>
    </row>
    <row r="408" spans="2:51" ht="14.5" x14ac:dyDescent="0.35">
      <c r="B408" s="32" t="str">
        <f>Calculations!A378</f>
        <v>HLA-181</v>
      </c>
      <c r="C408" s="30" t="str">
        <f>Calculations!B378</f>
        <v>SPA MILL, SPA ROAD, BOLTON, BL1 4AG</v>
      </c>
      <c r="D408" s="13" t="str">
        <f>Calculations!C378</f>
        <v>Residential</v>
      </c>
      <c r="E408" s="38">
        <f>Calculations!E378</f>
        <v>0.24306</v>
      </c>
      <c r="F408" s="38">
        <f>Calculations!I378</f>
        <v>0.24306</v>
      </c>
      <c r="G408" s="38">
        <f>Calculations!M378</f>
        <v>100</v>
      </c>
      <c r="H408" s="38">
        <f>Calculations!H378</f>
        <v>0</v>
      </c>
      <c r="I408" s="38">
        <f>Calculations!L378</f>
        <v>0</v>
      </c>
      <c r="J408" s="38">
        <f>Calculations!G378</f>
        <v>0</v>
      </c>
      <c r="K408" s="38">
        <f>Calculations!K378</f>
        <v>0</v>
      </c>
      <c r="L408" s="38">
        <f>Calculations!F378</f>
        <v>0</v>
      </c>
      <c r="M408" s="38">
        <f>Calculations!J378</f>
        <v>0</v>
      </c>
      <c r="N408" s="38">
        <f>Calculations!V378</f>
        <v>0</v>
      </c>
      <c r="O408" s="38">
        <f>Calculations!W378</f>
        <v>0</v>
      </c>
      <c r="P408" s="38">
        <f>Calculations!O378</f>
        <v>4.3623799999999997E-2</v>
      </c>
      <c r="Q408" s="38">
        <f>Calculations!S378</f>
        <v>17.947749526865795</v>
      </c>
      <c r="R408" s="38">
        <f>Calculations!Q378</f>
        <v>0</v>
      </c>
      <c r="S408" s="38">
        <f>Calculations!T378</f>
        <v>0</v>
      </c>
      <c r="T408" s="38">
        <f>Calculations!R378</f>
        <v>0</v>
      </c>
      <c r="U408" s="38">
        <f>Calculations!U378</f>
        <v>0</v>
      </c>
      <c r="V408" s="38">
        <f>Calculations!X378</f>
        <v>0</v>
      </c>
      <c r="W408" s="38">
        <f>Calculations!Y378</f>
        <v>0</v>
      </c>
      <c r="X408" s="38" t="s">
        <v>1056</v>
      </c>
      <c r="Y408" s="73" t="s">
        <v>105</v>
      </c>
      <c r="Z408" s="74" t="s">
        <v>104</v>
      </c>
      <c r="AA408" s="58">
        <f>Calculations!Z378</f>
        <v>0</v>
      </c>
      <c r="AB408" s="58">
        <f>Calculations!AL378</f>
        <v>0</v>
      </c>
      <c r="AC408" s="58">
        <f>Calculations!AA378</f>
        <v>0</v>
      </c>
      <c r="AD408" s="59">
        <f>Calculations!AM378</f>
        <v>0</v>
      </c>
      <c r="AE408" s="58">
        <f>Calculations!AB378</f>
        <v>0</v>
      </c>
      <c r="AF408" s="58">
        <f>Calculations!AN378</f>
        <v>0</v>
      </c>
      <c r="AG408" s="58">
        <f>Calculations!AC378</f>
        <v>0</v>
      </c>
      <c r="AH408" s="58">
        <f>Calculations!AO378</f>
        <v>0</v>
      </c>
      <c r="AI408" s="58">
        <f>Calculations!AD378</f>
        <v>0</v>
      </c>
      <c r="AJ408" s="58">
        <f>Calculations!AP378</f>
        <v>0</v>
      </c>
      <c r="AK408" s="58">
        <f>Calculations!AE378</f>
        <v>0</v>
      </c>
      <c r="AL408" s="58">
        <f>Calculations!AQ378</f>
        <v>0</v>
      </c>
      <c r="AM408" s="58">
        <f>Calculations!AF378</f>
        <v>0</v>
      </c>
      <c r="AN408" s="58">
        <f>Calculations!AR378</f>
        <v>0</v>
      </c>
      <c r="AO408" s="58">
        <f>Calculations!AG378</f>
        <v>0</v>
      </c>
      <c r="AP408" s="58">
        <f>Calculations!AS378</f>
        <v>0</v>
      </c>
      <c r="AQ408" s="58">
        <f>Calculations!AH378</f>
        <v>0.24305991000300001</v>
      </c>
      <c r="AR408" s="58">
        <f>Calculations!AT378</f>
        <v>99.999962973339919</v>
      </c>
      <c r="AS408" s="58">
        <f>Calculations!AI378</f>
        <v>0</v>
      </c>
      <c r="AT408" s="58">
        <f>Calculations!AU378</f>
        <v>0</v>
      </c>
      <c r="AU408" s="58">
        <f>Calculations!AJ378</f>
        <v>0</v>
      </c>
      <c r="AV408" s="58">
        <f>Calculations!AV378</f>
        <v>0</v>
      </c>
      <c r="AW408" s="49"/>
      <c r="AX408" s="49"/>
      <c r="AY408" s="56" t="str">
        <f>Calculations!D378</f>
        <v>Land Supply 2018</v>
      </c>
    </row>
    <row r="409" spans="2:51" ht="14.5" x14ac:dyDescent="0.35">
      <c r="B409" s="32" t="str">
        <f>Calculations!A379</f>
        <v>HLA-182</v>
      </c>
      <c r="C409" s="30" t="str">
        <f>Calculations!B379</f>
        <v>LAND OFF CROMPTON ROAD, STONECLOUGH, BOLTON</v>
      </c>
      <c r="D409" s="13" t="str">
        <f>Calculations!C379</f>
        <v>Residential</v>
      </c>
      <c r="E409" s="38">
        <f>Calculations!E379</f>
        <v>3.54714E-2</v>
      </c>
      <c r="F409" s="38">
        <f>Calculations!I379</f>
        <v>1.4999200000087587E-8</v>
      </c>
      <c r="G409" s="38">
        <f>Calculations!M379</f>
        <v>4.228533410039521E-5</v>
      </c>
      <c r="H409" s="38">
        <f>Calculations!H379</f>
        <v>3.54713850008E-2</v>
      </c>
      <c r="I409" s="38">
        <f>Calculations!L379</f>
        <v>99.999957714665896</v>
      </c>
      <c r="J409" s="38">
        <f>Calculations!G379</f>
        <v>0</v>
      </c>
      <c r="K409" s="38">
        <f>Calculations!K379</f>
        <v>0</v>
      </c>
      <c r="L409" s="38">
        <f>Calculations!F379</f>
        <v>0</v>
      </c>
      <c r="M409" s="38">
        <f>Calculations!J379</f>
        <v>0</v>
      </c>
      <c r="N409" s="38">
        <f>Calculations!V379</f>
        <v>3.54713850008E-2</v>
      </c>
      <c r="O409" s="38">
        <f>Calculations!W379</f>
        <v>99.999957714665896</v>
      </c>
      <c r="P409" s="38">
        <f>Calculations!O379</f>
        <v>0</v>
      </c>
      <c r="Q409" s="38">
        <f>Calculations!S379</f>
        <v>0</v>
      </c>
      <c r="R409" s="38">
        <f>Calculations!Q379</f>
        <v>0</v>
      </c>
      <c r="S409" s="38">
        <f>Calculations!T379</f>
        <v>0</v>
      </c>
      <c r="T409" s="38">
        <f>Calculations!R379</f>
        <v>0</v>
      </c>
      <c r="U409" s="38">
        <f>Calculations!U379</f>
        <v>0</v>
      </c>
      <c r="V409" s="38">
        <f>Calculations!X379</f>
        <v>1.5387701611000001E-2</v>
      </c>
      <c r="W409" s="38">
        <f>Calculations!Y379</f>
        <v>43.380587208286116</v>
      </c>
      <c r="X409" s="38" t="s">
        <v>1056</v>
      </c>
      <c r="Y409" s="73" t="s">
        <v>105</v>
      </c>
      <c r="Z409" s="74" t="s">
        <v>104</v>
      </c>
      <c r="AA409" s="58">
        <f>Calculations!Z379</f>
        <v>0</v>
      </c>
      <c r="AB409" s="58">
        <f>Calculations!AL379</f>
        <v>0</v>
      </c>
      <c r="AC409" s="58">
        <f>Calculations!AA379</f>
        <v>0</v>
      </c>
      <c r="AD409" s="59">
        <f>Calculations!AM379</f>
        <v>0</v>
      </c>
      <c r="AE409" s="58">
        <f>Calculations!AB379</f>
        <v>0</v>
      </c>
      <c r="AF409" s="58">
        <f>Calculations!AN379</f>
        <v>0</v>
      </c>
      <c r="AG409" s="58">
        <f>Calculations!AC379</f>
        <v>0</v>
      </c>
      <c r="AH409" s="58">
        <f>Calculations!AO379</f>
        <v>0</v>
      </c>
      <c r="AI409" s="58">
        <f>Calculations!AD379</f>
        <v>0</v>
      </c>
      <c r="AJ409" s="58">
        <f>Calculations!AP379</f>
        <v>0</v>
      </c>
      <c r="AK409" s="58">
        <f>Calculations!AE379</f>
        <v>0</v>
      </c>
      <c r="AL409" s="58">
        <f>Calculations!AQ379</f>
        <v>0</v>
      </c>
      <c r="AM409" s="58">
        <f>Calculations!AF379</f>
        <v>0</v>
      </c>
      <c r="AN409" s="58">
        <f>Calculations!AR379</f>
        <v>0</v>
      </c>
      <c r="AO409" s="58">
        <f>Calculations!AG379</f>
        <v>0</v>
      </c>
      <c r="AP409" s="58">
        <f>Calculations!AS379</f>
        <v>0</v>
      </c>
      <c r="AQ409" s="58">
        <f>Calculations!AH379</f>
        <v>3.54713850008E-2</v>
      </c>
      <c r="AR409" s="58">
        <f>Calculations!AT379</f>
        <v>99.999957714665896</v>
      </c>
      <c r="AS409" s="58">
        <f>Calculations!AI379</f>
        <v>0</v>
      </c>
      <c r="AT409" s="58">
        <f>Calculations!AU379</f>
        <v>0</v>
      </c>
      <c r="AU409" s="58">
        <f>Calculations!AJ379</f>
        <v>0</v>
      </c>
      <c r="AV409" s="58">
        <f>Calculations!AV379</f>
        <v>0</v>
      </c>
      <c r="AW409" s="49"/>
      <c r="AX409" s="49"/>
      <c r="AY409" s="56" t="str">
        <f>Calculations!D379</f>
        <v>Land Supply 2018</v>
      </c>
    </row>
    <row r="410" spans="2:51" ht="26" x14ac:dyDescent="0.35">
      <c r="B410" s="32" t="str">
        <f>Calculations!A380</f>
        <v>HLA-183</v>
      </c>
      <c r="C410" s="30" t="str">
        <f>Calculations!B380</f>
        <v>CROMPTON ROAD, STONECLOUGH RADCLIFFE, BOLTON, MANCHESTER, M26 1RJ</v>
      </c>
      <c r="D410" s="13" t="str">
        <f>Calculations!C380</f>
        <v>Residential</v>
      </c>
      <c r="E410" s="38">
        <f>Calculations!E380</f>
        <v>3.54714E-2</v>
      </c>
      <c r="F410" s="38">
        <f>Calculations!I380</f>
        <v>1.4999200000087587E-8</v>
      </c>
      <c r="G410" s="38">
        <f>Calculations!M380</f>
        <v>4.228533410039521E-5</v>
      </c>
      <c r="H410" s="38">
        <f>Calculations!H380</f>
        <v>3.54713850008E-2</v>
      </c>
      <c r="I410" s="38">
        <f>Calculations!L380</f>
        <v>99.999957714665896</v>
      </c>
      <c r="J410" s="38">
        <f>Calculations!G380</f>
        <v>0</v>
      </c>
      <c r="K410" s="38">
        <f>Calculations!K380</f>
        <v>0</v>
      </c>
      <c r="L410" s="38">
        <f>Calculations!F380</f>
        <v>0</v>
      </c>
      <c r="M410" s="38">
        <f>Calculations!J380</f>
        <v>0</v>
      </c>
      <c r="N410" s="38">
        <f>Calculations!V380</f>
        <v>3.54713850008E-2</v>
      </c>
      <c r="O410" s="38">
        <f>Calculations!W380</f>
        <v>99.999957714665896</v>
      </c>
      <c r="P410" s="38">
        <f>Calculations!O380</f>
        <v>0</v>
      </c>
      <c r="Q410" s="38">
        <f>Calculations!S380</f>
        <v>0</v>
      </c>
      <c r="R410" s="38">
        <f>Calculations!Q380</f>
        <v>0</v>
      </c>
      <c r="S410" s="38">
        <f>Calculations!T380</f>
        <v>0</v>
      </c>
      <c r="T410" s="38">
        <f>Calculations!R380</f>
        <v>0</v>
      </c>
      <c r="U410" s="38">
        <f>Calculations!U380</f>
        <v>0</v>
      </c>
      <c r="V410" s="38">
        <f>Calculations!X380</f>
        <v>1.5387701611000001E-2</v>
      </c>
      <c r="W410" s="38">
        <f>Calculations!Y380</f>
        <v>43.380587208286116</v>
      </c>
      <c r="X410" s="38" t="s">
        <v>1056</v>
      </c>
      <c r="Y410" s="73" t="s">
        <v>105</v>
      </c>
      <c r="Z410" s="74" t="s">
        <v>104</v>
      </c>
      <c r="AA410" s="58">
        <f>Calculations!Z380</f>
        <v>0</v>
      </c>
      <c r="AB410" s="58">
        <f>Calculations!AL380</f>
        <v>0</v>
      </c>
      <c r="AC410" s="58">
        <f>Calculations!AA380</f>
        <v>0</v>
      </c>
      <c r="AD410" s="59">
        <f>Calculations!AM380</f>
        <v>0</v>
      </c>
      <c r="AE410" s="58">
        <f>Calculations!AB380</f>
        <v>0</v>
      </c>
      <c r="AF410" s="58">
        <f>Calculations!AN380</f>
        <v>0</v>
      </c>
      <c r="AG410" s="58">
        <f>Calculations!AC380</f>
        <v>0</v>
      </c>
      <c r="AH410" s="58">
        <f>Calculations!AO380</f>
        <v>0</v>
      </c>
      <c r="AI410" s="58">
        <f>Calculations!AD380</f>
        <v>0</v>
      </c>
      <c r="AJ410" s="58">
        <f>Calculations!AP380</f>
        <v>0</v>
      </c>
      <c r="AK410" s="58">
        <f>Calculations!AE380</f>
        <v>0</v>
      </c>
      <c r="AL410" s="58">
        <f>Calculations!AQ380</f>
        <v>0</v>
      </c>
      <c r="AM410" s="58">
        <f>Calculations!AF380</f>
        <v>0</v>
      </c>
      <c r="AN410" s="58">
        <f>Calculations!AR380</f>
        <v>0</v>
      </c>
      <c r="AO410" s="58">
        <f>Calculations!AG380</f>
        <v>0</v>
      </c>
      <c r="AP410" s="58">
        <f>Calculations!AS380</f>
        <v>0</v>
      </c>
      <c r="AQ410" s="58">
        <f>Calculations!AH380</f>
        <v>3.54713850008E-2</v>
      </c>
      <c r="AR410" s="58">
        <f>Calculations!AT380</f>
        <v>99.999957714665896</v>
      </c>
      <c r="AS410" s="58">
        <f>Calculations!AI380</f>
        <v>0</v>
      </c>
      <c r="AT410" s="58">
        <f>Calculations!AU380</f>
        <v>0</v>
      </c>
      <c r="AU410" s="58">
        <f>Calculations!AJ380</f>
        <v>0</v>
      </c>
      <c r="AV410" s="58">
        <f>Calculations!AV380</f>
        <v>0</v>
      </c>
      <c r="AW410" s="49"/>
      <c r="AX410" s="49"/>
      <c r="AY410" s="56" t="str">
        <f>Calculations!D380</f>
        <v>Land Supply 2018</v>
      </c>
    </row>
    <row r="411" spans="2:51" ht="14.5" x14ac:dyDescent="0.35">
      <c r="B411" s="32" t="str">
        <f>Calculations!A381</f>
        <v>HLA-188</v>
      </c>
      <c r="C411" s="30" t="str">
        <f>Calculations!B381</f>
        <v>105-107 BLACKBURN ROAD, BOLTON, BL1 8HF</v>
      </c>
      <c r="D411" s="13" t="str">
        <f>Calculations!C381</f>
        <v>Residential</v>
      </c>
      <c r="E411" s="38">
        <f>Calculations!E381</f>
        <v>2.7304599999999998E-2</v>
      </c>
      <c r="F411" s="38">
        <f>Calculations!I381</f>
        <v>2.7304599999999998E-2</v>
      </c>
      <c r="G411" s="38">
        <f>Calculations!M381</f>
        <v>100</v>
      </c>
      <c r="H411" s="38">
        <f>Calculations!H381</f>
        <v>0</v>
      </c>
      <c r="I411" s="38">
        <f>Calculations!L381</f>
        <v>0</v>
      </c>
      <c r="J411" s="38">
        <f>Calculations!G381</f>
        <v>0</v>
      </c>
      <c r="K411" s="38">
        <f>Calculations!K381</f>
        <v>0</v>
      </c>
      <c r="L411" s="38">
        <f>Calculations!F381</f>
        <v>0</v>
      </c>
      <c r="M411" s="38">
        <f>Calculations!J381</f>
        <v>0</v>
      </c>
      <c r="N411" s="38">
        <f>Calculations!V381</f>
        <v>0</v>
      </c>
      <c r="O411" s="38">
        <f>Calculations!W381</f>
        <v>0</v>
      </c>
      <c r="P411" s="38">
        <f>Calculations!O381</f>
        <v>9.0416200000000002E-4</v>
      </c>
      <c r="Q411" s="38">
        <f>Calculations!S381</f>
        <v>3.3113907546713741</v>
      </c>
      <c r="R411" s="38">
        <f>Calculations!Q381</f>
        <v>0</v>
      </c>
      <c r="S411" s="38">
        <f>Calculations!T381</f>
        <v>0</v>
      </c>
      <c r="T411" s="38">
        <f>Calculations!R381</f>
        <v>0</v>
      </c>
      <c r="U411" s="38">
        <f>Calculations!U381</f>
        <v>0</v>
      </c>
      <c r="V411" s="38" t="str">
        <f>Calculations!X381</f>
        <v>Not Modelled</v>
      </c>
      <c r="W411" s="38" t="str">
        <f>Calculations!Y381</f>
        <v>N/A</v>
      </c>
      <c r="X411" s="38" t="s">
        <v>1056</v>
      </c>
      <c r="Y411" s="73" t="s">
        <v>105</v>
      </c>
      <c r="Z411" s="74" t="s">
        <v>104</v>
      </c>
      <c r="AA411" s="58">
        <f>Calculations!Z381</f>
        <v>0</v>
      </c>
      <c r="AB411" s="58">
        <f>Calculations!AL381</f>
        <v>0</v>
      </c>
      <c r="AC411" s="58">
        <f>Calculations!AA381</f>
        <v>0</v>
      </c>
      <c r="AD411" s="59">
        <f>Calculations!AM381</f>
        <v>0</v>
      </c>
      <c r="AE411" s="58">
        <f>Calculations!AB381</f>
        <v>0</v>
      </c>
      <c r="AF411" s="58">
        <f>Calculations!AN381</f>
        <v>0</v>
      </c>
      <c r="AG411" s="58">
        <f>Calculations!AC381</f>
        <v>0</v>
      </c>
      <c r="AH411" s="58">
        <f>Calculations!AO381</f>
        <v>0</v>
      </c>
      <c r="AI411" s="58">
        <f>Calculations!AD381</f>
        <v>0</v>
      </c>
      <c r="AJ411" s="58">
        <f>Calculations!AP381</f>
        <v>0</v>
      </c>
      <c r="AK411" s="58">
        <f>Calculations!AE381</f>
        <v>0</v>
      </c>
      <c r="AL411" s="58">
        <f>Calculations!AQ381</f>
        <v>0</v>
      </c>
      <c r="AM411" s="58">
        <f>Calculations!AF381</f>
        <v>0</v>
      </c>
      <c r="AN411" s="58">
        <f>Calculations!AR381</f>
        <v>0</v>
      </c>
      <c r="AO411" s="58">
        <f>Calculations!AG381</f>
        <v>0</v>
      </c>
      <c r="AP411" s="58">
        <f>Calculations!AS381</f>
        <v>0</v>
      </c>
      <c r="AQ411" s="58">
        <f>Calculations!AH381</f>
        <v>2.7304625000499998E-2</v>
      </c>
      <c r="AR411" s="58">
        <f>Calculations!AT381</f>
        <v>100.00009156149514</v>
      </c>
      <c r="AS411" s="58">
        <f>Calculations!AI381</f>
        <v>0</v>
      </c>
      <c r="AT411" s="58">
        <f>Calculations!AU381</f>
        <v>0</v>
      </c>
      <c r="AU411" s="58">
        <f>Calculations!AJ381</f>
        <v>0</v>
      </c>
      <c r="AV411" s="58">
        <f>Calculations!AV381</f>
        <v>0</v>
      </c>
      <c r="AW411" s="49"/>
      <c r="AX411" s="49"/>
      <c r="AY411" s="56" t="str">
        <f>Calculations!D381</f>
        <v>Land Supply 2018</v>
      </c>
    </row>
    <row r="412" spans="2:51" ht="26" x14ac:dyDescent="0.35">
      <c r="B412" s="32" t="str">
        <f>Calculations!A382</f>
        <v>HLA-189</v>
      </c>
      <c r="C412" s="30" t="str">
        <f>Calculations!B382</f>
        <v>351 MOSS BANK WAY, BOLTON, BL1 3LR</v>
      </c>
      <c r="D412" s="13" t="str">
        <f>Calculations!C382</f>
        <v>Residential</v>
      </c>
      <c r="E412" s="38">
        <f>Calculations!E382</f>
        <v>3.7444400000000003E-2</v>
      </c>
      <c r="F412" s="38">
        <f>Calculations!I382</f>
        <v>3.7444400000000003E-2</v>
      </c>
      <c r="G412" s="38">
        <f>Calculations!M382</f>
        <v>100</v>
      </c>
      <c r="H412" s="38">
        <f>Calculations!H382</f>
        <v>0</v>
      </c>
      <c r="I412" s="38">
        <f>Calculations!L382</f>
        <v>0</v>
      </c>
      <c r="J412" s="38">
        <f>Calculations!G382</f>
        <v>0</v>
      </c>
      <c r="K412" s="38">
        <f>Calculations!K382</f>
        <v>0</v>
      </c>
      <c r="L412" s="38">
        <f>Calculations!F382</f>
        <v>0</v>
      </c>
      <c r="M412" s="38">
        <f>Calculations!J382</f>
        <v>0</v>
      </c>
      <c r="N412" s="38">
        <f>Calculations!V382</f>
        <v>0</v>
      </c>
      <c r="O412" s="38">
        <f>Calculations!W382</f>
        <v>0</v>
      </c>
      <c r="P412" s="38">
        <f>Calculations!O382</f>
        <v>0</v>
      </c>
      <c r="Q412" s="38">
        <f>Calculations!S382</f>
        <v>0</v>
      </c>
      <c r="R412" s="38">
        <f>Calculations!Q382</f>
        <v>0</v>
      </c>
      <c r="S412" s="38">
        <f>Calculations!T382</f>
        <v>0</v>
      </c>
      <c r="T412" s="38">
        <f>Calculations!R382</f>
        <v>0</v>
      </c>
      <c r="U412" s="38">
        <f>Calculations!U382</f>
        <v>0</v>
      </c>
      <c r="V412" s="38" t="str">
        <f>Calculations!X382</f>
        <v>Not Modelled</v>
      </c>
      <c r="W412" s="38" t="str">
        <f>Calculations!Y382</f>
        <v>N/A</v>
      </c>
      <c r="X412" s="38" t="s">
        <v>1056</v>
      </c>
      <c r="Y412" s="73" t="s">
        <v>106</v>
      </c>
      <c r="Z412" s="74" t="s">
        <v>107</v>
      </c>
      <c r="AA412" s="58">
        <f>Calculations!Z382</f>
        <v>0</v>
      </c>
      <c r="AB412" s="58">
        <f>Calculations!AL382</f>
        <v>0</v>
      </c>
      <c r="AC412" s="58">
        <f>Calculations!AA382</f>
        <v>0</v>
      </c>
      <c r="AD412" s="59">
        <f>Calculations!AM382</f>
        <v>0</v>
      </c>
      <c r="AE412" s="58">
        <f>Calculations!AB382</f>
        <v>0</v>
      </c>
      <c r="AF412" s="58">
        <f>Calculations!AN382</f>
        <v>0</v>
      </c>
      <c r="AG412" s="58">
        <f>Calculations!AC382</f>
        <v>0</v>
      </c>
      <c r="AH412" s="58">
        <f>Calculations!AO382</f>
        <v>0</v>
      </c>
      <c r="AI412" s="58">
        <f>Calculations!AD382</f>
        <v>0</v>
      </c>
      <c r="AJ412" s="58">
        <f>Calculations!AP382</f>
        <v>0</v>
      </c>
      <c r="AK412" s="58">
        <f>Calculations!AE382</f>
        <v>0</v>
      </c>
      <c r="AL412" s="58">
        <f>Calculations!AQ382</f>
        <v>0</v>
      </c>
      <c r="AM412" s="58">
        <f>Calculations!AF382</f>
        <v>0</v>
      </c>
      <c r="AN412" s="58">
        <f>Calculations!AR382</f>
        <v>0</v>
      </c>
      <c r="AO412" s="58">
        <f>Calculations!AG382</f>
        <v>0</v>
      </c>
      <c r="AP412" s="58">
        <f>Calculations!AS382</f>
        <v>0</v>
      </c>
      <c r="AQ412" s="58">
        <f>Calculations!AH382</f>
        <v>3.74443750012E-2</v>
      </c>
      <c r="AR412" s="58">
        <f>Calculations!AT382</f>
        <v>99.99993323754687</v>
      </c>
      <c r="AS412" s="58">
        <f>Calculations!AI382</f>
        <v>0</v>
      </c>
      <c r="AT412" s="58">
        <f>Calculations!AU382</f>
        <v>0</v>
      </c>
      <c r="AU412" s="58">
        <f>Calculations!AJ382</f>
        <v>0</v>
      </c>
      <c r="AV412" s="58">
        <f>Calculations!AV382</f>
        <v>0</v>
      </c>
      <c r="AW412" s="49"/>
      <c r="AX412" s="49"/>
      <c r="AY412" s="56" t="str">
        <f>Calculations!D382</f>
        <v>Land Supply 2018</v>
      </c>
    </row>
    <row r="413" spans="2:51" ht="26" x14ac:dyDescent="0.35">
      <c r="B413" s="32" t="str">
        <f>Calculations!A383</f>
        <v>HLA-190</v>
      </c>
      <c r="C413" s="30" t="str">
        <f>Calculations!B383</f>
        <v>148-152 CROOK STREET, BOLTON, BL3 6AS</v>
      </c>
      <c r="D413" s="13" t="str">
        <f>Calculations!C383</f>
        <v>Residential</v>
      </c>
      <c r="E413" s="38">
        <f>Calculations!E383</f>
        <v>2.1565299999999999E-2</v>
      </c>
      <c r="F413" s="38">
        <f>Calculations!I383</f>
        <v>2.1565299999999999E-2</v>
      </c>
      <c r="G413" s="38">
        <f>Calculations!M383</f>
        <v>100</v>
      </c>
      <c r="H413" s="38">
        <f>Calculations!H383</f>
        <v>0</v>
      </c>
      <c r="I413" s="38">
        <f>Calculations!L383</f>
        <v>0</v>
      </c>
      <c r="J413" s="38">
        <f>Calculations!G383</f>
        <v>0</v>
      </c>
      <c r="K413" s="38">
        <f>Calculations!K383</f>
        <v>0</v>
      </c>
      <c r="L413" s="38">
        <f>Calculations!F383</f>
        <v>0</v>
      </c>
      <c r="M413" s="38">
        <f>Calculations!J383</f>
        <v>0</v>
      </c>
      <c r="N413" s="38">
        <f>Calculations!V383</f>
        <v>0</v>
      </c>
      <c r="O413" s="38">
        <f>Calculations!W383</f>
        <v>0</v>
      </c>
      <c r="P413" s="38">
        <f>Calculations!O383</f>
        <v>0</v>
      </c>
      <c r="Q413" s="38">
        <f>Calculations!S383</f>
        <v>0</v>
      </c>
      <c r="R413" s="38">
        <f>Calculations!Q383</f>
        <v>0</v>
      </c>
      <c r="S413" s="38">
        <f>Calculations!T383</f>
        <v>0</v>
      </c>
      <c r="T413" s="38">
        <f>Calculations!R383</f>
        <v>0</v>
      </c>
      <c r="U413" s="38">
        <f>Calculations!U383</f>
        <v>0</v>
      </c>
      <c r="V413" s="38" t="str">
        <f>Calculations!X383</f>
        <v>Not Modelled</v>
      </c>
      <c r="W413" s="38" t="str">
        <f>Calculations!Y383</f>
        <v>N/A</v>
      </c>
      <c r="X413" s="38" t="s">
        <v>1056</v>
      </c>
      <c r="Y413" s="73" t="s">
        <v>106</v>
      </c>
      <c r="Z413" s="74" t="s">
        <v>107</v>
      </c>
      <c r="AA413" s="58">
        <f>Calculations!Z383</f>
        <v>0</v>
      </c>
      <c r="AB413" s="58">
        <f>Calculations!AL383</f>
        <v>0</v>
      </c>
      <c r="AC413" s="58">
        <f>Calculations!AA383</f>
        <v>0</v>
      </c>
      <c r="AD413" s="59">
        <f>Calculations!AM383</f>
        <v>0</v>
      </c>
      <c r="AE413" s="58">
        <f>Calculations!AB383</f>
        <v>0</v>
      </c>
      <c r="AF413" s="58">
        <f>Calculations!AN383</f>
        <v>0</v>
      </c>
      <c r="AG413" s="58">
        <f>Calculations!AC383</f>
        <v>0</v>
      </c>
      <c r="AH413" s="58">
        <f>Calculations!AO383</f>
        <v>0</v>
      </c>
      <c r="AI413" s="58">
        <f>Calculations!AD383</f>
        <v>0</v>
      </c>
      <c r="AJ413" s="58">
        <f>Calculations!AP383</f>
        <v>0</v>
      </c>
      <c r="AK413" s="58">
        <f>Calculations!AE383</f>
        <v>0</v>
      </c>
      <c r="AL413" s="58">
        <f>Calculations!AQ383</f>
        <v>0</v>
      </c>
      <c r="AM413" s="58">
        <f>Calculations!AF383</f>
        <v>0</v>
      </c>
      <c r="AN413" s="58">
        <f>Calculations!AR383</f>
        <v>0</v>
      </c>
      <c r="AO413" s="58">
        <f>Calculations!AG383</f>
        <v>0</v>
      </c>
      <c r="AP413" s="58">
        <f>Calculations!AS383</f>
        <v>0</v>
      </c>
      <c r="AQ413" s="58">
        <f>Calculations!AH383</f>
        <v>2.1565319998300001E-2</v>
      </c>
      <c r="AR413" s="58">
        <f>Calculations!AT383</f>
        <v>100.00009273369722</v>
      </c>
      <c r="AS413" s="58">
        <f>Calculations!AI383</f>
        <v>0</v>
      </c>
      <c r="AT413" s="58">
        <f>Calculations!AU383</f>
        <v>0</v>
      </c>
      <c r="AU413" s="58">
        <f>Calculations!AJ383</f>
        <v>0</v>
      </c>
      <c r="AV413" s="58">
        <f>Calculations!AV383</f>
        <v>0</v>
      </c>
      <c r="AW413" s="49"/>
      <c r="AX413" s="49"/>
      <c r="AY413" s="56" t="str">
        <f>Calculations!D383</f>
        <v>Land Supply 2018</v>
      </c>
    </row>
    <row r="414" spans="2:51" ht="26" x14ac:dyDescent="0.35">
      <c r="B414" s="32" t="str">
        <f>Calculations!A384</f>
        <v>HLA-191</v>
      </c>
      <c r="C414" s="30" t="str">
        <f>Calculations!B384</f>
        <v>BRIDGEMAN BUILDINGS, EXCHANGE STREET, BOLTON, BL1 1RS</v>
      </c>
      <c r="D414" s="13" t="str">
        <f>Calculations!C384</f>
        <v>Residential</v>
      </c>
      <c r="E414" s="38">
        <f>Calculations!E384</f>
        <v>2.4299100000000001E-2</v>
      </c>
      <c r="F414" s="38">
        <f>Calculations!I384</f>
        <v>2.4299100000000001E-2</v>
      </c>
      <c r="G414" s="38">
        <f>Calculations!M384</f>
        <v>100</v>
      </c>
      <c r="H414" s="38">
        <f>Calculations!H384</f>
        <v>0</v>
      </c>
      <c r="I414" s="38">
        <f>Calculations!L384</f>
        <v>0</v>
      </c>
      <c r="J414" s="38">
        <f>Calculations!G384</f>
        <v>0</v>
      </c>
      <c r="K414" s="38">
        <f>Calculations!K384</f>
        <v>0</v>
      </c>
      <c r="L414" s="38">
        <f>Calculations!F384</f>
        <v>0</v>
      </c>
      <c r="M414" s="38">
        <f>Calculations!J384</f>
        <v>0</v>
      </c>
      <c r="N414" s="38">
        <f>Calculations!V384</f>
        <v>0</v>
      </c>
      <c r="O414" s="38">
        <f>Calculations!W384</f>
        <v>0</v>
      </c>
      <c r="P414" s="38">
        <f>Calculations!O384</f>
        <v>2.7945300000729997E-4</v>
      </c>
      <c r="Q414" s="38">
        <f>Calculations!S384</f>
        <v>1.1500549403364733</v>
      </c>
      <c r="R414" s="38">
        <f>Calculations!Q384</f>
        <v>1.7793000007300002E-5</v>
      </c>
      <c r="S414" s="38">
        <f>Calculations!T384</f>
        <v>7.3224934286866605E-2</v>
      </c>
      <c r="T414" s="38">
        <f>Calculations!R384</f>
        <v>1.7793000007300002E-5</v>
      </c>
      <c r="U414" s="38">
        <f>Calculations!U384</f>
        <v>7.3224934286866605E-2</v>
      </c>
      <c r="V414" s="38" t="str">
        <f>Calculations!X384</f>
        <v>Not Modelled</v>
      </c>
      <c r="W414" s="38" t="str">
        <f>Calculations!Y384</f>
        <v>N/A</v>
      </c>
      <c r="X414" s="38" t="s">
        <v>1056</v>
      </c>
      <c r="Y414" s="73" t="s">
        <v>105</v>
      </c>
      <c r="Z414" s="74" t="s">
        <v>104</v>
      </c>
      <c r="AA414" s="58">
        <f>Calculations!Z384</f>
        <v>0</v>
      </c>
      <c r="AB414" s="58">
        <f>Calculations!AL384</f>
        <v>0</v>
      </c>
      <c r="AC414" s="58">
        <f>Calculations!AA384</f>
        <v>0</v>
      </c>
      <c r="AD414" s="59">
        <f>Calculations!AM384</f>
        <v>0</v>
      </c>
      <c r="AE414" s="58">
        <f>Calculations!AB384</f>
        <v>0</v>
      </c>
      <c r="AF414" s="58">
        <f>Calculations!AN384</f>
        <v>0</v>
      </c>
      <c r="AG414" s="58">
        <f>Calculations!AC384</f>
        <v>0</v>
      </c>
      <c r="AH414" s="58">
        <f>Calculations!AO384</f>
        <v>0</v>
      </c>
      <c r="AI414" s="58">
        <f>Calculations!AD384</f>
        <v>0</v>
      </c>
      <c r="AJ414" s="58">
        <f>Calculations!AP384</f>
        <v>0</v>
      </c>
      <c r="AK414" s="58">
        <f>Calculations!AE384</f>
        <v>0</v>
      </c>
      <c r="AL414" s="58">
        <f>Calculations!AQ384</f>
        <v>0</v>
      </c>
      <c r="AM414" s="58">
        <f>Calculations!AF384</f>
        <v>0</v>
      </c>
      <c r="AN414" s="58">
        <f>Calculations!AR384</f>
        <v>0</v>
      </c>
      <c r="AO414" s="58">
        <f>Calculations!AG384</f>
        <v>0</v>
      </c>
      <c r="AP414" s="58">
        <f>Calculations!AS384</f>
        <v>0</v>
      </c>
      <c r="AQ414" s="58">
        <f>Calculations!AH384</f>
        <v>2.42991250013E-2</v>
      </c>
      <c r="AR414" s="58">
        <f>Calculations!AT384</f>
        <v>100.00010288981895</v>
      </c>
      <c r="AS414" s="58">
        <f>Calculations!AI384</f>
        <v>0</v>
      </c>
      <c r="AT414" s="58">
        <f>Calculations!AU384</f>
        <v>0</v>
      </c>
      <c r="AU414" s="58">
        <f>Calculations!AJ384</f>
        <v>0</v>
      </c>
      <c r="AV414" s="58">
        <f>Calculations!AV384</f>
        <v>0</v>
      </c>
      <c r="AW414" s="49"/>
      <c r="AX414" s="49"/>
      <c r="AY414" s="56" t="str">
        <f>Calculations!D384</f>
        <v>Land Supply 2018</v>
      </c>
    </row>
    <row r="415" spans="2:51" ht="14.5" x14ac:dyDescent="0.35">
      <c r="B415" s="32" t="str">
        <f>Calculations!A385</f>
        <v>HLA-192</v>
      </c>
      <c r="C415" s="30" t="str">
        <f>Calculations!B385</f>
        <v>231 ST GEORGES ROAD, BOLTON, BL1 2PG</v>
      </c>
      <c r="D415" s="13" t="str">
        <f>Calculations!C385</f>
        <v>Residential</v>
      </c>
      <c r="E415" s="38">
        <f>Calculations!E385</f>
        <v>9.6633999999999998E-2</v>
      </c>
      <c r="F415" s="38">
        <f>Calculations!I385</f>
        <v>9.6633999999999998E-2</v>
      </c>
      <c r="G415" s="38">
        <f>Calculations!M385</f>
        <v>100</v>
      </c>
      <c r="H415" s="38">
        <f>Calculations!H385</f>
        <v>0</v>
      </c>
      <c r="I415" s="38">
        <f>Calculations!L385</f>
        <v>0</v>
      </c>
      <c r="J415" s="38">
        <f>Calculations!G385</f>
        <v>0</v>
      </c>
      <c r="K415" s="38">
        <f>Calculations!K385</f>
        <v>0</v>
      </c>
      <c r="L415" s="38">
        <f>Calculations!F385</f>
        <v>0</v>
      </c>
      <c r="M415" s="38">
        <f>Calculations!J385</f>
        <v>0</v>
      </c>
      <c r="N415" s="38">
        <f>Calculations!V385</f>
        <v>0</v>
      </c>
      <c r="O415" s="38">
        <f>Calculations!W385</f>
        <v>0</v>
      </c>
      <c r="P415" s="38">
        <f>Calculations!O385</f>
        <v>1.1514100000000001E-3</v>
      </c>
      <c r="Q415" s="38">
        <f>Calculations!S385</f>
        <v>1.1915164434877994</v>
      </c>
      <c r="R415" s="38">
        <f>Calculations!Q385</f>
        <v>0</v>
      </c>
      <c r="S415" s="38">
        <f>Calculations!T385</f>
        <v>0</v>
      </c>
      <c r="T415" s="38">
        <f>Calculations!R385</f>
        <v>0</v>
      </c>
      <c r="U415" s="38">
        <f>Calculations!U385</f>
        <v>0</v>
      </c>
      <c r="V415" s="38">
        <f>Calculations!X385</f>
        <v>0</v>
      </c>
      <c r="W415" s="38">
        <f>Calculations!Y385</f>
        <v>0</v>
      </c>
      <c r="X415" s="38" t="s">
        <v>1056</v>
      </c>
      <c r="Y415" s="73" t="s">
        <v>105</v>
      </c>
      <c r="Z415" s="74" t="s">
        <v>104</v>
      </c>
      <c r="AA415" s="58">
        <f>Calculations!Z385</f>
        <v>0</v>
      </c>
      <c r="AB415" s="58">
        <f>Calculations!AL385</f>
        <v>0</v>
      </c>
      <c r="AC415" s="58">
        <f>Calculations!AA385</f>
        <v>0</v>
      </c>
      <c r="AD415" s="59">
        <f>Calculations!AM385</f>
        <v>0</v>
      </c>
      <c r="AE415" s="58">
        <f>Calculations!AB385</f>
        <v>0</v>
      </c>
      <c r="AF415" s="58">
        <f>Calculations!AN385</f>
        <v>0</v>
      </c>
      <c r="AG415" s="58">
        <f>Calculations!AC385</f>
        <v>0</v>
      </c>
      <c r="AH415" s="58">
        <f>Calculations!AO385</f>
        <v>0</v>
      </c>
      <c r="AI415" s="58">
        <f>Calculations!AD385</f>
        <v>0</v>
      </c>
      <c r="AJ415" s="58">
        <f>Calculations!AP385</f>
        <v>0</v>
      </c>
      <c r="AK415" s="58">
        <f>Calculations!AE385</f>
        <v>0</v>
      </c>
      <c r="AL415" s="58">
        <f>Calculations!AQ385</f>
        <v>0</v>
      </c>
      <c r="AM415" s="58">
        <f>Calculations!AF385</f>
        <v>0</v>
      </c>
      <c r="AN415" s="58">
        <f>Calculations!AR385</f>
        <v>0</v>
      </c>
      <c r="AO415" s="58">
        <f>Calculations!AG385</f>
        <v>0</v>
      </c>
      <c r="AP415" s="58">
        <f>Calculations!AS385</f>
        <v>0</v>
      </c>
      <c r="AQ415" s="58">
        <f>Calculations!AH385</f>
        <v>9.6633999999800005E-2</v>
      </c>
      <c r="AR415" s="58">
        <f>Calculations!AT385</f>
        <v>99.999999999793047</v>
      </c>
      <c r="AS415" s="58">
        <f>Calculations!AI385</f>
        <v>0</v>
      </c>
      <c r="AT415" s="58">
        <f>Calculations!AU385</f>
        <v>0</v>
      </c>
      <c r="AU415" s="58">
        <f>Calculations!AJ385</f>
        <v>0</v>
      </c>
      <c r="AV415" s="58">
        <f>Calculations!AV385</f>
        <v>0</v>
      </c>
      <c r="AW415" s="49"/>
      <c r="AX415" s="49"/>
      <c r="AY415" s="56" t="str">
        <f>Calculations!D385</f>
        <v>Land Supply 2018</v>
      </c>
    </row>
    <row r="416" spans="2:51" ht="26" x14ac:dyDescent="0.35">
      <c r="B416" s="32" t="str">
        <f>Calculations!A386</f>
        <v>HLA-194</v>
      </c>
      <c r="C416" s="30" t="str">
        <f>Calculations!B386</f>
        <v>25 WOOD STREET, BOLTON, BL1 1EB</v>
      </c>
      <c r="D416" s="13" t="str">
        <f>Calculations!C386</f>
        <v>Residential</v>
      </c>
      <c r="E416" s="38">
        <f>Calculations!E386</f>
        <v>2.8234200000000001E-2</v>
      </c>
      <c r="F416" s="38">
        <f>Calculations!I386</f>
        <v>2.8234200000000001E-2</v>
      </c>
      <c r="G416" s="38">
        <f>Calculations!M386</f>
        <v>100</v>
      </c>
      <c r="H416" s="38">
        <f>Calculations!H386</f>
        <v>0</v>
      </c>
      <c r="I416" s="38">
        <f>Calculations!L386</f>
        <v>0</v>
      </c>
      <c r="J416" s="38">
        <f>Calculations!G386</f>
        <v>0</v>
      </c>
      <c r="K416" s="38">
        <f>Calculations!K386</f>
        <v>0</v>
      </c>
      <c r="L416" s="38">
        <f>Calculations!F386</f>
        <v>0</v>
      </c>
      <c r="M416" s="38">
        <f>Calculations!J386</f>
        <v>0</v>
      </c>
      <c r="N416" s="38">
        <f>Calculations!V386</f>
        <v>0</v>
      </c>
      <c r="O416" s="38">
        <f>Calculations!W386</f>
        <v>0</v>
      </c>
      <c r="P416" s="38">
        <f>Calculations!O386</f>
        <v>0</v>
      </c>
      <c r="Q416" s="38">
        <f>Calculations!S386</f>
        <v>0</v>
      </c>
      <c r="R416" s="38">
        <f>Calculations!Q386</f>
        <v>0</v>
      </c>
      <c r="S416" s="38">
        <f>Calculations!T386</f>
        <v>0</v>
      </c>
      <c r="T416" s="38">
        <f>Calculations!R386</f>
        <v>0</v>
      </c>
      <c r="U416" s="38">
        <f>Calculations!U386</f>
        <v>0</v>
      </c>
      <c r="V416" s="38" t="str">
        <f>Calculations!X386</f>
        <v>Not Modelled</v>
      </c>
      <c r="W416" s="38" t="str">
        <f>Calculations!Y386</f>
        <v>N/A</v>
      </c>
      <c r="X416" s="38" t="s">
        <v>1056</v>
      </c>
      <c r="Y416" s="73" t="s">
        <v>106</v>
      </c>
      <c r="Z416" s="74" t="s">
        <v>107</v>
      </c>
      <c r="AA416" s="58">
        <f>Calculations!Z386</f>
        <v>0</v>
      </c>
      <c r="AB416" s="58">
        <f>Calculations!AL386</f>
        <v>0</v>
      </c>
      <c r="AC416" s="58">
        <f>Calculations!AA386</f>
        <v>0</v>
      </c>
      <c r="AD416" s="59">
        <f>Calculations!AM386</f>
        <v>0</v>
      </c>
      <c r="AE416" s="58">
        <f>Calculations!AB386</f>
        <v>0</v>
      </c>
      <c r="AF416" s="58">
        <f>Calculations!AN386</f>
        <v>0</v>
      </c>
      <c r="AG416" s="58">
        <f>Calculations!AC386</f>
        <v>0</v>
      </c>
      <c r="AH416" s="58">
        <f>Calculations!AO386</f>
        <v>0</v>
      </c>
      <c r="AI416" s="58">
        <f>Calculations!AD386</f>
        <v>0</v>
      </c>
      <c r="AJ416" s="58">
        <f>Calculations!AP386</f>
        <v>0</v>
      </c>
      <c r="AK416" s="58">
        <f>Calculations!AE386</f>
        <v>0</v>
      </c>
      <c r="AL416" s="58">
        <f>Calculations!AQ386</f>
        <v>0</v>
      </c>
      <c r="AM416" s="58">
        <f>Calculations!AF386</f>
        <v>0</v>
      </c>
      <c r="AN416" s="58">
        <f>Calculations!AR386</f>
        <v>0</v>
      </c>
      <c r="AO416" s="58">
        <f>Calculations!AG386</f>
        <v>0</v>
      </c>
      <c r="AP416" s="58">
        <f>Calculations!AS386</f>
        <v>0</v>
      </c>
      <c r="AQ416" s="58">
        <f>Calculations!AH386</f>
        <v>2.82342150003E-2</v>
      </c>
      <c r="AR416" s="58">
        <f>Calculations!AT386</f>
        <v>100.00005312812121</v>
      </c>
      <c r="AS416" s="58">
        <f>Calculations!AI386</f>
        <v>0</v>
      </c>
      <c r="AT416" s="58">
        <f>Calculations!AU386</f>
        <v>0</v>
      </c>
      <c r="AU416" s="58">
        <f>Calculations!AJ386</f>
        <v>0</v>
      </c>
      <c r="AV416" s="58">
        <f>Calculations!AV386</f>
        <v>0</v>
      </c>
      <c r="AW416" s="49"/>
      <c r="AX416" s="49"/>
      <c r="AY416" s="56" t="str">
        <f>Calculations!D386</f>
        <v>Land Supply 2018</v>
      </c>
    </row>
    <row r="417" spans="2:51" ht="26" x14ac:dyDescent="0.35">
      <c r="B417" s="32" t="str">
        <f>Calculations!A387</f>
        <v>HLA-197</v>
      </c>
      <c r="C417" s="30" t="str">
        <f>Calculations!B387</f>
        <v>LAND AT THE FOLDS, BLACKROD, BOLTON, BL6 5DP</v>
      </c>
      <c r="D417" s="13" t="str">
        <f>Calculations!C387</f>
        <v>Residential</v>
      </c>
      <c r="E417" s="38">
        <f>Calculations!E387</f>
        <v>2.2957399999999999E-2</v>
      </c>
      <c r="F417" s="38">
        <f>Calculations!I387</f>
        <v>2.2957399999999999E-2</v>
      </c>
      <c r="G417" s="38">
        <f>Calculations!M387</f>
        <v>100</v>
      </c>
      <c r="H417" s="38">
        <f>Calculations!H387</f>
        <v>0</v>
      </c>
      <c r="I417" s="38">
        <f>Calculations!L387</f>
        <v>0</v>
      </c>
      <c r="J417" s="38">
        <f>Calculations!G387</f>
        <v>0</v>
      </c>
      <c r="K417" s="38">
        <f>Calculations!K387</f>
        <v>0</v>
      </c>
      <c r="L417" s="38">
        <f>Calculations!F387</f>
        <v>0</v>
      </c>
      <c r="M417" s="38">
        <f>Calculations!J387</f>
        <v>0</v>
      </c>
      <c r="N417" s="38">
        <f>Calculations!V387</f>
        <v>0</v>
      </c>
      <c r="O417" s="38">
        <f>Calculations!W387</f>
        <v>0</v>
      </c>
      <c r="P417" s="38">
        <f>Calculations!O387</f>
        <v>0</v>
      </c>
      <c r="Q417" s="38">
        <f>Calculations!S387</f>
        <v>0</v>
      </c>
      <c r="R417" s="38">
        <f>Calculations!Q387</f>
        <v>0</v>
      </c>
      <c r="S417" s="38">
        <f>Calculations!T387</f>
        <v>0</v>
      </c>
      <c r="T417" s="38">
        <f>Calculations!R387</f>
        <v>0</v>
      </c>
      <c r="U417" s="38">
        <f>Calculations!U387</f>
        <v>0</v>
      </c>
      <c r="V417" s="38" t="str">
        <f>Calculations!X387</f>
        <v>Not Modelled</v>
      </c>
      <c r="W417" s="38" t="str">
        <f>Calculations!Y387</f>
        <v>N/A</v>
      </c>
      <c r="X417" s="38" t="s">
        <v>1056</v>
      </c>
      <c r="Y417" s="73" t="s">
        <v>106</v>
      </c>
      <c r="Z417" s="74" t="s">
        <v>107</v>
      </c>
      <c r="AA417" s="58">
        <f>Calculations!Z387</f>
        <v>0</v>
      </c>
      <c r="AB417" s="58">
        <f>Calculations!AL387</f>
        <v>0</v>
      </c>
      <c r="AC417" s="58">
        <f>Calculations!AA387</f>
        <v>0</v>
      </c>
      <c r="AD417" s="59">
        <f>Calculations!AM387</f>
        <v>0</v>
      </c>
      <c r="AE417" s="58">
        <f>Calculations!AB387</f>
        <v>0</v>
      </c>
      <c r="AF417" s="58">
        <f>Calculations!AN387</f>
        <v>0</v>
      </c>
      <c r="AG417" s="58">
        <f>Calculations!AC387</f>
        <v>0</v>
      </c>
      <c r="AH417" s="58">
        <f>Calculations!AO387</f>
        <v>0</v>
      </c>
      <c r="AI417" s="58">
        <f>Calculations!AD387</f>
        <v>0</v>
      </c>
      <c r="AJ417" s="58">
        <f>Calculations!AP387</f>
        <v>0</v>
      </c>
      <c r="AK417" s="58">
        <f>Calculations!AE387</f>
        <v>0</v>
      </c>
      <c r="AL417" s="58">
        <f>Calculations!AQ387</f>
        <v>0</v>
      </c>
      <c r="AM417" s="58">
        <f>Calculations!AF387</f>
        <v>0</v>
      </c>
      <c r="AN417" s="58">
        <f>Calculations!AR387</f>
        <v>0</v>
      </c>
      <c r="AO417" s="58">
        <f>Calculations!AG387</f>
        <v>0</v>
      </c>
      <c r="AP417" s="58">
        <f>Calculations!AS387</f>
        <v>0</v>
      </c>
      <c r="AQ417" s="58">
        <f>Calculations!AH387</f>
        <v>0</v>
      </c>
      <c r="AR417" s="58">
        <f>Calculations!AT387</f>
        <v>0</v>
      </c>
      <c r="AS417" s="58">
        <f>Calculations!AI387</f>
        <v>0</v>
      </c>
      <c r="AT417" s="58">
        <f>Calculations!AU387</f>
        <v>0</v>
      </c>
      <c r="AU417" s="58">
        <f>Calculations!AJ387</f>
        <v>0</v>
      </c>
      <c r="AV417" s="58">
        <f>Calculations!AV387</f>
        <v>0</v>
      </c>
      <c r="AW417" s="49"/>
      <c r="AX417" s="49"/>
      <c r="AY417" s="56" t="str">
        <f>Calculations!D387</f>
        <v>Land Supply 2018</v>
      </c>
    </row>
    <row r="418" spans="2:51" ht="26" x14ac:dyDescent="0.35">
      <c r="B418" s="32" t="str">
        <f>Calculations!A388</f>
        <v>HLA-198</v>
      </c>
      <c r="C418" s="30" t="str">
        <f>Calculations!B388</f>
        <v>STEPPING HOUSE/LODGE, RAVENHURST DRIVE, BOLTON, BL1 5DL</v>
      </c>
      <c r="D418" s="13" t="str">
        <f>Calculations!C388</f>
        <v>Residential</v>
      </c>
      <c r="E418" s="38">
        <f>Calculations!E388</f>
        <v>0.20400399999999999</v>
      </c>
      <c r="F418" s="38">
        <f>Calculations!I388</f>
        <v>0.20400399999999999</v>
      </c>
      <c r="G418" s="38">
        <f>Calculations!M388</f>
        <v>100</v>
      </c>
      <c r="H418" s="38">
        <f>Calculations!H388</f>
        <v>0</v>
      </c>
      <c r="I418" s="38">
        <f>Calculations!L388</f>
        <v>0</v>
      </c>
      <c r="J418" s="38">
        <f>Calculations!G388</f>
        <v>0</v>
      </c>
      <c r="K418" s="38">
        <f>Calculations!K388</f>
        <v>0</v>
      </c>
      <c r="L418" s="38">
        <f>Calculations!F388</f>
        <v>0</v>
      </c>
      <c r="M418" s="38">
        <f>Calculations!J388</f>
        <v>0</v>
      </c>
      <c r="N418" s="38">
        <f>Calculations!V388</f>
        <v>1.6324734796800001E-2</v>
      </c>
      <c r="O418" s="38">
        <f>Calculations!W388</f>
        <v>8.0021640736456163</v>
      </c>
      <c r="P418" s="38">
        <f>Calculations!O388</f>
        <v>1.7428900000000001E-2</v>
      </c>
      <c r="Q418" s="38">
        <f>Calculations!S388</f>
        <v>8.5434109135115008</v>
      </c>
      <c r="R418" s="38">
        <f>Calculations!Q388</f>
        <v>0</v>
      </c>
      <c r="S418" s="38">
        <f>Calculations!T388</f>
        <v>0</v>
      </c>
      <c r="T418" s="38">
        <f>Calculations!R388</f>
        <v>0</v>
      </c>
      <c r="U418" s="38">
        <f>Calculations!U388</f>
        <v>0</v>
      </c>
      <c r="V418" s="38">
        <f>Calculations!X388</f>
        <v>0</v>
      </c>
      <c r="W418" s="38">
        <f>Calculations!Y388</f>
        <v>0</v>
      </c>
      <c r="X418" s="38" t="s">
        <v>1056</v>
      </c>
      <c r="Y418" s="73" t="s">
        <v>105</v>
      </c>
      <c r="Z418" s="74" t="s">
        <v>104</v>
      </c>
      <c r="AA418" s="58">
        <f>Calculations!Z388</f>
        <v>0</v>
      </c>
      <c r="AB418" s="58">
        <f>Calculations!AL388</f>
        <v>0</v>
      </c>
      <c r="AC418" s="58">
        <f>Calculations!AA388</f>
        <v>0</v>
      </c>
      <c r="AD418" s="59">
        <f>Calculations!AM388</f>
        <v>0</v>
      </c>
      <c r="AE418" s="58">
        <f>Calculations!AB388</f>
        <v>0</v>
      </c>
      <c r="AF418" s="58">
        <f>Calculations!AN388</f>
        <v>0</v>
      </c>
      <c r="AG418" s="58">
        <f>Calculations!AC388</f>
        <v>0</v>
      </c>
      <c r="AH418" s="58">
        <f>Calculations!AO388</f>
        <v>0</v>
      </c>
      <c r="AI418" s="58">
        <f>Calculations!AD388</f>
        <v>0</v>
      </c>
      <c r="AJ418" s="58">
        <f>Calculations!AP388</f>
        <v>0</v>
      </c>
      <c r="AK418" s="58">
        <f>Calculations!AE388</f>
        <v>0</v>
      </c>
      <c r="AL418" s="58">
        <f>Calculations!AQ388</f>
        <v>0</v>
      </c>
      <c r="AM418" s="58">
        <f>Calculations!AF388</f>
        <v>0</v>
      </c>
      <c r="AN418" s="58">
        <f>Calculations!AR388</f>
        <v>0</v>
      </c>
      <c r="AO418" s="58">
        <f>Calculations!AG388</f>
        <v>0</v>
      </c>
      <c r="AP418" s="58">
        <f>Calculations!AS388</f>
        <v>0</v>
      </c>
      <c r="AQ418" s="58">
        <f>Calculations!AH388</f>
        <v>0.20400445</v>
      </c>
      <c r="AR418" s="58">
        <f>Calculations!AT388</f>
        <v>100.00022058391012</v>
      </c>
      <c r="AS418" s="58">
        <f>Calculations!AI388</f>
        <v>0</v>
      </c>
      <c r="AT418" s="58">
        <f>Calculations!AU388</f>
        <v>0</v>
      </c>
      <c r="AU418" s="58">
        <f>Calculations!AJ388</f>
        <v>0</v>
      </c>
      <c r="AV418" s="58">
        <f>Calculations!AV388</f>
        <v>0</v>
      </c>
      <c r="AW418" s="49"/>
      <c r="AX418" s="49"/>
      <c r="AY418" s="56" t="str">
        <f>Calculations!D388</f>
        <v>Land Supply 2018</v>
      </c>
    </row>
    <row r="419" spans="2:51" ht="26" x14ac:dyDescent="0.35">
      <c r="B419" s="32" t="str">
        <f>Calculations!A389</f>
        <v>HLA-200</v>
      </c>
      <c r="C419" s="30" t="str">
        <f>Calculations!B389</f>
        <v>73 HARPERS LANE, BOLTON, BL1 6HU</v>
      </c>
      <c r="D419" s="13" t="str">
        <f>Calculations!C389</f>
        <v>Residential</v>
      </c>
      <c r="E419" s="38">
        <f>Calculations!E389</f>
        <v>6.1300100000000003E-2</v>
      </c>
      <c r="F419" s="38">
        <f>Calculations!I389</f>
        <v>6.1300100000000003E-2</v>
      </c>
      <c r="G419" s="38">
        <f>Calculations!M389</f>
        <v>100</v>
      </c>
      <c r="H419" s="38">
        <f>Calculations!H389</f>
        <v>0</v>
      </c>
      <c r="I419" s="38">
        <f>Calculations!L389</f>
        <v>0</v>
      </c>
      <c r="J419" s="38">
        <f>Calculations!G389</f>
        <v>0</v>
      </c>
      <c r="K419" s="38">
        <f>Calculations!K389</f>
        <v>0</v>
      </c>
      <c r="L419" s="38">
        <f>Calculations!F389</f>
        <v>0</v>
      </c>
      <c r="M419" s="38">
        <f>Calculations!J389</f>
        <v>0</v>
      </c>
      <c r="N419" s="38">
        <f>Calculations!V389</f>
        <v>0</v>
      </c>
      <c r="O419" s="38">
        <f>Calculations!W389</f>
        <v>0</v>
      </c>
      <c r="P419" s="38">
        <f>Calculations!O389</f>
        <v>0</v>
      </c>
      <c r="Q419" s="38">
        <f>Calculations!S389</f>
        <v>0</v>
      </c>
      <c r="R419" s="38">
        <f>Calculations!Q389</f>
        <v>0</v>
      </c>
      <c r="S419" s="38">
        <f>Calculations!T389</f>
        <v>0</v>
      </c>
      <c r="T419" s="38">
        <f>Calculations!R389</f>
        <v>0</v>
      </c>
      <c r="U419" s="38">
        <f>Calculations!U389</f>
        <v>0</v>
      </c>
      <c r="V419" s="38" t="str">
        <f>Calculations!X389</f>
        <v>Not Modelled</v>
      </c>
      <c r="W419" s="38" t="str">
        <f>Calculations!Y389</f>
        <v>N/A</v>
      </c>
      <c r="X419" s="38" t="s">
        <v>1056</v>
      </c>
      <c r="Y419" s="73" t="s">
        <v>106</v>
      </c>
      <c r="Z419" s="74" t="s">
        <v>107</v>
      </c>
      <c r="AA419" s="58">
        <f>Calculations!Z389</f>
        <v>0</v>
      </c>
      <c r="AB419" s="58">
        <f>Calculations!AL389</f>
        <v>0</v>
      </c>
      <c r="AC419" s="58">
        <f>Calculations!AA389</f>
        <v>0</v>
      </c>
      <c r="AD419" s="59">
        <f>Calculations!AM389</f>
        <v>0</v>
      </c>
      <c r="AE419" s="58">
        <f>Calculations!AB389</f>
        <v>0</v>
      </c>
      <c r="AF419" s="58">
        <f>Calculations!AN389</f>
        <v>0</v>
      </c>
      <c r="AG419" s="58">
        <f>Calculations!AC389</f>
        <v>0</v>
      </c>
      <c r="AH419" s="58">
        <f>Calculations!AO389</f>
        <v>0</v>
      </c>
      <c r="AI419" s="58">
        <f>Calculations!AD389</f>
        <v>0</v>
      </c>
      <c r="AJ419" s="58">
        <f>Calculations!AP389</f>
        <v>0</v>
      </c>
      <c r="AK419" s="58">
        <f>Calculations!AE389</f>
        <v>0</v>
      </c>
      <c r="AL419" s="58">
        <f>Calculations!AQ389</f>
        <v>0</v>
      </c>
      <c r="AM419" s="58">
        <f>Calculations!AF389</f>
        <v>0</v>
      </c>
      <c r="AN419" s="58">
        <f>Calculations!AR389</f>
        <v>0</v>
      </c>
      <c r="AO419" s="58">
        <f>Calculations!AG389</f>
        <v>0</v>
      </c>
      <c r="AP419" s="58">
        <f>Calculations!AS389</f>
        <v>0</v>
      </c>
      <c r="AQ419" s="58">
        <f>Calculations!AH389</f>
        <v>6.1300139997799999E-2</v>
      </c>
      <c r="AR419" s="58">
        <f>Calculations!AT389</f>
        <v>100.00006524915945</v>
      </c>
      <c r="AS419" s="58">
        <f>Calculations!AI389</f>
        <v>0</v>
      </c>
      <c r="AT419" s="58">
        <f>Calculations!AU389</f>
        <v>0</v>
      </c>
      <c r="AU419" s="58">
        <f>Calculations!AJ389</f>
        <v>0</v>
      </c>
      <c r="AV419" s="58">
        <f>Calculations!AV389</f>
        <v>0</v>
      </c>
      <c r="AW419" s="49"/>
      <c r="AX419" s="49"/>
      <c r="AY419" s="56" t="str">
        <f>Calculations!D389</f>
        <v>Land Supply 2018</v>
      </c>
    </row>
    <row r="420" spans="2:51" ht="14.5" x14ac:dyDescent="0.35">
      <c r="B420" s="32" t="str">
        <f>Calculations!A390</f>
        <v>HLA-203</v>
      </c>
      <c r="C420" s="30" t="str">
        <f>Calculations!B390</f>
        <v>26 LOSTOCK JUNCTION LANE, LOSTOCK, BOLTON, BL6 4JR</v>
      </c>
      <c r="D420" s="13" t="str">
        <f>Calculations!C390</f>
        <v>Residential</v>
      </c>
      <c r="E420" s="38">
        <f>Calculations!E390</f>
        <v>4.7657400000000003E-2</v>
      </c>
      <c r="F420" s="38">
        <f>Calculations!I390</f>
        <v>4.7657400000000003E-2</v>
      </c>
      <c r="G420" s="38">
        <f>Calculations!M390</f>
        <v>100</v>
      </c>
      <c r="H420" s="38">
        <f>Calculations!H390</f>
        <v>0</v>
      </c>
      <c r="I420" s="38">
        <f>Calculations!L390</f>
        <v>0</v>
      </c>
      <c r="J420" s="38">
        <f>Calculations!G390</f>
        <v>0</v>
      </c>
      <c r="K420" s="38">
        <f>Calculations!K390</f>
        <v>0</v>
      </c>
      <c r="L420" s="38">
        <f>Calculations!F390</f>
        <v>0</v>
      </c>
      <c r="M420" s="38">
        <f>Calculations!J390</f>
        <v>0</v>
      </c>
      <c r="N420" s="38">
        <f>Calculations!V390</f>
        <v>4.7657394999500002E-2</v>
      </c>
      <c r="O420" s="38">
        <f>Calculations!W390</f>
        <v>99.999989507400741</v>
      </c>
      <c r="P420" s="38">
        <f>Calculations!O390</f>
        <v>1.3771357699996E-2</v>
      </c>
      <c r="Q420" s="38">
        <f>Calculations!S390</f>
        <v>28.89657786617818</v>
      </c>
      <c r="R420" s="38">
        <f>Calculations!Q390</f>
        <v>8.1325769999600003E-4</v>
      </c>
      <c r="S420" s="38">
        <f>Calculations!T390</f>
        <v>1.7064667816456627</v>
      </c>
      <c r="T420" s="38">
        <f>Calculations!R390</f>
        <v>0</v>
      </c>
      <c r="U420" s="38">
        <f>Calculations!U390</f>
        <v>0</v>
      </c>
      <c r="V420" s="38" t="str">
        <f>Calculations!X390</f>
        <v>Not Modelled</v>
      </c>
      <c r="W420" s="38" t="str">
        <f>Calculations!Y390</f>
        <v>N/A</v>
      </c>
      <c r="X420" s="38" t="s">
        <v>1056</v>
      </c>
      <c r="Y420" s="73" t="s">
        <v>105</v>
      </c>
      <c r="Z420" s="74" t="s">
        <v>104</v>
      </c>
      <c r="AA420" s="58">
        <f>Calculations!Z390</f>
        <v>0</v>
      </c>
      <c r="AB420" s="58">
        <f>Calculations!AL390</f>
        <v>0</v>
      </c>
      <c r="AC420" s="58">
        <f>Calculations!AA390</f>
        <v>0</v>
      </c>
      <c r="AD420" s="59">
        <f>Calculations!AM390</f>
        <v>0</v>
      </c>
      <c r="AE420" s="58">
        <f>Calculations!AB390</f>
        <v>0</v>
      </c>
      <c r="AF420" s="58">
        <f>Calculations!AN390</f>
        <v>0</v>
      </c>
      <c r="AG420" s="58">
        <f>Calculations!AC390</f>
        <v>0</v>
      </c>
      <c r="AH420" s="58">
        <f>Calculations!AO390</f>
        <v>0</v>
      </c>
      <c r="AI420" s="58">
        <f>Calculations!AD390</f>
        <v>0</v>
      </c>
      <c r="AJ420" s="58">
        <f>Calculations!AP390</f>
        <v>0</v>
      </c>
      <c r="AK420" s="58">
        <f>Calculations!AE390</f>
        <v>0</v>
      </c>
      <c r="AL420" s="58">
        <f>Calculations!AQ390</f>
        <v>0</v>
      </c>
      <c r="AM420" s="58">
        <f>Calculations!AF390</f>
        <v>0</v>
      </c>
      <c r="AN420" s="58">
        <f>Calculations!AR390</f>
        <v>0</v>
      </c>
      <c r="AO420" s="58">
        <f>Calculations!AG390</f>
        <v>0</v>
      </c>
      <c r="AP420" s="58">
        <f>Calculations!AS390</f>
        <v>0</v>
      </c>
      <c r="AQ420" s="58">
        <f>Calculations!AH390</f>
        <v>4.7657394999500002E-2</v>
      </c>
      <c r="AR420" s="58">
        <f>Calculations!AT390</f>
        <v>99.999989507400741</v>
      </c>
      <c r="AS420" s="58">
        <f>Calculations!AI390</f>
        <v>0</v>
      </c>
      <c r="AT420" s="58">
        <f>Calculations!AU390</f>
        <v>0</v>
      </c>
      <c r="AU420" s="58">
        <f>Calculations!AJ390</f>
        <v>0</v>
      </c>
      <c r="AV420" s="58">
        <f>Calculations!AV390</f>
        <v>0</v>
      </c>
      <c r="AW420" s="49"/>
      <c r="AX420" s="49"/>
      <c r="AY420" s="56" t="str">
        <f>Calculations!D390</f>
        <v>Land Supply 2018</v>
      </c>
    </row>
    <row r="421" spans="2:51" ht="14.5" x14ac:dyDescent="0.35">
      <c r="B421" s="32" t="str">
        <f>Calculations!A391</f>
        <v>HLA-207</v>
      </c>
      <c r="C421" s="30" t="str">
        <f>Calculations!B391</f>
        <v>2 FARLEIGH CLOSE, WESTHOUGHTON, BOLTON, BL5 3ES</v>
      </c>
      <c r="D421" s="13" t="str">
        <f>Calculations!C391</f>
        <v>Residential</v>
      </c>
      <c r="E421" s="38">
        <f>Calculations!E391</f>
        <v>3.5610799999999998E-2</v>
      </c>
      <c r="F421" s="38">
        <f>Calculations!I391</f>
        <v>3.5610799999999998E-2</v>
      </c>
      <c r="G421" s="38">
        <f>Calculations!M391</f>
        <v>100</v>
      </c>
      <c r="H421" s="38">
        <f>Calculations!H391</f>
        <v>0</v>
      </c>
      <c r="I421" s="38">
        <f>Calculations!L391</f>
        <v>0</v>
      </c>
      <c r="J421" s="38">
        <f>Calculations!G391</f>
        <v>0</v>
      </c>
      <c r="K421" s="38">
        <f>Calculations!K391</f>
        <v>0</v>
      </c>
      <c r="L421" s="38">
        <f>Calculations!F391</f>
        <v>0</v>
      </c>
      <c r="M421" s="38">
        <f>Calculations!J391</f>
        <v>0</v>
      </c>
      <c r="N421" s="38">
        <f>Calculations!V391</f>
        <v>0</v>
      </c>
      <c r="O421" s="38">
        <f>Calculations!W391</f>
        <v>0</v>
      </c>
      <c r="P421" s="38">
        <f>Calculations!O391</f>
        <v>8.2046744001859993E-3</v>
      </c>
      <c r="Q421" s="38">
        <f>Calculations!S391</f>
        <v>23.039848585782963</v>
      </c>
      <c r="R421" s="38">
        <f>Calculations!Q391</f>
        <v>1.0419244001860001E-3</v>
      </c>
      <c r="S421" s="38">
        <f>Calculations!T391</f>
        <v>2.9258663107428089</v>
      </c>
      <c r="T421" s="38">
        <f>Calculations!R391</f>
        <v>1.8371979999100001E-4</v>
      </c>
      <c r="U421" s="38">
        <f>Calculations!U391</f>
        <v>0.51591034178114514</v>
      </c>
      <c r="V421" s="38" t="str">
        <f>Calculations!X391</f>
        <v>Not Modelled</v>
      </c>
      <c r="W421" s="38" t="str">
        <f>Calculations!Y391</f>
        <v>N/A</v>
      </c>
      <c r="X421" s="38" t="s">
        <v>1056</v>
      </c>
      <c r="Y421" s="73" t="s">
        <v>105</v>
      </c>
      <c r="Z421" s="74" t="s">
        <v>104</v>
      </c>
      <c r="AA421" s="58">
        <f>Calculations!Z391</f>
        <v>0</v>
      </c>
      <c r="AB421" s="58">
        <f>Calculations!AL391</f>
        <v>0</v>
      </c>
      <c r="AC421" s="58">
        <f>Calculations!AA391</f>
        <v>0</v>
      </c>
      <c r="AD421" s="59">
        <f>Calculations!AM391</f>
        <v>0</v>
      </c>
      <c r="AE421" s="58">
        <f>Calculations!AB391</f>
        <v>0</v>
      </c>
      <c r="AF421" s="58">
        <f>Calculations!AN391</f>
        <v>0</v>
      </c>
      <c r="AG421" s="58">
        <f>Calculations!AC391</f>
        <v>0</v>
      </c>
      <c r="AH421" s="58">
        <f>Calculations!AO391</f>
        <v>0</v>
      </c>
      <c r="AI421" s="58">
        <f>Calculations!AD391</f>
        <v>0</v>
      </c>
      <c r="AJ421" s="58">
        <f>Calculations!AP391</f>
        <v>0</v>
      </c>
      <c r="AK421" s="58">
        <f>Calculations!AE391</f>
        <v>0</v>
      </c>
      <c r="AL421" s="58">
        <f>Calculations!AQ391</f>
        <v>0</v>
      </c>
      <c r="AM421" s="58">
        <f>Calculations!AF391</f>
        <v>0</v>
      </c>
      <c r="AN421" s="58">
        <f>Calculations!AR391</f>
        <v>0</v>
      </c>
      <c r="AO421" s="58">
        <f>Calculations!AG391</f>
        <v>0</v>
      </c>
      <c r="AP421" s="58">
        <f>Calculations!AS391</f>
        <v>0</v>
      </c>
      <c r="AQ421" s="58">
        <f>Calculations!AH391</f>
        <v>0</v>
      </c>
      <c r="AR421" s="58">
        <f>Calculations!AT391</f>
        <v>0</v>
      </c>
      <c r="AS421" s="58">
        <f>Calculations!AI391</f>
        <v>0</v>
      </c>
      <c r="AT421" s="58">
        <f>Calculations!AU391</f>
        <v>0</v>
      </c>
      <c r="AU421" s="58">
        <f>Calculations!AJ391</f>
        <v>0</v>
      </c>
      <c r="AV421" s="58">
        <f>Calculations!AV391</f>
        <v>0</v>
      </c>
      <c r="AW421" s="49"/>
      <c r="AX421" s="49"/>
      <c r="AY421" s="56" t="str">
        <f>Calculations!D391</f>
        <v>Land Supply 2018</v>
      </c>
    </row>
    <row r="422" spans="2:51" ht="26" x14ac:dyDescent="0.35">
      <c r="B422" s="32" t="str">
        <f>Calculations!A392</f>
        <v>HLA-208</v>
      </c>
      <c r="C422" s="30" t="str">
        <f>Calculations!B392</f>
        <v>38 NEWBROOK ROAD, BOLTON, BL5 1ER</v>
      </c>
      <c r="D422" s="13" t="str">
        <f>Calculations!C392</f>
        <v>Residential</v>
      </c>
      <c r="E422" s="38">
        <f>Calculations!E392</f>
        <v>4.66074E-2</v>
      </c>
      <c r="F422" s="38">
        <f>Calculations!I392</f>
        <v>4.66074E-2</v>
      </c>
      <c r="G422" s="38">
        <f>Calculations!M392</f>
        <v>100</v>
      </c>
      <c r="H422" s="38">
        <f>Calculations!H392</f>
        <v>0</v>
      </c>
      <c r="I422" s="38">
        <f>Calculations!L392</f>
        <v>0</v>
      </c>
      <c r="J422" s="38">
        <f>Calculations!G392</f>
        <v>0</v>
      </c>
      <c r="K422" s="38">
        <f>Calculations!K392</f>
        <v>0</v>
      </c>
      <c r="L422" s="38">
        <f>Calculations!F392</f>
        <v>0</v>
      </c>
      <c r="M422" s="38">
        <f>Calculations!J392</f>
        <v>0</v>
      </c>
      <c r="N422" s="38">
        <f>Calculations!V392</f>
        <v>0</v>
      </c>
      <c r="O422" s="38">
        <f>Calculations!W392</f>
        <v>0</v>
      </c>
      <c r="P422" s="38">
        <f>Calculations!O392</f>
        <v>0</v>
      </c>
      <c r="Q422" s="38">
        <f>Calculations!S392</f>
        <v>0</v>
      </c>
      <c r="R422" s="38">
        <f>Calculations!Q392</f>
        <v>0</v>
      </c>
      <c r="S422" s="38">
        <f>Calculations!T392</f>
        <v>0</v>
      </c>
      <c r="T422" s="38">
        <f>Calculations!R392</f>
        <v>0</v>
      </c>
      <c r="U422" s="38">
        <f>Calculations!U392</f>
        <v>0</v>
      </c>
      <c r="V422" s="38" t="str">
        <f>Calculations!X392</f>
        <v>Not Modelled</v>
      </c>
      <c r="W422" s="38" t="str">
        <f>Calculations!Y392</f>
        <v>N/A</v>
      </c>
      <c r="X422" s="38" t="s">
        <v>1056</v>
      </c>
      <c r="Y422" s="73" t="s">
        <v>106</v>
      </c>
      <c r="Z422" s="74" t="s">
        <v>107</v>
      </c>
      <c r="AA422" s="58">
        <f>Calculations!Z392</f>
        <v>0</v>
      </c>
      <c r="AB422" s="58">
        <f>Calculations!AL392</f>
        <v>0</v>
      </c>
      <c r="AC422" s="58">
        <f>Calculations!AA392</f>
        <v>0</v>
      </c>
      <c r="AD422" s="59">
        <f>Calculations!AM392</f>
        <v>0</v>
      </c>
      <c r="AE422" s="58">
        <f>Calculations!AB392</f>
        <v>0</v>
      </c>
      <c r="AF422" s="58">
        <f>Calculations!AN392</f>
        <v>0</v>
      </c>
      <c r="AG422" s="58">
        <f>Calculations!AC392</f>
        <v>0</v>
      </c>
      <c r="AH422" s="58">
        <f>Calculations!AO392</f>
        <v>0</v>
      </c>
      <c r="AI422" s="58">
        <f>Calculations!AD392</f>
        <v>0</v>
      </c>
      <c r="AJ422" s="58">
        <f>Calculations!AP392</f>
        <v>0</v>
      </c>
      <c r="AK422" s="58">
        <f>Calculations!AE392</f>
        <v>0</v>
      </c>
      <c r="AL422" s="58">
        <f>Calculations!AQ392</f>
        <v>0</v>
      </c>
      <c r="AM422" s="58">
        <f>Calculations!AF392</f>
        <v>0</v>
      </c>
      <c r="AN422" s="58">
        <f>Calculations!AR392</f>
        <v>0</v>
      </c>
      <c r="AO422" s="58">
        <f>Calculations!AG392</f>
        <v>0</v>
      </c>
      <c r="AP422" s="58">
        <f>Calculations!AS392</f>
        <v>0</v>
      </c>
      <c r="AQ422" s="58">
        <f>Calculations!AH392</f>
        <v>0</v>
      </c>
      <c r="AR422" s="58">
        <f>Calculations!AT392</f>
        <v>0</v>
      </c>
      <c r="AS422" s="58">
        <f>Calculations!AI392</f>
        <v>0</v>
      </c>
      <c r="AT422" s="58">
        <f>Calculations!AU392</f>
        <v>0</v>
      </c>
      <c r="AU422" s="58">
        <f>Calculations!AJ392</f>
        <v>0</v>
      </c>
      <c r="AV422" s="58">
        <f>Calculations!AV392</f>
        <v>0</v>
      </c>
      <c r="AW422" s="49"/>
      <c r="AX422" s="49"/>
      <c r="AY422" s="56" t="str">
        <f>Calculations!D392</f>
        <v>Land Supply 2018</v>
      </c>
    </row>
    <row r="423" spans="2:51" ht="26" x14ac:dyDescent="0.35">
      <c r="B423" s="32" t="str">
        <f>Calculations!A393</f>
        <v>HLA-214</v>
      </c>
      <c r="C423" s="30" t="str">
        <f>Calculations!B393</f>
        <v>8 LINKS DRIVE, LOSTOCK, BOLTON, BL6 4AE</v>
      </c>
      <c r="D423" s="13" t="str">
        <f>Calculations!C393</f>
        <v>Residential</v>
      </c>
      <c r="E423" s="38">
        <f>Calculations!E393</f>
        <v>0.22590499999999999</v>
      </c>
      <c r="F423" s="38">
        <f>Calculations!I393</f>
        <v>0.22590499999999999</v>
      </c>
      <c r="G423" s="38">
        <f>Calculations!M393</f>
        <v>100</v>
      </c>
      <c r="H423" s="38">
        <f>Calculations!H393</f>
        <v>0</v>
      </c>
      <c r="I423" s="38">
        <f>Calculations!L393</f>
        <v>0</v>
      </c>
      <c r="J423" s="38">
        <f>Calculations!G393</f>
        <v>0</v>
      </c>
      <c r="K423" s="38">
        <f>Calculations!K393</f>
        <v>0</v>
      </c>
      <c r="L423" s="38">
        <f>Calculations!F393</f>
        <v>0</v>
      </c>
      <c r="M423" s="38">
        <f>Calculations!J393</f>
        <v>0</v>
      </c>
      <c r="N423" s="38">
        <f>Calculations!V393</f>
        <v>0.22590457499700001</v>
      </c>
      <c r="O423" s="38">
        <f>Calculations!W393</f>
        <v>99.999811866492564</v>
      </c>
      <c r="P423" s="38">
        <f>Calculations!O393</f>
        <v>9.4112912823799993E-2</v>
      </c>
      <c r="Q423" s="38">
        <f>Calculations!S393</f>
        <v>41.660393892919586</v>
      </c>
      <c r="R423" s="38">
        <f>Calculations!Q393</f>
        <v>4.02632128238E-2</v>
      </c>
      <c r="S423" s="38">
        <f>Calculations!T393</f>
        <v>17.823072895155043</v>
      </c>
      <c r="T423" s="38">
        <f>Calculations!R393</f>
        <v>1.8793796602599999E-2</v>
      </c>
      <c r="U423" s="38">
        <f>Calculations!U393</f>
        <v>8.3193362708218057</v>
      </c>
      <c r="V423" s="38">
        <f>Calculations!X393</f>
        <v>0</v>
      </c>
      <c r="W423" s="38">
        <f>Calculations!Y393</f>
        <v>0</v>
      </c>
      <c r="X423" s="38" t="s">
        <v>1056</v>
      </c>
      <c r="Y423" s="73" t="s">
        <v>108</v>
      </c>
      <c r="Z423" s="74" t="s">
        <v>109</v>
      </c>
      <c r="AA423" s="58">
        <f>Calculations!Z393</f>
        <v>0</v>
      </c>
      <c r="AB423" s="58">
        <f>Calculations!AL393</f>
        <v>0</v>
      </c>
      <c r="AC423" s="58">
        <f>Calculations!AA393</f>
        <v>0</v>
      </c>
      <c r="AD423" s="59">
        <f>Calculations!AM393</f>
        <v>0</v>
      </c>
      <c r="AE423" s="58">
        <f>Calculations!AB393</f>
        <v>0</v>
      </c>
      <c r="AF423" s="58">
        <f>Calculations!AN393</f>
        <v>0</v>
      </c>
      <c r="AG423" s="58">
        <f>Calculations!AC393</f>
        <v>0</v>
      </c>
      <c r="AH423" s="58">
        <f>Calculations!AO393</f>
        <v>0</v>
      </c>
      <c r="AI423" s="58">
        <f>Calculations!AD393</f>
        <v>0</v>
      </c>
      <c r="AJ423" s="58">
        <f>Calculations!AP393</f>
        <v>0</v>
      </c>
      <c r="AK423" s="58">
        <f>Calculations!AE393</f>
        <v>0</v>
      </c>
      <c r="AL423" s="58">
        <f>Calculations!AQ393</f>
        <v>0</v>
      </c>
      <c r="AM423" s="58">
        <f>Calculations!AF393</f>
        <v>0</v>
      </c>
      <c r="AN423" s="58">
        <f>Calculations!AR393</f>
        <v>0</v>
      </c>
      <c r="AO423" s="58">
        <f>Calculations!AG393</f>
        <v>0</v>
      </c>
      <c r="AP423" s="58">
        <f>Calculations!AS393</f>
        <v>0</v>
      </c>
      <c r="AQ423" s="58">
        <f>Calculations!AH393</f>
        <v>0.22590457499700001</v>
      </c>
      <c r="AR423" s="58">
        <f>Calculations!AT393</f>
        <v>99.999811866492564</v>
      </c>
      <c r="AS423" s="58">
        <f>Calculations!AI393</f>
        <v>0</v>
      </c>
      <c r="AT423" s="58">
        <f>Calculations!AU393</f>
        <v>0</v>
      </c>
      <c r="AU423" s="58">
        <f>Calculations!AJ393</f>
        <v>0</v>
      </c>
      <c r="AV423" s="58">
        <f>Calculations!AV393</f>
        <v>0</v>
      </c>
      <c r="AW423" s="49"/>
      <c r="AX423" s="49"/>
      <c r="AY423" s="56" t="str">
        <f>Calculations!D393</f>
        <v>Land Supply 2018</v>
      </c>
    </row>
    <row r="424" spans="2:51" ht="26" x14ac:dyDescent="0.35">
      <c r="B424" s="32" t="str">
        <f>Calculations!A394</f>
        <v>HLA-215</v>
      </c>
      <c r="C424" s="30" t="str">
        <f>Calculations!B394</f>
        <v>LAND ADJACENT FORMER HOWCROFT INN, BACK LANE, BOLTON</v>
      </c>
      <c r="D424" s="13" t="str">
        <f>Calculations!C394</f>
        <v>Residential</v>
      </c>
      <c r="E424" s="38">
        <f>Calculations!E394</f>
        <v>0.16192699999999999</v>
      </c>
      <c r="F424" s="38">
        <f>Calculations!I394</f>
        <v>0.16192699999999999</v>
      </c>
      <c r="G424" s="38">
        <f>Calculations!M394</f>
        <v>100</v>
      </c>
      <c r="H424" s="38">
        <f>Calculations!H394</f>
        <v>0</v>
      </c>
      <c r="I424" s="38">
        <f>Calculations!L394</f>
        <v>0</v>
      </c>
      <c r="J424" s="38">
        <f>Calculations!G394</f>
        <v>0</v>
      </c>
      <c r="K424" s="38">
        <f>Calculations!K394</f>
        <v>0</v>
      </c>
      <c r="L424" s="38">
        <f>Calculations!F394</f>
        <v>0</v>
      </c>
      <c r="M424" s="38">
        <f>Calculations!J394</f>
        <v>0</v>
      </c>
      <c r="N424" s="38">
        <f>Calculations!V394</f>
        <v>0</v>
      </c>
      <c r="O424" s="38">
        <f>Calculations!W394</f>
        <v>0</v>
      </c>
      <c r="P424" s="38">
        <f>Calculations!O394</f>
        <v>0</v>
      </c>
      <c r="Q424" s="38">
        <f>Calculations!S394</f>
        <v>0</v>
      </c>
      <c r="R424" s="38">
        <f>Calculations!Q394</f>
        <v>0</v>
      </c>
      <c r="S424" s="38">
        <f>Calculations!T394</f>
        <v>0</v>
      </c>
      <c r="T424" s="38">
        <f>Calculations!R394</f>
        <v>0</v>
      </c>
      <c r="U424" s="38">
        <f>Calculations!U394</f>
        <v>0</v>
      </c>
      <c r="V424" s="38">
        <f>Calculations!X394</f>
        <v>0</v>
      </c>
      <c r="W424" s="38">
        <f>Calculations!Y394</f>
        <v>0</v>
      </c>
      <c r="X424" s="38" t="s">
        <v>1056</v>
      </c>
      <c r="Y424" s="73" t="s">
        <v>106</v>
      </c>
      <c r="Z424" s="74" t="s">
        <v>107</v>
      </c>
      <c r="AA424" s="58">
        <f>Calculations!Z394</f>
        <v>0</v>
      </c>
      <c r="AB424" s="58">
        <f>Calculations!AL394</f>
        <v>0</v>
      </c>
      <c r="AC424" s="58">
        <f>Calculations!AA394</f>
        <v>0</v>
      </c>
      <c r="AD424" s="59">
        <f>Calculations!AM394</f>
        <v>0</v>
      </c>
      <c r="AE424" s="58">
        <f>Calculations!AB394</f>
        <v>0</v>
      </c>
      <c r="AF424" s="58">
        <f>Calculations!AN394</f>
        <v>0</v>
      </c>
      <c r="AG424" s="58">
        <f>Calculations!AC394</f>
        <v>0</v>
      </c>
      <c r="AH424" s="58">
        <f>Calculations!AO394</f>
        <v>0</v>
      </c>
      <c r="AI424" s="58">
        <f>Calculations!AD394</f>
        <v>0</v>
      </c>
      <c r="AJ424" s="58">
        <f>Calculations!AP394</f>
        <v>0</v>
      </c>
      <c r="AK424" s="58">
        <f>Calculations!AE394</f>
        <v>0</v>
      </c>
      <c r="AL424" s="58">
        <f>Calculations!AQ394</f>
        <v>0</v>
      </c>
      <c r="AM424" s="58">
        <f>Calculations!AF394</f>
        <v>0</v>
      </c>
      <c r="AN424" s="58">
        <f>Calculations!AR394</f>
        <v>0</v>
      </c>
      <c r="AO424" s="58">
        <f>Calculations!AG394</f>
        <v>0</v>
      </c>
      <c r="AP424" s="58">
        <f>Calculations!AS394</f>
        <v>0</v>
      </c>
      <c r="AQ424" s="58">
        <f>Calculations!AH394</f>
        <v>0.161927054998</v>
      </c>
      <c r="AR424" s="58">
        <f>Calculations!AT394</f>
        <v>100.0000339646878</v>
      </c>
      <c r="AS424" s="58">
        <f>Calculations!AI394</f>
        <v>0</v>
      </c>
      <c r="AT424" s="58">
        <f>Calculations!AU394</f>
        <v>0</v>
      </c>
      <c r="AU424" s="58">
        <f>Calculations!AJ394</f>
        <v>0</v>
      </c>
      <c r="AV424" s="58">
        <f>Calculations!AV394</f>
        <v>0</v>
      </c>
      <c r="AW424" s="49"/>
      <c r="AX424" s="49"/>
      <c r="AY424" s="56" t="str">
        <f>Calculations!D394</f>
        <v>Land Supply 2018</v>
      </c>
    </row>
    <row r="425" spans="2:51" ht="14.5" x14ac:dyDescent="0.35">
      <c r="B425" s="32" t="str">
        <f>Calculations!A395</f>
        <v>HLA-216</v>
      </c>
      <c r="C425" s="30" t="str">
        <f>Calculations!B395</f>
        <v>2 GREGORY AVENUE, BOLTON, BL2 6HS</v>
      </c>
      <c r="D425" s="13" t="str">
        <f>Calculations!C395</f>
        <v>Residential</v>
      </c>
      <c r="E425" s="38">
        <f>Calculations!E395</f>
        <v>2.16692E-2</v>
      </c>
      <c r="F425" s="38">
        <f>Calculations!I395</f>
        <v>2.16692E-2</v>
      </c>
      <c r="G425" s="38">
        <f>Calculations!M395</f>
        <v>100</v>
      </c>
      <c r="H425" s="38">
        <f>Calculations!H395</f>
        <v>0</v>
      </c>
      <c r="I425" s="38">
        <f>Calculations!L395</f>
        <v>0</v>
      </c>
      <c r="J425" s="38">
        <f>Calculations!G395</f>
        <v>0</v>
      </c>
      <c r="K425" s="38">
        <f>Calculations!K395</f>
        <v>0</v>
      </c>
      <c r="L425" s="38">
        <f>Calculations!F395</f>
        <v>0</v>
      </c>
      <c r="M425" s="38">
        <f>Calculations!J395</f>
        <v>0</v>
      </c>
      <c r="N425" s="38">
        <f>Calculations!V395</f>
        <v>0</v>
      </c>
      <c r="O425" s="38">
        <f>Calculations!W395</f>
        <v>0</v>
      </c>
      <c r="P425" s="38">
        <f>Calculations!O395</f>
        <v>6.8705600000000002E-5</v>
      </c>
      <c r="Q425" s="38">
        <f>Calculations!S395</f>
        <v>0.31706569693389697</v>
      </c>
      <c r="R425" s="38">
        <f>Calculations!Q395</f>
        <v>0</v>
      </c>
      <c r="S425" s="38">
        <f>Calculations!T395</f>
        <v>0</v>
      </c>
      <c r="T425" s="38">
        <f>Calculations!R395</f>
        <v>0</v>
      </c>
      <c r="U425" s="38">
        <f>Calculations!U395</f>
        <v>0</v>
      </c>
      <c r="V425" s="38" t="str">
        <f>Calculations!X395</f>
        <v>Not Modelled</v>
      </c>
      <c r="W425" s="38" t="str">
        <f>Calculations!Y395</f>
        <v>N/A</v>
      </c>
      <c r="X425" s="38" t="s">
        <v>1056</v>
      </c>
      <c r="Y425" s="73" t="s">
        <v>105</v>
      </c>
      <c r="Z425" s="74" t="s">
        <v>104</v>
      </c>
      <c r="AA425" s="58">
        <f>Calculations!Z395</f>
        <v>0</v>
      </c>
      <c r="AB425" s="58">
        <f>Calculations!AL395</f>
        <v>0</v>
      </c>
      <c r="AC425" s="58">
        <f>Calculations!AA395</f>
        <v>0</v>
      </c>
      <c r="AD425" s="59">
        <f>Calculations!AM395</f>
        <v>0</v>
      </c>
      <c r="AE425" s="58">
        <f>Calculations!AB395</f>
        <v>0</v>
      </c>
      <c r="AF425" s="58">
        <f>Calculations!AN395</f>
        <v>0</v>
      </c>
      <c r="AG425" s="58">
        <f>Calculations!AC395</f>
        <v>0</v>
      </c>
      <c r="AH425" s="58">
        <f>Calculations!AO395</f>
        <v>0</v>
      </c>
      <c r="AI425" s="58">
        <f>Calculations!AD395</f>
        <v>0</v>
      </c>
      <c r="AJ425" s="58">
        <f>Calculations!AP395</f>
        <v>0</v>
      </c>
      <c r="AK425" s="58">
        <f>Calculations!AE395</f>
        <v>0</v>
      </c>
      <c r="AL425" s="58">
        <f>Calculations!AQ395</f>
        <v>0</v>
      </c>
      <c r="AM425" s="58">
        <f>Calculations!AF395</f>
        <v>0</v>
      </c>
      <c r="AN425" s="58">
        <f>Calculations!AR395</f>
        <v>0</v>
      </c>
      <c r="AO425" s="58">
        <f>Calculations!AG395</f>
        <v>0</v>
      </c>
      <c r="AP425" s="58">
        <f>Calculations!AS395</f>
        <v>0</v>
      </c>
      <c r="AQ425" s="58">
        <f>Calculations!AH395</f>
        <v>2.1669249998799999E-2</v>
      </c>
      <c r="AR425" s="58">
        <f>Calculations!AT395</f>
        <v>100.00023073671387</v>
      </c>
      <c r="AS425" s="58">
        <f>Calculations!AI395</f>
        <v>0</v>
      </c>
      <c r="AT425" s="58">
        <f>Calculations!AU395</f>
        <v>0</v>
      </c>
      <c r="AU425" s="58">
        <f>Calculations!AJ395</f>
        <v>0</v>
      </c>
      <c r="AV425" s="58">
        <f>Calculations!AV395</f>
        <v>0</v>
      </c>
      <c r="AW425" s="49"/>
      <c r="AX425" s="49"/>
      <c r="AY425" s="56" t="str">
        <f>Calculations!D395</f>
        <v>Land Supply 2018</v>
      </c>
    </row>
    <row r="426" spans="2:51" ht="26" x14ac:dyDescent="0.35">
      <c r="B426" s="32" t="str">
        <f>Calculations!A396</f>
        <v>HLA-217</v>
      </c>
      <c r="C426" s="30" t="str">
        <f>Calculations!B396</f>
        <v>LAND ADJACENT 235 MANCHESTER ROAD, BOLTON, BL3 2QP</v>
      </c>
      <c r="D426" s="13" t="str">
        <f>Calculations!C396</f>
        <v>Residential</v>
      </c>
      <c r="E426" s="38">
        <f>Calculations!E396</f>
        <v>5.8722999999999997E-2</v>
      </c>
      <c r="F426" s="38">
        <f>Calculations!I396</f>
        <v>5.8722999999999997E-2</v>
      </c>
      <c r="G426" s="38">
        <f>Calculations!M396</f>
        <v>100</v>
      </c>
      <c r="H426" s="38">
        <f>Calculations!H396</f>
        <v>0</v>
      </c>
      <c r="I426" s="38">
        <f>Calculations!L396</f>
        <v>0</v>
      </c>
      <c r="J426" s="38">
        <f>Calculations!G396</f>
        <v>0</v>
      </c>
      <c r="K426" s="38">
        <f>Calculations!K396</f>
        <v>0</v>
      </c>
      <c r="L426" s="38">
        <f>Calculations!F396</f>
        <v>0</v>
      </c>
      <c r="M426" s="38">
        <f>Calculations!J396</f>
        <v>0</v>
      </c>
      <c r="N426" s="38">
        <f>Calculations!V396</f>
        <v>0</v>
      </c>
      <c r="O426" s="38">
        <f>Calculations!W396</f>
        <v>0</v>
      </c>
      <c r="P426" s="38">
        <f>Calculations!O396</f>
        <v>2.0381499999999999E-3</v>
      </c>
      <c r="Q426" s="38">
        <f>Calculations!S396</f>
        <v>3.4707865742554023</v>
      </c>
      <c r="R426" s="38">
        <f>Calculations!Q396</f>
        <v>0</v>
      </c>
      <c r="S426" s="38">
        <f>Calculations!T396</f>
        <v>0</v>
      </c>
      <c r="T426" s="38">
        <f>Calculations!R396</f>
        <v>0</v>
      </c>
      <c r="U426" s="38">
        <f>Calculations!U396</f>
        <v>0</v>
      </c>
      <c r="V426" s="38" t="str">
        <f>Calculations!X396</f>
        <v>Not Modelled</v>
      </c>
      <c r="W426" s="38" t="str">
        <f>Calculations!Y396</f>
        <v>N/A</v>
      </c>
      <c r="X426" s="38" t="s">
        <v>1056</v>
      </c>
      <c r="Y426" s="73" t="s">
        <v>105</v>
      </c>
      <c r="Z426" s="74" t="s">
        <v>104</v>
      </c>
      <c r="AA426" s="58">
        <f>Calculations!Z396</f>
        <v>0</v>
      </c>
      <c r="AB426" s="58">
        <f>Calculations!AL396</f>
        <v>0</v>
      </c>
      <c r="AC426" s="58">
        <f>Calculations!AA396</f>
        <v>0</v>
      </c>
      <c r="AD426" s="59">
        <f>Calculations!AM396</f>
        <v>0</v>
      </c>
      <c r="AE426" s="58">
        <f>Calculations!AB396</f>
        <v>0</v>
      </c>
      <c r="AF426" s="58">
        <f>Calculations!AN396</f>
        <v>0</v>
      </c>
      <c r="AG426" s="58">
        <f>Calculations!AC396</f>
        <v>0</v>
      </c>
      <c r="AH426" s="58">
        <f>Calculations!AO396</f>
        <v>0</v>
      </c>
      <c r="AI426" s="58">
        <f>Calculations!AD396</f>
        <v>0</v>
      </c>
      <c r="AJ426" s="58">
        <f>Calculations!AP396</f>
        <v>0</v>
      </c>
      <c r="AK426" s="58">
        <f>Calculations!AE396</f>
        <v>0</v>
      </c>
      <c r="AL426" s="58">
        <f>Calculations!AQ396</f>
        <v>0</v>
      </c>
      <c r="AM426" s="58">
        <f>Calculations!AF396</f>
        <v>0</v>
      </c>
      <c r="AN426" s="58">
        <f>Calculations!AR396</f>
        <v>0</v>
      </c>
      <c r="AO426" s="58">
        <f>Calculations!AG396</f>
        <v>0</v>
      </c>
      <c r="AP426" s="58">
        <f>Calculations!AS396</f>
        <v>0</v>
      </c>
      <c r="AQ426" s="58">
        <f>Calculations!AH396</f>
        <v>5.8722990000600002E-2</v>
      </c>
      <c r="AR426" s="58">
        <f>Calculations!AT396</f>
        <v>99.999982971919025</v>
      </c>
      <c r="AS426" s="58">
        <f>Calculations!AI396</f>
        <v>0</v>
      </c>
      <c r="AT426" s="58">
        <f>Calculations!AU396</f>
        <v>0</v>
      </c>
      <c r="AU426" s="58">
        <f>Calculations!AJ396</f>
        <v>0</v>
      </c>
      <c r="AV426" s="58">
        <f>Calculations!AV396</f>
        <v>0</v>
      </c>
      <c r="AW426" s="49"/>
      <c r="AX426" s="49"/>
      <c r="AY426" s="56" t="str">
        <f>Calculations!D396</f>
        <v>Land Supply 2018</v>
      </c>
    </row>
    <row r="427" spans="2:51" ht="26" x14ac:dyDescent="0.35">
      <c r="B427" s="32" t="str">
        <f>Calculations!A397</f>
        <v>HLA-219</v>
      </c>
      <c r="C427" s="30" t="str">
        <f>Calculations!B397</f>
        <v>LAND ADJ 104 GREENBARN WAY, BLACKROD, &amp; REAR GARDEN 340 MANCHESTER RD, BLACKROD</v>
      </c>
      <c r="D427" s="13" t="str">
        <f>Calculations!C397</f>
        <v>Residential</v>
      </c>
      <c r="E427" s="38">
        <f>Calculations!E397</f>
        <v>3.5084400000000002E-2</v>
      </c>
      <c r="F427" s="38">
        <f>Calculations!I397</f>
        <v>3.5084400000000002E-2</v>
      </c>
      <c r="G427" s="38">
        <f>Calculations!M397</f>
        <v>100</v>
      </c>
      <c r="H427" s="38">
        <f>Calculations!H397</f>
        <v>0</v>
      </c>
      <c r="I427" s="38">
        <f>Calculations!L397</f>
        <v>0</v>
      </c>
      <c r="J427" s="38">
        <f>Calculations!G397</f>
        <v>0</v>
      </c>
      <c r="K427" s="38">
        <f>Calculations!K397</f>
        <v>0</v>
      </c>
      <c r="L427" s="38">
        <f>Calculations!F397</f>
        <v>0</v>
      </c>
      <c r="M427" s="38">
        <f>Calculations!J397</f>
        <v>0</v>
      </c>
      <c r="N427" s="38">
        <f>Calculations!V397</f>
        <v>0</v>
      </c>
      <c r="O427" s="38">
        <f>Calculations!W397</f>
        <v>0</v>
      </c>
      <c r="P427" s="38">
        <f>Calculations!O397</f>
        <v>0</v>
      </c>
      <c r="Q427" s="38">
        <f>Calculations!S397</f>
        <v>0</v>
      </c>
      <c r="R427" s="38">
        <f>Calculations!Q397</f>
        <v>0</v>
      </c>
      <c r="S427" s="38">
        <f>Calculations!T397</f>
        <v>0</v>
      </c>
      <c r="T427" s="38">
        <f>Calculations!R397</f>
        <v>0</v>
      </c>
      <c r="U427" s="38">
        <f>Calculations!U397</f>
        <v>0</v>
      </c>
      <c r="V427" s="38" t="str">
        <f>Calculations!X397</f>
        <v>Not Modelled</v>
      </c>
      <c r="W427" s="38" t="str">
        <f>Calculations!Y397</f>
        <v>N/A</v>
      </c>
      <c r="X427" s="38" t="s">
        <v>1056</v>
      </c>
      <c r="Y427" s="73" t="s">
        <v>106</v>
      </c>
      <c r="Z427" s="74" t="s">
        <v>107</v>
      </c>
      <c r="AA427" s="58">
        <f>Calculations!Z397</f>
        <v>0</v>
      </c>
      <c r="AB427" s="58">
        <f>Calculations!AL397</f>
        <v>0</v>
      </c>
      <c r="AC427" s="58">
        <f>Calculations!AA397</f>
        <v>0</v>
      </c>
      <c r="AD427" s="59">
        <f>Calculations!AM397</f>
        <v>0</v>
      </c>
      <c r="AE427" s="58">
        <f>Calculations!AB397</f>
        <v>0</v>
      </c>
      <c r="AF427" s="58">
        <f>Calculations!AN397</f>
        <v>0</v>
      </c>
      <c r="AG427" s="58">
        <f>Calculations!AC397</f>
        <v>0</v>
      </c>
      <c r="AH427" s="58">
        <f>Calculations!AO397</f>
        <v>0</v>
      </c>
      <c r="AI427" s="58">
        <f>Calculations!AD397</f>
        <v>0</v>
      </c>
      <c r="AJ427" s="58">
        <f>Calculations!AP397</f>
        <v>0</v>
      </c>
      <c r="AK427" s="58">
        <f>Calculations!AE397</f>
        <v>0</v>
      </c>
      <c r="AL427" s="58">
        <f>Calculations!AQ397</f>
        <v>0</v>
      </c>
      <c r="AM427" s="58">
        <f>Calculations!AF397</f>
        <v>0</v>
      </c>
      <c r="AN427" s="58">
        <f>Calculations!AR397</f>
        <v>0</v>
      </c>
      <c r="AO427" s="58">
        <f>Calculations!AG397</f>
        <v>0</v>
      </c>
      <c r="AP427" s="58">
        <f>Calculations!AS397</f>
        <v>0</v>
      </c>
      <c r="AQ427" s="58">
        <f>Calculations!AH397</f>
        <v>0</v>
      </c>
      <c r="AR427" s="58">
        <f>Calculations!AT397</f>
        <v>0</v>
      </c>
      <c r="AS427" s="58">
        <f>Calculations!AI397</f>
        <v>0</v>
      </c>
      <c r="AT427" s="58">
        <f>Calculations!AU397</f>
        <v>0</v>
      </c>
      <c r="AU427" s="58">
        <f>Calculations!AJ397</f>
        <v>0</v>
      </c>
      <c r="AV427" s="58">
        <f>Calculations!AV397</f>
        <v>0</v>
      </c>
      <c r="AW427" s="49"/>
      <c r="AX427" s="49"/>
      <c r="AY427" s="56" t="str">
        <f>Calculations!D397</f>
        <v>Land Supply 2018</v>
      </c>
    </row>
    <row r="428" spans="2:51" ht="14.5" x14ac:dyDescent="0.35">
      <c r="B428" s="32" t="str">
        <f>Calculations!A398</f>
        <v>HLA-220</v>
      </c>
      <c r="C428" s="30" t="str">
        <f>Calculations!B398</f>
        <v>LAND ADJACENT THE ROWANS, BOLTON</v>
      </c>
      <c r="D428" s="13" t="str">
        <f>Calculations!C398</f>
        <v>Residential</v>
      </c>
      <c r="E428" s="38">
        <f>Calculations!E398</f>
        <v>0.110789</v>
      </c>
      <c r="F428" s="38">
        <f>Calculations!I398</f>
        <v>0.110789</v>
      </c>
      <c r="G428" s="38">
        <f>Calculations!M398</f>
        <v>100</v>
      </c>
      <c r="H428" s="38">
        <f>Calculations!H398</f>
        <v>0</v>
      </c>
      <c r="I428" s="38">
        <f>Calculations!L398</f>
        <v>0</v>
      </c>
      <c r="J428" s="38">
        <f>Calculations!G398</f>
        <v>0</v>
      </c>
      <c r="K428" s="38">
        <f>Calculations!K398</f>
        <v>0</v>
      </c>
      <c r="L428" s="38">
        <f>Calculations!F398</f>
        <v>0</v>
      </c>
      <c r="M428" s="38">
        <f>Calculations!J398</f>
        <v>0</v>
      </c>
      <c r="N428" s="38">
        <f>Calculations!V398</f>
        <v>0</v>
      </c>
      <c r="O428" s="38">
        <f>Calculations!W398</f>
        <v>0</v>
      </c>
      <c r="P428" s="38">
        <f>Calculations!O398</f>
        <v>4.13566259978E-3</v>
      </c>
      <c r="Q428" s="38">
        <f>Calculations!S398</f>
        <v>3.7329180692848567</v>
      </c>
      <c r="R428" s="38">
        <f>Calculations!Q398</f>
        <v>1.31120259978E-3</v>
      </c>
      <c r="S428" s="38">
        <f>Calculations!T398</f>
        <v>1.1835133449891235</v>
      </c>
      <c r="T428" s="38">
        <f>Calculations!R398</f>
        <v>3.7653384994300001E-4</v>
      </c>
      <c r="U428" s="38">
        <f>Calculations!U398</f>
        <v>0.33986573571654227</v>
      </c>
      <c r="V428" s="38" t="str">
        <f>Calculations!X398</f>
        <v>Not Modelled</v>
      </c>
      <c r="W428" s="38" t="str">
        <f>Calculations!Y398</f>
        <v>N/A</v>
      </c>
      <c r="X428" s="38" t="s">
        <v>1056</v>
      </c>
      <c r="Y428" s="73" t="s">
        <v>105</v>
      </c>
      <c r="Z428" s="74" t="s">
        <v>104</v>
      </c>
      <c r="AA428" s="58">
        <f>Calculations!Z398</f>
        <v>0</v>
      </c>
      <c r="AB428" s="58">
        <f>Calculations!AL398</f>
        <v>0</v>
      </c>
      <c r="AC428" s="58">
        <f>Calculations!AA398</f>
        <v>0</v>
      </c>
      <c r="AD428" s="59">
        <f>Calculations!AM398</f>
        <v>0</v>
      </c>
      <c r="AE428" s="58">
        <f>Calculations!AB398</f>
        <v>0</v>
      </c>
      <c r="AF428" s="58">
        <f>Calculations!AN398</f>
        <v>0</v>
      </c>
      <c r="AG428" s="58">
        <f>Calculations!AC398</f>
        <v>0</v>
      </c>
      <c r="AH428" s="58">
        <f>Calculations!AO398</f>
        <v>0</v>
      </c>
      <c r="AI428" s="58">
        <f>Calculations!AD398</f>
        <v>0</v>
      </c>
      <c r="AJ428" s="58">
        <f>Calculations!AP398</f>
        <v>0</v>
      </c>
      <c r="AK428" s="58">
        <f>Calculations!AE398</f>
        <v>0</v>
      </c>
      <c r="AL428" s="58">
        <f>Calculations!AQ398</f>
        <v>0</v>
      </c>
      <c r="AM428" s="58">
        <f>Calculations!AF398</f>
        <v>0</v>
      </c>
      <c r="AN428" s="58">
        <f>Calculations!AR398</f>
        <v>0</v>
      </c>
      <c r="AO428" s="58">
        <f>Calculations!AG398</f>
        <v>0</v>
      </c>
      <c r="AP428" s="58">
        <f>Calculations!AS398</f>
        <v>0</v>
      </c>
      <c r="AQ428" s="58">
        <f>Calculations!AH398</f>
        <v>0.110789019998</v>
      </c>
      <c r="AR428" s="58">
        <f>Calculations!AT398</f>
        <v>100.0000180505285</v>
      </c>
      <c r="AS428" s="58">
        <f>Calculations!AI398</f>
        <v>0</v>
      </c>
      <c r="AT428" s="58">
        <f>Calculations!AU398</f>
        <v>0</v>
      </c>
      <c r="AU428" s="58">
        <f>Calculations!AJ398</f>
        <v>0</v>
      </c>
      <c r="AV428" s="58">
        <f>Calculations!AV398</f>
        <v>0</v>
      </c>
      <c r="AW428" s="49"/>
      <c r="AX428" s="49"/>
      <c r="AY428" s="56" t="str">
        <f>Calculations!D398</f>
        <v>Land Supply 2018</v>
      </c>
    </row>
    <row r="429" spans="2:51" ht="26" x14ac:dyDescent="0.35">
      <c r="B429" s="32" t="str">
        <f>Calculations!A399</f>
        <v>HLA-221</v>
      </c>
      <c r="C429" s="30" t="str">
        <f>Calculations!B399</f>
        <v>86 LEE LANE, HORWICH, BOLTON, BL6 7AE</v>
      </c>
      <c r="D429" s="13" t="str">
        <f>Calculations!C399</f>
        <v>Residential</v>
      </c>
      <c r="E429" s="38">
        <f>Calculations!E399</f>
        <v>9.9845900000000001E-2</v>
      </c>
      <c r="F429" s="38">
        <f>Calculations!I399</f>
        <v>9.9845900000000001E-2</v>
      </c>
      <c r="G429" s="38">
        <f>Calculations!M399</f>
        <v>100</v>
      </c>
      <c r="H429" s="38">
        <f>Calculations!H399</f>
        <v>0</v>
      </c>
      <c r="I429" s="38">
        <f>Calculations!L399</f>
        <v>0</v>
      </c>
      <c r="J429" s="38">
        <f>Calculations!G399</f>
        <v>0</v>
      </c>
      <c r="K429" s="38">
        <f>Calculations!K399</f>
        <v>0</v>
      </c>
      <c r="L429" s="38">
        <f>Calculations!F399</f>
        <v>0</v>
      </c>
      <c r="M429" s="38">
        <f>Calculations!J399</f>
        <v>0</v>
      </c>
      <c r="N429" s="38">
        <f>Calculations!V399</f>
        <v>0</v>
      </c>
      <c r="O429" s="38">
        <f>Calculations!W399</f>
        <v>0</v>
      </c>
      <c r="P429" s="38">
        <f>Calculations!O399</f>
        <v>0</v>
      </c>
      <c r="Q429" s="38">
        <f>Calculations!S399</f>
        <v>0</v>
      </c>
      <c r="R429" s="38">
        <f>Calculations!Q399</f>
        <v>0</v>
      </c>
      <c r="S429" s="38">
        <f>Calculations!T399</f>
        <v>0</v>
      </c>
      <c r="T429" s="38">
        <f>Calculations!R399</f>
        <v>0</v>
      </c>
      <c r="U429" s="38">
        <f>Calculations!U399</f>
        <v>0</v>
      </c>
      <c r="V429" s="38">
        <f>Calculations!X399</f>
        <v>0</v>
      </c>
      <c r="W429" s="38">
        <f>Calculations!Y399</f>
        <v>0</v>
      </c>
      <c r="X429" s="38" t="s">
        <v>1056</v>
      </c>
      <c r="Y429" s="73" t="s">
        <v>106</v>
      </c>
      <c r="Z429" s="74" t="s">
        <v>107</v>
      </c>
      <c r="AA429" s="58">
        <f>Calculations!Z399</f>
        <v>0</v>
      </c>
      <c r="AB429" s="58">
        <f>Calculations!AL399</f>
        <v>0</v>
      </c>
      <c r="AC429" s="58">
        <f>Calculations!AA399</f>
        <v>0</v>
      </c>
      <c r="AD429" s="59">
        <f>Calculations!AM399</f>
        <v>0</v>
      </c>
      <c r="AE429" s="58">
        <f>Calculations!AB399</f>
        <v>0</v>
      </c>
      <c r="AF429" s="58">
        <f>Calculations!AN399</f>
        <v>0</v>
      </c>
      <c r="AG429" s="58">
        <f>Calculations!AC399</f>
        <v>0</v>
      </c>
      <c r="AH429" s="58">
        <f>Calculations!AO399</f>
        <v>0</v>
      </c>
      <c r="AI429" s="58">
        <f>Calculations!AD399</f>
        <v>0</v>
      </c>
      <c r="AJ429" s="58">
        <f>Calculations!AP399</f>
        <v>0</v>
      </c>
      <c r="AK429" s="58">
        <f>Calculations!AE399</f>
        <v>0</v>
      </c>
      <c r="AL429" s="58">
        <f>Calculations!AQ399</f>
        <v>0</v>
      </c>
      <c r="AM429" s="58">
        <f>Calculations!AF399</f>
        <v>0</v>
      </c>
      <c r="AN429" s="58">
        <f>Calculations!AR399</f>
        <v>0</v>
      </c>
      <c r="AO429" s="58">
        <f>Calculations!AG399</f>
        <v>0</v>
      </c>
      <c r="AP429" s="58">
        <f>Calculations!AS399</f>
        <v>0</v>
      </c>
      <c r="AQ429" s="58">
        <f>Calculations!AH399</f>
        <v>0</v>
      </c>
      <c r="AR429" s="58">
        <f>Calculations!AT399</f>
        <v>0</v>
      </c>
      <c r="AS429" s="58">
        <f>Calculations!AI399</f>
        <v>0</v>
      </c>
      <c r="AT429" s="58">
        <f>Calculations!AU399</f>
        <v>0</v>
      </c>
      <c r="AU429" s="58">
        <f>Calculations!AJ399</f>
        <v>0</v>
      </c>
      <c r="AV429" s="58">
        <f>Calculations!AV399</f>
        <v>0</v>
      </c>
      <c r="AW429" s="49"/>
      <c r="AX429" s="49"/>
      <c r="AY429" s="56" t="str">
        <f>Calculations!D399</f>
        <v>Land Supply 2018</v>
      </c>
    </row>
    <row r="430" spans="2:51" ht="14.5" x14ac:dyDescent="0.35">
      <c r="B430" s="32" t="str">
        <f>Calculations!A400</f>
        <v>HLA-224</v>
      </c>
      <c r="C430" s="30" t="str">
        <f>Calculations!B400</f>
        <v>18 MEALHOUSE LANE, BOLTON, BL1 1DD</v>
      </c>
      <c r="D430" s="13" t="str">
        <f>Calculations!C400</f>
        <v>Residential</v>
      </c>
      <c r="E430" s="38">
        <f>Calculations!E400</f>
        <v>5.3962900000000001E-2</v>
      </c>
      <c r="F430" s="38">
        <f>Calculations!I400</f>
        <v>5.3962900000000001E-2</v>
      </c>
      <c r="G430" s="38">
        <f>Calculations!M400</f>
        <v>100</v>
      </c>
      <c r="H430" s="38">
        <f>Calculations!H400</f>
        <v>0</v>
      </c>
      <c r="I430" s="38">
        <f>Calculations!L400</f>
        <v>0</v>
      </c>
      <c r="J430" s="38">
        <f>Calculations!G400</f>
        <v>0</v>
      </c>
      <c r="K430" s="38">
        <f>Calculations!K400</f>
        <v>0</v>
      </c>
      <c r="L430" s="38">
        <f>Calculations!F400</f>
        <v>0</v>
      </c>
      <c r="M430" s="38">
        <f>Calculations!J400</f>
        <v>0</v>
      </c>
      <c r="N430" s="38">
        <f>Calculations!V400</f>
        <v>0</v>
      </c>
      <c r="O430" s="38">
        <f>Calculations!W400</f>
        <v>0</v>
      </c>
      <c r="P430" s="38">
        <f>Calculations!O400</f>
        <v>2.8301529998300003E-3</v>
      </c>
      <c r="Q430" s="38">
        <f>Calculations!S400</f>
        <v>5.2446273269783505</v>
      </c>
      <c r="R430" s="38">
        <f>Calculations!Q400</f>
        <v>2.4301529998300001E-3</v>
      </c>
      <c r="S430" s="38">
        <f>Calculations!T400</f>
        <v>4.5033773200291307</v>
      </c>
      <c r="T430" s="38">
        <f>Calculations!R400</f>
        <v>0</v>
      </c>
      <c r="U430" s="38">
        <f>Calculations!U400</f>
        <v>0</v>
      </c>
      <c r="V430" s="38" t="str">
        <f>Calculations!X400</f>
        <v>Not Modelled</v>
      </c>
      <c r="W430" s="38" t="str">
        <f>Calculations!Y400</f>
        <v>N/A</v>
      </c>
      <c r="X430" s="38" t="s">
        <v>1056</v>
      </c>
      <c r="Y430" s="73" t="s">
        <v>105</v>
      </c>
      <c r="Z430" s="74" t="s">
        <v>104</v>
      </c>
      <c r="AA430" s="58">
        <f>Calculations!Z400</f>
        <v>0</v>
      </c>
      <c r="AB430" s="58">
        <f>Calculations!AL400</f>
        <v>0</v>
      </c>
      <c r="AC430" s="58">
        <f>Calculations!AA400</f>
        <v>0</v>
      </c>
      <c r="AD430" s="59">
        <f>Calculations!AM400</f>
        <v>0</v>
      </c>
      <c r="AE430" s="58">
        <f>Calculations!AB400</f>
        <v>0</v>
      </c>
      <c r="AF430" s="58">
        <f>Calculations!AN400</f>
        <v>0</v>
      </c>
      <c r="AG430" s="58">
        <f>Calculations!AC400</f>
        <v>0</v>
      </c>
      <c r="AH430" s="58">
        <f>Calculations!AO400</f>
        <v>0</v>
      </c>
      <c r="AI430" s="58">
        <f>Calculations!AD400</f>
        <v>0</v>
      </c>
      <c r="AJ430" s="58">
        <f>Calculations!AP400</f>
        <v>0</v>
      </c>
      <c r="AK430" s="58">
        <f>Calculations!AE400</f>
        <v>0</v>
      </c>
      <c r="AL430" s="58">
        <f>Calculations!AQ400</f>
        <v>0</v>
      </c>
      <c r="AM430" s="58">
        <f>Calculations!AF400</f>
        <v>0</v>
      </c>
      <c r="AN430" s="58">
        <f>Calculations!AR400</f>
        <v>0</v>
      </c>
      <c r="AO430" s="58">
        <f>Calculations!AG400</f>
        <v>0</v>
      </c>
      <c r="AP430" s="58">
        <f>Calculations!AS400</f>
        <v>0</v>
      </c>
      <c r="AQ430" s="58">
        <f>Calculations!AH400</f>
        <v>5.3962885000099999E-2</v>
      </c>
      <c r="AR430" s="58">
        <f>Calculations!AT400</f>
        <v>99.999972203310051</v>
      </c>
      <c r="AS430" s="58">
        <f>Calculations!AI400</f>
        <v>0</v>
      </c>
      <c r="AT430" s="58">
        <f>Calculations!AU400</f>
        <v>0</v>
      </c>
      <c r="AU430" s="58">
        <f>Calculations!AJ400</f>
        <v>0</v>
      </c>
      <c r="AV430" s="58">
        <f>Calculations!AV400</f>
        <v>0</v>
      </c>
      <c r="AW430" s="49"/>
      <c r="AX430" s="49"/>
      <c r="AY430" s="56" t="str">
        <f>Calculations!D400</f>
        <v>Land Supply 2018</v>
      </c>
    </row>
    <row r="431" spans="2:51" ht="26" x14ac:dyDescent="0.35">
      <c r="B431" s="32" t="str">
        <f>Calculations!A401</f>
        <v>HLA-228</v>
      </c>
      <c r="C431" s="30" t="str">
        <f>Calculations!B401</f>
        <v>GROUND FLOOR, 19 BARK STREET EAST, BOLTON, BL1 2BQ</v>
      </c>
      <c r="D431" s="13" t="str">
        <f>Calculations!C401</f>
        <v>Residential</v>
      </c>
      <c r="E431" s="38">
        <f>Calculations!E401</f>
        <v>7.4110199999999999E-3</v>
      </c>
      <c r="F431" s="38">
        <f>Calculations!I401</f>
        <v>7.4110199999999999E-3</v>
      </c>
      <c r="G431" s="38">
        <f>Calculations!M401</f>
        <v>100</v>
      </c>
      <c r="H431" s="38">
        <f>Calculations!H401</f>
        <v>0</v>
      </c>
      <c r="I431" s="38">
        <f>Calculations!L401</f>
        <v>0</v>
      </c>
      <c r="J431" s="38">
        <f>Calculations!G401</f>
        <v>0</v>
      </c>
      <c r="K431" s="38">
        <f>Calculations!K401</f>
        <v>0</v>
      </c>
      <c r="L431" s="38">
        <f>Calculations!F401</f>
        <v>0</v>
      </c>
      <c r="M431" s="38">
        <f>Calculations!J401</f>
        <v>0</v>
      </c>
      <c r="N431" s="38">
        <f>Calculations!V401</f>
        <v>7.4110249998299996E-3</v>
      </c>
      <c r="O431" s="38">
        <f>Calculations!W401</f>
        <v>100.00006746480241</v>
      </c>
      <c r="P431" s="38">
        <f>Calculations!O401</f>
        <v>0</v>
      </c>
      <c r="Q431" s="38">
        <f>Calculations!S401</f>
        <v>0</v>
      </c>
      <c r="R431" s="38">
        <f>Calculations!Q401</f>
        <v>0</v>
      </c>
      <c r="S431" s="38">
        <f>Calculations!T401</f>
        <v>0</v>
      </c>
      <c r="T431" s="38">
        <f>Calculations!R401</f>
        <v>0</v>
      </c>
      <c r="U431" s="38">
        <f>Calculations!U401</f>
        <v>0</v>
      </c>
      <c r="V431" s="38" t="str">
        <f>Calculations!X401</f>
        <v>Not Modelled</v>
      </c>
      <c r="W431" s="38" t="str">
        <f>Calculations!Y401</f>
        <v>N/A</v>
      </c>
      <c r="X431" s="38" t="s">
        <v>1056</v>
      </c>
      <c r="Y431" s="73" t="s">
        <v>106</v>
      </c>
      <c r="Z431" s="74" t="s">
        <v>107</v>
      </c>
      <c r="AA431" s="58">
        <f>Calculations!Z401</f>
        <v>0</v>
      </c>
      <c r="AB431" s="58">
        <f>Calculations!AL401</f>
        <v>0</v>
      </c>
      <c r="AC431" s="58">
        <f>Calculations!AA401</f>
        <v>0</v>
      </c>
      <c r="AD431" s="59">
        <f>Calculations!AM401</f>
        <v>0</v>
      </c>
      <c r="AE431" s="58">
        <f>Calculations!AB401</f>
        <v>0</v>
      </c>
      <c r="AF431" s="58">
        <f>Calculations!AN401</f>
        <v>0</v>
      </c>
      <c r="AG431" s="58">
        <f>Calculations!AC401</f>
        <v>0</v>
      </c>
      <c r="AH431" s="58">
        <f>Calculations!AO401</f>
        <v>0</v>
      </c>
      <c r="AI431" s="58">
        <f>Calculations!AD401</f>
        <v>0</v>
      </c>
      <c r="AJ431" s="58">
        <f>Calculations!AP401</f>
        <v>0</v>
      </c>
      <c r="AK431" s="58">
        <f>Calculations!AE401</f>
        <v>0</v>
      </c>
      <c r="AL431" s="58">
        <f>Calculations!AQ401</f>
        <v>0</v>
      </c>
      <c r="AM431" s="58">
        <f>Calculations!AF401</f>
        <v>0</v>
      </c>
      <c r="AN431" s="58">
        <f>Calculations!AR401</f>
        <v>0</v>
      </c>
      <c r="AO431" s="58">
        <f>Calculations!AG401</f>
        <v>0</v>
      </c>
      <c r="AP431" s="58">
        <f>Calculations!AS401</f>
        <v>0</v>
      </c>
      <c r="AQ431" s="58">
        <f>Calculations!AH401</f>
        <v>7.4110249998299996E-3</v>
      </c>
      <c r="AR431" s="58">
        <f>Calculations!AT401</f>
        <v>100.00006746480241</v>
      </c>
      <c r="AS431" s="58">
        <f>Calculations!AI401</f>
        <v>0</v>
      </c>
      <c r="AT431" s="58">
        <f>Calculations!AU401</f>
        <v>0</v>
      </c>
      <c r="AU431" s="58">
        <f>Calculations!AJ401</f>
        <v>0</v>
      </c>
      <c r="AV431" s="58">
        <f>Calculations!AV401</f>
        <v>0</v>
      </c>
      <c r="AW431" s="49"/>
      <c r="AX431" s="49"/>
      <c r="AY431" s="56" t="str">
        <f>Calculations!D401</f>
        <v>Land Supply 2018</v>
      </c>
    </row>
    <row r="432" spans="2:51" ht="26" x14ac:dyDescent="0.35">
      <c r="B432" s="32" t="str">
        <f>Calculations!A402</f>
        <v>HLA-229</v>
      </c>
      <c r="C432" s="30" t="str">
        <f>Calculations!B402</f>
        <v>CORRALYNN, CHORLEY OLD ROAD, HORWICH, BOLTON, BL6 6PS</v>
      </c>
      <c r="D432" s="13" t="str">
        <f>Calculations!C402</f>
        <v>Residential</v>
      </c>
      <c r="E432" s="38">
        <f>Calculations!E402</f>
        <v>0.11797100000000001</v>
      </c>
      <c r="F432" s="38">
        <f>Calculations!I402</f>
        <v>0.11797100000000001</v>
      </c>
      <c r="G432" s="38">
        <f>Calculations!M402</f>
        <v>100</v>
      </c>
      <c r="H432" s="38">
        <f>Calculations!H402</f>
        <v>0</v>
      </c>
      <c r="I432" s="38">
        <f>Calculations!L402</f>
        <v>0</v>
      </c>
      <c r="J432" s="38">
        <f>Calculations!G402</f>
        <v>0</v>
      </c>
      <c r="K432" s="38">
        <f>Calculations!K402</f>
        <v>0</v>
      </c>
      <c r="L432" s="38">
        <f>Calculations!F402</f>
        <v>0</v>
      </c>
      <c r="M432" s="38">
        <f>Calculations!J402</f>
        <v>0</v>
      </c>
      <c r="N432" s="38">
        <f>Calculations!V402</f>
        <v>0</v>
      </c>
      <c r="O432" s="38">
        <f>Calculations!W402</f>
        <v>0</v>
      </c>
      <c r="P432" s="38">
        <f>Calculations!O402</f>
        <v>4.5245899999999999E-2</v>
      </c>
      <c r="Q432" s="38">
        <f>Calculations!S402</f>
        <v>38.353408888625168</v>
      </c>
      <c r="R432" s="38">
        <f>Calculations!Q402</f>
        <v>0</v>
      </c>
      <c r="S432" s="38">
        <f>Calculations!T402</f>
        <v>0</v>
      </c>
      <c r="T432" s="38">
        <f>Calculations!R402</f>
        <v>0</v>
      </c>
      <c r="U432" s="38">
        <f>Calculations!U402</f>
        <v>0</v>
      </c>
      <c r="V432" s="38" t="str">
        <f>Calculations!X402</f>
        <v>Not Modelled</v>
      </c>
      <c r="W432" s="38" t="str">
        <f>Calculations!Y402</f>
        <v>N/A</v>
      </c>
      <c r="X432" s="38" t="s">
        <v>1056</v>
      </c>
      <c r="Y432" s="73" t="s">
        <v>105</v>
      </c>
      <c r="Z432" s="74" t="s">
        <v>104</v>
      </c>
      <c r="AA432" s="58">
        <f>Calculations!Z402</f>
        <v>0</v>
      </c>
      <c r="AB432" s="58">
        <f>Calculations!AL402</f>
        <v>0</v>
      </c>
      <c r="AC432" s="58">
        <f>Calculations!AA402</f>
        <v>0</v>
      </c>
      <c r="AD432" s="59">
        <f>Calculations!AM402</f>
        <v>0</v>
      </c>
      <c r="AE432" s="58">
        <f>Calculations!AB402</f>
        <v>0</v>
      </c>
      <c r="AF432" s="58">
        <f>Calculations!AN402</f>
        <v>0</v>
      </c>
      <c r="AG432" s="58">
        <f>Calculations!AC402</f>
        <v>0</v>
      </c>
      <c r="AH432" s="58">
        <f>Calculations!AO402</f>
        <v>0</v>
      </c>
      <c r="AI432" s="58">
        <f>Calculations!AD402</f>
        <v>0</v>
      </c>
      <c r="AJ432" s="58">
        <f>Calculations!AP402</f>
        <v>0</v>
      </c>
      <c r="AK432" s="58">
        <f>Calculations!AE402</f>
        <v>0</v>
      </c>
      <c r="AL432" s="58">
        <f>Calculations!AQ402</f>
        <v>0</v>
      </c>
      <c r="AM432" s="58">
        <f>Calculations!AF402</f>
        <v>0</v>
      </c>
      <c r="AN432" s="58">
        <f>Calculations!AR402</f>
        <v>0</v>
      </c>
      <c r="AO432" s="58">
        <f>Calculations!AG402</f>
        <v>0</v>
      </c>
      <c r="AP432" s="58">
        <f>Calculations!AS402</f>
        <v>0</v>
      </c>
      <c r="AQ432" s="58">
        <f>Calculations!AH402</f>
        <v>0.117971389999</v>
      </c>
      <c r="AR432" s="58">
        <f>Calculations!AT402</f>
        <v>100.00033058887354</v>
      </c>
      <c r="AS432" s="58">
        <f>Calculations!AI402</f>
        <v>0</v>
      </c>
      <c r="AT432" s="58">
        <f>Calculations!AU402</f>
        <v>0</v>
      </c>
      <c r="AU432" s="58">
        <f>Calculations!AJ402</f>
        <v>0</v>
      </c>
      <c r="AV432" s="58">
        <f>Calculations!AV402</f>
        <v>0</v>
      </c>
      <c r="AW432" s="49"/>
      <c r="AX432" s="49"/>
      <c r="AY432" s="56" t="str">
        <f>Calculations!D402</f>
        <v>Land Supply 2018</v>
      </c>
    </row>
    <row r="433" spans="2:51" ht="26" x14ac:dyDescent="0.35">
      <c r="B433" s="32" t="str">
        <f>Calculations!A403</f>
        <v>HLA-230</v>
      </c>
      <c r="C433" s="30" t="str">
        <f>Calculations!B403</f>
        <v>THE PADDOCK, DUNSCAR FOLD, EGERTON, BOLTON, BL7 9EH</v>
      </c>
      <c r="D433" s="13" t="str">
        <f>Calculations!C403</f>
        <v>Residential</v>
      </c>
      <c r="E433" s="38">
        <f>Calculations!E403</f>
        <v>0.14154800000000001</v>
      </c>
      <c r="F433" s="38">
        <f>Calculations!I403</f>
        <v>0.14154800000000001</v>
      </c>
      <c r="G433" s="38">
        <f>Calculations!M403</f>
        <v>100</v>
      </c>
      <c r="H433" s="38">
        <f>Calculations!H403</f>
        <v>0</v>
      </c>
      <c r="I433" s="38">
        <f>Calculations!L403</f>
        <v>0</v>
      </c>
      <c r="J433" s="38">
        <f>Calculations!G403</f>
        <v>0</v>
      </c>
      <c r="K433" s="38">
        <f>Calculations!K403</f>
        <v>0</v>
      </c>
      <c r="L433" s="38">
        <f>Calculations!F403</f>
        <v>0</v>
      </c>
      <c r="M433" s="38">
        <f>Calculations!J403</f>
        <v>0</v>
      </c>
      <c r="N433" s="38">
        <f>Calculations!V403</f>
        <v>0</v>
      </c>
      <c r="O433" s="38">
        <f>Calculations!W403</f>
        <v>0</v>
      </c>
      <c r="P433" s="38">
        <f>Calculations!O403</f>
        <v>0</v>
      </c>
      <c r="Q433" s="38">
        <f>Calculations!S403</f>
        <v>0</v>
      </c>
      <c r="R433" s="38">
        <f>Calculations!Q403</f>
        <v>0</v>
      </c>
      <c r="S433" s="38">
        <f>Calculations!T403</f>
        <v>0</v>
      </c>
      <c r="T433" s="38">
        <f>Calculations!R403</f>
        <v>0</v>
      </c>
      <c r="U433" s="38">
        <f>Calculations!U403</f>
        <v>0</v>
      </c>
      <c r="V433" s="38">
        <f>Calculations!X403</f>
        <v>0</v>
      </c>
      <c r="W433" s="38">
        <f>Calculations!Y403</f>
        <v>0</v>
      </c>
      <c r="X433" s="38" t="s">
        <v>1056</v>
      </c>
      <c r="Y433" s="73" t="s">
        <v>106</v>
      </c>
      <c r="Z433" s="74" t="s">
        <v>107</v>
      </c>
      <c r="AA433" s="58">
        <f>Calculations!Z403</f>
        <v>0</v>
      </c>
      <c r="AB433" s="58">
        <f>Calculations!AL403</f>
        <v>0</v>
      </c>
      <c r="AC433" s="58">
        <f>Calculations!AA403</f>
        <v>0</v>
      </c>
      <c r="AD433" s="59">
        <f>Calculations!AM403</f>
        <v>0</v>
      </c>
      <c r="AE433" s="58">
        <f>Calculations!AB403</f>
        <v>0</v>
      </c>
      <c r="AF433" s="58">
        <f>Calculations!AN403</f>
        <v>0</v>
      </c>
      <c r="AG433" s="58">
        <f>Calculations!AC403</f>
        <v>0</v>
      </c>
      <c r="AH433" s="58">
        <f>Calculations!AO403</f>
        <v>0</v>
      </c>
      <c r="AI433" s="58">
        <f>Calculations!AD403</f>
        <v>0</v>
      </c>
      <c r="AJ433" s="58">
        <f>Calculations!AP403</f>
        <v>0</v>
      </c>
      <c r="AK433" s="58">
        <f>Calculations!AE403</f>
        <v>9.4998712882200007E-2</v>
      </c>
      <c r="AL433" s="58">
        <f>Calculations!AQ403</f>
        <v>67.114132931726346</v>
      </c>
      <c r="AM433" s="58">
        <f>Calculations!AF403</f>
        <v>0</v>
      </c>
      <c r="AN433" s="58">
        <f>Calculations!AR403</f>
        <v>0</v>
      </c>
      <c r="AO433" s="58">
        <f>Calculations!AG403</f>
        <v>0</v>
      </c>
      <c r="AP433" s="58">
        <f>Calculations!AS403</f>
        <v>0</v>
      </c>
      <c r="AQ433" s="58">
        <f>Calculations!AH403</f>
        <v>0.14154837499699999</v>
      </c>
      <c r="AR433" s="58">
        <f>Calculations!AT403</f>
        <v>100.00026492567891</v>
      </c>
      <c r="AS433" s="58">
        <f>Calculations!AI403</f>
        <v>0</v>
      </c>
      <c r="AT433" s="58">
        <f>Calculations!AU403</f>
        <v>0</v>
      </c>
      <c r="AU433" s="58">
        <f>Calculations!AJ403</f>
        <v>0</v>
      </c>
      <c r="AV433" s="58">
        <f>Calculations!AV403</f>
        <v>0</v>
      </c>
      <c r="AW433" s="49"/>
      <c r="AX433" s="49"/>
      <c r="AY433" s="56" t="str">
        <f>Calculations!D403</f>
        <v>Land Supply 2018</v>
      </c>
    </row>
    <row r="434" spans="2:51" ht="26" x14ac:dyDescent="0.35">
      <c r="B434" s="32" t="str">
        <f>Calculations!A404</f>
        <v>HLA-232</v>
      </c>
      <c r="C434" s="30" t="str">
        <f>Calculations!B404</f>
        <v>2 THE GRANGE, WESTHOUGHTON, BOLTON, BL5 2DQ</v>
      </c>
      <c r="D434" s="13" t="str">
        <f>Calculations!C404</f>
        <v>Residential</v>
      </c>
      <c r="E434" s="38">
        <f>Calculations!E404</f>
        <v>0.15323000000000001</v>
      </c>
      <c r="F434" s="38">
        <f>Calculations!I404</f>
        <v>0.15323000000000001</v>
      </c>
      <c r="G434" s="38">
        <f>Calculations!M404</f>
        <v>100</v>
      </c>
      <c r="H434" s="38">
        <f>Calculations!H404</f>
        <v>0</v>
      </c>
      <c r="I434" s="38">
        <f>Calculations!L404</f>
        <v>0</v>
      </c>
      <c r="J434" s="38">
        <f>Calculations!G404</f>
        <v>0</v>
      </c>
      <c r="K434" s="38">
        <f>Calculations!K404</f>
        <v>0</v>
      </c>
      <c r="L434" s="38">
        <f>Calculations!F404</f>
        <v>0</v>
      </c>
      <c r="M434" s="38">
        <f>Calculations!J404</f>
        <v>0</v>
      </c>
      <c r="N434" s="38">
        <f>Calculations!V404</f>
        <v>0</v>
      </c>
      <c r="O434" s="38">
        <f>Calculations!W404</f>
        <v>0</v>
      </c>
      <c r="P434" s="38">
        <f>Calculations!O404</f>
        <v>0</v>
      </c>
      <c r="Q434" s="38">
        <f>Calculations!S404</f>
        <v>0</v>
      </c>
      <c r="R434" s="38">
        <f>Calculations!Q404</f>
        <v>0</v>
      </c>
      <c r="S434" s="38">
        <f>Calculations!T404</f>
        <v>0</v>
      </c>
      <c r="T434" s="38">
        <f>Calculations!R404</f>
        <v>0</v>
      </c>
      <c r="U434" s="38">
        <f>Calculations!U404</f>
        <v>0</v>
      </c>
      <c r="V434" s="38" t="str">
        <f>Calculations!X404</f>
        <v>Not Modelled</v>
      </c>
      <c r="W434" s="38" t="str">
        <f>Calculations!Y404</f>
        <v>N/A</v>
      </c>
      <c r="X434" s="38" t="s">
        <v>1056</v>
      </c>
      <c r="Y434" s="73" t="s">
        <v>106</v>
      </c>
      <c r="Z434" s="74" t="s">
        <v>107</v>
      </c>
      <c r="AA434" s="58">
        <f>Calculations!Z404</f>
        <v>0</v>
      </c>
      <c r="AB434" s="58">
        <f>Calculations!AL404</f>
        <v>0</v>
      </c>
      <c r="AC434" s="58">
        <f>Calculations!AA404</f>
        <v>0</v>
      </c>
      <c r="AD434" s="59">
        <f>Calculations!AM404</f>
        <v>0</v>
      </c>
      <c r="AE434" s="58">
        <f>Calculations!AB404</f>
        <v>0</v>
      </c>
      <c r="AF434" s="58">
        <f>Calculations!AN404</f>
        <v>0</v>
      </c>
      <c r="AG434" s="58">
        <f>Calculations!AC404</f>
        <v>0</v>
      </c>
      <c r="AH434" s="58">
        <f>Calculations!AO404</f>
        <v>0</v>
      </c>
      <c r="AI434" s="58">
        <f>Calculations!AD404</f>
        <v>0</v>
      </c>
      <c r="AJ434" s="58">
        <f>Calculations!AP404</f>
        <v>0</v>
      </c>
      <c r="AK434" s="58">
        <f>Calculations!AE404</f>
        <v>0</v>
      </c>
      <c r="AL434" s="58">
        <f>Calculations!AQ404</f>
        <v>0</v>
      </c>
      <c r="AM434" s="58">
        <f>Calculations!AF404</f>
        <v>0</v>
      </c>
      <c r="AN434" s="58">
        <f>Calculations!AR404</f>
        <v>0</v>
      </c>
      <c r="AO434" s="58">
        <f>Calculations!AG404</f>
        <v>0</v>
      </c>
      <c r="AP434" s="58">
        <f>Calculations!AS404</f>
        <v>0</v>
      </c>
      <c r="AQ434" s="58">
        <f>Calculations!AH404</f>
        <v>0</v>
      </c>
      <c r="AR434" s="58">
        <f>Calculations!AT404</f>
        <v>0</v>
      </c>
      <c r="AS434" s="58">
        <f>Calculations!AI404</f>
        <v>0</v>
      </c>
      <c r="AT434" s="58">
        <f>Calculations!AU404</f>
        <v>0</v>
      </c>
      <c r="AU434" s="58">
        <f>Calculations!AJ404</f>
        <v>0</v>
      </c>
      <c r="AV434" s="58">
        <f>Calculations!AV404</f>
        <v>0</v>
      </c>
      <c r="AW434" s="49"/>
      <c r="AX434" s="49"/>
      <c r="AY434" s="56" t="str">
        <f>Calculations!D404</f>
        <v>Land Supply 2018</v>
      </c>
    </row>
    <row r="435" spans="2:51" ht="26" x14ac:dyDescent="0.35">
      <c r="B435" s="32" t="str">
        <f>Calculations!A405</f>
        <v>HLA-233</v>
      </c>
      <c r="C435" s="30" t="str">
        <f>Calculations!B405</f>
        <v>LAND ADJ. 11 HOREB STREET</v>
      </c>
      <c r="D435" s="13" t="str">
        <f>Calculations!C405</f>
        <v>Residential</v>
      </c>
      <c r="E435" s="38">
        <f>Calculations!E405</f>
        <v>2.2311600000000001E-2</v>
      </c>
      <c r="F435" s="38">
        <f>Calculations!I405</f>
        <v>2.2311600000000001E-2</v>
      </c>
      <c r="G435" s="38">
        <f>Calculations!M405</f>
        <v>100</v>
      </c>
      <c r="H435" s="38">
        <f>Calculations!H405</f>
        <v>0</v>
      </c>
      <c r="I435" s="38">
        <f>Calculations!L405</f>
        <v>0</v>
      </c>
      <c r="J435" s="38">
        <f>Calculations!G405</f>
        <v>0</v>
      </c>
      <c r="K435" s="38">
        <f>Calculations!K405</f>
        <v>0</v>
      </c>
      <c r="L435" s="38">
        <f>Calculations!F405</f>
        <v>0</v>
      </c>
      <c r="M435" s="38">
        <f>Calculations!J405</f>
        <v>0</v>
      </c>
      <c r="N435" s="38">
        <f>Calculations!V405</f>
        <v>0</v>
      </c>
      <c r="O435" s="38">
        <f>Calculations!W405</f>
        <v>0</v>
      </c>
      <c r="P435" s="38">
        <f>Calculations!O405</f>
        <v>0</v>
      </c>
      <c r="Q435" s="38">
        <f>Calculations!S405</f>
        <v>0</v>
      </c>
      <c r="R435" s="38">
        <f>Calculations!Q405</f>
        <v>0</v>
      </c>
      <c r="S435" s="38">
        <f>Calculations!T405</f>
        <v>0</v>
      </c>
      <c r="T435" s="38">
        <f>Calculations!R405</f>
        <v>0</v>
      </c>
      <c r="U435" s="38">
        <f>Calculations!U405</f>
        <v>0</v>
      </c>
      <c r="V435" s="38" t="str">
        <f>Calculations!X405</f>
        <v>Not Modelled</v>
      </c>
      <c r="W435" s="38" t="str">
        <f>Calculations!Y405</f>
        <v>N/A</v>
      </c>
      <c r="X435" s="38" t="s">
        <v>1056</v>
      </c>
      <c r="Y435" s="73" t="s">
        <v>106</v>
      </c>
      <c r="Z435" s="74" t="s">
        <v>107</v>
      </c>
      <c r="AA435" s="58">
        <f>Calculations!Z405</f>
        <v>0</v>
      </c>
      <c r="AB435" s="58">
        <f>Calculations!AL405</f>
        <v>0</v>
      </c>
      <c r="AC435" s="58">
        <f>Calculations!AA405</f>
        <v>0</v>
      </c>
      <c r="AD435" s="59">
        <f>Calculations!AM405</f>
        <v>0</v>
      </c>
      <c r="AE435" s="58">
        <f>Calculations!AB405</f>
        <v>0</v>
      </c>
      <c r="AF435" s="58">
        <f>Calculations!AN405</f>
        <v>0</v>
      </c>
      <c r="AG435" s="58">
        <f>Calculations!AC405</f>
        <v>0</v>
      </c>
      <c r="AH435" s="58">
        <f>Calculations!AO405</f>
        <v>0</v>
      </c>
      <c r="AI435" s="58">
        <f>Calculations!AD405</f>
        <v>0</v>
      </c>
      <c r="AJ435" s="58">
        <f>Calculations!AP405</f>
        <v>0</v>
      </c>
      <c r="AK435" s="58">
        <f>Calculations!AE405</f>
        <v>0</v>
      </c>
      <c r="AL435" s="58">
        <f>Calculations!AQ405</f>
        <v>0</v>
      </c>
      <c r="AM435" s="58">
        <f>Calculations!AF405</f>
        <v>0</v>
      </c>
      <c r="AN435" s="58">
        <f>Calculations!AR405</f>
        <v>0</v>
      </c>
      <c r="AO435" s="58">
        <f>Calculations!AG405</f>
        <v>0</v>
      </c>
      <c r="AP435" s="58">
        <f>Calculations!AS405</f>
        <v>0</v>
      </c>
      <c r="AQ435" s="58">
        <f>Calculations!AH405</f>
        <v>2.2311590000099999E-2</v>
      </c>
      <c r="AR435" s="58">
        <f>Calculations!AT405</f>
        <v>99.999955180713158</v>
      </c>
      <c r="AS435" s="58">
        <f>Calculations!AI405</f>
        <v>0</v>
      </c>
      <c r="AT435" s="58">
        <f>Calculations!AU405</f>
        <v>0</v>
      </c>
      <c r="AU435" s="58">
        <f>Calculations!AJ405</f>
        <v>0</v>
      </c>
      <c r="AV435" s="58">
        <f>Calculations!AV405</f>
        <v>0</v>
      </c>
      <c r="AW435" s="49"/>
      <c r="AX435" s="49"/>
      <c r="AY435" s="56" t="str">
        <f>Calculations!D405</f>
        <v>Land Supply 2018</v>
      </c>
    </row>
    <row r="436" spans="2:51" ht="26" x14ac:dyDescent="0.35">
      <c r="B436" s="32" t="str">
        <f>Calculations!A406</f>
        <v>HLA-234</v>
      </c>
      <c r="C436" s="30" t="str">
        <f>Calculations!B406</f>
        <v>14 HIGHER MARKET STREET, FARNWORTH, BOLTON, BL4 9AJ</v>
      </c>
      <c r="D436" s="13" t="str">
        <f>Calculations!C406</f>
        <v>Residential</v>
      </c>
      <c r="E436" s="38">
        <f>Calculations!E406</f>
        <v>9.4816699999999993E-3</v>
      </c>
      <c r="F436" s="38">
        <f>Calculations!I406</f>
        <v>9.4816699999999993E-3</v>
      </c>
      <c r="G436" s="38">
        <f>Calculations!M406</f>
        <v>100</v>
      </c>
      <c r="H436" s="38">
        <f>Calculations!H406</f>
        <v>0</v>
      </c>
      <c r="I436" s="38">
        <f>Calculations!L406</f>
        <v>0</v>
      </c>
      <c r="J436" s="38">
        <f>Calculations!G406</f>
        <v>0</v>
      </c>
      <c r="K436" s="38">
        <f>Calculations!K406</f>
        <v>0</v>
      </c>
      <c r="L436" s="38">
        <f>Calculations!F406</f>
        <v>0</v>
      </c>
      <c r="M436" s="38">
        <f>Calculations!J406</f>
        <v>0</v>
      </c>
      <c r="N436" s="38">
        <f>Calculations!V406</f>
        <v>0</v>
      </c>
      <c r="O436" s="38">
        <f>Calculations!W406</f>
        <v>0</v>
      </c>
      <c r="P436" s="38">
        <f>Calculations!O406</f>
        <v>8.4699199999999997E-5</v>
      </c>
      <c r="Q436" s="38">
        <f>Calculations!S406</f>
        <v>0.89329411380062795</v>
      </c>
      <c r="R436" s="38">
        <f>Calculations!Q406</f>
        <v>0</v>
      </c>
      <c r="S436" s="38">
        <f>Calculations!T406</f>
        <v>0</v>
      </c>
      <c r="T436" s="38">
        <f>Calculations!R406</f>
        <v>0</v>
      </c>
      <c r="U436" s="38">
        <f>Calculations!U406</f>
        <v>0</v>
      </c>
      <c r="V436" s="38" t="str">
        <f>Calculations!X406</f>
        <v>Not Modelled</v>
      </c>
      <c r="W436" s="38" t="str">
        <f>Calculations!Y406</f>
        <v>N/A</v>
      </c>
      <c r="X436" s="38" t="s">
        <v>1056</v>
      </c>
      <c r="Y436" s="73" t="s">
        <v>105</v>
      </c>
      <c r="Z436" s="74" t="s">
        <v>104</v>
      </c>
      <c r="AA436" s="58">
        <f>Calculations!Z406</f>
        <v>0</v>
      </c>
      <c r="AB436" s="58">
        <f>Calculations!AL406</f>
        <v>0</v>
      </c>
      <c r="AC436" s="58">
        <f>Calculations!AA406</f>
        <v>0</v>
      </c>
      <c r="AD436" s="59">
        <f>Calculations!AM406</f>
        <v>0</v>
      </c>
      <c r="AE436" s="58">
        <f>Calculations!AB406</f>
        <v>0</v>
      </c>
      <c r="AF436" s="58">
        <f>Calculations!AN406</f>
        <v>0</v>
      </c>
      <c r="AG436" s="58">
        <f>Calculations!AC406</f>
        <v>0</v>
      </c>
      <c r="AH436" s="58">
        <f>Calculations!AO406</f>
        <v>0</v>
      </c>
      <c r="AI436" s="58">
        <f>Calculations!AD406</f>
        <v>0</v>
      </c>
      <c r="AJ436" s="58">
        <f>Calculations!AP406</f>
        <v>0</v>
      </c>
      <c r="AK436" s="58">
        <f>Calculations!AE406</f>
        <v>0</v>
      </c>
      <c r="AL436" s="58">
        <f>Calculations!AQ406</f>
        <v>0</v>
      </c>
      <c r="AM436" s="58">
        <f>Calculations!AF406</f>
        <v>0</v>
      </c>
      <c r="AN436" s="58">
        <f>Calculations!AR406</f>
        <v>0</v>
      </c>
      <c r="AO436" s="58">
        <f>Calculations!AG406</f>
        <v>0</v>
      </c>
      <c r="AP436" s="58">
        <f>Calculations!AS406</f>
        <v>0</v>
      </c>
      <c r="AQ436" s="58">
        <f>Calculations!AH406</f>
        <v>9.4816749996899999E-3</v>
      </c>
      <c r="AR436" s="58">
        <f>Calculations!AT406</f>
        <v>100.00005273005705</v>
      </c>
      <c r="AS436" s="58">
        <f>Calculations!AI406</f>
        <v>0</v>
      </c>
      <c r="AT436" s="58">
        <f>Calculations!AU406</f>
        <v>0</v>
      </c>
      <c r="AU436" s="58">
        <f>Calculations!AJ406</f>
        <v>0</v>
      </c>
      <c r="AV436" s="58">
        <f>Calculations!AV406</f>
        <v>0</v>
      </c>
      <c r="AW436" s="49"/>
      <c r="AX436" s="49"/>
      <c r="AY436" s="56" t="str">
        <f>Calculations!D406</f>
        <v>Land Supply 2018</v>
      </c>
    </row>
    <row r="437" spans="2:51" ht="38.5" x14ac:dyDescent="0.35">
      <c r="B437" s="32" t="str">
        <f>Calculations!A407</f>
        <v>HLA-235</v>
      </c>
      <c r="C437" s="30" t="str">
        <f>Calculations!B407</f>
        <v>LAND ADJ TO FERNSIDE COURT, FERNSIDE, STONECLOUGH RADCLIFFE, BOLTON, MANCHESTER, M26 1QF</v>
      </c>
      <c r="D437" s="13" t="str">
        <f>Calculations!C407</f>
        <v>Residential</v>
      </c>
      <c r="E437" s="38">
        <f>Calculations!E407</f>
        <v>0.13623099999999999</v>
      </c>
      <c r="F437" s="38">
        <f>Calculations!I407</f>
        <v>0.13623099999999999</v>
      </c>
      <c r="G437" s="38">
        <f>Calculations!M407</f>
        <v>100</v>
      </c>
      <c r="H437" s="38">
        <f>Calculations!H407</f>
        <v>0</v>
      </c>
      <c r="I437" s="38">
        <f>Calculations!L407</f>
        <v>0</v>
      </c>
      <c r="J437" s="38">
        <f>Calculations!G407</f>
        <v>0</v>
      </c>
      <c r="K437" s="38">
        <f>Calculations!K407</f>
        <v>0</v>
      </c>
      <c r="L437" s="38">
        <f>Calculations!F407</f>
        <v>0</v>
      </c>
      <c r="M437" s="38">
        <f>Calculations!J407</f>
        <v>0</v>
      </c>
      <c r="N437" s="38">
        <f>Calculations!V407</f>
        <v>0</v>
      </c>
      <c r="O437" s="38">
        <f>Calculations!W407</f>
        <v>0</v>
      </c>
      <c r="P437" s="38">
        <f>Calculations!O407</f>
        <v>0</v>
      </c>
      <c r="Q437" s="38">
        <f>Calculations!S407</f>
        <v>0</v>
      </c>
      <c r="R437" s="38">
        <f>Calculations!Q407</f>
        <v>0</v>
      </c>
      <c r="S437" s="38">
        <f>Calculations!T407</f>
        <v>0</v>
      </c>
      <c r="T437" s="38">
        <f>Calculations!R407</f>
        <v>0</v>
      </c>
      <c r="U437" s="38">
        <f>Calculations!U407</f>
        <v>0</v>
      </c>
      <c r="V437" s="38">
        <f>Calculations!X407</f>
        <v>0</v>
      </c>
      <c r="W437" s="38">
        <f>Calculations!Y407</f>
        <v>0</v>
      </c>
      <c r="X437" s="38" t="s">
        <v>1056</v>
      </c>
      <c r="Y437" s="73" t="s">
        <v>106</v>
      </c>
      <c r="Z437" s="74" t="s">
        <v>107</v>
      </c>
      <c r="AA437" s="58">
        <f>Calculations!Z407</f>
        <v>0</v>
      </c>
      <c r="AB437" s="58">
        <f>Calculations!AL407</f>
        <v>0</v>
      </c>
      <c r="AC437" s="58">
        <f>Calculations!AA407</f>
        <v>0</v>
      </c>
      <c r="AD437" s="59">
        <f>Calculations!AM407</f>
        <v>0</v>
      </c>
      <c r="AE437" s="58">
        <f>Calculations!AB407</f>
        <v>0</v>
      </c>
      <c r="AF437" s="58">
        <f>Calculations!AN407</f>
        <v>0</v>
      </c>
      <c r="AG437" s="58">
        <f>Calculations!AC407</f>
        <v>0</v>
      </c>
      <c r="AH437" s="58">
        <f>Calculations!AO407</f>
        <v>0</v>
      </c>
      <c r="AI437" s="58">
        <f>Calculations!AD407</f>
        <v>0</v>
      </c>
      <c r="AJ437" s="58">
        <f>Calculations!AP407</f>
        <v>0</v>
      </c>
      <c r="AK437" s="58">
        <f>Calculations!AE407</f>
        <v>0</v>
      </c>
      <c r="AL437" s="58">
        <f>Calculations!AQ407</f>
        <v>0</v>
      </c>
      <c r="AM437" s="58">
        <f>Calculations!AF407</f>
        <v>0</v>
      </c>
      <c r="AN437" s="58">
        <f>Calculations!AR407</f>
        <v>0</v>
      </c>
      <c r="AO437" s="58">
        <f>Calculations!AG407</f>
        <v>0</v>
      </c>
      <c r="AP437" s="58">
        <f>Calculations!AS407</f>
        <v>0</v>
      </c>
      <c r="AQ437" s="58">
        <f>Calculations!AH407</f>
        <v>0.13626604744900001</v>
      </c>
      <c r="AR437" s="58">
        <f>Calculations!AT407</f>
        <v>100.02572648589529</v>
      </c>
      <c r="AS437" s="58">
        <f>Calculations!AI407</f>
        <v>0</v>
      </c>
      <c r="AT437" s="58">
        <f>Calculations!AU407</f>
        <v>0</v>
      </c>
      <c r="AU437" s="58">
        <f>Calculations!AJ407</f>
        <v>0</v>
      </c>
      <c r="AV437" s="58">
        <f>Calculations!AV407</f>
        <v>0</v>
      </c>
      <c r="AW437" s="49"/>
      <c r="AX437" s="49"/>
      <c r="AY437" s="56" t="str">
        <f>Calculations!D407</f>
        <v>Land Supply 2018</v>
      </c>
    </row>
    <row r="438" spans="2:51" ht="26" x14ac:dyDescent="0.35">
      <c r="B438" s="32" t="str">
        <f>Calculations!A408</f>
        <v>HLA-236</v>
      </c>
      <c r="C438" s="30" t="str">
        <f>Calculations!B408</f>
        <v>LAND ADJACENT 12 WOODSIDE PLACE, BOLTON, BL2 1PL</v>
      </c>
      <c r="D438" s="13" t="str">
        <f>Calculations!C408</f>
        <v>Residential</v>
      </c>
      <c r="E438" s="38">
        <f>Calculations!E408</f>
        <v>2.3478300000000001E-2</v>
      </c>
      <c r="F438" s="38">
        <f>Calculations!I408</f>
        <v>2.3478300000000001E-2</v>
      </c>
      <c r="G438" s="38">
        <f>Calculations!M408</f>
        <v>100</v>
      </c>
      <c r="H438" s="38">
        <f>Calculations!H408</f>
        <v>0</v>
      </c>
      <c r="I438" s="38">
        <f>Calculations!L408</f>
        <v>0</v>
      </c>
      <c r="J438" s="38">
        <f>Calculations!G408</f>
        <v>0</v>
      </c>
      <c r="K438" s="38">
        <f>Calculations!K408</f>
        <v>0</v>
      </c>
      <c r="L438" s="38">
        <f>Calculations!F408</f>
        <v>0</v>
      </c>
      <c r="M438" s="38">
        <f>Calculations!J408</f>
        <v>0</v>
      </c>
      <c r="N438" s="38">
        <f>Calculations!V408</f>
        <v>2.3478329999399999E-2</v>
      </c>
      <c r="O438" s="38">
        <f>Calculations!W408</f>
        <v>100.00012777500926</v>
      </c>
      <c r="P438" s="38">
        <f>Calculations!O408</f>
        <v>0</v>
      </c>
      <c r="Q438" s="38">
        <f>Calculations!S408</f>
        <v>0</v>
      </c>
      <c r="R438" s="38">
        <f>Calculations!Q408</f>
        <v>0</v>
      </c>
      <c r="S438" s="38">
        <f>Calculations!T408</f>
        <v>0</v>
      </c>
      <c r="T438" s="38">
        <f>Calculations!R408</f>
        <v>0</v>
      </c>
      <c r="U438" s="38">
        <f>Calculations!U408</f>
        <v>0</v>
      </c>
      <c r="V438" s="38">
        <f>Calculations!X408</f>
        <v>0</v>
      </c>
      <c r="W438" s="38">
        <f>Calculations!Y408</f>
        <v>0</v>
      </c>
      <c r="X438" s="38" t="s">
        <v>1056</v>
      </c>
      <c r="Y438" s="73" t="s">
        <v>106</v>
      </c>
      <c r="Z438" s="74" t="s">
        <v>107</v>
      </c>
      <c r="AA438" s="58">
        <f>Calculations!Z408</f>
        <v>0</v>
      </c>
      <c r="AB438" s="58">
        <f>Calculations!AL408</f>
        <v>0</v>
      </c>
      <c r="AC438" s="58">
        <f>Calculations!AA408</f>
        <v>0</v>
      </c>
      <c r="AD438" s="59">
        <f>Calculations!AM408</f>
        <v>0</v>
      </c>
      <c r="AE438" s="58">
        <f>Calculations!AB408</f>
        <v>0</v>
      </c>
      <c r="AF438" s="58">
        <f>Calculations!AN408</f>
        <v>0</v>
      </c>
      <c r="AG438" s="58">
        <f>Calculations!AC408</f>
        <v>0</v>
      </c>
      <c r="AH438" s="58">
        <f>Calculations!AO408</f>
        <v>0</v>
      </c>
      <c r="AI438" s="58">
        <f>Calculations!AD408</f>
        <v>0</v>
      </c>
      <c r="AJ438" s="58">
        <f>Calculations!AP408</f>
        <v>0</v>
      </c>
      <c r="AK438" s="58">
        <f>Calculations!AE408</f>
        <v>0</v>
      </c>
      <c r="AL438" s="58">
        <f>Calculations!AQ408</f>
        <v>0</v>
      </c>
      <c r="AM438" s="58">
        <f>Calculations!AF408</f>
        <v>0</v>
      </c>
      <c r="AN438" s="58">
        <f>Calculations!AR408</f>
        <v>0</v>
      </c>
      <c r="AO438" s="58">
        <f>Calculations!AG408</f>
        <v>0</v>
      </c>
      <c r="AP438" s="58">
        <f>Calculations!AS408</f>
        <v>0</v>
      </c>
      <c r="AQ438" s="58">
        <f>Calculations!AH408</f>
        <v>2.3478329999399999E-2</v>
      </c>
      <c r="AR438" s="58">
        <f>Calculations!AT408</f>
        <v>100.00012777500926</v>
      </c>
      <c r="AS438" s="58">
        <f>Calculations!AI408</f>
        <v>0</v>
      </c>
      <c r="AT438" s="58">
        <f>Calculations!AU408</f>
        <v>0</v>
      </c>
      <c r="AU438" s="58">
        <f>Calculations!AJ408</f>
        <v>0</v>
      </c>
      <c r="AV438" s="58">
        <f>Calculations!AV408</f>
        <v>0</v>
      </c>
      <c r="AW438" s="49"/>
      <c r="AX438" s="49"/>
      <c r="AY438" s="56" t="str">
        <f>Calculations!D408</f>
        <v>Land Supply 2018</v>
      </c>
    </row>
    <row r="439" spans="2:51" ht="26" x14ac:dyDescent="0.35">
      <c r="B439" s="32" t="str">
        <f>Calculations!A409</f>
        <v>HLA-237</v>
      </c>
      <c r="C439" s="30" t="str">
        <f>Calculations!B409</f>
        <v>13 SPRINGFIELD, STONECLOUGH RADCLIFFE, BOLTON, MANCHESTER, M26 1ES</v>
      </c>
      <c r="D439" s="13" t="str">
        <f>Calculations!C409</f>
        <v>Residential</v>
      </c>
      <c r="E439" s="38">
        <f>Calculations!E409</f>
        <v>4.7211000000000003E-2</v>
      </c>
      <c r="F439" s="38">
        <f>Calculations!I409</f>
        <v>4.7211000000000003E-2</v>
      </c>
      <c r="G439" s="38">
        <f>Calculations!M409</f>
        <v>100</v>
      </c>
      <c r="H439" s="38">
        <f>Calculations!H409</f>
        <v>0</v>
      </c>
      <c r="I439" s="38">
        <f>Calculations!L409</f>
        <v>0</v>
      </c>
      <c r="J439" s="38">
        <f>Calculations!G409</f>
        <v>0</v>
      </c>
      <c r="K439" s="38">
        <f>Calculations!K409</f>
        <v>0</v>
      </c>
      <c r="L439" s="38">
        <f>Calculations!F409</f>
        <v>0</v>
      </c>
      <c r="M439" s="38">
        <f>Calculations!J409</f>
        <v>0</v>
      </c>
      <c r="N439" s="38">
        <f>Calculations!V409</f>
        <v>0</v>
      </c>
      <c r="O439" s="38">
        <f>Calculations!W409</f>
        <v>0</v>
      </c>
      <c r="P439" s="38">
        <f>Calculations!O409</f>
        <v>2.0095200000000001E-2</v>
      </c>
      <c r="Q439" s="38">
        <f>Calculations!S409</f>
        <v>42.564656541907603</v>
      </c>
      <c r="R439" s="38">
        <f>Calculations!Q409</f>
        <v>0</v>
      </c>
      <c r="S439" s="38">
        <f>Calculations!T409</f>
        <v>0</v>
      </c>
      <c r="T439" s="38">
        <f>Calculations!R409</f>
        <v>0</v>
      </c>
      <c r="U439" s="38">
        <f>Calculations!U409</f>
        <v>0</v>
      </c>
      <c r="V439" s="38">
        <f>Calculations!X409</f>
        <v>0</v>
      </c>
      <c r="W439" s="38">
        <f>Calculations!Y409</f>
        <v>0</v>
      </c>
      <c r="X439" s="38" t="s">
        <v>1056</v>
      </c>
      <c r="Y439" s="73" t="s">
        <v>105</v>
      </c>
      <c r="Z439" s="74" t="s">
        <v>104</v>
      </c>
      <c r="AA439" s="58">
        <f>Calculations!Z409</f>
        <v>0</v>
      </c>
      <c r="AB439" s="58">
        <f>Calculations!AL409</f>
        <v>0</v>
      </c>
      <c r="AC439" s="58">
        <f>Calculations!AA409</f>
        <v>0</v>
      </c>
      <c r="AD439" s="59">
        <f>Calculations!AM409</f>
        <v>0</v>
      </c>
      <c r="AE439" s="58">
        <f>Calculations!AB409</f>
        <v>0</v>
      </c>
      <c r="AF439" s="58">
        <f>Calculations!AN409</f>
        <v>0</v>
      </c>
      <c r="AG439" s="58">
        <f>Calculations!AC409</f>
        <v>0</v>
      </c>
      <c r="AH439" s="58">
        <f>Calculations!AO409</f>
        <v>0</v>
      </c>
      <c r="AI439" s="58">
        <f>Calculations!AD409</f>
        <v>0</v>
      </c>
      <c r="AJ439" s="58">
        <f>Calculations!AP409</f>
        <v>0</v>
      </c>
      <c r="AK439" s="58">
        <f>Calculations!AE409</f>
        <v>0</v>
      </c>
      <c r="AL439" s="58">
        <f>Calculations!AQ409</f>
        <v>0</v>
      </c>
      <c r="AM439" s="58">
        <f>Calculations!AF409</f>
        <v>0</v>
      </c>
      <c r="AN439" s="58">
        <f>Calculations!AR409</f>
        <v>0</v>
      </c>
      <c r="AO439" s="58">
        <f>Calculations!AG409</f>
        <v>0</v>
      </c>
      <c r="AP439" s="58">
        <f>Calculations!AS409</f>
        <v>0</v>
      </c>
      <c r="AQ439" s="58">
        <f>Calculations!AH409</f>
        <v>4.7211015001299997E-2</v>
      </c>
      <c r="AR439" s="58">
        <f>Calculations!AT409</f>
        <v>100.00003177501004</v>
      </c>
      <c r="AS439" s="58">
        <f>Calculations!AI409</f>
        <v>0</v>
      </c>
      <c r="AT439" s="58">
        <f>Calculations!AU409</f>
        <v>0</v>
      </c>
      <c r="AU439" s="58">
        <f>Calculations!AJ409</f>
        <v>0</v>
      </c>
      <c r="AV439" s="58">
        <f>Calculations!AV409</f>
        <v>0</v>
      </c>
      <c r="AW439" s="49"/>
      <c r="AX439" s="49"/>
      <c r="AY439" s="56" t="str">
        <f>Calculations!D409</f>
        <v>Land Supply 2018</v>
      </c>
    </row>
    <row r="440" spans="2:51" ht="26" x14ac:dyDescent="0.35">
      <c r="B440" s="32" t="str">
        <f>Calculations!A410</f>
        <v>HLA-240</v>
      </c>
      <c r="C440" s="30" t="str">
        <f>Calculations!B410</f>
        <v>51 HIGHER SHADY LANE, BROMLEY CROSS, BOLTON, BL7 9AQ</v>
      </c>
      <c r="D440" s="13" t="str">
        <f>Calculations!C410</f>
        <v>Residential</v>
      </c>
      <c r="E440" s="38">
        <f>Calculations!E410</f>
        <v>2.0731800000000002E-2</v>
      </c>
      <c r="F440" s="38">
        <f>Calculations!I410</f>
        <v>2.0731800000000002E-2</v>
      </c>
      <c r="G440" s="38">
        <f>Calculations!M410</f>
        <v>100</v>
      </c>
      <c r="H440" s="38">
        <f>Calculations!H410</f>
        <v>0</v>
      </c>
      <c r="I440" s="38">
        <f>Calculations!L410</f>
        <v>0</v>
      </c>
      <c r="J440" s="38">
        <f>Calculations!G410</f>
        <v>0</v>
      </c>
      <c r="K440" s="38">
        <f>Calculations!K410</f>
        <v>0</v>
      </c>
      <c r="L440" s="38">
        <f>Calculations!F410</f>
        <v>0</v>
      </c>
      <c r="M440" s="38">
        <f>Calculations!J410</f>
        <v>0</v>
      </c>
      <c r="N440" s="38">
        <f>Calculations!V410</f>
        <v>0</v>
      </c>
      <c r="O440" s="38">
        <f>Calculations!W410</f>
        <v>0</v>
      </c>
      <c r="P440" s="38">
        <f>Calculations!O410</f>
        <v>0</v>
      </c>
      <c r="Q440" s="38">
        <f>Calculations!S410</f>
        <v>0</v>
      </c>
      <c r="R440" s="38">
        <f>Calculations!Q410</f>
        <v>0</v>
      </c>
      <c r="S440" s="38">
        <f>Calculations!T410</f>
        <v>0</v>
      </c>
      <c r="T440" s="38">
        <f>Calculations!R410</f>
        <v>0</v>
      </c>
      <c r="U440" s="38">
        <f>Calculations!U410</f>
        <v>0</v>
      </c>
      <c r="V440" s="38" t="str">
        <f>Calculations!X410</f>
        <v>Not Modelled</v>
      </c>
      <c r="W440" s="38" t="str">
        <f>Calculations!Y410</f>
        <v>N/A</v>
      </c>
      <c r="X440" s="38" t="s">
        <v>1056</v>
      </c>
      <c r="Y440" s="73" t="s">
        <v>106</v>
      </c>
      <c r="Z440" s="74" t="s">
        <v>107</v>
      </c>
      <c r="AA440" s="58">
        <f>Calculations!Z410</f>
        <v>0</v>
      </c>
      <c r="AB440" s="58">
        <f>Calculations!AL410</f>
        <v>0</v>
      </c>
      <c r="AC440" s="58">
        <f>Calculations!AA410</f>
        <v>0</v>
      </c>
      <c r="AD440" s="59">
        <f>Calculations!AM410</f>
        <v>0</v>
      </c>
      <c r="AE440" s="58">
        <f>Calculations!AB410</f>
        <v>0</v>
      </c>
      <c r="AF440" s="58">
        <f>Calculations!AN410</f>
        <v>0</v>
      </c>
      <c r="AG440" s="58">
        <f>Calculations!AC410</f>
        <v>0</v>
      </c>
      <c r="AH440" s="58">
        <f>Calculations!AO410</f>
        <v>0</v>
      </c>
      <c r="AI440" s="58">
        <f>Calculations!AD410</f>
        <v>0</v>
      </c>
      <c r="AJ440" s="58">
        <f>Calculations!AP410</f>
        <v>0</v>
      </c>
      <c r="AK440" s="58">
        <f>Calculations!AE410</f>
        <v>0</v>
      </c>
      <c r="AL440" s="58">
        <f>Calculations!AQ410</f>
        <v>0</v>
      </c>
      <c r="AM440" s="58">
        <f>Calculations!AF410</f>
        <v>0</v>
      </c>
      <c r="AN440" s="58">
        <f>Calculations!AR410</f>
        <v>0</v>
      </c>
      <c r="AO440" s="58">
        <f>Calculations!AG410</f>
        <v>0</v>
      </c>
      <c r="AP440" s="58">
        <f>Calculations!AS410</f>
        <v>0</v>
      </c>
      <c r="AQ440" s="58">
        <f>Calculations!AH410</f>
        <v>2.0731775000100001E-2</v>
      </c>
      <c r="AR440" s="58">
        <f>Calculations!AT410</f>
        <v>99.999879412786157</v>
      </c>
      <c r="AS440" s="58">
        <f>Calculations!AI410</f>
        <v>0</v>
      </c>
      <c r="AT440" s="58">
        <f>Calculations!AU410</f>
        <v>0</v>
      </c>
      <c r="AU440" s="58">
        <f>Calculations!AJ410</f>
        <v>0</v>
      </c>
      <c r="AV440" s="58">
        <f>Calculations!AV410</f>
        <v>0</v>
      </c>
      <c r="AW440" s="49"/>
      <c r="AX440" s="49"/>
      <c r="AY440" s="56" t="str">
        <f>Calculations!D410</f>
        <v>Land Supply 2018</v>
      </c>
    </row>
    <row r="441" spans="2:51" ht="26" x14ac:dyDescent="0.35">
      <c r="B441" s="32" t="str">
        <f>Calculations!A411</f>
        <v>HLA-250</v>
      </c>
      <c r="C441" s="30" t="str">
        <f>Calculations!B411</f>
        <v>68 CHORLEY OLD ROAD, BOLTON, BL1 3AE</v>
      </c>
      <c r="D441" s="13" t="str">
        <f>Calculations!C411</f>
        <v>Residential</v>
      </c>
      <c r="E441" s="38">
        <f>Calculations!E411</f>
        <v>1.40401E-2</v>
      </c>
      <c r="F441" s="38">
        <f>Calculations!I411</f>
        <v>1.40401E-2</v>
      </c>
      <c r="G441" s="38">
        <f>Calculations!M411</f>
        <v>100</v>
      </c>
      <c r="H441" s="38">
        <f>Calculations!H411</f>
        <v>0</v>
      </c>
      <c r="I441" s="38">
        <f>Calculations!L411</f>
        <v>0</v>
      </c>
      <c r="J441" s="38">
        <f>Calculations!G411</f>
        <v>0</v>
      </c>
      <c r="K441" s="38">
        <f>Calculations!K411</f>
        <v>0</v>
      </c>
      <c r="L441" s="38">
        <f>Calculations!F411</f>
        <v>0</v>
      </c>
      <c r="M441" s="38">
        <f>Calculations!J411</f>
        <v>0</v>
      </c>
      <c r="N441" s="38">
        <f>Calculations!V411</f>
        <v>0</v>
      </c>
      <c r="O441" s="38">
        <f>Calculations!W411</f>
        <v>0</v>
      </c>
      <c r="P441" s="38">
        <f>Calculations!O411</f>
        <v>0</v>
      </c>
      <c r="Q441" s="38">
        <f>Calculations!S411</f>
        <v>0</v>
      </c>
      <c r="R441" s="38">
        <f>Calculations!Q411</f>
        <v>0</v>
      </c>
      <c r="S441" s="38">
        <f>Calculations!T411</f>
        <v>0</v>
      </c>
      <c r="T441" s="38">
        <f>Calculations!R411</f>
        <v>0</v>
      </c>
      <c r="U441" s="38">
        <f>Calculations!U411</f>
        <v>0</v>
      </c>
      <c r="V441" s="38">
        <f>Calculations!X411</f>
        <v>0</v>
      </c>
      <c r="W441" s="38">
        <f>Calculations!Y411</f>
        <v>0</v>
      </c>
      <c r="X441" s="38" t="s">
        <v>1056</v>
      </c>
      <c r="Y441" s="73" t="s">
        <v>106</v>
      </c>
      <c r="Z441" s="74" t="s">
        <v>107</v>
      </c>
      <c r="AA441" s="58">
        <f>Calculations!Z411</f>
        <v>0</v>
      </c>
      <c r="AB441" s="58">
        <f>Calculations!AL411</f>
        <v>0</v>
      </c>
      <c r="AC441" s="58">
        <f>Calculations!AA411</f>
        <v>0</v>
      </c>
      <c r="AD441" s="59">
        <f>Calculations!AM411</f>
        <v>0</v>
      </c>
      <c r="AE441" s="58">
        <f>Calculations!AB411</f>
        <v>0</v>
      </c>
      <c r="AF441" s="58">
        <f>Calculations!AN411</f>
        <v>0</v>
      </c>
      <c r="AG441" s="58">
        <f>Calculations!AC411</f>
        <v>0</v>
      </c>
      <c r="AH441" s="58">
        <f>Calculations!AO411</f>
        <v>0</v>
      </c>
      <c r="AI441" s="58">
        <f>Calculations!AD411</f>
        <v>0</v>
      </c>
      <c r="AJ441" s="58">
        <f>Calculations!AP411</f>
        <v>0</v>
      </c>
      <c r="AK441" s="58">
        <f>Calculations!AE411</f>
        <v>0</v>
      </c>
      <c r="AL441" s="58">
        <f>Calculations!AQ411</f>
        <v>0</v>
      </c>
      <c r="AM441" s="58">
        <f>Calculations!AF411</f>
        <v>0</v>
      </c>
      <c r="AN441" s="58">
        <f>Calculations!AR411</f>
        <v>0</v>
      </c>
      <c r="AO441" s="58">
        <f>Calculations!AG411</f>
        <v>0</v>
      </c>
      <c r="AP441" s="58">
        <f>Calculations!AS411</f>
        <v>0</v>
      </c>
      <c r="AQ441" s="58">
        <f>Calculations!AH411</f>
        <v>1.404005E-2</v>
      </c>
      <c r="AR441" s="58">
        <f>Calculations!AT411</f>
        <v>99.999643877180361</v>
      </c>
      <c r="AS441" s="58">
        <f>Calculations!AI411</f>
        <v>0</v>
      </c>
      <c r="AT441" s="58">
        <f>Calculations!AU411</f>
        <v>0</v>
      </c>
      <c r="AU441" s="58">
        <f>Calculations!AJ411</f>
        <v>0</v>
      </c>
      <c r="AV441" s="58">
        <f>Calculations!AV411</f>
        <v>0</v>
      </c>
      <c r="AW441" s="49"/>
      <c r="AX441" s="49"/>
      <c r="AY441" s="56" t="str">
        <f>Calculations!D411</f>
        <v>Land Supply 2018</v>
      </c>
    </row>
    <row r="442" spans="2:51" ht="26" x14ac:dyDescent="0.35">
      <c r="B442" s="32" t="str">
        <f>Calculations!A412</f>
        <v>HLA-251</v>
      </c>
      <c r="C442" s="30" t="str">
        <f>Calculations!B412</f>
        <v>208/210 HALLIWELL ROAD, BOLTON, BL1 3QJ</v>
      </c>
      <c r="D442" s="13" t="str">
        <f>Calculations!C412</f>
        <v>Residential</v>
      </c>
      <c r="E442" s="38">
        <f>Calculations!E412</f>
        <v>1.36004E-2</v>
      </c>
      <c r="F442" s="38">
        <f>Calculations!I412</f>
        <v>1.36004E-2</v>
      </c>
      <c r="G442" s="38">
        <f>Calculations!M412</f>
        <v>100</v>
      </c>
      <c r="H442" s="38">
        <f>Calculations!H412</f>
        <v>0</v>
      </c>
      <c r="I442" s="38">
        <f>Calculations!L412</f>
        <v>0</v>
      </c>
      <c r="J442" s="38">
        <f>Calculations!G412</f>
        <v>0</v>
      </c>
      <c r="K442" s="38">
        <f>Calculations!K412</f>
        <v>0</v>
      </c>
      <c r="L442" s="38">
        <f>Calculations!F412</f>
        <v>0</v>
      </c>
      <c r="M442" s="38">
        <f>Calculations!J412</f>
        <v>0</v>
      </c>
      <c r="N442" s="38">
        <f>Calculations!V412</f>
        <v>0</v>
      </c>
      <c r="O442" s="38">
        <f>Calculations!W412</f>
        <v>0</v>
      </c>
      <c r="P442" s="38">
        <f>Calculations!O412</f>
        <v>0</v>
      </c>
      <c r="Q442" s="38">
        <f>Calculations!S412</f>
        <v>0</v>
      </c>
      <c r="R442" s="38">
        <f>Calculations!Q412</f>
        <v>0</v>
      </c>
      <c r="S442" s="38">
        <f>Calculations!T412</f>
        <v>0</v>
      </c>
      <c r="T442" s="38">
        <f>Calculations!R412</f>
        <v>0</v>
      </c>
      <c r="U442" s="38">
        <f>Calculations!U412</f>
        <v>0</v>
      </c>
      <c r="V442" s="38" t="str">
        <f>Calculations!X412</f>
        <v>Not Modelled</v>
      </c>
      <c r="W442" s="38" t="str">
        <f>Calculations!Y412</f>
        <v>N/A</v>
      </c>
      <c r="X442" s="38" t="s">
        <v>1056</v>
      </c>
      <c r="Y442" s="73" t="s">
        <v>106</v>
      </c>
      <c r="Z442" s="74" t="s">
        <v>107</v>
      </c>
      <c r="AA442" s="58">
        <f>Calculations!Z412</f>
        <v>0</v>
      </c>
      <c r="AB442" s="58">
        <f>Calculations!AL412</f>
        <v>0</v>
      </c>
      <c r="AC442" s="58">
        <f>Calculations!AA412</f>
        <v>0</v>
      </c>
      <c r="AD442" s="59">
        <f>Calculations!AM412</f>
        <v>0</v>
      </c>
      <c r="AE442" s="58">
        <f>Calculations!AB412</f>
        <v>0</v>
      </c>
      <c r="AF442" s="58">
        <f>Calculations!AN412</f>
        <v>0</v>
      </c>
      <c r="AG442" s="58">
        <f>Calculations!AC412</f>
        <v>0</v>
      </c>
      <c r="AH442" s="58">
        <f>Calculations!AO412</f>
        <v>0</v>
      </c>
      <c r="AI442" s="58">
        <f>Calculations!AD412</f>
        <v>0</v>
      </c>
      <c r="AJ442" s="58">
        <f>Calculations!AP412</f>
        <v>0</v>
      </c>
      <c r="AK442" s="58">
        <f>Calculations!AE412</f>
        <v>0</v>
      </c>
      <c r="AL442" s="58">
        <f>Calculations!AQ412</f>
        <v>0</v>
      </c>
      <c r="AM442" s="58">
        <f>Calculations!AF412</f>
        <v>0</v>
      </c>
      <c r="AN442" s="58">
        <f>Calculations!AR412</f>
        <v>0</v>
      </c>
      <c r="AO442" s="58">
        <f>Calculations!AG412</f>
        <v>0</v>
      </c>
      <c r="AP442" s="58">
        <f>Calculations!AS412</f>
        <v>0</v>
      </c>
      <c r="AQ442" s="58">
        <f>Calculations!AH412</f>
        <v>1.3600375000600001E-2</v>
      </c>
      <c r="AR442" s="58">
        <f>Calculations!AT412</f>
        <v>99.999816186288641</v>
      </c>
      <c r="AS442" s="58">
        <f>Calculations!AI412</f>
        <v>0</v>
      </c>
      <c r="AT442" s="58">
        <f>Calculations!AU412</f>
        <v>0</v>
      </c>
      <c r="AU442" s="58">
        <f>Calculations!AJ412</f>
        <v>0</v>
      </c>
      <c r="AV442" s="58">
        <f>Calculations!AV412</f>
        <v>0</v>
      </c>
      <c r="AW442" s="49"/>
      <c r="AX442" s="49"/>
      <c r="AY442" s="56" t="str">
        <f>Calculations!D412</f>
        <v>Land Supply 2018</v>
      </c>
    </row>
    <row r="443" spans="2:51" ht="26" x14ac:dyDescent="0.35">
      <c r="B443" s="32" t="str">
        <f>Calculations!A413</f>
        <v>HLA-253</v>
      </c>
      <c r="C443" s="30" t="str">
        <f>Calculations!B413</f>
        <v>18 KILDARE STREET, FARNWORTH, BOLTON, BL4 9NP</v>
      </c>
      <c r="D443" s="13" t="str">
        <f>Calculations!C413</f>
        <v>Residential</v>
      </c>
      <c r="E443" s="38">
        <f>Calculations!E413</f>
        <v>2.58228E-2</v>
      </c>
      <c r="F443" s="38">
        <f>Calculations!I413</f>
        <v>2.58228E-2</v>
      </c>
      <c r="G443" s="38">
        <f>Calculations!M413</f>
        <v>100</v>
      </c>
      <c r="H443" s="38">
        <f>Calculations!H413</f>
        <v>0</v>
      </c>
      <c r="I443" s="38">
        <f>Calculations!L413</f>
        <v>0</v>
      </c>
      <c r="J443" s="38">
        <f>Calculations!G413</f>
        <v>0</v>
      </c>
      <c r="K443" s="38">
        <f>Calculations!K413</f>
        <v>0</v>
      </c>
      <c r="L443" s="38">
        <f>Calculations!F413</f>
        <v>0</v>
      </c>
      <c r="M443" s="38">
        <f>Calculations!J413</f>
        <v>0</v>
      </c>
      <c r="N443" s="38">
        <f>Calculations!V413</f>
        <v>0</v>
      </c>
      <c r="O443" s="38">
        <f>Calculations!W413</f>
        <v>0</v>
      </c>
      <c r="P443" s="38">
        <f>Calculations!O413</f>
        <v>0</v>
      </c>
      <c r="Q443" s="38">
        <f>Calculations!S413</f>
        <v>0</v>
      </c>
      <c r="R443" s="38">
        <f>Calculations!Q413</f>
        <v>0</v>
      </c>
      <c r="S443" s="38">
        <f>Calculations!T413</f>
        <v>0</v>
      </c>
      <c r="T443" s="38">
        <f>Calculations!R413</f>
        <v>0</v>
      </c>
      <c r="U443" s="38">
        <f>Calculations!U413</f>
        <v>0</v>
      </c>
      <c r="V443" s="38" t="str">
        <f>Calculations!X413</f>
        <v>Not Modelled</v>
      </c>
      <c r="W443" s="38" t="str">
        <f>Calculations!Y413</f>
        <v>N/A</v>
      </c>
      <c r="X443" s="38" t="s">
        <v>1056</v>
      </c>
      <c r="Y443" s="73" t="s">
        <v>106</v>
      </c>
      <c r="Z443" s="74" t="s">
        <v>107</v>
      </c>
      <c r="AA443" s="58">
        <f>Calculations!Z413</f>
        <v>0</v>
      </c>
      <c r="AB443" s="58">
        <f>Calculations!AL413</f>
        <v>0</v>
      </c>
      <c r="AC443" s="58">
        <f>Calculations!AA413</f>
        <v>0</v>
      </c>
      <c r="AD443" s="59">
        <f>Calculations!AM413</f>
        <v>0</v>
      </c>
      <c r="AE443" s="58">
        <f>Calculations!AB413</f>
        <v>0</v>
      </c>
      <c r="AF443" s="58">
        <f>Calculations!AN413</f>
        <v>0</v>
      </c>
      <c r="AG443" s="58">
        <f>Calculations!AC413</f>
        <v>0</v>
      </c>
      <c r="AH443" s="58">
        <f>Calculations!AO413</f>
        <v>0</v>
      </c>
      <c r="AI443" s="58">
        <f>Calculations!AD413</f>
        <v>0</v>
      </c>
      <c r="AJ443" s="58">
        <f>Calculations!AP413</f>
        <v>0</v>
      </c>
      <c r="AK443" s="58">
        <f>Calculations!AE413</f>
        <v>0</v>
      </c>
      <c r="AL443" s="58">
        <f>Calculations!AQ413</f>
        <v>0</v>
      </c>
      <c r="AM443" s="58">
        <f>Calculations!AF413</f>
        <v>0</v>
      </c>
      <c r="AN443" s="58">
        <f>Calculations!AR413</f>
        <v>0</v>
      </c>
      <c r="AO443" s="58">
        <f>Calculations!AG413</f>
        <v>0</v>
      </c>
      <c r="AP443" s="58">
        <f>Calculations!AS413</f>
        <v>0</v>
      </c>
      <c r="AQ443" s="58">
        <f>Calculations!AH413</f>
        <v>2.58227800002E-2</v>
      </c>
      <c r="AR443" s="58">
        <f>Calculations!AT413</f>
        <v>99.999922549839681</v>
      </c>
      <c r="AS443" s="58">
        <f>Calculations!AI413</f>
        <v>0</v>
      </c>
      <c r="AT443" s="58">
        <f>Calculations!AU413</f>
        <v>0</v>
      </c>
      <c r="AU443" s="58">
        <f>Calculations!AJ413</f>
        <v>0</v>
      </c>
      <c r="AV443" s="58">
        <f>Calculations!AV413</f>
        <v>0</v>
      </c>
      <c r="AW443" s="49"/>
      <c r="AX443" s="49"/>
      <c r="AY443" s="56" t="str">
        <f>Calculations!D413</f>
        <v>Land Supply 2018</v>
      </c>
    </row>
    <row r="444" spans="2:51" ht="26" x14ac:dyDescent="0.35">
      <c r="B444" s="32" t="str">
        <f>Calculations!A414</f>
        <v>HLA-254</v>
      </c>
      <c r="C444" s="30" t="str">
        <f>Calculations!B414</f>
        <v>MBE CAR SALES, HIGH STREET, LITTLE LEVER, BOLTON, BL3 1NB</v>
      </c>
      <c r="D444" s="13" t="str">
        <f>Calculations!C414</f>
        <v>Residential</v>
      </c>
      <c r="E444" s="38">
        <f>Calculations!E414</f>
        <v>3.4723999999999998E-2</v>
      </c>
      <c r="F444" s="38">
        <f>Calculations!I414</f>
        <v>3.4723999999999998E-2</v>
      </c>
      <c r="G444" s="38">
        <f>Calculations!M414</f>
        <v>100</v>
      </c>
      <c r="H444" s="38">
        <f>Calculations!H414</f>
        <v>0</v>
      </c>
      <c r="I444" s="38">
        <f>Calculations!L414</f>
        <v>0</v>
      </c>
      <c r="J444" s="38">
        <f>Calculations!G414</f>
        <v>0</v>
      </c>
      <c r="K444" s="38">
        <f>Calculations!K414</f>
        <v>0</v>
      </c>
      <c r="L444" s="38">
        <f>Calculations!F414</f>
        <v>0</v>
      </c>
      <c r="M444" s="38">
        <f>Calculations!J414</f>
        <v>0</v>
      </c>
      <c r="N444" s="38">
        <f>Calculations!V414</f>
        <v>0</v>
      </c>
      <c r="O444" s="38">
        <f>Calculations!W414</f>
        <v>0</v>
      </c>
      <c r="P444" s="38">
        <f>Calculations!O414</f>
        <v>0</v>
      </c>
      <c r="Q444" s="38">
        <f>Calculations!S414</f>
        <v>0</v>
      </c>
      <c r="R444" s="38">
        <f>Calculations!Q414</f>
        <v>0</v>
      </c>
      <c r="S444" s="38">
        <f>Calculations!T414</f>
        <v>0</v>
      </c>
      <c r="T444" s="38">
        <f>Calculations!R414</f>
        <v>0</v>
      </c>
      <c r="U444" s="38">
        <f>Calculations!U414</f>
        <v>0</v>
      </c>
      <c r="V444" s="38" t="str">
        <f>Calculations!X414</f>
        <v>Not Modelled</v>
      </c>
      <c r="W444" s="38" t="str">
        <f>Calculations!Y414</f>
        <v>N/A</v>
      </c>
      <c r="X444" s="38" t="s">
        <v>1056</v>
      </c>
      <c r="Y444" s="73" t="s">
        <v>106</v>
      </c>
      <c r="Z444" s="74" t="s">
        <v>107</v>
      </c>
      <c r="AA444" s="58">
        <f>Calculations!Z414</f>
        <v>0</v>
      </c>
      <c r="AB444" s="58">
        <f>Calculations!AL414</f>
        <v>0</v>
      </c>
      <c r="AC444" s="58">
        <f>Calculations!AA414</f>
        <v>0</v>
      </c>
      <c r="AD444" s="59">
        <f>Calculations!AM414</f>
        <v>0</v>
      </c>
      <c r="AE444" s="58">
        <f>Calculations!AB414</f>
        <v>0</v>
      </c>
      <c r="AF444" s="58">
        <f>Calculations!AN414</f>
        <v>0</v>
      </c>
      <c r="AG444" s="58">
        <f>Calculations!AC414</f>
        <v>0</v>
      </c>
      <c r="AH444" s="58">
        <f>Calculations!AO414</f>
        <v>0</v>
      </c>
      <c r="AI444" s="58">
        <f>Calculations!AD414</f>
        <v>0</v>
      </c>
      <c r="AJ444" s="58">
        <f>Calculations!AP414</f>
        <v>0</v>
      </c>
      <c r="AK444" s="58">
        <f>Calculations!AE414</f>
        <v>0</v>
      </c>
      <c r="AL444" s="58">
        <f>Calculations!AQ414</f>
        <v>0</v>
      </c>
      <c r="AM444" s="58">
        <f>Calculations!AF414</f>
        <v>0</v>
      </c>
      <c r="AN444" s="58">
        <f>Calculations!AR414</f>
        <v>0</v>
      </c>
      <c r="AO444" s="58">
        <f>Calculations!AG414</f>
        <v>0</v>
      </c>
      <c r="AP444" s="58">
        <f>Calculations!AS414</f>
        <v>0</v>
      </c>
      <c r="AQ444" s="58">
        <f>Calculations!AH414</f>
        <v>3.4725466847000001E-2</v>
      </c>
      <c r="AR444" s="58">
        <f>Calculations!AT414</f>
        <v>100.00422430307569</v>
      </c>
      <c r="AS444" s="58">
        <f>Calculations!AI414</f>
        <v>0</v>
      </c>
      <c r="AT444" s="58">
        <f>Calculations!AU414</f>
        <v>0</v>
      </c>
      <c r="AU444" s="58">
        <f>Calculations!AJ414</f>
        <v>0</v>
      </c>
      <c r="AV444" s="58">
        <f>Calculations!AV414</f>
        <v>0</v>
      </c>
      <c r="AW444" s="49"/>
      <c r="AX444" s="49"/>
      <c r="AY444" s="56" t="str">
        <f>Calculations!D414</f>
        <v>Land Supply 2018</v>
      </c>
    </row>
    <row r="445" spans="2:51" ht="26" x14ac:dyDescent="0.35">
      <c r="B445" s="32" t="str">
        <f>Calculations!A415</f>
        <v>HLA-256</v>
      </c>
      <c r="C445" s="30" t="str">
        <f>Calculations!B415</f>
        <v>LAND OFF FORESTER HILL AVENUE, BOLTON</v>
      </c>
      <c r="D445" s="13" t="str">
        <f>Calculations!C415</f>
        <v>Residential</v>
      </c>
      <c r="E445" s="38">
        <f>Calculations!E415</f>
        <v>3.2676400000000001E-2</v>
      </c>
      <c r="F445" s="38">
        <f>Calculations!I415</f>
        <v>3.2676400000000001E-2</v>
      </c>
      <c r="G445" s="38">
        <f>Calculations!M415</f>
        <v>100</v>
      </c>
      <c r="H445" s="38">
        <f>Calculations!H415</f>
        <v>0</v>
      </c>
      <c r="I445" s="38">
        <f>Calculations!L415</f>
        <v>0</v>
      </c>
      <c r="J445" s="38">
        <f>Calculations!G415</f>
        <v>0</v>
      </c>
      <c r="K445" s="38">
        <f>Calculations!K415</f>
        <v>0</v>
      </c>
      <c r="L445" s="38">
        <f>Calculations!F415</f>
        <v>0</v>
      </c>
      <c r="M445" s="38">
        <f>Calculations!J415</f>
        <v>0</v>
      </c>
      <c r="N445" s="38">
        <f>Calculations!V415</f>
        <v>0</v>
      </c>
      <c r="O445" s="38">
        <f>Calculations!W415</f>
        <v>0</v>
      </c>
      <c r="P445" s="38">
        <f>Calculations!O415</f>
        <v>0</v>
      </c>
      <c r="Q445" s="38">
        <f>Calculations!S415</f>
        <v>0</v>
      </c>
      <c r="R445" s="38">
        <f>Calculations!Q415</f>
        <v>0</v>
      </c>
      <c r="S445" s="38">
        <f>Calculations!T415</f>
        <v>0</v>
      </c>
      <c r="T445" s="38">
        <f>Calculations!R415</f>
        <v>0</v>
      </c>
      <c r="U445" s="38">
        <f>Calculations!U415</f>
        <v>0</v>
      </c>
      <c r="V445" s="38" t="str">
        <f>Calculations!X415</f>
        <v>Not Modelled</v>
      </c>
      <c r="W445" s="38" t="str">
        <f>Calculations!Y415</f>
        <v>N/A</v>
      </c>
      <c r="X445" s="38" t="s">
        <v>1056</v>
      </c>
      <c r="Y445" s="73" t="s">
        <v>106</v>
      </c>
      <c r="Z445" s="74" t="s">
        <v>107</v>
      </c>
      <c r="AA445" s="58">
        <f>Calculations!Z415</f>
        <v>0</v>
      </c>
      <c r="AB445" s="58">
        <f>Calculations!AL415</f>
        <v>0</v>
      </c>
      <c r="AC445" s="58">
        <f>Calculations!AA415</f>
        <v>0</v>
      </c>
      <c r="AD445" s="59">
        <f>Calculations!AM415</f>
        <v>0</v>
      </c>
      <c r="AE445" s="58">
        <f>Calculations!AB415</f>
        <v>0</v>
      </c>
      <c r="AF445" s="58">
        <f>Calculations!AN415</f>
        <v>0</v>
      </c>
      <c r="AG445" s="58">
        <f>Calculations!AC415</f>
        <v>0</v>
      </c>
      <c r="AH445" s="58">
        <f>Calculations!AO415</f>
        <v>0</v>
      </c>
      <c r="AI445" s="58">
        <f>Calculations!AD415</f>
        <v>0</v>
      </c>
      <c r="AJ445" s="58">
        <f>Calculations!AP415</f>
        <v>0</v>
      </c>
      <c r="AK445" s="58">
        <f>Calculations!AE415</f>
        <v>0</v>
      </c>
      <c r="AL445" s="58">
        <f>Calculations!AQ415</f>
        <v>0</v>
      </c>
      <c r="AM445" s="58">
        <f>Calculations!AF415</f>
        <v>0</v>
      </c>
      <c r="AN445" s="58">
        <f>Calculations!AR415</f>
        <v>0</v>
      </c>
      <c r="AO445" s="58">
        <f>Calculations!AG415</f>
        <v>0</v>
      </c>
      <c r="AP445" s="58">
        <f>Calculations!AS415</f>
        <v>0</v>
      </c>
      <c r="AQ445" s="58">
        <f>Calculations!AH415</f>
        <v>3.2676374999800001E-2</v>
      </c>
      <c r="AR445" s="58">
        <f>Calculations!AT415</f>
        <v>99.999923491571892</v>
      </c>
      <c r="AS445" s="58">
        <f>Calculations!AI415</f>
        <v>0</v>
      </c>
      <c r="AT445" s="58">
        <f>Calculations!AU415</f>
        <v>0</v>
      </c>
      <c r="AU445" s="58">
        <f>Calculations!AJ415</f>
        <v>0</v>
      </c>
      <c r="AV445" s="58">
        <f>Calculations!AV415</f>
        <v>0</v>
      </c>
      <c r="AW445" s="49"/>
      <c r="AX445" s="49"/>
      <c r="AY445" s="56" t="str">
        <f>Calculations!D415</f>
        <v>Land Supply 2018</v>
      </c>
    </row>
    <row r="446" spans="2:51" ht="26" x14ac:dyDescent="0.35">
      <c r="B446" s="32" t="str">
        <f>Calculations!A416</f>
        <v>HLA-257</v>
      </c>
      <c r="C446" s="30" t="str">
        <f>Calculations!B416</f>
        <v>208 ST GEORGES ROAD, BOLTON, BL1 2PH</v>
      </c>
      <c r="D446" s="13" t="str">
        <f>Calculations!C416</f>
        <v>Residential</v>
      </c>
      <c r="E446" s="38">
        <f>Calculations!E416</f>
        <v>1.0518599999999999E-2</v>
      </c>
      <c r="F446" s="38">
        <f>Calculations!I416</f>
        <v>1.0518599999999999E-2</v>
      </c>
      <c r="G446" s="38">
        <f>Calculations!M416</f>
        <v>100</v>
      </c>
      <c r="H446" s="38">
        <f>Calculations!H416</f>
        <v>0</v>
      </c>
      <c r="I446" s="38">
        <f>Calculations!L416</f>
        <v>0</v>
      </c>
      <c r="J446" s="38">
        <f>Calculations!G416</f>
        <v>0</v>
      </c>
      <c r="K446" s="38">
        <f>Calculations!K416</f>
        <v>0</v>
      </c>
      <c r="L446" s="38">
        <f>Calculations!F416</f>
        <v>0</v>
      </c>
      <c r="M446" s="38">
        <f>Calculations!J416</f>
        <v>0</v>
      </c>
      <c r="N446" s="38">
        <f>Calculations!V416</f>
        <v>0</v>
      </c>
      <c r="O446" s="38">
        <f>Calculations!W416</f>
        <v>0</v>
      </c>
      <c r="P446" s="38">
        <f>Calculations!O416</f>
        <v>0</v>
      </c>
      <c r="Q446" s="38">
        <f>Calculations!S416</f>
        <v>0</v>
      </c>
      <c r="R446" s="38">
        <f>Calculations!Q416</f>
        <v>0</v>
      </c>
      <c r="S446" s="38">
        <f>Calculations!T416</f>
        <v>0</v>
      </c>
      <c r="T446" s="38">
        <f>Calculations!R416</f>
        <v>0</v>
      </c>
      <c r="U446" s="38">
        <f>Calculations!U416</f>
        <v>0</v>
      </c>
      <c r="V446" s="38">
        <f>Calculations!X416</f>
        <v>0</v>
      </c>
      <c r="W446" s="38">
        <f>Calculations!Y416</f>
        <v>0</v>
      </c>
      <c r="X446" s="38" t="s">
        <v>1056</v>
      </c>
      <c r="Y446" s="73" t="s">
        <v>106</v>
      </c>
      <c r="Z446" s="74" t="s">
        <v>107</v>
      </c>
      <c r="AA446" s="58">
        <f>Calculations!Z416</f>
        <v>0</v>
      </c>
      <c r="AB446" s="58">
        <f>Calculations!AL416</f>
        <v>0</v>
      </c>
      <c r="AC446" s="58">
        <f>Calculations!AA416</f>
        <v>0</v>
      </c>
      <c r="AD446" s="59">
        <f>Calculations!AM416</f>
        <v>0</v>
      </c>
      <c r="AE446" s="58">
        <f>Calculations!AB416</f>
        <v>0</v>
      </c>
      <c r="AF446" s="58">
        <f>Calculations!AN416</f>
        <v>0</v>
      </c>
      <c r="AG446" s="58">
        <f>Calculations!AC416</f>
        <v>0</v>
      </c>
      <c r="AH446" s="58">
        <f>Calculations!AO416</f>
        <v>0</v>
      </c>
      <c r="AI446" s="58">
        <f>Calculations!AD416</f>
        <v>0</v>
      </c>
      <c r="AJ446" s="58">
        <f>Calculations!AP416</f>
        <v>0</v>
      </c>
      <c r="AK446" s="58">
        <f>Calculations!AE416</f>
        <v>0</v>
      </c>
      <c r="AL446" s="58">
        <f>Calculations!AQ416</f>
        <v>0</v>
      </c>
      <c r="AM446" s="58">
        <f>Calculations!AF416</f>
        <v>0</v>
      </c>
      <c r="AN446" s="58">
        <f>Calculations!AR416</f>
        <v>0</v>
      </c>
      <c r="AO446" s="58">
        <f>Calculations!AG416</f>
        <v>0</v>
      </c>
      <c r="AP446" s="58">
        <f>Calculations!AS416</f>
        <v>0</v>
      </c>
      <c r="AQ446" s="58">
        <f>Calculations!AH416</f>
        <v>1.0518570000399999E-2</v>
      </c>
      <c r="AR446" s="58">
        <f>Calculations!AT416</f>
        <v>99.999714794744548</v>
      </c>
      <c r="AS446" s="58">
        <f>Calculations!AI416</f>
        <v>0</v>
      </c>
      <c r="AT446" s="58">
        <f>Calculations!AU416</f>
        <v>0</v>
      </c>
      <c r="AU446" s="58">
        <f>Calculations!AJ416</f>
        <v>0</v>
      </c>
      <c r="AV446" s="58">
        <f>Calculations!AV416</f>
        <v>0</v>
      </c>
      <c r="AW446" s="49"/>
      <c r="AX446" s="49"/>
      <c r="AY446" s="56" t="str">
        <f>Calculations!D416</f>
        <v>Land Supply 2018</v>
      </c>
    </row>
    <row r="447" spans="2:51" ht="26" x14ac:dyDescent="0.35">
      <c r="B447" s="32" t="str">
        <f>Calculations!A417</f>
        <v>HLA-258</v>
      </c>
      <c r="C447" s="30" t="str">
        <f>Calculations!B417</f>
        <v>HARTS ITH HOLE FARM, WEARISH LANE, WESTHOUGHTON, BOLTON, BL5 2DG</v>
      </c>
      <c r="D447" s="13" t="str">
        <f>Calculations!C417</f>
        <v>Residential</v>
      </c>
      <c r="E447" s="38">
        <f>Calculations!E417</f>
        <v>7.4390700000000004E-2</v>
      </c>
      <c r="F447" s="38">
        <f>Calculations!I417</f>
        <v>7.4390700000000004E-2</v>
      </c>
      <c r="G447" s="38">
        <f>Calculations!M417</f>
        <v>100</v>
      </c>
      <c r="H447" s="38">
        <f>Calculations!H417</f>
        <v>0</v>
      </c>
      <c r="I447" s="38">
        <f>Calculations!L417</f>
        <v>0</v>
      </c>
      <c r="J447" s="38">
        <f>Calculations!G417</f>
        <v>0</v>
      </c>
      <c r="K447" s="38">
        <f>Calculations!K417</f>
        <v>0</v>
      </c>
      <c r="L447" s="38">
        <f>Calculations!F417</f>
        <v>0</v>
      </c>
      <c r="M447" s="38">
        <f>Calculations!J417</f>
        <v>0</v>
      </c>
      <c r="N447" s="38">
        <f>Calculations!V417</f>
        <v>0</v>
      </c>
      <c r="O447" s="38">
        <f>Calculations!W417</f>
        <v>0</v>
      </c>
      <c r="P447" s="38">
        <f>Calculations!O417</f>
        <v>0</v>
      </c>
      <c r="Q447" s="38">
        <f>Calculations!S417</f>
        <v>0</v>
      </c>
      <c r="R447" s="38">
        <f>Calculations!Q417</f>
        <v>0</v>
      </c>
      <c r="S447" s="38">
        <f>Calculations!T417</f>
        <v>0</v>
      </c>
      <c r="T447" s="38">
        <f>Calculations!R417</f>
        <v>0</v>
      </c>
      <c r="U447" s="38">
        <f>Calculations!U417</f>
        <v>0</v>
      </c>
      <c r="V447" s="38" t="str">
        <f>Calculations!X417</f>
        <v>Not Modelled</v>
      </c>
      <c r="W447" s="38" t="str">
        <f>Calculations!Y417</f>
        <v>N/A</v>
      </c>
      <c r="X447" s="38" t="s">
        <v>1056</v>
      </c>
      <c r="Y447" s="73" t="s">
        <v>106</v>
      </c>
      <c r="Z447" s="74" t="s">
        <v>107</v>
      </c>
      <c r="AA447" s="58">
        <f>Calculations!Z417</f>
        <v>0</v>
      </c>
      <c r="AB447" s="58">
        <f>Calculations!AL417</f>
        <v>0</v>
      </c>
      <c r="AC447" s="58">
        <f>Calculations!AA417</f>
        <v>0</v>
      </c>
      <c r="AD447" s="59">
        <f>Calculations!AM417</f>
        <v>0</v>
      </c>
      <c r="AE447" s="58">
        <f>Calculations!AB417</f>
        <v>0</v>
      </c>
      <c r="AF447" s="58">
        <f>Calculations!AN417</f>
        <v>0</v>
      </c>
      <c r="AG447" s="58">
        <f>Calculations!AC417</f>
        <v>0</v>
      </c>
      <c r="AH447" s="58">
        <f>Calculations!AO417</f>
        <v>0</v>
      </c>
      <c r="AI447" s="58">
        <f>Calculations!AD417</f>
        <v>0</v>
      </c>
      <c r="AJ447" s="58">
        <f>Calculations!AP417</f>
        <v>0</v>
      </c>
      <c r="AK447" s="58">
        <f>Calculations!AE417</f>
        <v>0</v>
      </c>
      <c r="AL447" s="58">
        <f>Calculations!AQ417</f>
        <v>0</v>
      </c>
      <c r="AM447" s="58">
        <f>Calculations!AF417</f>
        <v>0</v>
      </c>
      <c r="AN447" s="58">
        <f>Calculations!AR417</f>
        <v>0</v>
      </c>
      <c r="AO447" s="58">
        <f>Calculations!AG417</f>
        <v>0</v>
      </c>
      <c r="AP447" s="58">
        <f>Calculations!AS417</f>
        <v>0</v>
      </c>
      <c r="AQ447" s="58">
        <f>Calculations!AH417</f>
        <v>0</v>
      </c>
      <c r="AR447" s="58">
        <f>Calculations!AT417</f>
        <v>0</v>
      </c>
      <c r="AS447" s="58">
        <f>Calculations!AI417</f>
        <v>0</v>
      </c>
      <c r="AT447" s="58">
        <f>Calculations!AU417</f>
        <v>0</v>
      </c>
      <c r="AU447" s="58">
        <f>Calculations!AJ417</f>
        <v>0</v>
      </c>
      <c r="AV447" s="58">
        <f>Calculations!AV417</f>
        <v>0</v>
      </c>
      <c r="AW447" s="49"/>
      <c r="AX447" s="49"/>
      <c r="AY447" s="56" t="str">
        <f>Calculations!D417</f>
        <v>Land Supply 2018</v>
      </c>
    </row>
    <row r="448" spans="2:51" ht="26" x14ac:dyDescent="0.35">
      <c r="B448" s="32" t="str">
        <f>Calculations!A418</f>
        <v>HLA-259</v>
      </c>
      <c r="C448" s="30" t="str">
        <f>Calculations!B418</f>
        <v>LAND OPPOSITE WINGATES MOTORS, WINGATES LANE, WESTHOUGHTON, BOLTON</v>
      </c>
      <c r="D448" s="13" t="str">
        <f>Calculations!C418</f>
        <v>Residential</v>
      </c>
      <c r="E448" s="38">
        <f>Calculations!E418</f>
        <v>3.3008500000000003E-2</v>
      </c>
      <c r="F448" s="38">
        <f>Calculations!I418</f>
        <v>3.3008500000000003E-2</v>
      </c>
      <c r="G448" s="38">
        <f>Calculations!M418</f>
        <v>100</v>
      </c>
      <c r="H448" s="38">
        <f>Calculations!H418</f>
        <v>0</v>
      </c>
      <c r="I448" s="38">
        <f>Calculations!L418</f>
        <v>0</v>
      </c>
      <c r="J448" s="38">
        <f>Calculations!G418</f>
        <v>0</v>
      </c>
      <c r="K448" s="38">
        <f>Calculations!K418</f>
        <v>0</v>
      </c>
      <c r="L448" s="38">
        <f>Calculations!F418</f>
        <v>0</v>
      </c>
      <c r="M448" s="38">
        <f>Calculations!J418</f>
        <v>0</v>
      </c>
      <c r="N448" s="38">
        <f>Calculations!V418</f>
        <v>0</v>
      </c>
      <c r="O448" s="38">
        <f>Calculations!W418</f>
        <v>0</v>
      </c>
      <c r="P448" s="38">
        <f>Calculations!O418</f>
        <v>0</v>
      </c>
      <c r="Q448" s="38">
        <f>Calculations!S418</f>
        <v>0</v>
      </c>
      <c r="R448" s="38">
        <f>Calculations!Q418</f>
        <v>0</v>
      </c>
      <c r="S448" s="38">
        <f>Calculations!T418</f>
        <v>0</v>
      </c>
      <c r="T448" s="38">
        <f>Calculations!R418</f>
        <v>0</v>
      </c>
      <c r="U448" s="38">
        <f>Calculations!U418</f>
        <v>0</v>
      </c>
      <c r="V448" s="38" t="str">
        <f>Calculations!X418</f>
        <v>Not Modelled</v>
      </c>
      <c r="W448" s="38" t="str">
        <f>Calculations!Y418</f>
        <v>N/A</v>
      </c>
      <c r="X448" s="38" t="s">
        <v>1056</v>
      </c>
      <c r="Y448" s="73" t="s">
        <v>106</v>
      </c>
      <c r="Z448" s="74" t="s">
        <v>107</v>
      </c>
      <c r="AA448" s="58">
        <f>Calculations!Z418</f>
        <v>0</v>
      </c>
      <c r="AB448" s="58">
        <f>Calculations!AL418</f>
        <v>0</v>
      </c>
      <c r="AC448" s="58">
        <f>Calculations!AA418</f>
        <v>0</v>
      </c>
      <c r="AD448" s="59">
        <f>Calculations!AM418</f>
        <v>0</v>
      </c>
      <c r="AE448" s="58">
        <f>Calculations!AB418</f>
        <v>0</v>
      </c>
      <c r="AF448" s="58">
        <f>Calculations!AN418</f>
        <v>0</v>
      </c>
      <c r="AG448" s="58">
        <f>Calculations!AC418</f>
        <v>0</v>
      </c>
      <c r="AH448" s="58">
        <f>Calculations!AO418</f>
        <v>0</v>
      </c>
      <c r="AI448" s="58">
        <f>Calculations!AD418</f>
        <v>0</v>
      </c>
      <c r="AJ448" s="58">
        <f>Calculations!AP418</f>
        <v>0</v>
      </c>
      <c r="AK448" s="58">
        <f>Calculations!AE418</f>
        <v>0</v>
      </c>
      <c r="AL448" s="58">
        <f>Calculations!AQ418</f>
        <v>0</v>
      </c>
      <c r="AM448" s="58">
        <f>Calculations!AF418</f>
        <v>0</v>
      </c>
      <c r="AN448" s="58">
        <f>Calculations!AR418</f>
        <v>0</v>
      </c>
      <c r="AO448" s="58">
        <f>Calculations!AG418</f>
        <v>0</v>
      </c>
      <c r="AP448" s="58">
        <f>Calculations!AS418</f>
        <v>0</v>
      </c>
      <c r="AQ448" s="58">
        <f>Calculations!AH418</f>
        <v>0</v>
      </c>
      <c r="AR448" s="58">
        <f>Calculations!AT418</f>
        <v>0</v>
      </c>
      <c r="AS448" s="58">
        <f>Calculations!AI418</f>
        <v>0</v>
      </c>
      <c r="AT448" s="58">
        <f>Calculations!AU418</f>
        <v>0</v>
      </c>
      <c r="AU448" s="58">
        <f>Calculations!AJ418</f>
        <v>0</v>
      </c>
      <c r="AV448" s="58">
        <f>Calculations!AV418</f>
        <v>0</v>
      </c>
      <c r="AW448" s="49"/>
      <c r="AX448" s="49"/>
      <c r="AY448" s="56" t="str">
        <f>Calculations!D418</f>
        <v>Land Supply 2018</v>
      </c>
    </row>
    <row r="449" spans="2:51" ht="26" x14ac:dyDescent="0.35">
      <c r="B449" s="32" t="str">
        <f>Calculations!A419</f>
        <v>HLA-260</v>
      </c>
      <c r="C449" s="30" t="str">
        <f>Calculations!B419</f>
        <v>73 HARPERS LANE, BOLTON, BL1 6HU</v>
      </c>
      <c r="D449" s="13" t="str">
        <f>Calculations!C419</f>
        <v>Residential</v>
      </c>
      <c r="E449" s="38">
        <f>Calculations!E419</f>
        <v>0.129635</v>
      </c>
      <c r="F449" s="38">
        <f>Calculations!I419</f>
        <v>0.129635</v>
      </c>
      <c r="G449" s="38">
        <f>Calculations!M419</f>
        <v>100</v>
      </c>
      <c r="H449" s="38">
        <f>Calculations!H419</f>
        <v>0</v>
      </c>
      <c r="I449" s="38">
        <f>Calculations!L419</f>
        <v>0</v>
      </c>
      <c r="J449" s="38">
        <f>Calculations!G419</f>
        <v>0</v>
      </c>
      <c r="K449" s="38">
        <f>Calculations!K419</f>
        <v>0</v>
      </c>
      <c r="L449" s="38">
        <f>Calculations!F419</f>
        <v>0</v>
      </c>
      <c r="M449" s="38">
        <f>Calculations!J419</f>
        <v>0</v>
      </c>
      <c r="N449" s="38">
        <f>Calculations!V419</f>
        <v>0</v>
      </c>
      <c r="O449" s="38">
        <f>Calculations!W419</f>
        <v>0</v>
      </c>
      <c r="P449" s="38">
        <f>Calculations!O419</f>
        <v>0</v>
      </c>
      <c r="Q449" s="38">
        <f>Calculations!S419</f>
        <v>0</v>
      </c>
      <c r="R449" s="38">
        <f>Calculations!Q419</f>
        <v>0</v>
      </c>
      <c r="S449" s="38">
        <f>Calculations!T419</f>
        <v>0</v>
      </c>
      <c r="T449" s="38">
        <f>Calculations!R419</f>
        <v>0</v>
      </c>
      <c r="U449" s="38">
        <f>Calculations!U419</f>
        <v>0</v>
      </c>
      <c r="V449" s="38" t="str">
        <f>Calculations!X419</f>
        <v>Not Modelled</v>
      </c>
      <c r="W449" s="38" t="str">
        <f>Calculations!Y419</f>
        <v>N/A</v>
      </c>
      <c r="X449" s="38" t="s">
        <v>1056</v>
      </c>
      <c r="Y449" s="73" t="s">
        <v>106</v>
      </c>
      <c r="Z449" s="74" t="s">
        <v>107</v>
      </c>
      <c r="AA449" s="58">
        <f>Calculations!Z419</f>
        <v>0</v>
      </c>
      <c r="AB449" s="58">
        <f>Calculations!AL419</f>
        <v>0</v>
      </c>
      <c r="AC449" s="58">
        <f>Calculations!AA419</f>
        <v>0</v>
      </c>
      <c r="AD449" s="59">
        <f>Calculations!AM419</f>
        <v>0</v>
      </c>
      <c r="AE449" s="58">
        <f>Calculations!AB419</f>
        <v>0</v>
      </c>
      <c r="AF449" s="58">
        <f>Calculations!AN419</f>
        <v>0</v>
      </c>
      <c r="AG449" s="58">
        <f>Calculations!AC419</f>
        <v>0</v>
      </c>
      <c r="AH449" s="58">
        <f>Calculations!AO419</f>
        <v>0</v>
      </c>
      <c r="AI449" s="58">
        <f>Calculations!AD419</f>
        <v>0</v>
      </c>
      <c r="AJ449" s="58">
        <f>Calculations!AP419</f>
        <v>0</v>
      </c>
      <c r="AK449" s="58">
        <f>Calculations!AE419</f>
        <v>0</v>
      </c>
      <c r="AL449" s="58">
        <f>Calculations!AQ419</f>
        <v>0</v>
      </c>
      <c r="AM449" s="58">
        <f>Calculations!AF419</f>
        <v>0</v>
      </c>
      <c r="AN449" s="58">
        <f>Calculations!AR419</f>
        <v>0</v>
      </c>
      <c r="AO449" s="58">
        <f>Calculations!AG419</f>
        <v>0</v>
      </c>
      <c r="AP449" s="58">
        <f>Calculations!AS419</f>
        <v>0</v>
      </c>
      <c r="AQ449" s="58">
        <f>Calculations!AH419</f>
        <v>0.129635435001</v>
      </c>
      <c r="AR449" s="58">
        <f>Calculations!AT419</f>
        <v>100.0003355582983</v>
      </c>
      <c r="AS449" s="58">
        <f>Calculations!AI419</f>
        <v>0</v>
      </c>
      <c r="AT449" s="58">
        <f>Calculations!AU419</f>
        <v>0</v>
      </c>
      <c r="AU449" s="58">
        <f>Calculations!AJ419</f>
        <v>0</v>
      </c>
      <c r="AV449" s="58">
        <f>Calculations!AV419</f>
        <v>0</v>
      </c>
      <c r="AW449" s="49"/>
      <c r="AX449" s="49"/>
      <c r="AY449" s="56" t="str">
        <f>Calculations!D419</f>
        <v>Land Supply 2018</v>
      </c>
    </row>
    <row r="450" spans="2:51" ht="26" x14ac:dyDescent="0.35">
      <c r="B450" s="32" t="str">
        <f>Calculations!A420</f>
        <v>HLA-268</v>
      </c>
      <c r="C450" s="30" t="str">
        <f>Calculations!B420</f>
        <v>RADLINS FARM, DICCONSON LANE, WESTHOUGHTON, BOLTON, BL5 3NW</v>
      </c>
      <c r="D450" s="13" t="str">
        <f>Calculations!C420</f>
        <v>Residential</v>
      </c>
      <c r="E450" s="38">
        <f>Calculations!E420</f>
        <v>4.3015499999999998E-2</v>
      </c>
      <c r="F450" s="38">
        <f>Calculations!I420</f>
        <v>4.3015499999999998E-2</v>
      </c>
      <c r="G450" s="38">
        <f>Calculations!M420</f>
        <v>100</v>
      </c>
      <c r="H450" s="38">
        <f>Calculations!H420</f>
        <v>0</v>
      </c>
      <c r="I450" s="38">
        <f>Calculations!L420</f>
        <v>0</v>
      </c>
      <c r="J450" s="38">
        <f>Calculations!G420</f>
        <v>0</v>
      </c>
      <c r="K450" s="38">
        <f>Calculations!K420</f>
        <v>0</v>
      </c>
      <c r="L450" s="38">
        <f>Calculations!F420</f>
        <v>0</v>
      </c>
      <c r="M450" s="38">
        <f>Calculations!J420</f>
        <v>0</v>
      </c>
      <c r="N450" s="38">
        <f>Calculations!V420</f>
        <v>0</v>
      </c>
      <c r="O450" s="38">
        <f>Calculations!W420</f>
        <v>0</v>
      </c>
      <c r="P450" s="38">
        <f>Calculations!O420</f>
        <v>0</v>
      </c>
      <c r="Q450" s="38">
        <f>Calculations!S420</f>
        <v>0</v>
      </c>
      <c r="R450" s="38">
        <f>Calculations!Q420</f>
        <v>0</v>
      </c>
      <c r="S450" s="38">
        <f>Calculations!T420</f>
        <v>0</v>
      </c>
      <c r="T450" s="38">
        <f>Calculations!R420</f>
        <v>0</v>
      </c>
      <c r="U450" s="38">
        <f>Calculations!U420</f>
        <v>0</v>
      </c>
      <c r="V450" s="38" t="str">
        <f>Calculations!X420</f>
        <v>Not Modelled</v>
      </c>
      <c r="W450" s="38" t="str">
        <f>Calculations!Y420</f>
        <v>N/A</v>
      </c>
      <c r="X450" s="38" t="s">
        <v>1056</v>
      </c>
      <c r="Y450" s="73" t="s">
        <v>106</v>
      </c>
      <c r="Z450" s="74" t="s">
        <v>107</v>
      </c>
      <c r="AA450" s="58">
        <f>Calculations!Z420</f>
        <v>0</v>
      </c>
      <c r="AB450" s="58">
        <f>Calculations!AL420</f>
        <v>0</v>
      </c>
      <c r="AC450" s="58">
        <f>Calculations!AA420</f>
        <v>0</v>
      </c>
      <c r="AD450" s="59">
        <f>Calculations!AM420</f>
        <v>0</v>
      </c>
      <c r="AE450" s="58">
        <f>Calculations!AB420</f>
        <v>0</v>
      </c>
      <c r="AF450" s="58">
        <f>Calculations!AN420</f>
        <v>0</v>
      </c>
      <c r="AG450" s="58">
        <f>Calculations!AC420</f>
        <v>0</v>
      </c>
      <c r="AH450" s="58">
        <f>Calculations!AO420</f>
        <v>0</v>
      </c>
      <c r="AI450" s="58">
        <f>Calculations!AD420</f>
        <v>0</v>
      </c>
      <c r="AJ450" s="58">
        <f>Calculations!AP420</f>
        <v>0</v>
      </c>
      <c r="AK450" s="58">
        <f>Calculations!AE420</f>
        <v>0</v>
      </c>
      <c r="AL450" s="58">
        <f>Calculations!AQ420</f>
        <v>0</v>
      </c>
      <c r="AM450" s="58">
        <f>Calculations!AF420</f>
        <v>0</v>
      </c>
      <c r="AN450" s="58">
        <f>Calculations!AR420</f>
        <v>0</v>
      </c>
      <c r="AO450" s="58">
        <f>Calculations!AG420</f>
        <v>0</v>
      </c>
      <c r="AP450" s="58">
        <f>Calculations!AS420</f>
        <v>0</v>
      </c>
      <c r="AQ450" s="58">
        <f>Calculations!AH420</f>
        <v>0</v>
      </c>
      <c r="AR450" s="58">
        <f>Calculations!AT420</f>
        <v>0</v>
      </c>
      <c r="AS450" s="58">
        <f>Calculations!AI420</f>
        <v>0</v>
      </c>
      <c r="AT450" s="58">
        <f>Calculations!AU420</f>
        <v>0</v>
      </c>
      <c r="AU450" s="58">
        <f>Calculations!AJ420</f>
        <v>0</v>
      </c>
      <c r="AV450" s="58">
        <f>Calculations!AV420</f>
        <v>0</v>
      </c>
      <c r="AW450" s="49"/>
      <c r="AX450" s="49"/>
      <c r="AY450" s="56" t="str">
        <f>Calculations!D420</f>
        <v>Land Supply 2018</v>
      </c>
    </row>
    <row r="451" spans="2:51" ht="14.5" x14ac:dyDescent="0.35">
      <c r="B451" s="32" t="str">
        <f>Calculations!A421</f>
        <v>HLA-271</v>
      </c>
      <c r="C451" s="30" t="str">
        <f>Calculations!B421</f>
        <v>473 CHORLEY NEW ROAD, HORWICH, BOLTON, BL6 6EJ</v>
      </c>
      <c r="D451" s="13" t="str">
        <f>Calculations!C421</f>
        <v>Residential</v>
      </c>
      <c r="E451" s="38">
        <f>Calculations!E421</f>
        <v>1.0467799999999999E-2</v>
      </c>
      <c r="F451" s="38">
        <f>Calculations!I421</f>
        <v>1.0467799999999999E-2</v>
      </c>
      <c r="G451" s="38">
        <f>Calculations!M421</f>
        <v>100</v>
      </c>
      <c r="H451" s="38">
        <f>Calculations!H421</f>
        <v>0</v>
      </c>
      <c r="I451" s="38">
        <f>Calculations!L421</f>
        <v>0</v>
      </c>
      <c r="J451" s="38">
        <f>Calculations!G421</f>
        <v>0</v>
      </c>
      <c r="K451" s="38">
        <f>Calculations!K421</f>
        <v>0</v>
      </c>
      <c r="L451" s="38">
        <f>Calculations!F421</f>
        <v>0</v>
      </c>
      <c r="M451" s="38">
        <f>Calculations!J421</f>
        <v>0</v>
      </c>
      <c r="N451" s="38">
        <f>Calculations!V421</f>
        <v>0</v>
      </c>
      <c r="O451" s="38">
        <f>Calculations!W421</f>
        <v>0</v>
      </c>
      <c r="P451" s="38">
        <f>Calculations!O421</f>
        <v>1.7684899999999999E-3</v>
      </c>
      <c r="Q451" s="38">
        <f>Calculations!S421</f>
        <v>16.894571925332926</v>
      </c>
      <c r="R451" s="38">
        <f>Calculations!Q421</f>
        <v>0</v>
      </c>
      <c r="S451" s="38">
        <f>Calculations!T421</f>
        <v>0</v>
      </c>
      <c r="T451" s="38">
        <f>Calculations!R421</f>
        <v>0</v>
      </c>
      <c r="U451" s="38">
        <f>Calculations!U421</f>
        <v>0</v>
      </c>
      <c r="V451" s="38" t="str">
        <f>Calculations!X421</f>
        <v>Not Modelled</v>
      </c>
      <c r="W451" s="38" t="str">
        <f>Calculations!Y421</f>
        <v>N/A</v>
      </c>
      <c r="X451" s="38" t="s">
        <v>1056</v>
      </c>
      <c r="Y451" s="73" t="s">
        <v>105</v>
      </c>
      <c r="Z451" s="74" t="s">
        <v>104</v>
      </c>
      <c r="AA451" s="58">
        <f>Calculations!Z421</f>
        <v>0</v>
      </c>
      <c r="AB451" s="58">
        <f>Calculations!AL421</f>
        <v>0</v>
      </c>
      <c r="AC451" s="58">
        <f>Calculations!AA421</f>
        <v>0</v>
      </c>
      <c r="AD451" s="59">
        <f>Calculations!AM421</f>
        <v>0</v>
      </c>
      <c r="AE451" s="58">
        <f>Calculations!AB421</f>
        <v>0</v>
      </c>
      <c r="AF451" s="58">
        <f>Calculations!AN421</f>
        <v>0</v>
      </c>
      <c r="AG451" s="58">
        <f>Calculations!AC421</f>
        <v>0</v>
      </c>
      <c r="AH451" s="58">
        <f>Calculations!AO421</f>
        <v>0</v>
      </c>
      <c r="AI451" s="58">
        <f>Calculations!AD421</f>
        <v>0</v>
      </c>
      <c r="AJ451" s="58">
        <f>Calculations!AP421</f>
        <v>0</v>
      </c>
      <c r="AK451" s="58">
        <f>Calculations!AE421</f>
        <v>0</v>
      </c>
      <c r="AL451" s="58">
        <f>Calculations!AQ421</f>
        <v>0</v>
      </c>
      <c r="AM451" s="58">
        <f>Calculations!AF421</f>
        <v>0</v>
      </c>
      <c r="AN451" s="58">
        <f>Calculations!AR421</f>
        <v>0</v>
      </c>
      <c r="AO451" s="58">
        <f>Calculations!AG421</f>
        <v>0</v>
      </c>
      <c r="AP451" s="58">
        <f>Calculations!AS421</f>
        <v>0</v>
      </c>
      <c r="AQ451" s="58">
        <f>Calculations!AH421</f>
        <v>0</v>
      </c>
      <c r="AR451" s="58">
        <f>Calculations!AT421</f>
        <v>0</v>
      </c>
      <c r="AS451" s="58">
        <f>Calculations!AI421</f>
        <v>0</v>
      </c>
      <c r="AT451" s="58">
        <f>Calculations!AU421</f>
        <v>0</v>
      </c>
      <c r="AU451" s="58">
        <f>Calculations!AJ421</f>
        <v>0</v>
      </c>
      <c r="AV451" s="58">
        <f>Calculations!AV421</f>
        <v>0</v>
      </c>
      <c r="AW451" s="49"/>
      <c r="AX451" s="49"/>
      <c r="AY451" s="56" t="str">
        <f>Calculations!D421</f>
        <v>Land Supply 2018</v>
      </c>
    </row>
    <row r="452" spans="2:51" ht="26" x14ac:dyDescent="0.35">
      <c r="B452" s="32" t="str">
        <f>Calculations!A422</f>
        <v>HLA-279</v>
      </c>
      <c r="C452" s="30" t="str">
        <f>Calculations!B422</f>
        <v>LAND ADJ 18 KILDARE STREET, FARNWORTH, BOLTON, BL4 9NP</v>
      </c>
      <c r="D452" s="13" t="str">
        <f>Calculations!C422</f>
        <v>Residential</v>
      </c>
      <c r="E452" s="38">
        <f>Calculations!E422</f>
        <v>2.58228E-2</v>
      </c>
      <c r="F452" s="38">
        <f>Calculations!I422</f>
        <v>2.58228E-2</v>
      </c>
      <c r="G452" s="38">
        <f>Calculations!M422</f>
        <v>100</v>
      </c>
      <c r="H452" s="38">
        <f>Calculations!H422</f>
        <v>0</v>
      </c>
      <c r="I452" s="38">
        <f>Calculations!L422</f>
        <v>0</v>
      </c>
      <c r="J452" s="38">
        <f>Calculations!G422</f>
        <v>0</v>
      </c>
      <c r="K452" s="38">
        <f>Calculations!K422</f>
        <v>0</v>
      </c>
      <c r="L452" s="38">
        <f>Calculations!F422</f>
        <v>0</v>
      </c>
      <c r="M452" s="38">
        <f>Calculations!J422</f>
        <v>0</v>
      </c>
      <c r="N452" s="38">
        <f>Calculations!V422</f>
        <v>0</v>
      </c>
      <c r="O452" s="38">
        <f>Calculations!W422</f>
        <v>0</v>
      </c>
      <c r="P452" s="38">
        <f>Calculations!O422</f>
        <v>0</v>
      </c>
      <c r="Q452" s="38">
        <f>Calculations!S422</f>
        <v>0</v>
      </c>
      <c r="R452" s="38">
        <f>Calculations!Q422</f>
        <v>0</v>
      </c>
      <c r="S452" s="38">
        <f>Calculations!T422</f>
        <v>0</v>
      </c>
      <c r="T452" s="38">
        <f>Calculations!R422</f>
        <v>0</v>
      </c>
      <c r="U452" s="38">
        <f>Calculations!U422</f>
        <v>0</v>
      </c>
      <c r="V452" s="38" t="str">
        <f>Calculations!X422</f>
        <v>Not Modelled</v>
      </c>
      <c r="W452" s="38" t="str">
        <f>Calculations!Y422</f>
        <v>N/A</v>
      </c>
      <c r="X452" s="38" t="s">
        <v>1056</v>
      </c>
      <c r="Y452" s="73" t="s">
        <v>106</v>
      </c>
      <c r="Z452" s="74" t="s">
        <v>107</v>
      </c>
      <c r="AA452" s="58">
        <f>Calculations!Z422</f>
        <v>0</v>
      </c>
      <c r="AB452" s="58">
        <f>Calculations!AL422</f>
        <v>0</v>
      </c>
      <c r="AC452" s="58">
        <f>Calculations!AA422</f>
        <v>0</v>
      </c>
      <c r="AD452" s="59">
        <f>Calculations!AM422</f>
        <v>0</v>
      </c>
      <c r="AE452" s="58">
        <f>Calculations!AB422</f>
        <v>0</v>
      </c>
      <c r="AF452" s="58">
        <f>Calculations!AN422</f>
        <v>0</v>
      </c>
      <c r="AG452" s="58">
        <f>Calculations!AC422</f>
        <v>0</v>
      </c>
      <c r="AH452" s="58">
        <f>Calculations!AO422</f>
        <v>0</v>
      </c>
      <c r="AI452" s="58">
        <f>Calculations!AD422</f>
        <v>0</v>
      </c>
      <c r="AJ452" s="58">
        <f>Calculations!AP422</f>
        <v>0</v>
      </c>
      <c r="AK452" s="58">
        <f>Calculations!AE422</f>
        <v>0</v>
      </c>
      <c r="AL452" s="58">
        <f>Calculations!AQ422</f>
        <v>0</v>
      </c>
      <c r="AM452" s="58">
        <f>Calculations!AF422</f>
        <v>0</v>
      </c>
      <c r="AN452" s="58">
        <f>Calculations!AR422</f>
        <v>0</v>
      </c>
      <c r="AO452" s="58">
        <f>Calculations!AG422</f>
        <v>0</v>
      </c>
      <c r="AP452" s="58">
        <f>Calculations!AS422</f>
        <v>0</v>
      </c>
      <c r="AQ452" s="58">
        <f>Calculations!AH422</f>
        <v>2.58227800002E-2</v>
      </c>
      <c r="AR452" s="58">
        <f>Calculations!AT422</f>
        <v>99.999922549839681</v>
      </c>
      <c r="AS452" s="58">
        <f>Calculations!AI422</f>
        <v>0</v>
      </c>
      <c r="AT452" s="58">
        <f>Calculations!AU422</f>
        <v>0</v>
      </c>
      <c r="AU452" s="58">
        <f>Calculations!AJ422</f>
        <v>0</v>
      </c>
      <c r="AV452" s="58">
        <f>Calculations!AV422</f>
        <v>0</v>
      </c>
      <c r="AW452" s="49"/>
      <c r="AX452" s="49"/>
      <c r="AY452" s="56" t="str">
        <f>Calculations!D422</f>
        <v>Land Supply 2018</v>
      </c>
    </row>
    <row r="453" spans="2:51" ht="26" x14ac:dyDescent="0.35">
      <c r="B453" s="32" t="str">
        <f>Calculations!A423</f>
        <v>HLA-282</v>
      </c>
      <c r="C453" s="30" t="str">
        <f>Calculations!B423</f>
        <v>LANCASTER HOUSE, BENTINCK STREET, FARNWORTH, BOLTON, BL4 7EP</v>
      </c>
      <c r="D453" s="13" t="str">
        <f>Calculations!C423</f>
        <v>Residential</v>
      </c>
      <c r="E453" s="38">
        <f>Calculations!E423</f>
        <v>7.4642500000000004E-3</v>
      </c>
      <c r="F453" s="38">
        <f>Calculations!I423</f>
        <v>7.4642500000000004E-3</v>
      </c>
      <c r="G453" s="38">
        <f>Calculations!M423</f>
        <v>100</v>
      </c>
      <c r="H453" s="38">
        <f>Calculations!H423</f>
        <v>0</v>
      </c>
      <c r="I453" s="38">
        <f>Calculations!L423</f>
        <v>0</v>
      </c>
      <c r="J453" s="38">
        <f>Calculations!G423</f>
        <v>0</v>
      </c>
      <c r="K453" s="38">
        <f>Calculations!K423</f>
        <v>0</v>
      </c>
      <c r="L453" s="38">
        <f>Calculations!F423</f>
        <v>0</v>
      </c>
      <c r="M453" s="38">
        <f>Calculations!J423</f>
        <v>0</v>
      </c>
      <c r="N453" s="38">
        <f>Calculations!V423</f>
        <v>0</v>
      </c>
      <c r="O453" s="38">
        <f>Calculations!W423</f>
        <v>0</v>
      </c>
      <c r="P453" s="38">
        <f>Calculations!O423</f>
        <v>1.2279299999999999E-5</v>
      </c>
      <c r="Q453" s="38">
        <f>Calculations!S423</f>
        <v>0.16450815554141404</v>
      </c>
      <c r="R453" s="38">
        <f>Calculations!Q423</f>
        <v>0</v>
      </c>
      <c r="S453" s="38">
        <f>Calculations!T423</f>
        <v>0</v>
      </c>
      <c r="T453" s="38">
        <f>Calculations!R423</f>
        <v>0</v>
      </c>
      <c r="U453" s="38">
        <f>Calculations!U423</f>
        <v>0</v>
      </c>
      <c r="V453" s="38" t="str">
        <f>Calculations!X423</f>
        <v>Not Modelled</v>
      </c>
      <c r="W453" s="38" t="str">
        <f>Calculations!Y423</f>
        <v>N/A</v>
      </c>
      <c r="X453" s="38" t="s">
        <v>1056</v>
      </c>
      <c r="Y453" s="73" t="s">
        <v>105</v>
      </c>
      <c r="Z453" s="74" t="s">
        <v>104</v>
      </c>
      <c r="AA453" s="58">
        <f>Calculations!Z423</f>
        <v>0</v>
      </c>
      <c r="AB453" s="58">
        <f>Calculations!AL423</f>
        <v>0</v>
      </c>
      <c r="AC453" s="58">
        <f>Calculations!AA423</f>
        <v>0</v>
      </c>
      <c r="AD453" s="59">
        <f>Calculations!AM423</f>
        <v>0</v>
      </c>
      <c r="AE453" s="58">
        <f>Calculations!AB423</f>
        <v>0</v>
      </c>
      <c r="AF453" s="58">
        <f>Calculations!AN423</f>
        <v>0</v>
      </c>
      <c r="AG453" s="58">
        <f>Calculations!AC423</f>
        <v>0</v>
      </c>
      <c r="AH453" s="58">
        <f>Calculations!AO423</f>
        <v>0</v>
      </c>
      <c r="AI453" s="58">
        <f>Calculations!AD423</f>
        <v>0</v>
      </c>
      <c r="AJ453" s="58">
        <f>Calculations!AP423</f>
        <v>0</v>
      </c>
      <c r="AK453" s="58">
        <f>Calculations!AE423</f>
        <v>0</v>
      </c>
      <c r="AL453" s="58">
        <f>Calculations!AQ423</f>
        <v>0</v>
      </c>
      <c r="AM453" s="58">
        <f>Calculations!AF423</f>
        <v>0</v>
      </c>
      <c r="AN453" s="58">
        <f>Calculations!AR423</f>
        <v>0</v>
      </c>
      <c r="AO453" s="58">
        <f>Calculations!AG423</f>
        <v>0</v>
      </c>
      <c r="AP453" s="58">
        <f>Calculations!AS423</f>
        <v>0</v>
      </c>
      <c r="AQ453" s="58">
        <f>Calculations!AH423</f>
        <v>7.4642500006799999E-3</v>
      </c>
      <c r="AR453" s="58">
        <f>Calculations!AT423</f>
        <v>100.0000000091101</v>
      </c>
      <c r="AS453" s="58">
        <f>Calculations!AI423</f>
        <v>0</v>
      </c>
      <c r="AT453" s="58">
        <f>Calculations!AU423</f>
        <v>0</v>
      </c>
      <c r="AU453" s="58">
        <f>Calculations!AJ423</f>
        <v>0</v>
      </c>
      <c r="AV453" s="58">
        <f>Calculations!AV423</f>
        <v>0</v>
      </c>
      <c r="AW453" s="49"/>
      <c r="AX453" s="49"/>
      <c r="AY453" s="56" t="str">
        <f>Calculations!D423</f>
        <v>Land Supply 2018</v>
      </c>
    </row>
    <row r="454" spans="2:51" ht="14.5" x14ac:dyDescent="0.35">
      <c r="B454" s="32" t="str">
        <f>Calculations!A424</f>
        <v>HLA-283</v>
      </c>
      <c r="C454" s="30" t="str">
        <f>Calculations!B424</f>
        <v>77A HAWTHORNE STREET, BOLTON</v>
      </c>
      <c r="D454" s="13" t="str">
        <f>Calculations!C424</f>
        <v>Residential</v>
      </c>
      <c r="E454" s="38">
        <f>Calculations!E424</f>
        <v>2.0490100000000001E-2</v>
      </c>
      <c r="F454" s="38">
        <f>Calculations!I424</f>
        <v>2.0490100000000001E-2</v>
      </c>
      <c r="G454" s="38">
        <f>Calculations!M424</f>
        <v>100</v>
      </c>
      <c r="H454" s="38">
        <f>Calculations!H424</f>
        <v>0</v>
      </c>
      <c r="I454" s="38">
        <f>Calculations!L424</f>
        <v>0</v>
      </c>
      <c r="J454" s="38">
        <f>Calculations!G424</f>
        <v>0</v>
      </c>
      <c r="K454" s="38">
        <f>Calculations!K424</f>
        <v>0</v>
      </c>
      <c r="L454" s="38">
        <f>Calculations!F424</f>
        <v>0</v>
      </c>
      <c r="M454" s="38">
        <f>Calculations!J424</f>
        <v>0</v>
      </c>
      <c r="N454" s="38">
        <f>Calculations!V424</f>
        <v>0</v>
      </c>
      <c r="O454" s="38">
        <f>Calculations!W424</f>
        <v>0</v>
      </c>
      <c r="P454" s="38">
        <f>Calculations!O424</f>
        <v>5.2216899999999995E-4</v>
      </c>
      <c r="Q454" s="38">
        <f>Calculations!S424</f>
        <v>2.5483965427206305</v>
      </c>
      <c r="R454" s="38">
        <f>Calculations!Q424</f>
        <v>0</v>
      </c>
      <c r="S454" s="38">
        <f>Calculations!T424</f>
        <v>0</v>
      </c>
      <c r="T454" s="38">
        <f>Calculations!R424</f>
        <v>0</v>
      </c>
      <c r="U454" s="38">
        <f>Calculations!U424</f>
        <v>0</v>
      </c>
      <c r="V454" s="38" t="str">
        <f>Calculations!X424</f>
        <v>Not Modelled</v>
      </c>
      <c r="W454" s="38" t="str">
        <f>Calculations!Y424</f>
        <v>N/A</v>
      </c>
      <c r="X454" s="38" t="s">
        <v>1056</v>
      </c>
      <c r="Y454" s="73" t="s">
        <v>105</v>
      </c>
      <c r="Z454" s="74" t="s">
        <v>104</v>
      </c>
      <c r="AA454" s="58">
        <f>Calculations!Z424</f>
        <v>0</v>
      </c>
      <c r="AB454" s="58">
        <f>Calculations!AL424</f>
        <v>0</v>
      </c>
      <c r="AC454" s="58">
        <f>Calculations!AA424</f>
        <v>0</v>
      </c>
      <c r="AD454" s="59">
        <f>Calculations!AM424</f>
        <v>0</v>
      </c>
      <c r="AE454" s="58">
        <f>Calculations!AB424</f>
        <v>0</v>
      </c>
      <c r="AF454" s="58">
        <f>Calculations!AN424</f>
        <v>0</v>
      </c>
      <c r="AG454" s="58">
        <f>Calculations!AC424</f>
        <v>0</v>
      </c>
      <c r="AH454" s="58">
        <f>Calculations!AO424</f>
        <v>0</v>
      </c>
      <c r="AI454" s="58">
        <f>Calculations!AD424</f>
        <v>0</v>
      </c>
      <c r="AJ454" s="58">
        <f>Calculations!AP424</f>
        <v>0</v>
      </c>
      <c r="AK454" s="58">
        <f>Calculations!AE424</f>
        <v>0</v>
      </c>
      <c r="AL454" s="58">
        <f>Calculations!AQ424</f>
        <v>0</v>
      </c>
      <c r="AM454" s="58">
        <f>Calculations!AF424</f>
        <v>0</v>
      </c>
      <c r="AN454" s="58">
        <f>Calculations!AR424</f>
        <v>0</v>
      </c>
      <c r="AO454" s="58">
        <f>Calculations!AG424</f>
        <v>0</v>
      </c>
      <c r="AP454" s="58">
        <f>Calculations!AS424</f>
        <v>0</v>
      </c>
      <c r="AQ454" s="58">
        <f>Calculations!AH424</f>
        <v>2.04900750001E-2</v>
      </c>
      <c r="AR454" s="58">
        <f>Calculations!AT424</f>
        <v>99.999877990346548</v>
      </c>
      <c r="AS454" s="58">
        <f>Calculations!AI424</f>
        <v>0</v>
      </c>
      <c r="AT454" s="58">
        <f>Calculations!AU424</f>
        <v>0</v>
      </c>
      <c r="AU454" s="58">
        <f>Calculations!AJ424</f>
        <v>0</v>
      </c>
      <c r="AV454" s="58">
        <f>Calculations!AV424</f>
        <v>0</v>
      </c>
      <c r="AW454" s="49"/>
      <c r="AX454" s="49"/>
      <c r="AY454" s="56" t="str">
        <f>Calculations!D424</f>
        <v>Land Supply 2018</v>
      </c>
    </row>
    <row r="455" spans="2:51" ht="26" x14ac:dyDescent="0.35">
      <c r="B455" s="32" t="str">
        <f>Calculations!A425</f>
        <v>HLA-286</v>
      </c>
      <c r="C455" s="30" t="str">
        <f>Calculations!B425</f>
        <v>SIBBERINGS BARN, HALF ACRE LANE, BLACKROD, BOLTON, BL6 5LR</v>
      </c>
      <c r="D455" s="13" t="str">
        <f>Calculations!C425</f>
        <v>Residential</v>
      </c>
      <c r="E455" s="38">
        <f>Calculations!E425</f>
        <v>1.4276499999999999E-2</v>
      </c>
      <c r="F455" s="38">
        <f>Calculations!I425</f>
        <v>1.4276499999999999E-2</v>
      </c>
      <c r="G455" s="38">
        <f>Calculations!M425</f>
        <v>100</v>
      </c>
      <c r="H455" s="38">
        <f>Calculations!H425</f>
        <v>0</v>
      </c>
      <c r="I455" s="38">
        <f>Calculations!L425</f>
        <v>0</v>
      </c>
      <c r="J455" s="38">
        <f>Calculations!G425</f>
        <v>0</v>
      </c>
      <c r="K455" s="38">
        <f>Calculations!K425</f>
        <v>0</v>
      </c>
      <c r="L455" s="38">
        <f>Calculations!F425</f>
        <v>0</v>
      </c>
      <c r="M455" s="38">
        <f>Calculations!J425</f>
        <v>0</v>
      </c>
      <c r="N455" s="38">
        <f>Calculations!V425</f>
        <v>0</v>
      </c>
      <c r="O455" s="38">
        <f>Calculations!W425</f>
        <v>0</v>
      </c>
      <c r="P455" s="38">
        <f>Calculations!O425</f>
        <v>0</v>
      </c>
      <c r="Q455" s="38">
        <f>Calculations!S425</f>
        <v>0</v>
      </c>
      <c r="R455" s="38">
        <f>Calculations!Q425</f>
        <v>0</v>
      </c>
      <c r="S455" s="38">
        <f>Calculations!T425</f>
        <v>0</v>
      </c>
      <c r="T455" s="38">
        <f>Calculations!R425</f>
        <v>0</v>
      </c>
      <c r="U455" s="38">
        <f>Calculations!U425</f>
        <v>0</v>
      </c>
      <c r="V455" s="38" t="str">
        <f>Calculations!X425</f>
        <v>Not Modelled</v>
      </c>
      <c r="W455" s="38" t="str">
        <f>Calculations!Y425</f>
        <v>N/A</v>
      </c>
      <c r="X455" s="38" t="s">
        <v>1056</v>
      </c>
      <c r="Y455" s="73" t="s">
        <v>106</v>
      </c>
      <c r="Z455" s="74" t="s">
        <v>107</v>
      </c>
      <c r="AA455" s="58">
        <f>Calculations!Z425</f>
        <v>0</v>
      </c>
      <c r="AB455" s="58">
        <f>Calculations!AL425</f>
        <v>0</v>
      </c>
      <c r="AC455" s="58">
        <f>Calculations!AA425</f>
        <v>0</v>
      </c>
      <c r="AD455" s="59">
        <f>Calculations!AM425</f>
        <v>0</v>
      </c>
      <c r="AE455" s="58">
        <f>Calculations!AB425</f>
        <v>0</v>
      </c>
      <c r="AF455" s="58">
        <f>Calculations!AN425</f>
        <v>0</v>
      </c>
      <c r="AG455" s="58">
        <f>Calculations!AC425</f>
        <v>0</v>
      </c>
      <c r="AH455" s="58">
        <f>Calculations!AO425</f>
        <v>0</v>
      </c>
      <c r="AI455" s="58">
        <f>Calculations!AD425</f>
        <v>0</v>
      </c>
      <c r="AJ455" s="58">
        <f>Calculations!AP425</f>
        <v>0</v>
      </c>
      <c r="AK455" s="58">
        <f>Calculations!AE425</f>
        <v>0</v>
      </c>
      <c r="AL455" s="58">
        <f>Calculations!AQ425</f>
        <v>0</v>
      </c>
      <c r="AM455" s="58">
        <f>Calculations!AF425</f>
        <v>0</v>
      </c>
      <c r="AN455" s="58">
        <f>Calculations!AR425</f>
        <v>0</v>
      </c>
      <c r="AO455" s="58">
        <f>Calculations!AG425</f>
        <v>0</v>
      </c>
      <c r="AP455" s="58">
        <f>Calculations!AS425</f>
        <v>0</v>
      </c>
      <c r="AQ455" s="58">
        <f>Calculations!AH425</f>
        <v>0</v>
      </c>
      <c r="AR455" s="58">
        <f>Calculations!AT425</f>
        <v>0</v>
      </c>
      <c r="AS455" s="58">
        <f>Calculations!AI425</f>
        <v>0</v>
      </c>
      <c r="AT455" s="58">
        <f>Calculations!AU425</f>
        <v>0</v>
      </c>
      <c r="AU455" s="58">
        <f>Calculations!AJ425</f>
        <v>0</v>
      </c>
      <c r="AV455" s="58">
        <f>Calculations!AV425</f>
        <v>0</v>
      </c>
      <c r="AW455" s="49"/>
      <c r="AX455" s="49"/>
      <c r="AY455" s="56" t="str">
        <f>Calculations!D425</f>
        <v>Land Supply 2018</v>
      </c>
    </row>
    <row r="456" spans="2:51" ht="26" x14ac:dyDescent="0.35">
      <c r="B456" s="32" t="str">
        <f>Calculations!A426</f>
        <v>HLA-287</v>
      </c>
      <c r="C456" s="30" t="str">
        <f>Calculations!B426</f>
        <v>8 HALF ACRE LANE, BLACKROD, BOLTON, BL6 5AL</v>
      </c>
      <c r="D456" s="13" t="str">
        <f>Calculations!C426</f>
        <v>Residential</v>
      </c>
      <c r="E456" s="38">
        <f>Calculations!E426</f>
        <v>7.9504799999999994E-3</v>
      </c>
      <c r="F456" s="38">
        <f>Calculations!I426</f>
        <v>7.9504799999999994E-3</v>
      </c>
      <c r="G456" s="38">
        <f>Calculations!M426</f>
        <v>100</v>
      </c>
      <c r="H456" s="38">
        <f>Calculations!H426</f>
        <v>0</v>
      </c>
      <c r="I456" s="38">
        <f>Calculations!L426</f>
        <v>0</v>
      </c>
      <c r="J456" s="38">
        <f>Calculations!G426</f>
        <v>0</v>
      </c>
      <c r="K456" s="38">
        <f>Calculations!K426</f>
        <v>0</v>
      </c>
      <c r="L456" s="38">
        <f>Calculations!F426</f>
        <v>0</v>
      </c>
      <c r="M456" s="38">
        <f>Calculations!J426</f>
        <v>0</v>
      </c>
      <c r="N456" s="38">
        <f>Calculations!V426</f>
        <v>0</v>
      </c>
      <c r="O456" s="38">
        <f>Calculations!W426</f>
        <v>0</v>
      </c>
      <c r="P456" s="38">
        <f>Calculations!O426</f>
        <v>0</v>
      </c>
      <c r="Q456" s="38">
        <f>Calculations!S426</f>
        <v>0</v>
      </c>
      <c r="R456" s="38">
        <f>Calculations!Q426</f>
        <v>0</v>
      </c>
      <c r="S456" s="38">
        <f>Calculations!T426</f>
        <v>0</v>
      </c>
      <c r="T456" s="38">
        <f>Calculations!R426</f>
        <v>0</v>
      </c>
      <c r="U456" s="38">
        <f>Calculations!U426</f>
        <v>0</v>
      </c>
      <c r="V456" s="38" t="str">
        <f>Calculations!X426</f>
        <v>Not Modelled</v>
      </c>
      <c r="W456" s="38" t="str">
        <f>Calculations!Y426</f>
        <v>N/A</v>
      </c>
      <c r="X456" s="38" t="s">
        <v>1056</v>
      </c>
      <c r="Y456" s="73" t="s">
        <v>106</v>
      </c>
      <c r="Z456" s="74" t="s">
        <v>107</v>
      </c>
      <c r="AA456" s="58">
        <f>Calculations!Z426</f>
        <v>0</v>
      </c>
      <c r="AB456" s="58">
        <f>Calculations!AL426</f>
        <v>0</v>
      </c>
      <c r="AC456" s="58">
        <f>Calculations!AA426</f>
        <v>0</v>
      </c>
      <c r="AD456" s="59">
        <f>Calculations!AM426</f>
        <v>0</v>
      </c>
      <c r="AE456" s="58">
        <f>Calculations!AB426</f>
        <v>0</v>
      </c>
      <c r="AF456" s="58">
        <f>Calculations!AN426</f>
        <v>0</v>
      </c>
      <c r="AG456" s="58">
        <f>Calculations!AC426</f>
        <v>0</v>
      </c>
      <c r="AH456" s="58">
        <f>Calculations!AO426</f>
        <v>0</v>
      </c>
      <c r="AI456" s="58">
        <f>Calculations!AD426</f>
        <v>0</v>
      </c>
      <c r="AJ456" s="58">
        <f>Calculations!AP426</f>
        <v>0</v>
      </c>
      <c r="AK456" s="58">
        <f>Calculations!AE426</f>
        <v>0</v>
      </c>
      <c r="AL456" s="58">
        <f>Calculations!AQ426</f>
        <v>0</v>
      </c>
      <c r="AM456" s="58">
        <f>Calculations!AF426</f>
        <v>0</v>
      </c>
      <c r="AN456" s="58">
        <f>Calculations!AR426</f>
        <v>0</v>
      </c>
      <c r="AO456" s="58">
        <f>Calculations!AG426</f>
        <v>0</v>
      </c>
      <c r="AP456" s="58">
        <f>Calculations!AS426</f>
        <v>0</v>
      </c>
      <c r="AQ456" s="58">
        <f>Calculations!AH426</f>
        <v>0</v>
      </c>
      <c r="AR456" s="58">
        <f>Calculations!AT426</f>
        <v>0</v>
      </c>
      <c r="AS456" s="58">
        <f>Calculations!AI426</f>
        <v>0</v>
      </c>
      <c r="AT456" s="58">
        <f>Calculations!AU426</f>
        <v>0</v>
      </c>
      <c r="AU456" s="58">
        <f>Calculations!AJ426</f>
        <v>0</v>
      </c>
      <c r="AV456" s="58">
        <f>Calculations!AV426</f>
        <v>0</v>
      </c>
      <c r="AW456" s="49"/>
      <c r="AX456" s="49"/>
      <c r="AY456" s="56" t="str">
        <f>Calculations!D426</f>
        <v>Land Supply 2018</v>
      </c>
    </row>
    <row r="457" spans="2:51" ht="26" x14ac:dyDescent="0.35">
      <c r="B457" s="32" t="str">
        <f>Calculations!A427</f>
        <v>HLA-288</v>
      </c>
      <c r="C457" s="30" t="str">
        <f>Calculations!B427</f>
        <v>SALVATION ARMY, BACK CHURCH STREET, BOLTON, BL1 2LJ</v>
      </c>
      <c r="D457" s="13" t="str">
        <f>Calculations!C427</f>
        <v>Residential</v>
      </c>
      <c r="E457" s="38">
        <f>Calculations!E427</f>
        <v>0.17973800000000001</v>
      </c>
      <c r="F457" s="38">
        <f>Calculations!I427</f>
        <v>0.17973800000000001</v>
      </c>
      <c r="G457" s="38">
        <f>Calculations!M427</f>
        <v>100</v>
      </c>
      <c r="H457" s="38">
        <f>Calculations!H427</f>
        <v>0</v>
      </c>
      <c r="I457" s="38">
        <f>Calculations!L427</f>
        <v>0</v>
      </c>
      <c r="J457" s="38">
        <f>Calculations!G427</f>
        <v>0</v>
      </c>
      <c r="K457" s="38">
        <f>Calculations!K427</f>
        <v>0</v>
      </c>
      <c r="L457" s="38">
        <f>Calculations!F427</f>
        <v>0</v>
      </c>
      <c r="M457" s="38">
        <f>Calculations!J427</f>
        <v>0</v>
      </c>
      <c r="N457" s="38">
        <f>Calculations!V427</f>
        <v>0</v>
      </c>
      <c r="O457" s="38">
        <f>Calculations!W427</f>
        <v>0</v>
      </c>
      <c r="P457" s="38">
        <f>Calculations!O427</f>
        <v>0</v>
      </c>
      <c r="Q457" s="38">
        <f>Calculations!S427</f>
        <v>0</v>
      </c>
      <c r="R457" s="38">
        <f>Calculations!Q427</f>
        <v>0</v>
      </c>
      <c r="S457" s="38">
        <f>Calculations!T427</f>
        <v>0</v>
      </c>
      <c r="T457" s="38">
        <f>Calculations!R427</f>
        <v>0</v>
      </c>
      <c r="U457" s="38">
        <f>Calculations!U427</f>
        <v>0</v>
      </c>
      <c r="V457" s="38">
        <f>Calculations!X427</f>
        <v>0</v>
      </c>
      <c r="W457" s="38">
        <f>Calculations!Y427</f>
        <v>0</v>
      </c>
      <c r="X457" s="38" t="s">
        <v>1056</v>
      </c>
      <c r="Y457" s="73" t="s">
        <v>106</v>
      </c>
      <c r="Z457" s="74" t="s">
        <v>107</v>
      </c>
      <c r="AA457" s="58">
        <f>Calculations!Z427</f>
        <v>0</v>
      </c>
      <c r="AB457" s="58">
        <f>Calculations!AL427</f>
        <v>0</v>
      </c>
      <c r="AC457" s="58">
        <f>Calculations!AA427</f>
        <v>0</v>
      </c>
      <c r="AD457" s="59">
        <f>Calculations!AM427</f>
        <v>0</v>
      </c>
      <c r="AE457" s="58">
        <f>Calculations!AB427</f>
        <v>0</v>
      </c>
      <c r="AF457" s="58">
        <f>Calculations!AN427</f>
        <v>0</v>
      </c>
      <c r="AG457" s="58">
        <f>Calculations!AC427</f>
        <v>0</v>
      </c>
      <c r="AH457" s="58">
        <f>Calculations!AO427</f>
        <v>0</v>
      </c>
      <c r="AI457" s="58">
        <f>Calculations!AD427</f>
        <v>0</v>
      </c>
      <c r="AJ457" s="58">
        <f>Calculations!AP427</f>
        <v>0</v>
      </c>
      <c r="AK457" s="58">
        <f>Calculations!AE427</f>
        <v>0</v>
      </c>
      <c r="AL457" s="58">
        <f>Calculations!AQ427</f>
        <v>0</v>
      </c>
      <c r="AM457" s="58">
        <f>Calculations!AF427</f>
        <v>0</v>
      </c>
      <c r="AN457" s="58">
        <f>Calculations!AR427</f>
        <v>0</v>
      </c>
      <c r="AO457" s="58">
        <f>Calculations!AG427</f>
        <v>0</v>
      </c>
      <c r="AP457" s="58">
        <f>Calculations!AS427</f>
        <v>0</v>
      </c>
      <c r="AQ457" s="58">
        <f>Calculations!AH427</f>
        <v>0.17973834499999999</v>
      </c>
      <c r="AR457" s="58">
        <f>Calculations!AT427</f>
        <v>100.00019194605481</v>
      </c>
      <c r="AS457" s="58">
        <f>Calculations!AI427</f>
        <v>0</v>
      </c>
      <c r="AT457" s="58">
        <f>Calculations!AU427</f>
        <v>0</v>
      </c>
      <c r="AU457" s="58">
        <f>Calculations!AJ427</f>
        <v>0</v>
      </c>
      <c r="AV457" s="58">
        <f>Calculations!AV427</f>
        <v>0</v>
      </c>
      <c r="AW457" s="49"/>
      <c r="AX457" s="49"/>
      <c r="AY457" s="56" t="str">
        <f>Calculations!D427</f>
        <v>Land Supply 2018</v>
      </c>
    </row>
    <row r="458" spans="2:51" ht="26" x14ac:dyDescent="0.35">
      <c r="B458" s="32" t="str">
        <f>Calculations!A428</f>
        <v>HLA-289</v>
      </c>
      <c r="C458" s="30" t="str">
        <f>Calculations!B428</f>
        <v>124 NEWPORT STREET, BOLTON, BL3 6AB</v>
      </c>
      <c r="D458" s="13" t="str">
        <f>Calculations!C428</f>
        <v>Residential</v>
      </c>
      <c r="E458" s="38">
        <f>Calculations!E428</f>
        <v>2.2624100000000001E-2</v>
      </c>
      <c r="F458" s="38">
        <f>Calculations!I428</f>
        <v>2.2624100000000001E-2</v>
      </c>
      <c r="G458" s="38">
        <f>Calculations!M428</f>
        <v>100</v>
      </c>
      <c r="H458" s="38">
        <f>Calculations!H428</f>
        <v>0</v>
      </c>
      <c r="I458" s="38">
        <f>Calculations!L428</f>
        <v>0</v>
      </c>
      <c r="J458" s="38">
        <f>Calculations!G428</f>
        <v>0</v>
      </c>
      <c r="K458" s="38">
        <f>Calculations!K428</f>
        <v>0</v>
      </c>
      <c r="L458" s="38">
        <f>Calculations!F428</f>
        <v>0</v>
      </c>
      <c r="M458" s="38">
        <f>Calculations!J428</f>
        <v>0</v>
      </c>
      <c r="N458" s="38">
        <f>Calculations!V428</f>
        <v>0</v>
      </c>
      <c r="O458" s="38">
        <f>Calculations!W428</f>
        <v>0</v>
      </c>
      <c r="P458" s="38">
        <f>Calculations!O428</f>
        <v>0</v>
      </c>
      <c r="Q458" s="38">
        <f>Calculations!S428</f>
        <v>0</v>
      </c>
      <c r="R458" s="38">
        <f>Calculations!Q428</f>
        <v>0</v>
      </c>
      <c r="S458" s="38">
        <f>Calculations!T428</f>
        <v>0</v>
      </c>
      <c r="T458" s="38">
        <f>Calculations!R428</f>
        <v>0</v>
      </c>
      <c r="U458" s="38">
        <f>Calculations!U428</f>
        <v>0</v>
      </c>
      <c r="V458" s="38" t="str">
        <f>Calculations!X428</f>
        <v>Not Modelled</v>
      </c>
      <c r="W458" s="38" t="str">
        <f>Calculations!Y428</f>
        <v>N/A</v>
      </c>
      <c r="X458" s="38" t="s">
        <v>1056</v>
      </c>
      <c r="Y458" s="73" t="s">
        <v>106</v>
      </c>
      <c r="Z458" s="74" t="s">
        <v>107</v>
      </c>
      <c r="AA458" s="58">
        <f>Calculations!Z428</f>
        <v>0</v>
      </c>
      <c r="AB458" s="58">
        <f>Calculations!AL428</f>
        <v>0</v>
      </c>
      <c r="AC458" s="58">
        <f>Calculations!AA428</f>
        <v>0</v>
      </c>
      <c r="AD458" s="59">
        <f>Calculations!AM428</f>
        <v>0</v>
      </c>
      <c r="AE458" s="58">
        <f>Calculations!AB428</f>
        <v>0</v>
      </c>
      <c r="AF458" s="58">
        <f>Calculations!AN428</f>
        <v>0</v>
      </c>
      <c r="AG458" s="58">
        <f>Calculations!AC428</f>
        <v>0</v>
      </c>
      <c r="AH458" s="58">
        <f>Calculations!AO428</f>
        <v>0</v>
      </c>
      <c r="AI458" s="58">
        <f>Calculations!AD428</f>
        <v>0</v>
      </c>
      <c r="AJ458" s="58">
        <f>Calculations!AP428</f>
        <v>0</v>
      </c>
      <c r="AK458" s="58">
        <f>Calculations!AE428</f>
        <v>0</v>
      </c>
      <c r="AL458" s="58">
        <f>Calculations!AQ428</f>
        <v>0</v>
      </c>
      <c r="AM458" s="58">
        <f>Calculations!AF428</f>
        <v>0</v>
      </c>
      <c r="AN458" s="58">
        <f>Calculations!AR428</f>
        <v>0</v>
      </c>
      <c r="AO458" s="58">
        <f>Calculations!AG428</f>
        <v>0</v>
      </c>
      <c r="AP458" s="58">
        <f>Calculations!AS428</f>
        <v>0</v>
      </c>
      <c r="AQ458" s="58">
        <f>Calculations!AH428</f>
        <v>2.26241249989E-2</v>
      </c>
      <c r="AR458" s="58">
        <f>Calculations!AT428</f>
        <v>100.00011049677113</v>
      </c>
      <c r="AS458" s="58">
        <f>Calculations!AI428</f>
        <v>0</v>
      </c>
      <c r="AT458" s="58">
        <f>Calculations!AU428</f>
        <v>0</v>
      </c>
      <c r="AU458" s="58">
        <f>Calculations!AJ428</f>
        <v>0</v>
      </c>
      <c r="AV458" s="58">
        <f>Calculations!AV428</f>
        <v>0</v>
      </c>
      <c r="AW458" s="49"/>
      <c r="AX458" s="49"/>
      <c r="AY458" s="56" t="str">
        <f>Calculations!D428</f>
        <v>Land Supply 2018</v>
      </c>
    </row>
    <row r="459" spans="2:51" ht="14.5" x14ac:dyDescent="0.35">
      <c r="B459" s="32" t="str">
        <f>Calculations!A429</f>
        <v>HLA-290</v>
      </c>
      <c r="C459" s="30" t="str">
        <f>Calculations!B429</f>
        <v>2 HARRISON STREET, HORWICH, BOLTON, BL6 7AH</v>
      </c>
      <c r="D459" s="13" t="str">
        <f>Calculations!C429</f>
        <v>Residential</v>
      </c>
      <c r="E459" s="38">
        <f>Calculations!E429</f>
        <v>6.5826200000000001E-2</v>
      </c>
      <c r="F459" s="38">
        <f>Calculations!I429</f>
        <v>0</v>
      </c>
      <c r="G459" s="38">
        <f>Calculations!M429</f>
        <v>0</v>
      </c>
      <c r="H459" s="38">
        <f>Calculations!H429</f>
        <v>6.5826200000000001E-2</v>
      </c>
      <c r="I459" s="38">
        <f>Calculations!L429</f>
        <v>100</v>
      </c>
      <c r="J459" s="38">
        <f>Calculations!G429</f>
        <v>0</v>
      </c>
      <c r="K459" s="38">
        <f>Calculations!K429</f>
        <v>0</v>
      </c>
      <c r="L459" s="38">
        <f>Calculations!F429</f>
        <v>0</v>
      </c>
      <c r="M459" s="38">
        <f>Calculations!J429</f>
        <v>0</v>
      </c>
      <c r="N459" s="38">
        <f>Calculations!V429</f>
        <v>6.5826200000000001E-2</v>
      </c>
      <c r="O459" s="38">
        <f>Calculations!W429</f>
        <v>100</v>
      </c>
      <c r="P459" s="38">
        <f>Calculations!O429</f>
        <v>2.91808E-3</v>
      </c>
      <c r="Q459" s="38">
        <f>Calculations!S429</f>
        <v>4.4330069182179734</v>
      </c>
      <c r="R459" s="38">
        <f>Calculations!Q429</f>
        <v>0</v>
      </c>
      <c r="S459" s="38">
        <f>Calculations!T429</f>
        <v>0</v>
      </c>
      <c r="T459" s="38">
        <f>Calculations!R429</f>
        <v>0</v>
      </c>
      <c r="U459" s="38">
        <f>Calculations!U429</f>
        <v>0</v>
      </c>
      <c r="V459" s="38">
        <f>Calculations!X429</f>
        <v>4.7675463153499999E-2</v>
      </c>
      <c r="W459" s="38">
        <f>Calculations!Y429</f>
        <v>72.426272750819578</v>
      </c>
      <c r="X459" s="38" t="s">
        <v>1056</v>
      </c>
      <c r="Y459" s="73" t="s">
        <v>105</v>
      </c>
      <c r="Z459" s="74" t="s">
        <v>104</v>
      </c>
      <c r="AA459" s="58">
        <f>Calculations!Z429</f>
        <v>0</v>
      </c>
      <c r="AB459" s="58">
        <f>Calculations!AL429</f>
        <v>0</v>
      </c>
      <c r="AC459" s="58">
        <f>Calculations!AA429</f>
        <v>0</v>
      </c>
      <c r="AD459" s="59">
        <f>Calculations!AM429</f>
        <v>0</v>
      </c>
      <c r="AE459" s="58">
        <f>Calculations!AB429</f>
        <v>0</v>
      </c>
      <c r="AF459" s="58">
        <f>Calculations!AN429</f>
        <v>0</v>
      </c>
      <c r="AG459" s="58">
        <f>Calculations!AC429</f>
        <v>0</v>
      </c>
      <c r="AH459" s="58">
        <f>Calculations!AO429</f>
        <v>0</v>
      </c>
      <c r="AI459" s="58">
        <f>Calculations!AD429</f>
        <v>0</v>
      </c>
      <c r="AJ459" s="58">
        <f>Calculations!AP429</f>
        <v>0</v>
      </c>
      <c r="AK459" s="58">
        <f>Calculations!AE429</f>
        <v>0</v>
      </c>
      <c r="AL459" s="58">
        <f>Calculations!AQ429</f>
        <v>0</v>
      </c>
      <c r="AM459" s="58">
        <f>Calculations!AF429</f>
        <v>0</v>
      </c>
      <c r="AN459" s="58">
        <f>Calculations!AR429</f>
        <v>0</v>
      </c>
      <c r="AO459" s="58">
        <f>Calculations!AG429</f>
        <v>0</v>
      </c>
      <c r="AP459" s="58">
        <f>Calculations!AS429</f>
        <v>0</v>
      </c>
      <c r="AQ459" s="58">
        <f>Calculations!AH429</f>
        <v>0</v>
      </c>
      <c r="AR459" s="58">
        <f>Calculations!AT429</f>
        <v>0</v>
      </c>
      <c r="AS459" s="58">
        <f>Calculations!AI429</f>
        <v>0</v>
      </c>
      <c r="AT459" s="58">
        <f>Calculations!AU429</f>
        <v>0</v>
      </c>
      <c r="AU459" s="58">
        <f>Calculations!AJ429</f>
        <v>0</v>
      </c>
      <c r="AV459" s="58">
        <f>Calculations!AV429</f>
        <v>0</v>
      </c>
      <c r="AW459" s="49"/>
      <c r="AX459" s="49"/>
      <c r="AY459" s="56" t="str">
        <f>Calculations!D429</f>
        <v>Land Supply 2018</v>
      </c>
    </row>
    <row r="460" spans="2:51" ht="14.5" x14ac:dyDescent="0.35">
      <c r="B460" s="32" t="str">
        <f>Calculations!A430</f>
        <v>HLA-291</v>
      </c>
      <c r="C460" s="30" t="str">
        <f>Calculations!B430</f>
        <v>LAND AT KIRKBY ROAD, HEATON, BOLTON,</v>
      </c>
      <c r="D460" s="13" t="str">
        <f>Calculations!C430</f>
        <v>Residential</v>
      </c>
      <c r="E460" s="38">
        <f>Calculations!E430</f>
        <v>6.8942900000000001E-2</v>
      </c>
      <c r="F460" s="38">
        <f>Calculations!I430</f>
        <v>6.8942900000000001E-2</v>
      </c>
      <c r="G460" s="38">
        <f>Calculations!M430</f>
        <v>100</v>
      </c>
      <c r="H460" s="38">
        <f>Calculations!H430</f>
        <v>0</v>
      </c>
      <c r="I460" s="38">
        <f>Calculations!L430</f>
        <v>0</v>
      </c>
      <c r="J460" s="38">
        <f>Calculations!G430</f>
        <v>0</v>
      </c>
      <c r="K460" s="38">
        <f>Calculations!K430</f>
        <v>0</v>
      </c>
      <c r="L460" s="38">
        <f>Calculations!F430</f>
        <v>0</v>
      </c>
      <c r="M460" s="38">
        <f>Calculations!J430</f>
        <v>0</v>
      </c>
      <c r="N460" s="38">
        <f>Calculations!V430</f>
        <v>0</v>
      </c>
      <c r="O460" s="38">
        <f>Calculations!W430</f>
        <v>0</v>
      </c>
      <c r="P460" s="38">
        <f>Calculations!O430</f>
        <v>4.9906899999999996E-6</v>
      </c>
      <c r="Q460" s="38">
        <f>Calculations!S430</f>
        <v>7.2388744888886303E-3</v>
      </c>
      <c r="R460" s="38">
        <f>Calculations!Q430</f>
        <v>0</v>
      </c>
      <c r="S460" s="38">
        <f>Calculations!T430</f>
        <v>0</v>
      </c>
      <c r="T460" s="38">
        <f>Calculations!R430</f>
        <v>0</v>
      </c>
      <c r="U460" s="38">
        <f>Calculations!U430</f>
        <v>0</v>
      </c>
      <c r="V460" s="38" t="str">
        <f>Calculations!X430</f>
        <v>Not Modelled</v>
      </c>
      <c r="W460" s="38" t="str">
        <f>Calculations!Y430</f>
        <v>N/A</v>
      </c>
      <c r="X460" s="38" t="s">
        <v>1056</v>
      </c>
      <c r="Y460" s="73" t="s">
        <v>105</v>
      </c>
      <c r="Z460" s="74" t="s">
        <v>104</v>
      </c>
      <c r="AA460" s="58">
        <f>Calculations!Z430</f>
        <v>0</v>
      </c>
      <c r="AB460" s="58">
        <f>Calculations!AL430</f>
        <v>0</v>
      </c>
      <c r="AC460" s="58">
        <f>Calculations!AA430</f>
        <v>0</v>
      </c>
      <c r="AD460" s="59">
        <f>Calculations!AM430</f>
        <v>0</v>
      </c>
      <c r="AE460" s="58">
        <f>Calculations!AB430</f>
        <v>0</v>
      </c>
      <c r="AF460" s="58">
        <f>Calculations!AN430</f>
        <v>0</v>
      </c>
      <c r="AG460" s="58">
        <f>Calculations!AC430</f>
        <v>0</v>
      </c>
      <c r="AH460" s="58">
        <f>Calculations!AO430</f>
        <v>0</v>
      </c>
      <c r="AI460" s="58">
        <f>Calculations!AD430</f>
        <v>0</v>
      </c>
      <c r="AJ460" s="58">
        <f>Calculations!AP430</f>
        <v>0</v>
      </c>
      <c r="AK460" s="58">
        <f>Calculations!AE430</f>
        <v>0</v>
      </c>
      <c r="AL460" s="58">
        <f>Calculations!AQ430</f>
        <v>0</v>
      </c>
      <c r="AM460" s="58">
        <f>Calculations!AF430</f>
        <v>0</v>
      </c>
      <c r="AN460" s="58">
        <f>Calculations!AR430</f>
        <v>0</v>
      </c>
      <c r="AO460" s="58">
        <f>Calculations!AG430</f>
        <v>0</v>
      </c>
      <c r="AP460" s="58">
        <f>Calculations!AS430</f>
        <v>0</v>
      </c>
      <c r="AQ460" s="58">
        <f>Calculations!AH430</f>
        <v>6.8942895001700005E-2</v>
      </c>
      <c r="AR460" s="58">
        <f>Calculations!AT430</f>
        <v>99.999992750087401</v>
      </c>
      <c r="AS460" s="58">
        <f>Calculations!AI430</f>
        <v>0</v>
      </c>
      <c r="AT460" s="58">
        <f>Calculations!AU430</f>
        <v>0</v>
      </c>
      <c r="AU460" s="58">
        <f>Calculations!AJ430</f>
        <v>0</v>
      </c>
      <c r="AV460" s="58">
        <f>Calculations!AV430</f>
        <v>0</v>
      </c>
      <c r="AW460" s="49"/>
      <c r="AX460" s="49"/>
      <c r="AY460" s="56" t="str">
        <f>Calculations!D430</f>
        <v>Land Supply 2018</v>
      </c>
    </row>
    <row r="461" spans="2:51" ht="26" x14ac:dyDescent="0.35">
      <c r="B461" s="32" t="str">
        <f>Calculations!A431</f>
        <v>HLA-292</v>
      </c>
      <c r="C461" s="30" t="str">
        <f>Calculations!B431</f>
        <v>2-4 NEWFIELD COURT, CHURCH STREET, WESTHOUGHTON, BOLTON, BL5 3SA</v>
      </c>
      <c r="D461" s="13" t="str">
        <f>Calculations!C431</f>
        <v>Residential</v>
      </c>
      <c r="E461" s="38">
        <f>Calculations!E431</f>
        <v>2.75718E-2</v>
      </c>
      <c r="F461" s="38">
        <f>Calculations!I431</f>
        <v>2.75718E-2</v>
      </c>
      <c r="G461" s="38">
        <f>Calculations!M431</f>
        <v>100</v>
      </c>
      <c r="H461" s="38">
        <f>Calculations!H431</f>
        <v>0</v>
      </c>
      <c r="I461" s="38">
        <f>Calculations!L431</f>
        <v>0</v>
      </c>
      <c r="J461" s="38">
        <f>Calculations!G431</f>
        <v>0</v>
      </c>
      <c r="K461" s="38">
        <f>Calculations!K431</f>
        <v>0</v>
      </c>
      <c r="L461" s="38">
        <f>Calculations!F431</f>
        <v>0</v>
      </c>
      <c r="M461" s="38">
        <f>Calculations!J431</f>
        <v>0</v>
      </c>
      <c r="N461" s="38">
        <f>Calculations!V431</f>
        <v>0</v>
      </c>
      <c r="O461" s="38">
        <f>Calculations!W431</f>
        <v>0</v>
      </c>
      <c r="P461" s="38">
        <f>Calculations!O431</f>
        <v>1.9338568399970002E-2</v>
      </c>
      <c r="Q461" s="38">
        <f>Calculations!S431</f>
        <v>70.138940511573423</v>
      </c>
      <c r="R461" s="38">
        <f>Calculations!Q431</f>
        <v>8.7025683999700006E-3</v>
      </c>
      <c r="S461" s="38">
        <f>Calculations!T431</f>
        <v>31.563294380381407</v>
      </c>
      <c r="T461" s="38">
        <f>Calculations!R431</f>
        <v>0</v>
      </c>
      <c r="U461" s="38">
        <f>Calculations!U431</f>
        <v>0</v>
      </c>
      <c r="V461" s="38" t="str">
        <f>Calculations!X431</f>
        <v>Not Modelled</v>
      </c>
      <c r="W461" s="38" t="str">
        <f>Calculations!Y431</f>
        <v>N/A</v>
      </c>
      <c r="X461" s="38" t="s">
        <v>1056</v>
      </c>
      <c r="Y461" s="73" t="s">
        <v>108</v>
      </c>
      <c r="Z461" s="74" t="s">
        <v>109</v>
      </c>
      <c r="AA461" s="58">
        <f>Calculations!Z431</f>
        <v>0</v>
      </c>
      <c r="AB461" s="58">
        <f>Calculations!AL431</f>
        <v>0</v>
      </c>
      <c r="AC461" s="58">
        <f>Calculations!AA431</f>
        <v>0</v>
      </c>
      <c r="AD461" s="59">
        <f>Calculations!AM431</f>
        <v>0</v>
      </c>
      <c r="AE461" s="58">
        <f>Calculations!AB431</f>
        <v>0</v>
      </c>
      <c r="AF461" s="58">
        <f>Calculations!AN431</f>
        <v>0</v>
      </c>
      <c r="AG461" s="58">
        <f>Calculations!AC431</f>
        <v>0</v>
      </c>
      <c r="AH461" s="58">
        <f>Calculations!AO431</f>
        <v>0</v>
      </c>
      <c r="AI461" s="58">
        <f>Calculations!AD431</f>
        <v>0</v>
      </c>
      <c r="AJ461" s="58">
        <f>Calculations!AP431</f>
        <v>0</v>
      </c>
      <c r="AK461" s="58">
        <f>Calculations!AE431</f>
        <v>0</v>
      </c>
      <c r="AL461" s="58">
        <f>Calculations!AQ431</f>
        <v>0</v>
      </c>
      <c r="AM461" s="58">
        <f>Calculations!AF431</f>
        <v>0</v>
      </c>
      <c r="AN461" s="58">
        <f>Calculations!AR431</f>
        <v>0</v>
      </c>
      <c r="AO461" s="58">
        <f>Calculations!AG431</f>
        <v>0</v>
      </c>
      <c r="AP461" s="58">
        <f>Calculations!AS431</f>
        <v>0</v>
      </c>
      <c r="AQ461" s="58">
        <f>Calculations!AH431</f>
        <v>0</v>
      </c>
      <c r="AR461" s="58">
        <f>Calculations!AT431</f>
        <v>0</v>
      </c>
      <c r="AS461" s="58">
        <f>Calculations!AI431</f>
        <v>0</v>
      </c>
      <c r="AT461" s="58">
        <f>Calculations!AU431</f>
        <v>0</v>
      </c>
      <c r="AU461" s="58">
        <f>Calculations!AJ431</f>
        <v>0</v>
      </c>
      <c r="AV461" s="58">
        <f>Calculations!AV431</f>
        <v>0</v>
      </c>
      <c r="AW461" s="49"/>
      <c r="AX461" s="49"/>
      <c r="AY461" s="56" t="str">
        <f>Calculations!D431</f>
        <v>Land Supply 2018</v>
      </c>
    </row>
    <row r="462" spans="2:51" ht="26" x14ac:dyDescent="0.35">
      <c r="B462" s="32" t="str">
        <f>Calculations!A432</f>
        <v>HLA-294</v>
      </c>
      <c r="C462" s="30" t="str">
        <f>Calculations!B432</f>
        <v>533-539 CHORLEY NEW ROAD, HORWICH, BOLTON, BL6 6JT</v>
      </c>
      <c r="D462" s="13" t="str">
        <f>Calculations!C432</f>
        <v>Residential</v>
      </c>
      <c r="E462" s="38">
        <f>Calculations!E432</f>
        <v>4.1263800000000003E-2</v>
      </c>
      <c r="F462" s="38">
        <f>Calculations!I432</f>
        <v>4.1263800000000003E-2</v>
      </c>
      <c r="G462" s="38">
        <f>Calculations!M432</f>
        <v>100</v>
      </c>
      <c r="H462" s="38">
        <f>Calculations!H432</f>
        <v>0</v>
      </c>
      <c r="I462" s="38">
        <f>Calculations!L432</f>
        <v>0</v>
      </c>
      <c r="J462" s="38">
        <f>Calculations!G432</f>
        <v>0</v>
      </c>
      <c r="K462" s="38">
        <f>Calculations!K432</f>
        <v>0</v>
      </c>
      <c r="L462" s="38">
        <f>Calculations!F432</f>
        <v>0</v>
      </c>
      <c r="M462" s="38">
        <f>Calculations!J432</f>
        <v>0</v>
      </c>
      <c r="N462" s="38">
        <f>Calculations!V432</f>
        <v>0</v>
      </c>
      <c r="O462" s="38">
        <f>Calculations!W432</f>
        <v>0</v>
      </c>
      <c r="P462" s="38">
        <f>Calculations!O432</f>
        <v>0</v>
      </c>
      <c r="Q462" s="38">
        <f>Calculations!S432</f>
        <v>0</v>
      </c>
      <c r="R462" s="38">
        <f>Calculations!Q432</f>
        <v>0</v>
      </c>
      <c r="S462" s="38">
        <f>Calculations!T432</f>
        <v>0</v>
      </c>
      <c r="T462" s="38">
        <f>Calculations!R432</f>
        <v>0</v>
      </c>
      <c r="U462" s="38">
        <f>Calculations!U432</f>
        <v>0</v>
      </c>
      <c r="V462" s="38" t="str">
        <f>Calculations!X432</f>
        <v>Not Modelled</v>
      </c>
      <c r="W462" s="38" t="str">
        <f>Calculations!Y432</f>
        <v>N/A</v>
      </c>
      <c r="X462" s="38" t="s">
        <v>1056</v>
      </c>
      <c r="Y462" s="73" t="s">
        <v>106</v>
      </c>
      <c r="Z462" s="74" t="s">
        <v>107</v>
      </c>
      <c r="AA462" s="58">
        <f>Calculations!Z432</f>
        <v>0</v>
      </c>
      <c r="AB462" s="58">
        <f>Calculations!AL432</f>
        <v>0</v>
      </c>
      <c r="AC462" s="58">
        <f>Calculations!AA432</f>
        <v>0</v>
      </c>
      <c r="AD462" s="59">
        <f>Calculations!AM432</f>
        <v>0</v>
      </c>
      <c r="AE462" s="58">
        <f>Calculations!AB432</f>
        <v>0</v>
      </c>
      <c r="AF462" s="58">
        <f>Calculations!AN432</f>
        <v>0</v>
      </c>
      <c r="AG462" s="58">
        <f>Calculations!AC432</f>
        <v>0</v>
      </c>
      <c r="AH462" s="58">
        <f>Calculations!AO432</f>
        <v>0</v>
      </c>
      <c r="AI462" s="58">
        <f>Calculations!AD432</f>
        <v>0</v>
      </c>
      <c r="AJ462" s="58">
        <f>Calculations!AP432</f>
        <v>0</v>
      </c>
      <c r="AK462" s="58">
        <f>Calculations!AE432</f>
        <v>0</v>
      </c>
      <c r="AL462" s="58">
        <f>Calculations!AQ432</f>
        <v>0</v>
      </c>
      <c r="AM462" s="58">
        <f>Calculations!AF432</f>
        <v>0</v>
      </c>
      <c r="AN462" s="58">
        <f>Calculations!AR432</f>
        <v>0</v>
      </c>
      <c r="AO462" s="58">
        <f>Calculations!AG432</f>
        <v>0</v>
      </c>
      <c r="AP462" s="58">
        <f>Calculations!AS432</f>
        <v>0</v>
      </c>
      <c r="AQ462" s="58">
        <f>Calculations!AH432</f>
        <v>2.2954620000699998E-3</v>
      </c>
      <c r="AR462" s="58">
        <f>Calculations!AT432</f>
        <v>5.5628953224618183</v>
      </c>
      <c r="AS462" s="58">
        <f>Calculations!AI432</f>
        <v>0</v>
      </c>
      <c r="AT462" s="58">
        <f>Calculations!AU432</f>
        <v>0</v>
      </c>
      <c r="AU462" s="58">
        <f>Calculations!AJ432</f>
        <v>0</v>
      </c>
      <c r="AV462" s="58">
        <f>Calculations!AV432</f>
        <v>0</v>
      </c>
      <c r="AW462" s="49"/>
      <c r="AX462" s="49"/>
      <c r="AY462" s="56" t="str">
        <f>Calculations!D432</f>
        <v>Land Supply 2018</v>
      </c>
    </row>
    <row r="463" spans="2:51" ht="26" x14ac:dyDescent="0.35">
      <c r="B463" s="32" t="str">
        <f>Calculations!A433</f>
        <v>HLA-295</v>
      </c>
      <c r="C463" s="30" t="str">
        <f>Calculations!B433</f>
        <v>19-23 MANCHESTER ROAD, BOLTON, BL2 1EH</v>
      </c>
      <c r="D463" s="13" t="str">
        <f>Calculations!C433</f>
        <v>Residential</v>
      </c>
      <c r="E463" s="38">
        <f>Calculations!E433</f>
        <v>8.3531400000000006E-2</v>
      </c>
      <c r="F463" s="38">
        <f>Calculations!I433</f>
        <v>8.3531400000000006E-2</v>
      </c>
      <c r="G463" s="38">
        <f>Calculations!M433</f>
        <v>100</v>
      </c>
      <c r="H463" s="38">
        <f>Calculations!H433</f>
        <v>0</v>
      </c>
      <c r="I463" s="38">
        <f>Calculations!L433</f>
        <v>0</v>
      </c>
      <c r="J463" s="38">
        <f>Calculations!G433</f>
        <v>0</v>
      </c>
      <c r="K463" s="38">
        <f>Calculations!K433</f>
        <v>0</v>
      </c>
      <c r="L463" s="38">
        <f>Calculations!F433</f>
        <v>0</v>
      </c>
      <c r="M463" s="38">
        <f>Calculations!J433</f>
        <v>0</v>
      </c>
      <c r="N463" s="38">
        <f>Calculations!V433</f>
        <v>0</v>
      </c>
      <c r="O463" s="38">
        <f>Calculations!W433</f>
        <v>0</v>
      </c>
      <c r="P463" s="38">
        <f>Calculations!O433</f>
        <v>0</v>
      </c>
      <c r="Q463" s="38">
        <f>Calculations!S433</f>
        <v>0</v>
      </c>
      <c r="R463" s="38">
        <f>Calculations!Q433</f>
        <v>0</v>
      </c>
      <c r="S463" s="38">
        <f>Calculations!T433</f>
        <v>0</v>
      </c>
      <c r="T463" s="38">
        <f>Calculations!R433</f>
        <v>0</v>
      </c>
      <c r="U463" s="38">
        <f>Calculations!U433</f>
        <v>0</v>
      </c>
      <c r="V463" s="38" t="str">
        <f>Calculations!X433</f>
        <v>Not Modelled</v>
      </c>
      <c r="W463" s="38" t="str">
        <f>Calculations!Y433</f>
        <v>N/A</v>
      </c>
      <c r="X463" s="38" t="s">
        <v>1056</v>
      </c>
      <c r="Y463" s="73" t="s">
        <v>106</v>
      </c>
      <c r="Z463" s="74" t="s">
        <v>107</v>
      </c>
      <c r="AA463" s="58">
        <f>Calculations!Z433</f>
        <v>0</v>
      </c>
      <c r="AB463" s="58">
        <f>Calculations!AL433</f>
        <v>0</v>
      </c>
      <c r="AC463" s="58">
        <f>Calculations!AA433</f>
        <v>0</v>
      </c>
      <c r="AD463" s="59">
        <f>Calculations!AM433</f>
        <v>0</v>
      </c>
      <c r="AE463" s="58">
        <f>Calculations!AB433</f>
        <v>0</v>
      </c>
      <c r="AF463" s="58">
        <f>Calculations!AN433</f>
        <v>0</v>
      </c>
      <c r="AG463" s="58">
        <f>Calculations!AC433</f>
        <v>0</v>
      </c>
      <c r="AH463" s="58">
        <f>Calculations!AO433</f>
        <v>0</v>
      </c>
      <c r="AI463" s="58">
        <f>Calculations!AD433</f>
        <v>0</v>
      </c>
      <c r="AJ463" s="58">
        <f>Calculations!AP433</f>
        <v>0</v>
      </c>
      <c r="AK463" s="58">
        <f>Calculations!AE433</f>
        <v>0</v>
      </c>
      <c r="AL463" s="58">
        <f>Calculations!AQ433</f>
        <v>0</v>
      </c>
      <c r="AM463" s="58">
        <f>Calculations!AF433</f>
        <v>0</v>
      </c>
      <c r="AN463" s="58">
        <f>Calculations!AR433</f>
        <v>0</v>
      </c>
      <c r="AO463" s="58">
        <f>Calculations!AG433</f>
        <v>0</v>
      </c>
      <c r="AP463" s="58">
        <f>Calculations!AS433</f>
        <v>0</v>
      </c>
      <c r="AQ463" s="58">
        <f>Calculations!AH433</f>
        <v>8.3531354999600002E-2</v>
      </c>
      <c r="AR463" s="58">
        <f>Calculations!AT433</f>
        <v>99.999946127564002</v>
      </c>
      <c r="AS463" s="58">
        <f>Calculations!AI433</f>
        <v>0</v>
      </c>
      <c r="AT463" s="58">
        <f>Calculations!AU433</f>
        <v>0</v>
      </c>
      <c r="AU463" s="58">
        <f>Calculations!AJ433</f>
        <v>0</v>
      </c>
      <c r="AV463" s="58">
        <f>Calculations!AV433</f>
        <v>0</v>
      </c>
      <c r="AW463" s="49"/>
      <c r="AX463" s="49"/>
      <c r="AY463" s="56" t="str">
        <f>Calculations!D433</f>
        <v>Land Supply 2018</v>
      </c>
    </row>
    <row r="464" spans="2:51" ht="26" x14ac:dyDescent="0.35">
      <c r="B464" s="32" t="str">
        <f>Calculations!A434</f>
        <v>HLA-296</v>
      </c>
      <c r="C464" s="30" t="str">
        <f>Calculations!B434</f>
        <v>18 ST GEORGES STREET, BOLTON, BL1 2EN</v>
      </c>
      <c r="D464" s="13" t="str">
        <f>Calculations!C434</f>
        <v>Residential</v>
      </c>
      <c r="E464" s="38">
        <f>Calculations!E434</f>
        <v>2.1527600000000001E-2</v>
      </c>
      <c r="F464" s="38">
        <f>Calculations!I434</f>
        <v>2.1527600000000001E-2</v>
      </c>
      <c r="G464" s="38">
        <f>Calculations!M434</f>
        <v>100</v>
      </c>
      <c r="H464" s="38">
        <f>Calculations!H434</f>
        <v>0</v>
      </c>
      <c r="I464" s="38">
        <f>Calculations!L434</f>
        <v>0</v>
      </c>
      <c r="J464" s="38">
        <f>Calculations!G434</f>
        <v>0</v>
      </c>
      <c r="K464" s="38">
        <f>Calculations!K434</f>
        <v>0</v>
      </c>
      <c r="L464" s="38">
        <f>Calculations!F434</f>
        <v>0</v>
      </c>
      <c r="M464" s="38">
        <f>Calculations!J434</f>
        <v>0</v>
      </c>
      <c r="N464" s="38">
        <f>Calculations!V434</f>
        <v>1.6557075999500001E-2</v>
      </c>
      <c r="O464" s="38">
        <f>Calculations!W434</f>
        <v>76.910923649175942</v>
      </c>
      <c r="P464" s="38">
        <f>Calculations!O434</f>
        <v>0</v>
      </c>
      <c r="Q464" s="38">
        <f>Calculations!S434</f>
        <v>0</v>
      </c>
      <c r="R464" s="38">
        <f>Calculations!Q434</f>
        <v>0</v>
      </c>
      <c r="S464" s="38">
        <f>Calculations!T434</f>
        <v>0</v>
      </c>
      <c r="T464" s="38">
        <f>Calculations!R434</f>
        <v>0</v>
      </c>
      <c r="U464" s="38">
        <f>Calculations!U434</f>
        <v>0</v>
      </c>
      <c r="V464" s="38" t="str">
        <f>Calculations!X434</f>
        <v>Not Modelled</v>
      </c>
      <c r="W464" s="38" t="str">
        <f>Calculations!Y434</f>
        <v>N/A</v>
      </c>
      <c r="X464" s="38" t="s">
        <v>1056</v>
      </c>
      <c r="Y464" s="73" t="s">
        <v>106</v>
      </c>
      <c r="Z464" s="74" t="s">
        <v>107</v>
      </c>
      <c r="AA464" s="58">
        <f>Calculations!Z434</f>
        <v>0</v>
      </c>
      <c r="AB464" s="58">
        <f>Calculations!AL434</f>
        <v>0</v>
      </c>
      <c r="AC464" s="58">
        <f>Calculations!AA434</f>
        <v>0</v>
      </c>
      <c r="AD464" s="59">
        <f>Calculations!AM434</f>
        <v>0</v>
      </c>
      <c r="AE464" s="58">
        <f>Calculations!AB434</f>
        <v>0</v>
      </c>
      <c r="AF464" s="58">
        <f>Calculations!AN434</f>
        <v>0</v>
      </c>
      <c r="AG464" s="58">
        <f>Calculations!AC434</f>
        <v>0</v>
      </c>
      <c r="AH464" s="58">
        <f>Calculations!AO434</f>
        <v>0</v>
      </c>
      <c r="AI464" s="58">
        <f>Calculations!AD434</f>
        <v>0</v>
      </c>
      <c r="AJ464" s="58">
        <f>Calculations!AP434</f>
        <v>0</v>
      </c>
      <c r="AK464" s="58">
        <f>Calculations!AE434</f>
        <v>0</v>
      </c>
      <c r="AL464" s="58">
        <f>Calculations!AQ434</f>
        <v>0</v>
      </c>
      <c r="AM464" s="58">
        <f>Calculations!AF434</f>
        <v>0</v>
      </c>
      <c r="AN464" s="58">
        <f>Calculations!AR434</f>
        <v>0</v>
      </c>
      <c r="AO464" s="58">
        <f>Calculations!AG434</f>
        <v>0</v>
      </c>
      <c r="AP464" s="58">
        <f>Calculations!AS434</f>
        <v>0</v>
      </c>
      <c r="AQ464" s="58">
        <f>Calculations!AH434</f>
        <v>2.1527624999699999E-2</v>
      </c>
      <c r="AR464" s="58">
        <f>Calculations!AT434</f>
        <v>100.0001161285977</v>
      </c>
      <c r="AS464" s="58">
        <f>Calculations!AI434</f>
        <v>0</v>
      </c>
      <c r="AT464" s="58">
        <f>Calculations!AU434</f>
        <v>0</v>
      </c>
      <c r="AU464" s="58">
        <f>Calculations!AJ434</f>
        <v>0</v>
      </c>
      <c r="AV464" s="58">
        <f>Calculations!AV434</f>
        <v>0</v>
      </c>
      <c r="AW464" s="49"/>
      <c r="AX464" s="49"/>
      <c r="AY464" s="56" t="str">
        <f>Calculations!D434</f>
        <v>Land Supply 2018</v>
      </c>
    </row>
    <row r="465" spans="2:51" ht="14.5" x14ac:dyDescent="0.35">
      <c r="B465" s="32" t="str">
        <f>Calculations!A435</f>
        <v>HLA-297</v>
      </c>
      <c r="C465" s="30" t="str">
        <f>Calculations!B435</f>
        <v>456A CHORLEY NEW ROAD, BOLTON, BOLTON, BL1 5AZ</v>
      </c>
      <c r="D465" s="13" t="str">
        <f>Calculations!C435</f>
        <v>Residential</v>
      </c>
      <c r="E465" s="38">
        <f>Calculations!E435</f>
        <v>6.6341600000000001E-2</v>
      </c>
      <c r="F465" s="38">
        <f>Calculations!I435</f>
        <v>6.6341600000000001E-2</v>
      </c>
      <c r="G465" s="38">
        <f>Calculations!M435</f>
        <v>100</v>
      </c>
      <c r="H465" s="38">
        <f>Calculations!H435</f>
        <v>0</v>
      </c>
      <c r="I465" s="38">
        <f>Calculations!L435</f>
        <v>0</v>
      </c>
      <c r="J465" s="38">
        <f>Calculations!G435</f>
        <v>0</v>
      </c>
      <c r="K465" s="38">
        <f>Calculations!K435</f>
        <v>0</v>
      </c>
      <c r="L465" s="38">
        <f>Calculations!F435</f>
        <v>0</v>
      </c>
      <c r="M465" s="38">
        <f>Calculations!J435</f>
        <v>0</v>
      </c>
      <c r="N465" s="38">
        <f>Calculations!V435</f>
        <v>0</v>
      </c>
      <c r="O465" s="38">
        <f>Calculations!W435</f>
        <v>0</v>
      </c>
      <c r="P465" s="38">
        <f>Calculations!O435</f>
        <v>2.290130417077E-2</v>
      </c>
      <c r="Q465" s="38">
        <f>Calculations!S435</f>
        <v>34.520277127428336</v>
      </c>
      <c r="R465" s="38">
        <f>Calculations!Q435</f>
        <v>5.9281041707699997E-3</v>
      </c>
      <c r="S465" s="38">
        <f>Calculations!T435</f>
        <v>8.9357268603259481</v>
      </c>
      <c r="T465" s="38">
        <f>Calculations!R435</f>
        <v>0</v>
      </c>
      <c r="U465" s="38">
        <f>Calculations!U435</f>
        <v>0</v>
      </c>
      <c r="V465" s="38" t="str">
        <f>Calculations!X435</f>
        <v>Not Modelled</v>
      </c>
      <c r="W465" s="38" t="str">
        <f>Calculations!Y435</f>
        <v>N/A</v>
      </c>
      <c r="X465" s="38" t="s">
        <v>1056</v>
      </c>
      <c r="Y465" s="73" t="s">
        <v>105</v>
      </c>
      <c r="Z465" s="74" t="s">
        <v>104</v>
      </c>
      <c r="AA465" s="58">
        <f>Calculations!Z435</f>
        <v>0</v>
      </c>
      <c r="AB465" s="58">
        <f>Calculations!AL435</f>
        <v>0</v>
      </c>
      <c r="AC465" s="58">
        <f>Calculations!AA435</f>
        <v>0</v>
      </c>
      <c r="AD465" s="59">
        <f>Calculations!AM435</f>
        <v>0</v>
      </c>
      <c r="AE465" s="58">
        <f>Calculations!AB435</f>
        <v>0</v>
      </c>
      <c r="AF465" s="58">
        <f>Calculations!AN435</f>
        <v>0</v>
      </c>
      <c r="AG465" s="58">
        <f>Calculations!AC435</f>
        <v>0</v>
      </c>
      <c r="AH465" s="58">
        <f>Calculations!AO435</f>
        <v>0</v>
      </c>
      <c r="AI465" s="58">
        <f>Calculations!AD435</f>
        <v>0</v>
      </c>
      <c r="AJ465" s="58">
        <f>Calculations!AP435</f>
        <v>0</v>
      </c>
      <c r="AK465" s="58">
        <f>Calculations!AE435</f>
        <v>0</v>
      </c>
      <c r="AL465" s="58">
        <f>Calculations!AQ435</f>
        <v>0</v>
      </c>
      <c r="AM465" s="58">
        <f>Calculations!AF435</f>
        <v>0</v>
      </c>
      <c r="AN465" s="58">
        <f>Calculations!AR435</f>
        <v>0</v>
      </c>
      <c r="AO465" s="58">
        <f>Calculations!AG435</f>
        <v>0</v>
      </c>
      <c r="AP465" s="58">
        <f>Calculations!AS435</f>
        <v>0</v>
      </c>
      <c r="AQ465" s="58">
        <f>Calculations!AH435</f>
        <v>6.6341560000200001E-2</v>
      </c>
      <c r="AR465" s="58">
        <f>Calculations!AT435</f>
        <v>99.999939706307956</v>
      </c>
      <c r="AS465" s="58">
        <f>Calculations!AI435</f>
        <v>0</v>
      </c>
      <c r="AT465" s="58">
        <f>Calculations!AU435</f>
        <v>0</v>
      </c>
      <c r="AU465" s="58">
        <f>Calculations!AJ435</f>
        <v>0</v>
      </c>
      <c r="AV465" s="58">
        <f>Calculations!AV435</f>
        <v>0</v>
      </c>
      <c r="AW465" s="49"/>
      <c r="AX465" s="49"/>
      <c r="AY465" s="56" t="str">
        <f>Calculations!D435</f>
        <v>Land Supply 2018</v>
      </c>
    </row>
    <row r="466" spans="2:51" ht="14.5" x14ac:dyDescent="0.35">
      <c r="B466" s="32" t="str">
        <f>Calculations!A436</f>
        <v>HLA-298</v>
      </c>
      <c r="C466" s="30" t="str">
        <f>Calculations!B436</f>
        <v>PLOT 5, HAWTHORN BANK, BOLTON</v>
      </c>
      <c r="D466" s="13" t="str">
        <f>Calculations!C436</f>
        <v>Residential</v>
      </c>
      <c r="E466" s="38">
        <f>Calculations!E436</f>
        <v>8.2724300000000001E-2</v>
      </c>
      <c r="F466" s="38">
        <f>Calculations!I436</f>
        <v>8.2724300000000001E-2</v>
      </c>
      <c r="G466" s="38">
        <f>Calculations!M436</f>
        <v>100</v>
      </c>
      <c r="H466" s="38">
        <f>Calculations!H436</f>
        <v>0</v>
      </c>
      <c r="I466" s="38">
        <f>Calculations!L436</f>
        <v>0</v>
      </c>
      <c r="J466" s="38">
        <f>Calculations!G436</f>
        <v>0</v>
      </c>
      <c r="K466" s="38">
        <f>Calculations!K436</f>
        <v>0</v>
      </c>
      <c r="L466" s="38">
        <f>Calculations!F436</f>
        <v>0</v>
      </c>
      <c r="M466" s="38">
        <f>Calculations!J436</f>
        <v>0</v>
      </c>
      <c r="N466" s="38">
        <f>Calculations!V436</f>
        <v>0</v>
      </c>
      <c r="O466" s="38">
        <f>Calculations!W436</f>
        <v>0</v>
      </c>
      <c r="P466" s="38">
        <f>Calculations!O436</f>
        <v>1.8547600000000001E-2</v>
      </c>
      <c r="Q466" s="38">
        <f>Calculations!S436</f>
        <v>22.420981501203396</v>
      </c>
      <c r="R466" s="38">
        <f>Calculations!Q436</f>
        <v>0</v>
      </c>
      <c r="S466" s="38">
        <f>Calculations!T436</f>
        <v>0</v>
      </c>
      <c r="T466" s="38">
        <f>Calculations!R436</f>
        <v>0</v>
      </c>
      <c r="U466" s="38">
        <f>Calculations!U436</f>
        <v>0</v>
      </c>
      <c r="V466" s="38" t="str">
        <f>Calculations!X436</f>
        <v>Not Modelled</v>
      </c>
      <c r="W466" s="38" t="str">
        <f>Calculations!Y436</f>
        <v>N/A</v>
      </c>
      <c r="X466" s="38" t="s">
        <v>1056</v>
      </c>
      <c r="Y466" s="73" t="s">
        <v>105</v>
      </c>
      <c r="Z466" s="74" t="s">
        <v>104</v>
      </c>
      <c r="AA466" s="58">
        <f>Calculations!Z436</f>
        <v>0</v>
      </c>
      <c r="AB466" s="58">
        <f>Calculations!AL436</f>
        <v>0</v>
      </c>
      <c r="AC466" s="58">
        <f>Calculations!AA436</f>
        <v>0</v>
      </c>
      <c r="AD466" s="59">
        <f>Calculations!AM436</f>
        <v>0</v>
      </c>
      <c r="AE466" s="58">
        <f>Calculations!AB436</f>
        <v>0</v>
      </c>
      <c r="AF466" s="58">
        <f>Calculations!AN436</f>
        <v>0</v>
      </c>
      <c r="AG466" s="58">
        <f>Calculations!AC436</f>
        <v>0</v>
      </c>
      <c r="AH466" s="58">
        <f>Calculations!AO436</f>
        <v>0</v>
      </c>
      <c r="AI466" s="58">
        <f>Calculations!AD436</f>
        <v>0</v>
      </c>
      <c r="AJ466" s="58">
        <f>Calculations!AP436</f>
        <v>0</v>
      </c>
      <c r="AK466" s="58">
        <f>Calculations!AE436</f>
        <v>0</v>
      </c>
      <c r="AL466" s="58">
        <f>Calculations!AQ436</f>
        <v>0</v>
      </c>
      <c r="AM466" s="58">
        <f>Calculations!AF436</f>
        <v>0</v>
      </c>
      <c r="AN466" s="58">
        <f>Calculations!AR436</f>
        <v>0</v>
      </c>
      <c r="AO466" s="58">
        <f>Calculations!AG436</f>
        <v>0</v>
      </c>
      <c r="AP466" s="58">
        <f>Calculations!AS436</f>
        <v>0</v>
      </c>
      <c r="AQ466" s="58">
        <f>Calculations!AH436</f>
        <v>8.2724310001100004E-2</v>
      </c>
      <c r="AR466" s="58">
        <f>Calculations!AT436</f>
        <v>100.00001208967619</v>
      </c>
      <c r="AS466" s="58">
        <f>Calculations!AI436</f>
        <v>0</v>
      </c>
      <c r="AT466" s="58">
        <f>Calculations!AU436</f>
        <v>0</v>
      </c>
      <c r="AU466" s="58">
        <f>Calculations!AJ436</f>
        <v>0</v>
      </c>
      <c r="AV466" s="58">
        <f>Calculations!AV436</f>
        <v>0</v>
      </c>
      <c r="AW466" s="49"/>
      <c r="AX466" s="49"/>
      <c r="AY466" s="56" t="str">
        <f>Calculations!D436</f>
        <v>Land Supply 2018</v>
      </c>
    </row>
    <row r="467" spans="2:51" ht="14.5" x14ac:dyDescent="0.35">
      <c r="B467" s="32" t="str">
        <f>Calculations!A437</f>
        <v>HLA-305</v>
      </c>
      <c r="C467" s="30" t="str">
        <f>Calculations!B437</f>
        <v>458 MANCHESTER ROAD, BLACKROD, BOLTON, BL6 5SU</v>
      </c>
      <c r="D467" s="13" t="str">
        <f>Calculations!C437</f>
        <v>Residential</v>
      </c>
      <c r="E467" s="38">
        <f>Calculations!E437</f>
        <v>0.30160599999999999</v>
      </c>
      <c r="F467" s="38">
        <f>Calculations!I437</f>
        <v>0.30160599999999999</v>
      </c>
      <c r="G467" s="38">
        <f>Calculations!M437</f>
        <v>100</v>
      </c>
      <c r="H467" s="38">
        <f>Calculations!H437</f>
        <v>0</v>
      </c>
      <c r="I467" s="38">
        <f>Calculations!L437</f>
        <v>0</v>
      </c>
      <c r="J467" s="38">
        <f>Calculations!G437</f>
        <v>0</v>
      </c>
      <c r="K467" s="38">
        <f>Calculations!K437</f>
        <v>0</v>
      </c>
      <c r="L467" s="38">
        <f>Calculations!F437</f>
        <v>0</v>
      </c>
      <c r="M467" s="38">
        <f>Calculations!J437</f>
        <v>0</v>
      </c>
      <c r="N467" s="38">
        <f>Calculations!V437</f>
        <v>0</v>
      </c>
      <c r="O467" s="38">
        <f>Calculations!W437</f>
        <v>0</v>
      </c>
      <c r="P467" s="38">
        <f>Calculations!O437</f>
        <v>9.6916799999999997E-2</v>
      </c>
      <c r="Q467" s="38">
        <f>Calculations!S437</f>
        <v>32.13357824446463</v>
      </c>
      <c r="R467" s="38">
        <f>Calculations!Q437</f>
        <v>0</v>
      </c>
      <c r="S467" s="38">
        <f>Calculations!T437</f>
        <v>0</v>
      </c>
      <c r="T467" s="38">
        <f>Calculations!R437</f>
        <v>0</v>
      </c>
      <c r="U467" s="38">
        <f>Calculations!U437</f>
        <v>0</v>
      </c>
      <c r="V467" s="38" t="str">
        <f>Calculations!X437</f>
        <v>Not Modelled</v>
      </c>
      <c r="W467" s="38" t="str">
        <f>Calculations!Y437</f>
        <v>N/A</v>
      </c>
      <c r="X467" s="38" t="s">
        <v>1056</v>
      </c>
      <c r="Y467" s="73" t="s">
        <v>105</v>
      </c>
      <c r="Z467" s="74" t="s">
        <v>104</v>
      </c>
      <c r="AA467" s="58">
        <f>Calculations!Z437</f>
        <v>0</v>
      </c>
      <c r="AB467" s="58">
        <f>Calculations!AL437</f>
        <v>0</v>
      </c>
      <c r="AC467" s="58">
        <f>Calculations!AA437</f>
        <v>0</v>
      </c>
      <c r="AD467" s="59">
        <f>Calculations!AM437</f>
        <v>0</v>
      </c>
      <c r="AE467" s="58">
        <f>Calculations!AB437</f>
        <v>0</v>
      </c>
      <c r="AF467" s="58">
        <f>Calculations!AN437</f>
        <v>0</v>
      </c>
      <c r="AG467" s="58">
        <f>Calculations!AC437</f>
        <v>0</v>
      </c>
      <c r="AH467" s="58">
        <f>Calculations!AO437</f>
        <v>0</v>
      </c>
      <c r="AI467" s="58">
        <f>Calculations!AD437</f>
        <v>0</v>
      </c>
      <c r="AJ467" s="58">
        <f>Calculations!AP437</f>
        <v>0</v>
      </c>
      <c r="AK467" s="58">
        <f>Calculations!AE437</f>
        <v>0</v>
      </c>
      <c r="AL467" s="58">
        <f>Calculations!AQ437</f>
        <v>0</v>
      </c>
      <c r="AM467" s="58">
        <f>Calculations!AF437</f>
        <v>0</v>
      </c>
      <c r="AN467" s="58">
        <f>Calculations!AR437</f>
        <v>0</v>
      </c>
      <c r="AO467" s="58">
        <f>Calculations!AG437</f>
        <v>0</v>
      </c>
      <c r="AP467" s="58">
        <f>Calculations!AS437</f>
        <v>0</v>
      </c>
      <c r="AQ467" s="58">
        <f>Calculations!AH437</f>
        <v>4.0936677799899998E-2</v>
      </c>
      <c r="AR467" s="58">
        <f>Calculations!AT437</f>
        <v>13.57289901391219</v>
      </c>
      <c r="AS467" s="58">
        <f>Calculations!AI437</f>
        <v>0</v>
      </c>
      <c r="AT467" s="58">
        <f>Calculations!AU437</f>
        <v>0</v>
      </c>
      <c r="AU467" s="58">
        <f>Calculations!AJ437</f>
        <v>0</v>
      </c>
      <c r="AV467" s="58">
        <f>Calculations!AV437</f>
        <v>0</v>
      </c>
      <c r="AW467" s="49"/>
      <c r="AX467" s="49"/>
      <c r="AY467" s="56" t="str">
        <f>Calculations!D437</f>
        <v>Land Supply 2018</v>
      </c>
    </row>
    <row r="468" spans="2:51" ht="26" x14ac:dyDescent="0.35">
      <c r="B468" s="32" t="str">
        <f>Calculations!A438</f>
        <v>HLA-309</v>
      </c>
      <c r="C468" s="30" t="str">
        <f>Calculations!B438</f>
        <v>106-110 ST GEORGES ROAD, BOLTON, BL1 2BZ</v>
      </c>
      <c r="D468" s="13" t="str">
        <f>Calculations!C438</f>
        <v>Residential</v>
      </c>
      <c r="E468" s="38">
        <f>Calculations!E438</f>
        <v>7.8574500000000005E-2</v>
      </c>
      <c r="F468" s="38">
        <f>Calculations!I438</f>
        <v>7.8574500000000005E-2</v>
      </c>
      <c r="G468" s="38">
        <f>Calculations!M438</f>
        <v>100</v>
      </c>
      <c r="H468" s="38">
        <f>Calculations!H438</f>
        <v>0</v>
      </c>
      <c r="I468" s="38">
        <f>Calculations!L438</f>
        <v>0</v>
      </c>
      <c r="J468" s="38">
        <f>Calculations!G438</f>
        <v>0</v>
      </c>
      <c r="K468" s="38">
        <f>Calculations!K438</f>
        <v>0</v>
      </c>
      <c r="L468" s="38">
        <f>Calculations!F438</f>
        <v>0</v>
      </c>
      <c r="M468" s="38">
        <f>Calculations!J438</f>
        <v>0</v>
      </c>
      <c r="N468" s="38">
        <f>Calculations!V438</f>
        <v>0</v>
      </c>
      <c r="O468" s="38">
        <f>Calculations!W438</f>
        <v>0</v>
      </c>
      <c r="P468" s="38">
        <f>Calculations!O438</f>
        <v>0</v>
      </c>
      <c r="Q468" s="38">
        <f>Calculations!S438</f>
        <v>0</v>
      </c>
      <c r="R468" s="38">
        <f>Calculations!Q438</f>
        <v>0</v>
      </c>
      <c r="S468" s="38">
        <f>Calculations!T438</f>
        <v>0</v>
      </c>
      <c r="T468" s="38">
        <f>Calculations!R438</f>
        <v>0</v>
      </c>
      <c r="U468" s="38">
        <f>Calculations!U438</f>
        <v>0</v>
      </c>
      <c r="V468" s="38">
        <f>Calculations!X438</f>
        <v>0</v>
      </c>
      <c r="W468" s="38">
        <f>Calculations!Y438</f>
        <v>0</v>
      </c>
      <c r="X468" s="38" t="s">
        <v>1056</v>
      </c>
      <c r="Y468" s="73" t="s">
        <v>106</v>
      </c>
      <c r="Z468" s="74" t="s">
        <v>107</v>
      </c>
      <c r="AA468" s="58">
        <f>Calculations!Z438</f>
        <v>0</v>
      </c>
      <c r="AB468" s="58">
        <f>Calculations!AL438</f>
        <v>0</v>
      </c>
      <c r="AC468" s="58">
        <f>Calculations!AA438</f>
        <v>0</v>
      </c>
      <c r="AD468" s="59">
        <f>Calculations!AM438</f>
        <v>0</v>
      </c>
      <c r="AE468" s="58">
        <f>Calculations!AB438</f>
        <v>0</v>
      </c>
      <c r="AF468" s="58">
        <f>Calculations!AN438</f>
        <v>0</v>
      </c>
      <c r="AG468" s="58">
        <f>Calculations!AC438</f>
        <v>0</v>
      </c>
      <c r="AH468" s="58">
        <f>Calculations!AO438</f>
        <v>0</v>
      </c>
      <c r="AI468" s="58">
        <f>Calculations!AD438</f>
        <v>0</v>
      </c>
      <c r="AJ468" s="58">
        <f>Calculations!AP438</f>
        <v>0</v>
      </c>
      <c r="AK468" s="58">
        <f>Calculations!AE438</f>
        <v>0</v>
      </c>
      <c r="AL468" s="58">
        <f>Calculations!AQ438</f>
        <v>0</v>
      </c>
      <c r="AM468" s="58">
        <f>Calculations!AF438</f>
        <v>0</v>
      </c>
      <c r="AN468" s="58">
        <f>Calculations!AR438</f>
        <v>0</v>
      </c>
      <c r="AO468" s="58">
        <f>Calculations!AG438</f>
        <v>0</v>
      </c>
      <c r="AP468" s="58">
        <f>Calculations!AS438</f>
        <v>0</v>
      </c>
      <c r="AQ468" s="58">
        <f>Calculations!AH438</f>
        <v>7.8574475000300001E-2</v>
      </c>
      <c r="AR468" s="58">
        <f>Calculations!AT438</f>
        <v>99.999968183443727</v>
      </c>
      <c r="AS468" s="58">
        <f>Calculations!AI438</f>
        <v>0</v>
      </c>
      <c r="AT468" s="58">
        <f>Calculations!AU438</f>
        <v>0</v>
      </c>
      <c r="AU468" s="58">
        <f>Calculations!AJ438</f>
        <v>0</v>
      </c>
      <c r="AV468" s="58">
        <f>Calculations!AV438</f>
        <v>0</v>
      </c>
      <c r="AW468" s="49"/>
      <c r="AX468" s="49"/>
      <c r="AY468" s="56" t="str">
        <f>Calculations!D438</f>
        <v>Land Supply 2018</v>
      </c>
    </row>
    <row r="469" spans="2:51" ht="14.5" x14ac:dyDescent="0.35">
      <c r="B469" s="32" t="str">
        <f>Calculations!A439</f>
        <v>HLA-311</v>
      </c>
      <c r="C469" s="30" t="str">
        <f>Calculations!B439</f>
        <v>74 ALBERT ROAD WEST, BOLTON, BL1 5HW</v>
      </c>
      <c r="D469" s="13" t="str">
        <f>Calculations!C439</f>
        <v>Residential</v>
      </c>
      <c r="E469" s="38">
        <f>Calculations!E439</f>
        <v>0.31054700000000002</v>
      </c>
      <c r="F469" s="38">
        <f>Calculations!I439</f>
        <v>0.31054700000000002</v>
      </c>
      <c r="G469" s="38">
        <f>Calculations!M439</f>
        <v>100</v>
      </c>
      <c r="H469" s="38">
        <f>Calculations!H439</f>
        <v>0</v>
      </c>
      <c r="I469" s="38">
        <f>Calculations!L439</f>
        <v>0</v>
      </c>
      <c r="J469" s="38">
        <f>Calculations!G439</f>
        <v>0</v>
      </c>
      <c r="K469" s="38">
        <f>Calculations!K439</f>
        <v>0</v>
      </c>
      <c r="L469" s="38">
        <f>Calculations!F439</f>
        <v>0</v>
      </c>
      <c r="M469" s="38">
        <f>Calculations!J439</f>
        <v>0</v>
      </c>
      <c r="N469" s="38">
        <f>Calculations!V439</f>
        <v>0</v>
      </c>
      <c r="O469" s="38">
        <f>Calculations!W439</f>
        <v>0</v>
      </c>
      <c r="P469" s="38">
        <f>Calculations!O439</f>
        <v>5.2774899999999999E-4</v>
      </c>
      <c r="Q469" s="38">
        <f>Calculations!S439</f>
        <v>0.16994174794797567</v>
      </c>
      <c r="R469" s="38">
        <f>Calculations!Q439</f>
        <v>0</v>
      </c>
      <c r="S469" s="38">
        <f>Calculations!T439</f>
        <v>0</v>
      </c>
      <c r="T469" s="38">
        <f>Calculations!R439</f>
        <v>0</v>
      </c>
      <c r="U469" s="38">
        <f>Calculations!U439</f>
        <v>0</v>
      </c>
      <c r="V469" s="38" t="str">
        <f>Calculations!X439</f>
        <v>Not Modelled</v>
      </c>
      <c r="W469" s="38" t="str">
        <f>Calculations!Y439</f>
        <v>N/A</v>
      </c>
      <c r="X469" s="38" t="s">
        <v>1056</v>
      </c>
      <c r="Y469" s="73" t="s">
        <v>105</v>
      </c>
      <c r="Z469" s="74" t="s">
        <v>104</v>
      </c>
      <c r="AA469" s="58">
        <f>Calculations!Z439</f>
        <v>0</v>
      </c>
      <c r="AB469" s="58">
        <f>Calculations!AL439</f>
        <v>0</v>
      </c>
      <c r="AC469" s="58">
        <f>Calculations!AA439</f>
        <v>0</v>
      </c>
      <c r="AD469" s="59">
        <f>Calculations!AM439</f>
        <v>0</v>
      </c>
      <c r="AE469" s="58">
        <f>Calculations!AB439</f>
        <v>0</v>
      </c>
      <c r="AF469" s="58">
        <f>Calculations!AN439</f>
        <v>0</v>
      </c>
      <c r="AG469" s="58">
        <f>Calculations!AC439</f>
        <v>0</v>
      </c>
      <c r="AH469" s="58">
        <f>Calculations!AO439</f>
        <v>0</v>
      </c>
      <c r="AI469" s="58">
        <f>Calculations!AD439</f>
        <v>0</v>
      </c>
      <c r="AJ469" s="58">
        <f>Calculations!AP439</f>
        <v>0</v>
      </c>
      <c r="AK469" s="58">
        <f>Calculations!AE439</f>
        <v>0</v>
      </c>
      <c r="AL469" s="58">
        <f>Calculations!AQ439</f>
        <v>0</v>
      </c>
      <c r="AM469" s="58">
        <f>Calculations!AF439</f>
        <v>0</v>
      </c>
      <c r="AN469" s="58">
        <f>Calculations!AR439</f>
        <v>0</v>
      </c>
      <c r="AO469" s="58">
        <f>Calculations!AG439</f>
        <v>0</v>
      </c>
      <c r="AP469" s="58">
        <f>Calculations!AS439</f>
        <v>0</v>
      </c>
      <c r="AQ469" s="58">
        <f>Calculations!AH439</f>
        <v>0.31054739999800002</v>
      </c>
      <c r="AR469" s="58">
        <f>Calculations!AT439</f>
        <v>100.00012880433557</v>
      </c>
      <c r="AS469" s="58">
        <f>Calculations!AI439</f>
        <v>0</v>
      </c>
      <c r="AT469" s="58">
        <f>Calculations!AU439</f>
        <v>0</v>
      </c>
      <c r="AU469" s="58">
        <f>Calculations!AJ439</f>
        <v>0</v>
      </c>
      <c r="AV469" s="58">
        <f>Calculations!AV439</f>
        <v>0</v>
      </c>
      <c r="AW469" s="49"/>
      <c r="AX469" s="49"/>
      <c r="AY469" s="56" t="str">
        <f>Calculations!D439</f>
        <v>Land Supply 2018</v>
      </c>
    </row>
    <row r="470" spans="2:51" ht="26" x14ac:dyDescent="0.35">
      <c r="B470" s="32" t="str">
        <f>Calculations!A440</f>
        <v>HLA-312</v>
      </c>
      <c r="C470" s="30" t="str">
        <f>Calculations!B440</f>
        <v>GARAGE COLONY, DORSET CLOSE, FARNWORTH, BOLTON</v>
      </c>
      <c r="D470" s="13" t="str">
        <f>Calculations!C440</f>
        <v>Residential</v>
      </c>
      <c r="E470" s="38">
        <f>Calculations!E440</f>
        <v>6.0840999999999999E-2</v>
      </c>
      <c r="F470" s="38">
        <f>Calculations!I440</f>
        <v>6.0840999999999999E-2</v>
      </c>
      <c r="G470" s="38">
        <f>Calculations!M440</f>
        <v>100</v>
      </c>
      <c r="H470" s="38">
        <f>Calculations!H440</f>
        <v>0</v>
      </c>
      <c r="I470" s="38">
        <f>Calculations!L440</f>
        <v>0</v>
      </c>
      <c r="J470" s="38">
        <f>Calculations!G440</f>
        <v>0</v>
      </c>
      <c r="K470" s="38">
        <f>Calculations!K440</f>
        <v>0</v>
      </c>
      <c r="L470" s="38">
        <f>Calculations!F440</f>
        <v>0</v>
      </c>
      <c r="M470" s="38">
        <f>Calculations!J440</f>
        <v>0</v>
      </c>
      <c r="N470" s="38">
        <f>Calculations!V440</f>
        <v>0</v>
      </c>
      <c r="O470" s="38">
        <f>Calculations!W440</f>
        <v>0</v>
      </c>
      <c r="P470" s="38">
        <f>Calculations!O440</f>
        <v>0</v>
      </c>
      <c r="Q470" s="38">
        <f>Calculations!S440</f>
        <v>0</v>
      </c>
      <c r="R470" s="38">
        <f>Calculations!Q440</f>
        <v>0</v>
      </c>
      <c r="S470" s="38">
        <f>Calculations!T440</f>
        <v>0</v>
      </c>
      <c r="T470" s="38">
        <f>Calculations!R440</f>
        <v>0</v>
      </c>
      <c r="U470" s="38">
        <f>Calculations!U440</f>
        <v>0</v>
      </c>
      <c r="V470" s="38" t="str">
        <f>Calculations!X440</f>
        <v>Not Modelled</v>
      </c>
      <c r="W470" s="38" t="str">
        <f>Calculations!Y440</f>
        <v>N/A</v>
      </c>
      <c r="X470" s="38" t="s">
        <v>1056</v>
      </c>
      <c r="Y470" s="73" t="s">
        <v>106</v>
      </c>
      <c r="Z470" s="74" t="s">
        <v>107</v>
      </c>
      <c r="AA470" s="58">
        <f>Calculations!Z440</f>
        <v>0</v>
      </c>
      <c r="AB470" s="58">
        <f>Calculations!AL440</f>
        <v>0</v>
      </c>
      <c r="AC470" s="58">
        <f>Calculations!AA440</f>
        <v>0</v>
      </c>
      <c r="AD470" s="59">
        <f>Calculations!AM440</f>
        <v>0</v>
      </c>
      <c r="AE470" s="58">
        <f>Calculations!AB440</f>
        <v>0</v>
      </c>
      <c r="AF470" s="58">
        <f>Calculations!AN440</f>
        <v>0</v>
      </c>
      <c r="AG470" s="58">
        <f>Calculations!AC440</f>
        <v>0</v>
      </c>
      <c r="AH470" s="58">
        <f>Calculations!AO440</f>
        <v>0</v>
      </c>
      <c r="AI470" s="58">
        <f>Calculations!AD440</f>
        <v>0</v>
      </c>
      <c r="AJ470" s="58">
        <f>Calculations!AP440</f>
        <v>0</v>
      </c>
      <c r="AK470" s="58">
        <f>Calculations!AE440</f>
        <v>0</v>
      </c>
      <c r="AL470" s="58">
        <f>Calculations!AQ440</f>
        <v>0</v>
      </c>
      <c r="AM470" s="58">
        <f>Calculations!AF440</f>
        <v>0</v>
      </c>
      <c r="AN470" s="58">
        <f>Calculations!AR440</f>
        <v>0</v>
      </c>
      <c r="AO470" s="58">
        <f>Calculations!AG440</f>
        <v>0</v>
      </c>
      <c r="AP470" s="58">
        <f>Calculations!AS440</f>
        <v>0</v>
      </c>
      <c r="AQ470" s="58">
        <f>Calculations!AH440</f>
        <v>6.0841050000499997E-2</v>
      </c>
      <c r="AR470" s="58">
        <f>Calculations!AT440</f>
        <v>100.00008218224552</v>
      </c>
      <c r="AS470" s="58">
        <f>Calculations!AI440</f>
        <v>0</v>
      </c>
      <c r="AT470" s="58">
        <f>Calculations!AU440</f>
        <v>0</v>
      </c>
      <c r="AU470" s="58">
        <f>Calculations!AJ440</f>
        <v>0</v>
      </c>
      <c r="AV470" s="58">
        <f>Calculations!AV440</f>
        <v>0</v>
      </c>
      <c r="AW470" s="49"/>
      <c r="AX470" s="49"/>
      <c r="AY470" s="56" t="str">
        <f>Calculations!D440</f>
        <v>Land Supply 2018</v>
      </c>
    </row>
    <row r="471" spans="2:51" ht="26" x14ac:dyDescent="0.35">
      <c r="B471" s="32" t="str">
        <f>Calculations!A441</f>
        <v>HLA-314</v>
      </c>
      <c r="C471" s="30" t="str">
        <f>Calculations!B441</f>
        <v>206 ST GEORGES ROAD, BOLTON, BL1 2PH</v>
      </c>
      <c r="D471" s="13" t="str">
        <f>Calculations!C441</f>
        <v>Residential</v>
      </c>
      <c r="E471" s="38">
        <f>Calculations!E441</f>
        <v>1.06222E-2</v>
      </c>
      <c r="F471" s="38">
        <f>Calculations!I441</f>
        <v>1.06222E-2</v>
      </c>
      <c r="G471" s="38">
        <f>Calculations!M441</f>
        <v>100</v>
      </c>
      <c r="H471" s="38">
        <f>Calculations!H441</f>
        <v>0</v>
      </c>
      <c r="I471" s="38">
        <f>Calculations!L441</f>
        <v>0</v>
      </c>
      <c r="J471" s="38">
        <f>Calculations!G441</f>
        <v>0</v>
      </c>
      <c r="K471" s="38">
        <f>Calculations!K441</f>
        <v>0</v>
      </c>
      <c r="L471" s="38">
        <f>Calculations!F441</f>
        <v>0</v>
      </c>
      <c r="M471" s="38">
        <f>Calculations!J441</f>
        <v>0</v>
      </c>
      <c r="N471" s="38">
        <f>Calculations!V441</f>
        <v>0</v>
      </c>
      <c r="O471" s="38">
        <f>Calculations!W441</f>
        <v>0</v>
      </c>
      <c r="P471" s="38">
        <f>Calculations!O441</f>
        <v>0</v>
      </c>
      <c r="Q471" s="38">
        <f>Calculations!S441</f>
        <v>0</v>
      </c>
      <c r="R471" s="38">
        <f>Calculations!Q441</f>
        <v>0</v>
      </c>
      <c r="S471" s="38">
        <f>Calculations!T441</f>
        <v>0</v>
      </c>
      <c r="T471" s="38">
        <f>Calculations!R441</f>
        <v>0</v>
      </c>
      <c r="U471" s="38">
        <f>Calculations!U441</f>
        <v>0</v>
      </c>
      <c r="V471" s="38">
        <f>Calculations!X441</f>
        <v>0</v>
      </c>
      <c r="W471" s="38">
        <f>Calculations!Y441</f>
        <v>0</v>
      </c>
      <c r="X471" s="38" t="s">
        <v>1056</v>
      </c>
      <c r="Y471" s="73" t="s">
        <v>106</v>
      </c>
      <c r="Z471" s="74" t="s">
        <v>107</v>
      </c>
      <c r="AA471" s="58">
        <f>Calculations!Z441</f>
        <v>0</v>
      </c>
      <c r="AB471" s="58">
        <f>Calculations!AL441</f>
        <v>0</v>
      </c>
      <c r="AC471" s="58">
        <f>Calculations!AA441</f>
        <v>0</v>
      </c>
      <c r="AD471" s="59">
        <f>Calculations!AM441</f>
        <v>0</v>
      </c>
      <c r="AE471" s="58">
        <f>Calculations!AB441</f>
        <v>0</v>
      </c>
      <c r="AF471" s="58">
        <f>Calculations!AN441</f>
        <v>0</v>
      </c>
      <c r="AG471" s="58">
        <f>Calculations!AC441</f>
        <v>0</v>
      </c>
      <c r="AH471" s="58">
        <f>Calculations!AO441</f>
        <v>0</v>
      </c>
      <c r="AI471" s="58">
        <f>Calculations!AD441</f>
        <v>0</v>
      </c>
      <c r="AJ471" s="58">
        <f>Calculations!AP441</f>
        <v>0</v>
      </c>
      <c r="AK471" s="58">
        <f>Calculations!AE441</f>
        <v>0</v>
      </c>
      <c r="AL471" s="58">
        <f>Calculations!AQ441</f>
        <v>0</v>
      </c>
      <c r="AM471" s="58">
        <f>Calculations!AF441</f>
        <v>0</v>
      </c>
      <c r="AN471" s="58">
        <f>Calculations!AR441</f>
        <v>0</v>
      </c>
      <c r="AO471" s="58">
        <f>Calculations!AG441</f>
        <v>0</v>
      </c>
      <c r="AP471" s="58">
        <f>Calculations!AS441</f>
        <v>0</v>
      </c>
      <c r="AQ471" s="58">
        <f>Calculations!AH441</f>
        <v>1.06222500008E-2</v>
      </c>
      <c r="AR471" s="58">
        <f>Calculations!AT441</f>
        <v>100.00047071981322</v>
      </c>
      <c r="AS471" s="58">
        <f>Calculations!AI441</f>
        <v>0</v>
      </c>
      <c r="AT471" s="58">
        <f>Calculations!AU441</f>
        <v>0</v>
      </c>
      <c r="AU471" s="58">
        <f>Calculations!AJ441</f>
        <v>0</v>
      </c>
      <c r="AV471" s="58">
        <f>Calculations!AV441</f>
        <v>0</v>
      </c>
      <c r="AW471" s="49"/>
      <c r="AX471" s="49"/>
      <c r="AY471" s="56" t="str">
        <f>Calculations!D441</f>
        <v>Land Supply 2018</v>
      </c>
    </row>
    <row r="472" spans="2:51" ht="26" x14ac:dyDescent="0.35">
      <c r="B472" s="32" t="str">
        <f>Calculations!A442</f>
        <v>HLA-315</v>
      </c>
      <c r="C472" s="30" t="str">
        <f>Calculations!B442</f>
        <v>LAND ADJACENT 120 WILLOWS LANE, BOLTON, BL3 4AB</v>
      </c>
      <c r="D472" s="13" t="str">
        <f>Calculations!C442</f>
        <v>Residential</v>
      </c>
      <c r="E472" s="38">
        <f>Calculations!E442</f>
        <v>4.9618099999999998E-2</v>
      </c>
      <c r="F472" s="38">
        <f>Calculations!I442</f>
        <v>4.9618099999999998E-2</v>
      </c>
      <c r="G472" s="38">
        <f>Calculations!M442</f>
        <v>100</v>
      </c>
      <c r="H472" s="38">
        <f>Calculations!H442</f>
        <v>0</v>
      </c>
      <c r="I472" s="38">
        <f>Calculations!L442</f>
        <v>0</v>
      </c>
      <c r="J472" s="38">
        <f>Calculations!G442</f>
        <v>0</v>
      </c>
      <c r="K472" s="38">
        <f>Calculations!K442</f>
        <v>0</v>
      </c>
      <c r="L472" s="38">
        <f>Calculations!F442</f>
        <v>0</v>
      </c>
      <c r="M472" s="38">
        <f>Calculations!J442</f>
        <v>0</v>
      </c>
      <c r="N472" s="38">
        <f>Calculations!V442</f>
        <v>0</v>
      </c>
      <c r="O472" s="38">
        <f>Calculations!W442</f>
        <v>0</v>
      </c>
      <c r="P472" s="38">
        <f>Calculations!O442</f>
        <v>0</v>
      </c>
      <c r="Q472" s="38">
        <f>Calculations!S442</f>
        <v>0</v>
      </c>
      <c r="R472" s="38">
        <f>Calculations!Q442</f>
        <v>0</v>
      </c>
      <c r="S472" s="38">
        <f>Calculations!T442</f>
        <v>0</v>
      </c>
      <c r="T472" s="38">
        <f>Calculations!R442</f>
        <v>0</v>
      </c>
      <c r="U472" s="38">
        <f>Calculations!U442</f>
        <v>0</v>
      </c>
      <c r="V472" s="38" t="str">
        <f>Calculations!X442</f>
        <v>Not Modelled</v>
      </c>
      <c r="W472" s="38" t="str">
        <f>Calculations!Y442</f>
        <v>N/A</v>
      </c>
      <c r="X472" s="38" t="s">
        <v>1056</v>
      </c>
      <c r="Y472" s="73" t="s">
        <v>106</v>
      </c>
      <c r="Z472" s="74" t="s">
        <v>107</v>
      </c>
      <c r="AA472" s="58">
        <f>Calculations!Z442</f>
        <v>0</v>
      </c>
      <c r="AB472" s="58">
        <f>Calculations!AL442</f>
        <v>0</v>
      </c>
      <c r="AC472" s="58">
        <f>Calculations!AA442</f>
        <v>0</v>
      </c>
      <c r="AD472" s="59">
        <f>Calculations!AM442</f>
        <v>0</v>
      </c>
      <c r="AE472" s="58">
        <f>Calculations!AB442</f>
        <v>0</v>
      </c>
      <c r="AF472" s="58">
        <f>Calculations!AN442</f>
        <v>0</v>
      </c>
      <c r="AG472" s="58">
        <f>Calculations!AC442</f>
        <v>0</v>
      </c>
      <c r="AH472" s="58">
        <f>Calculations!AO442</f>
        <v>0</v>
      </c>
      <c r="AI472" s="58">
        <f>Calculations!AD442</f>
        <v>0</v>
      </c>
      <c r="AJ472" s="58">
        <f>Calculations!AP442</f>
        <v>0</v>
      </c>
      <c r="AK472" s="58">
        <f>Calculations!AE442</f>
        <v>0</v>
      </c>
      <c r="AL472" s="58">
        <f>Calculations!AQ442</f>
        <v>0</v>
      </c>
      <c r="AM472" s="58">
        <f>Calculations!AF442</f>
        <v>0</v>
      </c>
      <c r="AN472" s="58">
        <f>Calculations!AR442</f>
        <v>0</v>
      </c>
      <c r="AO472" s="58">
        <f>Calculations!AG442</f>
        <v>0</v>
      </c>
      <c r="AP472" s="58">
        <f>Calculations!AS442</f>
        <v>0</v>
      </c>
      <c r="AQ472" s="58">
        <f>Calculations!AH442</f>
        <v>4.9618125000100002E-2</v>
      </c>
      <c r="AR472" s="58">
        <f>Calculations!AT442</f>
        <v>100.00005038504096</v>
      </c>
      <c r="AS472" s="58">
        <f>Calculations!AI442</f>
        <v>0</v>
      </c>
      <c r="AT472" s="58">
        <f>Calculations!AU442</f>
        <v>0</v>
      </c>
      <c r="AU472" s="58">
        <f>Calculations!AJ442</f>
        <v>0</v>
      </c>
      <c r="AV472" s="58">
        <f>Calculations!AV442</f>
        <v>0</v>
      </c>
      <c r="AW472" s="49"/>
      <c r="AX472" s="49"/>
      <c r="AY472" s="56" t="str">
        <f>Calculations!D442</f>
        <v>Land Supply 2018</v>
      </c>
    </row>
    <row r="473" spans="2:51" ht="26" x14ac:dyDescent="0.35">
      <c r="B473" s="32" t="str">
        <f>Calculations!A443</f>
        <v>HLA-316</v>
      </c>
      <c r="C473" s="30" t="str">
        <f>Calculations!B443</f>
        <v>HEATHFIELD FARM, PLODDER LANE, BOLTON, BL5 1AL</v>
      </c>
      <c r="D473" s="13" t="str">
        <f>Calculations!C443</f>
        <v>Residential</v>
      </c>
      <c r="E473" s="38">
        <f>Calculations!E443</f>
        <v>0.14464199999999999</v>
      </c>
      <c r="F473" s="38">
        <f>Calculations!I443</f>
        <v>0.14464199999999999</v>
      </c>
      <c r="G473" s="38">
        <f>Calculations!M443</f>
        <v>100</v>
      </c>
      <c r="H473" s="38">
        <f>Calculations!H443</f>
        <v>0</v>
      </c>
      <c r="I473" s="38">
        <f>Calculations!L443</f>
        <v>0</v>
      </c>
      <c r="J473" s="38">
        <f>Calculations!G443</f>
        <v>0</v>
      </c>
      <c r="K473" s="38">
        <f>Calculations!K443</f>
        <v>0</v>
      </c>
      <c r="L473" s="38">
        <f>Calculations!F443</f>
        <v>0</v>
      </c>
      <c r="M473" s="38">
        <f>Calculations!J443</f>
        <v>0</v>
      </c>
      <c r="N473" s="38">
        <f>Calculations!V443</f>
        <v>0</v>
      </c>
      <c r="O473" s="38">
        <f>Calculations!W443</f>
        <v>0</v>
      </c>
      <c r="P473" s="38">
        <f>Calculations!O443</f>
        <v>3.6145082000099998E-2</v>
      </c>
      <c r="Q473" s="38">
        <f>Calculations!S443</f>
        <v>24.989340578877506</v>
      </c>
      <c r="R473" s="38">
        <f>Calculations!Q443</f>
        <v>2.35331820001E-2</v>
      </c>
      <c r="S473" s="38">
        <f>Calculations!T443</f>
        <v>16.26995063681365</v>
      </c>
      <c r="T473" s="38">
        <f>Calculations!R443</f>
        <v>1.34197680001E-2</v>
      </c>
      <c r="U473" s="38">
        <f>Calculations!U443</f>
        <v>9.2779192766278129</v>
      </c>
      <c r="V473" s="38" t="str">
        <f>Calculations!X443</f>
        <v>Not Modelled</v>
      </c>
      <c r="W473" s="38" t="str">
        <f>Calculations!Y443</f>
        <v>N/A</v>
      </c>
      <c r="X473" s="38" t="s">
        <v>1056</v>
      </c>
      <c r="Y473" s="73" t="s">
        <v>108</v>
      </c>
      <c r="Z473" s="74" t="s">
        <v>109</v>
      </c>
      <c r="AA473" s="58">
        <f>Calculations!Z443</f>
        <v>0</v>
      </c>
      <c r="AB473" s="58">
        <f>Calculations!AL443</f>
        <v>0</v>
      </c>
      <c r="AC473" s="58">
        <f>Calculations!AA443</f>
        <v>0</v>
      </c>
      <c r="AD473" s="59">
        <f>Calculations!AM443</f>
        <v>0</v>
      </c>
      <c r="AE473" s="58">
        <f>Calculations!AB443</f>
        <v>0</v>
      </c>
      <c r="AF473" s="58">
        <f>Calculations!AN443</f>
        <v>0</v>
      </c>
      <c r="AG473" s="58">
        <f>Calculations!AC443</f>
        <v>0</v>
      </c>
      <c r="AH473" s="58">
        <f>Calculations!AO443</f>
        <v>0</v>
      </c>
      <c r="AI473" s="58">
        <f>Calculations!AD443</f>
        <v>9.63705777677E-3</v>
      </c>
      <c r="AJ473" s="58">
        <f>Calculations!AP443</f>
        <v>6.6626967110313737</v>
      </c>
      <c r="AK473" s="58">
        <f>Calculations!AE443</f>
        <v>0</v>
      </c>
      <c r="AL473" s="58">
        <f>Calculations!AQ443</f>
        <v>0</v>
      </c>
      <c r="AM473" s="58">
        <f>Calculations!AF443</f>
        <v>0</v>
      </c>
      <c r="AN473" s="58">
        <f>Calculations!AR443</f>
        <v>0</v>
      </c>
      <c r="AO473" s="58">
        <f>Calculations!AG443</f>
        <v>0</v>
      </c>
      <c r="AP473" s="58">
        <f>Calculations!AS443</f>
        <v>0</v>
      </c>
      <c r="AQ473" s="58">
        <f>Calculations!AH443</f>
        <v>0</v>
      </c>
      <c r="AR473" s="58">
        <f>Calculations!AT443</f>
        <v>0</v>
      </c>
      <c r="AS473" s="58">
        <f>Calculations!AI443</f>
        <v>0</v>
      </c>
      <c r="AT473" s="58">
        <f>Calculations!AU443</f>
        <v>0</v>
      </c>
      <c r="AU473" s="58">
        <f>Calculations!AJ443</f>
        <v>0</v>
      </c>
      <c r="AV473" s="58">
        <f>Calculations!AV443</f>
        <v>0</v>
      </c>
      <c r="AW473" s="49"/>
      <c r="AX473" s="49"/>
      <c r="AY473" s="56" t="str">
        <f>Calculations!D443</f>
        <v>Land Supply 2018</v>
      </c>
    </row>
    <row r="474" spans="2:51" ht="26" x14ac:dyDescent="0.35">
      <c r="B474" s="32" t="str">
        <f>Calculations!A444</f>
        <v>HLA-318</v>
      </c>
      <c r="C474" s="30" t="str">
        <f>Calculations!B444</f>
        <v>757 MANCHESTER ROAD, OVER HULTON, BL5 1BA</v>
      </c>
      <c r="D474" s="13" t="str">
        <f>Calculations!C444</f>
        <v>Residential</v>
      </c>
      <c r="E474" s="38">
        <f>Calculations!E444</f>
        <v>5.1977700000000002E-2</v>
      </c>
      <c r="F474" s="38">
        <f>Calculations!I444</f>
        <v>5.1977700000000002E-2</v>
      </c>
      <c r="G474" s="38">
        <f>Calculations!M444</f>
        <v>100</v>
      </c>
      <c r="H474" s="38">
        <f>Calculations!H444</f>
        <v>0</v>
      </c>
      <c r="I474" s="38">
        <f>Calculations!L444</f>
        <v>0</v>
      </c>
      <c r="J474" s="38">
        <f>Calculations!G444</f>
        <v>0</v>
      </c>
      <c r="K474" s="38">
        <f>Calculations!K444</f>
        <v>0</v>
      </c>
      <c r="L474" s="38">
        <f>Calculations!F444</f>
        <v>0</v>
      </c>
      <c r="M474" s="38">
        <f>Calculations!J444</f>
        <v>0</v>
      </c>
      <c r="N474" s="38">
        <f>Calculations!V444</f>
        <v>0</v>
      </c>
      <c r="O474" s="38">
        <f>Calculations!W444</f>
        <v>0</v>
      </c>
      <c r="P474" s="38">
        <f>Calculations!O444</f>
        <v>6.5274204999499997E-3</v>
      </c>
      <c r="Q474" s="38">
        <f>Calculations!S444</f>
        <v>12.558117230947117</v>
      </c>
      <c r="R474" s="38">
        <f>Calculations!Q444</f>
        <v>5.32742049995E-3</v>
      </c>
      <c r="S474" s="38">
        <f>Calculations!T444</f>
        <v>10.249434853696874</v>
      </c>
      <c r="T474" s="38">
        <f>Calculations!R444</f>
        <v>3.8463704999800001E-3</v>
      </c>
      <c r="U474" s="38">
        <f>Calculations!U444</f>
        <v>7.400039824732529</v>
      </c>
      <c r="V474" s="38" t="str">
        <f>Calculations!X444</f>
        <v>Not Modelled</v>
      </c>
      <c r="W474" s="38" t="str">
        <f>Calculations!Y444</f>
        <v>N/A</v>
      </c>
      <c r="X474" s="38" t="s">
        <v>1056</v>
      </c>
      <c r="Y474" s="73" t="s">
        <v>108</v>
      </c>
      <c r="Z474" s="74" t="s">
        <v>109</v>
      </c>
      <c r="AA474" s="58">
        <f>Calculations!Z444</f>
        <v>0</v>
      </c>
      <c r="AB474" s="58">
        <f>Calculations!AL444</f>
        <v>0</v>
      </c>
      <c r="AC474" s="58">
        <f>Calculations!AA444</f>
        <v>5.32741574981E-3</v>
      </c>
      <c r="AD474" s="59">
        <f>Calculations!AM444</f>
        <v>10.249425714893118</v>
      </c>
      <c r="AE474" s="58">
        <f>Calculations!AB444</f>
        <v>3.8463704999800001E-3</v>
      </c>
      <c r="AF474" s="58">
        <f>Calculations!AN444</f>
        <v>7.400039824732529</v>
      </c>
      <c r="AG474" s="58">
        <f>Calculations!AC444</f>
        <v>0</v>
      </c>
      <c r="AH474" s="58">
        <f>Calculations!AO444</f>
        <v>0</v>
      </c>
      <c r="AI474" s="58">
        <f>Calculations!AD444</f>
        <v>0</v>
      </c>
      <c r="AJ474" s="58">
        <f>Calculations!AP444</f>
        <v>0</v>
      </c>
      <c r="AK474" s="58">
        <f>Calculations!AE444</f>
        <v>0</v>
      </c>
      <c r="AL474" s="58">
        <f>Calculations!AQ444</f>
        <v>0</v>
      </c>
      <c r="AM474" s="58">
        <f>Calculations!AF444</f>
        <v>0</v>
      </c>
      <c r="AN474" s="58">
        <f>Calculations!AR444</f>
        <v>0</v>
      </c>
      <c r="AO474" s="58">
        <f>Calculations!AG444</f>
        <v>0</v>
      </c>
      <c r="AP474" s="58">
        <f>Calculations!AS444</f>
        <v>0</v>
      </c>
      <c r="AQ474" s="58">
        <f>Calculations!AH444</f>
        <v>0</v>
      </c>
      <c r="AR474" s="58">
        <f>Calculations!AT444</f>
        <v>0</v>
      </c>
      <c r="AS474" s="58">
        <f>Calculations!AI444</f>
        <v>0</v>
      </c>
      <c r="AT474" s="58">
        <f>Calculations!AU444</f>
        <v>0</v>
      </c>
      <c r="AU474" s="58">
        <f>Calculations!AJ444</f>
        <v>0</v>
      </c>
      <c r="AV474" s="58">
        <f>Calculations!AV444</f>
        <v>0</v>
      </c>
      <c r="AW474" s="49"/>
      <c r="AX474" s="49"/>
      <c r="AY474" s="56" t="str">
        <f>Calculations!D444</f>
        <v>Land Supply 2018</v>
      </c>
    </row>
    <row r="475" spans="2:51" ht="14.5" x14ac:dyDescent="0.35">
      <c r="B475" s="32" t="str">
        <f>Calculations!A445</f>
        <v>HLA-320</v>
      </c>
      <c r="C475" s="30" t="str">
        <f>Calculations!B445</f>
        <v>66-68 LEE LANE, HORWICH, BOLTON, BL6 7AE</v>
      </c>
      <c r="D475" s="13" t="str">
        <f>Calculations!C445</f>
        <v>Residential</v>
      </c>
      <c r="E475" s="38">
        <f>Calculations!E445</f>
        <v>2.96961E-2</v>
      </c>
      <c r="F475" s="38">
        <f>Calculations!I445</f>
        <v>2.96961E-2</v>
      </c>
      <c r="G475" s="38">
        <f>Calculations!M445</f>
        <v>100</v>
      </c>
      <c r="H475" s="38">
        <f>Calculations!H445</f>
        <v>0</v>
      </c>
      <c r="I475" s="38">
        <f>Calculations!L445</f>
        <v>0</v>
      </c>
      <c r="J475" s="38">
        <f>Calculations!G445</f>
        <v>0</v>
      </c>
      <c r="K475" s="38">
        <f>Calculations!K445</f>
        <v>0</v>
      </c>
      <c r="L475" s="38">
        <f>Calculations!F445</f>
        <v>0</v>
      </c>
      <c r="M475" s="38">
        <f>Calculations!J445</f>
        <v>0</v>
      </c>
      <c r="N475" s="38">
        <f>Calculations!V445</f>
        <v>2.6352514905300002E-3</v>
      </c>
      <c r="O475" s="38">
        <f>Calculations!W445</f>
        <v>8.8740659228989678</v>
      </c>
      <c r="P475" s="38">
        <f>Calculations!O445</f>
        <v>4.9486599999999995E-4</v>
      </c>
      <c r="Q475" s="38">
        <f>Calculations!S445</f>
        <v>1.6664343129232457</v>
      </c>
      <c r="R475" s="38">
        <f>Calculations!Q445</f>
        <v>0</v>
      </c>
      <c r="S475" s="38">
        <f>Calculations!T445</f>
        <v>0</v>
      </c>
      <c r="T475" s="38">
        <f>Calculations!R445</f>
        <v>0</v>
      </c>
      <c r="U475" s="38">
        <f>Calculations!U445</f>
        <v>0</v>
      </c>
      <c r="V475" s="38">
        <f>Calculations!X445</f>
        <v>0</v>
      </c>
      <c r="W475" s="38">
        <f>Calculations!Y445</f>
        <v>0</v>
      </c>
      <c r="X475" s="38" t="s">
        <v>1056</v>
      </c>
      <c r="Y475" s="73" t="s">
        <v>105</v>
      </c>
      <c r="Z475" s="74" t="s">
        <v>104</v>
      </c>
      <c r="AA475" s="58">
        <f>Calculations!Z445</f>
        <v>0</v>
      </c>
      <c r="AB475" s="58">
        <f>Calculations!AL445</f>
        <v>0</v>
      </c>
      <c r="AC475" s="58">
        <f>Calculations!AA445</f>
        <v>0</v>
      </c>
      <c r="AD475" s="59">
        <f>Calculations!AM445</f>
        <v>0</v>
      </c>
      <c r="AE475" s="58">
        <f>Calculations!AB445</f>
        <v>0</v>
      </c>
      <c r="AF475" s="58">
        <f>Calculations!AN445</f>
        <v>0</v>
      </c>
      <c r="AG475" s="58">
        <f>Calculations!AC445</f>
        <v>0</v>
      </c>
      <c r="AH475" s="58">
        <f>Calculations!AO445</f>
        <v>0</v>
      </c>
      <c r="AI475" s="58">
        <f>Calculations!AD445</f>
        <v>0</v>
      </c>
      <c r="AJ475" s="58">
        <f>Calculations!AP445</f>
        <v>0</v>
      </c>
      <c r="AK475" s="58">
        <f>Calculations!AE445</f>
        <v>0</v>
      </c>
      <c r="AL475" s="58">
        <f>Calculations!AQ445</f>
        <v>0</v>
      </c>
      <c r="AM475" s="58">
        <f>Calculations!AF445</f>
        <v>0</v>
      </c>
      <c r="AN475" s="58">
        <f>Calculations!AR445</f>
        <v>0</v>
      </c>
      <c r="AO475" s="58">
        <f>Calculations!AG445</f>
        <v>0</v>
      </c>
      <c r="AP475" s="58">
        <f>Calculations!AS445</f>
        <v>0</v>
      </c>
      <c r="AQ475" s="58">
        <f>Calculations!AH445</f>
        <v>0</v>
      </c>
      <c r="AR475" s="58">
        <f>Calculations!AT445</f>
        <v>0</v>
      </c>
      <c r="AS475" s="58">
        <f>Calculations!AI445</f>
        <v>0</v>
      </c>
      <c r="AT475" s="58">
        <f>Calculations!AU445</f>
        <v>0</v>
      </c>
      <c r="AU475" s="58">
        <f>Calculations!AJ445</f>
        <v>0</v>
      </c>
      <c r="AV475" s="58">
        <f>Calculations!AV445</f>
        <v>0</v>
      </c>
      <c r="AW475" s="49"/>
      <c r="AX475" s="49"/>
      <c r="AY475" s="56" t="str">
        <f>Calculations!D445</f>
        <v>Land Supply 2018</v>
      </c>
    </row>
    <row r="476" spans="2:51" ht="26" x14ac:dyDescent="0.35">
      <c r="B476" s="32" t="str">
        <f>Calculations!A446</f>
        <v>HLA-321</v>
      </c>
      <c r="C476" s="30" t="str">
        <f>Calculations!B446</f>
        <v>DERELICT POCKETS SNOOKER CLUB, MARKET STREET, WESTHOUGHTON, BOLTON, BL5 3AZ</v>
      </c>
      <c r="D476" s="13" t="str">
        <f>Calculations!C446</f>
        <v>Residential</v>
      </c>
      <c r="E476" s="38">
        <f>Calculations!E446</f>
        <v>0.16506599999999999</v>
      </c>
      <c r="F476" s="38">
        <f>Calculations!I446</f>
        <v>0.16506599999999999</v>
      </c>
      <c r="G476" s="38">
        <f>Calculations!M446</f>
        <v>100</v>
      </c>
      <c r="H476" s="38">
        <f>Calculations!H446</f>
        <v>0</v>
      </c>
      <c r="I476" s="38">
        <f>Calculations!L446</f>
        <v>0</v>
      </c>
      <c r="J476" s="38">
        <f>Calculations!G446</f>
        <v>0</v>
      </c>
      <c r="K476" s="38">
        <f>Calculations!K446</f>
        <v>0</v>
      </c>
      <c r="L476" s="38">
        <f>Calculations!F446</f>
        <v>0</v>
      </c>
      <c r="M476" s="38">
        <f>Calculations!J446</f>
        <v>0</v>
      </c>
      <c r="N476" s="38">
        <f>Calculations!V446</f>
        <v>0</v>
      </c>
      <c r="O476" s="38">
        <f>Calculations!W446</f>
        <v>0</v>
      </c>
      <c r="P476" s="38">
        <f>Calculations!O446</f>
        <v>1.6352000000000001E-4</v>
      </c>
      <c r="Q476" s="38">
        <f>Calculations!S446</f>
        <v>9.9063404941053881E-2</v>
      </c>
      <c r="R476" s="38">
        <f>Calculations!Q446</f>
        <v>0</v>
      </c>
      <c r="S476" s="38">
        <f>Calculations!T446</f>
        <v>0</v>
      </c>
      <c r="T476" s="38">
        <f>Calculations!R446</f>
        <v>0</v>
      </c>
      <c r="U476" s="38">
        <f>Calculations!U446</f>
        <v>0</v>
      </c>
      <c r="V476" s="38" t="str">
        <f>Calculations!X446</f>
        <v>Not Modelled</v>
      </c>
      <c r="W476" s="38" t="str">
        <f>Calculations!Y446</f>
        <v>N/A</v>
      </c>
      <c r="X476" s="38" t="s">
        <v>1056</v>
      </c>
      <c r="Y476" s="73" t="s">
        <v>105</v>
      </c>
      <c r="Z476" s="74" t="s">
        <v>104</v>
      </c>
      <c r="AA476" s="58">
        <f>Calculations!Z446</f>
        <v>0</v>
      </c>
      <c r="AB476" s="58">
        <f>Calculations!AL446</f>
        <v>0</v>
      </c>
      <c r="AC476" s="58">
        <f>Calculations!AA446</f>
        <v>0</v>
      </c>
      <c r="AD476" s="59">
        <f>Calculations!AM446</f>
        <v>0</v>
      </c>
      <c r="AE476" s="58">
        <f>Calculations!AB446</f>
        <v>0</v>
      </c>
      <c r="AF476" s="58">
        <f>Calculations!AN446</f>
        <v>0</v>
      </c>
      <c r="AG476" s="58">
        <f>Calculations!AC446</f>
        <v>0</v>
      </c>
      <c r="AH476" s="58">
        <f>Calculations!AO446</f>
        <v>0</v>
      </c>
      <c r="AI476" s="58">
        <f>Calculations!AD446</f>
        <v>0</v>
      </c>
      <c r="AJ476" s="58">
        <f>Calculations!AP446</f>
        <v>0</v>
      </c>
      <c r="AK476" s="58">
        <f>Calculations!AE446</f>
        <v>0</v>
      </c>
      <c r="AL476" s="58">
        <f>Calculations!AQ446</f>
        <v>0</v>
      </c>
      <c r="AM476" s="58">
        <f>Calculations!AF446</f>
        <v>0</v>
      </c>
      <c r="AN476" s="58">
        <f>Calculations!AR446</f>
        <v>0</v>
      </c>
      <c r="AO476" s="58">
        <f>Calculations!AG446</f>
        <v>0</v>
      </c>
      <c r="AP476" s="58">
        <f>Calculations!AS446</f>
        <v>0</v>
      </c>
      <c r="AQ476" s="58">
        <f>Calculations!AH446</f>
        <v>0</v>
      </c>
      <c r="AR476" s="58">
        <f>Calculations!AT446</f>
        <v>0</v>
      </c>
      <c r="AS476" s="58">
        <f>Calculations!AI446</f>
        <v>0</v>
      </c>
      <c r="AT476" s="58">
        <f>Calculations!AU446</f>
        <v>0</v>
      </c>
      <c r="AU476" s="58">
        <f>Calculations!AJ446</f>
        <v>0</v>
      </c>
      <c r="AV476" s="58">
        <f>Calculations!AV446</f>
        <v>0</v>
      </c>
      <c r="AW476" s="49"/>
      <c r="AX476" s="49"/>
      <c r="AY476" s="56" t="str">
        <f>Calculations!D446</f>
        <v>Land Supply 2018</v>
      </c>
    </row>
    <row r="477" spans="2:51" ht="26" x14ac:dyDescent="0.35">
      <c r="B477" s="32" t="str">
        <f>Calculations!A447</f>
        <v>HLA-322</v>
      </c>
      <c r="C477" s="30" t="str">
        <f>Calculations!B447</f>
        <v>BREIGHTMET METHODIST CHURCH, BURY ROAD, BOLTON, BL2 6PY</v>
      </c>
      <c r="D477" s="13" t="str">
        <f>Calculations!C447</f>
        <v>Residential</v>
      </c>
      <c r="E477" s="38">
        <f>Calculations!E447</f>
        <v>0.22722500000000001</v>
      </c>
      <c r="F477" s="38">
        <f>Calculations!I447</f>
        <v>0.22722500000000001</v>
      </c>
      <c r="G477" s="38">
        <f>Calculations!M447</f>
        <v>100</v>
      </c>
      <c r="H477" s="38">
        <f>Calculations!H447</f>
        <v>0</v>
      </c>
      <c r="I477" s="38">
        <f>Calculations!L447</f>
        <v>0</v>
      </c>
      <c r="J477" s="38">
        <f>Calculations!G447</f>
        <v>0</v>
      </c>
      <c r="K477" s="38">
        <f>Calculations!K447</f>
        <v>0</v>
      </c>
      <c r="L477" s="38">
        <f>Calculations!F447</f>
        <v>0</v>
      </c>
      <c r="M477" s="38">
        <f>Calculations!J447</f>
        <v>0</v>
      </c>
      <c r="N477" s="38">
        <f>Calculations!V447</f>
        <v>0</v>
      </c>
      <c r="O477" s="38">
        <f>Calculations!W447</f>
        <v>0</v>
      </c>
      <c r="P477" s="38">
        <f>Calculations!O447</f>
        <v>0</v>
      </c>
      <c r="Q477" s="38">
        <f>Calculations!S447</f>
        <v>0</v>
      </c>
      <c r="R477" s="38">
        <f>Calculations!Q447</f>
        <v>0</v>
      </c>
      <c r="S477" s="38">
        <f>Calculations!T447</f>
        <v>0</v>
      </c>
      <c r="T477" s="38">
        <f>Calculations!R447</f>
        <v>0</v>
      </c>
      <c r="U477" s="38">
        <f>Calculations!U447</f>
        <v>0</v>
      </c>
      <c r="V477" s="38" t="str">
        <f>Calculations!X447</f>
        <v>Not Modelled</v>
      </c>
      <c r="W477" s="38" t="str">
        <f>Calculations!Y447</f>
        <v>N/A</v>
      </c>
      <c r="X477" s="38" t="s">
        <v>1056</v>
      </c>
      <c r="Y477" s="73" t="s">
        <v>106</v>
      </c>
      <c r="Z477" s="74" t="s">
        <v>107</v>
      </c>
      <c r="AA477" s="58">
        <f>Calculations!Z447</f>
        <v>0</v>
      </c>
      <c r="AB477" s="58">
        <f>Calculations!AL447</f>
        <v>0</v>
      </c>
      <c r="AC477" s="58">
        <f>Calculations!AA447</f>
        <v>0</v>
      </c>
      <c r="AD477" s="59">
        <f>Calculations!AM447</f>
        <v>0</v>
      </c>
      <c r="AE477" s="58">
        <f>Calculations!AB447</f>
        <v>0</v>
      </c>
      <c r="AF477" s="58">
        <f>Calculations!AN447</f>
        <v>0</v>
      </c>
      <c r="AG477" s="58">
        <f>Calculations!AC447</f>
        <v>0</v>
      </c>
      <c r="AH477" s="58">
        <f>Calculations!AO447</f>
        <v>0</v>
      </c>
      <c r="AI477" s="58">
        <f>Calculations!AD447</f>
        <v>0</v>
      </c>
      <c r="AJ477" s="58">
        <f>Calculations!AP447</f>
        <v>0</v>
      </c>
      <c r="AK477" s="58">
        <f>Calculations!AE447</f>
        <v>0</v>
      </c>
      <c r="AL477" s="58">
        <f>Calculations!AQ447</f>
        <v>0</v>
      </c>
      <c r="AM477" s="58">
        <f>Calculations!AF447</f>
        <v>0</v>
      </c>
      <c r="AN477" s="58">
        <f>Calculations!AR447</f>
        <v>0</v>
      </c>
      <c r="AO477" s="58">
        <f>Calculations!AG447</f>
        <v>0</v>
      </c>
      <c r="AP477" s="58">
        <f>Calculations!AS447</f>
        <v>0</v>
      </c>
      <c r="AQ477" s="58">
        <f>Calculations!AH447</f>
        <v>0.22722488000300001</v>
      </c>
      <c r="AR477" s="58">
        <f>Calculations!AT447</f>
        <v>99.999947190229946</v>
      </c>
      <c r="AS477" s="58">
        <f>Calculations!AI447</f>
        <v>0</v>
      </c>
      <c r="AT477" s="58">
        <f>Calculations!AU447</f>
        <v>0</v>
      </c>
      <c r="AU477" s="58">
        <f>Calculations!AJ447</f>
        <v>0</v>
      </c>
      <c r="AV477" s="58">
        <f>Calculations!AV447</f>
        <v>0</v>
      </c>
      <c r="AW477" s="49"/>
      <c r="AX477" s="49"/>
      <c r="AY477" s="56" t="str">
        <f>Calculations!D447</f>
        <v>Land Supply 2018</v>
      </c>
    </row>
    <row r="478" spans="2:51" ht="26" x14ac:dyDescent="0.35">
      <c r="B478" s="32" t="str">
        <f>Calculations!A448</f>
        <v>HLA-323</v>
      </c>
      <c r="C478" s="30" t="str">
        <f>Calculations!B448</f>
        <v>LAND TO REAR OF 6-18 LONGSIGHT, HARWOOD, BOLTON, BL2 3HR</v>
      </c>
      <c r="D478" s="13" t="str">
        <f>Calculations!C448</f>
        <v>Residential</v>
      </c>
      <c r="E478" s="38">
        <f>Calculations!E448</f>
        <v>5.2582200000000003E-2</v>
      </c>
      <c r="F478" s="38">
        <f>Calculations!I448</f>
        <v>5.2582200000000003E-2</v>
      </c>
      <c r="G478" s="38">
        <f>Calculations!M448</f>
        <v>100</v>
      </c>
      <c r="H478" s="38">
        <f>Calculations!H448</f>
        <v>0</v>
      </c>
      <c r="I478" s="38">
        <f>Calculations!L448</f>
        <v>0</v>
      </c>
      <c r="J478" s="38">
        <f>Calculations!G448</f>
        <v>0</v>
      </c>
      <c r="K478" s="38">
        <f>Calculations!K448</f>
        <v>0</v>
      </c>
      <c r="L478" s="38">
        <f>Calculations!F448</f>
        <v>0</v>
      </c>
      <c r="M478" s="38">
        <f>Calculations!J448</f>
        <v>0</v>
      </c>
      <c r="N478" s="38">
        <f>Calculations!V448</f>
        <v>0</v>
      </c>
      <c r="O478" s="38">
        <f>Calculations!W448</f>
        <v>0</v>
      </c>
      <c r="P478" s="38">
        <f>Calculations!O448</f>
        <v>1.05345E-4</v>
      </c>
      <c r="Q478" s="38">
        <f>Calculations!S448</f>
        <v>0.20034346223627006</v>
      </c>
      <c r="R478" s="38">
        <f>Calculations!Q448</f>
        <v>0</v>
      </c>
      <c r="S478" s="38">
        <f>Calculations!T448</f>
        <v>0</v>
      </c>
      <c r="T478" s="38">
        <f>Calculations!R448</f>
        <v>0</v>
      </c>
      <c r="U478" s="38">
        <f>Calculations!U448</f>
        <v>0</v>
      </c>
      <c r="V478" s="38" t="str">
        <f>Calculations!X448</f>
        <v>Not Modelled</v>
      </c>
      <c r="W478" s="38" t="str">
        <f>Calculations!Y448</f>
        <v>N/A</v>
      </c>
      <c r="X478" s="38" t="s">
        <v>1056</v>
      </c>
      <c r="Y478" s="73" t="s">
        <v>105</v>
      </c>
      <c r="Z478" s="74" t="s">
        <v>104</v>
      </c>
      <c r="AA478" s="58">
        <f>Calculations!Z448</f>
        <v>0</v>
      </c>
      <c r="AB478" s="58">
        <f>Calculations!AL448</f>
        <v>0</v>
      </c>
      <c r="AC478" s="58">
        <f>Calculations!AA448</f>
        <v>0</v>
      </c>
      <c r="AD478" s="59">
        <f>Calculations!AM448</f>
        <v>0</v>
      </c>
      <c r="AE478" s="58">
        <f>Calculations!AB448</f>
        <v>0</v>
      </c>
      <c r="AF478" s="58">
        <f>Calculations!AN448</f>
        <v>0</v>
      </c>
      <c r="AG478" s="58">
        <f>Calculations!AC448</f>
        <v>0</v>
      </c>
      <c r="AH478" s="58">
        <f>Calculations!AO448</f>
        <v>0</v>
      </c>
      <c r="AI478" s="58">
        <f>Calculations!AD448</f>
        <v>0</v>
      </c>
      <c r="AJ478" s="58">
        <f>Calculations!AP448</f>
        <v>0</v>
      </c>
      <c r="AK478" s="58">
        <f>Calculations!AE448</f>
        <v>0</v>
      </c>
      <c r="AL478" s="58">
        <f>Calculations!AQ448</f>
        <v>0</v>
      </c>
      <c r="AM478" s="58">
        <f>Calculations!AF448</f>
        <v>0</v>
      </c>
      <c r="AN478" s="58">
        <f>Calculations!AR448</f>
        <v>0</v>
      </c>
      <c r="AO478" s="58">
        <f>Calculations!AG448</f>
        <v>0</v>
      </c>
      <c r="AP478" s="58">
        <f>Calculations!AS448</f>
        <v>0</v>
      </c>
      <c r="AQ478" s="58">
        <f>Calculations!AH448</f>
        <v>5.2582224999300001E-2</v>
      </c>
      <c r="AR478" s="58">
        <f>Calculations!AT448</f>
        <v>100.00004754327509</v>
      </c>
      <c r="AS478" s="58">
        <f>Calculations!AI448</f>
        <v>0</v>
      </c>
      <c r="AT478" s="58">
        <f>Calculations!AU448</f>
        <v>0</v>
      </c>
      <c r="AU478" s="58">
        <f>Calculations!AJ448</f>
        <v>0</v>
      </c>
      <c r="AV478" s="58">
        <f>Calculations!AV448</f>
        <v>0</v>
      </c>
      <c r="AW478" s="49"/>
      <c r="AX478" s="49"/>
      <c r="AY478" s="56" t="str">
        <f>Calculations!D448</f>
        <v>Land Supply 2018</v>
      </c>
    </row>
    <row r="479" spans="2:51" ht="14.5" x14ac:dyDescent="0.35">
      <c r="B479" s="32" t="str">
        <f>Calculations!A449</f>
        <v>HLA-326</v>
      </c>
      <c r="C479" s="30" t="str">
        <f>Calculations!B449</f>
        <v>6 FOREST DRIVE, WESTHOUGHTON, BOLTON, BL5 3DH</v>
      </c>
      <c r="D479" s="13" t="str">
        <f>Calculations!C449</f>
        <v>Residential</v>
      </c>
      <c r="E479" s="38">
        <f>Calculations!E449</f>
        <v>0.13122300000000001</v>
      </c>
      <c r="F479" s="38">
        <f>Calculations!I449</f>
        <v>0.13122300000000001</v>
      </c>
      <c r="G479" s="38">
        <f>Calculations!M449</f>
        <v>100</v>
      </c>
      <c r="H479" s="38">
        <f>Calculations!H449</f>
        <v>0</v>
      </c>
      <c r="I479" s="38">
        <f>Calculations!L449</f>
        <v>0</v>
      </c>
      <c r="J479" s="38">
        <f>Calculations!G449</f>
        <v>0</v>
      </c>
      <c r="K479" s="38">
        <f>Calculations!K449</f>
        <v>0</v>
      </c>
      <c r="L479" s="38">
        <f>Calculations!F449</f>
        <v>0</v>
      </c>
      <c r="M479" s="38">
        <f>Calculations!J449</f>
        <v>0</v>
      </c>
      <c r="N479" s="38">
        <f>Calculations!V449</f>
        <v>0</v>
      </c>
      <c r="O479" s="38">
        <f>Calculations!W449</f>
        <v>0</v>
      </c>
      <c r="P479" s="38">
        <f>Calculations!O449</f>
        <v>1.2481300000000001E-4</v>
      </c>
      <c r="Q479" s="38">
        <f>Calculations!S449</f>
        <v>9.5115185600085361E-2</v>
      </c>
      <c r="R479" s="38">
        <f>Calculations!Q449</f>
        <v>0</v>
      </c>
      <c r="S479" s="38">
        <f>Calculations!T449</f>
        <v>0</v>
      </c>
      <c r="T479" s="38">
        <f>Calculations!R449</f>
        <v>0</v>
      </c>
      <c r="U479" s="38">
        <f>Calculations!U449</f>
        <v>0</v>
      </c>
      <c r="V479" s="38" t="str">
        <f>Calculations!X449</f>
        <v>Not Modelled</v>
      </c>
      <c r="W479" s="38" t="str">
        <f>Calculations!Y449</f>
        <v>N/A</v>
      </c>
      <c r="X479" s="38" t="s">
        <v>1056</v>
      </c>
      <c r="Y479" s="73" t="s">
        <v>105</v>
      </c>
      <c r="Z479" s="74" t="s">
        <v>104</v>
      </c>
      <c r="AA479" s="58">
        <f>Calculations!Z449</f>
        <v>0</v>
      </c>
      <c r="AB479" s="58">
        <f>Calculations!AL449</f>
        <v>0</v>
      </c>
      <c r="AC479" s="58">
        <f>Calculations!AA449</f>
        <v>0</v>
      </c>
      <c r="AD479" s="59">
        <f>Calculations!AM449</f>
        <v>0</v>
      </c>
      <c r="AE479" s="58">
        <f>Calculations!AB449</f>
        <v>0</v>
      </c>
      <c r="AF479" s="58">
        <f>Calculations!AN449</f>
        <v>0</v>
      </c>
      <c r="AG479" s="58">
        <f>Calculations!AC449</f>
        <v>0</v>
      </c>
      <c r="AH479" s="58">
        <f>Calculations!AO449</f>
        <v>0</v>
      </c>
      <c r="AI479" s="58">
        <f>Calculations!AD449</f>
        <v>0</v>
      </c>
      <c r="AJ479" s="58">
        <f>Calculations!AP449</f>
        <v>0</v>
      </c>
      <c r="AK479" s="58">
        <f>Calculations!AE449</f>
        <v>0</v>
      </c>
      <c r="AL479" s="58">
        <f>Calculations!AQ449</f>
        <v>0</v>
      </c>
      <c r="AM479" s="58">
        <f>Calculations!AF449</f>
        <v>0</v>
      </c>
      <c r="AN479" s="58">
        <f>Calculations!AR449</f>
        <v>0</v>
      </c>
      <c r="AO479" s="58">
        <f>Calculations!AG449</f>
        <v>0</v>
      </c>
      <c r="AP479" s="58">
        <f>Calculations!AS449</f>
        <v>0</v>
      </c>
      <c r="AQ479" s="58">
        <f>Calculations!AH449</f>
        <v>0</v>
      </c>
      <c r="AR479" s="58">
        <f>Calculations!AT449</f>
        <v>0</v>
      </c>
      <c r="AS479" s="58">
        <f>Calculations!AI449</f>
        <v>0</v>
      </c>
      <c r="AT479" s="58">
        <f>Calculations!AU449</f>
        <v>0</v>
      </c>
      <c r="AU479" s="58">
        <f>Calculations!AJ449</f>
        <v>0</v>
      </c>
      <c r="AV479" s="58">
        <f>Calculations!AV449</f>
        <v>0</v>
      </c>
      <c r="AW479" s="49"/>
      <c r="AX479" s="49"/>
      <c r="AY479" s="56" t="str">
        <f>Calculations!D449</f>
        <v>Land Supply 2018</v>
      </c>
    </row>
    <row r="480" spans="2:51" ht="26" x14ac:dyDescent="0.35">
      <c r="B480" s="32" t="str">
        <f>Calculations!A450</f>
        <v>HLA-328</v>
      </c>
      <c r="C480" s="30" t="str">
        <f>Calculations!B450</f>
        <v>LAND ADJACENT 14 FACTORY HILL, HORWICH, BOLTON, BL6 6RZ</v>
      </c>
      <c r="D480" s="13" t="str">
        <f>Calculations!C450</f>
        <v>Residential</v>
      </c>
      <c r="E480" s="38">
        <f>Calculations!E450</f>
        <v>0.145425</v>
      </c>
      <c r="F480" s="38">
        <f>Calculations!I450</f>
        <v>0.145425</v>
      </c>
      <c r="G480" s="38">
        <f>Calculations!M450</f>
        <v>100</v>
      </c>
      <c r="H480" s="38">
        <f>Calculations!H450</f>
        <v>0</v>
      </c>
      <c r="I480" s="38">
        <f>Calculations!L450</f>
        <v>0</v>
      </c>
      <c r="J480" s="38">
        <f>Calculations!G450</f>
        <v>0</v>
      </c>
      <c r="K480" s="38">
        <f>Calculations!K450</f>
        <v>0</v>
      </c>
      <c r="L480" s="38">
        <f>Calculations!F450</f>
        <v>0</v>
      </c>
      <c r="M480" s="38">
        <f>Calculations!J450</f>
        <v>0</v>
      </c>
      <c r="N480" s="38">
        <f>Calculations!V450</f>
        <v>0</v>
      </c>
      <c r="O480" s="38">
        <f>Calculations!W450</f>
        <v>0</v>
      </c>
      <c r="P480" s="38">
        <f>Calculations!O450</f>
        <v>4.7238280000120002E-3</v>
      </c>
      <c r="Q480" s="38">
        <f>Calculations!S450</f>
        <v>3.2482915592312187</v>
      </c>
      <c r="R480" s="38">
        <f>Calculations!Q450</f>
        <v>3.0231800001199999E-4</v>
      </c>
      <c r="S480" s="38">
        <f>Calculations!T450</f>
        <v>0.20788585182190131</v>
      </c>
      <c r="T480" s="38">
        <f>Calculations!R450</f>
        <v>1.02060000027E-4</v>
      </c>
      <c r="U480" s="38">
        <f>Calculations!U450</f>
        <v>7.0180505433728724E-2</v>
      </c>
      <c r="V480" s="38" t="str">
        <f>Calculations!X450</f>
        <v>Not Modelled</v>
      </c>
      <c r="W480" s="38" t="str">
        <f>Calculations!Y450</f>
        <v>N/A</v>
      </c>
      <c r="X480" s="38" t="s">
        <v>1056</v>
      </c>
      <c r="Y480" s="73" t="s">
        <v>105</v>
      </c>
      <c r="Z480" s="74" t="s">
        <v>104</v>
      </c>
      <c r="AA480" s="58">
        <f>Calculations!Z450</f>
        <v>0</v>
      </c>
      <c r="AB480" s="58">
        <f>Calculations!AL450</f>
        <v>0</v>
      </c>
      <c r="AC480" s="58">
        <f>Calculations!AA450</f>
        <v>0</v>
      </c>
      <c r="AD480" s="59">
        <f>Calculations!AM450</f>
        <v>0</v>
      </c>
      <c r="AE480" s="58">
        <f>Calculations!AB450</f>
        <v>0</v>
      </c>
      <c r="AF480" s="58">
        <f>Calculations!AN450</f>
        <v>0</v>
      </c>
      <c r="AG480" s="58">
        <f>Calculations!AC450</f>
        <v>0</v>
      </c>
      <c r="AH480" s="58">
        <f>Calculations!AO450</f>
        <v>0</v>
      </c>
      <c r="AI480" s="58">
        <f>Calculations!AD450</f>
        <v>0</v>
      </c>
      <c r="AJ480" s="58">
        <f>Calculations!AP450</f>
        <v>0</v>
      </c>
      <c r="AK480" s="58">
        <f>Calculations!AE450</f>
        <v>0</v>
      </c>
      <c r="AL480" s="58">
        <f>Calculations!AQ450</f>
        <v>0</v>
      </c>
      <c r="AM480" s="58">
        <f>Calculations!AF450</f>
        <v>0</v>
      </c>
      <c r="AN480" s="58">
        <f>Calculations!AR450</f>
        <v>0</v>
      </c>
      <c r="AO480" s="58">
        <f>Calculations!AG450</f>
        <v>0</v>
      </c>
      <c r="AP480" s="58">
        <f>Calculations!AS450</f>
        <v>0</v>
      </c>
      <c r="AQ480" s="58">
        <f>Calculations!AH450</f>
        <v>0</v>
      </c>
      <c r="AR480" s="58">
        <f>Calculations!AT450</f>
        <v>0</v>
      </c>
      <c r="AS480" s="58">
        <f>Calculations!AI450</f>
        <v>0</v>
      </c>
      <c r="AT480" s="58">
        <f>Calculations!AU450</f>
        <v>0</v>
      </c>
      <c r="AU480" s="58">
        <f>Calculations!AJ450</f>
        <v>0</v>
      </c>
      <c r="AV480" s="58">
        <f>Calculations!AV450</f>
        <v>0</v>
      </c>
      <c r="AW480" s="49"/>
      <c r="AX480" s="49"/>
      <c r="AY480" s="56" t="str">
        <f>Calculations!D450</f>
        <v>Land Supply 2018</v>
      </c>
    </row>
    <row r="481" spans="2:51" ht="26" x14ac:dyDescent="0.35">
      <c r="B481" s="32" t="str">
        <f>Calculations!A451</f>
        <v>HLA-329</v>
      </c>
      <c r="C481" s="30" t="str">
        <f>Calculations!B451</f>
        <v>73 DELPH BROOK WAY, EGERTON, BOLTON, BL7 9TU</v>
      </c>
      <c r="D481" s="13" t="str">
        <f>Calculations!C451</f>
        <v>Residential</v>
      </c>
      <c r="E481" s="38">
        <f>Calculations!E451</f>
        <v>9.9577399999999996E-2</v>
      </c>
      <c r="F481" s="38">
        <f>Calculations!I451</f>
        <v>9.9577399999999996E-2</v>
      </c>
      <c r="G481" s="38">
        <f>Calculations!M451</f>
        <v>100</v>
      </c>
      <c r="H481" s="38">
        <f>Calculations!H451</f>
        <v>0</v>
      </c>
      <c r="I481" s="38">
        <f>Calculations!L451</f>
        <v>0</v>
      </c>
      <c r="J481" s="38">
        <f>Calculations!G451</f>
        <v>0</v>
      </c>
      <c r="K481" s="38">
        <f>Calculations!K451</f>
        <v>0</v>
      </c>
      <c r="L481" s="38">
        <f>Calculations!F451</f>
        <v>0</v>
      </c>
      <c r="M481" s="38">
        <f>Calculations!J451</f>
        <v>0</v>
      </c>
      <c r="N481" s="38">
        <f>Calculations!V451</f>
        <v>0</v>
      </c>
      <c r="O481" s="38">
        <f>Calculations!W451</f>
        <v>0</v>
      </c>
      <c r="P481" s="38">
        <f>Calculations!O451</f>
        <v>6.5580987189099993E-2</v>
      </c>
      <c r="Q481" s="38">
        <f>Calculations!S451</f>
        <v>65.859308627359212</v>
      </c>
      <c r="R481" s="38">
        <f>Calculations!Q451</f>
        <v>4.2171387189099997E-2</v>
      </c>
      <c r="S481" s="38">
        <f>Calculations!T451</f>
        <v>42.3503598096556</v>
      </c>
      <c r="T481" s="38">
        <f>Calculations!R451</f>
        <v>2.9532409643599999E-2</v>
      </c>
      <c r="U481" s="38">
        <f>Calculations!U451</f>
        <v>29.657743266644843</v>
      </c>
      <c r="V481" s="38" t="str">
        <f>Calculations!X451</f>
        <v>Not Modelled</v>
      </c>
      <c r="W481" s="38" t="str">
        <f>Calculations!Y451</f>
        <v>N/A</v>
      </c>
      <c r="X481" s="38" t="s">
        <v>1056</v>
      </c>
      <c r="Y481" s="73" t="s">
        <v>108</v>
      </c>
      <c r="Z481" s="74" t="s">
        <v>109</v>
      </c>
      <c r="AA481" s="58">
        <f>Calculations!Z451</f>
        <v>0</v>
      </c>
      <c r="AB481" s="58">
        <f>Calculations!AL451</f>
        <v>0</v>
      </c>
      <c r="AC481" s="58">
        <f>Calculations!AA451</f>
        <v>0</v>
      </c>
      <c r="AD481" s="59">
        <f>Calculations!AM451</f>
        <v>0</v>
      </c>
      <c r="AE481" s="58">
        <f>Calculations!AB451</f>
        <v>0</v>
      </c>
      <c r="AF481" s="58">
        <f>Calculations!AN451</f>
        <v>0</v>
      </c>
      <c r="AG481" s="58">
        <f>Calculations!AC451</f>
        <v>0</v>
      </c>
      <c r="AH481" s="58">
        <f>Calculations!AO451</f>
        <v>0</v>
      </c>
      <c r="AI481" s="58">
        <f>Calculations!AD451</f>
        <v>0</v>
      </c>
      <c r="AJ481" s="58">
        <f>Calculations!AP451</f>
        <v>0</v>
      </c>
      <c r="AK481" s="58">
        <f>Calculations!AE451</f>
        <v>0</v>
      </c>
      <c r="AL481" s="58">
        <f>Calculations!AQ451</f>
        <v>0</v>
      </c>
      <c r="AM481" s="58">
        <f>Calculations!AF451</f>
        <v>0</v>
      </c>
      <c r="AN481" s="58">
        <f>Calculations!AR451</f>
        <v>0</v>
      </c>
      <c r="AO481" s="58">
        <f>Calculations!AG451</f>
        <v>0</v>
      </c>
      <c r="AP481" s="58">
        <f>Calculations!AS451</f>
        <v>0</v>
      </c>
      <c r="AQ481" s="58">
        <f>Calculations!AH451</f>
        <v>9.9577425001100006E-2</v>
      </c>
      <c r="AR481" s="58">
        <f>Calculations!AT451</f>
        <v>100.00002510720304</v>
      </c>
      <c r="AS481" s="58">
        <f>Calculations!AI451</f>
        <v>0</v>
      </c>
      <c r="AT481" s="58">
        <f>Calculations!AU451</f>
        <v>0</v>
      </c>
      <c r="AU481" s="58">
        <f>Calculations!AJ451</f>
        <v>0</v>
      </c>
      <c r="AV481" s="58">
        <f>Calculations!AV451</f>
        <v>0</v>
      </c>
      <c r="AW481" s="49"/>
      <c r="AX481" s="49"/>
      <c r="AY481" s="56" t="str">
        <f>Calculations!D451</f>
        <v>Land Supply 2018</v>
      </c>
    </row>
    <row r="482" spans="2:51" ht="26" x14ac:dyDescent="0.35">
      <c r="B482" s="32" t="str">
        <f>Calculations!A452</f>
        <v>HLA-333</v>
      </c>
      <c r="C482" s="30" t="str">
        <f>Calculations!B452</f>
        <v>THOMAS COURT, TOPPINGS GREEN, BROMLEY CROSS, BOLTON, BL7 9JX</v>
      </c>
      <c r="D482" s="13" t="str">
        <f>Calculations!C452</f>
        <v>Residential</v>
      </c>
      <c r="E482" s="38">
        <f>Calculations!E452</f>
        <v>0.13997299999999999</v>
      </c>
      <c r="F482" s="38">
        <f>Calculations!I452</f>
        <v>0.13997299999999999</v>
      </c>
      <c r="G482" s="38">
        <f>Calculations!M452</f>
        <v>100</v>
      </c>
      <c r="H482" s="38">
        <f>Calculations!H452</f>
        <v>0</v>
      </c>
      <c r="I482" s="38">
        <f>Calculations!L452</f>
        <v>0</v>
      </c>
      <c r="J482" s="38">
        <f>Calculations!G452</f>
        <v>0</v>
      </c>
      <c r="K482" s="38">
        <f>Calculations!K452</f>
        <v>0</v>
      </c>
      <c r="L482" s="38">
        <f>Calculations!F452</f>
        <v>0</v>
      </c>
      <c r="M482" s="38">
        <f>Calculations!J452</f>
        <v>0</v>
      </c>
      <c r="N482" s="38">
        <f>Calculations!V452</f>
        <v>0</v>
      </c>
      <c r="O482" s="38">
        <f>Calculations!W452</f>
        <v>0</v>
      </c>
      <c r="P482" s="38">
        <f>Calculations!O452</f>
        <v>0</v>
      </c>
      <c r="Q482" s="38">
        <f>Calculations!S452</f>
        <v>0</v>
      </c>
      <c r="R482" s="38">
        <f>Calculations!Q452</f>
        <v>0</v>
      </c>
      <c r="S482" s="38">
        <f>Calculations!T452</f>
        <v>0</v>
      </c>
      <c r="T482" s="38">
        <f>Calculations!R452</f>
        <v>0</v>
      </c>
      <c r="U482" s="38">
        <f>Calculations!U452</f>
        <v>0</v>
      </c>
      <c r="V482" s="38" t="str">
        <f>Calculations!X452</f>
        <v>Not Modelled</v>
      </c>
      <c r="W482" s="38" t="str">
        <f>Calculations!Y452</f>
        <v>N/A</v>
      </c>
      <c r="X482" s="38" t="s">
        <v>1056</v>
      </c>
      <c r="Y482" s="73" t="s">
        <v>106</v>
      </c>
      <c r="Z482" s="74" t="s">
        <v>107</v>
      </c>
      <c r="AA482" s="58">
        <f>Calculations!Z452</f>
        <v>0</v>
      </c>
      <c r="AB482" s="58">
        <f>Calculations!AL452</f>
        <v>0</v>
      </c>
      <c r="AC482" s="58">
        <f>Calculations!AA452</f>
        <v>0</v>
      </c>
      <c r="AD482" s="59">
        <f>Calculations!AM452</f>
        <v>0</v>
      </c>
      <c r="AE482" s="58">
        <f>Calculations!AB452</f>
        <v>0</v>
      </c>
      <c r="AF482" s="58">
        <f>Calculations!AN452</f>
        <v>0</v>
      </c>
      <c r="AG482" s="58">
        <f>Calculations!AC452</f>
        <v>0</v>
      </c>
      <c r="AH482" s="58">
        <f>Calculations!AO452</f>
        <v>0</v>
      </c>
      <c r="AI482" s="58">
        <f>Calculations!AD452</f>
        <v>0</v>
      </c>
      <c r="AJ482" s="58">
        <f>Calculations!AP452</f>
        <v>0</v>
      </c>
      <c r="AK482" s="58">
        <f>Calculations!AE452</f>
        <v>0</v>
      </c>
      <c r="AL482" s="58">
        <f>Calculations!AQ452</f>
        <v>0</v>
      </c>
      <c r="AM482" s="58">
        <f>Calculations!AF452</f>
        <v>0</v>
      </c>
      <c r="AN482" s="58">
        <f>Calculations!AR452</f>
        <v>0</v>
      </c>
      <c r="AO482" s="58">
        <f>Calculations!AG452</f>
        <v>0</v>
      </c>
      <c r="AP482" s="58">
        <f>Calculations!AS452</f>
        <v>0</v>
      </c>
      <c r="AQ482" s="58">
        <f>Calculations!AH452</f>
        <v>0.139973059998</v>
      </c>
      <c r="AR482" s="58">
        <f>Calculations!AT452</f>
        <v>100.00004286398092</v>
      </c>
      <c r="AS482" s="58">
        <f>Calculations!AI452</f>
        <v>0</v>
      </c>
      <c r="AT482" s="58">
        <f>Calculations!AU452</f>
        <v>0</v>
      </c>
      <c r="AU482" s="58">
        <f>Calculations!AJ452</f>
        <v>0</v>
      </c>
      <c r="AV482" s="58">
        <f>Calculations!AV452</f>
        <v>0</v>
      </c>
      <c r="AW482" s="49"/>
      <c r="AX482" s="49"/>
      <c r="AY482" s="56" t="str">
        <f>Calculations!D452</f>
        <v>Land Supply 2018</v>
      </c>
    </row>
    <row r="483" spans="2:51" ht="26" x14ac:dyDescent="0.35">
      <c r="B483" s="32" t="str">
        <f>Calculations!A453</f>
        <v>HLA-334</v>
      </c>
      <c r="C483" s="30" t="str">
        <f>Calculations!B453</f>
        <v>LAND AT BOLTON ROAD, KEARSLEY, BOLTON, BL4</v>
      </c>
      <c r="D483" s="13" t="str">
        <f>Calculations!C453</f>
        <v>Residential</v>
      </c>
      <c r="E483" s="38">
        <f>Calculations!E453</f>
        <v>3.1108E-2</v>
      </c>
      <c r="F483" s="38">
        <f>Calculations!I453</f>
        <v>3.1108E-2</v>
      </c>
      <c r="G483" s="38">
        <f>Calculations!M453</f>
        <v>100</v>
      </c>
      <c r="H483" s="38">
        <f>Calculations!H453</f>
        <v>0</v>
      </c>
      <c r="I483" s="38">
        <f>Calculations!L453</f>
        <v>0</v>
      </c>
      <c r="J483" s="38">
        <f>Calculations!G453</f>
        <v>0</v>
      </c>
      <c r="K483" s="38">
        <f>Calculations!K453</f>
        <v>0</v>
      </c>
      <c r="L483" s="38">
        <f>Calculations!F453</f>
        <v>0</v>
      </c>
      <c r="M483" s="38">
        <f>Calculations!J453</f>
        <v>0</v>
      </c>
      <c r="N483" s="38">
        <f>Calculations!V453</f>
        <v>0</v>
      </c>
      <c r="O483" s="38">
        <f>Calculations!W453</f>
        <v>0</v>
      </c>
      <c r="P483" s="38">
        <f>Calculations!O453</f>
        <v>0</v>
      </c>
      <c r="Q483" s="38">
        <f>Calculations!S453</f>
        <v>0</v>
      </c>
      <c r="R483" s="38">
        <f>Calculations!Q453</f>
        <v>0</v>
      </c>
      <c r="S483" s="38">
        <f>Calculations!T453</f>
        <v>0</v>
      </c>
      <c r="T483" s="38">
        <f>Calculations!R453</f>
        <v>0</v>
      </c>
      <c r="U483" s="38">
        <f>Calculations!U453</f>
        <v>0</v>
      </c>
      <c r="V483" s="38" t="str">
        <f>Calculations!X453</f>
        <v>Not Modelled</v>
      </c>
      <c r="W483" s="38" t="str">
        <f>Calculations!Y453</f>
        <v>N/A</v>
      </c>
      <c r="X483" s="38" t="s">
        <v>1056</v>
      </c>
      <c r="Y483" s="73" t="s">
        <v>106</v>
      </c>
      <c r="Z483" s="74" t="s">
        <v>107</v>
      </c>
      <c r="AA483" s="58">
        <f>Calculations!Z453</f>
        <v>0</v>
      </c>
      <c r="AB483" s="58">
        <f>Calculations!AL453</f>
        <v>0</v>
      </c>
      <c r="AC483" s="58">
        <f>Calculations!AA453</f>
        <v>0</v>
      </c>
      <c r="AD483" s="59">
        <f>Calculations!AM453</f>
        <v>0</v>
      </c>
      <c r="AE483" s="58">
        <f>Calculations!AB453</f>
        <v>0</v>
      </c>
      <c r="AF483" s="58">
        <f>Calculations!AN453</f>
        <v>0</v>
      </c>
      <c r="AG483" s="58">
        <f>Calculations!AC453</f>
        <v>0</v>
      </c>
      <c r="AH483" s="58">
        <f>Calculations!AO453</f>
        <v>0</v>
      </c>
      <c r="AI483" s="58">
        <f>Calculations!AD453</f>
        <v>0</v>
      </c>
      <c r="AJ483" s="58">
        <f>Calculations!AP453</f>
        <v>0</v>
      </c>
      <c r="AK483" s="58">
        <f>Calculations!AE453</f>
        <v>0</v>
      </c>
      <c r="AL483" s="58">
        <f>Calculations!AQ453</f>
        <v>0</v>
      </c>
      <c r="AM483" s="58">
        <f>Calculations!AF453</f>
        <v>0</v>
      </c>
      <c r="AN483" s="58">
        <f>Calculations!AR453</f>
        <v>0</v>
      </c>
      <c r="AO483" s="58">
        <f>Calculations!AG453</f>
        <v>0</v>
      </c>
      <c r="AP483" s="58">
        <f>Calculations!AS453</f>
        <v>0</v>
      </c>
      <c r="AQ483" s="58">
        <f>Calculations!AH453</f>
        <v>3.1108019998499999E-2</v>
      </c>
      <c r="AR483" s="58">
        <f>Calculations!AT453</f>
        <v>100.00006428732158</v>
      </c>
      <c r="AS483" s="58">
        <f>Calculations!AI453</f>
        <v>0</v>
      </c>
      <c r="AT483" s="58">
        <f>Calculations!AU453</f>
        <v>0</v>
      </c>
      <c r="AU483" s="58">
        <f>Calculations!AJ453</f>
        <v>0</v>
      </c>
      <c r="AV483" s="58">
        <f>Calculations!AV453</f>
        <v>0</v>
      </c>
      <c r="AW483" s="49"/>
      <c r="AX483" s="49"/>
      <c r="AY483" s="56" t="str">
        <f>Calculations!D453</f>
        <v>Land Supply 2018</v>
      </c>
    </row>
    <row r="484" spans="2:51" ht="26" x14ac:dyDescent="0.35">
      <c r="B484" s="32" t="str">
        <f>Calculations!A454</f>
        <v>HLA-338</v>
      </c>
      <c r="C484" s="30" t="str">
        <f>Calculations!B454</f>
        <v>LAND ADJ. 31 ST BARTHOLOMEW STREET, BOLTON, BL3 2AQ</v>
      </c>
      <c r="D484" s="13" t="str">
        <f>Calculations!C454</f>
        <v>Residential</v>
      </c>
      <c r="E484" s="38">
        <f>Calculations!E454</f>
        <v>7.2723500000000003E-3</v>
      </c>
      <c r="F484" s="38">
        <f>Calculations!I454</f>
        <v>7.2723500000000003E-3</v>
      </c>
      <c r="G484" s="38">
        <f>Calculations!M454</f>
        <v>100</v>
      </c>
      <c r="H484" s="38">
        <f>Calculations!H454</f>
        <v>0</v>
      </c>
      <c r="I484" s="38">
        <f>Calculations!L454</f>
        <v>0</v>
      </c>
      <c r="J484" s="38">
        <f>Calculations!G454</f>
        <v>0</v>
      </c>
      <c r="K484" s="38">
        <f>Calculations!K454</f>
        <v>0</v>
      </c>
      <c r="L484" s="38">
        <f>Calculations!F454</f>
        <v>0</v>
      </c>
      <c r="M484" s="38">
        <f>Calculations!J454</f>
        <v>0</v>
      </c>
      <c r="N484" s="38">
        <f>Calculations!V454</f>
        <v>0</v>
      </c>
      <c r="O484" s="38">
        <f>Calculations!W454</f>
        <v>0</v>
      </c>
      <c r="P484" s="38">
        <f>Calculations!O454</f>
        <v>1.21751E-3</v>
      </c>
      <c r="Q484" s="38">
        <f>Calculations!S454</f>
        <v>16.741630972106677</v>
      </c>
      <c r="R484" s="38">
        <f>Calculations!Q454</f>
        <v>0</v>
      </c>
      <c r="S484" s="38">
        <f>Calculations!T454</f>
        <v>0</v>
      </c>
      <c r="T484" s="38">
        <f>Calculations!R454</f>
        <v>0</v>
      </c>
      <c r="U484" s="38">
        <f>Calculations!U454</f>
        <v>0</v>
      </c>
      <c r="V484" s="38" t="str">
        <f>Calculations!X454</f>
        <v>Not Modelled</v>
      </c>
      <c r="W484" s="38" t="str">
        <f>Calculations!Y454</f>
        <v>N/A</v>
      </c>
      <c r="X484" s="38" t="s">
        <v>1056</v>
      </c>
      <c r="Y484" s="73" t="s">
        <v>105</v>
      </c>
      <c r="Z484" s="74" t="s">
        <v>104</v>
      </c>
      <c r="AA484" s="58">
        <f>Calculations!Z454</f>
        <v>0</v>
      </c>
      <c r="AB484" s="58">
        <f>Calculations!AL454</f>
        <v>0</v>
      </c>
      <c r="AC484" s="58">
        <f>Calculations!AA454</f>
        <v>0</v>
      </c>
      <c r="AD484" s="59">
        <f>Calculations!AM454</f>
        <v>0</v>
      </c>
      <c r="AE484" s="58">
        <f>Calculations!AB454</f>
        <v>0</v>
      </c>
      <c r="AF484" s="58">
        <f>Calculations!AN454</f>
        <v>0</v>
      </c>
      <c r="AG484" s="58">
        <f>Calculations!AC454</f>
        <v>0</v>
      </c>
      <c r="AH484" s="58">
        <f>Calculations!AO454</f>
        <v>0</v>
      </c>
      <c r="AI484" s="58">
        <f>Calculations!AD454</f>
        <v>0</v>
      </c>
      <c r="AJ484" s="58">
        <f>Calculations!AP454</f>
        <v>0</v>
      </c>
      <c r="AK484" s="58">
        <f>Calculations!AE454</f>
        <v>0</v>
      </c>
      <c r="AL484" s="58">
        <f>Calculations!AQ454</f>
        <v>0</v>
      </c>
      <c r="AM484" s="58">
        <f>Calculations!AF454</f>
        <v>0</v>
      </c>
      <c r="AN484" s="58">
        <f>Calculations!AR454</f>
        <v>0</v>
      </c>
      <c r="AO484" s="58">
        <f>Calculations!AG454</f>
        <v>0</v>
      </c>
      <c r="AP484" s="58">
        <f>Calculations!AS454</f>
        <v>0</v>
      </c>
      <c r="AQ484" s="58">
        <f>Calculations!AH454</f>
        <v>7.2723500001000002E-3</v>
      </c>
      <c r="AR484" s="58">
        <f>Calculations!AT454</f>
        <v>100.00000000137507</v>
      </c>
      <c r="AS484" s="58">
        <f>Calculations!AI454</f>
        <v>0</v>
      </c>
      <c r="AT484" s="58">
        <f>Calculations!AU454</f>
        <v>0</v>
      </c>
      <c r="AU484" s="58">
        <f>Calculations!AJ454</f>
        <v>0</v>
      </c>
      <c r="AV484" s="58">
        <f>Calculations!AV454</f>
        <v>0</v>
      </c>
      <c r="AW484" s="49"/>
      <c r="AX484" s="49"/>
      <c r="AY484" s="56" t="str">
        <f>Calculations!D454</f>
        <v>Land Supply 2018</v>
      </c>
    </row>
    <row r="485" spans="2:51" ht="26" x14ac:dyDescent="0.35">
      <c r="B485" s="32" t="str">
        <f>Calculations!A455</f>
        <v>HLA-341</v>
      </c>
      <c r="C485" s="30" t="str">
        <f>Calculations!B455</f>
        <v>66 ST GEORGES ROAD, BOLTON, BL1 2DD</v>
      </c>
      <c r="D485" s="13" t="str">
        <f>Calculations!C455</f>
        <v>Residential</v>
      </c>
      <c r="E485" s="38">
        <f>Calculations!E455</f>
        <v>1.39731E-2</v>
      </c>
      <c r="F485" s="38">
        <f>Calculations!I455</f>
        <v>1.39731E-2</v>
      </c>
      <c r="G485" s="38">
        <f>Calculations!M455</f>
        <v>100</v>
      </c>
      <c r="H485" s="38">
        <f>Calculations!H455</f>
        <v>0</v>
      </c>
      <c r="I485" s="38">
        <f>Calculations!L455</f>
        <v>0</v>
      </c>
      <c r="J485" s="38">
        <f>Calculations!G455</f>
        <v>0</v>
      </c>
      <c r="K485" s="38">
        <f>Calculations!K455</f>
        <v>0</v>
      </c>
      <c r="L485" s="38">
        <f>Calculations!F455</f>
        <v>0</v>
      </c>
      <c r="M485" s="38">
        <f>Calculations!J455</f>
        <v>0</v>
      </c>
      <c r="N485" s="38">
        <f>Calculations!V455</f>
        <v>1.39410549995E-2</v>
      </c>
      <c r="O485" s="38">
        <f>Calculations!W455</f>
        <v>99.770666491329763</v>
      </c>
      <c r="P485" s="38">
        <f>Calculations!O455</f>
        <v>0</v>
      </c>
      <c r="Q485" s="38">
        <f>Calculations!S455</f>
        <v>0</v>
      </c>
      <c r="R485" s="38">
        <f>Calculations!Q455</f>
        <v>0</v>
      </c>
      <c r="S485" s="38">
        <f>Calculations!T455</f>
        <v>0</v>
      </c>
      <c r="T485" s="38">
        <f>Calculations!R455</f>
        <v>0</v>
      </c>
      <c r="U485" s="38">
        <f>Calculations!U455</f>
        <v>0</v>
      </c>
      <c r="V485" s="38">
        <f>Calculations!X455</f>
        <v>0</v>
      </c>
      <c r="W485" s="38">
        <f>Calculations!Y455</f>
        <v>0</v>
      </c>
      <c r="X485" s="38" t="s">
        <v>1056</v>
      </c>
      <c r="Y485" s="73" t="s">
        <v>106</v>
      </c>
      <c r="Z485" s="74" t="s">
        <v>107</v>
      </c>
      <c r="AA485" s="58">
        <f>Calculations!Z455</f>
        <v>0</v>
      </c>
      <c r="AB485" s="58">
        <f>Calculations!AL455</f>
        <v>0</v>
      </c>
      <c r="AC485" s="58">
        <f>Calculations!AA455</f>
        <v>0</v>
      </c>
      <c r="AD485" s="59">
        <f>Calculations!AM455</f>
        <v>0</v>
      </c>
      <c r="AE485" s="58">
        <f>Calculations!AB455</f>
        <v>0</v>
      </c>
      <c r="AF485" s="58">
        <f>Calculations!AN455</f>
        <v>0</v>
      </c>
      <c r="AG485" s="58">
        <f>Calculations!AC455</f>
        <v>0</v>
      </c>
      <c r="AH485" s="58">
        <f>Calculations!AO455</f>
        <v>0</v>
      </c>
      <c r="AI485" s="58">
        <f>Calculations!AD455</f>
        <v>0</v>
      </c>
      <c r="AJ485" s="58">
        <f>Calculations!AP455</f>
        <v>0</v>
      </c>
      <c r="AK485" s="58">
        <f>Calculations!AE455</f>
        <v>0</v>
      </c>
      <c r="AL485" s="58">
        <f>Calculations!AQ455</f>
        <v>0</v>
      </c>
      <c r="AM485" s="58">
        <f>Calculations!AF455</f>
        <v>0</v>
      </c>
      <c r="AN485" s="58">
        <f>Calculations!AR455</f>
        <v>0</v>
      </c>
      <c r="AO485" s="58">
        <f>Calculations!AG455</f>
        <v>0</v>
      </c>
      <c r="AP485" s="58">
        <f>Calculations!AS455</f>
        <v>0</v>
      </c>
      <c r="AQ485" s="58">
        <f>Calculations!AH455</f>
        <v>1.39731249996E-2</v>
      </c>
      <c r="AR485" s="58">
        <f>Calculations!AT455</f>
        <v>100.0001789123387</v>
      </c>
      <c r="AS485" s="58">
        <f>Calculations!AI455</f>
        <v>0</v>
      </c>
      <c r="AT485" s="58">
        <f>Calculations!AU455</f>
        <v>0</v>
      </c>
      <c r="AU485" s="58">
        <f>Calculations!AJ455</f>
        <v>0</v>
      </c>
      <c r="AV485" s="58">
        <f>Calculations!AV455</f>
        <v>0</v>
      </c>
      <c r="AW485" s="49"/>
      <c r="AX485" s="49"/>
      <c r="AY485" s="56" t="str">
        <f>Calculations!D455</f>
        <v>Land Supply 2018</v>
      </c>
    </row>
    <row r="486" spans="2:51" ht="26" x14ac:dyDescent="0.35">
      <c r="B486" s="32" t="str">
        <f>Calculations!A456</f>
        <v>HLA-344</v>
      </c>
      <c r="C486" s="30" t="str">
        <f>Calculations!B456</f>
        <v>THE CLOCK FACE, 65 OLD HALL STREET, KEARSLEY, BOLTON, BL4 8HJ</v>
      </c>
      <c r="D486" s="13" t="str">
        <f>Calculations!C456</f>
        <v>Residential</v>
      </c>
      <c r="E486" s="38">
        <f>Calculations!E456</f>
        <v>4.3326299999999998E-2</v>
      </c>
      <c r="F486" s="38">
        <f>Calculations!I456</f>
        <v>4.3326299999999998E-2</v>
      </c>
      <c r="G486" s="38">
        <f>Calculations!M456</f>
        <v>100</v>
      </c>
      <c r="H486" s="38">
        <f>Calculations!H456</f>
        <v>0</v>
      </c>
      <c r="I486" s="38">
        <f>Calculations!L456</f>
        <v>0</v>
      </c>
      <c r="J486" s="38">
        <f>Calculations!G456</f>
        <v>0</v>
      </c>
      <c r="K486" s="38">
        <f>Calculations!K456</f>
        <v>0</v>
      </c>
      <c r="L486" s="38">
        <f>Calculations!F456</f>
        <v>0</v>
      </c>
      <c r="M486" s="38">
        <f>Calculations!J456</f>
        <v>0</v>
      </c>
      <c r="N486" s="38">
        <f>Calculations!V456</f>
        <v>0</v>
      </c>
      <c r="O486" s="38">
        <f>Calculations!W456</f>
        <v>0</v>
      </c>
      <c r="P486" s="38">
        <f>Calculations!O456</f>
        <v>0</v>
      </c>
      <c r="Q486" s="38">
        <f>Calculations!S456</f>
        <v>0</v>
      </c>
      <c r="R486" s="38">
        <f>Calculations!Q456</f>
        <v>0</v>
      </c>
      <c r="S486" s="38">
        <f>Calculations!T456</f>
        <v>0</v>
      </c>
      <c r="T486" s="38">
        <f>Calculations!R456</f>
        <v>0</v>
      </c>
      <c r="U486" s="38">
        <f>Calculations!U456</f>
        <v>0</v>
      </c>
      <c r="V486" s="38" t="str">
        <f>Calculations!X456</f>
        <v>Not Modelled</v>
      </c>
      <c r="W486" s="38" t="str">
        <f>Calculations!Y456</f>
        <v>N/A</v>
      </c>
      <c r="X486" s="38" t="s">
        <v>1056</v>
      </c>
      <c r="Y486" s="73" t="s">
        <v>106</v>
      </c>
      <c r="Z486" s="74" t="s">
        <v>107</v>
      </c>
      <c r="AA486" s="58">
        <f>Calculations!Z456</f>
        <v>0</v>
      </c>
      <c r="AB486" s="58">
        <f>Calculations!AL456</f>
        <v>0</v>
      </c>
      <c r="AC486" s="58">
        <f>Calculations!AA456</f>
        <v>0</v>
      </c>
      <c r="AD486" s="59">
        <f>Calculations!AM456</f>
        <v>0</v>
      </c>
      <c r="AE486" s="58">
        <f>Calculations!AB456</f>
        <v>0</v>
      </c>
      <c r="AF486" s="58">
        <f>Calculations!AN456</f>
        <v>0</v>
      </c>
      <c r="AG486" s="58">
        <f>Calculations!AC456</f>
        <v>0</v>
      </c>
      <c r="AH486" s="58">
        <f>Calculations!AO456</f>
        <v>0</v>
      </c>
      <c r="AI486" s="58">
        <f>Calculations!AD456</f>
        <v>0</v>
      </c>
      <c r="AJ486" s="58">
        <f>Calculations!AP456</f>
        <v>0</v>
      </c>
      <c r="AK486" s="58">
        <f>Calculations!AE456</f>
        <v>0</v>
      </c>
      <c r="AL486" s="58">
        <f>Calculations!AQ456</f>
        <v>0</v>
      </c>
      <c r="AM486" s="58">
        <f>Calculations!AF456</f>
        <v>0</v>
      </c>
      <c r="AN486" s="58">
        <f>Calculations!AR456</f>
        <v>0</v>
      </c>
      <c r="AO486" s="58">
        <f>Calculations!AG456</f>
        <v>0</v>
      </c>
      <c r="AP486" s="58">
        <f>Calculations!AS456</f>
        <v>0</v>
      </c>
      <c r="AQ486" s="58">
        <f>Calculations!AH456</f>
        <v>4.3326250000899999E-2</v>
      </c>
      <c r="AR486" s="58">
        <f>Calculations!AT456</f>
        <v>99.999884598731029</v>
      </c>
      <c r="AS486" s="58">
        <f>Calculations!AI456</f>
        <v>0</v>
      </c>
      <c r="AT486" s="58">
        <f>Calculations!AU456</f>
        <v>0</v>
      </c>
      <c r="AU486" s="58">
        <f>Calculations!AJ456</f>
        <v>0</v>
      </c>
      <c r="AV486" s="58">
        <f>Calculations!AV456</f>
        <v>0</v>
      </c>
      <c r="AW486" s="49"/>
      <c r="AX486" s="49"/>
      <c r="AY486" s="56" t="str">
        <f>Calculations!D456</f>
        <v>Land Supply 2018</v>
      </c>
    </row>
    <row r="487" spans="2:51" ht="26" x14ac:dyDescent="0.35">
      <c r="B487" s="32" t="str">
        <f>Calculations!A457</f>
        <v>HLA-345</v>
      </c>
      <c r="C487" s="30" t="str">
        <f>Calculations!B457</f>
        <v>LAND AJ. 110 BARTON ROAD, FARNWORTH, BOLTON, BL4 9PT</v>
      </c>
      <c r="D487" s="13" t="str">
        <f>Calculations!C457</f>
        <v>Residential</v>
      </c>
      <c r="E487" s="38">
        <f>Calculations!E457</f>
        <v>1.36004E-2</v>
      </c>
      <c r="F487" s="38">
        <f>Calculations!I457</f>
        <v>1.36004E-2</v>
      </c>
      <c r="G487" s="38">
        <f>Calculations!M457</f>
        <v>100</v>
      </c>
      <c r="H487" s="38">
        <f>Calculations!H457</f>
        <v>0</v>
      </c>
      <c r="I487" s="38">
        <f>Calculations!L457</f>
        <v>0</v>
      </c>
      <c r="J487" s="38">
        <f>Calculations!G457</f>
        <v>0</v>
      </c>
      <c r="K487" s="38">
        <f>Calculations!K457</f>
        <v>0</v>
      </c>
      <c r="L487" s="38">
        <f>Calculations!F457</f>
        <v>0</v>
      </c>
      <c r="M487" s="38">
        <f>Calculations!J457</f>
        <v>0</v>
      </c>
      <c r="N487" s="38">
        <f>Calculations!V457</f>
        <v>0</v>
      </c>
      <c r="O487" s="38">
        <f>Calculations!W457</f>
        <v>0</v>
      </c>
      <c r="P487" s="38">
        <f>Calculations!O457</f>
        <v>0</v>
      </c>
      <c r="Q487" s="38">
        <f>Calculations!S457</f>
        <v>0</v>
      </c>
      <c r="R487" s="38">
        <f>Calculations!Q457</f>
        <v>0</v>
      </c>
      <c r="S487" s="38">
        <f>Calculations!T457</f>
        <v>0</v>
      </c>
      <c r="T487" s="38">
        <f>Calculations!R457</f>
        <v>0</v>
      </c>
      <c r="U487" s="38">
        <f>Calculations!U457</f>
        <v>0</v>
      </c>
      <c r="V487" s="38" t="str">
        <f>Calculations!X457</f>
        <v>Not Modelled</v>
      </c>
      <c r="W487" s="38" t="str">
        <f>Calculations!Y457</f>
        <v>N/A</v>
      </c>
      <c r="X487" s="38" t="s">
        <v>1056</v>
      </c>
      <c r="Y487" s="73" t="s">
        <v>106</v>
      </c>
      <c r="Z487" s="74" t="s">
        <v>107</v>
      </c>
      <c r="AA487" s="58">
        <f>Calculations!Z457</f>
        <v>0</v>
      </c>
      <c r="AB487" s="58">
        <f>Calculations!AL457</f>
        <v>0</v>
      </c>
      <c r="AC487" s="58">
        <f>Calculations!AA457</f>
        <v>0</v>
      </c>
      <c r="AD487" s="59">
        <f>Calculations!AM457</f>
        <v>0</v>
      </c>
      <c r="AE487" s="58">
        <f>Calculations!AB457</f>
        <v>0</v>
      </c>
      <c r="AF487" s="58">
        <f>Calculations!AN457</f>
        <v>0</v>
      </c>
      <c r="AG487" s="58">
        <f>Calculations!AC457</f>
        <v>0</v>
      </c>
      <c r="AH487" s="58">
        <f>Calculations!AO457</f>
        <v>0</v>
      </c>
      <c r="AI487" s="58">
        <f>Calculations!AD457</f>
        <v>0</v>
      </c>
      <c r="AJ487" s="58">
        <f>Calculations!AP457</f>
        <v>0</v>
      </c>
      <c r="AK487" s="58">
        <f>Calculations!AE457</f>
        <v>0</v>
      </c>
      <c r="AL487" s="58">
        <f>Calculations!AQ457</f>
        <v>0</v>
      </c>
      <c r="AM487" s="58">
        <f>Calculations!AF457</f>
        <v>0</v>
      </c>
      <c r="AN487" s="58">
        <f>Calculations!AR457</f>
        <v>0</v>
      </c>
      <c r="AO487" s="58">
        <f>Calculations!AG457</f>
        <v>0</v>
      </c>
      <c r="AP487" s="58">
        <f>Calculations!AS457</f>
        <v>0</v>
      </c>
      <c r="AQ487" s="58">
        <f>Calculations!AH457</f>
        <v>1.3600375000600001E-2</v>
      </c>
      <c r="AR487" s="58">
        <f>Calculations!AT457</f>
        <v>99.999816186288641</v>
      </c>
      <c r="AS487" s="58">
        <f>Calculations!AI457</f>
        <v>0</v>
      </c>
      <c r="AT487" s="58">
        <f>Calculations!AU457</f>
        <v>0</v>
      </c>
      <c r="AU487" s="58">
        <f>Calculations!AJ457</f>
        <v>0</v>
      </c>
      <c r="AV487" s="58">
        <f>Calculations!AV457</f>
        <v>0</v>
      </c>
      <c r="AW487" s="49"/>
      <c r="AX487" s="49"/>
      <c r="AY487" s="56" t="str">
        <f>Calculations!D457</f>
        <v>Land Supply 2018</v>
      </c>
    </row>
    <row r="488" spans="2:51" ht="26" x14ac:dyDescent="0.35">
      <c r="B488" s="32" t="str">
        <f>Calculations!A458</f>
        <v>HLA-346</v>
      </c>
      <c r="C488" s="30" t="str">
        <f>Calculations!B458</f>
        <v>230 CHURCH STREET, WESTHOUGHTON, BOLTON, BL5 3QW</v>
      </c>
      <c r="D488" s="13" t="str">
        <f>Calculations!C458</f>
        <v>Residential</v>
      </c>
      <c r="E488" s="38">
        <f>Calculations!E458</f>
        <v>1.15161E-2</v>
      </c>
      <c r="F488" s="38">
        <f>Calculations!I458</f>
        <v>1.15161E-2</v>
      </c>
      <c r="G488" s="38">
        <f>Calculations!M458</f>
        <v>100</v>
      </c>
      <c r="H488" s="38">
        <f>Calculations!H458</f>
        <v>0</v>
      </c>
      <c r="I488" s="38">
        <f>Calculations!L458</f>
        <v>0</v>
      </c>
      <c r="J488" s="38">
        <f>Calculations!G458</f>
        <v>0</v>
      </c>
      <c r="K488" s="38">
        <f>Calculations!K458</f>
        <v>0</v>
      </c>
      <c r="L488" s="38">
        <f>Calculations!F458</f>
        <v>0</v>
      </c>
      <c r="M488" s="38">
        <f>Calculations!J458</f>
        <v>0</v>
      </c>
      <c r="N488" s="38">
        <f>Calculations!V458</f>
        <v>0</v>
      </c>
      <c r="O488" s="38">
        <f>Calculations!W458</f>
        <v>0</v>
      </c>
      <c r="P488" s="38">
        <f>Calculations!O458</f>
        <v>0</v>
      </c>
      <c r="Q488" s="38">
        <f>Calculations!S458</f>
        <v>0</v>
      </c>
      <c r="R488" s="38">
        <f>Calculations!Q458</f>
        <v>0</v>
      </c>
      <c r="S488" s="38">
        <f>Calculations!T458</f>
        <v>0</v>
      </c>
      <c r="T488" s="38">
        <f>Calculations!R458</f>
        <v>0</v>
      </c>
      <c r="U488" s="38">
        <f>Calculations!U458</f>
        <v>0</v>
      </c>
      <c r="V488" s="38" t="str">
        <f>Calculations!X458</f>
        <v>Not Modelled</v>
      </c>
      <c r="W488" s="38" t="str">
        <f>Calculations!Y458</f>
        <v>N/A</v>
      </c>
      <c r="X488" s="38" t="s">
        <v>1056</v>
      </c>
      <c r="Y488" s="73" t="s">
        <v>106</v>
      </c>
      <c r="Z488" s="74" t="s">
        <v>107</v>
      </c>
      <c r="AA488" s="58">
        <f>Calculations!Z458</f>
        <v>0</v>
      </c>
      <c r="AB488" s="58">
        <f>Calculations!AL458</f>
        <v>0</v>
      </c>
      <c r="AC488" s="58">
        <f>Calculations!AA458</f>
        <v>0</v>
      </c>
      <c r="AD488" s="59">
        <f>Calculations!AM458</f>
        <v>0</v>
      </c>
      <c r="AE488" s="58">
        <f>Calculations!AB458</f>
        <v>0</v>
      </c>
      <c r="AF488" s="58">
        <f>Calculations!AN458</f>
        <v>0</v>
      </c>
      <c r="AG488" s="58">
        <f>Calculations!AC458</f>
        <v>0</v>
      </c>
      <c r="AH488" s="58">
        <f>Calculations!AO458</f>
        <v>0</v>
      </c>
      <c r="AI488" s="58">
        <f>Calculations!AD458</f>
        <v>0</v>
      </c>
      <c r="AJ488" s="58">
        <f>Calculations!AP458</f>
        <v>0</v>
      </c>
      <c r="AK488" s="58">
        <f>Calculations!AE458</f>
        <v>0</v>
      </c>
      <c r="AL488" s="58">
        <f>Calculations!AQ458</f>
        <v>0</v>
      </c>
      <c r="AM488" s="58">
        <f>Calculations!AF458</f>
        <v>0</v>
      </c>
      <c r="AN488" s="58">
        <f>Calculations!AR458</f>
        <v>0</v>
      </c>
      <c r="AO488" s="58">
        <f>Calculations!AG458</f>
        <v>0</v>
      </c>
      <c r="AP488" s="58">
        <f>Calculations!AS458</f>
        <v>0</v>
      </c>
      <c r="AQ488" s="58">
        <f>Calculations!AH458</f>
        <v>0</v>
      </c>
      <c r="AR488" s="58">
        <f>Calculations!AT458</f>
        <v>0</v>
      </c>
      <c r="AS488" s="58">
        <f>Calculations!AI458</f>
        <v>0</v>
      </c>
      <c r="AT488" s="58">
        <f>Calculations!AU458</f>
        <v>0</v>
      </c>
      <c r="AU488" s="58">
        <f>Calculations!AJ458</f>
        <v>0</v>
      </c>
      <c r="AV488" s="58">
        <f>Calculations!AV458</f>
        <v>0</v>
      </c>
      <c r="AW488" s="49"/>
      <c r="AX488" s="49"/>
      <c r="AY488" s="56" t="str">
        <f>Calculations!D458</f>
        <v>Land Supply 2018</v>
      </c>
    </row>
    <row r="489" spans="2:51" ht="14.5" x14ac:dyDescent="0.35">
      <c r="B489" s="32" t="str">
        <f>Calculations!A459</f>
        <v>HLA-350</v>
      </c>
      <c r="C489" s="30" t="str">
        <f>Calculations!B459</f>
        <v>THE GYPSYS TENT, 178 DEANSGATE, BOLTON, BL1 4AB</v>
      </c>
      <c r="D489" s="13" t="str">
        <f>Calculations!C459</f>
        <v>Residential</v>
      </c>
      <c r="E489" s="38">
        <f>Calculations!E459</f>
        <v>1.9164400000000002E-2</v>
      </c>
      <c r="F489" s="38">
        <f>Calculations!I459</f>
        <v>1.9164400000000002E-2</v>
      </c>
      <c r="G489" s="38">
        <f>Calculations!M459</f>
        <v>100</v>
      </c>
      <c r="H489" s="38">
        <f>Calculations!H459</f>
        <v>0</v>
      </c>
      <c r="I489" s="38">
        <f>Calculations!L459</f>
        <v>0</v>
      </c>
      <c r="J489" s="38">
        <f>Calculations!G459</f>
        <v>0</v>
      </c>
      <c r="K489" s="38">
        <f>Calculations!K459</f>
        <v>0</v>
      </c>
      <c r="L489" s="38">
        <f>Calculations!F459</f>
        <v>0</v>
      </c>
      <c r="M489" s="38">
        <f>Calculations!J459</f>
        <v>0</v>
      </c>
      <c r="N489" s="38">
        <f>Calculations!V459</f>
        <v>0</v>
      </c>
      <c r="O489" s="38">
        <f>Calculations!W459</f>
        <v>0</v>
      </c>
      <c r="P489" s="38">
        <f>Calculations!O459</f>
        <v>1.55389E-3</v>
      </c>
      <c r="Q489" s="38">
        <f>Calculations!S459</f>
        <v>8.1082110580033806</v>
      </c>
      <c r="R489" s="38">
        <f>Calculations!Q459</f>
        <v>0</v>
      </c>
      <c r="S489" s="38">
        <f>Calculations!T459</f>
        <v>0</v>
      </c>
      <c r="T489" s="38">
        <f>Calculations!R459</f>
        <v>0</v>
      </c>
      <c r="U489" s="38">
        <f>Calculations!U459</f>
        <v>0</v>
      </c>
      <c r="V489" s="38">
        <f>Calculations!X459</f>
        <v>0</v>
      </c>
      <c r="W489" s="38">
        <f>Calculations!Y459</f>
        <v>0</v>
      </c>
      <c r="X489" s="38" t="s">
        <v>1056</v>
      </c>
      <c r="Y489" s="73" t="s">
        <v>105</v>
      </c>
      <c r="Z489" s="74" t="s">
        <v>104</v>
      </c>
      <c r="AA489" s="58">
        <f>Calculations!Z459</f>
        <v>0</v>
      </c>
      <c r="AB489" s="58">
        <f>Calculations!AL459</f>
        <v>0</v>
      </c>
      <c r="AC489" s="58">
        <f>Calculations!AA459</f>
        <v>0</v>
      </c>
      <c r="AD489" s="59">
        <f>Calculations!AM459</f>
        <v>0</v>
      </c>
      <c r="AE489" s="58">
        <f>Calculations!AB459</f>
        <v>0</v>
      </c>
      <c r="AF489" s="58">
        <f>Calculations!AN459</f>
        <v>0</v>
      </c>
      <c r="AG489" s="58">
        <f>Calculations!AC459</f>
        <v>0</v>
      </c>
      <c r="AH489" s="58">
        <f>Calculations!AO459</f>
        <v>0</v>
      </c>
      <c r="AI489" s="58">
        <f>Calculations!AD459</f>
        <v>0</v>
      </c>
      <c r="AJ489" s="58">
        <f>Calculations!AP459</f>
        <v>0</v>
      </c>
      <c r="AK489" s="58">
        <f>Calculations!AE459</f>
        <v>0</v>
      </c>
      <c r="AL489" s="58">
        <f>Calculations!AQ459</f>
        <v>0</v>
      </c>
      <c r="AM489" s="58">
        <f>Calculations!AF459</f>
        <v>0</v>
      </c>
      <c r="AN489" s="58">
        <f>Calculations!AR459</f>
        <v>0</v>
      </c>
      <c r="AO489" s="58">
        <f>Calculations!AG459</f>
        <v>0</v>
      </c>
      <c r="AP489" s="58">
        <f>Calculations!AS459</f>
        <v>0</v>
      </c>
      <c r="AQ489" s="58">
        <f>Calculations!AH459</f>
        <v>1.9164400000600001E-2</v>
      </c>
      <c r="AR489" s="58">
        <f>Calculations!AT459</f>
        <v>100.00000000313081</v>
      </c>
      <c r="AS489" s="58">
        <f>Calculations!AI459</f>
        <v>0</v>
      </c>
      <c r="AT489" s="58">
        <f>Calculations!AU459</f>
        <v>0</v>
      </c>
      <c r="AU489" s="58">
        <f>Calculations!AJ459</f>
        <v>0</v>
      </c>
      <c r="AV489" s="58">
        <f>Calculations!AV459</f>
        <v>0</v>
      </c>
      <c r="AW489" s="49"/>
      <c r="AX489" s="49"/>
      <c r="AY489" s="56" t="str">
        <f>Calculations!D459</f>
        <v>Land Supply 2018</v>
      </c>
    </row>
    <row r="490" spans="2:51" ht="26" x14ac:dyDescent="0.35">
      <c r="B490" s="32" t="str">
        <f>Calculations!A460</f>
        <v>HLA-353</v>
      </c>
      <c r="C490" s="30" t="str">
        <f>Calculations!B460</f>
        <v>LAND AT DEEPDALE ROAD, BOLTON, BL2</v>
      </c>
      <c r="D490" s="13" t="str">
        <f>Calculations!C460</f>
        <v>Residential</v>
      </c>
      <c r="E490" s="38">
        <f>Calculations!E460</f>
        <v>0.16681799999999999</v>
      </c>
      <c r="F490" s="38">
        <f>Calculations!I460</f>
        <v>0.16681799999999999</v>
      </c>
      <c r="G490" s="38">
        <f>Calculations!M460</f>
        <v>100</v>
      </c>
      <c r="H490" s="38">
        <f>Calculations!H460</f>
        <v>0</v>
      </c>
      <c r="I490" s="38">
        <f>Calculations!L460</f>
        <v>0</v>
      </c>
      <c r="J490" s="38">
        <f>Calculations!G460</f>
        <v>0</v>
      </c>
      <c r="K490" s="38">
        <f>Calculations!K460</f>
        <v>0</v>
      </c>
      <c r="L490" s="38">
        <f>Calculations!F460</f>
        <v>0</v>
      </c>
      <c r="M490" s="38">
        <f>Calculations!J460</f>
        <v>0</v>
      </c>
      <c r="N490" s="38">
        <f>Calculations!V460</f>
        <v>0</v>
      </c>
      <c r="O490" s="38">
        <f>Calculations!W460</f>
        <v>0</v>
      </c>
      <c r="P490" s="38">
        <f>Calculations!O460</f>
        <v>0</v>
      </c>
      <c r="Q490" s="38">
        <f>Calculations!S460</f>
        <v>0</v>
      </c>
      <c r="R490" s="38">
        <f>Calculations!Q460</f>
        <v>0</v>
      </c>
      <c r="S490" s="38">
        <f>Calculations!T460</f>
        <v>0</v>
      </c>
      <c r="T490" s="38">
        <f>Calculations!R460</f>
        <v>0</v>
      </c>
      <c r="U490" s="38">
        <f>Calculations!U460</f>
        <v>0</v>
      </c>
      <c r="V490" s="38" t="str">
        <f>Calculations!X460</f>
        <v>Not Modelled</v>
      </c>
      <c r="W490" s="38" t="str">
        <f>Calculations!Y460</f>
        <v>N/A</v>
      </c>
      <c r="X490" s="38" t="s">
        <v>1056</v>
      </c>
      <c r="Y490" s="73" t="s">
        <v>106</v>
      </c>
      <c r="Z490" s="74" t="s">
        <v>107</v>
      </c>
      <c r="AA490" s="58">
        <f>Calculations!Z460</f>
        <v>0</v>
      </c>
      <c r="AB490" s="58">
        <f>Calculations!AL460</f>
        <v>0</v>
      </c>
      <c r="AC490" s="58">
        <f>Calculations!AA460</f>
        <v>0</v>
      </c>
      <c r="AD490" s="59">
        <f>Calculations!AM460</f>
        <v>0</v>
      </c>
      <c r="AE490" s="58">
        <f>Calculations!AB460</f>
        <v>0</v>
      </c>
      <c r="AF490" s="58">
        <f>Calculations!AN460</f>
        <v>0</v>
      </c>
      <c r="AG490" s="58">
        <f>Calculations!AC460</f>
        <v>0</v>
      </c>
      <c r="AH490" s="58">
        <f>Calculations!AO460</f>
        <v>0</v>
      </c>
      <c r="AI490" s="58">
        <f>Calculations!AD460</f>
        <v>0</v>
      </c>
      <c r="AJ490" s="58">
        <f>Calculations!AP460</f>
        <v>0</v>
      </c>
      <c r="AK490" s="58">
        <f>Calculations!AE460</f>
        <v>0</v>
      </c>
      <c r="AL490" s="58">
        <f>Calculations!AQ460</f>
        <v>0</v>
      </c>
      <c r="AM490" s="58">
        <f>Calculations!AF460</f>
        <v>0</v>
      </c>
      <c r="AN490" s="58">
        <f>Calculations!AR460</f>
        <v>0</v>
      </c>
      <c r="AO490" s="58">
        <f>Calculations!AG460</f>
        <v>0</v>
      </c>
      <c r="AP490" s="58">
        <f>Calculations!AS460</f>
        <v>0</v>
      </c>
      <c r="AQ490" s="58">
        <f>Calculations!AH460</f>
        <v>0.16681787499799999</v>
      </c>
      <c r="AR490" s="58">
        <f>Calculations!AT460</f>
        <v>99.99992506683931</v>
      </c>
      <c r="AS490" s="58">
        <f>Calculations!AI460</f>
        <v>0</v>
      </c>
      <c r="AT490" s="58">
        <f>Calculations!AU460</f>
        <v>0</v>
      </c>
      <c r="AU490" s="58">
        <f>Calculations!AJ460</f>
        <v>0</v>
      </c>
      <c r="AV490" s="58">
        <f>Calculations!AV460</f>
        <v>0</v>
      </c>
      <c r="AW490" s="49"/>
      <c r="AX490" s="49"/>
      <c r="AY490" s="56" t="str">
        <f>Calculations!D460</f>
        <v>Land Supply 2018</v>
      </c>
    </row>
    <row r="491" spans="2:51" ht="14.5" x14ac:dyDescent="0.35">
      <c r="B491" s="32" t="str">
        <f>Calculations!A461</f>
        <v>HLA-355</v>
      </c>
      <c r="C491" s="30" t="str">
        <f>Calculations!B461</f>
        <v>586 BLACKBURN ROAD, BOLTON, BL1 7AL</v>
      </c>
      <c r="D491" s="13" t="str">
        <f>Calculations!C461</f>
        <v>Residential</v>
      </c>
      <c r="E491" s="38">
        <f>Calculations!E461</f>
        <v>7.7198700000000002E-3</v>
      </c>
      <c r="F491" s="38">
        <f>Calculations!I461</f>
        <v>7.7198700000000002E-3</v>
      </c>
      <c r="G491" s="38">
        <f>Calculations!M461</f>
        <v>100</v>
      </c>
      <c r="H491" s="38">
        <f>Calculations!H461</f>
        <v>0</v>
      </c>
      <c r="I491" s="38">
        <f>Calculations!L461</f>
        <v>0</v>
      </c>
      <c r="J491" s="38">
        <f>Calculations!G461</f>
        <v>0</v>
      </c>
      <c r="K491" s="38">
        <f>Calculations!K461</f>
        <v>0</v>
      </c>
      <c r="L491" s="38">
        <f>Calculations!F461</f>
        <v>0</v>
      </c>
      <c r="M491" s="38">
        <f>Calculations!J461</f>
        <v>0</v>
      </c>
      <c r="N491" s="38">
        <f>Calculations!V461</f>
        <v>0</v>
      </c>
      <c r="O491" s="38">
        <f>Calculations!W461</f>
        <v>0</v>
      </c>
      <c r="P491" s="38">
        <f>Calculations!O461</f>
        <v>3.1078199999999997E-5</v>
      </c>
      <c r="Q491" s="38">
        <f>Calculations!S461</f>
        <v>0.40257413661110869</v>
      </c>
      <c r="R491" s="38">
        <f>Calculations!Q461</f>
        <v>0</v>
      </c>
      <c r="S491" s="38">
        <f>Calculations!T461</f>
        <v>0</v>
      </c>
      <c r="T491" s="38">
        <f>Calculations!R461</f>
        <v>0</v>
      </c>
      <c r="U491" s="38">
        <f>Calculations!U461</f>
        <v>0</v>
      </c>
      <c r="V491" s="38" t="str">
        <f>Calculations!X461</f>
        <v>Not Modelled</v>
      </c>
      <c r="W491" s="38" t="str">
        <f>Calculations!Y461</f>
        <v>N/A</v>
      </c>
      <c r="X491" s="38" t="s">
        <v>1056</v>
      </c>
      <c r="Y491" s="73" t="s">
        <v>105</v>
      </c>
      <c r="Z491" s="74" t="s">
        <v>104</v>
      </c>
      <c r="AA491" s="58">
        <f>Calculations!Z461</f>
        <v>0</v>
      </c>
      <c r="AB491" s="58">
        <f>Calculations!AL461</f>
        <v>0</v>
      </c>
      <c r="AC491" s="58">
        <f>Calculations!AA461</f>
        <v>0</v>
      </c>
      <c r="AD491" s="59">
        <f>Calculations!AM461</f>
        <v>0</v>
      </c>
      <c r="AE491" s="58">
        <f>Calculations!AB461</f>
        <v>0</v>
      </c>
      <c r="AF491" s="58">
        <f>Calculations!AN461</f>
        <v>0</v>
      </c>
      <c r="AG491" s="58">
        <f>Calculations!AC461</f>
        <v>0</v>
      </c>
      <c r="AH491" s="58">
        <f>Calculations!AO461</f>
        <v>0</v>
      </c>
      <c r="AI491" s="58">
        <f>Calculations!AD461</f>
        <v>0</v>
      </c>
      <c r="AJ491" s="58">
        <f>Calculations!AP461</f>
        <v>0</v>
      </c>
      <c r="AK491" s="58">
        <f>Calculations!AE461</f>
        <v>0</v>
      </c>
      <c r="AL491" s="58">
        <f>Calculations!AQ461</f>
        <v>0</v>
      </c>
      <c r="AM491" s="58">
        <f>Calculations!AF461</f>
        <v>0</v>
      </c>
      <c r="AN491" s="58">
        <f>Calculations!AR461</f>
        <v>0</v>
      </c>
      <c r="AO491" s="58">
        <f>Calculations!AG461</f>
        <v>0</v>
      </c>
      <c r="AP491" s="58">
        <f>Calculations!AS461</f>
        <v>0</v>
      </c>
      <c r="AQ491" s="58">
        <f>Calculations!AH461</f>
        <v>7.7198749990499997E-3</v>
      </c>
      <c r="AR491" s="58">
        <f>Calculations!AT461</f>
        <v>100.00006475562411</v>
      </c>
      <c r="AS491" s="58">
        <f>Calculations!AI461</f>
        <v>0</v>
      </c>
      <c r="AT491" s="58">
        <f>Calculations!AU461</f>
        <v>0</v>
      </c>
      <c r="AU491" s="58">
        <f>Calculations!AJ461</f>
        <v>0</v>
      </c>
      <c r="AV491" s="58">
        <f>Calculations!AV461</f>
        <v>0</v>
      </c>
      <c r="AW491" s="49"/>
      <c r="AX491" s="49"/>
      <c r="AY491" s="56" t="str">
        <f>Calculations!D461</f>
        <v>Land Supply 2018</v>
      </c>
    </row>
    <row r="492" spans="2:51" ht="26" x14ac:dyDescent="0.35">
      <c r="B492" s="32" t="str">
        <f>Calculations!A462</f>
        <v>HLA-356</v>
      </c>
      <c r="C492" s="30" t="str">
        <f>Calculations!B462</f>
        <v>30-32 VICTORY ROAD, LITTLE LEVER, BOLTON, BL3 1QY</v>
      </c>
      <c r="D492" s="13" t="str">
        <f>Calculations!C462</f>
        <v>Residential</v>
      </c>
      <c r="E492" s="38">
        <f>Calculations!E462</f>
        <v>3.6713500000000003E-2</v>
      </c>
      <c r="F492" s="38">
        <f>Calculations!I462</f>
        <v>3.6713500000000003E-2</v>
      </c>
      <c r="G492" s="38">
        <f>Calculations!M462</f>
        <v>100</v>
      </c>
      <c r="H492" s="38">
        <f>Calculations!H462</f>
        <v>0</v>
      </c>
      <c r="I492" s="38">
        <f>Calculations!L462</f>
        <v>0</v>
      </c>
      <c r="J492" s="38">
        <f>Calculations!G462</f>
        <v>0</v>
      </c>
      <c r="K492" s="38">
        <f>Calculations!K462</f>
        <v>0</v>
      </c>
      <c r="L492" s="38">
        <f>Calculations!F462</f>
        <v>0</v>
      </c>
      <c r="M492" s="38">
        <f>Calculations!J462</f>
        <v>0</v>
      </c>
      <c r="N492" s="38">
        <f>Calculations!V462</f>
        <v>0</v>
      </c>
      <c r="O492" s="38">
        <f>Calculations!W462</f>
        <v>0</v>
      </c>
      <c r="P492" s="38">
        <f>Calculations!O462</f>
        <v>0</v>
      </c>
      <c r="Q492" s="38">
        <f>Calculations!S462</f>
        <v>0</v>
      </c>
      <c r="R492" s="38">
        <f>Calculations!Q462</f>
        <v>0</v>
      </c>
      <c r="S492" s="38">
        <f>Calculations!T462</f>
        <v>0</v>
      </c>
      <c r="T492" s="38">
        <f>Calculations!R462</f>
        <v>0</v>
      </c>
      <c r="U492" s="38">
        <f>Calculations!U462</f>
        <v>0</v>
      </c>
      <c r="V492" s="38" t="str">
        <f>Calculations!X462</f>
        <v>Not Modelled</v>
      </c>
      <c r="W492" s="38" t="str">
        <f>Calculations!Y462</f>
        <v>N/A</v>
      </c>
      <c r="X492" s="38" t="s">
        <v>1056</v>
      </c>
      <c r="Y492" s="73" t="s">
        <v>106</v>
      </c>
      <c r="Z492" s="74" t="s">
        <v>107</v>
      </c>
      <c r="AA492" s="58">
        <f>Calculations!Z462</f>
        <v>0</v>
      </c>
      <c r="AB492" s="58">
        <f>Calculations!AL462</f>
        <v>0</v>
      </c>
      <c r="AC492" s="58">
        <f>Calculations!AA462</f>
        <v>0</v>
      </c>
      <c r="AD492" s="59">
        <f>Calculations!AM462</f>
        <v>0</v>
      </c>
      <c r="AE492" s="58">
        <f>Calculations!AB462</f>
        <v>0</v>
      </c>
      <c r="AF492" s="58">
        <f>Calculations!AN462</f>
        <v>0</v>
      </c>
      <c r="AG492" s="58">
        <f>Calculations!AC462</f>
        <v>0</v>
      </c>
      <c r="AH492" s="58">
        <f>Calculations!AO462</f>
        <v>0</v>
      </c>
      <c r="AI492" s="58">
        <f>Calculations!AD462</f>
        <v>0</v>
      </c>
      <c r="AJ492" s="58">
        <f>Calculations!AP462</f>
        <v>0</v>
      </c>
      <c r="AK492" s="58">
        <f>Calculations!AE462</f>
        <v>0</v>
      </c>
      <c r="AL492" s="58">
        <f>Calculations!AQ462</f>
        <v>0</v>
      </c>
      <c r="AM492" s="58">
        <f>Calculations!AF462</f>
        <v>0</v>
      </c>
      <c r="AN492" s="58">
        <f>Calculations!AR462</f>
        <v>0</v>
      </c>
      <c r="AO492" s="58">
        <f>Calculations!AG462</f>
        <v>0</v>
      </c>
      <c r="AP492" s="58">
        <f>Calculations!AS462</f>
        <v>0</v>
      </c>
      <c r="AQ492" s="58">
        <f>Calculations!AH462</f>
        <v>3.6713499999599997E-2</v>
      </c>
      <c r="AR492" s="58">
        <f>Calculations!AT462</f>
        <v>99.999999998910454</v>
      </c>
      <c r="AS492" s="58">
        <f>Calculations!AI462</f>
        <v>0</v>
      </c>
      <c r="AT492" s="58">
        <f>Calculations!AU462</f>
        <v>0</v>
      </c>
      <c r="AU492" s="58">
        <f>Calculations!AJ462</f>
        <v>0</v>
      </c>
      <c r="AV492" s="58">
        <f>Calculations!AV462</f>
        <v>0</v>
      </c>
      <c r="AW492" s="49"/>
      <c r="AX492" s="49"/>
      <c r="AY492" s="56" t="str">
        <f>Calculations!D462</f>
        <v>Land Supply 2018</v>
      </c>
    </row>
    <row r="493" spans="2:51" ht="26" x14ac:dyDescent="0.35">
      <c r="B493" s="32" t="str">
        <f>Calculations!A463</f>
        <v>HLA-392</v>
      </c>
      <c r="C493" s="30" t="str">
        <f>Calculations!B463</f>
        <v>448-450 DARWEN ROAD, BROMLEY CROSS, BOLTON, BL7 9HZ</v>
      </c>
      <c r="D493" s="13" t="str">
        <f>Calculations!C463</f>
        <v>Residential</v>
      </c>
      <c r="E493" s="38">
        <f>Calculations!E463</f>
        <v>1.4258399999999999E-2</v>
      </c>
      <c r="F493" s="38">
        <f>Calculations!I463</f>
        <v>1.4258399999999999E-2</v>
      </c>
      <c r="G493" s="38">
        <f>Calculations!M463</f>
        <v>100</v>
      </c>
      <c r="H493" s="38">
        <f>Calculations!H463</f>
        <v>0</v>
      </c>
      <c r="I493" s="38">
        <f>Calculations!L463</f>
        <v>0</v>
      </c>
      <c r="J493" s="38">
        <f>Calculations!G463</f>
        <v>0</v>
      </c>
      <c r="K493" s="38">
        <f>Calculations!K463</f>
        <v>0</v>
      </c>
      <c r="L493" s="38">
        <f>Calculations!F463</f>
        <v>0</v>
      </c>
      <c r="M493" s="38">
        <f>Calculations!J463</f>
        <v>0</v>
      </c>
      <c r="N493" s="38">
        <f>Calculations!V463</f>
        <v>0</v>
      </c>
      <c r="O493" s="38">
        <f>Calculations!W463</f>
        <v>0</v>
      </c>
      <c r="P493" s="38">
        <f>Calculations!O463</f>
        <v>5.8799145001049999E-3</v>
      </c>
      <c r="Q493" s="38">
        <f>Calculations!S463</f>
        <v>41.238249032885882</v>
      </c>
      <c r="R493" s="38">
        <f>Calculations!Q463</f>
        <v>2.6985450010499998E-4</v>
      </c>
      <c r="S493" s="38">
        <f>Calculations!T463</f>
        <v>1.8926001522260563</v>
      </c>
      <c r="T493" s="38">
        <f>Calculations!R463</f>
        <v>0</v>
      </c>
      <c r="U493" s="38">
        <f>Calculations!U463</f>
        <v>0</v>
      </c>
      <c r="V493" s="38" t="str">
        <f>Calculations!X463</f>
        <v>Not Modelled</v>
      </c>
      <c r="W493" s="38" t="str">
        <f>Calculations!Y463</f>
        <v>N/A</v>
      </c>
      <c r="X493" s="38" t="s">
        <v>1056</v>
      </c>
      <c r="Y493" s="73" t="s">
        <v>105</v>
      </c>
      <c r="Z493" s="74" t="s">
        <v>104</v>
      </c>
      <c r="AA493" s="58">
        <f>Calculations!Z463</f>
        <v>0</v>
      </c>
      <c r="AB493" s="58">
        <f>Calculations!AL463</f>
        <v>0</v>
      </c>
      <c r="AC493" s="58">
        <f>Calculations!AA463</f>
        <v>0</v>
      </c>
      <c r="AD493" s="59">
        <f>Calculations!AM463</f>
        <v>0</v>
      </c>
      <c r="AE493" s="58">
        <f>Calculations!AB463</f>
        <v>0</v>
      </c>
      <c r="AF493" s="58">
        <f>Calculations!AN463</f>
        <v>0</v>
      </c>
      <c r="AG493" s="58">
        <f>Calculations!AC463</f>
        <v>0</v>
      </c>
      <c r="AH493" s="58">
        <f>Calculations!AO463</f>
        <v>0</v>
      </c>
      <c r="AI493" s="58">
        <f>Calculations!AD463</f>
        <v>0</v>
      </c>
      <c r="AJ493" s="58">
        <f>Calculations!AP463</f>
        <v>0</v>
      </c>
      <c r="AK493" s="58">
        <f>Calculations!AE463</f>
        <v>0</v>
      </c>
      <c r="AL493" s="58">
        <f>Calculations!AQ463</f>
        <v>0</v>
      </c>
      <c r="AM493" s="58">
        <f>Calculations!AF463</f>
        <v>0</v>
      </c>
      <c r="AN493" s="58">
        <f>Calculations!AR463</f>
        <v>0</v>
      </c>
      <c r="AO493" s="58">
        <f>Calculations!AG463</f>
        <v>0</v>
      </c>
      <c r="AP493" s="58">
        <f>Calculations!AS463</f>
        <v>0</v>
      </c>
      <c r="AQ493" s="58">
        <f>Calculations!AH463</f>
        <v>1.4258435000299999E-2</v>
      </c>
      <c r="AR493" s="58">
        <f>Calculations!AT463</f>
        <v>100.00024547144139</v>
      </c>
      <c r="AS493" s="58">
        <f>Calculations!AI463</f>
        <v>0</v>
      </c>
      <c r="AT493" s="58">
        <f>Calculations!AU463</f>
        <v>0</v>
      </c>
      <c r="AU493" s="58">
        <f>Calculations!AJ463</f>
        <v>0</v>
      </c>
      <c r="AV493" s="58">
        <f>Calculations!AV463</f>
        <v>0</v>
      </c>
      <c r="AW493" s="49"/>
      <c r="AX493" s="49"/>
      <c r="AY493" s="56" t="str">
        <f>Calculations!D463</f>
        <v>Land Supply 2018</v>
      </c>
    </row>
    <row r="494" spans="2:51" ht="26" x14ac:dyDescent="0.35">
      <c r="B494" s="32" t="str">
        <f>Calculations!A464</f>
        <v>HLA-397</v>
      </c>
      <c r="C494" s="30" t="str">
        <f>Calculations!B464</f>
        <v>PENNINGTON FOLD FARM, LITTLE SCOTLAND, BLACKROD, BOLTON, BL6 5LW</v>
      </c>
      <c r="D494" s="13" t="str">
        <f>Calculations!C464</f>
        <v>Residential</v>
      </c>
      <c r="E494" s="38">
        <f>Calculations!E464</f>
        <v>3.92577E-2</v>
      </c>
      <c r="F494" s="38">
        <f>Calculations!I464</f>
        <v>3.92577E-2</v>
      </c>
      <c r="G494" s="38">
        <f>Calculations!M464</f>
        <v>100</v>
      </c>
      <c r="H494" s="38">
        <f>Calculations!H464</f>
        <v>0</v>
      </c>
      <c r="I494" s="38">
        <f>Calculations!L464</f>
        <v>0</v>
      </c>
      <c r="J494" s="38">
        <f>Calculations!G464</f>
        <v>0</v>
      </c>
      <c r="K494" s="38">
        <f>Calculations!K464</f>
        <v>0</v>
      </c>
      <c r="L494" s="38">
        <f>Calculations!F464</f>
        <v>0</v>
      </c>
      <c r="M494" s="38">
        <f>Calculations!J464</f>
        <v>0</v>
      </c>
      <c r="N494" s="38">
        <f>Calculations!V464</f>
        <v>0</v>
      </c>
      <c r="O494" s="38">
        <f>Calculations!W464</f>
        <v>0</v>
      </c>
      <c r="P494" s="38">
        <f>Calculations!O464</f>
        <v>0</v>
      </c>
      <c r="Q494" s="38">
        <f>Calculations!S464</f>
        <v>0</v>
      </c>
      <c r="R494" s="38">
        <f>Calculations!Q464</f>
        <v>0</v>
      </c>
      <c r="S494" s="38">
        <f>Calculations!T464</f>
        <v>0</v>
      </c>
      <c r="T494" s="38">
        <f>Calculations!R464</f>
        <v>0</v>
      </c>
      <c r="U494" s="38">
        <f>Calculations!U464</f>
        <v>0</v>
      </c>
      <c r="V494" s="38" t="str">
        <f>Calculations!X464</f>
        <v>Not Modelled</v>
      </c>
      <c r="W494" s="38" t="str">
        <f>Calculations!Y464</f>
        <v>N/A</v>
      </c>
      <c r="X494" s="38" t="s">
        <v>1056</v>
      </c>
      <c r="Y494" s="73" t="s">
        <v>106</v>
      </c>
      <c r="Z494" s="74" t="s">
        <v>107</v>
      </c>
      <c r="AA494" s="58">
        <f>Calculations!Z464</f>
        <v>0</v>
      </c>
      <c r="AB494" s="58">
        <f>Calculations!AL464</f>
        <v>0</v>
      </c>
      <c r="AC494" s="58">
        <f>Calculations!AA464</f>
        <v>0</v>
      </c>
      <c r="AD494" s="59">
        <f>Calculations!AM464</f>
        <v>0</v>
      </c>
      <c r="AE494" s="58">
        <f>Calculations!AB464</f>
        <v>0</v>
      </c>
      <c r="AF494" s="58">
        <f>Calculations!AN464</f>
        <v>0</v>
      </c>
      <c r="AG494" s="58">
        <f>Calculations!AC464</f>
        <v>0</v>
      </c>
      <c r="AH494" s="58">
        <f>Calculations!AO464</f>
        <v>0</v>
      </c>
      <c r="AI494" s="58">
        <f>Calculations!AD464</f>
        <v>0</v>
      </c>
      <c r="AJ494" s="58">
        <f>Calculations!AP464</f>
        <v>0</v>
      </c>
      <c r="AK494" s="58">
        <f>Calculations!AE464</f>
        <v>0</v>
      </c>
      <c r="AL494" s="58">
        <f>Calculations!AQ464</f>
        <v>0</v>
      </c>
      <c r="AM494" s="58">
        <f>Calculations!AF464</f>
        <v>0</v>
      </c>
      <c r="AN494" s="58">
        <f>Calculations!AR464</f>
        <v>0</v>
      </c>
      <c r="AO494" s="58">
        <f>Calculations!AG464</f>
        <v>0</v>
      </c>
      <c r="AP494" s="58">
        <f>Calculations!AS464</f>
        <v>0</v>
      </c>
      <c r="AQ494" s="58">
        <f>Calculations!AH464</f>
        <v>0</v>
      </c>
      <c r="AR494" s="58">
        <f>Calculations!AT464</f>
        <v>0</v>
      </c>
      <c r="AS494" s="58">
        <f>Calculations!AI464</f>
        <v>0</v>
      </c>
      <c r="AT494" s="58">
        <f>Calculations!AU464</f>
        <v>0</v>
      </c>
      <c r="AU494" s="58">
        <f>Calculations!AJ464</f>
        <v>0</v>
      </c>
      <c r="AV494" s="58">
        <f>Calculations!AV464</f>
        <v>0</v>
      </c>
      <c r="AW494" s="49"/>
      <c r="AX494" s="49"/>
      <c r="AY494" s="56" t="str">
        <f>Calculations!D464</f>
        <v>Land Supply 2018</v>
      </c>
    </row>
    <row r="495" spans="2:51" ht="26" x14ac:dyDescent="0.35">
      <c r="B495" s="32" t="str">
        <f>Calculations!A465</f>
        <v>HLA-398</v>
      </c>
      <c r="C495" s="30" t="str">
        <f>Calculations!B465</f>
        <v>AGRICULTURAL BUILDING, MOSS FOLD FARM, BRADSHAW ROAD, BOLTON BL2 4JP</v>
      </c>
      <c r="D495" s="13" t="str">
        <f>Calculations!C465</f>
        <v>Residential</v>
      </c>
      <c r="E495" s="38">
        <f>Calculations!E465</f>
        <v>1.92763E-2</v>
      </c>
      <c r="F495" s="38">
        <f>Calculations!I465</f>
        <v>1.92763E-2</v>
      </c>
      <c r="G495" s="38">
        <f>Calculations!M465</f>
        <v>100</v>
      </c>
      <c r="H495" s="38">
        <f>Calculations!H465</f>
        <v>0</v>
      </c>
      <c r="I495" s="38">
        <f>Calculations!L465</f>
        <v>0</v>
      </c>
      <c r="J495" s="38">
        <f>Calculations!G465</f>
        <v>0</v>
      </c>
      <c r="K495" s="38">
        <f>Calculations!K465</f>
        <v>0</v>
      </c>
      <c r="L495" s="38">
        <f>Calculations!F465</f>
        <v>0</v>
      </c>
      <c r="M495" s="38">
        <f>Calculations!J465</f>
        <v>0</v>
      </c>
      <c r="N495" s="38">
        <f>Calculations!V465</f>
        <v>0</v>
      </c>
      <c r="O495" s="38">
        <f>Calculations!W465</f>
        <v>0</v>
      </c>
      <c r="P495" s="38">
        <f>Calculations!O465</f>
        <v>0</v>
      </c>
      <c r="Q495" s="38">
        <f>Calculations!S465</f>
        <v>0</v>
      </c>
      <c r="R495" s="38">
        <f>Calculations!Q465</f>
        <v>0</v>
      </c>
      <c r="S495" s="38">
        <f>Calculations!T465</f>
        <v>0</v>
      </c>
      <c r="T495" s="38">
        <f>Calculations!R465</f>
        <v>0</v>
      </c>
      <c r="U495" s="38">
        <f>Calculations!U465</f>
        <v>0</v>
      </c>
      <c r="V495" s="38" t="str">
        <f>Calculations!X465</f>
        <v>Not Modelled</v>
      </c>
      <c r="W495" s="38" t="str">
        <f>Calculations!Y465</f>
        <v>N/A</v>
      </c>
      <c r="X495" s="38" t="s">
        <v>1056</v>
      </c>
      <c r="Y495" s="73" t="s">
        <v>106</v>
      </c>
      <c r="Z495" s="74" t="s">
        <v>107</v>
      </c>
      <c r="AA495" s="58">
        <f>Calculations!Z465</f>
        <v>0</v>
      </c>
      <c r="AB495" s="58">
        <f>Calculations!AL465</f>
        <v>0</v>
      </c>
      <c r="AC495" s="58">
        <f>Calculations!AA465</f>
        <v>0</v>
      </c>
      <c r="AD495" s="59">
        <f>Calculations!AM465</f>
        <v>0</v>
      </c>
      <c r="AE495" s="58">
        <f>Calculations!AB465</f>
        <v>0</v>
      </c>
      <c r="AF495" s="58">
        <f>Calculations!AN465</f>
        <v>0</v>
      </c>
      <c r="AG495" s="58">
        <f>Calculations!AC465</f>
        <v>0</v>
      </c>
      <c r="AH495" s="58">
        <f>Calculations!AO465</f>
        <v>0</v>
      </c>
      <c r="AI495" s="58">
        <f>Calculations!AD465</f>
        <v>0</v>
      </c>
      <c r="AJ495" s="58">
        <f>Calculations!AP465</f>
        <v>0</v>
      </c>
      <c r="AK495" s="58">
        <f>Calculations!AE465</f>
        <v>1.9264899985599999E-2</v>
      </c>
      <c r="AL495" s="58">
        <f>Calculations!AQ465</f>
        <v>99.940859945113942</v>
      </c>
      <c r="AM495" s="58">
        <f>Calculations!AF465</f>
        <v>0</v>
      </c>
      <c r="AN495" s="58">
        <f>Calculations!AR465</f>
        <v>0</v>
      </c>
      <c r="AO495" s="58">
        <f>Calculations!AG465</f>
        <v>0</v>
      </c>
      <c r="AP495" s="58">
        <f>Calculations!AS465</f>
        <v>0</v>
      </c>
      <c r="AQ495" s="58">
        <f>Calculations!AH465</f>
        <v>1.9276320001100002E-2</v>
      </c>
      <c r="AR495" s="58">
        <f>Calculations!AT465</f>
        <v>100.0001037600577</v>
      </c>
      <c r="AS495" s="58">
        <f>Calculations!AI465</f>
        <v>0</v>
      </c>
      <c r="AT495" s="58">
        <f>Calculations!AU465</f>
        <v>0</v>
      </c>
      <c r="AU495" s="58">
        <f>Calculations!AJ465</f>
        <v>0</v>
      </c>
      <c r="AV495" s="58">
        <f>Calculations!AV465</f>
        <v>0</v>
      </c>
      <c r="AW495" s="49"/>
      <c r="AX495" s="49"/>
      <c r="AY495" s="56" t="str">
        <f>Calculations!D465</f>
        <v>Land Supply 2018</v>
      </c>
    </row>
    <row r="496" spans="2:51" ht="26" x14ac:dyDescent="0.35">
      <c r="B496" s="32" t="str">
        <f>Calculations!A466</f>
        <v>HLA-400</v>
      </c>
      <c r="C496" s="30" t="str">
        <f>Calculations!B466</f>
        <v>LAND BETWEEN 29 AND 33 LEVER EDGE LANE, BOLTON, BL3 3HU</v>
      </c>
      <c r="D496" s="13" t="str">
        <f>Calculations!C466</f>
        <v>Residential</v>
      </c>
      <c r="E496" s="38">
        <f>Calculations!E466</f>
        <v>1.55008E-2</v>
      </c>
      <c r="F496" s="38">
        <f>Calculations!I466</f>
        <v>1.55008E-2</v>
      </c>
      <c r="G496" s="38">
        <f>Calculations!M466</f>
        <v>100</v>
      </c>
      <c r="H496" s="38">
        <f>Calculations!H466</f>
        <v>0</v>
      </c>
      <c r="I496" s="38">
        <f>Calculations!L466</f>
        <v>0</v>
      </c>
      <c r="J496" s="38">
        <f>Calculations!G466</f>
        <v>0</v>
      </c>
      <c r="K496" s="38">
        <f>Calculations!K466</f>
        <v>0</v>
      </c>
      <c r="L496" s="38">
        <f>Calculations!F466</f>
        <v>0</v>
      </c>
      <c r="M496" s="38">
        <f>Calculations!J466</f>
        <v>0</v>
      </c>
      <c r="N496" s="38">
        <f>Calculations!V466</f>
        <v>0</v>
      </c>
      <c r="O496" s="38">
        <f>Calculations!W466</f>
        <v>0</v>
      </c>
      <c r="P496" s="38">
        <f>Calculations!O466</f>
        <v>0</v>
      </c>
      <c r="Q496" s="38">
        <f>Calculations!S466</f>
        <v>0</v>
      </c>
      <c r="R496" s="38">
        <f>Calculations!Q466</f>
        <v>0</v>
      </c>
      <c r="S496" s="38">
        <f>Calculations!T466</f>
        <v>0</v>
      </c>
      <c r="T496" s="38">
        <f>Calculations!R466</f>
        <v>0</v>
      </c>
      <c r="U496" s="38">
        <f>Calculations!U466</f>
        <v>0</v>
      </c>
      <c r="V496" s="38" t="str">
        <f>Calculations!X466</f>
        <v>Not Modelled</v>
      </c>
      <c r="W496" s="38" t="str">
        <f>Calculations!Y466</f>
        <v>N/A</v>
      </c>
      <c r="X496" s="38" t="s">
        <v>1056</v>
      </c>
      <c r="Y496" s="73" t="s">
        <v>106</v>
      </c>
      <c r="Z496" s="74" t="s">
        <v>107</v>
      </c>
      <c r="AA496" s="58">
        <f>Calculations!Z466</f>
        <v>0</v>
      </c>
      <c r="AB496" s="58">
        <f>Calculations!AL466</f>
        <v>0</v>
      </c>
      <c r="AC496" s="58">
        <f>Calculations!AA466</f>
        <v>0</v>
      </c>
      <c r="AD496" s="59">
        <f>Calculations!AM466</f>
        <v>0</v>
      </c>
      <c r="AE496" s="58">
        <f>Calculations!AB466</f>
        <v>0</v>
      </c>
      <c r="AF496" s="58">
        <f>Calculations!AN466</f>
        <v>0</v>
      </c>
      <c r="AG496" s="58">
        <f>Calculations!AC466</f>
        <v>0</v>
      </c>
      <c r="AH496" s="58">
        <f>Calculations!AO466</f>
        <v>0</v>
      </c>
      <c r="AI496" s="58">
        <f>Calculations!AD466</f>
        <v>0</v>
      </c>
      <c r="AJ496" s="58">
        <f>Calculations!AP466</f>
        <v>0</v>
      </c>
      <c r="AK496" s="58">
        <f>Calculations!AE466</f>
        <v>0</v>
      </c>
      <c r="AL496" s="58">
        <f>Calculations!AQ466</f>
        <v>0</v>
      </c>
      <c r="AM496" s="58">
        <f>Calculations!AF466</f>
        <v>0</v>
      </c>
      <c r="AN496" s="58">
        <f>Calculations!AR466</f>
        <v>0</v>
      </c>
      <c r="AO496" s="58">
        <f>Calculations!AG466</f>
        <v>0</v>
      </c>
      <c r="AP496" s="58">
        <f>Calculations!AS466</f>
        <v>0</v>
      </c>
      <c r="AQ496" s="58">
        <f>Calculations!AH466</f>
        <v>1.55008643995E-2</v>
      </c>
      <c r="AR496" s="58">
        <f>Calculations!AT466</f>
        <v>100.0004154592021</v>
      </c>
      <c r="AS496" s="58">
        <f>Calculations!AI466</f>
        <v>0</v>
      </c>
      <c r="AT496" s="58">
        <f>Calculations!AU466</f>
        <v>0</v>
      </c>
      <c r="AU496" s="58">
        <f>Calculations!AJ466</f>
        <v>0</v>
      </c>
      <c r="AV496" s="58">
        <f>Calculations!AV466</f>
        <v>0</v>
      </c>
      <c r="AW496" s="49"/>
      <c r="AX496" s="49"/>
      <c r="AY496" s="56" t="str">
        <f>Calculations!D466</f>
        <v>Land Supply 2018</v>
      </c>
    </row>
    <row r="497" spans="2:51" ht="26" x14ac:dyDescent="0.35">
      <c r="B497" s="32" t="str">
        <f>Calculations!A467</f>
        <v>HLA-401</v>
      </c>
      <c r="C497" s="30" t="str">
        <f>Calculations!B467</f>
        <v>160-164 TONGE MOOR ROAD, BOLTON, BL2 2HN</v>
      </c>
      <c r="D497" s="13" t="str">
        <f>Calculations!C467</f>
        <v>Residential</v>
      </c>
      <c r="E497" s="38">
        <f>Calculations!E467</f>
        <v>5.0424299999999998E-2</v>
      </c>
      <c r="F497" s="38">
        <f>Calculations!I467</f>
        <v>5.0424299999999998E-2</v>
      </c>
      <c r="G497" s="38">
        <f>Calculations!M467</f>
        <v>100</v>
      </c>
      <c r="H497" s="38">
        <f>Calculations!H467</f>
        <v>0</v>
      </c>
      <c r="I497" s="38">
        <f>Calculations!L467</f>
        <v>0</v>
      </c>
      <c r="J497" s="38">
        <f>Calculations!G467</f>
        <v>0</v>
      </c>
      <c r="K497" s="38">
        <f>Calculations!K467</f>
        <v>0</v>
      </c>
      <c r="L497" s="38">
        <f>Calculations!F467</f>
        <v>0</v>
      </c>
      <c r="M497" s="38">
        <f>Calculations!J467</f>
        <v>0</v>
      </c>
      <c r="N497" s="38">
        <f>Calculations!V467</f>
        <v>0</v>
      </c>
      <c r="O497" s="38">
        <f>Calculations!W467</f>
        <v>0</v>
      </c>
      <c r="P497" s="38">
        <f>Calculations!O467</f>
        <v>0</v>
      </c>
      <c r="Q497" s="38">
        <f>Calculations!S467</f>
        <v>0</v>
      </c>
      <c r="R497" s="38">
        <f>Calculations!Q467</f>
        <v>0</v>
      </c>
      <c r="S497" s="38">
        <f>Calculations!T467</f>
        <v>0</v>
      </c>
      <c r="T497" s="38">
        <f>Calculations!R467</f>
        <v>0</v>
      </c>
      <c r="U497" s="38">
        <f>Calculations!U467</f>
        <v>0</v>
      </c>
      <c r="V497" s="38" t="str">
        <f>Calculations!X467</f>
        <v>Not Modelled</v>
      </c>
      <c r="W497" s="38" t="str">
        <f>Calculations!Y467</f>
        <v>N/A</v>
      </c>
      <c r="X497" s="38" t="s">
        <v>1056</v>
      </c>
      <c r="Y497" s="73" t="s">
        <v>106</v>
      </c>
      <c r="Z497" s="74" t="s">
        <v>107</v>
      </c>
      <c r="AA497" s="58">
        <f>Calculations!Z467</f>
        <v>0</v>
      </c>
      <c r="AB497" s="58">
        <f>Calculations!AL467</f>
        <v>0</v>
      </c>
      <c r="AC497" s="58">
        <f>Calculations!AA467</f>
        <v>0</v>
      </c>
      <c r="AD497" s="59">
        <f>Calculations!AM467</f>
        <v>0</v>
      </c>
      <c r="AE497" s="58">
        <f>Calculations!AB467</f>
        <v>0</v>
      </c>
      <c r="AF497" s="58">
        <f>Calculations!AN467</f>
        <v>0</v>
      </c>
      <c r="AG497" s="58">
        <f>Calculations!AC467</f>
        <v>0</v>
      </c>
      <c r="AH497" s="58">
        <f>Calculations!AO467</f>
        <v>0</v>
      </c>
      <c r="AI497" s="58">
        <f>Calculations!AD467</f>
        <v>0</v>
      </c>
      <c r="AJ497" s="58">
        <f>Calculations!AP467</f>
        <v>0</v>
      </c>
      <c r="AK497" s="58">
        <f>Calculations!AE467</f>
        <v>0</v>
      </c>
      <c r="AL497" s="58">
        <f>Calculations!AQ467</f>
        <v>0</v>
      </c>
      <c r="AM497" s="58">
        <f>Calculations!AF467</f>
        <v>0</v>
      </c>
      <c r="AN497" s="58">
        <f>Calculations!AR467</f>
        <v>0</v>
      </c>
      <c r="AO497" s="58">
        <f>Calculations!AG467</f>
        <v>0</v>
      </c>
      <c r="AP497" s="58">
        <f>Calculations!AS467</f>
        <v>0</v>
      </c>
      <c r="AQ497" s="58">
        <f>Calculations!AH467</f>
        <v>5.04243249992E-2</v>
      </c>
      <c r="AR497" s="58">
        <f>Calculations!AT467</f>
        <v>100.00004957768378</v>
      </c>
      <c r="AS497" s="58">
        <f>Calculations!AI467</f>
        <v>0</v>
      </c>
      <c r="AT497" s="58">
        <f>Calculations!AU467</f>
        <v>0</v>
      </c>
      <c r="AU497" s="58">
        <f>Calculations!AJ467</f>
        <v>0</v>
      </c>
      <c r="AV497" s="58">
        <f>Calculations!AV467</f>
        <v>0</v>
      </c>
      <c r="AW497" s="49"/>
      <c r="AX497" s="49"/>
      <c r="AY497" s="56" t="str">
        <f>Calculations!D467</f>
        <v>Land Supply 2018</v>
      </c>
    </row>
    <row r="498" spans="2:51" ht="26" x14ac:dyDescent="0.35">
      <c r="B498" s="32" t="str">
        <f>Calculations!A468</f>
        <v>HLA-402</v>
      </c>
      <c r="C498" s="30" t="str">
        <f>Calculations!B468</f>
        <v>FORMER SUNDAY SCHOOL, NEW CHAPEL LANE, HORWICH, BOLTON, B</v>
      </c>
      <c r="D498" s="13" t="str">
        <f>Calculations!C468</f>
        <v>Residential</v>
      </c>
      <c r="E498" s="38">
        <f>Calculations!E468</f>
        <v>0.114413</v>
      </c>
      <c r="F498" s="38">
        <f>Calculations!I468</f>
        <v>0.114413</v>
      </c>
      <c r="G498" s="38">
        <f>Calculations!M468</f>
        <v>100</v>
      </c>
      <c r="H498" s="38">
        <f>Calculations!H468</f>
        <v>0</v>
      </c>
      <c r="I498" s="38">
        <f>Calculations!L468</f>
        <v>0</v>
      </c>
      <c r="J498" s="38">
        <f>Calculations!G468</f>
        <v>0</v>
      </c>
      <c r="K498" s="38">
        <f>Calculations!K468</f>
        <v>0</v>
      </c>
      <c r="L498" s="38">
        <f>Calculations!F468</f>
        <v>0</v>
      </c>
      <c r="M498" s="38">
        <f>Calculations!J468</f>
        <v>0</v>
      </c>
      <c r="N498" s="38">
        <f>Calculations!V468</f>
        <v>0</v>
      </c>
      <c r="O498" s="38">
        <f>Calculations!W468</f>
        <v>0</v>
      </c>
      <c r="P498" s="38">
        <f>Calculations!O468</f>
        <v>0</v>
      </c>
      <c r="Q498" s="38">
        <f>Calculations!S468</f>
        <v>0</v>
      </c>
      <c r="R498" s="38">
        <f>Calculations!Q468</f>
        <v>0</v>
      </c>
      <c r="S498" s="38">
        <f>Calculations!T468</f>
        <v>0</v>
      </c>
      <c r="T498" s="38">
        <f>Calculations!R468</f>
        <v>0</v>
      </c>
      <c r="U498" s="38">
        <f>Calculations!U468</f>
        <v>0</v>
      </c>
      <c r="V498" s="38" t="str">
        <f>Calculations!X468</f>
        <v>Not Modelled</v>
      </c>
      <c r="W498" s="38" t="str">
        <f>Calculations!Y468</f>
        <v>N/A</v>
      </c>
      <c r="X498" s="38" t="s">
        <v>1056</v>
      </c>
      <c r="Y498" s="73" t="s">
        <v>106</v>
      </c>
      <c r="Z498" s="74" t="s">
        <v>107</v>
      </c>
      <c r="AA498" s="58">
        <f>Calculations!Z468</f>
        <v>0</v>
      </c>
      <c r="AB498" s="58">
        <f>Calculations!AL468</f>
        <v>0</v>
      </c>
      <c r="AC498" s="58">
        <f>Calculations!AA468</f>
        <v>0</v>
      </c>
      <c r="AD498" s="59">
        <f>Calculations!AM468</f>
        <v>0</v>
      </c>
      <c r="AE498" s="58">
        <f>Calculations!AB468</f>
        <v>0</v>
      </c>
      <c r="AF498" s="58">
        <f>Calculations!AN468</f>
        <v>0</v>
      </c>
      <c r="AG498" s="58">
        <f>Calculations!AC468</f>
        <v>0</v>
      </c>
      <c r="AH498" s="58">
        <f>Calculations!AO468</f>
        <v>0</v>
      </c>
      <c r="AI498" s="58">
        <f>Calculations!AD468</f>
        <v>0</v>
      </c>
      <c r="AJ498" s="58">
        <f>Calculations!AP468</f>
        <v>0</v>
      </c>
      <c r="AK498" s="58">
        <f>Calculations!AE468</f>
        <v>0</v>
      </c>
      <c r="AL498" s="58">
        <f>Calculations!AQ468</f>
        <v>0</v>
      </c>
      <c r="AM498" s="58">
        <f>Calculations!AF468</f>
        <v>0</v>
      </c>
      <c r="AN498" s="58">
        <f>Calculations!AR468</f>
        <v>0</v>
      </c>
      <c r="AO498" s="58">
        <f>Calculations!AG468</f>
        <v>1.06870249991E-4</v>
      </c>
      <c r="AP498" s="58">
        <f>Calculations!AS468</f>
        <v>9.340743621004606E-2</v>
      </c>
      <c r="AQ498" s="58">
        <f>Calculations!AH468</f>
        <v>0.11430589284999999</v>
      </c>
      <c r="AR498" s="58">
        <f>Calculations!AT468</f>
        <v>99.906385506891695</v>
      </c>
      <c r="AS498" s="58">
        <f>Calculations!AI468</f>
        <v>0</v>
      </c>
      <c r="AT498" s="58">
        <f>Calculations!AU468</f>
        <v>0</v>
      </c>
      <c r="AU498" s="58">
        <f>Calculations!AJ468</f>
        <v>0</v>
      </c>
      <c r="AV498" s="58">
        <f>Calculations!AV468</f>
        <v>0</v>
      </c>
      <c r="AW498" s="49"/>
      <c r="AX498" s="49"/>
      <c r="AY498" s="56" t="str">
        <f>Calculations!D468</f>
        <v>Land Supply 2018</v>
      </c>
    </row>
    <row r="499" spans="2:51" ht="26" x14ac:dyDescent="0.35">
      <c r="B499" s="32" t="str">
        <f>Calculations!A469</f>
        <v>HLA-404</v>
      </c>
      <c r="C499" s="30" t="str">
        <f>Calculations!B469</f>
        <v>LAND AT BRIDGE STREET, HORWICH, BOLTON, BL6 7BT</v>
      </c>
      <c r="D499" s="13" t="str">
        <f>Calculations!C469</f>
        <v>Residential</v>
      </c>
      <c r="E499" s="38">
        <f>Calculations!E469</f>
        <v>9.7869300000000006E-2</v>
      </c>
      <c r="F499" s="38">
        <f>Calculations!I469</f>
        <v>4.0112122221110005E-2</v>
      </c>
      <c r="G499" s="38">
        <f>Calculations!M469</f>
        <v>40.985398098392452</v>
      </c>
      <c r="H499" s="38">
        <f>Calculations!H469</f>
        <v>5.4873942257399999E-2</v>
      </c>
      <c r="I499" s="38">
        <f>Calculations!L469</f>
        <v>56.068595828722593</v>
      </c>
      <c r="J499" s="38">
        <f>Calculations!G469</f>
        <v>2.8832355214900001E-3</v>
      </c>
      <c r="K499" s="38">
        <f>Calculations!K469</f>
        <v>2.94600607288496</v>
      </c>
      <c r="L499" s="38">
        <f>Calculations!F469</f>
        <v>0</v>
      </c>
      <c r="M499" s="38">
        <f>Calculations!J469</f>
        <v>0</v>
      </c>
      <c r="N499" s="38">
        <f>Calculations!V469</f>
        <v>9.7867931346100001E-2</v>
      </c>
      <c r="O499" s="38">
        <f>Calculations!W469</f>
        <v>99.998601549311175</v>
      </c>
      <c r="P499" s="38">
        <f>Calculations!O469</f>
        <v>1.084268543986E-2</v>
      </c>
      <c r="Q499" s="38">
        <f>Calculations!S469</f>
        <v>11.078740156371813</v>
      </c>
      <c r="R499" s="38">
        <f>Calculations!Q469</f>
        <v>2.04812543986E-3</v>
      </c>
      <c r="S499" s="38">
        <f>Calculations!T469</f>
        <v>2.092714916587735</v>
      </c>
      <c r="T499" s="38">
        <f>Calculations!R469</f>
        <v>0</v>
      </c>
      <c r="U499" s="38">
        <f>Calculations!U469</f>
        <v>0</v>
      </c>
      <c r="V499" s="38">
        <f>Calculations!X469</f>
        <v>1.59209032738E-2</v>
      </c>
      <c r="W499" s="38">
        <f>Calculations!Y469</f>
        <v>16.267515220605439</v>
      </c>
      <c r="X499" s="38" t="s">
        <v>1056</v>
      </c>
      <c r="Y499" s="73" t="s">
        <v>108</v>
      </c>
      <c r="Z499" s="74" t="s">
        <v>109</v>
      </c>
      <c r="AA499" s="58">
        <f>Calculations!Z469</f>
        <v>0</v>
      </c>
      <c r="AB499" s="58">
        <f>Calculations!AL469</f>
        <v>0</v>
      </c>
      <c r="AC499" s="58">
        <f>Calculations!AA469</f>
        <v>0</v>
      </c>
      <c r="AD499" s="59">
        <f>Calculations!AM469</f>
        <v>0</v>
      </c>
      <c r="AE499" s="58">
        <f>Calculations!AB469</f>
        <v>0</v>
      </c>
      <c r="AF499" s="58">
        <f>Calculations!AN469</f>
        <v>0</v>
      </c>
      <c r="AG499" s="58">
        <f>Calculations!AC469</f>
        <v>0</v>
      </c>
      <c r="AH499" s="58">
        <f>Calculations!AO469</f>
        <v>0</v>
      </c>
      <c r="AI499" s="58">
        <f>Calculations!AD469</f>
        <v>0</v>
      </c>
      <c r="AJ499" s="58">
        <f>Calculations!AP469</f>
        <v>0</v>
      </c>
      <c r="AK499" s="58">
        <f>Calculations!AE469</f>
        <v>0</v>
      </c>
      <c r="AL499" s="58">
        <f>Calculations!AQ469</f>
        <v>0</v>
      </c>
      <c r="AM499" s="58">
        <f>Calculations!AF469</f>
        <v>0</v>
      </c>
      <c r="AN499" s="58">
        <f>Calculations!AR469</f>
        <v>0</v>
      </c>
      <c r="AO499" s="58">
        <f>Calculations!AG469</f>
        <v>0</v>
      </c>
      <c r="AP499" s="58">
        <f>Calculations!AS469</f>
        <v>0</v>
      </c>
      <c r="AQ499" s="58">
        <f>Calculations!AH469</f>
        <v>0</v>
      </c>
      <c r="AR499" s="58">
        <f>Calculations!AT469</f>
        <v>0</v>
      </c>
      <c r="AS499" s="58">
        <f>Calculations!AI469</f>
        <v>0</v>
      </c>
      <c r="AT499" s="58">
        <f>Calculations!AU469</f>
        <v>0</v>
      </c>
      <c r="AU499" s="58">
        <f>Calculations!AJ469</f>
        <v>0</v>
      </c>
      <c r="AV499" s="58">
        <f>Calculations!AV469</f>
        <v>0</v>
      </c>
      <c r="AW499" s="49"/>
      <c r="AX499" s="49"/>
      <c r="AY499" s="56" t="str">
        <f>Calculations!D469</f>
        <v>Land Supply 2018</v>
      </c>
    </row>
    <row r="500" spans="2:51" ht="26" x14ac:dyDescent="0.35">
      <c r="B500" s="32" t="str">
        <f>Calculations!A470</f>
        <v>HLA-406</v>
      </c>
      <c r="C500" s="30" t="str">
        <f>Calculations!B470</f>
        <v>58-60 DEANSGATE, BOLTON, MANCHESTER, BL1 1BG</v>
      </c>
      <c r="D500" s="13" t="str">
        <f>Calculations!C470</f>
        <v>Residential</v>
      </c>
      <c r="E500" s="38">
        <f>Calculations!E470</f>
        <v>2.2733300000000001E-2</v>
      </c>
      <c r="F500" s="38">
        <f>Calculations!I470</f>
        <v>2.2733300000000001E-2</v>
      </c>
      <c r="G500" s="38">
        <f>Calculations!M470</f>
        <v>100</v>
      </c>
      <c r="H500" s="38">
        <f>Calculations!H470</f>
        <v>0</v>
      </c>
      <c r="I500" s="38">
        <f>Calculations!L470</f>
        <v>0</v>
      </c>
      <c r="J500" s="38">
        <f>Calculations!G470</f>
        <v>0</v>
      </c>
      <c r="K500" s="38">
        <f>Calculations!K470</f>
        <v>0</v>
      </c>
      <c r="L500" s="38">
        <f>Calculations!F470</f>
        <v>0</v>
      </c>
      <c r="M500" s="38">
        <f>Calculations!J470</f>
        <v>0</v>
      </c>
      <c r="N500" s="38">
        <f>Calculations!V470</f>
        <v>0</v>
      </c>
      <c r="O500" s="38">
        <f>Calculations!W470</f>
        <v>0</v>
      </c>
      <c r="P500" s="38">
        <f>Calculations!O470</f>
        <v>0</v>
      </c>
      <c r="Q500" s="38">
        <f>Calculations!S470</f>
        <v>0</v>
      </c>
      <c r="R500" s="38">
        <f>Calculations!Q470</f>
        <v>0</v>
      </c>
      <c r="S500" s="38">
        <f>Calculations!T470</f>
        <v>0</v>
      </c>
      <c r="T500" s="38">
        <f>Calculations!R470</f>
        <v>0</v>
      </c>
      <c r="U500" s="38">
        <f>Calculations!U470</f>
        <v>0</v>
      </c>
      <c r="V500" s="38" t="str">
        <f>Calculations!X470</f>
        <v>Not Modelled</v>
      </c>
      <c r="W500" s="38" t="str">
        <f>Calculations!Y470</f>
        <v>N/A</v>
      </c>
      <c r="X500" s="38" t="s">
        <v>1056</v>
      </c>
      <c r="Y500" s="73" t="s">
        <v>106</v>
      </c>
      <c r="Z500" s="74" t="s">
        <v>107</v>
      </c>
      <c r="AA500" s="58">
        <f>Calculations!Z470</f>
        <v>0</v>
      </c>
      <c r="AB500" s="58">
        <f>Calculations!AL470</f>
        <v>0</v>
      </c>
      <c r="AC500" s="58">
        <f>Calculations!AA470</f>
        <v>0</v>
      </c>
      <c r="AD500" s="59">
        <f>Calculations!AM470</f>
        <v>0</v>
      </c>
      <c r="AE500" s="58">
        <f>Calculations!AB470</f>
        <v>0</v>
      </c>
      <c r="AF500" s="58">
        <f>Calculations!AN470</f>
        <v>0</v>
      </c>
      <c r="AG500" s="58">
        <f>Calculations!AC470</f>
        <v>0</v>
      </c>
      <c r="AH500" s="58">
        <f>Calculations!AO470</f>
        <v>0</v>
      </c>
      <c r="AI500" s="58">
        <f>Calculations!AD470</f>
        <v>0</v>
      </c>
      <c r="AJ500" s="58">
        <f>Calculations!AP470</f>
        <v>0</v>
      </c>
      <c r="AK500" s="58">
        <f>Calculations!AE470</f>
        <v>0</v>
      </c>
      <c r="AL500" s="58">
        <f>Calculations!AQ470</f>
        <v>0</v>
      </c>
      <c r="AM500" s="58">
        <f>Calculations!AF470</f>
        <v>0</v>
      </c>
      <c r="AN500" s="58">
        <f>Calculations!AR470</f>
        <v>0</v>
      </c>
      <c r="AO500" s="58">
        <f>Calculations!AG470</f>
        <v>0</v>
      </c>
      <c r="AP500" s="58">
        <f>Calculations!AS470</f>
        <v>0</v>
      </c>
      <c r="AQ500" s="58">
        <f>Calculations!AH470</f>
        <v>2.2733249999200001E-2</v>
      </c>
      <c r="AR500" s="58">
        <f>Calculations!AT470</f>
        <v>99.999780054809463</v>
      </c>
      <c r="AS500" s="58">
        <f>Calculations!AI470</f>
        <v>0</v>
      </c>
      <c r="AT500" s="58">
        <f>Calculations!AU470</f>
        <v>0</v>
      </c>
      <c r="AU500" s="58">
        <f>Calculations!AJ470</f>
        <v>0</v>
      </c>
      <c r="AV500" s="58">
        <f>Calculations!AV470</f>
        <v>0</v>
      </c>
      <c r="AW500" s="49"/>
      <c r="AX500" s="49"/>
      <c r="AY500" s="56" t="str">
        <f>Calculations!D470</f>
        <v>Land Supply 2018</v>
      </c>
    </row>
    <row r="501" spans="2:51" ht="26" x14ac:dyDescent="0.35">
      <c r="B501" s="32" t="str">
        <f>Calculations!A471</f>
        <v>HLA-407</v>
      </c>
      <c r="C501" s="30" t="str">
        <f>Calculations!B471</f>
        <v>THE BUNGALOW, HARRY FOLD FARM, BRADSHAW ROAD, BOLTON, BL2 4JS</v>
      </c>
      <c r="D501" s="13" t="str">
        <f>Calculations!C471</f>
        <v>Residential</v>
      </c>
      <c r="E501" s="38">
        <f>Calculations!E471</f>
        <v>0.276005</v>
      </c>
      <c r="F501" s="38">
        <f>Calculations!I471</f>
        <v>0.276005</v>
      </c>
      <c r="G501" s="38">
        <f>Calculations!M471</f>
        <v>100</v>
      </c>
      <c r="H501" s="38">
        <f>Calculations!H471</f>
        <v>0</v>
      </c>
      <c r="I501" s="38">
        <f>Calculations!L471</f>
        <v>0</v>
      </c>
      <c r="J501" s="38">
        <f>Calculations!G471</f>
        <v>0</v>
      </c>
      <c r="K501" s="38">
        <f>Calculations!K471</f>
        <v>0</v>
      </c>
      <c r="L501" s="38">
        <f>Calculations!F471</f>
        <v>0</v>
      </c>
      <c r="M501" s="38">
        <f>Calculations!J471</f>
        <v>0</v>
      </c>
      <c r="N501" s="38">
        <f>Calculations!V471</f>
        <v>0</v>
      </c>
      <c r="O501" s="38">
        <f>Calculations!W471</f>
        <v>0</v>
      </c>
      <c r="P501" s="38">
        <f>Calculations!O471</f>
        <v>0</v>
      </c>
      <c r="Q501" s="38">
        <f>Calculations!S471</f>
        <v>0</v>
      </c>
      <c r="R501" s="38">
        <f>Calculations!Q471</f>
        <v>0</v>
      </c>
      <c r="S501" s="38">
        <f>Calculations!T471</f>
        <v>0</v>
      </c>
      <c r="T501" s="38">
        <f>Calculations!R471</f>
        <v>0</v>
      </c>
      <c r="U501" s="38">
        <f>Calculations!U471</f>
        <v>0</v>
      </c>
      <c r="V501" s="38" t="str">
        <f>Calculations!X471</f>
        <v>Not Modelled</v>
      </c>
      <c r="W501" s="38" t="str">
        <f>Calculations!Y471</f>
        <v>N/A</v>
      </c>
      <c r="X501" s="38" t="s">
        <v>1056</v>
      </c>
      <c r="Y501" s="73" t="s">
        <v>106</v>
      </c>
      <c r="Z501" s="74" t="s">
        <v>107</v>
      </c>
      <c r="AA501" s="58">
        <f>Calculations!Z471</f>
        <v>0</v>
      </c>
      <c r="AB501" s="58">
        <f>Calculations!AL471</f>
        <v>0</v>
      </c>
      <c r="AC501" s="58">
        <f>Calculations!AA471</f>
        <v>0</v>
      </c>
      <c r="AD501" s="59">
        <f>Calculations!AM471</f>
        <v>0</v>
      </c>
      <c r="AE501" s="58">
        <f>Calculations!AB471</f>
        <v>0</v>
      </c>
      <c r="AF501" s="58">
        <f>Calculations!AN471</f>
        <v>0</v>
      </c>
      <c r="AG501" s="58">
        <f>Calculations!AC471</f>
        <v>0</v>
      </c>
      <c r="AH501" s="58">
        <f>Calculations!AO471</f>
        <v>0</v>
      </c>
      <c r="AI501" s="58">
        <f>Calculations!AD471</f>
        <v>0</v>
      </c>
      <c r="AJ501" s="58">
        <f>Calculations!AP471</f>
        <v>0</v>
      </c>
      <c r="AK501" s="58">
        <f>Calculations!AE471</f>
        <v>0.26041040883599997</v>
      </c>
      <c r="AL501" s="58">
        <f>Calculations!AQ471</f>
        <v>94.349888167243336</v>
      </c>
      <c r="AM501" s="58">
        <f>Calculations!AF471</f>
        <v>0</v>
      </c>
      <c r="AN501" s="58">
        <f>Calculations!AR471</f>
        <v>0</v>
      </c>
      <c r="AO501" s="58">
        <f>Calculations!AG471</f>
        <v>2.1132364047000002E-3</v>
      </c>
      <c r="AP501" s="58">
        <f>Calculations!AS471</f>
        <v>0.76565149352366813</v>
      </c>
      <c r="AQ501" s="58">
        <f>Calculations!AH471</f>
        <v>0</v>
      </c>
      <c r="AR501" s="58">
        <f>Calculations!AT471</f>
        <v>0</v>
      </c>
      <c r="AS501" s="58">
        <f>Calculations!AI471</f>
        <v>0</v>
      </c>
      <c r="AT501" s="58">
        <f>Calculations!AU471</f>
        <v>0</v>
      </c>
      <c r="AU501" s="58">
        <f>Calculations!AJ471</f>
        <v>0</v>
      </c>
      <c r="AV501" s="58">
        <f>Calculations!AV471</f>
        <v>0</v>
      </c>
      <c r="AW501" s="49"/>
      <c r="AX501" s="49"/>
      <c r="AY501" s="56" t="str">
        <f>Calculations!D471</f>
        <v>Land Supply 2018</v>
      </c>
    </row>
    <row r="502" spans="2:51" ht="26" x14ac:dyDescent="0.35">
      <c r="B502" s="32" t="str">
        <f>Calculations!A472</f>
        <v>HLA-410</v>
      </c>
      <c r="C502" s="30" t="str">
        <f>Calculations!B472</f>
        <v>VACANT LAND (FORMER PLAYGROUND), WEAVERS GREEN, FARNWORTH, BOLTON</v>
      </c>
      <c r="D502" s="13" t="str">
        <f>Calculations!C472</f>
        <v>Residential</v>
      </c>
      <c r="E502" s="38">
        <f>Calculations!E472</f>
        <v>5.0105799999999999E-2</v>
      </c>
      <c r="F502" s="38">
        <f>Calculations!I472</f>
        <v>5.0105799999999999E-2</v>
      </c>
      <c r="G502" s="38">
        <f>Calculations!M472</f>
        <v>100</v>
      </c>
      <c r="H502" s="38">
        <f>Calculations!H472</f>
        <v>0</v>
      </c>
      <c r="I502" s="38">
        <f>Calculations!L472</f>
        <v>0</v>
      </c>
      <c r="J502" s="38">
        <f>Calculations!G472</f>
        <v>0</v>
      </c>
      <c r="K502" s="38">
        <f>Calculations!K472</f>
        <v>0</v>
      </c>
      <c r="L502" s="38">
        <f>Calculations!F472</f>
        <v>0</v>
      </c>
      <c r="M502" s="38">
        <f>Calculations!J472</f>
        <v>0</v>
      </c>
      <c r="N502" s="38">
        <f>Calculations!V472</f>
        <v>0</v>
      </c>
      <c r="O502" s="38">
        <f>Calculations!W472</f>
        <v>0</v>
      </c>
      <c r="P502" s="38">
        <f>Calculations!O472</f>
        <v>3.6090274374439998E-2</v>
      </c>
      <c r="Q502" s="38">
        <f>Calculations!S472</f>
        <v>72.028137210542482</v>
      </c>
      <c r="R502" s="38">
        <f>Calculations!Q472</f>
        <v>1.4274574374439998E-2</v>
      </c>
      <c r="S502" s="38">
        <f>Calculations!T472</f>
        <v>28.488866307772749</v>
      </c>
      <c r="T502" s="38">
        <f>Calculations!R472</f>
        <v>4.3951973250199996E-3</v>
      </c>
      <c r="U502" s="38">
        <f>Calculations!U472</f>
        <v>8.7718334504588285</v>
      </c>
      <c r="V502" s="38" t="str">
        <f>Calculations!X472</f>
        <v>Not Modelled</v>
      </c>
      <c r="W502" s="38" t="str">
        <f>Calculations!Y472</f>
        <v>N/A</v>
      </c>
      <c r="X502" s="38" t="s">
        <v>1056</v>
      </c>
      <c r="Y502" s="73" t="s">
        <v>108</v>
      </c>
      <c r="Z502" s="74" t="s">
        <v>109</v>
      </c>
      <c r="AA502" s="58">
        <f>Calculations!Z472</f>
        <v>0</v>
      </c>
      <c r="AB502" s="58">
        <f>Calculations!AL472</f>
        <v>0</v>
      </c>
      <c r="AC502" s="58">
        <f>Calculations!AA472</f>
        <v>0</v>
      </c>
      <c r="AD502" s="59">
        <f>Calculations!AM472</f>
        <v>0</v>
      </c>
      <c r="AE502" s="58">
        <f>Calculations!AB472</f>
        <v>0</v>
      </c>
      <c r="AF502" s="58">
        <f>Calculations!AN472</f>
        <v>0</v>
      </c>
      <c r="AG502" s="58">
        <f>Calculations!AC472</f>
        <v>0</v>
      </c>
      <c r="AH502" s="58">
        <f>Calculations!AO472</f>
        <v>0</v>
      </c>
      <c r="AI502" s="58">
        <f>Calculations!AD472</f>
        <v>0</v>
      </c>
      <c r="AJ502" s="58">
        <f>Calculations!AP472</f>
        <v>0</v>
      </c>
      <c r="AK502" s="58">
        <f>Calculations!AE472</f>
        <v>0</v>
      </c>
      <c r="AL502" s="58">
        <f>Calculations!AQ472</f>
        <v>0</v>
      </c>
      <c r="AM502" s="58">
        <f>Calculations!AF472</f>
        <v>0</v>
      </c>
      <c r="AN502" s="58">
        <f>Calculations!AR472</f>
        <v>0</v>
      </c>
      <c r="AO502" s="58">
        <f>Calculations!AG472</f>
        <v>0</v>
      </c>
      <c r="AP502" s="58">
        <f>Calculations!AS472</f>
        <v>0</v>
      </c>
      <c r="AQ502" s="58">
        <f>Calculations!AH472</f>
        <v>5.0105810001399999E-2</v>
      </c>
      <c r="AR502" s="58">
        <f>Calculations!AT472</f>
        <v>100.00001996056345</v>
      </c>
      <c r="AS502" s="58">
        <f>Calculations!AI472</f>
        <v>0</v>
      </c>
      <c r="AT502" s="58">
        <f>Calculations!AU472</f>
        <v>0</v>
      </c>
      <c r="AU502" s="58">
        <f>Calculations!AJ472</f>
        <v>0</v>
      </c>
      <c r="AV502" s="58">
        <f>Calculations!AV472</f>
        <v>0</v>
      </c>
      <c r="AW502" s="49"/>
      <c r="AX502" s="49"/>
      <c r="AY502" s="56" t="str">
        <f>Calculations!D472</f>
        <v>Land Supply 2018</v>
      </c>
    </row>
    <row r="503" spans="2:51" ht="26" x14ac:dyDescent="0.35">
      <c r="B503" s="32" t="str">
        <f>Calculations!A473</f>
        <v>HLA-411</v>
      </c>
      <c r="C503" s="30" t="str">
        <f>Calculations!B473</f>
        <v>STATION HOUSE, HIGHER SHADY LANE, BROMLEY CROSS, BOLTON, BL7 9AQ</v>
      </c>
      <c r="D503" s="13" t="str">
        <f>Calculations!C473</f>
        <v>Residential</v>
      </c>
      <c r="E503" s="38">
        <f>Calculations!E473</f>
        <v>1.4636E-2</v>
      </c>
      <c r="F503" s="38">
        <f>Calculations!I473</f>
        <v>1.4636E-2</v>
      </c>
      <c r="G503" s="38">
        <f>Calculations!M473</f>
        <v>100</v>
      </c>
      <c r="H503" s="38">
        <f>Calculations!H473</f>
        <v>0</v>
      </c>
      <c r="I503" s="38">
        <f>Calculations!L473</f>
        <v>0</v>
      </c>
      <c r="J503" s="38">
        <f>Calculations!G473</f>
        <v>0</v>
      </c>
      <c r="K503" s="38">
        <f>Calculations!K473</f>
        <v>0</v>
      </c>
      <c r="L503" s="38">
        <f>Calculations!F473</f>
        <v>0</v>
      </c>
      <c r="M503" s="38">
        <f>Calculations!J473</f>
        <v>0</v>
      </c>
      <c r="N503" s="38">
        <f>Calculations!V473</f>
        <v>0</v>
      </c>
      <c r="O503" s="38">
        <f>Calculations!W473</f>
        <v>0</v>
      </c>
      <c r="P503" s="38">
        <f>Calculations!O473</f>
        <v>0</v>
      </c>
      <c r="Q503" s="38">
        <f>Calculations!S473</f>
        <v>0</v>
      </c>
      <c r="R503" s="38">
        <f>Calculations!Q473</f>
        <v>0</v>
      </c>
      <c r="S503" s="38">
        <f>Calculations!T473</f>
        <v>0</v>
      </c>
      <c r="T503" s="38">
        <f>Calculations!R473</f>
        <v>0</v>
      </c>
      <c r="U503" s="38">
        <f>Calculations!U473</f>
        <v>0</v>
      </c>
      <c r="V503" s="38" t="str">
        <f>Calculations!X473</f>
        <v>Not Modelled</v>
      </c>
      <c r="W503" s="38" t="str">
        <f>Calculations!Y473</f>
        <v>N/A</v>
      </c>
      <c r="X503" s="38" t="s">
        <v>1056</v>
      </c>
      <c r="Y503" s="73" t="s">
        <v>106</v>
      </c>
      <c r="Z503" s="74" t="s">
        <v>107</v>
      </c>
      <c r="AA503" s="58">
        <f>Calculations!Z473</f>
        <v>0</v>
      </c>
      <c r="AB503" s="58">
        <f>Calculations!AL473</f>
        <v>0</v>
      </c>
      <c r="AC503" s="58">
        <f>Calculations!AA473</f>
        <v>0</v>
      </c>
      <c r="AD503" s="59">
        <f>Calculations!AM473</f>
        <v>0</v>
      </c>
      <c r="AE503" s="58">
        <f>Calculations!AB473</f>
        <v>0</v>
      </c>
      <c r="AF503" s="58">
        <f>Calculations!AN473</f>
        <v>0</v>
      </c>
      <c r="AG503" s="58">
        <f>Calculations!AC473</f>
        <v>0</v>
      </c>
      <c r="AH503" s="58">
        <f>Calculations!AO473</f>
        <v>0</v>
      </c>
      <c r="AI503" s="58">
        <f>Calculations!AD473</f>
        <v>0</v>
      </c>
      <c r="AJ503" s="58">
        <f>Calculations!AP473</f>
        <v>0</v>
      </c>
      <c r="AK503" s="58">
        <f>Calculations!AE473</f>
        <v>0</v>
      </c>
      <c r="AL503" s="58">
        <f>Calculations!AQ473</f>
        <v>0</v>
      </c>
      <c r="AM503" s="58">
        <f>Calculations!AF473</f>
        <v>0</v>
      </c>
      <c r="AN503" s="58">
        <f>Calculations!AR473</f>
        <v>0</v>
      </c>
      <c r="AO503" s="58">
        <f>Calculations!AG473</f>
        <v>0</v>
      </c>
      <c r="AP503" s="58">
        <f>Calculations!AS473</f>
        <v>0</v>
      </c>
      <c r="AQ503" s="58">
        <f>Calculations!AH473</f>
        <v>1.4636020000299999E-2</v>
      </c>
      <c r="AR503" s="58">
        <f>Calculations!AT473</f>
        <v>100.00013665140747</v>
      </c>
      <c r="AS503" s="58">
        <f>Calculations!AI473</f>
        <v>0</v>
      </c>
      <c r="AT503" s="58">
        <f>Calculations!AU473</f>
        <v>0</v>
      </c>
      <c r="AU503" s="58">
        <f>Calculations!AJ473</f>
        <v>0</v>
      </c>
      <c r="AV503" s="58">
        <f>Calculations!AV473</f>
        <v>0</v>
      </c>
      <c r="AW503" s="49"/>
      <c r="AX503" s="49"/>
      <c r="AY503" s="56" t="str">
        <f>Calculations!D473</f>
        <v>Land Supply 2018</v>
      </c>
    </row>
    <row r="504" spans="2:51" ht="26" x14ac:dyDescent="0.35">
      <c r="B504" s="32" t="str">
        <f>Calculations!A474</f>
        <v>HLA-414</v>
      </c>
      <c r="C504" s="30" t="str">
        <f>Calculations!B474</f>
        <v>1468 JUNCTION ROAD WEST, LOSTOCK, BOLTON, BL6 4EG</v>
      </c>
      <c r="D504" s="13" t="str">
        <f>Calculations!C474</f>
        <v>Residential</v>
      </c>
      <c r="E504" s="38">
        <f>Calculations!E474</f>
        <v>0.101271</v>
      </c>
      <c r="F504" s="38">
        <f>Calculations!I474</f>
        <v>0.101271</v>
      </c>
      <c r="G504" s="38">
        <f>Calculations!M474</f>
        <v>100</v>
      </c>
      <c r="H504" s="38">
        <f>Calculations!H474</f>
        <v>0</v>
      </c>
      <c r="I504" s="38">
        <f>Calculations!L474</f>
        <v>0</v>
      </c>
      <c r="J504" s="38">
        <f>Calculations!G474</f>
        <v>0</v>
      </c>
      <c r="K504" s="38">
        <f>Calculations!K474</f>
        <v>0</v>
      </c>
      <c r="L504" s="38">
        <f>Calculations!F474</f>
        <v>0</v>
      </c>
      <c r="M504" s="38">
        <f>Calculations!J474</f>
        <v>0</v>
      </c>
      <c r="N504" s="38">
        <f>Calculations!V474</f>
        <v>0</v>
      </c>
      <c r="O504" s="38">
        <f>Calculations!W474</f>
        <v>0</v>
      </c>
      <c r="P504" s="38">
        <f>Calculations!O474</f>
        <v>0</v>
      </c>
      <c r="Q504" s="38">
        <f>Calculations!S474</f>
        <v>0</v>
      </c>
      <c r="R504" s="38">
        <f>Calculations!Q474</f>
        <v>0</v>
      </c>
      <c r="S504" s="38">
        <f>Calculations!T474</f>
        <v>0</v>
      </c>
      <c r="T504" s="38">
        <f>Calculations!R474</f>
        <v>0</v>
      </c>
      <c r="U504" s="38">
        <f>Calculations!U474</f>
        <v>0</v>
      </c>
      <c r="V504" s="38" t="str">
        <f>Calculations!X474</f>
        <v>Not Modelled</v>
      </c>
      <c r="W504" s="38" t="str">
        <f>Calculations!Y474</f>
        <v>N/A</v>
      </c>
      <c r="X504" s="38" t="s">
        <v>1056</v>
      </c>
      <c r="Y504" s="73" t="s">
        <v>106</v>
      </c>
      <c r="Z504" s="74" t="s">
        <v>107</v>
      </c>
      <c r="AA504" s="58">
        <f>Calculations!Z474</f>
        <v>0</v>
      </c>
      <c r="AB504" s="58">
        <f>Calculations!AL474</f>
        <v>0</v>
      </c>
      <c r="AC504" s="58">
        <f>Calculations!AA474</f>
        <v>0</v>
      </c>
      <c r="AD504" s="59">
        <f>Calculations!AM474</f>
        <v>0</v>
      </c>
      <c r="AE504" s="58">
        <f>Calculations!AB474</f>
        <v>0</v>
      </c>
      <c r="AF504" s="58">
        <f>Calculations!AN474</f>
        <v>0</v>
      </c>
      <c r="AG504" s="58">
        <f>Calculations!AC474</f>
        <v>0</v>
      </c>
      <c r="AH504" s="58">
        <f>Calculations!AO474</f>
        <v>0</v>
      </c>
      <c r="AI504" s="58">
        <f>Calculations!AD474</f>
        <v>0</v>
      </c>
      <c r="AJ504" s="58">
        <f>Calculations!AP474</f>
        <v>0</v>
      </c>
      <c r="AK504" s="58">
        <f>Calculations!AE474</f>
        <v>0</v>
      </c>
      <c r="AL504" s="58">
        <f>Calculations!AQ474</f>
        <v>0</v>
      </c>
      <c r="AM504" s="58">
        <f>Calculations!AF474</f>
        <v>0</v>
      </c>
      <c r="AN504" s="58">
        <f>Calculations!AR474</f>
        <v>0</v>
      </c>
      <c r="AO504" s="58">
        <f>Calculations!AG474</f>
        <v>0</v>
      </c>
      <c r="AP504" s="58">
        <f>Calculations!AS474</f>
        <v>0</v>
      </c>
      <c r="AQ504" s="58">
        <f>Calculations!AH474</f>
        <v>0.101270600004</v>
      </c>
      <c r="AR504" s="58">
        <f>Calculations!AT474</f>
        <v>99.999605024143136</v>
      </c>
      <c r="AS504" s="58">
        <f>Calculations!AI474</f>
        <v>0</v>
      </c>
      <c r="AT504" s="58">
        <f>Calculations!AU474</f>
        <v>0</v>
      </c>
      <c r="AU504" s="58">
        <f>Calculations!AJ474</f>
        <v>0</v>
      </c>
      <c r="AV504" s="58">
        <f>Calculations!AV474</f>
        <v>0</v>
      </c>
      <c r="AW504" s="49"/>
      <c r="AX504" s="49"/>
      <c r="AY504" s="56" t="str">
        <f>Calculations!D474</f>
        <v>Land Supply 2018</v>
      </c>
    </row>
    <row r="505" spans="2:51" ht="14.5" x14ac:dyDescent="0.35">
      <c r="B505" s="32" t="str">
        <f>Calculations!A475</f>
        <v>HLA-416</v>
      </c>
      <c r="C505" s="30" t="str">
        <f>Calculations!B475</f>
        <v>LAND ADJ. TONGE MOOR ROAD, BOLTON</v>
      </c>
      <c r="D505" s="13" t="str">
        <f>Calculations!C475</f>
        <v>Residential</v>
      </c>
      <c r="E505" s="38">
        <f>Calculations!E475</f>
        <v>0.170325</v>
      </c>
      <c r="F505" s="38">
        <f>Calculations!I475</f>
        <v>0.170325</v>
      </c>
      <c r="G505" s="38">
        <f>Calculations!M475</f>
        <v>100</v>
      </c>
      <c r="H505" s="38">
        <f>Calculations!H475</f>
        <v>0</v>
      </c>
      <c r="I505" s="38">
        <f>Calculations!L475</f>
        <v>0</v>
      </c>
      <c r="J505" s="38">
        <f>Calculations!G475</f>
        <v>0</v>
      </c>
      <c r="K505" s="38">
        <f>Calculations!K475</f>
        <v>0</v>
      </c>
      <c r="L505" s="38">
        <f>Calculations!F475</f>
        <v>0</v>
      </c>
      <c r="M505" s="38">
        <f>Calculations!J475</f>
        <v>0</v>
      </c>
      <c r="N505" s="38">
        <f>Calculations!V475</f>
        <v>0</v>
      </c>
      <c r="O505" s="38">
        <f>Calculations!W475</f>
        <v>0</v>
      </c>
      <c r="P505" s="38">
        <f>Calculations!O475</f>
        <v>1.5975200000000001E-4</v>
      </c>
      <c r="Q505" s="38">
        <f>Calculations!S475</f>
        <v>9.3792455599589028E-2</v>
      </c>
      <c r="R505" s="38">
        <f>Calculations!Q475</f>
        <v>0</v>
      </c>
      <c r="S505" s="38">
        <f>Calculations!T475</f>
        <v>0</v>
      </c>
      <c r="T505" s="38">
        <f>Calculations!R475</f>
        <v>0</v>
      </c>
      <c r="U505" s="38">
        <f>Calculations!U475</f>
        <v>0</v>
      </c>
      <c r="V505" s="38">
        <f>Calculations!X475</f>
        <v>0</v>
      </c>
      <c r="W505" s="38">
        <f>Calculations!Y475</f>
        <v>0</v>
      </c>
      <c r="X505" s="38" t="s">
        <v>1056</v>
      </c>
      <c r="Y505" s="73" t="s">
        <v>105</v>
      </c>
      <c r="Z505" s="74" t="s">
        <v>104</v>
      </c>
      <c r="AA505" s="58">
        <f>Calculations!Z475</f>
        <v>0</v>
      </c>
      <c r="AB505" s="58">
        <f>Calculations!AL475</f>
        <v>0</v>
      </c>
      <c r="AC505" s="58">
        <f>Calculations!AA475</f>
        <v>0</v>
      </c>
      <c r="AD505" s="59">
        <f>Calculations!AM475</f>
        <v>0</v>
      </c>
      <c r="AE505" s="58">
        <f>Calculations!AB475</f>
        <v>0</v>
      </c>
      <c r="AF505" s="58">
        <f>Calculations!AN475</f>
        <v>0</v>
      </c>
      <c r="AG505" s="58">
        <f>Calculations!AC475</f>
        <v>0</v>
      </c>
      <c r="AH505" s="58">
        <f>Calculations!AO475</f>
        <v>0</v>
      </c>
      <c r="AI505" s="58">
        <f>Calculations!AD475</f>
        <v>0</v>
      </c>
      <c r="AJ505" s="58">
        <f>Calculations!AP475</f>
        <v>0</v>
      </c>
      <c r="AK505" s="58">
        <f>Calculations!AE475</f>
        <v>0</v>
      </c>
      <c r="AL505" s="58">
        <f>Calculations!AQ475</f>
        <v>0</v>
      </c>
      <c r="AM505" s="58">
        <f>Calculations!AF475</f>
        <v>0</v>
      </c>
      <c r="AN505" s="58">
        <f>Calculations!AR475</f>
        <v>0</v>
      </c>
      <c r="AO505" s="58">
        <f>Calculations!AG475</f>
        <v>0</v>
      </c>
      <c r="AP505" s="58">
        <f>Calculations!AS475</f>
        <v>0</v>
      </c>
      <c r="AQ505" s="58">
        <f>Calculations!AH475</f>
        <v>0.17032533499999999</v>
      </c>
      <c r="AR505" s="58">
        <f>Calculations!AT475</f>
        <v>100.00019668281226</v>
      </c>
      <c r="AS505" s="58">
        <f>Calculations!AI475</f>
        <v>0</v>
      </c>
      <c r="AT505" s="58">
        <f>Calculations!AU475</f>
        <v>0</v>
      </c>
      <c r="AU505" s="58">
        <f>Calculations!AJ475</f>
        <v>0</v>
      </c>
      <c r="AV505" s="58">
        <f>Calculations!AV475</f>
        <v>0</v>
      </c>
      <c r="AW505" s="49"/>
      <c r="AX505" s="49"/>
      <c r="AY505" s="56" t="str">
        <f>Calculations!D475</f>
        <v>Land Supply 2018</v>
      </c>
    </row>
    <row r="506" spans="2:51" ht="14.5" x14ac:dyDescent="0.35">
      <c r="B506" s="32" t="str">
        <f>Calculations!A476</f>
        <v>HLA-419</v>
      </c>
      <c r="C506" s="30" t="str">
        <f>Calculations!B476</f>
        <v>47 BRADSHAWGATE, BOLTON, BL1 1DR</v>
      </c>
      <c r="D506" s="13" t="str">
        <f>Calculations!C476</f>
        <v>Residential</v>
      </c>
      <c r="E506" s="38">
        <f>Calculations!E476</f>
        <v>8.2720499999999995E-3</v>
      </c>
      <c r="F506" s="38">
        <f>Calculations!I476</f>
        <v>8.2720499999999995E-3</v>
      </c>
      <c r="G506" s="38">
        <f>Calculations!M476</f>
        <v>100</v>
      </c>
      <c r="H506" s="38">
        <f>Calculations!H476</f>
        <v>0</v>
      </c>
      <c r="I506" s="38">
        <f>Calculations!L476</f>
        <v>0</v>
      </c>
      <c r="J506" s="38">
        <f>Calculations!G476</f>
        <v>0</v>
      </c>
      <c r="K506" s="38">
        <f>Calculations!K476</f>
        <v>0</v>
      </c>
      <c r="L506" s="38">
        <f>Calculations!F476</f>
        <v>0</v>
      </c>
      <c r="M506" s="38">
        <f>Calculations!J476</f>
        <v>0</v>
      </c>
      <c r="N506" s="38">
        <f>Calculations!V476</f>
        <v>0</v>
      </c>
      <c r="O506" s="38">
        <f>Calculations!W476</f>
        <v>0</v>
      </c>
      <c r="P506" s="38">
        <f>Calculations!O476</f>
        <v>2.0072499999999999E-3</v>
      </c>
      <c r="Q506" s="38">
        <f>Calculations!S476</f>
        <v>24.265448105366868</v>
      </c>
      <c r="R506" s="38">
        <f>Calculations!Q476</f>
        <v>0</v>
      </c>
      <c r="S506" s="38">
        <f>Calculations!T476</f>
        <v>0</v>
      </c>
      <c r="T506" s="38">
        <f>Calculations!R476</f>
        <v>0</v>
      </c>
      <c r="U506" s="38">
        <f>Calculations!U476</f>
        <v>0</v>
      </c>
      <c r="V506" s="38" t="str">
        <f>Calculations!X476</f>
        <v>Not Modelled</v>
      </c>
      <c r="W506" s="38" t="str">
        <f>Calculations!Y476</f>
        <v>N/A</v>
      </c>
      <c r="X506" s="38" t="s">
        <v>1056</v>
      </c>
      <c r="Y506" s="73" t="s">
        <v>105</v>
      </c>
      <c r="Z506" s="74" t="s">
        <v>104</v>
      </c>
      <c r="AA506" s="58">
        <f>Calculations!Z476</f>
        <v>0</v>
      </c>
      <c r="AB506" s="58">
        <f>Calculations!AL476</f>
        <v>0</v>
      </c>
      <c r="AC506" s="58">
        <f>Calculations!AA476</f>
        <v>0</v>
      </c>
      <c r="AD506" s="59">
        <f>Calculations!AM476</f>
        <v>0</v>
      </c>
      <c r="AE506" s="58">
        <f>Calculations!AB476</f>
        <v>0</v>
      </c>
      <c r="AF506" s="58">
        <f>Calculations!AN476</f>
        <v>0</v>
      </c>
      <c r="AG506" s="58">
        <f>Calculations!AC476</f>
        <v>0</v>
      </c>
      <c r="AH506" s="58">
        <f>Calculations!AO476</f>
        <v>0</v>
      </c>
      <c r="AI506" s="58">
        <f>Calculations!AD476</f>
        <v>0</v>
      </c>
      <c r="AJ506" s="58">
        <f>Calculations!AP476</f>
        <v>0</v>
      </c>
      <c r="AK506" s="58">
        <f>Calculations!AE476</f>
        <v>0</v>
      </c>
      <c r="AL506" s="58">
        <f>Calculations!AQ476</f>
        <v>0</v>
      </c>
      <c r="AM506" s="58">
        <f>Calculations!AF476</f>
        <v>0</v>
      </c>
      <c r="AN506" s="58">
        <f>Calculations!AR476</f>
        <v>0</v>
      </c>
      <c r="AO506" s="58">
        <f>Calculations!AG476</f>
        <v>0</v>
      </c>
      <c r="AP506" s="58">
        <f>Calculations!AS476</f>
        <v>0</v>
      </c>
      <c r="AQ506" s="58">
        <f>Calculations!AH476</f>
        <v>8.2720500001400004E-3</v>
      </c>
      <c r="AR506" s="58">
        <f>Calculations!AT476</f>
        <v>100.00000000169244</v>
      </c>
      <c r="AS506" s="58">
        <f>Calculations!AI476</f>
        <v>0</v>
      </c>
      <c r="AT506" s="58">
        <f>Calculations!AU476</f>
        <v>0</v>
      </c>
      <c r="AU506" s="58">
        <f>Calculations!AJ476</f>
        <v>0</v>
      </c>
      <c r="AV506" s="58">
        <f>Calculations!AV476</f>
        <v>0</v>
      </c>
      <c r="AW506" s="49"/>
      <c r="AX506" s="49"/>
      <c r="AY506" s="56" t="str">
        <f>Calculations!D476</f>
        <v>Land Supply 2018</v>
      </c>
    </row>
    <row r="507" spans="2:51" ht="26" x14ac:dyDescent="0.35">
      <c r="B507" s="32" t="str">
        <f>Calculations!A477</f>
        <v>HLA-420</v>
      </c>
      <c r="C507" s="30" t="str">
        <f>Calculations!B477</f>
        <v>LAND AT GARTHMERE ROAD, ATHERTON, BOLTON M46 9GT</v>
      </c>
      <c r="D507" s="13" t="str">
        <f>Calculations!C477</f>
        <v>Residential</v>
      </c>
      <c r="E507" s="38">
        <f>Calculations!E477</f>
        <v>0.11289399999999999</v>
      </c>
      <c r="F507" s="38">
        <f>Calculations!I477</f>
        <v>0.11289399999999999</v>
      </c>
      <c r="G507" s="38">
        <f>Calculations!M477</f>
        <v>100</v>
      </c>
      <c r="H507" s="38">
        <f>Calculations!H477</f>
        <v>0</v>
      </c>
      <c r="I507" s="38">
        <f>Calculations!L477</f>
        <v>0</v>
      </c>
      <c r="J507" s="38">
        <f>Calculations!G477</f>
        <v>0</v>
      </c>
      <c r="K507" s="38">
        <f>Calculations!K477</f>
        <v>0</v>
      </c>
      <c r="L507" s="38">
        <f>Calculations!F477</f>
        <v>0</v>
      </c>
      <c r="M507" s="38">
        <f>Calculations!J477</f>
        <v>0</v>
      </c>
      <c r="N507" s="38">
        <f>Calculations!V477</f>
        <v>0</v>
      </c>
      <c r="O507" s="38">
        <f>Calculations!W477</f>
        <v>0</v>
      </c>
      <c r="P507" s="38">
        <f>Calculations!O477</f>
        <v>0</v>
      </c>
      <c r="Q507" s="38">
        <f>Calculations!S477</f>
        <v>0</v>
      </c>
      <c r="R507" s="38">
        <f>Calculations!Q477</f>
        <v>0</v>
      </c>
      <c r="S507" s="38">
        <f>Calculations!T477</f>
        <v>0</v>
      </c>
      <c r="T507" s="38">
        <f>Calculations!R477</f>
        <v>0</v>
      </c>
      <c r="U507" s="38">
        <f>Calculations!U477</f>
        <v>0</v>
      </c>
      <c r="V507" s="38" t="str">
        <f>Calculations!X477</f>
        <v>Not Modelled</v>
      </c>
      <c r="W507" s="38" t="str">
        <f>Calculations!Y477</f>
        <v>N/A</v>
      </c>
      <c r="X507" s="38" t="s">
        <v>1056</v>
      </c>
      <c r="Y507" s="73" t="s">
        <v>106</v>
      </c>
      <c r="Z507" s="74" t="s">
        <v>107</v>
      </c>
      <c r="AA507" s="58">
        <f>Calculations!Z477</f>
        <v>0</v>
      </c>
      <c r="AB507" s="58">
        <f>Calculations!AL477</f>
        <v>0</v>
      </c>
      <c r="AC507" s="58">
        <f>Calculations!AA477</f>
        <v>0</v>
      </c>
      <c r="AD507" s="59">
        <f>Calculations!AM477</f>
        <v>0</v>
      </c>
      <c r="AE507" s="58">
        <f>Calculations!AB477</f>
        <v>0</v>
      </c>
      <c r="AF507" s="58">
        <f>Calculations!AN477</f>
        <v>0</v>
      </c>
      <c r="AG507" s="58">
        <f>Calculations!AC477</f>
        <v>0</v>
      </c>
      <c r="AH507" s="58">
        <f>Calculations!AO477</f>
        <v>0</v>
      </c>
      <c r="AI507" s="58">
        <f>Calculations!AD477</f>
        <v>0</v>
      </c>
      <c r="AJ507" s="58">
        <f>Calculations!AP477</f>
        <v>0</v>
      </c>
      <c r="AK507" s="58">
        <f>Calculations!AE477</f>
        <v>0</v>
      </c>
      <c r="AL507" s="58">
        <f>Calculations!AQ477</f>
        <v>0</v>
      </c>
      <c r="AM507" s="58">
        <f>Calculations!AF477</f>
        <v>0</v>
      </c>
      <c r="AN507" s="58">
        <f>Calculations!AR477</f>
        <v>0</v>
      </c>
      <c r="AO507" s="58">
        <f>Calculations!AG477</f>
        <v>0</v>
      </c>
      <c r="AP507" s="58">
        <f>Calculations!AS477</f>
        <v>0</v>
      </c>
      <c r="AQ507" s="58">
        <f>Calculations!AH477</f>
        <v>0</v>
      </c>
      <c r="AR507" s="58">
        <f>Calculations!AT477</f>
        <v>0</v>
      </c>
      <c r="AS507" s="58">
        <f>Calculations!AI477</f>
        <v>0</v>
      </c>
      <c r="AT507" s="58">
        <f>Calculations!AU477</f>
        <v>0</v>
      </c>
      <c r="AU507" s="58">
        <f>Calculations!AJ477</f>
        <v>0</v>
      </c>
      <c r="AV507" s="58">
        <f>Calculations!AV477</f>
        <v>0</v>
      </c>
      <c r="AW507" s="49"/>
      <c r="AX507" s="49"/>
      <c r="AY507" s="56" t="str">
        <f>Calculations!D477</f>
        <v>Land Supply 2018</v>
      </c>
    </row>
    <row r="508" spans="2:51" ht="14.5" x14ac:dyDescent="0.35">
      <c r="B508" s="32" t="str">
        <f>Calculations!A478</f>
        <v>HLA-421</v>
      </c>
      <c r="C508" s="30" t="str">
        <f>Calculations!B478</f>
        <v>287 CHORLEY NEW ROAD, BOLTON, BOLTON, BL1 5BR</v>
      </c>
      <c r="D508" s="13" t="str">
        <f>Calculations!C478</f>
        <v>Residential</v>
      </c>
      <c r="E508" s="38">
        <f>Calculations!E478</f>
        <v>0.12513299999999999</v>
      </c>
      <c r="F508" s="38">
        <f>Calculations!I478</f>
        <v>3.999969999946007E-7</v>
      </c>
      <c r="G508" s="38">
        <f>Calculations!M478</f>
        <v>3.1965748443224464E-4</v>
      </c>
      <c r="H508" s="38">
        <f>Calculations!H478</f>
        <v>0</v>
      </c>
      <c r="I508" s="38">
        <f>Calculations!L478</f>
        <v>0</v>
      </c>
      <c r="J508" s="38">
        <f>Calculations!G478</f>
        <v>0.125132600003</v>
      </c>
      <c r="K508" s="38">
        <f>Calculations!K478</f>
        <v>99.99968034251556</v>
      </c>
      <c r="L508" s="38">
        <f>Calculations!F478</f>
        <v>0</v>
      </c>
      <c r="M508" s="38">
        <f>Calculations!J478</f>
        <v>0</v>
      </c>
      <c r="N508" s="38">
        <f>Calculations!V478</f>
        <v>0</v>
      </c>
      <c r="O508" s="38">
        <f>Calculations!W478</f>
        <v>0</v>
      </c>
      <c r="P508" s="38">
        <f>Calculations!O478</f>
        <v>0.10029704999990001</v>
      </c>
      <c r="Q508" s="38">
        <f>Calculations!S478</f>
        <v>80.152357891123856</v>
      </c>
      <c r="R508" s="38">
        <f>Calculations!Q478</f>
        <v>1.49336499999E-2</v>
      </c>
      <c r="S508" s="38">
        <f>Calculations!T478</f>
        <v>11.93422198772506</v>
      </c>
      <c r="T508" s="38">
        <f>Calculations!R478</f>
        <v>0</v>
      </c>
      <c r="U508" s="38">
        <f>Calculations!U478</f>
        <v>0</v>
      </c>
      <c r="V508" s="38">
        <f>Calculations!X478</f>
        <v>0.125132600003</v>
      </c>
      <c r="W508" s="38">
        <f>Calculations!Y478</f>
        <v>99.99968034251556</v>
      </c>
      <c r="X508" s="38" t="s">
        <v>1056</v>
      </c>
      <c r="Y508" s="73" t="s">
        <v>102</v>
      </c>
      <c r="Z508" s="74" t="s">
        <v>103</v>
      </c>
      <c r="AA508" s="58">
        <f>Calculations!Z478</f>
        <v>0</v>
      </c>
      <c r="AB508" s="58">
        <f>Calculations!AL478</f>
        <v>0</v>
      </c>
      <c r="AC508" s="58">
        <f>Calculations!AA478</f>
        <v>0</v>
      </c>
      <c r="AD508" s="59">
        <f>Calculations!AM478</f>
        <v>0</v>
      </c>
      <c r="AE508" s="58">
        <f>Calculations!AB478</f>
        <v>0</v>
      </c>
      <c r="AF508" s="58">
        <f>Calculations!AN478</f>
        <v>0</v>
      </c>
      <c r="AG508" s="58">
        <f>Calculations!AC478</f>
        <v>0</v>
      </c>
      <c r="AH508" s="58">
        <f>Calculations!AO478</f>
        <v>0</v>
      </c>
      <c r="AI508" s="58">
        <f>Calculations!AD478</f>
        <v>0</v>
      </c>
      <c r="AJ508" s="58">
        <f>Calculations!AP478</f>
        <v>0</v>
      </c>
      <c r="AK508" s="58">
        <f>Calculations!AE478</f>
        <v>0</v>
      </c>
      <c r="AL508" s="58">
        <f>Calculations!AQ478</f>
        <v>0</v>
      </c>
      <c r="AM508" s="58">
        <f>Calculations!AF478</f>
        <v>0</v>
      </c>
      <c r="AN508" s="58">
        <f>Calculations!AR478</f>
        <v>0</v>
      </c>
      <c r="AO508" s="58">
        <f>Calculations!AG478</f>
        <v>0</v>
      </c>
      <c r="AP508" s="58">
        <f>Calculations!AS478</f>
        <v>0</v>
      </c>
      <c r="AQ508" s="58">
        <f>Calculations!AH478</f>
        <v>0.125132600003</v>
      </c>
      <c r="AR508" s="58">
        <f>Calculations!AT478</f>
        <v>99.99968034251556</v>
      </c>
      <c r="AS508" s="58">
        <f>Calculations!AI478</f>
        <v>0</v>
      </c>
      <c r="AT508" s="58">
        <f>Calculations!AU478</f>
        <v>0</v>
      </c>
      <c r="AU508" s="58">
        <f>Calculations!AJ478</f>
        <v>0</v>
      </c>
      <c r="AV508" s="58">
        <f>Calculations!AV478</f>
        <v>0</v>
      </c>
      <c r="AW508" s="49"/>
      <c r="AX508" s="49"/>
      <c r="AY508" s="56" t="str">
        <f>Calculations!D478</f>
        <v>Land Supply 2018</v>
      </c>
    </row>
    <row r="509" spans="2:51" ht="26" x14ac:dyDescent="0.35">
      <c r="B509" s="32" t="str">
        <f>Calculations!A479</f>
        <v>HLA-423</v>
      </c>
      <c r="C509" s="30" t="str">
        <f>Calculations!B479</f>
        <v>LAND ADJ. 8 YORK STREET, FARNWORTH, BOLTON, BL4 9DF</v>
      </c>
      <c r="D509" s="13" t="str">
        <f>Calculations!C479</f>
        <v>Residential</v>
      </c>
      <c r="E509" s="38">
        <f>Calculations!E479</f>
        <v>4.6039700000000003E-2</v>
      </c>
      <c r="F509" s="38">
        <f>Calculations!I479</f>
        <v>4.6039700000000003E-2</v>
      </c>
      <c r="G509" s="38">
        <f>Calculations!M479</f>
        <v>100</v>
      </c>
      <c r="H509" s="38">
        <f>Calculations!H479</f>
        <v>0</v>
      </c>
      <c r="I509" s="38">
        <f>Calculations!L479</f>
        <v>0</v>
      </c>
      <c r="J509" s="38">
        <f>Calculations!G479</f>
        <v>0</v>
      </c>
      <c r="K509" s="38">
        <f>Calculations!K479</f>
        <v>0</v>
      </c>
      <c r="L509" s="38">
        <f>Calculations!F479</f>
        <v>0</v>
      </c>
      <c r="M509" s="38">
        <f>Calculations!J479</f>
        <v>0</v>
      </c>
      <c r="N509" s="38">
        <f>Calculations!V479</f>
        <v>0</v>
      </c>
      <c r="O509" s="38">
        <f>Calculations!W479</f>
        <v>0</v>
      </c>
      <c r="P509" s="38">
        <f>Calculations!O479</f>
        <v>4.5053000000000003E-3</v>
      </c>
      <c r="Q509" s="38">
        <f>Calculations!S479</f>
        <v>9.7856849631948073</v>
      </c>
      <c r="R509" s="38">
        <f>Calculations!Q479</f>
        <v>0</v>
      </c>
      <c r="S509" s="38">
        <f>Calculations!T479</f>
        <v>0</v>
      </c>
      <c r="T509" s="38">
        <f>Calculations!R479</f>
        <v>0</v>
      </c>
      <c r="U509" s="38">
        <f>Calculations!U479</f>
        <v>0</v>
      </c>
      <c r="V509" s="38" t="str">
        <f>Calculations!X479</f>
        <v>Not Modelled</v>
      </c>
      <c r="W509" s="38" t="str">
        <f>Calculations!Y479</f>
        <v>N/A</v>
      </c>
      <c r="X509" s="38" t="s">
        <v>1056</v>
      </c>
      <c r="Y509" s="73" t="s">
        <v>105</v>
      </c>
      <c r="Z509" s="74" t="s">
        <v>104</v>
      </c>
      <c r="AA509" s="58">
        <f>Calculations!Z479</f>
        <v>0</v>
      </c>
      <c r="AB509" s="58">
        <f>Calculations!AL479</f>
        <v>0</v>
      </c>
      <c r="AC509" s="58">
        <f>Calculations!AA479</f>
        <v>0</v>
      </c>
      <c r="AD509" s="59">
        <f>Calculations!AM479</f>
        <v>0</v>
      </c>
      <c r="AE509" s="58">
        <f>Calculations!AB479</f>
        <v>0</v>
      </c>
      <c r="AF509" s="58">
        <f>Calculations!AN479</f>
        <v>0</v>
      </c>
      <c r="AG509" s="58">
        <f>Calculations!AC479</f>
        <v>0</v>
      </c>
      <c r="AH509" s="58">
        <f>Calculations!AO479</f>
        <v>0</v>
      </c>
      <c r="AI509" s="58">
        <f>Calculations!AD479</f>
        <v>0</v>
      </c>
      <c r="AJ509" s="58">
        <f>Calculations!AP479</f>
        <v>0</v>
      </c>
      <c r="AK509" s="58">
        <f>Calculations!AE479</f>
        <v>0</v>
      </c>
      <c r="AL509" s="58">
        <f>Calculations!AQ479</f>
        <v>0</v>
      </c>
      <c r="AM509" s="58">
        <f>Calculations!AF479</f>
        <v>0</v>
      </c>
      <c r="AN509" s="58">
        <f>Calculations!AR479</f>
        <v>0</v>
      </c>
      <c r="AO509" s="58">
        <f>Calculations!AG479</f>
        <v>0</v>
      </c>
      <c r="AP509" s="58">
        <f>Calculations!AS479</f>
        <v>0</v>
      </c>
      <c r="AQ509" s="58">
        <f>Calculations!AH479</f>
        <v>4.60397399991E-2</v>
      </c>
      <c r="AR509" s="58">
        <f>Calculations!AT479</f>
        <v>100.00008687958434</v>
      </c>
      <c r="AS509" s="58">
        <f>Calculations!AI479</f>
        <v>0</v>
      </c>
      <c r="AT509" s="58">
        <f>Calculations!AU479</f>
        <v>0</v>
      </c>
      <c r="AU509" s="58">
        <f>Calculations!AJ479</f>
        <v>0</v>
      </c>
      <c r="AV509" s="58">
        <f>Calculations!AV479</f>
        <v>0</v>
      </c>
      <c r="AW509" s="49"/>
      <c r="AX509" s="49"/>
      <c r="AY509" s="56" t="str">
        <f>Calculations!D479</f>
        <v>Land Supply 2018</v>
      </c>
    </row>
    <row r="510" spans="2:51" ht="14.5" x14ac:dyDescent="0.35">
      <c r="B510" s="32" t="str">
        <f>Calculations!A480</f>
        <v>HLA-426</v>
      </c>
      <c r="C510" s="30" t="str">
        <f>Calculations!B480</f>
        <v>280 WIGAN ROAD, BOLTON, BL3 5QT</v>
      </c>
      <c r="D510" s="13" t="str">
        <f>Calculations!C480</f>
        <v>Residential</v>
      </c>
      <c r="E510" s="38">
        <f>Calculations!E480</f>
        <v>1.18908E-2</v>
      </c>
      <c r="F510" s="38">
        <f>Calculations!I480</f>
        <v>1.18908E-2</v>
      </c>
      <c r="G510" s="38">
        <f>Calculations!M480</f>
        <v>100</v>
      </c>
      <c r="H510" s="38">
        <f>Calculations!H480</f>
        <v>0</v>
      </c>
      <c r="I510" s="38">
        <f>Calculations!L480</f>
        <v>0</v>
      </c>
      <c r="J510" s="38">
        <f>Calculations!G480</f>
        <v>0</v>
      </c>
      <c r="K510" s="38">
        <f>Calculations!K480</f>
        <v>0</v>
      </c>
      <c r="L510" s="38">
        <f>Calculations!F480</f>
        <v>0</v>
      </c>
      <c r="M510" s="38">
        <f>Calculations!J480</f>
        <v>0</v>
      </c>
      <c r="N510" s="38">
        <f>Calculations!V480</f>
        <v>0</v>
      </c>
      <c r="O510" s="38">
        <f>Calculations!W480</f>
        <v>0</v>
      </c>
      <c r="P510" s="38">
        <f>Calculations!O480</f>
        <v>4.6178E-3</v>
      </c>
      <c r="Q510" s="38">
        <f>Calculations!S480</f>
        <v>38.835065765129343</v>
      </c>
      <c r="R510" s="38">
        <f>Calculations!Q480</f>
        <v>0</v>
      </c>
      <c r="S510" s="38">
        <f>Calculations!T480</f>
        <v>0</v>
      </c>
      <c r="T510" s="38">
        <f>Calculations!R480</f>
        <v>0</v>
      </c>
      <c r="U510" s="38">
        <f>Calculations!U480</f>
        <v>0</v>
      </c>
      <c r="V510" s="38" t="str">
        <f>Calculations!X480</f>
        <v>Not Modelled</v>
      </c>
      <c r="W510" s="38" t="str">
        <f>Calculations!Y480</f>
        <v>N/A</v>
      </c>
      <c r="X510" s="38" t="s">
        <v>1056</v>
      </c>
      <c r="Y510" s="73" t="s">
        <v>105</v>
      </c>
      <c r="Z510" s="74" t="s">
        <v>104</v>
      </c>
      <c r="AA510" s="58">
        <f>Calculations!Z480</f>
        <v>0</v>
      </c>
      <c r="AB510" s="58">
        <f>Calculations!AL480</f>
        <v>0</v>
      </c>
      <c r="AC510" s="58">
        <f>Calculations!AA480</f>
        <v>0</v>
      </c>
      <c r="AD510" s="59">
        <f>Calculations!AM480</f>
        <v>0</v>
      </c>
      <c r="AE510" s="58">
        <f>Calculations!AB480</f>
        <v>0</v>
      </c>
      <c r="AF510" s="58">
        <f>Calculations!AN480</f>
        <v>0</v>
      </c>
      <c r="AG510" s="58">
        <f>Calculations!AC480</f>
        <v>0</v>
      </c>
      <c r="AH510" s="58">
        <f>Calculations!AO480</f>
        <v>0</v>
      </c>
      <c r="AI510" s="58">
        <f>Calculations!AD480</f>
        <v>0</v>
      </c>
      <c r="AJ510" s="58">
        <f>Calculations!AP480</f>
        <v>0</v>
      </c>
      <c r="AK510" s="58">
        <f>Calculations!AE480</f>
        <v>0</v>
      </c>
      <c r="AL510" s="58">
        <f>Calculations!AQ480</f>
        <v>0</v>
      </c>
      <c r="AM510" s="58">
        <f>Calculations!AF480</f>
        <v>0</v>
      </c>
      <c r="AN510" s="58">
        <f>Calculations!AR480</f>
        <v>0</v>
      </c>
      <c r="AO510" s="58">
        <f>Calculations!AG480</f>
        <v>0</v>
      </c>
      <c r="AP510" s="58">
        <f>Calculations!AS480</f>
        <v>0</v>
      </c>
      <c r="AQ510" s="58">
        <f>Calculations!AH480</f>
        <v>1.1890749999600001E-2</v>
      </c>
      <c r="AR510" s="58">
        <f>Calculations!AT480</f>
        <v>99.999579503481698</v>
      </c>
      <c r="AS510" s="58">
        <f>Calculations!AI480</f>
        <v>0</v>
      </c>
      <c r="AT510" s="58">
        <f>Calculations!AU480</f>
        <v>0</v>
      </c>
      <c r="AU510" s="58">
        <f>Calculations!AJ480</f>
        <v>0</v>
      </c>
      <c r="AV510" s="58">
        <f>Calculations!AV480</f>
        <v>0</v>
      </c>
      <c r="AW510" s="49"/>
      <c r="AX510" s="49"/>
      <c r="AY510" s="56" t="str">
        <f>Calculations!D480</f>
        <v>Land Supply 2018</v>
      </c>
    </row>
    <row r="511" spans="2:51" ht="26" x14ac:dyDescent="0.35">
      <c r="B511" s="32" t="str">
        <f>Calculations!A481</f>
        <v>HLA-427</v>
      </c>
      <c r="C511" s="30" t="str">
        <f>Calculations!B481</f>
        <v>1 &amp; 2 METCALFS YARD, BLACKROD, BOLTON, BL6 5AX</v>
      </c>
      <c r="D511" s="13" t="str">
        <f>Calculations!C481</f>
        <v>Residential</v>
      </c>
      <c r="E511" s="38">
        <f>Calculations!E481</f>
        <v>3.0803799999999999E-2</v>
      </c>
      <c r="F511" s="38">
        <f>Calculations!I481</f>
        <v>3.0803799999999999E-2</v>
      </c>
      <c r="G511" s="38">
        <f>Calculations!M481</f>
        <v>100</v>
      </c>
      <c r="H511" s="38">
        <f>Calculations!H481</f>
        <v>0</v>
      </c>
      <c r="I511" s="38">
        <f>Calculations!L481</f>
        <v>0</v>
      </c>
      <c r="J511" s="38">
        <f>Calculations!G481</f>
        <v>0</v>
      </c>
      <c r="K511" s="38">
        <f>Calculations!K481</f>
        <v>0</v>
      </c>
      <c r="L511" s="38">
        <f>Calculations!F481</f>
        <v>0</v>
      </c>
      <c r="M511" s="38">
        <f>Calculations!J481</f>
        <v>0</v>
      </c>
      <c r="N511" s="38">
        <f>Calculations!V481</f>
        <v>0</v>
      </c>
      <c r="O511" s="38">
        <f>Calculations!W481</f>
        <v>0</v>
      </c>
      <c r="P511" s="38">
        <f>Calculations!O481</f>
        <v>0</v>
      </c>
      <c r="Q511" s="38">
        <f>Calculations!S481</f>
        <v>0</v>
      </c>
      <c r="R511" s="38">
        <f>Calculations!Q481</f>
        <v>0</v>
      </c>
      <c r="S511" s="38">
        <f>Calculations!T481</f>
        <v>0</v>
      </c>
      <c r="T511" s="38">
        <f>Calculations!R481</f>
        <v>0</v>
      </c>
      <c r="U511" s="38">
        <f>Calculations!U481</f>
        <v>0</v>
      </c>
      <c r="V511" s="38" t="str">
        <f>Calculations!X481</f>
        <v>Not Modelled</v>
      </c>
      <c r="W511" s="38" t="str">
        <f>Calculations!Y481</f>
        <v>N/A</v>
      </c>
      <c r="X511" s="38" t="s">
        <v>1056</v>
      </c>
      <c r="Y511" s="73" t="s">
        <v>106</v>
      </c>
      <c r="Z511" s="74" t="s">
        <v>107</v>
      </c>
      <c r="AA511" s="58">
        <f>Calculations!Z481</f>
        <v>0</v>
      </c>
      <c r="AB511" s="58">
        <f>Calculations!AL481</f>
        <v>0</v>
      </c>
      <c r="AC511" s="58">
        <f>Calculations!AA481</f>
        <v>0</v>
      </c>
      <c r="AD511" s="59">
        <f>Calculations!AM481</f>
        <v>0</v>
      </c>
      <c r="AE511" s="58">
        <f>Calculations!AB481</f>
        <v>0</v>
      </c>
      <c r="AF511" s="58">
        <f>Calculations!AN481</f>
        <v>0</v>
      </c>
      <c r="AG511" s="58">
        <f>Calculations!AC481</f>
        <v>0</v>
      </c>
      <c r="AH511" s="58">
        <f>Calculations!AO481</f>
        <v>0</v>
      </c>
      <c r="AI511" s="58">
        <f>Calculations!AD481</f>
        <v>0</v>
      </c>
      <c r="AJ511" s="58">
        <f>Calculations!AP481</f>
        <v>0</v>
      </c>
      <c r="AK511" s="58">
        <f>Calculations!AE481</f>
        <v>0</v>
      </c>
      <c r="AL511" s="58">
        <f>Calculations!AQ481</f>
        <v>0</v>
      </c>
      <c r="AM511" s="58">
        <f>Calculations!AF481</f>
        <v>0</v>
      </c>
      <c r="AN511" s="58">
        <f>Calculations!AR481</f>
        <v>0</v>
      </c>
      <c r="AO511" s="58">
        <f>Calculations!AG481</f>
        <v>0</v>
      </c>
      <c r="AP511" s="58">
        <f>Calculations!AS481</f>
        <v>0</v>
      </c>
      <c r="AQ511" s="58">
        <f>Calculations!AH481</f>
        <v>0</v>
      </c>
      <c r="AR511" s="58">
        <f>Calculations!AT481</f>
        <v>0</v>
      </c>
      <c r="AS511" s="58">
        <f>Calculations!AI481</f>
        <v>0</v>
      </c>
      <c r="AT511" s="58">
        <f>Calculations!AU481</f>
        <v>0</v>
      </c>
      <c r="AU511" s="58">
        <f>Calculations!AJ481</f>
        <v>0</v>
      </c>
      <c r="AV511" s="58">
        <f>Calculations!AV481</f>
        <v>0</v>
      </c>
      <c r="AW511" s="49"/>
      <c r="AX511" s="49"/>
      <c r="AY511" s="56" t="str">
        <f>Calculations!D481</f>
        <v>Land Supply 2018</v>
      </c>
    </row>
    <row r="512" spans="2:51" ht="26" x14ac:dyDescent="0.35">
      <c r="B512" s="32" t="str">
        <f>Calculations!A482</f>
        <v>HLA-428</v>
      </c>
      <c r="C512" s="30" t="str">
        <f>Calculations!B482</f>
        <v>200-202 CHORLEY NEW ROAD, HORWICH, BOLTON, BL6 5NP</v>
      </c>
      <c r="D512" s="13" t="str">
        <f>Calculations!C482</f>
        <v>Residential</v>
      </c>
      <c r="E512" s="38">
        <f>Calculations!E482</f>
        <v>1.66935E-2</v>
      </c>
      <c r="F512" s="38">
        <f>Calculations!I482</f>
        <v>1.66935E-2</v>
      </c>
      <c r="G512" s="38">
        <f>Calculations!M482</f>
        <v>100</v>
      </c>
      <c r="H512" s="38">
        <f>Calculations!H482</f>
        <v>0</v>
      </c>
      <c r="I512" s="38">
        <f>Calculations!L482</f>
        <v>0</v>
      </c>
      <c r="J512" s="38">
        <f>Calculations!G482</f>
        <v>0</v>
      </c>
      <c r="K512" s="38">
        <f>Calculations!K482</f>
        <v>0</v>
      </c>
      <c r="L512" s="38">
        <f>Calculations!F482</f>
        <v>0</v>
      </c>
      <c r="M512" s="38">
        <f>Calculations!J482</f>
        <v>0</v>
      </c>
      <c r="N512" s="38">
        <f>Calculations!V482</f>
        <v>0</v>
      </c>
      <c r="O512" s="38">
        <f>Calculations!W482</f>
        <v>0</v>
      </c>
      <c r="P512" s="38">
        <f>Calculations!O482</f>
        <v>2.74889E-4</v>
      </c>
      <c r="Q512" s="38">
        <f>Calculations!S482</f>
        <v>1.6466828406265912</v>
      </c>
      <c r="R512" s="38">
        <f>Calculations!Q482</f>
        <v>0</v>
      </c>
      <c r="S512" s="38">
        <f>Calculations!T482</f>
        <v>0</v>
      </c>
      <c r="T512" s="38">
        <f>Calculations!R482</f>
        <v>0</v>
      </c>
      <c r="U512" s="38">
        <f>Calculations!U482</f>
        <v>0</v>
      </c>
      <c r="V512" s="38" t="str">
        <f>Calculations!X482</f>
        <v>Not Modelled</v>
      </c>
      <c r="W512" s="38" t="str">
        <f>Calculations!Y482</f>
        <v>N/A</v>
      </c>
      <c r="X512" s="38" t="s">
        <v>1056</v>
      </c>
      <c r="Y512" s="73" t="s">
        <v>105</v>
      </c>
      <c r="Z512" s="74" t="s">
        <v>104</v>
      </c>
      <c r="AA512" s="58">
        <f>Calculations!Z482</f>
        <v>0</v>
      </c>
      <c r="AB512" s="58">
        <f>Calculations!AL482</f>
        <v>0</v>
      </c>
      <c r="AC512" s="58">
        <f>Calculations!AA482</f>
        <v>0</v>
      </c>
      <c r="AD512" s="59">
        <f>Calculations!AM482</f>
        <v>0</v>
      </c>
      <c r="AE512" s="58">
        <f>Calculations!AB482</f>
        <v>0</v>
      </c>
      <c r="AF512" s="58">
        <f>Calculations!AN482</f>
        <v>0</v>
      </c>
      <c r="AG512" s="58">
        <f>Calculations!AC482</f>
        <v>0</v>
      </c>
      <c r="AH512" s="58">
        <f>Calculations!AO482</f>
        <v>0</v>
      </c>
      <c r="AI512" s="58">
        <f>Calculations!AD482</f>
        <v>0</v>
      </c>
      <c r="AJ512" s="58">
        <f>Calculations!AP482</f>
        <v>0</v>
      </c>
      <c r="AK512" s="58">
        <f>Calculations!AE482</f>
        <v>0</v>
      </c>
      <c r="AL512" s="58">
        <f>Calculations!AQ482</f>
        <v>0</v>
      </c>
      <c r="AM512" s="58">
        <f>Calculations!AF482</f>
        <v>0</v>
      </c>
      <c r="AN512" s="58">
        <f>Calculations!AR482</f>
        <v>0</v>
      </c>
      <c r="AO512" s="58">
        <f>Calculations!AG482</f>
        <v>0</v>
      </c>
      <c r="AP512" s="58">
        <f>Calculations!AS482</f>
        <v>0</v>
      </c>
      <c r="AQ512" s="58">
        <f>Calculations!AH482</f>
        <v>0</v>
      </c>
      <c r="AR512" s="58">
        <f>Calculations!AT482</f>
        <v>0</v>
      </c>
      <c r="AS512" s="58">
        <f>Calculations!AI482</f>
        <v>0</v>
      </c>
      <c r="AT512" s="58">
        <f>Calculations!AU482</f>
        <v>0</v>
      </c>
      <c r="AU512" s="58">
        <f>Calculations!AJ482</f>
        <v>0</v>
      </c>
      <c r="AV512" s="58">
        <f>Calculations!AV482</f>
        <v>0</v>
      </c>
      <c r="AW512" s="49"/>
      <c r="AX512" s="49"/>
      <c r="AY512" s="56" t="str">
        <f>Calculations!D482</f>
        <v>Land Supply 2018</v>
      </c>
    </row>
    <row r="513" spans="2:51" ht="26" x14ac:dyDescent="0.35">
      <c r="B513" s="32" t="str">
        <f>Calculations!A483</f>
        <v>HLA-429</v>
      </c>
      <c r="C513" s="30" t="str">
        <f>Calculations!B483</f>
        <v>32 CHURCH STREET, HORWICH, BOLTON, BL6 6AD</v>
      </c>
      <c r="D513" s="13" t="str">
        <f>Calculations!C483</f>
        <v>Residential</v>
      </c>
      <c r="E513" s="38">
        <f>Calculations!E483</f>
        <v>6.5452499999999999E-3</v>
      </c>
      <c r="F513" s="38">
        <f>Calculations!I483</f>
        <v>6.5452499999999999E-3</v>
      </c>
      <c r="G513" s="38">
        <f>Calculations!M483</f>
        <v>100</v>
      </c>
      <c r="H513" s="38">
        <f>Calculations!H483</f>
        <v>0</v>
      </c>
      <c r="I513" s="38">
        <f>Calculations!L483</f>
        <v>0</v>
      </c>
      <c r="J513" s="38">
        <f>Calculations!G483</f>
        <v>0</v>
      </c>
      <c r="K513" s="38">
        <f>Calculations!K483</f>
        <v>0</v>
      </c>
      <c r="L513" s="38">
        <f>Calculations!F483</f>
        <v>0</v>
      </c>
      <c r="M513" s="38">
        <f>Calculations!J483</f>
        <v>0</v>
      </c>
      <c r="N513" s="38">
        <f>Calculations!V483</f>
        <v>0</v>
      </c>
      <c r="O513" s="38">
        <f>Calculations!W483</f>
        <v>0</v>
      </c>
      <c r="P513" s="38">
        <f>Calculations!O483</f>
        <v>0</v>
      </c>
      <c r="Q513" s="38">
        <f>Calculations!S483</f>
        <v>0</v>
      </c>
      <c r="R513" s="38">
        <f>Calculations!Q483</f>
        <v>0</v>
      </c>
      <c r="S513" s="38">
        <f>Calculations!T483</f>
        <v>0</v>
      </c>
      <c r="T513" s="38">
        <f>Calculations!R483</f>
        <v>0</v>
      </c>
      <c r="U513" s="38">
        <f>Calculations!U483</f>
        <v>0</v>
      </c>
      <c r="V513" s="38" t="str">
        <f>Calculations!X483</f>
        <v>Not Modelled</v>
      </c>
      <c r="W513" s="38" t="str">
        <f>Calculations!Y483</f>
        <v>N/A</v>
      </c>
      <c r="X513" s="38" t="s">
        <v>1056</v>
      </c>
      <c r="Y513" s="73" t="s">
        <v>106</v>
      </c>
      <c r="Z513" s="74" t="s">
        <v>107</v>
      </c>
      <c r="AA513" s="58">
        <f>Calculations!Z483</f>
        <v>0</v>
      </c>
      <c r="AB513" s="58">
        <f>Calculations!AL483</f>
        <v>0</v>
      </c>
      <c r="AC513" s="58">
        <f>Calculations!AA483</f>
        <v>0</v>
      </c>
      <c r="AD513" s="59">
        <f>Calculations!AM483</f>
        <v>0</v>
      </c>
      <c r="AE513" s="58">
        <f>Calculations!AB483</f>
        <v>0</v>
      </c>
      <c r="AF513" s="58">
        <f>Calculations!AN483</f>
        <v>0</v>
      </c>
      <c r="AG513" s="58">
        <f>Calculations!AC483</f>
        <v>0</v>
      </c>
      <c r="AH513" s="58">
        <f>Calculations!AO483</f>
        <v>0</v>
      </c>
      <c r="AI513" s="58">
        <f>Calculations!AD483</f>
        <v>0</v>
      </c>
      <c r="AJ513" s="58">
        <f>Calculations!AP483</f>
        <v>0</v>
      </c>
      <c r="AK513" s="58">
        <f>Calculations!AE483</f>
        <v>0</v>
      </c>
      <c r="AL513" s="58">
        <f>Calculations!AQ483</f>
        <v>0</v>
      </c>
      <c r="AM513" s="58">
        <f>Calculations!AF483</f>
        <v>0</v>
      </c>
      <c r="AN513" s="58">
        <f>Calculations!AR483</f>
        <v>0</v>
      </c>
      <c r="AO513" s="58">
        <f>Calculations!AG483</f>
        <v>0</v>
      </c>
      <c r="AP513" s="58">
        <f>Calculations!AS483</f>
        <v>0</v>
      </c>
      <c r="AQ513" s="58">
        <f>Calculations!AH483</f>
        <v>0</v>
      </c>
      <c r="AR513" s="58">
        <f>Calculations!AT483</f>
        <v>0</v>
      </c>
      <c r="AS513" s="58">
        <f>Calculations!AI483</f>
        <v>0</v>
      </c>
      <c r="AT513" s="58">
        <f>Calculations!AU483</f>
        <v>0</v>
      </c>
      <c r="AU513" s="58">
        <f>Calculations!AJ483</f>
        <v>0</v>
      </c>
      <c r="AV513" s="58">
        <f>Calculations!AV483</f>
        <v>0</v>
      </c>
      <c r="AW513" s="49"/>
      <c r="AX513" s="49"/>
      <c r="AY513" s="56" t="str">
        <f>Calculations!D483</f>
        <v>Land Supply 2018</v>
      </c>
    </row>
    <row r="514" spans="2:51" ht="26" x14ac:dyDescent="0.35">
      <c r="B514" s="32" t="str">
        <f>Calculations!A484</f>
        <v>HLA-430</v>
      </c>
      <c r="C514" s="30" t="str">
        <f>Calculations!B484</f>
        <v>OLD FOLD FARM, OLD FOLD ROAD, WESTHOUGHTON, BOLTON, BL5 2BY</v>
      </c>
      <c r="D514" s="13" t="str">
        <f>Calculations!C484</f>
        <v>Residential</v>
      </c>
      <c r="E514" s="38">
        <f>Calculations!E484</f>
        <v>0.127585</v>
      </c>
      <c r="F514" s="38">
        <f>Calculations!I484</f>
        <v>0.127585</v>
      </c>
      <c r="G514" s="38">
        <f>Calculations!M484</f>
        <v>100</v>
      </c>
      <c r="H514" s="38">
        <f>Calculations!H484</f>
        <v>0</v>
      </c>
      <c r="I514" s="38">
        <f>Calculations!L484</f>
        <v>0</v>
      </c>
      <c r="J514" s="38">
        <f>Calculations!G484</f>
        <v>0</v>
      </c>
      <c r="K514" s="38">
        <f>Calculations!K484</f>
        <v>0</v>
      </c>
      <c r="L514" s="38">
        <f>Calculations!F484</f>
        <v>0</v>
      </c>
      <c r="M514" s="38">
        <f>Calculations!J484</f>
        <v>0</v>
      </c>
      <c r="N514" s="38">
        <f>Calculations!V484</f>
        <v>0</v>
      </c>
      <c r="O514" s="38">
        <f>Calculations!W484</f>
        <v>0</v>
      </c>
      <c r="P514" s="38">
        <f>Calculations!O484</f>
        <v>0</v>
      </c>
      <c r="Q514" s="38">
        <f>Calculations!S484</f>
        <v>0</v>
      </c>
      <c r="R514" s="38">
        <f>Calculations!Q484</f>
        <v>0</v>
      </c>
      <c r="S514" s="38">
        <f>Calculations!T484</f>
        <v>0</v>
      </c>
      <c r="T514" s="38">
        <f>Calculations!R484</f>
        <v>0</v>
      </c>
      <c r="U514" s="38">
        <f>Calculations!U484</f>
        <v>0</v>
      </c>
      <c r="V514" s="38" t="str">
        <f>Calculations!X484</f>
        <v>Not Modelled</v>
      </c>
      <c r="W514" s="38" t="str">
        <f>Calculations!Y484</f>
        <v>N/A</v>
      </c>
      <c r="X514" s="38" t="s">
        <v>1056</v>
      </c>
      <c r="Y514" s="73" t="s">
        <v>106</v>
      </c>
      <c r="Z514" s="74" t="s">
        <v>107</v>
      </c>
      <c r="AA514" s="58">
        <f>Calculations!Z484</f>
        <v>0</v>
      </c>
      <c r="AB514" s="58">
        <f>Calculations!AL484</f>
        <v>0</v>
      </c>
      <c r="AC514" s="58">
        <f>Calculations!AA484</f>
        <v>0</v>
      </c>
      <c r="AD514" s="59">
        <f>Calculations!AM484</f>
        <v>0</v>
      </c>
      <c r="AE514" s="58">
        <f>Calculations!AB484</f>
        <v>0</v>
      </c>
      <c r="AF514" s="58">
        <f>Calculations!AN484</f>
        <v>0</v>
      </c>
      <c r="AG514" s="58">
        <f>Calculations!AC484</f>
        <v>0</v>
      </c>
      <c r="AH514" s="58">
        <f>Calculations!AO484</f>
        <v>0</v>
      </c>
      <c r="AI514" s="58">
        <f>Calculations!AD484</f>
        <v>1.31433825012E-2</v>
      </c>
      <c r="AJ514" s="58">
        <f>Calculations!AP484</f>
        <v>10.301667516714346</v>
      </c>
      <c r="AK514" s="58">
        <f>Calculations!AE484</f>
        <v>0</v>
      </c>
      <c r="AL514" s="58">
        <f>Calculations!AQ484</f>
        <v>0</v>
      </c>
      <c r="AM514" s="58">
        <f>Calculations!AF484</f>
        <v>0</v>
      </c>
      <c r="AN514" s="58">
        <f>Calculations!AR484</f>
        <v>0</v>
      </c>
      <c r="AO514" s="58">
        <f>Calculations!AG484</f>
        <v>0</v>
      </c>
      <c r="AP514" s="58">
        <f>Calculations!AS484</f>
        <v>0</v>
      </c>
      <c r="AQ514" s="58">
        <f>Calculations!AH484</f>
        <v>0</v>
      </c>
      <c r="AR514" s="58">
        <f>Calculations!AT484</f>
        <v>0</v>
      </c>
      <c r="AS514" s="58">
        <f>Calculations!AI484</f>
        <v>0</v>
      </c>
      <c r="AT514" s="58">
        <f>Calculations!AU484</f>
        <v>0</v>
      </c>
      <c r="AU514" s="58">
        <f>Calculations!AJ484</f>
        <v>0</v>
      </c>
      <c r="AV514" s="58">
        <f>Calculations!AV484</f>
        <v>0</v>
      </c>
      <c r="AW514" s="49"/>
      <c r="AX514" s="49"/>
      <c r="AY514" s="56" t="str">
        <f>Calculations!D484</f>
        <v>Land Supply 2018</v>
      </c>
    </row>
    <row r="515" spans="2:51" ht="26" x14ac:dyDescent="0.35">
      <c r="B515" s="32" t="str">
        <f>Calculations!A485</f>
        <v>HLA-431</v>
      </c>
      <c r="C515" s="30" t="str">
        <f>Calculations!B485</f>
        <v>37 WINTER HEY LANE, HORWICH, BOLTON, BL6 7AD</v>
      </c>
      <c r="D515" s="13" t="str">
        <f>Calculations!C485</f>
        <v>Residential</v>
      </c>
      <c r="E515" s="38">
        <f>Calculations!E485</f>
        <v>0.127585</v>
      </c>
      <c r="F515" s="38">
        <f>Calculations!I485</f>
        <v>0.127585</v>
      </c>
      <c r="G515" s="38">
        <f>Calculations!M485</f>
        <v>100</v>
      </c>
      <c r="H515" s="38">
        <f>Calculations!H485</f>
        <v>0</v>
      </c>
      <c r="I515" s="38">
        <f>Calculations!L485</f>
        <v>0</v>
      </c>
      <c r="J515" s="38">
        <f>Calculations!G485</f>
        <v>0</v>
      </c>
      <c r="K515" s="38">
        <f>Calculations!K485</f>
        <v>0</v>
      </c>
      <c r="L515" s="38">
        <f>Calculations!F485</f>
        <v>0</v>
      </c>
      <c r="M515" s="38">
        <f>Calculations!J485</f>
        <v>0</v>
      </c>
      <c r="N515" s="38">
        <f>Calculations!V485</f>
        <v>0</v>
      </c>
      <c r="O515" s="38">
        <f>Calculations!W485</f>
        <v>0</v>
      </c>
      <c r="P515" s="38">
        <f>Calculations!O485</f>
        <v>0</v>
      </c>
      <c r="Q515" s="38">
        <f>Calculations!S485</f>
        <v>0</v>
      </c>
      <c r="R515" s="38">
        <f>Calculations!Q485</f>
        <v>0</v>
      </c>
      <c r="S515" s="38">
        <f>Calculations!T485</f>
        <v>0</v>
      </c>
      <c r="T515" s="38">
        <f>Calculations!R485</f>
        <v>0</v>
      </c>
      <c r="U515" s="38">
        <f>Calculations!U485</f>
        <v>0</v>
      </c>
      <c r="V515" s="38" t="str">
        <f>Calculations!X485</f>
        <v>Not Modelled</v>
      </c>
      <c r="W515" s="38" t="str">
        <f>Calculations!Y485</f>
        <v>N/A</v>
      </c>
      <c r="X515" s="38" t="s">
        <v>1056</v>
      </c>
      <c r="Y515" s="73" t="s">
        <v>106</v>
      </c>
      <c r="Z515" s="74" t="s">
        <v>107</v>
      </c>
      <c r="AA515" s="58">
        <f>Calculations!Z485</f>
        <v>0</v>
      </c>
      <c r="AB515" s="58">
        <f>Calculations!AL485</f>
        <v>0</v>
      </c>
      <c r="AC515" s="58">
        <f>Calculations!AA485</f>
        <v>0</v>
      </c>
      <c r="AD515" s="59">
        <f>Calculations!AM485</f>
        <v>0</v>
      </c>
      <c r="AE515" s="58">
        <f>Calculations!AB485</f>
        <v>0</v>
      </c>
      <c r="AF515" s="58">
        <f>Calculations!AN485</f>
        <v>0</v>
      </c>
      <c r="AG515" s="58">
        <f>Calculations!AC485</f>
        <v>0</v>
      </c>
      <c r="AH515" s="58">
        <f>Calculations!AO485</f>
        <v>0</v>
      </c>
      <c r="AI515" s="58">
        <f>Calculations!AD485</f>
        <v>1.31433825012E-2</v>
      </c>
      <c r="AJ515" s="58">
        <f>Calculations!AP485</f>
        <v>10.301667516714346</v>
      </c>
      <c r="AK515" s="58">
        <f>Calculations!AE485</f>
        <v>0</v>
      </c>
      <c r="AL515" s="58">
        <f>Calculations!AQ485</f>
        <v>0</v>
      </c>
      <c r="AM515" s="58">
        <f>Calculations!AF485</f>
        <v>0</v>
      </c>
      <c r="AN515" s="58">
        <f>Calculations!AR485</f>
        <v>0</v>
      </c>
      <c r="AO515" s="58">
        <f>Calculations!AG485</f>
        <v>0</v>
      </c>
      <c r="AP515" s="58">
        <f>Calculations!AS485</f>
        <v>0</v>
      </c>
      <c r="AQ515" s="58">
        <f>Calculations!AH485</f>
        <v>0</v>
      </c>
      <c r="AR515" s="58">
        <f>Calculations!AT485</f>
        <v>0</v>
      </c>
      <c r="AS515" s="58">
        <f>Calculations!AI485</f>
        <v>0</v>
      </c>
      <c r="AT515" s="58">
        <f>Calculations!AU485</f>
        <v>0</v>
      </c>
      <c r="AU515" s="58">
        <f>Calculations!AJ485</f>
        <v>0</v>
      </c>
      <c r="AV515" s="58">
        <f>Calculations!AV485</f>
        <v>0</v>
      </c>
      <c r="AW515" s="49"/>
      <c r="AX515" s="49"/>
      <c r="AY515" s="56" t="str">
        <f>Calculations!D485</f>
        <v>Land Supply 2018</v>
      </c>
    </row>
    <row r="516" spans="2:51" ht="26" x14ac:dyDescent="0.35">
      <c r="B516" s="32" t="str">
        <f>Calculations!A486</f>
        <v>HLA-432</v>
      </c>
      <c r="C516" s="30" t="str">
        <f>Calculations!B486</f>
        <v>LAND ADJACENT 54 HIGHER SHADY LANE, BROMLEY CROSS, BOLTON, BL7 9AQ</v>
      </c>
      <c r="D516" s="13" t="str">
        <f>Calculations!C486</f>
        <v>Residential</v>
      </c>
      <c r="E516" s="38">
        <f>Calculations!E486</f>
        <v>2.8324999999999999E-2</v>
      </c>
      <c r="F516" s="38">
        <f>Calculations!I486</f>
        <v>2.8324999999999999E-2</v>
      </c>
      <c r="G516" s="38">
        <f>Calculations!M486</f>
        <v>100</v>
      </c>
      <c r="H516" s="38">
        <f>Calculations!H486</f>
        <v>0</v>
      </c>
      <c r="I516" s="38">
        <f>Calculations!L486</f>
        <v>0</v>
      </c>
      <c r="J516" s="38">
        <f>Calculations!G486</f>
        <v>0</v>
      </c>
      <c r="K516" s="38">
        <f>Calculations!K486</f>
        <v>0</v>
      </c>
      <c r="L516" s="38">
        <f>Calculations!F486</f>
        <v>0</v>
      </c>
      <c r="M516" s="38">
        <f>Calculations!J486</f>
        <v>0</v>
      </c>
      <c r="N516" s="38">
        <f>Calculations!V486</f>
        <v>0</v>
      </c>
      <c r="O516" s="38">
        <f>Calculations!W486</f>
        <v>0</v>
      </c>
      <c r="P516" s="38">
        <f>Calculations!O486</f>
        <v>0</v>
      </c>
      <c r="Q516" s="38">
        <f>Calculations!S486</f>
        <v>0</v>
      </c>
      <c r="R516" s="38">
        <f>Calculations!Q486</f>
        <v>0</v>
      </c>
      <c r="S516" s="38">
        <f>Calculations!T486</f>
        <v>0</v>
      </c>
      <c r="T516" s="38">
        <f>Calculations!R486</f>
        <v>0</v>
      </c>
      <c r="U516" s="38">
        <f>Calculations!U486</f>
        <v>0</v>
      </c>
      <c r="V516" s="38" t="str">
        <f>Calculations!X486</f>
        <v>Not Modelled</v>
      </c>
      <c r="W516" s="38" t="str">
        <f>Calculations!Y486</f>
        <v>N/A</v>
      </c>
      <c r="X516" s="38" t="s">
        <v>1056</v>
      </c>
      <c r="Y516" s="73" t="s">
        <v>106</v>
      </c>
      <c r="Z516" s="74" t="s">
        <v>107</v>
      </c>
      <c r="AA516" s="58">
        <f>Calculations!Z486</f>
        <v>0</v>
      </c>
      <c r="AB516" s="58">
        <f>Calculations!AL486</f>
        <v>0</v>
      </c>
      <c r="AC516" s="58">
        <f>Calculations!AA486</f>
        <v>0</v>
      </c>
      <c r="AD516" s="59">
        <f>Calculations!AM486</f>
        <v>0</v>
      </c>
      <c r="AE516" s="58">
        <f>Calculations!AB486</f>
        <v>0</v>
      </c>
      <c r="AF516" s="58">
        <f>Calculations!AN486</f>
        <v>0</v>
      </c>
      <c r="AG516" s="58">
        <f>Calculations!AC486</f>
        <v>0</v>
      </c>
      <c r="AH516" s="58">
        <f>Calculations!AO486</f>
        <v>0</v>
      </c>
      <c r="AI516" s="58">
        <f>Calculations!AD486</f>
        <v>0</v>
      </c>
      <c r="AJ516" s="58">
        <f>Calculations!AP486</f>
        <v>0</v>
      </c>
      <c r="AK516" s="58">
        <f>Calculations!AE486</f>
        <v>0</v>
      </c>
      <c r="AL516" s="58">
        <f>Calculations!AQ486</f>
        <v>0</v>
      </c>
      <c r="AM516" s="58">
        <f>Calculations!AF486</f>
        <v>0</v>
      </c>
      <c r="AN516" s="58">
        <f>Calculations!AR486</f>
        <v>0</v>
      </c>
      <c r="AO516" s="58">
        <f>Calculations!AG486</f>
        <v>0</v>
      </c>
      <c r="AP516" s="58">
        <f>Calculations!AS486</f>
        <v>0</v>
      </c>
      <c r="AQ516" s="58">
        <f>Calculations!AH486</f>
        <v>2.8325024999600001E-2</v>
      </c>
      <c r="AR516" s="58">
        <f>Calculations!AT486</f>
        <v>100.00008825984112</v>
      </c>
      <c r="AS516" s="58">
        <f>Calculations!AI486</f>
        <v>0</v>
      </c>
      <c r="AT516" s="58">
        <f>Calculations!AU486</f>
        <v>0</v>
      </c>
      <c r="AU516" s="58">
        <f>Calculations!AJ486</f>
        <v>0</v>
      </c>
      <c r="AV516" s="58">
        <f>Calculations!AV486</f>
        <v>0</v>
      </c>
      <c r="AW516" s="49"/>
      <c r="AX516" s="49"/>
      <c r="AY516" s="56" t="str">
        <f>Calculations!D486</f>
        <v>Land Supply 2018</v>
      </c>
    </row>
    <row r="517" spans="2:51" ht="14.5" x14ac:dyDescent="0.35">
      <c r="B517" s="32" t="str">
        <f>Calculations!A487</f>
        <v>HLA-433</v>
      </c>
      <c r="C517" s="30" t="str">
        <f>Calculations!B487</f>
        <v>631 CHORLEY NEW ROAD, LOSTOCK, BOLTON, BL6 4AA</v>
      </c>
      <c r="D517" s="13" t="str">
        <f>Calculations!C487</f>
        <v>Residential</v>
      </c>
      <c r="E517" s="38">
        <f>Calculations!E487</f>
        <v>0.111164</v>
      </c>
      <c r="F517" s="38">
        <f>Calculations!I487</f>
        <v>0.111164</v>
      </c>
      <c r="G517" s="38">
        <f>Calculations!M487</f>
        <v>100</v>
      </c>
      <c r="H517" s="38">
        <f>Calculations!H487</f>
        <v>0</v>
      </c>
      <c r="I517" s="38">
        <f>Calculations!L487</f>
        <v>0</v>
      </c>
      <c r="J517" s="38">
        <f>Calculations!G487</f>
        <v>0</v>
      </c>
      <c r="K517" s="38">
        <f>Calculations!K487</f>
        <v>0</v>
      </c>
      <c r="L517" s="38">
        <f>Calculations!F487</f>
        <v>0</v>
      </c>
      <c r="M517" s="38">
        <f>Calculations!J487</f>
        <v>0</v>
      </c>
      <c r="N517" s="38">
        <f>Calculations!V487</f>
        <v>0.11039440150300001</v>
      </c>
      <c r="O517" s="38">
        <f>Calculations!W487</f>
        <v>99.307690891835492</v>
      </c>
      <c r="P517" s="38">
        <f>Calculations!O487</f>
        <v>3.37685E-2</v>
      </c>
      <c r="Q517" s="38">
        <f>Calculations!S487</f>
        <v>30.377190457342309</v>
      </c>
      <c r="R517" s="38">
        <f>Calculations!Q487</f>
        <v>0</v>
      </c>
      <c r="S517" s="38">
        <f>Calculations!T487</f>
        <v>0</v>
      </c>
      <c r="T517" s="38">
        <f>Calculations!R487</f>
        <v>0</v>
      </c>
      <c r="U517" s="38">
        <f>Calculations!U487</f>
        <v>0</v>
      </c>
      <c r="V517" s="38">
        <f>Calculations!X487</f>
        <v>0</v>
      </c>
      <c r="W517" s="38">
        <f>Calculations!Y487</f>
        <v>0</v>
      </c>
      <c r="X517" s="38" t="s">
        <v>1056</v>
      </c>
      <c r="Y517" s="73" t="s">
        <v>105</v>
      </c>
      <c r="Z517" s="74" t="s">
        <v>104</v>
      </c>
      <c r="AA517" s="58">
        <f>Calculations!Z487</f>
        <v>0</v>
      </c>
      <c r="AB517" s="58">
        <f>Calculations!AL487</f>
        <v>0</v>
      </c>
      <c r="AC517" s="58">
        <f>Calculations!AA487</f>
        <v>0</v>
      </c>
      <c r="AD517" s="59">
        <f>Calculations!AM487</f>
        <v>0</v>
      </c>
      <c r="AE517" s="58">
        <f>Calculations!AB487</f>
        <v>0</v>
      </c>
      <c r="AF517" s="58">
        <f>Calculations!AN487</f>
        <v>0</v>
      </c>
      <c r="AG517" s="58">
        <f>Calculations!AC487</f>
        <v>0</v>
      </c>
      <c r="AH517" s="58">
        <f>Calculations!AO487</f>
        <v>0</v>
      </c>
      <c r="AI517" s="58">
        <f>Calculations!AD487</f>
        <v>0</v>
      </c>
      <c r="AJ517" s="58">
        <f>Calculations!AP487</f>
        <v>0</v>
      </c>
      <c r="AK517" s="58">
        <f>Calculations!AE487</f>
        <v>0</v>
      </c>
      <c r="AL517" s="58">
        <f>Calculations!AQ487</f>
        <v>0</v>
      </c>
      <c r="AM517" s="58">
        <f>Calculations!AF487</f>
        <v>0</v>
      </c>
      <c r="AN517" s="58">
        <f>Calculations!AR487</f>
        <v>0</v>
      </c>
      <c r="AO517" s="58">
        <f>Calculations!AG487</f>
        <v>0</v>
      </c>
      <c r="AP517" s="58">
        <f>Calculations!AS487</f>
        <v>0</v>
      </c>
      <c r="AQ517" s="58">
        <f>Calculations!AH487</f>
        <v>0.111164400003</v>
      </c>
      <c r="AR517" s="58">
        <f>Calculations!AT487</f>
        <v>100.00035983142024</v>
      </c>
      <c r="AS517" s="58">
        <f>Calculations!AI487</f>
        <v>0</v>
      </c>
      <c r="AT517" s="58">
        <f>Calculations!AU487</f>
        <v>0</v>
      </c>
      <c r="AU517" s="58">
        <f>Calculations!AJ487</f>
        <v>0</v>
      </c>
      <c r="AV517" s="58">
        <f>Calculations!AV487</f>
        <v>0</v>
      </c>
      <c r="AW517" s="49"/>
      <c r="AX517" s="49"/>
      <c r="AY517" s="56" t="str">
        <f>Calculations!D487</f>
        <v>Land Supply 2018</v>
      </c>
    </row>
    <row r="518" spans="2:51" ht="26" x14ac:dyDescent="0.35">
      <c r="B518" s="32" t="str">
        <f>Calculations!A488</f>
        <v>HLA-434</v>
      </c>
      <c r="C518" s="30" t="str">
        <f>Calculations!B488</f>
        <v>104 SEYMOUR ROAD, BOLTON, BL1 8PU</v>
      </c>
      <c r="D518" s="13" t="str">
        <f>Calculations!C488</f>
        <v>Residential</v>
      </c>
      <c r="E518" s="38">
        <f>Calculations!E488</f>
        <v>2.7947300000000001E-2</v>
      </c>
      <c r="F518" s="38">
        <f>Calculations!I488</f>
        <v>2.7947300000000001E-2</v>
      </c>
      <c r="G518" s="38">
        <f>Calculations!M488</f>
        <v>100</v>
      </c>
      <c r="H518" s="38">
        <f>Calculations!H488</f>
        <v>0</v>
      </c>
      <c r="I518" s="38">
        <f>Calculations!L488</f>
        <v>0</v>
      </c>
      <c r="J518" s="38">
        <f>Calculations!G488</f>
        <v>0</v>
      </c>
      <c r="K518" s="38">
        <f>Calculations!K488</f>
        <v>0</v>
      </c>
      <c r="L518" s="38">
        <f>Calculations!F488</f>
        <v>0</v>
      </c>
      <c r="M518" s="38">
        <f>Calculations!J488</f>
        <v>0</v>
      </c>
      <c r="N518" s="38">
        <f>Calculations!V488</f>
        <v>0</v>
      </c>
      <c r="O518" s="38">
        <f>Calculations!W488</f>
        <v>0</v>
      </c>
      <c r="P518" s="38">
        <f>Calculations!O488</f>
        <v>0</v>
      </c>
      <c r="Q518" s="38">
        <f>Calculations!S488</f>
        <v>0</v>
      </c>
      <c r="R518" s="38">
        <f>Calculations!Q488</f>
        <v>0</v>
      </c>
      <c r="S518" s="38">
        <f>Calculations!T488</f>
        <v>0</v>
      </c>
      <c r="T518" s="38">
        <f>Calculations!R488</f>
        <v>0</v>
      </c>
      <c r="U518" s="38">
        <f>Calculations!U488</f>
        <v>0</v>
      </c>
      <c r="V518" s="38" t="str">
        <f>Calculations!X488</f>
        <v>Not Modelled</v>
      </c>
      <c r="W518" s="38" t="str">
        <f>Calculations!Y488</f>
        <v>N/A</v>
      </c>
      <c r="X518" s="38" t="s">
        <v>1056</v>
      </c>
      <c r="Y518" s="73" t="s">
        <v>106</v>
      </c>
      <c r="Z518" s="74" t="s">
        <v>107</v>
      </c>
      <c r="AA518" s="58">
        <f>Calculations!Z488</f>
        <v>0</v>
      </c>
      <c r="AB518" s="58">
        <f>Calculations!AL488</f>
        <v>0</v>
      </c>
      <c r="AC518" s="58">
        <f>Calculations!AA488</f>
        <v>0</v>
      </c>
      <c r="AD518" s="59">
        <f>Calculations!AM488</f>
        <v>0</v>
      </c>
      <c r="AE518" s="58">
        <f>Calculations!AB488</f>
        <v>0</v>
      </c>
      <c r="AF518" s="58">
        <f>Calculations!AN488</f>
        <v>0</v>
      </c>
      <c r="AG518" s="58">
        <f>Calculations!AC488</f>
        <v>0</v>
      </c>
      <c r="AH518" s="58">
        <f>Calculations!AO488</f>
        <v>0</v>
      </c>
      <c r="AI518" s="58">
        <f>Calculations!AD488</f>
        <v>0</v>
      </c>
      <c r="AJ518" s="58">
        <f>Calculations!AP488</f>
        <v>0</v>
      </c>
      <c r="AK518" s="58">
        <f>Calculations!AE488</f>
        <v>0</v>
      </c>
      <c r="AL518" s="58">
        <f>Calculations!AQ488</f>
        <v>0</v>
      </c>
      <c r="AM518" s="58">
        <f>Calculations!AF488</f>
        <v>0</v>
      </c>
      <c r="AN518" s="58">
        <f>Calculations!AR488</f>
        <v>0</v>
      </c>
      <c r="AO518" s="58">
        <f>Calculations!AG488</f>
        <v>0</v>
      </c>
      <c r="AP518" s="58">
        <f>Calculations!AS488</f>
        <v>0</v>
      </c>
      <c r="AQ518" s="58">
        <f>Calculations!AH488</f>
        <v>2.7947260251E-2</v>
      </c>
      <c r="AR518" s="58">
        <f>Calculations!AT488</f>
        <v>99.999857771591522</v>
      </c>
      <c r="AS518" s="58">
        <f>Calculations!AI488</f>
        <v>0</v>
      </c>
      <c r="AT518" s="58">
        <f>Calculations!AU488</f>
        <v>0</v>
      </c>
      <c r="AU518" s="58">
        <f>Calculations!AJ488</f>
        <v>0</v>
      </c>
      <c r="AV518" s="58">
        <f>Calculations!AV488</f>
        <v>0</v>
      </c>
      <c r="AW518" s="49"/>
      <c r="AX518" s="49"/>
      <c r="AY518" s="56" t="str">
        <f>Calculations!D488</f>
        <v>Land Supply 2018</v>
      </c>
    </row>
    <row r="519" spans="2:51" ht="26" x14ac:dyDescent="0.35">
      <c r="B519" s="32" t="str">
        <f>Calculations!A489</f>
        <v>HLA-435</v>
      </c>
      <c r="C519" s="30" t="str">
        <f>Calculations!B489</f>
        <v>GARDEN ADJ 321 MANCHESTER ROAD, BLACKROD, BOLTON, BL6 5BE</v>
      </c>
      <c r="D519" s="13" t="str">
        <f>Calculations!C489</f>
        <v>Residential</v>
      </c>
      <c r="E519" s="38">
        <f>Calculations!E489</f>
        <v>5.2115399999999999E-2</v>
      </c>
      <c r="F519" s="38">
        <f>Calculations!I489</f>
        <v>5.2115399999999999E-2</v>
      </c>
      <c r="G519" s="38">
        <f>Calculations!M489</f>
        <v>100</v>
      </c>
      <c r="H519" s="38">
        <f>Calculations!H489</f>
        <v>0</v>
      </c>
      <c r="I519" s="38">
        <f>Calculations!L489</f>
        <v>0</v>
      </c>
      <c r="J519" s="38">
        <f>Calculations!G489</f>
        <v>0</v>
      </c>
      <c r="K519" s="38">
        <f>Calculations!K489</f>
        <v>0</v>
      </c>
      <c r="L519" s="38">
        <f>Calculations!F489</f>
        <v>0</v>
      </c>
      <c r="M519" s="38">
        <f>Calculations!J489</f>
        <v>0</v>
      </c>
      <c r="N519" s="38">
        <f>Calculations!V489</f>
        <v>0</v>
      </c>
      <c r="O519" s="38">
        <f>Calculations!W489</f>
        <v>0</v>
      </c>
      <c r="P519" s="38">
        <f>Calculations!O489</f>
        <v>0</v>
      </c>
      <c r="Q519" s="38">
        <f>Calculations!S489</f>
        <v>0</v>
      </c>
      <c r="R519" s="38">
        <f>Calculations!Q489</f>
        <v>0</v>
      </c>
      <c r="S519" s="38">
        <f>Calculations!T489</f>
        <v>0</v>
      </c>
      <c r="T519" s="38">
        <f>Calculations!R489</f>
        <v>0</v>
      </c>
      <c r="U519" s="38">
        <f>Calculations!U489</f>
        <v>0</v>
      </c>
      <c r="V519" s="38" t="str">
        <f>Calculations!X489</f>
        <v>Not Modelled</v>
      </c>
      <c r="W519" s="38" t="str">
        <f>Calculations!Y489</f>
        <v>N/A</v>
      </c>
      <c r="X519" s="38" t="s">
        <v>1056</v>
      </c>
      <c r="Y519" s="73" t="s">
        <v>106</v>
      </c>
      <c r="Z519" s="74" t="s">
        <v>107</v>
      </c>
      <c r="AA519" s="58">
        <f>Calculations!Z489</f>
        <v>0</v>
      </c>
      <c r="AB519" s="58">
        <f>Calculations!AL489</f>
        <v>0</v>
      </c>
      <c r="AC519" s="58">
        <f>Calculations!AA489</f>
        <v>0</v>
      </c>
      <c r="AD519" s="59">
        <f>Calculations!AM489</f>
        <v>0</v>
      </c>
      <c r="AE519" s="58">
        <f>Calculations!AB489</f>
        <v>0</v>
      </c>
      <c r="AF519" s="58">
        <f>Calculations!AN489</f>
        <v>0</v>
      </c>
      <c r="AG519" s="58">
        <f>Calculations!AC489</f>
        <v>0</v>
      </c>
      <c r="AH519" s="58">
        <f>Calculations!AO489</f>
        <v>0</v>
      </c>
      <c r="AI519" s="58">
        <f>Calculations!AD489</f>
        <v>0</v>
      </c>
      <c r="AJ519" s="58">
        <f>Calculations!AP489</f>
        <v>0</v>
      </c>
      <c r="AK519" s="58">
        <f>Calculations!AE489</f>
        <v>0</v>
      </c>
      <c r="AL519" s="58">
        <f>Calculations!AQ489</f>
        <v>0</v>
      </c>
      <c r="AM519" s="58">
        <f>Calculations!AF489</f>
        <v>0</v>
      </c>
      <c r="AN519" s="58">
        <f>Calculations!AR489</f>
        <v>0</v>
      </c>
      <c r="AO519" s="58">
        <f>Calculations!AG489</f>
        <v>0</v>
      </c>
      <c r="AP519" s="58">
        <f>Calculations!AS489</f>
        <v>0</v>
      </c>
      <c r="AQ519" s="58">
        <f>Calculations!AH489</f>
        <v>0</v>
      </c>
      <c r="AR519" s="58">
        <f>Calculations!AT489</f>
        <v>0</v>
      </c>
      <c r="AS519" s="58">
        <f>Calculations!AI489</f>
        <v>0</v>
      </c>
      <c r="AT519" s="58">
        <f>Calculations!AU489</f>
        <v>0</v>
      </c>
      <c r="AU519" s="58">
        <f>Calculations!AJ489</f>
        <v>0</v>
      </c>
      <c r="AV519" s="58">
        <f>Calculations!AV489</f>
        <v>0</v>
      </c>
      <c r="AW519" s="49"/>
      <c r="AX519" s="49"/>
      <c r="AY519" s="56" t="str">
        <f>Calculations!D489</f>
        <v>Land Supply 2018</v>
      </c>
    </row>
    <row r="520" spans="2:51" ht="26" x14ac:dyDescent="0.35">
      <c r="B520" s="32" t="str">
        <f>Calculations!A490</f>
        <v>HLA-437</v>
      </c>
      <c r="C520" s="30" t="str">
        <f>Calculations!B490</f>
        <v>60-62 HARVEY STREET, BOLTON, BL1 8BG</v>
      </c>
      <c r="D520" s="13" t="str">
        <f>Calculations!C490</f>
        <v>Residential</v>
      </c>
      <c r="E520" s="38">
        <f>Calculations!E490</f>
        <v>2.53847E-2</v>
      </c>
      <c r="F520" s="38">
        <f>Calculations!I490</f>
        <v>2.53847E-2</v>
      </c>
      <c r="G520" s="38">
        <f>Calculations!M490</f>
        <v>100</v>
      </c>
      <c r="H520" s="38">
        <f>Calculations!H490</f>
        <v>0</v>
      </c>
      <c r="I520" s="38">
        <f>Calculations!L490</f>
        <v>0</v>
      </c>
      <c r="J520" s="38">
        <f>Calculations!G490</f>
        <v>0</v>
      </c>
      <c r="K520" s="38">
        <f>Calculations!K490</f>
        <v>0</v>
      </c>
      <c r="L520" s="38">
        <f>Calculations!F490</f>
        <v>0</v>
      </c>
      <c r="M520" s="38">
        <f>Calculations!J490</f>
        <v>0</v>
      </c>
      <c r="N520" s="38">
        <f>Calculations!V490</f>
        <v>0</v>
      </c>
      <c r="O520" s="38">
        <f>Calculations!W490</f>
        <v>0</v>
      </c>
      <c r="P520" s="38">
        <f>Calculations!O490</f>
        <v>0</v>
      </c>
      <c r="Q520" s="38">
        <f>Calculations!S490</f>
        <v>0</v>
      </c>
      <c r="R520" s="38">
        <f>Calculations!Q490</f>
        <v>0</v>
      </c>
      <c r="S520" s="38">
        <f>Calculations!T490</f>
        <v>0</v>
      </c>
      <c r="T520" s="38">
        <f>Calculations!R490</f>
        <v>0</v>
      </c>
      <c r="U520" s="38">
        <f>Calculations!U490</f>
        <v>0</v>
      </c>
      <c r="V520" s="38" t="str">
        <f>Calculations!X490</f>
        <v>Not Modelled</v>
      </c>
      <c r="W520" s="38" t="str">
        <f>Calculations!Y490</f>
        <v>N/A</v>
      </c>
      <c r="X520" s="38" t="s">
        <v>1056</v>
      </c>
      <c r="Y520" s="73" t="s">
        <v>106</v>
      </c>
      <c r="Z520" s="74" t="s">
        <v>107</v>
      </c>
      <c r="AA520" s="58">
        <f>Calculations!Z490</f>
        <v>0</v>
      </c>
      <c r="AB520" s="58">
        <f>Calculations!AL490</f>
        <v>0</v>
      </c>
      <c r="AC520" s="58">
        <f>Calculations!AA490</f>
        <v>0</v>
      </c>
      <c r="AD520" s="59">
        <f>Calculations!AM490</f>
        <v>0</v>
      </c>
      <c r="AE520" s="58">
        <f>Calculations!AB490</f>
        <v>0</v>
      </c>
      <c r="AF520" s="58">
        <f>Calculations!AN490</f>
        <v>0</v>
      </c>
      <c r="AG520" s="58">
        <f>Calculations!AC490</f>
        <v>0</v>
      </c>
      <c r="AH520" s="58">
        <f>Calculations!AO490</f>
        <v>0</v>
      </c>
      <c r="AI520" s="58">
        <f>Calculations!AD490</f>
        <v>0</v>
      </c>
      <c r="AJ520" s="58">
        <f>Calculations!AP490</f>
        <v>0</v>
      </c>
      <c r="AK520" s="58">
        <f>Calculations!AE490</f>
        <v>0</v>
      </c>
      <c r="AL520" s="58">
        <f>Calculations!AQ490</f>
        <v>0</v>
      </c>
      <c r="AM520" s="58">
        <f>Calculations!AF490</f>
        <v>0</v>
      </c>
      <c r="AN520" s="58">
        <f>Calculations!AR490</f>
        <v>0</v>
      </c>
      <c r="AO520" s="58">
        <f>Calculations!AG490</f>
        <v>0</v>
      </c>
      <c r="AP520" s="58">
        <f>Calculations!AS490</f>
        <v>0</v>
      </c>
      <c r="AQ520" s="58">
        <f>Calculations!AH490</f>
        <v>2.5384700001100002E-2</v>
      </c>
      <c r="AR520" s="58">
        <f>Calculations!AT490</f>
        <v>100.00000000433333</v>
      </c>
      <c r="AS520" s="58">
        <f>Calculations!AI490</f>
        <v>0</v>
      </c>
      <c r="AT520" s="58">
        <f>Calculations!AU490</f>
        <v>0</v>
      </c>
      <c r="AU520" s="58">
        <f>Calculations!AJ490</f>
        <v>0</v>
      </c>
      <c r="AV520" s="58">
        <f>Calculations!AV490</f>
        <v>0</v>
      </c>
      <c r="AW520" s="49"/>
      <c r="AX520" s="49"/>
      <c r="AY520" s="56" t="str">
        <f>Calculations!D490</f>
        <v>Land Supply 2018</v>
      </c>
    </row>
    <row r="521" spans="2:51" ht="26" x14ac:dyDescent="0.35">
      <c r="B521" s="32" t="str">
        <f>Calculations!A491</f>
        <v>HLA-439</v>
      </c>
      <c r="C521" s="30" t="str">
        <f>Calculations!B491</f>
        <v>114 CHORLEY ROAD, WESTHOUGHTON, BOLTON, BL5 3PN</v>
      </c>
      <c r="D521" s="13" t="str">
        <f>Calculations!C491</f>
        <v>Residential</v>
      </c>
      <c r="E521" s="38">
        <f>Calculations!E491</f>
        <v>3.6919399999999998E-2</v>
      </c>
      <c r="F521" s="38">
        <f>Calculations!I491</f>
        <v>3.6919399999999998E-2</v>
      </c>
      <c r="G521" s="38">
        <f>Calculations!M491</f>
        <v>100</v>
      </c>
      <c r="H521" s="38">
        <f>Calculations!H491</f>
        <v>0</v>
      </c>
      <c r="I521" s="38">
        <f>Calculations!L491</f>
        <v>0</v>
      </c>
      <c r="J521" s="38">
        <f>Calculations!G491</f>
        <v>0</v>
      </c>
      <c r="K521" s="38">
        <f>Calculations!K491</f>
        <v>0</v>
      </c>
      <c r="L521" s="38">
        <f>Calculations!F491</f>
        <v>0</v>
      </c>
      <c r="M521" s="38">
        <f>Calculations!J491</f>
        <v>0</v>
      </c>
      <c r="N521" s="38">
        <f>Calculations!V491</f>
        <v>0</v>
      </c>
      <c r="O521" s="38">
        <f>Calculations!W491</f>
        <v>0</v>
      </c>
      <c r="P521" s="38">
        <f>Calculations!O491</f>
        <v>0</v>
      </c>
      <c r="Q521" s="38">
        <f>Calculations!S491</f>
        <v>0</v>
      </c>
      <c r="R521" s="38">
        <f>Calculations!Q491</f>
        <v>0</v>
      </c>
      <c r="S521" s="38">
        <f>Calculations!T491</f>
        <v>0</v>
      </c>
      <c r="T521" s="38">
        <f>Calculations!R491</f>
        <v>0</v>
      </c>
      <c r="U521" s="38">
        <f>Calculations!U491</f>
        <v>0</v>
      </c>
      <c r="V521" s="38" t="str">
        <f>Calculations!X491</f>
        <v>Not Modelled</v>
      </c>
      <c r="W521" s="38" t="str">
        <f>Calculations!Y491</f>
        <v>N/A</v>
      </c>
      <c r="X521" s="38" t="s">
        <v>1056</v>
      </c>
      <c r="Y521" s="73" t="s">
        <v>106</v>
      </c>
      <c r="Z521" s="74" t="s">
        <v>107</v>
      </c>
      <c r="AA521" s="58">
        <f>Calculations!Z491</f>
        <v>0</v>
      </c>
      <c r="AB521" s="58">
        <f>Calculations!AL491</f>
        <v>0</v>
      </c>
      <c r="AC521" s="58">
        <f>Calculations!AA491</f>
        <v>0</v>
      </c>
      <c r="AD521" s="59">
        <f>Calculations!AM491</f>
        <v>0</v>
      </c>
      <c r="AE521" s="58">
        <f>Calculations!AB491</f>
        <v>0</v>
      </c>
      <c r="AF521" s="58">
        <f>Calculations!AN491</f>
        <v>0</v>
      </c>
      <c r="AG521" s="58">
        <f>Calculations!AC491</f>
        <v>0</v>
      </c>
      <c r="AH521" s="58">
        <f>Calculations!AO491</f>
        <v>0</v>
      </c>
      <c r="AI521" s="58">
        <f>Calculations!AD491</f>
        <v>0</v>
      </c>
      <c r="AJ521" s="58">
        <f>Calculations!AP491</f>
        <v>0</v>
      </c>
      <c r="AK521" s="58">
        <f>Calculations!AE491</f>
        <v>0</v>
      </c>
      <c r="AL521" s="58">
        <f>Calculations!AQ491</f>
        <v>0</v>
      </c>
      <c r="AM521" s="58">
        <f>Calculations!AF491</f>
        <v>0</v>
      </c>
      <c r="AN521" s="58">
        <f>Calculations!AR491</f>
        <v>0</v>
      </c>
      <c r="AO521" s="58">
        <f>Calculations!AG491</f>
        <v>0</v>
      </c>
      <c r="AP521" s="58">
        <f>Calculations!AS491</f>
        <v>0</v>
      </c>
      <c r="AQ521" s="58">
        <f>Calculations!AH491</f>
        <v>0</v>
      </c>
      <c r="AR521" s="58">
        <f>Calculations!AT491</f>
        <v>0</v>
      </c>
      <c r="AS521" s="58">
        <f>Calculations!AI491</f>
        <v>0</v>
      </c>
      <c r="AT521" s="58">
        <f>Calculations!AU491</f>
        <v>0</v>
      </c>
      <c r="AU521" s="58">
        <f>Calculations!AJ491</f>
        <v>0</v>
      </c>
      <c r="AV521" s="58">
        <f>Calculations!AV491</f>
        <v>0</v>
      </c>
      <c r="AW521" s="49"/>
      <c r="AX521" s="49"/>
      <c r="AY521" s="56" t="str">
        <f>Calculations!D491</f>
        <v>Land Supply 2018</v>
      </c>
    </row>
    <row r="522" spans="2:51" ht="26" x14ac:dyDescent="0.35">
      <c r="B522" s="32" t="str">
        <f>Calculations!A492</f>
        <v>HLA-440</v>
      </c>
      <c r="C522" s="30" t="str">
        <f>Calculations!B492</f>
        <v>9 CRAWFORD AVENUE, BOLTON, BL2 1JQ</v>
      </c>
      <c r="D522" s="13" t="str">
        <f>Calculations!C492</f>
        <v>Residential</v>
      </c>
      <c r="E522" s="38">
        <f>Calculations!E492</f>
        <v>2.1244300000000001E-2</v>
      </c>
      <c r="F522" s="38">
        <f>Calculations!I492</f>
        <v>2.1244300000000001E-2</v>
      </c>
      <c r="G522" s="38">
        <f>Calculations!M492</f>
        <v>100</v>
      </c>
      <c r="H522" s="38">
        <f>Calculations!H492</f>
        <v>0</v>
      </c>
      <c r="I522" s="38">
        <f>Calculations!L492</f>
        <v>0</v>
      </c>
      <c r="J522" s="38">
        <f>Calculations!G492</f>
        <v>0</v>
      </c>
      <c r="K522" s="38">
        <f>Calculations!K492</f>
        <v>0</v>
      </c>
      <c r="L522" s="38">
        <f>Calculations!F492</f>
        <v>0</v>
      </c>
      <c r="M522" s="38">
        <f>Calculations!J492</f>
        <v>0</v>
      </c>
      <c r="N522" s="38">
        <f>Calculations!V492</f>
        <v>0</v>
      </c>
      <c r="O522" s="38">
        <f>Calculations!W492</f>
        <v>0</v>
      </c>
      <c r="P522" s="38">
        <f>Calculations!O492</f>
        <v>0</v>
      </c>
      <c r="Q522" s="38">
        <f>Calculations!S492</f>
        <v>0</v>
      </c>
      <c r="R522" s="38">
        <f>Calculations!Q492</f>
        <v>0</v>
      </c>
      <c r="S522" s="38">
        <f>Calculations!T492</f>
        <v>0</v>
      </c>
      <c r="T522" s="38">
        <f>Calculations!R492</f>
        <v>0</v>
      </c>
      <c r="U522" s="38">
        <f>Calculations!U492</f>
        <v>0</v>
      </c>
      <c r="V522" s="38" t="str">
        <f>Calculations!X492</f>
        <v>Not Modelled</v>
      </c>
      <c r="W522" s="38" t="str">
        <f>Calculations!Y492</f>
        <v>N/A</v>
      </c>
      <c r="X522" s="38" t="s">
        <v>1056</v>
      </c>
      <c r="Y522" s="73" t="s">
        <v>106</v>
      </c>
      <c r="Z522" s="74" t="s">
        <v>107</v>
      </c>
      <c r="AA522" s="58">
        <f>Calculations!Z492</f>
        <v>0</v>
      </c>
      <c r="AB522" s="58">
        <f>Calculations!AL492</f>
        <v>0</v>
      </c>
      <c r="AC522" s="58">
        <f>Calculations!AA492</f>
        <v>0</v>
      </c>
      <c r="AD522" s="59">
        <f>Calculations!AM492</f>
        <v>0</v>
      </c>
      <c r="AE522" s="58">
        <f>Calculations!AB492</f>
        <v>0</v>
      </c>
      <c r="AF522" s="58">
        <f>Calculations!AN492</f>
        <v>0</v>
      </c>
      <c r="AG522" s="58">
        <f>Calculations!AC492</f>
        <v>0</v>
      </c>
      <c r="AH522" s="58">
        <f>Calculations!AO492</f>
        <v>0</v>
      </c>
      <c r="AI522" s="58">
        <f>Calculations!AD492</f>
        <v>0</v>
      </c>
      <c r="AJ522" s="58">
        <f>Calculations!AP492</f>
        <v>0</v>
      </c>
      <c r="AK522" s="58">
        <f>Calculations!AE492</f>
        <v>0</v>
      </c>
      <c r="AL522" s="58">
        <f>Calculations!AQ492</f>
        <v>0</v>
      </c>
      <c r="AM522" s="58">
        <f>Calculations!AF492</f>
        <v>0</v>
      </c>
      <c r="AN522" s="58">
        <f>Calculations!AR492</f>
        <v>0</v>
      </c>
      <c r="AO522" s="58">
        <f>Calculations!AG492</f>
        <v>0</v>
      </c>
      <c r="AP522" s="58">
        <f>Calculations!AS492</f>
        <v>0</v>
      </c>
      <c r="AQ522" s="58">
        <f>Calculations!AH492</f>
        <v>2.1244250002499999E-2</v>
      </c>
      <c r="AR522" s="58">
        <f>Calculations!AT492</f>
        <v>99.999764654519083</v>
      </c>
      <c r="AS522" s="58">
        <f>Calculations!AI492</f>
        <v>0</v>
      </c>
      <c r="AT522" s="58">
        <f>Calculations!AU492</f>
        <v>0</v>
      </c>
      <c r="AU522" s="58">
        <f>Calculations!AJ492</f>
        <v>0</v>
      </c>
      <c r="AV522" s="58">
        <f>Calculations!AV492</f>
        <v>0</v>
      </c>
      <c r="AW522" s="49"/>
      <c r="AX522" s="49"/>
      <c r="AY522" s="56" t="str">
        <f>Calculations!D492</f>
        <v>Land Supply 2018</v>
      </c>
    </row>
    <row r="523" spans="2:51" ht="14.5" x14ac:dyDescent="0.35">
      <c r="B523" s="32" t="str">
        <f>Calculations!A493</f>
        <v>HLA-441</v>
      </c>
      <c r="C523" s="30" t="str">
        <f>Calculations!B493</f>
        <v>273-273A BLACKBURN ROAD, EGERTON, BOLTON, BL7 9SN</v>
      </c>
      <c r="D523" s="13" t="str">
        <f>Calculations!C493</f>
        <v>Residential</v>
      </c>
      <c r="E523" s="38">
        <f>Calculations!E493</f>
        <v>2.1185699999999998E-2</v>
      </c>
      <c r="F523" s="38">
        <f>Calculations!I493</f>
        <v>2.1185699999999998E-2</v>
      </c>
      <c r="G523" s="38">
        <f>Calculations!M493</f>
        <v>100</v>
      </c>
      <c r="H523" s="38">
        <f>Calculations!H493</f>
        <v>0</v>
      </c>
      <c r="I523" s="38">
        <f>Calculations!L493</f>
        <v>0</v>
      </c>
      <c r="J523" s="38">
        <f>Calculations!G493</f>
        <v>0</v>
      </c>
      <c r="K523" s="38">
        <f>Calculations!K493</f>
        <v>0</v>
      </c>
      <c r="L523" s="38">
        <f>Calculations!F493</f>
        <v>0</v>
      </c>
      <c r="M523" s="38">
        <f>Calculations!J493</f>
        <v>0</v>
      </c>
      <c r="N523" s="38">
        <f>Calculations!V493</f>
        <v>0</v>
      </c>
      <c r="O523" s="38">
        <f>Calculations!W493</f>
        <v>0</v>
      </c>
      <c r="P523" s="38">
        <f>Calculations!O493</f>
        <v>5.6789781224368999E-4</v>
      </c>
      <c r="Q523" s="38">
        <f>Calculations!S493</f>
        <v>2.6805713865658913</v>
      </c>
      <c r="R523" s="38">
        <f>Calculations!Q493</f>
        <v>4.3698122436900004E-6</v>
      </c>
      <c r="S523" s="38">
        <f>Calculations!T493</f>
        <v>2.0626234883388328E-2</v>
      </c>
      <c r="T523" s="38">
        <f>Calculations!R493</f>
        <v>0</v>
      </c>
      <c r="U523" s="38">
        <f>Calculations!U493</f>
        <v>0</v>
      </c>
      <c r="V523" s="38" t="str">
        <f>Calculations!X493</f>
        <v>Not Modelled</v>
      </c>
      <c r="W523" s="38" t="str">
        <f>Calculations!Y493</f>
        <v>N/A</v>
      </c>
      <c r="X523" s="38" t="s">
        <v>1056</v>
      </c>
      <c r="Y523" s="73" t="s">
        <v>105</v>
      </c>
      <c r="Z523" s="74" t="s">
        <v>104</v>
      </c>
      <c r="AA523" s="58">
        <f>Calculations!Z493</f>
        <v>0</v>
      </c>
      <c r="AB523" s="58">
        <f>Calculations!AL493</f>
        <v>0</v>
      </c>
      <c r="AC523" s="58">
        <f>Calculations!AA493</f>
        <v>0</v>
      </c>
      <c r="AD523" s="59">
        <f>Calculations!AM493</f>
        <v>0</v>
      </c>
      <c r="AE523" s="58">
        <f>Calculations!AB493</f>
        <v>0</v>
      </c>
      <c r="AF523" s="58">
        <f>Calculations!AN493</f>
        <v>0</v>
      </c>
      <c r="AG523" s="58">
        <f>Calculations!AC493</f>
        <v>0</v>
      </c>
      <c r="AH523" s="58">
        <f>Calculations!AO493</f>
        <v>0</v>
      </c>
      <c r="AI523" s="58">
        <f>Calculations!AD493</f>
        <v>0</v>
      </c>
      <c r="AJ523" s="58">
        <f>Calculations!AP493</f>
        <v>0</v>
      </c>
      <c r="AK523" s="58">
        <f>Calculations!AE493</f>
        <v>0</v>
      </c>
      <c r="AL523" s="58">
        <f>Calculations!AQ493</f>
        <v>0</v>
      </c>
      <c r="AM523" s="58">
        <f>Calculations!AF493</f>
        <v>0</v>
      </c>
      <c r="AN523" s="58">
        <f>Calculations!AR493</f>
        <v>0</v>
      </c>
      <c r="AO523" s="58">
        <f>Calculations!AG493</f>
        <v>0</v>
      </c>
      <c r="AP523" s="58">
        <f>Calculations!AS493</f>
        <v>0</v>
      </c>
      <c r="AQ523" s="58">
        <f>Calculations!AH493</f>
        <v>2.1185724998200001E-2</v>
      </c>
      <c r="AR523" s="58">
        <f>Calculations!AT493</f>
        <v>100.00011799562914</v>
      </c>
      <c r="AS523" s="58">
        <f>Calculations!AI493</f>
        <v>0</v>
      </c>
      <c r="AT523" s="58">
        <f>Calculations!AU493</f>
        <v>0</v>
      </c>
      <c r="AU523" s="58">
        <f>Calculations!AJ493</f>
        <v>0</v>
      </c>
      <c r="AV523" s="58">
        <f>Calculations!AV493</f>
        <v>0</v>
      </c>
      <c r="AW523" s="49"/>
      <c r="AX523" s="49"/>
      <c r="AY523" s="56" t="str">
        <f>Calculations!D493</f>
        <v>Land Supply 2018</v>
      </c>
    </row>
    <row r="524" spans="2:51" ht="26" x14ac:dyDescent="0.35">
      <c r="B524" s="32" t="str">
        <f>Calculations!A494</f>
        <v>HLA-442</v>
      </c>
      <c r="C524" s="30" t="str">
        <f>Calculations!B494</f>
        <v>81-83 MARKET STREET, FARNWORTH, BOLTON, BL4 7NS</v>
      </c>
      <c r="D524" s="13" t="str">
        <f>Calculations!C494</f>
        <v>Residential</v>
      </c>
      <c r="E524" s="38">
        <f>Calculations!E494</f>
        <v>8.3243799999999993E-3</v>
      </c>
      <c r="F524" s="38">
        <f>Calculations!I494</f>
        <v>8.3243799999999993E-3</v>
      </c>
      <c r="G524" s="38">
        <f>Calculations!M494</f>
        <v>100</v>
      </c>
      <c r="H524" s="38">
        <f>Calculations!H494</f>
        <v>0</v>
      </c>
      <c r="I524" s="38">
        <f>Calculations!L494</f>
        <v>0</v>
      </c>
      <c r="J524" s="38">
        <f>Calculations!G494</f>
        <v>0</v>
      </c>
      <c r="K524" s="38">
        <f>Calculations!K494</f>
        <v>0</v>
      </c>
      <c r="L524" s="38">
        <f>Calculations!F494</f>
        <v>0</v>
      </c>
      <c r="M524" s="38">
        <f>Calculations!J494</f>
        <v>0</v>
      </c>
      <c r="N524" s="38">
        <f>Calculations!V494</f>
        <v>0</v>
      </c>
      <c r="O524" s="38">
        <f>Calculations!W494</f>
        <v>0</v>
      </c>
      <c r="P524" s="38">
        <f>Calculations!O494</f>
        <v>0</v>
      </c>
      <c r="Q524" s="38">
        <f>Calculations!S494</f>
        <v>0</v>
      </c>
      <c r="R524" s="38">
        <f>Calculations!Q494</f>
        <v>0</v>
      </c>
      <c r="S524" s="38">
        <f>Calculations!T494</f>
        <v>0</v>
      </c>
      <c r="T524" s="38">
        <f>Calculations!R494</f>
        <v>0</v>
      </c>
      <c r="U524" s="38">
        <f>Calculations!U494</f>
        <v>0</v>
      </c>
      <c r="V524" s="38" t="str">
        <f>Calculations!X494</f>
        <v>Not Modelled</v>
      </c>
      <c r="W524" s="38" t="str">
        <f>Calculations!Y494</f>
        <v>N/A</v>
      </c>
      <c r="X524" s="38" t="s">
        <v>1056</v>
      </c>
      <c r="Y524" s="73" t="s">
        <v>106</v>
      </c>
      <c r="Z524" s="74" t="s">
        <v>107</v>
      </c>
      <c r="AA524" s="58">
        <f>Calculations!Z494</f>
        <v>0</v>
      </c>
      <c r="AB524" s="58">
        <f>Calculations!AL494</f>
        <v>0</v>
      </c>
      <c r="AC524" s="58">
        <f>Calculations!AA494</f>
        <v>0</v>
      </c>
      <c r="AD524" s="59">
        <f>Calculations!AM494</f>
        <v>0</v>
      </c>
      <c r="AE524" s="58">
        <f>Calculations!AB494</f>
        <v>0</v>
      </c>
      <c r="AF524" s="58">
        <f>Calculations!AN494</f>
        <v>0</v>
      </c>
      <c r="AG524" s="58">
        <f>Calculations!AC494</f>
        <v>0</v>
      </c>
      <c r="AH524" s="58">
        <f>Calculations!AO494</f>
        <v>0</v>
      </c>
      <c r="AI524" s="58">
        <f>Calculations!AD494</f>
        <v>0</v>
      </c>
      <c r="AJ524" s="58">
        <f>Calculations!AP494</f>
        <v>0</v>
      </c>
      <c r="AK524" s="58">
        <f>Calculations!AE494</f>
        <v>0</v>
      </c>
      <c r="AL524" s="58">
        <f>Calculations!AQ494</f>
        <v>0</v>
      </c>
      <c r="AM524" s="58">
        <f>Calculations!AF494</f>
        <v>0</v>
      </c>
      <c r="AN524" s="58">
        <f>Calculations!AR494</f>
        <v>0</v>
      </c>
      <c r="AO524" s="58">
        <f>Calculations!AG494</f>
        <v>0</v>
      </c>
      <c r="AP524" s="58">
        <f>Calculations!AS494</f>
        <v>0</v>
      </c>
      <c r="AQ524" s="58">
        <f>Calculations!AH494</f>
        <v>8.3243749997700001E-3</v>
      </c>
      <c r="AR524" s="58">
        <f>Calculations!AT494</f>
        <v>99.999939932703711</v>
      </c>
      <c r="AS524" s="58">
        <f>Calculations!AI494</f>
        <v>0</v>
      </c>
      <c r="AT524" s="58">
        <f>Calculations!AU494</f>
        <v>0</v>
      </c>
      <c r="AU524" s="58">
        <f>Calculations!AJ494</f>
        <v>0</v>
      </c>
      <c r="AV524" s="58">
        <f>Calculations!AV494</f>
        <v>0</v>
      </c>
      <c r="AW524" s="49"/>
      <c r="AX524" s="49"/>
      <c r="AY524" s="56" t="str">
        <f>Calculations!D494</f>
        <v>Land Supply 2018</v>
      </c>
    </row>
    <row r="525" spans="2:51" ht="26" x14ac:dyDescent="0.35">
      <c r="B525" s="32" t="str">
        <f>Calculations!A495</f>
        <v>HLA-443</v>
      </c>
      <c r="C525" s="30" t="str">
        <f>Calculations!B495</f>
        <v>364 TEMPEST ROAD, LOSTOCK, BOLTON, BL6 4HS</v>
      </c>
      <c r="D525" s="13" t="str">
        <f>Calculations!C495</f>
        <v>Residential</v>
      </c>
      <c r="E525" s="38">
        <f>Calculations!E495</f>
        <v>0.140096</v>
      </c>
      <c r="F525" s="38">
        <f>Calculations!I495</f>
        <v>0.140096</v>
      </c>
      <c r="G525" s="38">
        <f>Calculations!M495</f>
        <v>100</v>
      </c>
      <c r="H525" s="38">
        <f>Calculations!H495</f>
        <v>0</v>
      </c>
      <c r="I525" s="38">
        <f>Calculations!L495</f>
        <v>0</v>
      </c>
      <c r="J525" s="38">
        <f>Calculations!G495</f>
        <v>0</v>
      </c>
      <c r="K525" s="38">
        <f>Calculations!K495</f>
        <v>0</v>
      </c>
      <c r="L525" s="38">
        <f>Calculations!F495</f>
        <v>0</v>
      </c>
      <c r="M525" s="38">
        <f>Calculations!J495</f>
        <v>0</v>
      </c>
      <c r="N525" s="38">
        <f>Calculations!V495</f>
        <v>0</v>
      </c>
      <c r="O525" s="38">
        <f>Calculations!W495</f>
        <v>0</v>
      </c>
      <c r="P525" s="38">
        <f>Calculations!O495</f>
        <v>8.6020162997319988E-2</v>
      </c>
      <c r="Q525" s="38">
        <f>Calculations!S495</f>
        <v>61.400870115720643</v>
      </c>
      <c r="R525" s="38">
        <f>Calculations!Q495</f>
        <v>4.7337262997319995E-2</v>
      </c>
      <c r="S525" s="38">
        <f>Calculations!T495</f>
        <v>33.789161001970072</v>
      </c>
      <c r="T525" s="38">
        <f>Calculations!R495</f>
        <v>3.8079260563199997E-2</v>
      </c>
      <c r="U525" s="38">
        <f>Calculations!U495</f>
        <v>27.180833544997711</v>
      </c>
      <c r="V525" s="38" t="str">
        <f>Calculations!X495</f>
        <v>Not Modelled</v>
      </c>
      <c r="W525" s="38" t="str">
        <f>Calculations!Y495</f>
        <v>N/A</v>
      </c>
      <c r="X525" s="38" t="s">
        <v>1056</v>
      </c>
      <c r="Y525" s="73" t="s">
        <v>108</v>
      </c>
      <c r="Z525" s="74" t="s">
        <v>109</v>
      </c>
      <c r="AA525" s="58">
        <f>Calculations!Z495</f>
        <v>0</v>
      </c>
      <c r="AB525" s="58">
        <f>Calculations!AL495</f>
        <v>0</v>
      </c>
      <c r="AC525" s="58">
        <f>Calculations!AA495</f>
        <v>1.7873390975999999E-2</v>
      </c>
      <c r="AD525" s="59">
        <f>Calculations!AM495</f>
        <v>12.757959524897213</v>
      </c>
      <c r="AE525" s="58">
        <f>Calculations!AB495</f>
        <v>1.4E-2</v>
      </c>
      <c r="AF525" s="58">
        <f>Calculations!AN495</f>
        <v>9.9931475559616256</v>
      </c>
      <c r="AG525" s="58">
        <f>Calculations!AC495</f>
        <v>0</v>
      </c>
      <c r="AH525" s="58">
        <f>Calculations!AO495</f>
        <v>0</v>
      </c>
      <c r="AI525" s="58">
        <f>Calculations!AD495</f>
        <v>0</v>
      </c>
      <c r="AJ525" s="58">
        <f>Calculations!AP495</f>
        <v>0</v>
      </c>
      <c r="AK525" s="58">
        <f>Calculations!AE495</f>
        <v>0</v>
      </c>
      <c r="AL525" s="58">
        <f>Calculations!AQ495</f>
        <v>0</v>
      </c>
      <c r="AM525" s="58">
        <f>Calculations!AF495</f>
        <v>0</v>
      </c>
      <c r="AN525" s="58">
        <f>Calculations!AR495</f>
        <v>0</v>
      </c>
      <c r="AO525" s="58">
        <f>Calculations!AG495</f>
        <v>0</v>
      </c>
      <c r="AP525" s="58">
        <f>Calculations!AS495</f>
        <v>0</v>
      </c>
      <c r="AQ525" s="58">
        <f>Calculations!AH495</f>
        <v>0.14009607499599999</v>
      </c>
      <c r="AR525" s="58">
        <f>Calculations!AT495</f>
        <v>100.00005353186386</v>
      </c>
      <c r="AS525" s="58">
        <f>Calculations!AI495</f>
        <v>0</v>
      </c>
      <c r="AT525" s="58">
        <f>Calculations!AU495</f>
        <v>0</v>
      </c>
      <c r="AU525" s="58">
        <f>Calculations!AJ495</f>
        <v>0</v>
      </c>
      <c r="AV525" s="58">
        <f>Calculations!AV495</f>
        <v>0</v>
      </c>
      <c r="AW525" s="49"/>
      <c r="AX525" s="49"/>
      <c r="AY525" s="56" t="str">
        <f>Calculations!D495</f>
        <v>Land Supply 2018</v>
      </c>
    </row>
    <row r="526" spans="2:51" ht="14.5" x14ac:dyDescent="0.35">
      <c r="B526" s="32" t="str">
        <f>Calculations!A496</f>
        <v>HLA-444</v>
      </c>
      <c r="C526" s="30" t="str">
        <f>Calculations!B496</f>
        <v>136 CHORLEY OLD ROAD, BOLTON, BL1 3AT</v>
      </c>
      <c r="D526" s="13" t="str">
        <f>Calculations!C496</f>
        <v>Residential</v>
      </c>
      <c r="E526" s="38">
        <f>Calculations!E496</f>
        <v>8.4692499999999993E-3</v>
      </c>
      <c r="F526" s="38">
        <f>Calculations!I496</f>
        <v>8.4692499999999993E-3</v>
      </c>
      <c r="G526" s="38">
        <f>Calculations!M496</f>
        <v>100</v>
      </c>
      <c r="H526" s="38">
        <f>Calculations!H496</f>
        <v>0</v>
      </c>
      <c r="I526" s="38">
        <f>Calculations!L496</f>
        <v>0</v>
      </c>
      <c r="J526" s="38">
        <f>Calculations!G496</f>
        <v>0</v>
      </c>
      <c r="K526" s="38">
        <f>Calculations!K496</f>
        <v>0</v>
      </c>
      <c r="L526" s="38">
        <f>Calculations!F496</f>
        <v>0</v>
      </c>
      <c r="M526" s="38">
        <f>Calculations!J496</f>
        <v>0</v>
      </c>
      <c r="N526" s="38">
        <f>Calculations!V496</f>
        <v>0</v>
      </c>
      <c r="O526" s="38">
        <f>Calculations!W496</f>
        <v>0</v>
      </c>
      <c r="P526" s="38">
        <f>Calculations!O496</f>
        <v>4.1307500000000002E-6</v>
      </c>
      <c r="Q526" s="38">
        <f>Calculations!S496</f>
        <v>4.8773504147356622E-2</v>
      </c>
      <c r="R526" s="38">
        <f>Calculations!Q496</f>
        <v>0</v>
      </c>
      <c r="S526" s="38">
        <f>Calculations!T496</f>
        <v>0</v>
      </c>
      <c r="T526" s="38">
        <f>Calculations!R496</f>
        <v>0</v>
      </c>
      <c r="U526" s="38">
        <f>Calculations!U496</f>
        <v>0</v>
      </c>
      <c r="V526" s="38" t="str">
        <f>Calculations!X496</f>
        <v>Not Modelled</v>
      </c>
      <c r="W526" s="38" t="str">
        <f>Calculations!Y496</f>
        <v>N/A</v>
      </c>
      <c r="X526" s="38" t="s">
        <v>1056</v>
      </c>
      <c r="Y526" s="73" t="s">
        <v>105</v>
      </c>
      <c r="Z526" s="74" t="s">
        <v>104</v>
      </c>
      <c r="AA526" s="58">
        <f>Calculations!Z496</f>
        <v>0</v>
      </c>
      <c r="AB526" s="58">
        <f>Calculations!AL496</f>
        <v>0</v>
      </c>
      <c r="AC526" s="58">
        <f>Calculations!AA496</f>
        <v>0</v>
      </c>
      <c r="AD526" s="59">
        <f>Calculations!AM496</f>
        <v>0</v>
      </c>
      <c r="AE526" s="58">
        <f>Calculations!AB496</f>
        <v>0</v>
      </c>
      <c r="AF526" s="58">
        <f>Calculations!AN496</f>
        <v>0</v>
      </c>
      <c r="AG526" s="58">
        <f>Calculations!AC496</f>
        <v>0</v>
      </c>
      <c r="AH526" s="58">
        <f>Calculations!AO496</f>
        <v>0</v>
      </c>
      <c r="AI526" s="58">
        <f>Calculations!AD496</f>
        <v>0</v>
      </c>
      <c r="AJ526" s="58">
        <f>Calculations!AP496</f>
        <v>0</v>
      </c>
      <c r="AK526" s="58">
        <f>Calculations!AE496</f>
        <v>0</v>
      </c>
      <c r="AL526" s="58">
        <f>Calculations!AQ496</f>
        <v>0</v>
      </c>
      <c r="AM526" s="58">
        <f>Calculations!AF496</f>
        <v>0</v>
      </c>
      <c r="AN526" s="58">
        <f>Calculations!AR496</f>
        <v>0</v>
      </c>
      <c r="AO526" s="58">
        <f>Calculations!AG496</f>
        <v>0</v>
      </c>
      <c r="AP526" s="58">
        <f>Calculations!AS496</f>
        <v>0</v>
      </c>
      <c r="AQ526" s="58">
        <f>Calculations!AH496</f>
        <v>8.4692500004399998E-3</v>
      </c>
      <c r="AR526" s="58">
        <f>Calculations!AT496</f>
        <v>100.00000000519526</v>
      </c>
      <c r="AS526" s="58">
        <f>Calculations!AI496</f>
        <v>0</v>
      </c>
      <c r="AT526" s="58">
        <f>Calculations!AU496</f>
        <v>0</v>
      </c>
      <c r="AU526" s="58">
        <f>Calculations!AJ496</f>
        <v>0</v>
      </c>
      <c r="AV526" s="58">
        <f>Calculations!AV496</f>
        <v>0</v>
      </c>
      <c r="AW526" s="49"/>
      <c r="AX526" s="49"/>
      <c r="AY526" s="56" t="str">
        <f>Calculations!D496</f>
        <v>Land Supply 2018</v>
      </c>
    </row>
    <row r="527" spans="2:51" ht="14.5" x14ac:dyDescent="0.35">
      <c r="B527" s="32" t="str">
        <f>Calculations!A497</f>
        <v>HLA-445</v>
      </c>
      <c r="C527" s="30" t="str">
        <f>Calculations!B497</f>
        <v>LAND AT REAR OF 671 SALFORD ROAD, BOLTON</v>
      </c>
      <c r="D527" s="13" t="str">
        <f>Calculations!C497</f>
        <v>Residential</v>
      </c>
      <c r="E527" s="38">
        <f>Calculations!E497</f>
        <v>8.0443200000000006E-2</v>
      </c>
      <c r="F527" s="38">
        <f>Calculations!I497</f>
        <v>8.0443200000000006E-2</v>
      </c>
      <c r="G527" s="38">
        <f>Calculations!M497</f>
        <v>100</v>
      </c>
      <c r="H527" s="38">
        <f>Calculations!H497</f>
        <v>0</v>
      </c>
      <c r="I527" s="38">
        <f>Calculations!L497</f>
        <v>0</v>
      </c>
      <c r="J527" s="38">
        <f>Calculations!G497</f>
        <v>0</v>
      </c>
      <c r="K527" s="38">
        <f>Calculations!K497</f>
        <v>0</v>
      </c>
      <c r="L527" s="38">
        <f>Calculations!F497</f>
        <v>0</v>
      </c>
      <c r="M527" s="38">
        <f>Calculations!J497</f>
        <v>0</v>
      </c>
      <c r="N527" s="38">
        <f>Calculations!V497</f>
        <v>0</v>
      </c>
      <c r="O527" s="38">
        <f>Calculations!W497</f>
        <v>0</v>
      </c>
      <c r="P527" s="38">
        <f>Calculations!O497</f>
        <v>7.8653700000000002E-4</v>
      </c>
      <c r="Q527" s="38">
        <f>Calculations!S497</f>
        <v>0.97775449012470905</v>
      </c>
      <c r="R527" s="38">
        <f>Calculations!Q497</f>
        <v>0</v>
      </c>
      <c r="S527" s="38">
        <f>Calculations!T497</f>
        <v>0</v>
      </c>
      <c r="T527" s="38">
        <f>Calculations!R497</f>
        <v>0</v>
      </c>
      <c r="U527" s="38">
        <f>Calculations!U497</f>
        <v>0</v>
      </c>
      <c r="V527" s="38" t="str">
        <f>Calculations!X497</f>
        <v>Not Modelled</v>
      </c>
      <c r="W527" s="38" t="str">
        <f>Calculations!Y497</f>
        <v>N/A</v>
      </c>
      <c r="X527" s="38" t="s">
        <v>1056</v>
      </c>
      <c r="Y527" s="73" t="s">
        <v>105</v>
      </c>
      <c r="Z527" s="74" t="s">
        <v>104</v>
      </c>
      <c r="AA527" s="58">
        <f>Calculations!Z497</f>
        <v>0</v>
      </c>
      <c r="AB527" s="58">
        <f>Calculations!AL497</f>
        <v>0</v>
      </c>
      <c r="AC527" s="58">
        <f>Calculations!AA497</f>
        <v>0</v>
      </c>
      <c r="AD527" s="59">
        <f>Calculations!AM497</f>
        <v>0</v>
      </c>
      <c r="AE527" s="58">
        <f>Calculations!AB497</f>
        <v>0</v>
      </c>
      <c r="AF527" s="58">
        <f>Calculations!AN497</f>
        <v>0</v>
      </c>
      <c r="AG527" s="58">
        <f>Calculations!AC497</f>
        <v>0</v>
      </c>
      <c r="AH527" s="58">
        <f>Calculations!AO497</f>
        <v>0</v>
      </c>
      <c r="AI527" s="58">
        <f>Calculations!AD497</f>
        <v>4.86624603785E-2</v>
      </c>
      <c r="AJ527" s="58">
        <f>Calculations!AP497</f>
        <v>60.492944560261151</v>
      </c>
      <c r="AK527" s="58">
        <f>Calculations!AE497</f>
        <v>6.3341524142899994E-2</v>
      </c>
      <c r="AL527" s="58">
        <f>Calculations!AQ497</f>
        <v>78.740681801444978</v>
      </c>
      <c r="AM527" s="58">
        <f>Calculations!AF497</f>
        <v>0</v>
      </c>
      <c r="AN527" s="58">
        <f>Calculations!AR497</f>
        <v>0</v>
      </c>
      <c r="AO527" s="58">
        <f>Calculations!AG497</f>
        <v>0</v>
      </c>
      <c r="AP527" s="58">
        <f>Calculations!AS497</f>
        <v>0</v>
      </c>
      <c r="AQ527" s="58">
        <f>Calculations!AH497</f>
        <v>0</v>
      </c>
      <c r="AR527" s="58">
        <f>Calculations!AT497</f>
        <v>0</v>
      </c>
      <c r="AS527" s="58">
        <f>Calculations!AI497</f>
        <v>0</v>
      </c>
      <c r="AT527" s="58">
        <f>Calculations!AU497</f>
        <v>0</v>
      </c>
      <c r="AU527" s="58">
        <f>Calculations!AJ497</f>
        <v>0</v>
      </c>
      <c r="AV527" s="58">
        <f>Calculations!AV497</f>
        <v>0</v>
      </c>
      <c r="AW527" s="49"/>
      <c r="AX527" s="49"/>
      <c r="AY527" s="56" t="str">
        <f>Calculations!D497</f>
        <v>Land Supply 2018</v>
      </c>
    </row>
    <row r="528" spans="2:51" ht="14.5" x14ac:dyDescent="0.35">
      <c r="B528" s="32" t="str">
        <f>Calculations!A498</f>
        <v>HLA-448</v>
      </c>
      <c r="C528" s="30" t="str">
        <f>Calculations!B498</f>
        <v>295A BLACKBURN ROAD, BOLTON, BL1 8HB</v>
      </c>
      <c r="D528" s="13" t="str">
        <f>Calculations!C498</f>
        <v>Residential</v>
      </c>
      <c r="E528" s="38">
        <f>Calculations!E498</f>
        <v>2.92578E-2</v>
      </c>
      <c r="F528" s="38">
        <f>Calculations!I498</f>
        <v>2.92578E-2</v>
      </c>
      <c r="G528" s="38">
        <f>Calculations!M498</f>
        <v>100</v>
      </c>
      <c r="H528" s="38">
        <f>Calculations!H498</f>
        <v>0</v>
      </c>
      <c r="I528" s="38">
        <f>Calculations!L498</f>
        <v>0</v>
      </c>
      <c r="J528" s="38">
        <f>Calculations!G498</f>
        <v>0</v>
      </c>
      <c r="K528" s="38">
        <f>Calculations!K498</f>
        <v>0</v>
      </c>
      <c r="L528" s="38">
        <f>Calculations!F498</f>
        <v>0</v>
      </c>
      <c r="M528" s="38">
        <f>Calculations!J498</f>
        <v>0</v>
      </c>
      <c r="N528" s="38">
        <f>Calculations!V498</f>
        <v>0</v>
      </c>
      <c r="O528" s="38">
        <f>Calculations!W498</f>
        <v>0</v>
      </c>
      <c r="P528" s="38">
        <f>Calculations!O498</f>
        <v>3.9925000000000001E-5</v>
      </c>
      <c r="Q528" s="38">
        <f>Calculations!S498</f>
        <v>0.13645933733910273</v>
      </c>
      <c r="R528" s="38">
        <f>Calculations!Q498</f>
        <v>0</v>
      </c>
      <c r="S528" s="38">
        <f>Calculations!T498</f>
        <v>0</v>
      </c>
      <c r="T528" s="38">
        <f>Calculations!R498</f>
        <v>0</v>
      </c>
      <c r="U528" s="38">
        <f>Calculations!U498</f>
        <v>0</v>
      </c>
      <c r="V528" s="38" t="str">
        <f>Calculations!X498</f>
        <v>Not Modelled</v>
      </c>
      <c r="W528" s="38" t="str">
        <f>Calculations!Y498</f>
        <v>N/A</v>
      </c>
      <c r="X528" s="38" t="s">
        <v>1056</v>
      </c>
      <c r="Y528" s="73" t="s">
        <v>105</v>
      </c>
      <c r="Z528" s="74" t="s">
        <v>104</v>
      </c>
      <c r="AA528" s="58">
        <f>Calculations!Z498</f>
        <v>0</v>
      </c>
      <c r="AB528" s="58">
        <f>Calculations!AL498</f>
        <v>0</v>
      </c>
      <c r="AC528" s="58">
        <f>Calculations!AA498</f>
        <v>0</v>
      </c>
      <c r="AD528" s="59">
        <f>Calculations!AM498</f>
        <v>0</v>
      </c>
      <c r="AE528" s="58">
        <f>Calculations!AB498</f>
        <v>0</v>
      </c>
      <c r="AF528" s="58">
        <f>Calculations!AN498</f>
        <v>0</v>
      </c>
      <c r="AG528" s="58">
        <f>Calculations!AC498</f>
        <v>0</v>
      </c>
      <c r="AH528" s="58">
        <f>Calculations!AO498</f>
        <v>0</v>
      </c>
      <c r="AI528" s="58">
        <f>Calculations!AD498</f>
        <v>0</v>
      </c>
      <c r="AJ528" s="58">
        <f>Calculations!AP498</f>
        <v>0</v>
      </c>
      <c r="AK528" s="58">
        <f>Calculations!AE498</f>
        <v>0</v>
      </c>
      <c r="AL528" s="58">
        <f>Calculations!AQ498</f>
        <v>0</v>
      </c>
      <c r="AM528" s="58">
        <f>Calculations!AF498</f>
        <v>0</v>
      </c>
      <c r="AN528" s="58">
        <f>Calculations!AR498</f>
        <v>0</v>
      </c>
      <c r="AO528" s="58">
        <f>Calculations!AG498</f>
        <v>0</v>
      </c>
      <c r="AP528" s="58">
        <f>Calculations!AS498</f>
        <v>0</v>
      </c>
      <c r="AQ528" s="58">
        <f>Calculations!AH498</f>
        <v>2.92578000003E-2</v>
      </c>
      <c r="AR528" s="58">
        <f>Calculations!AT498</f>
        <v>100.00000000102536</v>
      </c>
      <c r="AS528" s="58">
        <f>Calculations!AI498</f>
        <v>0</v>
      </c>
      <c r="AT528" s="58">
        <f>Calculations!AU498</f>
        <v>0</v>
      </c>
      <c r="AU528" s="58">
        <f>Calculations!AJ498</f>
        <v>0</v>
      </c>
      <c r="AV528" s="58">
        <f>Calculations!AV498</f>
        <v>0</v>
      </c>
      <c r="AW528" s="49"/>
      <c r="AX528" s="49"/>
      <c r="AY528" s="56" t="str">
        <f>Calculations!D498</f>
        <v>Land Supply 2018</v>
      </c>
    </row>
    <row r="529" spans="2:51" ht="26" x14ac:dyDescent="0.35">
      <c r="B529" s="32" t="str">
        <f>Calculations!A499</f>
        <v>HLA-449</v>
      </c>
      <c r="C529" s="30" t="str">
        <f>Calculations!B499</f>
        <v>89 DICCONSON LANE, WESTHOUGHTON, BOLTON, WN2 1QD</v>
      </c>
      <c r="D529" s="13" t="str">
        <f>Calculations!C499</f>
        <v>Residential</v>
      </c>
      <c r="E529" s="38">
        <f>Calculations!E499</f>
        <v>9.1800900000000005E-2</v>
      </c>
      <c r="F529" s="38">
        <f>Calculations!I499</f>
        <v>9.1800900000000005E-2</v>
      </c>
      <c r="G529" s="38">
        <f>Calculations!M499</f>
        <v>100</v>
      </c>
      <c r="H529" s="38">
        <f>Calculations!H499</f>
        <v>0</v>
      </c>
      <c r="I529" s="38">
        <f>Calculations!L499</f>
        <v>0</v>
      </c>
      <c r="J529" s="38">
        <f>Calculations!G499</f>
        <v>0</v>
      </c>
      <c r="K529" s="38">
        <f>Calculations!K499</f>
        <v>0</v>
      </c>
      <c r="L529" s="38">
        <f>Calculations!F499</f>
        <v>0</v>
      </c>
      <c r="M529" s="38">
        <f>Calculations!J499</f>
        <v>0</v>
      </c>
      <c r="N529" s="38">
        <f>Calculations!V499</f>
        <v>0</v>
      </c>
      <c r="O529" s="38">
        <f>Calculations!W499</f>
        <v>0</v>
      </c>
      <c r="P529" s="38">
        <f>Calculations!O499</f>
        <v>1.52122E-4</v>
      </c>
      <c r="Q529" s="38">
        <f>Calculations!S499</f>
        <v>0.16570861505715084</v>
      </c>
      <c r="R529" s="38">
        <f>Calculations!Q499</f>
        <v>0</v>
      </c>
      <c r="S529" s="38">
        <f>Calculations!T499</f>
        <v>0</v>
      </c>
      <c r="T529" s="38">
        <f>Calculations!R499</f>
        <v>0</v>
      </c>
      <c r="U529" s="38">
        <f>Calculations!U499</f>
        <v>0</v>
      </c>
      <c r="V529" s="38" t="str">
        <f>Calculations!X499</f>
        <v>Not Modelled</v>
      </c>
      <c r="W529" s="38" t="str">
        <f>Calculations!Y499</f>
        <v>N/A</v>
      </c>
      <c r="X529" s="38" t="s">
        <v>1056</v>
      </c>
      <c r="Y529" s="73" t="s">
        <v>105</v>
      </c>
      <c r="Z529" s="74" t="s">
        <v>104</v>
      </c>
      <c r="AA529" s="58">
        <f>Calculations!Z499</f>
        <v>0</v>
      </c>
      <c r="AB529" s="58">
        <f>Calculations!AL499</f>
        <v>0</v>
      </c>
      <c r="AC529" s="58">
        <f>Calculations!AA499</f>
        <v>0</v>
      </c>
      <c r="AD529" s="59">
        <f>Calculations!AM499</f>
        <v>0</v>
      </c>
      <c r="AE529" s="58">
        <f>Calculations!AB499</f>
        <v>0</v>
      </c>
      <c r="AF529" s="58">
        <f>Calculations!AN499</f>
        <v>0</v>
      </c>
      <c r="AG529" s="58">
        <f>Calculations!AC499</f>
        <v>0</v>
      </c>
      <c r="AH529" s="58">
        <f>Calculations!AO499</f>
        <v>0</v>
      </c>
      <c r="AI529" s="58">
        <f>Calculations!AD499</f>
        <v>0</v>
      </c>
      <c r="AJ529" s="58">
        <f>Calculations!AP499</f>
        <v>0</v>
      </c>
      <c r="AK529" s="58">
        <f>Calculations!AE499</f>
        <v>0</v>
      </c>
      <c r="AL529" s="58">
        <f>Calculations!AQ499</f>
        <v>0</v>
      </c>
      <c r="AM529" s="58">
        <f>Calculations!AF499</f>
        <v>0</v>
      </c>
      <c r="AN529" s="58">
        <f>Calculations!AR499</f>
        <v>0</v>
      </c>
      <c r="AO529" s="58">
        <f>Calculations!AG499</f>
        <v>0</v>
      </c>
      <c r="AP529" s="58">
        <f>Calculations!AS499</f>
        <v>0</v>
      </c>
      <c r="AQ529" s="58">
        <f>Calculations!AH499</f>
        <v>0</v>
      </c>
      <c r="AR529" s="58">
        <f>Calculations!AT499</f>
        <v>0</v>
      </c>
      <c r="AS529" s="58">
        <f>Calculations!AI499</f>
        <v>0</v>
      </c>
      <c r="AT529" s="58">
        <f>Calculations!AU499</f>
        <v>0</v>
      </c>
      <c r="AU529" s="58">
        <f>Calculations!AJ499</f>
        <v>0</v>
      </c>
      <c r="AV529" s="58">
        <f>Calculations!AV499</f>
        <v>0</v>
      </c>
      <c r="AW529" s="49"/>
      <c r="AX529" s="49"/>
      <c r="AY529" s="56" t="str">
        <f>Calculations!D499</f>
        <v>Land Supply 2018</v>
      </c>
    </row>
    <row r="530" spans="2:51" ht="26" x14ac:dyDescent="0.35">
      <c r="B530" s="32" t="str">
        <f>Calculations!A500</f>
        <v>HLA-451</v>
      </c>
      <c r="C530" s="30" t="str">
        <f>Calculations!B500</f>
        <v>LAND BETWEEN 462-456 CHORLEY OLD ROAD, BOLTON, BL1 6AG</v>
      </c>
      <c r="D530" s="13" t="str">
        <f>Calculations!C500</f>
        <v>Residential</v>
      </c>
      <c r="E530" s="38">
        <f>Calculations!E500</f>
        <v>3.9840500000000001E-2</v>
      </c>
      <c r="F530" s="38">
        <f>Calculations!I500</f>
        <v>3.9840500000000001E-2</v>
      </c>
      <c r="G530" s="38">
        <f>Calculations!M500</f>
        <v>100</v>
      </c>
      <c r="H530" s="38">
        <f>Calculations!H500</f>
        <v>0</v>
      </c>
      <c r="I530" s="38">
        <f>Calculations!L500</f>
        <v>0</v>
      </c>
      <c r="J530" s="38">
        <f>Calculations!G500</f>
        <v>0</v>
      </c>
      <c r="K530" s="38">
        <f>Calculations!K500</f>
        <v>0</v>
      </c>
      <c r="L530" s="38">
        <f>Calculations!F500</f>
        <v>0</v>
      </c>
      <c r="M530" s="38">
        <f>Calculations!J500</f>
        <v>0</v>
      </c>
      <c r="N530" s="38">
        <f>Calculations!V500</f>
        <v>0</v>
      </c>
      <c r="O530" s="38">
        <f>Calculations!W500</f>
        <v>0</v>
      </c>
      <c r="P530" s="38">
        <f>Calculations!O500</f>
        <v>0</v>
      </c>
      <c r="Q530" s="38">
        <f>Calculations!S500</f>
        <v>0</v>
      </c>
      <c r="R530" s="38">
        <f>Calculations!Q500</f>
        <v>0</v>
      </c>
      <c r="S530" s="38">
        <f>Calculations!T500</f>
        <v>0</v>
      </c>
      <c r="T530" s="38">
        <f>Calculations!R500</f>
        <v>0</v>
      </c>
      <c r="U530" s="38">
        <f>Calculations!U500</f>
        <v>0</v>
      </c>
      <c r="V530" s="38" t="str">
        <f>Calculations!X500</f>
        <v>Not Modelled</v>
      </c>
      <c r="W530" s="38" t="str">
        <f>Calculations!Y500</f>
        <v>N/A</v>
      </c>
      <c r="X530" s="38" t="s">
        <v>1056</v>
      </c>
      <c r="Y530" s="73" t="s">
        <v>106</v>
      </c>
      <c r="Z530" s="74" t="s">
        <v>107</v>
      </c>
      <c r="AA530" s="58">
        <f>Calculations!Z500</f>
        <v>0</v>
      </c>
      <c r="AB530" s="58">
        <f>Calculations!AL500</f>
        <v>0</v>
      </c>
      <c r="AC530" s="58">
        <f>Calculations!AA500</f>
        <v>0</v>
      </c>
      <c r="AD530" s="59">
        <f>Calculations!AM500</f>
        <v>0</v>
      </c>
      <c r="AE530" s="58">
        <f>Calculations!AB500</f>
        <v>0</v>
      </c>
      <c r="AF530" s="58">
        <f>Calculations!AN500</f>
        <v>0</v>
      </c>
      <c r="AG530" s="58">
        <f>Calculations!AC500</f>
        <v>0</v>
      </c>
      <c r="AH530" s="58">
        <f>Calculations!AO500</f>
        <v>0</v>
      </c>
      <c r="AI530" s="58">
        <f>Calculations!AD500</f>
        <v>0</v>
      </c>
      <c r="AJ530" s="58">
        <f>Calculations!AP500</f>
        <v>0</v>
      </c>
      <c r="AK530" s="58">
        <f>Calculations!AE500</f>
        <v>0</v>
      </c>
      <c r="AL530" s="58">
        <f>Calculations!AQ500</f>
        <v>0</v>
      </c>
      <c r="AM530" s="58">
        <f>Calculations!AF500</f>
        <v>0</v>
      </c>
      <c r="AN530" s="58">
        <f>Calculations!AR500</f>
        <v>0</v>
      </c>
      <c r="AO530" s="58">
        <f>Calculations!AG500</f>
        <v>0</v>
      </c>
      <c r="AP530" s="58">
        <f>Calculations!AS500</f>
        <v>0</v>
      </c>
      <c r="AQ530" s="58">
        <f>Calculations!AH500</f>
        <v>3.9840525000200001E-2</v>
      </c>
      <c r="AR530" s="58">
        <f>Calculations!AT500</f>
        <v>100.00006275071848</v>
      </c>
      <c r="AS530" s="58">
        <f>Calculations!AI500</f>
        <v>0</v>
      </c>
      <c r="AT530" s="58">
        <f>Calculations!AU500</f>
        <v>0</v>
      </c>
      <c r="AU530" s="58">
        <f>Calculations!AJ500</f>
        <v>0</v>
      </c>
      <c r="AV530" s="58">
        <f>Calculations!AV500</f>
        <v>0</v>
      </c>
      <c r="AW530" s="49"/>
      <c r="AX530" s="49"/>
      <c r="AY530" s="56" t="str">
        <f>Calculations!D500</f>
        <v>Land Supply 2018</v>
      </c>
    </row>
    <row r="531" spans="2:51" ht="26" x14ac:dyDescent="0.35">
      <c r="B531" s="32" t="str">
        <f>Calculations!A501</f>
        <v>HLA-452</v>
      </c>
      <c r="C531" s="30" t="str">
        <f>Calculations!B501</f>
        <v>UNIT 7 FISHBROOK INDUSTRIAL ESTATE, STONECLOUGH ROAD, KEARSLEY, BOLTON, BL4 8NF</v>
      </c>
      <c r="D531" s="13" t="str">
        <f>Calculations!C501</f>
        <v>Residential</v>
      </c>
      <c r="E531" s="38">
        <f>Calculations!E501</f>
        <v>8.5226399999999997E-3</v>
      </c>
      <c r="F531" s="38">
        <f>Calculations!I501</f>
        <v>8.5226399999999997E-3</v>
      </c>
      <c r="G531" s="38">
        <f>Calculations!M501</f>
        <v>100</v>
      </c>
      <c r="H531" s="38">
        <f>Calculations!H501</f>
        <v>0</v>
      </c>
      <c r="I531" s="38">
        <f>Calculations!L501</f>
        <v>0</v>
      </c>
      <c r="J531" s="38">
        <f>Calculations!G501</f>
        <v>0</v>
      </c>
      <c r="K531" s="38">
        <f>Calculations!K501</f>
        <v>0</v>
      </c>
      <c r="L531" s="38">
        <f>Calculations!F501</f>
        <v>0</v>
      </c>
      <c r="M531" s="38">
        <f>Calculations!J501</f>
        <v>0</v>
      </c>
      <c r="N531" s="38">
        <f>Calculations!V501</f>
        <v>0</v>
      </c>
      <c r="O531" s="38">
        <f>Calculations!W501</f>
        <v>0</v>
      </c>
      <c r="P531" s="38">
        <f>Calculations!O501</f>
        <v>2.2795534799060001E-3</v>
      </c>
      <c r="Q531" s="38">
        <f>Calculations!S501</f>
        <v>26.747034720532607</v>
      </c>
      <c r="R531" s="38">
        <f>Calculations!Q501</f>
        <v>1.3616794799060001E-3</v>
      </c>
      <c r="S531" s="38">
        <f>Calculations!T501</f>
        <v>15.977202837454124</v>
      </c>
      <c r="T531" s="38">
        <f>Calculations!R501</f>
        <v>9.4006947992100005E-4</v>
      </c>
      <c r="U531" s="38">
        <f>Calculations!U501</f>
        <v>11.030261514284307</v>
      </c>
      <c r="V531" s="38" t="str">
        <f>Calculations!X501</f>
        <v>Not Modelled</v>
      </c>
      <c r="W531" s="38" t="str">
        <f>Calculations!Y501</f>
        <v>N/A</v>
      </c>
      <c r="X531" s="38" t="s">
        <v>1056</v>
      </c>
      <c r="Y531" s="73" t="s">
        <v>108</v>
      </c>
      <c r="Z531" s="74" t="s">
        <v>109</v>
      </c>
      <c r="AA531" s="58">
        <f>Calculations!Z501</f>
        <v>0</v>
      </c>
      <c r="AB531" s="58">
        <f>Calculations!AL501</f>
        <v>0</v>
      </c>
      <c r="AC531" s="58">
        <f>Calculations!AA501</f>
        <v>0</v>
      </c>
      <c r="AD531" s="59">
        <f>Calculations!AM501</f>
        <v>0</v>
      </c>
      <c r="AE531" s="58">
        <f>Calculations!AB501</f>
        <v>0</v>
      </c>
      <c r="AF531" s="58">
        <f>Calculations!AN501</f>
        <v>0</v>
      </c>
      <c r="AG531" s="58">
        <f>Calculations!AC501</f>
        <v>0</v>
      </c>
      <c r="AH531" s="58">
        <f>Calculations!AO501</f>
        <v>0</v>
      </c>
      <c r="AI531" s="58">
        <f>Calculations!AD501</f>
        <v>0</v>
      </c>
      <c r="AJ531" s="58">
        <f>Calculations!AP501</f>
        <v>0</v>
      </c>
      <c r="AK531" s="58">
        <f>Calculations!AE501</f>
        <v>0</v>
      </c>
      <c r="AL531" s="58">
        <f>Calculations!AQ501</f>
        <v>0</v>
      </c>
      <c r="AM531" s="58">
        <f>Calculations!AF501</f>
        <v>0</v>
      </c>
      <c r="AN531" s="58">
        <f>Calculations!AR501</f>
        <v>0</v>
      </c>
      <c r="AO531" s="58">
        <f>Calculations!AG501</f>
        <v>0</v>
      </c>
      <c r="AP531" s="58">
        <f>Calculations!AS501</f>
        <v>0</v>
      </c>
      <c r="AQ531" s="58">
        <f>Calculations!AH501</f>
        <v>8.5226400002700008E-3</v>
      </c>
      <c r="AR531" s="58">
        <f>Calculations!AT501</f>
        <v>100.00000000316804</v>
      </c>
      <c r="AS531" s="58">
        <f>Calculations!AI501</f>
        <v>0</v>
      </c>
      <c r="AT531" s="58">
        <f>Calculations!AU501</f>
        <v>0</v>
      </c>
      <c r="AU531" s="58">
        <f>Calculations!AJ501</f>
        <v>0</v>
      </c>
      <c r="AV531" s="58">
        <f>Calculations!AV501</f>
        <v>0</v>
      </c>
      <c r="AW531" s="49"/>
      <c r="AX531" s="49"/>
      <c r="AY531" s="56" t="str">
        <f>Calculations!D501</f>
        <v>Land Supply 2018</v>
      </c>
    </row>
    <row r="532" spans="2:51" ht="26" x14ac:dyDescent="0.35">
      <c r="B532" s="32" t="str">
        <f>Calculations!A502</f>
        <v>HLA-453</v>
      </c>
      <c r="C532" s="30" t="str">
        <f>Calculations!B502</f>
        <v>3 LAMBETH CLOSE, HORWICH, BOLTON, BL6 6DQ</v>
      </c>
      <c r="D532" s="13" t="str">
        <f>Calculations!C502</f>
        <v>Residential</v>
      </c>
      <c r="E532" s="38">
        <f>Calculations!E502</f>
        <v>3.1765000000000002E-2</v>
      </c>
      <c r="F532" s="38">
        <f>Calculations!I502</f>
        <v>3.1765000000000002E-2</v>
      </c>
      <c r="G532" s="38">
        <f>Calculations!M502</f>
        <v>100</v>
      </c>
      <c r="H532" s="38">
        <f>Calculations!H502</f>
        <v>0</v>
      </c>
      <c r="I532" s="38">
        <f>Calculations!L502</f>
        <v>0</v>
      </c>
      <c r="J532" s="38">
        <f>Calculations!G502</f>
        <v>0</v>
      </c>
      <c r="K532" s="38">
        <f>Calculations!K502</f>
        <v>0</v>
      </c>
      <c r="L532" s="38">
        <f>Calculations!F502</f>
        <v>0</v>
      </c>
      <c r="M532" s="38">
        <f>Calculations!J502</f>
        <v>0</v>
      </c>
      <c r="N532" s="38">
        <f>Calculations!V502</f>
        <v>0</v>
      </c>
      <c r="O532" s="38">
        <f>Calculations!W502</f>
        <v>0</v>
      </c>
      <c r="P532" s="38">
        <f>Calculations!O502</f>
        <v>0</v>
      </c>
      <c r="Q532" s="38">
        <f>Calculations!S502</f>
        <v>0</v>
      </c>
      <c r="R532" s="38">
        <f>Calculations!Q502</f>
        <v>0</v>
      </c>
      <c r="S532" s="38">
        <f>Calculations!T502</f>
        <v>0</v>
      </c>
      <c r="T532" s="38">
        <f>Calculations!R502</f>
        <v>0</v>
      </c>
      <c r="U532" s="38">
        <f>Calculations!U502</f>
        <v>0</v>
      </c>
      <c r="V532" s="38" t="str">
        <f>Calculations!X502</f>
        <v>Not Modelled</v>
      </c>
      <c r="W532" s="38" t="str">
        <f>Calculations!Y502</f>
        <v>N/A</v>
      </c>
      <c r="X532" s="38" t="s">
        <v>1056</v>
      </c>
      <c r="Y532" s="73" t="s">
        <v>106</v>
      </c>
      <c r="Z532" s="74" t="s">
        <v>107</v>
      </c>
      <c r="AA532" s="58">
        <f>Calculations!Z502</f>
        <v>0</v>
      </c>
      <c r="AB532" s="58">
        <f>Calculations!AL502</f>
        <v>0</v>
      </c>
      <c r="AC532" s="58">
        <f>Calculations!AA502</f>
        <v>0</v>
      </c>
      <c r="AD532" s="59">
        <f>Calculations!AM502</f>
        <v>0</v>
      </c>
      <c r="AE532" s="58">
        <f>Calculations!AB502</f>
        <v>0</v>
      </c>
      <c r="AF532" s="58">
        <f>Calculations!AN502</f>
        <v>0</v>
      </c>
      <c r="AG532" s="58">
        <f>Calculations!AC502</f>
        <v>0</v>
      </c>
      <c r="AH532" s="58">
        <f>Calculations!AO502</f>
        <v>0</v>
      </c>
      <c r="AI532" s="58">
        <f>Calculations!AD502</f>
        <v>0</v>
      </c>
      <c r="AJ532" s="58">
        <f>Calculations!AP502</f>
        <v>0</v>
      </c>
      <c r="AK532" s="58">
        <f>Calculations!AE502</f>
        <v>0</v>
      </c>
      <c r="AL532" s="58">
        <f>Calculations!AQ502</f>
        <v>0</v>
      </c>
      <c r="AM532" s="58">
        <f>Calculations!AF502</f>
        <v>0</v>
      </c>
      <c r="AN532" s="58">
        <f>Calculations!AR502</f>
        <v>0</v>
      </c>
      <c r="AO532" s="58">
        <f>Calculations!AG502</f>
        <v>0</v>
      </c>
      <c r="AP532" s="58">
        <f>Calculations!AS502</f>
        <v>0</v>
      </c>
      <c r="AQ532" s="58">
        <f>Calculations!AH502</f>
        <v>0</v>
      </c>
      <c r="AR532" s="58">
        <f>Calculations!AT502</f>
        <v>0</v>
      </c>
      <c r="AS532" s="58">
        <f>Calculations!AI502</f>
        <v>0</v>
      </c>
      <c r="AT532" s="58">
        <f>Calculations!AU502</f>
        <v>0</v>
      </c>
      <c r="AU532" s="58">
        <f>Calculations!AJ502</f>
        <v>0</v>
      </c>
      <c r="AV532" s="58">
        <f>Calculations!AV502</f>
        <v>0</v>
      </c>
      <c r="AW532" s="49"/>
      <c r="AX532" s="49"/>
      <c r="AY532" s="56" t="str">
        <f>Calculations!D502</f>
        <v>Land Supply 2018</v>
      </c>
    </row>
    <row r="533" spans="2:51" ht="26" x14ac:dyDescent="0.35">
      <c r="B533" s="32" t="str">
        <f>Calculations!A503</f>
        <v>HLA-454</v>
      </c>
      <c r="C533" s="30" t="str">
        <f>Calculations!B503</f>
        <v>33-35 TOMLINSON STREET, HORWICH, BOLTON, BL6 5QR</v>
      </c>
      <c r="D533" s="13" t="str">
        <f>Calculations!C503</f>
        <v>Residential</v>
      </c>
      <c r="E533" s="38">
        <f>Calculations!E503</f>
        <v>1.18192E-2</v>
      </c>
      <c r="F533" s="38">
        <f>Calculations!I503</f>
        <v>1.18192E-2</v>
      </c>
      <c r="G533" s="38">
        <f>Calculations!M503</f>
        <v>100</v>
      </c>
      <c r="H533" s="38">
        <f>Calculations!H503</f>
        <v>0</v>
      </c>
      <c r="I533" s="38">
        <f>Calculations!L503</f>
        <v>0</v>
      </c>
      <c r="J533" s="38">
        <f>Calculations!G503</f>
        <v>0</v>
      </c>
      <c r="K533" s="38">
        <f>Calculations!K503</f>
        <v>0</v>
      </c>
      <c r="L533" s="38">
        <f>Calculations!F503</f>
        <v>0</v>
      </c>
      <c r="M533" s="38">
        <f>Calculations!J503</f>
        <v>0</v>
      </c>
      <c r="N533" s="38">
        <f>Calculations!V503</f>
        <v>9.3982859133699996E-4</v>
      </c>
      <c r="O533" s="38">
        <f>Calculations!W503</f>
        <v>7.9517107023910238</v>
      </c>
      <c r="P533" s="38">
        <f>Calculations!O503</f>
        <v>0</v>
      </c>
      <c r="Q533" s="38">
        <f>Calculations!S503</f>
        <v>0</v>
      </c>
      <c r="R533" s="38">
        <f>Calculations!Q503</f>
        <v>0</v>
      </c>
      <c r="S533" s="38">
        <f>Calculations!T503</f>
        <v>0</v>
      </c>
      <c r="T533" s="38">
        <f>Calculations!R503</f>
        <v>0</v>
      </c>
      <c r="U533" s="38">
        <f>Calculations!U503</f>
        <v>0</v>
      </c>
      <c r="V533" s="38">
        <f>Calculations!X503</f>
        <v>0</v>
      </c>
      <c r="W533" s="38">
        <f>Calculations!Y503</f>
        <v>0</v>
      </c>
      <c r="X533" s="38" t="s">
        <v>1056</v>
      </c>
      <c r="Y533" s="73" t="s">
        <v>106</v>
      </c>
      <c r="Z533" s="74" t="s">
        <v>107</v>
      </c>
      <c r="AA533" s="58">
        <f>Calculations!Z503</f>
        <v>0</v>
      </c>
      <c r="AB533" s="58">
        <f>Calculations!AL503</f>
        <v>0</v>
      </c>
      <c r="AC533" s="58">
        <f>Calculations!AA503</f>
        <v>0</v>
      </c>
      <c r="AD533" s="59">
        <f>Calculations!AM503</f>
        <v>0</v>
      </c>
      <c r="AE533" s="58">
        <f>Calculations!AB503</f>
        <v>0</v>
      </c>
      <c r="AF533" s="58">
        <f>Calculations!AN503</f>
        <v>0</v>
      </c>
      <c r="AG533" s="58">
        <f>Calculations!AC503</f>
        <v>0</v>
      </c>
      <c r="AH533" s="58">
        <f>Calculations!AO503</f>
        <v>0</v>
      </c>
      <c r="AI533" s="58">
        <f>Calculations!AD503</f>
        <v>0</v>
      </c>
      <c r="AJ533" s="58">
        <f>Calculations!AP503</f>
        <v>0</v>
      </c>
      <c r="AK533" s="58">
        <f>Calculations!AE503</f>
        <v>0</v>
      </c>
      <c r="AL533" s="58">
        <f>Calculations!AQ503</f>
        <v>0</v>
      </c>
      <c r="AM533" s="58">
        <f>Calculations!AF503</f>
        <v>0</v>
      </c>
      <c r="AN533" s="58">
        <f>Calculations!AR503</f>
        <v>0</v>
      </c>
      <c r="AO533" s="58">
        <f>Calculations!AG503</f>
        <v>0</v>
      </c>
      <c r="AP533" s="58">
        <f>Calculations!AS503</f>
        <v>0</v>
      </c>
      <c r="AQ533" s="58">
        <f>Calculations!AH503</f>
        <v>0</v>
      </c>
      <c r="AR533" s="58">
        <f>Calculations!AT503</f>
        <v>0</v>
      </c>
      <c r="AS533" s="58">
        <f>Calculations!AI503</f>
        <v>0</v>
      </c>
      <c r="AT533" s="58">
        <f>Calculations!AU503</f>
        <v>0</v>
      </c>
      <c r="AU533" s="58">
        <f>Calculations!AJ503</f>
        <v>0</v>
      </c>
      <c r="AV533" s="58">
        <f>Calculations!AV503</f>
        <v>0</v>
      </c>
      <c r="AW533" s="49"/>
      <c r="AX533" s="49"/>
      <c r="AY533" s="56" t="str">
        <f>Calculations!D503</f>
        <v>Land Supply 2018</v>
      </c>
    </row>
    <row r="534" spans="2:51" ht="14.5" x14ac:dyDescent="0.35">
      <c r="B534" s="32" t="str">
        <f>Calculations!A504</f>
        <v>HLA-455</v>
      </c>
      <c r="C534" s="30" t="str">
        <f>Calculations!B504</f>
        <v>349 CHORLEY NEW ROAD, HORWICH, BOLTON, BL6 6DT</v>
      </c>
      <c r="D534" s="13" t="str">
        <f>Calculations!C504</f>
        <v>Residential</v>
      </c>
      <c r="E534" s="38">
        <f>Calculations!E504</f>
        <v>9.2782200000000002E-3</v>
      </c>
      <c r="F534" s="38">
        <f>Calculations!I504</f>
        <v>9.2782200000000002E-3</v>
      </c>
      <c r="G534" s="38">
        <f>Calculations!M504</f>
        <v>100</v>
      </c>
      <c r="H534" s="38">
        <f>Calculations!H504</f>
        <v>0</v>
      </c>
      <c r="I534" s="38">
        <f>Calculations!L504</f>
        <v>0</v>
      </c>
      <c r="J534" s="38">
        <f>Calculations!G504</f>
        <v>0</v>
      </c>
      <c r="K534" s="38">
        <f>Calculations!K504</f>
        <v>0</v>
      </c>
      <c r="L534" s="38">
        <f>Calculations!F504</f>
        <v>0</v>
      </c>
      <c r="M534" s="38">
        <f>Calculations!J504</f>
        <v>0</v>
      </c>
      <c r="N534" s="38">
        <f>Calculations!V504</f>
        <v>0</v>
      </c>
      <c r="O534" s="38">
        <f>Calculations!W504</f>
        <v>0</v>
      </c>
      <c r="P534" s="38">
        <f>Calculations!O504</f>
        <v>1.2004100000000001E-5</v>
      </c>
      <c r="Q534" s="38">
        <f>Calculations!S504</f>
        <v>0.12937934215830194</v>
      </c>
      <c r="R534" s="38">
        <f>Calculations!Q504</f>
        <v>0</v>
      </c>
      <c r="S534" s="38">
        <f>Calculations!T504</f>
        <v>0</v>
      </c>
      <c r="T534" s="38">
        <f>Calculations!R504</f>
        <v>0</v>
      </c>
      <c r="U534" s="38">
        <f>Calculations!U504</f>
        <v>0</v>
      </c>
      <c r="V534" s="38" t="str">
        <f>Calculations!X504</f>
        <v>Not Modelled</v>
      </c>
      <c r="W534" s="38" t="str">
        <f>Calculations!Y504</f>
        <v>N/A</v>
      </c>
      <c r="X534" s="38" t="s">
        <v>1056</v>
      </c>
      <c r="Y534" s="73" t="s">
        <v>105</v>
      </c>
      <c r="Z534" s="74" t="s">
        <v>104</v>
      </c>
      <c r="AA534" s="58">
        <f>Calculations!Z504</f>
        <v>0</v>
      </c>
      <c r="AB534" s="58">
        <f>Calculations!AL504</f>
        <v>0</v>
      </c>
      <c r="AC534" s="58">
        <f>Calculations!AA504</f>
        <v>0</v>
      </c>
      <c r="AD534" s="59">
        <f>Calculations!AM504</f>
        <v>0</v>
      </c>
      <c r="AE534" s="58">
        <f>Calculations!AB504</f>
        <v>0</v>
      </c>
      <c r="AF534" s="58">
        <f>Calculations!AN504</f>
        <v>0</v>
      </c>
      <c r="AG534" s="58">
        <f>Calculations!AC504</f>
        <v>0</v>
      </c>
      <c r="AH534" s="58">
        <f>Calculations!AO504</f>
        <v>0</v>
      </c>
      <c r="AI534" s="58">
        <f>Calculations!AD504</f>
        <v>0</v>
      </c>
      <c r="AJ534" s="58">
        <f>Calculations!AP504</f>
        <v>0</v>
      </c>
      <c r="AK534" s="58">
        <f>Calculations!AE504</f>
        <v>0</v>
      </c>
      <c r="AL534" s="58">
        <f>Calculations!AQ504</f>
        <v>0</v>
      </c>
      <c r="AM534" s="58">
        <f>Calculations!AF504</f>
        <v>0</v>
      </c>
      <c r="AN534" s="58">
        <f>Calculations!AR504</f>
        <v>0</v>
      </c>
      <c r="AO534" s="58">
        <f>Calculations!AG504</f>
        <v>0</v>
      </c>
      <c r="AP534" s="58">
        <f>Calculations!AS504</f>
        <v>0</v>
      </c>
      <c r="AQ534" s="58">
        <f>Calculations!AH504</f>
        <v>0</v>
      </c>
      <c r="AR534" s="58">
        <f>Calculations!AT504</f>
        <v>0</v>
      </c>
      <c r="AS534" s="58">
        <f>Calculations!AI504</f>
        <v>0</v>
      </c>
      <c r="AT534" s="58">
        <f>Calculations!AU504</f>
        <v>0</v>
      </c>
      <c r="AU534" s="58">
        <f>Calculations!AJ504</f>
        <v>0</v>
      </c>
      <c r="AV534" s="58">
        <f>Calculations!AV504</f>
        <v>0</v>
      </c>
      <c r="AW534" s="49"/>
      <c r="AX534" s="49"/>
      <c r="AY534" s="56" t="str">
        <f>Calculations!D504</f>
        <v>Land Supply 2018</v>
      </c>
    </row>
    <row r="535" spans="2:51" ht="26" x14ac:dyDescent="0.35">
      <c r="B535" s="32" t="str">
        <f>Calculations!A505</f>
        <v>HLA-456</v>
      </c>
      <c r="C535" s="30" t="str">
        <f>Calculations!B505</f>
        <v>LAND ADJACENT TO 3 BOWSTONE HILL COTTAGES, BOWSTONE HILL ROAD, BOLTON, BL2 4LS</v>
      </c>
      <c r="D535" s="13" t="str">
        <f>Calculations!C505</f>
        <v>Residential</v>
      </c>
      <c r="E535" s="38">
        <f>Calculations!E505</f>
        <v>0.119142</v>
      </c>
      <c r="F535" s="38">
        <f>Calculations!I505</f>
        <v>0.119142</v>
      </c>
      <c r="G535" s="38">
        <f>Calculations!M505</f>
        <v>100</v>
      </c>
      <c r="H535" s="38">
        <f>Calculations!H505</f>
        <v>0</v>
      </c>
      <c r="I535" s="38">
        <f>Calculations!L505</f>
        <v>0</v>
      </c>
      <c r="J535" s="38">
        <f>Calculations!G505</f>
        <v>0</v>
      </c>
      <c r="K535" s="38">
        <f>Calculations!K505</f>
        <v>0</v>
      </c>
      <c r="L535" s="38">
        <f>Calculations!F505</f>
        <v>0</v>
      </c>
      <c r="M535" s="38">
        <f>Calculations!J505</f>
        <v>0</v>
      </c>
      <c r="N535" s="38">
        <f>Calculations!V505</f>
        <v>0</v>
      </c>
      <c r="O535" s="38">
        <f>Calculations!W505</f>
        <v>0</v>
      </c>
      <c r="P535" s="38">
        <f>Calculations!O505</f>
        <v>0</v>
      </c>
      <c r="Q535" s="38">
        <f>Calculations!S505</f>
        <v>0</v>
      </c>
      <c r="R535" s="38">
        <f>Calculations!Q505</f>
        <v>0</v>
      </c>
      <c r="S535" s="38">
        <f>Calculations!T505</f>
        <v>0</v>
      </c>
      <c r="T535" s="38">
        <f>Calculations!R505</f>
        <v>0</v>
      </c>
      <c r="U535" s="38">
        <f>Calculations!U505</f>
        <v>0</v>
      </c>
      <c r="V535" s="38" t="str">
        <f>Calculations!X505</f>
        <v>Not Modelled</v>
      </c>
      <c r="W535" s="38" t="str">
        <f>Calculations!Y505</f>
        <v>N/A</v>
      </c>
      <c r="X535" s="38" t="s">
        <v>1056</v>
      </c>
      <c r="Y535" s="73" t="s">
        <v>106</v>
      </c>
      <c r="Z535" s="74" t="s">
        <v>107</v>
      </c>
      <c r="AA535" s="58">
        <f>Calculations!Z505</f>
        <v>0</v>
      </c>
      <c r="AB535" s="58">
        <f>Calculations!AL505</f>
        <v>0</v>
      </c>
      <c r="AC535" s="58">
        <f>Calculations!AA505</f>
        <v>0</v>
      </c>
      <c r="AD535" s="59">
        <f>Calculations!AM505</f>
        <v>0</v>
      </c>
      <c r="AE535" s="58">
        <f>Calculations!AB505</f>
        <v>0</v>
      </c>
      <c r="AF535" s="58">
        <f>Calculations!AN505</f>
        <v>0</v>
      </c>
      <c r="AG535" s="58">
        <f>Calculations!AC505</f>
        <v>0</v>
      </c>
      <c r="AH535" s="58">
        <f>Calculations!AO505</f>
        <v>0</v>
      </c>
      <c r="AI535" s="58">
        <f>Calculations!AD505</f>
        <v>0</v>
      </c>
      <c r="AJ535" s="58">
        <f>Calculations!AP505</f>
        <v>0</v>
      </c>
      <c r="AK535" s="58">
        <f>Calculations!AE505</f>
        <v>0</v>
      </c>
      <c r="AL535" s="58">
        <f>Calculations!AQ505</f>
        <v>0</v>
      </c>
      <c r="AM535" s="58">
        <f>Calculations!AF505</f>
        <v>0</v>
      </c>
      <c r="AN535" s="58">
        <f>Calculations!AR505</f>
        <v>0</v>
      </c>
      <c r="AO535" s="58">
        <f>Calculations!AG505</f>
        <v>0</v>
      </c>
      <c r="AP535" s="58">
        <f>Calculations!AS505</f>
        <v>0</v>
      </c>
      <c r="AQ535" s="58">
        <f>Calculations!AH505</f>
        <v>5.5372153101300003E-2</v>
      </c>
      <c r="AR535" s="58">
        <f>Calculations!AT505</f>
        <v>46.475762620486485</v>
      </c>
      <c r="AS535" s="58">
        <f>Calculations!AI505</f>
        <v>0</v>
      </c>
      <c r="AT535" s="58">
        <f>Calculations!AU505</f>
        <v>0</v>
      </c>
      <c r="AU535" s="58">
        <f>Calculations!AJ505</f>
        <v>0</v>
      </c>
      <c r="AV535" s="58">
        <f>Calculations!AV505</f>
        <v>0</v>
      </c>
      <c r="AW535" s="49"/>
      <c r="AX535" s="49"/>
      <c r="AY535" s="56" t="str">
        <f>Calculations!D505</f>
        <v>Land Supply 2018</v>
      </c>
    </row>
    <row r="536" spans="2:51" ht="26" x14ac:dyDescent="0.35">
      <c r="B536" s="32" t="str">
        <f>Calculations!A506</f>
        <v>HLA-462</v>
      </c>
      <c r="C536" s="30" t="str">
        <f>Calculations!B506</f>
        <v>46 GREENLAND ROAD, BOLTON, BL3 2EG</v>
      </c>
      <c r="D536" s="13" t="str">
        <f>Calculations!C506</f>
        <v>Residential</v>
      </c>
      <c r="E536" s="38">
        <f>Calculations!E506</f>
        <v>1.10172E-2</v>
      </c>
      <c r="F536" s="38">
        <f>Calculations!I506</f>
        <v>1.10172E-2</v>
      </c>
      <c r="G536" s="38">
        <f>Calculations!M506</f>
        <v>100</v>
      </c>
      <c r="H536" s="38">
        <f>Calculations!H506</f>
        <v>0</v>
      </c>
      <c r="I536" s="38">
        <f>Calculations!L506</f>
        <v>0</v>
      </c>
      <c r="J536" s="38">
        <f>Calculations!G506</f>
        <v>0</v>
      </c>
      <c r="K536" s="38">
        <f>Calculations!K506</f>
        <v>0</v>
      </c>
      <c r="L536" s="38">
        <f>Calculations!F506</f>
        <v>0</v>
      </c>
      <c r="M536" s="38">
        <f>Calculations!J506</f>
        <v>0</v>
      </c>
      <c r="N536" s="38">
        <f>Calculations!V506</f>
        <v>0</v>
      </c>
      <c r="O536" s="38">
        <f>Calculations!W506</f>
        <v>0</v>
      </c>
      <c r="P536" s="38">
        <f>Calculations!O506</f>
        <v>0</v>
      </c>
      <c r="Q536" s="38">
        <f>Calculations!S506</f>
        <v>0</v>
      </c>
      <c r="R536" s="38">
        <f>Calculations!Q506</f>
        <v>0</v>
      </c>
      <c r="S536" s="38">
        <f>Calculations!T506</f>
        <v>0</v>
      </c>
      <c r="T536" s="38">
        <f>Calculations!R506</f>
        <v>0</v>
      </c>
      <c r="U536" s="38">
        <f>Calculations!U506</f>
        <v>0</v>
      </c>
      <c r="V536" s="38" t="str">
        <f>Calculations!X506</f>
        <v>Not Modelled</v>
      </c>
      <c r="W536" s="38" t="str">
        <f>Calculations!Y506</f>
        <v>N/A</v>
      </c>
      <c r="X536" s="38" t="s">
        <v>1056</v>
      </c>
      <c r="Y536" s="73" t="s">
        <v>106</v>
      </c>
      <c r="Z536" s="74" t="s">
        <v>107</v>
      </c>
      <c r="AA536" s="58">
        <f>Calculations!Z506</f>
        <v>0</v>
      </c>
      <c r="AB536" s="58">
        <f>Calculations!AL506</f>
        <v>0</v>
      </c>
      <c r="AC536" s="58">
        <f>Calculations!AA506</f>
        <v>0</v>
      </c>
      <c r="AD536" s="59">
        <f>Calculations!AM506</f>
        <v>0</v>
      </c>
      <c r="AE536" s="58">
        <f>Calculations!AB506</f>
        <v>0</v>
      </c>
      <c r="AF536" s="58">
        <f>Calculations!AN506</f>
        <v>0</v>
      </c>
      <c r="AG536" s="58">
        <f>Calculations!AC506</f>
        <v>0</v>
      </c>
      <c r="AH536" s="58">
        <f>Calculations!AO506</f>
        <v>0</v>
      </c>
      <c r="AI536" s="58">
        <f>Calculations!AD506</f>
        <v>0</v>
      </c>
      <c r="AJ536" s="58">
        <f>Calculations!AP506</f>
        <v>0</v>
      </c>
      <c r="AK536" s="58">
        <f>Calculations!AE506</f>
        <v>0</v>
      </c>
      <c r="AL536" s="58">
        <f>Calculations!AQ506</f>
        <v>0</v>
      </c>
      <c r="AM536" s="58">
        <f>Calculations!AF506</f>
        <v>0</v>
      </c>
      <c r="AN536" s="58">
        <f>Calculations!AR506</f>
        <v>0</v>
      </c>
      <c r="AO536" s="58">
        <f>Calculations!AG506</f>
        <v>0</v>
      </c>
      <c r="AP536" s="58">
        <f>Calculations!AS506</f>
        <v>0</v>
      </c>
      <c r="AQ536" s="58">
        <f>Calculations!AH506</f>
        <v>1.10172500007E-2</v>
      </c>
      <c r="AR536" s="58">
        <f>Calculations!AT506</f>
        <v>100.00045384217407</v>
      </c>
      <c r="AS536" s="58">
        <f>Calculations!AI506</f>
        <v>0</v>
      </c>
      <c r="AT536" s="58">
        <f>Calculations!AU506</f>
        <v>0</v>
      </c>
      <c r="AU536" s="58">
        <f>Calculations!AJ506</f>
        <v>0</v>
      </c>
      <c r="AV536" s="58">
        <f>Calculations!AV506</f>
        <v>0</v>
      </c>
      <c r="AW536" s="49"/>
      <c r="AX536" s="49"/>
      <c r="AY536" s="56" t="str">
        <f>Calculations!D506</f>
        <v>Land Supply 2018</v>
      </c>
    </row>
    <row r="537" spans="2:51" ht="14.5" x14ac:dyDescent="0.35">
      <c r="B537" s="32" t="str">
        <f>Calculations!A507</f>
        <v>HLA-464</v>
      </c>
      <c r="C537" s="30" t="str">
        <f>Calculations!B507</f>
        <v>295 CHORLEY NEW ROAD, HORWICH, BOLTON, BL6 5NN</v>
      </c>
      <c r="D537" s="13" t="str">
        <f>Calculations!C507</f>
        <v>Residential</v>
      </c>
      <c r="E537" s="38">
        <f>Calculations!E507</f>
        <v>1.8556099999999999E-2</v>
      </c>
      <c r="F537" s="38">
        <f>Calculations!I507</f>
        <v>1.8556099999999999E-2</v>
      </c>
      <c r="G537" s="38">
        <f>Calculations!M507</f>
        <v>100</v>
      </c>
      <c r="H537" s="38">
        <f>Calculations!H507</f>
        <v>0</v>
      </c>
      <c r="I537" s="38">
        <f>Calculations!L507</f>
        <v>0</v>
      </c>
      <c r="J537" s="38">
        <f>Calculations!G507</f>
        <v>0</v>
      </c>
      <c r="K537" s="38">
        <f>Calculations!K507</f>
        <v>0</v>
      </c>
      <c r="L537" s="38">
        <f>Calculations!F507</f>
        <v>0</v>
      </c>
      <c r="M537" s="38">
        <f>Calculations!J507</f>
        <v>0</v>
      </c>
      <c r="N537" s="38">
        <f>Calculations!V507</f>
        <v>0</v>
      </c>
      <c r="O537" s="38">
        <f>Calculations!W507</f>
        <v>0</v>
      </c>
      <c r="P537" s="38">
        <f>Calculations!O507</f>
        <v>1.36041E-3</v>
      </c>
      <c r="Q537" s="38">
        <f>Calculations!S507</f>
        <v>7.3313357871535505</v>
      </c>
      <c r="R537" s="38">
        <f>Calculations!Q507</f>
        <v>0</v>
      </c>
      <c r="S537" s="38">
        <f>Calculations!T507</f>
        <v>0</v>
      </c>
      <c r="T537" s="38">
        <f>Calculations!R507</f>
        <v>0</v>
      </c>
      <c r="U537" s="38">
        <f>Calculations!U507</f>
        <v>0</v>
      </c>
      <c r="V537" s="38" t="str">
        <f>Calculations!X507</f>
        <v>Not Modelled</v>
      </c>
      <c r="W537" s="38" t="str">
        <f>Calculations!Y507</f>
        <v>N/A</v>
      </c>
      <c r="X537" s="38" t="s">
        <v>1056</v>
      </c>
      <c r="Y537" s="73" t="s">
        <v>105</v>
      </c>
      <c r="Z537" s="74" t="s">
        <v>104</v>
      </c>
      <c r="AA537" s="58">
        <f>Calculations!Z507</f>
        <v>0</v>
      </c>
      <c r="AB537" s="58">
        <f>Calculations!AL507</f>
        <v>0</v>
      </c>
      <c r="AC537" s="58">
        <f>Calculations!AA507</f>
        <v>0</v>
      </c>
      <c r="AD537" s="59">
        <f>Calculations!AM507</f>
        <v>0</v>
      </c>
      <c r="AE537" s="58">
        <f>Calculations!AB507</f>
        <v>0</v>
      </c>
      <c r="AF537" s="58">
        <f>Calculations!AN507</f>
        <v>0</v>
      </c>
      <c r="AG537" s="58">
        <f>Calculations!AC507</f>
        <v>0</v>
      </c>
      <c r="AH537" s="58">
        <f>Calculations!AO507</f>
        <v>0</v>
      </c>
      <c r="AI537" s="58">
        <f>Calculations!AD507</f>
        <v>0</v>
      </c>
      <c r="AJ537" s="58">
        <f>Calculations!AP507</f>
        <v>0</v>
      </c>
      <c r="AK537" s="58">
        <f>Calculations!AE507</f>
        <v>0</v>
      </c>
      <c r="AL537" s="58">
        <f>Calculations!AQ507</f>
        <v>0</v>
      </c>
      <c r="AM537" s="58">
        <f>Calculations!AF507</f>
        <v>0</v>
      </c>
      <c r="AN537" s="58">
        <f>Calculations!AR507</f>
        <v>0</v>
      </c>
      <c r="AO537" s="58">
        <f>Calculations!AG507</f>
        <v>0</v>
      </c>
      <c r="AP537" s="58">
        <f>Calculations!AS507</f>
        <v>0</v>
      </c>
      <c r="AQ537" s="58">
        <f>Calculations!AH507</f>
        <v>0</v>
      </c>
      <c r="AR537" s="58">
        <f>Calculations!AT507</f>
        <v>0</v>
      </c>
      <c r="AS537" s="58">
        <f>Calculations!AI507</f>
        <v>0</v>
      </c>
      <c r="AT537" s="58">
        <f>Calculations!AU507</f>
        <v>0</v>
      </c>
      <c r="AU537" s="58">
        <f>Calculations!AJ507</f>
        <v>0</v>
      </c>
      <c r="AV537" s="58">
        <f>Calculations!AV507</f>
        <v>0</v>
      </c>
      <c r="AW537" s="49"/>
      <c r="AX537" s="49"/>
      <c r="AY537" s="56" t="str">
        <f>Calculations!D507</f>
        <v>Land Supply 2018</v>
      </c>
    </row>
    <row r="538" spans="2:51" ht="14.5" x14ac:dyDescent="0.35">
      <c r="B538" s="32" t="str">
        <f>Calculations!A508</f>
        <v>HLA-465</v>
      </c>
      <c r="C538" s="30" t="str">
        <f>Calculations!B508</f>
        <v>HILLCROFT, DARK LANE, BLACKROD, BOLTON, BL6 5JL</v>
      </c>
      <c r="D538" s="13" t="str">
        <f>Calculations!C508</f>
        <v>Residential</v>
      </c>
      <c r="E538" s="38">
        <f>Calculations!E508</f>
        <v>0.18171100000000001</v>
      </c>
      <c r="F538" s="38">
        <f>Calculations!I508</f>
        <v>0.18171100000000001</v>
      </c>
      <c r="G538" s="38">
        <f>Calculations!M508</f>
        <v>100</v>
      </c>
      <c r="H538" s="38">
        <f>Calculations!H508</f>
        <v>0</v>
      </c>
      <c r="I538" s="38">
        <f>Calculations!L508</f>
        <v>0</v>
      </c>
      <c r="J538" s="38">
        <f>Calculations!G508</f>
        <v>0</v>
      </c>
      <c r="K538" s="38">
        <f>Calculations!K508</f>
        <v>0</v>
      </c>
      <c r="L538" s="38">
        <f>Calculations!F508</f>
        <v>0</v>
      </c>
      <c r="M538" s="38">
        <f>Calculations!J508</f>
        <v>0</v>
      </c>
      <c r="N538" s="38">
        <f>Calculations!V508</f>
        <v>0</v>
      </c>
      <c r="O538" s="38">
        <f>Calculations!W508</f>
        <v>0</v>
      </c>
      <c r="P538" s="38">
        <f>Calculations!O508</f>
        <v>6.2314143003800002E-4</v>
      </c>
      <c r="Q538" s="38">
        <f>Calculations!S508</f>
        <v>0.34292994372272456</v>
      </c>
      <c r="R538" s="38">
        <f>Calculations!Q508</f>
        <v>1.8379943003800001E-4</v>
      </c>
      <c r="S538" s="38">
        <f>Calculations!T508</f>
        <v>0.10114931404152747</v>
      </c>
      <c r="T538" s="38">
        <f>Calculations!R508</f>
        <v>0</v>
      </c>
      <c r="U538" s="38">
        <f>Calculations!U508</f>
        <v>0</v>
      </c>
      <c r="V538" s="38" t="str">
        <f>Calculations!X508</f>
        <v>Not Modelled</v>
      </c>
      <c r="W538" s="38" t="str">
        <f>Calculations!Y508</f>
        <v>N/A</v>
      </c>
      <c r="X538" s="38" t="s">
        <v>1056</v>
      </c>
      <c r="Y538" s="73" t="s">
        <v>105</v>
      </c>
      <c r="Z538" s="74" t="s">
        <v>104</v>
      </c>
      <c r="AA538" s="58">
        <f>Calculations!Z508</f>
        <v>0</v>
      </c>
      <c r="AB538" s="58">
        <f>Calculations!AL508</f>
        <v>0</v>
      </c>
      <c r="AC538" s="58">
        <f>Calculations!AA508</f>
        <v>0</v>
      </c>
      <c r="AD538" s="59">
        <f>Calculations!AM508</f>
        <v>0</v>
      </c>
      <c r="AE538" s="58">
        <f>Calculations!AB508</f>
        <v>0</v>
      </c>
      <c r="AF538" s="58">
        <f>Calculations!AN508</f>
        <v>0</v>
      </c>
      <c r="AG538" s="58">
        <f>Calculations!AC508</f>
        <v>0</v>
      </c>
      <c r="AH538" s="58">
        <f>Calculations!AO508</f>
        <v>0</v>
      </c>
      <c r="AI538" s="58">
        <f>Calculations!AD508</f>
        <v>0</v>
      </c>
      <c r="AJ538" s="58">
        <f>Calculations!AP508</f>
        <v>0</v>
      </c>
      <c r="AK538" s="58">
        <f>Calculations!AE508</f>
        <v>0</v>
      </c>
      <c r="AL538" s="58">
        <f>Calculations!AQ508</f>
        <v>0</v>
      </c>
      <c r="AM538" s="58">
        <f>Calculations!AF508</f>
        <v>0</v>
      </c>
      <c r="AN538" s="58">
        <f>Calculations!AR508</f>
        <v>0</v>
      </c>
      <c r="AO538" s="58">
        <f>Calculations!AG508</f>
        <v>0</v>
      </c>
      <c r="AP538" s="58">
        <f>Calculations!AS508</f>
        <v>0</v>
      </c>
      <c r="AQ538" s="58">
        <f>Calculations!AH508</f>
        <v>0</v>
      </c>
      <c r="AR538" s="58">
        <f>Calculations!AT508</f>
        <v>0</v>
      </c>
      <c r="AS538" s="58">
        <f>Calculations!AI508</f>
        <v>0</v>
      </c>
      <c r="AT538" s="58">
        <f>Calculations!AU508</f>
        <v>0</v>
      </c>
      <c r="AU538" s="58">
        <f>Calculations!AJ508</f>
        <v>0</v>
      </c>
      <c r="AV538" s="58">
        <f>Calculations!AV508</f>
        <v>0</v>
      </c>
      <c r="AW538" s="49"/>
      <c r="AX538" s="49"/>
      <c r="AY538" s="56" t="str">
        <f>Calculations!D508</f>
        <v>Land Supply 2018</v>
      </c>
    </row>
    <row r="539" spans="2:51" ht="26" x14ac:dyDescent="0.35">
      <c r="B539" s="32" t="str">
        <f>Calculations!A509</f>
        <v>HLA-466</v>
      </c>
      <c r="C539" s="30" t="str">
        <f>Calculations!B509</f>
        <v>CHESHIRE HOUSE, 185 ST JOHNS ROAD, LOSTOCK, BOLTON, BL6 4HD</v>
      </c>
      <c r="D539" s="13" t="str">
        <f>Calculations!C509</f>
        <v>Residential</v>
      </c>
      <c r="E539" s="38">
        <f>Calculations!E509</f>
        <v>0.38968199999999997</v>
      </c>
      <c r="F539" s="38">
        <f>Calculations!I509</f>
        <v>0.38968199999999997</v>
      </c>
      <c r="G539" s="38">
        <f>Calculations!M509</f>
        <v>100</v>
      </c>
      <c r="H539" s="38">
        <f>Calculations!H509</f>
        <v>0</v>
      </c>
      <c r="I539" s="38">
        <f>Calculations!L509</f>
        <v>0</v>
      </c>
      <c r="J539" s="38">
        <f>Calculations!G509</f>
        <v>0</v>
      </c>
      <c r="K539" s="38">
        <f>Calculations!K509</f>
        <v>0</v>
      </c>
      <c r="L539" s="38">
        <f>Calculations!F509</f>
        <v>0</v>
      </c>
      <c r="M539" s="38">
        <f>Calculations!J509</f>
        <v>0</v>
      </c>
      <c r="N539" s="38">
        <f>Calculations!V509</f>
        <v>0</v>
      </c>
      <c r="O539" s="38">
        <f>Calculations!W509</f>
        <v>0</v>
      </c>
      <c r="P539" s="38">
        <f>Calculations!O509</f>
        <v>2.76E-2</v>
      </c>
      <c r="Q539" s="38">
        <f>Calculations!S509</f>
        <v>7.0826982000708281</v>
      </c>
      <c r="R539" s="38">
        <f>Calculations!Q509</f>
        <v>2.0399999999999998E-2</v>
      </c>
      <c r="S539" s="38">
        <f>Calculations!T509</f>
        <v>5.2350378000523499</v>
      </c>
      <c r="T539" s="38">
        <f>Calculations!R509</f>
        <v>1.9599999999999999E-2</v>
      </c>
      <c r="U539" s="38">
        <f>Calculations!U509</f>
        <v>5.0297422000502978</v>
      </c>
      <c r="V539" s="38" t="str">
        <f>Calculations!X509</f>
        <v>Not Modelled</v>
      </c>
      <c r="W539" s="38" t="str">
        <f>Calculations!Y509</f>
        <v>N/A</v>
      </c>
      <c r="X539" s="38" t="s">
        <v>1056</v>
      </c>
      <c r="Y539" s="73" t="s">
        <v>105</v>
      </c>
      <c r="Z539" s="74" t="s">
        <v>104</v>
      </c>
      <c r="AA539" s="58">
        <f>Calculations!Z509</f>
        <v>0</v>
      </c>
      <c r="AB539" s="58">
        <f>Calculations!AL509</f>
        <v>0</v>
      </c>
      <c r="AC539" s="58">
        <f>Calculations!AA509</f>
        <v>0</v>
      </c>
      <c r="AD539" s="59">
        <f>Calculations!AM509</f>
        <v>0</v>
      </c>
      <c r="AE539" s="58">
        <f>Calculations!AB509</f>
        <v>0</v>
      </c>
      <c r="AF539" s="58">
        <f>Calculations!AN509</f>
        <v>0</v>
      </c>
      <c r="AG539" s="58">
        <f>Calculations!AC509</f>
        <v>0</v>
      </c>
      <c r="AH539" s="58">
        <f>Calculations!AO509</f>
        <v>0</v>
      </c>
      <c r="AI539" s="58">
        <f>Calculations!AD509</f>
        <v>0</v>
      </c>
      <c r="AJ539" s="58">
        <f>Calculations!AP509</f>
        <v>0</v>
      </c>
      <c r="AK539" s="58">
        <f>Calculations!AE509</f>
        <v>0</v>
      </c>
      <c r="AL539" s="58">
        <f>Calculations!AQ509</f>
        <v>0</v>
      </c>
      <c r="AM539" s="58">
        <f>Calculations!AF509</f>
        <v>2.5999999999999999E-2</v>
      </c>
      <c r="AN539" s="58">
        <f>Calculations!AR509</f>
        <v>6.6721070000667213</v>
      </c>
      <c r="AO539" s="58">
        <f>Calculations!AG509</f>
        <v>0</v>
      </c>
      <c r="AP539" s="58">
        <f>Calculations!AS509</f>
        <v>0</v>
      </c>
      <c r="AQ539" s="58">
        <f>Calculations!AH509</f>
        <v>0.38968343220000001</v>
      </c>
      <c r="AR539" s="58">
        <f>Calculations!AT509</f>
        <v>100.00036753044792</v>
      </c>
      <c r="AS539" s="58">
        <f>Calculations!AI509</f>
        <v>0</v>
      </c>
      <c r="AT539" s="58">
        <f>Calculations!AU509</f>
        <v>0</v>
      </c>
      <c r="AU539" s="58">
        <f>Calculations!AJ509</f>
        <v>0</v>
      </c>
      <c r="AV539" s="58">
        <f>Calculations!AV509</f>
        <v>0</v>
      </c>
      <c r="AW539" s="49"/>
      <c r="AX539" s="49"/>
      <c r="AY539" s="56" t="str">
        <f>Calculations!D509</f>
        <v>Land Supply 2018</v>
      </c>
    </row>
    <row r="540" spans="2:51" ht="26" x14ac:dyDescent="0.35">
      <c r="B540" s="32" t="str">
        <f>Calculations!A510</f>
        <v>HLA-467</v>
      </c>
      <c r="C540" s="30" t="str">
        <f>Calculations!B510</f>
        <v>2 WADE BANK, WESTHOUGHTON, BOLTON, BL5 2QW</v>
      </c>
      <c r="D540" s="13" t="str">
        <f>Calculations!C510</f>
        <v>Residential</v>
      </c>
      <c r="E540" s="38">
        <f>Calculations!E510</f>
        <v>0.10294300000000001</v>
      </c>
      <c r="F540" s="38">
        <f>Calculations!I510</f>
        <v>0.10294300000000001</v>
      </c>
      <c r="G540" s="38">
        <f>Calculations!M510</f>
        <v>100</v>
      </c>
      <c r="H540" s="38">
        <f>Calculations!H510</f>
        <v>0</v>
      </c>
      <c r="I540" s="38">
        <f>Calculations!L510</f>
        <v>0</v>
      </c>
      <c r="J540" s="38">
        <f>Calculations!G510</f>
        <v>0</v>
      </c>
      <c r="K540" s="38">
        <f>Calculations!K510</f>
        <v>0</v>
      </c>
      <c r="L540" s="38">
        <f>Calculations!F510</f>
        <v>0</v>
      </c>
      <c r="M540" s="38">
        <f>Calculations!J510</f>
        <v>0</v>
      </c>
      <c r="N540" s="38">
        <f>Calculations!V510</f>
        <v>0</v>
      </c>
      <c r="O540" s="38">
        <f>Calculations!W510</f>
        <v>0</v>
      </c>
      <c r="P540" s="38">
        <f>Calculations!O510</f>
        <v>0</v>
      </c>
      <c r="Q540" s="38">
        <f>Calculations!S510</f>
        <v>0</v>
      </c>
      <c r="R540" s="38">
        <f>Calculations!Q510</f>
        <v>0</v>
      </c>
      <c r="S540" s="38">
        <f>Calculations!T510</f>
        <v>0</v>
      </c>
      <c r="T540" s="38">
        <f>Calculations!R510</f>
        <v>0</v>
      </c>
      <c r="U540" s="38">
        <f>Calculations!U510</f>
        <v>0</v>
      </c>
      <c r="V540" s="38" t="str">
        <f>Calculations!X510</f>
        <v>Not Modelled</v>
      </c>
      <c r="W540" s="38" t="str">
        <f>Calculations!Y510</f>
        <v>N/A</v>
      </c>
      <c r="X540" s="38" t="s">
        <v>1056</v>
      </c>
      <c r="Y540" s="73" t="s">
        <v>106</v>
      </c>
      <c r="Z540" s="74" t="s">
        <v>107</v>
      </c>
      <c r="AA540" s="58">
        <f>Calculations!Z510</f>
        <v>0</v>
      </c>
      <c r="AB540" s="58">
        <f>Calculations!AL510</f>
        <v>0</v>
      </c>
      <c r="AC540" s="58">
        <f>Calculations!AA510</f>
        <v>0</v>
      </c>
      <c r="AD540" s="59">
        <f>Calculations!AM510</f>
        <v>0</v>
      </c>
      <c r="AE540" s="58">
        <f>Calculations!AB510</f>
        <v>0</v>
      </c>
      <c r="AF540" s="58">
        <f>Calculations!AN510</f>
        <v>0</v>
      </c>
      <c r="AG540" s="58">
        <f>Calculations!AC510</f>
        <v>0</v>
      </c>
      <c r="AH540" s="58">
        <f>Calculations!AO510</f>
        <v>0</v>
      </c>
      <c r="AI540" s="58">
        <f>Calculations!AD510</f>
        <v>0</v>
      </c>
      <c r="AJ540" s="58">
        <f>Calculations!AP510</f>
        <v>0</v>
      </c>
      <c r="AK540" s="58">
        <f>Calculations!AE510</f>
        <v>0</v>
      </c>
      <c r="AL540" s="58">
        <f>Calculations!AQ510</f>
        <v>0</v>
      </c>
      <c r="AM540" s="58">
        <f>Calculations!AF510</f>
        <v>0</v>
      </c>
      <c r="AN540" s="58">
        <f>Calculations!AR510</f>
        <v>0</v>
      </c>
      <c r="AO540" s="58">
        <f>Calculations!AG510</f>
        <v>0</v>
      </c>
      <c r="AP540" s="58">
        <f>Calculations!AS510</f>
        <v>0</v>
      </c>
      <c r="AQ540" s="58">
        <f>Calculations!AH510</f>
        <v>0</v>
      </c>
      <c r="AR540" s="58">
        <f>Calculations!AT510</f>
        <v>0</v>
      </c>
      <c r="AS540" s="58">
        <f>Calculations!AI510</f>
        <v>0</v>
      </c>
      <c r="AT540" s="58">
        <f>Calculations!AU510</f>
        <v>0</v>
      </c>
      <c r="AU540" s="58">
        <f>Calculations!AJ510</f>
        <v>0</v>
      </c>
      <c r="AV540" s="58">
        <f>Calculations!AV510</f>
        <v>0</v>
      </c>
      <c r="AW540" s="49"/>
      <c r="AX540" s="49"/>
      <c r="AY540" s="56" t="str">
        <f>Calculations!D510</f>
        <v>Land Supply 2018</v>
      </c>
    </row>
    <row r="541" spans="2:51" ht="26" x14ac:dyDescent="0.35">
      <c r="B541" s="32" t="str">
        <f>Calculations!A511</f>
        <v>HLA-468</v>
      </c>
      <c r="C541" s="30" t="str">
        <f>Calculations!B511</f>
        <v>DAWSON HOUSE, 41 CHAPELTOWN ROAD, BROMLEY CROSS, BOLTON, BL7 9LY</v>
      </c>
      <c r="D541" s="13" t="str">
        <f>Calculations!C511</f>
        <v>Residential</v>
      </c>
      <c r="E541" s="38">
        <f>Calculations!E511</f>
        <v>0.12112199999999999</v>
      </c>
      <c r="F541" s="38">
        <f>Calculations!I511</f>
        <v>0.12112199999999999</v>
      </c>
      <c r="G541" s="38">
        <f>Calculations!M511</f>
        <v>100</v>
      </c>
      <c r="H541" s="38">
        <f>Calculations!H511</f>
        <v>0</v>
      </c>
      <c r="I541" s="38">
        <f>Calculations!L511</f>
        <v>0</v>
      </c>
      <c r="J541" s="38">
        <f>Calculations!G511</f>
        <v>0</v>
      </c>
      <c r="K541" s="38">
        <f>Calculations!K511</f>
        <v>0</v>
      </c>
      <c r="L541" s="38">
        <f>Calculations!F511</f>
        <v>0</v>
      </c>
      <c r="M541" s="38">
        <f>Calculations!J511</f>
        <v>0</v>
      </c>
      <c r="N541" s="38">
        <f>Calculations!V511</f>
        <v>0</v>
      </c>
      <c r="O541" s="38">
        <f>Calculations!W511</f>
        <v>0</v>
      </c>
      <c r="P541" s="38">
        <f>Calculations!O511</f>
        <v>5.6145299999999999E-5</v>
      </c>
      <c r="Q541" s="38">
        <f>Calculations!S511</f>
        <v>4.6354336949521971E-2</v>
      </c>
      <c r="R541" s="38">
        <f>Calculations!Q511</f>
        <v>0</v>
      </c>
      <c r="S541" s="38">
        <f>Calculations!T511</f>
        <v>0</v>
      </c>
      <c r="T541" s="38">
        <f>Calculations!R511</f>
        <v>0</v>
      </c>
      <c r="U541" s="38">
        <f>Calculations!U511</f>
        <v>0</v>
      </c>
      <c r="V541" s="38" t="str">
        <f>Calculations!X511</f>
        <v>Not Modelled</v>
      </c>
      <c r="W541" s="38" t="str">
        <f>Calculations!Y511</f>
        <v>N/A</v>
      </c>
      <c r="X541" s="38" t="s">
        <v>1056</v>
      </c>
      <c r="Y541" s="73" t="s">
        <v>105</v>
      </c>
      <c r="Z541" s="74" t="s">
        <v>104</v>
      </c>
      <c r="AA541" s="58">
        <f>Calculations!Z511</f>
        <v>0</v>
      </c>
      <c r="AB541" s="58">
        <f>Calculations!AL511</f>
        <v>0</v>
      </c>
      <c r="AC541" s="58">
        <f>Calculations!AA511</f>
        <v>0</v>
      </c>
      <c r="AD541" s="59">
        <f>Calculations!AM511</f>
        <v>0</v>
      </c>
      <c r="AE541" s="58">
        <f>Calculations!AB511</f>
        <v>0</v>
      </c>
      <c r="AF541" s="58">
        <f>Calculations!AN511</f>
        <v>0</v>
      </c>
      <c r="AG541" s="58">
        <f>Calculations!AC511</f>
        <v>0</v>
      </c>
      <c r="AH541" s="58">
        <f>Calculations!AO511</f>
        <v>0</v>
      </c>
      <c r="AI541" s="58">
        <f>Calculations!AD511</f>
        <v>0</v>
      </c>
      <c r="AJ541" s="58">
        <f>Calculations!AP511</f>
        <v>0</v>
      </c>
      <c r="AK541" s="58">
        <f>Calculations!AE511</f>
        <v>0</v>
      </c>
      <c r="AL541" s="58">
        <f>Calculations!AQ511</f>
        <v>0</v>
      </c>
      <c r="AM541" s="58">
        <f>Calculations!AF511</f>
        <v>0</v>
      </c>
      <c r="AN541" s="58">
        <f>Calculations!AR511</f>
        <v>0</v>
      </c>
      <c r="AO541" s="58">
        <f>Calculations!AG511</f>
        <v>0</v>
      </c>
      <c r="AP541" s="58">
        <f>Calculations!AS511</f>
        <v>0</v>
      </c>
      <c r="AQ541" s="58">
        <f>Calculations!AH511</f>
        <v>0.12112177000300001</v>
      </c>
      <c r="AR541" s="58">
        <f>Calculations!AT511</f>
        <v>99.99981011129276</v>
      </c>
      <c r="AS541" s="58">
        <f>Calculations!AI511</f>
        <v>0</v>
      </c>
      <c r="AT541" s="58">
        <f>Calculations!AU511</f>
        <v>0</v>
      </c>
      <c r="AU541" s="58">
        <f>Calculations!AJ511</f>
        <v>0</v>
      </c>
      <c r="AV541" s="58">
        <f>Calculations!AV511</f>
        <v>0</v>
      </c>
      <c r="AW541" s="49"/>
      <c r="AX541" s="49"/>
      <c r="AY541" s="56" t="str">
        <f>Calculations!D511</f>
        <v>Land Supply 2018</v>
      </c>
    </row>
    <row r="542" spans="2:51" ht="26" x14ac:dyDescent="0.35">
      <c r="B542" s="32" t="str">
        <f>Calculations!A512</f>
        <v>HLA-469</v>
      </c>
      <c r="C542" s="30" t="str">
        <f>Calculations!B512</f>
        <v>LAND ADJ. JACKSON STREET, FARNWORTH, BOLTON, BL4</v>
      </c>
      <c r="D542" s="13" t="str">
        <f>Calculations!C512</f>
        <v>Residential</v>
      </c>
      <c r="E542" s="38">
        <f>Calculations!E512</f>
        <v>3.37246E-2</v>
      </c>
      <c r="F542" s="38">
        <f>Calculations!I512</f>
        <v>3.37246E-2</v>
      </c>
      <c r="G542" s="38">
        <f>Calculations!M512</f>
        <v>100</v>
      </c>
      <c r="H542" s="38">
        <f>Calculations!H512</f>
        <v>0</v>
      </c>
      <c r="I542" s="38">
        <f>Calculations!L512</f>
        <v>0</v>
      </c>
      <c r="J542" s="38">
        <f>Calculations!G512</f>
        <v>0</v>
      </c>
      <c r="K542" s="38">
        <f>Calculations!K512</f>
        <v>0</v>
      </c>
      <c r="L542" s="38">
        <f>Calculations!F512</f>
        <v>0</v>
      </c>
      <c r="M542" s="38">
        <f>Calculations!J512</f>
        <v>0</v>
      </c>
      <c r="N542" s="38">
        <f>Calculations!V512</f>
        <v>0</v>
      </c>
      <c r="O542" s="38">
        <f>Calculations!W512</f>
        <v>0</v>
      </c>
      <c r="P542" s="38">
        <f>Calculations!O512</f>
        <v>0</v>
      </c>
      <c r="Q542" s="38">
        <f>Calculations!S512</f>
        <v>0</v>
      </c>
      <c r="R542" s="38">
        <f>Calculations!Q512</f>
        <v>0</v>
      </c>
      <c r="S542" s="38">
        <f>Calculations!T512</f>
        <v>0</v>
      </c>
      <c r="T542" s="38">
        <f>Calculations!R512</f>
        <v>0</v>
      </c>
      <c r="U542" s="38">
        <f>Calculations!U512</f>
        <v>0</v>
      </c>
      <c r="V542" s="38" t="str">
        <f>Calculations!X512</f>
        <v>Not Modelled</v>
      </c>
      <c r="W542" s="38" t="str">
        <f>Calculations!Y512</f>
        <v>N/A</v>
      </c>
      <c r="X542" s="38" t="s">
        <v>1056</v>
      </c>
      <c r="Y542" s="73" t="s">
        <v>106</v>
      </c>
      <c r="Z542" s="74" t="s">
        <v>107</v>
      </c>
      <c r="AA542" s="58">
        <f>Calculations!Z512</f>
        <v>0</v>
      </c>
      <c r="AB542" s="58">
        <f>Calculations!AL512</f>
        <v>0</v>
      </c>
      <c r="AC542" s="58">
        <f>Calculations!AA512</f>
        <v>0</v>
      </c>
      <c r="AD542" s="59">
        <f>Calculations!AM512</f>
        <v>0</v>
      </c>
      <c r="AE542" s="58">
        <f>Calculations!AB512</f>
        <v>0</v>
      </c>
      <c r="AF542" s="58">
        <f>Calculations!AN512</f>
        <v>0</v>
      </c>
      <c r="AG542" s="58">
        <f>Calculations!AC512</f>
        <v>0</v>
      </c>
      <c r="AH542" s="58">
        <f>Calculations!AO512</f>
        <v>0</v>
      </c>
      <c r="AI542" s="58">
        <f>Calculations!AD512</f>
        <v>0</v>
      </c>
      <c r="AJ542" s="58">
        <f>Calculations!AP512</f>
        <v>0</v>
      </c>
      <c r="AK542" s="58">
        <f>Calculations!AE512</f>
        <v>0</v>
      </c>
      <c r="AL542" s="58">
        <f>Calculations!AQ512</f>
        <v>0</v>
      </c>
      <c r="AM542" s="58">
        <f>Calculations!AF512</f>
        <v>0</v>
      </c>
      <c r="AN542" s="58">
        <f>Calculations!AR512</f>
        <v>0</v>
      </c>
      <c r="AO542" s="58">
        <f>Calculations!AG512</f>
        <v>0</v>
      </c>
      <c r="AP542" s="58">
        <f>Calculations!AS512</f>
        <v>0</v>
      </c>
      <c r="AQ542" s="58">
        <f>Calculations!AH512</f>
        <v>3.3724550000100002E-2</v>
      </c>
      <c r="AR542" s="58">
        <f>Calculations!AT512</f>
        <v>99.999851740569198</v>
      </c>
      <c r="AS542" s="58">
        <f>Calculations!AI512</f>
        <v>0</v>
      </c>
      <c r="AT542" s="58">
        <f>Calculations!AU512</f>
        <v>0</v>
      </c>
      <c r="AU542" s="58">
        <f>Calculations!AJ512</f>
        <v>0</v>
      </c>
      <c r="AV542" s="58">
        <f>Calculations!AV512</f>
        <v>0</v>
      </c>
      <c r="AW542" s="49"/>
      <c r="AX542" s="49"/>
      <c r="AY542" s="56" t="str">
        <f>Calculations!D512</f>
        <v>Land Supply 2018</v>
      </c>
    </row>
    <row r="543" spans="2:51" ht="26" x14ac:dyDescent="0.35">
      <c r="B543" s="32" t="str">
        <f>Calculations!A513</f>
        <v>HLA-470</v>
      </c>
      <c r="C543" s="30" t="str">
        <f>Calculations!B513</f>
        <v>264 BLACKBURN ROAD, BOLTON, BL1 8DT</v>
      </c>
      <c r="D543" s="13" t="str">
        <f>Calculations!C513</f>
        <v>Residential</v>
      </c>
      <c r="E543" s="38">
        <f>Calculations!E513</f>
        <v>3.1680399999999997E-2</v>
      </c>
      <c r="F543" s="38">
        <f>Calculations!I513</f>
        <v>3.1680399999999997E-2</v>
      </c>
      <c r="G543" s="38">
        <f>Calculations!M513</f>
        <v>100</v>
      </c>
      <c r="H543" s="38">
        <f>Calculations!H513</f>
        <v>0</v>
      </c>
      <c r="I543" s="38">
        <f>Calculations!L513</f>
        <v>0</v>
      </c>
      <c r="J543" s="38">
        <f>Calculations!G513</f>
        <v>0</v>
      </c>
      <c r="K543" s="38">
        <f>Calculations!K513</f>
        <v>0</v>
      </c>
      <c r="L543" s="38">
        <f>Calculations!F513</f>
        <v>0</v>
      </c>
      <c r="M543" s="38">
        <f>Calculations!J513</f>
        <v>0</v>
      </c>
      <c r="N543" s="38">
        <f>Calculations!V513</f>
        <v>0</v>
      </c>
      <c r="O543" s="38">
        <f>Calculations!W513</f>
        <v>0</v>
      </c>
      <c r="P543" s="38">
        <f>Calculations!O513</f>
        <v>0</v>
      </c>
      <c r="Q543" s="38">
        <f>Calculations!S513</f>
        <v>0</v>
      </c>
      <c r="R543" s="38">
        <f>Calculations!Q513</f>
        <v>0</v>
      </c>
      <c r="S543" s="38">
        <f>Calculations!T513</f>
        <v>0</v>
      </c>
      <c r="T543" s="38">
        <f>Calculations!R513</f>
        <v>0</v>
      </c>
      <c r="U543" s="38">
        <f>Calculations!U513</f>
        <v>0</v>
      </c>
      <c r="V543" s="38" t="str">
        <f>Calculations!X513</f>
        <v>Not Modelled</v>
      </c>
      <c r="W543" s="38" t="str">
        <f>Calculations!Y513</f>
        <v>N/A</v>
      </c>
      <c r="X543" s="38" t="s">
        <v>1056</v>
      </c>
      <c r="Y543" s="73" t="s">
        <v>106</v>
      </c>
      <c r="Z543" s="74" t="s">
        <v>107</v>
      </c>
      <c r="AA543" s="58">
        <f>Calculations!Z513</f>
        <v>0</v>
      </c>
      <c r="AB543" s="58">
        <f>Calculations!AL513</f>
        <v>0</v>
      </c>
      <c r="AC543" s="58">
        <f>Calculations!AA513</f>
        <v>0</v>
      </c>
      <c r="AD543" s="59">
        <f>Calculations!AM513</f>
        <v>0</v>
      </c>
      <c r="AE543" s="58">
        <f>Calculations!AB513</f>
        <v>0</v>
      </c>
      <c r="AF543" s="58">
        <f>Calculations!AN513</f>
        <v>0</v>
      </c>
      <c r="AG543" s="58">
        <f>Calculations!AC513</f>
        <v>0</v>
      </c>
      <c r="AH543" s="58">
        <f>Calculations!AO513</f>
        <v>0</v>
      </c>
      <c r="AI543" s="58">
        <f>Calculations!AD513</f>
        <v>0</v>
      </c>
      <c r="AJ543" s="58">
        <f>Calculations!AP513</f>
        <v>0</v>
      </c>
      <c r="AK543" s="58">
        <f>Calculations!AE513</f>
        <v>0</v>
      </c>
      <c r="AL543" s="58">
        <f>Calculations!AQ513</f>
        <v>0</v>
      </c>
      <c r="AM543" s="58">
        <f>Calculations!AF513</f>
        <v>0</v>
      </c>
      <c r="AN543" s="58">
        <f>Calculations!AR513</f>
        <v>0</v>
      </c>
      <c r="AO543" s="58">
        <f>Calculations!AG513</f>
        <v>0</v>
      </c>
      <c r="AP543" s="58">
        <f>Calculations!AS513</f>
        <v>0</v>
      </c>
      <c r="AQ543" s="58">
        <f>Calculations!AH513</f>
        <v>3.1680400001600002E-2</v>
      </c>
      <c r="AR543" s="58">
        <f>Calculations!AT513</f>
        <v>100.00000000505045</v>
      </c>
      <c r="AS543" s="58">
        <f>Calculations!AI513</f>
        <v>0</v>
      </c>
      <c r="AT543" s="58">
        <f>Calculations!AU513</f>
        <v>0</v>
      </c>
      <c r="AU543" s="58">
        <f>Calculations!AJ513</f>
        <v>0</v>
      </c>
      <c r="AV543" s="58">
        <f>Calculations!AV513</f>
        <v>0</v>
      </c>
      <c r="AW543" s="49"/>
      <c r="AX543" s="49"/>
      <c r="AY543" s="56" t="str">
        <f>Calculations!D513</f>
        <v>Land Supply 2018</v>
      </c>
    </row>
    <row r="544" spans="2:51" ht="26" x14ac:dyDescent="0.35">
      <c r="B544" s="32" t="str">
        <f>Calculations!A514</f>
        <v>HLA-472</v>
      </c>
      <c r="C544" s="30" t="str">
        <f>Calculations!B514</f>
        <v>3-5 CHURCHGATE, BOLTON, BL1 1HU</v>
      </c>
      <c r="D544" s="13" t="str">
        <f>Calculations!C514</f>
        <v>Residential</v>
      </c>
      <c r="E544" s="38">
        <f>Calculations!E514</f>
        <v>1.2626099999999999E-2</v>
      </c>
      <c r="F544" s="38">
        <f>Calculations!I514</f>
        <v>1.2626099999999999E-2</v>
      </c>
      <c r="G544" s="38">
        <f>Calculations!M514</f>
        <v>100</v>
      </c>
      <c r="H544" s="38">
        <f>Calculations!H514</f>
        <v>0</v>
      </c>
      <c r="I544" s="38">
        <f>Calculations!L514</f>
        <v>0</v>
      </c>
      <c r="J544" s="38">
        <f>Calculations!G514</f>
        <v>0</v>
      </c>
      <c r="K544" s="38">
        <f>Calculations!K514</f>
        <v>0</v>
      </c>
      <c r="L544" s="38">
        <f>Calculations!F514</f>
        <v>0</v>
      </c>
      <c r="M544" s="38">
        <f>Calculations!J514</f>
        <v>0</v>
      </c>
      <c r="N544" s="38">
        <f>Calculations!V514</f>
        <v>0</v>
      </c>
      <c r="O544" s="38">
        <f>Calculations!W514</f>
        <v>0</v>
      </c>
      <c r="P544" s="38">
        <f>Calculations!O514</f>
        <v>0</v>
      </c>
      <c r="Q544" s="38">
        <f>Calculations!S514</f>
        <v>0</v>
      </c>
      <c r="R544" s="38">
        <f>Calculations!Q514</f>
        <v>0</v>
      </c>
      <c r="S544" s="38">
        <f>Calculations!T514</f>
        <v>0</v>
      </c>
      <c r="T544" s="38">
        <f>Calculations!R514</f>
        <v>0</v>
      </c>
      <c r="U544" s="38">
        <f>Calculations!U514</f>
        <v>0</v>
      </c>
      <c r="V544" s="38">
        <f>Calculations!X514</f>
        <v>0</v>
      </c>
      <c r="W544" s="38">
        <f>Calculations!Y514</f>
        <v>0</v>
      </c>
      <c r="X544" s="38" t="s">
        <v>1056</v>
      </c>
      <c r="Y544" s="73" t="s">
        <v>106</v>
      </c>
      <c r="Z544" s="74" t="s">
        <v>107</v>
      </c>
      <c r="AA544" s="58">
        <f>Calculations!Z514</f>
        <v>0</v>
      </c>
      <c r="AB544" s="58">
        <f>Calculations!AL514</f>
        <v>0</v>
      </c>
      <c r="AC544" s="58">
        <f>Calculations!AA514</f>
        <v>0</v>
      </c>
      <c r="AD544" s="59">
        <f>Calculations!AM514</f>
        <v>0</v>
      </c>
      <c r="AE544" s="58">
        <f>Calculations!AB514</f>
        <v>0</v>
      </c>
      <c r="AF544" s="58">
        <f>Calculations!AN514</f>
        <v>0</v>
      </c>
      <c r="AG544" s="58">
        <f>Calculations!AC514</f>
        <v>0</v>
      </c>
      <c r="AH544" s="58">
        <f>Calculations!AO514</f>
        <v>0</v>
      </c>
      <c r="AI544" s="58">
        <f>Calculations!AD514</f>
        <v>0</v>
      </c>
      <c r="AJ544" s="58">
        <f>Calculations!AP514</f>
        <v>0</v>
      </c>
      <c r="AK544" s="58">
        <f>Calculations!AE514</f>
        <v>0</v>
      </c>
      <c r="AL544" s="58">
        <f>Calculations!AQ514</f>
        <v>0</v>
      </c>
      <c r="AM544" s="58">
        <f>Calculations!AF514</f>
        <v>0</v>
      </c>
      <c r="AN544" s="58">
        <f>Calculations!AR514</f>
        <v>0</v>
      </c>
      <c r="AO544" s="58">
        <f>Calculations!AG514</f>
        <v>0</v>
      </c>
      <c r="AP544" s="58">
        <f>Calculations!AS514</f>
        <v>0</v>
      </c>
      <c r="AQ544" s="58">
        <f>Calculations!AH514</f>
        <v>1.2626125000699999E-2</v>
      </c>
      <c r="AR544" s="58">
        <f>Calculations!AT514</f>
        <v>100.00019800809434</v>
      </c>
      <c r="AS544" s="58">
        <f>Calculations!AI514</f>
        <v>0</v>
      </c>
      <c r="AT544" s="58">
        <f>Calculations!AU514</f>
        <v>0</v>
      </c>
      <c r="AU544" s="58">
        <f>Calculations!AJ514</f>
        <v>0</v>
      </c>
      <c r="AV544" s="58">
        <f>Calculations!AV514</f>
        <v>0</v>
      </c>
      <c r="AW544" s="49"/>
      <c r="AX544" s="49"/>
      <c r="AY544" s="56" t="str">
        <f>Calculations!D514</f>
        <v>Land Supply 2018</v>
      </c>
    </row>
    <row r="545" spans="2:51" ht="26" x14ac:dyDescent="0.35">
      <c r="B545" s="32" t="str">
        <f>Calculations!A515</f>
        <v>HLA-473</v>
      </c>
      <c r="C545" s="30" t="str">
        <f>Calculations!B515</f>
        <v>135-137 MARKET STREET, FARNWORTH, BOLTON, BL4 8EX</v>
      </c>
      <c r="D545" s="13" t="str">
        <f>Calculations!C515</f>
        <v>Residential</v>
      </c>
      <c r="E545" s="38">
        <f>Calculations!E515</f>
        <v>2.52994E-2</v>
      </c>
      <c r="F545" s="38">
        <f>Calculations!I515</f>
        <v>2.52994E-2</v>
      </c>
      <c r="G545" s="38">
        <f>Calculations!M515</f>
        <v>100</v>
      </c>
      <c r="H545" s="38">
        <f>Calculations!H515</f>
        <v>0</v>
      </c>
      <c r="I545" s="38">
        <f>Calculations!L515</f>
        <v>0</v>
      </c>
      <c r="J545" s="38">
        <f>Calculations!G515</f>
        <v>0</v>
      </c>
      <c r="K545" s="38">
        <f>Calculations!K515</f>
        <v>0</v>
      </c>
      <c r="L545" s="38">
        <f>Calculations!F515</f>
        <v>0</v>
      </c>
      <c r="M545" s="38">
        <f>Calculations!J515</f>
        <v>0</v>
      </c>
      <c r="N545" s="38">
        <f>Calculations!V515</f>
        <v>0</v>
      </c>
      <c r="O545" s="38">
        <f>Calculations!W515</f>
        <v>0</v>
      </c>
      <c r="P545" s="38">
        <f>Calculations!O515</f>
        <v>0</v>
      </c>
      <c r="Q545" s="38">
        <f>Calculations!S515</f>
        <v>0</v>
      </c>
      <c r="R545" s="38">
        <f>Calculations!Q515</f>
        <v>0</v>
      </c>
      <c r="S545" s="38">
        <f>Calculations!T515</f>
        <v>0</v>
      </c>
      <c r="T545" s="38">
        <f>Calculations!R515</f>
        <v>0</v>
      </c>
      <c r="U545" s="38">
        <f>Calculations!U515</f>
        <v>0</v>
      </c>
      <c r="V545" s="38" t="str">
        <f>Calculations!X515</f>
        <v>Not Modelled</v>
      </c>
      <c r="W545" s="38" t="str">
        <f>Calculations!Y515</f>
        <v>N/A</v>
      </c>
      <c r="X545" s="38" t="s">
        <v>1056</v>
      </c>
      <c r="Y545" s="73" t="s">
        <v>106</v>
      </c>
      <c r="Z545" s="74" t="s">
        <v>107</v>
      </c>
      <c r="AA545" s="58">
        <f>Calculations!Z515</f>
        <v>0</v>
      </c>
      <c r="AB545" s="58">
        <f>Calculations!AL515</f>
        <v>0</v>
      </c>
      <c r="AC545" s="58">
        <f>Calculations!AA515</f>
        <v>0</v>
      </c>
      <c r="AD545" s="59">
        <f>Calculations!AM515</f>
        <v>0</v>
      </c>
      <c r="AE545" s="58">
        <f>Calculations!AB515</f>
        <v>0</v>
      </c>
      <c r="AF545" s="58">
        <f>Calculations!AN515</f>
        <v>0</v>
      </c>
      <c r="AG545" s="58">
        <f>Calculations!AC515</f>
        <v>0</v>
      </c>
      <c r="AH545" s="58">
        <f>Calculations!AO515</f>
        <v>0</v>
      </c>
      <c r="AI545" s="58">
        <f>Calculations!AD515</f>
        <v>0</v>
      </c>
      <c r="AJ545" s="58">
        <f>Calculations!AP515</f>
        <v>0</v>
      </c>
      <c r="AK545" s="58">
        <f>Calculations!AE515</f>
        <v>0</v>
      </c>
      <c r="AL545" s="58">
        <f>Calculations!AQ515</f>
        <v>0</v>
      </c>
      <c r="AM545" s="58">
        <f>Calculations!AF515</f>
        <v>0</v>
      </c>
      <c r="AN545" s="58">
        <f>Calculations!AR515</f>
        <v>0</v>
      </c>
      <c r="AO545" s="58">
        <f>Calculations!AG515</f>
        <v>0</v>
      </c>
      <c r="AP545" s="58">
        <f>Calculations!AS515</f>
        <v>0</v>
      </c>
      <c r="AQ545" s="58">
        <f>Calculations!AH515</f>
        <v>2.52993999999E-2</v>
      </c>
      <c r="AR545" s="58">
        <f>Calculations!AT515</f>
        <v>99.999999999604739</v>
      </c>
      <c r="AS545" s="58">
        <f>Calculations!AI515</f>
        <v>0</v>
      </c>
      <c r="AT545" s="58">
        <f>Calculations!AU515</f>
        <v>0</v>
      </c>
      <c r="AU545" s="58">
        <f>Calculations!AJ515</f>
        <v>0</v>
      </c>
      <c r="AV545" s="58">
        <f>Calculations!AV515</f>
        <v>0</v>
      </c>
      <c r="AW545" s="49"/>
      <c r="AX545" s="49"/>
      <c r="AY545" s="56" t="str">
        <f>Calculations!D515</f>
        <v>Land Supply 2018</v>
      </c>
    </row>
    <row r="546" spans="2:51" ht="14.5" x14ac:dyDescent="0.35">
      <c r="B546" s="32" t="str">
        <f>Calculations!A516</f>
        <v>HLA-474</v>
      </c>
      <c r="C546" s="30" t="str">
        <f>Calculations!B516</f>
        <v>271 MANCHESTER ROAD, KEARSLEY, BOLTON, BL4 8RD</v>
      </c>
      <c r="D546" s="13" t="str">
        <f>Calculations!C516</f>
        <v>Residential</v>
      </c>
      <c r="E546" s="38">
        <f>Calculations!E516</f>
        <v>1.13331E-2</v>
      </c>
      <c r="F546" s="38">
        <f>Calculations!I516</f>
        <v>1.13331E-2</v>
      </c>
      <c r="G546" s="38">
        <f>Calculations!M516</f>
        <v>100</v>
      </c>
      <c r="H546" s="38">
        <f>Calculations!H516</f>
        <v>0</v>
      </c>
      <c r="I546" s="38">
        <f>Calculations!L516</f>
        <v>0</v>
      </c>
      <c r="J546" s="38">
        <f>Calculations!G516</f>
        <v>0</v>
      </c>
      <c r="K546" s="38">
        <f>Calculations!K516</f>
        <v>0</v>
      </c>
      <c r="L546" s="38">
        <f>Calculations!F516</f>
        <v>0</v>
      </c>
      <c r="M546" s="38">
        <f>Calculations!J516</f>
        <v>0</v>
      </c>
      <c r="N546" s="38">
        <f>Calculations!V516</f>
        <v>0</v>
      </c>
      <c r="O546" s="38">
        <f>Calculations!W516</f>
        <v>0</v>
      </c>
      <c r="P546" s="38">
        <f>Calculations!O516</f>
        <v>2.8185800000000001E-4</v>
      </c>
      <c r="Q546" s="38">
        <f>Calculations!S516</f>
        <v>2.4870335565732238</v>
      </c>
      <c r="R546" s="38">
        <f>Calculations!Q516</f>
        <v>0</v>
      </c>
      <c r="S546" s="38">
        <f>Calculations!T516</f>
        <v>0</v>
      </c>
      <c r="T546" s="38">
        <f>Calculations!R516</f>
        <v>0</v>
      </c>
      <c r="U546" s="38">
        <f>Calculations!U516</f>
        <v>0</v>
      </c>
      <c r="V546" s="38" t="str">
        <f>Calculations!X516</f>
        <v>Not Modelled</v>
      </c>
      <c r="W546" s="38" t="str">
        <f>Calculations!Y516</f>
        <v>N/A</v>
      </c>
      <c r="X546" s="38" t="s">
        <v>1056</v>
      </c>
      <c r="Y546" s="73" t="s">
        <v>105</v>
      </c>
      <c r="Z546" s="74" t="s">
        <v>104</v>
      </c>
      <c r="AA546" s="58">
        <f>Calculations!Z516</f>
        <v>0</v>
      </c>
      <c r="AB546" s="58">
        <f>Calculations!AL516</f>
        <v>0</v>
      </c>
      <c r="AC546" s="58">
        <f>Calculations!AA516</f>
        <v>0</v>
      </c>
      <c r="AD546" s="59">
        <f>Calculations!AM516</f>
        <v>0</v>
      </c>
      <c r="AE546" s="58">
        <f>Calculations!AB516</f>
        <v>0</v>
      </c>
      <c r="AF546" s="58">
        <f>Calculations!AN516</f>
        <v>0</v>
      </c>
      <c r="AG546" s="58">
        <f>Calculations!AC516</f>
        <v>0</v>
      </c>
      <c r="AH546" s="58">
        <f>Calculations!AO516</f>
        <v>0</v>
      </c>
      <c r="AI546" s="58">
        <f>Calculations!AD516</f>
        <v>0</v>
      </c>
      <c r="AJ546" s="58">
        <f>Calculations!AP516</f>
        <v>0</v>
      </c>
      <c r="AK546" s="58">
        <f>Calculations!AE516</f>
        <v>0</v>
      </c>
      <c r="AL546" s="58">
        <f>Calculations!AQ516</f>
        <v>0</v>
      </c>
      <c r="AM546" s="58">
        <f>Calculations!AF516</f>
        <v>0</v>
      </c>
      <c r="AN546" s="58">
        <f>Calculations!AR516</f>
        <v>0</v>
      </c>
      <c r="AO546" s="58">
        <f>Calculations!AG516</f>
        <v>0</v>
      </c>
      <c r="AP546" s="58">
        <f>Calculations!AS516</f>
        <v>0</v>
      </c>
      <c r="AQ546" s="58">
        <f>Calculations!AH516</f>
        <v>1.1333150000599999E-2</v>
      </c>
      <c r="AR546" s="58">
        <f>Calculations!AT516</f>
        <v>100.00044119084804</v>
      </c>
      <c r="AS546" s="58">
        <f>Calculations!AI516</f>
        <v>0</v>
      </c>
      <c r="AT546" s="58">
        <f>Calculations!AU516</f>
        <v>0</v>
      </c>
      <c r="AU546" s="58">
        <f>Calculations!AJ516</f>
        <v>0</v>
      </c>
      <c r="AV546" s="58">
        <f>Calculations!AV516</f>
        <v>0</v>
      </c>
      <c r="AW546" s="49"/>
      <c r="AX546" s="49"/>
      <c r="AY546" s="56" t="str">
        <f>Calculations!D516</f>
        <v>Land Supply 2018</v>
      </c>
    </row>
    <row r="547" spans="2:51" ht="26" x14ac:dyDescent="0.35">
      <c r="B547" s="32" t="str">
        <f>Calculations!A517</f>
        <v>HLA-475</v>
      </c>
      <c r="C547" s="30" t="str">
        <f>Calculations!B517</f>
        <v>TONGE FOLD UCAN CENTRE, 9-11 DUNSTAN STREET, BOLTON, BL2 6AT</v>
      </c>
      <c r="D547" s="13" t="str">
        <f>Calculations!C517</f>
        <v>Residential</v>
      </c>
      <c r="E547" s="38">
        <f>Calculations!E517</f>
        <v>5.9837500000000004E-3</v>
      </c>
      <c r="F547" s="38">
        <f>Calculations!I517</f>
        <v>5.9837500000000004E-3</v>
      </c>
      <c r="G547" s="38">
        <f>Calculations!M517</f>
        <v>100</v>
      </c>
      <c r="H547" s="38">
        <f>Calculations!H517</f>
        <v>0</v>
      </c>
      <c r="I547" s="38">
        <f>Calculations!L517</f>
        <v>0</v>
      </c>
      <c r="J547" s="38">
        <f>Calculations!G517</f>
        <v>0</v>
      </c>
      <c r="K547" s="38">
        <f>Calculations!K517</f>
        <v>0</v>
      </c>
      <c r="L547" s="38">
        <f>Calculations!F517</f>
        <v>0</v>
      </c>
      <c r="M547" s="38">
        <f>Calculations!J517</f>
        <v>0</v>
      </c>
      <c r="N547" s="38">
        <f>Calculations!V517</f>
        <v>0</v>
      </c>
      <c r="O547" s="38">
        <f>Calculations!W517</f>
        <v>0</v>
      </c>
      <c r="P547" s="38">
        <f>Calculations!O517</f>
        <v>0</v>
      </c>
      <c r="Q547" s="38">
        <f>Calculations!S517</f>
        <v>0</v>
      </c>
      <c r="R547" s="38">
        <f>Calculations!Q517</f>
        <v>0</v>
      </c>
      <c r="S547" s="38">
        <f>Calculations!T517</f>
        <v>0</v>
      </c>
      <c r="T547" s="38">
        <f>Calculations!R517</f>
        <v>0</v>
      </c>
      <c r="U547" s="38">
        <f>Calculations!U517</f>
        <v>0</v>
      </c>
      <c r="V547" s="38" t="str">
        <f>Calculations!X517</f>
        <v>Not Modelled</v>
      </c>
      <c r="W547" s="38" t="str">
        <f>Calculations!Y517</f>
        <v>N/A</v>
      </c>
      <c r="X547" s="38" t="s">
        <v>1056</v>
      </c>
      <c r="Y547" s="73" t="s">
        <v>106</v>
      </c>
      <c r="Z547" s="74" t="s">
        <v>107</v>
      </c>
      <c r="AA547" s="58">
        <f>Calculations!Z517</f>
        <v>0</v>
      </c>
      <c r="AB547" s="58">
        <f>Calculations!AL517</f>
        <v>0</v>
      </c>
      <c r="AC547" s="58">
        <f>Calculations!AA517</f>
        <v>0</v>
      </c>
      <c r="AD547" s="59">
        <f>Calculations!AM517</f>
        <v>0</v>
      </c>
      <c r="AE547" s="58">
        <f>Calculations!AB517</f>
        <v>0</v>
      </c>
      <c r="AF547" s="58">
        <f>Calculations!AN517</f>
        <v>0</v>
      </c>
      <c r="AG547" s="58">
        <f>Calculations!AC517</f>
        <v>0</v>
      </c>
      <c r="AH547" s="58">
        <f>Calculations!AO517</f>
        <v>0</v>
      </c>
      <c r="AI547" s="58">
        <f>Calculations!AD517</f>
        <v>0</v>
      </c>
      <c r="AJ547" s="58">
        <f>Calculations!AP517</f>
        <v>0</v>
      </c>
      <c r="AK547" s="58">
        <f>Calculations!AE517</f>
        <v>0</v>
      </c>
      <c r="AL547" s="58">
        <f>Calculations!AQ517</f>
        <v>0</v>
      </c>
      <c r="AM547" s="58">
        <f>Calculations!AF517</f>
        <v>0</v>
      </c>
      <c r="AN547" s="58">
        <f>Calculations!AR517</f>
        <v>0</v>
      </c>
      <c r="AO547" s="58">
        <f>Calculations!AG517</f>
        <v>0</v>
      </c>
      <c r="AP547" s="58">
        <f>Calculations!AS517</f>
        <v>0</v>
      </c>
      <c r="AQ547" s="58">
        <f>Calculations!AH517</f>
        <v>5.9837500007600001E-3</v>
      </c>
      <c r="AR547" s="58">
        <f>Calculations!AT517</f>
        <v>100.00000001270107</v>
      </c>
      <c r="AS547" s="58">
        <f>Calculations!AI517</f>
        <v>0</v>
      </c>
      <c r="AT547" s="58">
        <f>Calculations!AU517</f>
        <v>0</v>
      </c>
      <c r="AU547" s="58">
        <f>Calculations!AJ517</f>
        <v>0</v>
      </c>
      <c r="AV547" s="58">
        <f>Calculations!AV517</f>
        <v>0</v>
      </c>
      <c r="AW547" s="49"/>
      <c r="AX547" s="49"/>
      <c r="AY547" s="56" t="str">
        <f>Calculations!D517</f>
        <v>Land Supply 2018</v>
      </c>
    </row>
    <row r="548" spans="2:51" ht="26" x14ac:dyDescent="0.35">
      <c r="B548" s="32" t="str">
        <f>Calculations!A518</f>
        <v>HLA-476</v>
      </c>
      <c r="C548" s="30" t="str">
        <f>Calculations!B518</f>
        <v>32 MOOR LANE, BOLTON, BL1 4TH</v>
      </c>
      <c r="D548" s="13" t="str">
        <f>Calculations!C518</f>
        <v>Residential</v>
      </c>
      <c r="E548" s="38">
        <f>Calculations!E518</f>
        <v>4.12929E-2</v>
      </c>
      <c r="F548" s="38">
        <f>Calculations!I518</f>
        <v>4.12929E-2</v>
      </c>
      <c r="G548" s="38">
        <f>Calculations!M518</f>
        <v>100</v>
      </c>
      <c r="H548" s="38">
        <f>Calculations!H518</f>
        <v>0</v>
      </c>
      <c r="I548" s="38">
        <f>Calculations!L518</f>
        <v>0</v>
      </c>
      <c r="J548" s="38">
        <f>Calculations!G518</f>
        <v>0</v>
      </c>
      <c r="K548" s="38">
        <f>Calculations!K518</f>
        <v>0</v>
      </c>
      <c r="L548" s="38">
        <f>Calculations!F518</f>
        <v>0</v>
      </c>
      <c r="M548" s="38">
        <f>Calculations!J518</f>
        <v>0</v>
      </c>
      <c r="N548" s="38">
        <f>Calculations!V518</f>
        <v>0</v>
      </c>
      <c r="O548" s="38">
        <f>Calculations!W518</f>
        <v>0</v>
      </c>
      <c r="P548" s="38">
        <f>Calculations!O518</f>
        <v>0</v>
      </c>
      <c r="Q548" s="38">
        <f>Calculations!S518</f>
        <v>0</v>
      </c>
      <c r="R548" s="38">
        <f>Calculations!Q518</f>
        <v>0</v>
      </c>
      <c r="S548" s="38">
        <f>Calculations!T518</f>
        <v>0</v>
      </c>
      <c r="T548" s="38">
        <f>Calculations!R518</f>
        <v>0</v>
      </c>
      <c r="U548" s="38">
        <f>Calculations!U518</f>
        <v>0</v>
      </c>
      <c r="V548" s="38" t="str">
        <f>Calculations!X518</f>
        <v>Not Modelled</v>
      </c>
      <c r="W548" s="38" t="str">
        <f>Calculations!Y518</f>
        <v>N/A</v>
      </c>
      <c r="X548" s="38" t="s">
        <v>1056</v>
      </c>
      <c r="Y548" s="73" t="s">
        <v>106</v>
      </c>
      <c r="Z548" s="74" t="s">
        <v>107</v>
      </c>
      <c r="AA548" s="58">
        <f>Calculations!Z518</f>
        <v>0</v>
      </c>
      <c r="AB548" s="58">
        <f>Calculations!AL518</f>
        <v>0</v>
      </c>
      <c r="AC548" s="58">
        <f>Calculations!AA518</f>
        <v>0</v>
      </c>
      <c r="AD548" s="59">
        <f>Calculations!AM518</f>
        <v>0</v>
      </c>
      <c r="AE548" s="58">
        <f>Calculations!AB518</f>
        <v>0</v>
      </c>
      <c r="AF548" s="58">
        <f>Calculations!AN518</f>
        <v>0</v>
      </c>
      <c r="AG548" s="58">
        <f>Calculations!AC518</f>
        <v>0</v>
      </c>
      <c r="AH548" s="58">
        <f>Calculations!AO518</f>
        <v>0</v>
      </c>
      <c r="AI548" s="58">
        <f>Calculations!AD518</f>
        <v>0</v>
      </c>
      <c r="AJ548" s="58">
        <f>Calculations!AP518</f>
        <v>0</v>
      </c>
      <c r="AK548" s="58">
        <f>Calculations!AE518</f>
        <v>0</v>
      </c>
      <c r="AL548" s="58">
        <f>Calculations!AQ518</f>
        <v>0</v>
      </c>
      <c r="AM548" s="58">
        <f>Calculations!AF518</f>
        <v>0</v>
      </c>
      <c r="AN548" s="58">
        <f>Calculations!AR518</f>
        <v>0</v>
      </c>
      <c r="AO548" s="58">
        <f>Calculations!AG518</f>
        <v>0</v>
      </c>
      <c r="AP548" s="58">
        <f>Calculations!AS518</f>
        <v>0</v>
      </c>
      <c r="AQ548" s="58">
        <f>Calculations!AH518</f>
        <v>4.1292855004500001E-2</v>
      </c>
      <c r="AR548" s="58">
        <f>Calculations!AT518</f>
        <v>99.999891033325341</v>
      </c>
      <c r="AS548" s="58">
        <f>Calculations!AI518</f>
        <v>0</v>
      </c>
      <c r="AT548" s="58">
        <f>Calculations!AU518</f>
        <v>0</v>
      </c>
      <c r="AU548" s="58">
        <f>Calculations!AJ518</f>
        <v>0</v>
      </c>
      <c r="AV548" s="58">
        <f>Calculations!AV518</f>
        <v>0</v>
      </c>
      <c r="AW548" s="49"/>
      <c r="AX548" s="49"/>
      <c r="AY548" s="56" t="str">
        <f>Calculations!D518</f>
        <v>Land Supply 2018</v>
      </c>
    </row>
    <row r="549" spans="2:51" ht="14.5" x14ac:dyDescent="0.35">
      <c r="B549" s="32" t="str">
        <f>Calculations!A519</f>
        <v>HLA-477</v>
      </c>
      <c r="C549" s="30" t="str">
        <f>Calculations!B519</f>
        <v>1 THURSTONS, WESTHOUGHTON, BOLTON, BL5 3QS</v>
      </c>
      <c r="D549" s="13" t="str">
        <f>Calculations!C519</f>
        <v>Residential</v>
      </c>
      <c r="E549" s="38">
        <f>Calculations!E519</f>
        <v>0.34570000000000001</v>
      </c>
      <c r="F549" s="38">
        <f>Calculations!I519</f>
        <v>0.34570000000000001</v>
      </c>
      <c r="G549" s="38">
        <f>Calculations!M519</f>
        <v>100</v>
      </c>
      <c r="H549" s="38">
        <f>Calculations!H519</f>
        <v>0</v>
      </c>
      <c r="I549" s="38">
        <f>Calculations!L519</f>
        <v>0</v>
      </c>
      <c r="J549" s="38">
        <f>Calculations!G519</f>
        <v>0</v>
      </c>
      <c r="K549" s="38">
        <f>Calculations!K519</f>
        <v>0</v>
      </c>
      <c r="L549" s="38">
        <f>Calculations!F519</f>
        <v>0</v>
      </c>
      <c r="M549" s="38">
        <f>Calculations!J519</f>
        <v>0</v>
      </c>
      <c r="N549" s="38">
        <f>Calculations!V519</f>
        <v>0</v>
      </c>
      <c r="O549" s="38">
        <f>Calculations!W519</f>
        <v>0</v>
      </c>
      <c r="P549" s="38">
        <f>Calculations!O519</f>
        <v>4.4285280568490001E-2</v>
      </c>
      <c r="Q549" s="38">
        <f>Calculations!S519</f>
        <v>12.810321252094301</v>
      </c>
      <c r="R549" s="38">
        <f>Calculations!Q519</f>
        <v>2.3634805684900001E-3</v>
      </c>
      <c r="S549" s="38">
        <f>Calculations!T519</f>
        <v>0.6836796553341048</v>
      </c>
      <c r="T549" s="38">
        <f>Calculations!R519</f>
        <v>0</v>
      </c>
      <c r="U549" s="38">
        <f>Calculations!U519</f>
        <v>0</v>
      </c>
      <c r="V549" s="38" t="str">
        <f>Calculations!X519</f>
        <v>Not Modelled</v>
      </c>
      <c r="W549" s="38" t="str">
        <f>Calculations!Y519</f>
        <v>N/A</v>
      </c>
      <c r="X549" s="38" t="s">
        <v>1056</v>
      </c>
      <c r="Y549" s="73" t="s">
        <v>105</v>
      </c>
      <c r="Z549" s="74" t="s">
        <v>104</v>
      </c>
      <c r="AA549" s="58">
        <f>Calculations!Z519</f>
        <v>0</v>
      </c>
      <c r="AB549" s="58">
        <f>Calculations!AL519</f>
        <v>0</v>
      </c>
      <c r="AC549" s="58">
        <f>Calculations!AA519</f>
        <v>0</v>
      </c>
      <c r="AD549" s="59">
        <f>Calculations!AM519</f>
        <v>0</v>
      </c>
      <c r="AE549" s="58">
        <f>Calculations!AB519</f>
        <v>0</v>
      </c>
      <c r="AF549" s="58">
        <f>Calculations!AN519</f>
        <v>0</v>
      </c>
      <c r="AG549" s="58">
        <f>Calculations!AC519</f>
        <v>0</v>
      </c>
      <c r="AH549" s="58">
        <f>Calculations!AO519</f>
        <v>0</v>
      </c>
      <c r="AI549" s="58">
        <f>Calculations!AD519</f>
        <v>0</v>
      </c>
      <c r="AJ549" s="58">
        <f>Calculations!AP519</f>
        <v>0</v>
      </c>
      <c r="AK549" s="58">
        <f>Calculations!AE519</f>
        <v>0</v>
      </c>
      <c r="AL549" s="58">
        <f>Calculations!AQ519</f>
        <v>0</v>
      </c>
      <c r="AM549" s="58">
        <f>Calculations!AF519</f>
        <v>0</v>
      </c>
      <c r="AN549" s="58">
        <f>Calculations!AR519</f>
        <v>0</v>
      </c>
      <c r="AO549" s="58">
        <f>Calculations!AG519</f>
        <v>0</v>
      </c>
      <c r="AP549" s="58">
        <f>Calculations!AS519</f>
        <v>0</v>
      </c>
      <c r="AQ549" s="58">
        <f>Calculations!AH519</f>
        <v>0</v>
      </c>
      <c r="AR549" s="58">
        <f>Calculations!AT519</f>
        <v>0</v>
      </c>
      <c r="AS549" s="58">
        <f>Calculations!AI519</f>
        <v>0</v>
      </c>
      <c r="AT549" s="58">
        <f>Calculations!AU519</f>
        <v>0</v>
      </c>
      <c r="AU549" s="58">
        <f>Calculations!AJ519</f>
        <v>0</v>
      </c>
      <c r="AV549" s="58">
        <f>Calculations!AV519</f>
        <v>0</v>
      </c>
      <c r="AW549" s="49"/>
      <c r="AX549" s="49"/>
      <c r="AY549" s="56" t="str">
        <f>Calculations!D519</f>
        <v>Land Supply 2018</v>
      </c>
    </row>
    <row r="550" spans="2:51" ht="26" x14ac:dyDescent="0.35">
      <c r="B550" s="32" t="str">
        <f>Calculations!A520</f>
        <v>HLA-478</v>
      </c>
      <c r="C550" s="30" t="str">
        <f>Calculations!B520</f>
        <v>141 NEW STREET, BLACKROD, BOLTON, BL6 5AW</v>
      </c>
      <c r="D550" s="13" t="str">
        <f>Calculations!C520</f>
        <v>Residential</v>
      </c>
      <c r="E550" s="38">
        <f>Calculations!E520</f>
        <v>2.707E-2</v>
      </c>
      <c r="F550" s="38">
        <f>Calculations!I520</f>
        <v>2.707E-2</v>
      </c>
      <c r="G550" s="38">
        <f>Calculations!M520</f>
        <v>100</v>
      </c>
      <c r="H550" s="38">
        <f>Calculations!H520</f>
        <v>0</v>
      </c>
      <c r="I550" s="38">
        <f>Calculations!L520</f>
        <v>0</v>
      </c>
      <c r="J550" s="38">
        <f>Calculations!G520</f>
        <v>0</v>
      </c>
      <c r="K550" s="38">
        <f>Calculations!K520</f>
        <v>0</v>
      </c>
      <c r="L550" s="38">
        <f>Calculations!F520</f>
        <v>0</v>
      </c>
      <c r="M550" s="38">
        <f>Calculations!J520</f>
        <v>0</v>
      </c>
      <c r="N550" s="38">
        <f>Calculations!V520</f>
        <v>0</v>
      </c>
      <c r="O550" s="38">
        <f>Calculations!W520</f>
        <v>0</v>
      </c>
      <c r="P550" s="38">
        <f>Calculations!O520</f>
        <v>0</v>
      </c>
      <c r="Q550" s="38">
        <f>Calculations!S520</f>
        <v>0</v>
      </c>
      <c r="R550" s="38">
        <f>Calculations!Q520</f>
        <v>0</v>
      </c>
      <c r="S550" s="38">
        <f>Calculations!T520</f>
        <v>0</v>
      </c>
      <c r="T550" s="38">
        <f>Calculations!R520</f>
        <v>0</v>
      </c>
      <c r="U550" s="38">
        <f>Calculations!U520</f>
        <v>0</v>
      </c>
      <c r="V550" s="38" t="str">
        <f>Calculations!X520</f>
        <v>Not Modelled</v>
      </c>
      <c r="W550" s="38" t="str">
        <f>Calculations!Y520</f>
        <v>N/A</v>
      </c>
      <c r="X550" s="38" t="s">
        <v>1056</v>
      </c>
      <c r="Y550" s="73" t="s">
        <v>106</v>
      </c>
      <c r="Z550" s="74" t="s">
        <v>107</v>
      </c>
      <c r="AA550" s="58">
        <f>Calculations!Z520</f>
        <v>0</v>
      </c>
      <c r="AB550" s="58">
        <f>Calculations!AL520</f>
        <v>0</v>
      </c>
      <c r="AC550" s="58">
        <f>Calculations!AA520</f>
        <v>0</v>
      </c>
      <c r="AD550" s="59">
        <f>Calculations!AM520</f>
        <v>0</v>
      </c>
      <c r="AE550" s="58">
        <f>Calculations!AB520</f>
        <v>0</v>
      </c>
      <c r="AF550" s="58">
        <f>Calculations!AN520</f>
        <v>0</v>
      </c>
      <c r="AG550" s="58">
        <f>Calculations!AC520</f>
        <v>0</v>
      </c>
      <c r="AH550" s="58">
        <f>Calculations!AO520</f>
        <v>0</v>
      </c>
      <c r="AI550" s="58">
        <f>Calculations!AD520</f>
        <v>0</v>
      </c>
      <c r="AJ550" s="58">
        <f>Calculations!AP520</f>
        <v>0</v>
      </c>
      <c r="AK550" s="58">
        <f>Calculations!AE520</f>
        <v>0</v>
      </c>
      <c r="AL550" s="58">
        <f>Calculations!AQ520</f>
        <v>0</v>
      </c>
      <c r="AM550" s="58">
        <f>Calculations!AF520</f>
        <v>0</v>
      </c>
      <c r="AN550" s="58">
        <f>Calculations!AR520</f>
        <v>0</v>
      </c>
      <c r="AO550" s="58">
        <f>Calculations!AG520</f>
        <v>0</v>
      </c>
      <c r="AP550" s="58">
        <f>Calculations!AS520</f>
        <v>0</v>
      </c>
      <c r="AQ550" s="58">
        <f>Calculations!AH520</f>
        <v>0</v>
      </c>
      <c r="AR550" s="58">
        <f>Calculations!AT520</f>
        <v>0</v>
      </c>
      <c r="AS550" s="58">
        <f>Calculations!AI520</f>
        <v>0</v>
      </c>
      <c r="AT550" s="58">
        <f>Calculations!AU520</f>
        <v>0</v>
      </c>
      <c r="AU550" s="58">
        <f>Calculations!AJ520</f>
        <v>0</v>
      </c>
      <c r="AV550" s="58">
        <f>Calculations!AV520</f>
        <v>0</v>
      </c>
      <c r="AW550" s="49"/>
      <c r="AX550" s="49"/>
      <c r="AY550" s="56" t="str">
        <f>Calculations!D520</f>
        <v>Land Supply 2018</v>
      </c>
    </row>
    <row r="551" spans="2:51" ht="26" x14ac:dyDescent="0.35">
      <c r="B551" s="32" t="str">
        <f>Calculations!A521</f>
        <v>HLA-479</v>
      </c>
      <c r="C551" s="30" t="str">
        <f>Calculations!B521</f>
        <v>49-51 GEORGE STREET, FARNWORTH, BOLTON, BL4 9RJ</v>
      </c>
      <c r="D551" s="13" t="str">
        <f>Calculations!C521</f>
        <v>Residential</v>
      </c>
      <c r="E551" s="38">
        <f>Calculations!E521</f>
        <v>5.0339200000000001E-2</v>
      </c>
      <c r="F551" s="38">
        <f>Calculations!I521</f>
        <v>5.0339200000000001E-2</v>
      </c>
      <c r="G551" s="38">
        <f>Calculations!M521</f>
        <v>100</v>
      </c>
      <c r="H551" s="38">
        <f>Calculations!H521</f>
        <v>0</v>
      </c>
      <c r="I551" s="38">
        <f>Calculations!L521</f>
        <v>0</v>
      </c>
      <c r="J551" s="38">
        <f>Calculations!G521</f>
        <v>0</v>
      </c>
      <c r="K551" s="38">
        <f>Calculations!K521</f>
        <v>0</v>
      </c>
      <c r="L551" s="38">
        <f>Calculations!F521</f>
        <v>0</v>
      </c>
      <c r="M551" s="38">
        <f>Calculations!J521</f>
        <v>0</v>
      </c>
      <c r="N551" s="38">
        <f>Calculations!V521</f>
        <v>0</v>
      </c>
      <c r="O551" s="38">
        <f>Calculations!W521</f>
        <v>0</v>
      </c>
      <c r="P551" s="38">
        <f>Calculations!O521</f>
        <v>0</v>
      </c>
      <c r="Q551" s="38">
        <f>Calculations!S521</f>
        <v>0</v>
      </c>
      <c r="R551" s="38">
        <f>Calculations!Q521</f>
        <v>0</v>
      </c>
      <c r="S551" s="38">
        <f>Calculations!T521</f>
        <v>0</v>
      </c>
      <c r="T551" s="38">
        <f>Calculations!R521</f>
        <v>0</v>
      </c>
      <c r="U551" s="38">
        <f>Calculations!U521</f>
        <v>0</v>
      </c>
      <c r="V551" s="38" t="str">
        <f>Calculations!X521</f>
        <v>Not Modelled</v>
      </c>
      <c r="W551" s="38" t="str">
        <f>Calculations!Y521</f>
        <v>N/A</v>
      </c>
      <c r="X551" s="38" t="s">
        <v>1056</v>
      </c>
      <c r="Y551" s="73" t="s">
        <v>106</v>
      </c>
      <c r="Z551" s="74" t="s">
        <v>107</v>
      </c>
      <c r="AA551" s="58">
        <f>Calculations!Z521</f>
        <v>0</v>
      </c>
      <c r="AB551" s="58">
        <f>Calculations!AL521</f>
        <v>0</v>
      </c>
      <c r="AC551" s="58">
        <f>Calculations!AA521</f>
        <v>0</v>
      </c>
      <c r="AD551" s="59">
        <f>Calculations!AM521</f>
        <v>0</v>
      </c>
      <c r="AE551" s="58">
        <f>Calculations!AB521</f>
        <v>0</v>
      </c>
      <c r="AF551" s="58">
        <f>Calculations!AN521</f>
        <v>0</v>
      </c>
      <c r="AG551" s="58">
        <f>Calculations!AC521</f>
        <v>0</v>
      </c>
      <c r="AH551" s="58">
        <f>Calculations!AO521</f>
        <v>0</v>
      </c>
      <c r="AI551" s="58">
        <f>Calculations!AD521</f>
        <v>0</v>
      </c>
      <c r="AJ551" s="58">
        <f>Calculations!AP521</f>
        <v>0</v>
      </c>
      <c r="AK551" s="58">
        <f>Calculations!AE521</f>
        <v>0</v>
      </c>
      <c r="AL551" s="58">
        <f>Calculations!AQ521</f>
        <v>0</v>
      </c>
      <c r="AM551" s="58">
        <f>Calculations!AF521</f>
        <v>0</v>
      </c>
      <c r="AN551" s="58">
        <f>Calculations!AR521</f>
        <v>0</v>
      </c>
      <c r="AO551" s="58">
        <f>Calculations!AG521</f>
        <v>0</v>
      </c>
      <c r="AP551" s="58">
        <f>Calculations!AS521</f>
        <v>0</v>
      </c>
      <c r="AQ551" s="58">
        <f>Calculations!AH521</f>
        <v>5.0339149998899997E-2</v>
      </c>
      <c r="AR551" s="58">
        <f>Calculations!AT521</f>
        <v>99.999900671643559</v>
      </c>
      <c r="AS551" s="58">
        <f>Calculations!AI521</f>
        <v>0</v>
      </c>
      <c r="AT551" s="58">
        <f>Calculations!AU521</f>
        <v>0</v>
      </c>
      <c r="AU551" s="58">
        <f>Calculations!AJ521</f>
        <v>0</v>
      </c>
      <c r="AV551" s="58">
        <f>Calculations!AV521</f>
        <v>0</v>
      </c>
      <c r="AW551" s="49"/>
      <c r="AX551" s="49"/>
      <c r="AY551" s="56" t="str">
        <f>Calculations!D521</f>
        <v>Land Supply 2018</v>
      </c>
    </row>
    <row r="552" spans="2:51" ht="14.5" x14ac:dyDescent="0.35">
      <c r="B552" s="32" t="str">
        <f>Calculations!A522</f>
        <v>HLA-480</v>
      </c>
      <c r="C552" s="30" t="str">
        <f>Calculations!B522</f>
        <v>LAND OFF BROOKSIDE ROAD, BOLTON, BL2 2SE</v>
      </c>
      <c r="D552" s="13" t="str">
        <f>Calculations!C522</f>
        <v>Residential</v>
      </c>
      <c r="E552" s="38">
        <f>Calculations!E522</f>
        <v>8.8584999999999997E-2</v>
      </c>
      <c r="F552" s="38">
        <f>Calculations!I522</f>
        <v>5.9900365987919993E-2</v>
      </c>
      <c r="G552" s="38">
        <f>Calculations!M522</f>
        <v>67.619084481481067</v>
      </c>
      <c r="H552" s="38">
        <f>Calculations!H522</f>
        <v>4.6056154623800001E-3</v>
      </c>
      <c r="I552" s="38">
        <f>Calculations!L522</f>
        <v>5.1990917902353679</v>
      </c>
      <c r="J552" s="38">
        <f>Calculations!G522</f>
        <v>2.4079018549700001E-2</v>
      </c>
      <c r="K552" s="38">
        <f>Calculations!K522</f>
        <v>27.181823728283572</v>
      </c>
      <c r="L552" s="38">
        <f>Calculations!F522</f>
        <v>0</v>
      </c>
      <c r="M552" s="38">
        <f>Calculations!J522</f>
        <v>0</v>
      </c>
      <c r="N552" s="38">
        <f>Calculations!V522</f>
        <v>8.8584985000199998E-2</v>
      </c>
      <c r="O552" s="38">
        <f>Calculations!W522</f>
        <v>99.999983067336458</v>
      </c>
      <c r="P552" s="38">
        <f>Calculations!O522</f>
        <v>4.2703779242039996E-2</v>
      </c>
      <c r="Q552" s="38">
        <f>Calculations!S522</f>
        <v>48.206557816831292</v>
      </c>
      <c r="R552" s="38">
        <f>Calculations!Q522</f>
        <v>1.5855879242039999E-2</v>
      </c>
      <c r="S552" s="38">
        <f>Calculations!T522</f>
        <v>17.899056546864593</v>
      </c>
      <c r="T552" s="38">
        <f>Calculations!R522</f>
        <v>2.1231201668400002E-3</v>
      </c>
      <c r="U552" s="38">
        <f>Calculations!U522</f>
        <v>2.3967039192188295</v>
      </c>
      <c r="V552" s="38" t="str">
        <f>Calculations!X522</f>
        <v>Not Modelled</v>
      </c>
      <c r="W552" s="38" t="str">
        <f>Calculations!Y522</f>
        <v>N/A</v>
      </c>
      <c r="X552" s="38" t="s">
        <v>1056</v>
      </c>
      <c r="Y552" s="73" t="s">
        <v>102</v>
      </c>
      <c r="Z552" s="74" t="s">
        <v>103</v>
      </c>
      <c r="AA552" s="58">
        <f>Calculations!Z522</f>
        <v>0</v>
      </c>
      <c r="AB552" s="58">
        <f>Calculations!AL522</f>
        <v>0</v>
      </c>
      <c r="AC552" s="58">
        <f>Calculations!AA522</f>
        <v>0</v>
      </c>
      <c r="AD552" s="59">
        <f>Calculations!AM522</f>
        <v>0</v>
      </c>
      <c r="AE552" s="58">
        <f>Calculations!AB522</f>
        <v>0</v>
      </c>
      <c r="AF552" s="58">
        <f>Calculations!AN522</f>
        <v>0</v>
      </c>
      <c r="AG552" s="58">
        <f>Calculations!AC522</f>
        <v>0</v>
      </c>
      <c r="AH552" s="58">
        <f>Calculations!AO522</f>
        <v>0</v>
      </c>
      <c r="AI552" s="58">
        <f>Calculations!AD522</f>
        <v>0</v>
      </c>
      <c r="AJ552" s="58">
        <f>Calculations!AP522</f>
        <v>0</v>
      </c>
      <c r="AK552" s="58">
        <f>Calculations!AE522</f>
        <v>0</v>
      </c>
      <c r="AL552" s="58">
        <f>Calculations!AQ522</f>
        <v>0</v>
      </c>
      <c r="AM552" s="58">
        <f>Calculations!AF522</f>
        <v>0</v>
      </c>
      <c r="AN552" s="58">
        <f>Calculations!AR522</f>
        <v>0</v>
      </c>
      <c r="AO552" s="58">
        <f>Calculations!AG522</f>
        <v>0</v>
      </c>
      <c r="AP552" s="58">
        <f>Calculations!AS522</f>
        <v>0</v>
      </c>
      <c r="AQ552" s="58">
        <f>Calculations!AH522</f>
        <v>8.8584985000199998E-2</v>
      </c>
      <c r="AR552" s="58">
        <f>Calculations!AT522</f>
        <v>99.999983067336458</v>
      </c>
      <c r="AS552" s="58">
        <f>Calculations!AI522</f>
        <v>0</v>
      </c>
      <c r="AT552" s="58">
        <f>Calculations!AU522</f>
        <v>0</v>
      </c>
      <c r="AU552" s="58">
        <f>Calculations!AJ522</f>
        <v>0</v>
      </c>
      <c r="AV552" s="58">
        <f>Calculations!AV522</f>
        <v>0</v>
      </c>
      <c r="AW552" s="49"/>
      <c r="AX552" s="49"/>
      <c r="AY552" s="56" t="str">
        <f>Calculations!D522</f>
        <v>Land Supply 2018</v>
      </c>
    </row>
    <row r="553" spans="2:51" ht="26" x14ac:dyDescent="0.35">
      <c r="B553" s="32" t="str">
        <f>Calculations!A523</f>
        <v>HLA-481</v>
      </c>
      <c r="C553" s="30" t="str">
        <f>Calculations!B523</f>
        <v>LAND AT BRIDGEMAN STREET, ADELAIDE STREET AND ADLINGTON STREET, BOLTON</v>
      </c>
      <c r="D553" s="13" t="str">
        <f>Calculations!C523</f>
        <v>Residential</v>
      </c>
      <c r="E553" s="38">
        <f>Calculations!E523</f>
        <v>0.22962199999999999</v>
      </c>
      <c r="F553" s="38">
        <f>Calculations!I523</f>
        <v>0.22962199999999999</v>
      </c>
      <c r="G553" s="38">
        <f>Calculations!M523</f>
        <v>100</v>
      </c>
      <c r="H553" s="38">
        <f>Calculations!H523</f>
        <v>0</v>
      </c>
      <c r="I553" s="38">
        <f>Calculations!L523</f>
        <v>0</v>
      </c>
      <c r="J553" s="38">
        <f>Calculations!G523</f>
        <v>0</v>
      </c>
      <c r="K553" s="38">
        <f>Calculations!K523</f>
        <v>0</v>
      </c>
      <c r="L553" s="38">
        <f>Calculations!F523</f>
        <v>0</v>
      </c>
      <c r="M553" s="38">
        <f>Calculations!J523</f>
        <v>0</v>
      </c>
      <c r="N553" s="38">
        <f>Calculations!V523</f>
        <v>0</v>
      </c>
      <c r="O553" s="38">
        <f>Calculations!W523</f>
        <v>0</v>
      </c>
      <c r="P553" s="38">
        <f>Calculations!O523</f>
        <v>1.5495883961016E-2</v>
      </c>
      <c r="Q553" s="38">
        <f>Calculations!S523</f>
        <v>6.7484317534974876</v>
      </c>
      <c r="R553" s="38">
        <f>Calculations!Q523</f>
        <v>4.9383961015999999E-5</v>
      </c>
      <c r="S553" s="38">
        <f>Calculations!T523</f>
        <v>2.1506633082195956E-2</v>
      </c>
      <c r="T553" s="38">
        <f>Calculations!R523</f>
        <v>0</v>
      </c>
      <c r="U553" s="38">
        <f>Calculations!U523</f>
        <v>0</v>
      </c>
      <c r="V553" s="38" t="str">
        <f>Calculations!X523</f>
        <v>Not Modelled</v>
      </c>
      <c r="W553" s="38" t="str">
        <f>Calculations!Y523</f>
        <v>N/A</v>
      </c>
      <c r="X553" s="38" t="s">
        <v>1056</v>
      </c>
      <c r="Y553" s="73" t="s">
        <v>105</v>
      </c>
      <c r="Z553" s="74" t="s">
        <v>104</v>
      </c>
      <c r="AA553" s="58">
        <f>Calculations!Z523</f>
        <v>0</v>
      </c>
      <c r="AB553" s="58">
        <f>Calculations!AL523</f>
        <v>0</v>
      </c>
      <c r="AC553" s="58">
        <f>Calculations!AA523</f>
        <v>0</v>
      </c>
      <c r="AD553" s="59">
        <f>Calculations!AM523</f>
        <v>0</v>
      </c>
      <c r="AE553" s="58">
        <f>Calculations!AB523</f>
        <v>0</v>
      </c>
      <c r="AF553" s="58">
        <f>Calculations!AN523</f>
        <v>0</v>
      </c>
      <c r="AG553" s="58">
        <f>Calculations!AC523</f>
        <v>0</v>
      </c>
      <c r="AH553" s="58">
        <f>Calculations!AO523</f>
        <v>0</v>
      </c>
      <c r="AI553" s="58">
        <f>Calculations!AD523</f>
        <v>0</v>
      </c>
      <c r="AJ553" s="58">
        <f>Calculations!AP523</f>
        <v>0</v>
      </c>
      <c r="AK553" s="58">
        <f>Calculations!AE523</f>
        <v>0</v>
      </c>
      <c r="AL553" s="58">
        <f>Calculations!AQ523</f>
        <v>0</v>
      </c>
      <c r="AM553" s="58">
        <f>Calculations!AF523</f>
        <v>0</v>
      </c>
      <c r="AN553" s="58">
        <f>Calculations!AR523</f>
        <v>0</v>
      </c>
      <c r="AO553" s="58">
        <f>Calculations!AG523</f>
        <v>0</v>
      </c>
      <c r="AP553" s="58">
        <f>Calculations!AS523</f>
        <v>0</v>
      </c>
      <c r="AQ553" s="58">
        <f>Calculations!AH523</f>
        <v>0.22962244000400001</v>
      </c>
      <c r="AR553" s="58">
        <f>Calculations!AT523</f>
        <v>100.00019162101192</v>
      </c>
      <c r="AS553" s="58">
        <f>Calculations!AI523</f>
        <v>0</v>
      </c>
      <c r="AT553" s="58">
        <f>Calculations!AU523</f>
        <v>0</v>
      </c>
      <c r="AU553" s="58">
        <f>Calculations!AJ523</f>
        <v>0</v>
      </c>
      <c r="AV553" s="58">
        <f>Calculations!AV523</f>
        <v>0</v>
      </c>
      <c r="AW553" s="49"/>
      <c r="AX553" s="49"/>
      <c r="AY553" s="56" t="str">
        <f>Calculations!D523</f>
        <v>Land Supply 2018</v>
      </c>
    </row>
    <row r="554" spans="2:51" ht="26" x14ac:dyDescent="0.35">
      <c r="B554" s="32" t="str">
        <f>Calculations!A524</f>
        <v>HLA-485</v>
      </c>
      <c r="C554" s="30" t="str">
        <f>Calculations!B524</f>
        <v>TOPPINGS, FOXHOLES ROAD, HORWICH, BOLTON, BL6 6AL</v>
      </c>
      <c r="D554" s="13" t="str">
        <f>Calculations!C524</f>
        <v>Residential</v>
      </c>
      <c r="E554" s="38">
        <f>Calculations!E524</f>
        <v>9.5283900000000005E-2</v>
      </c>
      <c r="F554" s="38">
        <f>Calculations!I524</f>
        <v>9.5283900000000005E-2</v>
      </c>
      <c r="G554" s="38">
        <f>Calculations!M524</f>
        <v>100</v>
      </c>
      <c r="H554" s="38">
        <f>Calculations!H524</f>
        <v>0</v>
      </c>
      <c r="I554" s="38">
        <f>Calculations!L524</f>
        <v>0</v>
      </c>
      <c r="J554" s="38">
        <f>Calculations!G524</f>
        <v>0</v>
      </c>
      <c r="K554" s="38">
        <f>Calculations!K524</f>
        <v>0</v>
      </c>
      <c r="L554" s="38">
        <f>Calculations!F524</f>
        <v>0</v>
      </c>
      <c r="M554" s="38">
        <f>Calculations!J524</f>
        <v>0</v>
      </c>
      <c r="N554" s="38">
        <f>Calculations!V524</f>
        <v>0</v>
      </c>
      <c r="O554" s="38">
        <f>Calculations!W524</f>
        <v>0</v>
      </c>
      <c r="P554" s="38">
        <f>Calculations!O524</f>
        <v>0</v>
      </c>
      <c r="Q554" s="38">
        <f>Calculations!S524</f>
        <v>0</v>
      </c>
      <c r="R554" s="38">
        <f>Calculations!Q524</f>
        <v>0</v>
      </c>
      <c r="S554" s="38">
        <f>Calculations!T524</f>
        <v>0</v>
      </c>
      <c r="T554" s="38">
        <f>Calculations!R524</f>
        <v>0</v>
      </c>
      <c r="U554" s="38">
        <f>Calculations!U524</f>
        <v>0</v>
      </c>
      <c r="V554" s="38" t="str">
        <f>Calculations!X524</f>
        <v>Not Modelled</v>
      </c>
      <c r="W554" s="38" t="str">
        <f>Calculations!Y524</f>
        <v>N/A</v>
      </c>
      <c r="X554" s="38" t="s">
        <v>1056</v>
      </c>
      <c r="Y554" s="73" t="s">
        <v>106</v>
      </c>
      <c r="Z554" s="74" t="s">
        <v>107</v>
      </c>
      <c r="AA554" s="58">
        <f>Calculations!Z524</f>
        <v>0</v>
      </c>
      <c r="AB554" s="58">
        <f>Calculations!AL524</f>
        <v>0</v>
      </c>
      <c r="AC554" s="58">
        <f>Calculations!AA524</f>
        <v>0</v>
      </c>
      <c r="AD554" s="59">
        <f>Calculations!AM524</f>
        <v>0</v>
      </c>
      <c r="AE554" s="58">
        <f>Calculations!AB524</f>
        <v>0</v>
      </c>
      <c r="AF554" s="58">
        <f>Calculations!AN524</f>
        <v>0</v>
      </c>
      <c r="AG554" s="58">
        <f>Calculations!AC524</f>
        <v>0</v>
      </c>
      <c r="AH554" s="58">
        <f>Calculations!AO524</f>
        <v>0</v>
      </c>
      <c r="AI554" s="58">
        <f>Calculations!AD524</f>
        <v>0</v>
      </c>
      <c r="AJ554" s="58">
        <f>Calculations!AP524</f>
        <v>0</v>
      </c>
      <c r="AK554" s="58">
        <f>Calculations!AE524</f>
        <v>5.9113751154399999E-2</v>
      </c>
      <c r="AL554" s="58">
        <f>Calculations!AQ524</f>
        <v>62.039600766131521</v>
      </c>
      <c r="AM554" s="58">
        <f>Calculations!AF524</f>
        <v>0</v>
      </c>
      <c r="AN554" s="58">
        <f>Calculations!AR524</f>
        <v>0</v>
      </c>
      <c r="AO554" s="58">
        <f>Calculations!AG524</f>
        <v>0</v>
      </c>
      <c r="AP554" s="58">
        <f>Calculations!AS524</f>
        <v>0</v>
      </c>
      <c r="AQ554" s="58">
        <f>Calculations!AH524</f>
        <v>0</v>
      </c>
      <c r="AR554" s="58">
        <f>Calculations!AT524</f>
        <v>0</v>
      </c>
      <c r="AS554" s="58">
        <f>Calculations!AI524</f>
        <v>0</v>
      </c>
      <c r="AT554" s="58">
        <f>Calculations!AU524</f>
        <v>0</v>
      </c>
      <c r="AU554" s="58">
        <f>Calculations!AJ524</f>
        <v>0</v>
      </c>
      <c r="AV554" s="58">
        <f>Calculations!AV524</f>
        <v>0</v>
      </c>
      <c r="AW554" s="49"/>
      <c r="AX554" s="49"/>
      <c r="AY554" s="56" t="str">
        <f>Calculations!D524</f>
        <v>Land Supply 2018</v>
      </c>
    </row>
    <row r="555" spans="2:51" ht="26" x14ac:dyDescent="0.35">
      <c r="B555" s="32" t="str">
        <f>Calculations!A525</f>
        <v>HLA-488</v>
      </c>
      <c r="C555" s="30" t="str">
        <f>Calculations!B525</f>
        <v>192 ST JOHNS ROAD, LOSTOCK, BOLTON, BL6 4HD</v>
      </c>
      <c r="D555" s="13" t="str">
        <f>Calculations!C525</f>
        <v>Residential</v>
      </c>
      <c r="E555" s="38">
        <f>Calculations!E525</f>
        <v>4.8242E-2</v>
      </c>
      <c r="F555" s="38">
        <f>Calculations!I525</f>
        <v>4.8242E-2</v>
      </c>
      <c r="G555" s="38">
        <f>Calculations!M525</f>
        <v>100</v>
      </c>
      <c r="H555" s="38">
        <f>Calculations!H525</f>
        <v>0</v>
      </c>
      <c r="I555" s="38">
        <f>Calculations!L525</f>
        <v>0</v>
      </c>
      <c r="J555" s="38">
        <f>Calculations!G525</f>
        <v>0</v>
      </c>
      <c r="K555" s="38">
        <f>Calculations!K525</f>
        <v>0</v>
      </c>
      <c r="L555" s="38">
        <f>Calculations!F525</f>
        <v>0</v>
      </c>
      <c r="M555" s="38">
        <f>Calculations!J525</f>
        <v>0</v>
      </c>
      <c r="N555" s="38">
        <f>Calculations!V525</f>
        <v>0</v>
      </c>
      <c r="O555" s="38">
        <f>Calculations!W525</f>
        <v>0</v>
      </c>
      <c r="P555" s="38">
        <f>Calculations!O525</f>
        <v>0</v>
      </c>
      <c r="Q555" s="38">
        <f>Calculations!S525</f>
        <v>0</v>
      </c>
      <c r="R555" s="38">
        <f>Calculations!Q525</f>
        <v>0</v>
      </c>
      <c r="S555" s="38">
        <f>Calculations!T525</f>
        <v>0</v>
      </c>
      <c r="T555" s="38">
        <f>Calculations!R525</f>
        <v>0</v>
      </c>
      <c r="U555" s="38">
        <f>Calculations!U525</f>
        <v>0</v>
      </c>
      <c r="V555" s="38" t="str">
        <f>Calculations!X525</f>
        <v>Not Modelled</v>
      </c>
      <c r="W555" s="38" t="str">
        <f>Calculations!Y525</f>
        <v>N/A</v>
      </c>
      <c r="X555" s="38" t="s">
        <v>1056</v>
      </c>
      <c r="Y555" s="73" t="s">
        <v>106</v>
      </c>
      <c r="Z555" s="74" t="s">
        <v>107</v>
      </c>
      <c r="AA555" s="58">
        <f>Calculations!Z525</f>
        <v>0</v>
      </c>
      <c r="AB555" s="58">
        <f>Calculations!AL525</f>
        <v>0</v>
      </c>
      <c r="AC555" s="58">
        <f>Calculations!AA525</f>
        <v>0</v>
      </c>
      <c r="AD555" s="59">
        <f>Calculations!AM525</f>
        <v>0</v>
      </c>
      <c r="AE555" s="58">
        <f>Calculations!AB525</f>
        <v>0</v>
      </c>
      <c r="AF555" s="58">
        <f>Calculations!AN525</f>
        <v>0</v>
      </c>
      <c r="AG555" s="58">
        <f>Calculations!AC525</f>
        <v>0</v>
      </c>
      <c r="AH555" s="58">
        <f>Calculations!AO525</f>
        <v>0</v>
      </c>
      <c r="AI555" s="58">
        <f>Calculations!AD525</f>
        <v>0</v>
      </c>
      <c r="AJ555" s="58">
        <f>Calculations!AP525</f>
        <v>0</v>
      </c>
      <c r="AK555" s="58">
        <f>Calculations!AE525</f>
        <v>0</v>
      </c>
      <c r="AL555" s="58">
        <f>Calculations!AQ525</f>
        <v>0</v>
      </c>
      <c r="AM555" s="58">
        <f>Calculations!AF525</f>
        <v>0</v>
      </c>
      <c r="AN555" s="58">
        <f>Calculations!AR525</f>
        <v>0</v>
      </c>
      <c r="AO555" s="58">
        <f>Calculations!AG525</f>
        <v>0</v>
      </c>
      <c r="AP555" s="58">
        <f>Calculations!AS525</f>
        <v>0</v>
      </c>
      <c r="AQ555" s="58">
        <f>Calculations!AH525</f>
        <v>4.8242014999500003E-2</v>
      </c>
      <c r="AR555" s="58">
        <f>Calculations!AT525</f>
        <v>100.00003109220181</v>
      </c>
      <c r="AS555" s="58">
        <f>Calculations!AI525</f>
        <v>0</v>
      </c>
      <c r="AT555" s="58">
        <f>Calculations!AU525</f>
        <v>0</v>
      </c>
      <c r="AU555" s="58">
        <f>Calculations!AJ525</f>
        <v>0</v>
      </c>
      <c r="AV555" s="58">
        <f>Calculations!AV525</f>
        <v>0</v>
      </c>
      <c r="AW555" s="49"/>
      <c r="AX555" s="49"/>
      <c r="AY555" s="56" t="str">
        <f>Calculations!D525</f>
        <v>Land Supply 2018</v>
      </c>
    </row>
    <row r="556" spans="2:51" ht="26" x14ac:dyDescent="0.35">
      <c r="B556" s="32" t="str">
        <f>Calculations!A526</f>
        <v>HLA-490</v>
      </c>
      <c r="C556" s="30" t="str">
        <f>Calculations!B526</f>
        <v>43-47 MARKET STREET, BOLTON, BL1 1BQ</v>
      </c>
      <c r="D556" s="13" t="str">
        <f>Calculations!C526</f>
        <v>Residential</v>
      </c>
      <c r="E556" s="38">
        <f>Calculations!E526</f>
        <v>1.69325E-2</v>
      </c>
      <c r="F556" s="38">
        <f>Calculations!I526</f>
        <v>1.69325E-2</v>
      </c>
      <c r="G556" s="38">
        <f>Calculations!M526</f>
        <v>100</v>
      </c>
      <c r="H556" s="38">
        <f>Calculations!H526</f>
        <v>0</v>
      </c>
      <c r="I556" s="38">
        <f>Calculations!L526</f>
        <v>0</v>
      </c>
      <c r="J556" s="38">
        <f>Calculations!G526</f>
        <v>0</v>
      </c>
      <c r="K556" s="38">
        <f>Calculations!K526</f>
        <v>0</v>
      </c>
      <c r="L556" s="38">
        <f>Calculations!F526</f>
        <v>0</v>
      </c>
      <c r="M556" s="38">
        <f>Calculations!J526</f>
        <v>0</v>
      </c>
      <c r="N556" s="38">
        <f>Calculations!V526</f>
        <v>0</v>
      </c>
      <c r="O556" s="38">
        <f>Calculations!W526</f>
        <v>0</v>
      </c>
      <c r="P556" s="38">
        <f>Calculations!O526</f>
        <v>0</v>
      </c>
      <c r="Q556" s="38">
        <f>Calculations!S526</f>
        <v>0</v>
      </c>
      <c r="R556" s="38">
        <f>Calculations!Q526</f>
        <v>0</v>
      </c>
      <c r="S556" s="38">
        <f>Calculations!T526</f>
        <v>0</v>
      </c>
      <c r="T556" s="38">
        <f>Calculations!R526</f>
        <v>0</v>
      </c>
      <c r="U556" s="38">
        <f>Calculations!U526</f>
        <v>0</v>
      </c>
      <c r="V556" s="38" t="str">
        <f>Calculations!X526</f>
        <v>Not Modelled</v>
      </c>
      <c r="W556" s="38" t="str">
        <f>Calculations!Y526</f>
        <v>N/A</v>
      </c>
      <c r="X556" s="38" t="s">
        <v>1056</v>
      </c>
      <c r="Y556" s="73" t="s">
        <v>106</v>
      </c>
      <c r="Z556" s="74" t="s">
        <v>107</v>
      </c>
      <c r="AA556" s="58">
        <f>Calculations!Z526</f>
        <v>0</v>
      </c>
      <c r="AB556" s="58">
        <f>Calculations!AL526</f>
        <v>0</v>
      </c>
      <c r="AC556" s="58">
        <f>Calculations!AA526</f>
        <v>0</v>
      </c>
      <c r="AD556" s="59">
        <f>Calculations!AM526</f>
        <v>0</v>
      </c>
      <c r="AE556" s="58">
        <f>Calculations!AB526</f>
        <v>0</v>
      </c>
      <c r="AF556" s="58">
        <f>Calculations!AN526</f>
        <v>0</v>
      </c>
      <c r="AG556" s="58">
        <f>Calculations!AC526</f>
        <v>0</v>
      </c>
      <c r="AH556" s="58">
        <f>Calculations!AO526</f>
        <v>0</v>
      </c>
      <c r="AI556" s="58">
        <f>Calculations!AD526</f>
        <v>0</v>
      </c>
      <c r="AJ556" s="58">
        <f>Calculations!AP526</f>
        <v>0</v>
      </c>
      <c r="AK556" s="58">
        <f>Calculations!AE526</f>
        <v>0</v>
      </c>
      <c r="AL556" s="58">
        <f>Calculations!AQ526</f>
        <v>0</v>
      </c>
      <c r="AM556" s="58">
        <f>Calculations!AF526</f>
        <v>0</v>
      </c>
      <c r="AN556" s="58">
        <f>Calculations!AR526</f>
        <v>0</v>
      </c>
      <c r="AO556" s="58">
        <f>Calculations!AG526</f>
        <v>0</v>
      </c>
      <c r="AP556" s="58">
        <f>Calculations!AS526</f>
        <v>0</v>
      </c>
      <c r="AQ556" s="58">
        <f>Calculations!AH526</f>
        <v>1.69324999998E-2</v>
      </c>
      <c r="AR556" s="58">
        <f>Calculations!AT526</f>
        <v>99.999999998818851</v>
      </c>
      <c r="AS556" s="58">
        <f>Calculations!AI526</f>
        <v>0</v>
      </c>
      <c r="AT556" s="58">
        <f>Calculations!AU526</f>
        <v>0</v>
      </c>
      <c r="AU556" s="58">
        <f>Calculations!AJ526</f>
        <v>0</v>
      </c>
      <c r="AV556" s="58">
        <f>Calculations!AV526</f>
        <v>0</v>
      </c>
      <c r="AW556" s="49"/>
      <c r="AX556" s="49"/>
      <c r="AY556" s="56" t="str">
        <f>Calculations!D526</f>
        <v>Land Supply 2018</v>
      </c>
    </row>
    <row r="557" spans="2:51" ht="26" x14ac:dyDescent="0.35">
      <c r="B557" s="32" t="str">
        <f>Calculations!A527</f>
        <v>HLA-491</v>
      </c>
      <c r="C557" s="30" t="str">
        <f>Calculations!B527</f>
        <v>192 NEW STREET, BLACKROD, BOLTON, BL6 5AU</v>
      </c>
      <c r="D557" s="13" t="str">
        <f>Calculations!C527</f>
        <v>Residential</v>
      </c>
      <c r="E557" s="38">
        <f>Calculations!E527</f>
        <v>1.6148800000000001E-2</v>
      </c>
      <c r="F557" s="38">
        <f>Calculations!I527</f>
        <v>1.6148800000000001E-2</v>
      </c>
      <c r="G557" s="38">
        <f>Calculations!M527</f>
        <v>100</v>
      </c>
      <c r="H557" s="38">
        <f>Calculations!H527</f>
        <v>0</v>
      </c>
      <c r="I557" s="38">
        <f>Calculations!L527</f>
        <v>0</v>
      </c>
      <c r="J557" s="38">
        <f>Calculations!G527</f>
        <v>0</v>
      </c>
      <c r="K557" s="38">
        <f>Calculations!K527</f>
        <v>0</v>
      </c>
      <c r="L557" s="38">
        <f>Calculations!F527</f>
        <v>0</v>
      </c>
      <c r="M557" s="38">
        <f>Calculations!J527</f>
        <v>0</v>
      </c>
      <c r="N557" s="38">
        <f>Calculations!V527</f>
        <v>0</v>
      </c>
      <c r="O557" s="38">
        <f>Calculations!W527</f>
        <v>0</v>
      </c>
      <c r="P557" s="38">
        <f>Calculations!O527</f>
        <v>0</v>
      </c>
      <c r="Q557" s="38">
        <f>Calculations!S527</f>
        <v>0</v>
      </c>
      <c r="R557" s="38">
        <f>Calculations!Q527</f>
        <v>0</v>
      </c>
      <c r="S557" s="38">
        <f>Calculations!T527</f>
        <v>0</v>
      </c>
      <c r="T557" s="38">
        <f>Calculations!R527</f>
        <v>0</v>
      </c>
      <c r="U557" s="38">
        <f>Calculations!U527</f>
        <v>0</v>
      </c>
      <c r="V557" s="38" t="str">
        <f>Calculations!X527</f>
        <v>Not Modelled</v>
      </c>
      <c r="W557" s="38" t="str">
        <f>Calculations!Y527</f>
        <v>N/A</v>
      </c>
      <c r="X557" s="38" t="s">
        <v>1056</v>
      </c>
      <c r="Y557" s="73" t="s">
        <v>106</v>
      </c>
      <c r="Z557" s="74" t="s">
        <v>107</v>
      </c>
      <c r="AA557" s="58">
        <f>Calculations!Z527</f>
        <v>0</v>
      </c>
      <c r="AB557" s="58">
        <f>Calculations!AL527</f>
        <v>0</v>
      </c>
      <c r="AC557" s="58">
        <f>Calculations!AA527</f>
        <v>0</v>
      </c>
      <c r="AD557" s="59">
        <f>Calculations!AM527</f>
        <v>0</v>
      </c>
      <c r="AE557" s="58">
        <f>Calculations!AB527</f>
        <v>0</v>
      </c>
      <c r="AF557" s="58">
        <f>Calculations!AN527</f>
        <v>0</v>
      </c>
      <c r="AG557" s="58">
        <f>Calculations!AC527</f>
        <v>0</v>
      </c>
      <c r="AH557" s="58">
        <f>Calculations!AO527</f>
        <v>0</v>
      </c>
      <c r="AI557" s="58">
        <f>Calculations!AD527</f>
        <v>0</v>
      </c>
      <c r="AJ557" s="58">
        <f>Calculations!AP527</f>
        <v>0</v>
      </c>
      <c r="AK557" s="58">
        <f>Calculations!AE527</f>
        <v>0</v>
      </c>
      <c r="AL557" s="58">
        <f>Calculations!AQ527</f>
        <v>0</v>
      </c>
      <c r="AM557" s="58">
        <f>Calculations!AF527</f>
        <v>0</v>
      </c>
      <c r="AN557" s="58">
        <f>Calculations!AR527</f>
        <v>0</v>
      </c>
      <c r="AO557" s="58">
        <f>Calculations!AG527</f>
        <v>0</v>
      </c>
      <c r="AP557" s="58">
        <f>Calculations!AS527</f>
        <v>0</v>
      </c>
      <c r="AQ557" s="58">
        <f>Calculations!AH527</f>
        <v>0</v>
      </c>
      <c r="AR557" s="58">
        <f>Calculations!AT527</f>
        <v>0</v>
      </c>
      <c r="AS557" s="58">
        <f>Calculations!AI527</f>
        <v>0</v>
      </c>
      <c r="AT557" s="58">
        <f>Calculations!AU527</f>
        <v>0</v>
      </c>
      <c r="AU557" s="58">
        <f>Calculations!AJ527</f>
        <v>0</v>
      </c>
      <c r="AV557" s="58">
        <f>Calculations!AV527</f>
        <v>0</v>
      </c>
      <c r="AW557" s="49"/>
      <c r="AX557" s="49"/>
      <c r="AY557" s="56" t="str">
        <f>Calculations!D527</f>
        <v>Land Supply 2018</v>
      </c>
    </row>
    <row r="558" spans="2:51" ht="26" x14ac:dyDescent="0.35">
      <c r="B558" s="32" t="str">
        <f>Calculations!A528</f>
        <v>HLA-492</v>
      </c>
      <c r="C558" s="30" t="str">
        <f>Calculations!B528</f>
        <v>523 &amp; 525 PLODDER LANE, FARNWORTH, BOLTON, BL4 0LB</v>
      </c>
      <c r="D558" s="13" t="str">
        <f>Calculations!C528</f>
        <v>Residential</v>
      </c>
      <c r="E558" s="38">
        <f>Calculations!E528</f>
        <v>7.5672799999999998E-2</v>
      </c>
      <c r="F558" s="38">
        <f>Calculations!I528</f>
        <v>7.5672799999999998E-2</v>
      </c>
      <c r="G558" s="38">
        <f>Calculations!M528</f>
        <v>100</v>
      </c>
      <c r="H558" s="38">
        <f>Calculations!H528</f>
        <v>0</v>
      </c>
      <c r="I558" s="38">
        <f>Calculations!L528</f>
        <v>0</v>
      </c>
      <c r="J558" s="38">
        <f>Calculations!G528</f>
        <v>0</v>
      </c>
      <c r="K558" s="38">
        <f>Calculations!K528</f>
        <v>0</v>
      </c>
      <c r="L558" s="38">
        <f>Calculations!F528</f>
        <v>0</v>
      </c>
      <c r="M558" s="38">
        <f>Calculations!J528</f>
        <v>0</v>
      </c>
      <c r="N558" s="38">
        <f>Calculations!V528</f>
        <v>0</v>
      </c>
      <c r="O558" s="38">
        <f>Calculations!W528</f>
        <v>0</v>
      </c>
      <c r="P558" s="38">
        <f>Calculations!O528</f>
        <v>0</v>
      </c>
      <c r="Q558" s="38">
        <f>Calculations!S528</f>
        <v>0</v>
      </c>
      <c r="R558" s="38">
        <f>Calculations!Q528</f>
        <v>0</v>
      </c>
      <c r="S558" s="38">
        <f>Calculations!T528</f>
        <v>0</v>
      </c>
      <c r="T558" s="38">
        <f>Calculations!R528</f>
        <v>0</v>
      </c>
      <c r="U558" s="38">
        <f>Calculations!U528</f>
        <v>0</v>
      </c>
      <c r="V558" s="38" t="str">
        <f>Calculations!X528</f>
        <v>Not Modelled</v>
      </c>
      <c r="W558" s="38" t="str">
        <f>Calculations!Y528</f>
        <v>N/A</v>
      </c>
      <c r="X558" s="38" t="s">
        <v>1056</v>
      </c>
      <c r="Y558" s="73" t="s">
        <v>106</v>
      </c>
      <c r="Z558" s="74" t="s">
        <v>107</v>
      </c>
      <c r="AA558" s="58">
        <f>Calculations!Z528</f>
        <v>0</v>
      </c>
      <c r="AB558" s="58">
        <f>Calculations!AL528</f>
        <v>0</v>
      </c>
      <c r="AC558" s="58">
        <f>Calculations!AA528</f>
        <v>0</v>
      </c>
      <c r="AD558" s="59">
        <f>Calculations!AM528</f>
        <v>0</v>
      </c>
      <c r="AE558" s="58">
        <f>Calculations!AB528</f>
        <v>0</v>
      </c>
      <c r="AF558" s="58">
        <f>Calculations!AN528</f>
        <v>0</v>
      </c>
      <c r="AG558" s="58">
        <f>Calculations!AC528</f>
        <v>0</v>
      </c>
      <c r="AH558" s="58">
        <f>Calculations!AO528</f>
        <v>0</v>
      </c>
      <c r="AI558" s="58">
        <f>Calculations!AD528</f>
        <v>0</v>
      </c>
      <c r="AJ558" s="58">
        <f>Calculations!AP528</f>
        <v>0</v>
      </c>
      <c r="AK558" s="58">
        <f>Calculations!AE528</f>
        <v>0</v>
      </c>
      <c r="AL558" s="58">
        <f>Calculations!AQ528</f>
        <v>0</v>
      </c>
      <c r="AM558" s="58">
        <f>Calculations!AF528</f>
        <v>0</v>
      </c>
      <c r="AN558" s="58">
        <f>Calculations!AR528</f>
        <v>0</v>
      </c>
      <c r="AO558" s="58">
        <f>Calculations!AG528</f>
        <v>0</v>
      </c>
      <c r="AP558" s="58">
        <f>Calculations!AS528</f>
        <v>0</v>
      </c>
      <c r="AQ558" s="58">
        <f>Calculations!AH528</f>
        <v>7.5672770000100004E-2</v>
      </c>
      <c r="AR558" s="58">
        <f>Calculations!AT528</f>
        <v>99.999960355768522</v>
      </c>
      <c r="AS558" s="58">
        <f>Calculations!AI528</f>
        <v>0</v>
      </c>
      <c r="AT558" s="58">
        <f>Calculations!AU528</f>
        <v>0</v>
      </c>
      <c r="AU558" s="58">
        <f>Calculations!AJ528</f>
        <v>0</v>
      </c>
      <c r="AV558" s="58">
        <f>Calculations!AV528</f>
        <v>0</v>
      </c>
      <c r="AW558" s="49"/>
      <c r="AX558" s="49"/>
      <c r="AY558" s="56" t="str">
        <f>Calculations!D528</f>
        <v>Land Supply 2018</v>
      </c>
    </row>
    <row r="559" spans="2:51" ht="14.5" x14ac:dyDescent="0.35">
      <c r="B559" s="32" t="str">
        <f>Calculations!A529</f>
        <v>HLA-493</v>
      </c>
      <c r="C559" s="30" t="str">
        <f>Calculations!B529</f>
        <v>127 DEANE ROAD, BOLTON, BL3 5AG</v>
      </c>
      <c r="D559" s="13" t="str">
        <f>Calculations!C529</f>
        <v>Residential</v>
      </c>
      <c r="E559" s="38">
        <f>Calculations!E529</f>
        <v>3.2885400000000002E-2</v>
      </c>
      <c r="F559" s="38">
        <f>Calculations!I529</f>
        <v>3.2885400000000002E-2</v>
      </c>
      <c r="G559" s="38">
        <f>Calculations!M529</f>
        <v>100</v>
      </c>
      <c r="H559" s="38">
        <f>Calculations!H529</f>
        <v>0</v>
      </c>
      <c r="I559" s="38">
        <f>Calculations!L529</f>
        <v>0</v>
      </c>
      <c r="J559" s="38">
        <f>Calculations!G529</f>
        <v>0</v>
      </c>
      <c r="K559" s="38">
        <f>Calculations!K529</f>
        <v>0</v>
      </c>
      <c r="L559" s="38">
        <f>Calculations!F529</f>
        <v>0</v>
      </c>
      <c r="M559" s="38">
        <f>Calculations!J529</f>
        <v>0</v>
      </c>
      <c r="N559" s="38">
        <f>Calculations!V529</f>
        <v>0</v>
      </c>
      <c r="O559" s="38">
        <f>Calculations!W529</f>
        <v>0</v>
      </c>
      <c r="P559" s="38">
        <f>Calculations!O529</f>
        <v>1.61231E-3</v>
      </c>
      <c r="Q559" s="38">
        <f>Calculations!S529</f>
        <v>4.9028140147299411</v>
      </c>
      <c r="R559" s="38">
        <f>Calculations!Q529</f>
        <v>0</v>
      </c>
      <c r="S559" s="38">
        <f>Calculations!T529</f>
        <v>0</v>
      </c>
      <c r="T559" s="38">
        <f>Calculations!R529</f>
        <v>0</v>
      </c>
      <c r="U559" s="38">
        <f>Calculations!U529</f>
        <v>0</v>
      </c>
      <c r="V559" s="38" t="str">
        <f>Calculations!X529</f>
        <v>Not Modelled</v>
      </c>
      <c r="W559" s="38" t="str">
        <f>Calculations!Y529</f>
        <v>N/A</v>
      </c>
      <c r="X559" s="38" t="s">
        <v>1056</v>
      </c>
      <c r="Y559" s="73" t="s">
        <v>105</v>
      </c>
      <c r="Z559" s="74" t="s">
        <v>104</v>
      </c>
      <c r="AA559" s="58">
        <f>Calculations!Z529</f>
        <v>0</v>
      </c>
      <c r="AB559" s="58">
        <f>Calculations!AL529</f>
        <v>0</v>
      </c>
      <c r="AC559" s="58">
        <f>Calculations!AA529</f>
        <v>0</v>
      </c>
      <c r="AD559" s="59">
        <f>Calculations!AM529</f>
        <v>0</v>
      </c>
      <c r="AE559" s="58">
        <f>Calculations!AB529</f>
        <v>0</v>
      </c>
      <c r="AF559" s="58">
        <f>Calculations!AN529</f>
        <v>0</v>
      </c>
      <c r="AG559" s="58">
        <f>Calculations!AC529</f>
        <v>0</v>
      </c>
      <c r="AH559" s="58">
        <f>Calculations!AO529</f>
        <v>0</v>
      </c>
      <c r="AI559" s="58">
        <f>Calculations!AD529</f>
        <v>0</v>
      </c>
      <c r="AJ559" s="58">
        <f>Calculations!AP529</f>
        <v>0</v>
      </c>
      <c r="AK559" s="58">
        <f>Calculations!AE529</f>
        <v>0</v>
      </c>
      <c r="AL559" s="58">
        <f>Calculations!AQ529</f>
        <v>0</v>
      </c>
      <c r="AM559" s="58">
        <f>Calculations!AF529</f>
        <v>0</v>
      </c>
      <c r="AN559" s="58">
        <f>Calculations!AR529</f>
        <v>0</v>
      </c>
      <c r="AO559" s="58">
        <f>Calculations!AG529</f>
        <v>0</v>
      </c>
      <c r="AP559" s="58">
        <f>Calculations!AS529</f>
        <v>0</v>
      </c>
      <c r="AQ559" s="58">
        <f>Calculations!AH529</f>
        <v>3.2885350000499997E-2</v>
      </c>
      <c r="AR559" s="58">
        <f>Calculations!AT529</f>
        <v>99.999847958364484</v>
      </c>
      <c r="AS559" s="58">
        <f>Calculations!AI529</f>
        <v>0</v>
      </c>
      <c r="AT559" s="58">
        <f>Calculations!AU529</f>
        <v>0</v>
      </c>
      <c r="AU559" s="58">
        <f>Calculations!AJ529</f>
        <v>0</v>
      </c>
      <c r="AV559" s="58">
        <f>Calculations!AV529</f>
        <v>0</v>
      </c>
      <c r="AW559" s="49"/>
      <c r="AX559" s="49"/>
      <c r="AY559" s="56" t="str">
        <f>Calculations!D529</f>
        <v>Land Supply 2018</v>
      </c>
    </row>
    <row r="560" spans="2:51" ht="26" x14ac:dyDescent="0.35">
      <c r="B560" s="32" t="str">
        <f>Calculations!A530</f>
        <v>HLA-494</v>
      </c>
      <c r="C560" s="30" t="str">
        <f>Calculations!B530</f>
        <v>121 -123 TONGE MOOR ROAD, BOLTON, BL2 2DL</v>
      </c>
      <c r="D560" s="13" t="str">
        <f>Calculations!C530</f>
        <v>Residential</v>
      </c>
      <c r="E560" s="38">
        <f>Calculations!E530</f>
        <v>1.55628E-2</v>
      </c>
      <c r="F560" s="38">
        <f>Calculations!I530</f>
        <v>1.55628E-2</v>
      </c>
      <c r="G560" s="38">
        <f>Calculations!M530</f>
        <v>100</v>
      </c>
      <c r="H560" s="38">
        <f>Calculations!H530</f>
        <v>0</v>
      </c>
      <c r="I560" s="38">
        <f>Calculations!L530</f>
        <v>0</v>
      </c>
      <c r="J560" s="38">
        <f>Calculations!G530</f>
        <v>0</v>
      </c>
      <c r="K560" s="38">
        <f>Calculations!K530</f>
        <v>0</v>
      </c>
      <c r="L560" s="38">
        <f>Calculations!F530</f>
        <v>0</v>
      </c>
      <c r="M560" s="38">
        <f>Calculations!J530</f>
        <v>0</v>
      </c>
      <c r="N560" s="38">
        <f>Calculations!V530</f>
        <v>0</v>
      </c>
      <c r="O560" s="38">
        <f>Calculations!W530</f>
        <v>0</v>
      </c>
      <c r="P560" s="38">
        <f>Calculations!O530</f>
        <v>0</v>
      </c>
      <c r="Q560" s="38">
        <f>Calculations!S530</f>
        <v>0</v>
      </c>
      <c r="R560" s="38">
        <f>Calculations!Q530</f>
        <v>0</v>
      </c>
      <c r="S560" s="38">
        <f>Calculations!T530</f>
        <v>0</v>
      </c>
      <c r="T560" s="38">
        <f>Calculations!R530</f>
        <v>0</v>
      </c>
      <c r="U560" s="38">
        <f>Calculations!U530</f>
        <v>0</v>
      </c>
      <c r="V560" s="38" t="str">
        <f>Calculations!X530</f>
        <v>Not Modelled</v>
      </c>
      <c r="W560" s="38" t="str">
        <f>Calculations!Y530</f>
        <v>N/A</v>
      </c>
      <c r="X560" s="38" t="s">
        <v>1056</v>
      </c>
      <c r="Y560" s="73" t="s">
        <v>106</v>
      </c>
      <c r="Z560" s="74" t="s">
        <v>107</v>
      </c>
      <c r="AA560" s="58">
        <f>Calculations!Z530</f>
        <v>0</v>
      </c>
      <c r="AB560" s="58">
        <f>Calculations!AL530</f>
        <v>0</v>
      </c>
      <c r="AC560" s="58">
        <f>Calculations!AA530</f>
        <v>0</v>
      </c>
      <c r="AD560" s="59">
        <f>Calculations!AM530</f>
        <v>0</v>
      </c>
      <c r="AE560" s="58">
        <f>Calculations!AB530</f>
        <v>0</v>
      </c>
      <c r="AF560" s="58">
        <f>Calculations!AN530</f>
        <v>0</v>
      </c>
      <c r="AG560" s="58">
        <f>Calculations!AC530</f>
        <v>0</v>
      </c>
      <c r="AH560" s="58">
        <f>Calculations!AO530</f>
        <v>0</v>
      </c>
      <c r="AI560" s="58">
        <f>Calculations!AD530</f>
        <v>0</v>
      </c>
      <c r="AJ560" s="58">
        <f>Calculations!AP530</f>
        <v>0</v>
      </c>
      <c r="AK560" s="58">
        <f>Calculations!AE530</f>
        <v>0</v>
      </c>
      <c r="AL560" s="58">
        <f>Calculations!AQ530</f>
        <v>0</v>
      </c>
      <c r="AM560" s="58">
        <f>Calculations!AF530</f>
        <v>0</v>
      </c>
      <c r="AN560" s="58">
        <f>Calculations!AR530</f>
        <v>0</v>
      </c>
      <c r="AO560" s="58">
        <f>Calculations!AG530</f>
        <v>0</v>
      </c>
      <c r="AP560" s="58">
        <f>Calculations!AS530</f>
        <v>0</v>
      </c>
      <c r="AQ560" s="58">
        <f>Calculations!AH530</f>
        <v>1.55627999984E-2</v>
      </c>
      <c r="AR560" s="58">
        <f>Calculations!AT530</f>
        <v>99.999999989719086</v>
      </c>
      <c r="AS560" s="58">
        <f>Calculations!AI530</f>
        <v>0</v>
      </c>
      <c r="AT560" s="58">
        <f>Calculations!AU530</f>
        <v>0</v>
      </c>
      <c r="AU560" s="58">
        <f>Calculations!AJ530</f>
        <v>0</v>
      </c>
      <c r="AV560" s="58">
        <f>Calculations!AV530</f>
        <v>0</v>
      </c>
      <c r="AW560" s="49"/>
      <c r="AX560" s="49"/>
      <c r="AY560" s="56" t="str">
        <f>Calculations!D530</f>
        <v>Land Supply 2018</v>
      </c>
    </row>
    <row r="561" spans="2:51" ht="26" x14ac:dyDescent="0.35">
      <c r="B561" s="32" t="str">
        <f>Calculations!A531</f>
        <v>HLA-60</v>
      </c>
      <c r="C561" s="30" t="str">
        <f>Calculations!B531</f>
        <v>SITE OF 137 QUEBEC STREET, BOLTON, BL3 5LX</v>
      </c>
      <c r="D561" s="13" t="str">
        <f>Calculations!C531</f>
        <v>Residential</v>
      </c>
      <c r="E561" s="38">
        <f>Calculations!E531</f>
        <v>6.6331200000000002E-3</v>
      </c>
      <c r="F561" s="38">
        <f>Calculations!I531</f>
        <v>6.6331200000000002E-3</v>
      </c>
      <c r="G561" s="38">
        <f>Calculations!M531</f>
        <v>100</v>
      </c>
      <c r="H561" s="38">
        <f>Calculations!H531</f>
        <v>0</v>
      </c>
      <c r="I561" s="38">
        <f>Calculations!L531</f>
        <v>0</v>
      </c>
      <c r="J561" s="38">
        <f>Calculations!G531</f>
        <v>0</v>
      </c>
      <c r="K561" s="38">
        <f>Calculations!K531</f>
        <v>0</v>
      </c>
      <c r="L561" s="38">
        <f>Calculations!F531</f>
        <v>0</v>
      </c>
      <c r="M561" s="38">
        <f>Calculations!J531</f>
        <v>0</v>
      </c>
      <c r="N561" s="38">
        <f>Calculations!V531</f>
        <v>0</v>
      </c>
      <c r="O561" s="38">
        <f>Calculations!W531</f>
        <v>0</v>
      </c>
      <c r="P561" s="38">
        <f>Calculations!O531</f>
        <v>0</v>
      </c>
      <c r="Q561" s="38">
        <f>Calculations!S531</f>
        <v>0</v>
      </c>
      <c r="R561" s="38">
        <f>Calculations!Q531</f>
        <v>0</v>
      </c>
      <c r="S561" s="38">
        <f>Calculations!T531</f>
        <v>0</v>
      </c>
      <c r="T561" s="38">
        <f>Calculations!R531</f>
        <v>0</v>
      </c>
      <c r="U561" s="38">
        <f>Calculations!U531</f>
        <v>0</v>
      </c>
      <c r="V561" s="38" t="str">
        <f>Calculations!X531</f>
        <v>Not Modelled</v>
      </c>
      <c r="W561" s="38" t="str">
        <f>Calculations!Y531</f>
        <v>N/A</v>
      </c>
      <c r="X561" s="38" t="s">
        <v>1056</v>
      </c>
      <c r="Y561" s="73" t="s">
        <v>106</v>
      </c>
      <c r="Z561" s="74" t="s">
        <v>107</v>
      </c>
      <c r="AA561" s="58">
        <f>Calculations!Z531</f>
        <v>0</v>
      </c>
      <c r="AB561" s="58">
        <f>Calculations!AL531</f>
        <v>0</v>
      </c>
      <c r="AC561" s="58">
        <f>Calculations!AA531</f>
        <v>0</v>
      </c>
      <c r="AD561" s="59">
        <f>Calculations!AM531</f>
        <v>0</v>
      </c>
      <c r="AE561" s="58">
        <f>Calculations!AB531</f>
        <v>0</v>
      </c>
      <c r="AF561" s="58">
        <f>Calculations!AN531</f>
        <v>0</v>
      </c>
      <c r="AG561" s="58">
        <f>Calculations!AC531</f>
        <v>0</v>
      </c>
      <c r="AH561" s="58">
        <f>Calculations!AO531</f>
        <v>0</v>
      </c>
      <c r="AI561" s="58">
        <f>Calculations!AD531</f>
        <v>0</v>
      </c>
      <c r="AJ561" s="58">
        <f>Calculations!AP531</f>
        <v>0</v>
      </c>
      <c r="AK561" s="58">
        <f>Calculations!AE531</f>
        <v>0</v>
      </c>
      <c r="AL561" s="58">
        <f>Calculations!AQ531</f>
        <v>0</v>
      </c>
      <c r="AM561" s="58">
        <f>Calculations!AF531</f>
        <v>0</v>
      </c>
      <c r="AN561" s="58">
        <f>Calculations!AR531</f>
        <v>0</v>
      </c>
      <c r="AO561" s="58">
        <f>Calculations!AG531</f>
        <v>0</v>
      </c>
      <c r="AP561" s="58">
        <f>Calculations!AS531</f>
        <v>0</v>
      </c>
      <c r="AQ561" s="58">
        <f>Calculations!AH531</f>
        <v>6.6331249998600001E-3</v>
      </c>
      <c r="AR561" s="58">
        <f>Calculations!AT531</f>
        <v>100.00007537719806</v>
      </c>
      <c r="AS561" s="58">
        <f>Calculations!AI531</f>
        <v>0</v>
      </c>
      <c r="AT561" s="58">
        <f>Calculations!AU531</f>
        <v>0</v>
      </c>
      <c r="AU561" s="58">
        <f>Calculations!AJ531</f>
        <v>0</v>
      </c>
      <c r="AV561" s="58">
        <f>Calculations!AV531</f>
        <v>0</v>
      </c>
      <c r="AW561" s="49"/>
      <c r="AX561" s="49"/>
      <c r="AY561" s="56" t="str">
        <f>Calculations!D531</f>
        <v>Land Supply 2018</v>
      </c>
    </row>
    <row r="562" spans="2:51" ht="26" x14ac:dyDescent="0.35">
      <c r="B562" s="32" t="str">
        <f>Calculations!A532</f>
        <v>HLA-61</v>
      </c>
      <c r="C562" s="30" t="str">
        <f>Calculations!B532</f>
        <v>LAND AT 161 QUEBEC STREET, BOLTON, BL3 5LX</v>
      </c>
      <c r="D562" s="13" t="str">
        <f>Calculations!C532</f>
        <v>Residential</v>
      </c>
      <c r="E562" s="38">
        <f>Calculations!E532</f>
        <v>1.05054E-2</v>
      </c>
      <c r="F562" s="38">
        <f>Calculations!I532</f>
        <v>1.05054E-2</v>
      </c>
      <c r="G562" s="38">
        <f>Calculations!M532</f>
        <v>100</v>
      </c>
      <c r="H562" s="38">
        <f>Calculations!H532</f>
        <v>0</v>
      </c>
      <c r="I562" s="38">
        <f>Calculations!L532</f>
        <v>0</v>
      </c>
      <c r="J562" s="38">
        <f>Calculations!G532</f>
        <v>0</v>
      </c>
      <c r="K562" s="38">
        <f>Calculations!K532</f>
        <v>0</v>
      </c>
      <c r="L562" s="38">
        <f>Calculations!F532</f>
        <v>0</v>
      </c>
      <c r="M562" s="38">
        <f>Calculations!J532</f>
        <v>0</v>
      </c>
      <c r="N562" s="38">
        <f>Calculations!V532</f>
        <v>0</v>
      </c>
      <c r="O562" s="38">
        <f>Calculations!W532</f>
        <v>0</v>
      </c>
      <c r="P562" s="38">
        <f>Calculations!O532</f>
        <v>0</v>
      </c>
      <c r="Q562" s="38">
        <f>Calculations!S532</f>
        <v>0</v>
      </c>
      <c r="R562" s="38">
        <f>Calculations!Q532</f>
        <v>0</v>
      </c>
      <c r="S562" s="38">
        <f>Calculations!T532</f>
        <v>0</v>
      </c>
      <c r="T562" s="38">
        <f>Calculations!R532</f>
        <v>0</v>
      </c>
      <c r="U562" s="38">
        <f>Calculations!U532</f>
        <v>0</v>
      </c>
      <c r="V562" s="38" t="str">
        <f>Calculations!X532</f>
        <v>Not Modelled</v>
      </c>
      <c r="W562" s="38" t="str">
        <f>Calculations!Y532</f>
        <v>N/A</v>
      </c>
      <c r="X562" s="38" t="s">
        <v>1056</v>
      </c>
      <c r="Y562" s="73" t="s">
        <v>106</v>
      </c>
      <c r="Z562" s="74" t="s">
        <v>107</v>
      </c>
      <c r="AA562" s="58">
        <f>Calculations!Z532</f>
        <v>0</v>
      </c>
      <c r="AB562" s="58">
        <f>Calculations!AL532</f>
        <v>0</v>
      </c>
      <c r="AC562" s="58">
        <f>Calculations!AA532</f>
        <v>0</v>
      </c>
      <c r="AD562" s="59">
        <f>Calculations!AM532</f>
        <v>0</v>
      </c>
      <c r="AE562" s="58">
        <f>Calculations!AB532</f>
        <v>0</v>
      </c>
      <c r="AF562" s="58">
        <f>Calculations!AN532</f>
        <v>0</v>
      </c>
      <c r="AG562" s="58">
        <f>Calculations!AC532</f>
        <v>0</v>
      </c>
      <c r="AH562" s="58">
        <f>Calculations!AO532</f>
        <v>0</v>
      </c>
      <c r="AI562" s="58">
        <f>Calculations!AD532</f>
        <v>0</v>
      </c>
      <c r="AJ562" s="58">
        <f>Calculations!AP532</f>
        <v>0</v>
      </c>
      <c r="AK562" s="58">
        <f>Calculations!AE532</f>
        <v>0</v>
      </c>
      <c r="AL562" s="58">
        <f>Calculations!AQ532</f>
        <v>0</v>
      </c>
      <c r="AM562" s="58">
        <f>Calculations!AF532</f>
        <v>0</v>
      </c>
      <c r="AN562" s="58">
        <f>Calculations!AR532</f>
        <v>0</v>
      </c>
      <c r="AO562" s="58">
        <f>Calculations!AG532</f>
        <v>0</v>
      </c>
      <c r="AP562" s="58">
        <f>Calculations!AS532</f>
        <v>0</v>
      </c>
      <c r="AQ562" s="58">
        <f>Calculations!AH532</f>
        <v>1.0505374998599999E-2</v>
      </c>
      <c r="AR562" s="58">
        <f>Calculations!AT532</f>
        <v>99.999762013821453</v>
      </c>
      <c r="AS562" s="58">
        <f>Calculations!AI532</f>
        <v>0</v>
      </c>
      <c r="AT562" s="58">
        <f>Calculations!AU532</f>
        <v>0</v>
      </c>
      <c r="AU562" s="58">
        <f>Calculations!AJ532</f>
        <v>0</v>
      </c>
      <c r="AV562" s="58">
        <f>Calculations!AV532</f>
        <v>0</v>
      </c>
      <c r="AW562" s="49"/>
      <c r="AX562" s="49"/>
      <c r="AY562" s="56" t="str">
        <f>Calculations!D532</f>
        <v>Land Supply 2018</v>
      </c>
    </row>
    <row r="563" spans="2:51" ht="26" x14ac:dyDescent="0.35">
      <c r="B563" s="32" t="str">
        <f>Calculations!A533</f>
        <v>HLA-85</v>
      </c>
      <c r="C563" s="30" t="str">
        <f>Calculations!B533</f>
        <v>2 KIMBERLEY ROAD, BOLTON, BL1 7HZ</v>
      </c>
      <c r="D563" s="13" t="str">
        <f>Calculations!C533</f>
        <v>Residential</v>
      </c>
      <c r="E563" s="38">
        <f>Calculations!E533</f>
        <v>7.6930000000000002E-3</v>
      </c>
      <c r="F563" s="38">
        <f>Calculations!I533</f>
        <v>7.6930000000000002E-3</v>
      </c>
      <c r="G563" s="38">
        <f>Calculations!M533</f>
        <v>100</v>
      </c>
      <c r="H563" s="38">
        <f>Calculations!H533</f>
        <v>0</v>
      </c>
      <c r="I563" s="38">
        <f>Calculations!L533</f>
        <v>0</v>
      </c>
      <c r="J563" s="38">
        <f>Calculations!G533</f>
        <v>0</v>
      </c>
      <c r="K563" s="38">
        <f>Calculations!K533</f>
        <v>0</v>
      </c>
      <c r="L563" s="38">
        <f>Calculations!F533</f>
        <v>0</v>
      </c>
      <c r="M563" s="38">
        <f>Calculations!J533</f>
        <v>0</v>
      </c>
      <c r="N563" s="38">
        <f>Calculations!V533</f>
        <v>0</v>
      </c>
      <c r="O563" s="38">
        <f>Calculations!W533</f>
        <v>0</v>
      </c>
      <c r="P563" s="38">
        <f>Calculations!O533</f>
        <v>0</v>
      </c>
      <c r="Q563" s="38">
        <f>Calculations!S533</f>
        <v>0</v>
      </c>
      <c r="R563" s="38">
        <f>Calculations!Q533</f>
        <v>0</v>
      </c>
      <c r="S563" s="38">
        <f>Calculations!T533</f>
        <v>0</v>
      </c>
      <c r="T563" s="38">
        <f>Calculations!R533</f>
        <v>0</v>
      </c>
      <c r="U563" s="38">
        <f>Calculations!U533</f>
        <v>0</v>
      </c>
      <c r="V563" s="38" t="str">
        <f>Calculations!X533</f>
        <v>Not Modelled</v>
      </c>
      <c r="W563" s="38" t="str">
        <f>Calculations!Y533</f>
        <v>N/A</v>
      </c>
      <c r="X563" s="38" t="s">
        <v>1056</v>
      </c>
      <c r="Y563" s="73" t="s">
        <v>106</v>
      </c>
      <c r="Z563" s="74" t="s">
        <v>107</v>
      </c>
      <c r="AA563" s="58">
        <f>Calculations!Z533</f>
        <v>0</v>
      </c>
      <c r="AB563" s="58">
        <f>Calculations!AL533</f>
        <v>0</v>
      </c>
      <c r="AC563" s="58">
        <f>Calculations!AA533</f>
        <v>0</v>
      </c>
      <c r="AD563" s="59">
        <f>Calculations!AM533</f>
        <v>0</v>
      </c>
      <c r="AE563" s="58">
        <f>Calculations!AB533</f>
        <v>0</v>
      </c>
      <c r="AF563" s="58">
        <f>Calculations!AN533</f>
        <v>0</v>
      </c>
      <c r="AG563" s="58">
        <f>Calculations!AC533</f>
        <v>0</v>
      </c>
      <c r="AH563" s="58">
        <f>Calculations!AO533</f>
        <v>0</v>
      </c>
      <c r="AI563" s="58">
        <f>Calculations!AD533</f>
        <v>0</v>
      </c>
      <c r="AJ563" s="58">
        <f>Calculations!AP533</f>
        <v>0</v>
      </c>
      <c r="AK563" s="58">
        <f>Calculations!AE533</f>
        <v>0</v>
      </c>
      <c r="AL563" s="58">
        <f>Calculations!AQ533</f>
        <v>0</v>
      </c>
      <c r="AM563" s="58">
        <f>Calculations!AF533</f>
        <v>0</v>
      </c>
      <c r="AN563" s="58">
        <f>Calculations!AR533</f>
        <v>0</v>
      </c>
      <c r="AO563" s="58">
        <f>Calculations!AG533</f>
        <v>0</v>
      </c>
      <c r="AP563" s="58">
        <f>Calculations!AS533</f>
        <v>0</v>
      </c>
      <c r="AQ563" s="58">
        <f>Calculations!AH533</f>
        <v>7.6930000007500001E-3</v>
      </c>
      <c r="AR563" s="58">
        <f>Calculations!AT533</f>
        <v>100.00000000974912</v>
      </c>
      <c r="AS563" s="58">
        <f>Calculations!AI533</f>
        <v>0</v>
      </c>
      <c r="AT563" s="58">
        <f>Calculations!AU533</f>
        <v>0</v>
      </c>
      <c r="AU563" s="58">
        <f>Calculations!AJ533</f>
        <v>0</v>
      </c>
      <c r="AV563" s="58">
        <f>Calculations!AV533</f>
        <v>0</v>
      </c>
      <c r="AW563" s="49"/>
      <c r="AX563" s="49"/>
      <c r="AY563" s="56" t="str">
        <f>Calculations!D533</f>
        <v>Land Supply 2018</v>
      </c>
    </row>
    <row r="564" spans="2:51" ht="26" x14ac:dyDescent="0.35">
      <c r="B564" s="32" t="str">
        <f>Calculations!A534</f>
        <v>HLA-91</v>
      </c>
      <c r="C564" s="30" t="str">
        <f>Calculations!B534</f>
        <v>WELLFIELD HOUSE, BOSCOW ROAD</v>
      </c>
      <c r="D564" s="13" t="str">
        <f>Calculations!C534</f>
        <v>Residential</v>
      </c>
      <c r="E564" s="38">
        <f>Calculations!E534</f>
        <v>9.46573E-2</v>
      </c>
      <c r="F564" s="38">
        <f>Calculations!I534</f>
        <v>9.46573E-2</v>
      </c>
      <c r="G564" s="38">
        <f>Calculations!M534</f>
        <v>100</v>
      </c>
      <c r="H564" s="38">
        <f>Calculations!H534</f>
        <v>0</v>
      </c>
      <c r="I564" s="38">
        <f>Calculations!L534</f>
        <v>0</v>
      </c>
      <c r="J564" s="38">
        <f>Calculations!G534</f>
        <v>0</v>
      </c>
      <c r="K564" s="38">
        <f>Calculations!K534</f>
        <v>0</v>
      </c>
      <c r="L564" s="38">
        <f>Calculations!F534</f>
        <v>0</v>
      </c>
      <c r="M564" s="38">
        <f>Calculations!J534</f>
        <v>0</v>
      </c>
      <c r="N564" s="38">
        <f>Calculations!V534</f>
        <v>0</v>
      </c>
      <c r="O564" s="38">
        <f>Calculations!W534</f>
        <v>0</v>
      </c>
      <c r="P564" s="38">
        <f>Calculations!O534</f>
        <v>0</v>
      </c>
      <c r="Q564" s="38">
        <f>Calculations!S534</f>
        <v>0</v>
      </c>
      <c r="R564" s="38">
        <f>Calculations!Q534</f>
        <v>0</v>
      </c>
      <c r="S564" s="38">
        <f>Calculations!T534</f>
        <v>0</v>
      </c>
      <c r="T564" s="38">
        <f>Calculations!R534</f>
        <v>0</v>
      </c>
      <c r="U564" s="38">
        <f>Calculations!U534</f>
        <v>0</v>
      </c>
      <c r="V564" s="38" t="str">
        <f>Calculations!X534</f>
        <v>Not Modelled</v>
      </c>
      <c r="W564" s="38" t="str">
        <f>Calculations!Y534</f>
        <v>N/A</v>
      </c>
      <c r="X564" s="38" t="s">
        <v>1056</v>
      </c>
      <c r="Y564" s="73" t="s">
        <v>106</v>
      </c>
      <c r="Z564" s="74" t="s">
        <v>107</v>
      </c>
      <c r="AA564" s="58">
        <f>Calculations!Z534</f>
        <v>0</v>
      </c>
      <c r="AB564" s="58">
        <f>Calculations!AL534</f>
        <v>0</v>
      </c>
      <c r="AC564" s="58">
        <f>Calculations!AA534</f>
        <v>0</v>
      </c>
      <c r="AD564" s="59">
        <f>Calculations!AM534</f>
        <v>0</v>
      </c>
      <c r="AE564" s="58">
        <f>Calculations!AB534</f>
        <v>0</v>
      </c>
      <c r="AF564" s="58">
        <f>Calculations!AN534</f>
        <v>0</v>
      </c>
      <c r="AG564" s="58">
        <f>Calculations!AC534</f>
        <v>0</v>
      </c>
      <c r="AH564" s="58">
        <f>Calculations!AO534</f>
        <v>0</v>
      </c>
      <c r="AI564" s="58">
        <f>Calculations!AD534</f>
        <v>0</v>
      </c>
      <c r="AJ564" s="58">
        <f>Calculations!AP534</f>
        <v>0</v>
      </c>
      <c r="AK564" s="58">
        <f>Calculations!AE534</f>
        <v>0</v>
      </c>
      <c r="AL564" s="58">
        <f>Calculations!AQ534</f>
        <v>0</v>
      </c>
      <c r="AM564" s="58">
        <f>Calculations!AF534</f>
        <v>0</v>
      </c>
      <c r="AN564" s="58">
        <f>Calculations!AR534</f>
        <v>0</v>
      </c>
      <c r="AO564" s="58">
        <f>Calculations!AG534</f>
        <v>0</v>
      </c>
      <c r="AP564" s="58">
        <f>Calculations!AS534</f>
        <v>0</v>
      </c>
      <c r="AQ564" s="58">
        <f>Calculations!AH534</f>
        <v>9.4657259998099999E-2</v>
      </c>
      <c r="AR564" s="58">
        <f>Calculations!AT534</f>
        <v>99.999957740290498</v>
      </c>
      <c r="AS564" s="58">
        <f>Calculations!AI534</f>
        <v>0</v>
      </c>
      <c r="AT564" s="58">
        <f>Calculations!AU534</f>
        <v>0</v>
      </c>
      <c r="AU564" s="58">
        <f>Calculations!AJ534</f>
        <v>0</v>
      </c>
      <c r="AV564" s="58">
        <f>Calculations!AV534</f>
        <v>0</v>
      </c>
      <c r="AW564" s="49"/>
      <c r="AX564" s="49"/>
      <c r="AY564" s="56" t="str">
        <f>Calculations!D534</f>
        <v>Land Supply 2018</v>
      </c>
    </row>
  </sheetData>
  <autoFilter ref="B31:AZ564"/>
  <mergeCells count="38">
    <mergeCell ref="V9:W9"/>
    <mergeCell ref="V10:W10"/>
    <mergeCell ref="V29:W29"/>
    <mergeCell ref="AK30:AL30"/>
    <mergeCell ref="AM30:AN30"/>
    <mergeCell ref="AA30:AB30"/>
    <mergeCell ref="AC30:AD30"/>
    <mergeCell ref="AE30:AF30"/>
    <mergeCell ref="AG30:AH30"/>
    <mergeCell ref="AI30:AJ30"/>
    <mergeCell ref="C25:C29"/>
    <mergeCell ref="AU30:AV30"/>
    <mergeCell ref="AM29:AV29"/>
    <mergeCell ref="AA29:AL29"/>
    <mergeCell ref="V30:W30"/>
    <mergeCell ref="AO30:AP30"/>
    <mergeCell ref="AQ30:AR30"/>
    <mergeCell ref="AS30:AT30"/>
    <mergeCell ref="F29:M29"/>
    <mergeCell ref="F30:G30"/>
    <mergeCell ref="H30:I30"/>
    <mergeCell ref="J30:K30"/>
    <mergeCell ref="L30:M30"/>
    <mergeCell ref="P30:Q30"/>
    <mergeCell ref="R30:S30"/>
    <mergeCell ref="T30:U30"/>
    <mergeCell ref="P29:U29"/>
    <mergeCell ref="N29:O30"/>
    <mergeCell ref="F9:M9"/>
    <mergeCell ref="P9:U9"/>
    <mergeCell ref="F10:G10"/>
    <mergeCell ref="H10:I10"/>
    <mergeCell ref="J10:K10"/>
    <mergeCell ref="L10:M10"/>
    <mergeCell ref="P10:Q10"/>
    <mergeCell ref="R10:S10"/>
    <mergeCell ref="T10:U10"/>
    <mergeCell ref="N9:O10"/>
  </mergeCells>
  <conditionalFormatting sqref="Z75 Z105 Z112 Z127 Y76:Z94 Y96:Z104 Y106:Z111 Y114:Z126 Y128:Z158 Y33:Z74 AA33:AX564 AY32:AY564 Y160:Z160 Y161:Y163 B32:AX32 Y180 Y164:Z179 Y181:Z187 B33:X564">
    <cfRule type="expression" dxfId="591" priority="253">
      <formula>$M32&gt;0</formula>
    </cfRule>
    <cfRule type="expression" dxfId="590" priority="254">
      <formula>#REF!&gt;0</formula>
    </cfRule>
    <cfRule type="expression" dxfId="589" priority="255">
      <formula>$K32&gt;0</formula>
    </cfRule>
    <cfRule type="expression" dxfId="588" priority="256">
      <formula>$I32&gt;0</formula>
    </cfRule>
    <cfRule type="expression" dxfId="587" priority="257">
      <formula>$Q32&gt;0</formula>
    </cfRule>
    <cfRule type="expression" dxfId="586" priority="258">
      <formula>$S32&gt;0</formula>
    </cfRule>
    <cfRule type="expression" dxfId="585" priority="259">
      <formula>$U32&gt;0</formula>
    </cfRule>
  </conditionalFormatting>
  <conditionalFormatting sqref="Y75 Y95:Z95 Y105 Y127 Y112 Y159:Z159 Y113:Z113 Z210 Z221 Z234 Z242 Z297 Z395 Z508 Z552">
    <cfRule type="expression" dxfId="584" priority="477">
      <formula>$M75&gt;0</formula>
    </cfRule>
    <cfRule type="expression" dxfId="583" priority="478">
      <formula>$K75&gt;0</formula>
    </cfRule>
    <cfRule type="expression" dxfId="582" priority="479">
      <formula>$I75&gt;0</formula>
    </cfRule>
    <cfRule type="expression" dxfId="581" priority="480">
      <formula>$Q75&gt;0</formula>
    </cfRule>
    <cfRule type="expression" dxfId="580" priority="481">
      <formula>$S75&gt;0</formula>
    </cfRule>
    <cfRule type="expression" dxfId="579" priority="482">
      <formula>$U75&gt;0</formula>
    </cfRule>
  </conditionalFormatting>
  <conditionalFormatting sqref="Z161:Z163">
    <cfRule type="expression" dxfId="578" priority="84">
      <formula>$M161&gt;0</formula>
    </cfRule>
    <cfRule type="expression" dxfId="577" priority="85">
      <formula>#REF!&gt;0</formula>
    </cfRule>
    <cfRule type="expression" dxfId="576" priority="86">
      <formula>$K161&gt;0</formula>
    </cfRule>
    <cfRule type="expression" dxfId="575" priority="87">
      <formula>$I161&gt;0</formula>
    </cfRule>
    <cfRule type="expression" dxfId="574" priority="88">
      <formula>$Q161&gt;0</formula>
    </cfRule>
    <cfRule type="expression" dxfId="573" priority="89">
      <formula>$S161&gt;0</formula>
    </cfRule>
    <cfRule type="expression" dxfId="572" priority="90">
      <formula>$U161&gt;0</formula>
    </cfRule>
  </conditionalFormatting>
  <conditionalFormatting sqref="Y341">
    <cfRule type="expression" dxfId="571" priority="77">
      <formula>$M341&gt;0</formula>
    </cfRule>
    <cfRule type="expression" dxfId="570" priority="78">
      <formula>#REF!&gt;0</formula>
    </cfRule>
    <cfRule type="expression" dxfId="569" priority="79">
      <formula>$K341&gt;0</formula>
    </cfRule>
    <cfRule type="expression" dxfId="568" priority="80">
      <formula>$I341&gt;0</formula>
    </cfRule>
    <cfRule type="expression" dxfId="567" priority="81">
      <formula>$Q341&gt;0</formula>
    </cfRule>
    <cfRule type="expression" dxfId="566" priority="82">
      <formula>$S341&gt;0</formula>
    </cfRule>
    <cfRule type="expression" dxfId="565" priority="83">
      <formula>$U341&gt;0</formula>
    </cfRule>
  </conditionalFormatting>
  <conditionalFormatting sqref="Z341">
    <cfRule type="expression" dxfId="564" priority="63">
      <formula>$M341&gt;0</formula>
    </cfRule>
    <cfRule type="expression" dxfId="563" priority="64">
      <formula>#REF!&gt;0</formula>
    </cfRule>
    <cfRule type="expression" dxfId="562" priority="65">
      <formula>$K341&gt;0</formula>
    </cfRule>
    <cfRule type="expression" dxfId="561" priority="66">
      <formula>$I341&gt;0</formula>
    </cfRule>
    <cfRule type="expression" dxfId="560" priority="67">
      <formula>$Q341&gt;0</formula>
    </cfRule>
    <cfRule type="expression" dxfId="559" priority="68">
      <formula>$S341&gt;0</formula>
    </cfRule>
    <cfRule type="expression" dxfId="558" priority="69">
      <formula>$U341&gt;0</formula>
    </cfRule>
  </conditionalFormatting>
  <conditionalFormatting sqref="Y552 Y508 Y395 Y297 Y242 Y234 Y221 Y210">
    <cfRule type="expression" dxfId="557" priority="56">
      <formula>$M210&gt;0</formula>
    </cfRule>
    <cfRule type="expression" dxfId="556" priority="57">
      <formula>#REF!&gt;0</formula>
    </cfRule>
    <cfRule type="expression" dxfId="555" priority="58">
      <formula>$K210&gt;0</formula>
    </cfRule>
    <cfRule type="expression" dxfId="554" priority="59">
      <formula>$I210&gt;0</formula>
    </cfRule>
    <cfRule type="expression" dxfId="553" priority="60">
      <formula>$Q210&gt;0</formula>
    </cfRule>
    <cfRule type="expression" dxfId="552" priority="61">
      <formula>$S210&gt;0</formula>
    </cfRule>
    <cfRule type="expression" dxfId="551" priority="62">
      <formula>$U210&gt;0</formula>
    </cfRule>
  </conditionalFormatting>
  <conditionalFormatting sqref="Z180">
    <cfRule type="expression" dxfId="550" priority="50">
      <formula>$M180&gt;0</formula>
    </cfRule>
    <cfRule type="expression" dxfId="549" priority="51">
      <formula>$K180&gt;0</formula>
    </cfRule>
    <cfRule type="expression" dxfId="548" priority="52">
      <formula>$I180&gt;0</formula>
    </cfRule>
    <cfRule type="expression" dxfId="547" priority="53">
      <formula>$Q180&gt;0</formula>
    </cfRule>
    <cfRule type="expression" dxfId="546" priority="54">
      <formula>$S180&gt;0</formula>
    </cfRule>
    <cfRule type="expression" dxfId="545" priority="55">
      <formula>$U180&gt;0</formula>
    </cfRule>
  </conditionalFormatting>
  <conditionalFormatting sqref="Y335:Z335 Y321:Z322 Y313:Z314 Y309:Z309 Y306:Z306 Y304:Z304 Y286:Z286 Y237:Z237 Y225:Z225 Y223:Z223">
    <cfRule type="expression" dxfId="544" priority="43">
      <formula>$M223&gt;0</formula>
    </cfRule>
    <cfRule type="expression" dxfId="543" priority="44">
      <formula>#REF!&gt;0</formula>
    </cfRule>
    <cfRule type="expression" dxfId="542" priority="45">
      <formula>$K223&gt;0</formula>
    </cfRule>
    <cfRule type="expression" dxfId="541" priority="46">
      <formula>$I223&gt;0</formula>
    </cfRule>
    <cfRule type="expression" dxfId="540" priority="47">
      <formula>$Q223&gt;0</formula>
    </cfRule>
    <cfRule type="expression" dxfId="539" priority="48">
      <formula>$S223&gt;0</formula>
    </cfRule>
    <cfRule type="expression" dxfId="538" priority="49">
      <formula>$U223&gt;0</formula>
    </cfRule>
  </conditionalFormatting>
  <conditionalFormatting sqref="Y499:Z499 Y194:Z194">
    <cfRule type="expression" dxfId="537" priority="36">
      <formula>$M194&gt;0</formula>
    </cfRule>
    <cfRule type="expression" dxfId="536" priority="37">
      <formula>#REF!&gt;0</formula>
    </cfRule>
    <cfRule type="expression" dxfId="535" priority="38">
      <formula>$K194&gt;0</formula>
    </cfRule>
    <cfRule type="expression" dxfId="534" priority="39">
      <formula>$I194&gt;0</formula>
    </cfRule>
    <cfRule type="expression" dxfId="533" priority="40">
      <formula>$Q194&gt;0</formula>
    </cfRule>
    <cfRule type="expression" dxfId="532" priority="41">
      <formula>$S194&gt;0</formula>
    </cfRule>
    <cfRule type="expression" dxfId="531" priority="42">
      <formula>$U194&gt;0</formula>
    </cfRule>
  </conditionalFormatting>
  <conditionalFormatting sqref="Y531:Z531 Y525:Z525 Y502:Z502 Y481:Z481 Y473:Z474 Y461:Z461 Y423:Z423 Y397:Z397 Y384:Z385 Y382:Z382 Y376:Z377 Y370:Z370 Y367:Z367 Y319:Z319 Y316:Z316 Y307:Z307 Y274:Z274 Y264:Z264 Y260:Z260 Y258:Z258 Y248:Z248 Y240:Z240 Y228:Z228 Y206:Z206">
    <cfRule type="expression" dxfId="530" priority="29">
      <formula>$M206&gt;0</formula>
    </cfRule>
    <cfRule type="expression" dxfId="529" priority="30">
      <formula>#REF!&gt;0</formula>
    </cfRule>
    <cfRule type="expression" dxfId="528" priority="31">
      <formula>$K206&gt;0</formula>
    </cfRule>
    <cfRule type="expression" dxfId="527" priority="32">
      <formula>$I206&gt;0</formula>
    </cfRule>
    <cfRule type="expression" dxfId="526" priority="33">
      <formula>$Q206&gt;0</formula>
    </cfRule>
    <cfRule type="expression" dxfId="525" priority="34">
      <formula>$S206&gt;0</formula>
    </cfRule>
    <cfRule type="expression" dxfId="524" priority="35">
      <formula>$U206&gt;0</formula>
    </cfRule>
  </conditionalFormatting>
  <conditionalFormatting sqref="Y459 Y409:Y410 Y354:Y355 Y303 Y269">
    <cfRule type="expression" dxfId="523" priority="22">
      <formula>$M269&gt;0</formula>
    </cfRule>
    <cfRule type="expression" dxfId="522" priority="23">
      <formula>#REF!&gt;0</formula>
    </cfRule>
    <cfRule type="expression" dxfId="521" priority="24">
      <formula>$K269&gt;0</formula>
    </cfRule>
    <cfRule type="expression" dxfId="520" priority="25">
      <formula>$I269&gt;0</formula>
    </cfRule>
    <cfRule type="expression" dxfId="519" priority="26">
      <formula>$Q269&gt;0</formula>
    </cfRule>
    <cfRule type="expression" dxfId="518" priority="27">
      <formula>$S269&gt;0</formula>
    </cfRule>
    <cfRule type="expression" dxfId="517" priority="28">
      <formula>$U269&gt;0</formula>
    </cfRule>
  </conditionalFormatting>
  <conditionalFormatting sqref="Y559 Y553 Y549 Y546 Y541 Y537:Y539 Y534 Y526:Y529 Y523 Y517 Y512 Y509:Y510 Y505:Y506 Y493 Y491 Y489 Y484 Y478:Y480 Y475:Y476 Y469 Y465:Y467 Y460 Y453:Y454 Y451 Y439 Y436 Y432 Y430 Y428 Y425:Y426 Y420:Y421 Y418 Y414:Y415 Y411 Y404:Y408 Y400:Y401 Y398 Y396 Y394 Y392 Y390 Y386:Y387 Y383 Y379:Y381 Y374:Y375 Y368 Y364:Y365 Y361 Y356:Y359 Y349:Y353 Y342:Y345 Y339:Y340 Y336 Y323:Y334 Y320 Y317:Y318 Y315 Y310:Y312 Y308 Y305 Y298:Y302 Y291:Y296 Y287:Y289 Y281:Y285 Y275:Y278 Y270:Y273 Y268 Y265:Y266 Y261:Y263 Y259 Y257 Y253:Y255 Y249:Y251 Y243:Y247 Y241 Y238:Y239 Y233 Y229:Y231 Y227 Y224 Y222 Y219:Y220 Y213:Y217 Y211 Y207:Y209 Y201:Y205 Y195:Y199 Y188:Y193">
    <cfRule type="expression" dxfId="516" priority="15">
      <formula>$M188&gt;0</formula>
    </cfRule>
    <cfRule type="expression" dxfId="515" priority="16">
      <formula>#REF!&gt;0</formula>
    </cfRule>
    <cfRule type="expression" dxfId="514" priority="17">
      <formula>$K188&gt;0</formula>
    </cfRule>
    <cfRule type="expression" dxfId="513" priority="18">
      <formula>$I188&gt;0</formula>
    </cfRule>
    <cfRule type="expression" dxfId="512" priority="19">
      <formula>$Q188&gt;0</formula>
    </cfRule>
    <cfRule type="expression" dxfId="511" priority="20">
      <formula>$S188&gt;0</formula>
    </cfRule>
    <cfRule type="expression" dxfId="510" priority="21">
      <formula>$U188&gt;0</formula>
    </cfRule>
  </conditionalFormatting>
  <conditionalFormatting sqref="Y560:Z564 Y554:Z558 Y550:Z551 Y547:Z548 Y542:Z545 Y540:Z540 Y535:Z536 Y532:Z533 Y530:Z530 Y524:Z524 Y518:Z522 Y513:Z516 Y511:Z511 Y507:Z507 Y503:Z504 Y500:Z501 Y494:Z498 Y492:Z492 Y490:Z490 Y485:Z488 Y482:Z483 Y477:Z477 Y470:Z472 Y468:Z468 Y462:Z464 Y455:Z458 Y452:Z452 Y440:Z450 Y437:Z438 Y433:Z435 Y431:Z431 Y429:Z429 Y427:Z427 Y424:Z424 Y422:Z422 Y419:Z419 Y416:Z417 Y412:Z413 Y402:Z403 Y399:Z399 Y393:Z393 Y391:Z391 Y388:Z389 Y378:Z378 Y371:Z373 Y369:Z369 Y366:Z366 Y362:Z363 Y360:Z360 Y346:Z348 Y337:Z338 Y290:Z290 Y279:Z280 Y267:Z267 Y256:Z256 Y252:Z252 Y235:Z236 Y232:Z232 Y226:Z226 Y218:Z218 Y212:Z212 Y200:Z200">
    <cfRule type="expression" dxfId="509" priority="8">
      <formula>$M200&gt;0</formula>
    </cfRule>
    <cfRule type="expression" dxfId="508" priority="9">
      <formula>#REF!&gt;0</formula>
    </cfRule>
    <cfRule type="expression" dxfId="507" priority="10">
      <formula>$K200&gt;0</formula>
    </cfRule>
    <cfRule type="expression" dxfId="506" priority="11">
      <formula>$I200&gt;0</formula>
    </cfRule>
    <cfRule type="expression" dxfId="505" priority="12">
      <formula>$Q200&gt;0</formula>
    </cfRule>
    <cfRule type="expression" dxfId="504" priority="13">
      <formula>$S200&gt;0</formula>
    </cfRule>
    <cfRule type="expression" dxfId="503" priority="14">
      <formula>$U200&gt;0</formula>
    </cfRule>
  </conditionalFormatting>
  <conditionalFormatting sqref="Z559 Z553 Z549 Z546 Z541 Z537:Z539 Z534 Z526:Z529 Z523 Z517 Z512 Z509:Z510 Z505:Z506 Z493 Z491 Z489 Z484 Z478:Z480 Z475:Z476 Z469 Z465:Z467 Z459:Z460 Z453:Z454 Z451 Z439 Z436 Z432 Z430 Z428 Z425:Z426 Z420:Z421 Z418 Z414:Z415 Z404:Z411 Z400:Z401 Z398 Z396 Z394 Z392 Z390 Z386:Z387 Z383 Z379:Z381 Z374:Z375 Z368 Z364:Z365 Z361 Z349:Z359 Z342:Z345 Z339:Z340 Z336 Z323:Z334 Z320 Z317:Z318 Z315 Z310:Z312 Z308 Z305 Z298:Z303 Z291:Z296 Z287:Z289 Z281:Z285 Z275:Z278 Z268:Z273 Z265:Z266 Z261:Z263 Z259 Z257 Z253:Z255 Z249:Z251 Z243:Z247 Z241 Z238:Z239 Z233 Z229:Z231 Z227 Z224 Z222 Z219:Z220 Z213:Z217 Z211 Z207:Z209 Z201:Z205 Z195:Z199 Z188:Z193">
    <cfRule type="expression" dxfId="502" priority="1">
      <formula>$M188&gt;0</formula>
    </cfRule>
    <cfRule type="expression" dxfId="501" priority="2">
      <formula>#REF!&gt;0</formula>
    </cfRule>
    <cfRule type="expression" dxfId="500" priority="3">
      <formula>$K188&gt;0</formula>
    </cfRule>
    <cfRule type="expression" dxfId="499" priority="4">
      <formula>$I188&gt;0</formula>
    </cfRule>
    <cfRule type="expression" dxfId="498" priority="5">
      <formula>$Q188&gt;0</formula>
    </cfRule>
    <cfRule type="expression" dxfId="497" priority="6">
      <formula>$S188&gt;0</formula>
    </cfRule>
    <cfRule type="expression" dxfId="496" priority="7">
      <formula>$U188&gt;0</formula>
    </cfRule>
  </conditionalFormatting>
  <pageMargins left="0.7" right="0.7" top="0.75" bottom="0.75" header="0.3" footer="0.3"/>
  <pageSetup paperSize="8" scale="2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382"/>
  <sheetViews>
    <sheetView zoomScale="80" zoomScaleNormal="80" workbookViewId="0">
      <selection activeCell="D27" sqref="D27"/>
    </sheetView>
  </sheetViews>
  <sheetFormatPr defaultColWidth="12.7265625" defaultRowHeight="12.5" x14ac:dyDescent="0.25"/>
  <cols>
    <col min="1" max="1" width="2.54296875" style="14" customWidth="1"/>
    <col min="2" max="2" width="27.7265625" style="14" customWidth="1"/>
    <col min="3" max="3" width="34.26953125" style="14" customWidth="1"/>
    <col min="4" max="4" width="32.81640625" style="14" bestFit="1" customWidth="1"/>
    <col min="5" max="13" width="12.7265625" style="14" customWidth="1"/>
    <col min="14" max="14" width="15" style="14" customWidth="1"/>
    <col min="15" max="21" width="12.7265625" style="14" customWidth="1"/>
    <col min="22" max="22" width="14.7265625" style="14" customWidth="1"/>
    <col min="23" max="23" width="14.54296875" style="14" customWidth="1"/>
    <col min="24" max="24" width="35.453125" style="14" customWidth="1"/>
    <col min="25" max="25" width="35.7265625" style="14" customWidth="1"/>
    <col min="26" max="26" width="35.7265625" style="37" customWidth="1"/>
    <col min="27" max="48" width="12.7265625" style="37"/>
    <col min="49" max="50" width="26.7265625" style="37" customWidth="1"/>
    <col min="51" max="51" width="26.7265625" style="1" customWidth="1"/>
    <col min="52" max="16384" width="12.7265625" style="14"/>
  </cols>
  <sheetData>
    <row r="1" spans="2:51" x14ac:dyDescent="0.25">
      <c r="AY1" s="14"/>
    </row>
    <row r="2" spans="2:51" x14ac:dyDescent="0.25">
      <c r="AY2" s="14"/>
    </row>
    <row r="3" spans="2:51" x14ac:dyDescent="0.25">
      <c r="AY3" s="14"/>
    </row>
    <row r="4" spans="2:51" x14ac:dyDescent="0.25">
      <c r="AY4" s="14"/>
    </row>
    <row r="5" spans="2:51" x14ac:dyDescent="0.25">
      <c r="AY5" s="14"/>
    </row>
    <row r="6" spans="2:51" x14ac:dyDescent="0.25">
      <c r="AY6" s="14"/>
    </row>
    <row r="7" spans="2:51" ht="18" x14ac:dyDescent="0.4">
      <c r="C7" s="4"/>
      <c r="D7" s="1"/>
      <c r="E7" s="1"/>
      <c r="F7" s="29" t="s">
        <v>9</v>
      </c>
      <c r="G7" s="1"/>
      <c r="H7" s="1"/>
      <c r="I7" s="1"/>
      <c r="J7" s="1"/>
      <c r="K7" s="1"/>
      <c r="L7" s="1"/>
      <c r="M7" s="1"/>
      <c r="N7" s="1"/>
      <c r="O7" s="1"/>
      <c r="P7" s="1"/>
      <c r="Q7" s="1"/>
      <c r="R7" s="1"/>
      <c r="S7" s="1"/>
      <c r="T7" s="1"/>
      <c r="U7" s="1"/>
      <c r="V7" s="1"/>
      <c r="W7" s="1"/>
      <c r="X7" s="1"/>
      <c r="AY7" s="14"/>
    </row>
    <row r="8" spans="2:51" ht="20" x14ac:dyDescent="0.4">
      <c r="B8" s="15" t="s">
        <v>1057</v>
      </c>
      <c r="C8" s="1"/>
      <c r="D8" s="1"/>
      <c r="E8" s="1"/>
      <c r="F8" s="1"/>
      <c r="G8" s="1"/>
      <c r="H8" s="1"/>
      <c r="I8" s="1"/>
      <c r="J8" s="1"/>
      <c r="K8" s="1"/>
      <c r="L8" s="1"/>
      <c r="M8" s="1"/>
      <c r="N8" s="1"/>
      <c r="O8" s="1"/>
      <c r="P8" s="1"/>
      <c r="Q8" s="1"/>
      <c r="R8" s="1"/>
      <c r="S8" s="1"/>
      <c r="T8" s="1"/>
      <c r="U8" s="1"/>
      <c r="V8" s="1"/>
      <c r="W8" s="1"/>
      <c r="X8" s="1"/>
      <c r="AY8" s="14"/>
    </row>
    <row r="9" spans="2:51" ht="24" customHeight="1" x14ac:dyDescent="0.4">
      <c r="B9" s="16" t="s">
        <v>37</v>
      </c>
      <c r="C9" s="1"/>
      <c r="D9" s="1"/>
      <c r="E9" s="1"/>
      <c r="F9" s="92" t="s">
        <v>43</v>
      </c>
      <c r="G9" s="93"/>
      <c r="H9" s="93"/>
      <c r="I9" s="93"/>
      <c r="J9" s="93"/>
      <c r="K9" s="93"/>
      <c r="L9" s="93"/>
      <c r="M9" s="94"/>
      <c r="N9" s="95" t="s">
        <v>50</v>
      </c>
      <c r="O9" s="96"/>
      <c r="P9" s="92" t="s">
        <v>39</v>
      </c>
      <c r="Q9" s="93"/>
      <c r="R9" s="93"/>
      <c r="S9" s="93"/>
      <c r="T9" s="93"/>
      <c r="U9" s="94"/>
      <c r="V9" s="106" t="s">
        <v>1058</v>
      </c>
      <c r="W9" s="106"/>
      <c r="X9" s="1"/>
      <c r="AY9" s="14"/>
    </row>
    <row r="10" spans="2:51" ht="34.5" customHeight="1" x14ac:dyDescent="0.35">
      <c r="B10" s="3">
        <v>43516</v>
      </c>
      <c r="C10" s="1"/>
      <c r="D10" s="1"/>
      <c r="E10" s="1"/>
      <c r="F10" s="92" t="s">
        <v>11</v>
      </c>
      <c r="G10" s="94"/>
      <c r="H10" s="92" t="s">
        <v>12</v>
      </c>
      <c r="I10" s="94"/>
      <c r="J10" s="92" t="s">
        <v>13</v>
      </c>
      <c r="K10" s="94"/>
      <c r="L10" s="92" t="s">
        <v>14</v>
      </c>
      <c r="M10" s="94"/>
      <c r="N10" s="97"/>
      <c r="O10" s="98"/>
      <c r="P10" s="92" t="s">
        <v>42</v>
      </c>
      <c r="Q10" s="94"/>
      <c r="R10" s="92" t="s">
        <v>41</v>
      </c>
      <c r="S10" s="94"/>
      <c r="T10" s="92" t="s">
        <v>40</v>
      </c>
      <c r="U10" s="94"/>
      <c r="V10" s="106" t="s">
        <v>212</v>
      </c>
      <c r="W10" s="106"/>
      <c r="X10" s="1"/>
      <c r="AY10" s="14"/>
    </row>
    <row r="11" spans="2:51" ht="30" customHeight="1" x14ac:dyDescent="0.25">
      <c r="C11" s="72" t="s">
        <v>15</v>
      </c>
      <c r="D11" s="72" t="s">
        <v>16</v>
      </c>
      <c r="E11" s="72" t="s">
        <v>17</v>
      </c>
      <c r="F11" s="72" t="s">
        <v>17</v>
      </c>
      <c r="G11" s="72" t="s">
        <v>18</v>
      </c>
      <c r="H11" s="72" t="s">
        <v>17</v>
      </c>
      <c r="I11" s="72" t="s">
        <v>19</v>
      </c>
      <c r="J11" s="72" t="s">
        <v>17</v>
      </c>
      <c r="K11" s="72" t="s">
        <v>19</v>
      </c>
      <c r="L11" s="72" t="s">
        <v>17</v>
      </c>
      <c r="M11" s="72" t="s">
        <v>19</v>
      </c>
      <c r="N11" s="72" t="s">
        <v>17</v>
      </c>
      <c r="O11" s="72" t="s">
        <v>19</v>
      </c>
      <c r="P11" s="72" t="s">
        <v>17</v>
      </c>
      <c r="Q11" s="72" t="s">
        <v>19</v>
      </c>
      <c r="R11" s="72" t="s">
        <v>17</v>
      </c>
      <c r="S11" s="72" t="s">
        <v>19</v>
      </c>
      <c r="T11" s="72" t="s">
        <v>17</v>
      </c>
      <c r="U11" s="72" t="s">
        <v>19</v>
      </c>
      <c r="V11" s="72" t="s">
        <v>17</v>
      </c>
      <c r="W11" s="72" t="s">
        <v>19</v>
      </c>
      <c r="X11" s="1"/>
      <c r="AY11" s="14"/>
    </row>
    <row r="12" spans="2:51" x14ac:dyDescent="0.25">
      <c r="C12" s="35" t="s">
        <v>36</v>
      </c>
      <c r="D12" s="5">
        <f>COUNTIF($D$31:$D$382, "Residential")</f>
        <v>286</v>
      </c>
      <c r="E12" s="6">
        <f>SUMIF($D$31:$D$382, "Residential", $E$31:$E$382)</f>
        <v>3935.8718052569511</v>
      </c>
      <c r="F12" s="6">
        <f>SUMIF($D$31:$D$382, "Residential", $F$31:$F$382)</f>
        <v>3805.941027890045</v>
      </c>
      <c r="G12" s="7">
        <f>COUNTIFS($D$31:$D$382, "Residential", $G$31:$G$382, "=100")</f>
        <v>247</v>
      </c>
      <c r="H12" s="6">
        <f>SUMIF($D$31:$D$382, "Residential", $H$31:$H$382)</f>
        <v>45.253917701815666</v>
      </c>
      <c r="I12" s="7">
        <f>COUNTIFS($D$31:$D$382, "Residential", $I$31:$I$382, "&gt;0")</f>
        <v>37</v>
      </c>
      <c r="J12" s="6">
        <f>SUMIF($D$31:$D$382, "Residential", $J$31:$J$382)</f>
        <v>59.351411292703702</v>
      </c>
      <c r="K12" s="7">
        <f>COUNTIFS($D$31:$D$382, "Residential", $K$31:$K$382, "&gt;0")</f>
        <v>26</v>
      </c>
      <c r="L12" s="6">
        <f>SUMIF($D$31:$D$382, "Residential", $L$31:$L$382)</f>
        <v>25.325448372387019</v>
      </c>
      <c r="M12" s="7">
        <f>COUNTIFS($D$31:$D$382, "Residential", $M$31:$M$382, "&gt;0")</f>
        <v>16</v>
      </c>
      <c r="N12" s="7">
        <f>SUMIF($D$31:$D$382, "Residential", $N$31:$N$382)</f>
        <v>258.75350539836518</v>
      </c>
      <c r="O12" s="7">
        <f>COUNTIFS($D$31:$D$382, "Residential", $O$31:$O$382, "&gt;0")</f>
        <v>76</v>
      </c>
      <c r="P12" s="6">
        <f>SUMIF($D$31:$D$382, "Residential", $P$31:$P$382)</f>
        <v>452.78897583109239</v>
      </c>
      <c r="Q12" s="5">
        <f>COUNTIFS($D$31:$D$382, "Residential", $Q$31:$Q$382, "&gt;0")</f>
        <v>198</v>
      </c>
      <c r="R12" s="6">
        <f>SUMIF($D$31:$D$382, "Residential", $R$31:$R$382)</f>
        <v>212.78721645052227</v>
      </c>
      <c r="S12" s="5">
        <f>COUNTIFS($D$31:$D$382, "Residential", $S$31:$S$382, "&gt;0")</f>
        <v>167</v>
      </c>
      <c r="T12" s="6">
        <f>SUMIF($D$31:$D$382, "Residential", $T$31:$T$382)</f>
        <v>138.19529535037125</v>
      </c>
      <c r="U12" s="5">
        <f>COUNTIFS($D$31:$D$382, "Residential", $U$31:$U$382, "&gt;0")</f>
        <v>140</v>
      </c>
      <c r="V12" s="6">
        <f t="shared" ref="V12:V20" si="0">SUMIF($D$31:$D$382, $C12, $V$31:$V$382)</f>
        <v>33.500225601291191</v>
      </c>
      <c r="W12" s="5">
        <f t="shared" ref="W12:W20" si="1">COUNTIFS($D$31:$D$382, $C12, $W$31:$W$382, "&gt;0")</f>
        <v>26</v>
      </c>
      <c r="X12" s="1"/>
      <c r="AY12" s="14"/>
    </row>
    <row r="13" spans="2:51" x14ac:dyDescent="0.25">
      <c r="C13" s="35" t="s">
        <v>86</v>
      </c>
      <c r="D13" s="5">
        <f>COUNTIF($D$31:$D$382, "Industry and warehousing")</f>
        <v>16</v>
      </c>
      <c r="E13" s="6">
        <f>SUMIF($D$31:$D$382, "Industry and warehousing", $E$31:$E$382)</f>
        <v>698.68174885073859</v>
      </c>
      <c r="F13" s="6">
        <f>SUMIF($D$31:$D$382, "Industry and warehousing", $F$31:$F$382)</f>
        <v>677.42788983717139</v>
      </c>
      <c r="G13" s="7">
        <f>COUNTIFS($D$31:$D$382, "Industry and warehousing", $G$31:$G$382, "=100")</f>
        <v>12</v>
      </c>
      <c r="H13" s="6">
        <f>SUMIF($D$31:$D$382, "Industry and warehousing", $H$31:$H$382)</f>
        <v>4.6203434768470002</v>
      </c>
      <c r="I13" s="7">
        <f>COUNTIFS($D$31:$D$382, "Industry and warehousing", $I$31:$I$382, "&gt;0")</f>
        <v>3</v>
      </c>
      <c r="J13" s="6">
        <f>SUMIF($D$31:$D$382, "Industry and warehousing", $J$31:$J$382)</f>
        <v>8.2328616889450004</v>
      </c>
      <c r="K13" s="7">
        <f>COUNTIFS($D$31:$D$382, "Industry and warehousing", $K$31:$K$382, "&gt;0")</f>
        <v>3</v>
      </c>
      <c r="L13" s="6">
        <f>SUMIF($D$31:$D$382, "Industry and warehousing", $L$31:$L$382)</f>
        <v>8.4006538477754038</v>
      </c>
      <c r="M13" s="7">
        <f>COUNTIFS($D$31:$D$382, "Industry and warehousing", $M$31:$M$382, "&gt;0")</f>
        <v>4</v>
      </c>
      <c r="N13" s="7">
        <f>SUMIF($D$31:$D$382, "Industry and warehousing", $N$31:$N$382)</f>
        <v>26.47359161073922</v>
      </c>
      <c r="O13" s="7">
        <f>COUNTIFS($D$31:$D$382, "Industry and warehousing", $O$31:$O$382, "&gt;0")</f>
        <v>10</v>
      </c>
      <c r="P13" s="6">
        <f>SUMIF($D$31:$D$382, "Industry and warehousing", $P$31:$P$382)</f>
        <v>78.372090939284661</v>
      </c>
      <c r="Q13" s="5">
        <f>COUNTIFS($D$31:$D$382, "Industry and warehousing", $Q$31:$Q$382, "&gt;0")</f>
        <v>13</v>
      </c>
      <c r="R13" s="6">
        <f>SUMIF($D$31:$D$382, "Industry and warehousing", $R$31:$R$382)</f>
        <v>38.067961339284672</v>
      </c>
      <c r="S13" s="5">
        <f>COUNTIFS($D$31:$D$382, "Industry and warehousing", $S$31:$S$382, "&gt;0")</f>
        <v>11</v>
      </c>
      <c r="T13" s="6">
        <f>SUMIF($D$31:$D$382, "Industry and warehousing", $T$31:$T$382)</f>
        <v>25.554757983037963</v>
      </c>
      <c r="U13" s="5">
        <f>COUNTIFS($D$31:$D$382, "Industry and warehousing", $U$31:$U$382, "&gt;0")</f>
        <v>9</v>
      </c>
      <c r="V13" s="6">
        <f t="shared" si="0"/>
        <v>2.1781444546099999</v>
      </c>
      <c r="W13" s="5">
        <f t="shared" si="1"/>
        <v>2</v>
      </c>
      <c r="X13" s="1"/>
      <c r="AY13" s="14"/>
    </row>
    <row r="14" spans="2:51" x14ac:dyDescent="0.25">
      <c r="C14" s="35" t="s">
        <v>1059</v>
      </c>
      <c r="D14" s="5">
        <f>COUNTIF($D$31:$D$382, "Mixed use / Gypsy and traveller")</f>
        <v>1</v>
      </c>
      <c r="E14" s="6">
        <f>SUMIF($D$31:$D$382, "Mixed use / Gypsy and traveller", $E$31:$E$382)</f>
        <v>23.5832288792806</v>
      </c>
      <c r="F14" s="6">
        <f>SUMIF($D$31:$D$382, "Mixed use / Gypsy and traveller", $F$31:$F$382)</f>
        <v>23.5832288792806</v>
      </c>
      <c r="G14" s="7">
        <f>COUNTIFS($D$31:$D$382, "Mixed use / Gypsy and traveller", $G$31:$G$382, "=100")</f>
        <v>1</v>
      </c>
      <c r="H14" s="6">
        <f>SUMIF($D$31:$D$382, "Mixed use / Gypsy and traveller", $H$31:$H$382)</f>
        <v>0</v>
      </c>
      <c r="I14" s="7">
        <f>COUNTIFS($D$31:$D$382, "Mixed use / Gypsy and traveller", $I$31:$I$382, "&gt;0")</f>
        <v>0</v>
      </c>
      <c r="J14" s="6">
        <f>SUMIF($D$31:$D$382, "Mixed use / Gypsy and traveller", $J$31:$J$382)</f>
        <v>0</v>
      </c>
      <c r="K14" s="7">
        <f>COUNTIFS($D$31:$D$382, "Mixed use / Gypsy and traveller", $K$31:$K$382, "&gt;0")</f>
        <v>0</v>
      </c>
      <c r="L14" s="6">
        <f>SUMIF($D$31:$D$382, "Mixed use / Gypsy and traveller", $L$31:$L$382)</f>
        <v>0</v>
      </c>
      <c r="M14" s="7">
        <f>COUNTIFS($D$31:$D$382, "Mixed use / Gypsy and traveller", $M$31:$M$382, "&gt;0")</f>
        <v>0</v>
      </c>
      <c r="N14" s="7">
        <f>SUMIF($D$31:$D$382, "Mixed use / Gypsy and traveller", $N$31:$N$382)</f>
        <v>0</v>
      </c>
      <c r="O14" s="7">
        <f>COUNTIFS($D$31:$D$382, "Mixed use / Gypsy and traveller", $O$31:$O$382, "&gt;0")</f>
        <v>0</v>
      </c>
      <c r="P14" s="6">
        <f>SUMIF($D$31:$D$382, "Mixed use / Gypsy and traveller", $P$31:$P$382)</f>
        <v>3.2482129999999998</v>
      </c>
      <c r="Q14" s="5">
        <f>COUNTIFS($D$31:$D$382, "Mixed use / Gypsy and traveller", $Q$31:$Q$382, "&gt;0")</f>
        <v>1</v>
      </c>
      <c r="R14" s="6">
        <f>SUMIF($D$31:$D$382, "Mixed use / Gypsy and traveller", $R$31:$R$382)</f>
        <v>1.6472530000000001</v>
      </c>
      <c r="S14" s="5">
        <f>COUNTIFS($D$31:$D$382, "Mixed use / Gypsy and traveller", $S$31:$S$382, "&gt;0")</f>
        <v>1</v>
      </c>
      <c r="T14" s="6">
        <f>SUMIF($D$31:$D$382, "Mixed use / Gypsy and traveller", $T$31:$T$382)</f>
        <v>1.1401600000000001</v>
      </c>
      <c r="U14" s="5">
        <f>COUNTIFS($D$31:$D$382, "Mixed use / Gypsy and traveller", $U$31:$U$382, "&gt;0")</f>
        <v>1</v>
      </c>
      <c r="V14" s="6">
        <f t="shared" si="0"/>
        <v>0</v>
      </c>
      <c r="W14" s="5">
        <f t="shared" si="1"/>
        <v>0</v>
      </c>
      <c r="X14" s="1"/>
      <c r="AY14" s="14"/>
    </row>
    <row r="15" spans="2:51" x14ac:dyDescent="0.25">
      <c r="C15" s="35" t="s">
        <v>1060</v>
      </c>
      <c r="D15" s="5">
        <f>COUNTIF($D$31:$D$382, "Residential / Gypsy and traveller")</f>
        <v>1</v>
      </c>
      <c r="E15" s="6">
        <f>SUMIF($D$31:$D$382, "Residential / Gypsy and traveller", $E$31:$E$382)</f>
        <v>16.6608843232382</v>
      </c>
      <c r="F15" s="6">
        <f>SUMIF($D$31:$D$382, "Residential / Gypsy and traveller", $F$31:$F$382)</f>
        <v>16.6608843232382</v>
      </c>
      <c r="G15" s="7">
        <f>COUNTIFS($D$31:$D$382, "Residential / Gypsy and traveller", $G$31:$G$382, "=100")</f>
        <v>1</v>
      </c>
      <c r="H15" s="6">
        <f>SUMIF($D$31:$D$382, "Residential / Gypsy and traveller", $H$31:$H$382)</f>
        <v>0</v>
      </c>
      <c r="I15" s="7">
        <f>COUNTIFS($D$31:$D$382, "Residential / Gypsy and traveller", $I$31:$I$382, "&gt;0")</f>
        <v>0</v>
      </c>
      <c r="J15" s="6">
        <f>SUMIF($D$31:$D$382, "Residential / Gypsy and traveller", $J$31:$J$382)</f>
        <v>0</v>
      </c>
      <c r="K15" s="7">
        <f>COUNTIFS($D$31:$D$382, "Residential / Gypsy and traveller", $K$31:$K$382, "&gt;0")</f>
        <v>0</v>
      </c>
      <c r="L15" s="6">
        <f>SUMIF($D$31:$D$382, "Residential / Gypsy and traveller", $L$31:$L$382)</f>
        <v>0</v>
      </c>
      <c r="M15" s="7">
        <f>COUNTIFS($D$31:$D$382, "Residential / Gypsy and traveller", $M$31:$M$382, "&gt;0")</f>
        <v>0</v>
      </c>
      <c r="N15" s="7">
        <f>SUMIF($D$31:$D$382, "Residential / Gypsy and traveller", $N$31:$N$382)</f>
        <v>0</v>
      </c>
      <c r="O15" s="7">
        <f>COUNTIFS($D$31:$D$382, "Residential / Gypsy and traveller", $O$31:$O$382, "&gt;0")</f>
        <v>0</v>
      </c>
      <c r="P15" s="6">
        <f>SUMIF($D$31:$D$382, "Residential / Gypsy and traveller", $P$31:$P$382)</f>
        <v>1.109299</v>
      </c>
      <c r="Q15" s="5">
        <f>COUNTIFS($D$31:$D$382, "Residential / Gypsy and traveller", $Q$31:$Q$382, "&gt;0")</f>
        <v>1</v>
      </c>
      <c r="R15" s="6">
        <f>SUMIF($D$31:$D$382, "Residential / Gypsy and traveller", $R$31:$R$382)</f>
        <v>0.50237799999999999</v>
      </c>
      <c r="S15" s="5">
        <f>COUNTIFS($D$31:$D$382, "Residential / Gypsy and traveller", $S$31:$S$382, "&gt;0")</f>
        <v>1</v>
      </c>
      <c r="T15" s="6">
        <f>SUMIF($D$31:$D$382, "Residential / Gypsy and traveller", $T$31:$T$382)</f>
        <v>0.30303600000000003</v>
      </c>
      <c r="U15" s="5">
        <f>COUNTIFS($D$31:$D$382, "Residential / Gypsy and traveller", $U$31:$U$382, "&gt;0")</f>
        <v>1</v>
      </c>
      <c r="V15" s="6">
        <f t="shared" si="0"/>
        <v>0</v>
      </c>
      <c r="W15" s="5">
        <f t="shared" si="1"/>
        <v>0</v>
      </c>
      <c r="X15" s="1"/>
      <c r="AY15" s="14"/>
    </row>
    <row r="16" spans="2:51" x14ac:dyDescent="0.25">
      <c r="C16" s="35" t="s">
        <v>90</v>
      </c>
      <c r="D16" s="5">
        <f>COUNTIF($D$31:$D$382, "Offices")</f>
        <v>11</v>
      </c>
      <c r="E16" s="6">
        <f>SUMIF($D$31:$D$382, "Offices", $E$31:$E$382)</f>
        <v>11.526960029999998</v>
      </c>
      <c r="F16" s="6">
        <f>SUMIF($D$31:$D$382, "Offices", $F$31:$F$382)</f>
        <v>8.1378764074355985</v>
      </c>
      <c r="G16" s="7">
        <f>COUNTIFS($D$31:$D$382, "Offices", $G$31:$G$382, "=100")</f>
        <v>10</v>
      </c>
      <c r="H16" s="6">
        <f>SUMIF($D$31:$D$382, "Offices", $H$31:$H$382)</f>
        <v>2.5631453932200001</v>
      </c>
      <c r="I16" s="7">
        <f>COUNTIFS($D$31:$D$382, "Offices", $I$31:$I$382, "&gt;0")</f>
        <v>1</v>
      </c>
      <c r="J16" s="6">
        <f>SUMIF($D$31:$D$382, "Offices", $J$31:$J$382)</f>
        <v>0.80063708511499998</v>
      </c>
      <c r="K16" s="7">
        <f>COUNTIFS($D$31:$D$382, "Offices", $K$31:$K$382, "&gt;0")</f>
        <v>1</v>
      </c>
      <c r="L16" s="6">
        <f>SUMIF($D$31:$D$382, "Offices", $L$31:$L$382)</f>
        <v>2.53011442294E-2</v>
      </c>
      <c r="M16" s="7">
        <f>COUNTIFS($D$31:$D$382, "Offices", $M$31:$M$382, "&gt;0")</f>
        <v>1</v>
      </c>
      <c r="N16" s="7">
        <f>SUMIF($D$31:$D$382, "Offices", $N$31:$N$382)</f>
        <v>4.3751110945874991</v>
      </c>
      <c r="O16" s="7">
        <f>COUNTIFS($D$31:$D$382, "Offices", $O$31:$O$382, "&gt;0")</f>
        <v>5</v>
      </c>
      <c r="P16" s="6">
        <f>SUMIF($D$31:$D$382, "Offices", $P$31:$P$382)</f>
        <v>1.6032749146775707</v>
      </c>
      <c r="Q16" s="5">
        <f>COUNTIFS($D$31:$D$382, "Offices", $Q$31:$Q$382, "&gt;0")</f>
        <v>9</v>
      </c>
      <c r="R16" s="6">
        <f>SUMIF($D$31:$D$382, "Offices", $R$31:$R$382)</f>
        <v>0.43968357017757048</v>
      </c>
      <c r="S16" s="5">
        <f>COUNTIFS($D$31:$D$382, "Offices", $S$31:$S$382, "&gt;0")</f>
        <v>6</v>
      </c>
      <c r="T16" s="6">
        <f>SUMIF($D$31:$D$382, "Offices", $T$31:$T$382)</f>
        <v>0.18544075014349901</v>
      </c>
      <c r="U16" s="5">
        <f>COUNTIFS($D$31:$D$382, "Offices", $U$31:$U$382, "&gt;0")</f>
        <v>3</v>
      </c>
      <c r="V16" s="6">
        <f t="shared" si="0"/>
        <v>2.1774594546100001</v>
      </c>
      <c r="W16" s="5">
        <f t="shared" si="1"/>
        <v>1</v>
      </c>
      <c r="X16" s="1"/>
      <c r="AY16" s="14"/>
    </row>
    <row r="17" spans="2:52" x14ac:dyDescent="0.25">
      <c r="C17" s="35" t="s">
        <v>93</v>
      </c>
      <c r="D17" s="5">
        <f>COUNTIF($D$31:$D$382, "Offices / Industry and warehousing")</f>
        <v>1</v>
      </c>
      <c r="E17" s="6">
        <f>SUMIF($D$31:$D$382, "Offices / Industry and warehousing", $E$31:$E$382)</f>
        <v>12.5013074672411</v>
      </c>
      <c r="F17" s="6">
        <f>SUMIF($D$31:$D$382, "Offices / Industry and warehousing", $F$31:$F$382)</f>
        <v>12.5013074672411</v>
      </c>
      <c r="G17" s="7">
        <f>COUNTIFS($D$31:$D$382, "Offices / Industry and warehousing", $G$31:$G$382, "=100")</f>
        <v>1</v>
      </c>
      <c r="H17" s="6">
        <f>SUMIF($D$31:$D$382, "Offices / Industry and warehousing", $H$31:$H$382)</f>
        <v>0</v>
      </c>
      <c r="I17" s="7">
        <f>COUNTIFS($D$31:$D$382, "Offices / Industry and warehousing", $I$31:$I$382, "&gt;0")</f>
        <v>0</v>
      </c>
      <c r="J17" s="6">
        <f>SUMIF($D$31:$D$382, "Offices / Industry and warehousing", $J$31:$J$382)</f>
        <v>0</v>
      </c>
      <c r="K17" s="7">
        <f>COUNTIFS($D$31:$D$382, "Offices / Industry and warehousing", $K$31:$K$382, "&gt;0")</f>
        <v>0</v>
      </c>
      <c r="L17" s="6">
        <f>SUMIF($D$31:$D$382, "Offices / Industry and warehousing", $L$31:$L$382)</f>
        <v>0</v>
      </c>
      <c r="M17" s="7">
        <f>COUNTIFS($D$31:$D$382, "Offices / Industry and warehousing", $M$31:$M$382, "&gt;0")</f>
        <v>0</v>
      </c>
      <c r="N17" s="7">
        <f>SUMIF($D$31:$D$382, "Offices / Industry and warehousing", $N$31:$N$382)</f>
        <v>0</v>
      </c>
      <c r="O17" s="7">
        <f>COUNTIFS($D$31:$D$382, "Offices / Industry and warehousing", $O$31:$O$382, "&gt;0")</f>
        <v>0</v>
      </c>
      <c r="P17" s="6">
        <f>SUMIF($D$31:$D$382, "Offices / Industry and warehousing", $P$31:$P$382)</f>
        <v>1.9824950000000001</v>
      </c>
      <c r="Q17" s="5">
        <f>COUNTIFS($D$31:$D$382, "Offices / Industry and warehousing", $Q$31:$Q$382, "&gt;0")</f>
        <v>1</v>
      </c>
      <c r="R17" s="6">
        <f>SUMIF($D$31:$D$382, "Offices / Industry and warehousing", $R$31:$R$382)</f>
        <v>0.95824500000000001</v>
      </c>
      <c r="S17" s="5">
        <f>COUNTIFS($D$31:$D$382, "Offices / Industry and warehousing", $S$31:$S$382, "&gt;0")</f>
        <v>1</v>
      </c>
      <c r="T17" s="6">
        <f>SUMIF($D$31:$D$382, "Offices / Industry and warehousing", $T$31:$T$382)</f>
        <v>0.431925</v>
      </c>
      <c r="U17" s="5">
        <f>COUNTIFS($D$31:$D$382, "Offices / Industry and warehousing", $U$31:$U$382, "&gt;0")</f>
        <v>1</v>
      </c>
      <c r="V17" s="6">
        <f t="shared" si="0"/>
        <v>0</v>
      </c>
      <c r="W17" s="5">
        <f t="shared" si="1"/>
        <v>0</v>
      </c>
      <c r="X17" s="1"/>
      <c r="AY17" s="14"/>
    </row>
    <row r="18" spans="2:52" x14ac:dyDescent="0.25">
      <c r="C18" s="35" t="s">
        <v>1061</v>
      </c>
      <c r="D18" s="5">
        <f>COUNTIF($D$31:$D$382, "Other use")</f>
        <v>2</v>
      </c>
      <c r="E18" s="6">
        <f>SUMIF($D$31:$D$382, "Other use", $E$31:$E$382)</f>
        <v>8.8570330619247493</v>
      </c>
      <c r="F18" s="6">
        <f>SUMIF($D$31:$D$382, "Other use", $F$31:$F$382)</f>
        <v>8.8249273328282491</v>
      </c>
      <c r="G18" s="7">
        <f>COUNTIFS($D$31:$D$382, "Other use", $G$31:$G$382, "=100")</f>
        <v>1</v>
      </c>
      <c r="H18" s="6">
        <f>SUMIF($D$31:$D$382, "Other use", $H$31:$H$382)</f>
        <v>0</v>
      </c>
      <c r="I18" s="7">
        <f>COUNTIFS($D$31:$D$382, "Other use", $I$31:$I$382, "&gt;0")</f>
        <v>0</v>
      </c>
      <c r="J18" s="6">
        <f>SUMIF($D$31:$D$382, "Other use", $J$31:$J$382)</f>
        <v>0</v>
      </c>
      <c r="K18" s="7">
        <f>COUNTIFS($D$31:$D$382, "Other use", $K$31:$K$382, "&gt;0")</f>
        <v>0</v>
      </c>
      <c r="L18" s="6">
        <f>SUMIF($D$31:$D$382, "Other use", $L$31:$L$382)</f>
        <v>3.2105729096500002E-2</v>
      </c>
      <c r="M18" s="7">
        <f>COUNTIFS($D$31:$D$382, "Other use", $M$31:$M$382, "&gt;0")</f>
        <v>1</v>
      </c>
      <c r="N18" s="7">
        <f>SUMIF($D$31:$D$382, "Other use", $N$31:$N$382)</f>
        <v>5.3459607159899996</v>
      </c>
      <c r="O18" s="7">
        <f>COUNTIFS($D$31:$D$382, "Other use", $O$31:$O$382, "&gt;0")</f>
        <v>2</v>
      </c>
      <c r="P18" s="6">
        <f>SUMIF($D$31:$D$382, "Other use", $P$31:$P$382)</f>
        <v>2.3817740999999999</v>
      </c>
      <c r="Q18" s="5">
        <f>COUNTIFS($D$31:$D$382, "Other use", $Q$31:$Q$382, "&gt;0")</f>
        <v>2</v>
      </c>
      <c r="R18" s="6">
        <f>SUMIF($D$31:$D$382, "Other use", $R$31:$R$382)</f>
        <v>1.2000211000000003</v>
      </c>
      <c r="S18" s="5">
        <f>COUNTIFS($D$31:$D$382, "Other use", $S$31:$S$382, "&gt;0")</f>
        <v>2</v>
      </c>
      <c r="T18" s="6">
        <f>SUMIF($D$31:$D$382, "Other use", $T$31:$T$382)</f>
        <v>0.66892110000000005</v>
      </c>
      <c r="U18" s="5">
        <f>COUNTIFS($D$31:$D$382, "Other use", $U$31:$U$382, "&gt;0")</f>
        <v>2</v>
      </c>
      <c r="V18" s="6">
        <f t="shared" si="0"/>
        <v>0.36015399999999997</v>
      </c>
      <c r="W18" s="5">
        <f t="shared" si="1"/>
        <v>1</v>
      </c>
      <c r="X18" s="1"/>
      <c r="AY18" s="14"/>
    </row>
    <row r="19" spans="2:52" x14ac:dyDescent="0.25">
      <c r="C19" s="35" t="s">
        <v>1062</v>
      </c>
      <c r="D19" s="5">
        <f>COUNTIF($D$31:$D$382, "Mixed Use")</f>
        <v>20</v>
      </c>
      <c r="E19" s="6">
        <f>SUMIF($D$31:$D$382, "Mixed Use", $E$31:$E$382)</f>
        <v>2662.2214763130723</v>
      </c>
      <c r="F19" s="6">
        <f>SUMIF($D$31:$D$382, "Mixed Use", $F$31:$F$382)</f>
        <v>2600.6960672790228</v>
      </c>
      <c r="G19" s="7">
        <f>COUNTIFS($D$31:$D$382, "Mixed Use", $G$31:$G$382, "=100")</f>
        <v>10</v>
      </c>
      <c r="H19" s="6">
        <f>SUMIF($D$31:$D$382, "Mixed Use", $H$31:$H$382)</f>
        <v>16.104612589934501</v>
      </c>
      <c r="I19" s="7">
        <f>COUNTIFS($D$31:$D$382, "Mixed Use", $I$31:$I$382, "&gt;0")</f>
        <v>9</v>
      </c>
      <c r="J19" s="6">
        <f>SUMIF($D$31:$D$382, "Mixed Use", $J$31:$J$382)</f>
        <v>18.580135695209098</v>
      </c>
      <c r="K19" s="7">
        <f>COUNTIFS($D$31:$D$382, "Mixed Use", $K$31:$K$382, "&gt;0")</f>
        <v>9</v>
      </c>
      <c r="L19" s="6">
        <f>SUMIF($D$31:$D$382, "Mixed Use", $L$31:$L$382)</f>
        <v>26.840660748905499</v>
      </c>
      <c r="M19" s="7">
        <f>COUNTIFS($D$31:$D$382, "Mixed Use", $M$31:$M$382, "&gt;0")</f>
        <v>9</v>
      </c>
      <c r="N19" s="7">
        <f>SUMIF($D$31:$D$382, "Mixed use", $N$31:$N$382)</f>
        <v>145.674405483128</v>
      </c>
      <c r="O19" s="7">
        <f>COUNTIFS($D$31:$D$382, "Mixed use", $O$31:$O$382, "&gt;0")</f>
        <v>12</v>
      </c>
      <c r="P19" s="6">
        <f>SUMIF($D$31:$D$382, "Mixed Use", $P$31:$P$382)</f>
        <v>284.51590011651001</v>
      </c>
      <c r="Q19" s="5">
        <f>COUNTIFS($D$31:$D$382, "Mixed Use", $Q$31:$Q$382, "&gt;0")</f>
        <v>20</v>
      </c>
      <c r="R19" s="6">
        <f>SUMIF($D$31:$D$382, "Mixed Use", $R$31:$R$382)</f>
        <v>136.65404491651</v>
      </c>
      <c r="S19" s="5">
        <f>COUNTIFS($D$31:$D$382, "Mixed Use", $S$31:$S$382, "&gt;0")</f>
        <v>20</v>
      </c>
      <c r="T19" s="6">
        <f>SUMIF($D$31:$D$382, "Mixed Use", $T$31:$T$382)</f>
        <v>92.167417959640019</v>
      </c>
      <c r="U19" s="5">
        <f>COUNTIFS($D$31:$D$382, "Mixed Use", $U$31:$U$382, "&gt;0")</f>
        <v>20</v>
      </c>
      <c r="V19" s="6">
        <f t="shared" si="0"/>
        <v>0.69312499999999999</v>
      </c>
      <c r="W19" s="5">
        <f t="shared" si="1"/>
        <v>2</v>
      </c>
      <c r="X19" s="1"/>
      <c r="AY19" s="14"/>
    </row>
    <row r="20" spans="2:52" x14ac:dyDescent="0.25">
      <c r="C20" s="35" t="s">
        <v>94</v>
      </c>
      <c r="D20" s="5">
        <f>COUNTIF($D$31:$D$382, "Unknown")</f>
        <v>14</v>
      </c>
      <c r="E20" s="6">
        <f>SUMIF($D$31:$D$382, "Unknown", $E$31:$E$382)</f>
        <v>1007.0189279436407</v>
      </c>
      <c r="F20" s="6">
        <f>SUMIF($D$31:$D$382, "Unknown", $F$31:$F$382)</f>
        <v>978.65676862327086</v>
      </c>
      <c r="G20" s="7">
        <f>COUNTIFS($D$31:$D$382, "Unknown", $G$31:$G$382, "=100")</f>
        <v>12</v>
      </c>
      <c r="H20" s="6">
        <f>SUMIF($D$31:$D$382, "Unknown", $H$31:$H$382)</f>
        <v>10.633541343459999</v>
      </c>
      <c r="I20" s="7">
        <f>COUNTIFS($D$31:$D$382, "Unknown", $I$31:$I$382, "&gt;0")</f>
        <v>2</v>
      </c>
      <c r="J20" s="6">
        <f>SUMIF($D$31:$D$382, "Unknown", $J$31:$J$382)</f>
        <v>4.40767431023</v>
      </c>
      <c r="K20" s="7">
        <f>COUNTIFS($D$31:$D$382, "Unknown", $K$31:$K$382, "&gt;0")</f>
        <v>2</v>
      </c>
      <c r="L20" s="6">
        <f>SUMIF($D$31:$D$382, "Unknown", $L$31:$L$382)</f>
        <v>13.32094366668</v>
      </c>
      <c r="M20" s="7">
        <f>COUNTIFS($D$31:$D$382, "Unknown", $M$31:$M$382, "&gt;0")</f>
        <v>2</v>
      </c>
      <c r="N20" s="7">
        <f>SUMIF($D$31:$D$382, "Unknown", $N$31:$N$382)</f>
        <v>133.9754458092504</v>
      </c>
      <c r="O20" s="7">
        <f>COUNTIFS($D$31:$D$382, "Unknown", $O$31:$O$382, "&gt;0")</f>
        <v>8</v>
      </c>
      <c r="P20" s="6">
        <f>SUMIF($D$31:$D$382, "Unknown", $P$31:$P$382)</f>
        <v>131.57019049000002</v>
      </c>
      <c r="Q20" s="5">
        <f>COUNTIFS($D$31:$D$382, "Unknown", $Q$31:$Q$382, "&gt;0")</f>
        <v>14</v>
      </c>
      <c r="R20" s="6">
        <f>SUMIF($D$31:$D$382, "Unknown", $R$31:$R$382)</f>
        <v>66.658679199999995</v>
      </c>
      <c r="S20" s="5">
        <f>COUNTIFS($D$31:$D$382, "Unknown", $S$31:$S$382, "&gt;0")</f>
        <v>14</v>
      </c>
      <c r="T20" s="6">
        <f>SUMIF($D$31:$D$382, "Unknown", $T$31:$T$382)</f>
        <v>47.049963300000002</v>
      </c>
      <c r="U20" s="5">
        <f>COUNTIFS($D$31:$D$382, "Unknown", $U$31:$U$382, "&gt;0")</f>
        <v>14</v>
      </c>
      <c r="V20" s="6">
        <f t="shared" si="0"/>
        <v>1.5398510000000001</v>
      </c>
      <c r="W20" s="5">
        <f t="shared" si="1"/>
        <v>1</v>
      </c>
      <c r="X20" s="1"/>
      <c r="AY20" s="14"/>
    </row>
    <row r="21" spans="2:52" ht="13" x14ac:dyDescent="0.3">
      <c r="C21" s="8" t="s">
        <v>21</v>
      </c>
      <c r="D21" s="9">
        <f t="shared" ref="D21:W21" si="2">SUM(D12:D20)</f>
        <v>352</v>
      </c>
      <c r="E21" s="48">
        <f t="shared" si="2"/>
        <v>8376.923372126088</v>
      </c>
      <c r="F21" s="48">
        <f t="shared" si="2"/>
        <v>8132.429978039534</v>
      </c>
      <c r="G21" s="9">
        <f t="shared" si="2"/>
        <v>295</v>
      </c>
      <c r="H21" s="48">
        <f t="shared" si="2"/>
        <v>79.175560505277161</v>
      </c>
      <c r="I21" s="9">
        <f t="shared" si="2"/>
        <v>52</v>
      </c>
      <c r="J21" s="48">
        <f t="shared" si="2"/>
        <v>91.372720072202782</v>
      </c>
      <c r="K21" s="9">
        <f t="shared" si="2"/>
        <v>41</v>
      </c>
      <c r="L21" s="48">
        <f t="shared" si="2"/>
        <v>73.945113509073821</v>
      </c>
      <c r="M21" s="9">
        <f t="shared" si="2"/>
        <v>33</v>
      </c>
      <c r="N21" s="48">
        <f t="shared" si="2"/>
        <v>574.59802011206034</v>
      </c>
      <c r="O21" s="9">
        <f t="shared" si="2"/>
        <v>113</v>
      </c>
      <c r="P21" s="48">
        <f t="shared" si="2"/>
        <v>957.57221339156467</v>
      </c>
      <c r="Q21" s="9">
        <f t="shared" si="2"/>
        <v>259</v>
      </c>
      <c r="R21" s="48">
        <f t="shared" si="2"/>
        <v>458.91548257649453</v>
      </c>
      <c r="S21" s="9">
        <f t="shared" si="2"/>
        <v>223</v>
      </c>
      <c r="T21" s="48">
        <f t="shared" si="2"/>
        <v>305.69691744319277</v>
      </c>
      <c r="U21" s="9">
        <f t="shared" si="2"/>
        <v>191</v>
      </c>
      <c r="V21" s="48">
        <f t="shared" si="2"/>
        <v>40.448959510511195</v>
      </c>
      <c r="W21" s="9">
        <f t="shared" si="2"/>
        <v>33</v>
      </c>
      <c r="X21" s="1"/>
      <c r="AY21" s="14"/>
    </row>
    <row r="22" spans="2:52" ht="13" x14ac:dyDescent="0.3">
      <c r="B22" s="79"/>
      <c r="C22" s="22"/>
      <c r="D22" s="23"/>
      <c r="E22" s="24"/>
      <c r="F22" s="24"/>
      <c r="G22" s="24"/>
      <c r="H22" s="24"/>
      <c r="I22" s="24"/>
      <c r="J22" s="24"/>
      <c r="K22" s="24"/>
      <c r="AY22" s="14"/>
    </row>
    <row r="23" spans="2:52" ht="16" thickBot="1" x14ac:dyDescent="0.4">
      <c r="B23" s="2" t="s">
        <v>20</v>
      </c>
      <c r="C23" s="79"/>
      <c r="D23" s="25"/>
      <c r="E23" s="25"/>
      <c r="F23" s="25"/>
      <c r="G23" s="25"/>
      <c r="H23" s="25"/>
      <c r="I23" s="25"/>
      <c r="J23" s="25"/>
      <c r="K23" s="25"/>
      <c r="AY23" s="14"/>
    </row>
    <row r="24" spans="2:52" ht="14.25" customHeight="1" x14ac:dyDescent="0.25">
      <c r="B24" s="26" t="s">
        <v>14</v>
      </c>
      <c r="C24" s="107" t="s">
        <v>10</v>
      </c>
      <c r="AY24" s="14"/>
    </row>
    <row r="25" spans="2:52" ht="15" customHeight="1" x14ac:dyDescent="0.25">
      <c r="B25" s="31" t="s">
        <v>13</v>
      </c>
      <c r="C25" s="108"/>
      <c r="AY25" s="14"/>
    </row>
    <row r="26" spans="2:52" ht="18" x14ac:dyDescent="0.4">
      <c r="B26" s="27" t="s">
        <v>12</v>
      </c>
      <c r="C26" s="108"/>
      <c r="F26" s="29" t="s">
        <v>22</v>
      </c>
      <c r="AY26" s="14"/>
    </row>
    <row r="27" spans="2:52" ht="15" customHeight="1" x14ac:dyDescent="0.25">
      <c r="B27" s="61" t="s">
        <v>243</v>
      </c>
      <c r="C27" s="108"/>
      <c r="AY27" s="14"/>
    </row>
    <row r="28" spans="2:52" ht="18.75" customHeight="1" thickBot="1" x14ac:dyDescent="0.35">
      <c r="B28" s="28" t="s">
        <v>11</v>
      </c>
      <c r="C28" s="109"/>
      <c r="F28" s="92" t="s">
        <v>43</v>
      </c>
      <c r="G28" s="93"/>
      <c r="H28" s="93"/>
      <c r="I28" s="93"/>
      <c r="J28" s="93"/>
      <c r="K28" s="93"/>
      <c r="L28" s="93"/>
      <c r="M28" s="94"/>
      <c r="N28" s="95" t="s">
        <v>50</v>
      </c>
      <c r="O28" s="96"/>
      <c r="P28" s="92" t="s">
        <v>39</v>
      </c>
      <c r="Q28" s="93"/>
      <c r="R28" s="93"/>
      <c r="S28" s="93"/>
      <c r="T28" s="93"/>
      <c r="U28" s="94"/>
      <c r="V28" s="106" t="s">
        <v>1063</v>
      </c>
      <c r="W28" s="106"/>
      <c r="Y28" s="11"/>
      <c r="Z28" s="11"/>
      <c r="AA28" s="104" t="s">
        <v>217</v>
      </c>
      <c r="AB28" s="104"/>
      <c r="AC28" s="104"/>
      <c r="AD28" s="104"/>
      <c r="AE28" s="104"/>
      <c r="AF28" s="104"/>
      <c r="AG28" s="104"/>
      <c r="AH28" s="104"/>
      <c r="AI28" s="104"/>
      <c r="AJ28" s="104"/>
      <c r="AK28" s="104"/>
      <c r="AL28" s="104"/>
      <c r="AM28" s="104" t="s">
        <v>218</v>
      </c>
      <c r="AN28" s="104"/>
      <c r="AO28" s="104"/>
      <c r="AP28" s="104"/>
      <c r="AQ28" s="104"/>
      <c r="AR28" s="104"/>
      <c r="AS28" s="104"/>
      <c r="AT28" s="104"/>
      <c r="AU28" s="104"/>
      <c r="AV28" s="104"/>
      <c r="AW28" s="11"/>
      <c r="AX28" s="11"/>
      <c r="AY28" s="11"/>
    </row>
    <row r="29" spans="2:52" ht="30" customHeight="1" x14ac:dyDescent="0.3">
      <c r="F29" s="106" t="s">
        <v>11</v>
      </c>
      <c r="G29" s="106"/>
      <c r="H29" s="106" t="s">
        <v>12</v>
      </c>
      <c r="I29" s="106"/>
      <c r="J29" s="106" t="s">
        <v>13</v>
      </c>
      <c r="K29" s="106"/>
      <c r="L29" s="106" t="s">
        <v>14</v>
      </c>
      <c r="M29" s="106"/>
      <c r="N29" s="97"/>
      <c r="O29" s="98"/>
      <c r="P29" s="92" t="s">
        <v>42</v>
      </c>
      <c r="Q29" s="94"/>
      <c r="R29" s="92" t="s">
        <v>41</v>
      </c>
      <c r="S29" s="94"/>
      <c r="T29" s="92" t="s">
        <v>40</v>
      </c>
      <c r="U29" s="94"/>
      <c r="V29" s="106" t="s">
        <v>1064</v>
      </c>
      <c r="W29" s="106"/>
      <c r="Y29" s="11"/>
      <c r="Z29" s="11"/>
      <c r="AA29" s="106" t="s">
        <v>219</v>
      </c>
      <c r="AB29" s="106"/>
      <c r="AC29" s="106" t="s">
        <v>220</v>
      </c>
      <c r="AD29" s="106"/>
      <c r="AE29" s="106" t="s">
        <v>221</v>
      </c>
      <c r="AF29" s="106"/>
      <c r="AG29" s="106" t="s">
        <v>222</v>
      </c>
      <c r="AH29" s="106"/>
      <c r="AI29" s="92" t="s">
        <v>223</v>
      </c>
      <c r="AJ29" s="94"/>
      <c r="AK29" s="92" t="s">
        <v>224</v>
      </c>
      <c r="AL29" s="94"/>
      <c r="AM29" s="102" t="s">
        <v>225</v>
      </c>
      <c r="AN29" s="103"/>
      <c r="AO29" s="102" t="s">
        <v>226</v>
      </c>
      <c r="AP29" s="103"/>
      <c r="AQ29" s="102" t="s">
        <v>227</v>
      </c>
      <c r="AR29" s="103"/>
      <c r="AS29" s="102" t="s">
        <v>228</v>
      </c>
      <c r="AT29" s="103"/>
      <c r="AU29" s="102" t="s">
        <v>229</v>
      </c>
      <c r="AV29" s="103"/>
      <c r="AW29" s="11"/>
      <c r="AX29" s="11"/>
      <c r="AY29" s="11"/>
    </row>
    <row r="30" spans="2:52" ht="26" x14ac:dyDescent="0.25">
      <c r="B30" s="72" t="s">
        <v>23</v>
      </c>
      <c r="C30" s="72" t="s">
        <v>24</v>
      </c>
      <c r="D30" s="72" t="s">
        <v>15</v>
      </c>
      <c r="E30" s="72" t="s">
        <v>17</v>
      </c>
      <c r="F30" s="72" t="s">
        <v>17</v>
      </c>
      <c r="G30" s="72" t="s">
        <v>25</v>
      </c>
      <c r="H30" s="72" t="s">
        <v>17</v>
      </c>
      <c r="I30" s="72" t="s">
        <v>25</v>
      </c>
      <c r="J30" s="72" t="s">
        <v>17</v>
      </c>
      <c r="K30" s="71" t="s">
        <v>25</v>
      </c>
      <c r="L30" s="72" t="s">
        <v>17</v>
      </c>
      <c r="M30" s="72" t="s">
        <v>25</v>
      </c>
      <c r="N30" s="72" t="s">
        <v>17</v>
      </c>
      <c r="O30" s="72" t="s">
        <v>25</v>
      </c>
      <c r="P30" s="72" t="s">
        <v>17</v>
      </c>
      <c r="Q30" s="72" t="s">
        <v>25</v>
      </c>
      <c r="R30" s="72" t="s">
        <v>17</v>
      </c>
      <c r="S30" s="72" t="s">
        <v>25</v>
      </c>
      <c r="T30" s="72" t="s">
        <v>17</v>
      </c>
      <c r="U30" s="72" t="s">
        <v>25</v>
      </c>
      <c r="V30" s="72" t="s">
        <v>17</v>
      </c>
      <c r="W30" s="72" t="s">
        <v>25</v>
      </c>
      <c r="X30" s="72" t="s">
        <v>44</v>
      </c>
      <c r="Y30" s="70" t="s">
        <v>38</v>
      </c>
      <c r="Z30" s="70" t="s">
        <v>26</v>
      </c>
      <c r="AA30" s="70" t="s">
        <v>17</v>
      </c>
      <c r="AB30" s="70" t="s">
        <v>25</v>
      </c>
      <c r="AC30" s="70" t="s">
        <v>17</v>
      </c>
      <c r="AD30" s="70" t="s">
        <v>25</v>
      </c>
      <c r="AE30" s="70" t="s">
        <v>17</v>
      </c>
      <c r="AF30" s="70" t="s">
        <v>25</v>
      </c>
      <c r="AG30" s="70" t="s">
        <v>17</v>
      </c>
      <c r="AH30" s="70" t="s">
        <v>25</v>
      </c>
      <c r="AI30" s="70" t="s">
        <v>17</v>
      </c>
      <c r="AJ30" s="70" t="s">
        <v>25</v>
      </c>
      <c r="AK30" s="70" t="s">
        <v>17</v>
      </c>
      <c r="AL30" s="70" t="s">
        <v>25</v>
      </c>
      <c r="AM30" s="70" t="s">
        <v>17</v>
      </c>
      <c r="AN30" s="70" t="s">
        <v>25</v>
      </c>
      <c r="AO30" s="70" t="s">
        <v>17</v>
      </c>
      <c r="AP30" s="70" t="s">
        <v>25</v>
      </c>
      <c r="AQ30" s="70" t="s">
        <v>17</v>
      </c>
      <c r="AR30" s="70" t="s">
        <v>25</v>
      </c>
      <c r="AS30" s="70" t="s">
        <v>17</v>
      </c>
      <c r="AT30" s="70" t="s">
        <v>25</v>
      </c>
      <c r="AU30" s="70" t="s">
        <v>17</v>
      </c>
      <c r="AV30" s="70" t="s">
        <v>25</v>
      </c>
      <c r="AW30" s="72" t="s">
        <v>45</v>
      </c>
      <c r="AX30" s="72" t="s">
        <v>1065</v>
      </c>
      <c r="AY30" s="72" t="s">
        <v>211</v>
      </c>
    </row>
    <row r="31" spans="2:52" x14ac:dyDescent="0.25">
      <c r="B31" s="13">
        <f>[1]Calculations!A2</f>
        <v>215</v>
      </c>
      <c r="C31" s="30" t="str">
        <f>[1]Calculations!B2</f>
        <v>long Lane</v>
      </c>
      <c r="D31" s="13" t="str">
        <f>[1]Calculations!C2</f>
        <v>Residential</v>
      </c>
      <c r="E31" s="38">
        <f>[1]Calculations!E2</f>
        <v>3.9033138379429801</v>
      </c>
      <c r="F31" s="38">
        <f>[1]Calculations!I2</f>
        <v>3.9033138379429801</v>
      </c>
      <c r="G31" s="38">
        <f>[1]Calculations!M2</f>
        <v>100</v>
      </c>
      <c r="H31" s="38">
        <f>[1]Calculations!H2</f>
        <v>0</v>
      </c>
      <c r="I31" s="38">
        <f>[1]Calculations!L2</f>
        <v>0</v>
      </c>
      <c r="J31" s="38">
        <f>[1]Calculations!G2</f>
        <v>0</v>
      </c>
      <c r="K31" s="38">
        <f>[1]Calculations!K2</f>
        <v>0</v>
      </c>
      <c r="L31" s="38">
        <f>[1]Calculations!F2</f>
        <v>0</v>
      </c>
      <c r="M31" s="38">
        <f>[1]Calculations!J2</f>
        <v>0</v>
      </c>
      <c r="N31" s="38">
        <f>[1]Calculations!V2</f>
        <v>1.3059421952600001</v>
      </c>
      <c r="O31" s="38">
        <f>[1]Calculations!W2</f>
        <v>33.457268605084103</v>
      </c>
      <c r="P31" s="38">
        <f>[1]Calculations!O2</f>
        <v>5.8035799999999998E-2</v>
      </c>
      <c r="Q31" s="38">
        <f>[1]Calculations!S2</f>
        <v>1.4868340699600131</v>
      </c>
      <c r="R31" s="38">
        <f>[1]Calculations!Q2</f>
        <v>0</v>
      </c>
      <c r="S31" s="38">
        <f>[1]Calculations!T2</f>
        <v>0</v>
      </c>
      <c r="T31" s="38">
        <f>[1]Calculations!R2</f>
        <v>0</v>
      </c>
      <c r="U31" s="38">
        <f>[1]Calculations!U2</f>
        <v>0</v>
      </c>
      <c r="V31" s="38">
        <f>[1]Calculations!X2</f>
        <v>0</v>
      </c>
      <c r="W31" s="38">
        <f>[1]Calculations!Y2</f>
        <v>0</v>
      </c>
      <c r="X31" s="38" t="s">
        <v>1056</v>
      </c>
      <c r="Y31" s="73" t="s">
        <v>105</v>
      </c>
      <c r="Z31" s="80" t="s">
        <v>1066</v>
      </c>
      <c r="AA31" s="80">
        <f>[1]Calculations!Z2</f>
        <v>0</v>
      </c>
      <c r="AB31" s="80">
        <f t="shared" ref="AB31:AB94" si="3">AA31/E31*100</f>
        <v>0</v>
      </c>
      <c r="AC31" s="80">
        <f>[1]Calculations!AA2</f>
        <v>0</v>
      </c>
      <c r="AD31" s="80">
        <f t="shared" ref="AD31:AD94" si="4">AC31/E31</f>
        <v>0</v>
      </c>
      <c r="AE31" s="80">
        <f>[1]Calculations!AB2</f>
        <v>0</v>
      </c>
      <c r="AF31" s="80">
        <f t="shared" ref="AF31:AF94" si="5">AE31/$E31*100</f>
        <v>0</v>
      </c>
      <c r="AG31" s="80">
        <f>[1]Calculations!AC2</f>
        <v>0</v>
      </c>
      <c r="AH31" s="80">
        <f t="shared" ref="AH31:AH94" si="6">AG31/$E31*100</f>
        <v>0</v>
      </c>
      <c r="AI31" s="80">
        <f>[1]Calculations!AD2</f>
        <v>4.14496939006E-2</v>
      </c>
      <c r="AJ31" s="80">
        <f t="shared" ref="AJ31:AJ94" si="7">AI31/$E31*100</f>
        <v>1.0619103567250874</v>
      </c>
      <c r="AK31" s="80">
        <f>[1]Calculations!AE2</f>
        <v>3.3883078845500001</v>
      </c>
      <c r="AL31" s="80">
        <f t="shared" ref="AL31:AL94" si="8">AK31/$E31*100</f>
        <v>86.805930171774634</v>
      </c>
      <c r="AM31" s="80">
        <f>[1]Calculations!AF2</f>
        <v>0</v>
      </c>
      <c r="AN31" s="80">
        <f t="shared" ref="AN31:AN94" si="9">AM31/$E31*100</f>
        <v>0</v>
      </c>
      <c r="AO31" s="80">
        <f>[1]Calculations!AG2</f>
        <v>0.12983758567600001</v>
      </c>
      <c r="AP31" s="80">
        <f t="shared" ref="AP31:AP94" si="10">AO31/$E31*100</f>
        <v>3.3263424635212915</v>
      </c>
      <c r="AQ31" s="80">
        <f>[1]Calculations!AH2</f>
        <v>1.0971954766300001</v>
      </c>
      <c r="AR31" s="80">
        <f t="shared" ref="AR31:AR94" si="11">AQ31/$E31*100</f>
        <v>28.109332792164484</v>
      </c>
      <c r="AS31" s="80">
        <f>[1]Calculations!AI2</f>
        <v>0</v>
      </c>
      <c r="AT31" s="80">
        <f t="shared" ref="AT31:AT94" si="12">AS31/$E31*100</f>
        <v>0</v>
      </c>
      <c r="AU31" s="80">
        <f>[1]Calculations!AJ2</f>
        <v>0</v>
      </c>
      <c r="AV31" s="80">
        <f t="shared" ref="AV31:AV94" si="13">AU31/$E31*100</f>
        <v>0</v>
      </c>
      <c r="AW31" s="81"/>
      <c r="AX31" s="81"/>
      <c r="AY31" s="13" t="str">
        <f>[1]Calculations!D2</f>
        <v>Call for Sites 2018</v>
      </c>
      <c r="AZ31" s="37"/>
    </row>
    <row r="32" spans="2:52" x14ac:dyDescent="0.25">
      <c r="B32" s="13">
        <f>[1]Calculations!A3</f>
        <v>238</v>
      </c>
      <c r="C32" s="30" t="str">
        <f>[1]Calculations!B3</f>
        <v>Sunnybank, arthur Lane</v>
      </c>
      <c r="D32" s="13" t="str">
        <f>[1]Calculations!C3</f>
        <v>Residential</v>
      </c>
      <c r="E32" s="38">
        <f>[1]Calculations!E3</f>
        <v>0.92115336820887095</v>
      </c>
      <c r="F32" s="38">
        <f>[1]Calculations!I3</f>
        <v>0.92115336820887095</v>
      </c>
      <c r="G32" s="38">
        <f>[1]Calculations!M3</f>
        <v>100</v>
      </c>
      <c r="H32" s="38">
        <f>[1]Calculations!H3</f>
        <v>0</v>
      </c>
      <c r="I32" s="38">
        <f>[1]Calculations!L3</f>
        <v>0</v>
      </c>
      <c r="J32" s="38">
        <f>[1]Calculations!G3</f>
        <v>0</v>
      </c>
      <c r="K32" s="38">
        <f>[1]Calculations!K3</f>
        <v>0</v>
      </c>
      <c r="L32" s="38">
        <f>[1]Calculations!F3</f>
        <v>0</v>
      </c>
      <c r="M32" s="38">
        <f>[1]Calculations!J3</f>
        <v>0</v>
      </c>
      <c r="N32" s="38">
        <f>[1]Calculations!V3</f>
        <v>0</v>
      </c>
      <c r="O32" s="38">
        <f>[1]Calculations!W3</f>
        <v>0</v>
      </c>
      <c r="P32" s="38">
        <f>[1]Calculations!O3</f>
        <v>3.2541499999999999E-3</v>
      </c>
      <c r="Q32" s="38">
        <f>[1]Calculations!S3</f>
        <v>0.35326907682349412</v>
      </c>
      <c r="R32" s="38">
        <f>[1]Calculations!Q3</f>
        <v>2.4465199999999998E-3</v>
      </c>
      <c r="S32" s="38">
        <f>[1]Calculations!T3</f>
        <v>0.26559312319045364</v>
      </c>
      <c r="T32" s="38">
        <f>[1]Calculations!R3</f>
        <v>1.2515099999999999E-3</v>
      </c>
      <c r="U32" s="38">
        <f>[1]Calculations!U3</f>
        <v>0.13586336903196569</v>
      </c>
      <c r="V32" s="38" t="str">
        <f>[1]Calculations!X3</f>
        <v>Not Modelled</v>
      </c>
      <c r="W32" s="38" t="str">
        <f>[1]Calculations!Y3</f>
        <v>N/A</v>
      </c>
      <c r="X32" s="38" t="s">
        <v>1056</v>
      </c>
      <c r="Y32" s="73" t="s">
        <v>105</v>
      </c>
      <c r="Z32" s="80" t="s">
        <v>1066</v>
      </c>
      <c r="AA32" s="80">
        <f>[1]Calculations!Z3</f>
        <v>0</v>
      </c>
      <c r="AB32" s="80">
        <f t="shared" si="3"/>
        <v>0</v>
      </c>
      <c r="AC32" s="80">
        <f>[1]Calculations!AA3</f>
        <v>0</v>
      </c>
      <c r="AD32" s="80">
        <f t="shared" si="4"/>
        <v>0</v>
      </c>
      <c r="AE32" s="80">
        <f>[1]Calculations!AB3</f>
        <v>0</v>
      </c>
      <c r="AF32" s="80">
        <f t="shared" si="5"/>
        <v>0</v>
      </c>
      <c r="AG32" s="80">
        <f>[1]Calculations!AC3</f>
        <v>0</v>
      </c>
      <c r="AH32" s="80">
        <f t="shared" si="6"/>
        <v>0</v>
      </c>
      <c r="AI32" s="80">
        <f>[1]Calculations!AD3</f>
        <v>5.2698361844099997E-2</v>
      </c>
      <c r="AJ32" s="80">
        <f t="shared" si="7"/>
        <v>5.7209107259270944</v>
      </c>
      <c r="AK32" s="80">
        <f>[1]Calculations!AE3</f>
        <v>0.40597771117300002</v>
      </c>
      <c r="AL32" s="80">
        <f t="shared" si="8"/>
        <v>44.072759779666228</v>
      </c>
      <c r="AM32" s="80">
        <f>[1]Calculations!AF3</f>
        <v>2.8583132802199999E-3</v>
      </c>
      <c r="AN32" s="80">
        <f t="shared" si="9"/>
        <v>0.31029721855957859</v>
      </c>
      <c r="AO32" s="80">
        <f>[1]Calculations!AG3</f>
        <v>0</v>
      </c>
      <c r="AP32" s="80">
        <f t="shared" si="10"/>
        <v>0</v>
      </c>
      <c r="AQ32" s="80">
        <f>[1]Calculations!AH3</f>
        <v>0.92115336820899996</v>
      </c>
      <c r="AR32" s="80">
        <f t="shared" si="11"/>
        <v>100.00000000001401</v>
      </c>
      <c r="AS32" s="80">
        <f>[1]Calculations!AI3</f>
        <v>0</v>
      </c>
      <c r="AT32" s="80">
        <f t="shared" si="12"/>
        <v>0</v>
      </c>
      <c r="AU32" s="80">
        <f>[1]Calculations!AJ3</f>
        <v>0</v>
      </c>
      <c r="AV32" s="80">
        <f t="shared" si="13"/>
        <v>0</v>
      </c>
      <c r="AW32" s="81"/>
      <c r="AX32" s="81"/>
      <c r="AY32" s="13" t="str">
        <f>[1]Calculations!D3</f>
        <v>Call for Sites 2018</v>
      </c>
      <c r="AZ32" s="37"/>
    </row>
    <row r="33" spans="2:51" x14ac:dyDescent="0.25">
      <c r="B33" s="13">
        <f>[1]Calculations!A4</f>
        <v>239</v>
      </c>
      <c r="C33" s="30" t="str">
        <f>[1]Calculations!B4</f>
        <v>bleaklow Mill,</v>
      </c>
      <c r="D33" s="13" t="str">
        <f>[1]Calculations!C4</f>
        <v>Residential</v>
      </c>
      <c r="E33" s="38">
        <f>[1]Calculations!E4</f>
        <v>0.62911059676002201</v>
      </c>
      <c r="F33" s="38">
        <f>[1]Calculations!I4</f>
        <v>0.62911059676002201</v>
      </c>
      <c r="G33" s="38">
        <f>[1]Calculations!M4</f>
        <v>100</v>
      </c>
      <c r="H33" s="38">
        <f>[1]Calculations!H4</f>
        <v>0</v>
      </c>
      <c r="I33" s="38">
        <f>[1]Calculations!L4</f>
        <v>0</v>
      </c>
      <c r="J33" s="38">
        <f>[1]Calculations!G4</f>
        <v>0</v>
      </c>
      <c r="K33" s="38">
        <f>[1]Calculations!K4</f>
        <v>0</v>
      </c>
      <c r="L33" s="38">
        <f>[1]Calculations!F4</f>
        <v>0</v>
      </c>
      <c r="M33" s="38">
        <f>[1]Calculations!J4</f>
        <v>0</v>
      </c>
      <c r="N33" s="38">
        <f>[1]Calculations!V4</f>
        <v>0</v>
      </c>
      <c r="O33" s="38">
        <f>[1]Calculations!W4</f>
        <v>0</v>
      </c>
      <c r="P33" s="38">
        <f>[1]Calculations!O4</f>
        <v>4.5624529999999996E-2</v>
      </c>
      <c r="Q33" s="38">
        <f>[1]Calculations!S4</f>
        <v>7.2522272291979437</v>
      </c>
      <c r="R33" s="38">
        <f>[1]Calculations!Q4</f>
        <v>2.5135830000000001E-2</v>
      </c>
      <c r="S33" s="38">
        <f>[1]Calculations!T4</f>
        <v>3.9954548738253428</v>
      </c>
      <c r="T33" s="38">
        <f>[1]Calculations!R4</f>
        <v>2.3117100000000002E-2</v>
      </c>
      <c r="U33" s="38">
        <f>[1]Calculations!U4</f>
        <v>3.674568528817542</v>
      </c>
      <c r="V33" s="38" t="str">
        <f>[1]Calculations!X4</f>
        <v>Not Modelled</v>
      </c>
      <c r="W33" s="38" t="str">
        <f>[1]Calculations!Y4</f>
        <v>N/A</v>
      </c>
      <c r="X33" s="38" t="s">
        <v>1056</v>
      </c>
      <c r="Y33" s="73" t="s">
        <v>105</v>
      </c>
      <c r="Z33" s="80" t="s">
        <v>1066</v>
      </c>
      <c r="AA33" s="80">
        <f>[1]Calculations!Z4</f>
        <v>0</v>
      </c>
      <c r="AB33" s="80">
        <f t="shared" si="3"/>
        <v>0</v>
      </c>
      <c r="AC33" s="80">
        <f>[1]Calculations!AA4</f>
        <v>1.5816689839E-2</v>
      </c>
      <c r="AD33" s="80">
        <f t="shared" si="4"/>
        <v>2.5141350218002081E-2</v>
      </c>
      <c r="AE33" s="80">
        <f>[1]Calculations!AB4</f>
        <v>1.42851500001E-2</v>
      </c>
      <c r="AF33" s="80">
        <f t="shared" si="5"/>
        <v>2.2706897759582891</v>
      </c>
      <c r="AG33" s="80">
        <f>[1]Calculations!AC4</f>
        <v>0</v>
      </c>
      <c r="AH33" s="80">
        <f t="shared" si="6"/>
        <v>0</v>
      </c>
      <c r="AI33" s="80">
        <f>[1]Calculations!AD4</f>
        <v>0.15998203292999999</v>
      </c>
      <c r="AJ33" s="80">
        <f t="shared" si="7"/>
        <v>25.429874135632481</v>
      </c>
      <c r="AK33" s="80">
        <f>[1]Calculations!AE4</f>
        <v>0.62517845497199998</v>
      </c>
      <c r="AL33" s="80">
        <f t="shared" si="8"/>
        <v>99.374968120347532</v>
      </c>
      <c r="AM33" s="80">
        <f>[1]Calculations!AF4</f>
        <v>0</v>
      </c>
      <c r="AN33" s="80">
        <f t="shared" si="9"/>
        <v>0</v>
      </c>
      <c r="AO33" s="80">
        <f>[1]Calculations!AG4</f>
        <v>5.4342533680799998E-2</v>
      </c>
      <c r="AP33" s="80">
        <f t="shared" si="10"/>
        <v>8.6379936946967817</v>
      </c>
      <c r="AQ33" s="80">
        <f>[1]Calculations!AH4</f>
        <v>0.52317231919600005</v>
      </c>
      <c r="AR33" s="80">
        <f t="shared" si="11"/>
        <v>83.160627382591557</v>
      </c>
      <c r="AS33" s="80">
        <f>[1]Calculations!AI4</f>
        <v>0</v>
      </c>
      <c r="AT33" s="80">
        <f t="shared" si="12"/>
        <v>0</v>
      </c>
      <c r="AU33" s="80">
        <f>[1]Calculations!AJ4</f>
        <v>0</v>
      </c>
      <c r="AV33" s="80">
        <f t="shared" si="13"/>
        <v>0</v>
      </c>
      <c r="AW33" s="81"/>
      <c r="AX33" s="81"/>
      <c r="AY33" s="13" t="str">
        <f>[1]Calculations!D4</f>
        <v>Call for Sites 2018</v>
      </c>
    </row>
    <row r="34" spans="2:51" x14ac:dyDescent="0.25">
      <c r="B34" s="13">
        <f>[1]Calculations!A5</f>
        <v>240</v>
      </c>
      <c r="C34" s="30" t="str">
        <f>[1]Calculations!B5</f>
        <v>land at Modehill lane ,Whitefield</v>
      </c>
      <c r="D34" s="13" t="str">
        <f>[1]Calculations!C5</f>
        <v>Residential</v>
      </c>
      <c r="E34" s="38">
        <f>[1]Calculations!E5</f>
        <v>1.0467984802900201</v>
      </c>
      <c r="F34" s="38">
        <f>[1]Calculations!I5</f>
        <v>1.0467984802900201</v>
      </c>
      <c r="G34" s="38">
        <f>[1]Calculations!M5</f>
        <v>100</v>
      </c>
      <c r="H34" s="38">
        <f>[1]Calculations!H5</f>
        <v>0</v>
      </c>
      <c r="I34" s="38">
        <f>[1]Calculations!L5</f>
        <v>0</v>
      </c>
      <c r="J34" s="38">
        <f>[1]Calculations!G5</f>
        <v>0</v>
      </c>
      <c r="K34" s="38">
        <f>[1]Calculations!K5</f>
        <v>0</v>
      </c>
      <c r="L34" s="38">
        <f>[1]Calculations!F5</f>
        <v>0</v>
      </c>
      <c r="M34" s="38">
        <f>[1]Calculations!J5</f>
        <v>0</v>
      </c>
      <c r="N34" s="38">
        <f>[1]Calculations!V5</f>
        <v>0.68024755098400003</v>
      </c>
      <c r="O34" s="38">
        <f>[1]Calculations!W5</f>
        <v>64.983620419045167</v>
      </c>
      <c r="P34" s="38">
        <f>[1]Calculations!O5</f>
        <v>0</v>
      </c>
      <c r="Q34" s="38">
        <f>[1]Calculations!S5</f>
        <v>0</v>
      </c>
      <c r="R34" s="38">
        <f>[1]Calculations!Q5</f>
        <v>0</v>
      </c>
      <c r="S34" s="38">
        <f>[1]Calculations!T5</f>
        <v>0</v>
      </c>
      <c r="T34" s="38">
        <f>[1]Calculations!R5</f>
        <v>0</v>
      </c>
      <c r="U34" s="38">
        <f>[1]Calculations!U5</f>
        <v>0</v>
      </c>
      <c r="V34" s="38" t="str">
        <f>[1]Calculations!X5</f>
        <v>Not Modelled</v>
      </c>
      <c r="W34" s="38" t="str">
        <f>[1]Calculations!Y5</f>
        <v>N/A</v>
      </c>
      <c r="X34" s="38" t="s">
        <v>1056</v>
      </c>
      <c r="Y34" s="73" t="s">
        <v>105</v>
      </c>
      <c r="Z34" s="80" t="s">
        <v>1066</v>
      </c>
      <c r="AA34" s="80">
        <f>[1]Calculations!Z5</f>
        <v>0</v>
      </c>
      <c r="AB34" s="80">
        <f t="shared" si="3"/>
        <v>0</v>
      </c>
      <c r="AC34" s="80">
        <f>[1]Calculations!AA5</f>
        <v>0</v>
      </c>
      <c r="AD34" s="80">
        <f t="shared" si="4"/>
        <v>0</v>
      </c>
      <c r="AE34" s="80">
        <f>[1]Calculations!AB5</f>
        <v>0</v>
      </c>
      <c r="AF34" s="80">
        <f t="shared" si="5"/>
        <v>0</v>
      </c>
      <c r="AG34" s="80">
        <f>[1]Calculations!AC5</f>
        <v>0</v>
      </c>
      <c r="AH34" s="80">
        <f t="shared" si="6"/>
        <v>0</v>
      </c>
      <c r="AI34" s="80">
        <f>[1]Calculations!AD5</f>
        <v>0</v>
      </c>
      <c r="AJ34" s="80">
        <f t="shared" si="7"/>
        <v>0</v>
      </c>
      <c r="AK34" s="80">
        <f>[1]Calculations!AE5</f>
        <v>1.3228167289499999E-2</v>
      </c>
      <c r="AL34" s="80">
        <f t="shared" si="8"/>
        <v>1.2636784957726608</v>
      </c>
      <c r="AM34" s="80">
        <f>[1]Calculations!AF5</f>
        <v>0</v>
      </c>
      <c r="AN34" s="80">
        <f t="shared" si="9"/>
        <v>0</v>
      </c>
      <c r="AO34" s="80">
        <f>[1]Calculations!AG5</f>
        <v>0</v>
      </c>
      <c r="AP34" s="80">
        <f t="shared" si="10"/>
        <v>0</v>
      </c>
      <c r="AQ34" s="80">
        <f>[1]Calculations!AH5</f>
        <v>1.0467984802900001</v>
      </c>
      <c r="AR34" s="80">
        <f t="shared" si="11"/>
        <v>99.999999999998096</v>
      </c>
      <c r="AS34" s="80">
        <f>[1]Calculations!AI5</f>
        <v>0</v>
      </c>
      <c r="AT34" s="80">
        <f t="shared" si="12"/>
        <v>0</v>
      </c>
      <c r="AU34" s="80">
        <f>[1]Calculations!AJ5</f>
        <v>0</v>
      </c>
      <c r="AV34" s="80">
        <f t="shared" si="13"/>
        <v>0</v>
      </c>
      <c r="AW34" s="81"/>
      <c r="AX34" s="81"/>
      <c r="AY34" s="13" t="str">
        <f>[1]Calculations!D5</f>
        <v>Call for Sites 2018</v>
      </c>
    </row>
    <row r="35" spans="2:51" ht="25" x14ac:dyDescent="0.25">
      <c r="B35" s="13">
        <f>[1]Calculations!A6</f>
        <v>246</v>
      </c>
      <c r="C35" s="30" t="str">
        <f>[1]Calculations!B6</f>
        <v>WHITTLE</v>
      </c>
      <c r="D35" s="13" t="str">
        <f>[1]Calculations!C6</f>
        <v>Mixed use</v>
      </c>
      <c r="E35" s="38">
        <f>[1]Calculations!E6</f>
        <v>130.63269445259201</v>
      </c>
      <c r="F35" s="38">
        <f>[1]Calculations!I6</f>
        <v>125.831317667869</v>
      </c>
      <c r="G35" s="38">
        <f>[1]Calculations!M6</f>
        <v>96.324521357503286</v>
      </c>
      <c r="H35" s="38">
        <f>[1]Calculations!H6</f>
        <v>0.554599889703</v>
      </c>
      <c r="I35" s="38">
        <f>[1]Calculations!L6</f>
        <v>0.42454907022090871</v>
      </c>
      <c r="J35" s="38">
        <f>[1]Calculations!G6</f>
        <v>1.34027795308</v>
      </c>
      <c r="K35" s="38">
        <f>[1]Calculations!K6</f>
        <v>1.0259896718018022</v>
      </c>
      <c r="L35" s="38">
        <f>[1]Calculations!F6</f>
        <v>2.9064989419399998</v>
      </c>
      <c r="M35" s="38">
        <f>[1]Calculations!J6</f>
        <v>2.2249399004739958</v>
      </c>
      <c r="N35" s="38">
        <f>[1]Calculations!V6</f>
        <v>0.63958486660900005</v>
      </c>
      <c r="O35" s="38">
        <f>[1]Calculations!W6</f>
        <v>0.48960550747968551</v>
      </c>
      <c r="P35" s="38">
        <f>[1]Calculations!O6</f>
        <v>12.52169</v>
      </c>
      <c r="Q35" s="38">
        <f>[1]Calculations!S6</f>
        <v>9.585418147020043</v>
      </c>
      <c r="R35" s="38">
        <f>[1]Calculations!Q6</f>
        <v>6.2875800000000002</v>
      </c>
      <c r="S35" s="38">
        <f>[1]Calculations!T6</f>
        <v>4.8131748536212191</v>
      </c>
      <c r="T35" s="38">
        <f>[1]Calculations!R6</f>
        <v>4.2740900000000002</v>
      </c>
      <c r="U35" s="38">
        <f>[1]Calculations!U6</f>
        <v>3.2718378947248259</v>
      </c>
      <c r="V35" s="38" t="str">
        <f>[1]Calculations!X6</f>
        <v>Not Modelled</v>
      </c>
      <c r="W35" s="38" t="str">
        <f>[1]Calculations!Y6</f>
        <v>N/A</v>
      </c>
      <c r="X35" s="38" t="s">
        <v>1056</v>
      </c>
      <c r="Y35" s="73" t="s">
        <v>108</v>
      </c>
      <c r="Z35" s="80" t="s">
        <v>1067</v>
      </c>
      <c r="AA35" s="80">
        <f>[1]Calculations!Z6</f>
        <v>0.85504277167300002</v>
      </c>
      <c r="AB35" s="80">
        <f t="shared" si="3"/>
        <v>0.65453964281759813</v>
      </c>
      <c r="AC35" s="80">
        <f>[1]Calculations!AA6</f>
        <v>1.79879073634</v>
      </c>
      <c r="AD35" s="80">
        <f t="shared" si="4"/>
        <v>1.3769835674581453E-2</v>
      </c>
      <c r="AE35" s="80">
        <f>[1]Calculations!AB6</f>
        <v>2.2715697315400001</v>
      </c>
      <c r="AF35" s="80">
        <f t="shared" si="5"/>
        <v>1.7388983217860341</v>
      </c>
      <c r="AG35" s="80">
        <f>[1]Calculations!AC6</f>
        <v>3.58091227298</v>
      </c>
      <c r="AH35" s="80">
        <f t="shared" si="6"/>
        <v>2.7412067767457335</v>
      </c>
      <c r="AI35" s="80">
        <f>[1]Calculations!AD6</f>
        <v>20.785972412500001</v>
      </c>
      <c r="AJ35" s="80">
        <f t="shared" si="7"/>
        <v>15.911768871952228</v>
      </c>
      <c r="AK35" s="80">
        <f>[1]Calculations!AE6</f>
        <v>96.893135789699997</v>
      </c>
      <c r="AL35" s="80">
        <f t="shared" si="8"/>
        <v>74.172194178283263</v>
      </c>
      <c r="AM35" s="80">
        <f>[1]Calculations!AF6</f>
        <v>2.7008857586900001</v>
      </c>
      <c r="AN35" s="80">
        <f t="shared" si="9"/>
        <v>2.0675419503577492</v>
      </c>
      <c r="AO35" s="80">
        <f>[1]Calculations!AG6</f>
        <v>47.757987422299998</v>
      </c>
      <c r="AP35" s="80">
        <f t="shared" si="10"/>
        <v>36.558985193122446</v>
      </c>
      <c r="AQ35" s="80">
        <f>[1]Calculations!AH6</f>
        <v>40.549580716199998</v>
      </c>
      <c r="AR35" s="80">
        <f t="shared" si="11"/>
        <v>31.040912756274707</v>
      </c>
      <c r="AS35" s="80">
        <f>[1]Calculations!AI6</f>
        <v>0</v>
      </c>
      <c r="AT35" s="80">
        <f t="shared" si="12"/>
        <v>0</v>
      </c>
      <c r="AU35" s="80">
        <f>[1]Calculations!AJ6</f>
        <v>3.86011112513</v>
      </c>
      <c r="AV35" s="80">
        <f t="shared" si="13"/>
        <v>2.9549349351673024</v>
      </c>
      <c r="AW35" s="81"/>
      <c r="AX35" s="81"/>
      <c r="AY35" s="13" t="str">
        <f>[1]Calculations!D6</f>
        <v>Call for Sites 2018</v>
      </c>
    </row>
    <row r="36" spans="2:51" x14ac:dyDescent="0.25">
      <c r="B36" s="13">
        <f>[1]Calculations!A7</f>
        <v>253</v>
      </c>
      <c r="C36" s="30" t="str">
        <f>[1]Calculations!B7</f>
        <v>Land at Old, Farm, Ainsworth</v>
      </c>
      <c r="D36" s="13" t="str">
        <f>[1]Calculations!C7</f>
        <v>Residential</v>
      </c>
      <c r="E36" s="38">
        <f>[1]Calculations!E7</f>
        <v>9.6724377434691196</v>
      </c>
      <c r="F36" s="38">
        <f>[1]Calculations!I7</f>
        <v>9.6724377434691196</v>
      </c>
      <c r="G36" s="38">
        <f>[1]Calculations!M7</f>
        <v>100</v>
      </c>
      <c r="H36" s="38">
        <f>[1]Calculations!H7</f>
        <v>0</v>
      </c>
      <c r="I36" s="38">
        <f>[1]Calculations!L7</f>
        <v>0</v>
      </c>
      <c r="J36" s="38">
        <f>[1]Calculations!G7</f>
        <v>0</v>
      </c>
      <c r="K36" s="38">
        <f>[1]Calculations!K7</f>
        <v>0</v>
      </c>
      <c r="L36" s="38">
        <f>[1]Calculations!F7</f>
        <v>0</v>
      </c>
      <c r="M36" s="38">
        <f>[1]Calculations!J7</f>
        <v>0</v>
      </c>
      <c r="N36" s="38">
        <f>[1]Calculations!V7</f>
        <v>0</v>
      </c>
      <c r="O36" s="38">
        <f>[1]Calculations!W7</f>
        <v>0</v>
      </c>
      <c r="P36" s="38">
        <f>[1]Calculations!O7</f>
        <v>0.4818983</v>
      </c>
      <c r="Q36" s="38">
        <f>[1]Calculations!S7</f>
        <v>4.9821804262878837</v>
      </c>
      <c r="R36" s="38">
        <f>[1]Calculations!Q7</f>
        <v>0.13638329999999999</v>
      </c>
      <c r="S36" s="38">
        <f>[1]Calculations!T7</f>
        <v>1.410019931036379</v>
      </c>
      <c r="T36" s="38">
        <f>[1]Calculations!R7</f>
        <v>7.0334800000000003E-2</v>
      </c>
      <c r="U36" s="38">
        <f>[1]Calculations!U7</f>
        <v>0.7271672546818968</v>
      </c>
      <c r="V36" s="38" t="str">
        <f>[1]Calculations!X7</f>
        <v>Not Modelled</v>
      </c>
      <c r="W36" s="38" t="str">
        <f>[1]Calculations!Y7</f>
        <v>N/A</v>
      </c>
      <c r="X36" s="38" t="s">
        <v>1056</v>
      </c>
      <c r="Y36" s="73" t="s">
        <v>105</v>
      </c>
      <c r="Z36" s="80" t="s">
        <v>1066</v>
      </c>
      <c r="AA36" s="80">
        <f>[1]Calculations!Z7</f>
        <v>0</v>
      </c>
      <c r="AB36" s="80">
        <f t="shared" si="3"/>
        <v>0</v>
      </c>
      <c r="AC36" s="80">
        <f>[1]Calculations!AA7</f>
        <v>5.2934500000000002E-2</v>
      </c>
      <c r="AD36" s="80">
        <f t="shared" si="4"/>
        <v>5.4727155039836417E-3</v>
      </c>
      <c r="AE36" s="80">
        <f>[1]Calculations!AB7</f>
        <v>7.0334835956399999E-2</v>
      </c>
      <c r="AF36" s="80">
        <f t="shared" si="5"/>
        <v>0.72716762642272315</v>
      </c>
      <c r="AG36" s="80">
        <f>[1]Calculations!AC7</f>
        <v>0</v>
      </c>
      <c r="AH36" s="80">
        <f t="shared" si="6"/>
        <v>0</v>
      </c>
      <c r="AI36" s="80">
        <f>[1]Calculations!AD7</f>
        <v>1.2608259878400001</v>
      </c>
      <c r="AJ36" s="80">
        <f t="shared" si="7"/>
        <v>13.03524531539442</v>
      </c>
      <c r="AK36" s="80">
        <f>[1]Calculations!AE7</f>
        <v>9.4203590576400007</v>
      </c>
      <c r="AL36" s="80">
        <f t="shared" si="8"/>
        <v>97.393845351971137</v>
      </c>
      <c r="AM36" s="80">
        <f>[1]Calculations!AF7</f>
        <v>0.1115420186</v>
      </c>
      <c r="AN36" s="80">
        <f t="shared" si="9"/>
        <v>1.1531944847648543</v>
      </c>
      <c r="AO36" s="80">
        <f>[1]Calculations!AG7</f>
        <v>1.29325593971E-4</v>
      </c>
      <c r="AP36" s="80">
        <f t="shared" si="10"/>
        <v>1.3370527410044206E-3</v>
      </c>
      <c r="AQ36" s="80">
        <f>[1]Calculations!AH7</f>
        <v>1.6420692825700001</v>
      </c>
      <c r="AR36" s="80">
        <f t="shared" si="11"/>
        <v>16.976788335274982</v>
      </c>
      <c r="AS36" s="80">
        <f>[1]Calculations!AI7</f>
        <v>0</v>
      </c>
      <c r="AT36" s="80">
        <f t="shared" si="12"/>
        <v>0</v>
      </c>
      <c r="AU36" s="80">
        <f>[1]Calculations!AJ7</f>
        <v>0</v>
      </c>
      <c r="AV36" s="80">
        <f t="shared" si="13"/>
        <v>0</v>
      </c>
      <c r="AW36" s="81"/>
      <c r="AX36" s="81"/>
      <c r="AY36" s="13" t="str">
        <f>[1]Calculations!D7</f>
        <v>Call for Sites 2018</v>
      </c>
    </row>
    <row r="37" spans="2:51" x14ac:dyDescent="0.25">
      <c r="B37" s="13">
        <f>[1]Calculations!A8</f>
        <v>258</v>
      </c>
      <c r="C37" s="30" t="str">
        <f>[1]Calculations!B8</f>
        <v>Land to the West of Lowercroft Road</v>
      </c>
      <c r="D37" s="13" t="str">
        <f>[1]Calculations!C8</f>
        <v>Residential</v>
      </c>
      <c r="E37" s="38">
        <f>[1]Calculations!E8</f>
        <v>5.87913516991732</v>
      </c>
      <c r="F37" s="38">
        <f>[1]Calculations!I8</f>
        <v>5.87913516991732</v>
      </c>
      <c r="G37" s="38">
        <f>[1]Calculations!M8</f>
        <v>100</v>
      </c>
      <c r="H37" s="38">
        <f>[1]Calculations!H8</f>
        <v>0</v>
      </c>
      <c r="I37" s="38">
        <f>[1]Calculations!L8</f>
        <v>0</v>
      </c>
      <c r="J37" s="38">
        <f>[1]Calculations!G8</f>
        <v>0</v>
      </c>
      <c r="K37" s="38">
        <f>[1]Calculations!K8</f>
        <v>0</v>
      </c>
      <c r="L37" s="38">
        <f>[1]Calculations!F8</f>
        <v>0</v>
      </c>
      <c r="M37" s="38">
        <f>[1]Calculations!J8</f>
        <v>0</v>
      </c>
      <c r="N37" s="38">
        <f>[1]Calculations!V8</f>
        <v>0</v>
      </c>
      <c r="O37" s="38">
        <f>[1]Calculations!W8</f>
        <v>0</v>
      </c>
      <c r="P37" s="38">
        <f>[1]Calculations!O8</f>
        <v>0</v>
      </c>
      <c r="Q37" s="38">
        <f>[1]Calculations!S8</f>
        <v>0</v>
      </c>
      <c r="R37" s="38">
        <f>[1]Calculations!Q8</f>
        <v>0</v>
      </c>
      <c r="S37" s="38">
        <f>[1]Calculations!T8</f>
        <v>0</v>
      </c>
      <c r="T37" s="38">
        <f>[1]Calculations!R8</f>
        <v>0</v>
      </c>
      <c r="U37" s="38">
        <f>[1]Calculations!U8</f>
        <v>0</v>
      </c>
      <c r="V37" s="38" t="str">
        <f>[1]Calculations!X8</f>
        <v>Not Modelled</v>
      </c>
      <c r="W37" s="38" t="str">
        <f>[1]Calculations!Y8</f>
        <v>N/A</v>
      </c>
      <c r="X37" s="38" t="s">
        <v>1056</v>
      </c>
      <c r="Y37" s="73" t="s">
        <v>105</v>
      </c>
      <c r="Z37" s="80" t="s">
        <v>1066</v>
      </c>
      <c r="AA37" s="80">
        <f>[1]Calculations!Z8</f>
        <v>0</v>
      </c>
      <c r="AB37" s="80">
        <f t="shared" si="3"/>
        <v>0</v>
      </c>
      <c r="AC37" s="80">
        <f>[1]Calculations!AA8</f>
        <v>0</v>
      </c>
      <c r="AD37" s="80">
        <f t="shared" si="4"/>
        <v>0</v>
      </c>
      <c r="AE37" s="80">
        <f>[1]Calculations!AB8</f>
        <v>0</v>
      </c>
      <c r="AF37" s="80">
        <f t="shared" si="5"/>
        <v>0</v>
      </c>
      <c r="AG37" s="80">
        <f>[1]Calculations!AC8</f>
        <v>0</v>
      </c>
      <c r="AH37" s="80">
        <f t="shared" si="6"/>
        <v>0</v>
      </c>
      <c r="AI37" s="80">
        <f>[1]Calculations!AD8</f>
        <v>0</v>
      </c>
      <c r="AJ37" s="80">
        <f t="shared" si="7"/>
        <v>0</v>
      </c>
      <c r="AK37" s="80">
        <f>[1]Calculations!AE8</f>
        <v>2.66949785598</v>
      </c>
      <c r="AL37" s="80">
        <f t="shared" si="8"/>
        <v>45.406301757432495</v>
      </c>
      <c r="AM37" s="80">
        <f>[1]Calculations!AF8</f>
        <v>0</v>
      </c>
      <c r="AN37" s="80">
        <f t="shared" si="9"/>
        <v>0</v>
      </c>
      <c r="AO37" s="80">
        <f>[1]Calculations!AG8</f>
        <v>1.22657002975</v>
      </c>
      <c r="AP37" s="80">
        <f t="shared" si="10"/>
        <v>20.863103063630522</v>
      </c>
      <c r="AQ37" s="80">
        <f>[1]Calculations!AH8</f>
        <v>2.8111221834400002</v>
      </c>
      <c r="AR37" s="80">
        <f t="shared" si="11"/>
        <v>47.815233060537601</v>
      </c>
      <c r="AS37" s="80">
        <f>[1]Calculations!AI8</f>
        <v>0</v>
      </c>
      <c r="AT37" s="80">
        <f t="shared" si="12"/>
        <v>0</v>
      </c>
      <c r="AU37" s="80">
        <f>[1]Calculations!AJ8</f>
        <v>0</v>
      </c>
      <c r="AV37" s="80">
        <f t="shared" si="13"/>
        <v>0</v>
      </c>
      <c r="AW37" s="81"/>
      <c r="AX37" s="81"/>
      <c r="AY37" s="13" t="str">
        <f>[1]Calculations!D8</f>
        <v>Call for Sites 2018</v>
      </c>
    </row>
    <row r="38" spans="2:51" x14ac:dyDescent="0.25">
      <c r="B38" s="13">
        <f>[1]Calculations!A9</f>
        <v>259</v>
      </c>
      <c r="C38" s="30" t="str">
        <f>[1]Calculations!B9</f>
        <v>Land to the North of Cockey Moor Road</v>
      </c>
      <c r="D38" s="13" t="str">
        <f>[1]Calculations!C9</f>
        <v>Residential</v>
      </c>
      <c r="E38" s="38">
        <f>[1]Calculations!E9</f>
        <v>1.9849807014843801</v>
      </c>
      <c r="F38" s="38">
        <f>[1]Calculations!I9</f>
        <v>1.9849807014843801</v>
      </c>
      <c r="G38" s="38">
        <f>[1]Calculations!M9</f>
        <v>100</v>
      </c>
      <c r="H38" s="38">
        <f>[1]Calculations!H9</f>
        <v>0</v>
      </c>
      <c r="I38" s="38">
        <f>[1]Calculations!L9</f>
        <v>0</v>
      </c>
      <c r="J38" s="38">
        <f>[1]Calculations!G9</f>
        <v>0</v>
      </c>
      <c r="K38" s="38">
        <f>[1]Calculations!K9</f>
        <v>0</v>
      </c>
      <c r="L38" s="38">
        <f>[1]Calculations!F9</f>
        <v>0</v>
      </c>
      <c r="M38" s="38">
        <f>[1]Calculations!J9</f>
        <v>0</v>
      </c>
      <c r="N38" s="38">
        <f>[1]Calculations!V9</f>
        <v>0</v>
      </c>
      <c r="O38" s="38">
        <f>[1]Calculations!W9</f>
        <v>0</v>
      </c>
      <c r="P38" s="38">
        <f>[1]Calculations!O9</f>
        <v>0.24336400000000002</v>
      </c>
      <c r="Q38" s="38">
        <f>[1]Calculations!S9</f>
        <v>12.260270329984117</v>
      </c>
      <c r="R38" s="38">
        <f>[1]Calculations!Q9</f>
        <v>0.17920130000000001</v>
      </c>
      <c r="S38" s="38">
        <f>[1]Calculations!T9</f>
        <v>9.0278610701853292</v>
      </c>
      <c r="T38" s="38">
        <f>[1]Calculations!R9</f>
        <v>0.149343</v>
      </c>
      <c r="U38" s="38">
        <f>[1]Calculations!U9</f>
        <v>7.5236499724314925</v>
      </c>
      <c r="V38" s="38" t="str">
        <f>[1]Calculations!X9</f>
        <v>Not Modelled</v>
      </c>
      <c r="W38" s="38" t="str">
        <f>[1]Calculations!Y9</f>
        <v>N/A</v>
      </c>
      <c r="X38" s="38" t="s">
        <v>1056</v>
      </c>
      <c r="Y38" s="73" t="s">
        <v>105</v>
      </c>
      <c r="Z38" s="80" t="s">
        <v>1066</v>
      </c>
      <c r="AA38" s="80">
        <f>[1]Calculations!Z9</f>
        <v>0</v>
      </c>
      <c r="AB38" s="80">
        <f t="shared" si="3"/>
        <v>0</v>
      </c>
      <c r="AC38" s="80">
        <f>[1]Calculations!AA9</f>
        <v>0.17920097705499999</v>
      </c>
      <c r="AD38" s="80">
        <f t="shared" si="4"/>
        <v>9.0278448007576326E-2</v>
      </c>
      <c r="AE38" s="80">
        <f>[1]Calculations!AB9</f>
        <v>0.14934264281500001</v>
      </c>
      <c r="AF38" s="80">
        <f t="shared" si="5"/>
        <v>7.5236319780499992</v>
      </c>
      <c r="AG38" s="80">
        <f>[1]Calculations!AC9</f>
        <v>0</v>
      </c>
      <c r="AH38" s="80">
        <f t="shared" si="6"/>
        <v>0</v>
      </c>
      <c r="AI38" s="80">
        <f>[1]Calculations!AD9</f>
        <v>0</v>
      </c>
      <c r="AJ38" s="80">
        <f t="shared" si="7"/>
        <v>0</v>
      </c>
      <c r="AK38" s="80">
        <f>[1]Calculations!AE9</f>
        <v>1.93883959599</v>
      </c>
      <c r="AL38" s="80">
        <f t="shared" si="8"/>
        <v>97.675488458911687</v>
      </c>
      <c r="AM38" s="80">
        <f>[1]Calculations!AF9</f>
        <v>0.18269773332</v>
      </c>
      <c r="AN38" s="80">
        <f t="shared" si="9"/>
        <v>9.2040055192162615</v>
      </c>
      <c r="AO38" s="80">
        <f>[1]Calculations!AG9</f>
        <v>0</v>
      </c>
      <c r="AP38" s="80">
        <f t="shared" si="10"/>
        <v>0</v>
      </c>
      <c r="AQ38" s="80">
        <f>[1]Calculations!AH9</f>
        <v>1.9849807014800001</v>
      </c>
      <c r="AR38" s="80">
        <f t="shared" si="11"/>
        <v>99.999999999779348</v>
      </c>
      <c r="AS38" s="80">
        <f>[1]Calculations!AI9</f>
        <v>0</v>
      </c>
      <c r="AT38" s="80">
        <f t="shared" si="12"/>
        <v>0</v>
      </c>
      <c r="AU38" s="80">
        <f>[1]Calculations!AJ9</f>
        <v>0</v>
      </c>
      <c r="AV38" s="80">
        <f t="shared" si="13"/>
        <v>0</v>
      </c>
      <c r="AW38" s="81"/>
      <c r="AX38" s="81"/>
      <c r="AY38" s="13" t="str">
        <f>[1]Calculations!D9</f>
        <v>Call for Sites 2018</v>
      </c>
    </row>
    <row r="39" spans="2:51" x14ac:dyDescent="0.25">
      <c r="B39" s="13">
        <f>[1]Calculations!A10</f>
        <v>264</v>
      </c>
      <c r="C39" s="30" t="str">
        <f>[1]Calculations!B10</f>
        <v>Land to the East of Grundy Farm</v>
      </c>
      <c r="D39" s="13" t="str">
        <f>[1]Calculations!C10</f>
        <v>Residential</v>
      </c>
      <c r="E39" s="38">
        <f>[1]Calculations!E10</f>
        <v>9.7199484369458098</v>
      </c>
      <c r="F39" s="38">
        <f>[1]Calculations!I10</f>
        <v>9.7199484369458098</v>
      </c>
      <c r="G39" s="38">
        <f>[1]Calculations!M10</f>
        <v>100</v>
      </c>
      <c r="H39" s="38">
        <f>[1]Calculations!H10</f>
        <v>0</v>
      </c>
      <c r="I39" s="38">
        <f>[1]Calculations!L10</f>
        <v>0</v>
      </c>
      <c r="J39" s="38">
        <f>[1]Calculations!G10</f>
        <v>0</v>
      </c>
      <c r="K39" s="38">
        <f>[1]Calculations!K10</f>
        <v>0</v>
      </c>
      <c r="L39" s="38">
        <f>[1]Calculations!F10</f>
        <v>0</v>
      </c>
      <c r="M39" s="38">
        <f>[1]Calculations!J10</f>
        <v>0</v>
      </c>
      <c r="N39" s="38">
        <f>[1]Calculations!V10</f>
        <v>0</v>
      </c>
      <c r="O39" s="38">
        <f>[1]Calculations!W10</f>
        <v>0</v>
      </c>
      <c r="P39" s="38">
        <f>[1]Calculations!O10</f>
        <v>0.87458600000000009</v>
      </c>
      <c r="Q39" s="38">
        <f>[1]Calculations!S10</f>
        <v>8.9978460860519895</v>
      </c>
      <c r="R39" s="38">
        <f>[1]Calculations!Q10</f>
        <v>0.56597600000000003</v>
      </c>
      <c r="S39" s="38">
        <f>[1]Calculations!T10</f>
        <v>5.8228292430925723</v>
      </c>
      <c r="T39" s="38">
        <f>[1]Calculations!R10</f>
        <v>0.44452000000000003</v>
      </c>
      <c r="U39" s="38">
        <f>[1]Calculations!U10</f>
        <v>4.5732752893046884</v>
      </c>
      <c r="V39" s="38" t="str">
        <f>[1]Calculations!X10</f>
        <v>Not Modelled</v>
      </c>
      <c r="W39" s="38" t="str">
        <f>[1]Calculations!Y10</f>
        <v>N/A</v>
      </c>
      <c r="X39" s="38" t="s">
        <v>1056</v>
      </c>
      <c r="Y39" s="73" t="s">
        <v>105</v>
      </c>
      <c r="Z39" s="80" t="s">
        <v>1066</v>
      </c>
      <c r="AA39" s="80">
        <f>[1]Calculations!Z10</f>
        <v>0</v>
      </c>
      <c r="AB39" s="80">
        <f t="shared" si="3"/>
        <v>0</v>
      </c>
      <c r="AC39" s="80">
        <f>[1]Calculations!AA10</f>
        <v>0</v>
      </c>
      <c r="AD39" s="80">
        <f t="shared" si="4"/>
        <v>0</v>
      </c>
      <c r="AE39" s="80">
        <f>[1]Calculations!AB10</f>
        <v>0</v>
      </c>
      <c r="AF39" s="80">
        <f t="shared" si="5"/>
        <v>0</v>
      </c>
      <c r="AG39" s="80">
        <f>[1]Calculations!AC10</f>
        <v>0</v>
      </c>
      <c r="AH39" s="80">
        <f t="shared" si="6"/>
        <v>0</v>
      </c>
      <c r="AI39" s="80">
        <f>[1]Calculations!AD10</f>
        <v>0.49362437349900001</v>
      </c>
      <c r="AJ39" s="80">
        <f t="shared" si="7"/>
        <v>5.0784669970338445</v>
      </c>
      <c r="AK39" s="80">
        <f>[1]Calculations!AE10</f>
        <v>8.7553840679199997</v>
      </c>
      <c r="AL39" s="80">
        <f t="shared" si="8"/>
        <v>90.076445618173523</v>
      </c>
      <c r="AM39" s="80">
        <f>[1]Calculations!AF10</f>
        <v>0.171239938057</v>
      </c>
      <c r="AN39" s="80">
        <f t="shared" si="9"/>
        <v>1.7617371035232241</v>
      </c>
      <c r="AO39" s="80">
        <f>[1]Calculations!AG10</f>
        <v>5.8017384817200002</v>
      </c>
      <c r="AP39" s="80">
        <f t="shared" si="10"/>
        <v>59.688984147975745</v>
      </c>
      <c r="AQ39" s="80">
        <f>[1]Calculations!AH10</f>
        <v>3.62410040915</v>
      </c>
      <c r="AR39" s="80">
        <f t="shared" si="11"/>
        <v>37.285181425188298</v>
      </c>
      <c r="AS39" s="80">
        <f>[1]Calculations!AI10</f>
        <v>0</v>
      </c>
      <c r="AT39" s="80">
        <f t="shared" si="12"/>
        <v>0</v>
      </c>
      <c r="AU39" s="80">
        <f>[1]Calculations!AJ10</f>
        <v>0</v>
      </c>
      <c r="AV39" s="80">
        <f t="shared" si="13"/>
        <v>0</v>
      </c>
      <c r="AW39" s="81"/>
      <c r="AX39" s="81"/>
      <c r="AY39" s="13" t="str">
        <f>[1]Calculations!D10</f>
        <v>Call for Sites 2018</v>
      </c>
    </row>
    <row r="40" spans="2:51" x14ac:dyDescent="0.25">
      <c r="B40" s="13">
        <f>[1]Calculations!A11</f>
        <v>280</v>
      </c>
      <c r="C40" s="30" t="str">
        <f>[1]Calculations!B11</f>
        <v>Land South of Radcliffe Moor Road</v>
      </c>
      <c r="D40" s="13" t="str">
        <f>[1]Calculations!C11</f>
        <v>Residential</v>
      </c>
      <c r="E40" s="38">
        <f>[1]Calculations!E11</f>
        <v>16.9281265619483</v>
      </c>
      <c r="F40" s="38">
        <f>[1]Calculations!I11</f>
        <v>16.9281265619483</v>
      </c>
      <c r="G40" s="38">
        <f>[1]Calculations!M11</f>
        <v>100</v>
      </c>
      <c r="H40" s="38">
        <f>[1]Calculations!H11</f>
        <v>0</v>
      </c>
      <c r="I40" s="38">
        <f>[1]Calculations!L11</f>
        <v>0</v>
      </c>
      <c r="J40" s="38">
        <f>[1]Calculations!G11</f>
        <v>0</v>
      </c>
      <c r="K40" s="38">
        <f>[1]Calculations!K11</f>
        <v>0</v>
      </c>
      <c r="L40" s="38">
        <f>[1]Calculations!F11</f>
        <v>0</v>
      </c>
      <c r="M40" s="38">
        <f>[1]Calculations!J11</f>
        <v>0</v>
      </c>
      <c r="N40" s="38">
        <f>[1]Calculations!V11</f>
        <v>0</v>
      </c>
      <c r="O40" s="38">
        <f>[1]Calculations!W11</f>
        <v>0</v>
      </c>
      <c r="P40" s="38">
        <f>[1]Calculations!O11</f>
        <v>2.528829</v>
      </c>
      <c r="Q40" s="38">
        <f>[1]Calculations!S11</f>
        <v>14.938622952432315</v>
      </c>
      <c r="R40" s="38">
        <f>[1]Calculations!Q11</f>
        <v>0.92062900000000003</v>
      </c>
      <c r="S40" s="38">
        <f>[1]Calculations!T11</f>
        <v>5.4384576853851367</v>
      </c>
      <c r="T40" s="38">
        <f>[1]Calculations!R11</f>
        <v>0.23960000000000001</v>
      </c>
      <c r="U40" s="38">
        <f>[1]Calculations!U11</f>
        <v>1.415395845034513</v>
      </c>
      <c r="V40" s="38" t="str">
        <f>[1]Calculations!X11</f>
        <v>Not Modelled</v>
      </c>
      <c r="W40" s="38" t="str">
        <f>[1]Calculations!Y11</f>
        <v>N/A</v>
      </c>
      <c r="X40" s="38" t="s">
        <v>1056</v>
      </c>
      <c r="Y40" s="73" t="s">
        <v>105</v>
      </c>
      <c r="Z40" s="80" t="s">
        <v>1066</v>
      </c>
      <c r="AA40" s="80">
        <f>[1]Calculations!Z11</f>
        <v>0</v>
      </c>
      <c r="AB40" s="80">
        <f t="shared" si="3"/>
        <v>0</v>
      </c>
      <c r="AC40" s="80">
        <f>[1]Calculations!AA11</f>
        <v>0</v>
      </c>
      <c r="AD40" s="80">
        <f t="shared" si="4"/>
        <v>0</v>
      </c>
      <c r="AE40" s="80">
        <f>[1]Calculations!AB11</f>
        <v>0</v>
      </c>
      <c r="AF40" s="80">
        <f t="shared" si="5"/>
        <v>0</v>
      </c>
      <c r="AG40" s="80">
        <f>[1]Calculations!AC11</f>
        <v>0</v>
      </c>
      <c r="AH40" s="80">
        <f t="shared" si="6"/>
        <v>0</v>
      </c>
      <c r="AI40" s="80">
        <f>[1]Calculations!AD11</f>
        <v>0</v>
      </c>
      <c r="AJ40" s="80">
        <f t="shared" si="7"/>
        <v>0</v>
      </c>
      <c r="AK40" s="80">
        <f>[1]Calculations!AE11</f>
        <v>15.8827272639</v>
      </c>
      <c r="AL40" s="80">
        <f t="shared" si="8"/>
        <v>93.824483210101988</v>
      </c>
      <c r="AM40" s="80">
        <f>[1]Calculations!AF11</f>
        <v>0.45145550219800001</v>
      </c>
      <c r="AN40" s="80">
        <f t="shared" si="9"/>
        <v>2.6668958348456542</v>
      </c>
      <c r="AO40" s="80">
        <f>[1]Calculations!AG11</f>
        <v>4.7618749675499998</v>
      </c>
      <c r="AP40" s="80">
        <f t="shared" si="10"/>
        <v>28.129958445927073</v>
      </c>
      <c r="AQ40" s="80">
        <f>[1]Calculations!AH11</f>
        <v>10.959391439099999</v>
      </c>
      <c r="AR40" s="80">
        <f t="shared" si="11"/>
        <v>64.740722483342878</v>
      </c>
      <c r="AS40" s="80">
        <f>[1]Calculations!AI11</f>
        <v>0</v>
      </c>
      <c r="AT40" s="80">
        <f t="shared" si="12"/>
        <v>0</v>
      </c>
      <c r="AU40" s="80">
        <f>[1]Calculations!AJ11</f>
        <v>0</v>
      </c>
      <c r="AV40" s="80">
        <f t="shared" si="13"/>
        <v>0</v>
      </c>
      <c r="AW40" s="81"/>
      <c r="AX40" s="81"/>
      <c r="AY40" s="13" t="str">
        <f>[1]Calculations!D11</f>
        <v>Call for Sites 2018</v>
      </c>
    </row>
    <row r="41" spans="2:51" x14ac:dyDescent="0.25">
      <c r="B41" s="13">
        <f>[1]Calculations!A12</f>
        <v>282</v>
      </c>
      <c r="C41" s="30" t="str">
        <f>[1]Calculations!B12</f>
        <v>Old Hall farm Whitefield</v>
      </c>
      <c r="D41" s="13" t="str">
        <f>[1]Calculations!C12</f>
        <v>Residential</v>
      </c>
      <c r="E41" s="38">
        <f>[1]Calculations!E12</f>
        <v>38.513135378267201</v>
      </c>
      <c r="F41" s="38">
        <f>[1]Calculations!I12</f>
        <v>38.513135378267201</v>
      </c>
      <c r="G41" s="38">
        <f>[1]Calculations!M12</f>
        <v>100</v>
      </c>
      <c r="H41" s="38">
        <f>[1]Calculations!H12</f>
        <v>0</v>
      </c>
      <c r="I41" s="38">
        <f>[1]Calculations!L12</f>
        <v>0</v>
      </c>
      <c r="J41" s="38">
        <f>[1]Calculations!G12</f>
        <v>0</v>
      </c>
      <c r="K41" s="38">
        <f>[1]Calculations!K12</f>
        <v>0</v>
      </c>
      <c r="L41" s="38">
        <f>[1]Calculations!F12</f>
        <v>0</v>
      </c>
      <c r="M41" s="38">
        <f>[1]Calculations!J12</f>
        <v>0</v>
      </c>
      <c r="N41" s="38">
        <f>[1]Calculations!V12</f>
        <v>0</v>
      </c>
      <c r="O41" s="38">
        <f>[1]Calculations!W12</f>
        <v>0</v>
      </c>
      <c r="P41" s="38">
        <f>[1]Calculations!O12</f>
        <v>1.3176800000000002</v>
      </c>
      <c r="Q41" s="38">
        <f>[1]Calculations!S12</f>
        <v>3.4213781533444334</v>
      </c>
      <c r="R41" s="38">
        <f>[1]Calculations!Q12</f>
        <v>0.52050400000000008</v>
      </c>
      <c r="S41" s="38">
        <f>[1]Calculations!T12</f>
        <v>1.3514973395121663</v>
      </c>
      <c r="T41" s="38">
        <f>[1]Calculations!R12</f>
        <v>0.33410400000000001</v>
      </c>
      <c r="U41" s="38">
        <f>[1]Calculations!U12</f>
        <v>0.86750662265875533</v>
      </c>
      <c r="V41" s="38" t="str">
        <f>[1]Calculations!X12</f>
        <v>Not Modelled</v>
      </c>
      <c r="W41" s="38" t="str">
        <f>[1]Calculations!Y12</f>
        <v>N/A</v>
      </c>
      <c r="X41" s="38" t="s">
        <v>1056</v>
      </c>
      <c r="Y41" s="73" t="s">
        <v>105</v>
      </c>
      <c r="Z41" s="80" t="s">
        <v>1066</v>
      </c>
      <c r="AA41" s="80">
        <f>[1]Calculations!Z12</f>
        <v>0</v>
      </c>
      <c r="AB41" s="80">
        <f t="shared" si="3"/>
        <v>0</v>
      </c>
      <c r="AC41" s="80">
        <f>[1]Calculations!AA12</f>
        <v>0.28399999999999997</v>
      </c>
      <c r="AD41" s="80">
        <f t="shared" si="4"/>
        <v>7.3741074885390915E-3</v>
      </c>
      <c r="AE41" s="80">
        <f>[1]Calculations!AB12</f>
        <v>0.20200000000000001</v>
      </c>
      <c r="AF41" s="80">
        <f t="shared" si="5"/>
        <v>0.52449637770594948</v>
      </c>
      <c r="AG41" s="80">
        <f>[1]Calculations!AC12</f>
        <v>0</v>
      </c>
      <c r="AH41" s="80">
        <f t="shared" si="6"/>
        <v>0</v>
      </c>
      <c r="AI41" s="80">
        <f>[1]Calculations!AD12</f>
        <v>5.3825379875600001</v>
      </c>
      <c r="AJ41" s="80">
        <f t="shared" si="7"/>
        <v>13.975849887821242</v>
      </c>
      <c r="AK41" s="80">
        <f>[1]Calculations!AE12</f>
        <v>34.478214281500001</v>
      </c>
      <c r="AL41" s="80">
        <f t="shared" si="8"/>
        <v>89.523259903050928</v>
      </c>
      <c r="AM41" s="80">
        <f>[1]Calculations!AF12</f>
        <v>0.52400000000000002</v>
      </c>
      <c r="AN41" s="80">
        <f t="shared" si="9"/>
        <v>1.3605747619698889</v>
      </c>
      <c r="AO41" s="80">
        <f>[1]Calculations!AG12</f>
        <v>16.070084376000001</v>
      </c>
      <c r="AP41" s="80">
        <f t="shared" si="10"/>
        <v>41.726242795252347</v>
      </c>
      <c r="AQ41" s="80">
        <f>[1]Calculations!AH12</f>
        <v>10.1537896295</v>
      </c>
      <c r="AR41" s="80">
        <f t="shared" si="11"/>
        <v>26.364484557727653</v>
      </c>
      <c r="AS41" s="80">
        <f>[1]Calculations!AI12</f>
        <v>0</v>
      </c>
      <c r="AT41" s="80">
        <f t="shared" si="12"/>
        <v>0</v>
      </c>
      <c r="AU41" s="80">
        <f>[1]Calculations!AJ12</f>
        <v>0</v>
      </c>
      <c r="AV41" s="80">
        <f t="shared" si="13"/>
        <v>0</v>
      </c>
      <c r="AW41" s="81"/>
      <c r="AX41" s="81"/>
      <c r="AY41" s="13" t="str">
        <f>[1]Calculations!D12</f>
        <v>Call for Sites 2018</v>
      </c>
    </row>
    <row r="42" spans="2:51" x14ac:dyDescent="0.25">
      <c r="B42" s="13">
        <f>[1]Calculations!A13</f>
        <v>286</v>
      </c>
      <c r="C42" s="30" t="str">
        <f>[1]Calculations!B13</f>
        <v>Land South of Stopes Road (A6053)</v>
      </c>
      <c r="D42" s="13" t="str">
        <f>[1]Calculations!C13</f>
        <v>Residential</v>
      </c>
      <c r="E42" s="38">
        <f>[1]Calculations!E13</f>
        <v>7.8522045100968301</v>
      </c>
      <c r="F42" s="38">
        <f>[1]Calculations!I13</f>
        <v>7.8522045100968301</v>
      </c>
      <c r="G42" s="38">
        <f>[1]Calculations!M13</f>
        <v>100</v>
      </c>
      <c r="H42" s="38">
        <f>[1]Calculations!H13</f>
        <v>0</v>
      </c>
      <c r="I42" s="38">
        <f>[1]Calculations!L13</f>
        <v>0</v>
      </c>
      <c r="J42" s="38">
        <f>[1]Calculations!G13</f>
        <v>0</v>
      </c>
      <c r="K42" s="38">
        <f>[1]Calculations!K13</f>
        <v>0</v>
      </c>
      <c r="L42" s="38">
        <f>[1]Calculations!F13</f>
        <v>0</v>
      </c>
      <c r="M42" s="38">
        <f>[1]Calculations!J13</f>
        <v>0</v>
      </c>
      <c r="N42" s="38">
        <f>[1]Calculations!V13</f>
        <v>0</v>
      </c>
      <c r="O42" s="38">
        <f>[1]Calculations!W13</f>
        <v>0</v>
      </c>
      <c r="P42" s="38">
        <f>[1]Calculations!O13</f>
        <v>0.59417799999999998</v>
      </c>
      <c r="Q42" s="38">
        <f>[1]Calculations!S13</f>
        <v>7.5670214553883648</v>
      </c>
      <c r="R42" s="38">
        <f>[1]Calculations!Q13</f>
        <v>0.19839999999999999</v>
      </c>
      <c r="S42" s="38">
        <f>[1]Calculations!T13</f>
        <v>2.5266789695159559</v>
      </c>
      <c r="T42" s="38">
        <f>[1]Calculations!R13</f>
        <v>0.1172</v>
      </c>
      <c r="U42" s="38">
        <f>[1]Calculations!U13</f>
        <v>1.4925744719116432</v>
      </c>
      <c r="V42" s="38" t="str">
        <f>[1]Calculations!X13</f>
        <v>Not Modelled</v>
      </c>
      <c r="W42" s="38" t="str">
        <f>[1]Calculations!Y13</f>
        <v>N/A</v>
      </c>
      <c r="X42" s="38" t="s">
        <v>1056</v>
      </c>
      <c r="Y42" s="73" t="s">
        <v>105</v>
      </c>
      <c r="Z42" s="80" t="s">
        <v>1066</v>
      </c>
      <c r="AA42" s="80">
        <f>[1]Calculations!Z13</f>
        <v>0</v>
      </c>
      <c r="AB42" s="80">
        <f t="shared" si="3"/>
        <v>0</v>
      </c>
      <c r="AC42" s="80">
        <f>[1]Calculations!AA13</f>
        <v>0.19839999999999999</v>
      </c>
      <c r="AD42" s="80">
        <f t="shared" si="4"/>
        <v>2.526678969515956E-2</v>
      </c>
      <c r="AE42" s="80">
        <f>[1]Calculations!AB13</f>
        <v>0.1172</v>
      </c>
      <c r="AF42" s="80">
        <f t="shared" si="5"/>
        <v>1.4925744719116432</v>
      </c>
      <c r="AG42" s="80">
        <f>[1]Calculations!AC13</f>
        <v>0</v>
      </c>
      <c r="AH42" s="80">
        <f t="shared" si="6"/>
        <v>0</v>
      </c>
      <c r="AI42" s="80">
        <f>[1]Calculations!AD13</f>
        <v>0</v>
      </c>
      <c r="AJ42" s="80">
        <f t="shared" si="7"/>
        <v>0</v>
      </c>
      <c r="AK42" s="80">
        <f>[1]Calculations!AE13</f>
        <v>3.8834619519300002</v>
      </c>
      <c r="AL42" s="80">
        <f t="shared" si="8"/>
        <v>49.456963925690104</v>
      </c>
      <c r="AM42" s="80">
        <f>[1]Calculations!AF13</f>
        <v>0.25879999999999997</v>
      </c>
      <c r="AN42" s="80">
        <f t="shared" si="9"/>
        <v>3.295889704187144</v>
      </c>
      <c r="AO42" s="80">
        <f>[1]Calculations!AG13</f>
        <v>1.39620962199</v>
      </c>
      <c r="AP42" s="80">
        <f t="shared" si="10"/>
        <v>17.781116375594532</v>
      </c>
      <c r="AQ42" s="80">
        <f>[1]Calculations!AH13</f>
        <v>4.6370124918500002</v>
      </c>
      <c r="AR42" s="80">
        <f t="shared" si="11"/>
        <v>59.053638833367806</v>
      </c>
      <c r="AS42" s="80">
        <f>[1]Calculations!AI13</f>
        <v>0</v>
      </c>
      <c r="AT42" s="80">
        <f t="shared" si="12"/>
        <v>0</v>
      </c>
      <c r="AU42" s="80">
        <f>[1]Calculations!AJ13</f>
        <v>0</v>
      </c>
      <c r="AV42" s="80">
        <f t="shared" si="13"/>
        <v>0</v>
      </c>
      <c r="AW42" s="81"/>
      <c r="AX42" s="81"/>
      <c r="AY42" s="13" t="str">
        <f>[1]Calculations!D13</f>
        <v>Call for Sites 2018</v>
      </c>
    </row>
    <row r="43" spans="2:51" x14ac:dyDescent="0.25">
      <c r="B43" s="13">
        <f>[1]Calculations!A14</f>
        <v>293</v>
      </c>
      <c r="C43" s="30" t="str">
        <f>[1]Calculations!B14</f>
        <v>Land to the West of Starling Road</v>
      </c>
      <c r="D43" s="13" t="str">
        <f>[1]Calculations!C14</f>
        <v>Residential</v>
      </c>
      <c r="E43" s="38">
        <f>[1]Calculations!E14</f>
        <v>18.978015647459902</v>
      </c>
      <c r="F43" s="38">
        <f>[1]Calculations!I14</f>
        <v>18.978015647459902</v>
      </c>
      <c r="G43" s="38">
        <f>[1]Calculations!M14</f>
        <v>100</v>
      </c>
      <c r="H43" s="38">
        <f>[1]Calculations!H14</f>
        <v>0</v>
      </c>
      <c r="I43" s="38">
        <f>[1]Calculations!L14</f>
        <v>0</v>
      </c>
      <c r="J43" s="38">
        <f>[1]Calculations!G14</f>
        <v>0</v>
      </c>
      <c r="K43" s="38">
        <f>[1]Calculations!K14</f>
        <v>0</v>
      </c>
      <c r="L43" s="38">
        <f>[1]Calculations!F14</f>
        <v>0</v>
      </c>
      <c r="M43" s="38">
        <f>[1]Calculations!J14</f>
        <v>0</v>
      </c>
      <c r="N43" s="38">
        <f>[1]Calculations!V14</f>
        <v>0</v>
      </c>
      <c r="O43" s="38">
        <f>[1]Calculations!W14</f>
        <v>0</v>
      </c>
      <c r="P43" s="38">
        <f>[1]Calculations!O14</f>
        <v>0.18685869999999999</v>
      </c>
      <c r="Q43" s="38">
        <f>[1]Calculations!S14</f>
        <v>0.98460610145513272</v>
      </c>
      <c r="R43" s="38">
        <f>[1]Calculations!Q14</f>
        <v>9.9590700000000004E-2</v>
      </c>
      <c r="S43" s="38">
        <f>[1]Calculations!T14</f>
        <v>0.52476877377498443</v>
      </c>
      <c r="T43" s="38">
        <f>[1]Calculations!R14</f>
        <v>5.8454399999999997E-2</v>
      </c>
      <c r="U43" s="38">
        <f>[1]Calculations!U14</f>
        <v>0.30801112764296718</v>
      </c>
      <c r="V43" s="38" t="str">
        <f>[1]Calculations!X14</f>
        <v>Not Modelled</v>
      </c>
      <c r="W43" s="38" t="str">
        <f>[1]Calculations!Y14</f>
        <v>N/A</v>
      </c>
      <c r="X43" s="38" t="s">
        <v>1056</v>
      </c>
      <c r="Y43" s="73" t="s">
        <v>105</v>
      </c>
      <c r="Z43" s="80" t="s">
        <v>1066</v>
      </c>
      <c r="AA43" s="80">
        <f>[1]Calculations!Z14</f>
        <v>0</v>
      </c>
      <c r="AB43" s="80">
        <f t="shared" si="3"/>
        <v>0</v>
      </c>
      <c r="AC43" s="80">
        <f>[1]Calculations!AA14</f>
        <v>9.9492512943000003E-2</v>
      </c>
      <c r="AD43" s="80">
        <f t="shared" si="4"/>
        <v>5.2425140115382142E-3</v>
      </c>
      <c r="AE43" s="80">
        <f>[1]Calculations!AB14</f>
        <v>5.8454410947599997E-2</v>
      </c>
      <c r="AF43" s="80">
        <f t="shared" si="5"/>
        <v>0.30801118532866095</v>
      </c>
      <c r="AG43" s="80">
        <f>[1]Calculations!AC14</f>
        <v>0</v>
      </c>
      <c r="AH43" s="80">
        <f t="shared" si="6"/>
        <v>0</v>
      </c>
      <c r="AI43" s="80">
        <f>[1]Calculations!AD14</f>
        <v>3.0802919819699999</v>
      </c>
      <c r="AJ43" s="80">
        <f t="shared" si="7"/>
        <v>16.230843304116885</v>
      </c>
      <c r="AK43" s="80">
        <f>[1]Calculations!AE14</f>
        <v>16.182009211099999</v>
      </c>
      <c r="AL43" s="80">
        <f t="shared" si="8"/>
        <v>85.267129670987856</v>
      </c>
      <c r="AM43" s="80">
        <f>[1]Calculations!AF14</f>
        <v>0.111092512943</v>
      </c>
      <c r="AN43" s="80">
        <f t="shared" si="9"/>
        <v>0.58537475680640561</v>
      </c>
      <c r="AO43" s="80">
        <f>[1]Calculations!AG14</f>
        <v>12.275934428999999</v>
      </c>
      <c r="AP43" s="80">
        <f t="shared" si="10"/>
        <v>64.685026385480199</v>
      </c>
      <c r="AQ43" s="80">
        <f>[1]Calculations!AH14</f>
        <v>4.1222391977499999</v>
      </c>
      <c r="AR43" s="80">
        <f t="shared" si="11"/>
        <v>21.721128669749714</v>
      </c>
      <c r="AS43" s="80">
        <f>[1]Calculations!AI14</f>
        <v>0</v>
      </c>
      <c r="AT43" s="80">
        <f t="shared" si="12"/>
        <v>0</v>
      </c>
      <c r="AU43" s="80">
        <f>[1]Calculations!AJ14</f>
        <v>0</v>
      </c>
      <c r="AV43" s="80">
        <f t="shared" si="13"/>
        <v>0</v>
      </c>
      <c r="AW43" s="81"/>
      <c r="AX43" s="81"/>
      <c r="AY43" s="13" t="str">
        <f>[1]Calculations!D14</f>
        <v>Call for Sites 2018</v>
      </c>
    </row>
    <row r="44" spans="2:51" ht="25" x14ac:dyDescent="0.25">
      <c r="B44" s="13">
        <f>[1]Calculations!A15</f>
        <v>295</v>
      </c>
      <c r="C44" s="30" t="str">
        <f>[1]Calculations!B15</f>
        <v>Land South of Bury and Bolton Road (A58)</v>
      </c>
      <c r="D44" s="13" t="str">
        <f>[1]Calculations!C15</f>
        <v>Industry and warehousing</v>
      </c>
      <c r="E44" s="38">
        <f>[1]Calculations!E15</f>
        <v>13.8871329117217</v>
      </c>
      <c r="F44" s="38">
        <f>[1]Calculations!I15</f>
        <v>13.8871329117217</v>
      </c>
      <c r="G44" s="38">
        <f>[1]Calculations!M15</f>
        <v>100</v>
      </c>
      <c r="H44" s="38">
        <f>[1]Calculations!H15</f>
        <v>0</v>
      </c>
      <c r="I44" s="38">
        <f>[1]Calculations!L15</f>
        <v>0</v>
      </c>
      <c r="J44" s="38">
        <f>[1]Calculations!G15</f>
        <v>0</v>
      </c>
      <c r="K44" s="38">
        <f>[1]Calculations!K15</f>
        <v>0</v>
      </c>
      <c r="L44" s="38">
        <f>[1]Calculations!F15</f>
        <v>0</v>
      </c>
      <c r="M44" s="38">
        <f>[1]Calculations!J15</f>
        <v>0</v>
      </c>
      <c r="N44" s="38">
        <f>[1]Calculations!V15</f>
        <v>0</v>
      </c>
      <c r="O44" s="38">
        <f>[1]Calculations!W15</f>
        <v>0</v>
      </c>
      <c r="P44" s="38">
        <f>[1]Calculations!O15</f>
        <v>1.0095190000000001</v>
      </c>
      <c r="Q44" s="38">
        <f>[1]Calculations!S15</f>
        <v>7.2694558798950952</v>
      </c>
      <c r="R44" s="38">
        <f>[1]Calculations!Q15</f>
        <v>0.42301599999999995</v>
      </c>
      <c r="S44" s="38">
        <f>[1]Calculations!T15</f>
        <v>3.0461003195479264</v>
      </c>
      <c r="T44" s="38">
        <f>[1]Calculations!R15</f>
        <v>0.27237899999999998</v>
      </c>
      <c r="U44" s="38">
        <f>[1]Calculations!U15</f>
        <v>1.9613767775643114</v>
      </c>
      <c r="V44" s="38" t="str">
        <f>[1]Calculations!X15</f>
        <v>Not Modelled</v>
      </c>
      <c r="W44" s="38" t="str">
        <f>[1]Calculations!Y15</f>
        <v>N/A</v>
      </c>
      <c r="X44" s="38" t="s">
        <v>1068</v>
      </c>
      <c r="Y44" s="73" t="s">
        <v>105</v>
      </c>
      <c r="Z44" s="80" t="s">
        <v>1066</v>
      </c>
      <c r="AA44" s="80">
        <f>[1]Calculations!Z15</f>
        <v>0</v>
      </c>
      <c r="AB44" s="80">
        <f t="shared" si="3"/>
        <v>0</v>
      </c>
      <c r="AC44" s="80">
        <f>[1]Calculations!AA15</f>
        <v>0.22189296624300001</v>
      </c>
      <c r="AD44" s="80">
        <f t="shared" si="4"/>
        <v>1.5978313713387666E-2</v>
      </c>
      <c r="AE44" s="80">
        <f>[1]Calculations!AB15</f>
        <v>9.7731537184999995E-2</v>
      </c>
      <c r="AF44" s="80">
        <f t="shared" si="5"/>
        <v>0.70375604385918866</v>
      </c>
      <c r="AG44" s="80">
        <f>[1]Calculations!AC15</f>
        <v>0</v>
      </c>
      <c r="AH44" s="80">
        <f t="shared" si="6"/>
        <v>0</v>
      </c>
      <c r="AI44" s="80">
        <f>[1]Calculations!AD15</f>
        <v>0</v>
      </c>
      <c r="AJ44" s="80">
        <f t="shared" si="7"/>
        <v>0</v>
      </c>
      <c r="AK44" s="80">
        <f>[1]Calculations!AE15</f>
        <v>13.396109547</v>
      </c>
      <c r="AL44" s="80">
        <f t="shared" si="8"/>
        <v>96.464184739621501</v>
      </c>
      <c r="AM44" s="80">
        <f>[1]Calculations!AF15</f>
        <v>0.26568166129300003</v>
      </c>
      <c r="AN44" s="80">
        <f t="shared" si="9"/>
        <v>1.9131498415252173</v>
      </c>
      <c r="AO44" s="80">
        <f>[1]Calculations!AG15</f>
        <v>0.105993729004</v>
      </c>
      <c r="AP44" s="80">
        <f t="shared" si="10"/>
        <v>0.7632513469683434</v>
      </c>
      <c r="AQ44" s="80">
        <f>[1]Calculations!AH15</f>
        <v>3.3743588870600001</v>
      </c>
      <c r="AR44" s="80">
        <f t="shared" si="11"/>
        <v>24.298456049281477</v>
      </c>
      <c r="AS44" s="80">
        <f>[1]Calculations!AI15</f>
        <v>0</v>
      </c>
      <c r="AT44" s="80">
        <f t="shared" si="12"/>
        <v>0</v>
      </c>
      <c r="AU44" s="80">
        <f>[1]Calculations!AJ15</f>
        <v>0</v>
      </c>
      <c r="AV44" s="80">
        <f t="shared" si="13"/>
        <v>0</v>
      </c>
      <c r="AW44" s="81"/>
      <c r="AX44" s="81"/>
      <c r="AY44" s="13" t="str">
        <f>[1]Calculations!D15</f>
        <v>Call for Sites 2018</v>
      </c>
    </row>
    <row r="45" spans="2:51" ht="25" x14ac:dyDescent="0.25">
      <c r="B45" s="13">
        <f>[1]Calculations!A16</f>
        <v>299</v>
      </c>
      <c r="C45" s="30" t="str">
        <f>[1]Calculations!B16</f>
        <v>Land to the East of Bury Road</v>
      </c>
      <c r="D45" s="13" t="str">
        <f>[1]Calculations!C16</f>
        <v>Industry and warehousing</v>
      </c>
      <c r="E45" s="38">
        <f>[1]Calculations!E16</f>
        <v>2.71490481356865</v>
      </c>
      <c r="F45" s="38">
        <f>[1]Calculations!I16</f>
        <v>2.1655575115146499</v>
      </c>
      <c r="G45" s="38">
        <f>[1]Calculations!M16</f>
        <v>79.765504141859694</v>
      </c>
      <c r="H45" s="38">
        <f>[1]Calculations!H16</f>
        <v>0</v>
      </c>
      <c r="I45" s="38">
        <f>[1]Calculations!L16</f>
        <v>0</v>
      </c>
      <c r="J45" s="38">
        <f>[1]Calculations!G16</f>
        <v>0</v>
      </c>
      <c r="K45" s="38">
        <f>[1]Calculations!K16</f>
        <v>0</v>
      </c>
      <c r="L45" s="38">
        <f>[1]Calculations!F16</f>
        <v>0.54934730205399995</v>
      </c>
      <c r="M45" s="38">
        <f>[1]Calculations!J16</f>
        <v>20.234495858140296</v>
      </c>
      <c r="N45" s="38">
        <f>[1]Calculations!V16</f>
        <v>2.4406090913699998</v>
      </c>
      <c r="O45" s="38">
        <f>[1]Calculations!W16</f>
        <v>89.896672589485831</v>
      </c>
      <c r="P45" s="38">
        <f>[1]Calculations!O16</f>
        <v>0.42999189999999998</v>
      </c>
      <c r="Q45" s="38">
        <f>[1]Calculations!S16</f>
        <v>15.838194320882664</v>
      </c>
      <c r="R45" s="38">
        <f>[1]Calculations!Q16</f>
        <v>0.16060389999999999</v>
      </c>
      <c r="S45" s="38">
        <f>[1]Calculations!T16</f>
        <v>5.915636496621465</v>
      </c>
      <c r="T45" s="38">
        <f>[1]Calculations!R16</f>
        <v>0.105297</v>
      </c>
      <c r="U45" s="38">
        <f>[1]Calculations!U16</f>
        <v>3.8784785187953119</v>
      </c>
      <c r="V45" s="38" t="str">
        <f>[1]Calculations!X16</f>
        <v>Not Modelled</v>
      </c>
      <c r="W45" s="38" t="str">
        <f>[1]Calculations!Y16</f>
        <v>N/A</v>
      </c>
      <c r="X45" s="38" t="s">
        <v>1068</v>
      </c>
      <c r="Y45" s="73" t="s">
        <v>99</v>
      </c>
      <c r="Z45" s="80" t="s">
        <v>248</v>
      </c>
      <c r="AA45" s="80">
        <f>[1]Calculations!Z16</f>
        <v>0</v>
      </c>
      <c r="AB45" s="80">
        <f t="shared" si="3"/>
        <v>0</v>
      </c>
      <c r="AC45" s="80">
        <f>[1]Calculations!AA16</f>
        <v>1.5599999999999999E-2</v>
      </c>
      <c r="AD45" s="80">
        <f t="shared" si="4"/>
        <v>5.7460578072696146E-3</v>
      </c>
      <c r="AE45" s="80">
        <f>[1]Calculations!AB16</f>
        <v>0.10529705710499999</v>
      </c>
      <c r="AF45" s="80">
        <f t="shared" si="5"/>
        <v>3.8784806221839725</v>
      </c>
      <c r="AG45" s="80">
        <f>[1]Calculations!AC16</f>
        <v>0</v>
      </c>
      <c r="AH45" s="80">
        <f t="shared" si="6"/>
        <v>0</v>
      </c>
      <c r="AI45" s="80">
        <f>[1]Calculations!AD16</f>
        <v>0.70145149183400002</v>
      </c>
      <c r="AJ45" s="80">
        <f t="shared" si="7"/>
        <v>25.837056545344065</v>
      </c>
      <c r="AK45" s="80">
        <f>[1]Calculations!AE16</f>
        <v>0</v>
      </c>
      <c r="AL45" s="80">
        <f t="shared" si="8"/>
        <v>0</v>
      </c>
      <c r="AM45" s="80">
        <f>[1]Calculations!AF16</f>
        <v>0</v>
      </c>
      <c r="AN45" s="80">
        <f t="shared" si="9"/>
        <v>0</v>
      </c>
      <c r="AO45" s="80">
        <f>[1]Calculations!AG16</f>
        <v>0.61851865041599996</v>
      </c>
      <c r="AP45" s="80">
        <f t="shared" si="10"/>
        <v>22.782332821568733</v>
      </c>
      <c r="AQ45" s="80">
        <f>[1]Calculations!AH16</f>
        <v>2.0963862204299999</v>
      </c>
      <c r="AR45" s="80">
        <f t="shared" si="11"/>
        <v>77.21766928816821</v>
      </c>
      <c r="AS45" s="80">
        <f>[1]Calculations!AI16</f>
        <v>0</v>
      </c>
      <c r="AT45" s="80">
        <f t="shared" si="12"/>
        <v>0</v>
      </c>
      <c r="AU45" s="80">
        <f>[1]Calculations!AJ16</f>
        <v>0</v>
      </c>
      <c r="AV45" s="80">
        <f t="shared" si="13"/>
        <v>0</v>
      </c>
      <c r="AW45" s="81"/>
      <c r="AX45" s="81"/>
      <c r="AY45" s="13" t="str">
        <f>[1]Calculations!D16</f>
        <v>Call for Sites 2018</v>
      </c>
    </row>
    <row r="46" spans="2:51" ht="25" x14ac:dyDescent="0.25">
      <c r="B46" s="13">
        <f>[1]Calculations!A17</f>
        <v>315</v>
      </c>
      <c r="C46" s="30" t="str">
        <f>[1]Calculations!B17</f>
        <v>Old Barn Farm, Off Cockey Moor Road, Ainsworth, Bury</v>
      </c>
      <c r="D46" s="13" t="str">
        <f>[1]Calculations!C17</f>
        <v>Residential</v>
      </c>
      <c r="E46" s="38">
        <f>[1]Calculations!E17</f>
        <v>9.3312565779499508</v>
      </c>
      <c r="F46" s="38">
        <f>[1]Calculations!I17</f>
        <v>9.3312565779499508</v>
      </c>
      <c r="G46" s="38">
        <f>[1]Calculations!M17</f>
        <v>100</v>
      </c>
      <c r="H46" s="38">
        <f>[1]Calculations!H17</f>
        <v>0</v>
      </c>
      <c r="I46" s="38">
        <f>[1]Calculations!L17</f>
        <v>0</v>
      </c>
      <c r="J46" s="38">
        <f>[1]Calculations!G17</f>
        <v>0</v>
      </c>
      <c r="K46" s="38">
        <f>[1]Calculations!K17</f>
        <v>0</v>
      </c>
      <c r="L46" s="38">
        <f>[1]Calculations!F17</f>
        <v>0</v>
      </c>
      <c r="M46" s="38">
        <f>[1]Calculations!J17</f>
        <v>0</v>
      </c>
      <c r="N46" s="38">
        <f>[1]Calculations!V17</f>
        <v>1.08420564291</v>
      </c>
      <c r="O46" s="38">
        <f>[1]Calculations!W17</f>
        <v>11.619074385672896</v>
      </c>
      <c r="P46" s="38">
        <f>[1]Calculations!O17</f>
        <v>0.31591000000000002</v>
      </c>
      <c r="Q46" s="38">
        <f>[1]Calculations!S17</f>
        <v>3.3855033066661697</v>
      </c>
      <c r="R46" s="38">
        <f>[1]Calculations!Q17</f>
        <v>0.16450899999999999</v>
      </c>
      <c r="S46" s="38">
        <f>[1]Calculations!T17</f>
        <v>1.7629887103173207</v>
      </c>
      <c r="T46" s="38">
        <f>[1]Calculations!R17</f>
        <v>0.128661</v>
      </c>
      <c r="U46" s="38">
        <f>[1]Calculations!U17</f>
        <v>1.3788175142888037</v>
      </c>
      <c r="V46" s="38" t="str">
        <f>[1]Calculations!X17</f>
        <v>Not Modelled</v>
      </c>
      <c r="W46" s="38" t="str">
        <f>[1]Calculations!Y17</f>
        <v>N/A</v>
      </c>
      <c r="X46" s="38" t="s">
        <v>1056</v>
      </c>
      <c r="Y46" s="73" t="s">
        <v>105</v>
      </c>
      <c r="Z46" s="80" t="s">
        <v>1066</v>
      </c>
      <c r="AA46" s="80">
        <f>[1]Calculations!Z17</f>
        <v>0</v>
      </c>
      <c r="AB46" s="80">
        <f t="shared" si="3"/>
        <v>0</v>
      </c>
      <c r="AC46" s="80">
        <f>[1]Calculations!AA17</f>
        <v>0</v>
      </c>
      <c r="AD46" s="80">
        <f t="shared" si="4"/>
        <v>0</v>
      </c>
      <c r="AE46" s="80">
        <f>[1]Calculations!AB17</f>
        <v>0</v>
      </c>
      <c r="AF46" s="80">
        <f t="shared" si="5"/>
        <v>0</v>
      </c>
      <c r="AG46" s="80">
        <f>[1]Calculations!AC17</f>
        <v>0</v>
      </c>
      <c r="AH46" s="80">
        <f t="shared" si="6"/>
        <v>0</v>
      </c>
      <c r="AI46" s="80">
        <f>[1]Calculations!AD17</f>
        <v>3.5061387665699999</v>
      </c>
      <c r="AJ46" s="80">
        <f t="shared" si="7"/>
        <v>37.574133100734954</v>
      </c>
      <c r="AK46" s="80">
        <f>[1]Calculations!AE17</f>
        <v>3.8336149171699998</v>
      </c>
      <c r="AL46" s="80">
        <f t="shared" si="8"/>
        <v>41.083587029735639</v>
      </c>
      <c r="AM46" s="80">
        <f>[1]Calculations!AF17</f>
        <v>0</v>
      </c>
      <c r="AN46" s="80">
        <f t="shared" si="9"/>
        <v>0</v>
      </c>
      <c r="AO46" s="80">
        <f>[1]Calculations!AG17</f>
        <v>2.7723083670900001E-2</v>
      </c>
      <c r="AP46" s="80">
        <f t="shared" si="10"/>
        <v>0.29709914671525062</v>
      </c>
      <c r="AQ46" s="80">
        <f>[1]Calculations!AH17</f>
        <v>0</v>
      </c>
      <c r="AR46" s="80">
        <f t="shared" si="11"/>
        <v>0</v>
      </c>
      <c r="AS46" s="80">
        <f>[1]Calculations!AI17</f>
        <v>0</v>
      </c>
      <c r="AT46" s="80">
        <f t="shared" si="12"/>
        <v>0</v>
      </c>
      <c r="AU46" s="80">
        <f>[1]Calculations!AJ17</f>
        <v>0</v>
      </c>
      <c r="AV46" s="80">
        <f t="shared" si="13"/>
        <v>0</v>
      </c>
      <c r="AW46" s="81"/>
      <c r="AX46" s="81"/>
      <c r="AY46" s="13" t="str">
        <f>[1]Calculations!D17</f>
        <v>Call for Sites 2018</v>
      </c>
    </row>
    <row r="47" spans="2:51" x14ac:dyDescent="0.25">
      <c r="B47" s="13">
        <f>[1]Calculations!A18</f>
        <v>319</v>
      </c>
      <c r="C47" s="30" t="str">
        <f>[1]Calculations!B18</f>
        <v>Land to the North of Simister Lane</v>
      </c>
      <c r="D47" s="13" t="str">
        <f>[1]Calculations!C18</f>
        <v>Residential</v>
      </c>
      <c r="E47" s="38">
        <f>[1]Calculations!E18</f>
        <v>5.1116720613726203</v>
      </c>
      <c r="F47" s="38">
        <f>[1]Calculations!I18</f>
        <v>5.1116720613726203</v>
      </c>
      <c r="G47" s="38">
        <f>[1]Calculations!M18</f>
        <v>100</v>
      </c>
      <c r="H47" s="38">
        <f>[1]Calculations!H18</f>
        <v>0</v>
      </c>
      <c r="I47" s="38">
        <f>[1]Calculations!L18</f>
        <v>0</v>
      </c>
      <c r="J47" s="38">
        <f>[1]Calculations!G18</f>
        <v>0</v>
      </c>
      <c r="K47" s="38">
        <f>[1]Calculations!K18</f>
        <v>0</v>
      </c>
      <c r="L47" s="38">
        <f>[1]Calculations!F18</f>
        <v>0</v>
      </c>
      <c r="M47" s="38">
        <f>[1]Calculations!J18</f>
        <v>0</v>
      </c>
      <c r="N47" s="38">
        <f>[1]Calculations!V18</f>
        <v>3.1948685933999998</v>
      </c>
      <c r="O47" s="38">
        <f>[1]Calculations!W18</f>
        <v>62.501438962461386</v>
      </c>
      <c r="P47" s="38">
        <f>[1]Calculations!O18</f>
        <v>0.75323040000000008</v>
      </c>
      <c r="Q47" s="38">
        <f>[1]Calculations!S18</f>
        <v>14.735499283921936</v>
      </c>
      <c r="R47" s="38">
        <f>[1]Calculations!Q18</f>
        <v>0.49601640000000002</v>
      </c>
      <c r="S47" s="38">
        <f>[1]Calculations!T18</f>
        <v>9.703603714100673</v>
      </c>
      <c r="T47" s="38">
        <f>[1]Calculations!R18</f>
        <v>0.42077700000000001</v>
      </c>
      <c r="U47" s="38">
        <f>[1]Calculations!U18</f>
        <v>8.2316900409102178</v>
      </c>
      <c r="V47" s="38" t="str">
        <f>[1]Calculations!X18</f>
        <v>Not Modelled</v>
      </c>
      <c r="W47" s="38" t="str">
        <f>[1]Calculations!Y18</f>
        <v>N/A</v>
      </c>
      <c r="X47" s="38" t="s">
        <v>1056</v>
      </c>
      <c r="Y47" s="73" t="s">
        <v>105</v>
      </c>
      <c r="Z47" s="80" t="s">
        <v>1066</v>
      </c>
      <c r="AA47" s="80">
        <f>[1]Calculations!Z18</f>
        <v>0</v>
      </c>
      <c r="AB47" s="80">
        <f t="shared" si="3"/>
        <v>0</v>
      </c>
      <c r="AC47" s="80">
        <f>[1]Calculations!AA18</f>
        <v>0.1504257</v>
      </c>
      <c r="AD47" s="80">
        <f t="shared" si="4"/>
        <v>2.9427885473468085E-2</v>
      </c>
      <c r="AE47" s="80">
        <f>[1]Calculations!AB18</f>
        <v>0.42077697764900002</v>
      </c>
      <c r="AF47" s="80">
        <f t="shared" si="5"/>
        <v>8.231689603656033</v>
      </c>
      <c r="AG47" s="80">
        <f>[1]Calculations!AC18</f>
        <v>0</v>
      </c>
      <c r="AH47" s="80">
        <f t="shared" si="6"/>
        <v>0</v>
      </c>
      <c r="AI47" s="80">
        <f>[1]Calculations!AD18</f>
        <v>0.24769922421000001</v>
      </c>
      <c r="AJ47" s="80">
        <f t="shared" si="7"/>
        <v>4.8457573419427487</v>
      </c>
      <c r="AK47" s="80">
        <f>[1]Calculations!AE18</f>
        <v>2.6298947266899999</v>
      </c>
      <c r="AL47" s="80">
        <f t="shared" si="8"/>
        <v>51.448815477881084</v>
      </c>
      <c r="AM47" s="80">
        <f>[1]Calculations!AF18</f>
        <v>0.1552</v>
      </c>
      <c r="AN47" s="80">
        <f t="shared" si="9"/>
        <v>3.0361885139854738</v>
      </c>
      <c r="AO47" s="80">
        <f>[1]Calculations!AG18</f>
        <v>0</v>
      </c>
      <c r="AP47" s="80">
        <f t="shared" si="10"/>
        <v>0</v>
      </c>
      <c r="AQ47" s="80">
        <f>[1]Calculations!AH18</f>
        <v>5.1116720686299999</v>
      </c>
      <c r="AR47" s="80">
        <f t="shared" si="11"/>
        <v>100.00000014197663</v>
      </c>
      <c r="AS47" s="80">
        <f>[1]Calculations!AI18</f>
        <v>0</v>
      </c>
      <c r="AT47" s="80">
        <f t="shared" si="12"/>
        <v>0</v>
      </c>
      <c r="AU47" s="80">
        <f>[1]Calculations!AJ18</f>
        <v>0</v>
      </c>
      <c r="AV47" s="80">
        <f t="shared" si="13"/>
        <v>0</v>
      </c>
      <c r="AW47" s="81"/>
      <c r="AX47" s="81"/>
      <c r="AY47" s="13" t="str">
        <f>[1]Calculations!D18</f>
        <v>Call for Sites 2018</v>
      </c>
    </row>
    <row r="48" spans="2:51" x14ac:dyDescent="0.25">
      <c r="B48" s="13">
        <f>[1]Calculations!A19</f>
        <v>320</v>
      </c>
      <c r="C48" s="30" t="str">
        <f>[1]Calculations!B19</f>
        <v>Land to the South of Simister Lane</v>
      </c>
      <c r="D48" s="13" t="str">
        <f>[1]Calculations!C19</f>
        <v>Residential</v>
      </c>
      <c r="E48" s="38">
        <f>[1]Calculations!E19</f>
        <v>15.0726915345726</v>
      </c>
      <c r="F48" s="38">
        <f>[1]Calculations!I19</f>
        <v>15.0726915345726</v>
      </c>
      <c r="G48" s="38">
        <f>[1]Calculations!M19</f>
        <v>100</v>
      </c>
      <c r="H48" s="38">
        <f>[1]Calculations!H19</f>
        <v>0</v>
      </c>
      <c r="I48" s="38">
        <f>[1]Calculations!L19</f>
        <v>0</v>
      </c>
      <c r="J48" s="38">
        <f>[1]Calculations!G19</f>
        <v>0</v>
      </c>
      <c r="K48" s="38">
        <f>[1]Calculations!K19</f>
        <v>0</v>
      </c>
      <c r="L48" s="38">
        <f>[1]Calculations!F19</f>
        <v>0</v>
      </c>
      <c r="M48" s="38">
        <f>[1]Calculations!J19</f>
        <v>0</v>
      </c>
      <c r="N48" s="38">
        <f>[1]Calculations!V19</f>
        <v>7.5128830140899998</v>
      </c>
      <c r="O48" s="38">
        <f>[1]Calculations!W19</f>
        <v>49.844336008983639</v>
      </c>
      <c r="P48" s="38">
        <f>[1]Calculations!O19</f>
        <v>0.99946899999999994</v>
      </c>
      <c r="Q48" s="38">
        <f>[1]Calculations!S19</f>
        <v>6.6309922000824706</v>
      </c>
      <c r="R48" s="38">
        <f>[1]Calculations!Q19</f>
        <v>0.46162199999999998</v>
      </c>
      <c r="S48" s="38">
        <f>[1]Calculations!T19</f>
        <v>3.06263814224</v>
      </c>
      <c r="T48" s="38">
        <f>[1]Calculations!R19</f>
        <v>0.29575400000000002</v>
      </c>
      <c r="U48" s="38">
        <f>[1]Calculations!U19</f>
        <v>1.962184387052716</v>
      </c>
      <c r="V48" s="38" t="str">
        <f>[1]Calculations!X19</f>
        <v>Not Modelled</v>
      </c>
      <c r="W48" s="38" t="str">
        <f>[1]Calculations!Y19</f>
        <v>N/A</v>
      </c>
      <c r="X48" s="38" t="s">
        <v>1056</v>
      </c>
      <c r="Y48" s="73" t="s">
        <v>105</v>
      </c>
      <c r="Z48" s="80" t="s">
        <v>1066</v>
      </c>
      <c r="AA48" s="80">
        <f>[1]Calculations!Z19</f>
        <v>0</v>
      </c>
      <c r="AB48" s="80">
        <f t="shared" si="3"/>
        <v>0</v>
      </c>
      <c r="AC48" s="80">
        <f>[1]Calculations!AA19</f>
        <v>0.23280000000000001</v>
      </c>
      <c r="AD48" s="80">
        <f t="shared" si="4"/>
        <v>1.5445151217088266E-2</v>
      </c>
      <c r="AE48" s="80">
        <f>[1]Calculations!AB19</f>
        <v>0.1056</v>
      </c>
      <c r="AF48" s="80">
        <f t="shared" si="5"/>
        <v>0.70060479747616877</v>
      </c>
      <c r="AG48" s="80">
        <f>[1]Calculations!AC19</f>
        <v>0</v>
      </c>
      <c r="AH48" s="80">
        <f t="shared" si="6"/>
        <v>0</v>
      </c>
      <c r="AI48" s="80">
        <f>[1]Calculations!AD19</f>
        <v>0.82356005674099997</v>
      </c>
      <c r="AJ48" s="80">
        <f t="shared" si="7"/>
        <v>5.4639216549478249</v>
      </c>
      <c r="AK48" s="80">
        <f>[1]Calculations!AE19</f>
        <v>0</v>
      </c>
      <c r="AL48" s="80">
        <f t="shared" si="8"/>
        <v>0</v>
      </c>
      <c r="AM48" s="80">
        <f>[1]Calculations!AF19</f>
        <v>0.26519999999999999</v>
      </c>
      <c r="AN48" s="80">
        <f t="shared" si="9"/>
        <v>1.7594734118435602</v>
      </c>
      <c r="AO48" s="80">
        <f>[1]Calculations!AG19</f>
        <v>2.51289303197</v>
      </c>
      <c r="AP48" s="80">
        <f t="shared" si="10"/>
        <v>16.671826834683877</v>
      </c>
      <c r="AQ48" s="80">
        <f>[1]Calculations!AH19</f>
        <v>9.4486925466000002</v>
      </c>
      <c r="AR48" s="80">
        <f t="shared" si="11"/>
        <v>62.687493636603023</v>
      </c>
      <c r="AS48" s="80">
        <f>[1]Calculations!AI19</f>
        <v>0</v>
      </c>
      <c r="AT48" s="80">
        <f t="shared" si="12"/>
        <v>0</v>
      </c>
      <c r="AU48" s="80">
        <f>[1]Calculations!AJ19</f>
        <v>0</v>
      </c>
      <c r="AV48" s="80">
        <f t="shared" si="13"/>
        <v>0</v>
      </c>
      <c r="AW48" s="81"/>
      <c r="AX48" s="81"/>
      <c r="AY48" s="13" t="str">
        <f>[1]Calculations!D19</f>
        <v>Call for Sites 2018</v>
      </c>
    </row>
    <row r="49" spans="2:52" x14ac:dyDescent="0.25">
      <c r="B49" s="13">
        <f>[1]Calculations!A20</f>
        <v>323</v>
      </c>
      <c r="C49" s="30" t="str">
        <f>[1]Calculations!B20</f>
        <v>Land to the North of Simister Lane</v>
      </c>
      <c r="D49" s="13" t="str">
        <f>[1]Calculations!C20</f>
        <v>Residential</v>
      </c>
      <c r="E49" s="38">
        <f>[1]Calculations!E20</f>
        <v>33.466078947915101</v>
      </c>
      <c r="F49" s="38">
        <f>[1]Calculations!I20</f>
        <v>33.466078947915101</v>
      </c>
      <c r="G49" s="38">
        <f>[1]Calculations!M20</f>
        <v>100</v>
      </c>
      <c r="H49" s="38">
        <f>[1]Calculations!H20</f>
        <v>0</v>
      </c>
      <c r="I49" s="38">
        <f>[1]Calculations!L20</f>
        <v>0</v>
      </c>
      <c r="J49" s="38">
        <f>[1]Calculations!G20</f>
        <v>0</v>
      </c>
      <c r="K49" s="38">
        <f>[1]Calculations!K20</f>
        <v>0</v>
      </c>
      <c r="L49" s="38">
        <f>[1]Calculations!F20</f>
        <v>0</v>
      </c>
      <c r="M49" s="38">
        <f>[1]Calculations!J20</f>
        <v>0</v>
      </c>
      <c r="N49" s="38">
        <f>[1]Calculations!V20</f>
        <v>0</v>
      </c>
      <c r="O49" s="38">
        <f>[1]Calculations!W20</f>
        <v>0</v>
      </c>
      <c r="P49" s="38">
        <f>[1]Calculations!O20</f>
        <v>4.2779590000000001</v>
      </c>
      <c r="Q49" s="38">
        <f>[1]Calculations!S20</f>
        <v>12.78297050173699</v>
      </c>
      <c r="R49" s="38">
        <f>[1]Calculations!Q20</f>
        <v>1.7207890000000001</v>
      </c>
      <c r="S49" s="38">
        <f>[1]Calculations!T20</f>
        <v>5.1418900991602525</v>
      </c>
      <c r="T49" s="38">
        <f>[1]Calculations!R20</f>
        <v>1.0620700000000001</v>
      </c>
      <c r="U49" s="38">
        <f>[1]Calculations!U20</f>
        <v>3.1735716683539521</v>
      </c>
      <c r="V49" s="38" t="str">
        <f>[1]Calculations!X20</f>
        <v>Not Modelled</v>
      </c>
      <c r="W49" s="38" t="str">
        <f>[1]Calculations!Y20</f>
        <v>N/A</v>
      </c>
      <c r="X49" s="38" t="s">
        <v>1056</v>
      </c>
      <c r="Y49" s="73" t="s">
        <v>105</v>
      </c>
      <c r="Z49" s="80" t="s">
        <v>1066</v>
      </c>
      <c r="AA49" s="80">
        <f>[1]Calculations!Z20</f>
        <v>0</v>
      </c>
      <c r="AB49" s="80">
        <f t="shared" si="3"/>
        <v>0</v>
      </c>
      <c r="AC49" s="80">
        <f>[1]Calculations!AA20</f>
        <v>1.61618430765</v>
      </c>
      <c r="AD49" s="80">
        <f t="shared" si="4"/>
        <v>4.8293207882684638E-2</v>
      </c>
      <c r="AE49" s="80">
        <f>[1]Calculations!AB20</f>
        <v>1.06166524633</v>
      </c>
      <c r="AF49" s="80">
        <f t="shared" si="5"/>
        <v>3.1723622237977795</v>
      </c>
      <c r="AG49" s="80">
        <f>[1]Calculations!AC20</f>
        <v>0</v>
      </c>
      <c r="AH49" s="80">
        <f t="shared" si="6"/>
        <v>0</v>
      </c>
      <c r="AI49" s="80">
        <f>[1]Calculations!AD20</f>
        <v>0.93441828576300001</v>
      </c>
      <c r="AJ49" s="80">
        <f t="shared" si="7"/>
        <v>2.7921355448222092</v>
      </c>
      <c r="AK49" s="80">
        <f>[1]Calculations!AE20</f>
        <v>20.298139302599999</v>
      </c>
      <c r="AL49" s="80">
        <f t="shared" si="8"/>
        <v>60.652875809535345</v>
      </c>
      <c r="AM49" s="80">
        <f>[1]Calculations!AF20</f>
        <v>1.1313640711299999</v>
      </c>
      <c r="AN49" s="80">
        <f t="shared" si="9"/>
        <v>3.3806293019591491</v>
      </c>
      <c r="AO49" s="80">
        <f>[1]Calculations!AG20</f>
        <v>22.785188959900001</v>
      </c>
      <c r="AP49" s="80">
        <f t="shared" si="10"/>
        <v>68.084429596194127</v>
      </c>
      <c r="AQ49" s="80">
        <f>[1]Calculations!AH20</f>
        <v>7.4368588008699996</v>
      </c>
      <c r="AR49" s="80">
        <f t="shared" si="11"/>
        <v>22.222079893029438</v>
      </c>
      <c r="AS49" s="80">
        <f>[1]Calculations!AI20</f>
        <v>0</v>
      </c>
      <c r="AT49" s="80">
        <f t="shared" si="12"/>
        <v>0</v>
      </c>
      <c r="AU49" s="80">
        <f>[1]Calculations!AJ20</f>
        <v>0</v>
      </c>
      <c r="AV49" s="80">
        <f t="shared" si="13"/>
        <v>0</v>
      </c>
      <c r="AW49" s="81"/>
      <c r="AX49" s="81"/>
      <c r="AY49" s="13" t="str">
        <f>[1]Calculations!D20</f>
        <v>Call for Sites 2018</v>
      </c>
    </row>
    <row r="50" spans="2:52" x14ac:dyDescent="0.25">
      <c r="B50" s="13">
        <f>[1]Calculations!A21</f>
        <v>327</v>
      </c>
      <c r="C50" s="30" t="str">
        <f>[1]Calculations!B21</f>
        <v>Land to the East of Heywood Old Road</v>
      </c>
      <c r="D50" s="13" t="str">
        <f>[1]Calculations!C21</f>
        <v>Residential</v>
      </c>
      <c r="E50" s="38">
        <f>[1]Calculations!E21</f>
        <v>60.252130969282398</v>
      </c>
      <c r="F50" s="38">
        <f>[1]Calculations!I21</f>
        <v>60.252130969282398</v>
      </c>
      <c r="G50" s="38">
        <f>[1]Calculations!M21</f>
        <v>100</v>
      </c>
      <c r="H50" s="38">
        <f>[1]Calculations!H21</f>
        <v>0</v>
      </c>
      <c r="I50" s="38">
        <f>[1]Calculations!L21</f>
        <v>0</v>
      </c>
      <c r="J50" s="38">
        <f>[1]Calculations!G21</f>
        <v>0</v>
      </c>
      <c r="K50" s="38">
        <f>[1]Calculations!K21</f>
        <v>0</v>
      </c>
      <c r="L50" s="38">
        <f>[1]Calculations!F21</f>
        <v>0</v>
      </c>
      <c r="M50" s="38">
        <f>[1]Calculations!J21</f>
        <v>0</v>
      </c>
      <c r="N50" s="38">
        <f>[1]Calculations!V21</f>
        <v>0</v>
      </c>
      <c r="O50" s="38">
        <f>[1]Calculations!W21</f>
        <v>0</v>
      </c>
      <c r="P50" s="38">
        <f>[1]Calculations!O21</f>
        <v>2.6193770000000001</v>
      </c>
      <c r="Q50" s="38">
        <f>[1]Calculations!S21</f>
        <v>4.3473599321083016</v>
      </c>
      <c r="R50" s="38">
        <f>[1]Calculations!Q21</f>
        <v>1.476137</v>
      </c>
      <c r="S50" s="38">
        <f>[1]Calculations!T21</f>
        <v>2.4499332658500674</v>
      </c>
      <c r="T50" s="38">
        <f>[1]Calculations!R21</f>
        <v>1.06179</v>
      </c>
      <c r="U50" s="38">
        <f>[1]Calculations!U21</f>
        <v>1.7622447254875007</v>
      </c>
      <c r="V50" s="38" t="str">
        <f>[1]Calculations!X21</f>
        <v>Not Modelled</v>
      </c>
      <c r="W50" s="38" t="str">
        <f>[1]Calculations!Y21</f>
        <v>N/A</v>
      </c>
      <c r="X50" s="38" t="s">
        <v>1056</v>
      </c>
      <c r="Y50" s="73" t="s">
        <v>105</v>
      </c>
      <c r="Z50" s="80" t="s">
        <v>1066</v>
      </c>
      <c r="AA50" s="80">
        <f>[1]Calculations!Z21</f>
        <v>0</v>
      </c>
      <c r="AB50" s="80">
        <f t="shared" si="3"/>
        <v>0</v>
      </c>
      <c r="AC50" s="80">
        <f>[1]Calculations!AA21</f>
        <v>0.131623894766</v>
      </c>
      <c r="AD50" s="80">
        <f t="shared" si="4"/>
        <v>2.1845516938331058E-3</v>
      </c>
      <c r="AE50" s="80">
        <f>[1]Calculations!AB21</f>
        <v>7.5559554911399998E-2</v>
      </c>
      <c r="AF50" s="80">
        <f t="shared" si="5"/>
        <v>0.12540561420129953</v>
      </c>
      <c r="AG50" s="80">
        <f>[1]Calculations!AC21</f>
        <v>0</v>
      </c>
      <c r="AH50" s="80">
        <f t="shared" si="6"/>
        <v>0</v>
      </c>
      <c r="AI50" s="80">
        <f>[1]Calculations!AD21</f>
        <v>12.7093033347</v>
      </c>
      <c r="AJ50" s="80">
        <f t="shared" si="7"/>
        <v>21.093533341052165</v>
      </c>
      <c r="AK50" s="80">
        <f>[1]Calculations!AE21</f>
        <v>0</v>
      </c>
      <c r="AL50" s="80">
        <f t="shared" si="8"/>
        <v>0</v>
      </c>
      <c r="AM50" s="80">
        <f>[1]Calculations!AF21</f>
        <v>0.67283255036099998</v>
      </c>
      <c r="AN50" s="80">
        <f t="shared" si="9"/>
        <v>1.1166950272746734</v>
      </c>
      <c r="AO50" s="80">
        <f>[1]Calculations!AG21</f>
        <v>12.3993768949</v>
      </c>
      <c r="AP50" s="80">
        <f t="shared" si="10"/>
        <v>20.579150804178894</v>
      </c>
      <c r="AQ50" s="80">
        <f>[1]Calculations!AH21</f>
        <v>31.403735721</v>
      </c>
      <c r="AR50" s="80">
        <f t="shared" si="11"/>
        <v>52.120539499275445</v>
      </c>
      <c r="AS50" s="80">
        <f>[1]Calculations!AI21</f>
        <v>0</v>
      </c>
      <c r="AT50" s="80">
        <f t="shared" si="12"/>
        <v>0</v>
      </c>
      <c r="AU50" s="80">
        <f>[1]Calculations!AJ21</f>
        <v>0</v>
      </c>
      <c r="AV50" s="80">
        <f t="shared" si="13"/>
        <v>0</v>
      </c>
      <c r="AW50" s="81"/>
      <c r="AX50" s="81"/>
      <c r="AY50" s="13" t="str">
        <f>[1]Calculations!D21</f>
        <v>Call for Sites 2018</v>
      </c>
      <c r="AZ50" s="37"/>
    </row>
    <row r="51" spans="2:52" x14ac:dyDescent="0.25">
      <c r="B51" s="13">
        <f>[1]Calculations!A22</f>
        <v>361</v>
      </c>
      <c r="C51" s="30" t="str">
        <f>[1]Calculations!B22</f>
        <v>gin hall</v>
      </c>
      <c r="D51" s="13" t="str">
        <f>[1]Calculations!C22</f>
        <v>Industry and warehousing</v>
      </c>
      <c r="E51" s="38">
        <f>[1]Calculations!E22</f>
        <v>23.022364215807201</v>
      </c>
      <c r="F51" s="38">
        <f>[1]Calculations!I22</f>
        <v>23.022364215807201</v>
      </c>
      <c r="G51" s="38">
        <f>[1]Calculations!M22</f>
        <v>100</v>
      </c>
      <c r="H51" s="38">
        <f>[1]Calculations!H22</f>
        <v>0</v>
      </c>
      <c r="I51" s="38">
        <f>[1]Calculations!L22</f>
        <v>0</v>
      </c>
      <c r="J51" s="38">
        <f>[1]Calculations!G22</f>
        <v>0</v>
      </c>
      <c r="K51" s="38">
        <f>[1]Calculations!K22</f>
        <v>0</v>
      </c>
      <c r="L51" s="38">
        <f>[1]Calculations!F22</f>
        <v>0</v>
      </c>
      <c r="M51" s="38">
        <f>[1]Calculations!J22</f>
        <v>0</v>
      </c>
      <c r="N51" s="38">
        <f>[1]Calculations!V22</f>
        <v>1.0691750000699999E-3</v>
      </c>
      <c r="O51" s="38">
        <f>[1]Calculations!W22</f>
        <v>4.6440712606566365E-3</v>
      </c>
      <c r="P51" s="38">
        <f>[1]Calculations!O22</f>
        <v>3.0601519999999995</v>
      </c>
      <c r="Q51" s="38">
        <f>[1]Calculations!S22</f>
        <v>13.29208404191127</v>
      </c>
      <c r="R51" s="38">
        <f>[1]Calculations!Q22</f>
        <v>1.6028919999999998</v>
      </c>
      <c r="S51" s="38">
        <f>[1]Calculations!T22</f>
        <v>6.9623257845058806</v>
      </c>
      <c r="T51" s="38">
        <f>[1]Calculations!R22</f>
        <v>1.1130199999999999</v>
      </c>
      <c r="U51" s="38">
        <f>[1]Calculations!U22</f>
        <v>4.834516514319577</v>
      </c>
      <c r="V51" s="38" t="str">
        <f>[1]Calculations!X22</f>
        <v>Not Modelled</v>
      </c>
      <c r="W51" s="38" t="str">
        <f>[1]Calculations!Y22</f>
        <v>N/A</v>
      </c>
      <c r="X51" s="38" t="s">
        <v>1068</v>
      </c>
      <c r="Y51" s="73" t="s">
        <v>105</v>
      </c>
      <c r="Z51" s="80" t="s">
        <v>1066</v>
      </c>
      <c r="AA51" s="80">
        <f>[1]Calculations!Z22</f>
        <v>0</v>
      </c>
      <c r="AB51" s="80">
        <f t="shared" si="3"/>
        <v>0</v>
      </c>
      <c r="AC51" s="80">
        <f>[1]Calculations!AA22</f>
        <v>6.4426751431400003E-2</v>
      </c>
      <c r="AD51" s="80">
        <f t="shared" si="4"/>
        <v>2.7984420204404752E-3</v>
      </c>
      <c r="AE51" s="80">
        <f>[1]Calculations!AB22</f>
        <v>4.2621624034800001E-5</v>
      </c>
      <c r="AF51" s="80">
        <f t="shared" si="5"/>
        <v>1.8513139500041402E-4</v>
      </c>
      <c r="AG51" s="80">
        <f>[1]Calculations!AC22</f>
        <v>0</v>
      </c>
      <c r="AH51" s="80">
        <f t="shared" si="6"/>
        <v>0</v>
      </c>
      <c r="AI51" s="80">
        <f>[1]Calculations!AD22</f>
        <v>2.36669539183</v>
      </c>
      <c r="AJ51" s="80">
        <f t="shared" si="7"/>
        <v>10.279984147783667</v>
      </c>
      <c r="AK51" s="80">
        <f>[1]Calculations!AE22</f>
        <v>12.9434993127</v>
      </c>
      <c r="AL51" s="80">
        <f t="shared" si="8"/>
        <v>56.221416668462609</v>
      </c>
      <c r="AM51" s="80">
        <f>[1]Calculations!AF22</f>
        <v>1.9199999999999998E-2</v>
      </c>
      <c r="AN51" s="80">
        <f t="shared" si="9"/>
        <v>8.339716903104695E-2</v>
      </c>
      <c r="AO51" s="80">
        <f>[1]Calculations!AG22</f>
        <v>0</v>
      </c>
      <c r="AP51" s="80">
        <f t="shared" si="10"/>
        <v>0</v>
      </c>
      <c r="AQ51" s="80">
        <f>[1]Calculations!AH22</f>
        <v>16.763206881199999</v>
      </c>
      <c r="AR51" s="80">
        <f t="shared" si="11"/>
        <v>72.812708217387794</v>
      </c>
      <c r="AS51" s="80">
        <f>[1]Calculations!AI22</f>
        <v>0</v>
      </c>
      <c r="AT51" s="80">
        <f t="shared" si="12"/>
        <v>0</v>
      </c>
      <c r="AU51" s="80">
        <f>[1]Calculations!AJ22</f>
        <v>0</v>
      </c>
      <c r="AV51" s="80">
        <f t="shared" si="13"/>
        <v>0</v>
      </c>
      <c r="AW51" s="81"/>
      <c r="AX51" s="81"/>
      <c r="AY51" s="13" t="str">
        <f>[1]Calculations!D22</f>
        <v>Call for Sites 2018</v>
      </c>
    </row>
    <row r="52" spans="2:52" ht="25" x14ac:dyDescent="0.25">
      <c r="B52" s="13">
        <f>[1]Calculations!A23</f>
        <v>362</v>
      </c>
      <c r="C52" s="30" t="str">
        <f>[1]Calculations!B23</f>
        <v>j18M60</v>
      </c>
      <c r="D52" s="13" t="str">
        <f>[1]Calculations!C23</f>
        <v>Industry and warehousing</v>
      </c>
      <c r="E52" s="38">
        <f>[1]Calculations!E23</f>
        <v>590.08018167410705</v>
      </c>
      <c r="F52" s="38">
        <f>[1]Calculations!I23</f>
        <v>576.65160451114718</v>
      </c>
      <c r="G52" s="38">
        <f>[1]Calculations!M23</f>
        <v>97.724279245430367</v>
      </c>
      <c r="H52" s="38">
        <f>[1]Calculations!H23</f>
        <v>1.94937748363</v>
      </c>
      <c r="I52" s="38">
        <f>[1]Calculations!L23</f>
        <v>0.33035806728832212</v>
      </c>
      <c r="J52" s="38">
        <f>[1]Calculations!G23</f>
        <v>3.6531945445899998</v>
      </c>
      <c r="K52" s="38">
        <f>[1]Calculations!K23</f>
        <v>0.61910137944737953</v>
      </c>
      <c r="L52" s="38">
        <f>[1]Calculations!F23</f>
        <v>7.8260051347399999</v>
      </c>
      <c r="M52" s="38">
        <f>[1]Calculations!J23</f>
        <v>1.3262613078339567</v>
      </c>
      <c r="N52" s="38">
        <f>[1]Calculations!V23</f>
        <v>18.809502111</v>
      </c>
      <c r="O52" s="38">
        <f>[1]Calculations!W23</f>
        <v>3.1876180043254232</v>
      </c>
      <c r="P52" s="38">
        <f>[1]Calculations!O23</f>
        <v>63.293149999999997</v>
      </c>
      <c r="Q52" s="38">
        <f>[1]Calculations!S23</f>
        <v>10.726194840238833</v>
      </c>
      <c r="R52" s="38">
        <f>[1]Calculations!Q23</f>
        <v>32.007350000000002</v>
      </c>
      <c r="S52" s="38">
        <f>[1]Calculations!T23</f>
        <v>5.4242374162088378</v>
      </c>
      <c r="T52" s="38">
        <f>[1]Calculations!R23</f>
        <v>22.366900000000001</v>
      </c>
      <c r="U52" s="38">
        <f>[1]Calculations!U23</f>
        <v>3.7904848687754988</v>
      </c>
      <c r="V52" s="38" t="str">
        <f>[1]Calculations!X23</f>
        <v>Not Modelled</v>
      </c>
      <c r="W52" s="38" t="str">
        <f>[1]Calculations!Y23</f>
        <v>N/A</v>
      </c>
      <c r="X52" s="38" t="s">
        <v>1068</v>
      </c>
      <c r="Y52" s="73" t="s">
        <v>108</v>
      </c>
      <c r="Z52" s="80" t="s">
        <v>1067</v>
      </c>
      <c r="AA52" s="80">
        <f>[1]Calculations!Z23</f>
        <v>3.12893283927</v>
      </c>
      <c r="AB52" s="80">
        <f t="shared" si="3"/>
        <v>0.53025553754287336</v>
      </c>
      <c r="AC52" s="80">
        <f>[1]Calculations!AA23</f>
        <v>7.4147413809799998</v>
      </c>
      <c r="AD52" s="80">
        <f t="shared" si="4"/>
        <v>1.2565650586575803E-2</v>
      </c>
      <c r="AE52" s="80">
        <f>[1]Calculations!AB23</f>
        <v>6.92569247505</v>
      </c>
      <c r="AF52" s="80">
        <f t="shared" si="5"/>
        <v>1.1736866768514795</v>
      </c>
      <c r="AG52" s="80">
        <f>[1]Calculations!AC23</f>
        <v>8.6845597024799996</v>
      </c>
      <c r="AH52" s="80">
        <f t="shared" si="6"/>
        <v>1.471759257842074</v>
      </c>
      <c r="AI52" s="80">
        <f>[1]Calculations!AD23</f>
        <v>73.732629198400005</v>
      </c>
      <c r="AJ52" s="80">
        <f t="shared" si="7"/>
        <v>12.495357662955964</v>
      </c>
      <c r="AK52" s="80">
        <f>[1]Calculations!AE23</f>
        <v>325.42642263599998</v>
      </c>
      <c r="AL52" s="80">
        <f t="shared" si="8"/>
        <v>55.149525902181274</v>
      </c>
      <c r="AM52" s="80">
        <f>[1]Calculations!AF23</f>
        <v>11.437794504699999</v>
      </c>
      <c r="AN52" s="80">
        <f t="shared" si="9"/>
        <v>1.9383458146738661</v>
      </c>
      <c r="AO52" s="80">
        <f>[1]Calculations!AG23</f>
        <v>118.829858003</v>
      </c>
      <c r="AP52" s="80">
        <f t="shared" si="10"/>
        <v>20.137917132866537</v>
      </c>
      <c r="AQ52" s="80">
        <f>[1]Calculations!AH23</f>
        <v>211.04657909900001</v>
      </c>
      <c r="AR52" s="80">
        <f t="shared" si="11"/>
        <v>35.76574602120057</v>
      </c>
      <c r="AS52" s="80">
        <f>[1]Calculations!AI23</f>
        <v>0</v>
      </c>
      <c r="AT52" s="80">
        <f t="shared" si="12"/>
        <v>0</v>
      </c>
      <c r="AU52" s="80">
        <f>[1]Calculations!AJ23</f>
        <v>8.8489441899999992</v>
      </c>
      <c r="AV52" s="80">
        <f t="shared" si="13"/>
        <v>1.4996172494549471</v>
      </c>
      <c r="AW52" s="81"/>
      <c r="AX52" s="81"/>
      <c r="AY52" s="13" t="str">
        <f>[1]Calculations!D23</f>
        <v>Call for Sites 2018</v>
      </c>
      <c r="AZ52" s="37"/>
    </row>
    <row r="53" spans="2:52" ht="25" x14ac:dyDescent="0.25">
      <c r="B53" s="13">
        <f>[1]Calculations!A24</f>
        <v>419</v>
      </c>
      <c r="C53" s="30" t="str">
        <f>[1]Calculations!B24</f>
        <v>Land between A58 (to north) and former Romon Road</v>
      </c>
      <c r="D53" s="13" t="str">
        <f>[1]Calculations!C24</f>
        <v>Residential</v>
      </c>
      <c r="E53" s="38">
        <f>[1]Calculations!E24</f>
        <v>74.591822480795301</v>
      </c>
      <c r="F53" s="38">
        <f>[1]Calculations!I24</f>
        <v>74.591822480795301</v>
      </c>
      <c r="G53" s="38">
        <f>[1]Calculations!M24</f>
        <v>100</v>
      </c>
      <c r="H53" s="38">
        <f>[1]Calculations!H24</f>
        <v>0</v>
      </c>
      <c r="I53" s="38">
        <f>[1]Calculations!L24</f>
        <v>0</v>
      </c>
      <c r="J53" s="38">
        <f>[1]Calculations!G24</f>
        <v>0</v>
      </c>
      <c r="K53" s="38">
        <f>[1]Calculations!K24</f>
        <v>0</v>
      </c>
      <c r="L53" s="38">
        <f>[1]Calculations!F24</f>
        <v>0</v>
      </c>
      <c r="M53" s="38">
        <f>[1]Calculations!J24</f>
        <v>0</v>
      </c>
      <c r="N53" s="38">
        <f>[1]Calculations!V24</f>
        <v>0</v>
      </c>
      <c r="O53" s="38">
        <f>[1]Calculations!W24</f>
        <v>0</v>
      </c>
      <c r="P53" s="38">
        <f>[1]Calculations!O24</f>
        <v>6.7704300000000002</v>
      </c>
      <c r="Q53" s="38">
        <f>[1]Calculations!S24</f>
        <v>9.0766383965791171</v>
      </c>
      <c r="R53" s="38">
        <f>[1]Calculations!Q24</f>
        <v>3.7189700000000001</v>
      </c>
      <c r="S53" s="38">
        <f>[1]Calculations!T24</f>
        <v>4.985761007458291</v>
      </c>
      <c r="T53" s="38">
        <f>[1]Calculations!R24</f>
        <v>2.38761</v>
      </c>
      <c r="U53" s="38">
        <f>[1]Calculations!U24</f>
        <v>3.2009004748673666</v>
      </c>
      <c r="V53" s="38" t="str">
        <f>[1]Calculations!X24</f>
        <v>Not Modelled</v>
      </c>
      <c r="W53" s="38" t="str">
        <f>[1]Calculations!Y24</f>
        <v>N/A</v>
      </c>
      <c r="X53" s="38" t="s">
        <v>1056</v>
      </c>
      <c r="Y53" s="73" t="s">
        <v>105</v>
      </c>
      <c r="Z53" s="80" t="s">
        <v>1066</v>
      </c>
      <c r="AA53" s="80">
        <f>[1]Calculations!Z24</f>
        <v>0</v>
      </c>
      <c r="AB53" s="80">
        <f t="shared" si="3"/>
        <v>0</v>
      </c>
      <c r="AC53" s="80">
        <f>[1]Calculations!AA24</f>
        <v>0.72696899695799999</v>
      </c>
      <c r="AD53" s="80">
        <f t="shared" si="4"/>
        <v>9.7459610555187641E-3</v>
      </c>
      <c r="AE53" s="80">
        <f>[1]Calculations!AB24</f>
        <v>0.95261549475600005</v>
      </c>
      <c r="AF53" s="80">
        <f t="shared" si="5"/>
        <v>1.2771044641002893</v>
      </c>
      <c r="AG53" s="80">
        <f>[1]Calculations!AC24</f>
        <v>0</v>
      </c>
      <c r="AH53" s="80">
        <f t="shared" si="6"/>
        <v>0</v>
      </c>
      <c r="AI53" s="80">
        <f>[1]Calculations!AD24</f>
        <v>14.759556615799999</v>
      </c>
      <c r="AJ53" s="80">
        <f t="shared" si="7"/>
        <v>19.787097465811417</v>
      </c>
      <c r="AK53" s="80">
        <f>[1]Calculations!AE24</f>
        <v>71.8286479036</v>
      </c>
      <c r="AL53" s="80">
        <f t="shared" si="8"/>
        <v>96.295606562091024</v>
      </c>
      <c r="AM53" s="80">
        <f>[1]Calculations!AF24</f>
        <v>1.2394598968099999</v>
      </c>
      <c r="AN53" s="80">
        <f t="shared" si="9"/>
        <v>1.6616565403387431</v>
      </c>
      <c r="AO53" s="80">
        <f>[1]Calculations!AG24</f>
        <v>19.531970637899999</v>
      </c>
      <c r="AP53" s="80">
        <f t="shared" si="10"/>
        <v>26.185136638709661</v>
      </c>
      <c r="AQ53" s="80">
        <f>[1]Calculations!AH24</f>
        <v>22.604703604800001</v>
      </c>
      <c r="AR53" s="80">
        <f t="shared" si="11"/>
        <v>30.304533195471787</v>
      </c>
      <c r="AS53" s="80">
        <f>[1]Calculations!AI24</f>
        <v>0</v>
      </c>
      <c r="AT53" s="80">
        <f t="shared" si="12"/>
        <v>0</v>
      </c>
      <c r="AU53" s="80">
        <f>[1]Calculations!AJ24</f>
        <v>0</v>
      </c>
      <c r="AV53" s="80">
        <f t="shared" si="13"/>
        <v>0</v>
      </c>
      <c r="AW53" s="81"/>
      <c r="AX53" s="81"/>
      <c r="AY53" s="13" t="str">
        <f>[1]Calculations!D24</f>
        <v>Call for Sites 2018</v>
      </c>
    </row>
    <row r="54" spans="2:52" ht="25" x14ac:dyDescent="0.25">
      <c r="B54" s="13">
        <f>[1]Calculations!A25</f>
        <v>423</v>
      </c>
      <c r="C54" s="30" t="str">
        <f>[1]Calculations!B25</f>
        <v>Land to the West of Starling Road, Cocky Moor, Ainsworth</v>
      </c>
      <c r="D54" s="13" t="str">
        <f>[1]Calculations!C25</f>
        <v>Residential</v>
      </c>
      <c r="E54" s="38">
        <f>[1]Calculations!E25</f>
        <v>22.449140064340799</v>
      </c>
      <c r="F54" s="38">
        <f>[1]Calculations!I25</f>
        <v>22.449140064340799</v>
      </c>
      <c r="G54" s="38">
        <f>[1]Calculations!M25</f>
        <v>100</v>
      </c>
      <c r="H54" s="38">
        <f>[1]Calculations!H25</f>
        <v>0</v>
      </c>
      <c r="I54" s="38">
        <f>[1]Calculations!L25</f>
        <v>0</v>
      </c>
      <c r="J54" s="38">
        <f>[1]Calculations!G25</f>
        <v>0</v>
      </c>
      <c r="K54" s="38">
        <f>[1]Calculations!K25</f>
        <v>0</v>
      </c>
      <c r="L54" s="38">
        <f>[1]Calculations!F25</f>
        <v>0</v>
      </c>
      <c r="M54" s="38">
        <f>[1]Calculations!J25</f>
        <v>0</v>
      </c>
      <c r="N54" s="38">
        <f>[1]Calculations!V25</f>
        <v>0</v>
      </c>
      <c r="O54" s="38">
        <f>[1]Calculations!W25</f>
        <v>0</v>
      </c>
      <c r="P54" s="38">
        <f>[1]Calculations!O25</f>
        <v>1.7067410000000001</v>
      </c>
      <c r="Q54" s="38">
        <f>[1]Calculations!S25</f>
        <v>7.602701017091797</v>
      </c>
      <c r="R54" s="38">
        <f>[1]Calculations!Q25</f>
        <v>0.68789100000000003</v>
      </c>
      <c r="S54" s="38">
        <f>[1]Calculations!T25</f>
        <v>3.0642198232469329</v>
      </c>
      <c r="T54" s="38">
        <f>[1]Calculations!R25</f>
        <v>0.37720799999999999</v>
      </c>
      <c r="U54" s="38">
        <f>[1]Calculations!U25</f>
        <v>1.680278170651061</v>
      </c>
      <c r="V54" s="38" t="str">
        <f>[1]Calculations!X25</f>
        <v>Not Modelled</v>
      </c>
      <c r="W54" s="38" t="str">
        <f>[1]Calculations!Y25</f>
        <v>N/A</v>
      </c>
      <c r="X54" s="38" t="s">
        <v>1056</v>
      </c>
      <c r="Y54" s="73" t="s">
        <v>105</v>
      </c>
      <c r="Z54" s="80" t="s">
        <v>1066</v>
      </c>
      <c r="AA54" s="80">
        <f>[1]Calculations!Z25</f>
        <v>0</v>
      </c>
      <c r="AB54" s="80">
        <f t="shared" si="3"/>
        <v>0</v>
      </c>
      <c r="AC54" s="80">
        <f>[1]Calculations!AA25</f>
        <v>0.21639384790499999</v>
      </c>
      <c r="AD54" s="80">
        <f t="shared" si="4"/>
        <v>9.639293411008179E-3</v>
      </c>
      <c r="AE54" s="80">
        <f>[1]Calculations!AB25</f>
        <v>0.10199999999999999</v>
      </c>
      <c r="AF54" s="80">
        <f t="shared" si="5"/>
        <v>0.45436038844989562</v>
      </c>
      <c r="AG54" s="80">
        <f>[1]Calculations!AC25</f>
        <v>0</v>
      </c>
      <c r="AH54" s="80">
        <f t="shared" si="6"/>
        <v>0</v>
      </c>
      <c r="AI54" s="80">
        <f>[1]Calculations!AD25</f>
        <v>5.3662577114300003</v>
      </c>
      <c r="AJ54" s="80">
        <f t="shared" si="7"/>
        <v>23.904068022427282</v>
      </c>
      <c r="AK54" s="80">
        <f>[1]Calculations!AE25</f>
        <v>18.339393532599999</v>
      </c>
      <c r="AL54" s="80">
        <f t="shared" si="8"/>
        <v>81.693078131447436</v>
      </c>
      <c r="AM54" s="80">
        <f>[1]Calculations!AF25</f>
        <v>0.34580259247900003</v>
      </c>
      <c r="AN54" s="80">
        <f t="shared" si="9"/>
        <v>1.5403823553503864</v>
      </c>
      <c r="AO54" s="80">
        <f>[1]Calculations!AG25</f>
        <v>11.7928102178</v>
      </c>
      <c r="AP54" s="80">
        <f t="shared" si="10"/>
        <v>52.531233641916721</v>
      </c>
      <c r="AQ54" s="80">
        <f>[1]Calculations!AH25</f>
        <v>8.2283482560600003</v>
      </c>
      <c r="AR54" s="80">
        <f t="shared" si="11"/>
        <v>36.653289312984732</v>
      </c>
      <c r="AS54" s="80">
        <f>[1]Calculations!AI25</f>
        <v>0</v>
      </c>
      <c r="AT54" s="80">
        <f t="shared" si="12"/>
        <v>0</v>
      </c>
      <c r="AU54" s="80">
        <f>[1]Calculations!AJ25</f>
        <v>0</v>
      </c>
      <c r="AV54" s="80">
        <f t="shared" si="13"/>
        <v>0</v>
      </c>
      <c r="AW54" s="81"/>
      <c r="AX54" s="81"/>
      <c r="AY54" s="13" t="str">
        <f>[1]Calculations!D25</f>
        <v>Call for Sites 2018</v>
      </c>
    </row>
    <row r="55" spans="2:52" x14ac:dyDescent="0.25">
      <c r="B55" s="13">
        <f>[1]Calculations!A26</f>
        <v>426</v>
      </c>
      <c r="C55" s="30" t="str">
        <f>[1]Calculations!B26</f>
        <v>Land to the west of A58 / A665 Junction</v>
      </c>
      <c r="D55" s="13" t="str">
        <f>[1]Calculations!C26</f>
        <v>Unknown</v>
      </c>
      <c r="E55" s="38">
        <f>[1]Calculations!E26</f>
        <v>6.2832778998257801</v>
      </c>
      <c r="F55" s="38">
        <f>[1]Calculations!I26</f>
        <v>6.2832778998257801</v>
      </c>
      <c r="G55" s="38">
        <f>[1]Calculations!M26</f>
        <v>100</v>
      </c>
      <c r="H55" s="38">
        <f>[1]Calculations!H26</f>
        <v>0</v>
      </c>
      <c r="I55" s="38">
        <f>[1]Calculations!L26</f>
        <v>0</v>
      </c>
      <c r="J55" s="38">
        <f>[1]Calculations!G26</f>
        <v>0</v>
      </c>
      <c r="K55" s="38">
        <f>[1]Calculations!K26</f>
        <v>0</v>
      </c>
      <c r="L55" s="38">
        <f>[1]Calculations!F26</f>
        <v>0</v>
      </c>
      <c r="M55" s="38">
        <f>[1]Calculations!J26</f>
        <v>0</v>
      </c>
      <c r="N55" s="38">
        <f>[1]Calculations!V26</f>
        <v>0</v>
      </c>
      <c r="O55" s="38">
        <f>[1]Calculations!W26</f>
        <v>0</v>
      </c>
      <c r="P55" s="38">
        <f>[1]Calculations!O26</f>
        <v>0.32821060000000002</v>
      </c>
      <c r="Q55" s="38">
        <f>[1]Calculations!S26</f>
        <v>5.2235569591645863</v>
      </c>
      <c r="R55" s="38">
        <f>[1]Calculations!Q26</f>
        <v>4.67476E-2</v>
      </c>
      <c r="S55" s="38">
        <f>[1]Calculations!T26</f>
        <v>0.74400019775181669</v>
      </c>
      <c r="T55" s="38">
        <f>[1]Calculations!R26</f>
        <v>2.1101700000000001E-2</v>
      </c>
      <c r="U55" s="38">
        <f>[1]Calculations!U26</f>
        <v>0.33583903714628155</v>
      </c>
      <c r="V55" s="38" t="str">
        <f>[1]Calculations!X26</f>
        <v>Not Modelled</v>
      </c>
      <c r="W55" s="38" t="str">
        <f>[1]Calculations!Y26</f>
        <v>N/A</v>
      </c>
      <c r="X55" s="38" t="s">
        <v>1069</v>
      </c>
      <c r="Y55" s="73" t="s">
        <v>105</v>
      </c>
      <c r="Z55" s="80" t="s">
        <v>1066</v>
      </c>
      <c r="AA55" s="80">
        <f>[1]Calculations!Z26</f>
        <v>0</v>
      </c>
      <c r="AB55" s="80">
        <f t="shared" si="3"/>
        <v>0</v>
      </c>
      <c r="AC55" s="80">
        <f>[1]Calculations!AA26</f>
        <v>0</v>
      </c>
      <c r="AD55" s="80">
        <f t="shared" si="4"/>
        <v>0</v>
      </c>
      <c r="AE55" s="80">
        <f>[1]Calculations!AB26</f>
        <v>0</v>
      </c>
      <c r="AF55" s="80">
        <f t="shared" si="5"/>
        <v>0</v>
      </c>
      <c r="AG55" s="80">
        <f>[1]Calculations!AC26</f>
        <v>0</v>
      </c>
      <c r="AH55" s="80">
        <f t="shared" si="6"/>
        <v>0</v>
      </c>
      <c r="AI55" s="80">
        <f>[1]Calculations!AD26</f>
        <v>0</v>
      </c>
      <c r="AJ55" s="80">
        <f t="shared" si="7"/>
        <v>0</v>
      </c>
      <c r="AK55" s="80">
        <f>[1]Calculations!AE26</f>
        <v>5.7654596827400004</v>
      </c>
      <c r="AL55" s="80">
        <f t="shared" si="8"/>
        <v>91.758788560026332</v>
      </c>
      <c r="AM55" s="80">
        <f>[1]Calculations!AF26</f>
        <v>1.7306548359100001E-2</v>
      </c>
      <c r="AN55" s="80">
        <f t="shared" si="9"/>
        <v>0.27543821290444387</v>
      </c>
      <c r="AO55" s="80">
        <f>[1]Calculations!AG26</f>
        <v>4.1701154902199997</v>
      </c>
      <c r="AP55" s="80">
        <f t="shared" si="10"/>
        <v>66.368471309149442</v>
      </c>
      <c r="AQ55" s="80">
        <f>[1]Calculations!AH26</f>
        <v>2.1131624419200001</v>
      </c>
      <c r="AR55" s="80">
        <f t="shared" si="11"/>
        <v>33.631529205139771</v>
      </c>
      <c r="AS55" s="80">
        <f>[1]Calculations!AI26</f>
        <v>0</v>
      </c>
      <c r="AT55" s="80">
        <f t="shared" si="12"/>
        <v>0</v>
      </c>
      <c r="AU55" s="80">
        <f>[1]Calculations!AJ26</f>
        <v>0</v>
      </c>
      <c r="AV55" s="80">
        <f t="shared" si="13"/>
        <v>0</v>
      </c>
      <c r="AW55" s="81"/>
      <c r="AX55" s="81"/>
      <c r="AY55" s="13" t="str">
        <f>[1]Calculations!D26</f>
        <v>Call for Sites 2018</v>
      </c>
    </row>
    <row r="56" spans="2:52" ht="25" x14ac:dyDescent="0.25">
      <c r="B56" s="13">
        <f>[1]Calculations!A27</f>
        <v>433</v>
      </c>
      <c r="C56" s="30" t="str">
        <f>[1]Calculations!B27</f>
        <v>North Junction, Radcliffe</v>
      </c>
      <c r="D56" s="13" t="str">
        <f>[1]Calculations!C27</f>
        <v>Residential</v>
      </c>
      <c r="E56" s="38">
        <f>[1]Calculations!E27</f>
        <v>3.9952981295971202</v>
      </c>
      <c r="F56" s="38">
        <f>[1]Calculations!I27</f>
        <v>1.43113129957012</v>
      </c>
      <c r="G56" s="38">
        <f>[1]Calculations!M27</f>
        <v>35.820388195021458</v>
      </c>
      <c r="H56" s="38">
        <f>[1]Calculations!H27</f>
        <v>0.67446976307999995</v>
      </c>
      <c r="I56" s="38">
        <f>[1]Calculations!L27</f>
        <v>16.881587836550572</v>
      </c>
      <c r="J56" s="38">
        <f>[1]Calculations!G27</f>
        <v>0.76662835006700003</v>
      </c>
      <c r="K56" s="38">
        <f>[1]Calculations!K27</f>
        <v>19.188263934243768</v>
      </c>
      <c r="L56" s="38">
        <f>[1]Calculations!F27</f>
        <v>1.12306871688</v>
      </c>
      <c r="M56" s="38">
        <f>[1]Calculations!J27</f>
        <v>28.109760034184195</v>
      </c>
      <c r="N56" s="38">
        <f>[1]Calculations!V27</f>
        <v>3.38310104907</v>
      </c>
      <c r="O56" s="38">
        <f>[1]Calculations!W27</f>
        <v>84.677061368913328</v>
      </c>
      <c r="P56" s="38">
        <f>[1]Calculations!O27</f>
        <v>2.0482895000000001</v>
      </c>
      <c r="Q56" s="38">
        <f>[1]Calculations!S27</f>
        <v>51.267500786144005</v>
      </c>
      <c r="R56" s="38">
        <f>[1]Calculations!Q27</f>
        <v>0.38558949999999997</v>
      </c>
      <c r="S56" s="38">
        <f>[1]Calculations!T27</f>
        <v>9.6510820342431423</v>
      </c>
      <c r="T56" s="38">
        <f>[1]Calculations!R27</f>
        <v>0.28712399999999999</v>
      </c>
      <c r="U56" s="38">
        <f>[1]Calculations!U27</f>
        <v>7.1865475538105379</v>
      </c>
      <c r="V56" s="38" t="str">
        <f>[1]Calculations!X27</f>
        <v>Not Modelled</v>
      </c>
      <c r="W56" s="38" t="str">
        <f>[1]Calculations!Y27</f>
        <v>N/A</v>
      </c>
      <c r="X56" s="38" t="s">
        <v>1056</v>
      </c>
      <c r="Y56" s="73" t="s">
        <v>99</v>
      </c>
      <c r="Z56" s="80" t="s">
        <v>248</v>
      </c>
      <c r="AA56" s="80">
        <f>[1]Calculations!Z27</f>
        <v>0</v>
      </c>
      <c r="AB56" s="80">
        <f t="shared" si="3"/>
        <v>0</v>
      </c>
      <c r="AC56" s="80">
        <f>[1]Calculations!AA27</f>
        <v>0</v>
      </c>
      <c r="AD56" s="80">
        <f t="shared" si="4"/>
        <v>0</v>
      </c>
      <c r="AE56" s="80">
        <f>[1]Calculations!AB27</f>
        <v>0</v>
      </c>
      <c r="AF56" s="80">
        <f t="shared" si="5"/>
        <v>0</v>
      </c>
      <c r="AG56" s="80">
        <f>[1]Calculations!AC27</f>
        <v>0</v>
      </c>
      <c r="AH56" s="80">
        <f t="shared" si="6"/>
        <v>0</v>
      </c>
      <c r="AI56" s="80">
        <f>[1]Calculations!AD27</f>
        <v>0.63907015481499996</v>
      </c>
      <c r="AJ56" s="80">
        <f t="shared" si="7"/>
        <v>15.995556128359384</v>
      </c>
      <c r="AK56" s="80">
        <f>[1]Calculations!AE27</f>
        <v>0.54933860266500001</v>
      </c>
      <c r="AL56" s="80">
        <f t="shared" si="8"/>
        <v>13.749627308047586</v>
      </c>
      <c r="AM56" s="80">
        <f>[1]Calculations!AF27</f>
        <v>0.38932260827699999</v>
      </c>
      <c r="AN56" s="80">
        <f t="shared" si="9"/>
        <v>9.7445195739687804</v>
      </c>
      <c r="AO56" s="80">
        <f>[1]Calculations!AG27</f>
        <v>2.1587746138799999</v>
      </c>
      <c r="AP56" s="80">
        <f t="shared" si="10"/>
        <v>54.032879245927198</v>
      </c>
      <c r="AQ56" s="80">
        <f>[1]Calculations!AH27</f>
        <v>1.77482554605</v>
      </c>
      <c r="AR56" s="80">
        <f t="shared" si="11"/>
        <v>44.422856279538038</v>
      </c>
      <c r="AS56" s="80">
        <f>[1]Calculations!AI27</f>
        <v>0</v>
      </c>
      <c r="AT56" s="80">
        <f t="shared" si="12"/>
        <v>0</v>
      </c>
      <c r="AU56" s="80">
        <f>[1]Calculations!AJ27</f>
        <v>0</v>
      </c>
      <c r="AV56" s="80">
        <f t="shared" si="13"/>
        <v>0</v>
      </c>
      <c r="AW56" s="81"/>
      <c r="AX56" s="81"/>
      <c r="AY56" s="13" t="str">
        <f>[1]Calculations!D27</f>
        <v>Call for Sites 2018</v>
      </c>
    </row>
    <row r="57" spans="2:52" ht="25" x14ac:dyDescent="0.25">
      <c r="B57" s="13">
        <f>[1]Calculations!A28</f>
        <v>444</v>
      </c>
      <c r="C57" s="30" t="str">
        <f>[1]Calculations!B28</f>
        <v>Land between A58 (north) and former railway</v>
      </c>
      <c r="D57" s="13" t="str">
        <f>[1]Calculations!C28</f>
        <v>Residential</v>
      </c>
      <c r="E57" s="38">
        <f>[1]Calculations!E28</f>
        <v>73.299247006351393</v>
      </c>
      <c r="F57" s="38">
        <f>[1]Calculations!I28</f>
        <v>73.299247006351393</v>
      </c>
      <c r="G57" s="38">
        <f>[1]Calculations!M28</f>
        <v>100</v>
      </c>
      <c r="H57" s="38">
        <f>[1]Calculations!H28</f>
        <v>0</v>
      </c>
      <c r="I57" s="38">
        <f>[1]Calculations!L28</f>
        <v>0</v>
      </c>
      <c r="J57" s="38">
        <f>[1]Calculations!G28</f>
        <v>0</v>
      </c>
      <c r="K57" s="38">
        <f>[1]Calculations!K28</f>
        <v>0</v>
      </c>
      <c r="L57" s="38">
        <f>[1]Calculations!F28</f>
        <v>0</v>
      </c>
      <c r="M57" s="38">
        <f>[1]Calculations!J28</f>
        <v>0</v>
      </c>
      <c r="N57" s="38">
        <f>[1]Calculations!V28</f>
        <v>0</v>
      </c>
      <c r="O57" s="38">
        <f>[1]Calculations!W28</f>
        <v>0</v>
      </c>
      <c r="P57" s="38">
        <f>[1]Calculations!O28</f>
        <v>6.5635200000000005</v>
      </c>
      <c r="Q57" s="38">
        <f>[1]Calculations!S28</f>
        <v>8.9544166796573919</v>
      </c>
      <c r="R57" s="38">
        <f>[1]Calculations!Q28</f>
        <v>3.6238700000000001</v>
      </c>
      <c r="S57" s="38">
        <f>[1]Calculations!T28</f>
        <v>4.9439389188895646</v>
      </c>
      <c r="T57" s="38">
        <f>[1]Calculations!R28</f>
        <v>2.3142200000000002</v>
      </c>
      <c r="U57" s="38">
        <f>[1]Calculations!U28</f>
        <v>3.1572220650499623</v>
      </c>
      <c r="V57" s="38" t="str">
        <f>[1]Calculations!X28</f>
        <v>Not Modelled</v>
      </c>
      <c r="W57" s="38" t="str">
        <f>[1]Calculations!Y28</f>
        <v>N/A</v>
      </c>
      <c r="X57" s="38" t="s">
        <v>1056</v>
      </c>
      <c r="Y57" s="73" t="s">
        <v>105</v>
      </c>
      <c r="Z57" s="80" t="s">
        <v>1066</v>
      </c>
      <c r="AA57" s="80">
        <f>[1]Calculations!Z28</f>
        <v>0</v>
      </c>
      <c r="AB57" s="80">
        <f t="shared" si="3"/>
        <v>0</v>
      </c>
      <c r="AC57" s="80">
        <f>[1]Calculations!AA28</f>
        <v>0.74037261766999996</v>
      </c>
      <c r="AD57" s="80">
        <f t="shared" si="4"/>
        <v>1.0100685176286279E-2</v>
      </c>
      <c r="AE57" s="80">
        <f>[1]Calculations!AB28</f>
        <v>0.91749387814700001</v>
      </c>
      <c r="AF57" s="80">
        <f t="shared" si="5"/>
        <v>1.2517098273431089</v>
      </c>
      <c r="AG57" s="80">
        <f>[1]Calculations!AC28</f>
        <v>0</v>
      </c>
      <c r="AH57" s="80">
        <f t="shared" si="6"/>
        <v>0</v>
      </c>
      <c r="AI57" s="80">
        <f>[1]Calculations!AD28</f>
        <v>14.1204154112</v>
      </c>
      <c r="AJ57" s="80">
        <f t="shared" si="7"/>
        <v>19.264066123321108</v>
      </c>
      <c r="AK57" s="80">
        <f>[1]Calculations!AE28</f>
        <v>70.556637356500005</v>
      </c>
      <c r="AL57" s="80">
        <f t="shared" si="8"/>
        <v>96.258338575273854</v>
      </c>
      <c r="AM57" s="80">
        <f>[1]Calculations!AF28</f>
        <v>1.1606262362199999</v>
      </c>
      <c r="AN57" s="80">
        <f t="shared" si="9"/>
        <v>1.5834081298535461</v>
      </c>
      <c r="AO57" s="80">
        <f>[1]Calculations!AG28</f>
        <v>19.581056876000002</v>
      </c>
      <c r="AP57" s="80">
        <f t="shared" si="10"/>
        <v>26.713858157783392</v>
      </c>
      <c r="AQ57" s="80">
        <f>[1]Calculations!AH28</f>
        <v>22.101138643900001</v>
      </c>
      <c r="AR57" s="80">
        <f t="shared" si="11"/>
        <v>30.151931358837743</v>
      </c>
      <c r="AS57" s="80">
        <f>[1]Calculations!AI28</f>
        <v>0</v>
      </c>
      <c r="AT57" s="80">
        <f t="shared" si="12"/>
        <v>0</v>
      </c>
      <c r="AU57" s="80">
        <f>[1]Calculations!AJ28</f>
        <v>0</v>
      </c>
      <c r="AV57" s="80">
        <f t="shared" si="13"/>
        <v>0</v>
      </c>
      <c r="AW57" s="81"/>
      <c r="AX57" s="81"/>
      <c r="AY57" s="13" t="str">
        <f>[1]Calculations!D28</f>
        <v>Call for Sites 2018</v>
      </c>
    </row>
    <row r="58" spans="2:52" x14ac:dyDescent="0.25">
      <c r="B58" s="13">
        <f>[1]Calculations!A29</f>
        <v>462</v>
      </c>
      <c r="C58" s="30" t="str">
        <f>[1]Calculations!B29</f>
        <v>Land off Heatherside Road</v>
      </c>
      <c r="D58" s="13" t="str">
        <f>[1]Calculations!C29</f>
        <v>Residential</v>
      </c>
      <c r="E58" s="38">
        <f>[1]Calculations!E29</f>
        <v>1.4945364557591401</v>
      </c>
      <c r="F58" s="38">
        <f>[1]Calculations!I29</f>
        <v>1.4945364557591401</v>
      </c>
      <c r="G58" s="38">
        <f>[1]Calculations!M29</f>
        <v>100</v>
      </c>
      <c r="H58" s="38">
        <f>[1]Calculations!H29</f>
        <v>0</v>
      </c>
      <c r="I58" s="38">
        <f>[1]Calculations!L29</f>
        <v>0</v>
      </c>
      <c r="J58" s="38">
        <f>[1]Calculations!G29</f>
        <v>0</v>
      </c>
      <c r="K58" s="38">
        <f>[1]Calculations!K29</f>
        <v>0</v>
      </c>
      <c r="L58" s="38">
        <f>[1]Calculations!F29</f>
        <v>0</v>
      </c>
      <c r="M58" s="38">
        <f>[1]Calculations!J29</f>
        <v>0</v>
      </c>
      <c r="N58" s="38">
        <f>[1]Calculations!V29</f>
        <v>0</v>
      </c>
      <c r="O58" s="38">
        <f>[1]Calculations!W29</f>
        <v>0</v>
      </c>
      <c r="P58" s="38">
        <f>[1]Calculations!O29</f>
        <v>9.2023800000000003E-2</v>
      </c>
      <c r="Q58" s="38">
        <f>[1]Calculations!S29</f>
        <v>6.1573472928940447</v>
      </c>
      <c r="R58" s="38">
        <f>[1]Calculations!Q29</f>
        <v>1.4081700000000001E-2</v>
      </c>
      <c r="S58" s="38">
        <f>[1]Calculations!T29</f>
        <v>0.94221187751805568</v>
      </c>
      <c r="T58" s="38">
        <f>[1]Calculations!R29</f>
        <v>0</v>
      </c>
      <c r="U58" s="38">
        <f>[1]Calculations!U29</f>
        <v>0</v>
      </c>
      <c r="V58" s="38" t="str">
        <f>[1]Calculations!X29</f>
        <v>Not Modelled</v>
      </c>
      <c r="W58" s="38" t="str">
        <f>[1]Calculations!Y29</f>
        <v>N/A</v>
      </c>
      <c r="X58" s="38" t="s">
        <v>1056</v>
      </c>
      <c r="Y58" s="73" t="s">
        <v>105</v>
      </c>
      <c r="Z58" s="80" t="s">
        <v>1066</v>
      </c>
      <c r="AA58" s="80">
        <f>[1]Calculations!Z29</f>
        <v>0</v>
      </c>
      <c r="AB58" s="80">
        <f t="shared" si="3"/>
        <v>0</v>
      </c>
      <c r="AC58" s="80">
        <f>[1]Calculations!AA29</f>
        <v>0</v>
      </c>
      <c r="AD58" s="80">
        <f t="shared" si="4"/>
        <v>0</v>
      </c>
      <c r="AE58" s="80">
        <f>[1]Calculations!AB29</f>
        <v>0</v>
      </c>
      <c r="AF58" s="80">
        <f t="shared" si="5"/>
        <v>0</v>
      </c>
      <c r="AG58" s="80">
        <f>[1]Calculations!AC29</f>
        <v>0</v>
      </c>
      <c r="AH58" s="80">
        <f t="shared" si="6"/>
        <v>0</v>
      </c>
      <c r="AI58" s="80">
        <f>[1]Calculations!AD29</f>
        <v>0.33479542833199999</v>
      </c>
      <c r="AJ58" s="80">
        <f t="shared" si="7"/>
        <v>22.40128884390062</v>
      </c>
      <c r="AK58" s="80">
        <f>[1]Calculations!AE29</f>
        <v>1.22243750707</v>
      </c>
      <c r="AL58" s="80">
        <f t="shared" si="8"/>
        <v>81.793756342268068</v>
      </c>
      <c r="AM58" s="80">
        <f>[1]Calculations!AF29</f>
        <v>0</v>
      </c>
      <c r="AN58" s="80">
        <f t="shared" si="9"/>
        <v>0</v>
      </c>
      <c r="AO58" s="80">
        <f>[1]Calculations!AG29</f>
        <v>0.12636299161299999</v>
      </c>
      <c r="AP58" s="80">
        <f t="shared" si="10"/>
        <v>8.4549956025538862</v>
      </c>
      <c r="AQ58" s="80">
        <f>[1]Calculations!AH29</f>
        <v>0.80603288629400005</v>
      </c>
      <c r="AR58" s="80">
        <f t="shared" si="11"/>
        <v>53.931965539414087</v>
      </c>
      <c r="AS58" s="80">
        <f>[1]Calculations!AI29</f>
        <v>0</v>
      </c>
      <c r="AT58" s="80">
        <f t="shared" si="12"/>
        <v>0</v>
      </c>
      <c r="AU58" s="80">
        <f>[1]Calculations!AJ29</f>
        <v>0</v>
      </c>
      <c r="AV58" s="80">
        <f t="shared" si="13"/>
        <v>0</v>
      </c>
      <c r="AW58" s="81"/>
      <c r="AX58" s="81"/>
      <c r="AY58" s="13" t="str">
        <f>[1]Calculations!D29</f>
        <v>Call for Sites 2018</v>
      </c>
      <c r="AZ58" s="37"/>
    </row>
    <row r="59" spans="2:52" x14ac:dyDescent="0.25">
      <c r="B59" s="13">
        <f>[1]Calculations!A30</f>
        <v>475</v>
      </c>
      <c r="C59" s="30" t="str">
        <f>[1]Calculations!B30</f>
        <v>Land off Hollins Lane, Unsworth</v>
      </c>
      <c r="D59" s="13" t="str">
        <f>[1]Calculations!C30</f>
        <v>Residential</v>
      </c>
      <c r="E59" s="38">
        <f>[1]Calculations!E30</f>
        <v>14.6827332127924</v>
      </c>
      <c r="F59" s="38">
        <f>[1]Calculations!I30</f>
        <v>14.6827332127924</v>
      </c>
      <c r="G59" s="38">
        <f>[1]Calculations!M30</f>
        <v>100</v>
      </c>
      <c r="H59" s="38">
        <f>[1]Calculations!H30</f>
        <v>0</v>
      </c>
      <c r="I59" s="38">
        <f>[1]Calculations!L30</f>
        <v>0</v>
      </c>
      <c r="J59" s="38">
        <f>[1]Calculations!G30</f>
        <v>0</v>
      </c>
      <c r="K59" s="38">
        <f>[1]Calculations!K30</f>
        <v>0</v>
      </c>
      <c r="L59" s="38">
        <f>[1]Calculations!F30</f>
        <v>0</v>
      </c>
      <c r="M59" s="38">
        <f>[1]Calculations!J30</f>
        <v>0</v>
      </c>
      <c r="N59" s="38">
        <f>[1]Calculations!V30</f>
        <v>8.9880458870699995E-2</v>
      </c>
      <c r="O59" s="38">
        <f>[1]Calculations!W30</f>
        <v>0.61215073221102478</v>
      </c>
      <c r="P59" s="38">
        <f>[1]Calculations!O30</f>
        <v>0.69576309999999997</v>
      </c>
      <c r="Q59" s="38">
        <f>[1]Calculations!S30</f>
        <v>4.7386483832166419</v>
      </c>
      <c r="R59" s="38">
        <f>[1]Calculations!Q30</f>
        <v>0.28708610000000001</v>
      </c>
      <c r="S59" s="38">
        <f>[1]Calculations!T30</f>
        <v>1.9552633412277416</v>
      </c>
      <c r="T59" s="38">
        <f>[1]Calculations!R30</f>
        <v>0.189773</v>
      </c>
      <c r="U59" s="38">
        <f>[1]Calculations!U30</f>
        <v>1.292490963703266</v>
      </c>
      <c r="V59" s="38" t="str">
        <f>[1]Calculations!X30</f>
        <v>Not Modelled</v>
      </c>
      <c r="W59" s="38" t="str">
        <f>[1]Calculations!Y30</f>
        <v>N/A</v>
      </c>
      <c r="X59" s="38" t="s">
        <v>1056</v>
      </c>
      <c r="Y59" s="73" t="s">
        <v>105</v>
      </c>
      <c r="Z59" s="80" t="s">
        <v>1066</v>
      </c>
      <c r="AA59" s="80">
        <f>[1]Calculations!Z30</f>
        <v>0</v>
      </c>
      <c r="AB59" s="80">
        <f t="shared" si="3"/>
        <v>0</v>
      </c>
      <c r="AC59" s="80">
        <f>[1]Calculations!AA30</f>
        <v>0</v>
      </c>
      <c r="AD59" s="80">
        <f t="shared" si="4"/>
        <v>0</v>
      </c>
      <c r="AE59" s="80">
        <f>[1]Calculations!AB30</f>
        <v>0</v>
      </c>
      <c r="AF59" s="80">
        <f t="shared" si="5"/>
        <v>0</v>
      </c>
      <c r="AG59" s="80">
        <f>[1]Calculations!AC30</f>
        <v>0</v>
      </c>
      <c r="AH59" s="80">
        <f t="shared" si="6"/>
        <v>0</v>
      </c>
      <c r="AI59" s="80">
        <f>[1]Calculations!AD30</f>
        <v>0.84859908165300002</v>
      </c>
      <c r="AJ59" s="80">
        <f t="shared" si="7"/>
        <v>5.7795716189520769</v>
      </c>
      <c r="AK59" s="80">
        <f>[1]Calculations!AE30</f>
        <v>14.3035827013</v>
      </c>
      <c r="AL59" s="80">
        <f t="shared" si="8"/>
        <v>97.417711634492804</v>
      </c>
      <c r="AM59" s="80">
        <f>[1]Calculations!AF30</f>
        <v>5.1200000000000002E-2</v>
      </c>
      <c r="AN59" s="80">
        <f t="shared" si="9"/>
        <v>0.34870891718846847</v>
      </c>
      <c r="AO59" s="80">
        <f>[1]Calculations!AG30</f>
        <v>6.2178884850399996</v>
      </c>
      <c r="AP59" s="80">
        <f t="shared" si="10"/>
        <v>42.34830392220595</v>
      </c>
      <c r="AQ59" s="80">
        <f>[1]Calculations!AH30</f>
        <v>8.4094772507499993</v>
      </c>
      <c r="AR59" s="80">
        <f t="shared" si="11"/>
        <v>57.274603637306463</v>
      </c>
      <c r="AS59" s="80">
        <f>[1]Calculations!AI30</f>
        <v>0</v>
      </c>
      <c r="AT59" s="80">
        <f t="shared" si="12"/>
        <v>0</v>
      </c>
      <c r="AU59" s="80">
        <f>[1]Calculations!AJ30</f>
        <v>0</v>
      </c>
      <c r="AV59" s="80">
        <f t="shared" si="13"/>
        <v>0</v>
      </c>
      <c r="AW59" s="81"/>
      <c r="AX59" s="81"/>
      <c r="AY59" s="13" t="str">
        <f>[1]Calculations!D30</f>
        <v>Call for Sites 2018</v>
      </c>
    </row>
    <row r="60" spans="2:52" x14ac:dyDescent="0.25">
      <c r="B60" s="13">
        <f>[1]Calculations!A31</f>
        <v>512</v>
      </c>
      <c r="C60" s="30" t="str">
        <f>[1]Calculations!B31</f>
        <v>Bealey Industrial Estate</v>
      </c>
      <c r="D60" s="13" t="str">
        <f>[1]Calculations!C31</f>
        <v>Residential</v>
      </c>
      <c r="E60" s="38">
        <f>[1]Calculations!E31</f>
        <v>4.8916868559498301</v>
      </c>
      <c r="F60" s="38">
        <f>[1]Calculations!I31</f>
        <v>3.9334676520335297</v>
      </c>
      <c r="G60" s="38">
        <f>[1]Calculations!M31</f>
        <v>80.411272590950816</v>
      </c>
      <c r="H60" s="38">
        <f>[1]Calculations!H31</f>
        <v>5.4289636405000001E-2</v>
      </c>
      <c r="I60" s="38">
        <f>[1]Calculations!L31</f>
        <v>1.1098346644770753</v>
      </c>
      <c r="J60" s="38">
        <f>[1]Calculations!G31</f>
        <v>0.89204714488400005</v>
      </c>
      <c r="K60" s="38">
        <f>[1]Calculations!K31</f>
        <v>18.235982211309992</v>
      </c>
      <c r="L60" s="38">
        <f>[1]Calculations!F31</f>
        <v>1.18824226273E-2</v>
      </c>
      <c r="M60" s="38">
        <f>[1]Calculations!J31</f>
        <v>0.24291053326210441</v>
      </c>
      <c r="N60" s="38">
        <f>[1]Calculations!V31</f>
        <v>2.9884149245499998</v>
      </c>
      <c r="O60" s="38">
        <f>[1]Calculations!W31</f>
        <v>61.091705429082147</v>
      </c>
      <c r="P60" s="38">
        <f>[1]Calculations!O31</f>
        <v>0.25350070000000002</v>
      </c>
      <c r="Q60" s="38">
        <f>[1]Calculations!S31</f>
        <v>5.1822757152098449</v>
      </c>
      <c r="R60" s="38">
        <f>[1]Calculations!Q31</f>
        <v>5.6099700000000002E-2</v>
      </c>
      <c r="S60" s="38">
        <f>[1]Calculations!T31</f>
        <v>1.1468375154015658</v>
      </c>
      <c r="T60" s="38">
        <f>[1]Calculations!R31</f>
        <v>2.5609799999999999E-2</v>
      </c>
      <c r="U60" s="38">
        <f>[1]Calculations!U31</f>
        <v>0.52353719185541125</v>
      </c>
      <c r="V60" s="38">
        <f>[1]Calculations!X31</f>
        <v>0.89204799999999995</v>
      </c>
      <c r="W60" s="38">
        <f>[1]Calculations!Y31</f>
        <v>18.235999692314504</v>
      </c>
      <c r="X60" s="38" t="s">
        <v>1056</v>
      </c>
      <c r="Y60" s="73" t="s">
        <v>102</v>
      </c>
      <c r="Z60" s="80" t="s">
        <v>1070</v>
      </c>
      <c r="AA60" s="80">
        <f>[1]Calculations!Z31</f>
        <v>0</v>
      </c>
      <c r="AB60" s="80">
        <f t="shared" si="3"/>
        <v>0</v>
      </c>
      <c r="AC60" s="80">
        <f>[1]Calculations!AA31</f>
        <v>0</v>
      </c>
      <c r="AD60" s="80">
        <f t="shared" si="4"/>
        <v>0</v>
      </c>
      <c r="AE60" s="80">
        <f>[1]Calculations!AB31</f>
        <v>0</v>
      </c>
      <c r="AF60" s="80">
        <f t="shared" si="5"/>
        <v>0</v>
      </c>
      <c r="AG60" s="80">
        <f>[1]Calculations!AC31</f>
        <v>0</v>
      </c>
      <c r="AH60" s="80">
        <f t="shared" si="6"/>
        <v>0</v>
      </c>
      <c r="AI60" s="80">
        <f>[1]Calculations!AD31</f>
        <v>0</v>
      </c>
      <c r="AJ60" s="80">
        <f t="shared" si="7"/>
        <v>0</v>
      </c>
      <c r="AK60" s="80">
        <f>[1]Calculations!AE31</f>
        <v>0</v>
      </c>
      <c r="AL60" s="80">
        <f t="shared" si="8"/>
        <v>0</v>
      </c>
      <c r="AM60" s="80">
        <f>[1]Calculations!AF31</f>
        <v>7.12555772572E-3</v>
      </c>
      <c r="AN60" s="80">
        <f t="shared" si="9"/>
        <v>0.14566667768303854</v>
      </c>
      <c r="AO60" s="80">
        <f>[1]Calculations!AG31</f>
        <v>0</v>
      </c>
      <c r="AP60" s="80">
        <f t="shared" si="10"/>
        <v>0</v>
      </c>
      <c r="AQ60" s="80">
        <f>[1]Calculations!AH31</f>
        <v>4.8916868294000002</v>
      </c>
      <c r="AR60" s="80">
        <f t="shared" si="11"/>
        <v>99.99999945724592</v>
      </c>
      <c r="AS60" s="80">
        <f>[1]Calculations!AI31</f>
        <v>0</v>
      </c>
      <c r="AT60" s="80">
        <f t="shared" si="12"/>
        <v>0</v>
      </c>
      <c r="AU60" s="80">
        <f>[1]Calculations!AJ31</f>
        <v>0.92259356275100002</v>
      </c>
      <c r="AV60" s="80">
        <f t="shared" si="13"/>
        <v>18.860437920895038</v>
      </c>
      <c r="AW60" s="82"/>
      <c r="AX60" s="82"/>
      <c r="AY60" s="13" t="str">
        <f>[1]Calculations!D31</f>
        <v>Call for Sites 2018</v>
      </c>
    </row>
    <row r="61" spans="2:52" x14ac:dyDescent="0.25">
      <c r="B61" s="13">
        <f>[1]Calculations!A32</f>
        <v>513</v>
      </c>
      <c r="C61" s="30" t="str">
        <f>[1]Calculations!B32</f>
        <v>Land at Whitefield, Bury</v>
      </c>
      <c r="D61" s="13" t="str">
        <f>[1]Calculations!C32</f>
        <v>Residential</v>
      </c>
      <c r="E61" s="38">
        <f>[1]Calculations!E32</f>
        <v>5.1248620713284003</v>
      </c>
      <c r="F61" s="38">
        <f>[1]Calculations!I32</f>
        <v>5.1248620713284003</v>
      </c>
      <c r="G61" s="38">
        <f>[1]Calculations!M32</f>
        <v>100</v>
      </c>
      <c r="H61" s="38">
        <f>[1]Calculations!H32</f>
        <v>0</v>
      </c>
      <c r="I61" s="38">
        <f>[1]Calculations!L32</f>
        <v>0</v>
      </c>
      <c r="J61" s="38">
        <f>[1]Calculations!G32</f>
        <v>0</v>
      </c>
      <c r="K61" s="38">
        <f>[1]Calculations!K32</f>
        <v>0</v>
      </c>
      <c r="L61" s="38">
        <f>[1]Calculations!F32</f>
        <v>0</v>
      </c>
      <c r="M61" s="38">
        <f>[1]Calculations!J32</f>
        <v>0</v>
      </c>
      <c r="N61" s="38">
        <f>[1]Calculations!V32</f>
        <v>0</v>
      </c>
      <c r="O61" s="38">
        <f>[1]Calculations!W32</f>
        <v>0</v>
      </c>
      <c r="P61" s="38">
        <f>[1]Calculations!O32</f>
        <v>0.55719610000000008</v>
      </c>
      <c r="Q61" s="38">
        <f>[1]Calculations!S32</f>
        <v>10.872411632642651</v>
      </c>
      <c r="R61" s="38">
        <f>[1]Calculations!Q32</f>
        <v>0.1582771</v>
      </c>
      <c r="S61" s="38">
        <f>[1]Calculations!T32</f>
        <v>3.0884167768240727</v>
      </c>
      <c r="T61" s="38">
        <f>[1]Calculations!R32</f>
        <v>8.6813100000000004E-2</v>
      </c>
      <c r="U61" s="38">
        <f>[1]Calculations!U32</f>
        <v>1.6939597357299694</v>
      </c>
      <c r="V61" s="38" t="str">
        <f>[1]Calculations!X32</f>
        <v>Not Modelled</v>
      </c>
      <c r="W61" s="38" t="str">
        <f>[1]Calculations!Y32</f>
        <v>N/A</v>
      </c>
      <c r="X61" s="38" t="s">
        <v>1056</v>
      </c>
      <c r="Y61" s="73" t="s">
        <v>105</v>
      </c>
      <c r="Z61" s="80" t="s">
        <v>1066</v>
      </c>
      <c r="AA61" s="80">
        <f>[1]Calculations!Z32</f>
        <v>0</v>
      </c>
      <c r="AB61" s="80">
        <f t="shared" si="3"/>
        <v>0</v>
      </c>
      <c r="AC61" s="80">
        <f>[1]Calculations!AA32</f>
        <v>0</v>
      </c>
      <c r="AD61" s="80">
        <f t="shared" si="4"/>
        <v>0</v>
      </c>
      <c r="AE61" s="80">
        <f>[1]Calculations!AB32</f>
        <v>0</v>
      </c>
      <c r="AF61" s="80">
        <f t="shared" si="5"/>
        <v>0</v>
      </c>
      <c r="AG61" s="80">
        <f>[1]Calculations!AC32</f>
        <v>0</v>
      </c>
      <c r="AH61" s="80">
        <f t="shared" si="6"/>
        <v>0</v>
      </c>
      <c r="AI61" s="80">
        <f>[1]Calculations!AD32</f>
        <v>3.9744089847099998E-2</v>
      </c>
      <c r="AJ61" s="80">
        <f t="shared" si="7"/>
        <v>0.77551530741583552</v>
      </c>
      <c r="AK61" s="80">
        <f>[1]Calculations!AE32</f>
        <v>8.6200648896199994E-2</v>
      </c>
      <c r="AL61" s="80">
        <f t="shared" si="8"/>
        <v>1.6820091486648769</v>
      </c>
      <c r="AM61" s="80">
        <f>[1]Calculations!AF32</f>
        <v>5.6960070041899999E-2</v>
      </c>
      <c r="AN61" s="80">
        <f t="shared" si="9"/>
        <v>1.1114459130630914</v>
      </c>
      <c r="AO61" s="80">
        <f>[1]Calculations!AG32</f>
        <v>0</v>
      </c>
      <c r="AP61" s="80">
        <f t="shared" si="10"/>
        <v>0</v>
      </c>
      <c r="AQ61" s="80">
        <f>[1]Calculations!AH32</f>
        <v>5.1248620713299999</v>
      </c>
      <c r="AR61" s="80">
        <f t="shared" si="11"/>
        <v>100.00000000003122</v>
      </c>
      <c r="AS61" s="80">
        <f>[1]Calculations!AI32</f>
        <v>0</v>
      </c>
      <c r="AT61" s="80">
        <f t="shared" si="12"/>
        <v>0</v>
      </c>
      <c r="AU61" s="80">
        <f>[1]Calculations!AJ32</f>
        <v>0</v>
      </c>
      <c r="AV61" s="80">
        <f t="shared" si="13"/>
        <v>0</v>
      </c>
      <c r="AW61" s="81"/>
      <c r="AX61" s="81"/>
      <c r="AY61" s="13" t="str">
        <f>[1]Calculations!D32</f>
        <v>Call for Sites 2018</v>
      </c>
    </row>
    <row r="62" spans="2:52" x14ac:dyDescent="0.25">
      <c r="B62" s="13">
        <f>[1]Calculations!A33</f>
        <v>515</v>
      </c>
      <c r="C62" s="30" t="str">
        <f>[1]Calculations!B33</f>
        <v>Sheepgate Farm</v>
      </c>
      <c r="D62" s="13" t="str">
        <f>[1]Calculations!C33</f>
        <v>Residential</v>
      </c>
      <c r="E62" s="38">
        <f>[1]Calculations!E33</f>
        <v>4.1186101291494897</v>
      </c>
      <c r="F62" s="38">
        <f>[1]Calculations!I33</f>
        <v>4.1186101291494897</v>
      </c>
      <c r="G62" s="38">
        <f>[1]Calculations!M33</f>
        <v>100</v>
      </c>
      <c r="H62" s="38">
        <f>[1]Calculations!H33</f>
        <v>0</v>
      </c>
      <c r="I62" s="38">
        <f>[1]Calculations!L33</f>
        <v>0</v>
      </c>
      <c r="J62" s="38">
        <f>[1]Calculations!G33</f>
        <v>0</v>
      </c>
      <c r="K62" s="38">
        <f>[1]Calculations!K33</f>
        <v>0</v>
      </c>
      <c r="L62" s="38">
        <f>[1]Calculations!F33</f>
        <v>0</v>
      </c>
      <c r="M62" s="38">
        <f>[1]Calculations!J33</f>
        <v>0</v>
      </c>
      <c r="N62" s="38">
        <f>[1]Calculations!V33</f>
        <v>0</v>
      </c>
      <c r="O62" s="38">
        <f>[1]Calculations!W33</f>
        <v>0</v>
      </c>
      <c r="P62" s="38">
        <f>[1]Calculations!O33</f>
        <v>0.136049</v>
      </c>
      <c r="Q62" s="38">
        <f>[1]Calculations!S33</f>
        <v>3.3032745449032022</v>
      </c>
      <c r="R62" s="38">
        <f>[1]Calculations!Q33</f>
        <v>0.03</v>
      </c>
      <c r="S62" s="38">
        <f>[1]Calculations!T33</f>
        <v>0.72840106393355386</v>
      </c>
      <c r="T62" s="38">
        <f>[1]Calculations!R33</f>
        <v>0</v>
      </c>
      <c r="U62" s="38">
        <f>[1]Calculations!U33</f>
        <v>0</v>
      </c>
      <c r="V62" s="38" t="str">
        <f>[1]Calculations!X33</f>
        <v>Not Modelled</v>
      </c>
      <c r="W62" s="38" t="str">
        <f>[1]Calculations!Y33</f>
        <v>N/A</v>
      </c>
      <c r="X62" s="38" t="s">
        <v>1056</v>
      </c>
      <c r="Y62" s="73" t="s">
        <v>105</v>
      </c>
      <c r="Z62" s="80" t="s">
        <v>1066</v>
      </c>
      <c r="AA62" s="80">
        <f>[1]Calculations!Z33</f>
        <v>0</v>
      </c>
      <c r="AB62" s="80">
        <f t="shared" si="3"/>
        <v>0</v>
      </c>
      <c r="AC62" s="80">
        <f>[1]Calculations!AA33</f>
        <v>2.0400000000000001E-2</v>
      </c>
      <c r="AD62" s="80">
        <f t="shared" si="4"/>
        <v>4.953127234748167E-3</v>
      </c>
      <c r="AE62" s="80">
        <f>[1]Calculations!AB33</f>
        <v>0</v>
      </c>
      <c r="AF62" s="80">
        <f t="shared" si="5"/>
        <v>0</v>
      </c>
      <c r="AG62" s="80">
        <f>[1]Calculations!AC33</f>
        <v>0</v>
      </c>
      <c r="AH62" s="80">
        <f t="shared" si="6"/>
        <v>0</v>
      </c>
      <c r="AI62" s="80">
        <f>[1]Calculations!AD33</f>
        <v>6.95970701255E-4</v>
      </c>
      <c r="AJ62" s="80">
        <f t="shared" si="7"/>
        <v>1.6898193308690787E-2</v>
      </c>
      <c r="AK62" s="80">
        <f>[1]Calculations!AE33</f>
        <v>4.0969389926500002</v>
      </c>
      <c r="AL62" s="80">
        <f t="shared" si="8"/>
        <v>99.473824037237421</v>
      </c>
      <c r="AM62" s="80">
        <f>[1]Calculations!AF33</f>
        <v>0</v>
      </c>
      <c r="AN62" s="80">
        <f t="shared" si="9"/>
        <v>0</v>
      </c>
      <c r="AO62" s="80">
        <f>[1]Calculations!AG33</f>
        <v>0.272290927239</v>
      </c>
      <c r="AP62" s="80">
        <f t="shared" si="10"/>
        <v>6.6112333700113837</v>
      </c>
      <c r="AQ62" s="80">
        <f>[1]Calculations!AH33</f>
        <v>3.8460666936700001</v>
      </c>
      <c r="AR62" s="80">
        <f t="shared" si="11"/>
        <v>93.382635720954468</v>
      </c>
      <c r="AS62" s="80">
        <f>[1]Calculations!AI33</f>
        <v>0</v>
      </c>
      <c r="AT62" s="80">
        <f t="shared" si="12"/>
        <v>0</v>
      </c>
      <c r="AU62" s="80">
        <f>[1]Calculations!AJ33</f>
        <v>0</v>
      </c>
      <c r="AV62" s="80">
        <f t="shared" si="13"/>
        <v>0</v>
      </c>
      <c r="AW62" s="81"/>
      <c r="AX62" s="81"/>
      <c r="AY62" s="13" t="str">
        <f>[1]Calculations!D33</f>
        <v>Call for Sites 2018</v>
      </c>
    </row>
    <row r="63" spans="2:52" ht="25" x14ac:dyDescent="0.25">
      <c r="B63" s="13">
        <f>[1]Calculations!A34</f>
        <v>537</v>
      </c>
      <c r="C63" s="30" t="str">
        <f>[1]Calculations!B34</f>
        <v>Land off Lever Street</v>
      </c>
      <c r="D63" s="13" t="str">
        <f>[1]Calculations!C34</f>
        <v>Residential</v>
      </c>
      <c r="E63" s="38">
        <f>[1]Calculations!E34</f>
        <v>7.3432592241463895E-2</v>
      </c>
      <c r="F63" s="38">
        <f>[1]Calculations!I34</f>
        <v>7.3432592241463895E-2</v>
      </c>
      <c r="G63" s="38">
        <f>[1]Calculations!M34</f>
        <v>100</v>
      </c>
      <c r="H63" s="38">
        <f>[1]Calculations!H34</f>
        <v>0</v>
      </c>
      <c r="I63" s="38">
        <f>[1]Calculations!L34</f>
        <v>0</v>
      </c>
      <c r="J63" s="38">
        <f>[1]Calculations!G34</f>
        <v>0</v>
      </c>
      <c r="K63" s="38">
        <f>[1]Calculations!K34</f>
        <v>0</v>
      </c>
      <c r="L63" s="38">
        <f>[1]Calculations!F34</f>
        <v>0</v>
      </c>
      <c r="M63" s="38">
        <f>[1]Calculations!J34</f>
        <v>0</v>
      </c>
      <c r="N63" s="38">
        <f>[1]Calculations!V34</f>
        <v>0</v>
      </c>
      <c r="O63" s="38">
        <f>[1]Calculations!W34</f>
        <v>0</v>
      </c>
      <c r="P63" s="38">
        <f>[1]Calculations!O34</f>
        <v>0</v>
      </c>
      <c r="Q63" s="38">
        <f>[1]Calculations!S34</f>
        <v>0</v>
      </c>
      <c r="R63" s="38">
        <f>[1]Calculations!Q34</f>
        <v>0</v>
      </c>
      <c r="S63" s="38">
        <f>[1]Calculations!T34</f>
        <v>0</v>
      </c>
      <c r="T63" s="38">
        <f>[1]Calculations!R34</f>
        <v>0</v>
      </c>
      <c r="U63" s="38">
        <f>[1]Calculations!U34</f>
        <v>0</v>
      </c>
      <c r="V63" s="38" t="str">
        <f>[1]Calculations!X34</f>
        <v>Not Modelled</v>
      </c>
      <c r="W63" s="38" t="str">
        <f>[1]Calculations!Y34</f>
        <v>N/A</v>
      </c>
      <c r="X63" s="38" t="s">
        <v>1056</v>
      </c>
      <c r="Y63" s="73" t="s">
        <v>106</v>
      </c>
      <c r="Z63" s="80" t="s">
        <v>1071</v>
      </c>
      <c r="AA63" s="80">
        <f>[1]Calculations!Z34</f>
        <v>0</v>
      </c>
      <c r="AB63" s="80">
        <f t="shared" si="3"/>
        <v>0</v>
      </c>
      <c r="AC63" s="80">
        <f>[1]Calculations!AA34</f>
        <v>0</v>
      </c>
      <c r="AD63" s="80">
        <f t="shared" si="4"/>
        <v>0</v>
      </c>
      <c r="AE63" s="80">
        <f>[1]Calculations!AB34</f>
        <v>0</v>
      </c>
      <c r="AF63" s="80">
        <f t="shared" si="5"/>
        <v>0</v>
      </c>
      <c r="AG63" s="80">
        <f>[1]Calculations!AC34</f>
        <v>0</v>
      </c>
      <c r="AH63" s="80">
        <f t="shared" si="6"/>
        <v>0</v>
      </c>
      <c r="AI63" s="80">
        <f>[1]Calculations!AD34</f>
        <v>0</v>
      </c>
      <c r="AJ63" s="80">
        <f t="shared" si="7"/>
        <v>0</v>
      </c>
      <c r="AK63" s="80">
        <f>[1]Calculations!AE34</f>
        <v>0</v>
      </c>
      <c r="AL63" s="80">
        <f t="shared" si="8"/>
        <v>0</v>
      </c>
      <c r="AM63" s="80">
        <f>[1]Calculations!AF34</f>
        <v>0</v>
      </c>
      <c r="AN63" s="80">
        <f t="shared" si="9"/>
        <v>0</v>
      </c>
      <c r="AO63" s="80">
        <f>[1]Calculations!AG34</f>
        <v>0</v>
      </c>
      <c r="AP63" s="80">
        <f t="shared" si="10"/>
        <v>0</v>
      </c>
      <c r="AQ63" s="80">
        <f>[1]Calculations!AH34</f>
        <v>7.3432592241500005E-2</v>
      </c>
      <c r="AR63" s="80">
        <f t="shared" si="11"/>
        <v>100.00000000004918</v>
      </c>
      <c r="AS63" s="80">
        <f>[1]Calculations!AI34</f>
        <v>0</v>
      </c>
      <c r="AT63" s="80">
        <f t="shared" si="12"/>
        <v>0</v>
      </c>
      <c r="AU63" s="80">
        <f>[1]Calculations!AJ34</f>
        <v>0</v>
      </c>
      <c r="AV63" s="80">
        <f t="shared" si="13"/>
        <v>0</v>
      </c>
      <c r="AW63" s="82"/>
      <c r="AX63" s="82"/>
      <c r="AY63" s="13" t="str">
        <f>[1]Calculations!D34</f>
        <v>Call for Sites 2018</v>
      </c>
      <c r="AZ63" s="37"/>
    </row>
    <row r="64" spans="2:52" x14ac:dyDescent="0.25">
      <c r="B64" s="13">
        <f>[1]Calculations!A35</f>
        <v>543</v>
      </c>
      <c r="C64" s="30" t="str">
        <f>[1]Calculations!B35</f>
        <v>Land at Mode Hill Lane</v>
      </c>
      <c r="D64" s="13" t="str">
        <f>[1]Calculations!C35</f>
        <v>Residential</v>
      </c>
      <c r="E64" s="38">
        <f>[1]Calculations!E35</f>
        <v>10.5191789792413</v>
      </c>
      <c r="F64" s="38">
        <f>[1]Calculations!I35</f>
        <v>10.5191789792413</v>
      </c>
      <c r="G64" s="38">
        <f>[1]Calculations!M35</f>
        <v>100</v>
      </c>
      <c r="H64" s="38">
        <f>[1]Calculations!H35</f>
        <v>0</v>
      </c>
      <c r="I64" s="38">
        <f>[1]Calculations!L35</f>
        <v>0</v>
      </c>
      <c r="J64" s="38">
        <f>[1]Calculations!G35</f>
        <v>0</v>
      </c>
      <c r="K64" s="38">
        <f>[1]Calculations!K35</f>
        <v>0</v>
      </c>
      <c r="L64" s="38">
        <f>[1]Calculations!F35</f>
        <v>0</v>
      </c>
      <c r="M64" s="38">
        <f>[1]Calculations!J35</f>
        <v>0</v>
      </c>
      <c r="N64" s="38">
        <f>[1]Calculations!V35</f>
        <v>4.5169514256400003</v>
      </c>
      <c r="O64" s="38">
        <f>[1]Calculations!W35</f>
        <v>42.940151836505656</v>
      </c>
      <c r="P64" s="38">
        <f>[1]Calculations!O35</f>
        <v>1.4235230000000001</v>
      </c>
      <c r="Q64" s="38">
        <f>[1]Calculations!S35</f>
        <v>13.532643591379145</v>
      </c>
      <c r="R64" s="38">
        <f>[1]Calculations!Q35</f>
        <v>0.61469400000000007</v>
      </c>
      <c r="S64" s="38">
        <f>[1]Calculations!T35</f>
        <v>5.8435549125368631</v>
      </c>
      <c r="T64" s="38">
        <f>[1]Calculations!R35</f>
        <v>0.27760000000000001</v>
      </c>
      <c r="U64" s="38">
        <f>[1]Calculations!U35</f>
        <v>2.6389892267050485</v>
      </c>
      <c r="V64" s="38" t="str">
        <f>[1]Calculations!X35</f>
        <v>Not Modelled</v>
      </c>
      <c r="W64" s="38" t="str">
        <f>[1]Calculations!Y35</f>
        <v>N/A</v>
      </c>
      <c r="X64" s="38" t="s">
        <v>1056</v>
      </c>
      <c r="Y64" s="73" t="s">
        <v>105</v>
      </c>
      <c r="Z64" s="80" t="s">
        <v>1066</v>
      </c>
      <c r="AA64" s="80">
        <f>[1]Calculations!Z35</f>
        <v>0</v>
      </c>
      <c r="AB64" s="80">
        <f t="shared" si="3"/>
        <v>0</v>
      </c>
      <c r="AC64" s="80">
        <f>[1]Calculations!AA35</f>
        <v>0.61469430999999997</v>
      </c>
      <c r="AD64" s="80">
        <f t="shared" si="4"/>
        <v>5.8435578595349182E-2</v>
      </c>
      <c r="AE64" s="80">
        <f>[1]Calculations!AB35</f>
        <v>0.2676</v>
      </c>
      <c r="AF64" s="80">
        <f t="shared" si="5"/>
        <v>2.5439247732934835</v>
      </c>
      <c r="AG64" s="80">
        <f>[1]Calculations!AC35</f>
        <v>0</v>
      </c>
      <c r="AH64" s="80">
        <f t="shared" si="6"/>
        <v>0</v>
      </c>
      <c r="AI64" s="80">
        <f>[1]Calculations!AD35</f>
        <v>0</v>
      </c>
      <c r="AJ64" s="80">
        <f t="shared" si="7"/>
        <v>0</v>
      </c>
      <c r="AK64" s="80">
        <f>[1]Calculations!AE35</f>
        <v>5.2115613282000002</v>
      </c>
      <c r="AL64" s="80">
        <f t="shared" si="8"/>
        <v>49.543422908618354</v>
      </c>
      <c r="AM64" s="80">
        <f>[1]Calculations!AF35</f>
        <v>0.55479999999999996</v>
      </c>
      <c r="AN64" s="80">
        <f t="shared" si="9"/>
        <v>5.2741758752736345</v>
      </c>
      <c r="AO64" s="80">
        <f>[1]Calculations!AG35</f>
        <v>0</v>
      </c>
      <c r="AP64" s="80">
        <f t="shared" si="10"/>
        <v>0</v>
      </c>
      <c r="AQ64" s="80">
        <f>[1]Calculations!AH35</f>
        <v>10.519179035100001</v>
      </c>
      <c r="AR64" s="80">
        <f t="shared" si="11"/>
        <v>100.00000053101769</v>
      </c>
      <c r="AS64" s="80">
        <f>[1]Calculations!AI35</f>
        <v>0</v>
      </c>
      <c r="AT64" s="80">
        <f t="shared" si="12"/>
        <v>0</v>
      </c>
      <c r="AU64" s="80">
        <f>[1]Calculations!AJ35</f>
        <v>0</v>
      </c>
      <c r="AV64" s="80">
        <f t="shared" si="13"/>
        <v>0</v>
      </c>
      <c r="AW64" s="81"/>
      <c r="AX64" s="81"/>
      <c r="AY64" s="13" t="str">
        <f>[1]Calculations!D35</f>
        <v>Call for Sites 2018</v>
      </c>
      <c r="AZ64" s="37"/>
    </row>
    <row r="65" spans="2:52" x14ac:dyDescent="0.25">
      <c r="B65" s="13">
        <f>[1]Calculations!A36</f>
        <v>545</v>
      </c>
      <c r="C65" s="30" t="str">
        <f>[1]Calculations!B36</f>
        <v>Land at Sheep Gate Farm, Tottington</v>
      </c>
      <c r="D65" s="13" t="str">
        <f>[1]Calculations!C36</f>
        <v>Residential</v>
      </c>
      <c r="E65" s="38">
        <f>[1]Calculations!E36</f>
        <v>6.7849996255264999</v>
      </c>
      <c r="F65" s="38">
        <f>[1]Calculations!I36</f>
        <v>6.7849996255264999</v>
      </c>
      <c r="G65" s="38">
        <f>[1]Calculations!M36</f>
        <v>100</v>
      </c>
      <c r="H65" s="38">
        <f>[1]Calculations!H36</f>
        <v>0</v>
      </c>
      <c r="I65" s="38">
        <f>[1]Calculations!L36</f>
        <v>0</v>
      </c>
      <c r="J65" s="38">
        <f>[1]Calculations!G36</f>
        <v>0</v>
      </c>
      <c r="K65" s="38">
        <f>[1]Calculations!K36</f>
        <v>0</v>
      </c>
      <c r="L65" s="38">
        <f>[1]Calculations!F36</f>
        <v>0</v>
      </c>
      <c r="M65" s="38">
        <f>[1]Calculations!J36</f>
        <v>0</v>
      </c>
      <c r="N65" s="38">
        <f>[1]Calculations!V36</f>
        <v>0</v>
      </c>
      <c r="O65" s="38">
        <f>[1]Calculations!W36</f>
        <v>0</v>
      </c>
      <c r="P65" s="38">
        <f>[1]Calculations!O36</f>
        <v>0.2155927</v>
      </c>
      <c r="Q65" s="38">
        <f>[1]Calculations!S36</f>
        <v>3.1774902269544416</v>
      </c>
      <c r="R65" s="38">
        <f>[1]Calculations!Q36</f>
        <v>7.6660699999999998E-2</v>
      </c>
      <c r="S65" s="38">
        <f>[1]Calculations!T36</f>
        <v>1.1298556261018409</v>
      </c>
      <c r="T65" s="38">
        <f>[1]Calculations!R36</f>
        <v>3.8216899999999998E-2</v>
      </c>
      <c r="U65" s="38">
        <f>[1]Calculations!U36</f>
        <v>0.56325574221434771</v>
      </c>
      <c r="V65" s="38" t="str">
        <f>[1]Calculations!X36</f>
        <v>Not Modelled</v>
      </c>
      <c r="W65" s="38" t="str">
        <f>[1]Calculations!Y36</f>
        <v>N/A</v>
      </c>
      <c r="X65" s="38" t="s">
        <v>1056</v>
      </c>
      <c r="Y65" s="73" t="s">
        <v>105</v>
      </c>
      <c r="Z65" s="80" t="s">
        <v>1066</v>
      </c>
      <c r="AA65" s="80">
        <f>[1]Calculations!Z36</f>
        <v>0</v>
      </c>
      <c r="AB65" s="80">
        <f t="shared" si="3"/>
        <v>0</v>
      </c>
      <c r="AC65" s="80">
        <f>[1]Calculations!AA36</f>
        <v>2.0400000000000001E-2</v>
      </c>
      <c r="AD65" s="80">
        <f t="shared" si="4"/>
        <v>3.0066324430219863E-3</v>
      </c>
      <c r="AE65" s="80">
        <f>[1]Calculations!AB36</f>
        <v>0</v>
      </c>
      <c r="AF65" s="80">
        <f t="shared" si="5"/>
        <v>0</v>
      </c>
      <c r="AG65" s="80">
        <f>[1]Calculations!AC36</f>
        <v>0</v>
      </c>
      <c r="AH65" s="80">
        <f t="shared" si="6"/>
        <v>0</v>
      </c>
      <c r="AI65" s="80">
        <f>[1]Calculations!AD36</f>
        <v>0.30643502368600001</v>
      </c>
      <c r="AJ65" s="80">
        <f t="shared" si="7"/>
        <v>4.5163602151595015</v>
      </c>
      <c r="AK65" s="80">
        <f>[1]Calculations!AE36</f>
        <v>6.4955740006799996</v>
      </c>
      <c r="AL65" s="80">
        <f t="shared" si="8"/>
        <v>95.734331012228438</v>
      </c>
      <c r="AM65" s="80">
        <f>[1]Calculations!AF36</f>
        <v>0</v>
      </c>
      <c r="AN65" s="80">
        <f t="shared" si="9"/>
        <v>0</v>
      </c>
      <c r="AO65" s="80">
        <f>[1]Calculations!AG36</f>
        <v>0.42537542106699999</v>
      </c>
      <c r="AP65" s="80">
        <f t="shared" si="10"/>
        <v>6.2693506933538243</v>
      </c>
      <c r="AQ65" s="80">
        <f>[1]Calculations!AH36</f>
        <v>6.3474121550199998</v>
      </c>
      <c r="AR65" s="80">
        <f t="shared" si="11"/>
        <v>93.550663306447206</v>
      </c>
      <c r="AS65" s="80">
        <f>[1]Calculations!AI36</f>
        <v>0</v>
      </c>
      <c r="AT65" s="80">
        <f t="shared" si="12"/>
        <v>0</v>
      </c>
      <c r="AU65" s="80">
        <f>[1]Calculations!AJ36</f>
        <v>0</v>
      </c>
      <c r="AV65" s="80">
        <f t="shared" si="13"/>
        <v>0</v>
      </c>
      <c r="AW65" s="81"/>
      <c r="AX65" s="81"/>
      <c r="AY65" s="13" t="str">
        <f>[1]Calculations!D36</f>
        <v>Call for Sites 2018</v>
      </c>
    </row>
    <row r="66" spans="2:52" ht="25" x14ac:dyDescent="0.25">
      <c r="B66" s="13">
        <f>[1]Calculations!A37</f>
        <v>549</v>
      </c>
      <c r="C66" s="30" t="str">
        <f>[1]Calculations!B37</f>
        <v>Land off Bury Road, Radcliffe, Bury</v>
      </c>
      <c r="D66" s="13" t="str">
        <f>[1]Calculations!C37</f>
        <v>Residential</v>
      </c>
      <c r="E66" s="38">
        <f>[1]Calculations!E37</f>
        <v>17.658937749854299</v>
      </c>
      <c r="F66" s="38">
        <f>[1]Calculations!I37</f>
        <v>13.748675511484299</v>
      </c>
      <c r="G66" s="38">
        <f>[1]Calculations!M37</f>
        <v>77.856752802686202</v>
      </c>
      <c r="H66" s="38">
        <f>[1]Calculations!H37</f>
        <v>2.5156003099399999</v>
      </c>
      <c r="I66" s="38">
        <f>[1]Calculations!L37</f>
        <v>14.245479233091219</v>
      </c>
      <c r="J66" s="38">
        <f>[1]Calculations!G37</f>
        <v>0</v>
      </c>
      <c r="K66" s="38">
        <f>[1]Calculations!K37</f>
        <v>0</v>
      </c>
      <c r="L66" s="38">
        <f>[1]Calculations!F37</f>
        <v>1.3946619284299999</v>
      </c>
      <c r="M66" s="38">
        <f>[1]Calculations!J37</f>
        <v>7.8977679642225764</v>
      </c>
      <c r="N66" s="38">
        <f>[1]Calculations!V37</f>
        <v>7.6006248545100004</v>
      </c>
      <c r="O66" s="38">
        <f>[1]Calculations!W37</f>
        <v>43.041234768341106</v>
      </c>
      <c r="P66" s="38">
        <f>[1]Calculations!O37</f>
        <v>2.4079759999999997</v>
      </c>
      <c r="Q66" s="38">
        <f>[1]Calculations!S37</f>
        <v>13.636018395386593</v>
      </c>
      <c r="R66" s="38">
        <f>[1]Calculations!Q37</f>
        <v>0.93530599999999997</v>
      </c>
      <c r="S66" s="38">
        <f>[1]Calculations!T37</f>
        <v>5.2965020504006084</v>
      </c>
      <c r="T66" s="38">
        <f>[1]Calculations!R37</f>
        <v>0.59874700000000003</v>
      </c>
      <c r="U66" s="38">
        <f>[1]Calculations!U37</f>
        <v>3.390617309384536</v>
      </c>
      <c r="V66" s="38">
        <f>[1]Calculations!X37</f>
        <v>0.35331099999999999</v>
      </c>
      <c r="W66" s="38">
        <f>[1]Calculations!Y37</f>
        <v>2.0007488842465344</v>
      </c>
      <c r="X66" s="38" t="s">
        <v>1056</v>
      </c>
      <c r="Y66" s="73" t="s">
        <v>108</v>
      </c>
      <c r="Z66" s="80" t="s">
        <v>1067</v>
      </c>
      <c r="AA66" s="80">
        <f>[1]Calculations!Z37</f>
        <v>0</v>
      </c>
      <c r="AB66" s="80">
        <f t="shared" si="3"/>
        <v>0</v>
      </c>
      <c r="AC66" s="80">
        <f>[1]Calculations!AA37</f>
        <v>0.18235606867900001</v>
      </c>
      <c r="AD66" s="80">
        <f t="shared" si="4"/>
        <v>1.0326559347008548E-2</v>
      </c>
      <c r="AE66" s="80">
        <f>[1]Calculations!AB37</f>
        <v>0.48231818285</v>
      </c>
      <c r="AF66" s="80">
        <f t="shared" si="5"/>
        <v>2.7312978259633964</v>
      </c>
      <c r="AG66" s="80">
        <f>[1]Calculations!AC37</f>
        <v>0.122296412353</v>
      </c>
      <c r="AH66" s="80">
        <f t="shared" si="6"/>
        <v>0.69254682294810765</v>
      </c>
      <c r="AI66" s="80">
        <f>[1]Calculations!AD37</f>
        <v>3.0717774492599998</v>
      </c>
      <c r="AJ66" s="80">
        <f t="shared" si="7"/>
        <v>17.395029603552143</v>
      </c>
      <c r="AK66" s="80">
        <f>[1]Calculations!AE37</f>
        <v>0</v>
      </c>
      <c r="AL66" s="80">
        <f t="shared" si="8"/>
        <v>0</v>
      </c>
      <c r="AM66" s="80">
        <f>[1]Calculations!AF37</f>
        <v>0.82556239386100005</v>
      </c>
      <c r="AN66" s="80">
        <f t="shared" si="9"/>
        <v>4.6750399460908207</v>
      </c>
      <c r="AO66" s="80">
        <f>[1]Calculations!AG37</f>
        <v>3.8183593942699998</v>
      </c>
      <c r="AP66" s="80">
        <f t="shared" si="10"/>
        <v>21.622814737548438</v>
      </c>
      <c r="AQ66" s="80">
        <f>[1]Calculations!AH37</f>
        <v>12.194311496699999</v>
      </c>
      <c r="AR66" s="80">
        <f t="shared" si="11"/>
        <v>69.054615115796608</v>
      </c>
      <c r="AS66" s="80">
        <f>[1]Calculations!AI37</f>
        <v>0</v>
      </c>
      <c r="AT66" s="80">
        <f t="shared" si="12"/>
        <v>0</v>
      </c>
      <c r="AU66" s="80">
        <f>[1]Calculations!AJ37</f>
        <v>1.83409127207</v>
      </c>
      <c r="AV66" s="80">
        <f t="shared" si="13"/>
        <v>10.386192522169873</v>
      </c>
      <c r="AW66" s="81"/>
      <c r="AX66" s="81"/>
      <c r="AY66" s="13" t="str">
        <f>[1]Calculations!D37</f>
        <v>Call for Sites 2018</v>
      </c>
    </row>
    <row r="67" spans="2:52" x14ac:dyDescent="0.25">
      <c r="B67" s="13">
        <f>[1]Calculations!A38</f>
        <v>552</v>
      </c>
      <c r="C67" s="30" t="str">
        <f>[1]Calculations!B38</f>
        <v>Land at Starling Road, Bury</v>
      </c>
      <c r="D67" s="13" t="str">
        <f>[1]Calculations!C38</f>
        <v>Residential</v>
      </c>
      <c r="E67" s="38">
        <f>[1]Calculations!E38</f>
        <v>20.0445771401263</v>
      </c>
      <c r="F67" s="38">
        <f>[1]Calculations!I38</f>
        <v>20.0445771401263</v>
      </c>
      <c r="G67" s="38">
        <f>[1]Calculations!M38</f>
        <v>100</v>
      </c>
      <c r="H67" s="38">
        <f>[1]Calculations!H38</f>
        <v>0</v>
      </c>
      <c r="I67" s="38">
        <f>[1]Calculations!L38</f>
        <v>0</v>
      </c>
      <c r="J67" s="38">
        <f>[1]Calculations!G38</f>
        <v>0</v>
      </c>
      <c r="K67" s="38">
        <f>[1]Calculations!K38</f>
        <v>0</v>
      </c>
      <c r="L67" s="38">
        <f>[1]Calculations!F38</f>
        <v>0</v>
      </c>
      <c r="M67" s="38">
        <f>[1]Calculations!J38</f>
        <v>0</v>
      </c>
      <c r="N67" s="38">
        <f>[1]Calculations!V38</f>
        <v>0</v>
      </c>
      <c r="O67" s="38">
        <f>[1]Calculations!W38</f>
        <v>0</v>
      </c>
      <c r="P67" s="38">
        <f>[1]Calculations!O38</f>
        <v>1.7424487</v>
      </c>
      <c r="Q67" s="38">
        <f>[1]Calculations!S38</f>
        <v>8.6928683394965383</v>
      </c>
      <c r="R67" s="38">
        <f>[1]Calculations!Q38</f>
        <v>0.3648187</v>
      </c>
      <c r="S67" s="38">
        <f>[1]Calculations!T38</f>
        <v>1.8200368980081225</v>
      </c>
      <c r="T67" s="38">
        <f>[1]Calculations!R38</f>
        <v>0.27897899999999998</v>
      </c>
      <c r="U67" s="38">
        <f>[1]Calculations!U38</f>
        <v>1.3917928926598555</v>
      </c>
      <c r="V67" s="38" t="str">
        <f>[1]Calculations!X38</f>
        <v>Not Modelled</v>
      </c>
      <c r="W67" s="38" t="str">
        <f>[1]Calculations!Y38</f>
        <v>N/A</v>
      </c>
      <c r="X67" s="38" t="s">
        <v>1056</v>
      </c>
      <c r="Y67" s="73" t="s">
        <v>105</v>
      </c>
      <c r="Z67" s="80" t="s">
        <v>1066</v>
      </c>
      <c r="AA67" s="80">
        <f>[1]Calculations!Z38</f>
        <v>0</v>
      </c>
      <c r="AB67" s="80">
        <f t="shared" si="3"/>
        <v>0</v>
      </c>
      <c r="AC67" s="80">
        <f>[1]Calculations!AA38</f>
        <v>9.2399999999999996E-2</v>
      </c>
      <c r="AD67" s="80">
        <f t="shared" si="4"/>
        <v>4.6097255808419503E-3</v>
      </c>
      <c r="AE67" s="80">
        <f>[1]Calculations!AB38</f>
        <v>6.6799999999999998E-2</v>
      </c>
      <c r="AF67" s="80">
        <f t="shared" si="5"/>
        <v>0.33325721731627955</v>
      </c>
      <c r="AG67" s="80">
        <f>[1]Calculations!AC38</f>
        <v>0</v>
      </c>
      <c r="AH67" s="80">
        <f t="shared" si="6"/>
        <v>0</v>
      </c>
      <c r="AI67" s="80">
        <f>[1]Calculations!AD38</f>
        <v>0.14991163053699999</v>
      </c>
      <c r="AJ67" s="80">
        <f t="shared" si="7"/>
        <v>0.74789121012135951</v>
      </c>
      <c r="AK67" s="80">
        <f>[1]Calculations!AE38</f>
        <v>11.7894539246</v>
      </c>
      <c r="AL67" s="80">
        <f t="shared" si="8"/>
        <v>58.816176775309692</v>
      </c>
      <c r="AM67" s="80">
        <f>[1]Calculations!AF38</f>
        <v>0.27356654000000002</v>
      </c>
      <c r="AN67" s="80">
        <f t="shared" si="9"/>
        <v>1.3647907765156093</v>
      </c>
      <c r="AO67" s="80">
        <f>[1]Calculations!AG38</f>
        <v>0</v>
      </c>
      <c r="AP67" s="80">
        <f t="shared" si="10"/>
        <v>0</v>
      </c>
      <c r="AQ67" s="80">
        <f>[1]Calculations!AH38</f>
        <v>20.044577140099999</v>
      </c>
      <c r="AR67" s="80">
        <f t="shared" si="11"/>
        <v>99.999999999868791</v>
      </c>
      <c r="AS67" s="80">
        <f>[1]Calculations!AI38</f>
        <v>0</v>
      </c>
      <c r="AT67" s="80">
        <f t="shared" si="12"/>
        <v>0</v>
      </c>
      <c r="AU67" s="80">
        <f>[1]Calculations!AJ38</f>
        <v>0</v>
      </c>
      <c r="AV67" s="80">
        <f t="shared" si="13"/>
        <v>0</v>
      </c>
      <c r="AW67" s="81"/>
      <c r="AX67" s="81"/>
      <c r="AY67" s="13" t="str">
        <f>[1]Calculations!D38</f>
        <v>Call for Sites 2018</v>
      </c>
    </row>
    <row r="68" spans="2:52" x14ac:dyDescent="0.25">
      <c r="B68" s="13">
        <f>[1]Calculations!A39</f>
        <v>634</v>
      </c>
      <c r="C68" s="30" t="str">
        <f>[1]Calculations!B39</f>
        <v>Greenmount</v>
      </c>
      <c r="D68" s="13" t="str">
        <f>[1]Calculations!C39</f>
        <v>Residential</v>
      </c>
      <c r="E68" s="38">
        <f>[1]Calculations!E39</f>
        <v>12.5115474575592</v>
      </c>
      <c r="F68" s="38">
        <f>[1]Calculations!I39</f>
        <v>12.5115474575592</v>
      </c>
      <c r="G68" s="38">
        <f>[1]Calculations!M39</f>
        <v>100</v>
      </c>
      <c r="H68" s="38">
        <f>[1]Calculations!H39</f>
        <v>0</v>
      </c>
      <c r="I68" s="38">
        <f>[1]Calculations!L39</f>
        <v>0</v>
      </c>
      <c r="J68" s="38">
        <f>[1]Calculations!G39</f>
        <v>0</v>
      </c>
      <c r="K68" s="38">
        <f>[1]Calculations!K39</f>
        <v>0</v>
      </c>
      <c r="L68" s="38">
        <f>[1]Calculations!F39</f>
        <v>0</v>
      </c>
      <c r="M68" s="38">
        <f>[1]Calculations!J39</f>
        <v>0</v>
      </c>
      <c r="N68" s="38">
        <f>[1]Calculations!V39</f>
        <v>0</v>
      </c>
      <c r="O68" s="38">
        <f>[1]Calculations!W39</f>
        <v>0</v>
      </c>
      <c r="P68" s="38">
        <f>[1]Calculations!O39</f>
        <v>1.9662499999999998</v>
      </c>
      <c r="Q68" s="38">
        <f>[1]Calculations!S39</f>
        <v>15.715482091002542</v>
      </c>
      <c r="R68" s="38">
        <f>[1]Calculations!Q39</f>
        <v>0.84268999999999994</v>
      </c>
      <c r="S68" s="38">
        <f>[1]Calculations!T39</f>
        <v>6.7352979546176392</v>
      </c>
      <c r="T68" s="38">
        <f>[1]Calculations!R39</f>
        <v>0.54042699999999999</v>
      </c>
      <c r="U68" s="38">
        <f>[1]Calculations!U39</f>
        <v>4.3194257291769764</v>
      </c>
      <c r="V68" s="38" t="str">
        <f>[1]Calculations!X39</f>
        <v>Not Modelled</v>
      </c>
      <c r="W68" s="38" t="str">
        <f>[1]Calculations!Y39</f>
        <v>N/A</v>
      </c>
      <c r="X68" s="38" t="s">
        <v>1056</v>
      </c>
      <c r="Y68" s="73" t="s">
        <v>105</v>
      </c>
      <c r="Z68" s="80" t="s">
        <v>1066</v>
      </c>
      <c r="AA68" s="80">
        <f>[1]Calculations!Z39</f>
        <v>0</v>
      </c>
      <c r="AB68" s="80">
        <f t="shared" si="3"/>
        <v>0</v>
      </c>
      <c r="AC68" s="80">
        <f>[1]Calculations!AA39</f>
        <v>0.64862418405400002</v>
      </c>
      <c r="AD68" s="80">
        <f t="shared" si="4"/>
        <v>5.1842043220810041E-2</v>
      </c>
      <c r="AE68" s="80">
        <f>[1]Calculations!AB39</f>
        <v>0.41443751774499998</v>
      </c>
      <c r="AF68" s="80">
        <f t="shared" si="5"/>
        <v>3.3124401210228074</v>
      </c>
      <c r="AG68" s="80">
        <f>[1]Calculations!AC39</f>
        <v>0</v>
      </c>
      <c r="AH68" s="80">
        <f t="shared" si="6"/>
        <v>0</v>
      </c>
      <c r="AI68" s="80">
        <f>[1]Calculations!AD39</f>
        <v>0.44570344359500003</v>
      </c>
      <c r="AJ68" s="80">
        <f t="shared" si="7"/>
        <v>3.5623366742354152</v>
      </c>
      <c r="AK68" s="80">
        <f>[1]Calculations!AE39</f>
        <v>11.827603529999999</v>
      </c>
      <c r="AL68" s="80">
        <f t="shared" si="8"/>
        <v>94.533498515037991</v>
      </c>
      <c r="AM68" s="80">
        <f>[1]Calculations!AF39</f>
        <v>0.68147690584300002</v>
      </c>
      <c r="AN68" s="80">
        <f t="shared" si="9"/>
        <v>5.4467835266153815</v>
      </c>
      <c r="AO68" s="80">
        <f>[1]Calculations!AG39</f>
        <v>0</v>
      </c>
      <c r="AP68" s="80">
        <f t="shared" si="10"/>
        <v>0</v>
      </c>
      <c r="AQ68" s="80">
        <f>[1]Calculations!AH39</f>
        <v>12.511547457600001</v>
      </c>
      <c r="AR68" s="80">
        <f t="shared" si="11"/>
        <v>100.00000000032611</v>
      </c>
      <c r="AS68" s="80">
        <f>[1]Calculations!AI39</f>
        <v>0</v>
      </c>
      <c r="AT68" s="80">
        <f t="shared" si="12"/>
        <v>0</v>
      </c>
      <c r="AU68" s="80">
        <f>[1]Calculations!AJ39</f>
        <v>0</v>
      </c>
      <c r="AV68" s="80">
        <f t="shared" si="13"/>
        <v>0</v>
      </c>
      <c r="AW68" s="81"/>
      <c r="AX68" s="81"/>
      <c r="AY68" s="13" t="str">
        <f>[1]Calculations!D39</f>
        <v>Call for Sites 2018</v>
      </c>
    </row>
    <row r="69" spans="2:52" ht="25" x14ac:dyDescent="0.25">
      <c r="B69" s="13">
        <f>[1]Calculations!A40</f>
        <v>642</v>
      </c>
      <c r="C69" s="30" t="str">
        <f>[1]Calculations!B40</f>
        <v>Land at Holcombe Road, Greenmount, Bury</v>
      </c>
      <c r="D69" s="13" t="str">
        <f>[1]Calculations!C40</f>
        <v>Residential</v>
      </c>
      <c r="E69" s="38">
        <f>[1]Calculations!E40</f>
        <v>5.0835474668935898</v>
      </c>
      <c r="F69" s="38">
        <f>[1]Calculations!I40</f>
        <v>4.8512017748740899</v>
      </c>
      <c r="G69" s="38">
        <f>[1]Calculations!M40</f>
        <v>95.429457607455376</v>
      </c>
      <c r="H69" s="38">
        <f>[1]Calculations!H40</f>
        <v>7.7705227059500004E-2</v>
      </c>
      <c r="I69" s="38">
        <f>[1]Calculations!L40</f>
        <v>1.5285630274046293</v>
      </c>
      <c r="J69" s="38">
        <f>[1]Calculations!G40</f>
        <v>0.15464046496</v>
      </c>
      <c r="K69" s="38">
        <f>[1]Calculations!K40</f>
        <v>3.0419793651399964</v>
      </c>
      <c r="L69" s="38">
        <f>[1]Calculations!F40</f>
        <v>0</v>
      </c>
      <c r="M69" s="38">
        <f>[1]Calculations!J40</f>
        <v>0</v>
      </c>
      <c r="N69" s="38">
        <f>[1]Calculations!V40</f>
        <v>0</v>
      </c>
      <c r="O69" s="38">
        <f>[1]Calculations!W40</f>
        <v>0</v>
      </c>
      <c r="P69" s="38">
        <f>[1]Calculations!O40</f>
        <v>0.66856650000000006</v>
      </c>
      <c r="Q69" s="38">
        <f>[1]Calculations!S40</f>
        <v>13.15157386360635</v>
      </c>
      <c r="R69" s="38">
        <f>[1]Calculations!Q40</f>
        <v>9.638250000000001E-2</v>
      </c>
      <c r="S69" s="38">
        <f>[1]Calculations!T40</f>
        <v>1.8959693133129452</v>
      </c>
      <c r="T69" s="38">
        <f>[1]Calculations!R40</f>
        <v>5.2042600000000001E-2</v>
      </c>
      <c r="U69" s="38">
        <f>[1]Calculations!U40</f>
        <v>1.0237457275441109</v>
      </c>
      <c r="V69" s="38" t="str">
        <f>[1]Calculations!X40</f>
        <v>Not Modelled</v>
      </c>
      <c r="W69" s="38" t="str">
        <f>[1]Calculations!Y40</f>
        <v>N/A</v>
      </c>
      <c r="X69" s="38" t="s">
        <v>1056</v>
      </c>
      <c r="Y69" s="73" t="s">
        <v>108</v>
      </c>
      <c r="Z69" s="80" t="s">
        <v>1067</v>
      </c>
      <c r="AA69" s="80">
        <f>[1]Calculations!Z40</f>
        <v>0.109799510064</v>
      </c>
      <c r="AB69" s="80">
        <f t="shared" si="3"/>
        <v>2.1598993769422861</v>
      </c>
      <c r="AC69" s="80">
        <f>[1]Calculations!AA40</f>
        <v>2.4160889619200002E-2</v>
      </c>
      <c r="AD69" s="80">
        <f t="shared" si="4"/>
        <v>4.7527616839513898E-3</v>
      </c>
      <c r="AE69" s="80">
        <f>[1]Calculations!AB40</f>
        <v>1.5199040800100001E-2</v>
      </c>
      <c r="AF69" s="80">
        <f t="shared" si="5"/>
        <v>0.29898492930543441</v>
      </c>
      <c r="AG69" s="80">
        <f>[1]Calculations!AC40</f>
        <v>2.58678070979E-2</v>
      </c>
      <c r="AH69" s="80">
        <f t="shared" si="6"/>
        <v>0.50885345846307362</v>
      </c>
      <c r="AI69" s="80">
        <f>[1]Calculations!AD40</f>
        <v>0</v>
      </c>
      <c r="AJ69" s="80">
        <f t="shared" si="7"/>
        <v>0</v>
      </c>
      <c r="AK69" s="80">
        <f>[1]Calculations!AE40</f>
        <v>3.8662701257699998</v>
      </c>
      <c r="AL69" s="80">
        <f t="shared" si="8"/>
        <v>76.054569195014651</v>
      </c>
      <c r="AM69" s="80">
        <f>[1]Calculations!AF40</f>
        <v>0</v>
      </c>
      <c r="AN69" s="80">
        <f t="shared" si="9"/>
        <v>0</v>
      </c>
      <c r="AO69" s="80">
        <f>[1]Calculations!AG40</f>
        <v>0</v>
      </c>
      <c r="AP69" s="80">
        <f t="shared" si="10"/>
        <v>0</v>
      </c>
      <c r="AQ69" s="80">
        <f>[1]Calculations!AH40</f>
        <v>5.0835474668899998</v>
      </c>
      <c r="AR69" s="80">
        <f t="shared" si="11"/>
        <v>99.999999999929372</v>
      </c>
      <c r="AS69" s="80">
        <f>[1]Calculations!AI40</f>
        <v>0</v>
      </c>
      <c r="AT69" s="80">
        <f t="shared" si="12"/>
        <v>0</v>
      </c>
      <c r="AU69" s="80">
        <f>[1]Calculations!AJ40</f>
        <v>0.23269612923899999</v>
      </c>
      <c r="AV69" s="80">
        <f t="shared" si="13"/>
        <v>4.5774359490970573</v>
      </c>
      <c r="AW69" s="81"/>
      <c r="AX69" s="81"/>
      <c r="AY69" s="13" t="str">
        <f>[1]Calculations!D40</f>
        <v>Call for Sites 2018</v>
      </c>
    </row>
    <row r="70" spans="2:52" ht="25" x14ac:dyDescent="0.25">
      <c r="B70" s="13">
        <f>[1]Calculations!A41</f>
        <v>643</v>
      </c>
      <c r="C70" s="30" t="str">
        <f>[1]Calculations!B41</f>
        <v>Nuttall Lane North</v>
      </c>
      <c r="D70" s="13" t="str">
        <f>[1]Calculations!C41</f>
        <v>Mixed use</v>
      </c>
      <c r="E70" s="38">
        <f>[1]Calculations!E41</f>
        <v>6.9326309031140596</v>
      </c>
      <c r="F70" s="38">
        <f>[1]Calculations!I41</f>
        <v>6.6281745685644591</v>
      </c>
      <c r="G70" s="38">
        <f>[1]Calculations!M41</f>
        <v>95.608357940809412</v>
      </c>
      <c r="H70" s="38">
        <f>[1]Calculations!H41</f>
        <v>9.8844268505500002E-2</v>
      </c>
      <c r="I70" s="38">
        <f>[1]Calculations!L41</f>
        <v>1.4257829370535258</v>
      </c>
      <c r="J70" s="38">
        <f>[1]Calculations!G41</f>
        <v>3.0461589561100001E-2</v>
      </c>
      <c r="K70" s="38">
        <f>[1]Calculations!K41</f>
        <v>0.43939436538323423</v>
      </c>
      <c r="L70" s="38">
        <f>[1]Calculations!F41</f>
        <v>0.175150476483</v>
      </c>
      <c r="M70" s="38">
        <f>[1]Calculations!J41</f>
        <v>2.5264647567538088</v>
      </c>
      <c r="N70" s="38">
        <f>[1]Calculations!V41</f>
        <v>0.38508171710700001</v>
      </c>
      <c r="O70" s="38">
        <f>[1]Calculations!W41</f>
        <v>5.5546259780543865</v>
      </c>
      <c r="P70" s="38">
        <f>[1]Calculations!O41</f>
        <v>0.61725849999999993</v>
      </c>
      <c r="Q70" s="38">
        <f>[1]Calculations!S41</f>
        <v>8.9036688758770417</v>
      </c>
      <c r="R70" s="38">
        <f>[1]Calculations!Q41</f>
        <v>0.14208850000000001</v>
      </c>
      <c r="S70" s="38">
        <f>[1]Calculations!T41</f>
        <v>2.049561010613957</v>
      </c>
      <c r="T70" s="38">
        <f>[1]Calculations!R41</f>
        <v>8.5781099999999999E-2</v>
      </c>
      <c r="U70" s="38">
        <f>[1]Calculations!U41</f>
        <v>1.2373527625921654</v>
      </c>
      <c r="V70" s="38">
        <f>[1]Calculations!X41</f>
        <v>0.332374</v>
      </c>
      <c r="W70" s="38">
        <f>[1]Calculations!Y41</f>
        <v>4.7943414938000135</v>
      </c>
      <c r="X70" s="38" t="s">
        <v>1056</v>
      </c>
      <c r="Y70" s="73" t="s">
        <v>108</v>
      </c>
      <c r="Z70" s="80" t="s">
        <v>1067</v>
      </c>
      <c r="AA70" s="80">
        <f>[1]Calculations!Z41</f>
        <v>0.119353760208</v>
      </c>
      <c r="AB70" s="80">
        <f t="shared" si="3"/>
        <v>1.7216228856838121</v>
      </c>
      <c r="AC70" s="80">
        <f>[1]Calculations!AA41</f>
        <v>0</v>
      </c>
      <c r="AD70" s="80">
        <f t="shared" si="4"/>
        <v>0</v>
      </c>
      <c r="AE70" s="80">
        <f>[1]Calculations!AB41</f>
        <v>0</v>
      </c>
      <c r="AF70" s="80">
        <f t="shared" si="5"/>
        <v>0</v>
      </c>
      <c r="AG70" s="80">
        <f>[1]Calculations!AC41</f>
        <v>0</v>
      </c>
      <c r="AH70" s="80">
        <f t="shared" si="6"/>
        <v>0</v>
      </c>
      <c r="AI70" s="80">
        <f>[1]Calculations!AD41</f>
        <v>0</v>
      </c>
      <c r="AJ70" s="80">
        <f t="shared" si="7"/>
        <v>0</v>
      </c>
      <c r="AK70" s="80">
        <f>[1]Calculations!AE41</f>
        <v>1.15909216043</v>
      </c>
      <c r="AL70" s="80">
        <f t="shared" si="8"/>
        <v>16.719369264406517</v>
      </c>
      <c r="AM70" s="80">
        <f>[1]Calculations!AF41</f>
        <v>0</v>
      </c>
      <c r="AN70" s="80">
        <f t="shared" si="9"/>
        <v>0</v>
      </c>
      <c r="AO70" s="80">
        <f>[1]Calculations!AG41</f>
        <v>0</v>
      </c>
      <c r="AP70" s="80">
        <f t="shared" si="10"/>
        <v>0</v>
      </c>
      <c r="AQ70" s="80">
        <f>[1]Calculations!AH41</f>
        <v>6.9168545436900004</v>
      </c>
      <c r="AR70" s="80">
        <f t="shared" si="11"/>
        <v>99.772433299211514</v>
      </c>
      <c r="AS70" s="80">
        <f>[1]Calculations!AI41</f>
        <v>0</v>
      </c>
      <c r="AT70" s="80">
        <f t="shared" si="12"/>
        <v>0</v>
      </c>
      <c r="AU70" s="80">
        <f>[1]Calculations!AJ41</f>
        <v>5.0128435290399996E-3</v>
      </c>
      <c r="AV70" s="80">
        <f t="shared" si="13"/>
        <v>7.2307953489753607E-2</v>
      </c>
      <c r="AW70" s="81"/>
      <c r="AX70" s="81"/>
      <c r="AY70" s="13" t="str">
        <f>[1]Calculations!D41</f>
        <v>Call for Sites 2018</v>
      </c>
    </row>
    <row r="71" spans="2:52" ht="25" x14ac:dyDescent="0.25">
      <c r="B71" s="13">
        <f>[1]Calculations!A42</f>
        <v>647</v>
      </c>
      <c r="C71" s="30" t="str">
        <f>[1]Calculations!B42</f>
        <v>Nuttall Lane South</v>
      </c>
      <c r="D71" s="13" t="str">
        <f>[1]Calculations!C42</f>
        <v>Residential</v>
      </c>
      <c r="E71" s="38">
        <f>[1]Calculations!E42</f>
        <v>3.30117935318445</v>
      </c>
      <c r="F71" s="38">
        <f>[1]Calculations!I42</f>
        <v>2.7577017631889498</v>
      </c>
      <c r="G71" s="38">
        <f>[1]Calculations!M42</f>
        <v>83.536865712211608</v>
      </c>
      <c r="H71" s="38">
        <f>[1]Calculations!H42</f>
        <v>0.45620435262499998</v>
      </c>
      <c r="I71" s="38">
        <f>[1]Calculations!L42</f>
        <v>13.8194355355133</v>
      </c>
      <c r="J71" s="38">
        <f>[1]Calculations!G42</f>
        <v>3.8401480582700001E-2</v>
      </c>
      <c r="K71" s="38">
        <f>[1]Calculations!K42</f>
        <v>1.1632655022410823</v>
      </c>
      <c r="L71" s="38">
        <f>[1]Calculations!F42</f>
        <v>4.8871756787800001E-2</v>
      </c>
      <c r="M71" s="38">
        <f>[1]Calculations!J42</f>
        <v>1.4804332500340021</v>
      </c>
      <c r="N71" s="38">
        <f>[1]Calculations!V42</f>
        <v>0.64423554260500004</v>
      </c>
      <c r="O71" s="38">
        <f>[1]Calculations!W42</f>
        <v>19.515314791471255</v>
      </c>
      <c r="P71" s="38">
        <f>[1]Calculations!O42</f>
        <v>8.7818248000000002E-2</v>
      </c>
      <c r="Q71" s="38">
        <f>[1]Calculations!S42</f>
        <v>2.6602083257090228</v>
      </c>
      <c r="R71" s="38">
        <f>[1]Calculations!Q42</f>
        <v>6.3024799999999992E-4</v>
      </c>
      <c r="S71" s="38">
        <f>[1]Calculations!T42</f>
        <v>1.9091601290673211E-2</v>
      </c>
      <c r="T71" s="38">
        <f>[1]Calculations!R42</f>
        <v>2.0022799999999999E-4</v>
      </c>
      <c r="U71" s="38">
        <f>[1]Calculations!U42</f>
        <v>6.0653475191177371E-3</v>
      </c>
      <c r="V71" s="38">
        <f>[1]Calculations!X42</f>
        <v>0.40444999999999998</v>
      </c>
      <c r="W71" s="38">
        <f>[1]Calculations!Y42</f>
        <v>12.251682102938494</v>
      </c>
      <c r="X71" s="38" t="s">
        <v>1056</v>
      </c>
      <c r="Y71" s="73" t="s">
        <v>108</v>
      </c>
      <c r="Z71" s="80" t="s">
        <v>1067</v>
      </c>
      <c r="AA71" s="80">
        <f>[1]Calculations!Z42</f>
        <v>0.51169430299899998</v>
      </c>
      <c r="AB71" s="80">
        <f t="shared" si="3"/>
        <v>15.500348458965101</v>
      </c>
      <c r="AC71" s="80">
        <f>[1]Calculations!AA42</f>
        <v>0</v>
      </c>
      <c r="AD71" s="80">
        <f t="shared" si="4"/>
        <v>0</v>
      </c>
      <c r="AE71" s="80">
        <f>[1]Calculations!AB42</f>
        <v>0</v>
      </c>
      <c r="AF71" s="80">
        <f t="shared" si="5"/>
        <v>0</v>
      </c>
      <c r="AG71" s="80">
        <f>[1]Calculations!AC42</f>
        <v>0.54067928728600001</v>
      </c>
      <c r="AH71" s="80">
        <f t="shared" si="6"/>
        <v>16.378367529908335</v>
      </c>
      <c r="AI71" s="80">
        <f>[1]Calculations!AD42</f>
        <v>0.53314735795900003</v>
      </c>
      <c r="AJ71" s="80">
        <f t="shared" si="7"/>
        <v>16.150208786587275</v>
      </c>
      <c r="AK71" s="80">
        <f>[1]Calculations!AE42</f>
        <v>1.23350076657</v>
      </c>
      <c r="AL71" s="80">
        <f t="shared" si="8"/>
        <v>37.365457450232611</v>
      </c>
      <c r="AM71" s="80">
        <f>[1]Calculations!AF42</f>
        <v>0</v>
      </c>
      <c r="AN71" s="80">
        <f t="shared" si="9"/>
        <v>0</v>
      </c>
      <c r="AO71" s="80">
        <f>[1]Calculations!AG42</f>
        <v>0</v>
      </c>
      <c r="AP71" s="80">
        <f t="shared" si="10"/>
        <v>0</v>
      </c>
      <c r="AQ71" s="80">
        <f>[1]Calculations!AH42</f>
        <v>1.7543470323200001</v>
      </c>
      <c r="AR71" s="80">
        <f t="shared" si="11"/>
        <v>53.143039036267034</v>
      </c>
      <c r="AS71" s="80">
        <f>[1]Calculations!AI42</f>
        <v>0</v>
      </c>
      <c r="AT71" s="80">
        <f t="shared" si="12"/>
        <v>0</v>
      </c>
      <c r="AU71" s="80">
        <f>[1]Calculations!AJ42</f>
        <v>0.44001755202300002</v>
      </c>
      <c r="AV71" s="80">
        <f t="shared" si="13"/>
        <v>13.32910166176041</v>
      </c>
      <c r="AW71" s="81"/>
      <c r="AX71" s="81"/>
      <c r="AY71" s="13" t="str">
        <f>[1]Calculations!D42</f>
        <v>Call for Sites 2018</v>
      </c>
      <c r="AZ71" s="37"/>
    </row>
    <row r="72" spans="2:52" x14ac:dyDescent="0.25">
      <c r="B72" s="13">
        <f>[1]Calculations!A43</f>
        <v>649</v>
      </c>
      <c r="C72" s="30" t="str">
        <f>[1]Calculations!B43</f>
        <v>Stopes Road, Radcliffe, Bury</v>
      </c>
      <c r="D72" s="13" t="str">
        <f>[1]Calculations!C43</f>
        <v>Residential</v>
      </c>
      <c r="E72" s="38">
        <f>[1]Calculations!E43</f>
        <v>2.6918479132876798</v>
      </c>
      <c r="F72" s="38">
        <f>[1]Calculations!I43</f>
        <v>2.6918479132876798</v>
      </c>
      <c r="G72" s="38">
        <f>[1]Calculations!M43</f>
        <v>100</v>
      </c>
      <c r="H72" s="38">
        <f>[1]Calculations!H43</f>
        <v>0</v>
      </c>
      <c r="I72" s="38">
        <f>[1]Calculations!L43</f>
        <v>0</v>
      </c>
      <c r="J72" s="38">
        <f>[1]Calculations!G43</f>
        <v>0</v>
      </c>
      <c r="K72" s="38">
        <f>[1]Calculations!K43</f>
        <v>0</v>
      </c>
      <c r="L72" s="38">
        <f>[1]Calculations!F43</f>
        <v>0</v>
      </c>
      <c r="M72" s="38">
        <f>[1]Calculations!J43</f>
        <v>0</v>
      </c>
      <c r="N72" s="38">
        <f>[1]Calculations!V43</f>
        <v>0</v>
      </c>
      <c r="O72" s="38">
        <f>[1]Calculations!W43</f>
        <v>0</v>
      </c>
      <c r="P72" s="38">
        <f>[1]Calculations!O43</f>
        <v>2.32553E-2</v>
      </c>
      <c r="Q72" s="38">
        <f>[1]Calculations!S43</f>
        <v>0.86391582099440423</v>
      </c>
      <c r="R72" s="38">
        <f>[1]Calculations!Q43</f>
        <v>0</v>
      </c>
      <c r="S72" s="38">
        <f>[1]Calculations!T43</f>
        <v>0</v>
      </c>
      <c r="T72" s="38">
        <f>[1]Calculations!R43</f>
        <v>0</v>
      </c>
      <c r="U72" s="38">
        <f>[1]Calculations!U43</f>
        <v>0</v>
      </c>
      <c r="V72" s="38" t="str">
        <f>[1]Calculations!X43</f>
        <v>Not Modelled</v>
      </c>
      <c r="W72" s="38" t="str">
        <f>[1]Calculations!Y43</f>
        <v>N/A</v>
      </c>
      <c r="X72" s="38" t="s">
        <v>1056</v>
      </c>
      <c r="Y72" s="73" t="s">
        <v>105</v>
      </c>
      <c r="Z72" s="80" t="s">
        <v>1066</v>
      </c>
      <c r="AA72" s="80">
        <f>[1]Calculations!Z43</f>
        <v>0</v>
      </c>
      <c r="AB72" s="80">
        <f t="shared" si="3"/>
        <v>0</v>
      </c>
      <c r="AC72" s="80">
        <f>[1]Calculations!AA43</f>
        <v>0</v>
      </c>
      <c r="AD72" s="80">
        <f t="shared" si="4"/>
        <v>0</v>
      </c>
      <c r="AE72" s="80">
        <f>[1]Calculations!AB43</f>
        <v>0</v>
      </c>
      <c r="AF72" s="80">
        <f t="shared" si="5"/>
        <v>0</v>
      </c>
      <c r="AG72" s="80">
        <f>[1]Calculations!AC43</f>
        <v>0</v>
      </c>
      <c r="AH72" s="80">
        <f t="shared" si="6"/>
        <v>0</v>
      </c>
      <c r="AI72" s="80">
        <f>[1]Calculations!AD43</f>
        <v>0</v>
      </c>
      <c r="AJ72" s="80">
        <f t="shared" si="7"/>
        <v>0</v>
      </c>
      <c r="AK72" s="80">
        <f>[1]Calculations!AE43</f>
        <v>2.3600010050400001E-2</v>
      </c>
      <c r="AL72" s="80">
        <f t="shared" si="8"/>
        <v>0.87672152404688442</v>
      </c>
      <c r="AM72" s="80">
        <f>[1]Calculations!AF43</f>
        <v>0</v>
      </c>
      <c r="AN72" s="80">
        <f t="shared" si="9"/>
        <v>0</v>
      </c>
      <c r="AO72" s="80">
        <f>[1]Calculations!AG43</f>
        <v>0</v>
      </c>
      <c r="AP72" s="80">
        <f t="shared" si="10"/>
        <v>0</v>
      </c>
      <c r="AQ72" s="80">
        <f>[1]Calculations!AH43</f>
        <v>1.9241930508</v>
      </c>
      <c r="AR72" s="80">
        <f t="shared" si="11"/>
        <v>71.482234984438364</v>
      </c>
      <c r="AS72" s="80">
        <f>[1]Calculations!AI43</f>
        <v>0</v>
      </c>
      <c r="AT72" s="80">
        <f t="shared" si="12"/>
        <v>0</v>
      </c>
      <c r="AU72" s="80">
        <f>[1]Calculations!AJ43</f>
        <v>0</v>
      </c>
      <c r="AV72" s="80">
        <f t="shared" si="13"/>
        <v>0</v>
      </c>
      <c r="AW72" s="81"/>
      <c r="AX72" s="81"/>
      <c r="AY72" s="13" t="str">
        <f>[1]Calculations!D43</f>
        <v>Call for Sites 2018</v>
      </c>
    </row>
    <row r="73" spans="2:52" x14ac:dyDescent="0.25">
      <c r="B73" s="13">
        <f>[1]Calculations!A44</f>
        <v>651</v>
      </c>
      <c r="C73" s="30" t="str">
        <f>[1]Calculations!B44</f>
        <v>Cockey Moor Road, Starling</v>
      </c>
      <c r="D73" s="13" t="str">
        <f>[1]Calculations!C44</f>
        <v>Residential</v>
      </c>
      <c r="E73" s="38">
        <f>[1]Calculations!E44</f>
        <v>2.03693236036999</v>
      </c>
      <c r="F73" s="38">
        <f>[1]Calculations!I44</f>
        <v>2.03693236036999</v>
      </c>
      <c r="G73" s="38">
        <f>[1]Calculations!M44</f>
        <v>100</v>
      </c>
      <c r="H73" s="38">
        <f>[1]Calculations!H44</f>
        <v>0</v>
      </c>
      <c r="I73" s="38">
        <f>[1]Calculations!L44</f>
        <v>0</v>
      </c>
      <c r="J73" s="38">
        <f>[1]Calculations!G44</f>
        <v>0</v>
      </c>
      <c r="K73" s="38">
        <f>[1]Calculations!K44</f>
        <v>0</v>
      </c>
      <c r="L73" s="38">
        <f>[1]Calculations!F44</f>
        <v>0</v>
      </c>
      <c r="M73" s="38">
        <f>[1]Calculations!J44</f>
        <v>0</v>
      </c>
      <c r="N73" s="38">
        <f>[1]Calculations!V44</f>
        <v>0</v>
      </c>
      <c r="O73" s="38">
        <f>[1]Calculations!W44</f>
        <v>0</v>
      </c>
      <c r="P73" s="38">
        <f>[1]Calculations!O44</f>
        <v>0.24323680000000003</v>
      </c>
      <c r="Q73" s="38">
        <f>[1]Calculations!S44</f>
        <v>11.941329262195937</v>
      </c>
      <c r="R73" s="38">
        <f>[1]Calculations!Q44</f>
        <v>0.17733300000000002</v>
      </c>
      <c r="S73" s="38">
        <f>[1]Calculations!T44</f>
        <v>8.7058855487861706</v>
      </c>
      <c r="T73" s="38">
        <f>[1]Calculations!R44</f>
        <v>0.14693300000000001</v>
      </c>
      <c r="U73" s="38">
        <f>[1]Calculations!U44</f>
        <v>7.2134452207981505</v>
      </c>
      <c r="V73" s="38" t="str">
        <f>[1]Calculations!X44</f>
        <v>Not Modelled</v>
      </c>
      <c r="W73" s="38" t="str">
        <f>[1]Calculations!Y44</f>
        <v>N/A</v>
      </c>
      <c r="X73" s="38" t="s">
        <v>1056</v>
      </c>
      <c r="Y73" s="73" t="s">
        <v>105</v>
      </c>
      <c r="Z73" s="80" t="s">
        <v>1066</v>
      </c>
      <c r="AA73" s="80">
        <f>[1]Calculations!Z44</f>
        <v>0</v>
      </c>
      <c r="AB73" s="80">
        <f t="shared" si="3"/>
        <v>0</v>
      </c>
      <c r="AC73" s="80">
        <f>[1]Calculations!AA44</f>
        <v>0.17733259715999999</v>
      </c>
      <c r="AD73" s="80">
        <f t="shared" si="4"/>
        <v>8.7058657719880875E-2</v>
      </c>
      <c r="AE73" s="80">
        <f>[1]Calculations!AB44</f>
        <v>0.14693259716000001</v>
      </c>
      <c r="AF73" s="80">
        <f t="shared" si="5"/>
        <v>7.2134254440000669</v>
      </c>
      <c r="AG73" s="80">
        <f>[1]Calculations!AC44</f>
        <v>0</v>
      </c>
      <c r="AH73" s="80">
        <f t="shared" si="6"/>
        <v>0</v>
      </c>
      <c r="AI73" s="80">
        <f>[1]Calculations!AD44</f>
        <v>0</v>
      </c>
      <c r="AJ73" s="80">
        <f t="shared" si="7"/>
        <v>0</v>
      </c>
      <c r="AK73" s="80">
        <f>[1]Calculations!AE44</f>
        <v>1.99148776204</v>
      </c>
      <c r="AL73" s="80">
        <f t="shared" si="8"/>
        <v>97.768968709312688</v>
      </c>
      <c r="AM73" s="80">
        <f>[1]Calculations!AF44</f>
        <v>0.18163416568099999</v>
      </c>
      <c r="AN73" s="80">
        <f t="shared" si="9"/>
        <v>8.9170445329862513</v>
      </c>
      <c r="AO73" s="80">
        <f>[1]Calculations!AG44</f>
        <v>0</v>
      </c>
      <c r="AP73" s="80">
        <f t="shared" si="10"/>
        <v>0</v>
      </c>
      <c r="AQ73" s="80">
        <f>[1]Calculations!AH44</f>
        <v>2.0369323603699998</v>
      </c>
      <c r="AR73" s="80">
        <f t="shared" si="11"/>
        <v>100.00000000000048</v>
      </c>
      <c r="AS73" s="80">
        <f>[1]Calculations!AI44</f>
        <v>0</v>
      </c>
      <c r="AT73" s="80">
        <f t="shared" si="12"/>
        <v>0</v>
      </c>
      <c r="AU73" s="80">
        <f>[1]Calculations!AJ44</f>
        <v>0</v>
      </c>
      <c r="AV73" s="80">
        <f t="shared" si="13"/>
        <v>0</v>
      </c>
      <c r="AW73" s="81"/>
      <c r="AX73" s="81"/>
      <c r="AY73" s="13" t="str">
        <f>[1]Calculations!D44</f>
        <v>Call for Sites 2018</v>
      </c>
    </row>
    <row r="74" spans="2:52" x14ac:dyDescent="0.25">
      <c r="B74" s="13">
        <f>[1]Calculations!A45</f>
        <v>652</v>
      </c>
      <c r="C74" s="30" t="str">
        <f>[1]Calculations!B45</f>
        <v>Land South of Mode Hill Lane, Bury</v>
      </c>
      <c r="D74" s="13" t="str">
        <f>[1]Calculations!C45</f>
        <v>Residential</v>
      </c>
      <c r="E74" s="38">
        <f>[1]Calculations!E45</f>
        <v>7.88622874626365</v>
      </c>
      <c r="F74" s="38">
        <f>[1]Calculations!I45</f>
        <v>7.88622874626365</v>
      </c>
      <c r="G74" s="38">
        <f>[1]Calculations!M45</f>
        <v>100</v>
      </c>
      <c r="H74" s="38">
        <f>[1]Calculations!H45</f>
        <v>0</v>
      </c>
      <c r="I74" s="38">
        <f>[1]Calculations!L45</f>
        <v>0</v>
      </c>
      <c r="J74" s="38">
        <f>[1]Calculations!G45</f>
        <v>0</v>
      </c>
      <c r="K74" s="38">
        <f>[1]Calculations!K45</f>
        <v>0</v>
      </c>
      <c r="L74" s="38">
        <f>[1]Calculations!F45</f>
        <v>0</v>
      </c>
      <c r="M74" s="38">
        <f>[1]Calculations!J45</f>
        <v>0</v>
      </c>
      <c r="N74" s="38">
        <f>[1]Calculations!V45</f>
        <v>4.1042105417699997</v>
      </c>
      <c r="O74" s="38">
        <f>[1]Calculations!W45</f>
        <v>52.042752928191426</v>
      </c>
      <c r="P74" s="38">
        <f>[1]Calculations!O45</f>
        <v>1.2735659999999998</v>
      </c>
      <c r="Q74" s="38">
        <f>[1]Calculations!S45</f>
        <v>16.149239908915803</v>
      </c>
      <c r="R74" s="38">
        <f>[1]Calculations!Q45</f>
        <v>0.54659799999999992</v>
      </c>
      <c r="S74" s="38">
        <f>[1]Calculations!T45</f>
        <v>6.9310441985209721</v>
      </c>
      <c r="T74" s="38">
        <f>[1]Calculations!R45</f>
        <v>0.25119999999999998</v>
      </c>
      <c r="U74" s="38">
        <f>[1]Calculations!U45</f>
        <v>3.1852994388352469</v>
      </c>
      <c r="V74" s="38" t="str">
        <f>[1]Calculations!X45</f>
        <v>Not Modelled</v>
      </c>
      <c r="W74" s="38" t="str">
        <f>[1]Calculations!Y45</f>
        <v>N/A</v>
      </c>
      <c r="X74" s="38" t="s">
        <v>1056</v>
      </c>
      <c r="Y74" s="73" t="s">
        <v>105</v>
      </c>
      <c r="Z74" s="80" t="s">
        <v>1066</v>
      </c>
      <c r="AA74" s="80">
        <f>[1]Calculations!Z45</f>
        <v>0</v>
      </c>
      <c r="AB74" s="80">
        <f t="shared" si="3"/>
        <v>0</v>
      </c>
      <c r="AC74" s="80">
        <f>[1]Calculations!AA45</f>
        <v>0.546597765929</v>
      </c>
      <c r="AD74" s="80">
        <f t="shared" si="4"/>
        <v>6.9310412304229435E-2</v>
      </c>
      <c r="AE74" s="80">
        <f>[1]Calculations!AB45</f>
        <v>0.25119975807400002</v>
      </c>
      <c r="AF74" s="80">
        <f t="shared" si="5"/>
        <v>3.1852963711332096</v>
      </c>
      <c r="AG74" s="80">
        <f>[1]Calculations!AC45</f>
        <v>0</v>
      </c>
      <c r="AH74" s="80">
        <f t="shared" si="6"/>
        <v>0</v>
      </c>
      <c r="AI74" s="80">
        <f>[1]Calculations!AD45</f>
        <v>0</v>
      </c>
      <c r="AJ74" s="80">
        <f t="shared" si="7"/>
        <v>0</v>
      </c>
      <c r="AK74" s="80">
        <f>[1]Calculations!AE45</f>
        <v>3.2244587620899998</v>
      </c>
      <c r="AL74" s="80">
        <f t="shared" si="8"/>
        <v>40.887208142645989</v>
      </c>
      <c r="AM74" s="80">
        <f>[1]Calculations!AF45</f>
        <v>0.52977414103200005</v>
      </c>
      <c r="AN74" s="80">
        <f t="shared" si="9"/>
        <v>6.7177120785774482</v>
      </c>
      <c r="AO74" s="80">
        <f>[1]Calculations!AG45</f>
        <v>0</v>
      </c>
      <c r="AP74" s="80">
        <f t="shared" si="10"/>
        <v>0</v>
      </c>
      <c r="AQ74" s="80">
        <f>[1]Calculations!AH45</f>
        <v>7.8862287462599996</v>
      </c>
      <c r="AR74" s="80">
        <f t="shared" si="11"/>
        <v>99.999999999953715</v>
      </c>
      <c r="AS74" s="80">
        <f>[1]Calculations!AI45</f>
        <v>0</v>
      </c>
      <c r="AT74" s="80">
        <f t="shared" si="12"/>
        <v>0</v>
      </c>
      <c r="AU74" s="80">
        <f>[1]Calculations!AJ45</f>
        <v>0</v>
      </c>
      <c r="AV74" s="80">
        <f t="shared" si="13"/>
        <v>0</v>
      </c>
      <c r="AW74" s="81"/>
      <c r="AX74" s="81"/>
      <c r="AY74" s="13" t="str">
        <f>[1]Calculations!D45</f>
        <v>Call for Sites 2018</v>
      </c>
    </row>
    <row r="75" spans="2:52" x14ac:dyDescent="0.25">
      <c r="B75" s="13">
        <f>[1]Calculations!A46</f>
        <v>664</v>
      </c>
      <c r="C75" s="30" t="str">
        <f>[1]Calculations!B46</f>
        <v>Land off Ripon Hall Avenue</v>
      </c>
      <c r="D75" s="13" t="str">
        <f>[1]Calculations!C46</f>
        <v>Mixed use</v>
      </c>
      <c r="E75" s="38">
        <f>[1]Calculations!E46</f>
        <v>3.3025720014675999</v>
      </c>
      <c r="F75" s="38">
        <f>[1]Calculations!I46</f>
        <v>3.3025720014675999</v>
      </c>
      <c r="G75" s="38">
        <f>[1]Calculations!M46</f>
        <v>100</v>
      </c>
      <c r="H75" s="38">
        <f>[1]Calculations!H46</f>
        <v>0</v>
      </c>
      <c r="I75" s="38">
        <f>[1]Calculations!L46</f>
        <v>0</v>
      </c>
      <c r="J75" s="38">
        <f>[1]Calculations!G46</f>
        <v>0</v>
      </c>
      <c r="K75" s="38">
        <f>[1]Calculations!K46</f>
        <v>0</v>
      </c>
      <c r="L75" s="38">
        <f>[1]Calculations!F46</f>
        <v>0</v>
      </c>
      <c r="M75" s="38">
        <f>[1]Calculations!J46</f>
        <v>0</v>
      </c>
      <c r="N75" s="38">
        <f>[1]Calculations!V46</f>
        <v>0</v>
      </c>
      <c r="O75" s="38">
        <f>[1]Calculations!W46</f>
        <v>0</v>
      </c>
      <c r="P75" s="38">
        <f>[1]Calculations!O46</f>
        <v>8.1721500000000002E-2</v>
      </c>
      <c r="Q75" s="38">
        <f>[1]Calculations!S46</f>
        <v>2.4744804947078984</v>
      </c>
      <c r="R75" s="38">
        <f>[1]Calculations!Q46</f>
        <v>3.1430800000000002E-2</v>
      </c>
      <c r="S75" s="38">
        <f>[1]Calculations!T46</f>
        <v>0.95170672996781769</v>
      </c>
      <c r="T75" s="38">
        <f>[1]Calculations!R46</f>
        <v>1.19285E-2</v>
      </c>
      <c r="U75" s="38">
        <f>[1]Calculations!U46</f>
        <v>0.36118818892363896</v>
      </c>
      <c r="V75" s="38" t="str">
        <f>[1]Calculations!X46</f>
        <v>Not Modelled</v>
      </c>
      <c r="W75" s="38" t="str">
        <f>[1]Calculations!Y46</f>
        <v>N/A</v>
      </c>
      <c r="X75" s="38" t="s">
        <v>1056</v>
      </c>
      <c r="Y75" s="73" t="s">
        <v>105</v>
      </c>
      <c r="Z75" s="80" t="s">
        <v>1066</v>
      </c>
      <c r="AA75" s="80">
        <f>[1]Calculations!Z46</f>
        <v>0</v>
      </c>
      <c r="AB75" s="80">
        <f t="shared" si="3"/>
        <v>0</v>
      </c>
      <c r="AC75" s="80">
        <f>[1]Calculations!AA46</f>
        <v>1.0800000000000001E-2</v>
      </c>
      <c r="AD75" s="80">
        <f t="shared" si="4"/>
        <v>3.27017851395842E-3</v>
      </c>
      <c r="AE75" s="80">
        <f>[1]Calculations!AB46</f>
        <v>0</v>
      </c>
      <c r="AF75" s="80">
        <f t="shared" si="5"/>
        <v>0</v>
      </c>
      <c r="AG75" s="80">
        <f>[1]Calculations!AC46</f>
        <v>0</v>
      </c>
      <c r="AH75" s="80">
        <f t="shared" si="6"/>
        <v>0</v>
      </c>
      <c r="AI75" s="80">
        <f>[1]Calculations!AD46</f>
        <v>1.43424801957</v>
      </c>
      <c r="AJ75" s="80">
        <f t="shared" si="7"/>
        <v>43.428213493381747</v>
      </c>
      <c r="AK75" s="80">
        <f>[1]Calculations!AE46</f>
        <v>2.3921892088400001</v>
      </c>
      <c r="AL75" s="80">
        <f t="shared" si="8"/>
        <v>72.434127333997779</v>
      </c>
      <c r="AM75" s="80">
        <f>[1]Calculations!AF46</f>
        <v>1.2E-2</v>
      </c>
      <c r="AN75" s="80">
        <f t="shared" si="9"/>
        <v>0.36335316821760222</v>
      </c>
      <c r="AO75" s="80">
        <f>[1]Calculations!AG46</f>
        <v>0</v>
      </c>
      <c r="AP75" s="80">
        <f t="shared" si="10"/>
        <v>0</v>
      </c>
      <c r="AQ75" s="80">
        <f>[1]Calculations!AH46</f>
        <v>3.3025720014700002</v>
      </c>
      <c r="AR75" s="80">
        <f t="shared" si="11"/>
        <v>100.00000000007267</v>
      </c>
      <c r="AS75" s="80">
        <f>[1]Calculations!AI46</f>
        <v>0</v>
      </c>
      <c r="AT75" s="80">
        <f t="shared" si="12"/>
        <v>0</v>
      </c>
      <c r="AU75" s="80">
        <f>[1]Calculations!AJ46</f>
        <v>0</v>
      </c>
      <c r="AV75" s="80">
        <f t="shared" si="13"/>
        <v>0</v>
      </c>
      <c r="AW75" s="81"/>
      <c r="AX75" s="81"/>
      <c r="AY75" s="13" t="str">
        <f>[1]Calculations!D46</f>
        <v>Call for Sites 2018</v>
      </c>
      <c r="AZ75" s="37"/>
    </row>
    <row r="76" spans="2:52" ht="25" x14ac:dyDescent="0.25">
      <c r="B76" s="13">
        <f>[1]Calculations!A47</f>
        <v>668</v>
      </c>
      <c r="C76" s="30" t="str">
        <f>[1]Calculations!B47</f>
        <v>Land South of Tanners Street and East of Dundee Lane</v>
      </c>
      <c r="D76" s="13" t="str">
        <f>[1]Calculations!C47</f>
        <v>Residential</v>
      </c>
      <c r="E76" s="38">
        <f>[1]Calculations!E47</f>
        <v>2.6243692695159999</v>
      </c>
      <c r="F76" s="38">
        <f>[1]Calculations!I47</f>
        <v>2.6243692695159999</v>
      </c>
      <c r="G76" s="38">
        <f>[1]Calculations!M47</f>
        <v>100</v>
      </c>
      <c r="H76" s="38">
        <f>[1]Calculations!H47</f>
        <v>0</v>
      </c>
      <c r="I76" s="38">
        <f>[1]Calculations!L47</f>
        <v>0</v>
      </c>
      <c r="J76" s="38">
        <f>[1]Calculations!G47</f>
        <v>0</v>
      </c>
      <c r="K76" s="38">
        <f>[1]Calculations!K47</f>
        <v>0</v>
      </c>
      <c r="L76" s="38">
        <f>[1]Calculations!F47</f>
        <v>0</v>
      </c>
      <c r="M76" s="38">
        <f>[1]Calculations!J47</f>
        <v>0</v>
      </c>
      <c r="N76" s="38">
        <f>[1]Calculations!V47</f>
        <v>0</v>
      </c>
      <c r="O76" s="38">
        <f>[1]Calculations!W47</f>
        <v>0</v>
      </c>
      <c r="P76" s="38">
        <f>[1]Calculations!O47</f>
        <v>0.59692199999999995</v>
      </c>
      <c r="Q76" s="38">
        <f>[1]Calculations!S47</f>
        <v>22.745350928076043</v>
      </c>
      <c r="R76" s="38">
        <f>[1]Calculations!Q47</f>
        <v>0.30200899999999997</v>
      </c>
      <c r="S76" s="38">
        <f>[1]Calculations!T47</f>
        <v>11.507869853075139</v>
      </c>
      <c r="T76" s="38">
        <f>[1]Calculations!R47</f>
        <v>0.176401</v>
      </c>
      <c r="U76" s="38">
        <f>[1]Calculations!U47</f>
        <v>6.7216531624961755</v>
      </c>
      <c r="V76" s="38" t="str">
        <f>[1]Calculations!X47</f>
        <v>Not Modelled</v>
      </c>
      <c r="W76" s="38" t="str">
        <f>[1]Calculations!Y47</f>
        <v>N/A</v>
      </c>
      <c r="X76" s="38" t="s">
        <v>1056</v>
      </c>
      <c r="Y76" s="73" t="s">
        <v>108</v>
      </c>
      <c r="Z76" s="80" t="s">
        <v>1067</v>
      </c>
      <c r="AA76" s="80">
        <f>[1]Calculations!Z47</f>
        <v>0</v>
      </c>
      <c r="AB76" s="80">
        <f t="shared" si="3"/>
        <v>0</v>
      </c>
      <c r="AC76" s="80">
        <f>[1]Calculations!AA47</f>
        <v>5.6884445081100002E-3</v>
      </c>
      <c r="AD76" s="80">
        <f t="shared" si="4"/>
        <v>2.1675472938147509E-3</v>
      </c>
      <c r="AE76" s="80">
        <f>[1]Calculations!AB47</f>
        <v>0</v>
      </c>
      <c r="AF76" s="80">
        <f t="shared" si="5"/>
        <v>0</v>
      </c>
      <c r="AG76" s="80">
        <f>[1]Calculations!AC47</f>
        <v>0</v>
      </c>
      <c r="AH76" s="80">
        <f t="shared" si="6"/>
        <v>0</v>
      </c>
      <c r="AI76" s="80">
        <f>[1]Calculations!AD47</f>
        <v>0</v>
      </c>
      <c r="AJ76" s="80">
        <f t="shared" si="7"/>
        <v>0</v>
      </c>
      <c r="AK76" s="80">
        <f>[1]Calculations!AE47</f>
        <v>1.1662807454599999</v>
      </c>
      <c r="AL76" s="80">
        <f t="shared" si="8"/>
        <v>44.440420752034321</v>
      </c>
      <c r="AM76" s="80">
        <f>[1]Calculations!AF47</f>
        <v>0.12926719389499999</v>
      </c>
      <c r="AN76" s="80">
        <f t="shared" si="9"/>
        <v>4.9256480555741353</v>
      </c>
      <c r="AO76" s="80">
        <f>[1]Calculations!AG47</f>
        <v>0</v>
      </c>
      <c r="AP76" s="80">
        <f t="shared" si="10"/>
        <v>0</v>
      </c>
      <c r="AQ76" s="80">
        <f>[1]Calculations!AH47</f>
        <v>2.6243692695199998</v>
      </c>
      <c r="AR76" s="80">
        <f t="shared" si="11"/>
        <v>100.00000000015241</v>
      </c>
      <c r="AS76" s="80">
        <f>[1]Calculations!AI47</f>
        <v>0</v>
      </c>
      <c r="AT76" s="80">
        <f t="shared" si="12"/>
        <v>0</v>
      </c>
      <c r="AU76" s="80">
        <f>[1]Calculations!AJ47</f>
        <v>0</v>
      </c>
      <c r="AV76" s="80">
        <f t="shared" si="13"/>
        <v>0</v>
      </c>
      <c r="AW76" s="81"/>
      <c r="AX76" s="81"/>
      <c r="AY76" s="13" t="str">
        <f>[1]Calculations!D47</f>
        <v>Call for Sites 2018</v>
      </c>
    </row>
    <row r="77" spans="2:52" x14ac:dyDescent="0.25">
      <c r="B77" s="13">
        <f>[1]Calculations!A48</f>
        <v>682</v>
      </c>
      <c r="C77" s="30" t="str">
        <f>[1]Calculations!B48</f>
        <v>Land at Long Lane, Walmersey, Bury</v>
      </c>
      <c r="D77" s="13" t="str">
        <f>[1]Calculations!C48</f>
        <v>Residential</v>
      </c>
      <c r="E77" s="38">
        <f>[1]Calculations!E48</f>
        <v>3.3827539970481002</v>
      </c>
      <c r="F77" s="38">
        <f>[1]Calculations!I48</f>
        <v>3.3827539970481002</v>
      </c>
      <c r="G77" s="38">
        <f>[1]Calculations!M48</f>
        <v>100</v>
      </c>
      <c r="H77" s="38">
        <f>[1]Calculations!H48</f>
        <v>0</v>
      </c>
      <c r="I77" s="38">
        <f>[1]Calculations!L48</f>
        <v>0</v>
      </c>
      <c r="J77" s="38">
        <f>[1]Calculations!G48</f>
        <v>0</v>
      </c>
      <c r="K77" s="38">
        <f>[1]Calculations!K48</f>
        <v>0</v>
      </c>
      <c r="L77" s="38">
        <f>[1]Calculations!F48</f>
        <v>0</v>
      </c>
      <c r="M77" s="38">
        <f>[1]Calculations!J48</f>
        <v>0</v>
      </c>
      <c r="N77" s="38">
        <f>[1]Calculations!V48</f>
        <v>1.0845356990599999</v>
      </c>
      <c r="O77" s="38">
        <f>[1]Calculations!W48</f>
        <v>32.060732172850898</v>
      </c>
      <c r="P77" s="38">
        <f>[1]Calculations!O48</f>
        <v>3.88002E-2</v>
      </c>
      <c r="Q77" s="38">
        <f>[1]Calculations!S48</f>
        <v>1.1470003445080046</v>
      </c>
      <c r="R77" s="38">
        <f>[1]Calculations!Q48</f>
        <v>0</v>
      </c>
      <c r="S77" s="38">
        <f>[1]Calculations!T48</f>
        <v>0</v>
      </c>
      <c r="T77" s="38">
        <f>[1]Calculations!R48</f>
        <v>0</v>
      </c>
      <c r="U77" s="38">
        <f>[1]Calculations!U48</f>
        <v>0</v>
      </c>
      <c r="V77" s="38" t="str">
        <f>[1]Calculations!X48</f>
        <v>Not Modelled</v>
      </c>
      <c r="W77" s="38" t="str">
        <f>[1]Calculations!Y48</f>
        <v>N/A</v>
      </c>
      <c r="X77" s="38" t="s">
        <v>1056</v>
      </c>
      <c r="Y77" s="73" t="s">
        <v>105</v>
      </c>
      <c r="Z77" s="80" t="s">
        <v>1066</v>
      </c>
      <c r="AA77" s="80">
        <f>[1]Calculations!Z48</f>
        <v>0</v>
      </c>
      <c r="AB77" s="80">
        <f t="shared" si="3"/>
        <v>0</v>
      </c>
      <c r="AC77" s="80">
        <f>[1]Calculations!AA48</f>
        <v>0</v>
      </c>
      <c r="AD77" s="80">
        <f t="shared" si="4"/>
        <v>0</v>
      </c>
      <c r="AE77" s="80">
        <f>[1]Calculations!AB48</f>
        <v>0</v>
      </c>
      <c r="AF77" s="80">
        <f t="shared" si="5"/>
        <v>0</v>
      </c>
      <c r="AG77" s="80">
        <f>[1]Calculations!AC48</f>
        <v>0</v>
      </c>
      <c r="AH77" s="80">
        <f t="shared" si="6"/>
        <v>0</v>
      </c>
      <c r="AI77" s="80">
        <f>[1]Calculations!AD48</f>
        <v>4.0813294261199999E-2</v>
      </c>
      <c r="AJ77" s="80">
        <f t="shared" si="7"/>
        <v>1.2065108576270989</v>
      </c>
      <c r="AK77" s="80">
        <f>[1]Calculations!AE48</f>
        <v>3.1343955754400001</v>
      </c>
      <c r="AL77" s="80">
        <f t="shared" si="8"/>
        <v>92.65809982562061</v>
      </c>
      <c r="AM77" s="80">
        <f>[1]Calculations!AF48</f>
        <v>0</v>
      </c>
      <c r="AN77" s="80">
        <f t="shared" si="9"/>
        <v>0</v>
      </c>
      <c r="AO77" s="80">
        <f>[1]Calculations!AG48</f>
        <v>2.3581844586899998E-2</v>
      </c>
      <c r="AP77" s="80">
        <f t="shared" si="10"/>
        <v>0.69711970209711593</v>
      </c>
      <c r="AQ77" s="80">
        <f>[1]Calculations!AH48</f>
        <v>0.85807709269200005</v>
      </c>
      <c r="AR77" s="80">
        <f t="shared" si="11"/>
        <v>25.366228033158357</v>
      </c>
      <c r="AS77" s="80">
        <f>[1]Calculations!AI48</f>
        <v>0</v>
      </c>
      <c r="AT77" s="80">
        <f t="shared" si="12"/>
        <v>0</v>
      </c>
      <c r="AU77" s="80">
        <f>[1]Calculations!AJ48</f>
        <v>0</v>
      </c>
      <c r="AV77" s="80">
        <f t="shared" si="13"/>
        <v>0</v>
      </c>
      <c r="AW77" s="81"/>
      <c r="AX77" s="81"/>
      <c r="AY77" s="13" t="str">
        <f>[1]Calculations!D48</f>
        <v>Call for Sites 2018</v>
      </c>
    </row>
    <row r="78" spans="2:52" x14ac:dyDescent="0.25">
      <c r="B78" s="13">
        <f>[1]Calculations!A49</f>
        <v>686</v>
      </c>
      <c r="C78" s="30" t="str">
        <f>[1]Calculations!B49</f>
        <v>Walshaw Brook</v>
      </c>
      <c r="D78" s="13" t="str">
        <f>[1]Calculations!C49</f>
        <v>Residential</v>
      </c>
      <c r="E78" s="38">
        <f>[1]Calculations!E49</f>
        <v>11.6897116460829</v>
      </c>
      <c r="F78" s="38">
        <f>[1]Calculations!I49</f>
        <v>11.6897116460829</v>
      </c>
      <c r="G78" s="38">
        <f>[1]Calculations!M49</f>
        <v>100</v>
      </c>
      <c r="H78" s="38">
        <f>[1]Calculations!H49</f>
        <v>0</v>
      </c>
      <c r="I78" s="38">
        <f>[1]Calculations!L49</f>
        <v>0</v>
      </c>
      <c r="J78" s="38">
        <f>[1]Calculations!G49</f>
        <v>0</v>
      </c>
      <c r="K78" s="38">
        <f>[1]Calculations!K49</f>
        <v>0</v>
      </c>
      <c r="L78" s="38">
        <f>[1]Calculations!F49</f>
        <v>0</v>
      </c>
      <c r="M78" s="38">
        <f>[1]Calculations!J49</f>
        <v>0</v>
      </c>
      <c r="N78" s="38">
        <f>[1]Calculations!V49</f>
        <v>0</v>
      </c>
      <c r="O78" s="38">
        <f>[1]Calculations!W49</f>
        <v>0</v>
      </c>
      <c r="P78" s="38">
        <f>[1]Calculations!O49</f>
        <v>1.6009609999999999</v>
      </c>
      <c r="Q78" s="38">
        <f>[1]Calculations!S49</f>
        <v>13.695470414246405</v>
      </c>
      <c r="R78" s="38">
        <f>[1]Calculations!Q49</f>
        <v>0.70861200000000002</v>
      </c>
      <c r="S78" s="38">
        <f>[1]Calculations!T49</f>
        <v>6.0618432811167624</v>
      </c>
      <c r="T78" s="38">
        <f>[1]Calculations!R49</f>
        <v>0.32537100000000002</v>
      </c>
      <c r="U78" s="38">
        <f>[1]Calculations!U49</f>
        <v>2.7833962877008043</v>
      </c>
      <c r="V78" s="38" t="str">
        <f>[1]Calculations!X49</f>
        <v>Not Modelled</v>
      </c>
      <c r="W78" s="38" t="str">
        <f>[1]Calculations!Y49</f>
        <v>N/A</v>
      </c>
      <c r="X78" s="38" t="s">
        <v>1056</v>
      </c>
      <c r="Y78" s="73" t="s">
        <v>105</v>
      </c>
      <c r="Z78" s="80" t="s">
        <v>1066</v>
      </c>
      <c r="AA78" s="80">
        <f>[1]Calculations!Z49</f>
        <v>0</v>
      </c>
      <c r="AB78" s="80">
        <f t="shared" si="3"/>
        <v>0</v>
      </c>
      <c r="AC78" s="80">
        <f>[1]Calculations!AA49</f>
        <v>0</v>
      </c>
      <c r="AD78" s="80">
        <f t="shared" si="4"/>
        <v>0</v>
      </c>
      <c r="AE78" s="80">
        <f>[1]Calculations!AB49</f>
        <v>0</v>
      </c>
      <c r="AF78" s="80">
        <f t="shared" si="5"/>
        <v>0</v>
      </c>
      <c r="AG78" s="80">
        <f>[1]Calculations!AC49</f>
        <v>0</v>
      </c>
      <c r="AH78" s="80">
        <f t="shared" si="6"/>
        <v>0</v>
      </c>
      <c r="AI78" s="80">
        <f>[1]Calculations!AD49</f>
        <v>2.4907341948399999</v>
      </c>
      <c r="AJ78" s="80">
        <f t="shared" si="7"/>
        <v>21.307062742429743</v>
      </c>
      <c r="AK78" s="80">
        <f>[1]Calculations!AE49</f>
        <v>7.3663555840699999</v>
      </c>
      <c r="AL78" s="80">
        <f t="shared" si="8"/>
        <v>63.015716786635956</v>
      </c>
      <c r="AM78" s="80">
        <f>[1]Calculations!AF49</f>
        <v>0.26215644068999999</v>
      </c>
      <c r="AN78" s="80">
        <f t="shared" si="9"/>
        <v>2.2426253839875159</v>
      </c>
      <c r="AO78" s="80">
        <f>[1]Calculations!AG49</f>
        <v>0.58992267134999998</v>
      </c>
      <c r="AP78" s="80">
        <f t="shared" si="10"/>
        <v>5.0465117464867228</v>
      </c>
      <c r="AQ78" s="80">
        <f>[1]Calculations!AH49</f>
        <v>11.0304805314</v>
      </c>
      <c r="AR78" s="80">
        <f t="shared" si="11"/>
        <v>94.360587030358431</v>
      </c>
      <c r="AS78" s="80">
        <f>[1]Calculations!AI49</f>
        <v>0</v>
      </c>
      <c r="AT78" s="80">
        <f t="shared" si="12"/>
        <v>0</v>
      </c>
      <c r="AU78" s="80">
        <f>[1]Calculations!AJ49</f>
        <v>0</v>
      </c>
      <c r="AV78" s="80">
        <f t="shared" si="13"/>
        <v>0</v>
      </c>
      <c r="AW78" s="81"/>
      <c r="AX78" s="81"/>
      <c r="AY78" s="13" t="str">
        <f>[1]Calculations!D49</f>
        <v>Call for Sites 2018</v>
      </c>
    </row>
    <row r="79" spans="2:52" x14ac:dyDescent="0.25">
      <c r="B79" s="13">
        <f>[1]Calculations!A50</f>
        <v>691</v>
      </c>
      <c r="C79" s="30" t="str">
        <f>[1]Calculations!B50</f>
        <v>Land off Bentley Hall Road</v>
      </c>
      <c r="D79" s="13" t="str">
        <f>[1]Calculations!C50</f>
        <v>Residential</v>
      </c>
      <c r="E79" s="38">
        <f>[1]Calculations!E50</f>
        <v>67.127017029481607</v>
      </c>
      <c r="F79" s="38">
        <f>[1]Calculations!I50</f>
        <v>67.127017029481607</v>
      </c>
      <c r="G79" s="38">
        <f>[1]Calculations!M50</f>
        <v>100</v>
      </c>
      <c r="H79" s="38">
        <f>[1]Calculations!H50</f>
        <v>0</v>
      </c>
      <c r="I79" s="38">
        <f>[1]Calculations!L50</f>
        <v>0</v>
      </c>
      <c r="J79" s="38">
        <f>[1]Calculations!G50</f>
        <v>0</v>
      </c>
      <c r="K79" s="38">
        <f>[1]Calculations!K50</f>
        <v>0</v>
      </c>
      <c r="L79" s="38">
        <f>[1]Calculations!F50</f>
        <v>0</v>
      </c>
      <c r="M79" s="38">
        <f>[1]Calculations!J50</f>
        <v>0</v>
      </c>
      <c r="N79" s="38">
        <f>[1]Calculations!V50</f>
        <v>2.9548190223000002</v>
      </c>
      <c r="O79" s="38">
        <f>[1]Calculations!W50</f>
        <v>4.4018327538705746</v>
      </c>
      <c r="P79" s="38">
        <f>[1]Calculations!O50</f>
        <v>3.1059999999999999</v>
      </c>
      <c r="Q79" s="38">
        <f>[1]Calculations!S50</f>
        <v>4.6270490444046866</v>
      </c>
      <c r="R79" s="38">
        <f>[1]Calculations!Q50</f>
        <v>1.1981299999999999</v>
      </c>
      <c r="S79" s="38">
        <f>[1]Calculations!T50</f>
        <v>1.7848700166041811</v>
      </c>
      <c r="T79" s="38">
        <f>[1]Calculations!R50</f>
        <v>0.74654699999999996</v>
      </c>
      <c r="U79" s="38">
        <f>[1]Calculations!U50</f>
        <v>1.1121408831143547</v>
      </c>
      <c r="V79" s="38" t="str">
        <f>[1]Calculations!X50</f>
        <v>Not Modelled</v>
      </c>
      <c r="W79" s="38" t="str">
        <f>[1]Calculations!Y50</f>
        <v>N/A</v>
      </c>
      <c r="X79" s="38" t="s">
        <v>1056</v>
      </c>
      <c r="Y79" s="73" t="s">
        <v>105</v>
      </c>
      <c r="Z79" s="80" t="s">
        <v>1066</v>
      </c>
      <c r="AA79" s="80">
        <f>[1]Calculations!Z50</f>
        <v>0</v>
      </c>
      <c r="AB79" s="80">
        <f t="shared" si="3"/>
        <v>0</v>
      </c>
      <c r="AC79" s="80">
        <f>[1]Calculations!AA50</f>
        <v>0.18101328308</v>
      </c>
      <c r="AD79" s="80">
        <f t="shared" si="4"/>
        <v>2.6965786815836093E-3</v>
      </c>
      <c r="AE79" s="80">
        <f>[1]Calculations!AB50</f>
        <v>0.152503443919</v>
      </c>
      <c r="AF79" s="80">
        <f t="shared" si="5"/>
        <v>0.22718638585120179</v>
      </c>
      <c r="AG79" s="80">
        <f>[1]Calculations!AC50</f>
        <v>0</v>
      </c>
      <c r="AH79" s="80">
        <f t="shared" si="6"/>
        <v>0</v>
      </c>
      <c r="AI79" s="80">
        <f>[1]Calculations!AD50</f>
        <v>13.1230170549</v>
      </c>
      <c r="AJ79" s="80">
        <f t="shared" si="7"/>
        <v>19.549531076491132</v>
      </c>
      <c r="AK79" s="80">
        <f>[1]Calculations!AE50</f>
        <v>31.171543312000001</v>
      </c>
      <c r="AL79" s="80">
        <f t="shared" si="8"/>
        <v>46.436657982745942</v>
      </c>
      <c r="AM79" s="80">
        <f>[1]Calculations!AF50</f>
        <v>0.15138862378199999</v>
      </c>
      <c r="AN79" s="80">
        <f t="shared" si="9"/>
        <v>0.22552562363304693</v>
      </c>
      <c r="AO79" s="80">
        <f>[1]Calculations!AG50</f>
        <v>22.840686158699999</v>
      </c>
      <c r="AP79" s="80">
        <f t="shared" si="10"/>
        <v>34.026070529349703</v>
      </c>
      <c r="AQ79" s="80">
        <f>[1]Calculations!AH50</f>
        <v>16.995809555099999</v>
      </c>
      <c r="AR79" s="80">
        <f t="shared" si="11"/>
        <v>25.318880991889731</v>
      </c>
      <c r="AS79" s="80">
        <f>[1]Calculations!AI50</f>
        <v>0</v>
      </c>
      <c r="AT79" s="80">
        <f t="shared" si="12"/>
        <v>0</v>
      </c>
      <c r="AU79" s="80">
        <f>[1]Calculations!AJ50</f>
        <v>0</v>
      </c>
      <c r="AV79" s="80">
        <f t="shared" si="13"/>
        <v>0</v>
      </c>
      <c r="AW79" s="81"/>
      <c r="AX79" s="81"/>
      <c r="AY79" s="13" t="str">
        <f>[1]Calculations!D50</f>
        <v>Call for Sites 2018</v>
      </c>
      <c r="AZ79" s="37"/>
    </row>
    <row r="80" spans="2:52" x14ac:dyDescent="0.25">
      <c r="B80" s="13">
        <f>[1]Calculations!A51</f>
        <v>694</v>
      </c>
      <c r="C80" s="30" t="str">
        <f>[1]Calculations!B51</f>
        <v>Land off Bolton Road</v>
      </c>
      <c r="D80" s="13" t="str">
        <f>[1]Calculations!C51</f>
        <v>Residential</v>
      </c>
      <c r="E80" s="38">
        <f>[1]Calculations!E51</f>
        <v>13.9453103206372</v>
      </c>
      <c r="F80" s="38">
        <f>[1]Calculations!I51</f>
        <v>13.9453103206372</v>
      </c>
      <c r="G80" s="38">
        <f>[1]Calculations!M51</f>
        <v>100</v>
      </c>
      <c r="H80" s="38">
        <f>[1]Calculations!H51</f>
        <v>0</v>
      </c>
      <c r="I80" s="38">
        <f>[1]Calculations!L51</f>
        <v>0</v>
      </c>
      <c r="J80" s="38">
        <f>[1]Calculations!G51</f>
        <v>0</v>
      </c>
      <c r="K80" s="38">
        <f>[1]Calculations!K51</f>
        <v>0</v>
      </c>
      <c r="L80" s="38">
        <f>[1]Calculations!F51</f>
        <v>0</v>
      </c>
      <c r="M80" s="38">
        <f>[1]Calculations!J51</f>
        <v>0</v>
      </c>
      <c r="N80" s="38">
        <f>[1]Calculations!V51</f>
        <v>0</v>
      </c>
      <c r="O80" s="38">
        <f>[1]Calculations!W51</f>
        <v>0</v>
      </c>
      <c r="P80" s="38">
        <f>[1]Calculations!O51</f>
        <v>1.2488860000000002</v>
      </c>
      <c r="Q80" s="38">
        <f>[1]Calculations!S51</f>
        <v>8.9555984864088369</v>
      </c>
      <c r="R80" s="38">
        <f>[1]Calculations!Q51</f>
        <v>0.74736800000000003</v>
      </c>
      <c r="S80" s="38">
        <f>[1]Calculations!T51</f>
        <v>5.3592783725579425</v>
      </c>
      <c r="T80" s="38">
        <f>[1]Calculations!R51</f>
        <v>0.55754700000000001</v>
      </c>
      <c r="U80" s="38">
        <f>[1]Calculations!U51</f>
        <v>3.9980967592732939</v>
      </c>
      <c r="V80" s="38" t="str">
        <f>[1]Calculations!X51</f>
        <v>Not Modelled</v>
      </c>
      <c r="W80" s="38" t="str">
        <f>[1]Calculations!Y51</f>
        <v>N/A</v>
      </c>
      <c r="X80" s="38" t="s">
        <v>1056</v>
      </c>
      <c r="Y80" s="73" t="s">
        <v>105</v>
      </c>
      <c r="Z80" s="80" t="s">
        <v>1066</v>
      </c>
      <c r="AA80" s="80">
        <f>[1]Calculations!Z51</f>
        <v>0</v>
      </c>
      <c r="AB80" s="80">
        <f t="shared" si="3"/>
        <v>0</v>
      </c>
      <c r="AC80" s="80">
        <f>[1]Calculations!AA51</f>
        <v>0.51762606866500005</v>
      </c>
      <c r="AD80" s="80">
        <f t="shared" si="4"/>
        <v>3.71182897162914E-2</v>
      </c>
      <c r="AE80" s="80">
        <f>[1]Calculations!AB51</f>
        <v>0.38219353055499999</v>
      </c>
      <c r="AF80" s="80">
        <f t="shared" si="5"/>
        <v>2.7406599191228076</v>
      </c>
      <c r="AG80" s="80">
        <f>[1]Calculations!AC51</f>
        <v>0</v>
      </c>
      <c r="AH80" s="80">
        <f t="shared" si="6"/>
        <v>0</v>
      </c>
      <c r="AI80" s="80">
        <f>[1]Calculations!AD51</f>
        <v>0.693188951306</v>
      </c>
      <c r="AJ80" s="80">
        <f t="shared" si="7"/>
        <v>4.9707674864730178</v>
      </c>
      <c r="AK80" s="80">
        <f>[1]Calculations!AE51</f>
        <v>12.631317561099999</v>
      </c>
      <c r="AL80" s="80">
        <f t="shared" si="8"/>
        <v>90.57752943946565</v>
      </c>
      <c r="AM80" s="80">
        <f>[1]Calculations!AF51</f>
        <v>0.69933933531400005</v>
      </c>
      <c r="AN80" s="80">
        <f t="shared" si="9"/>
        <v>5.014871087372442</v>
      </c>
      <c r="AO80" s="80">
        <f>[1]Calculations!AG51</f>
        <v>4.3076290625100002</v>
      </c>
      <c r="AP80" s="80">
        <f t="shared" si="10"/>
        <v>30.889445723809274</v>
      </c>
      <c r="AQ80" s="80">
        <f>[1]Calculations!AH51</f>
        <v>9.57602945971</v>
      </c>
      <c r="AR80" s="80">
        <f t="shared" si="11"/>
        <v>68.668457277273731</v>
      </c>
      <c r="AS80" s="80">
        <f>[1]Calculations!AI51</f>
        <v>4.5248979119300001</v>
      </c>
      <c r="AT80" s="80">
        <f t="shared" si="12"/>
        <v>32.447452282461974</v>
      </c>
      <c r="AU80" s="80">
        <f>[1]Calculations!AJ51</f>
        <v>0.16559816383500001</v>
      </c>
      <c r="AV80" s="80">
        <f t="shared" si="13"/>
        <v>1.1874828170007576</v>
      </c>
      <c r="AW80" s="81"/>
      <c r="AX80" s="81"/>
      <c r="AY80" s="13" t="str">
        <f>[1]Calculations!D51</f>
        <v>Call for Sites 2018</v>
      </c>
      <c r="AZ80" s="37"/>
    </row>
    <row r="81" spans="2:52" x14ac:dyDescent="0.25">
      <c r="B81" s="13">
        <f>[1]Calculations!A52</f>
        <v>699</v>
      </c>
      <c r="C81" s="30" t="str">
        <f>[1]Calculations!B52</f>
        <v>Leaches Lane, Shuttleworth</v>
      </c>
      <c r="D81" s="13" t="str">
        <f>[1]Calculations!C52</f>
        <v>Mixed use</v>
      </c>
      <c r="E81" s="38">
        <f>[1]Calculations!E52</f>
        <v>2.1536540992855802</v>
      </c>
      <c r="F81" s="38">
        <f>[1]Calculations!I52</f>
        <v>2.1536540992855802</v>
      </c>
      <c r="G81" s="38">
        <f>[1]Calculations!M52</f>
        <v>100</v>
      </c>
      <c r="H81" s="38">
        <f>[1]Calculations!H52</f>
        <v>0</v>
      </c>
      <c r="I81" s="38">
        <f>[1]Calculations!L52</f>
        <v>0</v>
      </c>
      <c r="J81" s="38">
        <f>[1]Calculations!G52</f>
        <v>0</v>
      </c>
      <c r="K81" s="38">
        <f>[1]Calculations!K52</f>
        <v>0</v>
      </c>
      <c r="L81" s="38">
        <f>[1]Calculations!F52</f>
        <v>0</v>
      </c>
      <c r="M81" s="38">
        <f>[1]Calculations!J52</f>
        <v>0</v>
      </c>
      <c r="N81" s="38">
        <f>[1]Calculations!V52</f>
        <v>0</v>
      </c>
      <c r="O81" s="38">
        <f>[1]Calculations!W52</f>
        <v>0</v>
      </c>
      <c r="P81" s="38">
        <f>[1]Calculations!O52</f>
        <v>0.17396982999999999</v>
      </c>
      <c r="Q81" s="38">
        <f>[1]Calculations!S52</f>
        <v>8.0778909694788048</v>
      </c>
      <c r="R81" s="38">
        <f>[1]Calculations!Q52</f>
        <v>6.174383E-2</v>
      </c>
      <c r="S81" s="38">
        <f>[1]Calculations!T52</f>
        <v>2.8669334606927799</v>
      </c>
      <c r="T81" s="38">
        <f>[1]Calculations!R52</f>
        <v>5.5233699999999997E-2</v>
      </c>
      <c r="U81" s="38">
        <f>[1]Calculations!U52</f>
        <v>2.5646504709517823</v>
      </c>
      <c r="V81" s="38" t="str">
        <f>[1]Calculations!X52</f>
        <v>Not Modelled</v>
      </c>
      <c r="W81" s="38" t="str">
        <f>[1]Calculations!Y52</f>
        <v>N/A</v>
      </c>
      <c r="X81" s="38" t="s">
        <v>1056</v>
      </c>
      <c r="Y81" s="73" t="s">
        <v>105</v>
      </c>
      <c r="Z81" s="80" t="s">
        <v>1066</v>
      </c>
      <c r="AA81" s="80">
        <f>[1]Calculations!Z52</f>
        <v>0</v>
      </c>
      <c r="AB81" s="80">
        <f t="shared" si="3"/>
        <v>0</v>
      </c>
      <c r="AC81" s="80">
        <f>[1]Calculations!AA52</f>
        <v>0</v>
      </c>
      <c r="AD81" s="80">
        <f t="shared" si="4"/>
        <v>0</v>
      </c>
      <c r="AE81" s="80">
        <f>[1]Calculations!AB52</f>
        <v>0</v>
      </c>
      <c r="AF81" s="80">
        <f t="shared" si="5"/>
        <v>0</v>
      </c>
      <c r="AG81" s="80">
        <f>[1]Calculations!AC52</f>
        <v>0</v>
      </c>
      <c r="AH81" s="80">
        <f t="shared" si="6"/>
        <v>0</v>
      </c>
      <c r="AI81" s="80">
        <f>[1]Calculations!AD52</f>
        <v>0.44577209791400002</v>
      </c>
      <c r="AJ81" s="80">
        <f t="shared" si="7"/>
        <v>20.698407328357582</v>
      </c>
      <c r="AK81" s="80">
        <f>[1]Calculations!AE52</f>
        <v>2.1086161570600002</v>
      </c>
      <c r="AL81" s="80">
        <f t="shared" si="8"/>
        <v>97.908766210854367</v>
      </c>
      <c r="AM81" s="80">
        <f>[1]Calculations!AF52</f>
        <v>0</v>
      </c>
      <c r="AN81" s="80">
        <f t="shared" si="9"/>
        <v>0</v>
      </c>
      <c r="AO81" s="80">
        <f>[1]Calculations!AG52</f>
        <v>0</v>
      </c>
      <c r="AP81" s="80">
        <f t="shared" si="10"/>
        <v>0</v>
      </c>
      <c r="AQ81" s="80">
        <f>[1]Calculations!AH52</f>
        <v>2.1536540992900002</v>
      </c>
      <c r="AR81" s="80">
        <f t="shared" si="11"/>
        <v>100.00000000020523</v>
      </c>
      <c r="AS81" s="80">
        <f>[1]Calculations!AI52</f>
        <v>0</v>
      </c>
      <c r="AT81" s="80">
        <f t="shared" si="12"/>
        <v>0</v>
      </c>
      <c r="AU81" s="80">
        <f>[1]Calculations!AJ52</f>
        <v>0</v>
      </c>
      <c r="AV81" s="80">
        <f t="shared" si="13"/>
        <v>0</v>
      </c>
      <c r="AW81" s="81"/>
      <c r="AX81" s="81"/>
      <c r="AY81" s="13" t="str">
        <f>[1]Calculations!D52</f>
        <v>Call for Sites 2018</v>
      </c>
    </row>
    <row r="82" spans="2:52" ht="25" x14ac:dyDescent="0.25">
      <c r="B82" s="13">
        <f>[1]Calculations!A53</f>
        <v>704</v>
      </c>
      <c r="C82" s="30" t="str">
        <f>[1]Calculations!B53</f>
        <v>Ramsbottom Works/Fletcher Bank Quarry</v>
      </c>
      <c r="D82" s="13" t="str">
        <f>[1]Calculations!C53</f>
        <v>Offices / Industry and warehousing</v>
      </c>
      <c r="E82" s="38">
        <f>[1]Calculations!E53</f>
        <v>12.5013074672411</v>
      </c>
      <c r="F82" s="38">
        <f>[1]Calculations!I53</f>
        <v>12.5013074672411</v>
      </c>
      <c r="G82" s="38">
        <f>[1]Calculations!M53</f>
        <v>100</v>
      </c>
      <c r="H82" s="38">
        <f>[1]Calculations!H53</f>
        <v>0</v>
      </c>
      <c r="I82" s="38">
        <f>[1]Calculations!L53</f>
        <v>0</v>
      </c>
      <c r="J82" s="38">
        <f>[1]Calculations!G53</f>
        <v>0</v>
      </c>
      <c r="K82" s="38">
        <f>[1]Calculations!K53</f>
        <v>0</v>
      </c>
      <c r="L82" s="38">
        <f>[1]Calculations!F53</f>
        <v>0</v>
      </c>
      <c r="M82" s="38">
        <f>[1]Calculations!J53</f>
        <v>0</v>
      </c>
      <c r="N82" s="38">
        <f>[1]Calculations!V53</f>
        <v>0</v>
      </c>
      <c r="O82" s="38">
        <f>[1]Calculations!W53</f>
        <v>0</v>
      </c>
      <c r="P82" s="38">
        <f>[1]Calculations!O53</f>
        <v>1.9824950000000001</v>
      </c>
      <c r="Q82" s="38">
        <f>[1]Calculations!S53</f>
        <v>15.858301263247906</v>
      </c>
      <c r="R82" s="38">
        <f>[1]Calculations!Q53</f>
        <v>0.95824500000000001</v>
      </c>
      <c r="S82" s="38">
        <f>[1]Calculations!T53</f>
        <v>7.6651582445357942</v>
      </c>
      <c r="T82" s="38">
        <f>[1]Calculations!R53</f>
        <v>0.431925</v>
      </c>
      <c r="U82" s="38">
        <f>[1]Calculations!U53</f>
        <v>3.4550386120158443</v>
      </c>
      <c r="V82" s="38" t="str">
        <f>[1]Calculations!X53</f>
        <v>Not Modelled</v>
      </c>
      <c r="W82" s="38" t="str">
        <f>[1]Calculations!Y53</f>
        <v>N/A</v>
      </c>
      <c r="X82" s="38" t="s">
        <v>1068</v>
      </c>
      <c r="Y82" s="73" t="s">
        <v>105</v>
      </c>
      <c r="Z82" s="80" t="s">
        <v>1066</v>
      </c>
      <c r="AA82" s="80">
        <f>[1]Calculations!Z53</f>
        <v>0</v>
      </c>
      <c r="AB82" s="80">
        <f t="shared" si="3"/>
        <v>0</v>
      </c>
      <c r="AC82" s="80">
        <f>[1]Calculations!AA53</f>
        <v>1.9571119999900001E-2</v>
      </c>
      <c r="AD82" s="80">
        <f t="shared" si="4"/>
        <v>1.565525850090873E-3</v>
      </c>
      <c r="AE82" s="80">
        <f>[1]Calculations!AB53</f>
        <v>4.6441893868299999E-2</v>
      </c>
      <c r="AF82" s="80">
        <f t="shared" si="5"/>
        <v>0.37149629340769436</v>
      </c>
      <c r="AG82" s="80">
        <f>[1]Calculations!AC53</f>
        <v>0</v>
      </c>
      <c r="AH82" s="80">
        <f t="shared" si="6"/>
        <v>0</v>
      </c>
      <c r="AI82" s="80">
        <f>[1]Calculations!AD53</f>
        <v>0</v>
      </c>
      <c r="AJ82" s="80">
        <f t="shared" si="7"/>
        <v>0</v>
      </c>
      <c r="AK82" s="80">
        <f>[1]Calculations!AE53</f>
        <v>0</v>
      </c>
      <c r="AL82" s="80">
        <f t="shared" si="8"/>
        <v>0</v>
      </c>
      <c r="AM82" s="80">
        <f>[1]Calculations!AF53</f>
        <v>0.34432910180499998</v>
      </c>
      <c r="AN82" s="80">
        <f t="shared" si="9"/>
        <v>2.754344717200925</v>
      </c>
      <c r="AO82" s="80">
        <f>[1]Calculations!AG53</f>
        <v>0</v>
      </c>
      <c r="AP82" s="80">
        <f t="shared" si="10"/>
        <v>0</v>
      </c>
      <c r="AQ82" s="80">
        <f>[1]Calculations!AH53</f>
        <v>12.460856895399999</v>
      </c>
      <c r="AR82" s="80">
        <f t="shared" si="11"/>
        <v>99.67642926992157</v>
      </c>
      <c r="AS82" s="80">
        <f>[1]Calculations!AI53</f>
        <v>4.4773834897999999E-2</v>
      </c>
      <c r="AT82" s="80">
        <f t="shared" si="12"/>
        <v>0.35815321729608729</v>
      </c>
      <c r="AU82" s="80">
        <f>[1]Calculations!AJ53</f>
        <v>0</v>
      </c>
      <c r="AV82" s="80">
        <f t="shared" si="13"/>
        <v>0</v>
      </c>
      <c r="AW82" s="81"/>
      <c r="AX82" s="81"/>
      <c r="AY82" s="13" t="str">
        <f>[1]Calculations!D53</f>
        <v>Call for Sites 2018</v>
      </c>
      <c r="AZ82" s="37"/>
    </row>
    <row r="83" spans="2:52" x14ac:dyDescent="0.25">
      <c r="B83" s="13">
        <f>[1]Calculations!A54</f>
        <v>707</v>
      </c>
      <c r="C83" s="30" t="str">
        <f>[1]Calculations!B54</f>
        <v>Land off Bradley Fold Road</v>
      </c>
      <c r="D83" s="13" t="str">
        <f>[1]Calculations!C54</f>
        <v>Residential</v>
      </c>
      <c r="E83" s="38">
        <f>[1]Calculations!E54</f>
        <v>2.1786757544256701</v>
      </c>
      <c r="F83" s="38">
        <f>[1]Calculations!I54</f>
        <v>2.1786757544256701</v>
      </c>
      <c r="G83" s="38">
        <f>[1]Calculations!M54</f>
        <v>100</v>
      </c>
      <c r="H83" s="38">
        <f>[1]Calculations!H54</f>
        <v>0</v>
      </c>
      <c r="I83" s="38">
        <f>[1]Calculations!L54</f>
        <v>0</v>
      </c>
      <c r="J83" s="38">
        <f>[1]Calculations!G54</f>
        <v>0</v>
      </c>
      <c r="K83" s="38">
        <f>[1]Calculations!K54</f>
        <v>0</v>
      </c>
      <c r="L83" s="38">
        <f>[1]Calculations!F54</f>
        <v>0</v>
      </c>
      <c r="M83" s="38">
        <f>[1]Calculations!J54</f>
        <v>0</v>
      </c>
      <c r="N83" s="38">
        <f>[1]Calculations!V54</f>
        <v>0</v>
      </c>
      <c r="O83" s="38">
        <f>[1]Calculations!W54</f>
        <v>0</v>
      </c>
      <c r="P83" s="38">
        <f>[1]Calculations!O54</f>
        <v>1.24171E-2</v>
      </c>
      <c r="Q83" s="38">
        <f>[1]Calculations!S54</f>
        <v>0.569937953124802</v>
      </c>
      <c r="R83" s="38">
        <f>[1]Calculations!Q54</f>
        <v>0</v>
      </c>
      <c r="S83" s="38">
        <f>[1]Calculations!T54</f>
        <v>0</v>
      </c>
      <c r="T83" s="38">
        <f>[1]Calculations!R54</f>
        <v>0</v>
      </c>
      <c r="U83" s="38">
        <f>[1]Calculations!U54</f>
        <v>0</v>
      </c>
      <c r="V83" s="38" t="str">
        <f>[1]Calculations!X54</f>
        <v>Not Modelled</v>
      </c>
      <c r="W83" s="38" t="str">
        <f>[1]Calculations!Y54</f>
        <v>N/A</v>
      </c>
      <c r="X83" s="38" t="s">
        <v>1056</v>
      </c>
      <c r="Y83" s="73" t="s">
        <v>105</v>
      </c>
      <c r="Z83" s="80" t="s">
        <v>1066</v>
      </c>
      <c r="AA83" s="80">
        <f>[1]Calculations!Z54</f>
        <v>0</v>
      </c>
      <c r="AB83" s="80">
        <f t="shared" si="3"/>
        <v>0</v>
      </c>
      <c r="AC83" s="80">
        <f>[1]Calculations!AA54</f>
        <v>0</v>
      </c>
      <c r="AD83" s="80">
        <f t="shared" si="4"/>
        <v>0</v>
      </c>
      <c r="AE83" s="80">
        <f>[1]Calculations!AB54</f>
        <v>0</v>
      </c>
      <c r="AF83" s="80">
        <f t="shared" si="5"/>
        <v>0</v>
      </c>
      <c r="AG83" s="80">
        <f>[1]Calculations!AC54</f>
        <v>0</v>
      </c>
      <c r="AH83" s="80">
        <f t="shared" si="6"/>
        <v>0</v>
      </c>
      <c r="AI83" s="80">
        <f>[1]Calculations!AD54</f>
        <v>0</v>
      </c>
      <c r="AJ83" s="80">
        <f t="shared" si="7"/>
        <v>0</v>
      </c>
      <c r="AK83" s="80">
        <f>[1]Calculations!AE54</f>
        <v>2.0962288194599998</v>
      </c>
      <c r="AL83" s="80">
        <f t="shared" si="8"/>
        <v>96.215731744469508</v>
      </c>
      <c r="AM83" s="80">
        <f>[1]Calculations!AF54</f>
        <v>0</v>
      </c>
      <c r="AN83" s="80">
        <f t="shared" si="9"/>
        <v>0</v>
      </c>
      <c r="AO83" s="80">
        <f>[1]Calculations!AG54</f>
        <v>1.03358437506E-4</v>
      </c>
      <c r="AP83" s="80">
        <f t="shared" si="10"/>
        <v>4.7440945398158499E-3</v>
      </c>
      <c r="AQ83" s="80">
        <f>[1]Calculations!AH54</f>
        <v>1.8565894861300001</v>
      </c>
      <c r="AR83" s="80">
        <f t="shared" si="11"/>
        <v>85.21642022033808</v>
      </c>
      <c r="AS83" s="80">
        <f>[1]Calculations!AI54</f>
        <v>0</v>
      </c>
      <c r="AT83" s="80">
        <f t="shared" si="12"/>
        <v>0</v>
      </c>
      <c r="AU83" s="80">
        <f>[1]Calculations!AJ54</f>
        <v>0</v>
      </c>
      <c r="AV83" s="80">
        <f t="shared" si="13"/>
        <v>0</v>
      </c>
      <c r="AW83" s="83"/>
      <c r="AX83" s="83"/>
      <c r="AY83" s="13" t="str">
        <f>[1]Calculations!D54</f>
        <v>Call for Sites 2018</v>
      </c>
    </row>
    <row r="84" spans="2:52" x14ac:dyDescent="0.25">
      <c r="B84" s="13">
        <f>[1]Calculations!A55</f>
        <v>711</v>
      </c>
      <c r="C84" s="30" t="str">
        <f>[1]Calculations!B55</f>
        <v>Land at Oak Avenue</v>
      </c>
      <c r="D84" s="13" t="str">
        <f>[1]Calculations!C55</f>
        <v>Residential</v>
      </c>
      <c r="E84" s="38">
        <f>[1]Calculations!E55</f>
        <v>0.95338818873646303</v>
      </c>
      <c r="F84" s="38">
        <f>[1]Calculations!I55</f>
        <v>0.95338818873646303</v>
      </c>
      <c r="G84" s="38">
        <f>[1]Calculations!M55</f>
        <v>100</v>
      </c>
      <c r="H84" s="38">
        <f>[1]Calculations!H55</f>
        <v>0</v>
      </c>
      <c r="I84" s="38">
        <f>[1]Calculations!L55</f>
        <v>0</v>
      </c>
      <c r="J84" s="38">
        <f>[1]Calculations!G55</f>
        <v>0</v>
      </c>
      <c r="K84" s="38">
        <f>[1]Calculations!K55</f>
        <v>0</v>
      </c>
      <c r="L84" s="38">
        <f>[1]Calculations!F55</f>
        <v>0</v>
      </c>
      <c r="M84" s="38">
        <f>[1]Calculations!J55</f>
        <v>0</v>
      </c>
      <c r="N84" s="38">
        <f>[1]Calculations!V55</f>
        <v>0</v>
      </c>
      <c r="O84" s="38">
        <f>[1]Calculations!W55</f>
        <v>0</v>
      </c>
      <c r="P84" s="38">
        <f>[1]Calculations!O55</f>
        <v>4.7225400000000001E-2</v>
      </c>
      <c r="Q84" s="38">
        <f>[1]Calculations!S55</f>
        <v>4.9534282633172122</v>
      </c>
      <c r="R84" s="38">
        <f>[1]Calculations!Q55</f>
        <v>0</v>
      </c>
      <c r="S84" s="38">
        <f>[1]Calculations!T55</f>
        <v>0</v>
      </c>
      <c r="T84" s="38">
        <f>[1]Calculations!R55</f>
        <v>0</v>
      </c>
      <c r="U84" s="38">
        <f>[1]Calculations!U55</f>
        <v>0</v>
      </c>
      <c r="V84" s="38" t="str">
        <f>[1]Calculations!X55</f>
        <v>Not Modelled</v>
      </c>
      <c r="W84" s="38" t="str">
        <f>[1]Calculations!Y55</f>
        <v>N/A</v>
      </c>
      <c r="X84" s="38" t="s">
        <v>1056</v>
      </c>
      <c r="Y84" s="73" t="s">
        <v>105</v>
      </c>
      <c r="Z84" s="80" t="s">
        <v>1066</v>
      </c>
      <c r="AA84" s="80">
        <f>[1]Calculations!Z55</f>
        <v>0</v>
      </c>
      <c r="AB84" s="80">
        <f t="shared" si="3"/>
        <v>0</v>
      </c>
      <c r="AC84" s="80">
        <f>[1]Calculations!AA55</f>
        <v>0</v>
      </c>
      <c r="AD84" s="80">
        <f t="shared" si="4"/>
        <v>0</v>
      </c>
      <c r="AE84" s="80">
        <f>[1]Calculations!AB55</f>
        <v>0</v>
      </c>
      <c r="AF84" s="80">
        <f t="shared" si="5"/>
        <v>0</v>
      </c>
      <c r="AG84" s="80">
        <f>[1]Calculations!AC55</f>
        <v>0</v>
      </c>
      <c r="AH84" s="80">
        <f t="shared" si="6"/>
        <v>0</v>
      </c>
      <c r="AI84" s="80">
        <f>[1]Calculations!AD55</f>
        <v>0</v>
      </c>
      <c r="AJ84" s="80">
        <f t="shared" si="7"/>
        <v>0</v>
      </c>
      <c r="AK84" s="80">
        <f>[1]Calculations!AE55</f>
        <v>0</v>
      </c>
      <c r="AL84" s="80">
        <f t="shared" si="8"/>
        <v>0</v>
      </c>
      <c r="AM84" s="80">
        <f>[1]Calculations!AF55</f>
        <v>0</v>
      </c>
      <c r="AN84" s="80">
        <f t="shared" si="9"/>
        <v>0</v>
      </c>
      <c r="AO84" s="80">
        <f>[1]Calculations!AG55</f>
        <v>0</v>
      </c>
      <c r="AP84" s="80">
        <f t="shared" si="10"/>
        <v>0</v>
      </c>
      <c r="AQ84" s="80">
        <f>[1]Calculations!AH55</f>
        <v>0.95338818873599995</v>
      </c>
      <c r="AR84" s="80">
        <f t="shared" si="11"/>
        <v>99.999999999951427</v>
      </c>
      <c r="AS84" s="80">
        <f>[1]Calculations!AI55</f>
        <v>0</v>
      </c>
      <c r="AT84" s="80">
        <f t="shared" si="12"/>
        <v>0</v>
      </c>
      <c r="AU84" s="80">
        <f>[1]Calculations!AJ55</f>
        <v>0</v>
      </c>
      <c r="AV84" s="80">
        <f t="shared" si="13"/>
        <v>0</v>
      </c>
      <c r="AW84" s="83"/>
      <c r="AX84" s="83"/>
      <c r="AY84" s="13" t="str">
        <f>[1]Calculations!D55</f>
        <v>Call for Sites 2018</v>
      </c>
    </row>
    <row r="85" spans="2:52" x14ac:dyDescent="0.25">
      <c r="B85" s="13">
        <f>[1]Calculations!A56</f>
        <v>713</v>
      </c>
      <c r="C85" s="30" t="str">
        <f>[1]Calculations!B56</f>
        <v>Stand Golf Club</v>
      </c>
      <c r="D85" s="13" t="str">
        <f>[1]Calculations!C56</f>
        <v>Residential</v>
      </c>
      <c r="E85" s="38">
        <f>[1]Calculations!E56</f>
        <v>1.9530446529132801</v>
      </c>
      <c r="F85" s="38">
        <f>[1]Calculations!I56</f>
        <v>1.9530446529132801</v>
      </c>
      <c r="G85" s="38">
        <f>[1]Calculations!M56</f>
        <v>100</v>
      </c>
      <c r="H85" s="38">
        <f>[1]Calculations!H56</f>
        <v>0</v>
      </c>
      <c r="I85" s="38">
        <f>[1]Calculations!L56</f>
        <v>0</v>
      </c>
      <c r="J85" s="38">
        <f>[1]Calculations!G56</f>
        <v>0</v>
      </c>
      <c r="K85" s="38">
        <f>[1]Calculations!K56</f>
        <v>0</v>
      </c>
      <c r="L85" s="38">
        <f>[1]Calculations!F56</f>
        <v>0</v>
      </c>
      <c r="M85" s="38">
        <f>[1]Calculations!J56</f>
        <v>0</v>
      </c>
      <c r="N85" s="38">
        <f>[1]Calculations!V56</f>
        <v>0</v>
      </c>
      <c r="O85" s="38">
        <f>[1]Calculations!W56</f>
        <v>0</v>
      </c>
      <c r="P85" s="38">
        <f>[1]Calculations!O56</f>
        <v>0</v>
      </c>
      <c r="Q85" s="38">
        <f>[1]Calculations!S56</f>
        <v>0</v>
      </c>
      <c r="R85" s="38">
        <f>[1]Calculations!Q56</f>
        <v>0</v>
      </c>
      <c r="S85" s="38">
        <f>[1]Calculations!T56</f>
        <v>0</v>
      </c>
      <c r="T85" s="38">
        <f>[1]Calculations!R56</f>
        <v>0</v>
      </c>
      <c r="U85" s="38">
        <f>[1]Calculations!U56</f>
        <v>0</v>
      </c>
      <c r="V85" s="38" t="str">
        <f>[1]Calculations!X56</f>
        <v>Not Modelled</v>
      </c>
      <c r="W85" s="38" t="str">
        <f>[1]Calculations!Y56</f>
        <v>N/A</v>
      </c>
      <c r="X85" s="38" t="s">
        <v>1056</v>
      </c>
      <c r="Y85" s="73" t="s">
        <v>105</v>
      </c>
      <c r="Z85" s="80" t="s">
        <v>1066</v>
      </c>
      <c r="AA85" s="80">
        <f>[1]Calculations!Z56</f>
        <v>0</v>
      </c>
      <c r="AB85" s="80">
        <f t="shared" si="3"/>
        <v>0</v>
      </c>
      <c r="AC85" s="80">
        <f>[1]Calculations!AA56</f>
        <v>0</v>
      </c>
      <c r="AD85" s="80">
        <f t="shared" si="4"/>
        <v>0</v>
      </c>
      <c r="AE85" s="80">
        <f>[1]Calculations!AB56</f>
        <v>0</v>
      </c>
      <c r="AF85" s="80">
        <f t="shared" si="5"/>
        <v>0</v>
      </c>
      <c r="AG85" s="80">
        <f>[1]Calculations!AC56</f>
        <v>0</v>
      </c>
      <c r="AH85" s="80">
        <f t="shared" si="6"/>
        <v>0</v>
      </c>
      <c r="AI85" s="80">
        <f>[1]Calculations!AD56</f>
        <v>0</v>
      </c>
      <c r="AJ85" s="80">
        <f t="shared" si="7"/>
        <v>0</v>
      </c>
      <c r="AK85" s="80">
        <f>[1]Calculations!AE56</f>
        <v>0.51063273453900004</v>
      </c>
      <c r="AL85" s="80">
        <f t="shared" si="8"/>
        <v>26.145471573182377</v>
      </c>
      <c r="AM85" s="80">
        <f>[1]Calculations!AF56</f>
        <v>0</v>
      </c>
      <c r="AN85" s="80">
        <f t="shared" si="9"/>
        <v>0</v>
      </c>
      <c r="AO85" s="80">
        <f>[1]Calculations!AG56</f>
        <v>1.72304231182E-2</v>
      </c>
      <c r="AP85" s="80">
        <f t="shared" si="10"/>
        <v>0.88223395673509319</v>
      </c>
      <c r="AQ85" s="80">
        <f>[1]Calculations!AH56</f>
        <v>0.264096836665</v>
      </c>
      <c r="AR85" s="80">
        <f t="shared" si="11"/>
        <v>13.522314314271162</v>
      </c>
      <c r="AS85" s="80">
        <f>[1]Calculations!AI56</f>
        <v>0</v>
      </c>
      <c r="AT85" s="80">
        <f t="shared" si="12"/>
        <v>0</v>
      </c>
      <c r="AU85" s="80">
        <f>[1]Calculations!AJ56</f>
        <v>0</v>
      </c>
      <c r="AV85" s="80">
        <f t="shared" si="13"/>
        <v>0</v>
      </c>
      <c r="AW85" s="83"/>
      <c r="AX85" s="83"/>
      <c r="AY85" s="13" t="str">
        <f>[1]Calculations!D56</f>
        <v>Call for Sites 2018</v>
      </c>
    </row>
    <row r="86" spans="2:52" ht="25" x14ac:dyDescent="0.25">
      <c r="B86" s="13">
        <f>[1]Calculations!A57</f>
        <v>717</v>
      </c>
      <c r="C86" s="30" t="str">
        <f>[1]Calculations!B57</f>
        <v>Warth Business Centre/Industrial Park</v>
      </c>
      <c r="D86" s="13" t="str">
        <f>[1]Calculations!C57</f>
        <v>Residential</v>
      </c>
      <c r="E86" s="38">
        <f>[1]Calculations!E57</f>
        <v>15.422320849514501</v>
      </c>
      <c r="F86" s="38">
        <f>[1]Calculations!I57</f>
        <v>2.0420634716145001</v>
      </c>
      <c r="G86" s="38">
        <f>[1]Calculations!M57</f>
        <v>13.240960887406159</v>
      </c>
      <c r="H86" s="38">
        <f>[1]Calculations!H57</f>
        <v>1.4223698258299999</v>
      </c>
      <c r="I86" s="38">
        <f>[1]Calculations!L57</f>
        <v>9.2228001200920193</v>
      </c>
      <c r="J86" s="38">
        <f>[1]Calculations!G57</f>
        <v>6.4911661586799996</v>
      </c>
      <c r="K86" s="38">
        <f>[1]Calculations!K57</f>
        <v>42.089424944653146</v>
      </c>
      <c r="L86" s="38">
        <f>[1]Calculations!F57</f>
        <v>5.4667213933900003</v>
      </c>
      <c r="M86" s="38">
        <f>[1]Calculations!J57</f>
        <v>35.446814047848669</v>
      </c>
      <c r="N86" s="38">
        <f>[1]Calculations!V57</f>
        <v>13.802360255</v>
      </c>
      <c r="O86" s="38">
        <f>[1]Calculations!W57</f>
        <v>89.495999919068609</v>
      </c>
      <c r="P86" s="38">
        <f>[1]Calculations!O57</f>
        <v>2.7299989999999998</v>
      </c>
      <c r="Q86" s="38">
        <f>[1]Calculations!S57</f>
        <v>17.701609418182613</v>
      </c>
      <c r="R86" s="38">
        <f>[1]Calculations!Q57</f>
        <v>1.1421589999999999</v>
      </c>
      <c r="S86" s="38">
        <f>[1]Calculations!T57</f>
        <v>7.4058827536061509</v>
      </c>
      <c r="T86" s="38">
        <f>[1]Calculations!R57</f>
        <v>0.74589499999999997</v>
      </c>
      <c r="U86" s="38">
        <f>[1]Calculations!U57</f>
        <v>4.8364640269008596</v>
      </c>
      <c r="V86" s="38">
        <f>[1]Calculations!X57</f>
        <v>12.409224</v>
      </c>
      <c r="W86" s="38">
        <f>[1]Calculations!Y57</f>
        <v>80.462753440839265</v>
      </c>
      <c r="X86" s="38" t="s">
        <v>1056</v>
      </c>
      <c r="Y86" s="73" t="s">
        <v>99</v>
      </c>
      <c r="Z86" s="80" t="s">
        <v>248</v>
      </c>
      <c r="AA86" s="80">
        <f>[1]Calculations!Z57</f>
        <v>2.2235443739199998</v>
      </c>
      <c r="AB86" s="80">
        <f t="shared" si="3"/>
        <v>14.417702728509877</v>
      </c>
      <c r="AC86" s="80">
        <f>[1]Calculations!AA57</f>
        <v>0.30016918993800001</v>
      </c>
      <c r="AD86" s="80">
        <f t="shared" si="4"/>
        <v>1.9463295626316154E-2</v>
      </c>
      <c r="AE86" s="80">
        <f>[1]Calculations!AB57</f>
        <v>0.235577407416</v>
      </c>
      <c r="AF86" s="80">
        <f t="shared" si="5"/>
        <v>1.5275094437126566</v>
      </c>
      <c r="AG86" s="80">
        <f>[1]Calculations!AC57</f>
        <v>5.5994480479200002</v>
      </c>
      <c r="AH86" s="80">
        <f t="shared" si="6"/>
        <v>36.307428061946148</v>
      </c>
      <c r="AI86" s="80">
        <f>[1]Calculations!AD57</f>
        <v>3.8528720266100001</v>
      </c>
      <c r="AJ86" s="80">
        <f t="shared" si="7"/>
        <v>24.982439829938368</v>
      </c>
      <c r="AK86" s="80">
        <f>[1]Calculations!AE57</f>
        <v>0</v>
      </c>
      <c r="AL86" s="80">
        <f t="shared" si="8"/>
        <v>0</v>
      </c>
      <c r="AM86" s="80">
        <f>[1]Calculations!AF57</f>
        <v>0</v>
      </c>
      <c r="AN86" s="80">
        <f t="shared" si="9"/>
        <v>0</v>
      </c>
      <c r="AO86" s="80">
        <f>[1]Calculations!AG57</f>
        <v>0</v>
      </c>
      <c r="AP86" s="80">
        <f t="shared" si="10"/>
        <v>0</v>
      </c>
      <c r="AQ86" s="80">
        <f>[1]Calculations!AH57</f>
        <v>12.4162125134</v>
      </c>
      <c r="AR86" s="80">
        <f t="shared" si="11"/>
        <v>80.508067719203652</v>
      </c>
      <c r="AS86" s="80">
        <f>[1]Calculations!AI57</f>
        <v>0</v>
      </c>
      <c r="AT86" s="80">
        <f t="shared" si="12"/>
        <v>0</v>
      </c>
      <c r="AU86" s="80">
        <f>[1]Calculations!AJ57</f>
        <v>9.7577145925100002</v>
      </c>
      <c r="AV86" s="80">
        <f t="shared" si="13"/>
        <v>63.270079047909157</v>
      </c>
      <c r="AW86" s="83"/>
      <c r="AX86" s="83"/>
      <c r="AY86" s="13" t="str">
        <f>[1]Calculations!D57</f>
        <v>Call for Sites 2018</v>
      </c>
    </row>
    <row r="87" spans="2:52" ht="25" x14ac:dyDescent="0.25">
      <c r="B87" s="13">
        <f>[1]Calculations!A58</f>
        <v>719</v>
      </c>
      <c r="C87" s="30" t="str">
        <f>[1]Calculations!B58</f>
        <v>Land North of Lindow Close, Brandlesholme (larger site)</v>
      </c>
      <c r="D87" s="13" t="str">
        <f>[1]Calculations!C58</f>
        <v>Residential</v>
      </c>
      <c r="E87" s="38">
        <f>[1]Calculations!E58</f>
        <v>16.643380847459198</v>
      </c>
      <c r="F87" s="38">
        <f>[1]Calculations!I58</f>
        <v>16.643380847459198</v>
      </c>
      <c r="G87" s="38">
        <f>[1]Calculations!M58</f>
        <v>100</v>
      </c>
      <c r="H87" s="38">
        <f>[1]Calculations!H58</f>
        <v>0</v>
      </c>
      <c r="I87" s="38">
        <f>[1]Calculations!L58</f>
        <v>0</v>
      </c>
      <c r="J87" s="38">
        <f>[1]Calculations!G58</f>
        <v>0</v>
      </c>
      <c r="K87" s="38">
        <f>[1]Calculations!K58</f>
        <v>0</v>
      </c>
      <c r="L87" s="38">
        <f>[1]Calculations!F58</f>
        <v>0</v>
      </c>
      <c r="M87" s="38">
        <f>[1]Calculations!J58</f>
        <v>0</v>
      </c>
      <c r="N87" s="38">
        <f>[1]Calculations!V58</f>
        <v>0</v>
      </c>
      <c r="O87" s="38">
        <f>[1]Calculations!W58</f>
        <v>0</v>
      </c>
      <c r="P87" s="38">
        <f>[1]Calculations!O58</f>
        <v>1.0977209999999999</v>
      </c>
      <c r="Q87" s="38">
        <f>[1]Calculations!S58</f>
        <v>6.595540954454453</v>
      </c>
      <c r="R87" s="38">
        <f>[1]Calculations!Q58</f>
        <v>0.49505399999999999</v>
      </c>
      <c r="S87" s="38">
        <f>[1]Calculations!T58</f>
        <v>2.9744797919202552</v>
      </c>
      <c r="T87" s="38">
        <f>[1]Calculations!R58</f>
        <v>0.29357</v>
      </c>
      <c r="U87" s="38">
        <f>[1]Calculations!U58</f>
        <v>1.7638844096079001</v>
      </c>
      <c r="V87" s="38">
        <f>[1]Calculations!X58</f>
        <v>0</v>
      </c>
      <c r="W87" s="38">
        <f>[1]Calculations!Y58</f>
        <v>0</v>
      </c>
      <c r="X87" s="38" t="s">
        <v>1056</v>
      </c>
      <c r="Y87" s="73" t="s">
        <v>105</v>
      </c>
      <c r="Z87" s="80" t="s">
        <v>1066</v>
      </c>
      <c r="AA87" s="80">
        <f>[1]Calculations!Z58</f>
        <v>0</v>
      </c>
      <c r="AB87" s="80">
        <f t="shared" si="3"/>
        <v>0</v>
      </c>
      <c r="AC87" s="80">
        <f>[1]Calculations!AA58</f>
        <v>0.17474448000000001</v>
      </c>
      <c r="AD87" s="80">
        <f t="shared" si="4"/>
        <v>1.0499337941105682E-2</v>
      </c>
      <c r="AE87" s="80">
        <f>[1]Calculations!AB58</f>
        <v>9.0399999999999994E-2</v>
      </c>
      <c r="AF87" s="80">
        <f t="shared" si="5"/>
        <v>0.54315887396039841</v>
      </c>
      <c r="AG87" s="80">
        <f>[1]Calculations!AC58</f>
        <v>0</v>
      </c>
      <c r="AH87" s="80">
        <f t="shared" si="6"/>
        <v>0</v>
      </c>
      <c r="AI87" s="80">
        <f>[1]Calculations!AD58</f>
        <v>1.85410876049</v>
      </c>
      <c r="AJ87" s="80">
        <f t="shared" si="7"/>
        <v>11.140217107830292</v>
      </c>
      <c r="AK87" s="80">
        <f>[1]Calculations!AE58</f>
        <v>13.1155868314</v>
      </c>
      <c r="AL87" s="80">
        <f t="shared" si="8"/>
        <v>78.803621401250595</v>
      </c>
      <c r="AM87" s="80">
        <f>[1]Calculations!AF58</f>
        <v>0.16839704520000001</v>
      </c>
      <c r="AN87" s="80">
        <f t="shared" si="9"/>
        <v>1.0117959009855124</v>
      </c>
      <c r="AO87" s="80">
        <f>[1]Calculations!AG58</f>
        <v>3.7864046838999998</v>
      </c>
      <c r="AP87" s="80">
        <f t="shared" si="10"/>
        <v>22.750213544972368</v>
      </c>
      <c r="AQ87" s="80">
        <f>[1]Calculations!AH58</f>
        <v>11.2161773588</v>
      </c>
      <c r="AR87" s="80">
        <f t="shared" si="11"/>
        <v>67.391219738339856</v>
      </c>
      <c r="AS87" s="80">
        <f>[1]Calculations!AI58</f>
        <v>0</v>
      </c>
      <c r="AT87" s="80">
        <f t="shared" si="12"/>
        <v>0</v>
      </c>
      <c r="AU87" s="80">
        <f>[1]Calculations!AJ58</f>
        <v>0</v>
      </c>
      <c r="AV87" s="80">
        <f t="shared" si="13"/>
        <v>0</v>
      </c>
      <c r="AW87" s="83"/>
      <c r="AX87" s="83"/>
      <c r="AY87" s="13" t="str">
        <f>[1]Calculations!D58</f>
        <v>Call for Sites 2018</v>
      </c>
    </row>
    <row r="88" spans="2:52" ht="25" x14ac:dyDescent="0.25">
      <c r="B88" s="13">
        <f>[1]Calculations!A59</f>
        <v>721</v>
      </c>
      <c r="C88" s="30" t="str">
        <f>[1]Calculations!B59</f>
        <v>Land North of Lindow Close, Brandlesholme (smaller site)</v>
      </c>
      <c r="D88" s="13" t="str">
        <f>[1]Calculations!C59</f>
        <v>Residential</v>
      </c>
      <c r="E88" s="38">
        <f>[1]Calculations!E59</f>
        <v>1.2044405372956899</v>
      </c>
      <c r="F88" s="38">
        <f>[1]Calculations!I59</f>
        <v>1.2044405372956899</v>
      </c>
      <c r="G88" s="38">
        <f>[1]Calculations!M59</f>
        <v>100</v>
      </c>
      <c r="H88" s="38">
        <f>[1]Calculations!H59</f>
        <v>0</v>
      </c>
      <c r="I88" s="38">
        <f>[1]Calculations!L59</f>
        <v>0</v>
      </c>
      <c r="J88" s="38">
        <f>[1]Calculations!G59</f>
        <v>0</v>
      </c>
      <c r="K88" s="38">
        <f>[1]Calculations!K59</f>
        <v>0</v>
      </c>
      <c r="L88" s="38">
        <f>[1]Calculations!F59</f>
        <v>0</v>
      </c>
      <c r="M88" s="38">
        <f>[1]Calculations!J59</f>
        <v>0</v>
      </c>
      <c r="N88" s="38">
        <f>[1]Calculations!V59</f>
        <v>0</v>
      </c>
      <c r="O88" s="38">
        <f>[1]Calculations!W59</f>
        <v>0</v>
      </c>
      <c r="P88" s="38">
        <f>[1]Calculations!O59</f>
        <v>6.8394800000000006E-2</v>
      </c>
      <c r="Q88" s="38">
        <f>[1]Calculations!S59</f>
        <v>5.6785534762526098</v>
      </c>
      <c r="R88" s="38">
        <f>[1]Calculations!Q59</f>
        <v>0</v>
      </c>
      <c r="S88" s="38">
        <f>[1]Calculations!T59</f>
        <v>0</v>
      </c>
      <c r="T88" s="38">
        <f>[1]Calculations!R59</f>
        <v>0</v>
      </c>
      <c r="U88" s="38">
        <f>[1]Calculations!U59</f>
        <v>0</v>
      </c>
      <c r="V88" s="38" t="str">
        <f>[1]Calculations!X59</f>
        <v>Not Modelled</v>
      </c>
      <c r="W88" s="38" t="str">
        <f>[1]Calculations!Y59</f>
        <v>N/A</v>
      </c>
      <c r="X88" s="38" t="s">
        <v>1056</v>
      </c>
      <c r="Y88" s="73" t="s">
        <v>105</v>
      </c>
      <c r="Z88" s="80" t="s">
        <v>1066</v>
      </c>
      <c r="AA88" s="80">
        <f>[1]Calculations!Z59</f>
        <v>0</v>
      </c>
      <c r="AB88" s="80">
        <f t="shared" si="3"/>
        <v>0</v>
      </c>
      <c r="AC88" s="80">
        <f>[1]Calculations!AA59</f>
        <v>0</v>
      </c>
      <c r="AD88" s="80">
        <f t="shared" si="4"/>
        <v>0</v>
      </c>
      <c r="AE88" s="80">
        <f>[1]Calculations!AB59</f>
        <v>0</v>
      </c>
      <c r="AF88" s="80">
        <f t="shared" si="5"/>
        <v>0</v>
      </c>
      <c r="AG88" s="80">
        <f>[1]Calculations!AC59</f>
        <v>0</v>
      </c>
      <c r="AH88" s="80">
        <f t="shared" si="6"/>
        <v>0</v>
      </c>
      <c r="AI88" s="80">
        <f>[1]Calculations!AD59</f>
        <v>0</v>
      </c>
      <c r="AJ88" s="80">
        <f t="shared" si="7"/>
        <v>0</v>
      </c>
      <c r="AK88" s="80">
        <f>[1]Calculations!AE59</f>
        <v>0.84809512059799996</v>
      </c>
      <c r="AL88" s="80">
        <f t="shared" si="8"/>
        <v>70.414029944742111</v>
      </c>
      <c r="AM88" s="80">
        <f>[1]Calculations!AF59</f>
        <v>0</v>
      </c>
      <c r="AN88" s="80">
        <f t="shared" si="9"/>
        <v>0</v>
      </c>
      <c r="AO88" s="80">
        <f>[1]Calculations!AG59</f>
        <v>0</v>
      </c>
      <c r="AP88" s="80">
        <f t="shared" si="10"/>
        <v>0</v>
      </c>
      <c r="AQ88" s="80">
        <f>[1]Calculations!AH59</f>
        <v>1.19025739869</v>
      </c>
      <c r="AR88" s="80">
        <f t="shared" si="11"/>
        <v>98.822429321622224</v>
      </c>
      <c r="AS88" s="80">
        <f>[1]Calculations!AI59</f>
        <v>0</v>
      </c>
      <c r="AT88" s="80">
        <f t="shared" si="12"/>
        <v>0</v>
      </c>
      <c r="AU88" s="80">
        <f>[1]Calculations!AJ59</f>
        <v>0</v>
      </c>
      <c r="AV88" s="80">
        <f t="shared" si="13"/>
        <v>0</v>
      </c>
      <c r="AW88" s="83"/>
      <c r="AX88" s="83"/>
      <c r="AY88" s="13" t="str">
        <f>[1]Calculations!D59</f>
        <v>Call for Sites 2018</v>
      </c>
    </row>
    <row r="89" spans="2:52" x14ac:dyDescent="0.25">
      <c r="B89" s="13">
        <f>[1]Calculations!A60</f>
        <v>728</v>
      </c>
      <c r="C89" s="30" t="str">
        <f>[1]Calculations!B60</f>
        <v>Fletcher Bank Quarry, Bury</v>
      </c>
      <c r="D89" s="13" t="str">
        <f>[1]Calculations!C60</f>
        <v>Industry and warehousing</v>
      </c>
      <c r="E89" s="38">
        <f>[1]Calculations!E60</f>
        <v>16.738050002669699</v>
      </c>
      <c r="F89" s="38">
        <f>[1]Calculations!I60</f>
        <v>16.738050002669699</v>
      </c>
      <c r="G89" s="38">
        <f>[1]Calculations!M60</f>
        <v>100</v>
      </c>
      <c r="H89" s="38">
        <f>[1]Calculations!H60</f>
        <v>0</v>
      </c>
      <c r="I89" s="38">
        <f>[1]Calculations!L60</f>
        <v>0</v>
      </c>
      <c r="J89" s="38">
        <f>[1]Calculations!G60</f>
        <v>0</v>
      </c>
      <c r="K89" s="38">
        <f>[1]Calculations!K60</f>
        <v>0</v>
      </c>
      <c r="L89" s="38">
        <f>[1]Calculations!F60</f>
        <v>0</v>
      </c>
      <c r="M89" s="38">
        <f>[1]Calculations!J60</f>
        <v>0</v>
      </c>
      <c r="N89" s="38">
        <f>[1]Calculations!V60</f>
        <v>0</v>
      </c>
      <c r="O89" s="38">
        <f>[1]Calculations!W60</f>
        <v>0</v>
      </c>
      <c r="P89" s="38">
        <f>[1]Calculations!O60</f>
        <v>2.0394619999999999</v>
      </c>
      <c r="Q89" s="38">
        <f>[1]Calculations!S60</f>
        <v>12.184585418699957</v>
      </c>
      <c r="R89" s="38">
        <f>[1]Calculations!Q60</f>
        <v>0.77672200000000002</v>
      </c>
      <c r="S89" s="38">
        <f>[1]Calculations!T60</f>
        <v>4.6404569222586494</v>
      </c>
      <c r="T89" s="38">
        <f>[1]Calculations!R60</f>
        <v>0.32905400000000001</v>
      </c>
      <c r="U89" s="38">
        <f>[1]Calculations!U60</f>
        <v>1.9659040327129882</v>
      </c>
      <c r="V89" s="38" t="str">
        <f>[1]Calculations!X60</f>
        <v>Not Modelled</v>
      </c>
      <c r="W89" s="38" t="str">
        <f>[1]Calculations!Y60</f>
        <v>N/A</v>
      </c>
      <c r="X89" s="38" t="s">
        <v>1068</v>
      </c>
      <c r="Y89" s="73" t="s">
        <v>105</v>
      </c>
      <c r="Z89" s="80" t="s">
        <v>1066</v>
      </c>
      <c r="AA89" s="80">
        <f>[1]Calculations!Z60</f>
        <v>0</v>
      </c>
      <c r="AB89" s="80">
        <f t="shared" si="3"/>
        <v>0</v>
      </c>
      <c r="AC89" s="80">
        <f>[1]Calculations!AA60</f>
        <v>0</v>
      </c>
      <c r="AD89" s="80">
        <f t="shared" si="4"/>
        <v>0</v>
      </c>
      <c r="AE89" s="80">
        <f>[1]Calculations!AB60</f>
        <v>0</v>
      </c>
      <c r="AF89" s="80">
        <f t="shared" si="5"/>
        <v>0</v>
      </c>
      <c r="AG89" s="80">
        <f>[1]Calculations!AC60</f>
        <v>0</v>
      </c>
      <c r="AH89" s="80">
        <f t="shared" si="6"/>
        <v>0</v>
      </c>
      <c r="AI89" s="80">
        <f>[1]Calculations!AD60</f>
        <v>0</v>
      </c>
      <c r="AJ89" s="80">
        <f t="shared" si="7"/>
        <v>0</v>
      </c>
      <c r="AK89" s="80">
        <f>[1]Calculations!AE60</f>
        <v>4.3670077310399999E-2</v>
      </c>
      <c r="AL89" s="80">
        <f t="shared" si="8"/>
        <v>0.26090301620221396</v>
      </c>
      <c r="AM89" s="80">
        <f>[1]Calculations!AF60</f>
        <v>0.59186785432900002</v>
      </c>
      <c r="AN89" s="80">
        <f t="shared" si="9"/>
        <v>3.5360621711286426</v>
      </c>
      <c r="AO89" s="80">
        <f>[1]Calculations!AG60</f>
        <v>0</v>
      </c>
      <c r="AP89" s="80">
        <f t="shared" si="10"/>
        <v>0</v>
      </c>
      <c r="AQ89" s="80">
        <f>[1]Calculations!AH60</f>
        <v>16.7380500027</v>
      </c>
      <c r="AR89" s="80">
        <f t="shared" si="11"/>
        <v>100.00000000018103</v>
      </c>
      <c r="AS89" s="80">
        <f>[1]Calculations!AI60</f>
        <v>0</v>
      </c>
      <c r="AT89" s="80">
        <f t="shared" si="12"/>
        <v>0</v>
      </c>
      <c r="AU89" s="80">
        <f>[1]Calculations!AJ60</f>
        <v>0</v>
      </c>
      <c r="AV89" s="80">
        <f t="shared" si="13"/>
        <v>0</v>
      </c>
      <c r="AW89" s="83"/>
      <c r="AX89" s="83"/>
      <c r="AY89" s="13" t="str">
        <f>[1]Calculations!D60</f>
        <v>Call for Sites 2018</v>
      </c>
    </row>
    <row r="90" spans="2:52" ht="25" x14ac:dyDescent="0.25">
      <c r="B90" s="13">
        <f>[1]Calculations!A61</f>
        <v>743</v>
      </c>
      <c r="C90" s="30" t="str">
        <f>[1]Calculations!B61</f>
        <v>Elton (Parkland 2)</v>
      </c>
      <c r="D90" s="13" t="str">
        <f>[1]Calculations!C61</f>
        <v>Mixed use</v>
      </c>
      <c r="E90" s="38">
        <f>[1]Calculations!E61</f>
        <v>226.58824488526301</v>
      </c>
      <c r="F90" s="38">
        <f>[1]Calculations!I61</f>
        <v>213.43070417464301</v>
      </c>
      <c r="G90" s="38">
        <f>[1]Calculations!M61</f>
        <v>94.193193597804452</v>
      </c>
      <c r="H90" s="38">
        <f>[1]Calculations!H61</f>
        <v>8.6679206562399997</v>
      </c>
      <c r="I90" s="38">
        <f>[1]Calculations!L61</f>
        <v>3.8254061505393433</v>
      </c>
      <c r="J90" s="38">
        <f>[1]Calculations!G61</f>
        <v>1.63867551126</v>
      </c>
      <c r="K90" s="38">
        <f>[1]Calculations!K61</f>
        <v>0.72319528848011172</v>
      </c>
      <c r="L90" s="38">
        <f>[1]Calculations!F61</f>
        <v>2.8509445431199998</v>
      </c>
      <c r="M90" s="38">
        <f>[1]Calculations!J61</f>
        <v>1.2582049631761021</v>
      </c>
      <c r="N90" s="38">
        <f>[1]Calculations!V61</f>
        <v>40.475444156599998</v>
      </c>
      <c r="O90" s="38">
        <f>[1]Calculations!W61</f>
        <v>17.862993809363527</v>
      </c>
      <c r="P90" s="38">
        <f>[1]Calculations!O61</f>
        <v>39.055059999999997</v>
      </c>
      <c r="Q90" s="38">
        <f>[1]Calculations!S61</f>
        <v>17.236136861281672</v>
      </c>
      <c r="R90" s="38">
        <f>[1]Calculations!Q61</f>
        <v>21.102959999999999</v>
      </c>
      <c r="S90" s="38">
        <f>[1]Calculations!T61</f>
        <v>9.3133516307016979</v>
      </c>
      <c r="T90" s="38">
        <f>[1]Calculations!R61</f>
        <v>15.947100000000001</v>
      </c>
      <c r="U90" s="38">
        <f>[1]Calculations!U61</f>
        <v>7.0379202628428938</v>
      </c>
      <c r="V90" s="38" t="str">
        <f>[1]Calculations!X61</f>
        <v>Not Modelled</v>
      </c>
      <c r="W90" s="38" t="str">
        <f>[1]Calculations!Y61</f>
        <v>N/A</v>
      </c>
      <c r="X90" s="38" t="s">
        <v>1056</v>
      </c>
      <c r="Y90" s="73" t="s">
        <v>108</v>
      </c>
      <c r="Z90" s="80" t="s">
        <v>1067</v>
      </c>
      <c r="AA90" s="80">
        <f>[1]Calculations!Z61</f>
        <v>0</v>
      </c>
      <c r="AB90" s="80">
        <f t="shared" si="3"/>
        <v>0</v>
      </c>
      <c r="AC90" s="80">
        <f>[1]Calculations!AA61</f>
        <v>2.6138995578599999</v>
      </c>
      <c r="AD90" s="80">
        <f t="shared" si="4"/>
        <v>1.153590098720079E-2</v>
      </c>
      <c r="AE90" s="80">
        <f>[1]Calculations!AB61</f>
        <v>2.5236184380400002</v>
      </c>
      <c r="AF90" s="80">
        <f t="shared" si="5"/>
        <v>1.1137464078588364</v>
      </c>
      <c r="AG90" s="80">
        <f>[1]Calculations!AC61</f>
        <v>0</v>
      </c>
      <c r="AH90" s="80">
        <f t="shared" si="6"/>
        <v>0</v>
      </c>
      <c r="AI90" s="80">
        <f>[1]Calculations!AD61</f>
        <v>40.0675669504</v>
      </c>
      <c r="AJ90" s="80">
        <f t="shared" si="7"/>
        <v>17.682985704174072</v>
      </c>
      <c r="AK90" s="80">
        <f>[1]Calculations!AE61</f>
        <v>100.134796693</v>
      </c>
      <c r="AL90" s="80">
        <f t="shared" si="8"/>
        <v>44.192405808035204</v>
      </c>
      <c r="AM90" s="80">
        <f>[1]Calculations!AF61</f>
        <v>3.90125051972</v>
      </c>
      <c r="AN90" s="80">
        <f t="shared" si="9"/>
        <v>1.721735618586687</v>
      </c>
      <c r="AO90" s="80">
        <f>[1]Calculations!AG61</f>
        <v>144.504250399</v>
      </c>
      <c r="AP90" s="80">
        <f t="shared" si="10"/>
        <v>63.773939584629517</v>
      </c>
      <c r="AQ90" s="80">
        <f>[1]Calculations!AH61</f>
        <v>56.4223466738</v>
      </c>
      <c r="AR90" s="80">
        <f t="shared" si="11"/>
        <v>24.90082691728799</v>
      </c>
      <c r="AS90" s="80">
        <f>[1]Calculations!AI61</f>
        <v>0</v>
      </c>
      <c r="AT90" s="80">
        <f t="shared" si="12"/>
        <v>0</v>
      </c>
      <c r="AU90" s="80">
        <f>[1]Calculations!AJ61</f>
        <v>0</v>
      </c>
      <c r="AV90" s="80">
        <f t="shared" si="13"/>
        <v>0</v>
      </c>
      <c r="AW90" s="83"/>
      <c r="AX90" s="83"/>
      <c r="AY90" s="13" t="str">
        <f>[1]Calculations!D61</f>
        <v>Call for Sites 2018</v>
      </c>
    </row>
    <row r="91" spans="2:52" x14ac:dyDescent="0.25">
      <c r="B91" s="13">
        <f>[1]Calculations!A62</f>
        <v>748</v>
      </c>
      <c r="C91" s="30" t="str">
        <f>[1]Calculations!B62</f>
        <v>Land east of M66</v>
      </c>
      <c r="D91" s="13" t="str">
        <f>[1]Calculations!C62</f>
        <v>Mixed use</v>
      </c>
      <c r="E91" s="38">
        <f>[1]Calculations!E62</f>
        <v>2.2879339399088598</v>
      </c>
      <c r="F91" s="38">
        <f>[1]Calculations!I62</f>
        <v>2.2879339399088598</v>
      </c>
      <c r="G91" s="38">
        <f>[1]Calculations!M62</f>
        <v>100</v>
      </c>
      <c r="H91" s="38">
        <f>[1]Calculations!H62</f>
        <v>0</v>
      </c>
      <c r="I91" s="38">
        <f>[1]Calculations!L62</f>
        <v>0</v>
      </c>
      <c r="J91" s="38">
        <f>[1]Calculations!G62</f>
        <v>0</v>
      </c>
      <c r="K91" s="38">
        <f>[1]Calculations!K62</f>
        <v>0</v>
      </c>
      <c r="L91" s="38">
        <f>[1]Calculations!F62</f>
        <v>0</v>
      </c>
      <c r="M91" s="38">
        <f>[1]Calculations!J62</f>
        <v>0</v>
      </c>
      <c r="N91" s="38">
        <f>[1]Calculations!V62</f>
        <v>0</v>
      </c>
      <c r="O91" s="38">
        <f>[1]Calculations!W62</f>
        <v>0</v>
      </c>
      <c r="P91" s="38">
        <f>[1]Calculations!O62</f>
        <v>0.17510248</v>
      </c>
      <c r="Q91" s="38">
        <f>[1]Calculations!S62</f>
        <v>7.6533013888930395</v>
      </c>
      <c r="R91" s="38">
        <f>[1]Calculations!Q62</f>
        <v>5.1211480000000004E-2</v>
      </c>
      <c r="S91" s="38">
        <f>[1]Calculations!T62</f>
        <v>2.2383286119720758</v>
      </c>
      <c r="T91" s="38">
        <f>[1]Calculations!R62</f>
        <v>4.4042100000000001E-2</v>
      </c>
      <c r="U91" s="38">
        <f>[1]Calculations!U62</f>
        <v>1.9249725366526285</v>
      </c>
      <c r="V91" s="38" t="str">
        <f>[1]Calculations!X62</f>
        <v>Not Modelled</v>
      </c>
      <c r="W91" s="38" t="str">
        <f>[1]Calculations!Y62</f>
        <v>N/A</v>
      </c>
      <c r="X91" s="38" t="s">
        <v>1056</v>
      </c>
      <c r="Y91" s="73" t="s">
        <v>105</v>
      </c>
      <c r="Z91" s="80" t="s">
        <v>1066</v>
      </c>
      <c r="AA91" s="80">
        <f>[1]Calculations!Z62</f>
        <v>0</v>
      </c>
      <c r="AB91" s="80">
        <f t="shared" si="3"/>
        <v>0</v>
      </c>
      <c r="AC91" s="80">
        <f>[1]Calculations!AA62</f>
        <v>0</v>
      </c>
      <c r="AD91" s="80">
        <f t="shared" si="4"/>
        <v>0</v>
      </c>
      <c r="AE91" s="80">
        <f>[1]Calculations!AB62</f>
        <v>0</v>
      </c>
      <c r="AF91" s="80">
        <f t="shared" si="5"/>
        <v>0</v>
      </c>
      <c r="AG91" s="80">
        <f>[1]Calculations!AC62</f>
        <v>0</v>
      </c>
      <c r="AH91" s="80">
        <f t="shared" si="6"/>
        <v>0</v>
      </c>
      <c r="AI91" s="80">
        <f>[1]Calculations!AD62</f>
        <v>0.60817786514600003</v>
      </c>
      <c r="AJ91" s="80">
        <f t="shared" si="7"/>
        <v>26.581967885411363</v>
      </c>
      <c r="AK91" s="80">
        <f>[1]Calculations!AE62</f>
        <v>2.2721202765199999</v>
      </c>
      <c r="AL91" s="80">
        <f t="shared" si="8"/>
        <v>99.308823427415476</v>
      </c>
      <c r="AM91" s="80">
        <f>[1]Calculations!AF62</f>
        <v>0</v>
      </c>
      <c r="AN91" s="80">
        <f t="shared" si="9"/>
        <v>0</v>
      </c>
      <c r="AO91" s="80">
        <f>[1]Calculations!AG62</f>
        <v>0</v>
      </c>
      <c r="AP91" s="80">
        <f t="shared" si="10"/>
        <v>0</v>
      </c>
      <c r="AQ91" s="80">
        <f>[1]Calculations!AH62</f>
        <v>2.2879339399099998</v>
      </c>
      <c r="AR91" s="80">
        <f t="shared" si="11"/>
        <v>100.00000000004982</v>
      </c>
      <c r="AS91" s="80">
        <f>[1]Calculations!AI62</f>
        <v>0</v>
      </c>
      <c r="AT91" s="80">
        <f t="shared" si="12"/>
        <v>0</v>
      </c>
      <c r="AU91" s="80">
        <f>[1]Calculations!AJ62</f>
        <v>0</v>
      </c>
      <c r="AV91" s="80">
        <f t="shared" si="13"/>
        <v>0</v>
      </c>
      <c r="AW91" s="83"/>
      <c r="AX91" s="83"/>
      <c r="AY91" s="13" t="str">
        <f>[1]Calculations!D62</f>
        <v>Call for Sites 2018</v>
      </c>
    </row>
    <row r="92" spans="2:52" x14ac:dyDescent="0.25">
      <c r="B92" s="13">
        <f>[1]Calculations!A63</f>
        <v>764</v>
      </c>
      <c r="C92" s="30" t="str">
        <f>[1]Calculations!B63</f>
        <v>Hoover-Candy Site, Breightmet</v>
      </c>
      <c r="D92" s="13" t="str">
        <f>[1]Calculations!C63</f>
        <v>Residential</v>
      </c>
      <c r="E92" s="38">
        <f>[1]Calculations!E63</f>
        <v>4.6000639172076196</v>
      </c>
      <c r="F92" s="38">
        <f>[1]Calculations!I63</f>
        <v>4.6000639172076196</v>
      </c>
      <c r="G92" s="38">
        <f>[1]Calculations!M63</f>
        <v>100</v>
      </c>
      <c r="H92" s="38">
        <f>[1]Calculations!H63</f>
        <v>0</v>
      </c>
      <c r="I92" s="38">
        <f>[1]Calculations!L63</f>
        <v>0</v>
      </c>
      <c r="J92" s="38">
        <f>[1]Calculations!G63</f>
        <v>0</v>
      </c>
      <c r="K92" s="38">
        <f>[1]Calculations!K63</f>
        <v>0</v>
      </c>
      <c r="L92" s="38">
        <f>[1]Calculations!F63</f>
        <v>0</v>
      </c>
      <c r="M92" s="38">
        <f>[1]Calculations!J63</f>
        <v>0</v>
      </c>
      <c r="N92" s="38">
        <f>[1]Calculations!V63</f>
        <v>0</v>
      </c>
      <c r="O92" s="38">
        <f>[1]Calculations!W63</f>
        <v>0</v>
      </c>
      <c r="P92" s="38">
        <f>[1]Calculations!O63</f>
        <v>0.83966300000000005</v>
      </c>
      <c r="Q92" s="38">
        <f>[1]Calculations!S63</f>
        <v>18.253289847974578</v>
      </c>
      <c r="R92" s="38">
        <f>[1]Calculations!Q63</f>
        <v>0.35850000000000004</v>
      </c>
      <c r="S92" s="38">
        <f>[1]Calculations!T63</f>
        <v>7.7933699716420586</v>
      </c>
      <c r="T92" s="38">
        <f>[1]Calculations!R63</f>
        <v>0.14519000000000001</v>
      </c>
      <c r="U92" s="38">
        <f>[1]Calculations!U63</f>
        <v>3.1562604914441019</v>
      </c>
      <c r="V92" s="38" t="str">
        <f>[1]Calculations!X63</f>
        <v>Not Modelled</v>
      </c>
      <c r="W92" s="38" t="str">
        <f>[1]Calculations!Y63</f>
        <v>N/A</v>
      </c>
      <c r="X92" s="38" t="s">
        <v>1056</v>
      </c>
      <c r="Y92" s="73" t="s">
        <v>105</v>
      </c>
      <c r="Z92" s="80" t="s">
        <v>1066</v>
      </c>
      <c r="AA92" s="80">
        <f>[1]Calculations!Z63</f>
        <v>0</v>
      </c>
      <c r="AB92" s="80">
        <f t="shared" si="3"/>
        <v>0</v>
      </c>
      <c r="AC92" s="80">
        <f>[1]Calculations!AA63</f>
        <v>9.4E-2</v>
      </c>
      <c r="AD92" s="80">
        <f t="shared" si="4"/>
        <v>2.043449867041432E-2</v>
      </c>
      <c r="AE92" s="80">
        <f>[1]Calculations!AB63</f>
        <v>4.1648215415099998E-2</v>
      </c>
      <c r="AF92" s="80">
        <f t="shared" si="5"/>
        <v>0.90538340694147879</v>
      </c>
      <c r="AG92" s="80">
        <f>[1]Calculations!AC63</f>
        <v>0</v>
      </c>
      <c r="AH92" s="80">
        <f t="shared" si="6"/>
        <v>0</v>
      </c>
      <c r="AI92" s="80">
        <f>[1]Calculations!AD63</f>
        <v>0.59991007902399995</v>
      </c>
      <c r="AJ92" s="80">
        <f t="shared" si="7"/>
        <v>13.041342247004337</v>
      </c>
      <c r="AK92" s="80">
        <f>[1]Calculations!AE63</f>
        <v>1.15496303845</v>
      </c>
      <c r="AL92" s="80">
        <f t="shared" si="8"/>
        <v>25.107543269770439</v>
      </c>
      <c r="AM92" s="80">
        <f>[1]Calculations!AF63</f>
        <v>7.3200000000000001E-2</v>
      </c>
      <c r="AN92" s="80">
        <f t="shared" si="9"/>
        <v>1.5912822368875832</v>
      </c>
      <c r="AO92" s="80">
        <f>[1]Calculations!AG63</f>
        <v>0</v>
      </c>
      <c r="AP92" s="80">
        <f t="shared" si="10"/>
        <v>0</v>
      </c>
      <c r="AQ92" s="80">
        <f>[1]Calculations!AH63</f>
        <v>4.60006391721</v>
      </c>
      <c r="AR92" s="80">
        <f t="shared" si="11"/>
        <v>100.00000000005174</v>
      </c>
      <c r="AS92" s="80">
        <f>[1]Calculations!AI63</f>
        <v>0</v>
      </c>
      <c r="AT92" s="80">
        <f t="shared" si="12"/>
        <v>0</v>
      </c>
      <c r="AU92" s="80">
        <f>[1]Calculations!AJ63</f>
        <v>0</v>
      </c>
      <c r="AV92" s="80">
        <f t="shared" si="13"/>
        <v>0</v>
      </c>
      <c r="AW92" s="83"/>
      <c r="AX92" s="83"/>
      <c r="AY92" s="13" t="str">
        <f>[1]Calculations!D63</f>
        <v>Call for Sites 2018</v>
      </c>
    </row>
    <row r="93" spans="2:52" x14ac:dyDescent="0.25">
      <c r="B93" s="13">
        <f>[1]Calculations!A64</f>
        <v>795</v>
      </c>
      <c r="C93" s="30" t="str">
        <f>[1]Calculations!B64</f>
        <v>Not known</v>
      </c>
      <c r="D93" s="13" t="str">
        <f>[1]Calculations!C64</f>
        <v>Residential</v>
      </c>
      <c r="E93" s="38">
        <f>[1]Calculations!E64</f>
        <v>0.77006501199233701</v>
      </c>
      <c r="F93" s="38">
        <f>[1]Calculations!I64</f>
        <v>0.77006501199233701</v>
      </c>
      <c r="G93" s="38">
        <f>[1]Calculations!M64</f>
        <v>100</v>
      </c>
      <c r="H93" s="38">
        <f>[1]Calculations!H64</f>
        <v>0</v>
      </c>
      <c r="I93" s="38">
        <f>[1]Calculations!L64</f>
        <v>0</v>
      </c>
      <c r="J93" s="38">
        <f>[1]Calculations!G64</f>
        <v>0</v>
      </c>
      <c r="K93" s="38">
        <f>[1]Calculations!K64</f>
        <v>0</v>
      </c>
      <c r="L93" s="38">
        <f>[1]Calculations!F64</f>
        <v>0</v>
      </c>
      <c r="M93" s="38">
        <f>[1]Calculations!J64</f>
        <v>0</v>
      </c>
      <c r="N93" s="38">
        <f>[1]Calculations!V64</f>
        <v>0</v>
      </c>
      <c r="O93" s="38">
        <f>[1]Calculations!W64</f>
        <v>0</v>
      </c>
      <c r="P93" s="38">
        <f>[1]Calculations!O64</f>
        <v>2.566011E-2</v>
      </c>
      <c r="Q93" s="38">
        <f>[1]Calculations!S64</f>
        <v>3.3322004766339579</v>
      </c>
      <c r="R93" s="38">
        <f>[1]Calculations!Q64</f>
        <v>1.7423919999999999E-2</v>
      </c>
      <c r="S93" s="38">
        <f>[1]Calculations!T64</f>
        <v>2.2626557146026247</v>
      </c>
      <c r="T93" s="38">
        <f>[1]Calculations!R64</f>
        <v>5.6694199999999997E-3</v>
      </c>
      <c r="U93" s="38">
        <f>[1]Calculations!U64</f>
        <v>0.73622615126116342</v>
      </c>
      <c r="V93" s="38" t="str">
        <f>[1]Calculations!X64</f>
        <v>Not Modelled</v>
      </c>
      <c r="W93" s="38" t="str">
        <f>[1]Calculations!Y64</f>
        <v>N/A</v>
      </c>
      <c r="X93" s="38" t="s">
        <v>1056</v>
      </c>
      <c r="Y93" s="73" t="s">
        <v>105</v>
      </c>
      <c r="Z93" s="80" t="s">
        <v>1066</v>
      </c>
      <c r="AA93" s="80">
        <f>[1]Calculations!Z64</f>
        <v>0</v>
      </c>
      <c r="AB93" s="80">
        <f t="shared" si="3"/>
        <v>0</v>
      </c>
      <c r="AC93" s="80">
        <f>[1]Calculations!AA64</f>
        <v>0</v>
      </c>
      <c r="AD93" s="80">
        <f t="shared" si="4"/>
        <v>0</v>
      </c>
      <c r="AE93" s="80">
        <f>[1]Calculations!AB64</f>
        <v>5.6696039549499998E-3</v>
      </c>
      <c r="AF93" s="80">
        <f t="shared" si="5"/>
        <v>0.73625003949749879</v>
      </c>
      <c r="AG93" s="80">
        <f>[1]Calculations!AC64</f>
        <v>0</v>
      </c>
      <c r="AH93" s="80">
        <f t="shared" si="6"/>
        <v>0</v>
      </c>
      <c r="AI93" s="80">
        <f>[1]Calculations!AD64</f>
        <v>0.45955657301000002</v>
      </c>
      <c r="AJ93" s="80">
        <f t="shared" si="7"/>
        <v>59.677633167752994</v>
      </c>
      <c r="AK93" s="80">
        <f>[1]Calculations!AE64</f>
        <v>0.71151474873800002</v>
      </c>
      <c r="AL93" s="80">
        <f t="shared" si="8"/>
        <v>92.396711661674658</v>
      </c>
      <c r="AM93" s="80">
        <f>[1]Calculations!AF64</f>
        <v>2.49734152629E-3</v>
      </c>
      <c r="AN93" s="80">
        <f t="shared" si="9"/>
        <v>0.32430268709765137</v>
      </c>
      <c r="AO93" s="80">
        <f>[1]Calculations!AG64</f>
        <v>0</v>
      </c>
      <c r="AP93" s="80">
        <f t="shared" si="10"/>
        <v>0</v>
      </c>
      <c r="AQ93" s="80">
        <f>[1]Calculations!AH64</f>
        <v>0.76969822671099997</v>
      </c>
      <c r="AR93" s="80">
        <f t="shared" si="11"/>
        <v>99.952369569370759</v>
      </c>
      <c r="AS93" s="80">
        <f>[1]Calculations!AI64</f>
        <v>0</v>
      </c>
      <c r="AT93" s="80">
        <f t="shared" si="12"/>
        <v>0</v>
      </c>
      <c r="AU93" s="80">
        <f>[1]Calculations!AJ64</f>
        <v>0</v>
      </c>
      <c r="AV93" s="80">
        <f t="shared" si="13"/>
        <v>0</v>
      </c>
      <c r="AW93" s="83"/>
      <c r="AX93" s="83"/>
      <c r="AY93" s="13" t="str">
        <f>[1]Calculations!D64</f>
        <v>Call for Sites 2018</v>
      </c>
    </row>
    <row r="94" spans="2:52" x14ac:dyDescent="0.25">
      <c r="B94" s="13">
        <f>[1]Calculations!A65</f>
        <v>797</v>
      </c>
      <c r="C94" s="30" t="str">
        <f>[1]Calculations!B65</f>
        <v>Cams Lane, Radcliffe</v>
      </c>
      <c r="D94" s="13" t="str">
        <f>[1]Calculations!C65</f>
        <v>Residential</v>
      </c>
      <c r="E94" s="38">
        <f>[1]Calculations!E65</f>
        <v>22.365540219713701</v>
      </c>
      <c r="F94" s="38">
        <f>[1]Calculations!I65</f>
        <v>22.365540219713701</v>
      </c>
      <c r="G94" s="38">
        <f>[1]Calculations!M65</f>
        <v>100</v>
      </c>
      <c r="H94" s="38">
        <f>[1]Calculations!H65</f>
        <v>0</v>
      </c>
      <c r="I94" s="38">
        <f>[1]Calculations!L65</f>
        <v>0</v>
      </c>
      <c r="J94" s="38">
        <f>[1]Calculations!G65</f>
        <v>0</v>
      </c>
      <c r="K94" s="38">
        <f>[1]Calculations!K65</f>
        <v>0</v>
      </c>
      <c r="L94" s="38">
        <f>[1]Calculations!F65</f>
        <v>0</v>
      </c>
      <c r="M94" s="38">
        <f>[1]Calculations!J65</f>
        <v>0</v>
      </c>
      <c r="N94" s="38">
        <f>[1]Calculations!V65</f>
        <v>0</v>
      </c>
      <c r="O94" s="38">
        <f>[1]Calculations!W65</f>
        <v>0</v>
      </c>
      <c r="P94" s="38">
        <f>[1]Calculations!O65</f>
        <v>2.0521449999999999</v>
      </c>
      <c r="Q94" s="38">
        <f>[1]Calculations!S65</f>
        <v>9.1754770054298707</v>
      </c>
      <c r="R94" s="38">
        <f>[1]Calculations!Q65</f>
        <v>0.715055</v>
      </c>
      <c r="S94" s="38">
        <f>[1]Calculations!T65</f>
        <v>3.1971282293003935</v>
      </c>
      <c r="T94" s="38">
        <f>[1]Calculations!R65</f>
        <v>0.35275600000000001</v>
      </c>
      <c r="U94" s="38">
        <f>[1]Calculations!U65</f>
        <v>1.5772299552553155</v>
      </c>
      <c r="V94" s="38" t="str">
        <f>[1]Calculations!X65</f>
        <v>Not Modelled</v>
      </c>
      <c r="W94" s="38" t="str">
        <f>[1]Calculations!Y65</f>
        <v>N/A</v>
      </c>
      <c r="X94" s="38" t="s">
        <v>1056</v>
      </c>
      <c r="Y94" s="73" t="s">
        <v>105</v>
      </c>
      <c r="Z94" s="80" t="s">
        <v>1066</v>
      </c>
      <c r="AA94" s="80">
        <f>[1]Calculations!Z65</f>
        <v>0</v>
      </c>
      <c r="AB94" s="80">
        <f t="shared" si="3"/>
        <v>0</v>
      </c>
      <c r="AC94" s="80">
        <f>[1]Calculations!AA65</f>
        <v>0.60317480671299994</v>
      </c>
      <c r="AD94" s="80">
        <f t="shared" si="4"/>
        <v>2.6968935281131392E-2</v>
      </c>
      <c r="AE94" s="80">
        <f>[1]Calculations!AB65</f>
        <v>0.35039023984099998</v>
      </c>
      <c r="AF94" s="80">
        <f t="shared" si="5"/>
        <v>1.5666522534168652</v>
      </c>
      <c r="AG94" s="80">
        <f>[1]Calculations!AC65</f>
        <v>0</v>
      </c>
      <c r="AH94" s="80">
        <f t="shared" si="6"/>
        <v>0</v>
      </c>
      <c r="AI94" s="80">
        <f>[1]Calculations!AD65</f>
        <v>2.6159306062900001</v>
      </c>
      <c r="AJ94" s="80">
        <f t="shared" si="7"/>
        <v>11.696254955577757</v>
      </c>
      <c r="AK94" s="80">
        <f>[1]Calculations!AE65</f>
        <v>20.564882251299998</v>
      </c>
      <c r="AL94" s="80">
        <f t="shared" si="8"/>
        <v>91.948962776107933</v>
      </c>
      <c r="AM94" s="80">
        <f>[1]Calculations!AF65</f>
        <v>0.58266087202500005</v>
      </c>
      <c r="AN94" s="80">
        <f t="shared" si="9"/>
        <v>2.6051723602518848</v>
      </c>
      <c r="AO94" s="80">
        <f>[1]Calculations!AG65</f>
        <v>4.1662054754</v>
      </c>
      <c r="AP94" s="80">
        <f t="shared" si="10"/>
        <v>18.627788260297748</v>
      </c>
      <c r="AQ94" s="80">
        <f>[1]Calculations!AH65</f>
        <v>11.9265309007</v>
      </c>
      <c r="AR94" s="80">
        <f t="shared" si="11"/>
        <v>53.325476530129038</v>
      </c>
      <c r="AS94" s="80">
        <f>[1]Calculations!AI65</f>
        <v>0</v>
      </c>
      <c r="AT94" s="80">
        <f t="shared" si="12"/>
        <v>0</v>
      </c>
      <c r="AU94" s="80">
        <f>[1]Calculations!AJ65</f>
        <v>0</v>
      </c>
      <c r="AV94" s="80">
        <f t="shared" si="13"/>
        <v>0</v>
      </c>
      <c r="AW94" s="83"/>
      <c r="AX94" s="83"/>
      <c r="AY94" s="13" t="str">
        <f>[1]Calculations!D65</f>
        <v>Call for Sites 2018</v>
      </c>
    </row>
    <row r="95" spans="2:52" ht="25" x14ac:dyDescent="0.25">
      <c r="B95" s="13">
        <f>[1]Calculations!A66</f>
        <v>860</v>
      </c>
      <c r="C95" s="30" t="str">
        <f>[1]Calculations!B66</f>
        <v>Land south of Waterfold Farm, Adjoining Bury Boundary, Heywood</v>
      </c>
      <c r="D95" s="13" t="str">
        <f>[1]Calculations!C66</f>
        <v>Industry and warehousing</v>
      </c>
      <c r="E95" s="38">
        <f>[1]Calculations!E66</f>
        <v>35.993783932864297</v>
      </c>
      <c r="F95" s="38">
        <f>[1]Calculations!I66</f>
        <v>32.106933006875295</v>
      </c>
      <c r="G95" s="38">
        <f>[1]Calculations!M66</f>
        <v>89.201327281291782</v>
      </c>
      <c r="H95" s="38">
        <f>[1]Calculations!H66</f>
        <v>0.107820599997</v>
      </c>
      <c r="I95" s="38">
        <f>[1]Calculations!L66</f>
        <v>0.29955339010232235</v>
      </c>
      <c r="J95" s="38">
        <f>[1]Calculations!G66</f>
        <v>3.7790300592400001</v>
      </c>
      <c r="K95" s="38">
        <f>[1]Calculations!K66</f>
        <v>10.499118587500156</v>
      </c>
      <c r="L95" s="38">
        <f>[1]Calculations!F66</f>
        <v>2.6675200379399999E-7</v>
      </c>
      <c r="M95" s="38">
        <f>[1]Calculations!J66</f>
        <v>7.4110575395892398E-7</v>
      </c>
      <c r="N95" s="38">
        <f>[1]Calculations!V66</f>
        <v>1.87623521415E-3</v>
      </c>
      <c r="O95" s="38">
        <f>[1]Calculations!W66</f>
        <v>5.2126645468827592E-3</v>
      </c>
      <c r="P95" s="38">
        <f>[1]Calculations!O66</f>
        <v>7.4537699999999996</v>
      </c>
      <c r="Q95" s="38">
        <f>[1]Calculations!S66</f>
        <v>20.708492371635035</v>
      </c>
      <c r="R95" s="38">
        <f>[1]Calculations!Q66</f>
        <v>2.7076599999999997</v>
      </c>
      <c r="S95" s="38">
        <f>[1]Calculations!T66</f>
        <v>7.5225766900482993</v>
      </c>
      <c r="T95" s="38">
        <f>[1]Calculations!R66</f>
        <v>1.14158</v>
      </c>
      <c r="U95" s="38">
        <f>[1]Calculations!U66</f>
        <v>3.1716031916213034</v>
      </c>
      <c r="V95" s="38">
        <f>[1]Calculations!X66</f>
        <v>6.8499999999999995E-4</v>
      </c>
      <c r="W95" s="38">
        <f>[1]Calculations!Y66</f>
        <v>1.9031063843625439E-3</v>
      </c>
      <c r="X95" s="38" t="s">
        <v>1068</v>
      </c>
      <c r="Y95" s="73" t="s">
        <v>108</v>
      </c>
      <c r="Z95" s="80" t="s">
        <v>1067</v>
      </c>
      <c r="AA95" s="80">
        <f>[1]Calculations!Z66</f>
        <v>0.36331832114000001</v>
      </c>
      <c r="AB95" s="80">
        <f t="shared" ref="AB95:AB158" si="14">AA95/E95*100</f>
        <v>1.0093918489305329</v>
      </c>
      <c r="AC95" s="80">
        <f>[1]Calculations!AA66</f>
        <v>0.24709336993200001</v>
      </c>
      <c r="AD95" s="80">
        <f t="shared" ref="AD95:AD158" si="15">AC95/E95</f>
        <v>6.8648900708210957E-3</v>
      </c>
      <c r="AE95" s="80">
        <f>[1]Calculations!AB66</f>
        <v>0.31424200555499998</v>
      </c>
      <c r="AF95" s="80">
        <f t="shared" ref="AF95:AF158" si="16">AE95/$E95*100</f>
        <v>0.87304520730892043</v>
      </c>
      <c r="AG95" s="80">
        <f>[1]Calculations!AC66</f>
        <v>3.8652943407000002</v>
      </c>
      <c r="AH95" s="80">
        <f t="shared" ref="AH95:AH158" si="17">AG95/$E95*100</f>
        <v>10.738782974053402</v>
      </c>
      <c r="AI95" s="80">
        <f>[1]Calculations!AD66</f>
        <v>6.7599779275399996</v>
      </c>
      <c r="AJ95" s="80">
        <f t="shared" ref="AJ95:AJ158" si="18">AI95/$E95*100</f>
        <v>18.780959346060222</v>
      </c>
      <c r="AK95" s="80">
        <f>[1]Calculations!AE66</f>
        <v>20.8333005918</v>
      </c>
      <c r="AL95" s="80">
        <f t="shared" ref="AL95:AL158" si="19">AK95/$E95*100</f>
        <v>57.880273523501522</v>
      </c>
      <c r="AM95" s="80">
        <f>[1]Calculations!AF66</f>
        <v>0.45144698667499999</v>
      </c>
      <c r="AN95" s="80">
        <f t="shared" ref="AN95:AN158" si="20">AM95/$E95*100</f>
        <v>1.2542359745144889</v>
      </c>
      <c r="AO95" s="80">
        <f>[1]Calculations!AG66</f>
        <v>6.8753923187600003</v>
      </c>
      <c r="AP95" s="80">
        <f t="shared" ref="AP95:AP158" si="21">AO95/$E95*100</f>
        <v>19.101610243546499</v>
      </c>
      <c r="AQ95" s="80">
        <f>[1]Calculations!AH66</f>
        <v>7.5623991678799998</v>
      </c>
      <c r="AR95" s="80">
        <f t="shared" ref="AR95:AR158" si="22">AQ95/$E95*100</f>
        <v>21.010292171518856</v>
      </c>
      <c r="AS95" s="80">
        <f>[1]Calculations!AI66</f>
        <v>0</v>
      </c>
      <c r="AT95" s="80">
        <f t="shared" ref="AT95:AT158" si="23">AS95/$E95*100</f>
        <v>0</v>
      </c>
      <c r="AU95" s="80">
        <f>[1]Calculations!AJ66</f>
        <v>1.07248973442</v>
      </c>
      <c r="AV95" s="80">
        <f t="shared" ref="AV95:AV158" si="24">AU95/$E95*100</f>
        <v>2.9796526434131261</v>
      </c>
      <c r="AW95" s="83"/>
      <c r="AX95" s="83"/>
      <c r="AY95" s="13" t="str">
        <f>[1]Calculations!D66</f>
        <v>Call for Sites 2018</v>
      </c>
    </row>
    <row r="96" spans="2:52" ht="25" x14ac:dyDescent="0.25">
      <c r="B96" s="13">
        <f>[1]Calculations!A67</f>
        <v>1014</v>
      </c>
      <c r="C96" s="30" t="str">
        <f>[1]Calculations!B67</f>
        <v>Greenbelt land to the South of Bevis Green Works (Area A)</v>
      </c>
      <c r="D96" s="13" t="str">
        <f>[1]Calculations!C67</f>
        <v>Mixed use</v>
      </c>
      <c r="E96" s="38">
        <f>[1]Calculations!E67</f>
        <v>1.83510036151766</v>
      </c>
      <c r="F96" s="38">
        <f>[1]Calculations!I67</f>
        <v>1.8029548136631599</v>
      </c>
      <c r="G96" s="38">
        <f>[1]Calculations!M67</f>
        <v>98.248294832882323</v>
      </c>
      <c r="H96" s="38">
        <f>[1]Calculations!H67</f>
        <v>0</v>
      </c>
      <c r="I96" s="38">
        <f>[1]Calculations!L67</f>
        <v>0</v>
      </c>
      <c r="J96" s="38">
        <f>[1]Calculations!G67</f>
        <v>0</v>
      </c>
      <c r="K96" s="38">
        <f>[1]Calculations!K67</f>
        <v>0</v>
      </c>
      <c r="L96" s="38">
        <f>[1]Calculations!F67</f>
        <v>3.2145547854500002E-2</v>
      </c>
      <c r="M96" s="38">
        <f>[1]Calculations!J67</f>
        <v>1.751705167117676</v>
      </c>
      <c r="N96" s="38">
        <f>[1]Calculations!V67</f>
        <v>1.61836983824</v>
      </c>
      <c r="O96" s="38">
        <f>[1]Calculations!W67</f>
        <v>88.189718239801337</v>
      </c>
      <c r="P96" s="38">
        <f>[1]Calculations!O67</f>
        <v>0.24133940000000001</v>
      </c>
      <c r="Q96" s="38">
        <f>[1]Calculations!S67</f>
        <v>13.151291616574481</v>
      </c>
      <c r="R96" s="38">
        <f>[1]Calculations!Q67</f>
        <v>0.14629790000000001</v>
      </c>
      <c r="S96" s="38">
        <f>[1]Calculations!T67</f>
        <v>7.9722015791555449</v>
      </c>
      <c r="T96" s="38">
        <f>[1]Calculations!R67</f>
        <v>7.8519400000000003E-2</v>
      </c>
      <c r="U96" s="38">
        <f>[1]Calculations!U67</f>
        <v>4.278752358539295</v>
      </c>
      <c r="V96" s="38">
        <f>[1]Calculations!X67</f>
        <v>0.36075099999999999</v>
      </c>
      <c r="W96" s="38">
        <f>[1]Calculations!Y67</f>
        <v>19.658379866573217</v>
      </c>
      <c r="X96" s="38" t="s">
        <v>1056</v>
      </c>
      <c r="Y96" s="73" t="s">
        <v>108</v>
      </c>
      <c r="Z96" s="80" t="s">
        <v>1067</v>
      </c>
      <c r="AA96" s="80">
        <f>[1]Calculations!Z67</f>
        <v>0</v>
      </c>
      <c r="AB96" s="80">
        <f t="shared" si="14"/>
        <v>0</v>
      </c>
      <c r="AC96" s="80">
        <f>[1]Calculations!AA67</f>
        <v>0</v>
      </c>
      <c r="AD96" s="80">
        <f t="shared" si="15"/>
        <v>0</v>
      </c>
      <c r="AE96" s="80">
        <f>[1]Calculations!AB67</f>
        <v>0</v>
      </c>
      <c r="AF96" s="80">
        <f t="shared" si="16"/>
        <v>0</v>
      </c>
      <c r="AG96" s="80">
        <f>[1]Calculations!AC67</f>
        <v>0</v>
      </c>
      <c r="AH96" s="80">
        <f t="shared" si="17"/>
        <v>0</v>
      </c>
      <c r="AI96" s="80">
        <f>[1]Calculations!AD67</f>
        <v>0</v>
      </c>
      <c r="AJ96" s="80">
        <f t="shared" si="18"/>
        <v>0</v>
      </c>
      <c r="AK96" s="80">
        <f>[1]Calculations!AE67</f>
        <v>0</v>
      </c>
      <c r="AL96" s="80">
        <f t="shared" si="19"/>
        <v>0</v>
      </c>
      <c r="AM96" s="80">
        <f>[1]Calculations!AF67</f>
        <v>0</v>
      </c>
      <c r="AN96" s="80">
        <f t="shared" si="20"/>
        <v>0</v>
      </c>
      <c r="AO96" s="80">
        <f>[1]Calculations!AG67</f>
        <v>0</v>
      </c>
      <c r="AP96" s="80">
        <f t="shared" si="21"/>
        <v>0</v>
      </c>
      <c r="AQ96" s="80">
        <f>[1]Calculations!AH67</f>
        <v>1.8351003615199999</v>
      </c>
      <c r="AR96" s="80">
        <f t="shared" si="22"/>
        <v>100.0000000001275</v>
      </c>
      <c r="AS96" s="80">
        <f>[1]Calculations!AI67</f>
        <v>0</v>
      </c>
      <c r="AT96" s="80">
        <f t="shared" si="23"/>
        <v>0</v>
      </c>
      <c r="AU96" s="80">
        <f>[1]Calculations!AJ67</f>
        <v>0</v>
      </c>
      <c r="AV96" s="80">
        <f t="shared" si="24"/>
        <v>0</v>
      </c>
      <c r="AW96" s="83"/>
      <c r="AX96" s="83"/>
      <c r="AY96" s="13" t="str">
        <f>[1]Calculations!D67</f>
        <v>Call for Sites 2018</v>
      </c>
    </row>
    <row r="97" spans="2:51" x14ac:dyDescent="0.25">
      <c r="B97" s="13">
        <f>[1]Calculations!A68</f>
        <v>1016</v>
      </c>
      <c r="C97" s="30" t="str">
        <f>[1]Calculations!B68</f>
        <v>Bevis Green Works (Area C)</v>
      </c>
      <c r="D97" s="13" t="str">
        <f>[1]Calculations!C68</f>
        <v>Residential</v>
      </c>
      <c r="E97" s="38">
        <f>[1]Calculations!E68</f>
        <v>1.7665780064333001</v>
      </c>
      <c r="F97" s="38">
        <f>[1]Calculations!I68</f>
        <v>1.7665780064333001</v>
      </c>
      <c r="G97" s="38">
        <f>[1]Calculations!M68</f>
        <v>100</v>
      </c>
      <c r="H97" s="38">
        <f>[1]Calculations!H68</f>
        <v>0</v>
      </c>
      <c r="I97" s="38">
        <f>[1]Calculations!L68</f>
        <v>0</v>
      </c>
      <c r="J97" s="38">
        <f>[1]Calculations!G68</f>
        <v>0</v>
      </c>
      <c r="K97" s="38">
        <f>[1]Calculations!K68</f>
        <v>0</v>
      </c>
      <c r="L97" s="38">
        <f>[1]Calculations!F68</f>
        <v>0</v>
      </c>
      <c r="M97" s="38">
        <f>[1]Calculations!J68</f>
        <v>0</v>
      </c>
      <c r="N97" s="38">
        <f>[1]Calculations!V68</f>
        <v>1.6984815075999999</v>
      </c>
      <c r="O97" s="38">
        <f>[1]Calculations!W68</f>
        <v>96.145287749235237</v>
      </c>
      <c r="P97" s="38">
        <f>[1]Calculations!O68</f>
        <v>1.7799800000000001E-4</v>
      </c>
      <c r="Q97" s="38">
        <f>[1]Calculations!S68</f>
        <v>1.0075864148188726E-2</v>
      </c>
      <c r="R97" s="38">
        <f>[1]Calculations!Q68</f>
        <v>0</v>
      </c>
      <c r="S97" s="38">
        <f>[1]Calculations!T68</f>
        <v>0</v>
      </c>
      <c r="T97" s="38">
        <f>[1]Calculations!R68</f>
        <v>0</v>
      </c>
      <c r="U97" s="38">
        <f>[1]Calculations!U68</f>
        <v>0</v>
      </c>
      <c r="V97" s="38" t="str">
        <f>[1]Calculations!X68</f>
        <v>Not Modelled</v>
      </c>
      <c r="W97" s="38" t="str">
        <f>[1]Calculations!Y68</f>
        <v>N/A</v>
      </c>
      <c r="X97" s="38" t="s">
        <v>1056</v>
      </c>
      <c r="Y97" s="73" t="s">
        <v>105</v>
      </c>
      <c r="Z97" s="80" t="s">
        <v>1066</v>
      </c>
      <c r="AA97" s="80">
        <f>[1]Calculations!Z68</f>
        <v>0</v>
      </c>
      <c r="AB97" s="80">
        <f t="shared" si="14"/>
        <v>0</v>
      </c>
      <c r="AC97" s="80">
        <f>[1]Calculations!AA68</f>
        <v>0</v>
      </c>
      <c r="AD97" s="80">
        <f t="shared" si="15"/>
        <v>0</v>
      </c>
      <c r="AE97" s="80">
        <f>[1]Calculations!AB68</f>
        <v>0</v>
      </c>
      <c r="AF97" s="80">
        <f t="shared" si="16"/>
        <v>0</v>
      </c>
      <c r="AG97" s="80">
        <f>[1]Calculations!AC68</f>
        <v>0</v>
      </c>
      <c r="AH97" s="80">
        <f t="shared" si="17"/>
        <v>0</v>
      </c>
      <c r="AI97" s="80">
        <f>[1]Calculations!AD68</f>
        <v>9.9339282618100003E-2</v>
      </c>
      <c r="AJ97" s="80">
        <f t="shared" si="18"/>
        <v>5.6232604649406239</v>
      </c>
      <c r="AK97" s="80">
        <f>[1]Calculations!AE68</f>
        <v>0.11108774058699999</v>
      </c>
      <c r="AL97" s="80">
        <f t="shared" si="19"/>
        <v>6.2883008948631041</v>
      </c>
      <c r="AM97" s="80">
        <f>[1]Calculations!AF68</f>
        <v>0</v>
      </c>
      <c r="AN97" s="80">
        <f t="shared" si="20"/>
        <v>0</v>
      </c>
      <c r="AO97" s="80">
        <f>[1]Calculations!AG68</f>
        <v>0</v>
      </c>
      <c r="AP97" s="80">
        <f t="shared" si="21"/>
        <v>0</v>
      </c>
      <c r="AQ97" s="80">
        <f>[1]Calculations!AH68</f>
        <v>1.7665780064300001</v>
      </c>
      <c r="AR97" s="80">
        <f t="shared" si="22"/>
        <v>99.999999999813198</v>
      </c>
      <c r="AS97" s="80">
        <f>[1]Calculations!AI68</f>
        <v>0</v>
      </c>
      <c r="AT97" s="80">
        <f t="shared" si="23"/>
        <v>0</v>
      </c>
      <c r="AU97" s="80">
        <f>[1]Calculations!AJ68</f>
        <v>0</v>
      </c>
      <c r="AV97" s="80">
        <f t="shared" si="24"/>
        <v>0</v>
      </c>
      <c r="AW97" s="83"/>
      <c r="AX97" s="83"/>
      <c r="AY97" s="13" t="str">
        <f>[1]Calculations!D68</f>
        <v>Call for Sites 2018</v>
      </c>
    </row>
    <row r="98" spans="2:51" ht="25" x14ac:dyDescent="0.25">
      <c r="B98" s="13">
        <f>[1]Calculations!A69</f>
        <v>1017</v>
      </c>
      <c r="C98" s="30" t="str">
        <f>[1]Calculations!B69</f>
        <v>Greenbelt land to the North of Bevis Green Works and M66 (Area D)</v>
      </c>
      <c r="D98" s="13" t="str">
        <f>[1]Calculations!C69</f>
        <v>Mixed use</v>
      </c>
      <c r="E98" s="38">
        <f>[1]Calculations!E69</f>
        <v>7.0197153561712904</v>
      </c>
      <c r="F98" s="38">
        <f>[1]Calculations!I69</f>
        <v>7.0197153561712904</v>
      </c>
      <c r="G98" s="38">
        <f>[1]Calculations!M69</f>
        <v>100</v>
      </c>
      <c r="H98" s="38">
        <f>[1]Calculations!H69</f>
        <v>0</v>
      </c>
      <c r="I98" s="38">
        <f>[1]Calculations!L69</f>
        <v>0</v>
      </c>
      <c r="J98" s="38">
        <f>[1]Calculations!G69</f>
        <v>0</v>
      </c>
      <c r="K98" s="38">
        <f>[1]Calculations!K69</f>
        <v>0</v>
      </c>
      <c r="L98" s="38">
        <f>[1]Calculations!F69</f>
        <v>0</v>
      </c>
      <c r="M98" s="38">
        <f>[1]Calculations!J69</f>
        <v>0</v>
      </c>
      <c r="N98" s="38">
        <f>[1]Calculations!V69</f>
        <v>3.6748406147999999</v>
      </c>
      <c r="O98" s="38">
        <f>[1]Calculations!W69</f>
        <v>52.350279581768397</v>
      </c>
      <c r="P98" s="38">
        <f>[1]Calculations!O69</f>
        <v>2.1260760000000003</v>
      </c>
      <c r="Q98" s="38">
        <f>[1]Calculations!S69</f>
        <v>30.287210978303964</v>
      </c>
      <c r="R98" s="38">
        <f>[1]Calculations!Q69</f>
        <v>1.046816</v>
      </c>
      <c r="S98" s="38">
        <f>[1]Calculations!T69</f>
        <v>14.912513497854373</v>
      </c>
      <c r="T98" s="38">
        <f>[1]Calculations!R69</f>
        <v>0.59057700000000002</v>
      </c>
      <c r="U98" s="38">
        <f>[1]Calculations!U69</f>
        <v>8.4131189091706116</v>
      </c>
      <c r="V98" s="38" t="str">
        <f>[1]Calculations!X69</f>
        <v>Not Modelled</v>
      </c>
      <c r="W98" s="38" t="str">
        <f>[1]Calculations!Y69</f>
        <v>N/A</v>
      </c>
      <c r="X98" s="38" t="s">
        <v>1056</v>
      </c>
      <c r="Y98" s="73" t="s">
        <v>108</v>
      </c>
      <c r="Z98" s="80" t="s">
        <v>1067</v>
      </c>
      <c r="AA98" s="80">
        <f>[1]Calculations!Z69</f>
        <v>0</v>
      </c>
      <c r="AB98" s="80">
        <f t="shared" si="14"/>
        <v>0</v>
      </c>
      <c r="AC98" s="80">
        <f>[1]Calculations!AA69</f>
        <v>6.1974767982300001E-5</v>
      </c>
      <c r="AD98" s="80">
        <f t="shared" si="15"/>
        <v>8.828672508467982E-6</v>
      </c>
      <c r="AE98" s="80">
        <f>[1]Calculations!AB69</f>
        <v>3.32E-2</v>
      </c>
      <c r="AF98" s="80">
        <f t="shared" si="16"/>
        <v>0.47295365004811285</v>
      </c>
      <c r="AG98" s="80">
        <f>[1]Calculations!AC69</f>
        <v>0</v>
      </c>
      <c r="AH98" s="80">
        <f t="shared" si="17"/>
        <v>0</v>
      </c>
      <c r="AI98" s="80">
        <f>[1]Calculations!AD69</f>
        <v>1.50547775229</v>
      </c>
      <c r="AJ98" s="80">
        <f t="shared" si="18"/>
        <v>21.446421626860968</v>
      </c>
      <c r="AK98" s="80">
        <f>[1]Calculations!AE69</f>
        <v>1.96342304963</v>
      </c>
      <c r="AL98" s="80">
        <f t="shared" si="19"/>
        <v>27.970123431057392</v>
      </c>
      <c r="AM98" s="80">
        <f>[1]Calculations!AF69</f>
        <v>0</v>
      </c>
      <c r="AN98" s="80">
        <f t="shared" si="20"/>
        <v>0</v>
      </c>
      <c r="AO98" s="80">
        <f>[1]Calculations!AG69</f>
        <v>4.10494940254E-2</v>
      </c>
      <c r="AP98" s="80">
        <f t="shared" si="21"/>
        <v>0.58477433831147974</v>
      </c>
      <c r="AQ98" s="80">
        <f>[1]Calculations!AH69</f>
        <v>3.3109722135799999</v>
      </c>
      <c r="AR98" s="80">
        <f t="shared" si="22"/>
        <v>47.166758843992191</v>
      </c>
      <c r="AS98" s="80">
        <f>[1]Calculations!AI69</f>
        <v>0</v>
      </c>
      <c r="AT98" s="80">
        <f t="shared" si="23"/>
        <v>0</v>
      </c>
      <c r="AU98" s="80">
        <f>[1]Calculations!AJ69</f>
        <v>0</v>
      </c>
      <c r="AV98" s="80">
        <f t="shared" si="24"/>
        <v>0</v>
      </c>
      <c r="AW98" s="83"/>
      <c r="AX98" s="83"/>
      <c r="AY98" s="13" t="str">
        <f>[1]Calculations!D69</f>
        <v>Call for Sites 2018</v>
      </c>
    </row>
    <row r="99" spans="2:51" ht="25" x14ac:dyDescent="0.25">
      <c r="B99" s="13">
        <f>[1]Calculations!A70</f>
        <v>1019</v>
      </c>
      <c r="C99" s="30" t="str">
        <f>[1]Calculations!B70</f>
        <v>Greenbelt land to the North of Bevis Green Works and M66 (Area D)</v>
      </c>
      <c r="D99" s="13" t="str">
        <f>[1]Calculations!C70</f>
        <v>Unknown</v>
      </c>
      <c r="E99" s="38">
        <f>[1]Calculations!E70</f>
        <v>0.45777081749920101</v>
      </c>
      <c r="F99" s="38">
        <f>[1]Calculations!I70</f>
        <v>0.45777081749920101</v>
      </c>
      <c r="G99" s="38">
        <f>[1]Calculations!M70</f>
        <v>100</v>
      </c>
      <c r="H99" s="38">
        <f>[1]Calculations!H70</f>
        <v>0</v>
      </c>
      <c r="I99" s="38">
        <f>[1]Calculations!L70</f>
        <v>0</v>
      </c>
      <c r="J99" s="38">
        <f>[1]Calculations!G70</f>
        <v>0</v>
      </c>
      <c r="K99" s="38">
        <f>[1]Calculations!K70</f>
        <v>0</v>
      </c>
      <c r="L99" s="38">
        <f>[1]Calculations!F70</f>
        <v>0</v>
      </c>
      <c r="M99" s="38">
        <f>[1]Calculations!J70</f>
        <v>0</v>
      </c>
      <c r="N99" s="38">
        <f>[1]Calculations!V70</f>
        <v>0.20465209240900001</v>
      </c>
      <c r="O99" s="38">
        <f>[1]Calculations!W70</f>
        <v>44.706233902591926</v>
      </c>
      <c r="P99" s="38">
        <f>[1]Calculations!O70</f>
        <v>1.9194989999999999E-2</v>
      </c>
      <c r="Q99" s="38">
        <f>[1]Calculations!S70</f>
        <v>4.1931440944318172</v>
      </c>
      <c r="R99" s="38">
        <f>[1]Calculations!Q70</f>
        <v>1.6135699999999999E-2</v>
      </c>
      <c r="S99" s="38">
        <f>[1]Calculations!T70</f>
        <v>3.5248424283900888</v>
      </c>
      <c r="T99" s="38">
        <f>[1]Calculations!R70</f>
        <v>1.6135699999999999E-2</v>
      </c>
      <c r="U99" s="38">
        <f>[1]Calculations!U70</f>
        <v>3.5248424283900888</v>
      </c>
      <c r="V99" s="38" t="str">
        <f>[1]Calculations!X70</f>
        <v>Not Modelled</v>
      </c>
      <c r="W99" s="38" t="str">
        <f>[1]Calculations!Y70</f>
        <v>N/A</v>
      </c>
      <c r="X99" s="38" t="s">
        <v>1069</v>
      </c>
      <c r="Y99" s="73" t="s">
        <v>105</v>
      </c>
      <c r="Z99" s="80" t="s">
        <v>1066</v>
      </c>
      <c r="AA99" s="80">
        <f>[1]Calculations!Z70</f>
        <v>0</v>
      </c>
      <c r="AB99" s="80">
        <f t="shared" si="14"/>
        <v>0</v>
      </c>
      <c r="AC99" s="80">
        <f>[1]Calculations!AA70</f>
        <v>0</v>
      </c>
      <c r="AD99" s="80">
        <f t="shared" si="15"/>
        <v>0</v>
      </c>
      <c r="AE99" s="80">
        <f>[1]Calculations!AB70</f>
        <v>0</v>
      </c>
      <c r="AF99" s="80">
        <f t="shared" si="16"/>
        <v>0</v>
      </c>
      <c r="AG99" s="80">
        <f>[1]Calculations!AC70</f>
        <v>0</v>
      </c>
      <c r="AH99" s="80">
        <f t="shared" si="17"/>
        <v>0</v>
      </c>
      <c r="AI99" s="80">
        <f>[1]Calculations!AD70</f>
        <v>2.6650203418499998E-3</v>
      </c>
      <c r="AJ99" s="80">
        <f t="shared" si="18"/>
        <v>0.58217348943495095</v>
      </c>
      <c r="AK99" s="80">
        <f>[1]Calculations!AE70</f>
        <v>2.66543748323E-3</v>
      </c>
      <c r="AL99" s="80">
        <f t="shared" si="19"/>
        <v>0.58226461393744311</v>
      </c>
      <c r="AM99" s="80">
        <f>[1]Calculations!AF70</f>
        <v>0</v>
      </c>
      <c r="AN99" s="80">
        <f t="shared" si="20"/>
        <v>0</v>
      </c>
      <c r="AO99" s="80">
        <f>[1]Calculations!AG70</f>
        <v>0</v>
      </c>
      <c r="AP99" s="80">
        <f t="shared" si="21"/>
        <v>0</v>
      </c>
      <c r="AQ99" s="80">
        <f>[1]Calculations!AH70</f>
        <v>0.457770817499</v>
      </c>
      <c r="AR99" s="80">
        <f t="shared" si="22"/>
        <v>99.999999999956088</v>
      </c>
      <c r="AS99" s="80">
        <f>[1]Calculations!AI70</f>
        <v>0</v>
      </c>
      <c r="AT99" s="80">
        <f t="shared" si="23"/>
        <v>0</v>
      </c>
      <c r="AU99" s="80">
        <f>[1]Calculations!AJ70</f>
        <v>0</v>
      </c>
      <c r="AV99" s="80">
        <f t="shared" si="24"/>
        <v>0</v>
      </c>
      <c r="AW99" s="83"/>
      <c r="AX99" s="83"/>
      <c r="AY99" s="13" t="str">
        <f>[1]Calculations!D70</f>
        <v>Call for Sites 2018</v>
      </c>
    </row>
    <row r="100" spans="2:51" ht="25" x14ac:dyDescent="0.25">
      <c r="B100" s="13">
        <f>[1]Calculations!A71</f>
        <v>1024</v>
      </c>
      <c r="C100" s="30" t="str">
        <f>[1]Calculations!B71</f>
        <v>Site A - Land to West of Humber Drive and East of Walmersley Old Road, Bury</v>
      </c>
      <c r="D100" s="13" t="str">
        <f>[1]Calculations!C71</f>
        <v>Other use</v>
      </c>
      <c r="E100" s="38">
        <f>[1]Calculations!E71</f>
        <v>1.90504067830752</v>
      </c>
      <c r="F100" s="38">
        <f>[1]Calculations!I71</f>
        <v>1.8729349492110199</v>
      </c>
      <c r="G100" s="38">
        <f>[1]Calculations!M71</f>
        <v>98.314695876991792</v>
      </c>
      <c r="H100" s="38">
        <f>[1]Calculations!H71</f>
        <v>0</v>
      </c>
      <c r="I100" s="38">
        <f>[1]Calculations!L71</f>
        <v>0</v>
      </c>
      <c r="J100" s="38">
        <f>[1]Calculations!G71</f>
        <v>0</v>
      </c>
      <c r="K100" s="38">
        <f>[1]Calculations!K71</f>
        <v>0</v>
      </c>
      <c r="L100" s="38">
        <f>[1]Calculations!F71</f>
        <v>3.2105729096500002E-2</v>
      </c>
      <c r="M100" s="38">
        <f>[1]Calculations!J71</f>
        <v>1.6853041230081995</v>
      </c>
      <c r="N100" s="38">
        <f>[1]Calculations!V71</f>
        <v>1.69193341131</v>
      </c>
      <c r="O100" s="38">
        <f>[1]Calculations!W71</f>
        <v>88.813505694437495</v>
      </c>
      <c r="P100" s="38">
        <f>[1]Calculations!O71</f>
        <v>0.25833109999999998</v>
      </c>
      <c r="Q100" s="38">
        <f>[1]Calculations!S71</f>
        <v>13.560398102863976</v>
      </c>
      <c r="R100" s="38">
        <f>[1]Calculations!Q71</f>
        <v>0.15368809999999999</v>
      </c>
      <c r="S100" s="38">
        <f>[1]Calculations!T71</f>
        <v>8.0674445301892383</v>
      </c>
      <c r="T100" s="38">
        <f>[1]Calculations!R71</f>
        <v>7.8482099999999999E-2</v>
      </c>
      <c r="U100" s="38">
        <f>[1]Calculations!U71</f>
        <v>4.1197073056584399</v>
      </c>
      <c r="V100" s="38">
        <f>[1]Calculations!X71</f>
        <v>0.36015399999999997</v>
      </c>
      <c r="W100" s="38">
        <f>[1]Calculations!Y71</f>
        <v>18.905318091158488</v>
      </c>
      <c r="X100" s="38" t="s">
        <v>1069</v>
      </c>
      <c r="Y100" s="73" t="s">
        <v>108</v>
      </c>
      <c r="Z100" s="80" t="s">
        <v>1067</v>
      </c>
      <c r="AA100" s="80">
        <f>[1]Calculations!Z71</f>
        <v>0</v>
      </c>
      <c r="AB100" s="80">
        <f t="shared" si="14"/>
        <v>0</v>
      </c>
      <c r="AC100" s="80">
        <f>[1]Calculations!AA71</f>
        <v>0</v>
      </c>
      <c r="AD100" s="80">
        <f t="shared" si="15"/>
        <v>0</v>
      </c>
      <c r="AE100" s="80">
        <f>[1]Calculations!AB71</f>
        <v>0</v>
      </c>
      <c r="AF100" s="80">
        <f t="shared" si="16"/>
        <v>0</v>
      </c>
      <c r="AG100" s="80">
        <f>[1]Calculations!AC71</f>
        <v>0</v>
      </c>
      <c r="AH100" s="80">
        <f t="shared" si="17"/>
        <v>0</v>
      </c>
      <c r="AI100" s="80">
        <f>[1]Calculations!AD71</f>
        <v>0</v>
      </c>
      <c r="AJ100" s="80">
        <f t="shared" si="18"/>
        <v>0</v>
      </c>
      <c r="AK100" s="80">
        <f>[1]Calculations!AE71</f>
        <v>0</v>
      </c>
      <c r="AL100" s="80">
        <f t="shared" si="19"/>
        <v>0</v>
      </c>
      <c r="AM100" s="80">
        <f>[1]Calculations!AF71</f>
        <v>0</v>
      </c>
      <c r="AN100" s="80">
        <f t="shared" si="20"/>
        <v>0</v>
      </c>
      <c r="AO100" s="80">
        <f>[1]Calculations!AG71</f>
        <v>0</v>
      </c>
      <c r="AP100" s="80">
        <f t="shared" si="21"/>
        <v>0</v>
      </c>
      <c r="AQ100" s="80">
        <f>[1]Calculations!AH71</f>
        <v>1.90504067831</v>
      </c>
      <c r="AR100" s="80">
        <f t="shared" si="22"/>
        <v>100.00000000013019</v>
      </c>
      <c r="AS100" s="80">
        <f>[1]Calculations!AI71</f>
        <v>0</v>
      </c>
      <c r="AT100" s="80">
        <f t="shared" si="23"/>
        <v>0</v>
      </c>
      <c r="AU100" s="80">
        <f>[1]Calculations!AJ71</f>
        <v>0</v>
      </c>
      <c r="AV100" s="80">
        <f t="shared" si="24"/>
        <v>0</v>
      </c>
      <c r="AW100" s="83"/>
      <c r="AX100" s="83"/>
      <c r="AY100" s="13" t="str">
        <f>[1]Calculations!D71</f>
        <v>Call for Sites 2018</v>
      </c>
    </row>
    <row r="101" spans="2:51" ht="25" x14ac:dyDescent="0.25">
      <c r="B101" s="13">
        <f>[1]Calculations!A72</f>
        <v>1025</v>
      </c>
      <c r="C101" s="30" t="str">
        <f>[1]Calculations!B72</f>
        <v>Land south of Bentley Lane and East of Walmersley Old Road</v>
      </c>
      <c r="D101" s="13" t="str">
        <f>[1]Calculations!C72</f>
        <v>Residential</v>
      </c>
      <c r="E101" s="38">
        <f>[1]Calculations!E72</f>
        <v>1.74034435265939</v>
      </c>
      <c r="F101" s="38">
        <f>[1]Calculations!I72</f>
        <v>1.74034435265939</v>
      </c>
      <c r="G101" s="38">
        <f>[1]Calculations!M72</f>
        <v>100</v>
      </c>
      <c r="H101" s="38">
        <f>[1]Calculations!H72</f>
        <v>0</v>
      </c>
      <c r="I101" s="38">
        <f>[1]Calculations!L72</f>
        <v>0</v>
      </c>
      <c r="J101" s="38">
        <f>[1]Calculations!G72</f>
        <v>0</v>
      </c>
      <c r="K101" s="38">
        <f>[1]Calculations!K72</f>
        <v>0</v>
      </c>
      <c r="L101" s="38">
        <f>[1]Calculations!F72</f>
        <v>0</v>
      </c>
      <c r="M101" s="38">
        <f>[1]Calculations!J72</f>
        <v>0</v>
      </c>
      <c r="N101" s="38">
        <f>[1]Calculations!V72</f>
        <v>1.6804788937599999</v>
      </c>
      <c r="O101" s="38">
        <f>[1]Calculations!W72</f>
        <v>96.560137147116279</v>
      </c>
      <c r="P101" s="38">
        <f>[1]Calculations!O72</f>
        <v>8.4119699999999997E-6</v>
      </c>
      <c r="Q101" s="38">
        <f>[1]Calculations!S72</f>
        <v>4.833508947321727E-4</v>
      </c>
      <c r="R101" s="38">
        <f>[1]Calculations!Q72</f>
        <v>0</v>
      </c>
      <c r="S101" s="38">
        <f>[1]Calculations!T72</f>
        <v>0</v>
      </c>
      <c r="T101" s="38">
        <f>[1]Calculations!R72</f>
        <v>0</v>
      </c>
      <c r="U101" s="38">
        <f>[1]Calculations!U72</f>
        <v>0</v>
      </c>
      <c r="V101" s="38" t="str">
        <f>[1]Calculations!X72</f>
        <v>Not Modelled</v>
      </c>
      <c r="W101" s="38" t="str">
        <f>[1]Calculations!Y72</f>
        <v>N/A</v>
      </c>
      <c r="X101" s="38" t="s">
        <v>1056</v>
      </c>
      <c r="Y101" s="73" t="s">
        <v>105</v>
      </c>
      <c r="Z101" s="80" t="s">
        <v>1066</v>
      </c>
      <c r="AA101" s="80">
        <f>[1]Calculations!Z72</f>
        <v>0</v>
      </c>
      <c r="AB101" s="80">
        <f t="shared" si="14"/>
        <v>0</v>
      </c>
      <c r="AC101" s="80">
        <f>[1]Calculations!AA72</f>
        <v>0</v>
      </c>
      <c r="AD101" s="80">
        <f t="shared" si="15"/>
        <v>0</v>
      </c>
      <c r="AE101" s="80">
        <f>[1]Calculations!AB72</f>
        <v>0</v>
      </c>
      <c r="AF101" s="80">
        <f t="shared" si="16"/>
        <v>0</v>
      </c>
      <c r="AG101" s="80">
        <f>[1]Calculations!AC72</f>
        <v>0</v>
      </c>
      <c r="AH101" s="80">
        <f t="shared" si="17"/>
        <v>0</v>
      </c>
      <c r="AI101" s="80">
        <f>[1]Calculations!AD72</f>
        <v>0.10047237498599999</v>
      </c>
      <c r="AJ101" s="80">
        <f t="shared" si="18"/>
        <v>5.7731318995846941</v>
      </c>
      <c r="AK101" s="80">
        <f>[1]Calculations!AE72</f>
        <v>0.117035667839</v>
      </c>
      <c r="AL101" s="80">
        <f t="shared" si="19"/>
        <v>6.7248569319146423</v>
      </c>
      <c r="AM101" s="80">
        <f>[1]Calculations!AF72</f>
        <v>0</v>
      </c>
      <c r="AN101" s="80">
        <f t="shared" si="20"/>
        <v>0</v>
      </c>
      <c r="AO101" s="80">
        <f>[1]Calculations!AG72</f>
        <v>0</v>
      </c>
      <c r="AP101" s="80">
        <f t="shared" si="21"/>
        <v>0</v>
      </c>
      <c r="AQ101" s="80">
        <f>[1]Calculations!AH72</f>
        <v>1.74034435266</v>
      </c>
      <c r="AR101" s="80">
        <f t="shared" si="22"/>
        <v>100.00000000003504</v>
      </c>
      <c r="AS101" s="80">
        <f>[1]Calculations!AI72</f>
        <v>0</v>
      </c>
      <c r="AT101" s="80">
        <f t="shared" si="23"/>
        <v>0</v>
      </c>
      <c r="AU101" s="80">
        <f>[1]Calculations!AJ72</f>
        <v>0</v>
      </c>
      <c r="AV101" s="80">
        <f t="shared" si="24"/>
        <v>0</v>
      </c>
      <c r="AW101" s="83"/>
      <c r="AX101" s="83"/>
      <c r="AY101" s="13" t="str">
        <f>[1]Calculations!D72</f>
        <v>Call for Sites 2018</v>
      </c>
    </row>
    <row r="102" spans="2:51" ht="25" x14ac:dyDescent="0.25">
      <c r="B102" s="13">
        <f>[1]Calculations!A73</f>
        <v>1026</v>
      </c>
      <c r="C102" s="30" t="str">
        <f>[1]Calculations!B73</f>
        <v>Land at Lower Longcroft Cottages, North of M66</v>
      </c>
      <c r="D102" s="13" t="str">
        <f>[1]Calculations!C73</f>
        <v>Other use</v>
      </c>
      <c r="E102" s="38">
        <f>[1]Calculations!E73</f>
        <v>6.9519923836172302</v>
      </c>
      <c r="F102" s="38">
        <f>[1]Calculations!I73</f>
        <v>6.9519923836172302</v>
      </c>
      <c r="G102" s="38">
        <f>[1]Calculations!M73</f>
        <v>100</v>
      </c>
      <c r="H102" s="38">
        <f>[1]Calculations!H73</f>
        <v>0</v>
      </c>
      <c r="I102" s="38">
        <f>[1]Calculations!L73</f>
        <v>0</v>
      </c>
      <c r="J102" s="38">
        <f>[1]Calculations!G73</f>
        <v>0</v>
      </c>
      <c r="K102" s="38">
        <f>[1]Calculations!K73</f>
        <v>0</v>
      </c>
      <c r="L102" s="38">
        <f>[1]Calculations!F73</f>
        <v>0</v>
      </c>
      <c r="M102" s="38">
        <f>[1]Calculations!J73</f>
        <v>0</v>
      </c>
      <c r="N102" s="38">
        <f>[1]Calculations!V73</f>
        <v>3.65402730468</v>
      </c>
      <c r="O102" s="38">
        <f>[1]Calculations!W73</f>
        <v>52.560864613300282</v>
      </c>
      <c r="P102" s="38">
        <f>[1]Calculations!O73</f>
        <v>2.123443</v>
      </c>
      <c r="Q102" s="38">
        <f>[1]Calculations!S73</f>
        <v>30.544380413937382</v>
      </c>
      <c r="R102" s="38">
        <f>[1]Calculations!Q73</f>
        <v>1.0463330000000002</v>
      </c>
      <c r="S102" s="38">
        <f>[1]Calculations!T73</f>
        <v>15.050836397141978</v>
      </c>
      <c r="T102" s="38">
        <f>[1]Calculations!R73</f>
        <v>0.59043900000000005</v>
      </c>
      <c r="U102" s="38">
        <f>[1]Calculations!U73</f>
        <v>8.4930904324838377</v>
      </c>
      <c r="V102" s="38" t="str">
        <f>[1]Calculations!X73</f>
        <v>Not Modelled</v>
      </c>
      <c r="W102" s="38" t="str">
        <f>[1]Calculations!Y73</f>
        <v>N/A</v>
      </c>
      <c r="X102" s="38" t="s">
        <v>1069</v>
      </c>
      <c r="Y102" s="73" t="s">
        <v>108</v>
      </c>
      <c r="Z102" s="80" t="s">
        <v>1067</v>
      </c>
      <c r="AA102" s="80">
        <f>[1]Calculations!Z73</f>
        <v>0</v>
      </c>
      <c r="AB102" s="80">
        <f t="shared" si="14"/>
        <v>0</v>
      </c>
      <c r="AC102" s="80">
        <f>[1]Calculations!AA73</f>
        <v>1.4096108011999999E-5</v>
      </c>
      <c r="AD102" s="80">
        <f t="shared" si="15"/>
        <v>2.0276357099035793E-6</v>
      </c>
      <c r="AE102" s="80">
        <f>[1]Calculations!AB73</f>
        <v>3.32E-2</v>
      </c>
      <c r="AF102" s="80">
        <f t="shared" si="16"/>
        <v>0.4775609374693463</v>
      </c>
      <c r="AG102" s="80">
        <f>[1]Calculations!AC73</f>
        <v>0</v>
      </c>
      <c r="AH102" s="80">
        <f t="shared" si="17"/>
        <v>0</v>
      </c>
      <c r="AI102" s="80">
        <f>[1]Calculations!AD73</f>
        <v>1.4966452051800001</v>
      </c>
      <c r="AJ102" s="80">
        <f t="shared" si="18"/>
        <v>21.528291784480817</v>
      </c>
      <c r="AK102" s="80">
        <f>[1]Calculations!AE73</f>
        <v>1.9419393650700001</v>
      </c>
      <c r="AL102" s="80">
        <f t="shared" si="19"/>
        <v>27.933565773839046</v>
      </c>
      <c r="AM102" s="80">
        <f>[1]Calculations!AF73</f>
        <v>0</v>
      </c>
      <c r="AN102" s="80">
        <f t="shared" si="20"/>
        <v>0</v>
      </c>
      <c r="AO102" s="80">
        <f>[1]Calculations!AG73</f>
        <v>4.49400571241E-2</v>
      </c>
      <c r="AP102" s="80">
        <f t="shared" si="21"/>
        <v>0.64643421114792687</v>
      </c>
      <c r="AQ102" s="80">
        <f>[1]Calculations!AH73</f>
        <v>3.2743772744799999</v>
      </c>
      <c r="AR102" s="80">
        <f t="shared" si="22"/>
        <v>47.099839784005781</v>
      </c>
      <c r="AS102" s="80">
        <f>[1]Calculations!AI73</f>
        <v>0</v>
      </c>
      <c r="AT102" s="80">
        <f t="shared" si="23"/>
        <v>0</v>
      </c>
      <c r="AU102" s="80">
        <f>[1]Calculations!AJ73</f>
        <v>0</v>
      </c>
      <c r="AV102" s="80">
        <f t="shared" si="24"/>
        <v>0</v>
      </c>
      <c r="AW102" s="83"/>
      <c r="AX102" s="83"/>
      <c r="AY102" s="13" t="str">
        <f>[1]Calculations!D73</f>
        <v>Call for Sites 2018</v>
      </c>
    </row>
    <row r="103" spans="2:51" x14ac:dyDescent="0.25">
      <c r="B103" s="13">
        <f>[1]Calculations!A74</f>
        <v>1027</v>
      </c>
      <c r="C103" s="30" t="str">
        <f>[1]Calculations!B74</f>
        <v>Gin Hall Tip</v>
      </c>
      <c r="D103" s="13" t="str">
        <f>[1]Calculations!C74</f>
        <v>Mixed use / Gypsy and traveller</v>
      </c>
      <c r="E103" s="38">
        <f>[1]Calculations!E74</f>
        <v>23.5832288792806</v>
      </c>
      <c r="F103" s="38">
        <f>[1]Calculations!I74</f>
        <v>23.5832288792806</v>
      </c>
      <c r="G103" s="38">
        <f>[1]Calculations!M74</f>
        <v>100</v>
      </c>
      <c r="H103" s="38">
        <f>[1]Calculations!H74</f>
        <v>0</v>
      </c>
      <c r="I103" s="38">
        <f>[1]Calculations!L74</f>
        <v>0</v>
      </c>
      <c r="J103" s="38">
        <f>[1]Calculations!G74</f>
        <v>0</v>
      </c>
      <c r="K103" s="38">
        <f>[1]Calculations!K74</f>
        <v>0</v>
      </c>
      <c r="L103" s="38">
        <f>[1]Calculations!F74</f>
        <v>0</v>
      </c>
      <c r="M103" s="38">
        <f>[1]Calculations!J74</f>
        <v>0</v>
      </c>
      <c r="N103" s="38">
        <f>[1]Calculations!V74</f>
        <v>0</v>
      </c>
      <c r="O103" s="38">
        <f>[1]Calculations!W74</f>
        <v>0</v>
      </c>
      <c r="P103" s="38">
        <f>[1]Calculations!O74</f>
        <v>3.2482129999999998</v>
      </c>
      <c r="Q103" s="38">
        <f>[1]Calculations!S74</f>
        <v>13.773402347181415</v>
      </c>
      <c r="R103" s="38">
        <f>[1]Calculations!Q74</f>
        <v>1.6472530000000001</v>
      </c>
      <c r="S103" s="38">
        <f>[1]Calculations!T74</f>
        <v>6.9848493114834627</v>
      </c>
      <c r="T103" s="38">
        <f>[1]Calculations!R74</f>
        <v>1.1401600000000001</v>
      </c>
      <c r="U103" s="38">
        <f>[1]Calculations!U74</f>
        <v>4.834622119966383</v>
      </c>
      <c r="V103" s="38" t="str">
        <f>[1]Calculations!X74</f>
        <v>Not Modelled</v>
      </c>
      <c r="W103" s="38" t="str">
        <f>[1]Calculations!Y74</f>
        <v>N/A</v>
      </c>
      <c r="X103" s="38" t="s">
        <v>1072</v>
      </c>
      <c r="Y103" s="73" t="s">
        <v>105</v>
      </c>
      <c r="Z103" s="80" t="s">
        <v>1066</v>
      </c>
      <c r="AA103" s="80">
        <f>[1]Calculations!Z74</f>
        <v>0</v>
      </c>
      <c r="AB103" s="80">
        <f t="shared" si="14"/>
        <v>0</v>
      </c>
      <c r="AC103" s="80">
        <f>[1]Calculations!AA74</f>
        <v>0.20643487999999999</v>
      </c>
      <c r="AD103" s="80">
        <f t="shared" si="15"/>
        <v>8.7534612438658239E-3</v>
      </c>
      <c r="AE103" s="80">
        <f>[1]Calculations!AB74</f>
        <v>0.13558616560199999</v>
      </c>
      <c r="AF103" s="80">
        <f t="shared" si="16"/>
        <v>0.57492621682996614</v>
      </c>
      <c r="AG103" s="80">
        <f>[1]Calculations!AC74</f>
        <v>0</v>
      </c>
      <c r="AH103" s="80">
        <f t="shared" si="17"/>
        <v>0</v>
      </c>
      <c r="AI103" s="80">
        <f>[1]Calculations!AD74</f>
        <v>1.41423009518</v>
      </c>
      <c r="AJ103" s="80">
        <f t="shared" si="18"/>
        <v>5.9967619464631206</v>
      </c>
      <c r="AK103" s="80">
        <f>[1]Calculations!AE74</f>
        <v>14.4226843985</v>
      </c>
      <c r="AL103" s="80">
        <f t="shared" si="19"/>
        <v>61.156529804836289</v>
      </c>
      <c r="AM103" s="80">
        <f>[1]Calculations!AF74</f>
        <v>3.1600000000000003E-2</v>
      </c>
      <c r="AN103" s="80">
        <f t="shared" si="20"/>
        <v>0.13399352633923109</v>
      </c>
      <c r="AO103" s="80">
        <f>[1]Calculations!AG74</f>
        <v>0</v>
      </c>
      <c r="AP103" s="80">
        <f t="shared" si="21"/>
        <v>0</v>
      </c>
      <c r="AQ103" s="80">
        <f>[1]Calculations!AH74</f>
        <v>19.449078821299999</v>
      </c>
      <c r="AR103" s="80">
        <f t="shared" si="22"/>
        <v>82.469957446697549</v>
      </c>
      <c r="AS103" s="80">
        <f>[1]Calculations!AI74</f>
        <v>0</v>
      </c>
      <c r="AT103" s="80">
        <f t="shared" si="23"/>
        <v>0</v>
      </c>
      <c r="AU103" s="80">
        <f>[1]Calculations!AJ74</f>
        <v>0</v>
      </c>
      <c r="AV103" s="80">
        <f t="shared" si="24"/>
        <v>0</v>
      </c>
      <c r="AW103" s="83"/>
      <c r="AX103" s="83"/>
      <c r="AY103" s="13" t="str">
        <f>[1]Calculations!D74</f>
        <v>Call for Sites 2018</v>
      </c>
    </row>
    <row r="104" spans="2:51" ht="37.5" x14ac:dyDescent="0.25">
      <c r="B104" s="13">
        <f>[1]Calculations!A75</f>
        <v>1029</v>
      </c>
      <c r="C104" s="30" t="str">
        <f>[1]Calculations!B75</f>
        <v>Remainder of land off Bradley Fold Road - linked to submission ID 1453472395623</v>
      </c>
      <c r="D104" s="13" t="str">
        <f>[1]Calculations!C75</f>
        <v>Residential</v>
      </c>
      <c r="E104" s="38">
        <f>[1]Calculations!E75</f>
        <v>1.79986611367416E-2</v>
      </c>
      <c r="F104" s="38">
        <f>[1]Calculations!I75</f>
        <v>1.79986611367416E-2</v>
      </c>
      <c r="G104" s="38">
        <f>[1]Calculations!M75</f>
        <v>100</v>
      </c>
      <c r="H104" s="38">
        <f>[1]Calculations!H75</f>
        <v>0</v>
      </c>
      <c r="I104" s="38">
        <f>[1]Calculations!L75</f>
        <v>0</v>
      </c>
      <c r="J104" s="38">
        <f>[1]Calculations!G75</f>
        <v>0</v>
      </c>
      <c r="K104" s="38">
        <f>[1]Calculations!K75</f>
        <v>0</v>
      </c>
      <c r="L104" s="38">
        <f>[1]Calculations!F75</f>
        <v>0</v>
      </c>
      <c r="M104" s="38">
        <f>[1]Calculations!J75</f>
        <v>0</v>
      </c>
      <c r="N104" s="38">
        <f>[1]Calculations!V75</f>
        <v>0</v>
      </c>
      <c r="O104" s="38">
        <f>[1]Calculations!W75</f>
        <v>0</v>
      </c>
      <c r="P104" s="38">
        <f>[1]Calculations!O75</f>
        <v>0</v>
      </c>
      <c r="Q104" s="38">
        <f>[1]Calculations!S75</f>
        <v>0</v>
      </c>
      <c r="R104" s="38">
        <f>[1]Calculations!Q75</f>
        <v>0</v>
      </c>
      <c r="S104" s="38">
        <f>[1]Calculations!T75</f>
        <v>0</v>
      </c>
      <c r="T104" s="38">
        <f>[1]Calculations!R75</f>
        <v>0</v>
      </c>
      <c r="U104" s="38">
        <f>[1]Calculations!U75</f>
        <v>0</v>
      </c>
      <c r="V104" s="38" t="str">
        <f>[1]Calculations!X75</f>
        <v>Not Modelled</v>
      </c>
      <c r="W104" s="38" t="str">
        <f>[1]Calculations!Y75</f>
        <v>N/A</v>
      </c>
      <c r="X104" s="38" t="s">
        <v>1056</v>
      </c>
      <c r="Y104" s="73" t="s">
        <v>106</v>
      </c>
      <c r="Z104" s="80" t="s">
        <v>1071</v>
      </c>
      <c r="AA104" s="80">
        <f>[1]Calculations!Z75</f>
        <v>0</v>
      </c>
      <c r="AB104" s="80">
        <f t="shared" si="14"/>
        <v>0</v>
      </c>
      <c r="AC104" s="80">
        <f>[1]Calculations!AA75</f>
        <v>0</v>
      </c>
      <c r="AD104" s="80">
        <f t="shared" si="15"/>
        <v>0</v>
      </c>
      <c r="AE104" s="80">
        <f>[1]Calculations!AB75</f>
        <v>0</v>
      </c>
      <c r="AF104" s="80">
        <f t="shared" si="16"/>
        <v>0</v>
      </c>
      <c r="AG104" s="80">
        <f>[1]Calculations!AC75</f>
        <v>0</v>
      </c>
      <c r="AH104" s="80">
        <f t="shared" si="17"/>
        <v>0</v>
      </c>
      <c r="AI104" s="80">
        <f>[1]Calculations!AD75</f>
        <v>0</v>
      </c>
      <c r="AJ104" s="80">
        <f t="shared" si="18"/>
        <v>0</v>
      </c>
      <c r="AK104" s="80">
        <f>[1]Calculations!AE75</f>
        <v>1.56277586871E-2</v>
      </c>
      <c r="AL104" s="80">
        <f t="shared" si="19"/>
        <v>86.827339924736108</v>
      </c>
      <c r="AM104" s="80">
        <f>[1]Calculations!AF75</f>
        <v>0</v>
      </c>
      <c r="AN104" s="80">
        <f t="shared" si="20"/>
        <v>0</v>
      </c>
      <c r="AO104" s="80">
        <f>[1]Calculations!AG75</f>
        <v>0</v>
      </c>
      <c r="AP104" s="80">
        <f t="shared" si="21"/>
        <v>0</v>
      </c>
      <c r="AQ104" s="80">
        <f>[1]Calculations!AH75</f>
        <v>1.7998661136700001E-2</v>
      </c>
      <c r="AR104" s="80">
        <f t="shared" si="22"/>
        <v>99.999999999768875</v>
      </c>
      <c r="AS104" s="80">
        <f>[1]Calculations!AI75</f>
        <v>0</v>
      </c>
      <c r="AT104" s="80">
        <f t="shared" si="23"/>
        <v>0</v>
      </c>
      <c r="AU104" s="80">
        <f>[1]Calculations!AJ75</f>
        <v>0</v>
      </c>
      <c r="AV104" s="80">
        <f t="shared" si="24"/>
        <v>0</v>
      </c>
      <c r="AW104" s="84"/>
      <c r="AX104" s="84"/>
      <c r="AY104" s="13" t="str">
        <f>[1]Calculations!D75</f>
        <v>Call for Sites 2018</v>
      </c>
    </row>
    <row r="105" spans="2:51" x14ac:dyDescent="0.25">
      <c r="B105" s="13">
        <f>[1]Calculations!A76</f>
        <v>1042</v>
      </c>
      <c r="C105" s="30" t="str">
        <f>[1]Calculations!B76</f>
        <v>Land at Stormer Hill Fold</v>
      </c>
      <c r="D105" s="13" t="str">
        <f>[1]Calculations!C76</f>
        <v>Residential</v>
      </c>
      <c r="E105" s="38">
        <f>[1]Calculations!E76</f>
        <v>2.5093201680170498</v>
      </c>
      <c r="F105" s="38">
        <f>[1]Calculations!I76</f>
        <v>2.5093201680170498</v>
      </c>
      <c r="G105" s="38">
        <f>[1]Calculations!M76</f>
        <v>100</v>
      </c>
      <c r="H105" s="38">
        <f>[1]Calculations!H76</f>
        <v>0</v>
      </c>
      <c r="I105" s="38">
        <f>[1]Calculations!L76</f>
        <v>0</v>
      </c>
      <c r="J105" s="38">
        <f>[1]Calculations!G76</f>
        <v>0</v>
      </c>
      <c r="K105" s="38">
        <f>[1]Calculations!K76</f>
        <v>0</v>
      </c>
      <c r="L105" s="38">
        <f>[1]Calculations!F76</f>
        <v>0</v>
      </c>
      <c r="M105" s="38">
        <f>[1]Calculations!J76</f>
        <v>0</v>
      </c>
      <c r="N105" s="38">
        <f>[1]Calculations!V76</f>
        <v>0</v>
      </c>
      <c r="O105" s="38">
        <f>[1]Calculations!W76</f>
        <v>0</v>
      </c>
      <c r="P105" s="38">
        <f>[1]Calculations!O76</f>
        <v>0.1725389</v>
      </c>
      <c r="Q105" s="38">
        <f>[1]Calculations!S76</f>
        <v>6.8759221003012181</v>
      </c>
      <c r="R105" s="38">
        <f>[1]Calculations!Q76</f>
        <v>5.3483900000000001E-2</v>
      </c>
      <c r="S105" s="38">
        <f>[1]Calculations!T76</f>
        <v>2.1314099604222605</v>
      </c>
      <c r="T105" s="38">
        <f>[1]Calculations!R76</f>
        <v>3.8187100000000002E-2</v>
      </c>
      <c r="U105" s="38">
        <f>[1]Calculations!U76</f>
        <v>1.5218105878524359</v>
      </c>
      <c r="V105" s="38" t="str">
        <f>[1]Calculations!X76</f>
        <v>Not Modelled</v>
      </c>
      <c r="W105" s="38" t="str">
        <f>[1]Calculations!Y76</f>
        <v>N/A</v>
      </c>
      <c r="X105" s="38" t="s">
        <v>1056</v>
      </c>
      <c r="Y105" s="73" t="s">
        <v>105</v>
      </c>
      <c r="Z105" s="80" t="s">
        <v>1066</v>
      </c>
      <c r="AA105" s="80">
        <f>[1]Calculations!Z76</f>
        <v>0</v>
      </c>
      <c r="AB105" s="80">
        <f t="shared" si="14"/>
        <v>0</v>
      </c>
      <c r="AC105" s="80">
        <f>[1]Calculations!AA76</f>
        <v>0</v>
      </c>
      <c r="AD105" s="80">
        <f t="shared" si="15"/>
        <v>0</v>
      </c>
      <c r="AE105" s="80">
        <f>[1]Calculations!AB76</f>
        <v>0</v>
      </c>
      <c r="AF105" s="80">
        <f t="shared" si="16"/>
        <v>0</v>
      </c>
      <c r="AG105" s="80">
        <f>[1]Calculations!AC76</f>
        <v>0</v>
      </c>
      <c r="AH105" s="80">
        <f t="shared" si="17"/>
        <v>0</v>
      </c>
      <c r="AI105" s="80">
        <f>[1]Calculations!AD76</f>
        <v>0.76822747243099998</v>
      </c>
      <c r="AJ105" s="80">
        <f t="shared" si="18"/>
        <v>30.614964252970534</v>
      </c>
      <c r="AK105" s="80">
        <f>[1]Calculations!AE76</f>
        <v>2.40030921921</v>
      </c>
      <c r="AL105" s="80">
        <f t="shared" si="19"/>
        <v>95.65575767506806</v>
      </c>
      <c r="AM105" s="80">
        <f>[1]Calculations!AF76</f>
        <v>0</v>
      </c>
      <c r="AN105" s="80">
        <f t="shared" si="20"/>
        <v>0</v>
      </c>
      <c r="AO105" s="80">
        <f>[1]Calculations!AG76</f>
        <v>0</v>
      </c>
      <c r="AP105" s="80">
        <f t="shared" si="21"/>
        <v>0</v>
      </c>
      <c r="AQ105" s="80">
        <f>[1]Calculations!AH76</f>
        <v>2.5093201680199999</v>
      </c>
      <c r="AR105" s="80">
        <f t="shared" si="22"/>
        <v>100.00000000011757</v>
      </c>
      <c r="AS105" s="80">
        <f>[1]Calculations!AI76</f>
        <v>0</v>
      </c>
      <c r="AT105" s="80">
        <f t="shared" si="23"/>
        <v>0</v>
      </c>
      <c r="AU105" s="80">
        <f>[1]Calculations!AJ76</f>
        <v>0</v>
      </c>
      <c r="AV105" s="80">
        <f t="shared" si="24"/>
        <v>0</v>
      </c>
      <c r="AW105" s="83"/>
      <c r="AX105" s="83"/>
      <c r="AY105" s="13" t="str">
        <f>[1]Calculations!D76</f>
        <v>Call for Sites 2018</v>
      </c>
    </row>
    <row r="106" spans="2:51" x14ac:dyDescent="0.25">
      <c r="B106" s="13">
        <f>[1]Calculations!A77</f>
        <v>1043</v>
      </c>
      <c r="C106" s="30" t="str">
        <f>[1]Calculations!B77</f>
        <v>Land at Turton Road</v>
      </c>
      <c r="D106" s="13" t="str">
        <f>[1]Calculations!C77</f>
        <v>Mixed use</v>
      </c>
      <c r="E106" s="38">
        <f>[1]Calculations!E77</f>
        <v>6.9456459679159304</v>
      </c>
      <c r="F106" s="38">
        <f>[1]Calculations!I77</f>
        <v>6.9456459679159304</v>
      </c>
      <c r="G106" s="38">
        <f>[1]Calculations!M77</f>
        <v>100</v>
      </c>
      <c r="H106" s="38">
        <f>[1]Calculations!H77</f>
        <v>0</v>
      </c>
      <c r="I106" s="38">
        <f>[1]Calculations!L77</f>
        <v>0</v>
      </c>
      <c r="J106" s="38">
        <f>[1]Calculations!G77</f>
        <v>0</v>
      </c>
      <c r="K106" s="38">
        <f>[1]Calculations!K77</f>
        <v>0</v>
      </c>
      <c r="L106" s="38">
        <f>[1]Calculations!F77</f>
        <v>0</v>
      </c>
      <c r="M106" s="38">
        <f>[1]Calculations!J77</f>
        <v>0</v>
      </c>
      <c r="N106" s="38">
        <f>[1]Calculations!V77</f>
        <v>0</v>
      </c>
      <c r="O106" s="38">
        <f>[1]Calculations!W77</f>
        <v>0</v>
      </c>
      <c r="P106" s="38">
        <f>[1]Calculations!O77</f>
        <v>0.82749600000000001</v>
      </c>
      <c r="Q106" s="38">
        <f>[1]Calculations!S77</f>
        <v>11.913881067685539</v>
      </c>
      <c r="R106" s="38">
        <f>[1]Calculations!Q77</f>
        <v>0.337339</v>
      </c>
      <c r="S106" s="38">
        <f>[1]Calculations!T77</f>
        <v>4.8568412723348171</v>
      </c>
      <c r="T106" s="38">
        <f>[1]Calculations!R77</f>
        <v>0.19755400000000001</v>
      </c>
      <c r="U106" s="38">
        <f>[1]Calculations!U77</f>
        <v>2.8442854834894051</v>
      </c>
      <c r="V106" s="38" t="str">
        <f>[1]Calculations!X77</f>
        <v>Not Modelled</v>
      </c>
      <c r="W106" s="38" t="str">
        <f>[1]Calculations!Y77</f>
        <v>N/A</v>
      </c>
      <c r="X106" s="38" t="s">
        <v>1056</v>
      </c>
      <c r="Y106" s="73" t="s">
        <v>105</v>
      </c>
      <c r="Z106" s="80" t="s">
        <v>1066</v>
      </c>
      <c r="AA106" s="80">
        <f>[1]Calculations!Z77</f>
        <v>0</v>
      </c>
      <c r="AB106" s="80">
        <f t="shared" si="14"/>
        <v>0</v>
      </c>
      <c r="AC106" s="80">
        <f>[1]Calculations!AA77</f>
        <v>7.8397871176199996E-3</v>
      </c>
      <c r="AD106" s="80">
        <f t="shared" si="15"/>
        <v>1.1287340520715254E-3</v>
      </c>
      <c r="AE106" s="80">
        <f>[1]Calculations!AB77</f>
        <v>0</v>
      </c>
      <c r="AF106" s="80">
        <f t="shared" si="16"/>
        <v>0</v>
      </c>
      <c r="AG106" s="80">
        <f>[1]Calculations!AC77</f>
        <v>0</v>
      </c>
      <c r="AH106" s="80">
        <f t="shared" si="17"/>
        <v>0</v>
      </c>
      <c r="AI106" s="80">
        <f>[1]Calculations!AD77</f>
        <v>2.74992438614</v>
      </c>
      <c r="AJ106" s="80">
        <f t="shared" si="18"/>
        <v>39.592060966578842</v>
      </c>
      <c r="AK106" s="80">
        <f>[1]Calculations!AE77</f>
        <v>6.2931256937800004</v>
      </c>
      <c r="AL106" s="80">
        <f t="shared" si="19"/>
        <v>90.605333511812702</v>
      </c>
      <c r="AM106" s="80">
        <f>[1]Calculations!AF77</f>
        <v>0</v>
      </c>
      <c r="AN106" s="80">
        <f t="shared" si="20"/>
        <v>0</v>
      </c>
      <c r="AO106" s="80">
        <f>[1]Calculations!AG77</f>
        <v>0</v>
      </c>
      <c r="AP106" s="80">
        <f t="shared" si="21"/>
        <v>0</v>
      </c>
      <c r="AQ106" s="80">
        <f>[1]Calculations!AH77</f>
        <v>6.94564596792</v>
      </c>
      <c r="AR106" s="80">
        <f t="shared" si="22"/>
        <v>100.00000000005859</v>
      </c>
      <c r="AS106" s="80">
        <f>[1]Calculations!AI77</f>
        <v>0</v>
      </c>
      <c r="AT106" s="80">
        <f t="shared" si="23"/>
        <v>0</v>
      </c>
      <c r="AU106" s="80">
        <f>[1]Calculations!AJ77</f>
        <v>0</v>
      </c>
      <c r="AV106" s="80">
        <f t="shared" si="24"/>
        <v>0</v>
      </c>
      <c r="AW106" s="83"/>
      <c r="AX106" s="83"/>
      <c r="AY106" s="13" t="str">
        <f>[1]Calculations!D77</f>
        <v>Call for Sites 2018</v>
      </c>
    </row>
    <row r="107" spans="2:51" x14ac:dyDescent="0.25">
      <c r="B107" s="13">
        <f>[1]Calculations!A78</f>
        <v>1045</v>
      </c>
      <c r="C107" s="30" t="str">
        <f>[1]Calculations!B78</f>
        <v>Land at Bramley Fold Farm</v>
      </c>
      <c r="D107" s="13" t="str">
        <f>[1]Calculations!C78</f>
        <v>Residential</v>
      </c>
      <c r="E107" s="38">
        <f>[1]Calculations!E78</f>
        <v>0.328161830091518</v>
      </c>
      <c r="F107" s="38">
        <f>[1]Calculations!I78</f>
        <v>0.328161830091518</v>
      </c>
      <c r="G107" s="38">
        <f>[1]Calculations!M78</f>
        <v>100</v>
      </c>
      <c r="H107" s="38">
        <f>[1]Calculations!H78</f>
        <v>0</v>
      </c>
      <c r="I107" s="38">
        <f>[1]Calculations!L78</f>
        <v>0</v>
      </c>
      <c r="J107" s="38">
        <f>[1]Calculations!G78</f>
        <v>0</v>
      </c>
      <c r="K107" s="38">
        <f>[1]Calculations!K78</f>
        <v>0</v>
      </c>
      <c r="L107" s="38">
        <f>[1]Calculations!F78</f>
        <v>0</v>
      </c>
      <c r="M107" s="38">
        <f>[1]Calculations!J78</f>
        <v>0</v>
      </c>
      <c r="N107" s="38">
        <f>[1]Calculations!V78</f>
        <v>0</v>
      </c>
      <c r="O107" s="38">
        <f>[1]Calculations!W78</f>
        <v>0</v>
      </c>
      <c r="P107" s="38">
        <f>[1]Calculations!O78</f>
        <v>3.4206800000000002E-2</v>
      </c>
      <c r="Q107" s="38">
        <f>[1]Calculations!S78</f>
        <v>10.423759518424305</v>
      </c>
      <c r="R107" s="38">
        <f>[1]Calculations!Q78</f>
        <v>4.7342E-3</v>
      </c>
      <c r="S107" s="38">
        <f>[1]Calculations!T78</f>
        <v>1.4426418815008812</v>
      </c>
      <c r="T107" s="38">
        <f>[1]Calculations!R78</f>
        <v>3.20507E-3</v>
      </c>
      <c r="U107" s="38">
        <f>[1]Calculations!U78</f>
        <v>0.97667361225593119</v>
      </c>
      <c r="V107" s="38" t="str">
        <f>[1]Calculations!X78</f>
        <v>Not Modelled</v>
      </c>
      <c r="W107" s="38" t="str">
        <f>[1]Calculations!Y78</f>
        <v>N/A</v>
      </c>
      <c r="X107" s="38" t="s">
        <v>1056</v>
      </c>
      <c r="Y107" s="73" t="s">
        <v>105</v>
      </c>
      <c r="Z107" s="80" t="s">
        <v>1066</v>
      </c>
      <c r="AA107" s="80">
        <f>[1]Calculations!Z78</f>
        <v>0</v>
      </c>
      <c r="AB107" s="80">
        <f t="shared" si="14"/>
        <v>0</v>
      </c>
      <c r="AC107" s="80">
        <f>[1]Calculations!AA78</f>
        <v>0</v>
      </c>
      <c r="AD107" s="80">
        <f t="shared" si="15"/>
        <v>0</v>
      </c>
      <c r="AE107" s="80">
        <f>[1]Calculations!AB78</f>
        <v>0</v>
      </c>
      <c r="AF107" s="80">
        <f t="shared" si="16"/>
        <v>0</v>
      </c>
      <c r="AG107" s="80">
        <f>[1]Calculations!AC78</f>
        <v>0</v>
      </c>
      <c r="AH107" s="80">
        <f t="shared" si="17"/>
        <v>0</v>
      </c>
      <c r="AI107" s="80">
        <f>[1]Calculations!AD78</f>
        <v>0.277394360156</v>
      </c>
      <c r="AJ107" s="80">
        <f t="shared" si="18"/>
        <v>84.529745607110996</v>
      </c>
      <c r="AK107" s="80">
        <f>[1]Calculations!AE78</f>
        <v>0.31540298208299999</v>
      </c>
      <c r="AL107" s="80">
        <f t="shared" si="19"/>
        <v>96.112025580500998</v>
      </c>
      <c r="AM107" s="80">
        <f>[1]Calculations!AF78</f>
        <v>1.24E-2</v>
      </c>
      <c r="AN107" s="80">
        <f t="shared" si="20"/>
        <v>3.7786234908983412</v>
      </c>
      <c r="AO107" s="80">
        <f>[1]Calculations!AG78</f>
        <v>0</v>
      </c>
      <c r="AP107" s="80">
        <f t="shared" si="21"/>
        <v>0</v>
      </c>
      <c r="AQ107" s="80">
        <f>[1]Calculations!AH78</f>
        <v>0.32816183009200001</v>
      </c>
      <c r="AR107" s="80">
        <f t="shared" si="22"/>
        <v>100.00000000014688</v>
      </c>
      <c r="AS107" s="80">
        <f>[1]Calculations!AI78</f>
        <v>0.32816183009200001</v>
      </c>
      <c r="AT107" s="80">
        <f t="shared" si="23"/>
        <v>100.00000000014688</v>
      </c>
      <c r="AU107" s="80">
        <f>[1]Calculations!AJ78</f>
        <v>0</v>
      </c>
      <c r="AV107" s="80">
        <f t="shared" si="24"/>
        <v>0</v>
      </c>
      <c r="AW107" s="83"/>
      <c r="AX107" s="83"/>
      <c r="AY107" s="13" t="str">
        <f>[1]Calculations!D78</f>
        <v>Call for Sites 2018</v>
      </c>
    </row>
    <row r="108" spans="2:51" x14ac:dyDescent="0.25">
      <c r="B108" s="13">
        <f>[1]Calculations!A79</f>
        <v>1047</v>
      </c>
      <c r="C108" s="30" t="str">
        <f>[1]Calculations!B79</f>
        <v>Greenmount Golf Club</v>
      </c>
      <c r="D108" s="13" t="str">
        <f>[1]Calculations!C79</f>
        <v>Residential</v>
      </c>
      <c r="E108" s="38">
        <f>[1]Calculations!E79</f>
        <v>16.5331323996955</v>
      </c>
      <c r="F108" s="38">
        <f>[1]Calculations!I79</f>
        <v>16.5331323996955</v>
      </c>
      <c r="G108" s="38">
        <f>[1]Calculations!M79</f>
        <v>100</v>
      </c>
      <c r="H108" s="38">
        <f>[1]Calculations!H79</f>
        <v>0</v>
      </c>
      <c r="I108" s="38">
        <f>[1]Calculations!L79</f>
        <v>0</v>
      </c>
      <c r="J108" s="38">
        <f>[1]Calculations!G79</f>
        <v>0</v>
      </c>
      <c r="K108" s="38">
        <f>[1]Calculations!K79</f>
        <v>0</v>
      </c>
      <c r="L108" s="38">
        <f>[1]Calculations!F79</f>
        <v>0</v>
      </c>
      <c r="M108" s="38">
        <f>[1]Calculations!J79</f>
        <v>0</v>
      </c>
      <c r="N108" s="38">
        <f>[1]Calculations!V79</f>
        <v>0</v>
      </c>
      <c r="O108" s="38">
        <f>[1]Calculations!W79</f>
        <v>0</v>
      </c>
      <c r="P108" s="38">
        <f>[1]Calculations!O79</f>
        <v>2.1980040000000001</v>
      </c>
      <c r="Q108" s="38">
        <f>[1]Calculations!S79</f>
        <v>13.29454060405687</v>
      </c>
      <c r="R108" s="38">
        <f>[1]Calculations!Q79</f>
        <v>1.1156839999999999</v>
      </c>
      <c r="S108" s="38">
        <f>[1]Calculations!T79</f>
        <v>6.7481707218442653</v>
      </c>
      <c r="T108" s="38">
        <f>[1]Calculations!R79</f>
        <v>0.79229499999999997</v>
      </c>
      <c r="U108" s="38">
        <f>[1]Calculations!U79</f>
        <v>4.7921650951914723</v>
      </c>
      <c r="V108" s="38" t="str">
        <f>[1]Calculations!X79</f>
        <v>Not Modelled</v>
      </c>
      <c r="W108" s="38" t="str">
        <f>[1]Calculations!Y79</f>
        <v>N/A</v>
      </c>
      <c r="X108" s="38" t="s">
        <v>1056</v>
      </c>
      <c r="Y108" s="73" t="s">
        <v>105</v>
      </c>
      <c r="Z108" s="80" t="s">
        <v>1066</v>
      </c>
      <c r="AA108" s="80">
        <f>[1]Calculations!Z79</f>
        <v>0</v>
      </c>
      <c r="AB108" s="80">
        <f t="shared" si="14"/>
        <v>0</v>
      </c>
      <c r="AC108" s="80">
        <f>[1]Calculations!AA79</f>
        <v>0</v>
      </c>
      <c r="AD108" s="80">
        <f t="shared" si="15"/>
        <v>0</v>
      </c>
      <c r="AE108" s="80">
        <f>[1]Calculations!AB79</f>
        <v>0</v>
      </c>
      <c r="AF108" s="80">
        <f t="shared" si="16"/>
        <v>0</v>
      </c>
      <c r="AG108" s="80">
        <f>[1]Calculations!AC79</f>
        <v>0</v>
      </c>
      <c r="AH108" s="80">
        <f t="shared" si="17"/>
        <v>0</v>
      </c>
      <c r="AI108" s="80">
        <f>[1]Calculations!AD79</f>
        <v>0</v>
      </c>
      <c r="AJ108" s="80">
        <f t="shared" si="18"/>
        <v>0</v>
      </c>
      <c r="AK108" s="80">
        <f>[1]Calculations!AE79</f>
        <v>3.3372328015799999E-5</v>
      </c>
      <c r="AL108" s="80">
        <f t="shared" si="19"/>
        <v>2.0185121130714853E-4</v>
      </c>
      <c r="AM108" s="80">
        <f>[1]Calculations!AF79</f>
        <v>0.20437726000000001</v>
      </c>
      <c r="AN108" s="80">
        <f t="shared" si="20"/>
        <v>1.2361678057073089</v>
      </c>
      <c r="AO108" s="80">
        <f>[1]Calculations!AG79</f>
        <v>4.9624517279000004</v>
      </c>
      <c r="AP108" s="80">
        <f t="shared" si="21"/>
        <v>30.015193781375615</v>
      </c>
      <c r="AQ108" s="80">
        <f>[1]Calculations!AH79</f>
        <v>10.5990590345</v>
      </c>
      <c r="AR108" s="80">
        <f t="shared" si="22"/>
        <v>64.10799102228934</v>
      </c>
      <c r="AS108" s="80">
        <f>[1]Calculations!AI79</f>
        <v>0</v>
      </c>
      <c r="AT108" s="80">
        <f t="shared" si="23"/>
        <v>0</v>
      </c>
      <c r="AU108" s="80">
        <f>[1]Calculations!AJ79</f>
        <v>0</v>
      </c>
      <c r="AV108" s="80">
        <f t="shared" si="24"/>
        <v>0</v>
      </c>
      <c r="AW108" s="83"/>
      <c r="AX108" s="83"/>
      <c r="AY108" s="13" t="str">
        <f>[1]Calculations!D79</f>
        <v>Call for Sites 2018</v>
      </c>
    </row>
    <row r="109" spans="2:51" ht="25" x14ac:dyDescent="0.25">
      <c r="B109" s="13">
        <f>[1]Calculations!A80</f>
        <v>1055</v>
      </c>
      <c r="C109" s="30" t="str">
        <f>[1]Calculations!B80</f>
        <v>Red Tree</v>
      </c>
      <c r="D109" s="13" t="str">
        <f>[1]Calculations!C80</f>
        <v>Residential</v>
      </c>
      <c r="E109" s="38">
        <f>[1]Calculations!E80</f>
        <v>1.6069640258493401</v>
      </c>
      <c r="F109" s="38">
        <f>[1]Calculations!I80</f>
        <v>1.6069640258493401</v>
      </c>
      <c r="G109" s="38">
        <f>[1]Calculations!M80</f>
        <v>100</v>
      </c>
      <c r="H109" s="38">
        <f>[1]Calculations!H80</f>
        <v>0</v>
      </c>
      <c r="I109" s="38">
        <f>[1]Calculations!L80</f>
        <v>0</v>
      </c>
      <c r="J109" s="38">
        <f>[1]Calculations!G80</f>
        <v>0</v>
      </c>
      <c r="K109" s="38">
        <f>[1]Calculations!K80</f>
        <v>0</v>
      </c>
      <c r="L109" s="38">
        <f>[1]Calculations!F80</f>
        <v>0</v>
      </c>
      <c r="M109" s="38">
        <f>[1]Calculations!J80</f>
        <v>0</v>
      </c>
      <c r="N109" s="38">
        <f>[1]Calculations!V80</f>
        <v>0</v>
      </c>
      <c r="O109" s="38">
        <f>[1]Calculations!W80</f>
        <v>0</v>
      </c>
      <c r="P109" s="38">
        <f>[1]Calculations!O80</f>
        <v>0.2896359</v>
      </c>
      <c r="Q109" s="38">
        <f>[1]Calculations!S80</f>
        <v>18.023794891545048</v>
      </c>
      <c r="R109" s="38">
        <f>[1]Calculations!Q80</f>
        <v>0.22813989999999998</v>
      </c>
      <c r="S109" s="38">
        <f>[1]Calculations!T80</f>
        <v>14.196951290146002</v>
      </c>
      <c r="T109" s="38">
        <f>[1]Calculations!R80</f>
        <v>0.18238199999999999</v>
      </c>
      <c r="U109" s="38">
        <f>[1]Calculations!U80</f>
        <v>11.349476221386121</v>
      </c>
      <c r="V109" s="38" t="str">
        <f>[1]Calculations!X80</f>
        <v>Not Modelled</v>
      </c>
      <c r="W109" s="38" t="str">
        <f>[1]Calculations!Y80</f>
        <v>N/A</v>
      </c>
      <c r="X109" s="38" t="s">
        <v>1056</v>
      </c>
      <c r="Y109" s="73" t="s">
        <v>108</v>
      </c>
      <c r="Z109" s="80" t="s">
        <v>1067</v>
      </c>
      <c r="AA109" s="80">
        <f>[1]Calculations!Z80</f>
        <v>0</v>
      </c>
      <c r="AB109" s="80">
        <f t="shared" si="14"/>
        <v>0</v>
      </c>
      <c r="AC109" s="80">
        <f>[1]Calculations!AA80</f>
        <v>0.22471179403800001</v>
      </c>
      <c r="AD109" s="80">
        <f t="shared" si="15"/>
        <v>0.13983623181560115</v>
      </c>
      <c r="AE109" s="80">
        <f>[1]Calculations!AB80</f>
        <v>0.18180703327799999</v>
      </c>
      <c r="AF109" s="80">
        <f t="shared" si="16"/>
        <v>11.313696532933164</v>
      </c>
      <c r="AG109" s="80">
        <f>[1]Calculations!AC80</f>
        <v>0</v>
      </c>
      <c r="AH109" s="80">
        <f t="shared" si="17"/>
        <v>0</v>
      </c>
      <c r="AI109" s="80">
        <f>[1]Calculations!AD80</f>
        <v>0</v>
      </c>
      <c r="AJ109" s="80">
        <f t="shared" si="18"/>
        <v>0</v>
      </c>
      <c r="AK109" s="80">
        <f>[1]Calculations!AE80</f>
        <v>0</v>
      </c>
      <c r="AL109" s="80">
        <f t="shared" si="19"/>
        <v>0</v>
      </c>
      <c r="AM109" s="80">
        <f>[1]Calculations!AF80</f>
        <v>2.4806478177400001E-2</v>
      </c>
      <c r="AN109" s="80">
        <f t="shared" si="20"/>
        <v>1.5436859679723607</v>
      </c>
      <c r="AO109" s="80">
        <f>[1]Calculations!AG80</f>
        <v>0</v>
      </c>
      <c r="AP109" s="80">
        <f t="shared" si="21"/>
        <v>0</v>
      </c>
      <c r="AQ109" s="80">
        <f>[1]Calculations!AH80</f>
        <v>1.14222307791</v>
      </c>
      <c r="AR109" s="80">
        <f t="shared" si="22"/>
        <v>71.079567403899574</v>
      </c>
      <c r="AS109" s="80">
        <f>[1]Calculations!AI80</f>
        <v>0</v>
      </c>
      <c r="AT109" s="80">
        <f t="shared" si="23"/>
        <v>0</v>
      </c>
      <c r="AU109" s="80">
        <f>[1]Calculations!AJ80</f>
        <v>0</v>
      </c>
      <c r="AV109" s="80">
        <f t="shared" si="24"/>
        <v>0</v>
      </c>
      <c r="AW109" s="84"/>
      <c r="AX109" s="84"/>
      <c r="AY109" s="13" t="str">
        <f>[1]Calculations!D80</f>
        <v>Call for Sites 2018</v>
      </c>
    </row>
    <row r="110" spans="2:51" x14ac:dyDescent="0.25">
      <c r="B110" s="13">
        <f>[1]Calculations!A81</f>
        <v>1061</v>
      </c>
      <c r="C110" s="30" t="str">
        <f>[1]Calculations!B81</f>
        <v>buryold road/arthur lane</v>
      </c>
      <c r="D110" s="13" t="str">
        <f>[1]Calculations!C81</f>
        <v>Residential</v>
      </c>
      <c r="E110" s="38">
        <f>[1]Calculations!E81</f>
        <v>0.74324248858066899</v>
      </c>
      <c r="F110" s="38">
        <f>[1]Calculations!I81</f>
        <v>0.74324248858066899</v>
      </c>
      <c r="G110" s="38">
        <f>[1]Calculations!M81</f>
        <v>100</v>
      </c>
      <c r="H110" s="38">
        <f>[1]Calculations!H81</f>
        <v>0</v>
      </c>
      <c r="I110" s="38">
        <f>[1]Calculations!L81</f>
        <v>0</v>
      </c>
      <c r="J110" s="38">
        <f>[1]Calculations!G81</f>
        <v>0</v>
      </c>
      <c r="K110" s="38">
        <f>[1]Calculations!K81</f>
        <v>0</v>
      </c>
      <c r="L110" s="38">
        <f>[1]Calculations!F81</f>
        <v>0</v>
      </c>
      <c r="M110" s="38">
        <f>[1]Calculations!J81</f>
        <v>0</v>
      </c>
      <c r="N110" s="38">
        <f>[1]Calculations!V81</f>
        <v>0</v>
      </c>
      <c r="O110" s="38">
        <f>[1]Calculations!W81</f>
        <v>0</v>
      </c>
      <c r="P110" s="38">
        <f>[1]Calculations!O81</f>
        <v>0.1087650974</v>
      </c>
      <c r="Q110" s="38">
        <f>[1]Calculations!S81</f>
        <v>14.633864327065446</v>
      </c>
      <c r="R110" s="38">
        <f>[1]Calculations!Q81</f>
        <v>9.0567974000000002E-3</v>
      </c>
      <c r="S110" s="38">
        <f>[1]Calculations!T81</f>
        <v>1.2185521601833191</v>
      </c>
      <c r="T110" s="38">
        <f>[1]Calculations!R81</f>
        <v>8.2887399999999995E-5</v>
      </c>
      <c r="U110" s="38">
        <f>[1]Calculations!U81</f>
        <v>1.1152134232568658E-2</v>
      </c>
      <c r="V110" s="38" t="str">
        <f>[1]Calculations!X81</f>
        <v>Not Modelled</v>
      </c>
      <c r="W110" s="38" t="str">
        <f>[1]Calculations!Y81</f>
        <v>N/A</v>
      </c>
      <c r="X110" s="38" t="s">
        <v>1056</v>
      </c>
      <c r="Y110" s="73" t="s">
        <v>105</v>
      </c>
      <c r="Z110" s="80" t="s">
        <v>1066</v>
      </c>
      <c r="AA110" s="80">
        <f>[1]Calculations!Z81</f>
        <v>0</v>
      </c>
      <c r="AB110" s="80">
        <f t="shared" si="14"/>
        <v>0</v>
      </c>
      <c r="AC110" s="80">
        <f>[1]Calculations!AA81</f>
        <v>0</v>
      </c>
      <c r="AD110" s="80">
        <f t="shared" si="15"/>
        <v>0</v>
      </c>
      <c r="AE110" s="80">
        <f>[1]Calculations!AB81</f>
        <v>0</v>
      </c>
      <c r="AF110" s="80">
        <f t="shared" si="16"/>
        <v>0</v>
      </c>
      <c r="AG110" s="80">
        <f>[1]Calculations!AC81</f>
        <v>0</v>
      </c>
      <c r="AH110" s="80">
        <f t="shared" si="17"/>
        <v>0</v>
      </c>
      <c r="AI110" s="80">
        <f>[1]Calculations!AD81</f>
        <v>0.183179029828</v>
      </c>
      <c r="AJ110" s="80">
        <f t="shared" si="18"/>
        <v>24.645930855999275</v>
      </c>
      <c r="AK110" s="80">
        <f>[1]Calculations!AE81</f>
        <v>0.69876387420899999</v>
      </c>
      <c r="AL110" s="80">
        <f t="shared" si="19"/>
        <v>94.015598535464861</v>
      </c>
      <c r="AM110" s="80">
        <f>[1]Calculations!AF81</f>
        <v>0</v>
      </c>
      <c r="AN110" s="80">
        <f t="shared" si="20"/>
        <v>0</v>
      </c>
      <c r="AO110" s="80">
        <f>[1]Calculations!AG81</f>
        <v>0</v>
      </c>
      <c r="AP110" s="80">
        <f t="shared" si="21"/>
        <v>0</v>
      </c>
      <c r="AQ110" s="80">
        <f>[1]Calculations!AH81</f>
        <v>0.74324248858099995</v>
      </c>
      <c r="AR110" s="80">
        <f t="shared" si="22"/>
        <v>100.00000000004452</v>
      </c>
      <c r="AS110" s="80">
        <f>[1]Calculations!AI81</f>
        <v>0</v>
      </c>
      <c r="AT110" s="80">
        <f t="shared" si="23"/>
        <v>0</v>
      </c>
      <c r="AU110" s="80">
        <f>[1]Calculations!AJ81</f>
        <v>0</v>
      </c>
      <c r="AV110" s="80">
        <f t="shared" si="24"/>
        <v>0</v>
      </c>
      <c r="AW110" s="83"/>
      <c r="AX110" s="83"/>
      <c r="AY110" s="13" t="str">
        <f>[1]Calculations!D81</f>
        <v>Call for Sites 2018</v>
      </c>
    </row>
    <row r="111" spans="2:51" x14ac:dyDescent="0.25">
      <c r="B111" s="13">
        <f>[1]Calculations!A82</f>
        <v>1070</v>
      </c>
      <c r="C111" s="30" t="str">
        <f>[1]Calculations!B82</f>
        <v>Field to Bank Lane Farm</v>
      </c>
      <c r="D111" s="13" t="str">
        <f>[1]Calculations!C82</f>
        <v>Residential</v>
      </c>
      <c r="E111" s="38">
        <f>[1]Calculations!E82</f>
        <v>1.04890616203611</v>
      </c>
      <c r="F111" s="38">
        <f>[1]Calculations!I82</f>
        <v>1.04890616203611</v>
      </c>
      <c r="G111" s="38">
        <f>[1]Calculations!M82</f>
        <v>100</v>
      </c>
      <c r="H111" s="38">
        <f>[1]Calculations!H82</f>
        <v>0</v>
      </c>
      <c r="I111" s="38">
        <f>[1]Calculations!L82</f>
        <v>0</v>
      </c>
      <c r="J111" s="38">
        <f>[1]Calculations!G82</f>
        <v>0</v>
      </c>
      <c r="K111" s="38">
        <f>[1]Calculations!K82</f>
        <v>0</v>
      </c>
      <c r="L111" s="38">
        <f>[1]Calculations!F82</f>
        <v>0</v>
      </c>
      <c r="M111" s="38">
        <f>[1]Calculations!J82</f>
        <v>0</v>
      </c>
      <c r="N111" s="38">
        <f>[1]Calculations!V82</f>
        <v>0</v>
      </c>
      <c r="O111" s="38">
        <f>[1]Calculations!W82</f>
        <v>0</v>
      </c>
      <c r="P111" s="38">
        <f>[1]Calculations!O82</f>
        <v>0</v>
      </c>
      <c r="Q111" s="38">
        <f>[1]Calculations!S82</f>
        <v>0</v>
      </c>
      <c r="R111" s="38">
        <f>[1]Calculations!Q82</f>
        <v>0</v>
      </c>
      <c r="S111" s="38">
        <f>[1]Calculations!T82</f>
        <v>0</v>
      </c>
      <c r="T111" s="38">
        <f>[1]Calculations!R82</f>
        <v>0</v>
      </c>
      <c r="U111" s="38">
        <f>[1]Calculations!U82</f>
        <v>0</v>
      </c>
      <c r="V111" s="38" t="str">
        <f>[1]Calculations!X82</f>
        <v>Not Modelled</v>
      </c>
      <c r="W111" s="38" t="str">
        <f>[1]Calculations!Y82</f>
        <v>N/A</v>
      </c>
      <c r="X111" s="38" t="s">
        <v>1056</v>
      </c>
      <c r="Y111" s="73" t="s">
        <v>105</v>
      </c>
      <c r="Z111" s="80" t="s">
        <v>1066</v>
      </c>
      <c r="AA111" s="80">
        <f>[1]Calculations!Z82</f>
        <v>0</v>
      </c>
      <c r="AB111" s="80">
        <f t="shared" si="14"/>
        <v>0</v>
      </c>
      <c r="AC111" s="80">
        <f>[1]Calculations!AA82</f>
        <v>0</v>
      </c>
      <c r="AD111" s="80">
        <f t="shared" si="15"/>
        <v>0</v>
      </c>
      <c r="AE111" s="80">
        <f>[1]Calculations!AB82</f>
        <v>0</v>
      </c>
      <c r="AF111" s="80">
        <f t="shared" si="16"/>
        <v>0</v>
      </c>
      <c r="AG111" s="80">
        <f>[1]Calculations!AC82</f>
        <v>0</v>
      </c>
      <c r="AH111" s="80">
        <f t="shared" si="17"/>
        <v>0</v>
      </c>
      <c r="AI111" s="80">
        <f>[1]Calculations!AD82</f>
        <v>0</v>
      </c>
      <c r="AJ111" s="80">
        <f t="shared" si="18"/>
        <v>0</v>
      </c>
      <c r="AK111" s="80">
        <f>[1]Calculations!AE82</f>
        <v>0</v>
      </c>
      <c r="AL111" s="80">
        <f t="shared" si="19"/>
        <v>0</v>
      </c>
      <c r="AM111" s="80">
        <f>[1]Calculations!AF82</f>
        <v>0</v>
      </c>
      <c r="AN111" s="80">
        <f t="shared" si="20"/>
        <v>0</v>
      </c>
      <c r="AO111" s="80">
        <f>[1]Calculations!AG82</f>
        <v>0</v>
      </c>
      <c r="AP111" s="80">
        <f t="shared" si="21"/>
        <v>0</v>
      </c>
      <c r="AQ111" s="80">
        <f>[1]Calculations!AH82</f>
        <v>1.04890616204</v>
      </c>
      <c r="AR111" s="80">
        <f t="shared" si="22"/>
        <v>100.00000000037086</v>
      </c>
      <c r="AS111" s="80">
        <f>[1]Calculations!AI82</f>
        <v>0</v>
      </c>
      <c r="AT111" s="80">
        <f t="shared" si="23"/>
        <v>0</v>
      </c>
      <c r="AU111" s="80">
        <f>[1]Calculations!AJ82</f>
        <v>0</v>
      </c>
      <c r="AV111" s="80">
        <f t="shared" si="24"/>
        <v>0</v>
      </c>
      <c r="AW111" s="83"/>
      <c r="AX111" s="83"/>
      <c r="AY111" s="13" t="str">
        <f>[1]Calculations!D82</f>
        <v>Call for Sites 2018</v>
      </c>
    </row>
    <row r="112" spans="2:51" x14ac:dyDescent="0.25">
      <c r="B112" s="13">
        <f>[1]Calculations!A83</f>
        <v>1071</v>
      </c>
      <c r="C112" s="30" t="str">
        <f>[1]Calculations!B83</f>
        <v>41 bury old road, bl25pf, United Kingdom</v>
      </c>
      <c r="D112" s="13" t="str">
        <f>[1]Calculations!C83</f>
        <v>Residential</v>
      </c>
      <c r="E112" s="38">
        <f>[1]Calculations!E83</f>
        <v>0.64315605112138596</v>
      </c>
      <c r="F112" s="38">
        <f>[1]Calculations!I83</f>
        <v>0.64315605112138596</v>
      </c>
      <c r="G112" s="38">
        <f>[1]Calculations!M83</f>
        <v>100</v>
      </c>
      <c r="H112" s="38">
        <f>[1]Calculations!H83</f>
        <v>0</v>
      </c>
      <c r="I112" s="38">
        <f>[1]Calculations!L83</f>
        <v>0</v>
      </c>
      <c r="J112" s="38">
        <f>[1]Calculations!G83</f>
        <v>0</v>
      </c>
      <c r="K112" s="38">
        <f>[1]Calculations!K83</f>
        <v>0</v>
      </c>
      <c r="L112" s="38">
        <f>[1]Calculations!F83</f>
        <v>0</v>
      </c>
      <c r="M112" s="38">
        <f>[1]Calculations!J83</f>
        <v>0</v>
      </c>
      <c r="N112" s="38">
        <f>[1]Calculations!V83</f>
        <v>0</v>
      </c>
      <c r="O112" s="38">
        <f>[1]Calculations!W83</f>
        <v>0</v>
      </c>
      <c r="P112" s="38">
        <f>[1]Calculations!O83</f>
        <v>9.4399480000000008E-2</v>
      </c>
      <c r="Q112" s="38">
        <f>[1]Calculations!S83</f>
        <v>14.67753896358561</v>
      </c>
      <c r="R112" s="38">
        <f>[1]Calculations!Q83</f>
        <v>8.2417800000000006E-3</v>
      </c>
      <c r="S112" s="38">
        <f>[1]Calculations!T83</f>
        <v>1.2814588287912243</v>
      </c>
      <c r="T112" s="38">
        <f>[1]Calculations!R83</f>
        <v>0</v>
      </c>
      <c r="U112" s="38">
        <f>[1]Calculations!U83</f>
        <v>0</v>
      </c>
      <c r="V112" s="38" t="str">
        <f>[1]Calculations!X83</f>
        <v>Not Modelled</v>
      </c>
      <c r="W112" s="38" t="str">
        <f>[1]Calculations!Y83</f>
        <v>N/A</v>
      </c>
      <c r="X112" s="38" t="s">
        <v>1056</v>
      </c>
      <c r="Y112" s="73" t="s">
        <v>105</v>
      </c>
      <c r="Z112" s="80" t="s">
        <v>1066</v>
      </c>
      <c r="AA112" s="80">
        <f>[1]Calculations!Z83</f>
        <v>0</v>
      </c>
      <c r="AB112" s="80">
        <f t="shared" si="14"/>
        <v>0</v>
      </c>
      <c r="AC112" s="80">
        <f>[1]Calculations!AA83</f>
        <v>0</v>
      </c>
      <c r="AD112" s="80">
        <f t="shared" si="15"/>
        <v>0</v>
      </c>
      <c r="AE112" s="80">
        <f>[1]Calculations!AB83</f>
        <v>0</v>
      </c>
      <c r="AF112" s="80">
        <f t="shared" si="16"/>
        <v>0</v>
      </c>
      <c r="AG112" s="80">
        <f>[1]Calculations!AC83</f>
        <v>0</v>
      </c>
      <c r="AH112" s="80">
        <f t="shared" si="17"/>
        <v>0</v>
      </c>
      <c r="AI112" s="80">
        <f>[1]Calculations!AD83</f>
        <v>0.161607905345</v>
      </c>
      <c r="AJ112" s="80">
        <f t="shared" si="18"/>
        <v>25.12732408615696</v>
      </c>
      <c r="AK112" s="80">
        <f>[1]Calculations!AE83</f>
        <v>0.64315605112100005</v>
      </c>
      <c r="AL112" s="80">
        <f t="shared" si="19"/>
        <v>99.999999999939988</v>
      </c>
      <c r="AM112" s="80">
        <f>[1]Calculations!AF83</f>
        <v>0</v>
      </c>
      <c r="AN112" s="80">
        <f t="shared" si="20"/>
        <v>0</v>
      </c>
      <c r="AO112" s="80">
        <f>[1]Calculations!AG83</f>
        <v>0</v>
      </c>
      <c r="AP112" s="80">
        <f t="shared" si="21"/>
        <v>0</v>
      </c>
      <c r="AQ112" s="80">
        <f>[1]Calculations!AH83</f>
        <v>0.64315605112100005</v>
      </c>
      <c r="AR112" s="80">
        <f t="shared" si="22"/>
        <v>99.999999999939988</v>
      </c>
      <c r="AS112" s="80">
        <f>[1]Calculations!AI83</f>
        <v>0</v>
      </c>
      <c r="AT112" s="80">
        <f t="shared" si="23"/>
        <v>0</v>
      </c>
      <c r="AU112" s="80">
        <f>[1]Calculations!AJ83</f>
        <v>0</v>
      </c>
      <c r="AV112" s="80">
        <f t="shared" si="24"/>
        <v>0</v>
      </c>
      <c r="AW112" s="83"/>
      <c r="AX112" s="83"/>
      <c r="AY112" s="13" t="str">
        <f>[1]Calculations!D83</f>
        <v>Call for Sites 2018</v>
      </c>
    </row>
    <row r="113" spans="2:51" x14ac:dyDescent="0.25">
      <c r="B113" s="13">
        <f>[1]Calculations!A84</f>
        <v>1072</v>
      </c>
      <c r="C113" s="30" t="str">
        <f>[1]Calculations!B84</f>
        <v>Land at Paddock Leach</v>
      </c>
      <c r="D113" s="13" t="str">
        <f>[1]Calculations!C84</f>
        <v>Residential</v>
      </c>
      <c r="E113" s="38">
        <f>[1]Calculations!E84</f>
        <v>21.8838965188245</v>
      </c>
      <c r="F113" s="38">
        <f>[1]Calculations!I84</f>
        <v>21.8838965188245</v>
      </c>
      <c r="G113" s="38">
        <f>[1]Calculations!M84</f>
        <v>100</v>
      </c>
      <c r="H113" s="38">
        <f>[1]Calculations!H84</f>
        <v>0</v>
      </c>
      <c r="I113" s="38">
        <f>[1]Calculations!L84</f>
        <v>0</v>
      </c>
      <c r="J113" s="38">
        <f>[1]Calculations!G84</f>
        <v>0</v>
      </c>
      <c r="K113" s="38">
        <f>[1]Calculations!K84</f>
        <v>0</v>
      </c>
      <c r="L113" s="38">
        <f>[1]Calculations!F84</f>
        <v>0</v>
      </c>
      <c r="M113" s="38">
        <f>[1]Calculations!J84</f>
        <v>0</v>
      </c>
      <c r="N113" s="38">
        <f>[1]Calculations!V84</f>
        <v>0</v>
      </c>
      <c r="O113" s="38">
        <f>[1]Calculations!W84</f>
        <v>0</v>
      </c>
      <c r="P113" s="38">
        <f>[1]Calculations!O84</f>
        <v>1.2634700000000001</v>
      </c>
      <c r="Q113" s="38">
        <f>[1]Calculations!S84</f>
        <v>5.7735147802091129</v>
      </c>
      <c r="R113" s="38">
        <f>[1]Calculations!Q84</f>
        <v>0.65332600000000007</v>
      </c>
      <c r="S113" s="38">
        <f>[1]Calculations!T84</f>
        <v>2.9854189789190873</v>
      </c>
      <c r="T113" s="38">
        <f>[1]Calculations!R84</f>
        <v>0.47181200000000001</v>
      </c>
      <c r="U113" s="38">
        <f>[1]Calculations!U84</f>
        <v>2.1559780251846279</v>
      </c>
      <c r="V113" s="38" t="str">
        <f>[1]Calculations!X84</f>
        <v>Not Modelled</v>
      </c>
      <c r="W113" s="38" t="str">
        <f>[1]Calculations!Y84</f>
        <v>N/A</v>
      </c>
      <c r="X113" s="38" t="s">
        <v>1056</v>
      </c>
      <c r="Y113" s="73" t="s">
        <v>105</v>
      </c>
      <c r="Z113" s="80" t="s">
        <v>1066</v>
      </c>
      <c r="AA113" s="80">
        <f>[1]Calculations!Z84</f>
        <v>0</v>
      </c>
      <c r="AB113" s="80">
        <f t="shared" si="14"/>
        <v>0</v>
      </c>
      <c r="AC113" s="80">
        <f>[1]Calculations!AA84</f>
        <v>0</v>
      </c>
      <c r="AD113" s="80">
        <f t="shared" si="15"/>
        <v>0</v>
      </c>
      <c r="AE113" s="80">
        <f>[1]Calculations!AB84</f>
        <v>0.15158807500800001</v>
      </c>
      <c r="AF113" s="80">
        <f t="shared" si="16"/>
        <v>0.69269234058753726</v>
      </c>
      <c r="AG113" s="80">
        <f>[1]Calculations!AC84</f>
        <v>0</v>
      </c>
      <c r="AH113" s="80">
        <f t="shared" si="17"/>
        <v>0</v>
      </c>
      <c r="AI113" s="80">
        <f>[1]Calculations!AD84</f>
        <v>3.48734156655</v>
      </c>
      <c r="AJ113" s="80">
        <f t="shared" si="18"/>
        <v>15.935651877855451</v>
      </c>
      <c r="AK113" s="80">
        <f>[1]Calculations!AE84</f>
        <v>9.2614153687100007</v>
      </c>
      <c r="AL113" s="80">
        <f t="shared" si="19"/>
        <v>42.320687089446537</v>
      </c>
      <c r="AM113" s="80">
        <f>[1]Calculations!AF84</f>
        <v>0.14661921999999999</v>
      </c>
      <c r="AN113" s="80">
        <f t="shared" si="20"/>
        <v>0.66998680913098962</v>
      </c>
      <c r="AO113" s="80">
        <f>[1]Calculations!AG84</f>
        <v>1.8045450910600001</v>
      </c>
      <c r="AP113" s="80">
        <f t="shared" si="21"/>
        <v>8.245995357854726</v>
      </c>
      <c r="AQ113" s="80">
        <f>[1]Calculations!AH84</f>
        <v>0</v>
      </c>
      <c r="AR113" s="80">
        <f t="shared" si="22"/>
        <v>0</v>
      </c>
      <c r="AS113" s="80">
        <f>[1]Calculations!AI84</f>
        <v>0</v>
      </c>
      <c r="AT113" s="80">
        <f t="shared" si="23"/>
        <v>0</v>
      </c>
      <c r="AU113" s="80">
        <f>[1]Calculations!AJ84</f>
        <v>0</v>
      </c>
      <c r="AV113" s="80">
        <f t="shared" si="24"/>
        <v>0</v>
      </c>
      <c r="AW113" s="83"/>
      <c r="AX113" s="83"/>
      <c r="AY113" s="13" t="str">
        <f>[1]Calculations!D84</f>
        <v>Call for Sites 2018</v>
      </c>
    </row>
    <row r="114" spans="2:51" x14ac:dyDescent="0.25">
      <c r="B114" s="13">
        <f>[1]Calculations!A85</f>
        <v>1073</v>
      </c>
      <c r="C114" s="30" t="str">
        <f>[1]Calculations!B85</f>
        <v>land off Arthur Lane</v>
      </c>
      <c r="D114" s="13" t="str">
        <f>[1]Calculations!C85</f>
        <v>Residential</v>
      </c>
      <c r="E114" s="38">
        <f>[1]Calculations!E85</f>
        <v>8.0248559011450507</v>
      </c>
      <c r="F114" s="38">
        <f>[1]Calculations!I85</f>
        <v>8.0248559011450507</v>
      </c>
      <c r="G114" s="38">
        <f>[1]Calculations!M85</f>
        <v>100</v>
      </c>
      <c r="H114" s="38">
        <f>[1]Calculations!H85</f>
        <v>0</v>
      </c>
      <c r="I114" s="38">
        <f>[1]Calculations!L85</f>
        <v>0</v>
      </c>
      <c r="J114" s="38">
        <f>[1]Calculations!G85</f>
        <v>0</v>
      </c>
      <c r="K114" s="38">
        <f>[1]Calculations!K85</f>
        <v>0</v>
      </c>
      <c r="L114" s="38">
        <f>[1]Calculations!F85</f>
        <v>0</v>
      </c>
      <c r="M114" s="38">
        <f>[1]Calculations!J85</f>
        <v>0</v>
      </c>
      <c r="N114" s="38">
        <f>[1]Calculations!V85</f>
        <v>0</v>
      </c>
      <c r="O114" s="38">
        <f>[1]Calculations!W85</f>
        <v>0</v>
      </c>
      <c r="P114" s="38">
        <f>[1]Calculations!O85</f>
        <v>2.4261899999999999E-2</v>
      </c>
      <c r="Q114" s="38">
        <f>[1]Calculations!S85</f>
        <v>0.30233440075276763</v>
      </c>
      <c r="R114" s="38">
        <f>[1]Calculations!Q85</f>
        <v>0</v>
      </c>
      <c r="S114" s="38">
        <f>[1]Calculations!T85</f>
        <v>0</v>
      </c>
      <c r="T114" s="38">
        <f>[1]Calculations!R85</f>
        <v>0</v>
      </c>
      <c r="U114" s="38">
        <f>[1]Calculations!U85</f>
        <v>0</v>
      </c>
      <c r="V114" s="38" t="str">
        <f>[1]Calculations!X85</f>
        <v>Not Modelled</v>
      </c>
      <c r="W114" s="38" t="str">
        <f>[1]Calculations!Y85</f>
        <v>N/A</v>
      </c>
      <c r="X114" s="38" t="s">
        <v>1056</v>
      </c>
      <c r="Y114" s="73" t="s">
        <v>105</v>
      </c>
      <c r="Z114" s="80" t="s">
        <v>1066</v>
      </c>
      <c r="AA114" s="80">
        <f>[1]Calculations!Z85</f>
        <v>0</v>
      </c>
      <c r="AB114" s="80">
        <f t="shared" si="14"/>
        <v>0</v>
      </c>
      <c r="AC114" s="80">
        <f>[1]Calculations!AA85</f>
        <v>0</v>
      </c>
      <c r="AD114" s="80">
        <f t="shared" si="15"/>
        <v>0</v>
      </c>
      <c r="AE114" s="80">
        <f>[1]Calculations!AB85</f>
        <v>0</v>
      </c>
      <c r="AF114" s="80">
        <f t="shared" si="16"/>
        <v>0</v>
      </c>
      <c r="AG114" s="80">
        <f>[1]Calculations!AC85</f>
        <v>0</v>
      </c>
      <c r="AH114" s="80">
        <f t="shared" si="17"/>
        <v>0</v>
      </c>
      <c r="AI114" s="80">
        <f>[1]Calculations!AD85</f>
        <v>0</v>
      </c>
      <c r="AJ114" s="80">
        <f t="shared" si="18"/>
        <v>0</v>
      </c>
      <c r="AK114" s="80">
        <f>[1]Calculations!AE85</f>
        <v>0.51592812933900001</v>
      </c>
      <c r="AL114" s="80">
        <f t="shared" si="19"/>
        <v>6.4291264004551572</v>
      </c>
      <c r="AM114" s="80">
        <f>[1]Calculations!AF85</f>
        <v>0</v>
      </c>
      <c r="AN114" s="80">
        <f t="shared" si="20"/>
        <v>0</v>
      </c>
      <c r="AO114" s="80">
        <f>[1]Calculations!AG85</f>
        <v>2.3160840538</v>
      </c>
      <c r="AP114" s="80">
        <f t="shared" si="21"/>
        <v>28.861378725436339</v>
      </c>
      <c r="AQ114" s="80">
        <f>[1]Calculations!AH85</f>
        <v>3.0770296304899998</v>
      </c>
      <c r="AR114" s="80">
        <f t="shared" si="22"/>
        <v>38.343736864495533</v>
      </c>
      <c r="AS114" s="80">
        <f>[1]Calculations!AI85</f>
        <v>0</v>
      </c>
      <c r="AT114" s="80">
        <f t="shared" si="23"/>
        <v>0</v>
      </c>
      <c r="AU114" s="80">
        <f>[1]Calculations!AJ85</f>
        <v>0</v>
      </c>
      <c r="AV114" s="80">
        <f t="shared" si="24"/>
        <v>0</v>
      </c>
      <c r="AW114" s="83"/>
      <c r="AX114" s="83"/>
      <c r="AY114" s="13" t="str">
        <f>[1]Calculations!D85</f>
        <v>Call for Sites 2018</v>
      </c>
    </row>
    <row r="115" spans="2:51" x14ac:dyDescent="0.25">
      <c r="B115" s="13">
        <f>[1]Calculations!A86</f>
        <v>1075</v>
      </c>
      <c r="C115" s="30" t="str">
        <f>[1]Calculations!B86</f>
        <v>Barrack Fold Farm</v>
      </c>
      <c r="D115" s="13" t="str">
        <f>[1]Calculations!C86</f>
        <v>Residential</v>
      </c>
      <c r="E115" s="38">
        <f>[1]Calculations!E86</f>
        <v>9.5462165071506604</v>
      </c>
      <c r="F115" s="38">
        <f>[1]Calculations!I86</f>
        <v>9.5462165071506604</v>
      </c>
      <c r="G115" s="38">
        <f>[1]Calculations!M86</f>
        <v>100</v>
      </c>
      <c r="H115" s="38">
        <f>[1]Calculations!H86</f>
        <v>0</v>
      </c>
      <c r="I115" s="38">
        <f>[1]Calculations!L86</f>
        <v>0</v>
      </c>
      <c r="J115" s="38">
        <f>[1]Calculations!G86</f>
        <v>0</v>
      </c>
      <c r="K115" s="38">
        <f>[1]Calculations!K86</f>
        <v>0</v>
      </c>
      <c r="L115" s="38">
        <f>[1]Calculations!F86</f>
        <v>0</v>
      </c>
      <c r="M115" s="38">
        <f>[1]Calculations!J86</f>
        <v>0</v>
      </c>
      <c r="N115" s="38">
        <f>[1]Calculations!V86</f>
        <v>0</v>
      </c>
      <c r="O115" s="38">
        <f>[1]Calculations!W86</f>
        <v>0</v>
      </c>
      <c r="P115" s="38">
        <f>[1]Calculations!O86</f>
        <v>0.39026221</v>
      </c>
      <c r="Q115" s="38">
        <f>[1]Calculations!S86</f>
        <v>4.0881349140538701</v>
      </c>
      <c r="R115" s="38">
        <f>[1]Calculations!Q86</f>
        <v>7.6912099999999995E-3</v>
      </c>
      <c r="S115" s="38">
        <f>[1]Calculations!T86</f>
        <v>8.0568149635395811E-2</v>
      </c>
      <c r="T115" s="38">
        <f>[1]Calculations!R86</f>
        <v>1.0258699999999999E-3</v>
      </c>
      <c r="U115" s="38">
        <f>[1]Calculations!U86</f>
        <v>1.074635170102799E-2</v>
      </c>
      <c r="V115" s="38" t="str">
        <f>[1]Calculations!X86</f>
        <v>Not Modelled</v>
      </c>
      <c r="W115" s="38" t="str">
        <f>[1]Calculations!Y86</f>
        <v>N/A</v>
      </c>
      <c r="X115" s="38" t="s">
        <v>1056</v>
      </c>
      <c r="Y115" s="73" t="s">
        <v>105</v>
      </c>
      <c r="Z115" s="80" t="s">
        <v>1066</v>
      </c>
      <c r="AA115" s="80">
        <f>[1]Calculations!Z86</f>
        <v>0</v>
      </c>
      <c r="AB115" s="80">
        <f t="shared" si="14"/>
        <v>0</v>
      </c>
      <c r="AC115" s="80">
        <f>[1]Calculations!AA86</f>
        <v>0</v>
      </c>
      <c r="AD115" s="80">
        <f t="shared" si="15"/>
        <v>0</v>
      </c>
      <c r="AE115" s="80">
        <f>[1]Calculations!AB86</f>
        <v>1.0258800000000001E-3</v>
      </c>
      <c r="AF115" s="80">
        <f t="shared" si="16"/>
        <v>1.0746456454570849E-2</v>
      </c>
      <c r="AG115" s="80">
        <f>[1]Calculations!AC86</f>
        <v>0</v>
      </c>
      <c r="AH115" s="80">
        <f t="shared" si="17"/>
        <v>0</v>
      </c>
      <c r="AI115" s="80">
        <f>[1]Calculations!AD86</f>
        <v>0.13986824867600001</v>
      </c>
      <c r="AJ115" s="80">
        <f t="shared" si="18"/>
        <v>1.4651694581956183</v>
      </c>
      <c r="AK115" s="80">
        <f>[1]Calculations!AE86</f>
        <v>3.2296619037599998</v>
      </c>
      <c r="AL115" s="80">
        <f t="shared" si="19"/>
        <v>33.831852664778751</v>
      </c>
      <c r="AM115" s="80">
        <f>[1]Calculations!AF86</f>
        <v>0</v>
      </c>
      <c r="AN115" s="80">
        <f t="shared" si="20"/>
        <v>0</v>
      </c>
      <c r="AO115" s="80">
        <f>[1]Calculations!AG86</f>
        <v>5.281250077E-2</v>
      </c>
      <c r="AP115" s="80">
        <f t="shared" si="21"/>
        <v>0.553229656277337</v>
      </c>
      <c r="AQ115" s="80">
        <f>[1]Calculations!AH86</f>
        <v>0</v>
      </c>
      <c r="AR115" s="80">
        <f t="shared" si="22"/>
        <v>0</v>
      </c>
      <c r="AS115" s="80">
        <f>[1]Calculations!AI86</f>
        <v>0</v>
      </c>
      <c r="AT115" s="80">
        <f t="shared" si="23"/>
        <v>0</v>
      </c>
      <c r="AU115" s="80">
        <f>[1]Calculations!AJ86</f>
        <v>0</v>
      </c>
      <c r="AV115" s="80">
        <f t="shared" si="24"/>
        <v>0</v>
      </c>
      <c r="AW115" s="83"/>
      <c r="AX115" s="83"/>
      <c r="AY115" s="13" t="str">
        <f>[1]Calculations!D86</f>
        <v>Call for Sites 2018</v>
      </c>
    </row>
    <row r="116" spans="2:51" x14ac:dyDescent="0.25">
      <c r="B116" s="13">
        <f>[1]Calculations!A87</f>
        <v>1080</v>
      </c>
      <c r="C116" s="30" t="str">
        <f>[1]Calculations!B87</f>
        <v>Land adjacent to Milbourne Road</v>
      </c>
      <c r="D116" s="13" t="str">
        <f>[1]Calculations!C87</f>
        <v>Residential</v>
      </c>
      <c r="E116" s="38">
        <f>[1]Calculations!E87</f>
        <v>1.2327072519589799</v>
      </c>
      <c r="F116" s="38">
        <f>[1]Calculations!I87</f>
        <v>1.2327072519589799</v>
      </c>
      <c r="G116" s="38">
        <f>[1]Calculations!M87</f>
        <v>100</v>
      </c>
      <c r="H116" s="38">
        <f>[1]Calculations!H87</f>
        <v>0</v>
      </c>
      <c r="I116" s="38">
        <f>[1]Calculations!L87</f>
        <v>0</v>
      </c>
      <c r="J116" s="38">
        <f>[1]Calculations!G87</f>
        <v>0</v>
      </c>
      <c r="K116" s="38">
        <f>[1]Calculations!K87</f>
        <v>0</v>
      </c>
      <c r="L116" s="38">
        <f>[1]Calculations!F87</f>
        <v>0</v>
      </c>
      <c r="M116" s="38">
        <f>[1]Calculations!J87</f>
        <v>0</v>
      </c>
      <c r="N116" s="38">
        <f>[1]Calculations!V87</f>
        <v>0</v>
      </c>
      <c r="O116" s="38">
        <f>[1]Calculations!W87</f>
        <v>0</v>
      </c>
      <c r="P116" s="38">
        <f>[1]Calculations!O87</f>
        <v>9.2709200000000002E-4</v>
      </c>
      <c r="Q116" s="38">
        <f>[1]Calculations!S87</f>
        <v>7.5207799623689592E-2</v>
      </c>
      <c r="R116" s="38">
        <f>[1]Calculations!Q87</f>
        <v>0</v>
      </c>
      <c r="S116" s="38">
        <f>[1]Calculations!T87</f>
        <v>0</v>
      </c>
      <c r="T116" s="38">
        <f>[1]Calculations!R87</f>
        <v>0</v>
      </c>
      <c r="U116" s="38">
        <f>[1]Calculations!U87</f>
        <v>0</v>
      </c>
      <c r="V116" s="38" t="str">
        <f>[1]Calculations!X87</f>
        <v>Not Modelled</v>
      </c>
      <c r="W116" s="38" t="str">
        <f>[1]Calculations!Y87</f>
        <v>N/A</v>
      </c>
      <c r="X116" s="38" t="s">
        <v>1056</v>
      </c>
      <c r="Y116" s="73" t="s">
        <v>105</v>
      </c>
      <c r="Z116" s="80" t="s">
        <v>1066</v>
      </c>
      <c r="AA116" s="80">
        <f>[1]Calculations!Z87</f>
        <v>0</v>
      </c>
      <c r="AB116" s="80">
        <f t="shared" si="14"/>
        <v>0</v>
      </c>
      <c r="AC116" s="80">
        <f>[1]Calculations!AA87</f>
        <v>0</v>
      </c>
      <c r="AD116" s="80">
        <f t="shared" si="15"/>
        <v>0</v>
      </c>
      <c r="AE116" s="80">
        <f>[1]Calculations!AB87</f>
        <v>0</v>
      </c>
      <c r="AF116" s="80">
        <f t="shared" si="16"/>
        <v>0</v>
      </c>
      <c r="AG116" s="80">
        <f>[1]Calculations!AC87</f>
        <v>0</v>
      </c>
      <c r="AH116" s="80">
        <f t="shared" si="17"/>
        <v>0</v>
      </c>
      <c r="AI116" s="80">
        <f>[1]Calculations!AD87</f>
        <v>0</v>
      </c>
      <c r="AJ116" s="80">
        <f t="shared" si="18"/>
        <v>0</v>
      </c>
      <c r="AK116" s="80">
        <f>[1]Calculations!AE87</f>
        <v>0.86208405324199999</v>
      </c>
      <c r="AL116" s="80">
        <f t="shared" si="19"/>
        <v>69.934207969654011</v>
      </c>
      <c r="AM116" s="80">
        <f>[1]Calculations!AF87</f>
        <v>0</v>
      </c>
      <c r="AN116" s="80">
        <f t="shared" si="20"/>
        <v>0</v>
      </c>
      <c r="AO116" s="80">
        <f>[1]Calculations!AG87</f>
        <v>0</v>
      </c>
      <c r="AP116" s="80">
        <f t="shared" si="21"/>
        <v>0</v>
      </c>
      <c r="AQ116" s="80">
        <f>[1]Calculations!AH87</f>
        <v>0.14165986104200001</v>
      </c>
      <c r="AR116" s="80">
        <f t="shared" si="22"/>
        <v>11.491768286174887</v>
      </c>
      <c r="AS116" s="80">
        <f>[1]Calculations!AI87</f>
        <v>0</v>
      </c>
      <c r="AT116" s="80">
        <f t="shared" si="23"/>
        <v>0</v>
      </c>
      <c r="AU116" s="80">
        <f>[1]Calculations!AJ87</f>
        <v>0</v>
      </c>
      <c r="AV116" s="80">
        <f t="shared" si="24"/>
        <v>0</v>
      </c>
      <c r="AW116" s="83"/>
      <c r="AX116" s="83"/>
      <c r="AY116" s="13" t="str">
        <f>[1]Calculations!D87</f>
        <v>Call for Sites 2018</v>
      </c>
    </row>
    <row r="117" spans="2:51" ht="25" x14ac:dyDescent="0.25">
      <c r="B117" s="13">
        <f>[1]Calculations!A88</f>
        <v>1081</v>
      </c>
      <c r="C117" s="30" t="str">
        <f>[1]Calculations!B88</f>
        <v>Limefield Brow, Walmersley Golf Course,</v>
      </c>
      <c r="D117" s="13" t="str">
        <f>[1]Calculations!C88</f>
        <v>Residential</v>
      </c>
      <c r="E117" s="38">
        <f>[1]Calculations!E88</f>
        <v>3.50660395398425</v>
      </c>
      <c r="F117" s="38">
        <f>[1]Calculations!I88</f>
        <v>3.5017452599613201</v>
      </c>
      <c r="G117" s="38">
        <f>[1]Calculations!M88</f>
        <v>99.861441608841815</v>
      </c>
      <c r="H117" s="38">
        <f>[1]Calculations!H88</f>
        <v>4.8586940229300001E-3</v>
      </c>
      <c r="I117" s="38">
        <f>[1]Calculations!L88</f>
        <v>0.13855839115818847</v>
      </c>
      <c r="J117" s="38">
        <f>[1]Calculations!G88</f>
        <v>0</v>
      </c>
      <c r="K117" s="38">
        <f>[1]Calculations!K88</f>
        <v>0</v>
      </c>
      <c r="L117" s="38">
        <f>[1]Calculations!F88</f>
        <v>0</v>
      </c>
      <c r="M117" s="38">
        <f>[1]Calculations!J88</f>
        <v>0</v>
      </c>
      <c r="N117" s="38">
        <f>[1]Calculations!V88</f>
        <v>1.58706501911E-2</v>
      </c>
      <c r="O117" s="38">
        <f>[1]Calculations!W88</f>
        <v>0.45259317560135515</v>
      </c>
      <c r="P117" s="38">
        <f>[1]Calculations!O88</f>
        <v>1.0856599999999999E-2</v>
      </c>
      <c r="Q117" s="38">
        <f>[1]Calculations!S88</f>
        <v>0.30960439623255959</v>
      </c>
      <c r="R117" s="38">
        <f>[1]Calculations!Q88</f>
        <v>0</v>
      </c>
      <c r="S117" s="38">
        <f>[1]Calculations!T88</f>
        <v>0</v>
      </c>
      <c r="T117" s="38">
        <f>[1]Calculations!R88</f>
        <v>0</v>
      </c>
      <c r="U117" s="38">
        <f>[1]Calculations!U88</f>
        <v>0</v>
      </c>
      <c r="V117" s="38">
        <f>[1]Calculations!X88</f>
        <v>6.7330000000000003E-3</v>
      </c>
      <c r="W117" s="38">
        <f>[1]Calculations!Y88</f>
        <v>0.19200913728366378</v>
      </c>
      <c r="X117" s="38" t="s">
        <v>1056</v>
      </c>
      <c r="Y117" s="73" t="s">
        <v>105</v>
      </c>
      <c r="Z117" s="80" t="s">
        <v>1066</v>
      </c>
      <c r="AA117" s="80">
        <f>[1]Calculations!Z88</f>
        <v>3.2931021534199998E-3</v>
      </c>
      <c r="AB117" s="80">
        <f t="shared" si="14"/>
        <v>9.3911436724364986E-2</v>
      </c>
      <c r="AC117" s="80">
        <f>[1]Calculations!AA88</f>
        <v>0</v>
      </c>
      <c r="AD117" s="80">
        <f t="shared" si="15"/>
        <v>0</v>
      </c>
      <c r="AE117" s="80">
        <f>[1]Calculations!AB88</f>
        <v>0</v>
      </c>
      <c r="AF117" s="80">
        <f t="shared" si="16"/>
        <v>0</v>
      </c>
      <c r="AG117" s="80">
        <f>[1]Calculations!AC88</f>
        <v>0</v>
      </c>
      <c r="AH117" s="80">
        <f t="shared" si="17"/>
        <v>0</v>
      </c>
      <c r="AI117" s="80">
        <f>[1]Calculations!AD88</f>
        <v>4.77070690141E-3</v>
      </c>
      <c r="AJ117" s="80">
        <f t="shared" si="18"/>
        <v>0.13604920783795557</v>
      </c>
      <c r="AK117" s="80">
        <f>[1]Calculations!AE88</f>
        <v>1.5628231508399999</v>
      </c>
      <c r="AL117" s="80">
        <f t="shared" si="19"/>
        <v>44.567997166155578</v>
      </c>
      <c r="AM117" s="80">
        <f>[1]Calculations!AF88</f>
        <v>0</v>
      </c>
      <c r="AN117" s="80">
        <f t="shared" si="20"/>
        <v>0</v>
      </c>
      <c r="AO117" s="80">
        <f>[1]Calculations!AG88</f>
        <v>0</v>
      </c>
      <c r="AP117" s="80">
        <f t="shared" si="21"/>
        <v>0</v>
      </c>
      <c r="AQ117" s="80">
        <f>[1]Calculations!AH88</f>
        <v>3.50660395398</v>
      </c>
      <c r="AR117" s="80">
        <f t="shared" si="22"/>
        <v>99.999999999878796</v>
      </c>
      <c r="AS117" s="80">
        <f>[1]Calculations!AI88</f>
        <v>0</v>
      </c>
      <c r="AT117" s="80">
        <f t="shared" si="23"/>
        <v>0</v>
      </c>
      <c r="AU117" s="80">
        <f>[1]Calculations!AJ88</f>
        <v>0</v>
      </c>
      <c r="AV117" s="80">
        <f t="shared" si="24"/>
        <v>0</v>
      </c>
      <c r="AW117" s="83"/>
      <c r="AX117" s="83"/>
      <c r="AY117" s="13" t="str">
        <f>[1]Calculations!D88</f>
        <v>Call for Sites 2018</v>
      </c>
    </row>
    <row r="118" spans="2:51" x14ac:dyDescent="0.25">
      <c r="B118" s="13">
        <f>[1]Calculations!A89</f>
        <v>1148</v>
      </c>
      <c r="C118" s="30" t="str">
        <f>[1]Calculations!B89</f>
        <v>Newby Road</v>
      </c>
      <c r="D118" s="13" t="str">
        <f>[1]Calculations!C89</f>
        <v>Unknown</v>
      </c>
      <c r="E118" s="38">
        <f>[1]Calculations!E89</f>
        <v>5.3009874776712698</v>
      </c>
      <c r="F118" s="38">
        <f>[1]Calculations!I89</f>
        <v>5.3009874776712698</v>
      </c>
      <c r="G118" s="38">
        <f>[1]Calculations!M89</f>
        <v>100</v>
      </c>
      <c r="H118" s="38">
        <f>[1]Calculations!H89</f>
        <v>0</v>
      </c>
      <c r="I118" s="38">
        <f>[1]Calculations!L89</f>
        <v>0</v>
      </c>
      <c r="J118" s="38">
        <f>[1]Calculations!G89</f>
        <v>0</v>
      </c>
      <c r="K118" s="38">
        <f>[1]Calculations!K89</f>
        <v>0</v>
      </c>
      <c r="L118" s="38">
        <f>[1]Calculations!F89</f>
        <v>0</v>
      </c>
      <c r="M118" s="38">
        <f>[1]Calculations!J89</f>
        <v>0</v>
      </c>
      <c r="N118" s="38">
        <f>[1]Calculations!V89</f>
        <v>0</v>
      </c>
      <c r="O118" s="38">
        <f>[1]Calculations!W89</f>
        <v>0</v>
      </c>
      <c r="P118" s="38">
        <f>[1]Calculations!O89</f>
        <v>0.39224989999999998</v>
      </c>
      <c r="Q118" s="38">
        <f>[1]Calculations!S89</f>
        <v>7.3995628484735798</v>
      </c>
      <c r="R118" s="38">
        <f>[1]Calculations!Q89</f>
        <v>0.14930889999999999</v>
      </c>
      <c r="S118" s="38">
        <f>[1]Calculations!T89</f>
        <v>2.8166242729098387</v>
      </c>
      <c r="T118" s="38">
        <f>[1]Calculations!R89</f>
        <v>6.3108899999999996E-2</v>
      </c>
      <c r="U118" s="38">
        <f>[1]Calculations!U89</f>
        <v>1.1905121501574234</v>
      </c>
      <c r="V118" s="38" t="str">
        <f>[1]Calculations!X89</f>
        <v>Not Modelled</v>
      </c>
      <c r="W118" s="38" t="str">
        <f>[1]Calculations!Y89</f>
        <v>N/A</v>
      </c>
      <c r="X118" s="38" t="s">
        <v>1069</v>
      </c>
      <c r="Y118" s="73" t="s">
        <v>105</v>
      </c>
      <c r="Z118" s="80" t="s">
        <v>1066</v>
      </c>
      <c r="AA118" s="80">
        <f>[1]Calculations!Z89</f>
        <v>0</v>
      </c>
      <c r="AB118" s="80">
        <f t="shared" si="14"/>
        <v>0</v>
      </c>
      <c r="AC118" s="80">
        <f>[1]Calculations!AA89</f>
        <v>0</v>
      </c>
      <c r="AD118" s="80">
        <f t="shared" si="15"/>
        <v>0</v>
      </c>
      <c r="AE118" s="80">
        <f>[1]Calculations!AB89</f>
        <v>0</v>
      </c>
      <c r="AF118" s="80">
        <f t="shared" si="16"/>
        <v>0</v>
      </c>
      <c r="AG118" s="80">
        <f>[1]Calculations!AC89</f>
        <v>0</v>
      </c>
      <c r="AH118" s="80">
        <f t="shared" si="17"/>
        <v>0</v>
      </c>
      <c r="AI118" s="80">
        <f>[1]Calculations!AD89</f>
        <v>0</v>
      </c>
      <c r="AJ118" s="80">
        <f t="shared" si="18"/>
        <v>0</v>
      </c>
      <c r="AK118" s="80">
        <f>[1]Calculations!AE89</f>
        <v>0</v>
      </c>
      <c r="AL118" s="80">
        <f t="shared" si="19"/>
        <v>0</v>
      </c>
      <c r="AM118" s="80">
        <f>[1]Calculations!AF89</f>
        <v>1.14054160075E-2</v>
      </c>
      <c r="AN118" s="80">
        <f t="shared" si="20"/>
        <v>0.21515644123932948</v>
      </c>
      <c r="AO118" s="80">
        <f>[1]Calculations!AG89</f>
        <v>1.30555034913</v>
      </c>
      <c r="AP118" s="80">
        <f t="shared" si="21"/>
        <v>24.628436770115329</v>
      </c>
      <c r="AQ118" s="80">
        <f>[1]Calculations!AH89</f>
        <v>3.81714231576</v>
      </c>
      <c r="AR118" s="80">
        <f t="shared" si="22"/>
        <v>72.008136820516981</v>
      </c>
      <c r="AS118" s="80">
        <f>[1]Calculations!AI89</f>
        <v>0</v>
      </c>
      <c r="AT118" s="80">
        <f t="shared" si="23"/>
        <v>0</v>
      </c>
      <c r="AU118" s="80">
        <f>[1]Calculations!AJ89</f>
        <v>0</v>
      </c>
      <c r="AV118" s="80">
        <f t="shared" si="24"/>
        <v>0</v>
      </c>
      <c r="AW118" s="83"/>
      <c r="AX118" s="83"/>
      <c r="AY118" s="13" t="str">
        <f>[1]Calculations!D89</f>
        <v>Call for Sites 2018</v>
      </c>
    </row>
    <row r="119" spans="2:51" x14ac:dyDescent="0.25">
      <c r="B119" s="13">
        <f>[1]Calculations!A90</f>
        <v>1152</v>
      </c>
      <c r="C119" s="30" t="str">
        <f>[1]Calculations!B90</f>
        <v>Seedfield</v>
      </c>
      <c r="D119" s="13" t="str">
        <f>[1]Calculations!C90</f>
        <v>Unknown</v>
      </c>
      <c r="E119" s="38">
        <f>[1]Calculations!E90</f>
        <v>6.9910913338299103</v>
      </c>
      <c r="F119" s="38">
        <f>[1]Calculations!I90</f>
        <v>6.9910913338299103</v>
      </c>
      <c r="G119" s="38">
        <f>[1]Calculations!M90</f>
        <v>100</v>
      </c>
      <c r="H119" s="38">
        <f>[1]Calculations!H90</f>
        <v>0</v>
      </c>
      <c r="I119" s="38">
        <f>[1]Calculations!L90</f>
        <v>0</v>
      </c>
      <c r="J119" s="38">
        <f>[1]Calculations!G90</f>
        <v>0</v>
      </c>
      <c r="K119" s="38">
        <f>[1]Calculations!K90</f>
        <v>0</v>
      </c>
      <c r="L119" s="38">
        <f>[1]Calculations!F90</f>
        <v>0</v>
      </c>
      <c r="M119" s="38">
        <f>[1]Calculations!J90</f>
        <v>0</v>
      </c>
      <c r="N119" s="38">
        <f>[1]Calculations!V90</f>
        <v>0</v>
      </c>
      <c r="O119" s="38">
        <f>[1]Calculations!W90</f>
        <v>0</v>
      </c>
      <c r="P119" s="38">
        <f>[1]Calculations!O90</f>
        <v>1.0261480000000001</v>
      </c>
      <c r="Q119" s="38">
        <f>[1]Calculations!S90</f>
        <v>14.677937263306331</v>
      </c>
      <c r="R119" s="38">
        <f>[1]Calculations!Q90</f>
        <v>0.30777399999999999</v>
      </c>
      <c r="S119" s="38">
        <f>[1]Calculations!T90</f>
        <v>4.4023741831361969</v>
      </c>
      <c r="T119" s="38">
        <f>[1]Calculations!R90</f>
        <v>0.15268899999999999</v>
      </c>
      <c r="U119" s="38">
        <f>[1]Calculations!U90</f>
        <v>2.1840509973190811</v>
      </c>
      <c r="V119" s="38">
        <f>[1]Calculations!X90</f>
        <v>0</v>
      </c>
      <c r="W119" s="38">
        <f>[1]Calculations!Y90</f>
        <v>0</v>
      </c>
      <c r="X119" s="38" t="s">
        <v>1069</v>
      </c>
      <c r="Y119" s="73" t="s">
        <v>105</v>
      </c>
      <c r="Z119" s="80" t="s">
        <v>1066</v>
      </c>
      <c r="AA119" s="80">
        <f>[1]Calculations!Z90</f>
        <v>0</v>
      </c>
      <c r="AB119" s="80">
        <f t="shared" si="14"/>
        <v>0</v>
      </c>
      <c r="AC119" s="80">
        <f>[1]Calculations!AA90</f>
        <v>0</v>
      </c>
      <c r="AD119" s="80">
        <f t="shared" si="15"/>
        <v>0</v>
      </c>
      <c r="AE119" s="80">
        <f>[1]Calculations!AB90</f>
        <v>0</v>
      </c>
      <c r="AF119" s="80">
        <f t="shared" si="16"/>
        <v>0</v>
      </c>
      <c r="AG119" s="80">
        <f>[1]Calculations!AC90</f>
        <v>0</v>
      </c>
      <c r="AH119" s="80">
        <f t="shared" si="17"/>
        <v>0</v>
      </c>
      <c r="AI119" s="80">
        <f>[1]Calculations!AD90</f>
        <v>6.72687654665E-2</v>
      </c>
      <c r="AJ119" s="80">
        <f t="shared" si="18"/>
        <v>0.96220693242822131</v>
      </c>
      <c r="AK119" s="80">
        <f>[1]Calculations!AE90</f>
        <v>0.55716117710599999</v>
      </c>
      <c r="AL119" s="80">
        <f t="shared" si="19"/>
        <v>7.9695880156778305</v>
      </c>
      <c r="AM119" s="80">
        <f>[1]Calculations!AF90</f>
        <v>8.3913781009199995E-2</v>
      </c>
      <c r="AN119" s="80">
        <f t="shared" si="20"/>
        <v>1.2002958765985645</v>
      </c>
      <c r="AO119" s="80">
        <f>[1]Calculations!AG90</f>
        <v>0</v>
      </c>
      <c r="AP119" s="80">
        <f t="shared" si="21"/>
        <v>0</v>
      </c>
      <c r="AQ119" s="80">
        <f>[1]Calculations!AH90</f>
        <v>6.99109133383</v>
      </c>
      <c r="AR119" s="80">
        <f t="shared" si="22"/>
        <v>100.00000000000129</v>
      </c>
      <c r="AS119" s="80">
        <f>[1]Calculations!AI90</f>
        <v>0</v>
      </c>
      <c r="AT119" s="80">
        <f t="shared" si="23"/>
        <v>0</v>
      </c>
      <c r="AU119" s="80">
        <f>[1]Calculations!AJ90</f>
        <v>0</v>
      </c>
      <c r="AV119" s="80">
        <f t="shared" si="24"/>
        <v>0</v>
      </c>
      <c r="AW119" s="83"/>
      <c r="AX119" s="83"/>
      <c r="AY119" s="13" t="str">
        <f>[1]Calculations!D90</f>
        <v>Call for Sites 2018</v>
      </c>
    </row>
    <row r="120" spans="2:51" x14ac:dyDescent="0.25">
      <c r="B120" s="13">
        <f>[1]Calculations!A91</f>
        <v>1153</v>
      </c>
      <c r="C120" s="30" t="str">
        <f>[1]Calculations!B91</f>
        <v>Holcombe Brook</v>
      </c>
      <c r="D120" s="13" t="str">
        <f>[1]Calculations!C91</f>
        <v>Unknown</v>
      </c>
      <c r="E120" s="38">
        <f>[1]Calculations!E91</f>
        <v>6.0205785632718198</v>
      </c>
      <c r="F120" s="38">
        <f>[1]Calculations!I91</f>
        <v>6.0205785632718198</v>
      </c>
      <c r="G120" s="38">
        <f>[1]Calculations!M91</f>
        <v>100</v>
      </c>
      <c r="H120" s="38">
        <f>[1]Calculations!H91</f>
        <v>0</v>
      </c>
      <c r="I120" s="38">
        <f>[1]Calculations!L91</f>
        <v>0</v>
      </c>
      <c r="J120" s="38">
        <f>[1]Calculations!G91</f>
        <v>0</v>
      </c>
      <c r="K120" s="38">
        <f>[1]Calculations!K91</f>
        <v>0</v>
      </c>
      <c r="L120" s="38">
        <f>[1]Calculations!F91</f>
        <v>0</v>
      </c>
      <c r="M120" s="38">
        <f>[1]Calculations!J91</f>
        <v>0</v>
      </c>
      <c r="N120" s="38">
        <f>[1]Calculations!V91</f>
        <v>0</v>
      </c>
      <c r="O120" s="38">
        <f>[1]Calculations!W91</f>
        <v>0</v>
      </c>
      <c r="P120" s="38">
        <f>[1]Calculations!O91</f>
        <v>1.433154</v>
      </c>
      <c r="Q120" s="38">
        <f>[1]Calculations!S91</f>
        <v>23.804257098194356</v>
      </c>
      <c r="R120" s="38">
        <f>[1]Calculations!Q91</f>
        <v>0.43576100000000001</v>
      </c>
      <c r="S120" s="38">
        <f>[1]Calculations!T91</f>
        <v>7.237859209384526</v>
      </c>
      <c r="T120" s="38">
        <f>[1]Calculations!R91</f>
        <v>0.15107799999999999</v>
      </c>
      <c r="U120" s="38">
        <f>[1]Calculations!U91</f>
        <v>2.5093601621884365</v>
      </c>
      <c r="V120" s="38" t="str">
        <f>[1]Calculations!X91</f>
        <v>Not Modelled</v>
      </c>
      <c r="W120" s="38" t="str">
        <f>[1]Calculations!Y91</f>
        <v>N/A</v>
      </c>
      <c r="X120" s="38" t="s">
        <v>1069</v>
      </c>
      <c r="Y120" s="73" t="s">
        <v>105</v>
      </c>
      <c r="Z120" s="80" t="s">
        <v>1066</v>
      </c>
      <c r="AA120" s="80">
        <f>[1]Calculations!Z91</f>
        <v>0</v>
      </c>
      <c r="AB120" s="80">
        <f t="shared" si="14"/>
        <v>0</v>
      </c>
      <c r="AC120" s="80">
        <f>[1]Calculations!AA91</f>
        <v>7.38930112749E-2</v>
      </c>
      <c r="AD120" s="80">
        <f t="shared" si="15"/>
        <v>1.2273407031955352E-2</v>
      </c>
      <c r="AE120" s="80">
        <f>[1]Calculations!AB91</f>
        <v>3.14930112749E-2</v>
      </c>
      <c r="AF120" s="80">
        <f t="shared" si="16"/>
        <v>0.52308944969211491</v>
      </c>
      <c r="AG120" s="80">
        <f>[1]Calculations!AC91</f>
        <v>0</v>
      </c>
      <c r="AH120" s="80">
        <f t="shared" si="17"/>
        <v>0</v>
      </c>
      <c r="AI120" s="80">
        <f>[1]Calculations!AD91</f>
        <v>2.0030985969800001</v>
      </c>
      <c r="AJ120" s="80">
        <f t="shared" si="18"/>
        <v>33.270865514483667</v>
      </c>
      <c r="AK120" s="80">
        <f>[1]Calculations!AE91</f>
        <v>5.0773621823099999</v>
      </c>
      <c r="AL120" s="80">
        <f t="shared" si="19"/>
        <v>84.33345946657262</v>
      </c>
      <c r="AM120" s="80">
        <f>[1]Calculations!AF91</f>
        <v>0.14597852560899999</v>
      </c>
      <c r="AN120" s="80">
        <f t="shared" si="20"/>
        <v>2.4246594255830041</v>
      </c>
      <c r="AO120" s="80">
        <f>[1]Calculations!AG91</f>
        <v>2.0940111428299999</v>
      </c>
      <c r="AP120" s="80">
        <f t="shared" si="21"/>
        <v>34.780895570475401</v>
      </c>
      <c r="AQ120" s="80">
        <f>[1]Calculations!AH91</f>
        <v>3.5377628583299998</v>
      </c>
      <c r="AR120" s="80">
        <f t="shared" si="22"/>
        <v>58.761177537187393</v>
      </c>
      <c r="AS120" s="80">
        <f>[1]Calculations!AI91</f>
        <v>0</v>
      </c>
      <c r="AT120" s="80">
        <f t="shared" si="23"/>
        <v>0</v>
      </c>
      <c r="AU120" s="80">
        <f>[1]Calculations!AJ91</f>
        <v>0</v>
      </c>
      <c r="AV120" s="80">
        <f t="shared" si="24"/>
        <v>0</v>
      </c>
      <c r="AW120" s="83"/>
      <c r="AX120" s="83"/>
      <c r="AY120" s="13" t="str">
        <f>[1]Calculations!D91</f>
        <v>Call for Sites 2018</v>
      </c>
    </row>
    <row r="121" spans="2:51" x14ac:dyDescent="0.25">
      <c r="B121" s="13">
        <f>[1]Calculations!A92</f>
        <v>1154</v>
      </c>
      <c r="C121" s="30" t="str">
        <f>[1]Calculations!B92</f>
        <v>Baldingstone</v>
      </c>
      <c r="D121" s="13" t="str">
        <f>[1]Calculations!C92</f>
        <v>Unknown</v>
      </c>
      <c r="E121" s="38">
        <f>[1]Calculations!E92</f>
        <v>30.086774494444398</v>
      </c>
      <c r="F121" s="38">
        <f>[1]Calculations!I92</f>
        <v>30.086774494444398</v>
      </c>
      <c r="G121" s="38">
        <f>[1]Calculations!M92</f>
        <v>100</v>
      </c>
      <c r="H121" s="38">
        <f>[1]Calculations!H92</f>
        <v>0</v>
      </c>
      <c r="I121" s="38">
        <f>[1]Calculations!L92</f>
        <v>0</v>
      </c>
      <c r="J121" s="38">
        <f>[1]Calculations!G92</f>
        <v>0</v>
      </c>
      <c r="K121" s="38">
        <f>[1]Calculations!K92</f>
        <v>0</v>
      </c>
      <c r="L121" s="38">
        <f>[1]Calculations!F92</f>
        <v>0</v>
      </c>
      <c r="M121" s="38">
        <f>[1]Calculations!J92</f>
        <v>0</v>
      </c>
      <c r="N121" s="38">
        <f>[1]Calculations!V92</f>
        <v>2.6881099341400001E-2</v>
      </c>
      <c r="O121" s="38">
        <f>[1]Calculations!W92</f>
        <v>8.9345234885061089E-2</v>
      </c>
      <c r="P121" s="38">
        <f>[1]Calculations!O92</f>
        <v>3.9694709999999995</v>
      </c>
      <c r="Q121" s="38">
        <f>[1]Calculations!S92</f>
        <v>13.193408288857858</v>
      </c>
      <c r="R121" s="38">
        <f>[1]Calculations!Q92</f>
        <v>2.0469909999999998</v>
      </c>
      <c r="S121" s="38">
        <f>[1]Calculations!T92</f>
        <v>6.8036239656663167</v>
      </c>
      <c r="T121" s="38">
        <f>[1]Calculations!R92</f>
        <v>1.4158599999999999</v>
      </c>
      <c r="U121" s="38">
        <f>[1]Calculations!U92</f>
        <v>4.7059215345980077</v>
      </c>
      <c r="V121" s="38" t="str">
        <f>[1]Calculations!X92</f>
        <v>Not Modelled</v>
      </c>
      <c r="W121" s="38" t="str">
        <f>[1]Calculations!Y92</f>
        <v>N/A</v>
      </c>
      <c r="X121" s="38" t="s">
        <v>1069</v>
      </c>
      <c r="Y121" s="73" t="s">
        <v>105</v>
      </c>
      <c r="Z121" s="80" t="s">
        <v>1066</v>
      </c>
      <c r="AA121" s="80">
        <f>[1]Calculations!Z92</f>
        <v>0</v>
      </c>
      <c r="AB121" s="80">
        <f t="shared" si="14"/>
        <v>0</v>
      </c>
      <c r="AC121" s="80">
        <f>[1]Calculations!AA92</f>
        <v>0.210012554421</v>
      </c>
      <c r="AD121" s="80">
        <f t="shared" si="15"/>
        <v>6.9802282880067242E-3</v>
      </c>
      <c r="AE121" s="80">
        <f>[1]Calculations!AB92</f>
        <v>0.21875055931500001</v>
      </c>
      <c r="AF121" s="80">
        <f t="shared" si="16"/>
        <v>0.72706550632535527</v>
      </c>
      <c r="AG121" s="80">
        <f>[1]Calculations!AC92</f>
        <v>0</v>
      </c>
      <c r="AH121" s="80">
        <f t="shared" si="17"/>
        <v>0</v>
      </c>
      <c r="AI121" s="80">
        <f>[1]Calculations!AD92</f>
        <v>1.4358786750600001</v>
      </c>
      <c r="AJ121" s="80">
        <f t="shared" si="18"/>
        <v>4.7724579958717044</v>
      </c>
      <c r="AK121" s="80">
        <f>[1]Calculations!AE92</f>
        <v>15.7585642188</v>
      </c>
      <c r="AL121" s="80">
        <f t="shared" si="19"/>
        <v>52.37704766826986</v>
      </c>
      <c r="AM121" s="80">
        <f>[1]Calculations!AF92</f>
        <v>3.2062487046299999E-2</v>
      </c>
      <c r="AN121" s="80">
        <f t="shared" si="20"/>
        <v>0.10656671439545778</v>
      </c>
      <c r="AO121" s="80">
        <f>[1]Calculations!AG92</f>
        <v>0</v>
      </c>
      <c r="AP121" s="80">
        <f t="shared" si="21"/>
        <v>0</v>
      </c>
      <c r="AQ121" s="80">
        <f>[1]Calculations!AH92</f>
        <v>23.787263378599999</v>
      </c>
      <c r="AR121" s="80">
        <f t="shared" si="22"/>
        <v>79.062191871024197</v>
      </c>
      <c r="AS121" s="80">
        <f>[1]Calculations!AI92</f>
        <v>0</v>
      </c>
      <c r="AT121" s="80">
        <f t="shared" si="23"/>
        <v>0</v>
      </c>
      <c r="AU121" s="80">
        <f>[1]Calculations!AJ92</f>
        <v>0</v>
      </c>
      <c r="AV121" s="80">
        <f t="shared" si="24"/>
        <v>0</v>
      </c>
      <c r="AW121" s="83"/>
      <c r="AX121" s="83"/>
      <c r="AY121" s="13" t="str">
        <f>[1]Calculations!D92</f>
        <v>Call for Sites 2018</v>
      </c>
    </row>
    <row r="122" spans="2:51" x14ac:dyDescent="0.25">
      <c r="B122" s="13">
        <f>[1]Calculations!A93</f>
        <v>1155</v>
      </c>
      <c r="C122" s="30" t="str">
        <f>[1]Calculations!B93</f>
        <v>Elton Brook</v>
      </c>
      <c r="D122" s="13" t="str">
        <f>[1]Calculations!C93</f>
        <v>Unknown</v>
      </c>
      <c r="E122" s="38">
        <f>[1]Calculations!E93</f>
        <v>46.880057470514501</v>
      </c>
      <c r="F122" s="38">
        <f>[1]Calculations!I93</f>
        <v>46.880057470514501</v>
      </c>
      <c r="G122" s="38">
        <f>[1]Calculations!M93</f>
        <v>100</v>
      </c>
      <c r="H122" s="38">
        <f>[1]Calculations!H93</f>
        <v>0</v>
      </c>
      <c r="I122" s="38">
        <f>[1]Calculations!L93</f>
        <v>0</v>
      </c>
      <c r="J122" s="38">
        <f>[1]Calculations!G93</f>
        <v>0</v>
      </c>
      <c r="K122" s="38">
        <f>[1]Calculations!K93</f>
        <v>0</v>
      </c>
      <c r="L122" s="38">
        <f>[1]Calculations!F93</f>
        <v>0</v>
      </c>
      <c r="M122" s="38">
        <f>[1]Calculations!J93</f>
        <v>0</v>
      </c>
      <c r="N122" s="38">
        <f>[1]Calculations!V93</f>
        <v>14.958773547</v>
      </c>
      <c r="O122" s="38">
        <f>[1]Calculations!W93</f>
        <v>31.908607527643095</v>
      </c>
      <c r="P122" s="38">
        <f>[1]Calculations!O93</f>
        <v>7.7488799999999998</v>
      </c>
      <c r="Q122" s="38">
        <f>[1]Calculations!S93</f>
        <v>16.529160624160294</v>
      </c>
      <c r="R122" s="38">
        <f>[1]Calculations!Q93</f>
        <v>4.37174</v>
      </c>
      <c r="S122" s="38">
        <f>[1]Calculations!T93</f>
        <v>9.325372527006035</v>
      </c>
      <c r="T122" s="38">
        <f>[1]Calculations!R93</f>
        <v>3.2311299999999998</v>
      </c>
      <c r="U122" s="38">
        <f>[1]Calculations!U93</f>
        <v>6.8923337008113501</v>
      </c>
      <c r="V122" s="38" t="str">
        <f>[1]Calculations!X93</f>
        <v>Not Modelled</v>
      </c>
      <c r="W122" s="38" t="str">
        <f>[1]Calculations!Y93</f>
        <v>N/A</v>
      </c>
      <c r="X122" s="38" t="s">
        <v>1069</v>
      </c>
      <c r="Y122" s="73" t="s">
        <v>105</v>
      </c>
      <c r="Z122" s="80" t="s">
        <v>1066</v>
      </c>
      <c r="AA122" s="80">
        <f>[1]Calculations!Z93</f>
        <v>0</v>
      </c>
      <c r="AB122" s="80">
        <f t="shared" si="14"/>
        <v>0</v>
      </c>
      <c r="AC122" s="80">
        <f>[1]Calculations!AA93</f>
        <v>0</v>
      </c>
      <c r="AD122" s="80">
        <f t="shared" si="15"/>
        <v>0</v>
      </c>
      <c r="AE122" s="80">
        <f>[1]Calculations!AB93</f>
        <v>0</v>
      </c>
      <c r="AF122" s="80">
        <f t="shared" si="16"/>
        <v>0</v>
      </c>
      <c r="AG122" s="80">
        <f>[1]Calculations!AC93</f>
        <v>0</v>
      </c>
      <c r="AH122" s="80">
        <f t="shared" si="17"/>
        <v>0</v>
      </c>
      <c r="AI122" s="80">
        <f>[1]Calculations!AD93</f>
        <v>6.8566399130200004</v>
      </c>
      <c r="AJ122" s="80">
        <f t="shared" si="18"/>
        <v>14.625920450998864</v>
      </c>
      <c r="AK122" s="80">
        <f>[1]Calculations!AE93</f>
        <v>33.411553446500001</v>
      </c>
      <c r="AL122" s="80">
        <f t="shared" si="19"/>
        <v>71.270291141418511</v>
      </c>
      <c r="AM122" s="80">
        <f>[1]Calculations!AF93</f>
        <v>0.71478427870100003</v>
      </c>
      <c r="AN122" s="80">
        <f t="shared" si="20"/>
        <v>1.5247086229588518</v>
      </c>
      <c r="AO122" s="80">
        <f>[1]Calculations!AG93</f>
        <v>7.9133408520100001</v>
      </c>
      <c r="AP122" s="80">
        <f t="shared" si="21"/>
        <v>16.879972591729743</v>
      </c>
      <c r="AQ122" s="80">
        <f>[1]Calculations!AH93</f>
        <v>29.2659928094</v>
      </c>
      <c r="AR122" s="80">
        <f t="shared" si="22"/>
        <v>62.427382534262087</v>
      </c>
      <c r="AS122" s="80">
        <f>[1]Calculations!AI93</f>
        <v>0</v>
      </c>
      <c r="AT122" s="80">
        <f t="shared" si="23"/>
        <v>0</v>
      </c>
      <c r="AU122" s="80">
        <f>[1]Calculations!AJ93</f>
        <v>0</v>
      </c>
      <c r="AV122" s="80">
        <f t="shared" si="24"/>
        <v>0</v>
      </c>
      <c r="AW122" s="83"/>
      <c r="AX122" s="83"/>
      <c r="AY122" s="13" t="str">
        <f>[1]Calculations!D93</f>
        <v>Call for Sites 2018</v>
      </c>
    </row>
    <row r="123" spans="2:51" ht="25" x14ac:dyDescent="0.25">
      <c r="B123" s="13">
        <f>[1]Calculations!A94</f>
        <v>1156</v>
      </c>
      <c r="C123" s="30" t="str">
        <f>[1]Calculations!B94</f>
        <v>Walshaw</v>
      </c>
      <c r="D123" s="13" t="str">
        <f>[1]Calculations!C94</f>
        <v>Unknown</v>
      </c>
      <c r="E123" s="38">
        <f>[1]Calculations!E94</f>
        <v>41.5368831053378</v>
      </c>
      <c r="F123" s="38">
        <f>[1]Calculations!I94</f>
        <v>41.5368831053378</v>
      </c>
      <c r="G123" s="38">
        <f>[1]Calculations!M94</f>
        <v>100</v>
      </c>
      <c r="H123" s="38">
        <f>[1]Calculations!H94</f>
        <v>0</v>
      </c>
      <c r="I123" s="38">
        <f>[1]Calculations!L94</f>
        <v>0</v>
      </c>
      <c r="J123" s="38">
        <f>[1]Calculations!G94</f>
        <v>0</v>
      </c>
      <c r="K123" s="38">
        <f>[1]Calculations!K94</f>
        <v>0</v>
      </c>
      <c r="L123" s="38">
        <f>[1]Calculations!F94</f>
        <v>0</v>
      </c>
      <c r="M123" s="38">
        <f>[1]Calculations!J94</f>
        <v>0</v>
      </c>
      <c r="N123" s="38">
        <f>[1]Calculations!V94</f>
        <v>0</v>
      </c>
      <c r="O123" s="38">
        <f>[1]Calculations!W94</f>
        <v>0</v>
      </c>
      <c r="P123" s="38">
        <f>[1]Calculations!O94</f>
        <v>7.2366800000000007</v>
      </c>
      <c r="Q123" s="38">
        <f>[1]Calculations!S94</f>
        <v>17.422299072483927</v>
      </c>
      <c r="R123" s="38">
        <f>[1]Calculations!Q94</f>
        <v>4.6860300000000006</v>
      </c>
      <c r="S123" s="38">
        <f>[1]Calculations!T94</f>
        <v>11.281612026873077</v>
      </c>
      <c r="T123" s="38">
        <f>[1]Calculations!R94</f>
        <v>3.5514700000000001</v>
      </c>
      <c r="U123" s="38">
        <f>[1]Calculations!U94</f>
        <v>8.5501600854196251</v>
      </c>
      <c r="V123" s="38" t="str">
        <f>[1]Calculations!X94</f>
        <v>Not Modelled</v>
      </c>
      <c r="W123" s="38" t="str">
        <f>[1]Calculations!Y94</f>
        <v>N/A</v>
      </c>
      <c r="X123" s="38" t="s">
        <v>1069</v>
      </c>
      <c r="Y123" s="73" t="s">
        <v>108</v>
      </c>
      <c r="Z123" s="80" t="s">
        <v>1067</v>
      </c>
      <c r="AA123" s="80">
        <f>[1]Calculations!Z94</f>
        <v>0</v>
      </c>
      <c r="AB123" s="80">
        <f t="shared" si="14"/>
        <v>0</v>
      </c>
      <c r="AC123" s="80">
        <f>[1]Calculations!AA94</f>
        <v>0</v>
      </c>
      <c r="AD123" s="80">
        <f t="shared" si="15"/>
        <v>0</v>
      </c>
      <c r="AE123" s="80">
        <f>[1]Calculations!AB94</f>
        <v>0</v>
      </c>
      <c r="AF123" s="80">
        <f t="shared" si="16"/>
        <v>0</v>
      </c>
      <c r="AG123" s="80">
        <f>[1]Calculations!AC94</f>
        <v>0</v>
      </c>
      <c r="AH123" s="80">
        <f t="shared" si="17"/>
        <v>0</v>
      </c>
      <c r="AI123" s="80">
        <f>[1]Calculations!AD94</f>
        <v>6.4556616828399997</v>
      </c>
      <c r="AJ123" s="80">
        <f t="shared" si="18"/>
        <v>15.541998340290487</v>
      </c>
      <c r="AK123" s="80">
        <f>[1]Calculations!AE94</f>
        <v>28.828518363600001</v>
      </c>
      <c r="AL123" s="80">
        <f t="shared" si="19"/>
        <v>69.404625981421603</v>
      </c>
      <c r="AM123" s="80">
        <f>[1]Calculations!AF94</f>
        <v>0.34924326498199998</v>
      </c>
      <c r="AN123" s="80">
        <f t="shared" si="20"/>
        <v>0.84080277303503204</v>
      </c>
      <c r="AO123" s="80">
        <f>[1]Calculations!AG94</f>
        <v>2.2449910644600002</v>
      </c>
      <c r="AP123" s="80">
        <f t="shared" si="21"/>
        <v>5.4048134973601378</v>
      </c>
      <c r="AQ123" s="80">
        <f>[1]Calculations!AH94</f>
        <v>29.694058349799999</v>
      </c>
      <c r="AR123" s="80">
        <f t="shared" si="22"/>
        <v>71.488412538070506</v>
      </c>
      <c r="AS123" s="80">
        <f>[1]Calculations!AI94</f>
        <v>0</v>
      </c>
      <c r="AT123" s="80">
        <f t="shared" si="23"/>
        <v>0</v>
      </c>
      <c r="AU123" s="80">
        <f>[1]Calculations!AJ94</f>
        <v>0</v>
      </c>
      <c r="AV123" s="80">
        <f t="shared" si="24"/>
        <v>0</v>
      </c>
      <c r="AW123" s="83"/>
      <c r="AX123" s="83"/>
      <c r="AY123" s="13" t="str">
        <f>[1]Calculations!D94</f>
        <v>Call for Sites 2018</v>
      </c>
    </row>
    <row r="124" spans="2:51" x14ac:dyDescent="0.25">
      <c r="B124" s="13">
        <f>[1]Calculations!A95</f>
        <v>1157</v>
      </c>
      <c r="C124" s="30" t="str">
        <f>[1]Calculations!B95</f>
        <v>Starling</v>
      </c>
      <c r="D124" s="13" t="str">
        <f>[1]Calculations!C95</f>
        <v>Unknown</v>
      </c>
      <c r="E124" s="38">
        <f>[1]Calculations!E95</f>
        <v>26.926617964635501</v>
      </c>
      <c r="F124" s="38">
        <f>[1]Calculations!I95</f>
        <v>26.926617964635501</v>
      </c>
      <c r="G124" s="38">
        <f>[1]Calculations!M95</f>
        <v>100</v>
      </c>
      <c r="H124" s="38">
        <f>[1]Calculations!H95</f>
        <v>0</v>
      </c>
      <c r="I124" s="38">
        <f>[1]Calculations!L95</f>
        <v>0</v>
      </c>
      <c r="J124" s="38">
        <f>[1]Calculations!G95</f>
        <v>0</v>
      </c>
      <c r="K124" s="38">
        <f>[1]Calculations!K95</f>
        <v>0</v>
      </c>
      <c r="L124" s="38">
        <f>[1]Calculations!F95</f>
        <v>0</v>
      </c>
      <c r="M124" s="38">
        <f>[1]Calculations!J95</f>
        <v>0</v>
      </c>
      <c r="N124" s="38">
        <f>[1]Calculations!V95</f>
        <v>0</v>
      </c>
      <c r="O124" s="38">
        <f>[1]Calculations!W95</f>
        <v>0</v>
      </c>
      <c r="P124" s="38">
        <f>[1]Calculations!O95</f>
        <v>2.6919</v>
      </c>
      <c r="Q124" s="38">
        <f>[1]Calculations!S95</f>
        <v>9.9971708423815038</v>
      </c>
      <c r="R124" s="38">
        <f>[1]Calculations!Q95</f>
        <v>0.65976999999999997</v>
      </c>
      <c r="S124" s="38">
        <f>[1]Calculations!T95</f>
        <v>2.4502520177859668</v>
      </c>
      <c r="T124" s="38">
        <f>[1]Calculations!R95</f>
        <v>0.46450000000000002</v>
      </c>
      <c r="U124" s="38">
        <f>[1]Calculations!U95</f>
        <v>1.7250588269572451</v>
      </c>
      <c r="V124" s="38" t="str">
        <f>[1]Calculations!X95</f>
        <v>Not Modelled</v>
      </c>
      <c r="W124" s="38" t="str">
        <f>[1]Calculations!Y95</f>
        <v>N/A</v>
      </c>
      <c r="X124" s="38" t="s">
        <v>1069</v>
      </c>
      <c r="Y124" s="73" t="s">
        <v>105</v>
      </c>
      <c r="Z124" s="80" t="s">
        <v>1066</v>
      </c>
      <c r="AA124" s="80">
        <f>[1]Calculations!Z95</f>
        <v>0</v>
      </c>
      <c r="AB124" s="80">
        <f t="shared" si="14"/>
        <v>0</v>
      </c>
      <c r="AC124" s="80">
        <f>[1]Calculations!AA95</f>
        <v>0.11737813777</v>
      </c>
      <c r="AD124" s="80">
        <f t="shared" si="15"/>
        <v>4.3591860635509606E-3</v>
      </c>
      <c r="AE124" s="80">
        <f>[1]Calculations!AB95</f>
        <v>7.9212319999899999E-2</v>
      </c>
      <c r="AF124" s="80">
        <f t="shared" si="16"/>
        <v>0.29417849692053699</v>
      </c>
      <c r="AG124" s="80">
        <f>[1]Calculations!AC95</f>
        <v>0</v>
      </c>
      <c r="AH124" s="80">
        <f t="shared" si="17"/>
        <v>0</v>
      </c>
      <c r="AI124" s="80">
        <f>[1]Calculations!AD95</f>
        <v>0.476361062926</v>
      </c>
      <c r="AJ124" s="80">
        <f t="shared" si="18"/>
        <v>1.7691084099445253</v>
      </c>
      <c r="AK124" s="80">
        <f>[1]Calculations!AE95</f>
        <v>13.811578842499999</v>
      </c>
      <c r="AL124" s="80">
        <f t="shared" si="19"/>
        <v>51.293403652250923</v>
      </c>
      <c r="AM124" s="80">
        <f>[1]Calculations!AF95</f>
        <v>0.28673497950100002</v>
      </c>
      <c r="AN124" s="80">
        <f t="shared" si="20"/>
        <v>1.064875581023907</v>
      </c>
      <c r="AO124" s="80">
        <f>[1]Calculations!AG95</f>
        <v>0</v>
      </c>
      <c r="AP124" s="80">
        <f t="shared" si="21"/>
        <v>0</v>
      </c>
      <c r="AQ124" s="80">
        <f>[1]Calculations!AH95</f>
        <v>26.926617964599998</v>
      </c>
      <c r="AR124" s="80">
        <f t="shared" si="22"/>
        <v>99.999999999868152</v>
      </c>
      <c r="AS124" s="80">
        <f>[1]Calculations!AI95</f>
        <v>0</v>
      </c>
      <c r="AT124" s="80">
        <f t="shared" si="23"/>
        <v>0</v>
      </c>
      <c r="AU124" s="80">
        <f>[1]Calculations!AJ95</f>
        <v>0</v>
      </c>
      <c r="AV124" s="80">
        <f t="shared" si="24"/>
        <v>0</v>
      </c>
      <c r="AW124" s="83"/>
      <c r="AX124" s="83"/>
      <c r="AY124" s="13" t="str">
        <f>[1]Calculations!D95</f>
        <v>Call for Sites 2018</v>
      </c>
    </row>
    <row r="125" spans="2:51" ht="25" x14ac:dyDescent="0.25">
      <c r="B125" s="13">
        <f>[1]Calculations!A96</f>
        <v>1158</v>
      </c>
      <c r="C125" s="30" t="str">
        <f>[1]Calculations!B96</f>
        <v>Elton Reservoir</v>
      </c>
      <c r="D125" s="13" t="str">
        <f>[1]Calculations!C96</f>
        <v>Unknown</v>
      </c>
      <c r="E125" s="38">
        <f>[1]Calculations!E96</f>
        <v>240.152222504186</v>
      </c>
      <c r="F125" s="38">
        <f>[1]Calculations!I96</f>
        <v>225.525144240456</v>
      </c>
      <c r="G125" s="38">
        <f>[1]Calculations!M96</f>
        <v>93.909247180306636</v>
      </c>
      <c r="H125" s="38">
        <f>[1]Calculations!H96</f>
        <v>8.6148643412899997</v>
      </c>
      <c r="I125" s="38">
        <f>[1]Calculations!L96</f>
        <v>3.5872515571409456</v>
      </c>
      <c r="J125" s="38">
        <f>[1]Calculations!G96</f>
        <v>1.6519165006000001</v>
      </c>
      <c r="K125" s="38">
        <f>[1]Calculations!K96</f>
        <v>0.687862258102236</v>
      </c>
      <c r="L125" s="38">
        <f>[1]Calculations!F96</f>
        <v>4.3602974218400004</v>
      </c>
      <c r="M125" s="38">
        <f>[1]Calculations!J96</f>
        <v>1.8156390044501869</v>
      </c>
      <c r="N125" s="38">
        <f>[1]Calculations!V96</f>
        <v>45.190808464900002</v>
      </c>
      <c r="O125" s="38">
        <f>[1]Calculations!W96</f>
        <v>18.817568288010449</v>
      </c>
      <c r="P125" s="38">
        <f>[1]Calculations!O96</f>
        <v>40.293089999999999</v>
      </c>
      <c r="Q125" s="38">
        <f>[1]Calculations!S96</f>
        <v>16.77814578597026</v>
      </c>
      <c r="R125" s="38">
        <f>[1]Calculations!Q96</f>
        <v>21.769189999999998</v>
      </c>
      <c r="S125" s="38">
        <f>[1]Calculations!T96</f>
        <v>9.0647464233317869</v>
      </c>
      <c r="T125" s="38">
        <f>[1]Calculations!R96</f>
        <v>16.387499999999999</v>
      </c>
      <c r="U125" s="38">
        <f>[1]Calculations!U96</f>
        <v>6.8237969355933625</v>
      </c>
      <c r="V125" s="38">
        <f>[1]Calculations!X96</f>
        <v>1.5398510000000001</v>
      </c>
      <c r="W125" s="38">
        <f>[1]Calculations!Y96</f>
        <v>0.64119789687691087</v>
      </c>
      <c r="X125" s="38" t="s">
        <v>1069</v>
      </c>
      <c r="Y125" s="73" t="s">
        <v>108</v>
      </c>
      <c r="Z125" s="80" t="s">
        <v>1067</v>
      </c>
      <c r="AA125" s="80">
        <f>[1]Calculations!Z96</f>
        <v>0</v>
      </c>
      <c r="AB125" s="80">
        <f t="shared" si="14"/>
        <v>0</v>
      </c>
      <c r="AC125" s="80">
        <f>[1]Calculations!AA96</f>
        <v>3.1944427986599999</v>
      </c>
      <c r="AD125" s="80">
        <f t="shared" si="15"/>
        <v>1.3301741559374154E-2</v>
      </c>
      <c r="AE125" s="80">
        <f>[1]Calculations!AB96</f>
        <v>2.9021754779000002</v>
      </c>
      <c r="AF125" s="80">
        <f t="shared" si="16"/>
        <v>1.208473295661219</v>
      </c>
      <c r="AG125" s="80">
        <f>[1]Calculations!AC96</f>
        <v>0.13849388583200001</v>
      </c>
      <c r="AH125" s="80">
        <f t="shared" si="17"/>
        <v>5.766920846613692E-2</v>
      </c>
      <c r="AI125" s="80">
        <f>[1]Calculations!AD96</f>
        <v>41.225569533399998</v>
      </c>
      <c r="AJ125" s="80">
        <f t="shared" si="18"/>
        <v>17.166432649892055</v>
      </c>
      <c r="AK125" s="80">
        <f>[1]Calculations!AE96</f>
        <v>100.152329503</v>
      </c>
      <c r="AL125" s="80">
        <f t="shared" si="19"/>
        <v>41.703686294743449</v>
      </c>
      <c r="AM125" s="80">
        <f>[1]Calculations!AF96</f>
        <v>4.0660801757099998</v>
      </c>
      <c r="AN125" s="80">
        <f t="shared" si="20"/>
        <v>1.6931261902600654</v>
      </c>
      <c r="AO125" s="80">
        <f>[1]Calculations!AG96</f>
        <v>147.107420314</v>
      </c>
      <c r="AP125" s="80">
        <f t="shared" si="21"/>
        <v>61.255906266466397</v>
      </c>
      <c r="AQ125" s="80">
        <f>[1]Calculations!AH96</f>
        <v>63.5951982845</v>
      </c>
      <c r="AR125" s="80">
        <f t="shared" si="22"/>
        <v>26.48120330570395</v>
      </c>
      <c r="AS125" s="80">
        <f>[1]Calculations!AI96</f>
        <v>0</v>
      </c>
      <c r="AT125" s="80">
        <f t="shared" si="23"/>
        <v>0</v>
      </c>
      <c r="AU125" s="80">
        <f>[1]Calculations!AJ96</f>
        <v>1.24649481266</v>
      </c>
      <c r="AV125" s="80">
        <f t="shared" si="24"/>
        <v>0.51904362977039398</v>
      </c>
      <c r="AW125" s="83"/>
      <c r="AX125" s="83"/>
      <c r="AY125" s="13" t="str">
        <f>[1]Calculations!D96</f>
        <v>Call for Sites 2018</v>
      </c>
    </row>
    <row r="126" spans="2:51" x14ac:dyDescent="0.25">
      <c r="B126" s="13">
        <f>[1]Calculations!A97</f>
        <v>1159</v>
      </c>
      <c r="C126" s="30" t="str">
        <f>[1]Calculations!B97</f>
        <v>Land north of Simister Island</v>
      </c>
      <c r="D126" s="13" t="str">
        <f>[1]Calculations!C97</f>
        <v>Unknown</v>
      </c>
      <c r="E126" s="38">
        <f>[1]Calculations!E97</f>
        <v>62.359277323382202</v>
      </c>
      <c r="F126" s="38">
        <f>[1]Calculations!I97</f>
        <v>62.359277323382202</v>
      </c>
      <c r="G126" s="38">
        <f>[1]Calculations!M97</f>
        <v>100</v>
      </c>
      <c r="H126" s="38">
        <f>[1]Calculations!H97</f>
        <v>0</v>
      </c>
      <c r="I126" s="38">
        <f>[1]Calculations!L97</f>
        <v>0</v>
      </c>
      <c r="J126" s="38">
        <f>[1]Calculations!G97</f>
        <v>0</v>
      </c>
      <c r="K126" s="38">
        <f>[1]Calculations!K97</f>
        <v>0</v>
      </c>
      <c r="L126" s="38">
        <f>[1]Calculations!F97</f>
        <v>0</v>
      </c>
      <c r="M126" s="38">
        <f>[1]Calculations!J97</f>
        <v>0</v>
      </c>
      <c r="N126" s="38">
        <f>[1]Calculations!V97</f>
        <v>21.0532272455</v>
      </c>
      <c r="O126" s="38">
        <f>[1]Calculations!W97</f>
        <v>33.761179008413386</v>
      </c>
      <c r="P126" s="38">
        <f>[1]Calculations!O97</f>
        <v>10.249739999999999</v>
      </c>
      <c r="Q126" s="38">
        <f>[1]Calculations!S97</f>
        <v>16.43659201957551</v>
      </c>
      <c r="R126" s="38">
        <f>[1]Calculations!Q97</f>
        <v>4.3765799999999997</v>
      </c>
      <c r="S126" s="38">
        <f>[1]Calculations!T97</f>
        <v>7.0183302114037796</v>
      </c>
      <c r="T126" s="38">
        <f>[1]Calculations!R97</f>
        <v>2.44983</v>
      </c>
      <c r="U126" s="38">
        <f>[1]Calculations!U97</f>
        <v>3.9285734298935067</v>
      </c>
      <c r="V126" s="38" t="str">
        <f>[1]Calculations!X97</f>
        <v>Not Modelled</v>
      </c>
      <c r="W126" s="38" t="str">
        <f>[1]Calculations!Y97</f>
        <v>N/A</v>
      </c>
      <c r="X126" s="38" t="s">
        <v>1069</v>
      </c>
      <c r="Y126" s="73" t="s">
        <v>105</v>
      </c>
      <c r="Z126" s="80" t="s">
        <v>1066</v>
      </c>
      <c r="AA126" s="80">
        <f>[1]Calculations!Z97</f>
        <v>0</v>
      </c>
      <c r="AB126" s="80">
        <f t="shared" si="14"/>
        <v>0</v>
      </c>
      <c r="AC126" s="80">
        <f>[1]Calculations!AA97</f>
        <v>3.4140523189400001</v>
      </c>
      <c r="AD126" s="80">
        <f t="shared" si="15"/>
        <v>5.4748105903078978E-2</v>
      </c>
      <c r="AE126" s="80">
        <f>[1]Calculations!AB97</f>
        <v>1.8666924438100001</v>
      </c>
      <c r="AF126" s="80">
        <f t="shared" si="16"/>
        <v>2.9934478459872498</v>
      </c>
      <c r="AG126" s="80">
        <f>[1]Calculations!AC97</f>
        <v>0</v>
      </c>
      <c r="AH126" s="80">
        <f t="shared" si="17"/>
        <v>0</v>
      </c>
      <c r="AI126" s="80">
        <f>[1]Calculations!AD97</f>
        <v>0</v>
      </c>
      <c r="AJ126" s="80">
        <f t="shared" si="18"/>
        <v>0</v>
      </c>
      <c r="AK126" s="80">
        <f>[1]Calculations!AE97</f>
        <v>36.5019282226</v>
      </c>
      <c r="AL126" s="80">
        <f t="shared" si="19"/>
        <v>58.534880116247365</v>
      </c>
      <c r="AM126" s="80">
        <f>[1]Calculations!AF97</f>
        <v>1.74619994713</v>
      </c>
      <c r="AN126" s="80">
        <f t="shared" si="20"/>
        <v>2.8002247974660954</v>
      </c>
      <c r="AO126" s="80">
        <f>[1]Calculations!AG97</f>
        <v>4.6931674398999999E-2</v>
      </c>
      <c r="AP126" s="80">
        <f t="shared" si="21"/>
        <v>7.52601319537783E-2</v>
      </c>
      <c r="AQ126" s="80">
        <f>[1]Calculations!AH97</f>
        <v>62.256039756600003</v>
      </c>
      <c r="AR126" s="80">
        <f t="shared" si="22"/>
        <v>99.834447140484286</v>
      </c>
      <c r="AS126" s="80">
        <f>[1]Calculations!AI97</f>
        <v>0</v>
      </c>
      <c r="AT126" s="80">
        <f t="shared" si="23"/>
        <v>0</v>
      </c>
      <c r="AU126" s="80">
        <f>[1]Calculations!AJ97</f>
        <v>0</v>
      </c>
      <c r="AV126" s="80">
        <f t="shared" si="24"/>
        <v>0</v>
      </c>
      <c r="AW126" s="83"/>
      <c r="AX126" s="83"/>
      <c r="AY126" s="13" t="str">
        <f>[1]Calculations!D97</f>
        <v>Call for Sites 2018</v>
      </c>
    </row>
    <row r="127" spans="2:51" x14ac:dyDescent="0.25">
      <c r="B127" s="13">
        <f>[1]Calculations!A98</f>
        <v>1160</v>
      </c>
      <c r="C127" s="30" t="str">
        <f>[1]Calculations!B98</f>
        <v>Parrenthorn Farm</v>
      </c>
      <c r="D127" s="13" t="str">
        <f>[1]Calculations!C98</f>
        <v>Unknown</v>
      </c>
      <c r="E127" s="38">
        <f>[1]Calculations!E98</f>
        <v>14.528989183646701</v>
      </c>
      <c r="F127" s="38">
        <f>[1]Calculations!I98</f>
        <v>14.528989183646701</v>
      </c>
      <c r="G127" s="38">
        <f>[1]Calculations!M98</f>
        <v>100</v>
      </c>
      <c r="H127" s="38">
        <f>[1]Calculations!H98</f>
        <v>0</v>
      </c>
      <c r="I127" s="38">
        <f>[1]Calculations!L98</f>
        <v>0</v>
      </c>
      <c r="J127" s="38">
        <f>[1]Calculations!G98</f>
        <v>0</v>
      </c>
      <c r="K127" s="38">
        <f>[1]Calculations!K98</f>
        <v>0</v>
      </c>
      <c r="L127" s="38">
        <f>[1]Calculations!F98</f>
        <v>0</v>
      </c>
      <c r="M127" s="38">
        <f>[1]Calculations!J98</f>
        <v>0</v>
      </c>
      <c r="N127" s="38">
        <f>[1]Calculations!V98</f>
        <v>10.2744360452</v>
      </c>
      <c r="O127" s="38">
        <f>[1]Calculations!W98</f>
        <v>70.716798776094691</v>
      </c>
      <c r="P127" s="38">
        <f>[1]Calculations!O98</f>
        <v>1.8697969999999999</v>
      </c>
      <c r="Q127" s="38">
        <f>[1]Calculations!S98</f>
        <v>12.869422479194734</v>
      </c>
      <c r="R127" s="38">
        <f>[1]Calculations!Q98</f>
        <v>0.93633599999999995</v>
      </c>
      <c r="S127" s="38">
        <f>[1]Calculations!T98</f>
        <v>6.4446052520563883</v>
      </c>
      <c r="T127" s="38">
        <f>[1]Calculations!R98</f>
        <v>0.64966999999999997</v>
      </c>
      <c r="U127" s="38">
        <f>[1]Calculations!U98</f>
        <v>4.4715430081759902</v>
      </c>
      <c r="V127" s="38" t="str">
        <f>[1]Calculations!X98</f>
        <v>Not Modelled</v>
      </c>
      <c r="W127" s="38" t="str">
        <f>[1]Calculations!Y98</f>
        <v>N/A</v>
      </c>
      <c r="X127" s="38" t="s">
        <v>1069</v>
      </c>
      <c r="Y127" s="73" t="s">
        <v>105</v>
      </c>
      <c r="Z127" s="80" t="s">
        <v>1066</v>
      </c>
      <c r="AA127" s="80">
        <f>[1]Calculations!Z98</f>
        <v>0</v>
      </c>
      <c r="AB127" s="80">
        <f t="shared" si="14"/>
        <v>0</v>
      </c>
      <c r="AC127" s="80">
        <f>[1]Calculations!AA98</f>
        <v>0.38644679117500003</v>
      </c>
      <c r="AD127" s="80">
        <f t="shared" si="15"/>
        <v>2.6598326028762581E-2</v>
      </c>
      <c r="AE127" s="80">
        <f>[1]Calculations!AB98</f>
        <v>0.59013623328599996</v>
      </c>
      <c r="AF127" s="80">
        <f t="shared" si="16"/>
        <v>4.0617845180188841</v>
      </c>
      <c r="AG127" s="80">
        <f>[1]Calculations!AC98</f>
        <v>0</v>
      </c>
      <c r="AH127" s="80">
        <f t="shared" si="17"/>
        <v>0</v>
      </c>
      <c r="AI127" s="80">
        <f>[1]Calculations!AD98</f>
        <v>1.2781679559500001</v>
      </c>
      <c r="AJ127" s="80">
        <f t="shared" si="18"/>
        <v>8.7973632562729076</v>
      </c>
      <c r="AK127" s="80">
        <f>[1]Calculations!AE98</f>
        <v>5.9668190459600003</v>
      </c>
      <c r="AL127" s="80">
        <f t="shared" si="19"/>
        <v>41.068370074058791</v>
      </c>
      <c r="AM127" s="80">
        <f>[1]Calculations!AF98</f>
        <v>0.16530940911700001</v>
      </c>
      <c r="AN127" s="80">
        <f t="shared" si="20"/>
        <v>1.1377901588850121</v>
      </c>
      <c r="AO127" s="80">
        <f>[1]Calculations!AG98</f>
        <v>0</v>
      </c>
      <c r="AP127" s="80">
        <f t="shared" si="21"/>
        <v>0</v>
      </c>
      <c r="AQ127" s="80">
        <f>[1]Calculations!AH98</f>
        <v>14.528988872299999</v>
      </c>
      <c r="AR127" s="80">
        <f t="shared" si="22"/>
        <v>99.999997857065637</v>
      </c>
      <c r="AS127" s="80">
        <f>[1]Calculations!AI98</f>
        <v>0</v>
      </c>
      <c r="AT127" s="80">
        <f t="shared" si="23"/>
        <v>0</v>
      </c>
      <c r="AU127" s="80">
        <f>[1]Calculations!AJ98</f>
        <v>0</v>
      </c>
      <c r="AV127" s="80">
        <f t="shared" si="24"/>
        <v>0</v>
      </c>
      <c r="AW127" s="83"/>
      <c r="AX127" s="83"/>
      <c r="AY127" s="13" t="str">
        <f>[1]Calculations!D98</f>
        <v>Call for Sites 2018</v>
      </c>
    </row>
    <row r="128" spans="2:51" x14ac:dyDescent="0.25">
      <c r="B128" s="13">
        <f>[1]Calculations!A99</f>
        <v>1162</v>
      </c>
      <c r="C128" s="30" t="str">
        <f>[1]Calculations!B99</f>
        <v>Land East of Parrenthorn High School</v>
      </c>
      <c r="D128" s="13" t="str">
        <f>[1]Calculations!C99</f>
        <v>Unknown</v>
      </c>
      <c r="E128" s="38">
        <f>[1]Calculations!E99</f>
        <v>29.478381760391699</v>
      </c>
      <c r="F128" s="38">
        <f>[1]Calculations!I99</f>
        <v>29.478381760391699</v>
      </c>
      <c r="G128" s="38">
        <f>[1]Calculations!M99</f>
        <v>100</v>
      </c>
      <c r="H128" s="38">
        <f>[1]Calculations!H99</f>
        <v>0</v>
      </c>
      <c r="I128" s="38">
        <f>[1]Calculations!L99</f>
        <v>0</v>
      </c>
      <c r="J128" s="38">
        <f>[1]Calculations!G99</f>
        <v>0</v>
      </c>
      <c r="K128" s="38">
        <f>[1]Calculations!K99</f>
        <v>0</v>
      </c>
      <c r="L128" s="38">
        <f>[1]Calculations!F99</f>
        <v>0</v>
      </c>
      <c r="M128" s="38">
        <f>[1]Calculations!J99</f>
        <v>0</v>
      </c>
      <c r="N128" s="38">
        <f>[1]Calculations!V99</f>
        <v>14.569058567100001</v>
      </c>
      <c r="O128" s="38">
        <f>[1]Calculations!W99</f>
        <v>49.422857351944451</v>
      </c>
      <c r="P128" s="38">
        <f>[1]Calculations!O99</f>
        <v>1.9111550000000002</v>
      </c>
      <c r="Q128" s="38">
        <f>[1]Calculations!S99</f>
        <v>6.4832425861581804</v>
      </c>
      <c r="R128" s="38">
        <f>[1]Calculations!Q99</f>
        <v>0.87969500000000012</v>
      </c>
      <c r="S128" s="38">
        <f>[1]Calculations!T99</f>
        <v>2.984203838427768</v>
      </c>
      <c r="T128" s="38">
        <f>[1]Calculations!R99</f>
        <v>0.57759000000000005</v>
      </c>
      <c r="U128" s="38">
        <f>[1]Calculations!U99</f>
        <v>1.9593680707944168</v>
      </c>
      <c r="V128" s="38" t="str">
        <f>[1]Calculations!X99</f>
        <v>Not Modelled</v>
      </c>
      <c r="W128" s="38" t="str">
        <f>[1]Calculations!Y99</f>
        <v>N/A</v>
      </c>
      <c r="X128" s="38" t="s">
        <v>1069</v>
      </c>
      <c r="Y128" s="73" t="s">
        <v>105</v>
      </c>
      <c r="Z128" s="80" t="s">
        <v>1066</v>
      </c>
      <c r="AA128" s="80">
        <f>[1]Calculations!Z99</f>
        <v>0</v>
      </c>
      <c r="AB128" s="80">
        <f t="shared" si="14"/>
        <v>0</v>
      </c>
      <c r="AC128" s="80">
        <f>[1]Calculations!AA99</f>
        <v>0.61839999999999995</v>
      </c>
      <c r="AD128" s="80">
        <f t="shared" si="15"/>
        <v>2.0978085059977961E-2</v>
      </c>
      <c r="AE128" s="80">
        <f>[1]Calculations!AB99</f>
        <v>0.36599999999999999</v>
      </c>
      <c r="AF128" s="80">
        <f t="shared" si="16"/>
        <v>1.2415878285821369</v>
      </c>
      <c r="AG128" s="80">
        <f>[1]Calculations!AC99</f>
        <v>0</v>
      </c>
      <c r="AH128" s="80">
        <f t="shared" si="17"/>
        <v>0</v>
      </c>
      <c r="AI128" s="80">
        <f>[1]Calculations!AD99</f>
        <v>0.97799831625199996</v>
      </c>
      <c r="AJ128" s="80">
        <f t="shared" si="18"/>
        <v>3.3176797973560288</v>
      </c>
      <c r="AK128" s="80">
        <f>[1]Calculations!AE99</f>
        <v>7.7040714874099997E-2</v>
      </c>
      <c r="AL128" s="80">
        <f t="shared" si="19"/>
        <v>0.26134648604630972</v>
      </c>
      <c r="AM128" s="80">
        <f>[1]Calculations!AF99</f>
        <v>0.68078947388</v>
      </c>
      <c r="AN128" s="80">
        <f t="shared" si="20"/>
        <v>2.3094533458913786</v>
      </c>
      <c r="AO128" s="80">
        <f>[1]Calculations!AG99</f>
        <v>2.7817087587599998</v>
      </c>
      <c r="AP128" s="80">
        <f t="shared" si="21"/>
        <v>9.4364364413572108</v>
      </c>
      <c r="AQ128" s="80">
        <f>[1]Calculations!AH99</f>
        <v>22.164493612299999</v>
      </c>
      <c r="AR128" s="80">
        <f t="shared" si="22"/>
        <v>75.188976764257376</v>
      </c>
      <c r="AS128" s="80">
        <f>[1]Calculations!AI99</f>
        <v>0</v>
      </c>
      <c r="AT128" s="80">
        <f t="shared" si="23"/>
        <v>0</v>
      </c>
      <c r="AU128" s="80">
        <f>[1]Calculations!AJ99</f>
        <v>0</v>
      </c>
      <c r="AV128" s="80">
        <f t="shared" si="24"/>
        <v>0</v>
      </c>
      <c r="AW128" s="83"/>
      <c r="AX128" s="83"/>
      <c r="AY128" s="13" t="str">
        <f>[1]Calculations!D99</f>
        <v>Call for Sites 2018</v>
      </c>
    </row>
    <row r="129" spans="2:51" ht="25" x14ac:dyDescent="0.25">
      <c r="B129" s="13">
        <f>[1]Calculations!A100</f>
        <v>1163</v>
      </c>
      <c r="C129" s="30" t="str">
        <f>[1]Calculations!B100</f>
        <v>M66 / M62 opportunity area</v>
      </c>
      <c r="D129" s="13" t="str">
        <f>[1]Calculations!C100</f>
        <v>Unknown</v>
      </c>
      <c r="E129" s="38">
        <f>[1]Calculations!E100</f>
        <v>490.01601804500399</v>
      </c>
      <c r="F129" s="38">
        <f>[1]Calculations!I100</f>
        <v>476.28093698836398</v>
      </c>
      <c r="G129" s="38">
        <f>[1]Calculations!M100</f>
        <v>97.197013862641001</v>
      </c>
      <c r="H129" s="38">
        <f>[1]Calculations!H100</f>
        <v>2.01867700217</v>
      </c>
      <c r="I129" s="38">
        <f>[1]Calculations!L100</f>
        <v>0.41196143142908465</v>
      </c>
      <c r="J129" s="38">
        <f>[1]Calculations!G100</f>
        <v>2.7557578096299999</v>
      </c>
      <c r="K129" s="38">
        <f>[1]Calculations!K100</f>
        <v>0.5623811688084257</v>
      </c>
      <c r="L129" s="38">
        <f>[1]Calculations!F100</f>
        <v>8.9606462448399995</v>
      </c>
      <c r="M129" s="38">
        <f>[1]Calculations!J100</f>
        <v>1.828643537121482</v>
      </c>
      <c r="N129" s="38">
        <f>[1]Calculations!V100</f>
        <v>27.6976087478</v>
      </c>
      <c r="O129" s="38">
        <f>[1]Calculations!W100</f>
        <v>5.652388437893106</v>
      </c>
      <c r="P129" s="38">
        <f>[1]Calculations!O100</f>
        <v>52.40052</v>
      </c>
      <c r="Q129" s="38">
        <f>[1]Calculations!S100</f>
        <v>10.693634099770884</v>
      </c>
      <c r="R129" s="38">
        <f>[1]Calculations!Q100</f>
        <v>25.976619999999997</v>
      </c>
      <c r="S129" s="38">
        <f>[1]Calculations!T100</f>
        <v>5.3011777255033028</v>
      </c>
      <c r="T129" s="38">
        <f>[1]Calculations!R100</f>
        <v>17.918299999999999</v>
      </c>
      <c r="U129" s="38">
        <f>[1]Calculations!U100</f>
        <v>3.6566763820268315</v>
      </c>
      <c r="V129" s="38" t="str">
        <f>[1]Calculations!X100</f>
        <v>Not Modelled</v>
      </c>
      <c r="W129" s="38" t="str">
        <f>[1]Calculations!Y100</f>
        <v>N/A</v>
      </c>
      <c r="X129" s="38" t="s">
        <v>1069</v>
      </c>
      <c r="Y129" s="73" t="s">
        <v>108</v>
      </c>
      <c r="Z129" s="80" t="s">
        <v>1067</v>
      </c>
      <c r="AA129" s="80">
        <f>[1]Calculations!Z100</f>
        <v>3.1035027133500002</v>
      </c>
      <c r="AB129" s="80">
        <f t="shared" si="14"/>
        <v>0.63334719663490036</v>
      </c>
      <c r="AC129" s="80">
        <f>[1]Calculations!AA100</f>
        <v>5.1485928045699998</v>
      </c>
      <c r="AD129" s="80">
        <f t="shared" si="15"/>
        <v>1.0506988781940478E-2</v>
      </c>
      <c r="AE129" s="80">
        <f>[1]Calculations!AB100</f>
        <v>4.0368528656700002</v>
      </c>
      <c r="AF129" s="80">
        <f t="shared" si="16"/>
        <v>0.82382059300340016</v>
      </c>
      <c r="AG129" s="80">
        <f>[1]Calculations!AC100</f>
        <v>8.8504222116799998</v>
      </c>
      <c r="AH129" s="80">
        <f t="shared" si="17"/>
        <v>1.8061495718017855</v>
      </c>
      <c r="AI129" s="80">
        <f>[1]Calculations!AD100</f>
        <v>50.591954330900002</v>
      </c>
      <c r="AJ129" s="80">
        <f t="shared" si="18"/>
        <v>10.32455113054152</v>
      </c>
      <c r="AK129" s="80">
        <f>[1]Calculations!AE100</f>
        <v>261.58231528699997</v>
      </c>
      <c r="AL129" s="80">
        <f t="shared" si="19"/>
        <v>53.382400912244421</v>
      </c>
      <c r="AM129" s="80">
        <f>[1]Calculations!AF100</f>
        <v>9.4031700454599996</v>
      </c>
      <c r="AN129" s="80">
        <f t="shared" si="20"/>
        <v>1.9189515646805642</v>
      </c>
      <c r="AO129" s="80">
        <f>[1]Calculations!AG100</f>
        <v>96.469950706500001</v>
      </c>
      <c r="AP129" s="80">
        <f t="shared" si="21"/>
        <v>19.687101473005324</v>
      </c>
      <c r="AQ129" s="80">
        <f>[1]Calculations!AH100</f>
        <v>225.842864284</v>
      </c>
      <c r="AR129" s="80">
        <f t="shared" si="22"/>
        <v>46.088873826009937</v>
      </c>
      <c r="AS129" s="80">
        <f>[1]Calculations!AI100</f>
        <v>0</v>
      </c>
      <c r="AT129" s="80">
        <f t="shared" si="23"/>
        <v>0</v>
      </c>
      <c r="AU129" s="80">
        <f>[1]Calculations!AJ100</f>
        <v>8.4091908255100005</v>
      </c>
      <c r="AV129" s="80">
        <f t="shared" si="24"/>
        <v>1.7161052936717844</v>
      </c>
      <c r="AW129" s="83"/>
      <c r="AX129" s="83"/>
      <c r="AY129" s="13" t="str">
        <f>[1]Calculations!D100</f>
        <v>Call for Sites 2018</v>
      </c>
    </row>
    <row r="130" spans="2:51" x14ac:dyDescent="0.25">
      <c r="B130" s="13">
        <f>[1]Calculations!A101</f>
        <v>1281</v>
      </c>
      <c r="C130" s="30" t="str">
        <f>[1]Calculations!B101</f>
        <v>land off conniston close</v>
      </c>
      <c r="D130" s="13" t="str">
        <f>[1]Calculations!C101</f>
        <v>Residential</v>
      </c>
      <c r="E130" s="38">
        <f>[1]Calculations!E101</f>
        <v>0.82196623451903905</v>
      </c>
      <c r="F130" s="38">
        <f>[1]Calculations!I101</f>
        <v>0.82196623451903905</v>
      </c>
      <c r="G130" s="38">
        <f>[1]Calculations!M101</f>
        <v>100</v>
      </c>
      <c r="H130" s="38">
        <f>[1]Calculations!H101</f>
        <v>0</v>
      </c>
      <c r="I130" s="38">
        <f>[1]Calculations!L101</f>
        <v>0</v>
      </c>
      <c r="J130" s="38">
        <f>[1]Calculations!G101</f>
        <v>0</v>
      </c>
      <c r="K130" s="38">
        <f>[1]Calculations!K101</f>
        <v>0</v>
      </c>
      <c r="L130" s="38">
        <f>[1]Calculations!F101</f>
        <v>0</v>
      </c>
      <c r="M130" s="38">
        <f>[1]Calculations!J101</f>
        <v>0</v>
      </c>
      <c r="N130" s="38">
        <f>[1]Calculations!V101</f>
        <v>0</v>
      </c>
      <c r="O130" s="38">
        <f>[1]Calculations!W101</f>
        <v>0</v>
      </c>
      <c r="P130" s="38">
        <f>[1]Calculations!O101</f>
        <v>4.6435859999999995E-2</v>
      </c>
      <c r="Q130" s="38">
        <f>[1]Calculations!S101</f>
        <v>5.6493634470485556</v>
      </c>
      <c r="R130" s="38">
        <f>[1]Calculations!Q101</f>
        <v>9.8045600000000004E-3</v>
      </c>
      <c r="S130" s="38">
        <f>[1]Calculations!T101</f>
        <v>1.1928178540979835</v>
      </c>
      <c r="T130" s="38">
        <f>[1]Calculations!R101</f>
        <v>0</v>
      </c>
      <c r="U130" s="38">
        <f>[1]Calculations!U101</f>
        <v>0</v>
      </c>
      <c r="V130" s="38">
        <f>[1]Calculations!X101</f>
        <v>0</v>
      </c>
      <c r="W130" s="38">
        <f>[1]Calculations!Y101</f>
        <v>0</v>
      </c>
      <c r="X130" s="38" t="s">
        <v>1056</v>
      </c>
      <c r="Y130" s="73" t="s">
        <v>105</v>
      </c>
      <c r="Z130" s="80" t="s">
        <v>1066</v>
      </c>
      <c r="AA130" s="80">
        <f>[1]Calculations!Z101</f>
        <v>0</v>
      </c>
      <c r="AB130" s="80">
        <f t="shared" si="14"/>
        <v>0</v>
      </c>
      <c r="AC130" s="80">
        <f>[1]Calculations!AA101</f>
        <v>0</v>
      </c>
      <c r="AD130" s="80">
        <f t="shared" si="15"/>
        <v>0</v>
      </c>
      <c r="AE130" s="80">
        <f>[1]Calculations!AB101</f>
        <v>0</v>
      </c>
      <c r="AF130" s="80">
        <f t="shared" si="16"/>
        <v>0</v>
      </c>
      <c r="AG130" s="80">
        <f>[1]Calculations!AC101</f>
        <v>0</v>
      </c>
      <c r="AH130" s="80">
        <f t="shared" si="17"/>
        <v>0</v>
      </c>
      <c r="AI130" s="80">
        <f>[1]Calculations!AD101</f>
        <v>0.17926419408399999</v>
      </c>
      <c r="AJ130" s="80">
        <f t="shared" si="18"/>
        <v>21.809191978414258</v>
      </c>
      <c r="AK130" s="80">
        <f>[1]Calculations!AE101</f>
        <v>0.48352184854800001</v>
      </c>
      <c r="AL130" s="80">
        <f t="shared" si="19"/>
        <v>58.825025681368217</v>
      </c>
      <c r="AM130" s="80">
        <f>[1]Calculations!AF101</f>
        <v>0</v>
      </c>
      <c r="AN130" s="80">
        <f t="shared" si="20"/>
        <v>0</v>
      </c>
      <c r="AO130" s="80">
        <f>[1]Calculations!AG101</f>
        <v>0</v>
      </c>
      <c r="AP130" s="80">
        <f t="shared" si="21"/>
        <v>0</v>
      </c>
      <c r="AQ130" s="80">
        <f>[1]Calculations!AH101</f>
        <v>0.82196623451899997</v>
      </c>
      <c r="AR130" s="80">
        <f t="shared" si="22"/>
        <v>99.999999999995254</v>
      </c>
      <c r="AS130" s="80">
        <f>[1]Calculations!AI101</f>
        <v>0</v>
      </c>
      <c r="AT130" s="80">
        <f t="shared" si="23"/>
        <v>0</v>
      </c>
      <c r="AU130" s="80">
        <f>[1]Calculations!AJ101</f>
        <v>0</v>
      </c>
      <c r="AV130" s="80">
        <f t="shared" si="24"/>
        <v>0</v>
      </c>
      <c r="AW130" s="83"/>
      <c r="AX130" s="83"/>
      <c r="AY130" s="13" t="str">
        <f>[1]Calculations!D101</f>
        <v>Call for Sites 2018</v>
      </c>
    </row>
    <row r="131" spans="2:51" ht="25" x14ac:dyDescent="0.25">
      <c r="B131" s="13">
        <f>[1]Calculations!A102</f>
        <v>1289</v>
      </c>
      <c r="C131" s="30" t="str">
        <f>[1]Calculations!B102</f>
        <v>Walves garden</v>
      </c>
      <c r="D131" s="13" t="str">
        <f>[1]Calculations!C102</f>
        <v>Residential</v>
      </c>
      <c r="E131" s="38">
        <f>[1]Calculations!E102</f>
        <v>0.53720755852727597</v>
      </c>
      <c r="F131" s="38">
        <f>[1]Calculations!I102</f>
        <v>0.53720755852727597</v>
      </c>
      <c r="G131" s="38">
        <f>[1]Calculations!M102</f>
        <v>100</v>
      </c>
      <c r="H131" s="38">
        <f>[1]Calculations!H102</f>
        <v>0</v>
      </c>
      <c r="I131" s="38">
        <f>[1]Calculations!L102</f>
        <v>0</v>
      </c>
      <c r="J131" s="38">
        <f>[1]Calculations!G102</f>
        <v>0</v>
      </c>
      <c r="K131" s="38">
        <f>[1]Calculations!K102</f>
        <v>0</v>
      </c>
      <c r="L131" s="38">
        <f>[1]Calculations!F102</f>
        <v>0</v>
      </c>
      <c r="M131" s="38">
        <f>[1]Calculations!J102</f>
        <v>0</v>
      </c>
      <c r="N131" s="38">
        <f>[1]Calculations!V102</f>
        <v>0</v>
      </c>
      <c r="O131" s="38">
        <f>[1]Calculations!W102</f>
        <v>0</v>
      </c>
      <c r="P131" s="38">
        <f>[1]Calculations!O102</f>
        <v>0.14893879999999998</v>
      </c>
      <c r="Q131" s="38">
        <f>[1]Calculations!S102</f>
        <v>27.724628523155413</v>
      </c>
      <c r="R131" s="38">
        <f>[1]Calculations!Q102</f>
        <v>5.7770799999999997E-2</v>
      </c>
      <c r="S131" s="38">
        <f>[1]Calculations!T102</f>
        <v>10.75390676899174</v>
      </c>
      <c r="T131" s="38">
        <f>[1]Calculations!R102</f>
        <v>4.0406699999999997E-2</v>
      </c>
      <c r="U131" s="38">
        <f>[1]Calculations!U102</f>
        <v>7.5216179219020436</v>
      </c>
      <c r="V131" s="38" t="str">
        <f>[1]Calculations!X102</f>
        <v>Not Modelled</v>
      </c>
      <c r="W131" s="38" t="str">
        <f>[1]Calculations!Y102</f>
        <v>N/A</v>
      </c>
      <c r="X131" s="38" t="s">
        <v>1056</v>
      </c>
      <c r="Y131" s="73" t="s">
        <v>108</v>
      </c>
      <c r="Z131" s="80" t="s">
        <v>1067</v>
      </c>
      <c r="AA131" s="80">
        <f>[1]Calculations!Z102</f>
        <v>0</v>
      </c>
      <c r="AB131" s="80">
        <f t="shared" si="14"/>
        <v>0</v>
      </c>
      <c r="AC131" s="80">
        <f>[1]Calculations!AA102</f>
        <v>0</v>
      </c>
      <c r="AD131" s="80">
        <f t="shared" si="15"/>
        <v>0</v>
      </c>
      <c r="AE131" s="80">
        <f>[1]Calculations!AB102</f>
        <v>0</v>
      </c>
      <c r="AF131" s="80">
        <f t="shared" si="16"/>
        <v>0</v>
      </c>
      <c r="AG131" s="80">
        <f>[1]Calculations!AC102</f>
        <v>0</v>
      </c>
      <c r="AH131" s="80">
        <f t="shared" si="17"/>
        <v>0</v>
      </c>
      <c r="AI131" s="80">
        <f>[1]Calculations!AD102</f>
        <v>5.0532993763299998E-2</v>
      </c>
      <c r="AJ131" s="80">
        <f t="shared" si="18"/>
        <v>9.4066051307679537</v>
      </c>
      <c r="AK131" s="80">
        <f>[1]Calculations!AE102</f>
        <v>0</v>
      </c>
      <c r="AL131" s="80">
        <f t="shared" si="19"/>
        <v>0</v>
      </c>
      <c r="AM131" s="80">
        <f>[1]Calculations!AF102</f>
        <v>0</v>
      </c>
      <c r="AN131" s="80">
        <f t="shared" si="20"/>
        <v>0</v>
      </c>
      <c r="AO131" s="80">
        <f>[1]Calculations!AG102</f>
        <v>0</v>
      </c>
      <c r="AP131" s="80">
        <f t="shared" si="21"/>
        <v>0</v>
      </c>
      <c r="AQ131" s="80">
        <f>[1]Calculations!AH102</f>
        <v>0.52566077025400004</v>
      </c>
      <c r="AR131" s="80">
        <f t="shared" si="22"/>
        <v>97.850590876842688</v>
      </c>
      <c r="AS131" s="80">
        <f>[1]Calculations!AI102</f>
        <v>0</v>
      </c>
      <c r="AT131" s="80">
        <f t="shared" si="23"/>
        <v>0</v>
      </c>
      <c r="AU131" s="80">
        <f>[1]Calculations!AJ102</f>
        <v>0</v>
      </c>
      <c r="AV131" s="80">
        <f t="shared" si="24"/>
        <v>0</v>
      </c>
      <c r="AW131" s="83"/>
      <c r="AX131" s="83"/>
      <c r="AY131" s="13" t="str">
        <f>[1]Calculations!D102</f>
        <v>Call for Sites 2018</v>
      </c>
    </row>
    <row r="132" spans="2:51" ht="25" x14ac:dyDescent="0.25">
      <c r="B132" s="13">
        <f>[1]Calculations!A103</f>
        <v>1298</v>
      </c>
      <c r="C132" s="30" t="str">
        <f>[1]Calculations!B103</f>
        <v>Simister</v>
      </c>
      <c r="D132" s="13" t="str">
        <f>[1]Calculations!C103</f>
        <v>Residential</v>
      </c>
      <c r="E132" s="38">
        <f>[1]Calculations!E103</f>
        <v>212.29686193450101</v>
      </c>
      <c r="F132" s="38">
        <f>[1]Calculations!I103</f>
        <v>210.58525881379001</v>
      </c>
      <c r="G132" s="38">
        <f>[1]Calculations!M103</f>
        <v>99.193768996341035</v>
      </c>
      <c r="H132" s="38">
        <f>[1]Calculations!H103</f>
        <v>0.306971147798</v>
      </c>
      <c r="I132" s="38">
        <f>[1]Calculations!L103</f>
        <v>0.14459523565294546</v>
      </c>
      <c r="J132" s="38">
        <f>[1]Calculations!G103</f>
        <v>0.125029699243</v>
      </c>
      <c r="K132" s="38">
        <f>[1]Calculations!K103</f>
        <v>5.8893804695791897E-2</v>
      </c>
      <c r="L132" s="38">
        <f>[1]Calculations!F103</f>
        <v>1.2796022736699999</v>
      </c>
      <c r="M132" s="38">
        <f>[1]Calculations!J103</f>
        <v>0.60274196331022067</v>
      </c>
      <c r="N132" s="38">
        <f>[1]Calculations!V103</f>
        <v>7.1895622291399994E-2</v>
      </c>
      <c r="O132" s="38">
        <f>[1]Calculations!W103</f>
        <v>3.3865607638412301E-2</v>
      </c>
      <c r="P132" s="38">
        <f>[1]Calculations!O103</f>
        <v>20.747309999999999</v>
      </c>
      <c r="Q132" s="38">
        <f>[1]Calculations!S103</f>
        <v>9.7727822309502965</v>
      </c>
      <c r="R132" s="38">
        <f>[1]Calculations!Q103</f>
        <v>9.07911</v>
      </c>
      <c r="S132" s="38">
        <f>[1]Calculations!T103</f>
        <v>4.2766105524447822</v>
      </c>
      <c r="T132" s="38">
        <f>[1]Calculations!R103</f>
        <v>5.90496</v>
      </c>
      <c r="U132" s="38">
        <f>[1]Calculations!U103</f>
        <v>2.7814636288980243</v>
      </c>
      <c r="V132" s="38" t="str">
        <f>[1]Calculations!X103</f>
        <v>Not Modelled</v>
      </c>
      <c r="W132" s="38" t="str">
        <f>[1]Calculations!Y103</f>
        <v>N/A</v>
      </c>
      <c r="X132" s="38" t="s">
        <v>1056</v>
      </c>
      <c r="Y132" s="73" t="s">
        <v>108</v>
      </c>
      <c r="Z132" s="80" t="s">
        <v>1067</v>
      </c>
      <c r="AA132" s="80">
        <f>[1]Calculations!Z103</f>
        <v>0.25410204587500002</v>
      </c>
      <c r="AB132" s="80">
        <f t="shared" si="14"/>
        <v>0.11969185204131606</v>
      </c>
      <c r="AC132" s="80">
        <f>[1]Calculations!AA103</f>
        <v>4.6014709433999998</v>
      </c>
      <c r="AD132" s="80">
        <f t="shared" si="15"/>
        <v>2.167470070669095E-2</v>
      </c>
      <c r="AE132" s="80">
        <f>[1]Calculations!AB103</f>
        <v>4.1015351346099997</v>
      </c>
      <c r="AF132" s="80">
        <f t="shared" si="16"/>
        <v>1.9319810463686589</v>
      </c>
      <c r="AG132" s="80">
        <f>[1]Calculations!AC103</f>
        <v>1.4136147355099999</v>
      </c>
      <c r="AH132" s="80">
        <f t="shared" si="17"/>
        <v>0.66586699522018189</v>
      </c>
      <c r="AI132" s="80">
        <f>[1]Calculations!AD103</f>
        <v>22.858148785800001</v>
      </c>
      <c r="AJ132" s="80">
        <f t="shared" si="18"/>
        <v>10.767068612089199</v>
      </c>
      <c r="AK132" s="80">
        <f>[1]Calculations!AE103</f>
        <v>51.691339145100002</v>
      </c>
      <c r="AL132" s="80">
        <f t="shared" si="19"/>
        <v>24.348611973853902</v>
      </c>
      <c r="AM132" s="80">
        <f>[1]Calculations!AF103</f>
        <v>3.4173528688100001</v>
      </c>
      <c r="AN132" s="80">
        <f t="shared" si="20"/>
        <v>1.6097048433359982</v>
      </c>
      <c r="AO132" s="80">
        <f>[1]Calculations!AG103</f>
        <v>46.279699922699997</v>
      </c>
      <c r="AP132" s="80">
        <f t="shared" si="21"/>
        <v>21.799521434743799</v>
      </c>
      <c r="AQ132" s="80">
        <f>[1]Calculations!AH103</f>
        <v>126.256349585</v>
      </c>
      <c r="AR132" s="80">
        <f t="shared" si="22"/>
        <v>59.471604259488906</v>
      </c>
      <c r="AS132" s="80">
        <f>[1]Calculations!AI103</f>
        <v>0</v>
      </c>
      <c r="AT132" s="80">
        <f t="shared" si="23"/>
        <v>0</v>
      </c>
      <c r="AU132" s="80">
        <f>[1]Calculations!AJ103</f>
        <v>1.74208039035</v>
      </c>
      <c r="AV132" s="80">
        <f t="shared" si="24"/>
        <v>0.82058697169413464</v>
      </c>
      <c r="AW132" s="83"/>
      <c r="AX132" s="83"/>
      <c r="AY132" s="13" t="str">
        <f>[1]Calculations!D103</f>
        <v>Call for Sites 2018</v>
      </c>
    </row>
    <row r="133" spans="2:51" x14ac:dyDescent="0.25">
      <c r="B133" s="13">
        <f>[1]Calculations!A104</f>
        <v>1305</v>
      </c>
      <c r="C133" s="30" t="str">
        <f>[1]Calculations!B104</f>
        <v>Land forming part of Owlerbarrow Farm</v>
      </c>
      <c r="D133" s="13" t="str">
        <f>[1]Calculations!C104</f>
        <v>Residential</v>
      </c>
      <c r="E133" s="38">
        <f>[1]Calculations!E104</f>
        <v>1.91487846792327</v>
      </c>
      <c r="F133" s="38">
        <f>[1]Calculations!I104</f>
        <v>1.91487846792327</v>
      </c>
      <c r="G133" s="38">
        <f>[1]Calculations!M104</f>
        <v>100</v>
      </c>
      <c r="H133" s="38">
        <f>[1]Calculations!H104</f>
        <v>0</v>
      </c>
      <c r="I133" s="38">
        <f>[1]Calculations!L104</f>
        <v>0</v>
      </c>
      <c r="J133" s="38">
        <f>[1]Calculations!G104</f>
        <v>0</v>
      </c>
      <c r="K133" s="38">
        <f>[1]Calculations!K104</f>
        <v>0</v>
      </c>
      <c r="L133" s="38">
        <f>[1]Calculations!F104</f>
        <v>0</v>
      </c>
      <c r="M133" s="38">
        <f>[1]Calculations!J104</f>
        <v>0</v>
      </c>
      <c r="N133" s="38">
        <f>[1]Calculations!V104</f>
        <v>0</v>
      </c>
      <c r="O133" s="38">
        <f>[1]Calculations!W104</f>
        <v>0</v>
      </c>
      <c r="P133" s="38">
        <f>[1]Calculations!O104</f>
        <v>6.5972340000000004E-2</v>
      </c>
      <c r="Q133" s="38">
        <f>[1]Calculations!S104</f>
        <v>3.4452494560424265</v>
      </c>
      <c r="R133" s="38">
        <f>[1]Calculations!Q104</f>
        <v>1.9289540000000001E-2</v>
      </c>
      <c r="S133" s="38">
        <f>[1]Calculations!T104</f>
        <v>1.0073506137922139</v>
      </c>
      <c r="T133" s="38">
        <f>[1]Calculations!R104</f>
        <v>2.4957400000000002E-3</v>
      </c>
      <c r="U133" s="38">
        <f>[1]Calculations!U104</f>
        <v>0.13033411998760883</v>
      </c>
      <c r="V133" s="38" t="str">
        <f>[1]Calculations!X104</f>
        <v>Not Modelled</v>
      </c>
      <c r="W133" s="38" t="str">
        <f>[1]Calculations!Y104</f>
        <v>N/A</v>
      </c>
      <c r="X133" s="38" t="s">
        <v>1056</v>
      </c>
      <c r="Y133" s="73" t="s">
        <v>105</v>
      </c>
      <c r="Z133" s="80" t="s">
        <v>1066</v>
      </c>
      <c r="AA133" s="80">
        <f>[1]Calculations!Z104</f>
        <v>0</v>
      </c>
      <c r="AB133" s="80">
        <f t="shared" si="14"/>
        <v>0</v>
      </c>
      <c r="AC133" s="80">
        <f>[1]Calculations!AA104</f>
        <v>0</v>
      </c>
      <c r="AD133" s="80">
        <f t="shared" si="15"/>
        <v>0</v>
      </c>
      <c r="AE133" s="80">
        <f>[1]Calculations!AB104</f>
        <v>0</v>
      </c>
      <c r="AF133" s="80">
        <f t="shared" si="16"/>
        <v>0</v>
      </c>
      <c r="AG133" s="80">
        <f>[1]Calculations!AC104</f>
        <v>0</v>
      </c>
      <c r="AH133" s="80">
        <f t="shared" si="17"/>
        <v>0</v>
      </c>
      <c r="AI133" s="80">
        <f>[1]Calculations!AD104</f>
        <v>1.03101288253</v>
      </c>
      <c r="AJ133" s="80">
        <f t="shared" si="18"/>
        <v>53.842209821710377</v>
      </c>
      <c r="AK133" s="80">
        <f>[1]Calculations!AE104</f>
        <v>1.90473196908</v>
      </c>
      <c r="AL133" s="80">
        <f t="shared" si="19"/>
        <v>99.470123090669347</v>
      </c>
      <c r="AM133" s="80">
        <f>[1]Calculations!AF104</f>
        <v>4.7261719553300004E-3</v>
      </c>
      <c r="AN133" s="80">
        <f t="shared" si="20"/>
        <v>0.24681315469882759</v>
      </c>
      <c r="AO133" s="80">
        <f>[1]Calculations!AG104</f>
        <v>5.2778877703799999E-2</v>
      </c>
      <c r="AP133" s="80">
        <f t="shared" si="21"/>
        <v>2.756252085336774</v>
      </c>
      <c r="AQ133" s="80">
        <f>[1]Calculations!AH104</f>
        <v>1.8478706845999999</v>
      </c>
      <c r="AR133" s="80">
        <f t="shared" si="22"/>
        <v>96.500676964844587</v>
      </c>
      <c r="AS133" s="80">
        <f>[1]Calculations!AI104</f>
        <v>0</v>
      </c>
      <c r="AT133" s="80">
        <f t="shared" si="23"/>
        <v>0</v>
      </c>
      <c r="AU133" s="80">
        <f>[1]Calculations!AJ104</f>
        <v>0</v>
      </c>
      <c r="AV133" s="80">
        <f t="shared" si="24"/>
        <v>0</v>
      </c>
      <c r="AW133" s="83"/>
      <c r="AX133" s="83"/>
      <c r="AY133" s="13" t="str">
        <f>[1]Calculations!D104</f>
        <v>Call for Sites 2018</v>
      </c>
    </row>
    <row r="134" spans="2:51" x14ac:dyDescent="0.25">
      <c r="B134" s="13">
        <f>[1]Calculations!A105</f>
        <v>1306</v>
      </c>
      <c r="C134" s="30" t="str">
        <f>[1]Calculations!B105</f>
        <v>Land forming part of High Bank Farm</v>
      </c>
      <c r="D134" s="13" t="str">
        <f>[1]Calculations!C105</f>
        <v>Residential</v>
      </c>
      <c r="E134" s="38">
        <f>[1]Calculations!E105</f>
        <v>16.919163716896801</v>
      </c>
      <c r="F134" s="38">
        <f>[1]Calculations!I105</f>
        <v>16.919163716896801</v>
      </c>
      <c r="G134" s="38">
        <f>[1]Calculations!M105</f>
        <v>100</v>
      </c>
      <c r="H134" s="38">
        <f>[1]Calculations!H105</f>
        <v>0</v>
      </c>
      <c r="I134" s="38">
        <f>[1]Calculations!L105</f>
        <v>0</v>
      </c>
      <c r="J134" s="38">
        <f>[1]Calculations!G105</f>
        <v>0</v>
      </c>
      <c r="K134" s="38">
        <f>[1]Calculations!K105</f>
        <v>0</v>
      </c>
      <c r="L134" s="38">
        <f>[1]Calculations!F105</f>
        <v>0</v>
      </c>
      <c r="M134" s="38">
        <f>[1]Calculations!J105</f>
        <v>0</v>
      </c>
      <c r="N134" s="38">
        <f>[1]Calculations!V105</f>
        <v>0</v>
      </c>
      <c r="O134" s="38">
        <f>[1]Calculations!W105</f>
        <v>0</v>
      </c>
      <c r="P134" s="38">
        <f>[1]Calculations!O105</f>
        <v>0.28092089999999997</v>
      </c>
      <c r="Q134" s="38">
        <f>[1]Calculations!S105</f>
        <v>1.6603710721201332</v>
      </c>
      <c r="R134" s="38">
        <f>[1]Calculations!Q105</f>
        <v>7.1478899999999998E-2</v>
      </c>
      <c r="S134" s="38">
        <f>[1]Calculations!T105</f>
        <v>0.42247300869023197</v>
      </c>
      <c r="T134" s="38">
        <f>[1]Calculations!R105</f>
        <v>4.9139000000000002E-2</v>
      </c>
      <c r="U134" s="38">
        <f>[1]Calculations!U105</f>
        <v>0.29043397665645826</v>
      </c>
      <c r="V134" s="38" t="str">
        <f>[1]Calculations!X105</f>
        <v>Not Modelled</v>
      </c>
      <c r="W134" s="38" t="str">
        <f>[1]Calculations!Y105</f>
        <v>N/A</v>
      </c>
      <c r="X134" s="38" t="s">
        <v>1056</v>
      </c>
      <c r="Y134" s="73" t="s">
        <v>105</v>
      </c>
      <c r="Z134" s="80" t="s">
        <v>1066</v>
      </c>
      <c r="AA134" s="80">
        <f>[1]Calculations!Z105</f>
        <v>0</v>
      </c>
      <c r="AB134" s="80">
        <f t="shared" si="14"/>
        <v>0</v>
      </c>
      <c r="AC134" s="80">
        <f>[1]Calculations!AA105</f>
        <v>0</v>
      </c>
      <c r="AD134" s="80">
        <f t="shared" si="15"/>
        <v>0</v>
      </c>
      <c r="AE134" s="80">
        <f>[1]Calculations!AB105</f>
        <v>0</v>
      </c>
      <c r="AF134" s="80">
        <f t="shared" si="16"/>
        <v>0</v>
      </c>
      <c r="AG134" s="80">
        <f>[1]Calculations!AC105</f>
        <v>0</v>
      </c>
      <c r="AH134" s="80">
        <f t="shared" si="17"/>
        <v>0</v>
      </c>
      <c r="AI134" s="80">
        <f>[1]Calculations!AD105</f>
        <v>3.2887954282999998</v>
      </c>
      <c r="AJ134" s="80">
        <f t="shared" si="18"/>
        <v>19.438285977548357</v>
      </c>
      <c r="AK134" s="80">
        <f>[1]Calculations!AE105</f>
        <v>15.8106323672</v>
      </c>
      <c r="AL134" s="80">
        <f t="shared" si="19"/>
        <v>93.448072444681557</v>
      </c>
      <c r="AM134" s="80">
        <f>[1]Calculations!AF105</f>
        <v>0</v>
      </c>
      <c r="AN134" s="80">
        <f t="shared" si="20"/>
        <v>0</v>
      </c>
      <c r="AO134" s="80">
        <f>[1]Calculations!AG105</f>
        <v>2.6969436016700001</v>
      </c>
      <c r="AP134" s="80">
        <f t="shared" si="21"/>
        <v>15.940170842939603</v>
      </c>
      <c r="AQ134" s="80">
        <f>[1]Calculations!AH105</f>
        <v>14.222389210899999</v>
      </c>
      <c r="AR134" s="80">
        <f t="shared" si="22"/>
        <v>84.060828589869416</v>
      </c>
      <c r="AS134" s="80">
        <f>[1]Calculations!AI105</f>
        <v>0</v>
      </c>
      <c r="AT134" s="80">
        <f t="shared" si="23"/>
        <v>0</v>
      </c>
      <c r="AU134" s="80">
        <f>[1]Calculations!AJ105</f>
        <v>0</v>
      </c>
      <c r="AV134" s="80">
        <f t="shared" si="24"/>
        <v>0</v>
      </c>
      <c r="AW134" s="83"/>
      <c r="AX134" s="83"/>
      <c r="AY134" s="13" t="str">
        <f>[1]Calculations!D105</f>
        <v>Call for Sites 2018</v>
      </c>
    </row>
    <row r="135" spans="2:51" x14ac:dyDescent="0.25">
      <c r="B135" s="13">
        <f>[1]Calculations!A106</f>
        <v>1307</v>
      </c>
      <c r="C135" s="30" t="str">
        <f>[1]Calculations!B106</f>
        <v>North of Ashwood Avenue</v>
      </c>
      <c r="D135" s="13" t="str">
        <f>[1]Calculations!C106</f>
        <v>Residential</v>
      </c>
      <c r="E135" s="38">
        <f>[1]Calculations!E106</f>
        <v>1.52841166640866</v>
      </c>
      <c r="F135" s="38">
        <f>[1]Calculations!I106</f>
        <v>1.52841166640866</v>
      </c>
      <c r="G135" s="38">
        <f>[1]Calculations!M106</f>
        <v>100</v>
      </c>
      <c r="H135" s="38">
        <f>[1]Calculations!H106</f>
        <v>0</v>
      </c>
      <c r="I135" s="38">
        <f>[1]Calculations!L106</f>
        <v>0</v>
      </c>
      <c r="J135" s="38">
        <f>[1]Calculations!G106</f>
        <v>0</v>
      </c>
      <c r="K135" s="38">
        <f>[1]Calculations!K106</f>
        <v>0</v>
      </c>
      <c r="L135" s="38">
        <f>[1]Calculations!F106</f>
        <v>0</v>
      </c>
      <c r="M135" s="38">
        <f>[1]Calculations!J106</f>
        <v>0</v>
      </c>
      <c r="N135" s="38">
        <f>[1]Calculations!V106</f>
        <v>0</v>
      </c>
      <c r="O135" s="38">
        <f>[1]Calculations!W106</f>
        <v>0</v>
      </c>
      <c r="P135" s="38">
        <f>[1]Calculations!O106</f>
        <v>2.80456E-2</v>
      </c>
      <c r="Q135" s="38">
        <f>[1]Calculations!S106</f>
        <v>1.8349506625985994</v>
      </c>
      <c r="R135" s="38">
        <f>[1]Calculations!Q106</f>
        <v>5.5570000000000003E-3</v>
      </c>
      <c r="S135" s="38">
        <f>[1]Calculations!T106</f>
        <v>0.36358005648160202</v>
      </c>
      <c r="T135" s="38">
        <f>[1]Calculations!R106</f>
        <v>1.157E-3</v>
      </c>
      <c r="U135" s="38">
        <f>[1]Calculations!U106</f>
        <v>7.5699500692678334E-2</v>
      </c>
      <c r="V135" s="38" t="str">
        <f>[1]Calculations!X106</f>
        <v>Not Modelled</v>
      </c>
      <c r="W135" s="38" t="str">
        <f>[1]Calculations!Y106</f>
        <v>N/A</v>
      </c>
      <c r="X135" s="38" t="s">
        <v>1056</v>
      </c>
      <c r="Y135" s="73" t="s">
        <v>105</v>
      </c>
      <c r="Z135" s="80" t="s">
        <v>1066</v>
      </c>
      <c r="AA135" s="80">
        <f>[1]Calculations!Z106</f>
        <v>0</v>
      </c>
      <c r="AB135" s="80">
        <f t="shared" si="14"/>
        <v>0</v>
      </c>
      <c r="AC135" s="80">
        <f>[1]Calculations!AA106</f>
        <v>0</v>
      </c>
      <c r="AD135" s="80">
        <f t="shared" si="15"/>
        <v>0</v>
      </c>
      <c r="AE135" s="80">
        <f>[1]Calculations!AB106</f>
        <v>0</v>
      </c>
      <c r="AF135" s="80">
        <f t="shared" si="16"/>
        <v>0</v>
      </c>
      <c r="AG135" s="80">
        <f>[1]Calculations!AC106</f>
        <v>0</v>
      </c>
      <c r="AH135" s="80">
        <f t="shared" si="17"/>
        <v>0</v>
      </c>
      <c r="AI135" s="80">
        <f>[1]Calculations!AD106</f>
        <v>0</v>
      </c>
      <c r="AJ135" s="80">
        <f t="shared" si="18"/>
        <v>0</v>
      </c>
      <c r="AK135" s="80">
        <f>[1]Calculations!AE106</f>
        <v>1.3928718172500001</v>
      </c>
      <c r="AL135" s="80">
        <f t="shared" si="19"/>
        <v>91.131980202876832</v>
      </c>
      <c r="AM135" s="80">
        <f>[1]Calculations!AF106</f>
        <v>0</v>
      </c>
      <c r="AN135" s="80">
        <f t="shared" si="20"/>
        <v>0</v>
      </c>
      <c r="AO135" s="80">
        <f>[1]Calculations!AG106</f>
        <v>0</v>
      </c>
      <c r="AP135" s="80">
        <f t="shared" si="21"/>
        <v>0</v>
      </c>
      <c r="AQ135" s="80">
        <f>[1]Calculations!AH106</f>
        <v>1.52841166641</v>
      </c>
      <c r="AR135" s="80">
        <f t="shared" si="22"/>
        <v>100.00000000008768</v>
      </c>
      <c r="AS135" s="80">
        <f>[1]Calculations!AI106</f>
        <v>0</v>
      </c>
      <c r="AT135" s="80">
        <f t="shared" si="23"/>
        <v>0</v>
      </c>
      <c r="AU135" s="80">
        <f>[1]Calculations!AJ106</f>
        <v>0</v>
      </c>
      <c r="AV135" s="80">
        <f t="shared" si="24"/>
        <v>0</v>
      </c>
      <c r="AW135" s="83"/>
      <c r="AX135" s="83"/>
      <c r="AY135" s="13" t="str">
        <f>[1]Calculations!D106</f>
        <v>Call for Sites 2018</v>
      </c>
    </row>
    <row r="136" spans="2:51" x14ac:dyDescent="0.25">
      <c r="B136" s="13">
        <f>[1]Calculations!A107</f>
        <v>1308</v>
      </c>
      <c r="C136" s="30" t="str">
        <f>[1]Calculations!B107</f>
        <v>Land to West of Whalley Road</v>
      </c>
      <c r="D136" s="13" t="str">
        <f>[1]Calculations!C107</f>
        <v>Residential</v>
      </c>
      <c r="E136" s="38">
        <f>[1]Calculations!E107</f>
        <v>1.94296143431318</v>
      </c>
      <c r="F136" s="38">
        <f>[1]Calculations!I107</f>
        <v>1.94296143431318</v>
      </c>
      <c r="G136" s="38">
        <f>[1]Calculations!M107</f>
        <v>100</v>
      </c>
      <c r="H136" s="38">
        <f>[1]Calculations!H107</f>
        <v>0</v>
      </c>
      <c r="I136" s="38">
        <f>[1]Calculations!L107</f>
        <v>0</v>
      </c>
      <c r="J136" s="38">
        <f>[1]Calculations!G107</f>
        <v>0</v>
      </c>
      <c r="K136" s="38">
        <f>[1]Calculations!K107</f>
        <v>0</v>
      </c>
      <c r="L136" s="38">
        <f>[1]Calculations!F107</f>
        <v>0</v>
      </c>
      <c r="M136" s="38">
        <f>[1]Calculations!J107</f>
        <v>0</v>
      </c>
      <c r="N136" s="38">
        <f>[1]Calculations!V107</f>
        <v>0</v>
      </c>
      <c r="O136" s="38">
        <f>[1]Calculations!W107</f>
        <v>0</v>
      </c>
      <c r="P136" s="38">
        <f>[1]Calculations!O107</f>
        <v>0.35917330000000003</v>
      </c>
      <c r="Q136" s="38">
        <f>[1]Calculations!S107</f>
        <v>18.485868718591661</v>
      </c>
      <c r="R136" s="38">
        <f>[1]Calculations!Q107</f>
        <v>0.1678123</v>
      </c>
      <c r="S136" s="38">
        <f>[1]Calculations!T107</f>
        <v>8.6369341684499368</v>
      </c>
      <c r="T136" s="38">
        <f>[1]Calculations!R107</f>
        <v>0.116636</v>
      </c>
      <c r="U136" s="38">
        <f>[1]Calculations!U107</f>
        <v>6.0030012917487374</v>
      </c>
      <c r="V136" s="38" t="str">
        <f>[1]Calculations!X107</f>
        <v>Not Modelled</v>
      </c>
      <c r="W136" s="38" t="str">
        <f>[1]Calculations!Y107</f>
        <v>N/A</v>
      </c>
      <c r="X136" s="38" t="s">
        <v>1056</v>
      </c>
      <c r="Y136" s="73" t="s">
        <v>105</v>
      </c>
      <c r="Z136" s="80" t="s">
        <v>1066</v>
      </c>
      <c r="AA136" s="80">
        <f>[1]Calculations!Z107</f>
        <v>0</v>
      </c>
      <c r="AB136" s="80">
        <f t="shared" si="14"/>
        <v>0</v>
      </c>
      <c r="AC136" s="80">
        <f>[1]Calculations!AA107</f>
        <v>0</v>
      </c>
      <c r="AD136" s="80">
        <f t="shared" si="15"/>
        <v>0</v>
      </c>
      <c r="AE136" s="80">
        <f>[1]Calculations!AB107</f>
        <v>0</v>
      </c>
      <c r="AF136" s="80">
        <f t="shared" si="16"/>
        <v>0</v>
      </c>
      <c r="AG136" s="80">
        <f>[1]Calculations!AC107</f>
        <v>0</v>
      </c>
      <c r="AH136" s="80">
        <f t="shared" si="17"/>
        <v>0</v>
      </c>
      <c r="AI136" s="80">
        <f>[1]Calculations!AD107</f>
        <v>0.72117142779300003</v>
      </c>
      <c r="AJ136" s="80">
        <f t="shared" si="18"/>
        <v>37.117125181021819</v>
      </c>
      <c r="AK136" s="80">
        <f>[1]Calculations!AE107</f>
        <v>1.93669986432</v>
      </c>
      <c r="AL136" s="80">
        <f t="shared" si="19"/>
        <v>99.677730608410485</v>
      </c>
      <c r="AM136" s="80">
        <f>[1]Calculations!AF107</f>
        <v>0</v>
      </c>
      <c r="AN136" s="80">
        <f t="shared" si="20"/>
        <v>0</v>
      </c>
      <c r="AO136" s="80">
        <f>[1]Calculations!AG107</f>
        <v>0</v>
      </c>
      <c r="AP136" s="80">
        <f t="shared" si="21"/>
        <v>0</v>
      </c>
      <c r="AQ136" s="80">
        <f>[1]Calculations!AH107</f>
        <v>1.9429614343099999</v>
      </c>
      <c r="AR136" s="80">
        <f t="shared" si="22"/>
        <v>99.999999999836334</v>
      </c>
      <c r="AS136" s="80">
        <f>[1]Calculations!AI107</f>
        <v>0</v>
      </c>
      <c r="AT136" s="80">
        <f t="shared" si="23"/>
        <v>0</v>
      </c>
      <c r="AU136" s="80">
        <f>[1]Calculations!AJ107</f>
        <v>0</v>
      </c>
      <c r="AV136" s="80">
        <f t="shared" si="24"/>
        <v>0</v>
      </c>
      <c r="AW136" s="83"/>
      <c r="AX136" s="83"/>
      <c r="AY136" s="13" t="str">
        <f>[1]Calculations!D107</f>
        <v>Call for Sites 2018</v>
      </c>
    </row>
    <row r="137" spans="2:51" x14ac:dyDescent="0.25">
      <c r="B137" s="13">
        <f>[1]Calculations!A108</f>
        <v>1310</v>
      </c>
      <c r="C137" s="30" t="str">
        <f>[1]Calculations!B108</f>
        <v>Land off Cliftor Rd</v>
      </c>
      <c r="D137" s="13" t="str">
        <f>[1]Calculations!C108</f>
        <v>Residential</v>
      </c>
      <c r="E137" s="38">
        <f>[1]Calculations!E108</f>
        <v>17.391101127083399</v>
      </c>
      <c r="F137" s="38">
        <f>[1]Calculations!I108</f>
        <v>17.391101127083399</v>
      </c>
      <c r="G137" s="38">
        <f>[1]Calculations!M108</f>
        <v>100</v>
      </c>
      <c r="H137" s="38">
        <f>[1]Calculations!H108</f>
        <v>0</v>
      </c>
      <c r="I137" s="38">
        <f>[1]Calculations!L108</f>
        <v>0</v>
      </c>
      <c r="J137" s="38">
        <f>[1]Calculations!G108</f>
        <v>0</v>
      </c>
      <c r="K137" s="38">
        <f>[1]Calculations!K108</f>
        <v>0</v>
      </c>
      <c r="L137" s="38">
        <f>[1]Calculations!F108</f>
        <v>0</v>
      </c>
      <c r="M137" s="38">
        <f>[1]Calculations!J108</f>
        <v>0</v>
      </c>
      <c r="N137" s="38">
        <f>[1]Calculations!V108</f>
        <v>1.1159534896300001</v>
      </c>
      <c r="O137" s="38">
        <f>[1]Calculations!W108</f>
        <v>6.4168075470052353</v>
      </c>
      <c r="P137" s="38">
        <f>[1]Calculations!O108</f>
        <v>2.3984490000000003</v>
      </c>
      <c r="Q137" s="38">
        <f>[1]Calculations!S108</f>
        <v>13.791242903330964</v>
      </c>
      <c r="R137" s="38">
        <f>[1]Calculations!Q108</f>
        <v>1.561528</v>
      </c>
      <c r="S137" s="38">
        <f>[1]Calculations!T108</f>
        <v>8.9788909200706737</v>
      </c>
      <c r="T137" s="38">
        <f>[1]Calculations!R108</f>
        <v>1.0623100000000001</v>
      </c>
      <c r="U137" s="38">
        <f>[1]Calculations!U108</f>
        <v>6.1083538772921644</v>
      </c>
      <c r="V137" s="38" t="str">
        <f>[1]Calculations!X108</f>
        <v>Not Modelled</v>
      </c>
      <c r="W137" s="38" t="str">
        <f>[1]Calculations!Y108</f>
        <v>N/A</v>
      </c>
      <c r="X137" s="38" t="s">
        <v>1056</v>
      </c>
      <c r="Y137" s="73" t="s">
        <v>105</v>
      </c>
      <c r="Z137" s="80" t="s">
        <v>1066</v>
      </c>
      <c r="AA137" s="80">
        <f>[1]Calculations!Z108</f>
        <v>0</v>
      </c>
      <c r="AB137" s="80">
        <f t="shared" si="14"/>
        <v>0</v>
      </c>
      <c r="AC137" s="80">
        <f>[1]Calculations!AA108</f>
        <v>1.3039758632500001E-2</v>
      </c>
      <c r="AD137" s="80">
        <f t="shared" si="15"/>
        <v>7.4979488286644523E-4</v>
      </c>
      <c r="AE137" s="80">
        <f>[1]Calculations!AB108</f>
        <v>0.33981665367199998</v>
      </c>
      <c r="AF137" s="80">
        <f t="shared" si="16"/>
        <v>1.9539685911135258</v>
      </c>
      <c r="AG137" s="80">
        <f>[1]Calculations!AC108</f>
        <v>0</v>
      </c>
      <c r="AH137" s="80">
        <f t="shared" si="17"/>
        <v>0</v>
      </c>
      <c r="AI137" s="80">
        <f>[1]Calculations!AD108</f>
        <v>3.1845547750699997E-2</v>
      </c>
      <c r="AJ137" s="80">
        <f t="shared" si="18"/>
        <v>0.18311403928936099</v>
      </c>
      <c r="AK137" s="80">
        <f>[1]Calculations!AE108</f>
        <v>0</v>
      </c>
      <c r="AL137" s="80">
        <f t="shared" si="19"/>
        <v>0</v>
      </c>
      <c r="AM137" s="80">
        <f>[1]Calculations!AF108</f>
        <v>0</v>
      </c>
      <c r="AN137" s="80">
        <f t="shared" si="20"/>
        <v>0</v>
      </c>
      <c r="AO137" s="80">
        <f>[1]Calculations!AG108</f>
        <v>6.9187106832699996</v>
      </c>
      <c r="AP137" s="80">
        <f t="shared" si="21"/>
        <v>39.783051301423328</v>
      </c>
      <c r="AQ137" s="80">
        <f>[1]Calculations!AH108</f>
        <v>10.248087654300001</v>
      </c>
      <c r="AR137" s="80">
        <f t="shared" si="22"/>
        <v>58.927192587825928</v>
      </c>
      <c r="AS137" s="80">
        <f>[1]Calculations!AI108</f>
        <v>0</v>
      </c>
      <c r="AT137" s="80">
        <f t="shared" si="23"/>
        <v>0</v>
      </c>
      <c r="AU137" s="80">
        <f>[1]Calculations!AJ108</f>
        <v>0</v>
      </c>
      <c r="AV137" s="80">
        <f t="shared" si="24"/>
        <v>0</v>
      </c>
      <c r="AW137" s="83"/>
      <c r="AX137" s="83"/>
      <c r="AY137" s="13" t="str">
        <f>[1]Calculations!D108</f>
        <v>Call for Sites 2018</v>
      </c>
    </row>
    <row r="138" spans="2:51" ht="37.5" x14ac:dyDescent="0.25">
      <c r="B138" s="13">
        <f>[1]Calculations!A109</f>
        <v>1321</v>
      </c>
      <c r="C138" s="30" t="str">
        <f>[1]Calculations!B109</f>
        <v>Land north of Bury and Bolton Road and south-east of Bradley Fold Road, Ainsworth, Bury</v>
      </c>
      <c r="D138" s="13" t="str">
        <f>[1]Calculations!C109</f>
        <v>Residential</v>
      </c>
      <c r="E138" s="38">
        <f>[1]Calculations!E109</f>
        <v>11.8920246341488</v>
      </c>
      <c r="F138" s="38">
        <f>[1]Calculations!I109</f>
        <v>11.8920246341488</v>
      </c>
      <c r="G138" s="38">
        <f>[1]Calculations!M109</f>
        <v>100</v>
      </c>
      <c r="H138" s="38">
        <f>[1]Calculations!H109</f>
        <v>0</v>
      </c>
      <c r="I138" s="38">
        <f>[1]Calculations!L109</f>
        <v>0</v>
      </c>
      <c r="J138" s="38">
        <f>[1]Calculations!G109</f>
        <v>0</v>
      </c>
      <c r="K138" s="38">
        <f>[1]Calculations!K109</f>
        <v>0</v>
      </c>
      <c r="L138" s="38">
        <f>[1]Calculations!F109</f>
        <v>0</v>
      </c>
      <c r="M138" s="38">
        <f>[1]Calculations!J109</f>
        <v>0</v>
      </c>
      <c r="N138" s="38">
        <f>[1]Calculations!V109</f>
        <v>0</v>
      </c>
      <c r="O138" s="38">
        <f>[1]Calculations!W109</f>
        <v>0</v>
      </c>
      <c r="P138" s="38">
        <f>[1]Calculations!O109</f>
        <v>0.88620300000000007</v>
      </c>
      <c r="Q138" s="38">
        <f>[1]Calculations!S109</f>
        <v>7.4520784077019533</v>
      </c>
      <c r="R138" s="38">
        <f>[1]Calculations!Q109</f>
        <v>0.35193200000000002</v>
      </c>
      <c r="S138" s="38">
        <f>[1]Calculations!T109</f>
        <v>2.959395147815302</v>
      </c>
      <c r="T138" s="38">
        <f>[1]Calculations!R109</f>
        <v>0.119641</v>
      </c>
      <c r="U138" s="38">
        <f>[1]Calculations!U109</f>
        <v>1.0060608153841382</v>
      </c>
      <c r="V138" s="38" t="str">
        <f>[1]Calculations!X109</f>
        <v>Not Modelled</v>
      </c>
      <c r="W138" s="38" t="str">
        <f>[1]Calculations!Y109</f>
        <v>N/A</v>
      </c>
      <c r="X138" s="38" t="s">
        <v>1056</v>
      </c>
      <c r="Y138" s="73" t="s">
        <v>105</v>
      </c>
      <c r="Z138" s="80" t="s">
        <v>1066</v>
      </c>
      <c r="AA138" s="80">
        <f>[1]Calculations!Z109</f>
        <v>0</v>
      </c>
      <c r="AB138" s="80">
        <f t="shared" si="14"/>
        <v>0</v>
      </c>
      <c r="AC138" s="80">
        <f>[1]Calculations!AA109</f>
        <v>0.12767457857799999</v>
      </c>
      <c r="AD138" s="80">
        <f t="shared" si="15"/>
        <v>1.0736151539021648E-2</v>
      </c>
      <c r="AE138" s="80">
        <f>[1]Calculations!AB109</f>
        <v>0.110874578578</v>
      </c>
      <c r="AF138" s="80">
        <f t="shared" si="16"/>
        <v>0.93234400355693603</v>
      </c>
      <c r="AG138" s="80">
        <f>[1]Calculations!AC109</f>
        <v>0</v>
      </c>
      <c r="AH138" s="80">
        <f t="shared" si="17"/>
        <v>0</v>
      </c>
      <c r="AI138" s="80">
        <f>[1]Calculations!AD109</f>
        <v>7.5579738289999998</v>
      </c>
      <c r="AJ138" s="80">
        <f t="shared" si="18"/>
        <v>63.554979589402606</v>
      </c>
      <c r="AK138" s="80">
        <f>[1]Calculations!AE109</f>
        <v>7.2897604844300004</v>
      </c>
      <c r="AL138" s="80">
        <f t="shared" si="19"/>
        <v>61.299574367655872</v>
      </c>
      <c r="AM138" s="80">
        <f>[1]Calculations!AF109</f>
        <v>8.9291550735800002E-2</v>
      </c>
      <c r="AN138" s="80">
        <f t="shared" si="20"/>
        <v>0.75085238622356132</v>
      </c>
      <c r="AO138" s="80">
        <f>[1]Calculations!AG109</f>
        <v>7.4552597060599997</v>
      </c>
      <c r="AP138" s="80">
        <f t="shared" si="21"/>
        <v>62.691256833186223</v>
      </c>
      <c r="AQ138" s="80">
        <f>[1]Calculations!AH109</f>
        <v>4.2958651124099996</v>
      </c>
      <c r="AR138" s="80">
        <f t="shared" si="22"/>
        <v>36.123917033220025</v>
      </c>
      <c r="AS138" s="80">
        <f>[1]Calculations!AI109</f>
        <v>0</v>
      </c>
      <c r="AT138" s="80">
        <f t="shared" si="23"/>
        <v>0</v>
      </c>
      <c r="AU138" s="80">
        <f>[1]Calculations!AJ109</f>
        <v>0</v>
      </c>
      <c r="AV138" s="80">
        <f t="shared" si="24"/>
        <v>0</v>
      </c>
      <c r="AW138" s="83"/>
      <c r="AX138" s="83"/>
      <c r="AY138" s="13" t="str">
        <f>[1]Calculations!D109</f>
        <v>Call for Sites 2018</v>
      </c>
    </row>
    <row r="139" spans="2:51" ht="25" x14ac:dyDescent="0.25">
      <c r="B139" s="13">
        <f>[1]Calculations!A110</f>
        <v>1327</v>
      </c>
      <c r="C139" s="30" t="str">
        <f>[1]Calculations!B110</f>
        <v>Borden Way</v>
      </c>
      <c r="D139" s="13" t="str">
        <f>[1]Calculations!C110</f>
        <v>Residential</v>
      </c>
      <c r="E139" s="38">
        <f>[1]Calculations!E110</f>
        <v>3.5724836394179298</v>
      </c>
      <c r="F139" s="38">
        <f>[1]Calculations!I110</f>
        <v>2.4335730993849296</v>
      </c>
      <c r="G139" s="38">
        <f>[1]Calculations!M110</f>
        <v>68.119922860764603</v>
      </c>
      <c r="H139" s="38">
        <f>[1]Calculations!H110</f>
        <v>0.212190867773</v>
      </c>
      <c r="I139" s="38">
        <f>[1]Calculations!L110</f>
        <v>5.9395896297952699</v>
      </c>
      <c r="J139" s="38">
        <f>[1]Calculations!G110</f>
        <v>0.485698521198</v>
      </c>
      <c r="K139" s="38">
        <f>[1]Calculations!K110</f>
        <v>13.595542211556092</v>
      </c>
      <c r="L139" s="38">
        <f>[1]Calculations!F110</f>
        <v>0.44102115106200002</v>
      </c>
      <c r="M139" s="38">
        <f>[1]Calculations!J110</f>
        <v>12.34494529788403</v>
      </c>
      <c r="N139" s="38">
        <f>[1]Calculations!V110</f>
        <v>1.54209948471</v>
      </c>
      <c r="O139" s="38">
        <f>[1]Calculations!W110</f>
        <v>43.166033503830306</v>
      </c>
      <c r="P139" s="38">
        <f>[1]Calculations!O110</f>
        <v>1.0898072999999999</v>
      </c>
      <c r="Q139" s="38">
        <f>[1]Calculations!S110</f>
        <v>30.505592467249588</v>
      </c>
      <c r="R139" s="38">
        <f>[1]Calculations!Q110</f>
        <v>0.62746829999999998</v>
      </c>
      <c r="S139" s="38">
        <f>[1]Calculations!T110</f>
        <v>17.563923682579393</v>
      </c>
      <c r="T139" s="38">
        <f>[1]Calculations!R110</f>
        <v>0.54457800000000001</v>
      </c>
      <c r="U139" s="38">
        <f>[1]Calculations!U110</f>
        <v>15.243680726519127</v>
      </c>
      <c r="V139" s="38">
        <f>[1]Calculations!X110</f>
        <v>0</v>
      </c>
      <c r="W139" s="38">
        <f>[1]Calculations!Y110</f>
        <v>0</v>
      </c>
      <c r="X139" s="38" t="s">
        <v>1056</v>
      </c>
      <c r="Y139" s="73" t="s">
        <v>99</v>
      </c>
      <c r="Z139" s="80" t="s">
        <v>248</v>
      </c>
      <c r="AA139" s="80">
        <f>[1]Calculations!Z110</f>
        <v>2.5980190026200001E-2</v>
      </c>
      <c r="AB139" s="80">
        <f t="shared" si="14"/>
        <v>0.7272304830046189</v>
      </c>
      <c r="AC139" s="80">
        <f>[1]Calculations!AA110</f>
        <v>4.4057349510500001E-4</v>
      </c>
      <c r="AD139" s="80">
        <f t="shared" si="15"/>
        <v>1.2332414632885017E-4</v>
      </c>
      <c r="AE139" s="80">
        <f>[1]Calculations!AB110</f>
        <v>4.4057349510500001E-4</v>
      </c>
      <c r="AF139" s="80">
        <f t="shared" si="16"/>
        <v>1.2332414632885017E-2</v>
      </c>
      <c r="AG139" s="80">
        <f>[1]Calculations!AC110</f>
        <v>4.8801555572599999E-2</v>
      </c>
      <c r="AH139" s="80">
        <f t="shared" si="17"/>
        <v>1.3660400018109335</v>
      </c>
      <c r="AI139" s="80">
        <f>[1]Calculations!AD110</f>
        <v>6.7503006072099997E-2</v>
      </c>
      <c r="AJ139" s="80">
        <f t="shared" si="18"/>
        <v>1.8895259680768857</v>
      </c>
      <c r="AK139" s="80">
        <f>[1]Calculations!AE110</f>
        <v>1.2901481211399999E-2</v>
      </c>
      <c r="AL139" s="80">
        <f t="shared" si="19"/>
        <v>0.36113478782794528</v>
      </c>
      <c r="AM139" s="80">
        <f>[1]Calculations!AF110</f>
        <v>0</v>
      </c>
      <c r="AN139" s="80">
        <f t="shared" si="20"/>
        <v>0</v>
      </c>
      <c r="AO139" s="80">
        <f>[1]Calculations!AG110</f>
        <v>1.37744482847E-2</v>
      </c>
      <c r="AP139" s="80">
        <f t="shared" si="21"/>
        <v>0.38557064706234151</v>
      </c>
      <c r="AQ139" s="80">
        <f>[1]Calculations!AH110</f>
        <v>2.5153208711800001</v>
      </c>
      <c r="AR139" s="80">
        <f t="shared" si="22"/>
        <v>70.408184474984054</v>
      </c>
      <c r="AS139" s="80">
        <f>[1]Calculations!AI110</f>
        <v>0</v>
      </c>
      <c r="AT139" s="80">
        <f t="shared" si="23"/>
        <v>0</v>
      </c>
      <c r="AU139" s="80">
        <f>[1]Calculations!AJ110</f>
        <v>0.53722033924400003</v>
      </c>
      <c r="AV139" s="80">
        <f t="shared" si="24"/>
        <v>15.037727067982603</v>
      </c>
      <c r="AW139" s="83"/>
      <c r="AX139" s="83"/>
      <c r="AY139" s="13" t="str">
        <f>[1]Calculations!D110</f>
        <v>Call for Sites 2018</v>
      </c>
    </row>
    <row r="140" spans="2:51" ht="25" x14ac:dyDescent="0.25">
      <c r="B140" s="13">
        <f>[1]Calculations!A111</f>
        <v>1334</v>
      </c>
      <c r="C140" s="30" t="str">
        <f>[1]Calculations!B111</f>
        <v>land at junction Bury Old Rd /Arthur Lane</v>
      </c>
      <c r="D140" s="13" t="str">
        <f>[1]Calculations!C111</f>
        <v>Residential</v>
      </c>
      <c r="E140" s="38">
        <f>[1]Calculations!E111</f>
        <v>1.07715641596858</v>
      </c>
      <c r="F140" s="38">
        <f>[1]Calculations!I111</f>
        <v>1.07715641596858</v>
      </c>
      <c r="G140" s="38">
        <f>[1]Calculations!M111</f>
        <v>100</v>
      </c>
      <c r="H140" s="38">
        <f>[1]Calculations!H111</f>
        <v>0</v>
      </c>
      <c r="I140" s="38">
        <f>[1]Calculations!L111</f>
        <v>0</v>
      </c>
      <c r="J140" s="38">
        <f>[1]Calculations!G111</f>
        <v>0</v>
      </c>
      <c r="K140" s="38">
        <f>[1]Calculations!K111</f>
        <v>0</v>
      </c>
      <c r="L140" s="38">
        <f>[1]Calculations!F111</f>
        <v>0</v>
      </c>
      <c r="M140" s="38">
        <f>[1]Calculations!J111</f>
        <v>0</v>
      </c>
      <c r="N140" s="38">
        <f>[1]Calculations!V111</f>
        <v>0</v>
      </c>
      <c r="O140" s="38">
        <f>[1]Calculations!W111</f>
        <v>0</v>
      </c>
      <c r="P140" s="38">
        <f>[1]Calculations!O111</f>
        <v>0.50762450000000003</v>
      </c>
      <c r="Q140" s="38">
        <f>[1]Calculations!S111</f>
        <v>47.126349755206505</v>
      </c>
      <c r="R140" s="38">
        <f>[1]Calculations!Q111</f>
        <v>0.4097113</v>
      </c>
      <c r="S140" s="38">
        <f>[1]Calculations!T111</f>
        <v>38.036379297020403</v>
      </c>
      <c r="T140" s="38">
        <f>[1]Calculations!R111</f>
        <v>0.34236299999999997</v>
      </c>
      <c r="U140" s="38">
        <f>[1]Calculations!U111</f>
        <v>31.783963306029872</v>
      </c>
      <c r="V140" s="38" t="str">
        <f>[1]Calculations!X111</f>
        <v>Not Modelled</v>
      </c>
      <c r="W140" s="38" t="str">
        <f>[1]Calculations!Y111</f>
        <v>N/A</v>
      </c>
      <c r="X140" s="38" t="s">
        <v>1056</v>
      </c>
      <c r="Y140" s="73" t="s">
        <v>108</v>
      </c>
      <c r="Z140" s="80" t="s">
        <v>1067</v>
      </c>
      <c r="AA140" s="80">
        <f>[1]Calculations!Z111</f>
        <v>0</v>
      </c>
      <c r="AB140" s="80">
        <f t="shared" si="14"/>
        <v>0</v>
      </c>
      <c r="AC140" s="80">
        <f>[1]Calculations!AA111</f>
        <v>4.2236135257999997E-2</v>
      </c>
      <c r="AD140" s="80">
        <f t="shared" si="15"/>
        <v>3.9210772578485015E-2</v>
      </c>
      <c r="AE140" s="80">
        <f>[1]Calculations!AB111</f>
        <v>3.8296040000000003E-2</v>
      </c>
      <c r="AF140" s="80">
        <f t="shared" si="16"/>
        <v>3.5552905253378793</v>
      </c>
      <c r="AG140" s="80">
        <f>[1]Calculations!AC111</f>
        <v>0</v>
      </c>
      <c r="AH140" s="80">
        <f t="shared" si="17"/>
        <v>0</v>
      </c>
      <c r="AI140" s="80">
        <f>[1]Calculations!AD111</f>
        <v>0.27123579681799997</v>
      </c>
      <c r="AJ140" s="80">
        <f t="shared" si="18"/>
        <v>25.18072517574938</v>
      </c>
      <c r="AK140" s="80">
        <f>[1]Calculations!AE111</f>
        <v>0.99533222705900004</v>
      </c>
      <c r="AL140" s="80">
        <f t="shared" si="19"/>
        <v>92.403685509684905</v>
      </c>
      <c r="AM140" s="80">
        <f>[1]Calculations!AF111</f>
        <v>0.44121235804600001</v>
      </c>
      <c r="AN140" s="80">
        <f t="shared" si="20"/>
        <v>40.960843894641009</v>
      </c>
      <c r="AO140" s="80">
        <f>[1]Calculations!AG111</f>
        <v>0</v>
      </c>
      <c r="AP140" s="80">
        <f t="shared" si="21"/>
        <v>0</v>
      </c>
      <c r="AQ140" s="80">
        <f>[1]Calculations!AH111</f>
        <v>1.07715641597</v>
      </c>
      <c r="AR140" s="80">
        <f t="shared" si="22"/>
        <v>100.00000000013183</v>
      </c>
      <c r="AS140" s="80">
        <f>[1]Calculations!AI111</f>
        <v>0</v>
      </c>
      <c r="AT140" s="80">
        <f t="shared" si="23"/>
        <v>0</v>
      </c>
      <c r="AU140" s="80">
        <f>[1]Calculations!AJ111</f>
        <v>0</v>
      </c>
      <c r="AV140" s="80">
        <f t="shared" si="24"/>
        <v>0</v>
      </c>
      <c r="AW140" s="84"/>
      <c r="AX140" s="84"/>
      <c r="AY140" s="13" t="str">
        <f>[1]Calculations!D111</f>
        <v>Call for Sites 2018</v>
      </c>
    </row>
    <row r="141" spans="2:51" x14ac:dyDescent="0.25">
      <c r="B141" s="13">
        <f>[1]Calculations!A112</f>
        <v>1343</v>
      </c>
      <c r="C141" s="30" t="str">
        <f>[1]Calculations!B112</f>
        <v>Moorside Mill</v>
      </c>
      <c r="D141" s="13" t="str">
        <f>[1]Calculations!C112</f>
        <v>Residential</v>
      </c>
      <c r="E141" s="38">
        <f>[1]Calculations!E112</f>
        <v>2.1819619745767</v>
      </c>
      <c r="F141" s="38">
        <f>[1]Calculations!I112</f>
        <v>2.1819619745767</v>
      </c>
      <c r="G141" s="38">
        <f>[1]Calculations!M112</f>
        <v>100</v>
      </c>
      <c r="H141" s="38">
        <f>[1]Calculations!H112</f>
        <v>0</v>
      </c>
      <c r="I141" s="38">
        <f>[1]Calculations!L112</f>
        <v>0</v>
      </c>
      <c r="J141" s="38">
        <f>[1]Calculations!G112</f>
        <v>0</v>
      </c>
      <c r="K141" s="38">
        <f>[1]Calculations!K112</f>
        <v>0</v>
      </c>
      <c r="L141" s="38">
        <f>[1]Calculations!F112</f>
        <v>0</v>
      </c>
      <c r="M141" s="38">
        <f>[1]Calculations!J112</f>
        <v>0</v>
      </c>
      <c r="N141" s="38">
        <f>[1]Calculations!V112</f>
        <v>0</v>
      </c>
      <c r="O141" s="38">
        <f>[1]Calculations!W112</f>
        <v>0</v>
      </c>
      <c r="P141" s="38">
        <f>[1]Calculations!O112</f>
        <v>0.34898170000000001</v>
      </c>
      <c r="Q141" s="38">
        <f>[1]Calculations!S112</f>
        <v>15.993940502455473</v>
      </c>
      <c r="R141" s="38">
        <f>[1]Calculations!Q112</f>
        <v>5.5994700000000001E-2</v>
      </c>
      <c r="S141" s="38">
        <f>[1]Calculations!T112</f>
        <v>2.566254620952455</v>
      </c>
      <c r="T141" s="38">
        <f>[1]Calculations!R112</f>
        <v>2.7868500000000001E-2</v>
      </c>
      <c r="U141" s="38">
        <f>[1]Calculations!U112</f>
        <v>1.2772220746608787</v>
      </c>
      <c r="V141" s="38" t="str">
        <f>[1]Calculations!X112</f>
        <v>Not Modelled</v>
      </c>
      <c r="W141" s="38" t="str">
        <f>[1]Calculations!Y112</f>
        <v>N/A</v>
      </c>
      <c r="X141" s="38" t="s">
        <v>1056</v>
      </c>
      <c r="Y141" s="73" t="s">
        <v>105</v>
      </c>
      <c r="Z141" s="80" t="s">
        <v>1066</v>
      </c>
      <c r="AA141" s="80">
        <f>[1]Calculations!Z112</f>
        <v>0</v>
      </c>
      <c r="AB141" s="80">
        <f t="shared" si="14"/>
        <v>0</v>
      </c>
      <c r="AC141" s="80">
        <f>[1]Calculations!AA112</f>
        <v>1.17407876841E-2</v>
      </c>
      <c r="AD141" s="80">
        <f t="shared" si="15"/>
        <v>5.3808397308929773E-3</v>
      </c>
      <c r="AE141" s="80">
        <f>[1]Calculations!AB112</f>
        <v>2.4140787684099999E-2</v>
      </c>
      <c r="AF141" s="80">
        <f t="shared" si="16"/>
        <v>1.1063798528745352</v>
      </c>
      <c r="AG141" s="80">
        <f>[1]Calculations!AC112</f>
        <v>0</v>
      </c>
      <c r="AH141" s="80">
        <f t="shared" si="17"/>
        <v>0</v>
      </c>
      <c r="AI141" s="80">
        <f>[1]Calculations!AD112</f>
        <v>0</v>
      </c>
      <c r="AJ141" s="80">
        <f t="shared" si="18"/>
        <v>0</v>
      </c>
      <c r="AK141" s="80">
        <f>[1]Calculations!AE112</f>
        <v>1.1267955468499999</v>
      </c>
      <c r="AL141" s="80">
        <f t="shared" si="19"/>
        <v>51.641392470581337</v>
      </c>
      <c r="AM141" s="80">
        <f>[1]Calculations!AF112</f>
        <v>0</v>
      </c>
      <c r="AN141" s="80">
        <f t="shared" si="20"/>
        <v>0</v>
      </c>
      <c r="AO141" s="80">
        <f>[1]Calculations!AG112</f>
        <v>0</v>
      </c>
      <c r="AP141" s="80">
        <f t="shared" si="21"/>
        <v>0</v>
      </c>
      <c r="AQ141" s="80">
        <f>[1]Calculations!AH112</f>
        <v>2.0676739413099998</v>
      </c>
      <c r="AR141" s="80">
        <f t="shared" si="22"/>
        <v>94.762143676272274</v>
      </c>
      <c r="AS141" s="80">
        <f>[1]Calculations!AI112</f>
        <v>0</v>
      </c>
      <c r="AT141" s="80">
        <f t="shared" si="23"/>
        <v>0</v>
      </c>
      <c r="AU141" s="80">
        <f>[1]Calculations!AJ112</f>
        <v>0</v>
      </c>
      <c r="AV141" s="80">
        <f t="shared" si="24"/>
        <v>0</v>
      </c>
      <c r="AW141" s="83"/>
      <c r="AX141" s="83"/>
      <c r="AY141" s="13" t="str">
        <f>[1]Calculations!D112</f>
        <v>Call for Sites 2018</v>
      </c>
    </row>
    <row r="142" spans="2:51" x14ac:dyDescent="0.25">
      <c r="B142" s="13">
        <f>[1]Calculations!A113</f>
        <v>1349</v>
      </c>
      <c r="C142" s="30" t="str">
        <f>[1]Calculations!B113</f>
        <v>Castlebrook Farm and Stables</v>
      </c>
      <c r="D142" s="13" t="str">
        <f>[1]Calculations!C113</f>
        <v>Mixed use</v>
      </c>
      <c r="E142" s="38">
        <f>[1]Calculations!E113</f>
        <v>9.1681769628142202</v>
      </c>
      <c r="F142" s="38">
        <f>[1]Calculations!I113</f>
        <v>9.1681769628142202</v>
      </c>
      <c r="G142" s="38">
        <f>[1]Calculations!M113</f>
        <v>100</v>
      </c>
      <c r="H142" s="38">
        <f>[1]Calculations!H113</f>
        <v>0</v>
      </c>
      <c r="I142" s="38">
        <f>[1]Calculations!L113</f>
        <v>0</v>
      </c>
      <c r="J142" s="38">
        <f>[1]Calculations!G113</f>
        <v>0</v>
      </c>
      <c r="K142" s="38">
        <f>[1]Calculations!K113</f>
        <v>0</v>
      </c>
      <c r="L142" s="38">
        <f>[1]Calculations!F113</f>
        <v>0</v>
      </c>
      <c r="M142" s="38">
        <f>[1]Calculations!J113</f>
        <v>0</v>
      </c>
      <c r="N142" s="38">
        <f>[1]Calculations!V113</f>
        <v>0.46879767814200002</v>
      </c>
      <c r="O142" s="38">
        <f>[1]Calculations!W113</f>
        <v>5.1133140213526174</v>
      </c>
      <c r="P142" s="38">
        <f>[1]Calculations!O113</f>
        <v>0.66325210000000001</v>
      </c>
      <c r="Q142" s="38">
        <f>[1]Calculations!S113</f>
        <v>7.2342855367007592</v>
      </c>
      <c r="R142" s="38">
        <f>[1]Calculations!Q113</f>
        <v>0.32861509999999999</v>
      </c>
      <c r="S142" s="38">
        <f>[1]Calculations!T113</f>
        <v>3.5843014519991319</v>
      </c>
      <c r="T142" s="38">
        <f>[1]Calculations!R113</f>
        <v>0.24690799999999999</v>
      </c>
      <c r="U142" s="38">
        <f>[1]Calculations!U113</f>
        <v>2.6930981044699456</v>
      </c>
      <c r="V142" s="38" t="str">
        <f>[1]Calculations!X113</f>
        <v>Not Modelled</v>
      </c>
      <c r="W142" s="38" t="str">
        <f>[1]Calculations!Y113</f>
        <v>N/A</v>
      </c>
      <c r="X142" s="38" t="s">
        <v>1056</v>
      </c>
      <c r="Y142" s="73" t="s">
        <v>105</v>
      </c>
      <c r="Z142" s="80" t="s">
        <v>1066</v>
      </c>
      <c r="AA142" s="80">
        <f>[1]Calculations!Z113</f>
        <v>0</v>
      </c>
      <c r="AB142" s="80">
        <f t="shared" si="14"/>
        <v>0</v>
      </c>
      <c r="AC142" s="80">
        <f>[1]Calculations!AA113</f>
        <v>1.8299000002399999E-4</v>
      </c>
      <c r="AD142" s="80">
        <f t="shared" si="15"/>
        <v>1.9959256978372094E-5</v>
      </c>
      <c r="AE142" s="80">
        <f>[1]Calculations!AB113</f>
        <v>4.6399999999999997E-2</v>
      </c>
      <c r="AF142" s="80">
        <f t="shared" si="16"/>
        <v>0.5060984336165919</v>
      </c>
      <c r="AG142" s="80">
        <f>[1]Calculations!AC113</f>
        <v>0</v>
      </c>
      <c r="AH142" s="80">
        <f t="shared" si="17"/>
        <v>0</v>
      </c>
      <c r="AI142" s="80">
        <f>[1]Calculations!AD113</f>
        <v>1.2979703194900001</v>
      </c>
      <c r="AJ142" s="80">
        <f t="shared" si="18"/>
        <v>14.157343654627507</v>
      </c>
      <c r="AK142" s="80">
        <f>[1]Calculations!AE113</f>
        <v>8.6312949502999992</v>
      </c>
      <c r="AL142" s="80">
        <f t="shared" si="19"/>
        <v>94.144070138569589</v>
      </c>
      <c r="AM142" s="80">
        <f>[1]Calculations!AF113</f>
        <v>2.76E-2</v>
      </c>
      <c r="AN142" s="80">
        <f t="shared" si="20"/>
        <v>0.30104130965124865</v>
      </c>
      <c r="AO142" s="80">
        <f>[1]Calculations!AG113</f>
        <v>4.9440678159299999E-2</v>
      </c>
      <c r="AP142" s="80">
        <f t="shared" si="21"/>
        <v>0.53926400373628824</v>
      </c>
      <c r="AQ142" s="80">
        <f>[1]Calculations!AH113</f>
        <v>7.4542164576300003</v>
      </c>
      <c r="AR142" s="80">
        <f t="shared" si="22"/>
        <v>81.305329160464737</v>
      </c>
      <c r="AS142" s="80">
        <f>[1]Calculations!AI113</f>
        <v>0</v>
      </c>
      <c r="AT142" s="80">
        <f t="shared" si="23"/>
        <v>0</v>
      </c>
      <c r="AU142" s="80">
        <f>[1]Calculations!AJ113</f>
        <v>0</v>
      </c>
      <c r="AV142" s="80">
        <f t="shared" si="24"/>
        <v>0</v>
      </c>
      <c r="AW142" s="83"/>
      <c r="AX142" s="83"/>
      <c r="AY142" s="13" t="str">
        <f>[1]Calculations!D113</f>
        <v>Call for Sites 2018</v>
      </c>
    </row>
    <row r="143" spans="2:51" ht="25" x14ac:dyDescent="0.25">
      <c r="B143" s="13">
        <f>[1]Calculations!A114</f>
        <v>1350</v>
      </c>
      <c r="C143" s="30" t="str">
        <f>[1]Calculations!B114</f>
        <v>land between BOLTON/Bury rd and Bradley Fold Road North</v>
      </c>
      <c r="D143" s="13" t="str">
        <f>[1]Calculations!C114</f>
        <v>Residential</v>
      </c>
      <c r="E143" s="38">
        <f>[1]Calculations!E114</f>
        <v>11.801798565847101</v>
      </c>
      <c r="F143" s="38">
        <f>[1]Calculations!I114</f>
        <v>11.801798565847101</v>
      </c>
      <c r="G143" s="38">
        <f>[1]Calculations!M114</f>
        <v>100</v>
      </c>
      <c r="H143" s="38">
        <f>[1]Calculations!H114</f>
        <v>0</v>
      </c>
      <c r="I143" s="38">
        <f>[1]Calculations!L114</f>
        <v>0</v>
      </c>
      <c r="J143" s="38">
        <f>[1]Calculations!G114</f>
        <v>0</v>
      </c>
      <c r="K143" s="38">
        <f>[1]Calculations!K114</f>
        <v>0</v>
      </c>
      <c r="L143" s="38">
        <f>[1]Calculations!F114</f>
        <v>0</v>
      </c>
      <c r="M143" s="38">
        <f>[1]Calculations!J114</f>
        <v>0</v>
      </c>
      <c r="N143" s="38">
        <f>[1]Calculations!V114</f>
        <v>0</v>
      </c>
      <c r="O143" s="38">
        <f>[1]Calculations!W114</f>
        <v>0</v>
      </c>
      <c r="P143" s="38">
        <f>[1]Calculations!O114</f>
        <v>0.90302899999999997</v>
      </c>
      <c r="Q143" s="38">
        <f>[1]Calculations!S114</f>
        <v>7.6516218690026685</v>
      </c>
      <c r="R143" s="38">
        <f>[1]Calculations!Q114</f>
        <v>0.35980800000000002</v>
      </c>
      <c r="S143" s="38">
        <f>[1]Calculations!T114</f>
        <v>3.0487556451034377</v>
      </c>
      <c r="T143" s="38">
        <f>[1]Calculations!R114</f>
        <v>0.120314</v>
      </c>
      <c r="U143" s="38">
        <f>[1]Calculations!U114</f>
        <v>1.0194547833427132</v>
      </c>
      <c r="V143" s="38" t="str">
        <f>[1]Calculations!X114</f>
        <v>Not Modelled</v>
      </c>
      <c r="W143" s="38" t="str">
        <f>[1]Calculations!Y114</f>
        <v>N/A</v>
      </c>
      <c r="X143" s="38" t="s">
        <v>1056</v>
      </c>
      <c r="Y143" s="73" t="s">
        <v>105</v>
      </c>
      <c r="Z143" s="80" t="s">
        <v>1066</v>
      </c>
      <c r="AA143" s="80">
        <f>[1]Calculations!Z114</f>
        <v>0</v>
      </c>
      <c r="AB143" s="80">
        <f t="shared" si="14"/>
        <v>0</v>
      </c>
      <c r="AC143" s="80">
        <f>[1]Calculations!AA114</f>
        <v>0.12784658276999999</v>
      </c>
      <c r="AD143" s="80">
        <f t="shared" si="15"/>
        <v>1.0832805021767759E-2</v>
      </c>
      <c r="AE143" s="80">
        <f>[1]Calculations!AB114</f>
        <v>0.11116323277</v>
      </c>
      <c r="AF143" s="80">
        <f t="shared" si="16"/>
        <v>0.94191772677507146</v>
      </c>
      <c r="AG143" s="80">
        <f>[1]Calculations!AC114</f>
        <v>0</v>
      </c>
      <c r="AH143" s="80">
        <f t="shared" si="17"/>
        <v>0</v>
      </c>
      <c r="AI143" s="80">
        <f>[1]Calculations!AD114</f>
        <v>7.5272399586700001</v>
      </c>
      <c r="AJ143" s="80">
        <f t="shared" si="18"/>
        <v>63.780447672212205</v>
      </c>
      <c r="AK143" s="80">
        <f>[1]Calculations!AE114</f>
        <v>7.2361187924700001</v>
      </c>
      <c r="AL143" s="80">
        <f t="shared" si="19"/>
        <v>61.313695129574612</v>
      </c>
      <c r="AM143" s="80">
        <f>[1]Calculations!AF114</f>
        <v>9.7797390506099993E-2</v>
      </c>
      <c r="AN143" s="80">
        <f t="shared" si="20"/>
        <v>0.82866513913492112</v>
      </c>
      <c r="AO143" s="80">
        <f>[1]Calculations!AG114</f>
        <v>7.3068768674799998</v>
      </c>
      <c r="AP143" s="80">
        <f t="shared" si="21"/>
        <v>61.913248448631961</v>
      </c>
      <c r="AQ143" s="80">
        <f>[1]Calculations!AH114</f>
        <v>4.3577801164399999</v>
      </c>
      <c r="AR143" s="80">
        <f t="shared" si="22"/>
        <v>36.92471187443293</v>
      </c>
      <c r="AS143" s="80">
        <f>[1]Calculations!AI114</f>
        <v>0</v>
      </c>
      <c r="AT143" s="80">
        <f t="shared" si="23"/>
        <v>0</v>
      </c>
      <c r="AU143" s="80">
        <f>[1]Calculations!AJ114</f>
        <v>0</v>
      </c>
      <c r="AV143" s="80">
        <f t="shared" si="24"/>
        <v>0</v>
      </c>
      <c r="AW143" s="83"/>
      <c r="AX143" s="83"/>
      <c r="AY143" s="13" t="str">
        <f>[1]Calculations!D114</f>
        <v>Call for Sites 2018</v>
      </c>
    </row>
    <row r="144" spans="2:51" ht="37.5" x14ac:dyDescent="0.25">
      <c r="B144" s="13">
        <f>[1]Calculations!A115</f>
        <v>1479</v>
      </c>
      <c r="C144" s="30" t="str">
        <f>[1]Calculations!B115</f>
        <v>Land at Brandlesholme Farm, west of Brandlesholme Road, Brandlesholme, Bury Larger Site</v>
      </c>
      <c r="D144" s="13" t="str">
        <f>[1]Calculations!C115</f>
        <v>Residential / Gypsy and traveller</v>
      </c>
      <c r="E144" s="38">
        <f>[1]Calculations!E115</f>
        <v>16.6608843232382</v>
      </c>
      <c r="F144" s="38">
        <f>[1]Calculations!I115</f>
        <v>16.6608843232382</v>
      </c>
      <c r="G144" s="38">
        <f>[1]Calculations!M115</f>
        <v>100</v>
      </c>
      <c r="H144" s="38">
        <f>[1]Calculations!H115</f>
        <v>0</v>
      </c>
      <c r="I144" s="38">
        <f>[1]Calculations!L115</f>
        <v>0</v>
      </c>
      <c r="J144" s="38">
        <f>[1]Calculations!G115</f>
        <v>0</v>
      </c>
      <c r="K144" s="38">
        <f>[1]Calculations!K115</f>
        <v>0</v>
      </c>
      <c r="L144" s="38">
        <f>[1]Calculations!F115</f>
        <v>0</v>
      </c>
      <c r="M144" s="38">
        <f>[1]Calculations!J115</f>
        <v>0</v>
      </c>
      <c r="N144" s="38">
        <f>[1]Calculations!V115</f>
        <v>0</v>
      </c>
      <c r="O144" s="38">
        <f>[1]Calculations!W115</f>
        <v>0</v>
      </c>
      <c r="P144" s="38">
        <f>[1]Calculations!O115</f>
        <v>1.109299</v>
      </c>
      <c r="Q144" s="38">
        <f>[1]Calculations!S115</f>
        <v>6.658103966623047</v>
      </c>
      <c r="R144" s="38">
        <f>[1]Calculations!Q115</f>
        <v>0.50237799999999999</v>
      </c>
      <c r="S144" s="38">
        <f>[1]Calculations!T115</f>
        <v>3.0153141349123662</v>
      </c>
      <c r="T144" s="38">
        <f>[1]Calculations!R115</f>
        <v>0.30303600000000003</v>
      </c>
      <c r="U144" s="38">
        <f>[1]Calculations!U115</f>
        <v>1.8188470318909344</v>
      </c>
      <c r="V144" s="38">
        <f>[1]Calculations!X115</f>
        <v>0</v>
      </c>
      <c r="W144" s="38">
        <f>[1]Calculations!Y115</f>
        <v>0</v>
      </c>
      <c r="X144" s="38" t="s">
        <v>1072</v>
      </c>
      <c r="Y144" s="73" t="s">
        <v>105</v>
      </c>
      <c r="Z144" s="80" t="s">
        <v>1066</v>
      </c>
      <c r="AA144" s="80">
        <f>[1]Calculations!Z115</f>
        <v>0</v>
      </c>
      <c r="AB144" s="80">
        <f t="shared" si="14"/>
        <v>0</v>
      </c>
      <c r="AC144" s="80">
        <f>[1]Calculations!AA115</f>
        <v>0.175300785372</v>
      </c>
      <c r="AD144" s="80">
        <f t="shared" si="15"/>
        <v>1.0521697526432897E-2</v>
      </c>
      <c r="AE144" s="80">
        <f>[1]Calculations!AB115</f>
        <v>9.0399999999999994E-2</v>
      </c>
      <c r="AF144" s="80">
        <f t="shared" si="16"/>
        <v>0.54258824589468069</v>
      </c>
      <c r="AG144" s="80">
        <f>[1]Calculations!AC115</f>
        <v>0</v>
      </c>
      <c r="AH144" s="80">
        <f t="shared" si="17"/>
        <v>0</v>
      </c>
      <c r="AI144" s="80">
        <f>[1]Calculations!AD115</f>
        <v>1.83693727846</v>
      </c>
      <c r="AJ144" s="80">
        <f t="shared" si="18"/>
        <v>11.025448846661064</v>
      </c>
      <c r="AK144" s="80">
        <f>[1]Calculations!AE115</f>
        <v>13.116549991499999</v>
      </c>
      <c r="AL144" s="80">
        <f t="shared" si="19"/>
        <v>78.726613407941088</v>
      </c>
      <c r="AM144" s="80">
        <f>[1]Calculations!AF115</f>
        <v>0.16839999999999999</v>
      </c>
      <c r="AN144" s="80">
        <f t="shared" si="20"/>
        <v>1.0107506704498255</v>
      </c>
      <c r="AO144" s="80">
        <f>[1]Calculations!AG115</f>
        <v>3.79851167078</v>
      </c>
      <c r="AP144" s="80">
        <f t="shared" si="21"/>
        <v>22.798979916581782</v>
      </c>
      <c r="AQ144" s="80">
        <f>[1]Calculations!AH115</f>
        <v>11.1742762492</v>
      </c>
      <c r="AR144" s="80">
        <f t="shared" si="22"/>
        <v>67.068926429159518</v>
      </c>
      <c r="AS144" s="80">
        <f>[1]Calculations!AI115</f>
        <v>0</v>
      </c>
      <c r="AT144" s="80">
        <f t="shared" si="23"/>
        <v>0</v>
      </c>
      <c r="AU144" s="80">
        <f>[1]Calculations!AJ115</f>
        <v>0</v>
      </c>
      <c r="AV144" s="80">
        <f t="shared" si="24"/>
        <v>0</v>
      </c>
      <c r="AW144" s="83"/>
      <c r="AX144" s="83"/>
      <c r="AY144" s="13" t="str">
        <f>[1]Calculations!D115</f>
        <v>Call for Sites 2018</v>
      </c>
    </row>
    <row r="145" spans="2:51" x14ac:dyDescent="0.25">
      <c r="B145" s="13">
        <f>[1]Calculations!A116</f>
        <v>1490</v>
      </c>
      <c r="C145" s="30" t="str">
        <f>[1]Calculations!B116</f>
        <v>Land at Whitefield Golf Club</v>
      </c>
      <c r="D145" s="13" t="str">
        <f>[1]Calculations!C116</f>
        <v>Mixed use</v>
      </c>
      <c r="E145" s="38">
        <f>[1]Calculations!E116</f>
        <v>46.908684112378602</v>
      </c>
      <c r="F145" s="38">
        <f>[1]Calculations!I116</f>
        <v>46.908684112378602</v>
      </c>
      <c r="G145" s="38">
        <f>[1]Calculations!M116</f>
        <v>100</v>
      </c>
      <c r="H145" s="38">
        <f>[1]Calculations!H116</f>
        <v>0</v>
      </c>
      <c r="I145" s="38">
        <f>[1]Calculations!L116</f>
        <v>0</v>
      </c>
      <c r="J145" s="38">
        <f>[1]Calculations!G116</f>
        <v>0</v>
      </c>
      <c r="K145" s="38">
        <f>[1]Calculations!K116</f>
        <v>0</v>
      </c>
      <c r="L145" s="38">
        <f>[1]Calculations!F116</f>
        <v>0</v>
      </c>
      <c r="M145" s="38">
        <f>[1]Calculations!J116</f>
        <v>0</v>
      </c>
      <c r="N145" s="38">
        <f>[1]Calculations!V116</f>
        <v>0</v>
      </c>
      <c r="O145" s="38">
        <f>[1]Calculations!W116</f>
        <v>0</v>
      </c>
      <c r="P145" s="38">
        <f>[1]Calculations!O116</f>
        <v>4.1979949999999997</v>
      </c>
      <c r="Q145" s="38">
        <f>[1]Calculations!S116</f>
        <v>8.9492917557501954</v>
      </c>
      <c r="R145" s="38">
        <f>[1]Calculations!Q116</f>
        <v>1.5589249999999999</v>
      </c>
      <c r="S145" s="38">
        <f>[1]Calculations!T116</f>
        <v>3.3233185485768502</v>
      </c>
      <c r="T145" s="38">
        <f>[1]Calculations!R116</f>
        <v>0.94108800000000004</v>
      </c>
      <c r="U145" s="38">
        <f>[1]Calculations!U116</f>
        <v>2.0062127467601654</v>
      </c>
      <c r="V145" s="38" t="str">
        <f>[1]Calculations!X116</f>
        <v>Not Modelled</v>
      </c>
      <c r="W145" s="38" t="str">
        <f>[1]Calculations!Y116</f>
        <v>N/A</v>
      </c>
      <c r="X145" s="38" t="s">
        <v>1056</v>
      </c>
      <c r="Y145" s="73" t="s">
        <v>105</v>
      </c>
      <c r="Z145" s="80" t="s">
        <v>1066</v>
      </c>
      <c r="AA145" s="80">
        <f>[1]Calculations!Z116</f>
        <v>0</v>
      </c>
      <c r="AB145" s="80">
        <f t="shared" si="14"/>
        <v>0</v>
      </c>
      <c r="AC145" s="80">
        <f>[1]Calculations!AA116</f>
        <v>0</v>
      </c>
      <c r="AD145" s="80">
        <f t="shared" si="15"/>
        <v>0</v>
      </c>
      <c r="AE145" s="80">
        <f>[1]Calculations!AB116</f>
        <v>0</v>
      </c>
      <c r="AF145" s="80">
        <f t="shared" si="16"/>
        <v>0</v>
      </c>
      <c r="AG145" s="80">
        <f>[1]Calculations!AC116</f>
        <v>0</v>
      </c>
      <c r="AH145" s="80">
        <f t="shared" si="17"/>
        <v>0</v>
      </c>
      <c r="AI145" s="80">
        <f>[1]Calculations!AD116</f>
        <v>0</v>
      </c>
      <c r="AJ145" s="80">
        <f t="shared" si="18"/>
        <v>0</v>
      </c>
      <c r="AK145" s="80">
        <f>[1]Calculations!AE116</f>
        <v>0</v>
      </c>
      <c r="AL145" s="80">
        <f t="shared" si="19"/>
        <v>0</v>
      </c>
      <c r="AM145" s="80">
        <f>[1]Calculations!AF116</f>
        <v>1.4564743795999999</v>
      </c>
      <c r="AN145" s="80">
        <f t="shared" si="20"/>
        <v>3.1049141692202253</v>
      </c>
      <c r="AO145" s="80">
        <f>[1]Calculations!AG116</f>
        <v>16.171464476000001</v>
      </c>
      <c r="AP145" s="80">
        <f t="shared" si="21"/>
        <v>34.474351139883197</v>
      </c>
      <c r="AQ145" s="80">
        <f>[1]Calculations!AH116</f>
        <v>19.7327398748</v>
      </c>
      <c r="AR145" s="80">
        <f t="shared" si="22"/>
        <v>42.066283137524174</v>
      </c>
      <c r="AS145" s="80">
        <f>[1]Calculations!AI116</f>
        <v>0</v>
      </c>
      <c r="AT145" s="80">
        <f t="shared" si="23"/>
        <v>0</v>
      </c>
      <c r="AU145" s="80">
        <f>[1]Calculations!AJ116</f>
        <v>0</v>
      </c>
      <c r="AV145" s="80">
        <f t="shared" si="24"/>
        <v>0</v>
      </c>
      <c r="AW145" s="83"/>
      <c r="AX145" s="83"/>
      <c r="AY145" s="13" t="str">
        <f>[1]Calculations!D116</f>
        <v>Call for Sites 2018</v>
      </c>
    </row>
    <row r="146" spans="2:51" x14ac:dyDescent="0.25">
      <c r="B146" s="13">
        <f>[1]Calculations!A117</f>
        <v>1491</v>
      </c>
      <c r="C146" s="30" t="str">
        <f>[1]Calculations!B117</f>
        <v>York Street Mill site.</v>
      </c>
      <c r="D146" s="13" t="str">
        <f>[1]Calculations!C117</f>
        <v>Residential</v>
      </c>
      <c r="E146" s="38">
        <f>[1]Calculations!E117</f>
        <v>1.10641928071768</v>
      </c>
      <c r="F146" s="38">
        <f>[1]Calculations!I117</f>
        <v>1.10641928071768</v>
      </c>
      <c r="G146" s="38">
        <f>[1]Calculations!M117</f>
        <v>100</v>
      </c>
      <c r="H146" s="38">
        <f>[1]Calculations!H117</f>
        <v>0</v>
      </c>
      <c r="I146" s="38">
        <f>[1]Calculations!L117</f>
        <v>0</v>
      </c>
      <c r="J146" s="38">
        <f>[1]Calculations!G117</f>
        <v>0</v>
      </c>
      <c r="K146" s="38">
        <f>[1]Calculations!K117</f>
        <v>0</v>
      </c>
      <c r="L146" s="38">
        <f>[1]Calculations!F117</f>
        <v>0</v>
      </c>
      <c r="M146" s="38">
        <f>[1]Calculations!J117</f>
        <v>0</v>
      </c>
      <c r="N146" s="38">
        <f>[1]Calculations!V117</f>
        <v>0</v>
      </c>
      <c r="O146" s="38">
        <f>[1]Calculations!W117</f>
        <v>0</v>
      </c>
      <c r="P146" s="38">
        <f>[1]Calculations!O117</f>
        <v>0.25030279999999999</v>
      </c>
      <c r="Q146" s="38">
        <f>[1]Calculations!S117</f>
        <v>22.622780022202868</v>
      </c>
      <c r="R146" s="38">
        <f>[1]Calculations!Q117</f>
        <v>2.3915800000000001E-2</v>
      </c>
      <c r="S146" s="38">
        <f>[1]Calculations!T117</f>
        <v>2.1615494611126977</v>
      </c>
      <c r="T146" s="38">
        <f>[1]Calculations!R117</f>
        <v>0</v>
      </c>
      <c r="U146" s="38">
        <f>[1]Calculations!U117</f>
        <v>0</v>
      </c>
      <c r="V146" s="38" t="str">
        <f>[1]Calculations!X117</f>
        <v>Not Modelled</v>
      </c>
      <c r="W146" s="38" t="str">
        <f>[1]Calculations!Y117</f>
        <v>N/A</v>
      </c>
      <c r="X146" s="38" t="s">
        <v>1056</v>
      </c>
      <c r="Y146" s="73" t="s">
        <v>105</v>
      </c>
      <c r="Z146" s="80" t="s">
        <v>1066</v>
      </c>
      <c r="AA146" s="80">
        <f>[1]Calculations!Z117</f>
        <v>0</v>
      </c>
      <c r="AB146" s="80">
        <f t="shared" si="14"/>
        <v>0</v>
      </c>
      <c r="AC146" s="80">
        <f>[1]Calculations!AA117</f>
        <v>0</v>
      </c>
      <c r="AD146" s="80">
        <f t="shared" si="15"/>
        <v>0</v>
      </c>
      <c r="AE146" s="80">
        <f>[1]Calculations!AB117</f>
        <v>0</v>
      </c>
      <c r="AF146" s="80">
        <f t="shared" si="16"/>
        <v>0</v>
      </c>
      <c r="AG146" s="80">
        <f>[1]Calculations!AC117</f>
        <v>0</v>
      </c>
      <c r="AH146" s="80">
        <f t="shared" si="17"/>
        <v>0</v>
      </c>
      <c r="AI146" s="80">
        <f>[1]Calculations!AD117</f>
        <v>0</v>
      </c>
      <c r="AJ146" s="80">
        <f t="shared" si="18"/>
        <v>0</v>
      </c>
      <c r="AK146" s="80">
        <f>[1]Calculations!AE117</f>
        <v>0</v>
      </c>
      <c r="AL146" s="80">
        <f t="shared" si="19"/>
        <v>0</v>
      </c>
      <c r="AM146" s="80">
        <f>[1]Calculations!AF117</f>
        <v>0</v>
      </c>
      <c r="AN146" s="80">
        <f t="shared" si="20"/>
        <v>0</v>
      </c>
      <c r="AO146" s="80">
        <f>[1]Calculations!AG117</f>
        <v>0</v>
      </c>
      <c r="AP146" s="80">
        <f t="shared" si="21"/>
        <v>0</v>
      </c>
      <c r="AQ146" s="80">
        <f>[1]Calculations!AH117</f>
        <v>1.10641928072</v>
      </c>
      <c r="AR146" s="80">
        <f t="shared" si="22"/>
        <v>100.00000000020968</v>
      </c>
      <c r="AS146" s="80">
        <f>[1]Calculations!AI117</f>
        <v>0</v>
      </c>
      <c r="AT146" s="80">
        <f t="shared" si="23"/>
        <v>0</v>
      </c>
      <c r="AU146" s="80">
        <f>[1]Calculations!AJ117</f>
        <v>0</v>
      </c>
      <c r="AV146" s="80">
        <f t="shared" si="24"/>
        <v>0</v>
      </c>
      <c r="AW146" s="83"/>
      <c r="AX146" s="83"/>
      <c r="AY146" s="13" t="str">
        <f>[1]Calculations!D117</f>
        <v>Call for Sites 2018</v>
      </c>
    </row>
    <row r="147" spans="2:51" x14ac:dyDescent="0.25">
      <c r="B147" s="13">
        <f>[1]Calculations!A118</f>
        <v>1508</v>
      </c>
      <c r="C147" s="30" t="str">
        <f>[1]Calculations!B118</f>
        <v>39 Bury Old Road</v>
      </c>
      <c r="D147" s="13" t="str">
        <f>[1]Calculations!C118</f>
        <v>Residential</v>
      </c>
      <c r="E147" s="38">
        <f>[1]Calculations!E118</f>
        <v>1.28325986465308</v>
      </c>
      <c r="F147" s="38">
        <f>[1]Calculations!I118</f>
        <v>1.28325986465308</v>
      </c>
      <c r="G147" s="38">
        <f>[1]Calculations!M118</f>
        <v>100</v>
      </c>
      <c r="H147" s="38">
        <f>[1]Calculations!H118</f>
        <v>0</v>
      </c>
      <c r="I147" s="38">
        <f>[1]Calculations!L118</f>
        <v>0</v>
      </c>
      <c r="J147" s="38">
        <f>[1]Calculations!G118</f>
        <v>0</v>
      </c>
      <c r="K147" s="38">
        <f>[1]Calculations!K118</f>
        <v>0</v>
      </c>
      <c r="L147" s="38">
        <f>[1]Calculations!F118</f>
        <v>0</v>
      </c>
      <c r="M147" s="38">
        <f>[1]Calculations!J118</f>
        <v>0</v>
      </c>
      <c r="N147" s="38">
        <f>[1]Calculations!V118</f>
        <v>0</v>
      </c>
      <c r="O147" s="38">
        <f>[1]Calculations!W118</f>
        <v>0</v>
      </c>
      <c r="P147" s="38">
        <f>[1]Calculations!O118</f>
        <v>9.5563399999999993E-2</v>
      </c>
      <c r="Q147" s="38">
        <f>[1]Calculations!S118</f>
        <v>7.446925025262507</v>
      </c>
      <c r="R147" s="38">
        <f>[1]Calculations!Q118</f>
        <v>5.4584300000000002E-2</v>
      </c>
      <c r="S147" s="38">
        <f>[1]Calculations!T118</f>
        <v>4.2535655874156459</v>
      </c>
      <c r="T147" s="38">
        <f>[1]Calculations!R118</f>
        <v>2.3783200000000001E-2</v>
      </c>
      <c r="U147" s="38">
        <f>[1]Calculations!U118</f>
        <v>1.8533424643830514</v>
      </c>
      <c r="V147" s="38" t="str">
        <f>[1]Calculations!X118</f>
        <v>Not Modelled</v>
      </c>
      <c r="W147" s="38" t="str">
        <f>[1]Calculations!Y118</f>
        <v>N/A</v>
      </c>
      <c r="X147" s="38" t="s">
        <v>1056</v>
      </c>
      <c r="Y147" s="73" t="s">
        <v>105</v>
      </c>
      <c r="Z147" s="80" t="s">
        <v>1066</v>
      </c>
      <c r="AA147" s="80">
        <f>[1]Calculations!Z118</f>
        <v>0</v>
      </c>
      <c r="AB147" s="80">
        <f t="shared" si="14"/>
        <v>0</v>
      </c>
      <c r="AC147" s="80">
        <f>[1]Calculations!AA118</f>
        <v>0</v>
      </c>
      <c r="AD147" s="80">
        <f t="shared" si="15"/>
        <v>0</v>
      </c>
      <c r="AE147" s="80">
        <f>[1]Calculations!AB118</f>
        <v>2.3783182442099999E-2</v>
      </c>
      <c r="AF147" s="80">
        <f t="shared" si="16"/>
        <v>1.8533410961566705</v>
      </c>
      <c r="AG147" s="80">
        <f>[1]Calculations!AC118</f>
        <v>0</v>
      </c>
      <c r="AH147" s="80">
        <f t="shared" si="17"/>
        <v>0</v>
      </c>
      <c r="AI147" s="80">
        <f>[1]Calculations!AD118</f>
        <v>0.60875015497700002</v>
      </c>
      <c r="AJ147" s="80">
        <f t="shared" si="18"/>
        <v>47.437792745241921</v>
      </c>
      <c r="AK147" s="80">
        <f>[1]Calculations!AE118</f>
        <v>1.2737155593</v>
      </c>
      <c r="AL147" s="80">
        <f t="shared" si="19"/>
        <v>99.256245315857356</v>
      </c>
      <c r="AM147" s="80">
        <f>[1]Calculations!AF118</f>
        <v>0</v>
      </c>
      <c r="AN147" s="80">
        <f t="shared" si="20"/>
        <v>0</v>
      </c>
      <c r="AO147" s="80">
        <f>[1]Calculations!AG118</f>
        <v>0</v>
      </c>
      <c r="AP147" s="80">
        <f t="shared" si="21"/>
        <v>0</v>
      </c>
      <c r="AQ147" s="80">
        <f>[1]Calculations!AH118</f>
        <v>1.28325986465</v>
      </c>
      <c r="AR147" s="80">
        <f t="shared" si="22"/>
        <v>99.999999999759993</v>
      </c>
      <c r="AS147" s="80">
        <f>[1]Calculations!AI118</f>
        <v>0</v>
      </c>
      <c r="AT147" s="80">
        <f t="shared" si="23"/>
        <v>0</v>
      </c>
      <c r="AU147" s="80">
        <f>[1]Calculations!AJ118</f>
        <v>0</v>
      </c>
      <c r="AV147" s="80">
        <f t="shared" si="24"/>
        <v>0</v>
      </c>
      <c r="AW147" s="83"/>
      <c r="AX147" s="83"/>
      <c r="AY147" s="13" t="str">
        <f>[1]Calculations!D118</f>
        <v>Call for Sites 2018</v>
      </c>
    </row>
    <row r="148" spans="2:51" ht="25" x14ac:dyDescent="0.25">
      <c r="B148" s="13">
        <f>[1]Calculations!A119</f>
        <v>1526</v>
      </c>
      <c r="C148" s="30" t="str">
        <f>[1]Calculations!B119</f>
        <v>Pule Farm</v>
      </c>
      <c r="D148" s="13" t="str">
        <f>[1]Calculations!C119</f>
        <v>Residential</v>
      </c>
      <c r="E148" s="38">
        <f>[1]Calculations!E119</f>
        <v>5.2494061345050902</v>
      </c>
      <c r="F148" s="38">
        <f>[1]Calculations!I119</f>
        <v>5.2494061345050902</v>
      </c>
      <c r="G148" s="38">
        <f>[1]Calculations!M119</f>
        <v>100</v>
      </c>
      <c r="H148" s="38">
        <f>[1]Calculations!H119</f>
        <v>0</v>
      </c>
      <c r="I148" s="38">
        <f>[1]Calculations!L119</f>
        <v>0</v>
      </c>
      <c r="J148" s="38">
        <f>[1]Calculations!G119</f>
        <v>0</v>
      </c>
      <c r="K148" s="38">
        <f>[1]Calculations!K119</f>
        <v>0</v>
      </c>
      <c r="L148" s="38">
        <f>[1]Calculations!F119</f>
        <v>0</v>
      </c>
      <c r="M148" s="38">
        <f>[1]Calculations!J119</f>
        <v>0</v>
      </c>
      <c r="N148" s="38">
        <f>[1]Calculations!V119</f>
        <v>2.86820424694</v>
      </c>
      <c r="O148" s="38">
        <f>[1]Calculations!W119</f>
        <v>54.638642418746898</v>
      </c>
      <c r="P148" s="38">
        <f>[1]Calculations!O119</f>
        <v>1.1275569999999999</v>
      </c>
      <c r="Q148" s="38">
        <f>[1]Calculations!S119</f>
        <v>21.479705915463619</v>
      </c>
      <c r="R148" s="38">
        <f>[1]Calculations!Q119</f>
        <v>0.64047199999999993</v>
      </c>
      <c r="S148" s="38">
        <f>[1]Calculations!T119</f>
        <v>12.200846792746454</v>
      </c>
      <c r="T148" s="38">
        <f>[1]Calculations!R119</f>
        <v>0.491367</v>
      </c>
      <c r="U148" s="38">
        <f>[1]Calculations!U119</f>
        <v>9.3604302545801357</v>
      </c>
      <c r="V148" s="38" t="str">
        <f>[1]Calculations!X119</f>
        <v>Not Modelled</v>
      </c>
      <c r="W148" s="38" t="str">
        <f>[1]Calculations!Y119</f>
        <v>N/A</v>
      </c>
      <c r="X148" s="38" t="s">
        <v>1056</v>
      </c>
      <c r="Y148" s="73" t="s">
        <v>108</v>
      </c>
      <c r="Z148" s="80" t="s">
        <v>1067</v>
      </c>
      <c r="AA148" s="80">
        <f>[1]Calculations!Z119</f>
        <v>0</v>
      </c>
      <c r="AB148" s="80">
        <f t="shared" si="14"/>
        <v>0</v>
      </c>
      <c r="AC148" s="80">
        <f>[1]Calculations!AA119</f>
        <v>0.57694333792499997</v>
      </c>
      <c r="AD148" s="80">
        <f t="shared" si="15"/>
        <v>0.1099064014370444</v>
      </c>
      <c r="AE148" s="80">
        <f>[1]Calculations!AB119</f>
        <v>0.43683927049499999</v>
      </c>
      <c r="AF148" s="80">
        <f t="shared" si="16"/>
        <v>8.3216893359344706</v>
      </c>
      <c r="AG148" s="80">
        <f>[1]Calculations!AC119</f>
        <v>0</v>
      </c>
      <c r="AH148" s="80">
        <f t="shared" si="17"/>
        <v>0</v>
      </c>
      <c r="AI148" s="80">
        <f>[1]Calculations!AD119</f>
        <v>0</v>
      </c>
      <c r="AJ148" s="80">
        <f t="shared" si="18"/>
        <v>0</v>
      </c>
      <c r="AK148" s="80">
        <f>[1]Calculations!AE119</f>
        <v>0.44427783675299998</v>
      </c>
      <c r="AL148" s="80">
        <f t="shared" si="19"/>
        <v>8.46339234132979</v>
      </c>
      <c r="AM148" s="80">
        <f>[1]Calculations!AF119</f>
        <v>0.102880441381</v>
      </c>
      <c r="AN148" s="80">
        <f t="shared" si="20"/>
        <v>1.9598491475969495</v>
      </c>
      <c r="AO148" s="80">
        <f>[1]Calculations!AG119</f>
        <v>0</v>
      </c>
      <c r="AP148" s="80">
        <f t="shared" si="21"/>
        <v>0</v>
      </c>
      <c r="AQ148" s="80">
        <f>[1]Calculations!AH119</f>
        <v>5.24940613451</v>
      </c>
      <c r="AR148" s="80">
        <f t="shared" si="22"/>
        <v>100.00000000009352</v>
      </c>
      <c r="AS148" s="80">
        <f>[1]Calculations!AI119</f>
        <v>0</v>
      </c>
      <c r="AT148" s="80">
        <f t="shared" si="23"/>
        <v>0</v>
      </c>
      <c r="AU148" s="80">
        <f>[1]Calculations!AJ119</f>
        <v>0</v>
      </c>
      <c r="AV148" s="80">
        <f t="shared" si="24"/>
        <v>0</v>
      </c>
      <c r="AW148" s="83"/>
      <c r="AX148" s="83"/>
      <c r="AY148" s="13" t="str">
        <f>[1]Calculations!D119</f>
        <v>Call for Sites 2018</v>
      </c>
    </row>
    <row r="149" spans="2:51" x14ac:dyDescent="0.25">
      <c r="B149" s="13">
        <f>[1]Calculations!A120</f>
        <v>1540</v>
      </c>
      <c r="C149" s="30" t="str">
        <f>[1]Calculations!B120</f>
        <v>Castlebrook House</v>
      </c>
      <c r="D149" s="13" t="str">
        <f>[1]Calculations!C120</f>
        <v>Residential</v>
      </c>
      <c r="E149" s="38">
        <f>[1]Calculations!E120</f>
        <v>10.286264954049299</v>
      </c>
      <c r="F149" s="38">
        <f>[1]Calculations!I120</f>
        <v>10.286264954049299</v>
      </c>
      <c r="G149" s="38">
        <f>[1]Calculations!M120</f>
        <v>100</v>
      </c>
      <c r="H149" s="38">
        <f>[1]Calculations!H120</f>
        <v>0</v>
      </c>
      <c r="I149" s="38">
        <f>[1]Calculations!L120</f>
        <v>0</v>
      </c>
      <c r="J149" s="38">
        <f>[1]Calculations!G120</f>
        <v>0</v>
      </c>
      <c r="K149" s="38">
        <f>[1]Calculations!K120</f>
        <v>0</v>
      </c>
      <c r="L149" s="38">
        <f>[1]Calculations!F120</f>
        <v>0</v>
      </c>
      <c r="M149" s="38">
        <f>[1]Calculations!J120</f>
        <v>0</v>
      </c>
      <c r="N149" s="38">
        <f>[1]Calculations!V120</f>
        <v>0</v>
      </c>
      <c r="O149" s="38">
        <f>[1]Calculations!W120</f>
        <v>0</v>
      </c>
      <c r="P149" s="38">
        <f>[1]Calculations!O120</f>
        <v>0.16332200000000002</v>
      </c>
      <c r="Q149" s="38">
        <f>[1]Calculations!S120</f>
        <v>1.5877677731381645</v>
      </c>
      <c r="R149" s="38">
        <f>[1]Calculations!Q120</f>
        <v>6.3006000000000006E-2</v>
      </c>
      <c r="S149" s="38">
        <f>[1]Calculations!T120</f>
        <v>0.61252554043143737</v>
      </c>
      <c r="T149" s="38">
        <f>[1]Calculations!R120</f>
        <v>1.1599999999999999E-2</v>
      </c>
      <c r="U149" s="38">
        <f>[1]Calculations!U120</f>
        <v>0.11277174029464927</v>
      </c>
      <c r="V149" s="38" t="str">
        <f>[1]Calculations!X120</f>
        <v>Not Modelled</v>
      </c>
      <c r="W149" s="38" t="str">
        <f>[1]Calculations!Y120</f>
        <v>N/A</v>
      </c>
      <c r="X149" s="38" t="s">
        <v>1056</v>
      </c>
      <c r="Y149" s="73" t="s">
        <v>105</v>
      </c>
      <c r="Z149" s="80" t="s">
        <v>1066</v>
      </c>
      <c r="AA149" s="80">
        <f>[1]Calculations!Z120</f>
        <v>0</v>
      </c>
      <c r="AB149" s="80">
        <f t="shared" si="14"/>
        <v>0</v>
      </c>
      <c r="AC149" s="80">
        <f>[1]Calculations!AA120</f>
        <v>6.30060130499E-2</v>
      </c>
      <c r="AD149" s="80">
        <f t="shared" si="15"/>
        <v>6.1252566729867288E-3</v>
      </c>
      <c r="AE149" s="80">
        <f>[1]Calculations!AB120</f>
        <v>1.1599999999999999E-2</v>
      </c>
      <c r="AF149" s="80">
        <f t="shared" si="16"/>
        <v>0.11277174029464927</v>
      </c>
      <c r="AG149" s="80">
        <f>[1]Calculations!AC120</f>
        <v>0</v>
      </c>
      <c r="AH149" s="80">
        <f t="shared" si="17"/>
        <v>0</v>
      </c>
      <c r="AI149" s="80">
        <f>[1]Calculations!AD120</f>
        <v>4.76895880131E-5</v>
      </c>
      <c r="AJ149" s="80">
        <f t="shared" si="18"/>
        <v>4.6362395122173552E-4</v>
      </c>
      <c r="AK149" s="80">
        <f>[1]Calculations!AE120</f>
        <v>10.0664788132</v>
      </c>
      <c r="AL149" s="80">
        <f t="shared" si="19"/>
        <v>97.863304689981007</v>
      </c>
      <c r="AM149" s="80">
        <f>[1]Calculations!AF120</f>
        <v>1.8200633803899999E-2</v>
      </c>
      <c r="AN149" s="80">
        <f t="shared" si="20"/>
        <v>0.17694113349408838</v>
      </c>
      <c r="AO149" s="80">
        <f>[1]Calculations!AG120</f>
        <v>1.7006817169599999</v>
      </c>
      <c r="AP149" s="80">
        <f t="shared" si="21"/>
        <v>16.533520423178562</v>
      </c>
      <c r="AQ149" s="80">
        <f>[1]Calculations!AH120</f>
        <v>5.9674801140799998</v>
      </c>
      <c r="AR149" s="80">
        <f t="shared" si="22"/>
        <v>58.014061865389124</v>
      </c>
      <c r="AS149" s="80">
        <f>[1]Calculations!AI120</f>
        <v>0</v>
      </c>
      <c r="AT149" s="80">
        <f t="shared" si="23"/>
        <v>0</v>
      </c>
      <c r="AU149" s="80">
        <f>[1]Calculations!AJ120</f>
        <v>0</v>
      </c>
      <c r="AV149" s="80">
        <f t="shared" si="24"/>
        <v>0</v>
      </c>
      <c r="AW149" s="83"/>
      <c r="AX149" s="83"/>
      <c r="AY149" s="13" t="str">
        <f>[1]Calculations!D120</f>
        <v>Call for Sites 2018</v>
      </c>
    </row>
    <row r="150" spans="2:51" x14ac:dyDescent="0.25">
      <c r="B150" s="13">
        <f>[1]Calculations!A121</f>
        <v>1550</v>
      </c>
      <c r="C150" s="30" t="str">
        <f>[1]Calculations!B121</f>
        <v>8 arthur lane</v>
      </c>
      <c r="D150" s="13" t="str">
        <f>[1]Calculations!C121</f>
        <v>Residential</v>
      </c>
      <c r="E150" s="38">
        <f>[1]Calculations!E121</f>
        <v>0.59699012871484802</v>
      </c>
      <c r="F150" s="38">
        <f>[1]Calculations!I121</f>
        <v>0.59699012871484802</v>
      </c>
      <c r="G150" s="38">
        <f>[1]Calculations!M121</f>
        <v>100</v>
      </c>
      <c r="H150" s="38">
        <f>[1]Calculations!H121</f>
        <v>0</v>
      </c>
      <c r="I150" s="38">
        <f>[1]Calculations!L121</f>
        <v>0</v>
      </c>
      <c r="J150" s="38">
        <f>[1]Calculations!G121</f>
        <v>0</v>
      </c>
      <c r="K150" s="38">
        <f>[1]Calculations!K121</f>
        <v>0</v>
      </c>
      <c r="L150" s="38">
        <f>[1]Calculations!F121</f>
        <v>0</v>
      </c>
      <c r="M150" s="38">
        <f>[1]Calculations!J121</f>
        <v>0</v>
      </c>
      <c r="N150" s="38">
        <f>[1]Calculations!V121</f>
        <v>0</v>
      </c>
      <c r="O150" s="38">
        <f>[1]Calculations!W121</f>
        <v>0</v>
      </c>
      <c r="P150" s="38">
        <f>[1]Calculations!O121</f>
        <v>5.9139400000000003E-3</v>
      </c>
      <c r="Q150" s="38">
        <f>[1]Calculations!S121</f>
        <v>0.99062609506308774</v>
      </c>
      <c r="R150" s="38">
        <f>[1]Calculations!Q121</f>
        <v>1.8311499999999999E-3</v>
      </c>
      <c r="S150" s="38">
        <f>[1]Calculations!T121</f>
        <v>0.3067303648624729</v>
      </c>
      <c r="T150" s="38">
        <f>[1]Calculations!R121</f>
        <v>0</v>
      </c>
      <c r="U150" s="38">
        <f>[1]Calculations!U121</f>
        <v>0</v>
      </c>
      <c r="V150" s="38" t="str">
        <f>[1]Calculations!X121</f>
        <v>Not Modelled</v>
      </c>
      <c r="W150" s="38" t="str">
        <f>[1]Calculations!Y121</f>
        <v>N/A</v>
      </c>
      <c r="X150" s="38" t="s">
        <v>1056</v>
      </c>
      <c r="Y150" s="73" t="s">
        <v>105</v>
      </c>
      <c r="Z150" s="80" t="s">
        <v>1066</v>
      </c>
      <c r="AA150" s="80">
        <f>[1]Calculations!Z121</f>
        <v>0</v>
      </c>
      <c r="AB150" s="80">
        <f t="shared" si="14"/>
        <v>0</v>
      </c>
      <c r="AC150" s="80">
        <f>[1]Calculations!AA121</f>
        <v>0</v>
      </c>
      <c r="AD150" s="80">
        <f t="shared" si="15"/>
        <v>0</v>
      </c>
      <c r="AE150" s="80">
        <f>[1]Calculations!AB121</f>
        <v>0</v>
      </c>
      <c r="AF150" s="80">
        <f t="shared" si="16"/>
        <v>0</v>
      </c>
      <c r="AG150" s="80">
        <f>[1]Calculations!AC121</f>
        <v>0</v>
      </c>
      <c r="AH150" s="80">
        <f t="shared" si="17"/>
        <v>0</v>
      </c>
      <c r="AI150" s="80">
        <f>[1]Calculations!AD121</f>
        <v>8.1635727297900001E-2</v>
      </c>
      <c r="AJ150" s="80">
        <f t="shared" si="18"/>
        <v>13.674552286758706</v>
      </c>
      <c r="AK150" s="80">
        <f>[1]Calculations!AE121</f>
        <v>0.57226324958700003</v>
      </c>
      <c r="AL150" s="80">
        <f t="shared" si="19"/>
        <v>95.858075713734493</v>
      </c>
      <c r="AM150" s="80">
        <f>[1]Calculations!AF121</f>
        <v>0</v>
      </c>
      <c r="AN150" s="80">
        <f t="shared" si="20"/>
        <v>0</v>
      </c>
      <c r="AO150" s="80">
        <f>[1]Calculations!AG121</f>
        <v>0</v>
      </c>
      <c r="AP150" s="80">
        <f t="shared" si="21"/>
        <v>0</v>
      </c>
      <c r="AQ150" s="80">
        <f>[1]Calculations!AH121</f>
        <v>0.59699012871500001</v>
      </c>
      <c r="AR150" s="80">
        <f t="shared" si="22"/>
        <v>100.00000000002547</v>
      </c>
      <c r="AS150" s="80">
        <f>[1]Calculations!AI121</f>
        <v>0</v>
      </c>
      <c r="AT150" s="80">
        <f t="shared" si="23"/>
        <v>0</v>
      </c>
      <c r="AU150" s="80">
        <f>[1]Calculations!AJ121</f>
        <v>0</v>
      </c>
      <c r="AV150" s="80">
        <f t="shared" si="24"/>
        <v>0</v>
      </c>
      <c r="AW150" s="83"/>
      <c r="AX150" s="83"/>
      <c r="AY150" s="13" t="str">
        <f>[1]Calculations!D121</f>
        <v>Call for Sites 2018</v>
      </c>
    </row>
    <row r="151" spans="2:51" ht="25" x14ac:dyDescent="0.25">
      <c r="B151" s="13">
        <f>[1]Calculations!A122</f>
        <v>1565</v>
      </c>
      <c r="C151" s="30" t="str">
        <f>[1]Calculations!B122</f>
        <v>Part of former Grime Cote Farm - Part A</v>
      </c>
      <c r="D151" s="13" t="str">
        <f>[1]Calculations!C122</f>
        <v>Residential</v>
      </c>
      <c r="E151" s="38">
        <f>[1]Calculations!E122</f>
        <v>9.3578031462330404</v>
      </c>
      <c r="F151" s="38">
        <f>[1]Calculations!I122</f>
        <v>9.2052157628777405</v>
      </c>
      <c r="G151" s="38">
        <f>[1]Calculations!M122</f>
        <v>98.369410202684975</v>
      </c>
      <c r="H151" s="38">
        <f>[1]Calculations!H122</f>
        <v>2.4041291801300001E-2</v>
      </c>
      <c r="I151" s="38">
        <f>[1]Calculations!L122</f>
        <v>0.25691170700655058</v>
      </c>
      <c r="J151" s="38">
        <f>[1]Calculations!G122</f>
        <v>0.12854609155400001</v>
      </c>
      <c r="K151" s="38">
        <f>[1]Calculations!K122</f>
        <v>1.3736780903084707</v>
      </c>
      <c r="L151" s="38">
        <f>[1]Calculations!F122</f>
        <v>0</v>
      </c>
      <c r="M151" s="38">
        <f>[1]Calculations!J122</f>
        <v>0</v>
      </c>
      <c r="N151" s="38">
        <f>[1]Calculations!V122</f>
        <v>0.69028995420600003</v>
      </c>
      <c r="O151" s="38">
        <f>[1]Calculations!W122</f>
        <v>7.3766240154760521</v>
      </c>
      <c r="P151" s="38">
        <f>[1]Calculations!O122</f>
        <v>1.1021879999999999</v>
      </c>
      <c r="Q151" s="38">
        <f>[1]Calculations!S122</f>
        <v>11.778277259910974</v>
      </c>
      <c r="R151" s="38">
        <f>[1]Calculations!Q122</f>
        <v>0.63872099999999998</v>
      </c>
      <c r="S151" s="38">
        <f>[1]Calculations!T122</f>
        <v>6.8255443079833915</v>
      </c>
      <c r="T151" s="38">
        <f>[1]Calculations!R122</f>
        <v>0.46669899999999997</v>
      </c>
      <c r="U151" s="38">
        <f>[1]Calculations!U122</f>
        <v>4.9872709727589051</v>
      </c>
      <c r="V151" s="38">
        <f>[1]Calculations!X122</f>
        <v>4.8751000000000003E-2</v>
      </c>
      <c r="W151" s="38">
        <f>[1]Calculations!Y122</f>
        <v>0.52096629132046446</v>
      </c>
      <c r="X151" s="38" t="s">
        <v>1056</v>
      </c>
      <c r="Y151" s="73" t="s">
        <v>108</v>
      </c>
      <c r="Z151" s="80" t="s">
        <v>1067</v>
      </c>
      <c r="AA151" s="80">
        <f>[1]Calculations!Z122</f>
        <v>4.3847680775000002E-3</v>
      </c>
      <c r="AB151" s="80">
        <f t="shared" si="14"/>
        <v>4.6856810396413151E-2</v>
      </c>
      <c r="AC151" s="80">
        <f>[1]Calculations!AA122</f>
        <v>0</v>
      </c>
      <c r="AD151" s="80">
        <f t="shared" si="15"/>
        <v>0</v>
      </c>
      <c r="AE151" s="80">
        <f>[1]Calculations!AB122</f>
        <v>0</v>
      </c>
      <c r="AF151" s="80">
        <f t="shared" si="16"/>
        <v>0</v>
      </c>
      <c r="AG151" s="80">
        <f>[1]Calculations!AC122</f>
        <v>0</v>
      </c>
      <c r="AH151" s="80">
        <f t="shared" si="17"/>
        <v>0</v>
      </c>
      <c r="AI151" s="80">
        <f>[1]Calculations!AD122</f>
        <v>2.7813939373499998</v>
      </c>
      <c r="AJ151" s="80">
        <f t="shared" si="18"/>
        <v>29.722723313213134</v>
      </c>
      <c r="AK151" s="80">
        <f>[1]Calculations!AE122</f>
        <v>7.1667133286200002</v>
      </c>
      <c r="AL151" s="80">
        <f t="shared" si="19"/>
        <v>76.585425196777535</v>
      </c>
      <c r="AM151" s="80">
        <f>[1]Calculations!AF122</f>
        <v>7.9214648502199999E-3</v>
      </c>
      <c r="AN151" s="80">
        <f t="shared" si="20"/>
        <v>8.4650902850085766E-2</v>
      </c>
      <c r="AO151" s="80">
        <f>[1]Calculations!AG122</f>
        <v>0</v>
      </c>
      <c r="AP151" s="80">
        <f t="shared" si="21"/>
        <v>0</v>
      </c>
      <c r="AQ151" s="80">
        <f>[1]Calculations!AH122</f>
        <v>6.0479413401000004</v>
      </c>
      <c r="AR151" s="80">
        <f t="shared" si="22"/>
        <v>64.629926977407976</v>
      </c>
      <c r="AS151" s="80">
        <f>[1]Calculations!AI122</f>
        <v>0</v>
      </c>
      <c r="AT151" s="80">
        <f t="shared" si="23"/>
        <v>0</v>
      </c>
      <c r="AU151" s="80">
        <f>[1]Calculations!AJ122</f>
        <v>0</v>
      </c>
      <c r="AV151" s="80">
        <f t="shared" si="24"/>
        <v>0</v>
      </c>
      <c r="AW151" s="83"/>
      <c r="AX151" s="83"/>
      <c r="AY151" s="13" t="str">
        <f>[1]Calculations!D122</f>
        <v>Call for Sites 2018</v>
      </c>
    </row>
    <row r="152" spans="2:51" ht="25" x14ac:dyDescent="0.25">
      <c r="B152" s="13">
        <f>[1]Calculations!A123</f>
        <v>1566</v>
      </c>
      <c r="C152" s="30" t="str">
        <f>[1]Calculations!B123</f>
        <v>Part of former Grime Cote Farm - Part B</v>
      </c>
      <c r="D152" s="13" t="str">
        <f>[1]Calculations!C123</f>
        <v>Residential</v>
      </c>
      <c r="E152" s="38">
        <f>[1]Calculations!E123</f>
        <v>0.25990783897277703</v>
      </c>
      <c r="F152" s="38">
        <f>[1]Calculations!I123</f>
        <v>0.258890367236144</v>
      </c>
      <c r="G152" s="38">
        <f>[1]Calculations!M123</f>
        <v>99.608525952639852</v>
      </c>
      <c r="H152" s="38">
        <f>[1]Calculations!H123</f>
        <v>4.7384794811700001E-4</v>
      </c>
      <c r="I152" s="38">
        <f>[1]Calculations!L123</f>
        <v>0.18231383477688459</v>
      </c>
      <c r="J152" s="38">
        <f>[1]Calculations!G123</f>
        <v>5.4362378851600002E-4</v>
      </c>
      <c r="K152" s="38">
        <f>[1]Calculations!K123</f>
        <v>0.20916021258325329</v>
      </c>
      <c r="L152" s="38">
        <f>[1]Calculations!F123</f>
        <v>0</v>
      </c>
      <c r="M152" s="38">
        <f>[1]Calculations!J123</f>
        <v>0</v>
      </c>
      <c r="N152" s="38">
        <f>[1]Calculations!V123</f>
        <v>0.246026527257</v>
      </c>
      <c r="O152" s="38">
        <f>[1]Calculations!W123</f>
        <v>94.659140805202497</v>
      </c>
      <c r="P152" s="38">
        <f>[1]Calculations!O123</f>
        <v>9.5830200000000004E-2</v>
      </c>
      <c r="Q152" s="38">
        <f>[1]Calculations!S123</f>
        <v>36.870838670640225</v>
      </c>
      <c r="R152" s="38">
        <f>[1]Calculations!Q123</f>
        <v>5.4579900000000001E-2</v>
      </c>
      <c r="S152" s="38">
        <f>[1]Calculations!T123</f>
        <v>20.999712904279409</v>
      </c>
      <c r="T152" s="38">
        <f>[1]Calculations!R123</f>
        <v>2.4369200000000001E-2</v>
      </c>
      <c r="U152" s="38">
        <f>[1]Calculations!U123</f>
        <v>9.3760927320674057</v>
      </c>
      <c r="V152" s="38">
        <f>[1]Calculations!X123</f>
        <v>1.0189999999999999E-3</v>
      </c>
      <c r="W152" s="38">
        <f>[1]Calculations!Y123</f>
        <v>0.39206204938925715</v>
      </c>
      <c r="X152" s="38" t="s">
        <v>1056</v>
      </c>
      <c r="Y152" s="73" t="s">
        <v>108</v>
      </c>
      <c r="Z152" s="80" t="s">
        <v>1067</v>
      </c>
      <c r="AA152" s="80">
        <f>[1]Calculations!Z123</f>
        <v>0</v>
      </c>
      <c r="AB152" s="80">
        <f t="shared" si="14"/>
        <v>0</v>
      </c>
      <c r="AC152" s="80">
        <f>[1]Calculations!AA123</f>
        <v>0</v>
      </c>
      <c r="AD152" s="80">
        <f t="shared" si="15"/>
        <v>0</v>
      </c>
      <c r="AE152" s="80">
        <f>[1]Calculations!AB123</f>
        <v>0</v>
      </c>
      <c r="AF152" s="80">
        <f t="shared" si="16"/>
        <v>0</v>
      </c>
      <c r="AG152" s="80">
        <f>[1]Calculations!AC123</f>
        <v>0</v>
      </c>
      <c r="AH152" s="80">
        <f t="shared" si="17"/>
        <v>0</v>
      </c>
      <c r="AI152" s="80">
        <f>[1]Calculations!AD123</f>
        <v>0.118593580873</v>
      </c>
      <c r="AJ152" s="80">
        <f t="shared" si="18"/>
        <v>45.629089657977417</v>
      </c>
      <c r="AK152" s="80">
        <f>[1]Calculations!AE123</f>
        <v>0.118582580023</v>
      </c>
      <c r="AL152" s="80">
        <f t="shared" si="19"/>
        <v>45.624857061514199</v>
      </c>
      <c r="AM152" s="80">
        <f>[1]Calculations!AF123</f>
        <v>0</v>
      </c>
      <c r="AN152" s="80">
        <f t="shared" si="20"/>
        <v>0</v>
      </c>
      <c r="AO152" s="80">
        <f>[1]Calculations!AG123</f>
        <v>0</v>
      </c>
      <c r="AP152" s="80">
        <f t="shared" si="21"/>
        <v>0</v>
      </c>
      <c r="AQ152" s="80">
        <f>[1]Calculations!AH123</f>
        <v>0.25941661933600002</v>
      </c>
      <c r="AR152" s="80">
        <f t="shared" si="22"/>
        <v>99.811002377335583</v>
      </c>
      <c r="AS152" s="80">
        <f>[1]Calculations!AI123</f>
        <v>0</v>
      </c>
      <c r="AT152" s="80">
        <f t="shared" si="23"/>
        <v>0</v>
      </c>
      <c r="AU152" s="80">
        <f>[1]Calculations!AJ123</f>
        <v>0</v>
      </c>
      <c r="AV152" s="80">
        <f t="shared" si="24"/>
        <v>0</v>
      </c>
      <c r="AW152" s="84"/>
      <c r="AX152" s="84"/>
      <c r="AY152" s="13" t="str">
        <f>[1]Calculations!D123</f>
        <v>Call for Sites 2018</v>
      </c>
    </row>
    <row r="153" spans="2:51" x14ac:dyDescent="0.25">
      <c r="B153" s="13">
        <f>[1]Calculations!A124</f>
        <v>1607</v>
      </c>
      <c r="C153" s="30" t="str">
        <f>[1]Calculations!B124</f>
        <v>Leigh Lane Nurseries</v>
      </c>
      <c r="D153" s="13" t="str">
        <f>[1]Calculations!C124</f>
        <v>Residential</v>
      </c>
      <c r="E153" s="38">
        <f>[1]Calculations!E124</f>
        <v>3.2702648057004602</v>
      </c>
      <c r="F153" s="38">
        <f>[1]Calculations!I124</f>
        <v>3.2702648057004602</v>
      </c>
      <c r="G153" s="38">
        <f>[1]Calculations!M124</f>
        <v>100</v>
      </c>
      <c r="H153" s="38">
        <f>[1]Calculations!H124</f>
        <v>0</v>
      </c>
      <c r="I153" s="38">
        <f>[1]Calculations!L124</f>
        <v>0</v>
      </c>
      <c r="J153" s="38">
        <f>[1]Calculations!G124</f>
        <v>0</v>
      </c>
      <c r="K153" s="38">
        <f>[1]Calculations!K124</f>
        <v>0</v>
      </c>
      <c r="L153" s="38">
        <f>[1]Calculations!F124</f>
        <v>0</v>
      </c>
      <c r="M153" s="38">
        <f>[1]Calculations!J124</f>
        <v>0</v>
      </c>
      <c r="N153" s="38">
        <f>[1]Calculations!V124</f>
        <v>0.61558673037599998</v>
      </c>
      <c r="O153" s="38">
        <f>[1]Calculations!W124</f>
        <v>18.82375792024423</v>
      </c>
      <c r="P153" s="38">
        <f>[1]Calculations!O124</f>
        <v>0.110349</v>
      </c>
      <c r="Q153" s="38">
        <f>[1]Calculations!S124</f>
        <v>3.3743139028878821</v>
      </c>
      <c r="R153" s="38">
        <f>[1]Calculations!Q124</f>
        <v>4.0436199999999999E-2</v>
      </c>
      <c r="S153" s="38">
        <f>[1]Calculations!T124</f>
        <v>1.236480909115216</v>
      </c>
      <c r="T153" s="38">
        <f>[1]Calculations!R124</f>
        <v>2.4555199999999999E-2</v>
      </c>
      <c r="U153" s="38">
        <f>[1]Calculations!U124</f>
        <v>0.75086274228305205</v>
      </c>
      <c r="V153" s="38" t="str">
        <f>[1]Calculations!X124</f>
        <v>Not Modelled</v>
      </c>
      <c r="W153" s="38" t="str">
        <f>[1]Calculations!Y124</f>
        <v>N/A</v>
      </c>
      <c r="X153" s="38" t="s">
        <v>1056</v>
      </c>
      <c r="Y153" s="73" t="s">
        <v>105</v>
      </c>
      <c r="Z153" s="80" t="s">
        <v>1066</v>
      </c>
      <c r="AA153" s="80">
        <f>[1]Calculations!Z124</f>
        <v>0</v>
      </c>
      <c r="AB153" s="80">
        <f t="shared" si="14"/>
        <v>0</v>
      </c>
      <c r="AC153" s="80">
        <f>[1]Calculations!AA124</f>
        <v>0</v>
      </c>
      <c r="AD153" s="80">
        <f t="shared" si="15"/>
        <v>0</v>
      </c>
      <c r="AE153" s="80">
        <f>[1]Calculations!AB124</f>
        <v>0</v>
      </c>
      <c r="AF153" s="80">
        <f t="shared" si="16"/>
        <v>0</v>
      </c>
      <c r="AG153" s="80">
        <f>[1]Calculations!AC124</f>
        <v>0</v>
      </c>
      <c r="AH153" s="80">
        <f t="shared" si="17"/>
        <v>0</v>
      </c>
      <c r="AI153" s="80">
        <f>[1]Calculations!AD124</f>
        <v>0.27155020733700003</v>
      </c>
      <c r="AJ153" s="80">
        <f t="shared" si="18"/>
        <v>8.3036152565888788</v>
      </c>
      <c r="AK153" s="80">
        <f>[1]Calculations!AE124</f>
        <v>0.94439215109700003</v>
      </c>
      <c r="AL153" s="80">
        <f t="shared" si="19"/>
        <v>28.878155354600406</v>
      </c>
      <c r="AM153" s="80">
        <f>[1]Calculations!AF124</f>
        <v>0</v>
      </c>
      <c r="AN153" s="80">
        <f t="shared" si="20"/>
        <v>0</v>
      </c>
      <c r="AO153" s="80">
        <f>[1]Calculations!AG124</f>
        <v>9.2049562090899997E-2</v>
      </c>
      <c r="AP153" s="80">
        <f t="shared" si="21"/>
        <v>2.8147433788984508</v>
      </c>
      <c r="AQ153" s="80">
        <f>[1]Calculations!AH124</f>
        <v>2.1899693524200001E-2</v>
      </c>
      <c r="AR153" s="80">
        <f t="shared" si="22"/>
        <v>0.66966116890675742</v>
      </c>
      <c r="AS153" s="80">
        <f>[1]Calculations!AI124</f>
        <v>0</v>
      </c>
      <c r="AT153" s="80">
        <f t="shared" si="23"/>
        <v>0</v>
      </c>
      <c r="AU153" s="80">
        <f>[1]Calculations!AJ124</f>
        <v>0</v>
      </c>
      <c r="AV153" s="80">
        <f t="shared" si="24"/>
        <v>0</v>
      </c>
      <c r="AW153" s="83"/>
      <c r="AX153" s="83"/>
      <c r="AY153" s="13" t="str">
        <f>[1]Calculations!D124</f>
        <v>Call for Sites 2018</v>
      </c>
    </row>
    <row r="154" spans="2:51" ht="25" x14ac:dyDescent="0.25">
      <c r="B154" s="13">
        <f>[1]Calculations!A125</f>
        <v>1638</v>
      </c>
      <c r="C154" s="30" t="str">
        <f>[1]Calculations!B125</f>
        <v>North of M62 (Northern Gateway NG1 a - A)</v>
      </c>
      <c r="D154" s="13" t="str">
        <f>[1]Calculations!C125</f>
        <v>Mixed use</v>
      </c>
      <c r="E154" s="38">
        <f>[1]Calculations!E125</f>
        <v>489.99633925633998</v>
      </c>
      <c r="F154" s="38">
        <f>[1]Calculations!I125</f>
        <v>476.23085367979996</v>
      </c>
      <c r="G154" s="38">
        <f>[1]Calculations!M125</f>
        <v>97.190696241234846</v>
      </c>
      <c r="H154" s="38">
        <f>[1]Calculations!H125</f>
        <v>2.01845950445</v>
      </c>
      <c r="I154" s="38">
        <f>[1]Calculations!L125</f>
        <v>0.41193358862912843</v>
      </c>
      <c r="J154" s="38">
        <f>[1]Calculations!G125</f>
        <v>2.7533119849299998</v>
      </c>
      <c r="K154" s="38">
        <f>[1]Calculations!K125</f>
        <v>0.5619046030239041</v>
      </c>
      <c r="L154" s="38">
        <f>[1]Calculations!F125</f>
        <v>8.9937140871600008</v>
      </c>
      <c r="M154" s="38">
        <f>[1]Calculations!J125</f>
        <v>1.8354655671121183</v>
      </c>
      <c r="N154" s="38">
        <f>[1]Calculations!V125</f>
        <v>27.668419562099999</v>
      </c>
      <c r="O154" s="38">
        <f>[1]Calculations!W125</f>
        <v>5.6466584228143297</v>
      </c>
      <c r="P154" s="38">
        <f>[1]Calculations!O125</f>
        <v>52.39378</v>
      </c>
      <c r="Q154" s="38">
        <f>[1]Calculations!S125</f>
        <v>10.692688047326484</v>
      </c>
      <c r="R154" s="38">
        <f>[1]Calculations!Q125</f>
        <v>25.997579999999999</v>
      </c>
      <c r="S154" s="38">
        <f>[1]Calculations!T125</f>
        <v>5.3056682095740006</v>
      </c>
      <c r="T154" s="38">
        <f>[1]Calculations!R125</f>
        <v>17.959299999999999</v>
      </c>
      <c r="U154" s="38">
        <f>[1]Calculations!U125</f>
        <v>3.6651906475988283</v>
      </c>
      <c r="V154" s="38" t="str">
        <f>[1]Calculations!X125</f>
        <v>Not Modelled</v>
      </c>
      <c r="W154" s="38" t="str">
        <f>[1]Calculations!Y125</f>
        <v>N/A</v>
      </c>
      <c r="X154" s="38" t="s">
        <v>1056</v>
      </c>
      <c r="Y154" s="73" t="s">
        <v>108</v>
      </c>
      <c r="Z154" s="80" t="s">
        <v>1067</v>
      </c>
      <c r="AA154" s="80">
        <f>[1]Calculations!Z125</f>
        <v>3.1063654537500001</v>
      </c>
      <c r="AB154" s="80">
        <f t="shared" si="14"/>
        <v>0.63395686965018638</v>
      </c>
      <c r="AC154" s="80">
        <f>[1]Calculations!AA125</f>
        <v>5.1362185291199998</v>
      </c>
      <c r="AD154" s="80">
        <f t="shared" si="15"/>
        <v>1.0482156942060344E-2</v>
      </c>
      <c r="AE154" s="80">
        <f>[1]Calculations!AB125</f>
        <v>4.04455322973</v>
      </c>
      <c r="AF154" s="80">
        <f t="shared" si="16"/>
        <v>0.82542519314906659</v>
      </c>
      <c r="AG154" s="80">
        <f>[1]Calculations!AC125</f>
        <v>8.8604821547700006</v>
      </c>
      <c r="AH154" s="80">
        <f t="shared" si="17"/>
        <v>1.8082751736915874</v>
      </c>
      <c r="AI154" s="80">
        <f>[1]Calculations!AD125</f>
        <v>50.607716144900003</v>
      </c>
      <c r="AJ154" s="80">
        <f t="shared" si="18"/>
        <v>10.328182496568559</v>
      </c>
      <c r="AK154" s="80">
        <f>[1]Calculations!AE125</f>
        <v>261.48341862000001</v>
      </c>
      <c r="AL154" s="80">
        <f t="shared" si="19"/>
        <v>53.364361663772719</v>
      </c>
      <c r="AM154" s="80">
        <f>[1]Calculations!AF125</f>
        <v>9.4156461191399998</v>
      </c>
      <c r="AN154" s="80">
        <f t="shared" si="20"/>
        <v>1.921574788381069</v>
      </c>
      <c r="AO154" s="80">
        <f>[1]Calculations!AG125</f>
        <v>96.519093256100007</v>
      </c>
      <c r="AP154" s="80">
        <f t="shared" si="21"/>
        <v>19.697921295205099</v>
      </c>
      <c r="AQ154" s="80">
        <f>[1]Calculations!AH125</f>
        <v>225.73413447499999</v>
      </c>
      <c r="AR154" s="80">
        <f t="shared" si="22"/>
        <v>46.068534882851012</v>
      </c>
      <c r="AS154" s="80">
        <f>[1]Calculations!AI125</f>
        <v>0</v>
      </c>
      <c r="AT154" s="80">
        <f t="shared" si="23"/>
        <v>0</v>
      </c>
      <c r="AU154" s="80">
        <f>[1]Calculations!AJ125</f>
        <v>8.4239957613099996</v>
      </c>
      <c r="AV154" s="80">
        <f t="shared" si="24"/>
        <v>1.7191956523787446</v>
      </c>
      <c r="AW154" s="83"/>
      <c r="AX154" s="83"/>
      <c r="AY154" s="13" t="str">
        <f>[1]Calculations!D125</f>
        <v>Call for Sites 2018</v>
      </c>
    </row>
    <row r="155" spans="2:51" ht="25" x14ac:dyDescent="0.25">
      <c r="B155" s="13">
        <f>[1]Calculations!A126</f>
        <v>1639</v>
      </c>
      <c r="C155" s="30" t="str">
        <f>[1]Calculations!B126</f>
        <v>North of M62 (Northern Gateway NG1 a - B)</v>
      </c>
      <c r="D155" s="13" t="str">
        <f>[1]Calculations!C126</f>
        <v>Mixed use</v>
      </c>
      <c r="E155" s="38">
        <f>[1]Calculations!E126</f>
        <v>342.21073591156198</v>
      </c>
      <c r="F155" s="38">
        <f>[1]Calculations!I126</f>
        <v>340.79896917515896</v>
      </c>
      <c r="G155" s="38">
        <f>[1]Calculations!M126</f>
        <v>99.587456912290477</v>
      </c>
      <c r="H155" s="38">
        <f>[1]Calculations!H126</f>
        <v>0.166958668285</v>
      </c>
      <c r="I155" s="38">
        <f>[1]Calculations!L126</f>
        <v>4.8788261373584545E-2</v>
      </c>
      <c r="J155" s="38">
        <f>[1]Calculations!G126</f>
        <v>1.1288860681799999</v>
      </c>
      <c r="K155" s="38">
        <f>[1]Calculations!K126</f>
        <v>0.32988037770730244</v>
      </c>
      <c r="L155" s="38">
        <f>[1]Calculations!F126</f>
        <v>0.11592199993799999</v>
      </c>
      <c r="M155" s="38">
        <f>[1]Calculations!J126</f>
        <v>3.3874448628624522E-2</v>
      </c>
      <c r="N155" s="38">
        <f>[1]Calculations!V126</f>
        <v>0</v>
      </c>
      <c r="O155" s="38">
        <f>[1]Calculations!W126</f>
        <v>0</v>
      </c>
      <c r="P155" s="38">
        <f>[1]Calculations!O126</f>
        <v>35.359679999999997</v>
      </c>
      <c r="Q155" s="38">
        <f>[1]Calculations!S126</f>
        <v>10.332720832328897</v>
      </c>
      <c r="R155" s="38">
        <f>[1]Calculations!Q126</f>
        <v>15.88918</v>
      </c>
      <c r="S155" s="38">
        <f>[1]Calculations!T126</f>
        <v>4.643098048246582</v>
      </c>
      <c r="T155" s="38">
        <f>[1]Calculations!R126</f>
        <v>10.3597</v>
      </c>
      <c r="U155" s="38">
        <f>[1]Calculations!U126</f>
        <v>3.027286672466428</v>
      </c>
      <c r="V155" s="38" t="str">
        <f>[1]Calculations!X126</f>
        <v>Not Modelled</v>
      </c>
      <c r="W155" s="38" t="str">
        <f>[1]Calculations!Y126</f>
        <v>N/A</v>
      </c>
      <c r="X155" s="38" t="s">
        <v>1056</v>
      </c>
      <c r="Y155" s="73" t="s">
        <v>108</v>
      </c>
      <c r="Z155" s="80" t="s">
        <v>1067</v>
      </c>
      <c r="AA155" s="80">
        <f>[1]Calculations!Z126</f>
        <v>0.21335441590400001</v>
      </c>
      <c r="AB155" s="80">
        <f t="shared" si="14"/>
        <v>6.2345915400835783E-2</v>
      </c>
      <c r="AC155" s="80">
        <f>[1]Calculations!AA126</f>
        <v>5.5289562670399999</v>
      </c>
      <c r="AD155" s="80">
        <f t="shared" si="15"/>
        <v>1.6156583317914537E-2</v>
      </c>
      <c r="AE155" s="80">
        <f>[1]Calculations!AB126</f>
        <v>5.1471340810399999</v>
      </c>
      <c r="AF155" s="80">
        <f t="shared" si="16"/>
        <v>1.504083168907413</v>
      </c>
      <c r="AG155" s="80">
        <f>[1]Calculations!AC126</f>
        <v>1.1523685101800001</v>
      </c>
      <c r="AH155" s="80">
        <f t="shared" si="17"/>
        <v>0.33674236055464035</v>
      </c>
      <c r="AI155" s="80">
        <f>[1]Calculations!AD126</f>
        <v>52.424650941000003</v>
      </c>
      <c r="AJ155" s="80">
        <f t="shared" si="18"/>
        <v>15.319405687654458</v>
      </c>
      <c r="AK155" s="80">
        <f>[1]Calculations!AE126</f>
        <v>224.13892562999999</v>
      </c>
      <c r="AL155" s="80">
        <f t="shared" si="19"/>
        <v>65.497338951962206</v>
      </c>
      <c r="AM155" s="80">
        <f>[1]Calculations!AF126</f>
        <v>6.44832276027</v>
      </c>
      <c r="AN155" s="80">
        <f t="shared" si="20"/>
        <v>1.8843134021185266</v>
      </c>
      <c r="AO155" s="80">
        <f>[1]Calculations!AG126</f>
        <v>36.625377093399997</v>
      </c>
      <c r="AP155" s="80">
        <f t="shared" si="21"/>
        <v>10.702579799502592</v>
      </c>
      <c r="AQ155" s="80">
        <f>[1]Calculations!AH126</f>
        <v>190.96756177399999</v>
      </c>
      <c r="AR155" s="80">
        <f t="shared" si="22"/>
        <v>55.804082611643139</v>
      </c>
      <c r="AS155" s="80">
        <f>[1]Calculations!AI126</f>
        <v>0</v>
      </c>
      <c r="AT155" s="80">
        <f t="shared" si="23"/>
        <v>0</v>
      </c>
      <c r="AU155" s="80">
        <f>[1]Calculations!AJ126</f>
        <v>1.2619195008299999</v>
      </c>
      <c r="AV155" s="80">
        <f t="shared" si="24"/>
        <v>0.36875508813847374</v>
      </c>
      <c r="AW155" s="83"/>
      <c r="AX155" s="83"/>
      <c r="AY155" s="13" t="str">
        <f>[1]Calculations!D126</f>
        <v>Call for Sites 2018</v>
      </c>
    </row>
    <row r="156" spans="2:51" ht="25" x14ac:dyDescent="0.25">
      <c r="B156" s="13">
        <f>[1]Calculations!A127</f>
        <v>1640</v>
      </c>
      <c r="C156" s="30" t="str">
        <f>[1]Calculations!B127</f>
        <v>South of M62 (Northern Gateway NG1 b - A)</v>
      </c>
      <c r="D156" s="13" t="str">
        <f>[1]Calculations!C127</f>
        <v>Mixed use</v>
      </c>
      <c r="E156" s="38">
        <f>[1]Calculations!E127</f>
        <v>256.29344800522</v>
      </c>
      <c r="F156" s="38">
        <f>[1]Calculations!I127</f>
        <v>254.53363713246301</v>
      </c>
      <c r="G156" s="38">
        <f>[1]Calculations!M127</f>
        <v>99.313360959301178</v>
      </c>
      <c r="H156" s="38">
        <f>[1]Calculations!H127</f>
        <v>0.30714633744800002</v>
      </c>
      <c r="I156" s="38">
        <f>[1]Calculations!L127</f>
        <v>0.1198416658086961</v>
      </c>
      <c r="J156" s="38">
        <f>[1]Calculations!G127</f>
        <v>0.14384938289900001</v>
      </c>
      <c r="K156" s="38">
        <f>[1]Calculations!K127</f>
        <v>5.6126828063146658E-2</v>
      </c>
      <c r="L156" s="38">
        <f>[1]Calculations!F127</f>
        <v>1.30881515241</v>
      </c>
      <c r="M156" s="38">
        <f>[1]Calculations!J127</f>
        <v>0.51067054682698831</v>
      </c>
      <c r="N156" s="38">
        <f>[1]Calculations!V127</f>
        <v>24.8540359528</v>
      </c>
      <c r="O156" s="38">
        <f>[1]Calculations!W127</f>
        <v>9.6974917409101273</v>
      </c>
      <c r="P156" s="38">
        <f>[1]Calculations!O127</f>
        <v>24.550240000000002</v>
      </c>
      <c r="Q156" s="38">
        <f>[1]Calculations!S127</f>
        <v>9.5789573206334868</v>
      </c>
      <c r="R156" s="38">
        <f>[1]Calculations!Q127</f>
        <v>10.922140000000001</v>
      </c>
      <c r="S156" s="38">
        <f>[1]Calculations!T127</f>
        <v>4.2615759727800562</v>
      </c>
      <c r="T156" s="38">
        <f>[1]Calculations!R127</f>
        <v>7.1581200000000003</v>
      </c>
      <c r="U156" s="38">
        <f>[1]Calculations!U127</f>
        <v>2.7929391311845819</v>
      </c>
      <c r="V156" s="38" t="str">
        <f>[1]Calculations!X127</f>
        <v>Not Modelled</v>
      </c>
      <c r="W156" s="38" t="str">
        <f>[1]Calculations!Y127</f>
        <v>N/A</v>
      </c>
      <c r="X156" s="38" t="s">
        <v>1056</v>
      </c>
      <c r="Y156" s="73" t="s">
        <v>108</v>
      </c>
      <c r="Z156" s="80" t="s">
        <v>1067</v>
      </c>
      <c r="AA156" s="80">
        <f>[1]Calculations!Z127</f>
        <v>0.25417068814799998</v>
      </c>
      <c r="AB156" s="80">
        <f t="shared" si="14"/>
        <v>9.917174634242823E-2</v>
      </c>
      <c r="AC156" s="80">
        <f>[1]Calculations!AA127</f>
        <v>5.6049131452200003</v>
      </c>
      <c r="AD156" s="80">
        <f t="shared" si="15"/>
        <v>2.1869123806496384E-2</v>
      </c>
      <c r="AE156" s="80">
        <f>[1]Calculations!AB127</f>
        <v>5.0433590153400001</v>
      </c>
      <c r="AF156" s="80">
        <f t="shared" si="16"/>
        <v>1.9678064556832839</v>
      </c>
      <c r="AG156" s="80">
        <f>[1]Calculations!AC127</f>
        <v>1.4272549703399999</v>
      </c>
      <c r="AH156" s="80">
        <f t="shared" si="17"/>
        <v>0.55688312808953688</v>
      </c>
      <c r="AI156" s="80">
        <f>[1]Calculations!AD127</f>
        <v>25.132604547100001</v>
      </c>
      <c r="AJ156" s="80">
        <f t="shared" si="18"/>
        <v>9.8061830072956511</v>
      </c>
      <c r="AK156" s="80">
        <f>[1]Calculations!AE127</f>
        <v>57.755882386099998</v>
      </c>
      <c r="AL156" s="80">
        <f t="shared" si="19"/>
        <v>22.535060039819538</v>
      </c>
      <c r="AM156" s="80">
        <f>[1]Calculations!AF127</f>
        <v>4.25871181633</v>
      </c>
      <c r="AN156" s="80">
        <f t="shared" si="20"/>
        <v>1.6616545797313014</v>
      </c>
      <c r="AO156" s="80">
        <f>[1]Calculations!AG127</f>
        <v>49.108486439399996</v>
      </c>
      <c r="AP156" s="80">
        <f t="shared" si="21"/>
        <v>19.161038575750009</v>
      </c>
      <c r="AQ156" s="80">
        <f>[1]Calculations!AH127</f>
        <v>162.900512561</v>
      </c>
      <c r="AR156" s="80">
        <f t="shared" si="22"/>
        <v>63.560154904031009</v>
      </c>
      <c r="AS156" s="80">
        <f>[1]Calculations!AI127</f>
        <v>0</v>
      </c>
      <c r="AT156" s="80">
        <f t="shared" si="23"/>
        <v>0</v>
      </c>
      <c r="AU156" s="80">
        <f>[1]Calculations!AJ127</f>
        <v>1.79044107838</v>
      </c>
      <c r="AV156" s="80">
        <f t="shared" si="24"/>
        <v>0.6985902653053907</v>
      </c>
      <c r="AW156" s="83"/>
      <c r="AX156" s="83"/>
      <c r="AY156" s="13" t="str">
        <f>[1]Calculations!D127</f>
        <v>Call for Sites 2018</v>
      </c>
    </row>
    <row r="157" spans="2:51" ht="25" x14ac:dyDescent="0.25">
      <c r="B157" s="13">
        <f>[1]Calculations!A128</f>
        <v>1641</v>
      </c>
      <c r="C157" s="30" t="str">
        <f>[1]Calculations!B128</f>
        <v>South of M62 (Northern Gateway NG1 b - B)</v>
      </c>
      <c r="D157" s="13" t="str">
        <f>[1]Calculations!C128</f>
        <v>Mixed use</v>
      </c>
      <c r="E157" s="38">
        <f>[1]Calculations!E128</f>
        <v>173.424040536566</v>
      </c>
      <c r="F157" s="38">
        <f>[1]Calculations!I128</f>
        <v>173.07316906596398</v>
      </c>
      <c r="G157" s="38">
        <f>[1]Calculations!M128</f>
        <v>99.797680027799814</v>
      </c>
      <c r="H157" s="38">
        <f>[1]Calculations!H128</f>
        <v>0.190398265303</v>
      </c>
      <c r="I157" s="38">
        <f>[1]Calculations!L128</f>
        <v>0.10978769997165129</v>
      </c>
      <c r="J157" s="38">
        <f>[1]Calculations!G128</f>
        <v>0.160473205299</v>
      </c>
      <c r="K157" s="38">
        <f>[1]Calculations!K128</f>
        <v>9.2532272228523393E-2</v>
      </c>
      <c r="L157" s="38">
        <f>[1]Calculations!F128</f>
        <v>0</v>
      </c>
      <c r="M157" s="38">
        <f>[1]Calculations!J128</f>
        <v>0</v>
      </c>
      <c r="N157" s="38">
        <f>[1]Calculations!V128</f>
        <v>0</v>
      </c>
      <c r="O157" s="38">
        <f>[1]Calculations!W128</f>
        <v>0</v>
      </c>
      <c r="P157" s="38">
        <f>[1]Calculations!O128</f>
        <v>20.288360000000001</v>
      </c>
      <c r="Q157" s="38">
        <f>[1]Calculations!S128</f>
        <v>11.698701020474871</v>
      </c>
      <c r="R157" s="38">
        <f>[1]Calculations!Q128</f>
        <v>9.2435600000000004</v>
      </c>
      <c r="S157" s="38">
        <f>[1]Calculations!T128</f>
        <v>5.3300338127291074</v>
      </c>
      <c r="T157" s="38">
        <f>[1]Calculations!R128</f>
        <v>5.7388700000000004</v>
      </c>
      <c r="U157" s="38">
        <f>[1]Calculations!U128</f>
        <v>3.3091548220443952</v>
      </c>
      <c r="V157" s="38" t="str">
        <f>[1]Calculations!X128</f>
        <v>Not Modelled</v>
      </c>
      <c r="W157" s="38" t="str">
        <f>[1]Calculations!Y128</f>
        <v>N/A</v>
      </c>
      <c r="X157" s="38" t="s">
        <v>1056</v>
      </c>
      <c r="Y157" s="73" t="s">
        <v>108</v>
      </c>
      <c r="Z157" s="80" t="s">
        <v>1067</v>
      </c>
      <c r="AA157" s="80">
        <f>[1]Calculations!Z128</f>
        <v>0.117158673538</v>
      </c>
      <c r="AB157" s="80">
        <f t="shared" si="14"/>
        <v>6.7556189542993264E-2</v>
      </c>
      <c r="AC157" s="80">
        <f>[1]Calculations!AA128</f>
        <v>1.6972743845</v>
      </c>
      <c r="AD157" s="80">
        <f t="shared" si="15"/>
        <v>9.7868460407721514E-3</v>
      </c>
      <c r="AE157" s="80">
        <f>[1]Calculations!AB128</f>
        <v>2.30348394472</v>
      </c>
      <c r="AF157" s="80">
        <f t="shared" si="16"/>
        <v>1.3282379637754527</v>
      </c>
      <c r="AG157" s="80">
        <f>[1]Calculations!AC128</f>
        <v>0.350869036977</v>
      </c>
      <c r="AH157" s="80">
        <f t="shared" si="17"/>
        <v>0.20231856892010319</v>
      </c>
      <c r="AI157" s="80">
        <f>[1]Calculations!AD128</f>
        <v>18.4101970388</v>
      </c>
      <c r="AJ157" s="80">
        <f t="shared" si="18"/>
        <v>10.615712205666354</v>
      </c>
      <c r="AK157" s="80">
        <f>[1]Calculations!AE128</f>
        <v>72.699579804699994</v>
      </c>
      <c r="AL157" s="80">
        <f t="shared" si="19"/>
        <v>41.920128016721812</v>
      </c>
      <c r="AM157" s="80">
        <f>[1]Calculations!AF128</f>
        <v>3.4371728484599999</v>
      </c>
      <c r="AN157" s="80">
        <f t="shared" si="20"/>
        <v>1.9819471613194719</v>
      </c>
      <c r="AO157" s="80">
        <f>[1]Calculations!AG128</f>
        <v>40.228203134600001</v>
      </c>
      <c r="AP157" s="80">
        <f t="shared" si="21"/>
        <v>23.19643978432044</v>
      </c>
      <c r="AQ157" s="80">
        <f>[1]Calculations!AH128</f>
        <v>88.734330684100001</v>
      </c>
      <c r="AR157" s="80">
        <f t="shared" si="22"/>
        <v>51.166107311051036</v>
      </c>
      <c r="AS157" s="80">
        <f>[1]Calculations!AI128</f>
        <v>0</v>
      </c>
      <c r="AT157" s="80">
        <f t="shared" si="23"/>
        <v>0</v>
      </c>
      <c r="AU157" s="80">
        <f>[1]Calculations!AJ128</f>
        <v>0.36757821999599999</v>
      </c>
      <c r="AV157" s="80">
        <f t="shared" si="24"/>
        <v>0.21195344016823153</v>
      </c>
      <c r="AW157" s="83"/>
      <c r="AX157" s="83"/>
      <c r="AY157" s="13" t="str">
        <f>[1]Calculations!D128</f>
        <v>Call for Sites 2018</v>
      </c>
    </row>
    <row r="158" spans="2:51" x14ac:dyDescent="0.25">
      <c r="B158" s="13">
        <f>[1]Calculations!A129</f>
        <v>1642</v>
      </c>
      <c r="C158" s="30" t="str">
        <f>[1]Calculations!B129</f>
        <v>Whitefield (Northern Gateway NG1-c)</v>
      </c>
      <c r="D158" s="13" t="str">
        <f>[1]Calculations!C129</f>
        <v>Residential</v>
      </c>
      <c r="E158" s="38">
        <f>[1]Calculations!E129</f>
        <v>62.3566504496467</v>
      </c>
      <c r="F158" s="38">
        <f>[1]Calculations!I129</f>
        <v>62.3566504496467</v>
      </c>
      <c r="G158" s="38">
        <f>[1]Calculations!M129</f>
        <v>100</v>
      </c>
      <c r="H158" s="38">
        <f>[1]Calculations!H129</f>
        <v>0</v>
      </c>
      <c r="I158" s="38">
        <f>[1]Calculations!L129</f>
        <v>0</v>
      </c>
      <c r="J158" s="38">
        <f>[1]Calculations!G129</f>
        <v>0</v>
      </c>
      <c r="K158" s="38">
        <f>[1]Calculations!K129</f>
        <v>0</v>
      </c>
      <c r="L158" s="38">
        <f>[1]Calculations!F129</f>
        <v>0</v>
      </c>
      <c r="M158" s="38">
        <f>[1]Calculations!J129</f>
        <v>0</v>
      </c>
      <c r="N158" s="38">
        <f>[1]Calculations!V129</f>
        <v>21.034694531700001</v>
      </c>
      <c r="O158" s="38">
        <f>[1]Calculations!W129</f>
        <v>33.732880743306794</v>
      </c>
      <c r="P158" s="38">
        <f>[1]Calculations!O129</f>
        <v>10.252610000000001</v>
      </c>
      <c r="Q158" s="38">
        <f>[1]Calculations!S129</f>
        <v>16.441886993720153</v>
      </c>
      <c r="R158" s="38">
        <f>[1]Calculations!Q129</f>
        <v>4.3816100000000002</v>
      </c>
      <c r="S158" s="38">
        <f>[1]Calculations!T129</f>
        <v>7.0266923710698217</v>
      </c>
      <c r="T158" s="38">
        <f>[1]Calculations!R129</f>
        <v>2.4563000000000001</v>
      </c>
      <c r="U158" s="38">
        <f>[1]Calculations!U129</f>
        <v>3.9391147251943468</v>
      </c>
      <c r="V158" s="38" t="str">
        <f>[1]Calculations!X129</f>
        <v>Not Modelled</v>
      </c>
      <c r="W158" s="38" t="str">
        <f>[1]Calculations!Y129</f>
        <v>N/A</v>
      </c>
      <c r="X158" s="38" t="s">
        <v>1056</v>
      </c>
      <c r="Y158" s="73" t="s">
        <v>105</v>
      </c>
      <c r="Z158" s="80" t="s">
        <v>1066</v>
      </c>
      <c r="AA158" s="80">
        <f>[1]Calculations!Z129</f>
        <v>0</v>
      </c>
      <c r="AB158" s="80">
        <f t="shared" si="14"/>
        <v>0</v>
      </c>
      <c r="AC158" s="80">
        <f>[1]Calculations!AA129</f>
        <v>3.4129523561399999</v>
      </c>
      <c r="AD158" s="80">
        <f t="shared" si="15"/>
        <v>5.4732772391229957E-2</v>
      </c>
      <c r="AE158" s="80">
        <f>[1]Calculations!AB129</f>
        <v>1.86652533556</v>
      </c>
      <c r="AF158" s="80">
        <f t="shared" si="16"/>
        <v>2.9933059619153668</v>
      </c>
      <c r="AG158" s="80">
        <f>[1]Calculations!AC129</f>
        <v>0</v>
      </c>
      <c r="AH158" s="80">
        <f t="shared" si="17"/>
        <v>0</v>
      </c>
      <c r="AI158" s="80">
        <f>[1]Calculations!AD129</f>
        <v>0</v>
      </c>
      <c r="AJ158" s="80">
        <f t="shared" si="18"/>
        <v>0</v>
      </c>
      <c r="AK158" s="80">
        <f>[1]Calculations!AE129</f>
        <v>36.560721219599998</v>
      </c>
      <c r="AL158" s="80">
        <f t="shared" si="19"/>
        <v>58.631631038493573</v>
      </c>
      <c r="AM158" s="80">
        <f>[1]Calculations!AF129</f>
        <v>1.7501435623699999</v>
      </c>
      <c r="AN158" s="80">
        <f t="shared" si="20"/>
        <v>2.8066670511483762</v>
      </c>
      <c r="AO158" s="80">
        <f>[1]Calculations!AG129</f>
        <v>5.4643139702999999E-2</v>
      </c>
      <c r="AP158" s="80">
        <f t="shared" si="21"/>
        <v>8.7630011087790227E-2</v>
      </c>
      <c r="AQ158" s="80">
        <f>[1]Calculations!AH129</f>
        <v>62.245701487799998</v>
      </c>
      <c r="AR158" s="80">
        <f t="shared" si="22"/>
        <v>99.822073570266099</v>
      </c>
      <c r="AS158" s="80">
        <f>[1]Calculations!AI129</f>
        <v>0</v>
      </c>
      <c r="AT158" s="80">
        <f t="shared" si="23"/>
        <v>0</v>
      </c>
      <c r="AU158" s="80">
        <f>[1]Calculations!AJ129</f>
        <v>0</v>
      </c>
      <c r="AV158" s="80">
        <f t="shared" si="24"/>
        <v>0</v>
      </c>
      <c r="AW158" s="83"/>
      <c r="AX158" s="83"/>
      <c r="AY158" s="13" t="str">
        <f>[1]Calculations!D129</f>
        <v>Call for Sites 2018</v>
      </c>
    </row>
    <row r="159" spans="2:51" ht="25" x14ac:dyDescent="0.25">
      <c r="B159" s="13">
        <f>[1]Calculations!A130</f>
        <v>1653</v>
      </c>
      <c r="C159" s="30" t="str">
        <f>[1]Calculations!B130</f>
        <v>North Bolton Strategic opportunity area</v>
      </c>
      <c r="D159" s="13" t="str">
        <f>[1]Calculations!C130</f>
        <v>Residential</v>
      </c>
      <c r="E159" s="38">
        <f>[1]Calculations!E130</f>
        <v>1953.3233384279499</v>
      </c>
      <c r="F159" s="38">
        <f>[1]Calculations!I130</f>
        <v>1902.2027091586499</v>
      </c>
      <c r="G159" s="38">
        <f>[1]Calculations!M130</f>
        <v>97.38288954708122</v>
      </c>
      <c r="H159" s="38">
        <f>[1]Calculations!H130</f>
        <v>13.7077612648</v>
      </c>
      <c r="I159" s="38">
        <f>[1]Calculations!L130</f>
        <v>0.70176611291769619</v>
      </c>
      <c r="J159" s="38">
        <f>[1]Calculations!G130</f>
        <v>37.412868004499998</v>
      </c>
      <c r="K159" s="38">
        <f>[1]Calculations!K130</f>
        <v>1.9153443400010861</v>
      </c>
      <c r="L159" s="38">
        <f>[1]Calculations!F130</f>
        <v>0</v>
      </c>
      <c r="M159" s="38">
        <f>[1]Calculations!J130</f>
        <v>0</v>
      </c>
      <c r="N159" s="38">
        <f>[1]Calculations!V130</f>
        <v>0</v>
      </c>
      <c r="O159" s="38">
        <f>[1]Calculations!W130</f>
        <v>0</v>
      </c>
      <c r="P159" s="38">
        <f>[1]Calculations!O130</f>
        <v>234.73310000000001</v>
      </c>
      <c r="Q159" s="38">
        <f>[1]Calculations!S130</f>
        <v>12.017114390744702</v>
      </c>
      <c r="R159" s="38">
        <f>[1]Calculations!Q130</f>
        <v>93.248099999999994</v>
      </c>
      <c r="S159" s="38">
        <f>[1]Calculations!T130</f>
        <v>4.7738179422484555</v>
      </c>
      <c r="T159" s="38">
        <f>[1]Calculations!R130</f>
        <v>55.350299999999997</v>
      </c>
      <c r="U159" s="38">
        <f>[1]Calculations!U130</f>
        <v>2.8336476051397796</v>
      </c>
      <c r="V159" s="38">
        <f>[1]Calculations!X130</f>
        <v>0</v>
      </c>
      <c r="W159" s="38">
        <f>[1]Calculations!Y130</f>
        <v>0</v>
      </c>
      <c r="X159" s="38" t="s">
        <v>1056</v>
      </c>
      <c r="Y159" s="73" t="s">
        <v>108</v>
      </c>
      <c r="Z159" s="80" t="s">
        <v>1067</v>
      </c>
      <c r="AA159" s="80">
        <f>[1]Calculations!Z130</f>
        <v>8.5713461435900005</v>
      </c>
      <c r="AB159" s="80">
        <f t="shared" ref="AB159:AB222" si="25">AA159/E159*100</f>
        <v>0.43880836188074662</v>
      </c>
      <c r="AC159" s="80">
        <f>[1]Calculations!AA130</f>
        <v>6.2903557192499999</v>
      </c>
      <c r="AD159" s="80">
        <f t="shared" ref="AD159:AD222" si="26">AC159/E159</f>
        <v>3.220335105560418E-3</v>
      </c>
      <c r="AE159" s="80">
        <f>[1]Calculations!AB130</f>
        <v>5.3995874802600001</v>
      </c>
      <c r="AF159" s="80">
        <f t="shared" ref="AF159:AF222" si="27">AE159/$E159*100</f>
        <v>0.27643080764117789</v>
      </c>
      <c r="AG159" s="80">
        <f>[1]Calculations!AC130</f>
        <v>12.0596812224</v>
      </c>
      <c r="AH159" s="80">
        <f t="shared" ref="AH159:AH222" si="28">AG159/$E159*100</f>
        <v>0.61739298277702082</v>
      </c>
      <c r="AI159" s="80">
        <f>[1]Calculations!AD130</f>
        <v>117.600277612</v>
      </c>
      <c r="AJ159" s="80">
        <f t="shared" ref="AJ159:AJ222" si="29">AI159/$E159*100</f>
        <v>6.0205228340048214</v>
      </c>
      <c r="AK159" s="80">
        <f>[1]Calculations!AE130</f>
        <v>442.31930893499998</v>
      </c>
      <c r="AL159" s="80">
        <f t="shared" ref="AL159:AL222" si="30">AK159/$E159*100</f>
        <v>22.644449090081629</v>
      </c>
      <c r="AM159" s="80">
        <f>[1]Calculations!AF130</f>
        <v>11.253656511000001</v>
      </c>
      <c r="AN159" s="80">
        <f t="shared" ref="AN159:AN222" si="31">AM159/$E159*100</f>
        <v>0.57612870791054149</v>
      </c>
      <c r="AO159" s="80">
        <f>[1]Calculations!AG130</f>
        <v>319.26847545200002</v>
      </c>
      <c r="AP159" s="80">
        <f t="shared" ref="AP159:AP222" si="32">AO159/$E159*100</f>
        <v>16.344886131803953</v>
      </c>
      <c r="AQ159" s="80">
        <f>[1]Calculations!AH130</f>
        <v>1349.4334307700001</v>
      </c>
      <c r="AR159" s="80">
        <f t="shared" ref="AR159:AR222" si="33">AQ159/$E159*100</f>
        <v>69.083976227716335</v>
      </c>
      <c r="AS159" s="80">
        <f>[1]Calculations!AI130</f>
        <v>149.694967975</v>
      </c>
      <c r="AT159" s="80">
        <f t="shared" ref="AT159:AT222" si="34">AS159/$E159*100</f>
        <v>7.6636041268761836</v>
      </c>
      <c r="AU159" s="80">
        <f>[1]Calculations!AJ130</f>
        <v>48.4851430071</v>
      </c>
      <c r="AV159" s="80">
        <f t="shared" ref="AV159:AV222" si="35">AU159/$E159*100</f>
        <v>2.4821872576468178</v>
      </c>
      <c r="AW159" s="83"/>
      <c r="AX159" s="83"/>
      <c r="AY159" s="13" t="str">
        <f>[1]Calculations!D130</f>
        <v>Call for Sites 2018</v>
      </c>
    </row>
    <row r="160" spans="2:51" ht="25" x14ac:dyDescent="0.25">
      <c r="B160" s="13">
        <f>[1]Calculations!A131</f>
        <v>1668</v>
      </c>
      <c r="C160" s="30" t="str">
        <f>[1]Calculations!B131</f>
        <v>Elton Reservoir Area</v>
      </c>
      <c r="D160" s="13" t="str">
        <f>[1]Calculations!C131</f>
        <v>Residential</v>
      </c>
      <c r="E160" s="38">
        <f>[1]Calculations!E131</f>
        <v>266.779800281674</v>
      </c>
      <c r="F160" s="38">
        <f>[1]Calculations!I131</f>
        <v>252.15272325436399</v>
      </c>
      <c r="G160" s="38">
        <f>[1]Calculations!M131</f>
        <v>94.517172210239949</v>
      </c>
      <c r="H160" s="38">
        <f>[1]Calculations!H131</f>
        <v>8.6148656924299996</v>
      </c>
      <c r="I160" s="38">
        <f>[1]Calculations!L131</f>
        <v>3.2292046411812922</v>
      </c>
      <c r="J160" s="38">
        <f>[1]Calculations!G131</f>
        <v>1.65191712516</v>
      </c>
      <c r="K160" s="38">
        <f>[1]Calculations!K131</f>
        <v>0.61920622304082129</v>
      </c>
      <c r="L160" s="38">
        <f>[1]Calculations!F131</f>
        <v>4.3602942097200001</v>
      </c>
      <c r="M160" s="38">
        <f>[1]Calculations!J131</f>
        <v>1.6344169255379428</v>
      </c>
      <c r="N160" s="38">
        <f>[1]Calculations!V131</f>
        <v>45.190795870199999</v>
      </c>
      <c r="O160" s="38">
        <f>[1]Calculations!W131</f>
        <v>16.939361909142377</v>
      </c>
      <c r="P160" s="38">
        <f>[1]Calculations!O131</f>
        <v>42.936399999999999</v>
      </c>
      <c r="Q160" s="38">
        <f>[1]Calculations!S131</f>
        <v>16.094321966905468</v>
      </c>
      <c r="R160" s="38">
        <f>[1]Calculations!Q131</f>
        <v>22.403599999999997</v>
      </c>
      <c r="S160" s="38">
        <f>[1]Calculations!T131</f>
        <v>8.3977872298973217</v>
      </c>
      <c r="T160" s="38">
        <f>[1]Calculations!R131</f>
        <v>16.829899999999999</v>
      </c>
      <c r="U160" s="38">
        <f>[1]Calculations!U131</f>
        <v>6.3085360968973259</v>
      </c>
      <c r="V160" s="38">
        <f>[1]Calculations!X131</f>
        <v>1.539847</v>
      </c>
      <c r="W160" s="38">
        <f>[1]Calculations!Y131</f>
        <v>0.57719774824562586</v>
      </c>
      <c r="X160" s="38" t="s">
        <v>1056</v>
      </c>
      <c r="Y160" s="73" t="s">
        <v>108</v>
      </c>
      <c r="Z160" s="80" t="s">
        <v>1067</v>
      </c>
      <c r="AA160" s="80">
        <f>[1]Calculations!Z131</f>
        <v>0</v>
      </c>
      <c r="AB160" s="80">
        <f t="shared" si="25"/>
        <v>0</v>
      </c>
      <c r="AC160" s="80">
        <f>[1]Calculations!AA131</f>
        <v>3.2972189352600001</v>
      </c>
      <c r="AD160" s="80">
        <f t="shared" si="26"/>
        <v>1.2359327549457264E-2</v>
      </c>
      <c r="AE160" s="80">
        <f>[1]Calculations!AB131</f>
        <v>2.9698778939700001</v>
      </c>
      <c r="AF160" s="80">
        <f t="shared" si="27"/>
        <v>1.1132319204206298</v>
      </c>
      <c r="AG160" s="80">
        <f>[1]Calculations!AC131</f>
        <v>0.13849232419400001</v>
      </c>
      <c r="AH160" s="80">
        <f t="shared" si="28"/>
        <v>5.1912597598384784E-2</v>
      </c>
      <c r="AI160" s="80">
        <f>[1]Calculations!AD131</f>
        <v>41.698169974499997</v>
      </c>
      <c r="AJ160" s="80">
        <f t="shared" si="29"/>
        <v>15.630182618951599</v>
      </c>
      <c r="AK160" s="80">
        <f>[1]Calculations!AE131</f>
        <v>113.774611455</v>
      </c>
      <c r="AL160" s="80">
        <f t="shared" si="30"/>
        <v>42.647386097025866</v>
      </c>
      <c r="AM160" s="80">
        <f>[1]Calculations!AF131</f>
        <v>4.3405975596999999</v>
      </c>
      <c r="AN160" s="80">
        <f t="shared" si="31"/>
        <v>1.6270338140732803</v>
      </c>
      <c r="AO160" s="80">
        <f>[1]Calculations!AG131</f>
        <v>147.10729733700001</v>
      </c>
      <c r="AP160" s="80">
        <f t="shared" si="32"/>
        <v>55.141842516442317</v>
      </c>
      <c r="AQ160" s="80">
        <f>[1]Calculations!AH131</f>
        <v>90.222900093899995</v>
      </c>
      <c r="AR160" s="80">
        <f t="shared" si="33"/>
        <v>33.819239687052765</v>
      </c>
      <c r="AS160" s="80">
        <f>[1]Calculations!AI131</f>
        <v>0</v>
      </c>
      <c r="AT160" s="80">
        <f t="shared" si="34"/>
        <v>0</v>
      </c>
      <c r="AU160" s="80">
        <f>[1]Calculations!AJ131</f>
        <v>1.2464922060400001</v>
      </c>
      <c r="AV160" s="80">
        <f t="shared" si="35"/>
        <v>0.46723635174923916</v>
      </c>
      <c r="AW160" s="83"/>
      <c r="AX160" s="83"/>
      <c r="AY160" s="13" t="str">
        <f>[1]Calculations!D131</f>
        <v>Call for Sites 2018</v>
      </c>
    </row>
    <row r="161" spans="2:51" ht="25" x14ac:dyDescent="0.25">
      <c r="B161" s="13">
        <f>[1]Calculations!A132</f>
        <v>1684</v>
      </c>
      <c r="C161" s="30" t="str">
        <f>[1]Calculations!B132</f>
        <v>Walshaw</v>
      </c>
      <c r="D161" s="13" t="str">
        <f>[1]Calculations!C132</f>
        <v>Residential</v>
      </c>
      <c r="E161" s="38">
        <f>[1]Calculations!E132</f>
        <v>88.413244375391301</v>
      </c>
      <c r="F161" s="38">
        <f>[1]Calculations!I132</f>
        <v>88.413244375391301</v>
      </c>
      <c r="G161" s="38">
        <f>[1]Calculations!M132</f>
        <v>100</v>
      </c>
      <c r="H161" s="38">
        <f>[1]Calculations!H132</f>
        <v>0</v>
      </c>
      <c r="I161" s="38">
        <f>[1]Calculations!L132</f>
        <v>0</v>
      </c>
      <c r="J161" s="38">
        <f>[1]Calculations!G132</f>
        <v>0</v>
      </c>
      <c r="K161" s="38">
        <f>[1]Calculations!K132</f>
        <v>0</v>
      </c>
      <c r="L161" s="38">
        <f>[1]Calculations!F132</f>
        <v>0</v>
      </c>
      <c r="M161" s="38">
        <f>[1]Calculations!J132</f>
        <v>0</v>
      </c>
      <c r="N161" s="38">
        <f>[1]Calculations!V132</f>
        <v>14.966174690900001</v>
      </c>
      <c r="O161" s="38">
        <f>[1]Calculations!W132</f>
        <v>16.927525730597036</v>
      </c>
      <c r="P161" s="38">
        <f>[1]Calculations!O132</f>
        <v>14.99062</v>
      </c>
      <c r="Q161" s="38">
        <f>[1]Calculations!S132</f>
        <v>16.955174652738396</v>
      </c>
      <c r="R161" s="38">
        <f>[1]Calculations!Q132</f>
        <v>9.0675699999999999</v>
      </c>
      <c r="S161" s="38">
        <f>[1]Calculations!T132</f>
        <v>10.255895555082517</v>
      </c>
      <c r="T161" s="38">
        <f>[1]Calculations!R132</f>
        <v>6.7919099999999997</v>
      </c>
      <c r="U161" s="38">
        <f>[1]Calculations!U132</f>
        <v>7.6820051656089223</v>
      </c>
      <c r="V161" s="38" t="str">
        <f>[1]Calculations!X132</f>
        <v>Not Modelled</v>
      </c>
      <c r="W161" s="38" t="str">
        <f>[1]Calculations!Y132</f>
        <v>N/A</v>
      </c>
      <c r="X161" s="38" t="s">
        <v>1056</v>
      </c>
      <c r="Y161" s="73" t="s">
        <v>108</v>
      </c>
      <c r="Z161" s="80" t="s">
        <v>1067</v>
      </c>
      <c r="AA161" s="80">
        <f>[1]Calculations!Z132</f>
        <v>0</v>
      </c>
      <c r="AB161" s="80">
        <f t="shared" si="25"/>
        <v>0</v>
      </c>
      <c r="AC161" s="80">
        <f>[1]Calculations!AA132</f>
        <v>0</v>
      </c>
      <c r="AD161" s="80">
        <f t="shared" si="26"/>
        <v>0</v>
      </c>
      <c r="AE161" s="80">
        <f>[1]Calculations!AB132</f>
        <v>0</v>
      </c>
      <c r="AF161" s="80">
        <f t="shared" si="27"/>
        <v>0</v>
      </c>
      <c r="AG161" s="80">
        <f>[1]Calculations!AC132</f>
        <v>0</v>
      </c>
      <c r="AH161" s="80">
        <f t="shared" si="28"/>
        <v>0</v>
      </c>
      <c r="AI161" s="80">
        <f>[1]Calculations!AD132</f>
        <v>13.3277253068</v>
      </c>
      <c r="AJ161" s="80">
        <f t="shared" si="29"/>
        <v>15.074353849308128</v>
      </c>
      <c r="AK161" s="80">
        <f>[1]Calculations!AE132</f>
        <v>62.266863049299999</v>
      </c>
      <c r="AL161" s="80">
        <f t="shared" si="30"/>
        <v>70.42707627029597</v>
      </c>
      <c r="AM161" s="80">
        <f>[1]Calculations!AF132</f>
        <v>1.0647306485700001</v>
      </c>
      <c r="AN161" s="80">
        <f t="shared" si="31"/>
        <v>1.2042660079855121</v>
      </c>
      <c r="AO161" s="80">
        <f>[1]Calculations!AG132</f>
        <v>10.1823240951</v>
      </c>
      <c r="AP161" s="80">
        <f t="shared" si="32"/>
        <v>11.516740695395317</v>
      </c>
      <c r="AQ161" s="80">
        <f>[1]Calculations!AH132</f>
        <v>58.935879823900002</v>
      </c>
      <c r="AR161" s="80">
        <f t="shared" si="33"/>
        <v>66.659560160088475</v>
      </c>
      <c r="AS161" s="80">
        <f>[1]Calculations!AI132</f>
        <v>0</v>
      </c>
      <c r="AT161" s="80">
        <f t="shared" si="34"/>
        <v>0</v>
      </c>
      <c r="AU161" s="80">
        <f>[1]Calculations!AJ132</f>
        <v>0</v>
      </c>
      <c r="AV161" s="80">
        <f t="shared" si="35"/>
        <v>0</v>
      </c>
      <c r="AW161" s="83"/>
      <c r="AX161" s="83"/>
      <c r="AY161" s="13" t="str">
        <f>[1]Calculations!D132</f>
        <v>Call for Sites 2018</v>
      </c>
    </row>
    <row r="162" spans="2:51" x14ac:dyDescent="0.25">
      <c r="B162" s="13">
        <f>[1]Calculations!A133</f>
        <v>1685</v>
      </c>
      <c r="C162" s="30" t="str">
        <f>[1]Calculations!B133</f>
        <v>Holcombe Brook</v>
      </c>
      <c r="D162" s="13" t="str">
        <f>[1]Calculations!C133</f>
        <v>Residential</v>
      </c>
      <c r="E162" s="38">
        <f>[1]Calculations!E133</f>
        <v>6.0203775451143899</v>
      </c>
      <c r="F162" s="38">
        <f>[1]Calculations!I133</f>
        <v>6.0203775451143899</v>
      </c>
      <c r="G162" s="38">
        <f>[1]Calculations!M133</f>
        <v>100</v>
      </c>
      <c r="H162" s="38">
        <f>[1]Calculations!H133</f>
        <v>0</v>
      </c>
      <c r="I162" s="38">
        <f>[1]Calculations!L133</f>
        <v>0</v>
      </c>
      <c r="J162" s="38">
        <f>[1]Calculations!G133</f>
        <v>0</v>
      </c>
      <c r="K162" s="38">
        <f>[1]Calculations!K133</f>
        <v>0</v>
      </c>
      <c r="L162" s="38">
        <f>[1]Calculations!F133</f>
        <v>0</v>
      </c>
      <c r="M162" s="38">
        <f>[1]Calculations!J133</f>
        <v>0</v>
      </c>
      <c r="N162" s="38">
        <f>[1]Calculations!V133</f>
        <v>0</v>
      </c>
      <c r="O162" s="38">
        <f>[1]Calculations!W133</f>
        <v>0</v>
      </c>
      <c r="P162" s="38">
        <f>[1]Calculations!O133</f>
        <v>1.4306369999999999</v>
      </c>
      <c r="Q162" s="38">
        <f>[1]Calculations!S133</f>
        <v>23.763243904212942</v>
      </c>
      <c r="R162" s="38">
        <f>[1]Calculations!Q133</f>
        <v>0.43578800000000001</v>
      </c>
      <c r="S162" s="38">
        <f>[1]Calculations!T133</f>
        <v>7.2385493556570601</v>
      </c>
      <c r="T162" s="38">
        <f>[1]Calculations!R133</f>
        <v>0.15182699999999999</v>
      </c>
      <c r="U162" s="38">
        <f>[1]Calculations!U133</f>
        <v>2.5218850290080139</v>
      </c>
      <c r="V162" s="38" t="str">
        <f>[1]Calculations!X133</f>
        <v>Not Modelled</v>
      </c>
      <c r="W162" s="38" t="str">
        <f>[1]Calculations!Y133</f>
        <v>N/A</v>
      </c>
      <c r="X162" s="38" t="s">
        <v>1056</v>
      </c>
      <c r="Y162" s="73" t="s">
        <v>105</v>
      </c>
      <c r="Z162" s="80" t="s">
        <v>1066</v>
      </c>
      <c r="AA162" s="80">
        <f>[1]Calculations!Z133</f>
        <v>0</v>
      </c>
      <c r="AB162" s="80">
        <f t="shared" si="25"/>
        <v>0</v>
      </c>
      <c r="AC162" s="80">
        <f>[1]Calculations!AA133</f>
        <v>7.4016290964000003E-2</v>
      </c>
      <c r="AD162" s="80">
        <f t="shared" si="26"/>
        <v>1.2294293905880559E-2</v>
      </c>
      <c r="AE162" s="80">
        <f>[1]Calculations!AB133</f>
        <v>3.1616290964000003E-2</v>
      </c>
      <c r="AF162" s="80">
        <f t="shared" si="27"/>
        <v>0.52515462239834132</v>
      </c>
      <c r="AG162" s="80">
        <f>[1]Calculations!AC133</f>
        <v>0</v>
      </c>
      <c r="AH162" s="80">
        <f t="shared" si="28"/>
        <v>0</v>
      </c>
      <c r="AI162" s="80">
        <f>[1]Calculations!AD133</f>
        <v>1.9894240922999999</v>
      </c>
      <c r="AJ162" s="80">
        <f t="shared" si="29"/>
        <v>33.044839420651314</v>
      </c>
      <c r="AK162" s="80">
        <f>[1]Calculations!AE133</f>
        <v>5.0702969659399999</v>
      </c>
      <c r="AL162" s="80">
        <f t="shared" si="30"/>
        <v>84.218920291047326</v>
      </c>
      <c r="AM162" s="80">
        <f>[1]Calculations!AF133</f>
        <v>0.144862530548</v>
      </c>
      <c r="AN162" s="80">
        <f t="shared" si="31"/>
        <v>2.4062034226667013</v>
      </c>
      <c r="AO162" s="80">
        <f>[1]Calculations!AG133</f>
        <v>2.1002444685600001</v>
      </c>
      <c r="AP162" s="80">
        <f t="shared" si="32"/>
        <v>34.885594015019443</v>
      </c>
      <c r="AQ162" s="80">
        <f>[1]Calculations!AH133</f>
        <v>3.52778298013</v>
      </c>
      <c r="AR162" s="80">
        <f t="shared" si="33"/>
        <v>58.597371239497086</v>
      </c>
      <c r="AS162" s="80">
        <f>[1]Calculations!AI133</f>
        <v>0</v>
      </c>
      <c r="AT162" s="80">
        <f t="shared" si="34"/>
        <v>0</v>
      </c>
      <c r="AU162" s="80">
        <f>[1]Calculations!AJ133</f>
        <v>0</v>
      </c>
      <c r="AV162" s="80">
        <f t="shared" si="35"/>
        <v>0</v>
      </c>
      <c r="AW162" s="83"/>
      <c r="AX162" s="83"/>
      <c r="AY162" s="13" t="str">
        <f>[1]Calculations!D133</f>
        <v>Call for Sites 2018</v>
      </c>
    </row>
    <row r="163" spans="2:51" x14ac:dyDescent="0.25">
      <c r="B163" s="13">
        <f>[1]Calculations!A134</f>
        <v>1686</v>
      </c>
      <c r="C163" s="30" t="str">
        <f>[1]Calculations!B134</f>
        <v>Seedfield</v>
      </c>
      <c r="D163" s="13" t="str">
        <f>[1]Calculations!C134</f>
        <v>Residential</v>
      </c>
      <c r="E163" s="38">
        <f>[1]Calculations!E134</f>
        <v>6.9939810259053203</v>
      </c>
      <c r="F163" s="38">
        <f>[1]Calculations!I134</f>
        <v>6.9939810259053203</v>
      </c>
      <c r="G163" s="38">
        <f>[1]Calculations!M134</f>
        <v>100</v>
      </c>
      <c r="H163" s="38">
        <f>[1]Calculations!H134</f>
        <v>0</v>
      </c>
      <c r="I163" s="38">
        <f>[1]Calculations!L134</f>
        <v>0</v>
      </c>
      <c r="J163" s="38">
        <f>[1]Calculations!G134</f>
        <v>0</v>
      </c>
      <c r="K163" s="38">
        <f>[1]Calculations!K134</f>
        <v>0</v>
      </c>
      <c r="L163" s="38">
        <f>[1]Calculations!F134</f>
        <v>0</v>
      </c>
      <c r="M163" s="38">
        <f>[1]Calculations!J134</f>
        <v>0</v>
      </c>
      <c r="N163" s="38">
        <f>[1]Calculations!V134</f>
        <v>0</v>
      </c>
      <c r="O163" s="38">
        <f>[1]Calculations!W134</f>
        <v>0</v>
      </c>
      <c r="P163" s="38">
        <f>[1]Calculations!O134</f>
        <v>1.017123</v>
      </c>
      <c r="Q163" s="38">
        <f>[1]Calculations!S134</f>
        <v>14.542833276679367</v>
      </c>
      <c r="R163" s="38">
        <f>[1]Calculations!Q134</f>
        <v>0.299516</v>
      </c>
      <c r="S163" s="38">
        <f>[1]Calculations!T134</f>
        <v>4.2824823071525246</v>
      </c>
      <c r="T163" s="38">
        <f>[1]Calculations!R134</f>
        <v>0.14562800000000001</v>
      </c>
      <c r="U163" s="38">
        <f>[1]Calculations!U134</f>
        <v>2.08219037856411</v>
      </c>
      <c r="V163" s="38">
        <f>[1]Calculations!X134</f>
        <v>0</v>
      </c>
      <c r="W163" s="38">
        <f>[1]Calculations!Y134</f>
        <v>0</v>
      </c>
      <c r="X163" s="38" t="s">
        <v>1056</v>
      </c>
      <c r="Y163" s="73" t="s">
        <v>105</v>
      </c>
      <c r="Z163" s="80" t="s">
        <v>1066</v>
      </c>
      <c r="AA163" s="80">
        <f>[1]Calculations!Z134</f>
        <v>0</v>
      </c>
      <c r="AB163" s="80">
        <f t="shared" si="25"/>
        <v>0</v>
      </c>
      <c r="AC163" s="80">
        <f>[1]Calculations!AA134</f>
        <v>0</v>
      </c>
      <c r="AD163" s="80">
        <f t="shared" si="26"/>
        <v>0</v>
      </c>
      <c r="AE163" s="80">
        <f>[1]Calculations!AB134</f>
        <v>0</v>
      </c>
      <c r="AF163" s="80">
        <f t="shared" si="27"/>
        <v>0</v>
      </c>
      <c r="AG163" s="80">
        <f>[1]Calculations!AC134</f>
        <v>0</v>
      </c>
      <c r="AH163" s="80">
        <f t="shared" si="28"/>
        <v>0</v>
      </c>
      <c r="AI163" s="80">
        <f>[1]Calculations!AD134</f>
        <v>6.5308612440600003E-2</v>
      </c>
      <c r="AJ163" s="80">
        <f t="shared" si="29"/>
        <v>0.9337830943306894</v>
      </c>
      <c r="AK163" s="80">
        <f>[1]Calculations!AE134</f>
        <v>0.53988808960699997</v>
      </c>
      <c r="AL163" s="80">
        <f t="shared" si="30"/>
        <v>7.7193244821123219</v>
      </c>
      <c r="AM163" s="80">
        <f>[1]Calculations!AF134</f>
        <v>8.0688201736200005E-2</v>
      </c>
      <c r="AN163" s="80">
        <f t="shared" si="31"/>
        <v>1.153680592459936</v>
      </c>
      <c r="AO163" s="80">
        <f>[1]Calculations!AG134</f>
        <v>0</v>
      </c>
      <c r="AP163" s="80">
        <f t="shared" si="32"/>
        <v>0</v>
      </c>
      <c r="AQ163" s="80">
        <f>[1]Calculations!AH134</f>
        <v>6.9939810259100001</v>
      </c>
      <c r="AR163" s="80">
        <f t="shared" si="33"/>
        <v>100.0000000000669</v>
      </c>
      <c r="AS163" s="80">
        <f>[1]Calculations!AI134</f>
        <v>0</v>
      </c>
      <c r="AT163" s="80">
        <f t="shared" si="34"/>
        <v>0</v>
      </c>
      <c r="AU163" s="80">
        <f>[1]Calculations!AJ134</f>
        <v>0</v>
      </c>
      <c r="AV163" s="80">
        <f t="shared" si="35"/>
        <v>0</v>
      </c>
      <c r="AW163" s="83"/>
      <c r="AX163" s="83"/>
      <c r="AY163" s="13" t="str">
        <f>[1]Calculations!D134</f>
        <v>Call for Sites 2018</v>
      </c>
    </row>
    <row r="164" spans="2:51" x14ac:dyDescent="0.25">
      <c r="B164" s="13">
        <f>[1]Calculations!A135</f>
        <v>1687</v>
      </c>
      <c r="C164" s="30" t="str">
        <f>[1]Calculations!B135</f>
        <v>Baldingstone (Gin Hall and Bevis Green)</v>
      </c>
      <c r="D164" s="13" t="str">
        <f>[1]Calculations!C135</f>
        <v>Mixed use</v>
      </c>
      <c r="E164" s="38">
        <f>[1]Calculations!E135</f>
        <v>32.712360028884497</v>
      </c>
      <c r="F164" s="38">
        <f>[1]Calculations!I135</f>
        <v>32.712360028884497</v>
      </c>
      <c r="G164" s="38">
        <f>[1]Calculations!M135</f>
        <v>100</v>
      </c>
      <c r="H164" s="38">
        <f>[1]Calculations!H135</f>
        <v>0</v>
      </c>
      <c r="I164" s="38">
        <f>[1]Calculations!L135</f>
        <v>0</v>
      </c>
      <c r="J164" s="38">
        <f>[1]Calculations!G135</f>
        <v>0</v>
      </c>
      <c r="K164" s="38">
        <f>[1]Calculations!K135</f>
        <v>0</v>
      </c>
      <c r="L164" s="38">
        <f>[1]Calculations!F135</f>
        <v>0</v>
      </c>
      <c r="M164" s="38">
        <f>[1]Calculations!J135</f>
        <v>0</v>
      </c>
      <c r="N164" s="38">
        <f>[1]Calculations!V135</f>
        <v>2.24009646858</v>
      </c>
      <c r="O164" s="38">
        <f>[1]Calculations!W135</f>
        <v>6.8478595448388013</v>
      </c>
      <c r="P164" s="38">
        <f>[1]Calculations!O135</f>
        <v>4.033925</v>
      </c>
      <c r="Q164" s="38">
        <f>[1]Calculations!S135</f>
        <v>12.331500987510861</v>
      </c>
      <c r="R164" s="38">
        <f>[1]Calculations!Q135</f>
        <v>2.1121449999999999</v>
      </c>
      <c r="S164" s="38">
        <f>[1]Calculations!T135</f>
        <v>6.4567184945843392</v>
      </c>
      <c r="T164" s="38">
        <f>[1]Calculations!R135</f>
        <v>1.4812700000000001</v>
      </c>
      <c r="U164" s="38">
        <f>[1]Calculations!U135</f>
        <v>4.528166108137909</v>
      </c>
      <c r="V164" s="38" t="str">
        <f>[1]Calculations!X135</f>
        <v>Not Modelled</v>
      </c>
      <c r="W164" s="38" t="str">
        <f>[1]Calculations!Y135</f>
        <v>N/A</v>
      </c>
      <c r="X164" s="38" t="s">
        <v>1056</v>
      </c>
      <c r="Y164" s="73" t="s">
        <v>105</v>
      </c>
      <c r="Z164" s="80" t="s">
        <v>1066</v>
      </c>
      <c r="AA164" s="80">
        <f>[1]Calculations!Z135</f>
        <v>0</v>
      </c>
      <c r="AB164" s="80">
        <f t="shared" si="25"/>
        <v>0</v>
      </c>
      <c r="AC164" s="80">
        <f>[1]Calculations!AA135</f>
        <v>0.223375341507</v>
      </c>
      <c r="AD164" s="80">
        <f t="shared" si="26"/>
        <v>6.8284691569108161E-3</v>
      </c>
      <c r="AE164" s="80">
        <f>[1]Calculations!AB135</f>
        <v>0.23187243557199999</v>
      </c>
      <c r="AF164" s="80">
        <f t="shared" si="27"/>
        <v>0.70882209466776569</v>
      </c>
      <c r="AG164" s="80">
        <f>[1]Calculations!AC135</f>
        <v>0</v>
      </c>
      <c r="AH164" s="80">
        <f t="shared" si="28"/>
        <v>0</v>
      </c>
      <c r="AI164" s="80">
        <f>[1]Calculations!AD135</f>
        <v>1.5414628643699999</v>
      </c>
      <c r="AJ164" s="80">
        <f t="shared" si="29"/>
        <v>4.712172594728453</v>
      </c>
      <c r="AK164" s="80">
        <f>[1]Calculations!AE135</f>
        <v>15.963467556399999</v>
      </c>
      <c r="AL164" s="80">
        <f t="shared" si="30"/>
        <v>48.799498239517142</v>
      </c>
      <c r="AM164" s="80">
        <f>[1]Calculations!AF135</f>
        <v>4.6141876764299997E-2</v>
      </c>
      <c r="AN164" s="80">
        <f t="shared" si="31"/>
        <v>0.1410533410721741</v>
      </c>
      <c r="AO164" s="80">
        <f>[1]Calculations!AG135</f>
        <v>0</v>
      </c>
      <c r="AP164" s="80">
        <f t="shared" si="32"/>
        <v>0</v>
      </c>
      <c r="AQ164" s="80">
        <f>[1]Calculations!AH135</f>
        <v>26.4125265642</v>
      </c>
      <c r="AR164" s="80">
        <f t="shared" si="33"/>
        <v>80.741733524814947</v>
      </c>
      <c r="AS164" s="80">
        <f>[1]Calculations!AI135</f>
        <v>0</v>
      </c>
      <c r="AT164" s="80">
        <f t="shared" si="34"/>
        <v>0</v>
      </c>
      <c r="AU164" s="80">
        <f>[1]Calculations!AJ135</f>
        <v>0</v>
      </c>
      <c r="AV164" s="80">
        <f t="shared" si="35"/>
        <v>0</v>
      </c>
      <c r="AW164" s="83"/>
      <c r="AX164" s="83"/>
      <c r="AY164" s="13" t="str">
        <f>[1]Calculations!D135</f>
        <v>Call for Sites 2018</v>
      </c>
    </row>
    <row r="165" spans="2:51" ht="25" x14ac:dyDescent="0.25">
      <c r="B165" s="13">
        <f>[1]Calculations!A136</f>
        <v>1711</v>
      </c>
      <c r="C165" s="30" t="str">
        <f>[1]Calculations!B136</f>
        <v>Withins Reservoir</v>
      </c>
      <c r="D165" s="13" t="str">
        <f>[1]Calculations!C136</f>
        <v>Residential</v>
      </c>
      <c r="E165" s="38">
        <f>[1]Calculations!E136</f>
        <v>3.4088204785935101</v>
      </c>
      <c r="F165" s="38">
        <f>[1]Calculations!I136</f>
        <v>3.3922142018893893</v>
      </c>
      <c r="G165" s="38">
        <f>[1]Calculations!M136</f>
        <v>99.512843905732083</v>
      </c>
      <c r="H165" s="38">
        <f>[1]Calculations!H136</f>
        <v>1.65725284066E-2</v>
      </c>
      <c r="I165" s="38">
        <f>[1]Calculations!L136</f>
        <v>0.48616606567201437</v>
      </c>
      <c r="J165" s="38">
        <f>[1]Calculations!G136</f>
        <v>0</v>
      </c>
      <c r="K165" s="38">
        <f>[1]Calculations!K136</f>
        <v>0</v>
      </c>
      <c r="L165" s="38">
        <f>[1]Calculations!F136</f>
        <v>3.3748297520900003E-5</v>
      </c>
      <c r="M165" s="38">
        <f>[1]Calculations!J136</f>
        <v>9.900285958979176E-4</v>
      </c>
      <c r="N165" s="38">
        <f>[1]Calculations!V136</f>
        <v>0.94541575803699995</v>
      </c>
      <c r="O165" s="38">
        <f>[1]Calculations!W136</f>
        <v>27.734395635497982</v>
      </c>
      <c r="P165" s="38">
        <f>[1]Calculations!O136</f>
        <v>2.8794730000000004</v>
      </c>
      <c r="Q165" s="38">
        <f>[1]Calculations!S136</f>
        <v>84.471242122673459</v>
      </c>
      <c r="R165" s="38">
        <f>[1]Calculations!Q136</f>
        <v>2.6816110000000002</v>
      </c>
      <c r="S165" s="38">
        <f>[1]Calculations!T136</f>
        <v>78.666829680231245</v>
      </c>
      <c r="T165" s="38">
        <f>[1]Calculations!R136</f>
        <v>2.4765000000000001</v>
      </c>
      <c r="U165" s="38">
        <f>[1]Calculations!U136</f>
        <v>72.649763035389057</v>
      </c>
      <c r="V165" s="38" t="str">
        <f>[1]Calculations!X136</f>
        <v>Not Modelled</v>
      </c>
      <c r="W165" s="38" t="str">
        <f>[1]Calculations!Y136</f>
        <v>N/A</v>
      </c>
      <c r="X165" s="38" t="s">
        <v>1056</v>
      </c>
      <c r="Y165" s="73" t="s">
        <v>108</v>
      </c>
      <c r="Z165" s="80" t="s">
        <v>1067</v>
      </c>
      <c r="AA165" s="80">
        <f>[1]Calculations!Z136</f>
        <v>0</v>
      </c>
      <c r="AB165" s="80">
        <f t="shared" si="25"/>
        <v>0</v>
      </c>
      <c r="AC165" s="80">
        <f>[1]Calculations!AA136</f>
        <v>0</v>
      </c>
      <c r="AD165" s="80">
        <f t="shared" si="26"/>
        <v>0</v>
      </c>
      <c r="AE165" s="80">
        <f>[1]Calculations!AB136</f>
        <v>0</v>
      </c>
      <c r="AF165" s="80">
        <f t="shared" si="27"/>
        <v>0</v>
      </c>
      <c r="AG165" s="80">
        <f>[1]Calculations!AC136</f>
        <v>0</v>
      </c>
      <c r="AH165" s="80">
        <f t="shared" si="28"/>
        <v>0</v>
      </c>
      <c r="AI165" s="80">
        <f>[1]Calculations!AD136</f>
        <v>1.42042880526</v>
      </c>
      <c r="AJ165" s="80">
        <f t="shared" si="29"/>
        <v>41.669217084910066</v>
      </c>
      <c r="AK165" s="80">
        <f>[1]Calculations!AE136</f>
        <v>1.43799205712</v>
      </c>
      <c r="AL165" s="80">
        <f t="shared" si="30"/>
        <v>42.184446677383256</v>
      </c>
      <c r="AM165" s="80">
        <f>[1]Calculations!AF136</f>
        <v>0</v>
      </c>
      <c r="AN165" s="80">
        <f t="shared" si="31"/>
        <v>0</v>
      </c>
      <c r="AO165" s="80">
        <f>[1]Calculations!AG136</f>
        <v>0.91049840764400003</v>
      </c>
      <c r="AP165" s="80">
        <f t="shared" si="32"/>
        <v>26.710072101528638</v>
      </c>
      <c r="AQ165" s="80">
        <f>[1]Calculations!AH136</f>
        <v>0</v>
      </c>
      <c r="AR165" s="80">
        <f t="shared" si="33"/>
        <v>0</v>
      </c>
      <c r="AS165" s="80">
        <f>[1]Calculations!AI136</f>
        <v>0</v>
      </c>
      <c r="AT165" s="80">
        <f t="shared" si="34"/>
        <v>0</v>
      </c>
      <c r="AU165" s="80">
        <f>[1]Calculations!AJ136</f>
        <v>0</v>
      </c>
      <c r="AV165" s="80">
        <f t="shared" si="35"/>
        <v>0</v>
      </c>
      <c r="AW165" s="84"/>
      <c r="AX165" s="84"/>
      <c r="AY165" s="13" t="str">
        <f>[1]Calculations!D136</f>
        <v>Call for Sites 2018</v>
      </c>
    </row>
    <row r="166" spans="2:51" ht="25" x14ac:dyDescent="0.25">
      <c r="B166" s="13">
        <f>[1]Calculations!A137</f>
        <v>1718</v>
      </c>
      <c r="C166" s="30" t="str">
        <f>[1]Calculations!B137</f>
        <v>Site Adjacent to Manchester, Bolton and Bury Canal and River Irwell, Radcliffe</v>
      </c>
      <c r="D166" s="13" t="str">
        <f>[1]Calculations!C137</f>
        <v>Mixed use</v>
      </c>
      <c r="E166" s="38">
        <f>[1]Calculations!E137</f>
        <v>2.8157995320710798</v>
      </c>
      <c r="F166" s="38">
        <f>[1]Calculations!I137</f>
        <v>2.8157995320710798</v>
      </c>
      <c r="G166" s="38">
        <f>[1]Calculations!M137</f>
        <v>100</v>
      </c>
      <c r="H166" s="38">
        <f>[1]Calculations!H137</f>
        <v>0</v>
      </c>
      <c r="I166" s="38">
        <f>[1]Calculations!L137</f>
        <v>0</v>
      </c>
      <c r="J166" s="38">
        <f>[1]Calculations!G137</f>
        <v>0</v>
      </c>
      <c r="K166" s="38">
        <f>[1]Calculations!K137</f>
        <v>0</v>
      </c>
      <c r="L166" s="38">
        <f>[1]Calculations!F137</f>
        <v>0</v>
      </c>
      <c r="M166" s="38">
        <f>[1]Calculations!J137</f>
        <v>0</v>
      </c>
      <c r="N166" s="38">
        <f>[1]Calculations!V137</f>
        <v>0</v>
      </c>
      <c r="O166" s="38">
        <f>[1]Calculations!W137</f>
        <v>0</v>
      </c>
      <c r="P166" s="38">
        <f>[1]Calculations!O137</f>
        <v>0.44419769999999997</v>
      </c>
      <c r="Q166" s="38">
        <f>[1]Calculations!S137</f>
        <v>15.775189069417994</v>
      </c>
      <c r="R166" s="38">
        <f>[1]Calculations!Q137</f>
        <v>0.1014157</v>
      </c>
      <c r="S166" s="38">
        <f>[1]Calculations!T137</f>
        <v>3.6016661997740522</v>
      </c>
      <c r="T166" s="38">
        <f>[1]Calculations!R137</f>
        <v>2.8556999999999999E-2</v>
      </c>
      <c r="U166" s="38">
        <f>[1]Calculations!U137</f>
        <v>1.0141702090203746</v>
      </c>
      <c r="V166" s="38">
        <f>[1]Calculations!X137</f>
        <v>0</v>
      </c>
      <c r="W166" s="38">
        <f>[1]Calculations!Y137</f>
        <v>0</v>
      </c>
      <c r="X166" s="38" t="s">
        <v>1056</v>
      </c>
      <c r="Y166" s="73" t="s">
        <v>105</v>
      </c>
      <c r="Z166" s="80" t="s">
        <v>1066</v>
      </c>
      <c r="AA166" s="80">
        <f>[1]Calculations!Z137</f>
        <v>0</v>
      </c>
      <c r="AB166" s="80">
        <f t="shared" si="25"/>
        <v>0</v>
      </c>
      <c r="AC166" s="80">
        <f>[1]Calculations!AA137</f>
        <v>8.0322335735E-2</v>
      </c>
      <c r="AD166" s="80">
        <f t="shared" si="26"/>
        <v>2.852558742913109E-2</v>
      </c>
      <c r="AE166" s="80">
        <f>[1]Calculations!AB137</f>
        <v>2.8556953441999999E-2</v>
      </c>
      <c r="AF166" s="80">
        <f t="shared" si="27"/>
        <v>1.0141685555645987</v>
      </c>
      <c r="AG166" s="80">
        <f>[1]Calculations!AC137</f>
        <v>0</v>
      </c>
      <c r="AH166" s="80">
        <f t="shared" si="28"/>
        <v>0</v>
      </c>
      <c r="AI166" s="80">
        <f>[1]Calculations!AD137</f>
        <v>0.89938032325999995</v>
      </c>
      <c r="AJ166" s="80">
        <f t="shared" si="29"/>
        <v>31.940495515264427</v>
      </c>
      <c r="AK166" s="80">
        <f>[1]Calculations!AE137</f>
        <v>1.78540296171</v>
      </c>
      <c r="AL166" s="80">
        <f t="shared" si="30"/>
        <v>63.406607657072755</v>
      </c>
      <c r="AM166" s="80">
        <f>[1]Calculations!AF137</f>
        <v>2.6179187169400001E-2</v>
      </c>
      <c r="AN166" s="80">
        <f t="shared" si="31"/>
        <v>0.92972482135987355</v>
      </c>
      <c r="AO166" s="80">
        <f>[1]Calculations!AG137</f>
        <v>0</v>
      </c>
      <c r="AP166" s="80">
        <f t="shared" si="32"/>
        <v>0</v>
      </c>
      <c r="AQ166" s="80">
        <f>[1]Calculations!AH137</f>
        <v>1.29944101759</v>
      </c>
      <c r="AR166" s="80">
        <f t="shared" si="33"/>
        <v>46.148207739569926</v>
      </c>
      <c r="AS166" s="80">
        <f>[1]Calculations!AI137</f>
        <v>0</v>
      </c>
      <c r="AT166" s="80">
        <f t="shared" si="34"/>
        <v>0</v>
      </c>
      <c r="AU166" s="80">
        <f>[1]Calculations!AJ137</f>
        <v>0</v>
      </c>
      <c r="AV166" s="80">
        <f t="shared" si="35"/>
        <v>0</v>
      </c>
      <c r="AW166" s="83"/>
      <c r="AX166" s="83"/>
      <c r="AY166" s="13" t="str">
        <f>[1]Calculations!D137</f>
        <v>Call for Sites 2018</v>
      </c>
    </row>
    <row r="167" spans="2:51" ht="37.5" x14ac:dyDescent="0.25">
      <c r="B167" s="13">
        <f>[1]Calculations!A138</f>
        <v>1722</v>
      </c>
      <c r="C167" s="30" t="str">
        <f>[1]Calculations!B138</f>
        <v>Part of site OA3 Walshaw (Bury) from the Emerging Greater Manchester Spatial Framework</v>
      </c>
      <c r="D167" s="13" t="str">
        <f>[1]Calculations!C138</f>
        <v>Residential</v>
      </c>
      <c r="E167" s="38">
        <f>[1]Calculations!E138</f>
        <v>6.2858103641152097</v>
      </c>
      <c r="F167" s="38">
        <f>[1]Calculations!I138</f>
        <v>6.2858103641152097</v>
      </c>
      <c r="G167" s="38">
        <f>[1]Calculations!M138</f>
        <v>100</v>
      </c>
      <c r="H167" s="38">
        <f>[1]Calculations!H138</f>
        <v>0</v>
      </c>
      <c r="I167" s="38">
        <f>[1]Calculations!L138</f>
        <v>0</v>
      </c>
      <c r="J167" s="38">
        <f>[1]Calculations!G138</f>
        <v>0</v>
      </c>
      <c r="K167" s="38">
        <f>[1]Calculations!K138</f>
        <v>0</v>
      </c>
      <c r="L167" s="38">
        <f>[1]Calculations!F138</f>
        <v>0</v>
      </c>
      <c r="M167" s="38">
        <f>[1]Calculations!J138</f>
        <v>0</v>
      </c>
      <c r="N167" s="38">
        <f>[1]Calculations!V138</f>
        <v>3.3290689200500001</v>
      </c>
      <c r="O167" s="38">
        <f>[1]Calculations!W138</f>
        <v>52.961650562275587</v>
      </c>
      <c r="P167" s="38">
        <f>[1]Calculations!O138</f>
        <v>0.92364100000000005</v>
      </c>
      <c r="Q167" s="38">
        <f>[1]Calculations!S138</f>
        <v>14.694064034653895</v>
      </c>
      <c r="R167" s="38">
        <f>[1]Calculations!Q138</f>
        <v>0.56199500000000002</v>
      </c>
      <c r="S167" s="38">
        <f>[1]Calculations!T138</f>
        <v>8.940692885174343</v>
      </c>
      <c r="T167" s="38">
        <f>[1]Calculations!R138</f>
        <v>0.23092699999999999</v>
      </c>
      <c r="U167" s="38">
        <f>[1]Calculations!U138</f>
        <v>3.6737824818631046</v>
      </c>
      <c r="V167" s="38" t="str">
        <f>[1]Calculations!X138</f>
        <v>Not Modelled</v>
      </c>
      <c r="W167" s="38" t="str">
        <f>[1]Calculations!Y138</f>
        <v>N/A</v>
      </c>
      <c r="X167" s="38" t="s">
        <v>1056</v>
      </c>
      <c r="Y167" s="73" t="s">
        <v>105</v>
      </c>
      <c r="Z167" s="80" t="s">
        <v>1066</v>
      </c>
      <c r="AA167" s="80">
        <f>[1]Calculations!Z138</f>
        <v>0</v>
      </c>
      <c r="AB167" s="80">
        <f t="shared" si="25"/>
        <v>0</v>
      </c>
      <c r="AC167" s="80">
        <f>[1]Calculations!AA138</f>
        <v>0</v>
      </c>
      <c r="AD167" s="80">
        <f t="shared" si="26"/>
        <v>0</v>
      </c>
      <c r="AE167" s="80">
        <f>[1]Calculations!AB138</f>
        <v>0</v>
      </c>
      <c r="AF167" s="80">
        <f t="shared" si="27"/>
        <v>0</v>
      </c>
      <c r="AG167" s="80">
        <f>[1]Calculations!AC138</f>
        <v>0</v>
      </c>
      <c r="AH167" s="80">
        <f t="shared" si="28"/>
        <v>0</v>
      </c>
      <c r="AI167" s="80">
        <f>[1]Calculations!AD138</f>
        <v>1.4880839916599999</v>
      </c>
      <c r="AJ167" s="80">
        <f t="shared" si="29"/>
        <v>23.673701646413932</v>
      </c>
      <c r="AK167" s="80">
        <f>[1]Calculations!AE138</f>
        <v>4.4639829953400003</v>
      </c>
      <c r="AL167" s="80">
        <f t="shared" si="30"/>
        <v>71.01682578310411</v>
      </c>
      <c r="AM167" s="80">
        <f>[1]Calculations!AF138</f>
        <v>0.49214813276800001</v>
      </c>
      <c r="AN167" s="80">
        <f t="shared" si="31"/>
        <v>7.8295097093224948</v>
      </c>
      <c r="AO167" s="80">
        <f>[1]Calculations!AG138</f>
        <v>0.224552059656</v>
      </c>
      <c r="AP167" s="80">
        <f t="shared" si="32"/>
        <v>3.5723645265841224</v>
      </c>
      <c r="AQ167" s="80">
        <f>[1]Calculations!AH138</f>
        <v>5.9565967332199996</v>
      </c>
      <c r="AR167" s="80">
        <f t="shared" si="33"/>
        <v>94.762590472429082</v>
      </c>
      <c r="AS167" s="80">
        <f>[1]Calculations!AI138</f>
        <v>0</v>
      </c>
      <c r="AT167" s="80">
        <f t="shared" si="34"/>
        <v>0</v>
      </c>
      <c r="AU167" s="80">
        <f>[1]Calculations!AJ138</f>
        <v>0</v>
      </c>
      <c r="AV167" s="80">
        <f t="shared" si="35"/>
        <v>0</v>
      </c>
      <c r="AW167" s="83"/>
      <c r="AX167" s="83"/>
      <c r="AY167" s="13" t="str">
        <f>[1]Calculations!D138</f>
        <v>Call for Sites 2018</v>
      </c>
    </row>
    <row r="168" spans="2:51" ht="37.5" x14ac:dyDescent="0.25">
      <c r="B168" s="13">
        <f>[1]Calculations!A139</f>
        <v>1726</v>
      </c>
      <c r="C168" s="30" t="str">
        <f>[1]Calculations!B139</f>
        <v>Part of site OA3 Walshaw (Bury) from the Emerging Greater Manchester Spatial Framwework</v>
      </c>
      <c r="D168" s="13" t="str">
        <f>[1]Calculations!C139</f>
        <v>Residential</v>
      </c>
      <c r="E168" s="38">
        <f>[1]Calculations!E139</f>
        <v>0.72132317548415303</v>
      </c>
      <c r="F168" s="38">
        <f>[1]Calculations!I139</f>
        <v>0.72132317548415303</v>
      </c>
      <c r="G168" s="38">
        <f>[1]Calculations!M139</f>
        <v>100</v>
      </c>
      <c r="H168" s="38">
        <f>[1]Calculations!H139</f>
        <v>0</v>
      </c>
      <c r="I168" s="38">
        <f>[1]Calculations!L139</f>
        <v>0</v>
      </c>
      <c r="J168" s="38">
        <f>[1]Calculations!G139</f>
        <v>0</v>
      </c>
      <c r="K168" s="38">
        <f>[1]Calculations!K139</f>
        <v>0</v>
      </c>
      <c r="L168" s="38">
        <f>[1]Calculations!F139</f>
        <v>0</v>
      </c>
      <c r="M168" s="38">
        <f>[1]Calculations!J139</f>
        <v>0</v>
      </c>
      <c r="N168" s="38">
        <f>[1]Calculations!V139</f>
        <v>0</v>
      </c>
      <c r="O168" s="38">
        <f>[1]Calculations!W139</f>
        <v>0</v>
      </c>
      <c r="P168" s="38">
        <f>[1]Calculations!O139</f>
        <v>2.2127620000000001E-2</v>
      </c>
      <c r="Q168" s="38">
        <f>[1]Calculations!S139</f>
        <v>3.0676430138471447</v>
      </c>
      <c r="R168" s="38">
        <f>[1]Calculations!Q139</f>
        <v>1.5880459999999999E-2</v>
      </c>
      <c r="S168" s="38">
        <f>[1]Calculations!T139</f>
        <v>2.2015735165227452</v>
      </c>
      <c r="T168" s="38">
        <f>[1]Calculations!R139</f>
        <v>1.2016600000000001E-2</v>
      </c>
      <c r="U168" s="38">
        <f>[1]Calculations!U139</f>
        <v>1.6659107052722162</v>
      </c>
      <c r="V168" s="38" t="str">
        <f>[1]Calculations!X139</f>
        <v>Not Modelled</v>
      </c>
      <c r="W168" s="38" t="str">
        <f>[1]Calculations!Y139</f>
        <v>N/A</v>
      </c>
      <c r="X168" s="38" t="s">
        <v>1056</v>
      </c>
      <c r="Y168" s="73" t="s">
        <v>105</v>
      </c>
      <c r="Z168" s="80" t="s">
        <v>1066</v>
      </c>
      <c r="AA168" s="80">
        <f>[1]Calculations!Z139</f>
        <v>0</v>
      </c>
      <c r="AB168" s="80">
        <f t="shared" si="25"/>
        <v>0</v>
      </c>
      <c r="AC168" s="80">
        <f>[1]Calculations!AA139</f>
        <v>0</v>
      </c>
      <c r="AD168" s="80">
        <f t="shared" si="26"/>
        <v>0</v>
      </c>
      <c r="AE168" s="80">
        <f>[1]Calculations!AB139</f>
        <v>0</v>
      </c>
      <c r="AF168" s="80">
        <f t="shared" si="27"/>
        <v>0</v>
      </c>
      <c r="AG168" s="80">
        <f>[1]Calculations!AC139</f>
        <v>0</v>
      </c>
      <c r="AH168" s="80">
        <f t="shared" si="28"/>
        <v>0</v>
      </c>
      <c r="AI168" s="80">
        <f>[1]Calculations!AD139</f>
        <v>4.5506055994800003E-2</v>
      </c>
      <c r="AJ168" s="80">
        <f t="shared" si="29"/>
        <v>6.3086917960533135</v>
      </c>
      <c r="AK168" s="80">
        <f>[1]Calculations!AE139</f>
        <v>7.8514939894499994E-2</v>
      </c>
      <c r="AL168" s="80">
        <f t="shared" si="30"/>
        <v>10.884849199777987</v>
      </c>
      <c r="AM168" s="80">
        <f>[1]Calculations!AF139</f>
        <v>0</v>
      </c>
      <c r="AN168" s="80">
        <f t="shared" si="31"/>
        <v>0</v>
      </c>
      <c r="AO168" s="80">
        <f>[1]Calculations!AG139</f>
        <v>0</v>
      </c>
      <c r="AP168" s="80">
        <f t="shared" si="32"/>
        <v>0</v>
      </c>
      <c r="AQ168" s="80">
        <f>[1]Calculations!AH139</f>
        <v>0.72132317548400005</v>
      </c>
      <c r="AR168" s="80">
        <f t="shared" si="33"/>
        <v>99.999999999978797</v>
      </c>
      <c r="AS168" s="80">
        <f>[1]Calculations!AI139</f>
        <v>0</v>
      </c>
      <c r="AT168" s="80">
        <f t="shared" si="34"/>
        <v>0</v>
      </c>
      <c r="AU168" s="80">
        <f>[1]Calculations!AJ139</f>
        <v>0</v>
      </c>
      <c r="AV168" s="80">
        <f t="shared" si="35"/>
        <v>0</v>
      </c>
      <c r="AW168" s="83"/>
      <c r="AX168" s="83"/>
      <c r="AY168" s="13" t="str">
        <f>[1]Calculations!D139</f>
        <v>Call for Sites 2018</v>
      </c>
    </row>
    <row r="169" spans="2:51" ht="25" x14ac:dyDescent="0.25">
      <c r="B169" s="13">
        <f>[1]Calculations!A140</f>
        <v>1737</v>
      </c>
      <c r="C169" s="30" t="str">
        <f>[1]Calculations!B140</f>
        <v>Land at Buckley Fold, West of Elton Reservoir, Bury</v>
      </c>
      <c r="D169" s="13" t="str">
        <f>[1]Calculations!C140</f>
        <v>Residential</v>
      </c>
      <c r="E169" s="38">
        <f>[1]Calculations!E140</f>
        <v>1.0371871933482399</v>
      </c>
      <c r="F169" s="38">
        <f>[1]Calculations!I140</f>
        <v>1.0371871933482399</v>
      </c>
      <c r="G169" s="38">
        <f>[1]Calculations!M140</f>
        <v>100</v>
      </c>
      <c r="H169" s="38">
        <f>[1]Calculations!H140</f>
        <v>0</v>
      </c>
      <c r="I169" s="38">
        <f>[1]Calculations!L140</f>
        <v>0</v>
      </c>
      <c r="J169" s="38">
        <f>[1]Calculations!G140</f>
        <v>0</v>
      </c>
      <c r="K169" s="38">
        <f>[1]Calculations!K140</f>
        <v>0</v>
      </c>
      <c r="L169" s="38">
        <f>[1]Calculations!F140</f>
        <v>0</v>
      </c>
      <c r="M169" s="38">
        <f>[1]Calculations!J140</f>
        <v>0</v>
      </c>
      <c r="N169" s="38">
        <f>[1]Calculations!V140</f>
        <v>0</v>
      </c>
      <c r="O169" s="38">
        <f>[1]Calculations!W140</f>
        <v>0</v>
      </c>
      <c r="P169" s="38">
        <f>[1]Calculations!O140</f>
        <v>9.378800000000001E-2</v>
      </c>
      <c r="Q169" s="38">
        <f>[1]Calculations!S140</f>
        <v>9.0425335562845017</v>
      </c>
      <c r="R169" s="38">
        <f>[1]Calculations!Q140</f>
        <v>3.9893700000000004E-2</v>
      </c>
      <c r="S169" s="38">
        <f>[1]Calculations!T140</f>
        <v>3.8463355752798551</v>
      </c>
      <c r="T169" s="38">
        <f>[1]Calculations!R140</f>
        <v>2.7155100000000001E-2</v>
      </c>
      <c r="U169" s="38">
        <f>[1]Calculations!U140</f>
        <v>2.618148408903711</v>
      </c>
      <c r="V169" s="38" t="str">
        <f>[1]Calculations!X140</f>
        <v>Not Modelled</v>
      </c>
      <c r="W169" s="38" t="str">
        <f>[1]Calculations!Y140</f>
        <v>N/A</v>
      </c>
      <c r="X169" s="38" t="s">
        <v>1056</v>
      </c>
      <c r="Y169" s="73" t="s">
        <v>105</v>
      </c>
      <c r="Z169" s="80" t="s">
        <v>1066</v>
      </c>
      <c r="AA169" s="80">
        <f>[1]Calculations!Z140</f>
        <v>0</v>
      </c>
      <c r="AB169" s="80">
        <f t="shared" si="25"/>
        <v>0</v>
      </c>
      <c r="AC169" s="80">
        <f>[1]Calculations!AA140</f>
        <v>3.9893662448400001E-2</v>
      </c>
      <c r="AD169" s="80">
        <f t="shared" si="26"/>
        <v>3.8463319547569402E-2</v>
      </c>
      <c r="AE169" s="80">
        <f>[1]Calculations!AB140</f>
        <v>2.7155083577599999E-2</v>
      </c>
      <c r="AF169" s="80">
        <f t="shared" si="27"/>
        <v>2.6181468255443994</v>
      </c>
      <c r="AG169" s="80">
        <f>[1]Calculations!AC140</f>
        <v>0</v>
      </c>
      <c r="AH169" s="80">
        <f t="shared" si="28"/>
        <v>0</v>
      </c>
      <c r="AI169" s="80">
        <f>[1]Calculations!AD140</f>
        <v>0.53707743126100005</v>
      </c>
      <c r="AJ169" s="80">
        <f t="shared" si="29"/>
        <v>51.78211172538785</v>
      </c>
      <c r="AK169" s="80">
        <f>[1]Calculations!AE140</f>
        <v>1.0371871933500001</v>
      </c>
      <c r="AL169" s="80">
        <f t="shared" si="30"/>
        <v>100.00000000016971</v>
      </c>
      <c r="AM169" s="80">
        <f>[1]Calculations!AF140</f>
        <v>1.29518044084E-2</v>
      </c>
      <c r="AN169" s="80">
        <f t="shared" si="31"/>
        <v>1.2487431865205627</v>
      </c>
      <c r="AO169" s="80">
        <f>[1]Calculations!AG140</f>
        <v>0.19755805193100001</v>
      </c>
      <c r="AP169" s="80">
        <f t="shared" si="32"/>
        <v>19.047482768587276</v>
      </c>
      <c r="AQ169" s="80">
        <f>[1]Calculations!AH140</f>
        <v>0</v>
      </c>
      <c r="AR169" s="80">
        <f t="shared" si="33"/>
        <v>0</v>
      </c>
      <c r="AS169" s="80">
        <f>[1]Calculations!AI140</f>
        <v>0</v>
      </c>
      <c r="AT169" s="80">
        <f t="shared" si="34"/>
        <v>0</v>
      </c>
      <c r="AU169" s="80">
        <f>[1]Calculations!AJ140</f>
        <v>0</v>
      </c>
      <c r="AV169" s="80">
        <f t="shared" si="35"/>
        <v>0</v>
      </c>
      <c r="AW169" s="83"/>
      <c r="AX169" s="83"/>
      <c r="AY169" s="13" t="str">
        <f>[1]Calculations!D140</f>
        <v>Call for Sites 2018</v>
      </c>
    </row>
    <row r="170" spans="2:51" ht="25" x14ac:dyDescent="0.25">
      <c r="B170" s="13">
        <f>[1]Calculations!A141</f>
        <v>1742</v>
      </c>
      <c r="C170" s="30" t="str">
        <f>[1]Calculations!B141</f>
        <v>Land lying to the east of Dovedale Road, Breightmet, Bolton</v>
      </c>
      <c r="D170" s="13" t="str">
        <f>[1]Calculations!C141</f>
        <v>Residential</v>
      </c>
      <c r="E170" s="38">
        <f>[1]Calculations!E141</f>
        <v>5.0122100151562501</v>
      </c>
      <c r="F170" s="38">
        <f>[1]Calculations!I141</f>
        <v>5.0122100151562501</v>
      </c>
      <c r="G170" s="38">
        <f>[1]Calculations!M141</f>
        <v>100</v>
      </c>
      <c r="H170" s="38">
        <f>[1]Calculations!H141</f>
        <v>0</v>
      </c>
      <c r="I170" s="38">
        <f>[1]Calculations!L141</f>
        <v>0</v>
      </c>
      <c r="J170" s="38">
        <f>[1]Calculations!G141</f>
        <v>0</v>
      </c>
      <c r="K170" s="38">
        <f>[1]Calculations!K141</f>
        <v>0</v>
      </c>
      <c r="L170" s="38">
        <f>[1]Calculations!F141</f>
        <v>0</v>
      </c>
      <c r="M170" s="38">
        <f>[1]Calculations!J141</f>
        <v>0</v>
      </c>
      <c r="N170" s="38">
        <f>[1]Calculations!V141</f>
        <v>0</v>
      </c>
      <c r="O170" s="38">
        <f>[1]Calculations!W141</f>
        <v>0</v>
      </c>
      <c r="P170" s="38">
        <f>[1]Calculations!O141</f>
        <v>0.25425345999999999</v>
      </c>
      <c r="Q170" s="38">
        <f>[1]Calculations!S141</f>
        <v>5.0726816959219923</v>
      </c>
      <c r="R170" s="38">
        <f>[1]Calculations!Q141</f>
        <v>5.6171459999999999E-2</v>
      </c>
      <c r="S170" s="38">
        <f>[1]Calculations!T141</f>
        <v>1.1206924656019013</v>
      </c>
      <c r="T170" s="38">
        <f>[1]Calculations!R141</f>
        <v>4.8913999999999999E-2</v>
      </c>
      <c r="U170" s="38">
        <f>[1]Calculations!U141</f>
        <v>0.97589685691722072</v>
      </c>
      <c r="V170" s="38" t="str">
        <f>[1]Calculations!X141</f>
        <v>Not Modelled</v>
      </c>
      <c r="W170" s="38" t="str">
        <f>[1]Calculations!Y141</f>
        <v>N/A</v>
      </c>
      <c r="X170" s="38" t="s">
        <v>1056</v>
      </c>
      <c r="Y170" s="73" t="s">
        <v>105</v>
      </c>
      <c r="Z170" s="80" t="s">
        <v>1066</v>
      </c>
      <c r="AA170" s="80">
        <f>[1]Calculations!Z141</f>
        <v>0</v>
      </c>
      <c r="AB170" s="80">
        <f t="shared" si="25"/>
        <v>0</v>
      </c>
      <c r="AC170" s="80">
        <f>[1]Calculations!AA141</f>
        <v>0</v>
      </c>
      <c r="AD170" s="80">
        <f t="shared" si="26"/>
        <v>0</v>
      </c>
      <c r="AE170" s="80">
        <f>[1]Calculations!AB141</f>
        <v>0</v>
      </c>
      <c r="AF170" s="80">
        <f t="shared" si="27"/>
        <v>0</v>
      </c>
      <c r="AG170" s="80">
        <f>[1]Calculations!AC141</f>
        <v>0</v>
      </c>
      <c r="AH170" s="80">
        <f t="shared" si="28"/>
        <v>0</v>
      </c>
      <c r="AI170" s="80">
        <f>[1]Calculations!AD141</f>
        <v>0</v>
      </c>
      <c r="AJ170" s="80">
        <f t="shared" si="29"/>
        <v>0</v>
      </c>
      <c r="AK170" s="80">
        <f>[1]Calculations!AE141</f>
        <v>0</v>
      </c>
      <c r="AL170" s="80">
        <f t="shared" si="30"/>
        <v>0</v>
      </c>
      <c r="AM170" s="80">
        <f>[1]Calculations!AF141</f>
        <v>0</v>
      </c>
      <c r="AN170" s="80">
        <f t="shared" si="31"/>
        <v>0</v>
      </c>
      <c r="AO170" s="80">
        <f>[1]Calculations!AG141</f>
        <v>1.8354777556099999</v>
      </c>
      <c r="AP170" s="80">
        <f t="shared" si="32"/>
        <v>36.620128647039166</v>
      </c>
      <c r="AQ170" s="80">
        <f>[1]Calculations!AH141</f>
        <v>0.85915866995199996</v>
      </c>
      <c r="AR170" s="80">
        <f t="shared" si="33"/>
        <v>17.141314257663176</v>
      </c>
      <c r="AS170" s="80">
        <f>[1]Calculations!AI141</f>
        <v>0</v>
      </c>
      <c r="AT170" s="80">
        <f t="shared" si="34"/>
        <v>0</v>
      </c>
      <c r="AU170" s="80">
        <f>[1]Calculations!AJ141</f>
        <v>0</v>
      </c>
      <c r="AV170" s="80">
        <f t="shared" si="35"/>
        <v>0</v>
      </c>
      <c r="AW170" s="83"/>
      <c r="AX170" s="83"/>
      <c r="AY170" s="13" t="str">
        <f>[1]Calculations!D141</f>
        <v>Call for Sites 2018</v>
      </c>
    </row>
    <row r="171" spans="2:51" ht="25" x14ac:dyDescent="0.25">
      <c r="B171" s="13">
        <f>[1]Calculations!A142</f>
        <v>1760</v>
      </c>
      <c r="C171" s="30" t="str">
        <f>[1]Calculations!B142</f>
        <v>Land at Touch Road Farm</v>
      </c>
      <c r="D171" s="13" t="str">
        <f>[1]Calculations!C142</f>
        <v>Residential</v>
      </c>
      <c r="E171" s="38">
        <f>[1]Calculations!E142</f>
        <v>4.6906842251304601</v>
      </c>
      <c r="F171" s="38">
        <f>[1]Calculations!I142</f>
        <v>4.6906842251304601</v>
      </c>
      <c r="G171" s="38">
        <f>[1]Calculations!M142</f>
        <v>100</v>
      </c>
      <c r="H171" s="38">
        <f>[1]Calculations!H142</f>
        <v>0</v>
      </c>
      <c r="I171" s="38">
        <f>[1]Calculations!L142</f>
        <v>0</v>
      </c>
      <c r="J171" s="38">
        <f>[1]Calculations!G142</f>
        <v>0</v>
      </c>
      <c r="K171" s="38">
        <f>[1]Calculations!K142</f>
        <v>0</v>
      </c>
      <c r="L171" s="38">
        <f>[1]Calculations!F142</f>
        <v>0</v>
      </c>
      <c r="M171" s="38">
        <f>[1]Calculations!J142</f>
        <v>0</v>
      </c>
      <c r="N171" s="38">
        <f>[1]Calculations!V142</f>
        <v>2.6633024677099999</v>
      </c>
      <c r="O171" s="38">
        <f>[1]Calculations!W142</f>
        <v>56.7785495651421</v>
      </c>
      <c r="P171" s="38">
        <f>[1]Calculations!O142</f>
        <v>0.81773999999999991</v>
      </c>
      <c r="Q171" s="38">
        <f>[1]Calculations!S142</f>
        <v>17.433277550830155</v>
      </c>
      <c r="R171" s="38">
        <f>[1]Calculations!Q142</f>
        <v>0.50655499999999998</v>
      </c>
      <c r="S171" s="38">
        <f>[1]Calculations!T142</f>
        <v>10.799170775259581</v>
      </c>
      <c r="T171" s="38">
        <f>[1]Calculations!R142</f>
        <v>0.36563400000000001</v>
      </c>
      <c r="U171" s="38">
        <f>[1]Calculations!U142</f>
        <v>7.7948969159148795</v>
      </c>
      <c r="V171" s="38" t="str">
        <f>[1]Calculations!X142</f>
        <v>Not Modelled</v>
      </c>
      <c r="W171" s="38" t="str">
        <f>[1]Calculations!Y142</f>
        <v>N/A</v>
      </c>
      <c r="X171" s="38" t="s">
        <v>1056</v>
      </c>
      <c r="Y171" s="73" t="s">
        <v>108</v>
      </c>
      <c r="Z171" s="80" t="s">
        <v>1067</v>
      </c>
      <c r="AA171" s="80">
        <f>[1]Calculations!Z142</f>
        <v>0</v>
      </c>
      <c r="AB171" s="80">
        <f t="shared" si="25"/>
        <v>0</v>
      </c>
      <c r="AC171" s="80">
        <f>[1]Calculations!AA142</f>
        <v>3.3830653804499997E-2</v>
      </c>
      <c r="AD171" s="80">
        <f t="shared" si="26"/>
        <v>7.2123068151233472E-3</v>
      </c>
      <c r="AE171" s="80">
        <f>[1]Calculations!AB142</f>
        <v>0.12551141558699999</v>
      </c>
      <c r="AF171" s="80">
        <f t="shared" si="27"/>
        <v>2.6757592189763999</v>
      </c>
      <c r="AG171" s="80">
        <f>[1]Calculations!AC142</f>
        <v>0</v>
      </c>
      <c r="AH171" s="80">
        <f t="shared" si="28"/>
        <v>0</v>
      </c>
      <c r="AI171" s="80">
        <f>[1]Calculations!AD142</f>
        <v>0.14012829724299999</v>
      </c>
      <c r="AJ171" s="80">
        <f t="shared" si="29"/>
        <v>2.9873743470570684</v>
      </c>
      <c r="AK171" s="80">
        <f>[1]Calculations!AE142</f>
        <v>4.3852305814800001</v>
      </c>
      <c r="AL171" s="80">
        <f t="shared" si="30"/>
        <v>93.488079158814728</v>
      </c>
      <c r="AM171" s="80">
        <f>[1]Calculations!AF142</f>
        <v>0.16728437738400001</v>
      </c>
      <c r="AN171" s="80">
        <f t="shared" si="31"/>
        <v>3.5663107844218054</v>
      </c>
      <c r="AO171" s="80">
        <f>[1]Calculations!AG142</f>
        <v>4.4745387496899998</v>
      </c>
      <c r="AP171" s="80">
        <f t="shared" si="32"/>
        <v>95.392026726453764</v>
      </c>
      <c r="AQ171" s="80">
        <f>[1]Calculations!AH142</f>
        <v>0.185094878022</v>
      </c>
      <c r="AR171" s="80">
        <f t="shared" si="33"/>
        <v>3.9460102010352669</v>
      </c>
      <c r="AS171" s="80">
        <f>[1]Calculations!AI142</f>
        <v>0</v>
      </c>
      <c r="AT171" s="80">
        <f t="shared" si="34"/>
        <v>0</v>
      </c>
      <c r="AU171" s="80">
        <f>[1]Calculations!AJ142</f>
        <v>0</v>
      </c>
      <c r="AV171" s="80">
        <f t="shared" si="35"/>
        <v>0</v>
      </c>
      <c r="AW171" s="83"/>
      <c r="AX171" s="83"/>
      <c r="AY171" s="13" t="str">
        <f>[1]Calculations!D142</f>
        <v>Call for Sites 2018</v>
      </c>
    </row>
    <row r="172" spans="2:51" ht="37.5" x14ac:dyDescent="0.25">
      <c r="B172" s="13">
        <f>[1]Calculations!A143</f>
        <v>1761</v>
      </c>
      <c r="C172" s="30" t="str">
        <f>[1]Calculations!B143</f>
        <v>Land on the south west side of Ringley Road West, Radcliffe, Manchester, M26 1DE</v>
      </c>
      <c r="D172" s="13" t="str">
        <f>[1]Calculations!C143</f>
        <v>Residential</v>
      </c>
      <c r="E172" s="38">
        <f>[1]Calculations!E143</f>
        <v>2.04545976055917</v>
      </c>
      <c r="F172" s="38">
        <f>[1]Calculations!I143</f>
        <v>2.04545976055917</v>
      </c>
      <c r="G172" s="38">
        <f>[1]Calculations!M143</f>
        <v>100</v>
      </c>
      <c r="H172" s="38">
        <f>[1]Calculations!H143</f>
        <v>0</v>
      </c>
      <c r="I172" s="38">
        <f>[1]Calculations!L143</f>
        <v>0</v>
      </c>
      <c r="J172" s="38">
        <f>[1]Calculations!G143</f>
        <v>0</v>
      </c>
      <c r="K172" s="38">
        <f>[1]Calculations!K143</f>
        <v>0</v>
      </c>
      <c r="L172" s="38">
        <f>[1]Calculations!F143</f>
        <v>0</v>
      </c>
      <c r="M172" s="38">
        <f>[1]Calculations!J143</f>
        <v>0</v>
      </c>
      <c r="N172" s="38">
        <f>[1]Calculations!V143</f>
        <v>0</v>
      </c>
      <c r="O172" s="38">
        <f>[1]Calculations!W143</f>
        <v>0</v>
      </c>
      <c r="P172" s="38">
        <f>[1]Calculations!O143</f>
        <v>0.11795132999999999</v>
      </c>
      <c r="Q172" s="38">
        <f>[1]Calculations!S143</f>
        <v>5.7664947643729487</v>
      </c>
      <c r="R172" s="38">
        <f>[1]Calculations!Q143</f>
        <v>5.5933299999999997E-3</v>
      </c>
      <c r="S172" s="38">
        <f>[1]Calculations!T143</f>
        <v>0.27345099169640685</v>
      </c>
      <c r="T172" s="38">
        <f>[1]Calculations!R143</f>
        <v>0</v>
      </c>
      <c r="U172" s="38">
        <f>[1]Calculations!U143</f>
        <v>0</v>
      </c>
      <c r="V172" s="38" t="str">
        <f>[1]Calculations!X143</f>
        <v>Not Modelled</v>
      </c>
      <c r="W172" s="38" t="str">
        <f>[1]Calculations!Y143</f>
        <v>N/A</v>
      </c>
      <c r="X172" s="38" t="s">
        <v>1056</v>
      </c>
      <c r="Y172" s="73" t="s">
        <v>105</v>
      </c>
      <c r="Z172" s="80" t="s">
        <v>1066</v>
      </c>
      <c r="AA172" s="80">
        <f>[1]Calculations!Z143</f>
        <v>0</v>
      </c>
      <c r="AB172" s="80">
        <f t="shared" si="25"/>
        <v>0</v>
      </c>
      <c r="AC172" s="80">
        <f>[1]Calculations!AA143</f>
        <v>5.5933312640999997E-3</v>
      </c>
      <c r="AD172" s="80">
        <f t="shared" si="26"/>
        <v>2.7345105349669374E-3</v>
      </c>
      <c r="AE172" s="80">
        <f>[1]Calculations!AB143</f>
        <v>0</v>
      </c>
      <c r="AF172" s="80">
        <f t="shared" si="27"/>
        <v>0</v>
      </c>
      <c r="AG172" s="80">
        <f>[1]Calculations!AC143</f>
        <v>0</v>
      </c>
      <c r="AH172" s="80">
        <f t="shared" si="28"/>
        <v>0</v>
      </c>
      <c r="AI172" s="80">
        <f>[1]Calculations!AD143</f>
        <v>0</v>
      </c>
      <c r="AJ172" s="80">
        <f t="shared" si="29"/>
        <v>0</v>
      </c>
      <c r="AK172" s="80">
        <f>[1]Calculations!AE143</f>
        <v>2.04028466788</v>
      </c>
      <c r="AL172" s="80">
        <f t="shared" si="30"/>
        <v>99.746996114078755</v>
      </c>
      <c r="AM172" s="80">
        <f>[1]Calculations!AF143</f>
        <v>0</v>
      </c>
      <c r="AN172" s="80">
        <f t="shared" si="31"/>
        <v>0</v>
      </c>
      <c r="AO172" s="80">
        <f>[1]Calculations!AG143</f>
        <v>5.6698994635100001E-4</v>
      </c>
      <c r="AP172" s="80">
        <f t="shared" si="32"/>
        <v>2.7719437814606594E-2</v>
      </c>
      <c r="AQ172" s="80">
        <f>[1]Calculations!AH143</f>
        <v>1.81453527869</v>
      </c>
      <c r="AR172" s="80">
        <f t="shared" si="33"/>
        <v>88.710387448245768</v>
      </c>
      <c r="AS172" s="80">
        <f>[1]Calculations!AI143</f>
        <v>0</v>
      </c>
      <c r="AT172" s="80">
        <f t="shared" si="34"/>
        <v>0</v>
      </c>
      <c r="AU172" s="80">
        <f>[1]Calculations!AJ143</f>
        <v>0</v>
      </c>
      <c r="AV172" s="80">
        <f t="shared" si="35"/>
        <v>0</v>
      </c>
      <c r="AW172" s="83"/>
      <c r="AX172" s="83"/>
      <c r="AY172" s="13" t="str">
        <f>[1]Calculations!D143</f>
        <v>Call for Sites 2018</v>
      </c>
    </row>
    <row r="173" spans="2:51" ht="25" x14ac:dyDescent="0.25">
      <c r="B173" s="13" t="str">
        <f>[1]Calculations!A144</f>
        <v>GM Allocation 1a</v>
      </c>
      <c r="C173" s="30" t="str">
        <f>[1]Calculations!B144</f>
        <v>Heywood / Pilsworth</v>
      </c>
      <c r="D173" s="13" t="str">
        <f>[1]Calculations!C144</f>
        <v>Mixed use</v>
      </c>
      <c r="E173" s="38">
        <f>[1]Calculations!E144</f>
        <v>640.42100000000005</v>
      </c>
      <c r="F173" s="38">
        <f>[1]Calculations!I144</f>
        <v>618.55813000000001</v>
      </c>
      <c r="G173" s="38">
        <f>[1]Calculations!M144</f>
        <v>96.586172221085803</v>
      </c>
      <c r="H173" s="38">
        <f>[1]Calculations!H144</f>
        <v>3.2021700000000002</v>
      </c>
      <c r="I173" s="38">
        <f>[1]Calculations!L144</f>
        <v>0.50001014957348366</v>
      </c>
      <c r="J173" s="38">
        <f>[1]Calculations!G144</f>
        <v>9.6746999999999996</v>
      </c>
      <c r="K173" s="38">
        <f>[1]Calculations!K144</f>
        <v>1.5106781320412666</v>
      </c>
      <c r="L173" s="38">
        <f>[1]Calculations!F144</f>
        <v>8.9860000000000007</v>
      </c>
      <c r="M173" s="38">
        <f>[1]Calculations!J144</f>
        <v>1.4031394972994327</v>
      </c>
      <c r="N173" s="38">
        <f>[1]Calculations!V144</f>
        <v>22.3509268062</v>
      </c>
      <c r="O173" s="38">
        <f>[1]Calculations!W144</f>
        <v>3.4900365238179258</v>
      </c>
      <c r="P173" s="38">
        <f>[1]Calculations!O144</f>
        <v>61.04887995747</v>
      </c>
      <c r="Q173" s="38">
        <f>[1]Calculations!S144</f>
        <v>9.5326168188535334</v>
      </c>
      <c r="R173" s="38">
        <f>[1]Calculations!Q144</f>
        <v>27.970179957470002</v>
      </c>
      <c r="S173" s="38">
        <f>[1]Calculations!T144</f>
        <v>4.3674676435454174</v>
      </c>
      <c r="T173" s="38">
        <f>[1]Calculations!R144</f>
        <v>18.6434082737</v>
      </c>
      <c r="U173" s="38">
        <f>[1]Calculations!U144</f>
        <v>2.9111175732369801</v>
      </c>
      <c r="V173" s="38" t="str">
        <f>[1]Calculations!X144</f>
        <v>Not Modelled</v>
      </c>
      <c r="W173" s="38" t="str">
        <f>[1]Calculations!Y144</f>
        <v>N/A</v>
      </c>
      <c r="X173" s="38" t="s">
        <v>1056</v>
      </c>
      <c r="Y173" s="73" t="s">
        <v>108</v>
      </c>
      <c r="Z173" s="80" t="s">
        <v>1067</v>
      </c>
      <c r="AA173" s="80">
        <f>[1]Calculations!Z144</f>
        <v>2.38222012084</v>
      </c>
      <c r="AB173" s="80">
        <f t="shared" si="25"/>
        <v>0.37197720262764644</v>
      </c>
      <c r="AC173" s="80">
        <f>[1]Calculations!AA144</f>
        <v>8.5831603830500001</v>
      </c>
      <c r="AD173" s="80">
        <f t="shared" si="26"/>
        <v>1.3402371850782531E-2</v>
      </c>
      <c r="AE173" s="80">
        <f>[1]Calculations!AB144</f>
        <v>7.9013776348200002</v>
      </c>
      <c r="AF173" s="80">
        <f t="shared" si="27"/>
        <v>1.2337786604155703</v>
      </c>
      <c r="AG173" s="80">
        <f>[1]Calculations!AC144</f>
        <v>7.1597412902500004</v>
      </c>
      <c r="AH173" s="80">
        <f t="shared" si="28"/>
        <v>1.1179741592249473</v>
      </c>
      <c r="AI173" s="80">
        <f>[1]Calculations!AD144</f>
        <v>85.392664127000003</v>
      </c>
      <c r="AJ173" s="80">
        <f t="shared" si="29"/>
        <v>13.333832608081245</v>
      </c>
      <c r="AK173" s="80">
        <f>[1]Calculations!AE144</f>
        <v>408.88811457899999</v>
      </c>
      <c r="AL173" s="80">
        <f t="shared" si="30"/>
        <v>63.846768700432989</v>
      </c>
      <c r="AM173" s="80">
        <f>[1]Calculations!AF144</f>
        <v>12.1601801281</v>
      </c>
      <c r="AN173" s="80">
        <f t="shared" si="31"/>
        <v>1.8987791043860212</v>
      </c>
      <c r="AO173" s="80">
        <f>[1]Calculations!AG144</f>
        <v>131.717163433</v>
      </c>
      <c r="AP173" s="80">
        <f t="shared" si="32"/>
        <v>20.567277374258495</v>
      </c>
      <c r="AQ173" s="80">
        <f>[1]Calculations!AH144</f>
        <v>244.63806025299999</v>
      </c>
      <c r="AR173" s="80">
        <f t="shared" si="33"/>
        <v>38.199568760705844</v>
      </c>
      <c r="AS173" s="80">
        <f>[1]Calculations!AI144</f>
        <v>0</v>
      </c>
      <c r="AT173" s="80">
        <f t="shared" si="34"/>
        <v>0</v>
      </c>
      <c r="AU173" s="80">
        <f>[1]Calculations!AJ144</f>
        <v>7.83091815508</v>
      </c>
      <c r="AV173" s="80">
        <f t="shared" si="35"/>
        <v>1.2227766039964334</v>
      </c>
      <c r="AW173" s="83"/>
      <c r="AX173" s="83"/>
      <c r="AY173" s="13" t="str">
        <f>[1]Calculations!D144</f>
        <v>GMSF allocation 2019</v>
      </c>
    </row>
    <row r="174" spans="2:51" x14ac:dyDescent="0.25">
      <c r="B174" s="13" t="str">
        <f>[1]Calculations!A145</f>
        <v>GM Allocation 1b</v>
      </c>
      <c r="C174" s="30" t="str">
        <f>[1]Calculations!B145</f>
        <v>Whitefield</v>
      </c>
      <c r="D174" s="13" t="str">
        <f>[1]Calculations!C145</f>
        <v>Mixed use</v>
      </c>
      <c r="E174" s="38">
        <f>[1]Calculations!E145</f>
        <v>62.707700000000003</v>
      </c>
      <c r="F174" s="38">
        <f>[1]Calculations!I145</f>
        <v>62.707700000000003</v>
      </c>
      <c r="G174" s="38">
        <f>[1]Calculations!M145</f>
        <v>100</v>
      </c>
      <c r="H174" s="38">
        <f>[1]Calculations!H145</f>
        <v>0</v>
      </c>
      <c r="I174" s="38">
        <f>[1]Calculations!L145</f>
        <v>0</v>
      </c>
      <c r="J174" s="38">
        <f>[1]Calculations!G145</f>
        <v>0</v>
      </c>
      <c r="K174" s="38">
        <f>[1]Calculations!K145</f>
        <v>0</v>
      </c>
      <c r="L174" s="38">
        <f>[1]Calculations!F145</f>
        <v>0</v>
      </c>
      <c r="M174" s="38">
        <f>[1]Calculations!J145</f>
        <v>0</v>
      </c>
      <c r="N174" s="38">
        <f>[1]Calculations!V145</f>
        <v>21.189579653399999</v>
      </c>
      <c r="O174" s="38">
        <f>[1]Calculations!W145</f>
        <v>33.79103308429427</v>
      </c>
      <c r="P174" s="38">
        <f>[1]Calculations!O145</f>
        <v>10.33161115687</v>
      </c>
      <c r="Q174" s="38">
        <f>[1]Calculations!S145</f>
        <v>16.47582538806239</v>
      </c>
      <c r="R174" s="38">
        <f>[1]Calculations!Q145</f>
        <v>4.4215611568700002</v>
      </c>
      <c r="S174" s="38">
        <f>[1]Calculations!T145</f>
        <v>7.0510657492939455</v>
      </c>
      <c r="T174" s="38">
        <f>[1]Calculations!R145</f>
        <v>2.4737491360099999</v>
      </c>
      <c r="U174" s="38">
        <f>[1]Calculations!U145</f>
        <v>3.944888962615436</v>
      </c>
      <c r="V174" s="38" t="str">
        <f>[1]Calculations!X145</f>
        <v>Not Modelled</v>
      </c>
      <c r="W174" s="38" t="str">
        <f>[1]Calculations!Y145</f>
        <v>N/A</v>
      </c>
      <c r="X174" s="38" t="s">
        <v>1056</v>
      </c>
      <c r="Y174" s="73" t="s">
        <v>105</v>
      </c>
      <c r="Z174" s="80" t="s">
        <v>1066</v>
      </c>
      <c r="AA174" s="80">
        <f>[1]Calculations!Z145</f>
        <v>0</v>
      </c>
      <c r="AB174" s="80">
        <f t="shared" si="25"/>
        <v>0</v>
      </c>
      <c r="AC174" s="80">
        <f>[1]Calculations!AA145</f>
        <v>3.4143603548599999</v>
      </c>
      <c r="AD174" s="80">
        <f t="shared" si="26"/>
        <v>5.4448821354634275E-2</v>
      </c>
      <c r="AE174" s="80">
        <f>[1]Calculations!AB145</f>
        <v>1.8666939689399999</v>
      </c>
      <c r="AF174" s="80">
        <f t="shared" si="27"/>
        <v>2.9768177894261787</v>
      </c>
      <c r="AG174" s="80">
        <f>[1]Calculations!AC145</f>
        <v>0</v>
      </c>
      <c r="AH174" s="80">
        <f t="shared" si="28"/>
        <v>0</v>
      </c>
      <c r="AI174" s="80">
        <f>[1]Calculations!AD145</f>
        <v>0</v>
      </c>
      <c r="AJ174" s="80">
        <f t="shared" si="29"/>
        <v>0</v>
      </c>
      <c r="AK174" s="80">
        <f>[1]Calculations!AE145</f>
        <v>36.564918412799997</v>
      </c>
      <c r="AL174" s="80">
        <f t="shared" si="30"/>
        <v>58.310093358231917</v>
      </c>
      <c r="AM174" s="80">
        <f>[1]Calculations!AF145</f>
        <v>1.74537419608</v>
      </c>
      <c r="AN174" s="80">
        <f t="shared" si="31"/>
        <v>2.7833490880386296</v>
      </c>
      <c r="AO174" s="80">
        <f>[1]Calculations!AG145</f>
        <v>4.6147983561100003E-2</v>
      </c>
      <c r="AP174" s="80">
        <f t="shared" si="32"/>
        <v>7.3592212058646717E-2</v>
      </c>
      <c r="AQ174" s="80">
        <f>[1]Calculations!AH145</f>
        <v>62.6052880214</v>
      </c>
      <c r="AR174" s="80">
        <f t="shared" si="33"/>
        <v>99.836683567408784</v>
      </c>
      <c r="AS174" s="80">
        <f>[1]Calculations!AI145</f>
        <v>0</v>
      </c>
      <c r="AT174" s="80">
        <f t="shared" si="34"/>
        <v>0</v>
      </c>
      <c r="AU174" s="80">
        <f>[1]Calculations!AJ145</f>
        <v>0</v>
      </c>
      <c r="AV174" s="80">
        <f t="shared" si="35"/>
        <v>0</v>
      </c>
      <c r="AW174" s="83"/>
      <c r="AX174" s="83"/>
      <c r="AY174" s="13" t="str">
        <f>[1]Calculations!D145</f>
        <v>GMSF allocation 2019</v>
      </c>
    </row>
    <row r="175" spans="2:51" ht="25" x14ac:dyDescent="0.25">
      <c r="B175" s="13" t="str">
        <f>[1]Calculations!A146</f>
        <v>GM Allocation 1c</v>
      </c>
      <c r="C175" s="30" t="str">
        <f>[1]Calculations!B146</f>
        <v>Simister and Bowlee</v>
      </c>
      <c r="D175" s="13" t="str">
        <f>[1]Calculations!C146</f>
        <v>Mixed use</v>
      </c>
      <c r="E175" s="38">
        <f>[1]Calculations!E146</f>
        <v>217.86500000000001</v>
      </c>
      <c r="F175" s="38">
        <f>[1]Calculations!I146</f>
        <v>213.78591500000002</v>
      </c>
      <c r="G175" s="38">
        <f>[1]Calculations!M146</f>
        <v>98.127700640304781</v>
      </c>
      <c r="H175" s="38">
        <f>[1]Calculations!H146</f>
        <v>0.898115</v>
      </c>
      <c r="I175" s="38">
        <f>[1]Calculations!L146</f>
        <v>0.41223464071787574</v>
      </c>
      <c r="J175" s="38">
        <f>[1]Calculations!G146</f>
        <v>1.7095</v>
      </c>
      <c r="K175" s="38">
        <f>[1]Calculations!K146</f>
        <v>0.7846602253689211</v>
      </c>
      <c r="L175" s="38">
        <f>[1]Calculations!F146</f>
        <v>1.4714700000000001</v>
      </c>
      <c r="M175" s="38">
        <f>[1]Calculations!J146</f>
        <v>0.67540449360842725</v>
      </c>
      <c r="N175" s="38">
        <f>[1]Calculations!V146</f>
        <v>0.10922816855</v>
      </c>
      <c r="O175" s="38">
        <f>[1]Calculations!W146</f>
        <v>5.0135711816950861E-2</v>
      </c>
      <c r="P175" s="38">
        <f>[1]Calculations!O146</f>
        <v>15.384265492169998</v>
      </c>
      <c r="Q175" s="38">
        <f>[1]Calculations!S146</f>
        <v>7.0613753894246427</v>
      </c>
      <c r="R175" s="38">
        <f>[1]Calculations!Q146</f>
        <v>8.901275492169999</v>
      </c>
      <c r="S175" s="38">
        <f>[1]Calculations!T146</f>
        <v>4.0856840209166219</v>
      </c>
      <c r="T175" s="38">
        <f>[1]Calculations!R146</f>
        <v>5.8516217499299996</v>
      </c>
      <c r="U175" s="38">
        <f>[1]Calculations!U146</f>
        <v>2.6858934431551647</v>
      </c>
      <c r="V175" s="38" t="str">
        <f>[1]Calculations!X146</f>
        <v>Not Modelled</v>
      </c>
      <c r="W175" s="38" t="str">
        <f>[1]Calculations!Y146</f>
        <v>N/A</v>
      </c>
      <c r="X175" s="38" t="s">
        <v>1056</v>
      </c>
      <c r="Y175" s="73" t="s">
        <v>108</v>
      </c>
      <c r="Z175" s="80" t="s">
        <v>1067</v>
      </c>
      <c r="AA175" s="80">
        <f>[1]Calculations!Z146</f>
        <v>0.28372562020600001</v>
      </c>
      <c r="AB175" s="80">
        <f t="shared" si="25"/>
        <v>0.13023001409404905</v>
      </c>
      <c r="AC175" s="80">
        <f>[1]Calculations!AA146</f>
        <v>4.8180414694299998</v>
      </c>
      <c r="AD175" s="80">
        <f t="shared" si="26"/>
        <v>2.2114802604502787E-2</v>
      </c>
      <c r="AE175" s="80">
        <f>[1]Calculations!AB146</f>
        <v>4.2550513905200003</v>
      </c>
      <c r="AF175" s="80">
        <f t="shared" si="27"/>
        <v>1.9530679046749135</v>
      </c>
      <c r="AG175" s="80">
        <f>[1]Calculations!AC146</f>
        <v>1.7353943682499999</v>
      </c>
      <c r="AH175" s="80">
        <f t="shared" si="28"/>
        <v>0.79654573623574221</v>
      </c>
      <c r="AI175" s="80">
        <f>[1]Calculations!AD146</f>
        <v>24.092442297400002</v>
      </c>
      <c r="AJ175" s="80">
        <f t="shared" si="29"/>
        <v>11.058427144057099</v>
      </c>
      <c r="AK175" s="80">
        <f>[1]Calculations!AE146</f>
        <v>60.5021191461</v>
      </c>
      <c r="AL175" s="80">
        <f t="shared" si="30"/>
        <v>27.770462968397858</v>
      </c>
      <c r="AM175" s="80">
        <f>[1]Calculations!AF146</f>
        <v>3.7031999999999998</v>
      </c>
      <c r="AN175" s="80">
        <f t="shared" si="31"/>
        <v>1.6997682050811282</v>
      </c>
      <c r="AO175" s="80">
        <f>[1]Calculations!AG146</f>
        <v>51.4527492263</v>
      </c>
      <c r="AP175" s="80">
        <f t="shared" si="32"/>
        <v>23.616803628990429</v>
      </c>
      <c r="AQ175" s="80">
        <f>[1]Calculations!AH146</f>
        <v>124.37086897099999</v>
      </c>
      <c r="AR175" s="80">
        <f t="shared" si="33"/>
        <v>57.086208877515887</v>
      </c>
      <c r="AS175" s="80">
        <f>[1]Calculations!AI146</f>
        <v>0</v>
      </c>
      <c r="AT175" s="80">
        <f t="shared" si="34"/>
        <v>0</v>
      </c>
      <c r="AU175" s="80">
        <f>[1]Calculations!AJ146</f>
        <v>2.0859496218300002</v>
      </c>
      <c r="AV175" s="80">
        <f t="shared" si="35"/>
        <v>0.95745054131228058</v>
      </c>
      <c r="AW175" s="84"/>
      <c r="AX175" s="84"/>
      <c r="AY175" s="13" t="str">
        <f>[1]Calculations!D146</f>
        <v>GMSF allocation 2019</v>
      </c>
    </row>
    <row r="176" spans="2:51" ht="25" x14ac:dyDescent="0.25">
      <c r="B176" s="13" t="str">
        <f>[1]Calculations!A147</f>
        <v>GM Allocation 7</v>
      </c>
      <c r="C176" s="30" t="str">
        <f>[1]Calculations!B147</f>
        <v>Elton Reservoir Area</v>
      </c>
      <c r="D176" s="13" t="str">
        <f>[1]Calculations!C147</f>
        <v>Residential</v>
      </c>
      <c r="E176" s="38">
        <f>[1]Calculations!E147</f>
        <v>251.673</v>
      </c>
      <c r="F176" s="38">
        <f>[1]Calculations!I147</f>
        <v>236.86926956153002</v>
      </c>
      <c r="G176" s="38">
        <f>[1]Calculations!M147</f>
        <v>94.117871031668088</v>
      </c>
      <c r="H176" s="38">
        <f>[1]Calculations!H147</f>
        <v>8.7934844572199999</v>
      </c>
      <c r="I176" s="38">
        <f>[1]Calculations!L147</f>
        <v>3.4940118555506547</v>
      </c>
      <c r="J176" s="38">
        <f>[1]Calculations!G147</f>
        <v>1.66597350228</v>
      </c>
      <c r="K176" s="38">
        <f>[1]Calculations!K147</f>
        <v>0.66195956748638118</v>
      </c>
      <c r="L176" s="38">
        <f>[1]Calculations!F147</f>
        <v>4.3442724789699998</v>
      </c>
      <c r="M176" s="38">
        <f>[1]Calculations!J147</f>
        <v>1.7261575452948863</v>
      </c>
      <c r="N176" s="38">
        <f>[1]Calculations!V147</f>
        <v>48.461011081499997</v>
      </c>
      <c r="O176" s="38">
        <f>[1]Calculations!W147</f>
        <v>19.255546316648982</v>
      </c>
      <c r="P176" s="38">
        <f>[1]Calculations!O147</f>
        <v>27.84786440837</v>
      </c>
      <c r="Q176" s="38">
        <f>[1]Calculations!S147</f>
        <v>11.06509812668423</v>
      </c>
      <c r="R176" s="38">
        <f>[1]Calculations!Q147</f>
        <v>22.40325440837</v>
      </c>
      <c r="S176" s="38">
        <f>[1]Calculations!T147</f>
        <v>8.9017313769732951</v>
      </c>
      <c r="T176" s="38">
        <f>[1]Calculations!R147</f>
        <v>16.785095028400001</v>
      </c>
      <c r="U176" s="38">
        <f>[1]Calculations!U147</f>
        <v>6.6694063441052487</v>
      </c>
      <c r="V176" s="38">
        <f>[1]Calculations!X147</f>
        <v>1.5238080000000001</v>
      </c>
      <c r="W176" s="38">
        <f>[1]Calculations!Y147</f>
        <v>0.60547138548831225</v>
      </c>
      <c r="X176" s="38" t="s">
        <v>1056</v>
      </c>
      <c r="Y176" s="73" t="s">
        <v>108</v>
      </c>
      <c r="Z176" s="80" t="s">
        <v>1067</v>
      </c>
      <c r="AA176" s="80">
        <f>[1]Calculations!Z147</f>
        <v>0</v>
      </c>
      <c r="AB176" s="80">
        <f t="shared" si="25"/>
        <v>0</v>
      </c>
      <c r="AC176" s="80">
        <f>[1]Calculations!AA147</f>
        <v>3.1855285123399999</v>
      </c>
      <c r="AD176" s="80">
        <f t="shared" si="26"/>
        <v>1.2657410657241738E-2</v>
      </c>
      <c r="AE176" s="80">
        <f>[1]Calculations!AB147</f>
        <v>2.9116599969900001</v>
      </c>
      <c r="AF176" s="80">
        <f t="shared" si="27"/>
        <v>1.1569218775911601</v>
      </c>
      <c r="AG176" s="80">
        <f>[1]Calculations!AC147</f>
        <v>0.15595614851299999</v>
      </c>
      <c r="AH176" s="80">
        <f t="shared" si="28"/>
        <v>6.1967771081125111E-2</v>
      </c>
      <c r="AI176" s="80">
        <f>[1]Calculations!AD147</f>
        <v>42.1746883426</v>
      </c>
      <c r="AJ176" s="80">
        <f t="shared" si="29"/>
        <v>16.757732590544077</v>
      </c>
      <c r="AK176" s="80">
        <f>[1]Calculations!AE147</f>
        <v>104.707014673</v>
      </c>
      <c r="AL176" s="80">
        <f t="shared" si="30"/>
        <v>41.604389296030966</v>
      </c>
      <c r="AM176" s="80">
        <f>[1]Calculations!AF147</f>
        <v>4.2806289288799997</v>
      </c>
      <c r="AN176" s="80">
        <f t="shared" si="31"/>
        <v>1.7008693538361284</v>
      </c>
      <c r="AO176" s="80">
        <f>[1]Calculations!AG147</f>
        <v>148.34635189599999</v>
      </c>
      <c r="AP176" s="80">
        <f t="shared" si="32"/>
        <v>58.944086928673315</v>
      </c>
      <c r="AQ176" s="80">
        <f>[1]Calculations!AH147</f>
        <v>73.576361845299999</v>
      </c>
      <c r="AR176" s="80">
        <f t="shared" si="33"/>
        <v>29.234904755496217</v>
      </c>
      <c r="AS176" s="80">
        <f>[1]Calculations!AI147</f>
        <v>0</v>
      </c>
      <c r="AT176" s="80">
        <f t="shared" si="34"/>
        <v>0</v>
      </c>
      <c r="AU176" s="80">
        <f>[1]Calculations!AJ147</f>
        <v>1.2309627681299999</v>
      </c>
      <c r="AV176" s="80">
        <f t="shared" si="35"/>
        <v>0.48911196994910061</v>
      </c>
      <c r="AW176" s="84"/>
      <c r="AX176" s="84"/>
      <c r="AY176" s="13" t="str">
        <f>[1]Calculations!D147</f>
        <v>GMSF allocation 2019</v>
      </c>
    </row>
    <row r="177" spans="2:51" x14ac:dyDescent="0.25">
      <c r="B177" s="13" t="str">
        <f>[1]Calculations!A148</f>
        <v>GM Allocation 8</v>
      </c>
      <c r="C177" s="30" t="str">
        <f>[1]Calculations!B148</f>
        <v>Seedfield</v>
      </c>
      <c r="D177" s="13" t="str">
        <f>[1]Calculations!C148</f>
        <v>Residential</v>
      </c>
      <c r="E177" s="38">
        <f>[1]Calculations!E148</f>
        <v>5.1487499999999997</v>
      </c>
      <c r="F177" s="38">
        <f>[1]Calculations!I148</f>
        <v>5.1487499999999997</v>
      </c>
      <c r="G177" s="38">
        <f>[1]Calculations!M148</f>
        <v>100</v>
      </c>
      <c r="H177" s="38">
        <f>[1]Calculations!H148</f>
        <v>0</v>
      </c>
      <c r="I177" s="38">
        <f>[1]Calculations!L148</f>
        <v>0</v>
      </c>
      <c r="J177" s="38">
        <f>[1]Calculations!G148</f>
        <v>0</v>
      </c>
      <c r="K177" s="38">
        <f>[1]Calculations!K148</f>
        <v>0</v>
      </c>
      <c r="L177" s="38">
        <f>[1]Calculations!F148</f>
        <v>0</v>
      </c>
      <c r="M177" s="38">
        <f>[1]Calculations!J148</f>
        <v>0</v>
      </c>
      <c r="N177" s="38">
        <f>[1]Calculations!V148</f>
        <v>0</v>
      </c>
      <c r="O177" s="38">
        <f>[1]Calculations!W148</f>
        <v>0</v>
      </c>
      <c r="P177" s="38">
        <f>[1]Calculations!O148</f>
        <v>0.61837560050849993</v>
      </c>
      <c r="Q177" s="38">
        <f>[1]Calculations!S148</f>
        <v>12.010208312862344</v>
      </c>
      <c r="R177" s="38">
        <f>[1]Calculations!Q148</f>
        <v>0.18937160050849999</v>
      </c>
      <c r="S177" s="38">
        <f>[1]Calculations!T148</f>
        <v>3.6780111776353488</v>
      </c>
      <c r="T177" s="38">
        <f>[1]Calculations!R148</f>
        <v>8.8655566446499995E-2</v>
      </c>
      <c r="U177" s="38">
        <f>[1]Calculations!U148</f>
        <v>1.7218852429521727</v>
      </c>
      <c r="V177" s="38">
        <f>[1]Calculations!X148</f>
        <v>0</v>
      </c>
      <c r="W177" s="38">
        <f>[1]Calculations!Y148</f>
        <v>0</v>
      </c>
      <c r="X177" s="38" t="s">
        <v>1056</v>
      </c>
      <c r="Y177" s="73" t="s">
        <v>105</v>
      </c>
      <c r="Z177" s="80" t="s">
        <v>1066</v>
      </c>
      <c r="AA177" s="80">
        <f>[1]Calculations!Z148</f>
        <v>0</v>
      </c>
      <c r="AB177" s="80">
        <f t="shared" si="25"/>
        <v>0</v>
      </c>
      <c r="AC177" s="80">
        <f>[1]Calculations!AA148</f>
        <v>0</v>
      </c>
      <c r="AD177" s="80">
        <f t="shared" si="26"/>
        <v>0</v>
      </c>
      <c r="AE177" s="80">
        <f>[1]Calculations!AB148</f>
        <v>0</v>
      </c>
      <c r="AF177" s="80">
        <f t="shared" si="27"/>
        <v>0</v>
      </c>
      <c r="AG177" s="80">
        <f>[1]Calculations!AC148</f>
        <v>0</v>
      </c>
      <c r="AH177" s="80">
        <f t="shared" si="28"/>
        <v>0</v>
      </c>
      <c r="AI177" s="80">
        <f>[1]Calculations!AD148</f>
        <v>1.49290352075E-3</v>
      </c>
      <c r="AJ177" s="80">
        <f t="shared" si="29"/>
        <v>2.8995455610585096E-2</v>
      </c>
      <c r="AK177" s="80">
        <f>[1]Calculations!AE148</f>
        <v>4.41209953956E-2</v>
      </c>
      <c r="AL177" s="80">
        <f t="shared" si="30"/>
        <v>0.85692634902840503</v>
      </c>
      <c r="AM177" s="80">
        <f>[1]Calculations!AF148</f>
        <v>2.3353903470599999E-2</v>
      </c>
      <c r="AN177" s="80">
        <f t="shared" si="31"/>
        <v>0.453583946989075</v>
      </c>
      <c r="AO177" s="80">
        <f>[1]Calculations!AG148</f>
        <v>0</v>
      </c>
      <c r="AP177" s="80">
        <f t="shared" si="32"/>
        <v>0</v>
      </c>
      <c r="AQ177" s="80">
        <f>[1]Calculations!AH148</f>
        <v>5.14875216079</v>
      </c>
      <c r="AR177" s="80">
        <f t="shared" si="33"/>
        <v>100.00004196727362</v>
      </c>
      <c r="AS177" s="80">
        <f>[1]Calculations!AI148</f>
        <v>0</v>
      </c>
      <c r="AT177" s="80">
        <f t="shared" si="34"/>
        <v>0</v>
      </c>
      <c r="AU177" s="80">
        <f>[1]Calculations!AJ148</f>
        <v>0</v>
      </c>
      <c r="AV177" s="80">
        <f t="shared" si="35"/>
        <v>0</v>
      </c>
      <c r="AW177" s="83"/>
      <c r="AX177" s="83"/>
      <c r="AY177" s="13" t="str">
        <f>[1]Calculations!D148</f>
        <v>GMSF allocation 2019</v>
      </c>
    </row>
    <row r="178" spans="2:51" x14ac:dyDescent="0.25">
      <c r="B178" s="13" t="str">
        <f>[1]Calculations!A149</f>
        <v>GM Allocation 9</v>
      </c>
      <c r="C178" s="30" t="str">
        <f>[1]Calculations!B149</f>
        <v>Walshaw</v>
      </c>
      <c r="D178" s="13" t="str">
        <f>[1]Calculations!C149</f>
        <v>Residential</v>
      </c>
      <c r="E178" s="38">
        <f>[1]Calculations!E149</f>
        <v>64.128299999999996</v>
      </c>
      <c r="F178" s="38">
        <f>[1]Calculations!I149</f>
        <v>64.128299999999996</v>
      </c>
      <c r="G178" s="38">
        <f>[1]Calculations!M149</f>
        <v>100</v>
      </c>
      <c r="H178" s="38">
        <f>[1]Calculations!H149</f>
        <v>0</v>
      </c>
      <c r="I178" s="38">
        <f>[1]Calculations!L149</f>
        <v>0</v>
      </c>
      <c r="J178" s="38">
        <f>[1]Calculations!G149</f>
        <v>0</v>
      </c>
      <c r="K178" s="38">
        <f>[1]Calculations!K149</f>
        <v>0</v>
      </c>
      <c r="L178" s="38">
        <f>[1]Calculations!F149</f>
        <v>0</v>
      </c>
      <c r="M178" s="38">
        <f>[1]Calculations!J149</f>
        <v>0</v>
      </c>
      <c r="N178" s="38">
        <f>[1]Calculations!V149</f>
        <v>2.8325366406699999</v>
      </c>
      <c r="O178" s="38">
        <f>[1]Calculations!W149</f>
        <v>4.4169838287776226</v>
      </c>
      <c r="P178" s="38">
        <f>[1]Calculations!O149</f>
        <v>6.2777460175200002</v>
      </c>
      <c r="Q178" s="38">
        <f>[1]Calculations!S149</f>
        <v>9.7893535576648691</v>
      </c>
      <c r="R178" s="38">
        <f>[1]Calculations!Q149</f>
        <v>5.6570900175199998</v>
      </c>
      <c r="S178" s="38">
        <f>[1]Calculations!T149</f>
        <v>8.8215187639778385</v>
      </c>
      <c r="T178" s="38">
        <f>[1]Calculations!R149</f>
        <v>4.2742660273700004</v>
      </c>
      <c r="U178" s="38">
        <f>[1]Calculations!U149</f>
        <v>6.6651790666055408</v>
      </c>
      <c r="V178" s="38" t="str">
        <f>[1]Calculations!X149</f>
        <v>Not Modelled</v>
      </c>
      <c r="W178" s="38" t="str">
        <f>[1]Calculations!Y149</f>
        <v>N/A</v>
      </c>
      <c r="X178" s="38" t="s">
        <v>1056</v>
      </c>
      <c r="Y178" s="73" t="s">
        <v>105</v>
      </c>
      <c r="Z178" s="80" t="s">
        <v>1066</v>
      </c>
      <c r="AA178" s="80">
        <f>[1]Calculations!Z149</f>
        <v>0</v>
      </c>
      <c r="AB178" s="80">
        <f t="shared" si="25"/>
        <v>0</v>
      </c>
      <c r="AC178" s="80">
        <f>[1]Calculations!AA149</f>
        <v>0</v>
      </c>
      <c r="AD178" s="80">
        <f t="shared" si="26"/>
        <v>0</v>
      </c>
      <c r="AE178" s="80">
        <f>[1]Calculations!AB149</f>
        <v>0</v>
      </c>
      <c r="AF178" s="80">
        <f t="shared" si="27"/>
        <v>0</v>
      </c>
      <c r="AG178" s="80">
        <f>[1]Calculations!AC149</f>
        <v>0</v>
      </c>
      <c r="AH178" s="80">
        <f t="shared" si="28"/>
        <v>0</v>
      </c>
      <c r="AI178" s="80">
        <f>[1]Calculations!AD149</f>
        <v>11.8603173847</v>
      </c>
      <c r="AJ178" s="80">
        <f t="shared" si="29"/>
        <v>18.49466988006855</v>
      </c>
      <c r="AK178" s="80">
        <f>[1]Calculations!AE149</f>
        <v>48.240310864400001</v>
      </c>
      <c r="AL178" s="80">
        <f t="shared" si="30"/>
        <v>75.22468374243509</v>
      </c>
      <c r="AM178" s="80">
        <f>[1]Calculations!AF149</f>
        <v>0.50614728663700004</v>
      </c>
      <c r="AN178" s="80">
        <f t="shared" si="31"/>
        <v>0.78927288987389355</v>
      </c>
      <c r="AO178" s="80">
        <f>[1]Calculations!AG149</f>
        <v>8.8723589364999995</v>
      </c>
      <c r="AP178" s="80">
        <f t="shared" si="32"/>
        <v>13.835325334524695</v>
      </c>
      <c r="AQ178" s="80">
        <f>[1]Calculations!AH149</f>
        <v>45.355683391100001</v>
      </c>
      <c r="AR178" s="80">
        <f t="shared" si="33"/>
        <v>70.726470826608548</v>
      </c>
      <c r="AS178" s="80">
        <f>[1]Calculations!AI149</f>
        <v>0</v>
      </c>
      <c r="AT178" s="80">
        <f t="shared" si="34"/>
        <v>0</v>
      </c>
      <c r="AU178" s="80">
        <f>[1]Calculations!AJ149</f>
        <v>0</v>
      </c>
      <c r="AV178" s="80">
        <f t="shared" si="35"/>
        <v>0</v>
      </c>
      <c r="AW178" s="84"/>
      <c r="AX178" s="84"/>
      <c r="AY178" s="13" t="str">
        <f>[1]Calculations!D149</f>
        <v>GMSF allocation 2019</v>
      </c>
    </row>
    <row r="179" spans="2:51" ht="25" x14ac:dyDescent="0.25">
      <c r="B179" s="13" t="str">
        <f>[1]Calculations!A150</f>
        <v>EL/0021/01</v>
      </c>
      <c r="C179" s="30" t="str">
        <f>[1]Calculations!B150</f>
        <v>Chamberhall,  Castlecroft Road, Bury (Formerly knkown as Bury Ground)</v>
      </c>
      <c r="D179" s="13" t="str">
        <f>[1]Calculations!C150</f>
        <v>Offices</v>
      </c>
      <c r="E179" s="38">
        <f>[1]Calculations!E150</f>
        <v>6.6606199999999998</v>
      </c>
      <c r="F179" s="38">
        <f>[1]Calculations!I150</f>
        <v>3.2715363774355994</v>
      </c>
      <c r="G179" s="38">
        <f>[1]Calculations!M150</f>
        <v>49.117595320489677</v>
      </c>
      <c r="H179" s="38">
        <f>[1]Calculations!H150</f>
        <v>2.5631453932200001</v>
      </c>
      <c r="I179" s="38">
        <f>[1]Calculations!L150</f>
        <v>38.482084148622803</v>
      </c>
      <c r="J179" s="38">
        <f>[1]Calculations!G150</f>
        <v>0.80063708511499998</v>
      </c>
      <c r="K179" s="38">
        <f>[1]Calculations!K150</f>
        <v>12.020458832886428</v>
      </c>
      <c r="L179" s="38">
        <f>[1]Calculations!F150</f>
        <v>2.53011442294E-2</v>
      </c>
      <c r="M179" s="38">
        <f>[1]Calculations!J150</f>
        <v>0.37986169800108699</v>
      </c>
      <c r="N179" s="38">
        <f>[1]Calculations!V150</f>
        <v>2.4787055481000002</v>
      </c>
      <c r="O179" s="38">
        <f>[1]Calculations!W150</f>
        <v>37.214336624818714</v>
      </c>
      <c r="P179" s="38">
        <f>[1]Calculations!O150</f>
        <v>0.58720266300370005</v>
      </c>
      <c r="Q179" s="38">
        <f>[1]Calculations!S150</f>
        <v>8.8160360897889394</v>
      </c>
      <c r="R179" s="38">
        <f>[1]Calculations!Q150</f>
        <v>0.2213616630037</v>
      </c>
      <c r="S179" s="38">
        <f>[1]Calculations!T150</f>
        <v>3.3234393045046855</v>
      </c>
      <c r="T179" s="38">
        <f>[1]Calculations!R150</f>
        <v>0.179197149955</v>
      </c>
      <c r="U179" s="38">
        <f>[1]Calculations!U150</f>
        <v>2.6903974398029011</v>
      </c>
      <c r="V179" s="38">
        <f>[1]Calculations!X150</f>
        <v>2.1774594546100001</v>
      </c>
      <c r="W179" s="38">
        <f>[1]Calculations!Y150</f>
        <v>32.691543048695173</v>
      </c>
      <c r="X179" s="38" t="s">
        <v>1068</v>
      </c>
      <c r="Y179" s="73" t="s">
        <v>108</v>
      </c>
      <c r="Z179" s="80" t="s">
        <v>1067</v>
      </c>
      <c r="AA179" s="80">
        <f>[1]Calculations!Z150</f>
        <v>1.1401445018</v>
      </c>
      <c r="AB179" s="80">
        <f t="shared" si="25"/>
        <v>17.117693274800246</v>
      </c>
      <c r="AC179" s="80">
        <f>[1]Calculations!AA150</f>
        <v>0</v>
      </c>
      <c r="AD179" s="80">
        <f t="shared" si="26"/>
        <v>0</v>
      </c>
      <c r="AE179" s="80">
        <f>[1]Calculations!AB150</f>
        <v>0</v>
      </c>
      <c r="AF179" s="80">
        <f t="shared" si="27"/>
        <v>0</v>
      </c>
      <c r="AG179" s="80">
        <f>[1]Calculations!AC150</f>
        <v>2.0990167318299999</v>
      </c>
      <c r="AH179" s="80">
        <f t="shared" si="28"/>
        <v>31.513834024910594</v>
      </c>
      <c r="AI179" s="80">
        <f>[1]Calculations!AD150</f>
        <v>0.56323400037500004</v>
      </c>
      <c r="AJ179" s="80">
        <f t="shared" si="29"/>
        <v>8.4561797606679274</v>
      </c>
      <c r="AK179" s="80">
        <f>[1]Calculations!AE150</f>
        <v>0</v>
      </c>
      <c r="AL179" s="80">
        <f t="shared" si="30"/>
        <v>0</v>
      </c>
      <c r="AM179" s="80">
        <f>[1]Calculations!AF150</f>
        <v>0.1368</v>
      </c>
      <c r="AN179" s="80">
        <f t="shared" si="31"/>
        <v>2.0538628536082228</v>
      </c>
      <c r="AO179" s="80">
        <f>[1]Calculations!AG150</f>
        <v>0</v>
      </c>
      <c r="AP179" s="80">
        <f t="shared" si="32"/>
        <v>0</v>
      </c>
      <c r="AQ179" s="80">
        <f>[1]Calculations!AH150</f>
        <v>6.6606209400000003</v>
      </c>
      <c r="AR179" s="80">
        <f t="shared" si="33"/>
        <v>100.00001411280033</v>
      </c>
      <c r="AS179" s="80">
        <f>[1]Calculations!AI150</f>
        <v>0</v>
      </c>
      <c r="AT179" s="80">
        <f t="shared" si="34"/>
        <v>0</v>
      </c>
      <c r="AU179" s="80">
        <f>[1]Calculations!AJ150</f>
        <v>1.82625799547</v>
      </c>
      <c r="AV179" s="80">
        <f t="shared" si="35"/>
        <v>27.418738728076363</v>
      </c>
      <c r="AW179" s="83"/>
      <c r="AX179" s="83"/>
      <c r="AY179" s="13" t="str">
        <f>[1]Calculations!D150</f>
        <v>Land Supply 2018</v>
      </c>
    </row>
    <row r="180" spans="2:51" ht="25" x14ac:dyDescent="0.25">
      <c r="B180" s="13" t="str">
        <f>[1]Calculations!A151</f>
        <v>EL/0021/01</v>
      </c>
      <c r="C180" s="30" t="str">
        <f>[1]Calculations!B151</f>
        <v>Chamberhall,  Castlecroft Road, Bury (Formerly knkown as Bury Ground)</v>
      </c>
      <c r="D180" s="13" t="str">
        <f>[1]Calculations!C151</f>
        <v>Industry and warehousing</v>
      </c>
      <c r="E180" s="38">
        <f>[1]Calculations!E151</f>
        <v>6.6606199999999998</v>
      </c>
      <c r="F180" s="38">
        <f>[1]Calculations!I151</f>
        <v>3.2715363774355994</v>
      </c>
      <c r="G180" s="38">
        <f>[1]Calculations!M151</f>
        <v>49.117595320489677</v>
      </c>
      <c r="H180" s="38">
        <f>[1]Calculations!H151</f>
        <v>2.5631453932200001</v>
      </c>
      <c r="I180" s="38">
        <f>[1]Calculations!L151</f>
        <v>38.482084148622803</v>
      </c>
      <c r="J180" s="38">
        <f>[1]Calculations!G151</f>
        <v>0.80063708511499998</v>
      </c>
      <c r="K180" s="38">
        <f>[1]Calculations!K151</f>
        <v>12.020458832886428</v>
      </c>
      <c r="L180" s="38">
        <f>[1]Calculations!F151</f>
        <v>2.53011442294E-2</v>
      </c>
      <c r="M180" s="38">
        <f>[1]Calculations!J151</f>
        <v>0.37986169800108699</v>
      </c>
      <c r="N180" s="38">
        <f>[1]Calculations!V151</f>
        <v>2.4787055481000002</v>
      </c>
      <c r="O180" s="38">
        <f>[1]Calculations!W151</f>
        <v>37.214336624818714</v>
      </c>
      <c r="P180" s="38">
        <f>[1]Calculations!O151</f>
        <v>0.58720266300370005</v>
      </c>
      <c r="Q180" s="38">
        <f>[1]Calculations!S151</f>
        <v>8.8160360897889394</v>
      </c>
      <c r="R180" s="38">
        <f>[1]Calculations!Q151</f>
        <v>0.2213616630037</v>
      </c>
      <c r="S180" s="38">
        <f>[1]Calculations!T151</f>
        <v>3.3234393045046855</v>
      </c>
      <c r="T180" s="38">
        <f>[1]Calculations!R151</f>
        <v>0.179197149955</v>
      </c>
      <c r="U180" s="38">
        <f>[1]Calculations!U151</f>
        <v>2.6903974398029011</v>
      </c>
      <c r="V180" s="38">
        <f>[1]Calculations!X151</f>
        <v>2.1774594546100001</v>
      </c>
      <c r="W180" s="38">
        <f>[1]Calculations!Y151</f>
        <v>32.691543048695173</v>
      </c>
      <c r="X180" s="38" t="s">
        <v>1068</v>
      </c>
      <c r="Y180" s="73" t="s">
        <v>108</v>
      </c>
      <c r="Z180" s="80" t="s">
        <v>1067</v>
      </c>
      <c r="AA180" s="80">
        <f>[1]Calculations!Z151</f>
        <v>1.1401445018</v>
      </c>
      <c r="AB180" s="80">
        <f t="shared" si="25"/>
        <v>17.117693274800246</v>
      </c>
      <c r="AC180" s="80">
        <f>[1]Calculations!AA151</f>
        <v>0</v>
      </c>
      <c r="AD180" s="80">
        <f t="shared" si="26"/>
        <v>0</v>
      </c>
      <c r="AE180" s="80">
        <f>[1]Calculations!AB151</f>
        <v>0</v>
      </c>
      <c r="AF180" s="80">
        <f t="shared" si="27"/>
        <v>0</v>
      </c>
      <c r="AG180" s="80">
        <f>[1]Calculations!AC151</f>
        <v>2.0990167318299999</v>
      </c>
      <c r="AH180" s="80">
        <f t="shared" si="28"/>
        <v>31.513834024910594</v>
      </c>
      <c r="AI180" s="80">
        <f>[1]Calculations!AD151</f>
        <v>0.56323400037500004</v>
      </c>
      <c r="AJ180" s="80">
        <f t="shared" si="29"/>
        <v>8.4561797606679274</v>
      </c>
      <c r="AK180" s="80">
        <f>[1]Calculations!AE151</f>
        <v>0</v>
      </c>
      <c r="AL180" s="80">
        <f t="shared" si="30"/>
        <v>0</v>
      </c>
      <c r="AM180" s="80">
        <f>[1]Calculations!AF151</f>
        <v>0.1368</v>
      </c>
      <c r="AN180" s="80">
        <f t="shared" si="31"/>
        <v>2.0538628536082228</v>
      </c>
      <c r="AO180" s="80">
        <f>[1]Calculations!AG151</f>
        <v>0</v>
      </c>
      <c r="AP180" s="80">
        <f t="shared" si="32"/>
        <v>0</v>
      </c>
      <c r="AQ180" s="80">
        <f>[1]Calculations!AH151</f>
        <v>6.6606209400000003</v>
      </c>
      <c r="AR180" s="80">
        <f t="shared" si="33"/>
        <v>100.00001411280033</v>
      </c>
      <c r="AS180" s="80">
        <f>[1]Calculations!AI151</f>
        <v>0</v>
      </c>
      <c r="AT180" s="80">
        <f t="shared" si="34"/>
        <v>0</v>
      </c>
      <c r="AU180" s="80">
        <f>[1]Calculations!AJ151</f>
        <v>1.82625799547</v>
      </c>
      <c r="AV180" s="80">
        <f t="shared" si="35"/>
        <v>27.418738728076363</v>
      </c>
      <c r="AW180" s="83"/>
      <c r="AX180" s="83"/>
      <c r="AY180" s="13" t="str">
        <f>[1]Calculations!D151</f>
        <v>Land Supply 2018</v>
      </c>
    </row>
    <row r="181" spans="2:51" ht="25" x14ac:dyDescent="0.25">
      <c r="B181" s="13" t="str">
        <f>[1]Calculations!A152</f>
        <v>EL/0039/02</v>
      </c>
      <c r="C181" s="30" t="str">
        <f>[1]Calculations!B152</f>
        <v>Townside (Phase II), off Knowsley Street, Bury</v>
      </c>
      <c r="D181" s="13" t="str">
        <f>[1]Calculations!C152</f>
        <v>Offices</v>
      </c>
      <c r="E181" s="38">
        <f>[1]Calculations!E152</f>
        <v>2.9803600000000001</v>
      </c>
      <c r="F181" s="38">
        <f>[1]Calculations!I152</f>
        <v>2.9803600000000001</v>
      </c>
      <c r="G181" s="38">
        <f>[1]Calculations!M152</f>
        <v>100</v>
      </c>
      <c r="H181" s="38">
        <f>[1]Calculations!H152</f>
        <v>0</v>
      </c>
      <c r="I181" s="38">
        <f>[1]Calculations!L152</f>
        <v>0</v>
      </c>
      <c r="J181" s="38">
        <f>[1]Calculations!G152</f>
        <v>0</v>
      </c>
      <c r="K181" s="38">
        <f>[1]Calculations!K152</f>
        <v>0</v>
      </c>
      <c r="L181" s="38">
        <f>[1]Calculations!F152</f>
        <v>0</v>
      </c>
      <c r="M181" s="38">
        <f>[1]Calculations!J152</f>
        <v>0</v>
      </c>
      <c r="N181" s="38">
        <f>[1]Calculations!V152</f>
        <v>1.2968759159300001</v>
      </c>
      <c r="O181" s="38">
        <f>[1]Calculations!W152</f>
        <v>43.514069304714873</v>
      </c>
      <c r="P181" s="38">
        <f>[1]Calculations!O152</f>
        <v>0.94314102445548009</v>
      </c>
      <c r="Q181" s="38">
        <f>[1]Calculations!S152</f>
        <v>31.645204755649655</v>
      </c>
      <c r="R181" s="38">
        <f>[1]Calculations!Q152</f>
        <v>0.21158302445548</v>
      </c>
      <c r="S181" s="38">
        <f>[1]Calculations!T152</f>
        <v>7.0992438650189911</v>
      </c>
      <c r="T181" s="38">
        <f>[1]Calculations!R152</f>
        <v>5.9921396884800001E-3</v>
      </c>
      <c r="U181" s="38">
        <f>[1]Calculations!U152</f>
        <v>0.20105422460642339</v>
      </c>
      <c r="V181" s="38" t="str">
        <f>[1]Calculations!X152</f>
        <v>Not Modelled</v>
      </c>
      <c r="W181" s="38" t="str">
        <f>[1]Calculations!Y152</f>
        <v>N/A</v>
      </c>
      <c r="X181" s="38" t="s">
        <v>1068</v>
      </c>
      <c r="Y181" s="73" t="s">
        <v>105</v>
      </c>
      <c r="Z181" s="80" t="s">
        <v>1066</v>
      </c>
      <c r="AA181" s="80">
        <f>[1]Calculations!Z152</f>
        <v>0</v>
      </c>
      <c r="AB181" s="80">
        <f t="shared" si="25"/>
        <v>0</v>
      </c>
      <c r="AC181" s="80">
        <f>[1]Calculations!AA152</f>
        <v>0</v>
      </c>
      <c r="AD181" s="80">
        <f t="shared" si="26"/>
        <v>0</v>
      </c>
      <c r="AE181" s="80">
        <f>[1]Calculations!AB152</f>
        <v>0</v>
      </c>
      <c r="AF181" s="80">
        <f t="shared" si="27"/>
        <v>0</v>
      </c>
      <c r="AG181" s="80">
        <f>[1]Calculations!AC152</f>
        <v>0</v>
      </c>
      <c r="AH181" s="80">
        <f t="shared" si="28"/>
        <v>0</v>
      </c>
      <c r="AI181" s="80">
        <f>[1]Calculations!AD152</f>
        <v>0</v>
      </c>
      <c r="AJ181" s="80">
        <f t="shared" si="29"/>
        <v>0</v>
      </c>
      <c r="AK181" s="80">
        <f>[1]Calculations!AE152</f>
        <v>0</v>
      </c>
      <c r="AL181" s="80">
        <f t="shared" si="30"/>
        <v>0</v>
      </c>
      <c r="AM181" s="80">
        <f>[1]Calculations!AF152</f>
        <v>0</v>
      </c>
      <c r="AN181" s="80">
        <f t="shared" si="31"/>
        <v>0</v>
      </c>
      <c r="AO181" s="80">
        <f>[1]Calculations!AG152</f>
        <v>0</v>
      </c>
      <c r="AP181" s="80">
        <f t="shared" si="32"/>
        <v>0</v>
      </c>
      <c r="AQ181" s="80">
        <f>[1]Calculations!AH152</f>
        <v>2.9803552528499999</v>
      </c>
      <c r="AR181" s="80">
        <f t="shared" si="33"/>
        <v>99.999840718906427</v>
      </c>
      <c r="AS181" s="80">
        <f>[1]Calculations!AI152</f>
        <v>0</v>
      </c>
      <c r="AT181" s="80">
        <f t="shared" si="34"/>
        <v>0</v>
      </c>
      <c r="AU181" s="80">
        <f>[1]Calculations!AJ152</f>
        <v>0</v>
      </c>
      <c r="AV181" s="80">
        <f t="shared" si="35"/>
        <v>0</v>
      </c>
      <c r="AW181" s="83"/>
      <c r="AX181" s="83"/>
      <c r="AY181" s="13" t="str">
        <f>[1]Calculations!D152</f>
        <v>Land Supply 2018</v>
      </c>
    </row>
    <row r="182" spans="2:51" x14ac:dyDescent="0.25">
      <c r="B182" s="13" t="str">
        <f>[1]Calculations!A153</f>
        <v>EL/0058/01</v>
      </c>
      <c r="C182" s="30" t="str">
        <f>[1]Calculations!B153</f>
        <v>Lodge Centre, Eton Hill Road</v>
      </c>
      <c r="D182" s="13" t="str">
        <f>[1]Calculations!C153</f>
        <v>Industry and warehousing</v>
      </c>
      <c r="E182" s="38">
        <f>[1]Calculations!E153</f>
        <v>0.46990300000000002</v>
      </c>
      <c r="F182" s="38">
        <f>[1]Calculations!I153</f>
        <v>0.46990300000000002</v>
      </c>
      <c r="G182" s="38">
        <f>[1]Calculations!M153</f>
        <v>100</v>
      </c>
      <c r="H182" s="38">
        <f>[1]Calculations!H153</f>
        <v>0</v>
      </c>
      <c r="I182" s="38">
        <f>[1]Calculations!L153</f>
        <v>0</v>
      </c>
      <c r="J182" s="38">
        <f>[1]Calculations!G153</f>
        <v>0</v>
      </c>
      <c r="K182" s="38">
        <f>[1]Calculations!K153</f>
        <v>0</v>
      </c>
      <c r="L182" s="38">
        <f>[1]Calculations!F153</f>
        <v>0</v>
      </c>
      <c r="M182" s="38">
        <f>[1]Calculations!J153</f>
        <v>0</v>
      </c>
      <c r="N182" s="38">
        <f>[1]Calculations!V153</f>
        <v>0.400229161552</v>
      </c>
      <c r="O182" s="38">
        <f>[1]Calculations!W153</f>
        <v>85.172718955188614</v>
      </c>
      <c r="P182" s="38">
        <f>[1]Calculations!O153</f>
        <v>2.64E-2</v>
      </c>
      <c r="Q182" s="38">
        <f>[1]Calculations!S153</f>
        <v>5.6181807734787812</v>
      </c>
      <c r="R182" s="38">
        <f>[1]Calculations!Q153</f>
        <v>0</v>
      </c>
      <c r="S182" s="38">
        <f>[1]Calculations!T153</f>
        <v>0</v>
      </c>
      <c r="T182" s="38">
        <f>[1]Calculations!R153</f>
        <v>0</v>
      </c>
      <c r="U182" s="38">
        <f>[1]Calculations!U153</f>
        <v>0</v>
      </c>
      <c r="V182" s="38" t="str">
        <f>[1]Calculations!X153</f>
        <v>Not Modelled</v>
      </c>
      <c r="W182" s="38" t="str">
        <f>[1]Calculations!Y153</f>
        <v>N/A</v>
      </c>
      <c r="X182" s="38" t="s">
        <v>1068</v>
      </c>
      <c r="Y182" s="73" t="s">
        <v>105</v>
      </c>
      <c r="Z182" s="80" t="s">
        <v>1066</v>
      </c>
      <c r="AA182" s="80">
        <f>[1]Calculations!Z153</f>
        <v>0</v>
      </c>
      <c r="AB182" s="80">
        <f t="shared" si="25"/>
        <v>0</v>
      </c>
      <c r="AC182" s="80">
        <f>[1]Calculations!AA153</f>
        <v>0</v>
      </c>
      <c r="AD182" s="80">
        <f t="shared" si="26"/>
        <v>0</v>
      </c>
      <c r="AE182" s="80">
        <f>[1]Calculations!AB153</f>
        <v>0</v>
      </c>
      <c r="AF182" s="80">
        <f t="shared" si="27"/>
        <v>0</v>
      </c>
      <c r="AG182" s="80">
        <f>[1]Calculations!AC153</f>
        <v>0</v>
      </c>
      <c r="AH182" s="80">
        <f t="shared" si="28"/>
        <v>0</v>
      </c>
      <c r="AI182" s="80">
        <f>[1]Calculations!AD153</f>
        <v>0</v>
      </c>
      <c r="AJ182" s="80">
        <f t="shared" si="29"/>
        <v>0</v>
      </c>
      <c r="AK182" s="80">
        <f>[1]Calculations!AE153</f>
        <v>0</v>
      </c>
      <c r="AL182" s="80">
        <f t="shared" si="30"/>
        <v>0</v>
      </c>
      <c r="AM182" s="80">
        <f>[1]Calculations!AF153</f>
        <v>0</v>
      </c>
      <c r="AN182" s="80">
        <f t="shared" si="31"/>
        <v>0</v>
      </c>
      <c r="AO182" s="80">
        <f>[1]Calculations!AG153</f>
        <v>0</v>
      </c>
      <c r="AP182" s="80">
        <f t="shared" si="32"/>
        <v>0</v>
      </c>
      <c r="AQ182" s="80">
        <f>[1]Calculations!AH153</f>
        <v>0.46990286500700001</v>
      </c>
      <c r="AR182" s="80">
        <f t="shared" si="33"/>
        <v>99.999971272156159</v>
      </c>
      <c r="AS182" s="80">
        <f>[1]Calculations!AI153</f>
        <v>0</v>
      </c>
      <c r="AT182" s="80">
        <f t="shared" si="34"/>
        <v>0</v>
      </c>
      <c r="AU182" s="80">
        <f>[1]Calculations!AJ153</f>
        <v>0</v>
      </c>
      <c r="AV182" s="80">
        <f t="shared" si="35"/>
        <v>0</v>
      </c>
      <c r="AW182" s="83"/>
      <c r="AX182" s="83"/>
      <c r="AY182" s="13" t="str">
        <f>[1]Calculations!D153</f>
        <v>Land Supply 2018</v>
      </c>
    </row>
    <row r="183" spans="2:51" ht="25" x14ac:dyDescent="0.25">
      <c r="B183" s="13" t="str">
        <f>[1]Calculations!A154</f>
        <v>EL/0059/01</v>
      </c>
      <c r="C183" s="30" t="str">
        <f>[1]Calculations!B154</f>
        <v>Former Reservoir Site, junction of Eton Hill Road &amp; Eton Way South, Radcliffe</v>
      </c>
      <c r="D183" s="13" t="str">
        <f>[1]Calculations!C154</f>
        <v>Industry and warehousing</v>
      </c>
      <c r="E183" s="38">
        <f>[1]Calculations!E154</f>
        <v>0.304371</v>
      </c>
      <c r="F183" s="38">
        <f>[1]Calculations!I154</f>
        <v>0.304371</v>
      </c>
      <c r="G183" s="38">
        <f>[1]Calculations!M154</f>
        <v>100</v>
      </c>
      <c r="H183" s="38">
        <f>[1]Calculations!H154</f>
        <v>0</v>
      </c>
      <c r="I183" s="38">
        <f>[1]Calculations!L154</f>
        <v>0</v>
      </c>
      <c r="J183" s="38">
        <f>[1]Calculations!G154</f>
        <v>0</v>
      </c>
      <c r="K183" s="38">
        <f>[1]Calculations!K154</f>
        <v>0</v>
      </c>
      <c r="L183" s="38">
        <f>[1]Calculations!F154</f>
        <v>0</v>
      </c>
      <c r="M183" s="38">
        <f>[1]Calculations!J154</f>
        <v>0</v>
      </c>
      <c r="N183" s="38">
        <f>[1]Calculations!V154</f>
        <v>0.29515458513699999</v>
      </c>
      <c r="O183" s="38">
        <f>[1]Calculations!W154</f>
        <v>96.971979964254146</v>
      </c>
      <c r="P183" s="38">
        <f>[1]Calculations!O154</f>
        <v>0</v>
      </c>
      <c r="Q183" s="38">
        <f>[1]Calculations!S154</f>
        <v>0</v>
      </c>
      <c r="R183" s="38">
        <f>[1]Calculations!Q154</f>
        <v>0</v>
      </c>
      <c r="S183" s="38">
        <f>[1]Calculations!T154</f>
        <v>0</v>
      </c>
      <c r="T183" s="38">
        <f>[1]Calculations!R154</f>
        <v>0</v>
      </c>
      <c r="U183" s="38">
        <f>[1]Calculations!U154</f>
        <v>0</v>
      </c>
      <c r="V183" s="38" t="str">
        <f>[1]Calculations!X154</f>
        <v>Not Modelled</v>
      </c>
      <c r="W183" s="38" t="str">
        <f>[1]Calculations!Y154</f>
        <v>N/A</v>
      </c>
      <c r="X183" s="38" t="s">
        <v>1068</v>
      </c>
      <c r="Y183" s="73" t="s">
        <v>106</v>
      </c>
      <c r="Z183" s="80" t="s">
        <v>1071</v>
      </c>
      <c r="AA183" s="80">
        <f>[1]Calculations!Z154</f>
        <v>0</v>
      </c>
      <c r="AB183" s="80">
        <f t="shared" si="25"/>
        <v>0</v>
      </c>
      <c r="AC183" s="80">
        <f>[1]Calculations!AA154</f>
        <v>0</v>
      </c>
      <c r="AD183" s="80">
        <f t="shared" si="26"/>
        <v>0</v>
      </c>
      <c r="AE183" s="80">
        <f>[1]Calculations!AB154</f>
        <v>0</v>
      </c>
      <c r="AF183" s="80">
        <f t="shared" si="27"/>
        <v>0</v>
      </c>
      <c r="AG183" s="80">
        <f>[1]Calculations!AC154</f>
        <v>0</v>
      </c>
      <c r="AH183" s="80">
        <f t="shared" si="28"/>
        <v>0</v>
      </c>
      <c r="AI183" s="80">
        <f>[1]Calculations!AD154</f>
        <v>0</v>
      </c>
      <c r="AJ183" s="80">
        <f t="shared" si="29"/>
        <v>0</v>
      </c>
      <c r="AK183" s="80">
        <f>[1]Calculations!AE154</f>
        <v>0</v>
      </c>
      <c r="AL183" s="80">
        <f t="shared" si="30"/>
        <v>0</v>
      </c>
      <c r="AM183" s="80">
        <f>[1]Calculations!AF154</f>
        <v>0</v>
      </c>
      <c r="AN183" s="80">
        <f t="shared" si="31"/>
        <v>0</v>
      </c>
      <c r="AO183" s="80">
        <f>[1]Calculations!AG154</f>
        <v>0</v>
      </c>
      <c r="AP183" s="80">
        <f t="shared" si="32"/>
        <v>0</v>
      </c>
      <c r="AQ183" s="80">
        <f>[1]Calculations!AH154</f>
        <v>0.30437144000100003</v>
      </c>
      <c r="AR183" s="80">
        <f t="shared" si="33"/>
        <v>100.00014456074989</v>
      </c>
      <c r="AS183" s="80">
        <f>[1]Calculations!AI154</f>
        <v>0</v>
      </c>
      <c r="AT183" s="80">
        <f t="shared" si="34"/>
        <v>0</v>
      </c>
      <c r="AU183" s="80">
        <f>[1]Calculations!AJ154</f>
        <v>0</v>
      </c>
      <c r="AV183" s="80">
        <f t="shared" si="35"/>
        <v>0</v>
      </c>
      <c r="AW183" s="84"/>
      <c r="AX183" s="84"/>
      <c r="AY183" s="13" t="str">
        <f>[1]Calculations!D154</f>
        <v>Land Supply 2018</v>
      </c>
    </row>
    <row r="184" spans="2:51" ht="25" x14ac:dyDescent="0.25">
      <c r="B184" s="13" t="str">
        <f>[1]Calculations!A155</f>
        <v>EL/0076/01</v>
      </c>
      <c r="C184" s="30" t="str">
        <f>[1]Calculations!B155</f>
        <v>Mountheath Industrial Estate (E), Ardent Way, Prestwich</v>
      </c>
      <c r="D184" s="13" t="str">
        <f>[1]Calculations!C155</f>
        <v>Industry and warehousing</v>
      </c>
      <c r="E184" s="38">
        <f>[1]Calculations!E155</f>
        <v>0.71736100000000003</v>
      </c>
      <c r="F184" s="38">
        <f>[1]Calculations!I155</f>
        <v>0.71736100000000003</v>
      </c>
      <c r="G184" s="38">
        <f>[1]Calculations!M155</f>
        <v>100</v>
      </c>
      <c r="H184" s="38">
        <f>[1]Calculations!H155</f>
        <v>0</v>
      </c>
      <c r="I184" s="38">
        <f>[1]Calculations!L155</f>
        <v>0</v>
      </c>
      <c r="J184" s="38">
        <f>[1]Calculations!G155</f>
        <v>0</v>
      </c>
      <c r="K184" s="38">
        <f>[1]Calculations!K155</f>
        <v>0</v>
      </c>
      <c r="L184" s="38">
        <f>[1]Calculations!F155</f>
        <v>0</v>
      </c>
      <c r="M184" s="38">
        <f>[1]Calculations!J155</f>
        <v>0</v>
      </c>
      <c r="N184" s="38">
        <f>[1]Calculations!V155</f>
        <v>0</v>
      </c>
      <c r="O184" s="38">
        <f>[1]Calculations!W155</f>
        <v>0</v>
      </c>
      <c r="P184" s="38">
        <f>[1]Calculations!O155</f>
        <v>5.9408847715059998E-2</v>
      </c>
      <c r="Q184" s="38">
        <f>[1]Calculations!S155</f>
        <v>8.281583152005755</v>
      </c>
      <c r="R184" s="38">
        <f>[1]Calculations!Q155</f>
        <v>3.6114247715059999E-2</v>
      </c>
      <c r="S184" s="38">
        <f>[1]Calculations!T155</f>
        <v>5.034319919128583</v>
      </c>
      <c r="T184" s="38">
        <f>[1]Calculations!R155</f>
        <v>7.3308330829600001E-3</v>
      </c>
      <c r="U184" s="38">
        <f>[1]Calculations!U155</f>
        <v>1.0219168707192057</v>
      </c>
      <c r="V184" s="38" t="str">
        <f>[1]Calculations!X155</f>
        <v>Not Modelled</v>
      </c>
      <c r="W184" s="38" t="str">
        <f>[1]Calculations!Y155</f>
        <v>N/A</v>
      </c>
      <c r="X184" s="38" t="s">
        <v>1068</v>
      </c>
      <c r="Y184" s="73" t="s">
        <v>105</v>
      </c>
      <c r="Z184" s="80" t="s">
        <v>1066</v>
      </c>
      <c r="AA184" s="80">
        <f>[1]Calculations!Z155</f>
        <v>0</v>
      </c>
      <c r="AB184" s="80">
        <f t="shared" si="25"/>
        <v>0</v>
      </c>
      <c r="AC184" s="80">
        <f>[1]Calculations!AA155</f>
        <v>0</v>
      </c>
      <c r="AD184" s="80">
        <f t="shared" si="26"/>
        <v>0</v>
      </c>
      <c r="AE184" s="80">
        <f>[1]Calculations!AB155</f>
        <v>0</v>
      </c>
      <c r="AF184" s="80">
        <f t="shared" si="27"/>
        <v>0</v>
      </c>
      <c r="AG184" s="80">
        <f>[1]Calculations!AC155</f>
        <v>0</v>
      </c>
      <c r="AH184" s="80">
        <f t="shared" si="28"/>
        <v>0</v>
      </c>
      <c r="AI184" s="80">
        <f>[1]Calculations!AD155</f>
        <v>0</v>
      </c>
      <c r="AJ184" s="80">
        <f t="shared" si="29"/>
        <v>0</v>
      </c>
      <c r="AK184" s="80">
        <f>[1]Calculations!AE155</f>
        <v>0</v>
      </c>
      <c r="AL184" s="80">
        <f t="shared" si="30"/>
        <v>0</v>
      </c>
      <c r="AM184" s="80">
        <f>[1]Calculations!AF155</f>
        <v>0</v>
      </c>
      <c r="AN184" s="80">
        <f t="shared" si="31"/>
        <v>0</v>
      </c>
      <c r="AO184" s="80">
        <f>[1]Calculations!AG155</f>
        <v>0</v>
      </c>
      <c r="AP184" s="80">
        <f t="shared" si="32"/>
        <v>0</v>
      </c>
      <c r="AQ184" s="80">
        <f>[1]Calculations!AH155</f>
        <v>0.71736069499800004</v>
      </c>
      <c r="AR184" s="80">
        <f t="shared" si="33"/>
        <v>99.999957482773667</v>
      </c>
      <c r="AS184" s="80">
        <f>[1]Calculations!AI155</f>
        <v>0</v>
      </c>
      <c r="AT184" s="80">
        <f t="shared" si="34"/>
        <v>0</v>
      </c>
      <c r="AU184" s="80">
        <f>[1]Calculations!AJ155</f>
        <v>0</v>
      </c>
      <c r="AV184" s="80">
        <f t="shared" si="35"/>
        <v>0</v>
      </c>
      <c r="AW184" s="83"/>
      <c r="AX184" s="83"/>
      <c r="AY184" s="13" t="str">
        <f>[1]Calculations!D155</f>
        <v>Land Supply 2018</v>
      </c>
    </row>
    <row r="185" spans="2:51" ht="25" x14ac:dyDescent="0.25">
      <c r="B185" s="13" t="str">
        <f>[1]Calculations!A156</f>
        <v>EL/0323/00</v>
      </c>
      <c r="C185" s="30" t="str">
        <f>[1]Calculations!B156</f>
        <v>1 Bright Street, Bury, BL9 6AQ</v>
      </c>
      <c r="D185" s="13" t="str">
        <f>[1]Calculations!C156</f>
        <v>Industry and warehousing</v>
      </c>
      <c r="E185" s="38">
        <f>[1]Calculations!E156</f>
        <v>5.6712199999999997E-2</v>
      </c>
      <c r="F185" s="38">
        <f>[1]Calculations!I156</f>
        <v>5.6712199999999997E-2</v>
      </c>
      <c r="G185" s="38">
        <f>[1]Calculations!M156</f>
        <v>100</v>
      </c>
      <c r="H185" s="38">
        <f>[1]Calculations!H156</f>
        <v>0</v>
      </c>
      <c r="I185" s="38">
        <f>[1]Calculations!L156</f>
        <v>0</v>
      </c>
      <c r="J185" s="38">
        <f>[1]Calculations!G156</f>
        <v>0</v>
      </c>
      <c r="K185" s="38">
        <f>[1]Calculations!K156</f>
        <v>0</v>
      </c>
      <c r="L185" s="38">
        <f>[1]Calculations!F156</f>
        <v>0</v>
      </c>
      <c r="M185" s="38">
        <f>[1]Calculations!J156</f>
        <v>0</v>
      </c>
      <c r="N185" s="38">
        <f>[1]Calculations!V156</f>
        <v>0</v>
      </c>
      <c r="O185" s="38">
        <f>[1]Calculations!W156</f>
        <v>0</v>
      </c>
      <c r="P185" s="38">
        <f>[1]Calculations!O156</f>
        <v>0</v>
      </c>
      <c r="Q185" s="38">
        <f>[1]Calculations!S156</f>
        <v>0</v>
      </c>
      <c r="R185" s="38">
        <f>[1]Calculations!Q156</f>
        <v>0</v>
      </c>
      <c r="S185" s="38">
        <f>[1]Calculations!T156</f>
        <v>0</v>
      </c>
      <c r="T185" s="38">
        <f>[1]Calculations!R156</f>
        <v>0</v>
      </c>
      <c r="U185" s="38">
        <f>[1]Calculations!U156</f>
        <v>0</v>
      </c>
      <c r="V185" s="38" t="str">
        <f>[1]Calculations!X156</f>
        <v>Not Modelled</v>
      </c>
      <c r="W185" s="38" t="str">
        <f>[1]Calculations!Y156</f>
        <v>N/A</v>
      </c>
      <c r="X185" s="38" t="s">
        <v>1068</v>
      </c>
      <c r="Y185" s="73" t="s">
        <v>106</v>
      </c>
      <c r="Z185" s="80" t="s">
        <v>1071</v>
      </c>
      <c r="AA185" s="80">
        <f>[1]Calculations!Z156</f>
        <v>0</v>
      </c>
      <c r="AB185" s="80">
        <f t="shared" si="25"/>
        <v>0</v>
      </c>
      <c r="AC185" s="80">
        <f>[1]Calculations!AA156</f>
        <v>0</v>
      </c>
      <c r="AD185" s="80">
        <f t="shared" si="26"/>
        <v>0</v>
      </c>
      <c r="AE185" s="80">
        <f>[1]Calculations!AB156</f>
        <v>0</v>
      </c>
      <c r="AF185" s="80">
        <f t="shared" si="27"/>
        <v>0</v>
      </c>
      <c r="AG185" s="80">
        <f>[1]Calculations!AC156</f>
        <v>0</v>
      </c>
      <c r="AH185" s="80">
        <f t="shared" si="28"/>
        <v>0</v>
      </c>
      <c r="AI185" s="80">
        <f>[1]Calculations!AD156</f>
        <v>0</v>
      </c>
      <c r="AJ185" s="80">
        <f t="shared" si="29"/>
        <v>0</v>
      </c>
      <c r="AK185" s="80">
        <f>[1]Calculations!AE156</f>
        <v>0</v>
      </c>
      <c r="AL185" s="80">
        <f t="shared" si="30"/>
        <v>0</v>
      </c>
      <c r="AM185" s="80">
        <f>[1]Calculations!AF156</f>
        <v>0</v>
      </c>
      <c r="AN185" s="80">
        <f t="shared" si="31"/>
        <v>0</v>
      </c>
      <c r="AO185" s="80">
        <f>[1]Calculations!AG156</f>
        <v>0</v>
      </c>
      <c r="AP185" s="80">
        <f t="shared" si="32"/>
        <v>0</v>
      </c>
      <c r="AQ185" s="80">
        <f>[1]Calculations!AH156</f>
        <v>5.6712209999300003E-2</v>
      </c>
      <c r="AR185" s="80">
        <f t="shared" si="33"/>
        <v>100.00001763165598</v>
      </c>
      <c r="AS185" s="80">
        <f>[1]Calculations!AI156</f>
        <v>0</v>
      </c>
      <c r="AT185" s="80">
        <f t="shared" si="34"/>
        <v>0</v>
      </c>
      <c r="AU185" s="80">
        <f>[1]Calculations!AJ156</f>
        <v>0</v>
      </c>
      <c r="AV185" s="80">
        <f t="shared" si="35"/>
        <v>0</v>
      </c>
      <c r="AW185" s="84"/>
      <c r="AX185" s="84"/>
      <c r="AY185" s="13" t="str">
        <f>[1]Calculations!D156</f>
        <v>Land Supply 2018</v>
      </c>
    </row>
    <row r="186" spans="2:51" ht="25" x14ac:dyDescent="0.25">
      <c r="B186" s="13" t="str">
        <f>[1]Calculations!A157</f>
        <v>EL/0327/00</v>
      </c>
      <c r="C186" s="30" t="str">
        <f>[1]Calculations!B157</f>
        <v>Masons Arms, 241 Walmersley Old Road, Bury, BL9 6RU</v>
      </c>
      <c r="D186" s="13" t="str">
        <f>[1]Calculations!C157</f>
        <v>Offices</v>
      </c>
      <c r="E186" s="38">
        <f>[1]Calculations!E157</f>
        <v>6.2461700000000002E-2</v>
      </c>
      <c r="F186" s="38">
        <f>[1]Calculations!I157</f>
        <v>6.2461700000000002E-2</v>
      </c>
      <c r="G186" s="38">
        <f>[1]Calculations!M157</f>
        <v>100</v>
      </c>
      <c r="H186" s="38">
        <f>[1]Calculations!H157</f>
        <v>0</v>
      </c>
      <c r="I186" s="38">
        <f>[1]Calculations!L157</f>
        <v>0</v>
      </c>
      <c r="J186" s="38">
        <f>[1]Calculations!G157</f>
        <v>0</v>
      </c>
      <c r="K186" s="38">
        <f>[1]Calculations!K157</f>
        <v>0</v>
      </c>
      <c r="L186" s="38">
        <f>[1]Calculations!F157</f>
        <v>0</v>
      </c>
      <c r="M186" s="38">
        <f>[1]Calculations!J157</f>
        <v>0</v>
      </c>
      <c r="N186" s="38">
        <f>[1]Calculations!V157</f>
        <v>0</v>
      </c>
      <c r="O186" s="38">
        <f>[1]Calculations!W157</f>
        <v>0</v>
      </c>
      <c r="P186" s="38">
        <f>[1]Calculations!O157</f>
        <v>1.03454E-3</v>
      </c>
      <c r="Q186" s="38">
        <f>[1]Calculations!S157</f>
        <v>1.656278967751438</v>
      </c>
      <c r="R186" s="38">
        <f>[1]Calculations!Q157</f>
        <v>0</v>
      </c>
      <c r="S186" s="38">
        <f>[1]Calculations!T157</f>
        <v>0</v>
      </c>
      <c r="T186" s="38">
        <f>[1]Calculations!R157</f>
        <v>0</v>
      </c>
      <c r="U186" s="38">
        <f>[1]Calculations!U157</f>
        <v>0</v>
      </c>
      <c r="V186" s="38" t="str">
        <f>[1]Calculations!X157</f>
        <v>Not Modelled</v>
      </c>
      <c r="W186" s="38" t="str">
        <f>[1]Calculations!Y157</f>
        <v>N/A</v>
      </c>
      <c r="X186" s="38" t="s">
        <v>1068</v>
      </c>
      <c r="Y186" s="73" t="s">
        <v>105</v>
      </c>
      <c r="Z186" s="80" t="s">
        <v>1066</v>
      </c>
      <c r="AA186" s="80">
        <f>[1]Calculations!Z157</f>
        <v>0</v>
      </c>
      <c r="AB186" s="80">
        <f t="shared" si="25"/>
        <v>0</v>
      </c>
      <c r="AC186" s="80">
        <f>[1]Calculations!AA157</f>
        <v>0</v>
      </c>
      <c r="AD186" s="80">
        <f t="shared" si="26"/>
        <v>0</v>
      </c>
      <c r="AE186" s="80">
        <f>[1]Calculations!AB157</f>
        <v>0</v>
      </c>
      <c r="AF186" s="80">
        <f t="shared" si="27"/>
        <v>0</v>
      </c>
      <c r="AG186" s="80">
        <f>[1]Calculations!AC157</f>
        <v>0</v>
      </c>
      <c r="AH186" s="80">
        <f t="shared" si="28"/>
        <v>0</v>
      </c>
      <c r="AI186" s="80">
        <f>[1]Calculations!AD157</f>
        <v>0</v>
      </c>
      <c r="AJ186" s="80">
        <f t="shared" si="29"/>
        <v>0</v>
      </c>
      <c r="AK186" s="80">
        <f>[1]Calculations!AE157</f>
        <v>0</v>
      </c>
      <c r="AL186" s="80">
        <f t="shared" si="30"/>
        <v>0</v>
      </c>
      <c r="AM186" s="80">
        <f>[1]Calculations!AF157</f>
        <v>0</v>
      </c>
      <c r="AN186" s="80">
        <f t="shared" si="31"/>
        <v>0</v>
      </c>
      <c r="AO186" s="80">
        <f>[1]Calculations!AG157</f>
        <v>0</v>
      </c>
      <c r="AP186" s="80">
        <f t="shared" si="32"/>
        <v>0</v>
      </c>
      <c r="AQ186" s="80">
        <f>[1]Calculations!AH157</f>
        <v>6.2461694999700001E-2</v>
      </c>
      <c r="AR186" s="80">
        <f t="shared" si="33"/>
        <v>99.999991994614305</v>
      </c>
      <c r="AS186" s="80">
        <f>[1]Calculations!AI157</f>
        <v>0</v>
      </c>
      <c r="AT186" s="80">
        <f t="shared" si="34"/>
        <v>0</v>
      </c>
      <c r="AU186" s="80">
        <f>[1]Calculations!AJ157</f>
        <v>0</v>
      </c>
      <c r="AV186" s="80">
        <f t="shared" si="35"/>
        <v>0</v>
      </c>
      <c r="AW186" s="83"/>
      <c r="AX186" s="83"/>
      <c r="AY186" s="13" t="str">
        <f>[1]Calculations!D157</f>
        <v>Land Supply 2018</v>
      </c>
    </row>
    <row r="187" spans="2:51" ht="25" x14ac:dyDescent="0.25">
      <c r="B187" s="13" t="str">
        <f>[1]Calculations!A158</f>
        <v>EL/0330/00</v>
      </c>
      <c r="C187" s="30" t="str">
        <f>[1]Calculations!B158</f>
        <v>5 Broad Street, Bury, BL9 0DA</v>
      </c>
      <c r="D187" s="13" t="str">
        <f>[1]Calculations!C158</f>
        <v>Offices</v>
      </c>
      <c r="E187" s="38">
        <f>[1]Calculations!E158</f>
        <v>4.1536499999999997E-2</v>
      </c>
      <c r="F187" s="38">
        <f>[1]Calculations!I158</f>
        <v>4.1536499999999997E-2</v>
      </c>
      <c r="G187" s="38">
        <f>[1]Calculations!M158</f>
        <v>100</v>
      </c>
      <c r="H187" s="38">
        <f>[1]Calculations!H158</f>
        <v>0</v>
      </c>
      <c r="I187" s="38">
        <f>[1]Calculations!L158</f>
        <v>0</v>
      </c>
      <c r="J187" s="38">
        <f>[1]Calculations!G158</f>
        <v>0</v>
      </c>
      <c r="K187" s="38">
        <f>[1]Calculations!K158</f>
        <v>0</v>
      </c>
      <c r="L187" s="38">
        <f>[1]Calculations!F158</f>
        <v>0</v>
      </c>
      <c r="M187" s="38">
        <f>[1]Calculations!J158</f>
        <v>0</v>
      </c>
      <c r="N187" s="38">
        <f>[1]Calculations!V158</f>
        <v>0</v>
      </c>
      <c r="O187" s="38">
        <f>[1]Calculations!W158</f>
        <v>0</v>
      </c>
      <c r="P187" s="38">
        <f>[1]Calculations!O158</f>
        <v>0</v>
      </c>
      <c r="Q187" s="38">
        <f>[1]Calculations!S158</f>
        <v>0</v>
      </c>
      <c r="R187" s="38">
        <f>[1]Calculations!Q158</f>
        <v>0</v>
      </c>
      <c r="S187" s="38">
        <f>[1]Calculations!T158</f>
        <v>0</v>
      </c>
      <c r="T187" s="38">
        <f>[1]Calculations!R158</f>
        <v>0</v>
      </c>
      <c r="U187" s="38">
        <f>[1]Calculations!U158</f>
        <v>0</v>
      </c>
      <c r="V187" s="38" t="str">
        <f>[1]Calculations!X158</f>
        <v>Not Modelled</v>
      </c>
      <c r="W187" s="38" t="str">
        <f>[1]Calculations!Y158</f>
        <v>N/A</v>
      </c>
      <c r="X187" s="38" t="s">
        <v>1068</v>
      </c>
      <c r="Y187" s="73" t="s">
        <v>106</v>
      </c>
      <c r="Z187" s="80" t="s">
        <v>1071</v>
      </c>
      <c r="AA187" s="80">
        <f>[1]Calculations!Z158</f>
        <v>0</v>
      </c>
      <c r="AB187" s="80">
        <f t="shared" si="25"/>
        <v>0</v>
      </c>
      <c r="AC187" s="80">
        <f>[1]Calculations!AA158</f>
        <v>0</v>
      </c>
      <c r="AD187" s="80">
        <f t="shared" si="26"/>
        <v>0</v>
      </c>
      <c r="AE187" s="80">
        <f>[1]Calculations!AB158</f>
        <v>0</v>
      </c>
      <c r="AF187" s="80">
        <f t="shared" si="27"/>
        <v>0</v>
      </c>
      <c r="AG187" s="80">
        <f>[1]Calculations!AC158</f>
        <v>0</v>
      </c>
      <c r="AH187" s="80">
        <f t="shared" si="28"/>
        <v>0</v>
      </c>
      <c r="AI187" s="80">
        <f>[1]Calculations!AD158</f>
        <v>0</v>
      </c>
      <c r="AJ187" s="80">
        <f t="shared" si="29"/>
        <v>0</v>
      </c>
      <c r="AK187" s="80">
        <f>[1]Calculations!AE158</f>
        <v>0</v>
      </c>
      <c r="AL187" s="80">
        <f t="shared" si="30"/>
        <v>0</v>
      </c>
      <c r="AM187" s="80">
        <f>[1]Calculations!AF158</f>
        <v>0</v>
      </c>
      <c r="AN187" s="80">
        <f t="shared" si="31"/>
        <v>0</v>
      </c>
      <c r="AO187" s="80">
        <f>[1]Calculations!AG158</f>
        <v>0</v>
      </c>
      <c r="AP187" s="80">
        <f t="shared" si="32"/>
        <v>0</v>
      </c>
      <c r="AQ187" s="80">
        <f>[1]Calculations!AH158</f>
        <v>4.1536514999800003E-2</v>
      </c>
      <c r="AR187" s="80">
        <f t="shared" si="33"/>
        <v>100.00003611233494</v>
      </c>
      <c r="AS187" s="80">
        <f>[1]Calculations!AI158</f>
        <v>0</v>
      </c>
      <c r="AT187" s="80">
        <f t="shared" si="34"/>
        <v>0</v>
      </c>
      <c r="AU187" s="80">
        <f>[1]Calculations!AJ158</f>
        <v>0</v>
      </c>
      <c r="AV187" s="80">
        <f t="shared" si="35"/>
        <v>0</v>
      </c>
      <c r="AW187" s="84"/>
      <c r="AX187" s="84"/>
      <c r="AY187" s="13" t="str">
        <f>[1]Calculations!D158</f>
        <v>Land Supply 2018</v>
      </c>
    </row>
    <row r="188" spans="2:51" ht="25" x14ac:dyDescent="0.25">
      <c r="B188" s="13" t="str">
        <f>[1]Calculations!A159</f>
        <v>EL/0331/00</v>
      </c>
      <c r="C188" s="30" t="str">
        <f>[1]Calculations!B159</f>
        <v>Site bounded by Kenyon Street, Brook Street and Taylor Street, Bury, BL9 6DT</v>
      </c>
      <c r="D188" s="13" t="str">
        <f>[1]Calculations!C159</f>
        <v>Industry and warehousing</v>
      </c>
      <c r="E188" s="38">
        <f>[1]Calculations!E159</f>
        <v>0.20269799999999999</v>
      </c>
      <c r="F188" s="38">
        <f>[1]Calculations!I159</f>
        <v>0.20269799999999999</v>
      </c>
      <c r="G188" s="38">
        <f>[1]Calculations!M159</f>
        <v>100</v>
      </c>
      <c r="H188" s="38">
        <f>[1]Calculations!H159</f>
        <v>0</v>
      </c>
      <c r="I188" s="38">
        <f>[1]Calculations!L159</f>
        <v>0</v>
      </c>
      <c r="J188" s="38">
        <f>[1]Calculations!G159</f>
        <v>0</v>
      </c>
      <c r="K188" s="38">
        <f>[1]Calculations!K159</f>
        <v>0</v>
      </c>
      <c r="L188" s="38">
        <f>[1]Calculations!F159</f>
        <v>0</v>
      </c>
      <c r="M188" s="38">
        <f>[1]Calculations!J159</f>
        <v>0</v>
      </c>
      <c r="N188" s="38">
        <f>[1]Calculations!V159</f>
        <v>0.167786580066</v>
      </c>
      <c r="O188" s="38">
        <f>[1]Calculations!W159</f>
        <v>82.776633250451411</v>
      </c>
      <c r="P188" s="38">
        <f>[1]Calculations!O159</f>
        <v>0</v>
      </c>
      <c r="Q188" s="38">
        <f>[1]Calculations!S159</f>
        <v>0</v>
      </c>
      <c r="R188" s="38">
        <f>[1]Calculations!Q159</f>
        <v>0</v>
      </c>
      <c r="S188" s="38">
        <f>[1]Calculations!T159</f>
        <v>0</v>
      </c>
      <c r="T188" s="38">
        <f>[1]Calculations!R159</f>
        <v>0</v>
      </c>
      <c r="U188" s="38">
        <f>[1]Calculations!U159</f>
        <v>0</v>
      </c>
      <c r="V188" s="38">
        <f>[1]Calculations!X159</f>
        <v>0</v>
      </c>
      <c r="W188" s="38">
        <f>[1]Calculations!Y159</f>
        <v>0</v>
      </c>
      <c r="X188" s="38" t="s">
        <v>1068</v>
      </c>
      <c r="Y188" s="73" t="s">
        <v>106</v>
      </c>
      <c r="Z188" s="80" t="s">
        <v>1071</v>
      </c>
      <c r="AA188" s="80">
        <f>[1]Calculations!Z159</f>
        <v>0</v>
      </c>
      <c r="AB188" s="80">
        <f t="shared" si="25"/>
        <v>0</v>
      </c>
      <c r="AC188" s="80">
        <f>[1]Calculations!AA159</f>
        <v>0</v>
      </c>
      <c r="AD188" s="80">
        <f t="shared" si="26"/>
        <v>0</v>
      </c>
      <c r="AE188" s="80">
        <f>[1]Calculations!AB159</f>
        <v>0</v>
      </c>
      <c r="AF188" s="80">
        <f t="shared" si="27"/>
        <v>0</v>
      </c>
      <c r="AG188" s="80">
        <f>[1]Calculations!AC159</f>
        <v>0</v>
      </c>
      <c r="AH188" s="80">
        <f t="shared" si="28"/>
        <v>0</v>
      </c>
      <c r="AI188" s="80">
        <f>[1]Calculations!AD159</f>
        <v>0</v>
      </c>
      <c r="AJ188" s="80">
        <f t="shared" si="29"/>
        <v>0</v>
      </c>
      <c r="AK188" s="80">
        <f>[1]Calculations!AE159</f>
        <v>0</v>
      </c>
      <c r="AL188" s="80">
        <f t="shared" si="30"/>
        <v>0</v>
      </c>
      <c r="AM188" s="80">
        <f>[1]Calculations!AF159</f>
        <v>0</v>
      </c>
      <c r="AN188" s="80">
        <f t="shared" si="31"/>
        <v>0</v>
      </c>
      <c r="AO188" s="80">
        <f>[1]Calculations!AG159</f>
        <v>0</v>
      </c>
      <c r="AP188" s="80">
        <f t="shared" si="32"/>
        <v>0</v>
      </c>
      <c r="AQ188" s="80">
        <f>[1]Calculations!AH159</f>
        <v>0.2026982</v>
      </c>
      <c r="AR188" s="80">
        <f t="shared" si="33"/>
        <v>100.00009866895579</v>
      </c>
      <c r="AS188" s="80">
        <f>[1]Calculations!AI159</f>
        <v>0</v>
      </c>
      <c r="AT188" s="80">
        <f t="shared" si="34"/>
        <v>0</v>
      </c>
      <c r="AU188" s="80">
        <f>[1]Calculations!AJ159</f>
        <v>0</v>
      </c>
      <c r="AV188" s="80">
        <f t="shared" si="35"/>
        <v>0</v>
      </c>
      <c r="AW188" s="83"/>
      <c r="AX188" s="83"/>
      <c r="AY188" s="13" t="str">
        <f>[1]Calculations!D159</f>
        <v>Land Supply 2018</v>
      </c>
    </row>
    <row r="189" spans="2:51" ht="37.5" x14ac:dyDescent="0.25">
      <c r="B189" s="13" t="str">
        <f>[1]Calculations!A160</f>
        <v>EL/0341/00</v>
      </c>
      <c r="C189" s="30" t="str">
        <f>[1]Calculations!B160</f>
        <v>Land adjacent to Rico House, George Street, Prestwich, Manchester, M25 9WS</v>
      </c>
      <c r="D189" s="13" t="str">
        <f>[1]Calculations!C160</f>
        <v>Offices</v>
      </c>
      <c r="E189" s="38">
        <f>[1]Calculations!E160</f>
        <v>0.15401400000000001</v>
      </c>
      <c r="F189" s="38">
        <f>[1]Calculations!I160</f>
        <v>0.15401400000000001</v>
      </c>
      <c r="G189" s="38">
        <f>[1]Calculations!M160</f>
        <v>100</v>
      </c>
      <c r="H189" s="38">
        <f>[1]Calculations!H160</f>
        <v>0</v>
      </c>
      <c r="I189" s="38">
        <f>[1]Calculations!L160</f>
        <v>0</v>
      </c>
      <c r="J189" s="38">
        <f>[1]Calculations!G160</f>
        <v>0</v>
      </c>
      <c r="K189" s="38">
        <f>[1]Calculations!K160</f>
        <v>0</v>
      </c>
      <c r="L189" s="38">
        <f>[1]Calculations!F160</f>
        <v>0</v>
      </c>
      <c r="M189" s="38">
        <f>[1]Calculations!J160</f>
        <v>0</v>
      </c>
      <c r="N189" s="38">
        <f>[1]Calculations!V160</f>
        <v>0</v>
      </c>
      <c r="O189" s="38">
        <f>[1]Calculations!W160</f>
        <v>0</v>
      </c>
      <c r="P189" s="38">
        <f>[1]Calculations!O160</f>
        <v>7.4186399999999996E-4</v>
      </c>
      <c r="Q189" s="38">
        <f>[1]Calculations!S160</f>
        <v>0.48168608048618949</v>
      </c>
      <c r="R189" s="38">
        <f>[1]Calculations!Q160</f>
        <v>0</v>
      </c>
      <c r="S189" s="38">
        <f>[1]Calculations!T160</f>
        <v>0</v>
      </c>
      <c r="T189" s="38">
        <f>[1]Calculations!R160</f>
        <v>0</v>
      </c>
      <c r="U189" s="38">
        <f>[1]Calculations!U160</f>
        <v>0</v>
      </c>
      <c r="V189" s="38" t="str">
        <f>[1]Calculations!X160</f>
        <v>Not Modelled</v>
      </c>
      <c r="W189" s="38" t="str">
        <f>[1]Calculations!Y160</f>
        <v>N/A</v>
      </c>
      <c r="X189" s="38" t="s">
        <v>1068</v>
      </c>
      <c r="Y189" s="73" t="s">
        <v>105</v>
      </c>
      <c r="Z189" s="80" t="s">
        <v>1066</v>
      </c>
      <c r="AA189" s="80">
        <f>[1]Calculations!Z160</f>
        <v>0</v>
      </c>
      <c r="AB189" s="80">
        <f t="shared" si="25"/>
        <v>0</v>
      </c>
      <c r="AC189" s="80">
        <f>[1]Calculations!AA160</f>
        <v>0</v>
      </c>
      <c r="AD189" s="80">
        <f t="shared" si="26"/>
        <v>0</v>
      </c>
      <c r="AE189" s="80">
        <f>[1]Calculations!AB160</f>
        <v>0</v>
      </c>
      <c r="AF189" s="80">
        <f t="shared" si="27"/>
        <v>0</v>
      </c>
      <c r="AG189" s="80">
        <f>[1]Calculations!AC160</f>
        <v>0</v>
      </c>
      <c r="AH189" s="80">
        <f t="shared" si="28"/>
        <v>0</v>
      </c>
      <c r="AI189" s="80">
        <f>[1]Calculations!AD160</f>
        <v>0</v>
      </c>
      <c r="AJ189" s="80">
        <f t="shared" si="29"/>
        <v>0</v>
      </c>
      <c r="AK189" s="80">
        <f>[1]Calculations!AE160</f>
        <v>0</v>
      </c>
      <c r="AL189" s="80">
        <f t="shared" si="30"/>
        <v>0</v>
      </c>
      <c r="AM189" s="80">
        <f>[1]Calculations!AF160</f>
        <v>0</v>
      </c>
      <c r="AN189" s="80">
        <f t="shared" si="31"/>
        <v>0</v>
      </c>
      <c r="AO189" s="80">
        <f>[1]Calculations!AG160</f>
        <v>0</v>
      </c>
      <c r="AP189" s="80">
        <f t="shared" si="32"/>
        <v>0</v>
      </c>
      <c r="AQ189" s="80">
        <f>[1]Calculations!AH160</f>
        <v>0.15401445</v>
      </c>
      <c r="AR189" s="80">
        <f t="shared" si="33"/>
        <v>100.00029218123028</v>
      </c>
      <c r="AS189" s="80">
        <f>[1]Calculations!AI160</f>
        <v>0</v>
      </c>
      <c r="AT189" s="80">
        <f t="shared" si="34"/>
        <v>0</v>
      </c>
      <c r="AU189" s="80">
        <f>[1]Calculations!AJ160</f>
        <v>0</v>
      </c>
      <c r="AV189" s="80">
        <f t="shared" si="35"/>
        <v>0</v>
      </c>
      <c r="AW189" s="83"/>
      <c r="AX189" s="83"/>
      <c r="AY189" s="13" t="str">
        <f>[1]Calculations!D160</f>
        <v>Land Supply 2018</v>
      </c>
    </row>
    <row r="190" spans="2:51" ht="25" x14ac:dyDescent="0.25">
      <c r="B190" s="13" t="str">
        <f>[1]Calculations!A161</f>
        <v>EL/0343/00</v>
      </c>
      <c r="C190" s="30" t="str">
        <f>[1]Calculations!B161</f>
        <v>Eton Hill Business Park, Eton Hill Road, Radcliffe, Manchester, M26 2US</v>
      </c>
      <c r="D190" s="13" t="str">
        <f>[1]Calculations!C161</f>
        <v>Industry and warehousing</v>
      </c>
      <c r="E190" s="38">
        <f>[1]Calculations!E161</f>
        <v>2.3281200000000002</v>
      </c>
      <c r="F190" s="38">
        <f>[1]Calculations!I161</f>
        <v>2.3281200000000002</v>
      </c>
      <c r="G190" s="38">
        <f>[1]Calculations!M161</f>
        <v>100</v>
      </c>
      <c r="H190" s="38">
        <f>[1]Calculations!H161</f>
        <v>0</v>
      </c>
      <c r="I190" s="38">
        <f>[1]Calculations!L161</f>
        <v>0</v>
      </c>
      <c r="J190" s="38">
        <f>[1]Calculations!G161</f>
        <v>0</v>
      </c>
      <c r="K190" s="38">
        <f>[1]Calculations!K161</f>
        <v>0</v>
      </c>
      <c r="L190" s="38">
        <f>[1]Calculations!F161</f>
        <v>0</v>
      </c>
      <c r="M190" s="38">
        <f>[1]Calculations!J161</f>
        <v>0</v>
      </c>
      <c r="N190" s="38">
        <f>[1]Calculations!V161</f>
        <v>1.8537130733</v>
      </c>
      <c r="O190" s="38">
        <f>[1]Calculations!W161</f>
        <v>79.622745962407421</v>
      </c>
      <c r="P190" s="38">
        <f>[1]Calculations!O161</f>
        <v>0.104953</v>
      </c>
      <c r="Q190" s="38">
        <f>[1]Calculations!S161</f>
        <v>4.5080580038829616</v>
      </c>
      <c r="R190" s="38">
        <f>[1]Calculations!Q161</f>
        <v>0</v>
      </c>
      <c r="S190" s="38">
        <f>[1]Calculations!T161</f>
        <v>0</v>
      </c>
      <c r="T190" s="38">
        <f>[1]Calculations!R161</f>
        <v>0</v>
      </c>
      <c r="U190" s="38">
        <f>[1]Calculations!U161</f>
        <v>0</v>
      </c>
      <c r="V190" s="38" t="str">
        <f>[1]Calculations!X161</f>
        <v>Not Modelled</v>
      </c>
      <c r="W190" s="38" t="str">
        <f>[1]Calculations!Y161</f>
        <v>N/A</v>
      </c>
      <c r="X190" s="38" t="s">
        <v>1068</v>
      </c>
      <c r="Y190" s="73" t="s">
        <v>105</v>
      </c>
      <c r="Z190" s="80" t="s">
        <v>1066</v>
      </c>
      <c r="AA190" s="80">
        <f>[1]Calculations!Z161</f>
        <v>0</v>
      </c>
      <c r="AB190" s="80">
        <f t="shared" si="25"/>
        <v>0</v>
      </c>
      <c r="AC190" s="80">
        <f>[1]Calculations!AA161</f>
        <v>0</v>
      </c>
      <c r="AD190" s="80">
        <f t="shared" si="26"/>
        <v>0</v>
      </c>
      <c r="AE190" s="80">
        <f>[1]Calculations!AB161</f>
        <v>0</v>
      </c>
      <c r="AF190" s="80">
        <f t="shared" si="27"/>
        <v>0</v>
      </c>
      <c r="AG190" s="80">
        <f>[1]Calculations!AC161</f>
        <v>0</v>
      </c>
      <c r="AH190" s="80">
        <f t="shared" si="28"/>
        <v>0</v>
      </c>
      <c r="AI190" s="80">
        <f>[1]Calculations!AD161</f>
        <v>0.70388415278100003</v>
      </c>
      <c r="AJ190" s="80">
        <f t="shared" si="29"/>
        <v>30.234015118679448</v>
      </c>
      <c r="AK190" s="80">
        <f>[1]Calculations!AE161</f>
        <v>0</v>
      </c>
      <c r="AL190" s="80">
        <f t="shared" si="30"/>
        <v>0</v>
      </c>
      <c r="AM190" s="80">
        <f>[1]Calculations!AF161</f>
        <v>0</v>
      </c>
      <c r="AN190" s="80">
        <f t="shared" si="31"/>
        <v>0</v>
      </c>
      <c r="AO190" s="80">
        <f>[1]Calculations!AG161</f>
        <v>0.233118682371</v>
      </c>
      <c r="AP190" s="80">
        <f t="shared" si="32"/>
        <v>10.013172962347301</v>
      </c>
      <c r="AQ190" s="80">
        <f>[1]Calculations!AH161</f>
        <v>1.98679684</v>
      </c>
      <c r="AR190" s="80">
        <f t="shared" si="33"/>
        <v>85.339107949762038</v>
      </c>
      <c r="AS190" s="80">
        <f>[1]Calculations!AI161</f>
        <v>0</v>
      </c>
      <c r="AT190" s="80">
        <f t="shared" si="34"/>
        <v>0</v>
      </c>
      <c r="AU190" s="80">
        <f>[1]Calculations!AJ161</f>
        <v>0</v>
      </c>
      <c r="AV190" s="80">
        <f t="shared" si="35"/>
        <v>0</v>
      </c>
      <c r="AW190" s="84"/>
      <c r="AX190" s="84"/>
      <c r="AY190" s="13" t="str">
        <f>[1]Calculations!D161</f>
        <v>Land Supply 2018</v>
      </c>
    </row>
    <row r="191" spans="2:51" ht="25" x14ac:dyDescent="0.25">
      <c r="B191" s="13" t="str">
        <f>[1]Calculations!A162</f>
        <v>EL/0347/00</v>
      </c>
      <c r="C191" s="30" t="str">
        <f>[1]Calculations!B162</f>
        <v>Bradley Fold Trading Estate, Radcliffe Moor Road, Radcliffe</v>
      </c>
      <c r="D191" s="13" t="str">
        <f>[1]Calculations!C162</f>
        <v>Industry and warehousing</v>
      </c>
      <c r="E191" s="38">
        <f>[1]Calculations!E162</f>
        <v>1.0705199999999999</v>
      </c>
      <c r="F191" s="38">
        <f>[1]Calculations!I162</f>
        <v>1.0705199999999999</v>
      </c>
      <c r="G191" s="38">
        <f>[1]Calculations!M162</f>
        <v>100</v>
      </c>
      <c r="H191" s="38">
        <f>[1]Calculations!H162</f>
        <v>0</v>
      </c>
      <c r="I191" s="38">
        <f>[1]Calculations!L162</f>
        <v>0</v>
      </c>
      <c r="J191" s="38">
        <f>[1]Calculations!G162</f>
        <v>0</v>
      </c>
      <c r="K191" s="38">
        <f>[1]Calculations!K162</f>
        <v>0</v>
      </c>
      <c r="L191" s="38">
        <f>[1]Calculations!F162</f>
        <v>0</v>
      </c>
      <c r="M191" s="38">
        <f>[1]Calculations!J162</f>
        <v>0</v>
      </c>
      <c r="N191" s="38">
        <f>[1]Calculations!V162</f>
        <v>0</v>
      </c>
      <c r="O191" s="38">
        <f>[1]Calculations!W162</f>
        <v>0</v>
      </c>
      <c r="P191" s="38">
        <f>[1]Calculations!O162</f>
        <v>1.34117010663E-2</v>
      </c>
      <c r="Q191" s="38">
        <f>[1]Calculations!S162</f>
        <v>1.2528211585304339</v>
      </c>
      <c r="R191" s="38">
        <f>[1]Calculations!Q162</f>
        <v>1.1011701066300001E-2</v>
      </c>
      <c r="S191" s="38">
        <f>[1]Calculations!T162</f>
        <v>1.028631045314427</v>
      </c>
      <c r="T191" s="38">
        <f>[1]Calculations!R162</f>
        <v>0</v>
      </c>
      <c r="U191" s="38">
        <f>[1]Calculations!U162</f>
        <v>0</v>
      </c>
      <c r="V191" s="38" t="str">
        <f>[1]Calculations!X162</f>
        <v>Not Modelled</v>
      </c>
      <c r="W191" s="38" t="str">
        <f>[1]Calculations!Y162</f>
        <v>N/A</v>
      </c>
      <c r="X191" s="38" t="s">
        <v>1068</v>
      </c>
      <c r="Y191" s="73" t="s">
        <v>105</v>
      </c>
      <c r="Z191" s="80" t="s">
        <v>1066</v>
      </c>
      <c r="AA191" s="80">
        <f>[1]Calculations!Z162</f>
        <v>0</v>
      </c>
      <c r="AB191" s="80">
        <f t="shared" si="25"/>
        <v>0</v>
      </c>
      <c r="AC191" s="80">
        <f>[1]Calculations!AA162</f>
        <v>0</v>
      </c>
      <c r="AD191" s="80">
        <f t="shared" si="26"/>
        <v>0</v>
      </c>
      <c r="AE191" s="80">
        <f>[1]Calculations!AB162</f>
        <v>0</v>
      </c>
      <c r="AF191" s="80">
        <f t="shared" si="27"/>
        <v>0</v>
      </c>
      <c r="AG191" s="80">
        <f>[1]Calculations!AC162</f>
        <v>0</v>
      </c>
      <c r="AH191" s="80">
        <f t="shared" si="28"/>
        <v>0</v>
      </c>
      <c r="AI191" s="80">
        <f>[1]Calculations!AD162</f>
        <v>0</v>
      </c>
      <c r="AJ191" s="80">
        <f t="shared" si="29"/>
        <v>0</v>
      </c>
      <c r="AK191" s="80">
        <f>[1]Calculations!AE162</f>
        <v>0</v>
      </c>
      <c r="AL191" s="80">
        <f t="shared" si="30"/>
        <v>0</v>
      </c>
      <c r="AM191" s="80">
        <f>[1]Calculations!AF162</f>
        <v>0</v>
      </c>
      <c r="AN191" s="80">
        <f t="shared" si="31"/>
        <v>0</v>
      </c>
      <c r="AO191" s="80">
        <f>[1]Calculations!AG162</f>
        <v>0</v>
      </c>
      <c r="AP191" s="80">
        <f t="shared" si="32"/>
        <v>0</v>
      </c>
      <c r="AQ191" s="80">
        <f>[1]Calculations!AH162</f>
        <v>1.070519005</v>
      </c>
      <c r="AR191" s="80">
        <f t="shared" si="33"/>
        <v>99.999907054515575</v>
      </c>
      <c r="AS191" s="80">
        <f>[1]Calculations!AI162</f>
        <v>0</v>
      </c>
      <c r="AT191" s="80">
        <f t="shared" si="34"/>
        <v>0</v>
      </c>
      <c r="AU191" s="80">
        <f>[1]Calculations!AJ162</f>
        <v>0</v>
      </c>
      <c r="AV191" s="80">
        <f t="shared" si="35"/>
        <v>0</v>
      </c>
      <c r="AW191" s="83"/>
      <c r="AX191" s="83"/>
      <c r="AY191" s="13" t="str">
        <f>[1]Calculations!D162</f>
        <v>Land Supply 2018</v>
      </c>
    </row>
    <row r="192" spans="2:51" ht="25" x14ac:dyDescent="0.25">
      <c r="B192" s="13" t="str">
        <f>[1]Calculations!A163</f>
        <v>EL/0349/00</v>
      </c>
      <c r="C192" s="30" t="str">
        <f>[1]Calculations!B163</f>
        <v>Junction of Bridge Street and Kay Street, Bury, BL9 6HH</v>
      </c>
      <c r="D192" s="13" t="str">
        <f>[1]Calculations!C163</f>
        <v>Industry and warehousing</v>
      </c>
      <c r="E192" s="38">
        <f>[1]Calculations!E163</f>
        <v>2.4946099999999999E-2</v>
      </c>
      <c r="F192" s="38">
        <f>[1]Calculations!I163</f>
        <v>2.4946099999999999E-2</v>
      </c>
      <c r="G192" s="38">
        <f>[1]Calculations!M163</f>
        <v>100</v>
      </c>
      <c r="H192" s="38">
        <f>[1]Calculations!H163</f>
        <v>0</v>
      </c>
      <c r="I192" s="38">
        <f>[1]Calculations!L163</f>
        <v>0</v>
      </c>
      <c r="J192" s="38">
        <f>[1]Calculations!G163</f>
        <v>0</v>
      </c>
      <c r="K192" s="38">
        <f>[1]Calculations!K163</f>
        <v>0</v>
      </c>
      <c r="L192" s="38">
        <f>[1]Calculations!F163</f>
        <v>0</v>
      </c>
      <c r="M192" s="38">
        <f>[1]Calculations!J163</f>
        <v>0</v>
      </c>
      <c r="N192" s="38">
        <f>[1]Calculations!V163</f>
        <v>2.4946050000000001E-2</v>
      </c>
      <c r="O192" s="38">
        <f>[1]Calculations!W163</f>
        <v>99.999799567868337</v>
      </c>
      <c r="P192" s="38">
        <f>[1]Calculations!O163</f>
        <v>6.0298274996099998E-3</v>
      </c>
      <c r="Q192" s="38">
        <f>[1]Calculations!S163</f>
        <v>24.17142358769507</v>
      </c>
      <c r="R192" s="38">
        <f>[1]Calculations!Q163</f>
        <v>6.0298274996099998E-3</v>
      </c>
      <c r="S192" s="38">
        <f>[1]Calculations!T163</f>
        <v>24.17142358769507</v>
      </c>
      <c r="T192" s="38">
        <f>[1]Calculations!R163</f>
        <v>0</v>
      </c>
      <c r="U192" s="38">
        <f>[1]Calculations!U163</f>
        <v>0</v>
      </c>
      <c r="V192" s="38">
        <f>[1]Calculations!X163</f>
        <v>0</v>
      </c>
      <c r="W192" s="38">
        <f>[1]Calculations!Y163</f>
        <v>0</v>
      </c>
      <c r="X192" s="38" t="s">
        <v>1068</v>
      </c>
      <c r="Y192" s="73" t="s">
        <v>108</v>
      </c>
      <c r="Z192" s="80" t="s">
        <v>1067</v>
      </c>
      <c r="AA192" s="80">
        <f>[1]Calculations!Z163</f>
        <v>0</v>
      </c>
      <c r="AB192" s="80">
        <f t="shared" si="25"/>
        <v>0</v>
      </c>
      <c r="AC192" s="80">
        <f>[1]Calculations!AA163</f>
        <v>0</v>
      </c>
      <c r="AD192" s="80">
        <f t="shared" si="26"/>
        <v>0</v>
      </c>
      <c r="AE192" s="80">
        <f>[1]Calculations!AB163</f>
        <v>0</v>
      </c>
      <c r="AF192" s="80">
        <f t="shared" si="27"/>
        <v>0</v>
      </c>
      <c r="AG192" s="80">
        <f>[1]Calculations!AC163</f>
        <v>0</v>
      </c>
      <c r="AH192" s="80">
        <f t="shared" si="28"/>
        <v>0</v>
      </c>
      <c r="AI192" s="80">
        <f>[1]Calculations!AD163</f>
        <v>0</v>
      </c>
      <c r="AJ192" s="80">
        <f t="shared" si="29"/>
        <v>0</v>
      </c>
      <c r="AK192" s="80">
        <f>[1]Calculations!AE163</f>
        <v>0</v>
      </c>
      <c r="AL192" s="80">
        <f t="shared" si="30"/>
        <v>0</v>
      </c>
      <c r="AM192" s="80">
        <f>[1]Calculations!AF163</f>
        <v>0</v>
      </c>
      <c r="AN192" s="80">
        <f t="shared" si="31"/>
        <v>0</v>
      </c>
      <c r="AO192" s="80">
        <f>[1]Calculations!AG163</f>
        <v>0</v>
      </c>
      <c r="AP192" s="80">
        <f t="shared" si="32"/>
        <v>0</v>
      </c>
      <c r="AQ192" s="80">
        <f>[1]Calculations!AH163</f>
        <v>2.4946050000000001E-2</v>
      </c>
      <c r="AR192" s="80">
        <f t="shared" si="33"/>
        <v>99.999799567868337</v>
      </c>
      <c r="AS192" s="80">
        <f>[1]Calculations!AI163</f>
        <v>0</v>
      </c>
      <c r="AT192" s="80">
        <f t="shared" si="34"/>
        <v>0</v>
      </c>
      <c r="AU192" s="80">
        <f>[1]Calculations!AJ163</f>
        <v>0</v>
      </c>
      <c r="AV192" s="80">
        <f t="shared" si="35"/>
        <v>0</v>
      </c>
      <c r="AW192" s="83"/>
      <c r="AX192" s="83"/>
      <c r="AY192" s="13" t="str">
        <f>[1]Calculations!D163</f>
        <v>Land Supply 2018</v>
      </c>
    </row>
    <row r="193" spans="2:51" ht="25" x14ac:dyDescent="0.25">
      <c r="B193" s="13" t="str">
        <f>[1]Calculations!A164</f>
        <v>EL/0350/00</v>
      </c>
      <c r="C193" s="30" t="str">
        <f>[1]Calculations!B164</f>
        <v>315 Bury Old Road, Prestwich, Manchester, M25 1JA</v>
      </c>
      <c r="D193" s="13" t="str">
        <f>[1]Calculations!C164</f>
        <v>Offices</v>
      </c>
      <c r="E193" s="38">
        <f>[1]Calculations!E164</f>
        <v>8.5564799999999996E-2</v>
      </c>
      <c r="F193" s="38">
        <f>[1]Calculations!I164</f>
        <v>8.5564799999999996E-2</v>
      </c>
      <c r="G193" s="38">
        <f>[1]Calculations!M164</f>
        <v>100</v>
      </c>
      <c r="H193" s="38">
        <f>[1]Calculations!H164</f>
        <v>0</v>
      </c>
      <c r="I193" s="38">
        <f>[1]Calculations!L164</f>
        <v>0</v>
      </c>
      <c r="J193" s="38">
        <f>[1]Calculations!G164</f>
        <v>0</v>
      </c>
      <c r="K193" s="38">
        <f>[1]Calculations!K164</f>
        <v>0</v>
      </c>
      <c r="L193" s="38">
        <f>[1]Calculations!F164</f>
        <v>0</v>
      </c>
      <c r="M193" s="38">
        <f>[1]Calculations!J164</f>
        <v>0</v>
      </c>
      <c r="N193" s="38">
        <f>[1]Calculations!V164</f>
        <v>3.1424814014399997E-2</v>
      </c>
      <c r="O193" s="38">
        <f>[1]Calculations!W164</f>
        <v>36.726333742847523</v>
      </c>
      <c r="P193" s="38">
        <f>[1]Calculations!O164</f>
        <v>1.438633190359E-2</v>
      </c>
      <c r="Q193" s="38">
        <f>[1]Calculations!S164</f>
        <v>16.813376415991158</v>
      </c>
      <c r="R193" s="38">
        <f>[1]Calculations!Q164</f>
        <v>3.0770319035900002E-3</v>
      </c>
      <c r="S193" s="38">
        <f>[1]Calculations!T164</f>
        <v>3.5961422262308806</v>
      </c>
      <c r="T193" s="38">
        <f>[1]Calculations!R164</f>
        <v>0</v>
      </c>
      <c r="U193" s="38">
        <f>[1]Calculations!U164</f>
        <v>0</v>
      </c>
      <c r="V193" s="38" t="str">
        <f>[1]Calculations!X164</f>
        <v>Not Modelled</v>
      </c>
      <c r="W193" s="38" t="str">
        <f>[1]Calculations!Y164</f>
        <v>N/A</v>
      </c>
      <c r="X193" s="38" t="s">
        <v>1068</v>
      </c>
      <c r="Y193" s="73" t="s">
        <v>105</v>
      </c>
      <c r="Z193" s="80" t="s">
        <v>1066</v>
      </c>
      <c r="AA193" s="80">
        <f>[1]Calculations!Z164</f>
        <v>0</v>
      </c>
      <c r="AB193" s="80">
        <f t="shared" si="25"/>
        <v>0</v>
      </c>
      <c r="AC193" s="80">
        <f>[1]Calculations!AA164</f>
        <v>0</v>
      </c>
      <c r="AD193" s="80">
        <f t="shared" si="26"/>
        <v>0</v>
      </c>
      <c r="AE193" s="80">
        <f>[1]Calculations!AB164</f>
        <v>0</v>
      </c>
      <c r="AF193" s="80">
        <f t="shared" si="27"/>
        <v>0</v>
      </c>
      <c r="AG193" s="80">
        <f>[1]Calculations!AC164</f>
        <v>0</v>
      </c>
      <c r="AH193" s="80">
        <f t="shared" si="28"/>
        <v>0</v>
      </c>
      <c r="AI193" s="80">
        <f>[1]Calculations!AD164</f>
        <v>0</v>
      </c>
      <c r="AJ193" s="80">
        <f t="shared" si="29"/>
        <v>0</v>
      </c>
      <c r="AK193" s="80">
        <f>[1]Calculations!AE164</f>
        <v>0</v>
      </c>
      <c r="AL193" s="80">
        <f t="shared" si="30"/>
        <v>0</v>
      </c>
      <c r="AM193" s="80">
        <f>[1]Calculations!AF164</f>
        <v>0</v>
      </c>
      <c r="AN193" s="80">
        <f t="shared" si="31"/>
        <v>0</v>
      </c>
      <c r="AO193" s="80">
        <f>[1]Calculations!AG164</f>
        <v>0</v>
      </c>
      <c r="AP193" s="80">
        <f t="shared" si="32"/>
        <v>0</v>
      </c>
      <c r="AQ193" s="80">
        <f>[1]Calculations!AH164</f>
        <v>8.5564760002100004E-2</v>
      </c>
      <c r="AR193" s="80">
        <f t="shared" si="33"/>
        <v>99.99995325425877</v>
      </c>
      <c r="AS193" s="80">
        <f>[1]Calculations!AI164</f>
        <v>0</v>
      </c>
      <c r="AT193" s="80">
        <f t="shared" si="34"/>
        <v>0</v>
      </c>
      <c r="AU193" s="80">
        <f>[1]Calculations!AJ164</f>
        <v>0</v>
      </c>
      <c r="AV193" s="80">
        <f t="shared" si="35"/>
        <v>0</v>
      </c>
      <c r="AW193" s="83"/>
      <c r="AX193" s="83"/>
      <c r="AY193" s="13" t="str">
        <f>[1]Calculations!D164</f>
        <v>Land Supply 2018</v>
      </c>
    </row>
    <row r="194" spans="2:51" ht="25" x14ac:dyDescent="0.25">
      <c r="B194" s="13" t="str">
        <f>[1]Calculations!A165</f>
        <v>EL/0354/00</v>
      </c>
      <c r="C194" s="30" t="str">
        <f>[1]Calculations!B165</f>
        <v>88 Bolton Road West, Ramsbottom, Bury, BL0 9PD</v>
      </c>
      <c r="D194" s="13" t="str">
        <f>[1]Calculations!C165</f>
        <v>Offices</v>
      </c>
      <c r="E194" s="38">
        <f>[1]Calculations!E165</f>
        <v>9.0360300000000005E-3</v>
      </c>
      <c r="F194" s="38">
        <f>[1]Calculations!I165</f>
        <v>9.0360300000000005E-3</v>
      </c>
      <c r="G194" s="38">
        <f>[1]Calculations!M165</f>
        <v>100</v>
      </c>
      <c r="H194" s="38">
        <f>[1]Calculations!H165</f>
        <v>0</v>
      </c>
      <c r="I194" s="38">
        <f>[1]Calculations!L165</f>
        <v>0</v>
      </c>
      <c r="J194" s="38">
        <f>[1]Calculations!G165</f>
        <v>0</v>
      </c>
      <c r="K194" s="38">
        <f>[1]Calculations!K165</f>
        <v>0</v>
      </c>
      <c r="L194" s="38">
        <f>[1]Calculations!F165</f>
        <v>0</v>
      </c>
      <c r="M194" s="38">
        <f>[1]Calculations!J165</f>
        <v>0</v>
      </c>
      <c r="N194" s="38">
        <f>[1]Calculations!V165</f>
        <v>0</v>
      </c>
      <c r="O194" s="38">
        <f>[1]Calculations!W165</f>
        <v>0</v>
      </c>
      <c r="P194" s="38">
        <f>[1]Calculations!O165</f>
        <v>6.2218376910500007E-4</v>
      </c>
      <c r="Q194" s="38">
        <f>[1]Calculations!S165</f>
        <v>6.8855876873472095</v>
      </c>
      <c r="R194" s="38">
        <f>[1]Calculations!Q165</f>
        <v>6.2218376910500007E-4</v>
      </c>
      <c r="S194" s="38">
        <f>[1]Calculations!T165</f>
        <v>6.8855876873472095</v>
      </c>
      <c r="T194" s="38">
        <f>[1]Calculations!R165</f>
        <v>2.5146050001900001E-4</v>
      </c>
      <c r="U194" s="38">
        <f>[1]Calculations!U165</f>
        <v>2.7828648202695208</v>
      </c>
      <c r="V194" s="38" t="str">
        <f>[1]Calculations!X165</f>
        <v>Not Modelled</v>
      </c>
      <c r="W194" s="38" t="str">
        <f>[1]Calculations!Y165</f>
        <v>N/A</v>
      </c>
      <c r="X194" s="38" t="s">
        <v>1068</v>
      </c>
      <c r="Y194" s="73" t="s">
        <v>105</v>
      </c>
      <c r="Z194" s="80" t="s">
        <v>1066</v>
      </c>
      <c r="AA194" s="80">
        <f>[1]Calculations!Z165</f>
        <v>0</v>
      </c>
      <c r="AB194" s="80">
        <f t="shared" si="25"/>
        <v>0</v>
      </c>
      <c r="AC194" s="80">
        <f>[1]Calculations!AA165</f>
        <v>0</v>
      </c>
      <c r="AD194" s="80">
        <f t="shared" si="26"/>
        <v>0</v>
      </c>
      <c r="AE194" s="80">
        <f>[1]Calculations!AB165</f>
        <v>0</v>
      </c>
      <c r="AF194" s="80">
        <f t="shared" si="27"/>
        <v>0</v>
      </c>
      <c r="AG194" s="80">
        <f>[1]Calculations!AC165</f>
        <v>0</v>
      </c>
      <c r="AH194" s="80">
        <f t="shared" si="28"/>
        <v>0</v>
      </c>
      <c r="AI194" s="80">
        <f>[1]Calculations!AD165</f>
        <v>0</v>
      </c>
      <c r="AJ194" s="80">
        <f t="shared" si="29"/>
        <v>0</v>
      </c>
      <c r="AK194" s="80">
        <f>[1]Calculations!AE165</f>
        <v>0</v>
      </c>
      <c r="AL194" s="80">
        <f t="shared" si="30"/>
        <v>0</v>
      </c>
      <c r="AM194" s="80">
        <f>[1]Calculations!AF165</f>
        <v>0</v>
      </c>
      <c r="AN194" s="80">
        <f t="shared" si="31"/>
        <v>0</v>
      </c>
      <c r="AO194" s="80">
        <f>[1]Calculations!AG165</f>
        <v>0</v>
      </c>
      <c r="AP194" s="80">
        <f t="shared" si="32"/>
        <v>0</v>
      </c>
      <c r="AQ194" s="80">
        <f>[1]Calculations!AH165</f>
        <v>9.0360250010300004E-3</v>
      </c>
      <c r="AR194" s="80">
        <f t="shared" si="33"/>
        <v>99.999944677363843</v>
      </c>
      <c r="AS194" s="80">
        <f>[1]Calculations!AI165</f>
        <v>0</v>
      </c>
      <c r="AT194" s="80">
        <f t="shared" si="34"/>
        <v>0</v>
      </c>
      <c r="AU194" s="80">
        <f>[1]Calculations!AJ165</f>
        <v>0</v>
      </c>
      <c r="AV194" s="80">
        <f t="shared" si="35"/>
        <v>0</v>
      </c>
      <c r="AW194" s="83"/>
      <c r="AX194" s="83"/>
      <c r="AY194" s="13" t="str">
        <f>[1]Calculations!D165</f>
        <v>Land Supply 2018</v>
      </c>
    </row>
    <row r="195" spans="2:51" ht="25" x14ac:dyDescent="0.25">
      <c r="B195" s="13" t="str">
        <f>[1]Calculations!A166</f>
        <v>ELR/0456/00</v>
      </c>
      <c r="C195" s="30" t="str">
        <f>[1]Calculations!B166</f>
        <v>Prestwich Mail Delivery Office, Prestwich</v>
      </c>
      <c r="D195" s="13" t="str">
        <f>[1]Calculations!C166</f>
        <v>Offices</v>
      </c>
      <c r="E195" s="38">
        <f>[1]Calculations!E166</f>
        <v>0.227408</v>
      </c>
      <c r="F195" s="38">
        <f>[1]Calculations!I166</f>
        <v>0.227408</v>
      </c>
      <c r="G195" s="38">
        <f>[1]Calculations!M166</f>
        <v>100</v>
      </c>
      <c r="H195" s="38">
        <f>[1]Calculations!H166</f>
        <v>0</v>
      </c>
      <c r="I195" s="38">
        <f>[1]Calculations!L166</f>
        <v>0</v>
      </c>
      <c r="J195" s="38">
        <f>[1]Calculations!G166</f>
        <v>0</v>
      </c>
      <c r="K195" s="38">
        <f>[1]Calculations!K166</f>
        <v>0</v>
      </c>
      <c r="L195" s="38">
        <f>[1]Calculations!F166</f>
        <v>0</v>
      </c>
      <c r="M195" s="38">
        <f>[1]Calculations!J166</f>
        <v>0</v>
      </c>
      <c r="N195" s="38">
        <f>[1]Calculations!V166</f>
        <v>0</v>
      </c>
      <c r="O195" s="38">
        <f>[1]Calculations!W166</f>
        <v>0</v>
      </c>
      <c r="P195" s="38">
        <f>[1]Calculations!O166</f>
        <v>0</v>
      </c>
      <c r="Q195" s="38">
        <f>[1]Calculations!S166</f>
        <v>0</v>
      </c>
      <c r="R195" s="38">
        <f>[1]Calculations!Q166</f>
        <v>0</v>
      </c>
      <c r="S195" s="38">
        <f>[1]Calculations!T166</f>
        <v>0</v>
      </c>
      <c r="T195" s="38">
        <f>[1]Calculations!R166</f>
        <v>0</v>
      </c>
      <c r="U195" s="38">
        <f>[1]Calculations!U166</f>
        <v>0</v>
      </c>
      <c r="V195" s="38" t="str">
        <f>[1]Calculations!X166</f>
        <v>Not Modelled</v>
      </c>
      <c r="W195" s="38" t="str">
        <f>[1]Calculations!Y166</f>
        <v>N/A</v>
      </c>
      <c r="X195" s="38" t="s">
        <v>1068</v>
      </c>
      <c r="Y195" s="73" t="s">
        <v>106</v>
      </c>
      <c r="Z195" s="80" t="s">
        <v>1071</v>
      </c>
      <c r="AA195" s="80">
        <f>[1]Calculations!Z166</f>
        <v>0</v>
      </c>
      <c r="AB195" s="80">
        <f t="shared" si="25"/>
        <v>0</v>
      </c>
      <c r="AC195" s="80">
        <f>[1]Calculations!AA166</f>
        <v>0</v>
      </c>
      <c r="AD195" s="80">
        <f t="shared" si="26"/>
        <v>0</v>
      </c>
      <c r="AE195" s="80">
        <f>[1]Calculations!AB166</f>
        <v>0</v>
      </c>
      <c r="AF195" s="80">
        <f t="shared" si="27"/>
        <v>0</v>
      </c>
      <c r="AG195" s="80">
        <f>[1]Calculations!AC166</f>
        <v>0</v>
      </c>
      <c r="AH195" s="80">
        <f t="shared" si="28"/>
        <v>0</v>
      </c>
      <c r="AI195" s="80">
        <f>[1]Calculations!AD166</f>
        <v>0</v>
      </c>
      <c r="AJ195" s="80">
        <f t="shared" si="29"/>
        <v>0</v>
      </c>
      <c r="AK195" s="80">
        <f>[1]Calculations!AE166</f>
        <v>0</v>
      </c>
      <c r="AL195" s="80">
        <f t="shared" si="30"/>
        <v>0</v>
      </c>
      <c r="AM195" s="80">
        <f>[1]Calculations!AF166</f>
        <v>0</v>
      </c>
      <c r="AN195" s="80">
        <f t="shared" si="31"/>
        <v>0</v>
      </c>
      <c r="AO195" s="80">
        <f>[1]Calculations!AG166</f>
        <v>0</v>
      </c>
      <c r="AP195" s="80">
        <f t="shared" si="32"/>
        <v>0</v>
      </c>
      <c r="AQ195" s="80">
        <f>[1]Calculations!AH166</f>
        <v>0.22740816500300001</v>
      </c>
      <c r="AR195" s="80">
        <f t="shared" si="33"/>
        <v>100.00007255813341</v>
      </c>
      <c r="AS195" s="80">
        <f>[1]Calculations!AI166</f>
        <v>0</v>
      </c>
      <c r="AT195" s="80">
        <f t="shared" si="34"/>
        <v>0</v>
      </c>
      <c r="AU195" s="80">
        <f>[1]Calculations!AJ166</f>
        <v>0</v>
      </c>
      <c r="AV195" s="80">
        <f t="shared" si="35"/>
        <v>0</v>
      </c>
      <c r="AW195" s="83"/>
      <c r="AX195" s="83"/>
      <c r="AY195" s="13" t="str">
        <f>[1]Calculations!D166</f>
        <v>Land Supply 2018</v>
      </c>
    </row>
    <row r="196" spans="2:51" ht="25" x14ac:dyDescent="0.25">
      <c r="B196" s="13" t="str">
        <f>[1]Calculations!A167</f>
        <v>ELR/0461/00</v>
      </c>
      <c r="C196" s="30" t="str">
        <f>[1]Calculations!B167</f>
        <v>Former Cinema &amp; Bowling Alley Site, Pilsworth, Bury</v>
      </c>
      <c r="D196" s="13" t="str">
        <f>[1]Calculations!C167</f>
        <v>Industry and warehousing</v>
      </c>
      <c r="E196" s="38">
        <f>[1]Calculations!E167</f>
        <v>4.4100799999999998</v>
      </c>
      <c r="F196" s="38">
        <f>[1]Calculations!I167</f>
        <v>4.4100799999999998</v>
      </c>
      <c r="G196" s="38">
        <f>[1]Calculations!M167</f>
        <v>100</v>
      </c>
      <c r="H196" s="38">
        <f>[1]Calculations!H167</f>
        <v>0</v>
      </c>
      <c r="I196" s="38">
        <f>[1]Calculations!L167</f>
        <v>0</v>
      </c>
      <c r="J196" s="38">
        <f>[1]Calculations!G167</f>
        <v>0</v>
      </c>
      <c r="K196" s="38">
        <f>[1]Calculations!K167</f>
        <v>0</v>
      </c>
      <c r="L196" s="38">
        <f>[1]Calculations!F167</f>
        <v>0</v>
      </c>
      <c r="M196" s="38">
        <f>[1]Calculations!J167</f>
        <v>0</v>
      </c>
      <c r="N196" s="38">
        <f>[1]Calculations!V167</f>
        <v>0</v>
      </c>
      <c r="O196" s="38">
        <f>[1]Calculations!W167</f>
        <v>0</v>
      </c>
      <c r="P196" s="38">
        <f>[1]Calculations!O167</f>
        <v>0.28864000000000001</v>
      </c>
      <c r="Q196" s="38">
        <f>[1]Calculations!S167</f>
        <v>6.5450059862859638</v>
      </c>
      <c r="R196" s="38">
        <f>[1]Calculations!Q167</f>
        <v>0.1152</v>
      </c>
      <c r="S196" s="38">
        <f>[1]Calculations!T167</f>
        <v>2.6121975111562601</v>
      </c>
      <c r="T196" s="38">
        <f>[1]Calculations!R167</f>
        <v>0.04</v>
      </c>
      <c r="U196" s="38">
        <f>[1]Calculations!U167</f>
        <v>0.90701302470703482</v>
      </c>
      <c r="V196" s="38" t="str">
        <f>[1]Calculations!X167</f>
        <v>Not Modelled</v>
      </c>
      <c r="W196" s="38" t="str">
        <f>[1]Calculations!Y167</f>
        <v>N/A</v>
      </c>
      <c r="X196" s="38" t="s">
        <v>1068</v>
      </c>
      <c r="Y196" s="73" t="s">
        <v>105</v>
      </c>
      <c r="Z196" s="80" t="s">
        <v>1066</v>
      </c>
      <c r="AA196" s="80">
        <f>[1]Calculations!Z167</f>
        <v>0</v>
      </c>
      <c r="AB196" s="80">
        <f t="shared" si="25"/>
        <v>0</v>
      </c>
      <c r="AC196" s="80">
        <f>[1]Calculations!AA167</f>
        <v>0</v>
      </c>
      <c r="AD196" s="80">
        <f t="shared" si="26"/>
        <v>0</v>
      </c>
      <c r="AE196" s="80">
        <f>[1]Calculations!AB167</f>
        <v>0</v>
      </c>
      <c r="AF196" s="80">
        <f t="shared" si="27"/>
        <v>0</v>
      </c>
      <c r="AG196" s="80">
        <f>[1]Calculations!AC167</f>
        <v>0</v>
      </c>
      <c r="AH196" s="80">
        <f t="shared" si="28"/>
        <v>0</v>
      </c>
      <c r="AI196" s="80">
        <f>[1]Calculations!AD167</f>
        <v>0</v>
      </c>
      <c r="AJ196" s="80">
        <f t="shared" si="29"/>
        <v>0</v>
      </c>
      <c r="AK196" s="80">
        <f>[1]Calculations!AE167</f>
        <v>0</v>
      </c>
      <c r="AL196" s="80">
        <f t="shared" si="30"/>
        <v>0</v>
      </c>
      <c r="AM196" s="80">
        <f>[1]Calculations!AF167</f>
        <v>0</v>
      </c>
      <c r="AN196" s="80">
        <f t="shared" si="31"/>
        <v>0</v>
      </c>
      <c r="AO196" s="80">
        <f>[1]Calculations!AG167</f>
        <v>0</v>
      </c>
      <c r="AP196" s="80">
        <f t="shared" si="32"/>
        <v>0</v>
      </c>
      <c r="AQ196" s="80">
        <f>[1]Calculations!AH167</f>
        <v>4.4100822449999999</v>
      </c>
      <c r="AR196" s="80">
        <f t="shared" si="33"/>
        <v>100.00005090610603</v>
      </c>
      <c r="AS196" s="80">
        <f>[1]Calculations!AI167</f>
        <v>0</v>
      </c>
      <c r="AT196" s="80">
        <f t="shared" si="34"/>
        <v>0</v>
      </c>
      <c r="AU196" s="80">
        <f>[1]Calculations!AJ167</f>
        <v>0</v>
      </c>
      <c r="AV196" s="80">
        <f t="shared" si="35"/>
        <v>0</v>
      </c>
      <c r="AW196" s="83"/>
      <c r="AX196" s="83"/>
      <c r="AY196" s="13" t="str">
        <f>[1]Calculations!D167</f>
        <v>Land Supply 2018</v>
      </c>
    </row>
    <row r="197" spans="2:51" x14ac:dyDescent="0.25">
      <c r="B197" s="13" t="str">
        <f>[1]Calculations!A168</f>
        <v>ELR/0464/00</v>
      </c>
      <c r="C197" s="30" t="str">
        <f>[1]Calculations!B168</f>
        <v>Land at John Street and The Rock, Bury</v>
      </c>
      <c r="D197" s="13" t="str">
        <f>[1]Calculations!C168</f>
        <v>Offices</v>
      </c>
      <c r="E197" s="38">
        <f>[1]Calculations!E168</f>
        <v>0.51572099999999998</v>
      </c>
      <c r="F197" s="38">
        <f>[1]Calculations!I168</f>
        <v>0.51572099999999998</v>
      </c>
      <c r="G197" s="38">
        <f>[1]Calculations!M168</f>
        <v>100</v>
      </c>
      <c r="H197" s="38">
        <f>[1]Calculations!H168</f>
        <v>0</v>
      </c>
      <c r="I197" s="38">
        <f>[1]Calculations!L168</f>
        <v>0</v>
      </c>
      <c r="J197" s="38">
        <f>[1]Calculations!G168</f>
        <v>0</v>
      </c>
      <c r="K197" s="38">
        <f>[1]Calculations!K168</f>
        <v>0</v>
      </c>
      <c r="L197" s="38">
        <f>[1]Calculations!F168</f>
        <v>0</v>
      </c>
      <c r="M197" s="38">
        <f>[1]Calculations!J168</f>
        <v>0</v>
      </c>
      <c r="N197" s="38">
        <f>[1]Calculations!V168</f>
        <v>0.51572081999800001</v>
      </c>
      <c r="O197" s="38">
        <f>[1]Calculations!W168</f>
        <v>99.999965097019512</v>
      </c>
      <c r="P197" s="38">
        <f>[1]Calculations!O168</f>
        <v>3.8404116296015499E-2</v>
      </c>
      <c r="Q197" s="38">
        <f>[1]Calculations!S168</f>
        <v>7.4466846019486308</v>
      </c>
      <c r="R197" s="38">
        <f>[1]Calculations!Q168</f>
        <v>1.1716296015500001E-5</v>
      </c>
      <c r="S197" s="38">
        <f>[1]Calculations!T168</f>
        <v>2.2718283753230917E-3</v>
      </c>
      <c r="T197" s="38">
        <f>[1]Calculations!R168</f>
        <v>0</v>
      </c>
      <c r="U197" s="38">
        <f>[1]Calculations!U168</f>
        <v>0</v>
      </c>
      <c r="V197" s="38" t="str">
        <f>[1]Calculations!X168</f>
        <v>Not Modelled</v>
      </c>
      <c r="W197" s="38" t="str">
        <f>[1]Calculations!Y168</f>
        <v>N/A</v>
      </c>
      <c r="X197" s="38" t="s">
        <v>1068</v>
      </c>
      <c r="Y197" s="73" t="s">
        <v>105</v>
      </c>
      <c r="Z197" s="80" t="s">
        <v>1066</v>
      </c>
      <c r="AA197" s="80">
        <f>[1]Calculations!Z168</f>
        <v>0</v>
      </c>
      <c r="AB197" s="80">
        <f t="shared" si="25"/>
        <v>0</v>
      </c>
      <c r="AC197" s="80">
        <f>[1]Calculations!AA168</f>
        <v>0</v>
      </c>
      <c r="AD197" s="80">
        <f t="shared" si="26"/>
        <v>0</v>
      </c>
      <c r="AE197" s="80">
        <f>[1]Calculations!AB168</f>
        <v>0</v>
      </c>
      <c r="AF197" s="80">
        <f t="shared" si="27"/>
        <v>0</v>
      </c>
      <c r="AG197" s="80">
        <f>[1]Calculations!AC168</f>
        <v>0</v>
      </c>
      <c r="AH197" s="80">
        <f t="shared" si="28"/>
        <v>0</v>
      </c>
      <c r="AI197" s="80">
        <f>[1]Calculations!AD168</f>
        <v>0</v>
      </c>
      <c r="AJ197" s="80">
        <f t="shared" si="29"/>
        <v>0</v>
      </c>
      <c r="AK197" s="80">
        <f>[1]Calculations!AE168</f>
        <v>0</v>
      </c>
      <c r="AL197" s="80">
        <f t="shared" si="30"/>
        <v>0</v>
      </c>
      <c r="AM197" s="80">
        <f>[1]Calculations!AF168</f>
        <v>0</v>
      </c>
      <c r="AN197" s="80">
        <f t="shared" si="31"/>
        <v>0</v>
      </c>
      <c r="AO197" s="80">
        <f>[1]Calculations!AG168</f>
        <v>0</v>
      </c>
      <c r="AP197" s="80">
        <f t="shared" si="32"/>
        <v>0</v>
      </c>
      <c r="AQ197" s="80">
        <f>[1]Calculations!AH168</f>
        <v>0.51572081999800001</v>
      </c>
      <c r="AR197" s="80">
        <f t="shared" si="33"/>
        <v>99.999965097019512</v>
      </c>
      <c r="AS197" s="80">
        <f>[1]Calculations!AI168</f>
        <v>0</v>
      </c>
      <c r="AT197" s="80">
        <f t="shared" si="34"/>
        <v>0</v>
      </c>
      <c r="AU197" s="80">
        <f>[1]Calculations!AJ168</f>
        <v>0</v>
      </c>
      <c r="AV197" s="80">
        <f t="shared" si="35"/>
        <v>0</v>
      </c>
      <c r="AW197" s="83"/>
      <c r="AX197" s="83"/>
      <c r="AY197" s="13" t="str">
        <f>[1]Calculations!D168</f>
        <v>Land Supply 2018</v>
      </c>
    </row>
    <row r="198" spans="2:51" x14ac:dyDescent="0.25">
      <c r="B198" s="13" t="str">
        <f>[1]Calculations!A169</f>
        <v>ELR/0467/00</v>
      </c>
      <c r="C198" s="30" t="str">
        <f>[1]Calculations!B169</f>
        <v>Bury Metrolink Car Park, Bury</v>
      </c>
      <c r="D198" s="13" t="str">
        <f>[1]Calculations!C169</f>
        <v>Offices</v>
      </c>
      <c r="E198" s="38">
        <f>[1]Calculations!E169</f>
        <v>0.32017899999999999</v>
      </c>
      <c r="F198" s="38">
        <f>[1]Calculations!I169</f>
        <v>0.32017899999999999</v>
      </c>
      <c r="G198" s="38">
        <f>[1]Calculations!M169</f>
        <v>100</v>
      </c>
      <c r="H198" s="38">
        <f>[1]Calculations!H169</f>
        <v>0</v>
      </c>
      <c r="I198" s="38">
        <f>[1]Calculations!L169</f>
        <v>0</v>
      </c>
      <c r="J198" s="38">
        <f>[1]Calculations!G169</f>
        <v>0</v>
      </c>
      <c r="K198" s="38">
        <f>[1]Calculations!K169</f>
        <v>0</v>
      </c>
      <c r="L198" s="38">
        <f>[1]Calculations!F169</f>
        <v>0</v>
      </c>
      <c r="M198" s="38">
        <f>[1]Calculations!J169</f>
        <v>0</v>
      </c>
      <c r="N198" s="38">
        <f>[1]Calculations!V169</f>
        <v>0</v>
      </c>
      <c r="O198" s="38">
        <f>[1]Calculations!W169</f>
        <v>0</v>
      </c>
      <c r="P198" s="38">
        <f>[1]Calculations!O169</f>
        <v>1.768545074968E-2</v>
      </c>
      <c r="Q198" s="38">
        <f>[1]Calculations!S169</f>
        <v>5.5236135879242552</v>
      </c>
      <c r="R198" s="38">
        <f>[1]Calculations!Q169</f>
        <v>3.0279507496800001E-3</v>
      </c>
      <c r="S198" s="38">
        <f>[1]Calculations!T169</f>
        <v>0.94570560520209013</v>
      </c>
      <c r="T198" s="38">
        <f>[1]Calculations!R169</f>
        <v>0</v>
      </c>
      <c r="U198" s="38">
        <f>[1]Calculations!U169</f>
        <v>0</v>
      </c>
      <c r="V198" s="38" t="str">
        <f>[1]Calculations!X169</f>
        <v>Not Modelled</v>
      </c>
      <c r="W198" s="38" t="str">
        <f>[1]Calculations!Y169</f>
        <v>N/A</v>
      </c>
      <c r="X198" s="38" t="s">
        <v>1068</v>
      </c>
      <c r="Y198" s="73" t="s">
        <v>105</v>
      </c>
      <c r="Z198" s="80" t="s">
        <v>1066</v>
      </c>
      <c r="AA198" s="80">
        <f>[1]Calculations!Z169</f>
        <v>0</v>
      </c>
      <c r="AB198" s="80">
        <f t="shared" si="25"/>
        <v>0</v>
      </c>
      <c r="AC198" s="80">
        <f>[1]Calculations!AA169</f>
        <v>0</v>
      </c>
      <c r="AD198" s="80">
        <f t="shared" si="26"/>
        <v>0</v>
      </c>
      <c r="AE198" s="80">
        <f>[1]Calculations!AB169</f>
        <v>0</v>
      </c>
      <c r="AF198" s="80">
        <f t="shared" si="27"/>
        <v>0</v>
      </c>
      <c r="AG198" s="80">
        <f>[1]Calculations!AC169</f>
        <v>0</v>
      </c>
      <c r="AH198" s="80">
        <f t="shared" si="28"/>
        <v>0</v>
      </c>
      <c r="AI198" s="80">
        <f>[1]Calculations!AD169</f>
        <v>0</v>
      </c>
      <c r="AJ198" s="80">
        <f t="shared" si="29"/>
        <v>0</v>
      </c>
      <c r="AK198" s="80">
        <f>[1]Calculations!AE169</f>
        <v>0</v>
      </c>
      <c r="AL198" s="80">
        <f t="shared" si="30"/>
        <v>0</v>
      </c>
      <c r="AM198" s="80">
        <f>[1]Calculations!AF169</f>
        <v>0</v>
      </c>
      <c r="AN198" s="80">
        <f t="shared" si="31"/>
        <v>0</v>
      </c>
      <c r="AO198" s="80">
        <f>[1]Calculations!AG169</f>
        <v>0</v>
      </c>
      <c r="AP198" s="80">
        <f t="shared" si="32"/>
        <v>0</v>
      </c>
      <c r="AQ198" s="80">
        <f>[1]Calculations!AH169</f>
        <v>0.32017852499900001</v>
      </c>
      <c r="AR198" s="80">
        <f t="shared" si="33"/>
        <v>99.999851645173493</v>
      </c>
      <c r="AS198" s="80">
        <f>[1]Calculations!AI169</f>
        <v>0</v>
      </c>
      <c r="AT198" s="80">
        <f t="shared" si="34"/>
        <v>0</v>
      </c>
      <c r="AU198" s="80">
        <f>[1]Calculations!AJ169</f>
        <v>0</v>
      </c>
      <c r="AV198" s="80">
        <f t="shared" si="35"/>
        <v>0</v>
      </c>
      <c r="AW198" s="83"/>
      <c r="AX198" s="83"/>
      <c r="AY198" s="13" t="str">
        <f>[1]Calculations!D169</f>
        <v>Land Supply 2018</v>
      </c>
    </row>
    <row r="199" spans="2:51" x14ac:dyDescent="0.25">
      <c r="B199" s="13" t="str">
        <f>[1]Calculations!A170</f>
        <v>ELR/0468/00</v>
      </c>
      <c r="C199" s="30" t="str">
        <f>[1]Calculations!B170</f>
        <v>Land at Angouleme Way, Bury</v>
      </c>
      <c r="D199" s="13" t="str">
        <f>[1]Calculations!C170</f>
        <v>Offices</v>
      </c>
      <c r="E199" s="38">
        <f>[1]Calculations!E170</f>
        <v>0.470059</v>
      </c>
      <c r="F199" s="38">
        <f>[1]Calculations!I170</f>
        <v>0.470059</v>
      </c>
      <c r="G199" s="38">
        <f>[1]Calculations!M170</f>
        <v>100</v>
      </c>
      <c r="H199" s="38">
        <f>[1]Calculations!H170</f>
        <v>0</v>
      </c>
      <c r="I199" s="38">
        <f>[1]Calculations!L170</f>
        <v>0</v>
      </c>
      <c r="J199" s="38">
        <f>[1]Calculations!G170</f>
        <v>0</v>
      </c>
      <c r="K199" s="38">
        <f>[1]Calculations!K170</f>
        <v>0</v>
      </c>
      <c r="L199" s="38">
        <f>[1]Calculations!F170</f>
        <v>0</v>
      </c>
      <c r="M199" s="38">
        <f>[1]Calculations!J170</f>
        <v>0</v>
      </c>
      <c r="N199" s="38">
        <f>[1]Calculations!V170</f>
        <v>5.2383996545100002E-2</v>
      </c>
      <c r="O199" s="38">
        <f>[1]Calculations!W170</f>
        <v>11.144132235549154</v>
      </c>
      <c r="P199" s="38">
        <f>[1]Calculations!O170</f>
        <v>5.6740500000000003E-5</v>
      </c>
      <c r="Q199" s="38">
        <f>[1]Calculations!S170</f>
        <v>1.2070931521362214E-2</v>
      </c>
      <c r="R199" s="38">
        <f>[1]Calculations!Q170</f>
        <v>0</v>
      </c>
      <c r="S199" s="38">
        <f>[1]Calculations!T170</f>
        <v>0</v>
      </c>
      <c r="T199" s="38">
        <f>[1]Calculations!R170</f>
        <v>0</v>
      </c>
      <c r="U199" s="38">
        <f>[1]Calculations!U170</f>
        <v>0</v>
      </c>
      <c r="V199" s="38" t="str">
        <f>[1]Calculations!X170</f>
        <v>Not Modelled</v>
      </c>
      <c r="W199" s="38" t="str">
        <f>[1]Calculations!Y170</f>
        <v>N/A</v>
      </c>
      <c r="X199" s="38" t="s">
        <v>1068</v>
      </c>
      <c r="Y199" s="73" t="s">
        <v>105</v>
      </c>
      <c r="Z199" s="80" t="s">
        <v>1066</v>
      </c>
      <c r="AA199" s="80">
        <f>[1]Calculations!Z170</f>
        <v>0</v>
      </c>
      <c r="AB199" s="80">
        <f t="shared" si="25"/>
        <v>0</v>
      </c>
      <c r="AC199" s="80">
        <f>[1]Calculations!AA170</f>
        <v>0</v>
      </c>
      <c r="AD199" s="80">
        <f t="shared" si="26"/>
        <v>0</v>
      </c>
      <c r="AE199" s="80">
        <f>[1]Calculations!AB170</f>
        <v>0</v>
      </c>
      <c r="AF199" s="80">
        <f t="shared" si="27"/>
        <v>0</v>
      </c>
      <c r="AG199" s="80">
        <f>[1]Calculations!AC170</f>
        <v>0</v>
      </c>
      <c r="AH199" s="80">
        <f t="shared" si="28"/>
        <v>0</v>
      </c>
      <c r="AI199" s="80">
        <f>[1]Calculations!AD170</f>
        <v>0</v>
      </c>
      <c r="AJ199" s="80">
        <f t="shared" si="29"/>
        <v>0</v>
      </c>
      <c r="AK199" s="80">
        <f>[1]Calculations!AE170</f>
        <v>0</v>
      </c>
      <c r="AL199" s="80">
        <f t="shared" si="30"/>
        <v>0</v>
      </c>
      <c r="AM199" s="80">
        <f>[1]Calculations!AF170</f>
        <v>0</v>
      </c>
      <c r="AN199" s="80">
        <f t="shared" si="31"/>
        <v>0</v>
      </c>
      <c r="AO199" s="80">
        <f>[1]Calculations!AG170</f>
        <v>0</v>
      </c>
      <c r="AP199" s="80">
        <f t="shared" si="32"/>
        <v>0</v>
      </c>
      <c r="AQ199" s="80">
        <f>[1]Calculations!AH170</f>
        <v>0.47005866999500001</v>
      </c>
      <c r="AR199" s="80">
        <f t="shared" si="33"/>
        <v>99.999929794983188</v>
      </c>
      <c r="AS199" s="80">
        <f>[1]Calculations!AI170</f>
        <v>0</v>
      </c>
      <c r="AT199" s="80">
        <f t="shared" si="34"/>
        <v>0</v>
      </c>
      <c r="AU199" s="80">
        <f>[1]Calculations!AJ170</f>
        <v>0</v>
      </c>
      <c r="AV199" s="80">
        <f t="shared" si="35"/>
        <v>0</v>
      </c>
      <c r="AW199" s="84"/>
      <c r="AX199" s="84"/>
      <c r="AY199" s="13" t="str">
        <f>[1]Calculations!D170</f>
        <v>Land Supply 2018</v>
      </c>
    </row>
    <row r="200" spans="2:51" ht="25" x14ac:dyDescent="0.25">
      <c r="B200" s="13" t="str">
        <f>[1]Calculations!A171</f>
        <v>HL/0289/01</v>
      </c>
      <c r="C200" s="30" t="str">
        <f>[1]Calculations!B171</f>
        <v>Land to the rear 35 - 39 Church Lane, Prestwich</v>
      </c>
      <c r="D200" s="13" t="str">
        <f>[1]Calculations!C171</f>
        <v>Residential</v>
      </c>
      <c r="E200" s="38">
        <f>[1]Calculations!E171</f>
        <v>0.27524900000000002</v>
      </c>
      <c r="F200" s="38">
        <f>[1]Calculations!I171</f>
        <v>0.27524900000000002</v>
      </c>
      <c r="G200" s="38">
        <f>[1]Calculations!M171</f>
        <v>100</v>
      </c>
      <c r="H200" s="38">
        <f>[1]Calculations!H171</f>
        <v>0</v>
      </c>
      <c r="I200" s="38">
        <f>[1]Calculations!L171</f>
        <v>0</v>
      </c>
      <c r="J200" s="38">
        <f>[1]Calculations!G171</f>
        <v>0</v>
      </c>
      <c r="K200" s="38">
        <f>[1]Calculations!K171</f>
        <v>0</v>
      </c>
      <c r="L200" s="38">
        <f>[1]Calculations!F171</f>
        <v>0</v>
      </c>
      <c r="M200" s="38">
        <f>[1]Calculations!J171</f>
        <v>0</v>
      </c>
      <c r="N200" s="38">
        <f>[1]Calculations!V171</f>
        <v>0</v>
      </c>
      <c r="O200" s="38">
        <f>[1]Calculations!W171</f>
        <v>0</v>
      </c>
      <c r="P200" s="38">
        <f>[1]Calculations!O171</f>
        <v>0</v>
      </c>
      <c r="Q200" s="38">
        <f>[1]Calculations!S171</f>
        <v>0</v>
      </c>
      <c r="R200" s="38">
        <f>[1]Calculations!Q171</f>
        <v>0</v>
      </c>
      <c r="S200" s="38">
        <f>[1]Calculations!T171</f>
        <v>0</v>
      </c>
      <c r="T200" s="38">
        <f>[1]Calculations!R171</f>
        <v>0</v>
      </c>
      <c r="U200" s="38">
        <f>[1]Calculations!U171</f>
        <v>0</v>
      </c>
      <c r="V200" s="38" t="str">
        <f>[1]Calculations!X171</f>
        <v>Not Modelled</v>
      </c>
      <c r="W200" s="38" t="str">
        <f>[1]Calculations!Y171</f>
        <v>N/A</v>
      </c>
      <c r="X200" s="38" t="s">
        <v>1056</v>
      </c>
      <c r="Y200" s="73" t="s">
        <v>106</v>
      </c>
      <c r="Z200" s="80" t="s">
        <v>1071</v>
      </c>
      <c r="AA200" s="80">
        <f>[1]Calculations!Z171</f>
        <v>0</v>
      </c>
      <c r="AB200" s="80">
        <f t="shared" si="25"/>
        <v>0</v>
      </c>
      <c r="AC200" s="80">
        <f>[1]Calculations!AA171</f>
        <v>0</v>
      </c>
      <c r="AD200" s="80">
        <f t="shared" si="26"/>
        <v>0</v>
      </c>
      <c r="AE200" s="80">
        <f>[1]Calculations!AB171</f>
        <v>0</v>
      </c>
      <c r="AF200" s="80">
        <f t="shared" si="27"/>
        <v>0</v>
      </c>
      <c r="AG200" s="80">
        <f>[1]Calculations!AC171</f>
        <v>0</v>
      </c>
      <c r="AH200" s="80">
        <f t="shared" si="28"/>
        <v>0</v>
      </c>
      <c r="AI200" s="80">
        <f>[1]Calculations!AD171</f>
        <v>0</v>
      </c>
      <c r="AJ200" s="80">
        <f t="shared" si="29"/>
        <v>0</v>
      </c>
      <c r="AK200" s="80">
        <f>[1]Calculations!AE171</f>
        <v>0</v>
      </c>
      <c r="AL200" s="80">
        <f t="shared" si="30"/>
        <v>0</v>
      </c>
      <c r="AM200" s="80">
        <f>[1]Calculations!AF171</f>
        <v>0</v>
      </c>
      <c r="AN200" s="80">
        <f t="shared" si="31"/>
        <v>0</v>
      </c>
      <c r="AO200" s="80">
        <f>[1]Calculations!AG171</f>
        <v>0</v>
      </c>
      <c r="AP200" s="80">
        <f t="shared" si="32"/>
        <v>0</v>
      </c>
      <c r="AQ200" s="80">
        <f>[1]Calculations!AH171</f>
        <v>0.275249484998</v>
      </c>
      <c r="AR200" s="80">
        <f t="shared" si="33"/>
        <v>100.00017620336494</v>
      </c>
      <c r="AS200" s="80">
        <f>[1]Calculations!AI171</f>
        <v>0</v>
      </c>
      <c r="AT200" s="80">
        <f t="shared" si="34"/>
        <v>0</v>
      </c>
      <c r="AU200" s="80">
        <f>[1]Calculations!AJ171</f>
        <v>0</v>
      </c>
      <c r="AV200" s="80">
        <f t="shared" si="35"/>
        <v>0</v>
      </c>
      <c r="AW200" s="83"/>
      <c r="AX200" s="83"/>
      <c r="AY200" s="13" t="str">
        <f>[1]Calculations!D171</f>
        <v>Land Supply 2018</v>
      </c>
    </row>
    <row r="201" spans="2:51" ht="25" x14ac:dyDescent="0.25">
      <c r="B201" s="13" t="str">
        <f>[1]Calculations!A172</f>
        <v>HL/0414/00</v>
      </c>
      <c r="C201" s="30" t="str">
        <f>[1]Calculations!B172</f>
        <v>Land off Buller Street, Deardens Fold, Bury</v>
      </c>
      <c r="D201" s="13" t="str">
        <f>[1]Calculations!C172</f>
        <v>Residential</v>
      </c>
      <c r="E201" s="38">
        <f>[1]Calculations!E172</f>
        <v>1.45817</v>
      </c>
      <c r="F201" s="38">
        <f>[1]Calculations!I172</f>
        <v>1.45817</v>
      </c>
      <c r="G201" s="38">
        <f>[1]Calculations!M172</f>
        <v>100</v>
      </c>
      <c r="H201" s="38">
        <f>[1]Calculations!H172</f>
        <v>0</v>
      </c>
      <c r="I201" s="38">
        <f>[1]Calculations!L172</f>
        <v>0</v>
      </c>
      <c r="J201" s="38">
        <f>[1]Calculations!G172</f>
        <v>0</v>
      </c>
      <c r="K201" s="38">
        <f>[1]Calculations!K172</f>
        <v>0</v>
      </c>
      <c r="L201" s="38">
        <f>[1]Calculations!F172</f>
        <v>0</v>
      </c>
      <c r="M201" s="38">
        <f>[1]Calculations!J172</f>
        <v>0</v>
      </c>
      <c r="N201" s="38">
        <f>[1]Calculations!V172</f>
        <v>0</v>
      </c>
      <c r="O201" s="38">
        <f>[1]Calculations!W172</f>
        <v>0</v>
      </c>
      <c r="P201" s="38">
        <f>[1]Calculations!O172</f>
        <v>6.673828748180001E-2</v>
      </c>
      <c r="Q201" s="38">
        <f>[1]Calculations!S172</f>
        <v>4.5768523204976113</v>
      </c>
      <c r="R201" s="38">
        <f>[1]Calculations!Q172</f>
        <v>6.5538287481800003E-2</v>
      </c>
      <c r="S201" s="38">
        <f>[1]Calculations!T172</f>
        <v>4.4945573891795885</v>
      </c>
      <c r="T201" s="38">
        <f>[1]Calculations!R172</f>
        <v>2.2788785876000001E-2</v>
      </c>
      <c r="U201" s="38">
        <f>[1]Calculations!U172</f>
        <v>1.5628346404054398</v>
      </c>
      <c r="V201" s="38" t="str">
        <f>[1]Calculations!X172</f>
        <v>Not Modelled</v>
      </c>
      <c r="W201" s="38" t="str">
        <f>[1]Calculations!Y172</f>
        <v>N/A</v>
      </c>
      <c r="X201" s="38" t="s">
        <v>1056</v>
      </c>
      <c r="Y201" s="73" t="s">
        <v>105</v>
      </c>
      <c r="Z201" s="80" t="s">
        <v>1066</v>
      </c>
      <c r="AA201" s="80">
        <f>[1]Calculations!Z172</f>
        <v>0</v>
      </c>
      <c r="AB201" s="80">
        <f t="shared" si="25"/>
        <v>0</v>
      </c>
      <c r="AC201" s="80">
        <f>[1]Calculations!AA172</f>
        <v>5.4098617437500003E-2</v>
      </c>
      <c r="AD201" s="80">
        <f t="shared" si="26"/>
        <v>3.7100350053491708E-2</v>
      </c>
      <c r="AE201" s="80">
        <f>[1]Calculations!AB172</f>
        <v>1.1319550000099999E-2</v>
      </c>
      <c r="AF201" s="80">
        <f t="shared" si="27"/>
        <v>0.77628465817428693</v>
      </c>
      <c r="AG201" s="80">
        <f>[1]Calculations!AC172</f>
        <v>0</v>
      </c>
      <c r="AH201" s="80">
        <f t="shared" si="28"/>
        <v>0</v>
      </c>
      <c r="AI201" s="80">
        <f>[1]Calculations!AD172</f>
        <v>0.57417361560400004</v>
      </c>
      <c r="AJ201" s="80">
        <f t="shared" si="29"/>
        <v>39.376315217292913</v>
      </c>
      <c r="AK201" s="80">
        <f>[1]Calculations!AE172</f>
        <v>0</v>
      </c>
      <c r="AL201" s="80">
        <f t="shared" si="30"/>
        <v>0</v>
      </c>
      <c r="AM201" s="80">
        <f>[1]Calculations!AF172</f>
        <v>0</v>
      </c>
      <c r="AN201" s="80">
        <f t="shared" si="31"/>
        <v>0</v>
      </c>
      <c r="AO201" s="80">
        <f>[1]Calculations!AG172</f>
        <v>0</v>
      </c>
      <c r="AP201" s="80">
        <f t="shared" si="32"/>
        <v>0</v>
      </c>
      <c r="AQ201" s="80">
        <f>[1]Calculations!AH172</f>
        <v>1.4581670200000001</v>
      </c>
      <c r="AR201" s="80">
        <f t="shared" si="33"/>
        <v>99.999795634253914</v>
      </c>
      <c r="AS201" s="80">
        <f>[1]Calculations!AI172</f>
        <v>0</v>
      </c>
      <c r="AT201" s="80">
        <f t="shared" si="34"/>
        <v>0</v>
      </c>
      <c r="AU201" s="80">
        <f>[1]Calculations!AJ172</f>
        <v>0</v>
      </c>
      <c r="AV201" s="80">
        <f t="shared" si="35"/>
        <v>0</v>
      </c>
      <c r="AW201" s="83"/>
      <c r="AX201" s="83"/>
      <c r="AY201" s="13" t="str">
        <f>[1]Calculations!D172</f>
        <v>Land Supply 2018</v>
      </c>
    </row>
    <row r="202" spans="2:51" ht="25" x14ac:dyDescent="0.25">
      <c r="B202" s="13" t="str">
        <f>[1]Calculations!A173</f>
        <v>HL/1172/00</v>
      </c>
      <c r="C202" s="30" t="str">
        <f>[1]Calculations!B173</f>
        <v>Rear of Nailers Green Hotel, Old Green Farm, Greenmount, Tottington</v>
      </c>
      <c r="D202" s="13" t="str">
        <f>[1]Calculations!C173</f>
        <v>Residential</v>
      </c>
      <c r="E202" s="38">
        <f>[1]Calculations!E173</f>
        <v>1.07687</v>
      </c>
      <c r="F202" s="38">
        <f>[1]Calculations!I173</f>
        <v>1.07687</v>
      </c>
      <c r="G202" s="38">
        <f>[1]Calculations!M173</f>
        <v>100</v>
      </c>
      <c r="H202" s="38">
        <f>[1]Calculations!H173</f>
        <v>0</v>
      </c>
      <c r="I202" s="38">
        <f>[1]Calculations!L173</f>
        <v>0</v>
      </c>
      <c r="J202" s="38">
        <f>[1]Calculations!G173</f>
        <v>0</v>
      </c>
      <c r="K202" s="38">
        <f>[1]Calculations!K173</f>
        <v>0</v>
      </c>
      <c r="L202" s="38">
        <f>[1]Calculations!F173</f>
        <v>0</v>
      </c>
      <c r="M202" s="38">
        <f>[1]Calculations!J173</f>
        <v>0</v>
      </c>
      <c r="N202" s="38">
        <f>[1]Calculations!V173</f>
        <v>0</v>
      </c>
      <c r="O202" s="38">
        <f>[1]Calculations!W173</f>
        <v>0</v>
      </c>
      <c r="P202" s="38">
        <f>[1]Calculations!O173</f>
        <v>0.10079933453419999</v>
      </c>
      <c r="Q202" s="38">
        <f>[1]Calculations!S173</f>
        <v>9.3603995407245062</v>
      </c>
      <c r="R202" s="38">
        <f>[1]Calculations!Q173</f>
        <v>9.8399334534199995E-2</v>
      </c>
      <c r="S202" s="38">
        <f>[1]Calculations!T173</f>
        <v>9.1375314136525283</v>
      </c>
      <c r="T202" s="38">
        <f>[1]Calculations!R173</f>
        <v>4.9423277499800002E-2</v>
      </c>
      <c r="U202" s="38">
        <f>[1]Calculations!U173</f>
        <v>4.5895305375579225</v>
      </c>
      <c r="V202" s="38" t="str">
        <f>[1]Calculations!X173</f>
        <v>Not Modelled</v>
      </c>
      <c r="W202" s="38" t="str">
        <f>[1]Calculations!Y173</f>
        <v>N/A</v>
      </c>
      <c r="X202" s="38" t="s">
        <v>1056</v>
      </c>
      <c r="Y202" s="73" t="s">
        <v>105</v>
      </c>
      <c r="Z202" s="80" t="s">
        <v>1066</v>
      </c>
      <c r="AA202" s="80">
        <f>[1]Calculations!Z173</f>
        <v>0</v>
      </c>
      <c r="AB202" s="80">
        <f t="shared" si="25"/>
        <v>0</v>
      </c>
      <c r="AC202" s="80">
        <f>[1]Calculations!AA173</f>
        <v>0</v>
      </c>
      <c r="AD202" s="80">
        <f t="shared" si="26"/>
        <v>0</v>
      </c>
      <c r="AE202" s="80">
        <f>[1]Calculations!AB173</f>
        <v>0</v>
      </c>
      <c r="AF202" s="80">
        <f t="shared" si="27"/>
        <v>0</v>
      </c>
      <c r="AG202" s="80">
        <f>[1]Calculations!AC173</f>
        <v>0</v>
      </c>
      <c r="AH202" s="80">
        <f t="shared" si="28"/>
        <v>0</v>
      </c>
      <c r="AI202" s="80">
        <f>[1]Calculations!AD173</f>
        <v>0</v>
      </c>
      <c r="AJ202" s="80">
        <f t="shared" si="29"/>
        <v>0</v>
      </c>
      <c r="AK202" s="80">
        <f>[1]Calculations!AE173</f>
        <v>0</v>
      </c>
      <c r="AL202" s="80">
        <f t="shared" si="30"/>
        <v>0</v>
      </c>
      <c r="AM202" s="80">
        <f>[1]Calculations!AF173</f>
        <v>0</v>
      </c>
      <c r="AN202" s="80">
        <f t="shared" si="31"/>
        <v>0</v>
      </c>
      <c r="AO202" s="80">
        <f>[1]Calculations!AG173</f>
        <v>0</v>
      </c>
      <c r="AP202" s="80">
        <f t="shared" si="32"/>
        <v>0</v>
      </c>
      <c r="AQ202" s="80">
        <f>[1]Calculations!AH173</f>
        <v>1.07686864</v>
      </c>
      <c r="AR202" s="80">
        <f t="shared" si="33"/>
        <v>99.99987370806133</v>
      </c>
      <c r="AS202" s="80">
        <f>[1]Calculations!AI173</f>
        <v>0</v>
      </c>
      <c r="AT202" s="80">
        <f t="shared" si="34"/>
        <v>0</v>
      </c>
      <c r="AU202" s="80">
        <f>[1]Calculations!AJ173</f>
        <v>0</v>
      </c>
      <c r="AV202" s="80">
        <f t="shared" si="35"/>
        <v>0</v>
      </c>
      <c r="AW202" s="83"/>
      <c r="AX202" s="83"/>
      <c r="AY202" s="13" t="str">
        <f>[1]Calculations!D173</f>
        <v>Land Supply 2018</v>
      </c>
    </row>
    <row r="203" spans="2:51" ht="25" x14ac:dyDescent="0.25">
      <c r="B203" s="13" t="str">
        <f>[1]Calculations!A174</f>
        <v>HL/1581/00</v>
      </c>
      <c r="C203" s="30" t="str">
        <f>[1]Calculations!B174</f>
        <v>Land west of 457 Tottington Road, Elton, Bury</v>
      </c>
      <c r="D203" s="13" t="str">
        <f>[1]Calculations!C174</f>
        <v>Residential</v>
      </c>
      <c r="E203" s="38">
        <f>[1]Calculations!E174</f>
        <v>0.50931599999999999</v>
      </c>
      <c r="F203" s="38">
        <f>[1]Calculations!I174</f>
        <v>0.50931599999999999</v>
      </c>
      <c r="G203" s="38">
        <f>[1]Calculations!M174</f>
        <v>100</v>
      </c>
      <c r="H203" s="38">
        <f>[1]Calculations!H174</f>
        <v>0</v>
      </c>
      <c r="I203" s="38">
        <f>[1]Calculations!L174</f>
        <v>0</v>
      </c>
      <c r="J203" s="38">
        <f>[1]Calculations!G174</f>
        <v>0</v>
      </c>
      <c r="K203" s="38">
        <f>[1]Calculations!K174</f>
        <v>0</v>
      </c>
      <c r="L203" s="38">
        <f>[1]Calculations!F174</f>
        <v>0</v>
      </c>
      <c r="M203" s="38">
        <f>[1]Calculations!J174</f>
        <v>0</v>
      </c>
      <c r="N203" s="38">
        <f>[1]Calculations!V174</f>
        <v>0</v>
      </c>
      <c r="O203" s="38">
        <f>[1]Calculations!W174</f>
        <v>0</v>
      </c>
      <c r="P203" s="38">
        <f>[1]Calculations!O174</f>
        <v>0</v>
      </c>
      <c r="Q203" s="38">
        <f>[1]Calculations!S174</f>
        <v>0</v>
      </c>
      <c r="R203" s="38">
        <f>[1]Calculations!Q174</f>
        <v>0</v>
      </c>
      <c r="S203" s="38">
        <f>[1]Calculations!T174</f>
        <v>0</v>
      </c>
      <c r="T203" s="38">
        <f>[1]Calculations!R174</f>
        <v>0</v>
      </c>
      <c r="U203" s="38">
        <f>[1]Calculations!U174</f>
        <v>0</v>
      </c>
      <c r="V203" s="38" t="str">
        <f>[1]Calculations!X174</f>
        <v>Not Modelled</v>
      </c>
      <c r="W203" s="38" t="str">
        <f>[1]Calculations!Y174</f>
        <v>N/A</v>
      </c>
      <c r="X203" s="38" t="s">
        <v>1056</v>
      </c>
      <c r="Y203" s="73" t="s">
        <v>106</v>
      </c>
      <c r="Z203" s="80" t="s">
        <v>1071</v>
      </c>
      <c r="AA203" s="80">
        <f>[1]Calculations!Z174</f>
        <v>0</v>
      </c>
      <c r="AB203" s="80">
        <f t="shared" si="25"/>
        <v>0</v>
      </c>
      <c r="AC203" s="80">
        <f>[1]Calculations!AA174</f>
        <v>0</v>
      </c>
      <c r="AD203" s="80">
        <f t="shared" si="26"/>
        <v>0</v>
      </c>
      <c r="AE203" s="80">
        <f>[1]Calculations!AB174</f>
        <v>0</v>
      </c>
      <c r="AF203" s="80">
        <f t="shared" si="27"/>
        <v>0</v>
      </c>
      <c r="AG203" s="80">
        <f>[1]Calculations!AC174</f>
        <v>0</v>
      </c>
      <c r="AH203" s="80">
        <f t="shared" si="28"/>
        <v>0</v>
      </c>
      <c r="AI203" s="80">
        <f>[1]Calculations!AD174</f>
        <v>0</v>
      </c>
      <c r="AJ203" s="80">
        <f t="shared" si="29"/>
        <v>0</v>
      </c>
      <c r="AK203" s="80">
        <f>[1]Calculations!AE174</f>
        <v>1.94432416718E-3</v>
      </c>
      <c r="AL203" s="80">
        <f t="shared" si="30"/>
        <v>0.38175202962011795</v>
      </c>
      <c r="AM203" s="80">
        <f>[1]Calculations!AF174</f>
        <v>0</v>
      </c>
      <c r="AN203" s="80">
        <f t="shared" si="31"/>
        <v>0</v>
      </c>
      <c r="AO203" s="80">
        <f>[1]Calculations!AG174</f>
        <v>0</v>
      </c>
      <c r="AP203" s="80">
        <f t="shared" si="32"/>
        <v>0</v>
      </c>
      <c r="AQ203" s="80">
        <f>[1]Calculations!AH174</f>
        <v>0.50931604890299997</v>
      </c>
      <c r="AR203" s="80">
        <f t="shared" si="33"/>
        <v>100.00000960170109</v>
      </c>
      <c r="AS203" s="80">
        <f>[1]Calculations!AI174</f>
        <v>0</v>
      </c>
      <c r="AT203" s="80">
        <f t="shared" si="34"/>
        <v>0</v>
      </c>
      <c r="AU203" s="80">
        <f>[1]Calculations!AJ174</f>
        <v>0</v>
      </c>
      <c r="AV203" s="80">
        <f t="shared" si="35"/>
        <v>0</v>
      </c>
      <c r="AW203" s="83"/>
      <c r="AX203" s="83"/>
      <c r="AY203" s="13" t="str">
        <f>[1]Calculations!D174</f>
        <v>Land Supply 2018</v>
      </c>
    </row>
    <row r="204" spans="2:51" ht="25" x14ac:dyDescent="0.25">
      <c r="B204" s="13" t="str">
        <f>[1]Calculations!A175</f>
        <v>HL/1958/00</v>
      </c>
      <c r="C204" s="30" t="str">
        <f>[1]Calculations!B175</f>
        <v>Former Petrol Station, Parr Lane, Unsworth, Bury</v>
      </c>
      <c r="D204" s="13" t="str">
        <f>[1]Calculations!C175</f>
        <v>Residential</v>
      </c>
      <c r="E204" s="38">
        <f>[1]Calculations!E175</f>
        <v>9.9030800000000002E-2</v>
      </c>
      <c r="F204" s="38">
        <f>[1]Calculations!I175</f>
        <v>9.9030800000000002E-2</v>
      </c>
      <c r="G204" s="38">
        <f>[1]Calculations!M175</f>
        <v>100</v>
      </c>
      <c r="H204" s="38">
        <f>[1]Calculations!H175</f>
        <v>0</v>
      </c>
      <c r="I204" s="38">
        <f>[1]Calculations!L175</f>
        <v>0</v>
      </c>
      <c r="J204" s="38">
        <f>[1]Calculations!G175</f>
        <v>0</v>
      </c>
      <c r="K204" s="38">
        <f>[1]Calculations!K175</f>
        <v>0</v>
      </c>
      <c r="L204" s="38">
        <f>[1]Calculations!F175</f>
        <v>0</v>
      </c>
      <c r="M204" s="38">
        <f>[1]Calculations!J175</f>
        <v>0</v>
      </c>
      <c r="N204" s="38">
        <f>[1]Calculations!V175</f>
        <v>0</v>
      </c>
      <c r="O204" s="38">
        <f>[1]Calculations!W175</f>
        <v>0</v>
      </c>
      <c r="P204" s="38">
        <f>[1]Calculations!O175</f>
        <v>1.8992242644000001E-3</v>
      </c>
      <c r="Q204" s="38">
        <f>[1]Calculations!S175</f>
        <v>1.9178116953513453</v>
      </c>
      <c r="R204" s="38">
        <f>[1]Calculations!Q175</f>
        <v>2.0439426439999999E-4</v>
      </c>
      <c r="S204" s="38">
        <f>[1]Calculations!T175</f>
        <v>0.20639464126312218</v>
      </c>
      <c r="T204" s="38">
        <f>[1]Calculations!R175</f>
        <v>0</v>
      </c>
      <c r="U204" s="38">
        <f>[1]Calculations!U175</f>
        <v>0</v>
      </c>
      <c r="V204" s="38" t="str">
        <f>[1]Calculations!X175</f>
        <v>Not Modelled</v>
      </c>
      <c r="W204" s="38" t="str">
        <f>[1]Calculations!Y175</f>
        <v>N/A</v>
      </c>
      <c r="X204" s="38" t="s">
        <v>1056</v>
      </c>
      <c r="Y204" s="73" t="s">
        <v>105</v>
      </c>
      <c r="Z204" s="80" t="s">
        <v>1066</v>
      </c>
      <c r="AA204" s="80">
        <f>[1]Calculations!Z175</f>
        <v>0</v>
      </c>
      <c r="AB204" s="80">
        <f t="shared" si="25"/>
        <v>0</v>
      </c>
      <c r="AC204" s="80">
        <f>[1]Calculations!AA175</f>
        <v>0</v>
      </c>
      <c r="AD204" s="80">
        <f t="shared" si="26"/>
        <v>0</v>
      </c>
      <c r="AE204" s="80">
        <f>[1]Calculations!AB175</f>
        <v>0</v>
      </c>
      <c r="AF204" s="80">
        <f t="shared" si="27"/>
        <v>0</v>
      </c>
      <c r="AG204" s="80">
        <f>[1]Calculations!AC175</f>
        <v>0</v>
      </c>
      <c r="AH204" s="80">
        <f t="shared" si="28"/>
        <v>0</v>
      </c>
      <c r="AI204" s="80">
        <f>[1]Calculations!AD175</f>
        <v>0</v>
      </c>
      <c r="AJ204" s="80">
        <f t="shared" si="29"/>
        <v>0</v>
      </c>
      <c r="AK204" s="80">
        <f>[1]Calculations!AE175</f>
        <v>0</v>
      </c>
      <c r="AL204" s="80">
        <f t="shared" si="30"/>
        <v>0</v>
      </c>
      <c r="AM204" s="80">
        <f>[1]Calculations!AF175</f>
        <v>0</v>
      </c>
      <c r="AN204" s="80">
        <f t="shared" si="31"/>
        <v>0</v>
      </c>
      <c r="AO204" s="80">
        <f>[1]Calculations!AG175</f>
        <v>0</v>
      </c>
      <c r="AP204" s="80">
        <f t="shared" si="32"/>
        <v>0</v>
      </c>
      <c r="AQ204" s="80">
        <f>[1]Calculations!AH175</f>
        <v>9.9030805001000005E-2</v>
      </c>
      <c r="AR204" s="80">
        <f t="shared" si="33"/>
        <v>100.00000504994406</v>
      </c>
      <c r="AS204" s="80">
        <f>[1]Calculations!AI175</f>
        <v>0</v>
      </c>
      <c r="AT204" s="80">
        <f t="shared" si="34"/>
        <v>0</v>
      </c>
      <c r="AU204" s="80">
        <f>[1]Calculations!AJ175</f>
        <v>0</v>
      </c>
      <c r="AV204" s="80">
        <f t="shared" si="35"/>
        <v>0</v>
      </c>
      <c r="AW204" s="84"/>
      <c r="AX204" s="84"/>
      <c r="AY204" s="13" t="str">
        <f>[1]Calculations!D175</f>
        <v>Land Supply 2018</v>
      </c>
    </row>
    <row r="205" spans="2:51" ht="25" x14ac:dyDescent="0.25">
      <c r="B205" s="13" t="str">
        <f>[1]Calculations!A176</f>
        <v>HL/1981/00</v>
      </c>
      <c r="C205" s="30" t="str">
        <f>[1]Calculations!B176</f>
        <v>Works opposite 101 Mather Road, Bury</v>
      </c>
      <c r="D205" s="13" t="str">
        <f>[1]Calculations!C176</f>
        <v>Residential</v>
      </c>
      <c r="E205" s="38">
        <f>[1]Calculations!E176</f>
        <v>0.32567800000000002</v>
      </c>
      <c r="F205" s="38">
        <f>[1]Calculations!I176</f>
        <v>0.17441185825000002</v>
      </c>
      <c r="G205" s="38">
        <f>[1]Calculations!M176</f>
        <v>53.55346638397436</v>
      </c>
      <c r="H205" s="38">
        <f>[1]Calculations!H176</f>
        <v>0.15126614175</v>
      </c>
      <c r="I205" s="38">
        <f>[1]Calculations!L176</f>
        <v>46.44653361602564</v>
      </c>
      <c r="J205" s="38">
        <f>[1]Calculations!G176</f>
        <v>0</v>
      </c>
      <c r="K205" s="38">
        <f>[1]Calculations!K176</f>
        <v>0</v>
      </c>
      <c r="L205" s="38">
        <f>[1]Calculations!F176</f>
        <v>0</v>
      </c>
      <c r="M205" s="38">
        <f>[1]Calculations!J176</f>
        <v>0</v>
      </c>
      <c r="N205" s="38">
        <f>[1]Calculations!V176</f>
        <v>0.188680802845</v>
      </c>
      <c r="O205" s="38">
        <f>[1]Calculations!W176</f>
        <v>57.934770799685573</v>
      </c>
      <c r="P205" s="38">
        <f>[1]Calculations!O176</f>
        <v>0.2264988297936</v>
      </c>
      <c r="Q205" s="38">
        <f>[1]Calculations!S176</f>
        <v>69.546862174786142</v>
      </c>
      <c r="R205" s="38">
        <f>[1]Calculations!Q176</f>
        <v>0.22613212779360001</v>
      </c>
      <c r="S205" s="38">
        <f>[1]Calculations!T176</f>
        <v>69.434265683773546</v>
      </c>
      <c r="T205" s="38">
        <f>[1]Calculations!R176</f>
        <v>0.21391582201600001</v>
      </c>
      <c r="U205" s="38">
        <f>[1]Calculations!U176</f>
        <v>65.683227610093411</v>
      </c>
      <c r="V205" s="38">
        <f>[1]Calculations!X176</f>
        <v>0.30304744869900002</v>
      </c>
      <c r="W205" s="38">
        <f>[1]Calculations!Y176</f>
        <v>93.051249608201971</v>
      </c>
      <c r="X205" s="38" t="s">
        <v>1056</v>
      </c>
      <c r="Y205" s="73" t="s">
        <v>108</v>
      </c>
      <c r="Z205" s="80" t="s">
        <v>1067</v>
      </c>
      <c r="AA205" s="80">
        <f>[1]Calculations!Z176</f>
        <v>6.0810870987300002E-2</v>
      </c>
      <c r="AB205" s="80">
        <f t="shared" si="25"/>
        <v>18.672084386203551</v>
      </c>
      <c r="AC205" s="80">
        <f>[1]Calculations!AA176</f>
        <v>0</v>
      </c>
      <c r="AD205" s="80">
        <f t="shared" si="26"/>
        <v>0</v>
      </c>
      <c r="AE205" s="80">
        <f>[1]Calculations!AB176</f>
        <v>0</v>
      </c>
      <c r="AF205" s="80">
        <f t="shared" si="27"/>
        <v>0</v>
      </c>
      <c r="AG205" s="80">
        <f>[1]Calculations!AC176</f>
        <v>0</v>
      </c>
      <c r="AH205" s="80">
        <f t="shared" si="28"/>
        <v>0</v>
      </c>
      <c r="AI205" s="80">
        <f>[1]Calculations!AD176</f>
        <v>0</v>
      </c>
      <c r="AJ205" s="80">
        <f t="shared" si="29"/>
        <v>0</v>
      </c>
      <c r="AK205" s="80">
        <f>[1]Calculations!AE176</f>
        <v>0</v>
      </c>
      <c r="AL205" s="80">
        <f t="shared" si="30"/>
        <v>0</v>
      </c>
      <c r="AM205" s="80">
        <f>[1]Calculations!AF176</f>
        <v>0</v>
      </c>
      <c r="AN205" s="80">
        <f t="shared" si="31"/>
        <v>0</v>
      </c>
      <c r="AO205" s="80">
        <f>[1]Calculations!AG176</f>
        <v>0</v>
      </c>
      <c r="AP205" s="80">
        <f t="shared" si="32"/>
        <v>0</v>
      </c>
      <c r="AQ205" s="80">
        <f>[1]Calculations!AH176</f>
        <v>0.32567797499899998</v>
      </c>
      <c r="AR205" s="80">
        <f t="shared" si="33"/>
        <v>99.999992323399169</v>
      </c>
      <c r="AS205" s="80">
        <f>[1]Calculations!AI176</f>
        <v>0</v>
      </c>
      <c r="AT205" s="80">
        <f t="shared" si="34"/>
        <v>0</v>
      </c>
      <c r="AU205" s="80">
        <f>[1]Calculations!AJ176</f>
        <v>0</v>
      </c>
      <c r="AV205" s="80">
        <f t="shared" si="35"/>
        <v>0</v>
      </c>
      <c r="AW205" s="83"/>
      <c r="AX205" s="83"/>
      <c r="AY205" s="13" t="str">
        <f>[1]Calculations!D176</f>
        <v>Land Supply 2018</v>
      </c>
    </row>
    <row r="206" spans="2:51" x14ac:dyDescent="0.25">
      <c r="B206" s="13" t="str">
        <f>[1]Calculations!A177</f>
        <v>HL/2004/00</v>
      </c>
      <c r="C206" s="30" t="str">
        <f>[1]Calculations!B177</f>
        <v>Adj 13 Bury Road, Radcliffe</v>
      </c>
      <c r="D206" s="13" t="str">
        <f>[1]Calculations!C177</f>
        <v>Residential</v>
      </c>
      <c r="E206" s="38">
        <f>[1]Calculations!E177</f>
        <v>0.26240000000000002</v>
      </c>
      <c r="F206" s="38">
        <f>[1]Calculations!I177</f>
        <v>0.21540885571900004</v>
      </c>
      <c r="G206" s="38">
        <f>[1]Calculations!M177</f>
        <v>82.091789527057941</v>
      </c>
      <c r="H206" s="38">
        <f>[1]Calculations!H177</f>
        <v>4.6991144281E-2</v>
      </c>
      <c r="I206" s="38">
        <f>[1]Calculations!L177</f>
        <v>17.90821047294207</v>
      </c>
      <c r="J206" s="38">
        <f>[1]Calculations!G177</f>
        <v>0</v>
      </c>
      <c r="K206" s="38">
        <f>[1]Calculations!K177</f>
        <v>0</v>
      </c>
      <c r="L206" s="38">
        <f>[1]Calculations!F177</f>
        <v>0</v>
      </c>
      <c r="M206" s="38">
        <f>[1]Calculations!J177</f>
        <v>0</v>
      </c>
      <c r="N206" s="38">
        <f>[1]Calculations!V177</f>
        <v>0</v>
      </c>
      <c r="O206" s="38">
        <f>[1]Calculations!W177</f>
        <v>0</v>
      </c>
      <c r="P206" s="38">
        <f>[1]Calculations!O177</f>
        <v>0</v>
      </c>
      <c r="Q206" s="38">
        <f>[1]Calculations!S177</f>
        <v>0</v>
      </c>
      <c r="R206" s="38">
        <f>[1]Calculations!Q177</f>
        <v>0</v>
      </c>
      <c r="S206" s="38">
        <f>[1]Calculations!T177</f>
        <v>0</v>
      </c>
      <c r="T206" s="38">
        <f>[1]Calculations!R177</f>
        <v>0</v>
      </c>
      <c r="U206" s="38">
        <f>[1]Calculations!U177</f>
        <v>0</v>
      </c>
      <c r="V206" s="38" t="str">
        <f>[1]Calculations!X177</f>
        <v>Not Modelled</v>
      </c>
      <c r="W206" s="38" t="str">
        <f>[1]Calculations!Y177</f>
        <v>N/A</v>
      </c>
      <c r="X206" s="38" t="s">
        <v>1056</v>
      </c>
      <c r="Y206" s="73" t="s">
        <v>105</v>
      </c>
      <c r="Z206" s="80" t="s">
        <v>1066</v>
      </c>
      <c r="AA206" s="80">
        <f>[1]Calculations!Z177</f>
        <v>0</v>
      </c>
      <c r="AB206" s="80">
        <f t="shared" si="25"/>
        <v>0</v>
      </c>
      <c r="AC206" s="80">
        <f>[1]Calculations!AA177</f>
        <v>0</v>
      </c>
      <c r="AD206" s="80">
        <f t="shared" si="26"/>
        <v>0</v>
      </c>
      <c r="AE206" s="80">
        <f>[1]Calculations!AB177</f>
        <v>0</v>
      </c>
      <c r="AF206" s="80">
        <f t="shared" si="27"/>
        <v>0</v>
      </c>
      <c r="AG206" s="80">
        <f>[1]Calculations!AC177</f>
        <v>0</v>
      </c>
      <c r="AH206" s="80">
        <f t="shared" si="28"/>
        <v>0</v>
      </c>
      <c r="AI206" s="80">
        <f>[1]Calculations!AD177</f>
        <v>0</v>
      </c>
      <c r="AJ206" s="80">
        <f t="shared" si="29"/>
        <v>0</v>
      </c>
      <c r="AK206" s="80">
        <f>[1]Calculations!AE177</f>
        <v>0</v>
      </c>
      <c r="AL206" s="80">
        <f t="shared" si="30"/>
        <v>0</v>
      </c>
      <c r="AM206" s="80">
        <f>[1]Calculations!AF177</f>
        <v>0</v>
      </c>
      <c r="AN206" s="80">
        <f t="shared" si="31"/>
        <v>0</v>
      </c>
      <c r="AO206" s="80">
        <f>[1]Calculations!AG177</f>
        <v>0</v>
      </c>
      <c r="AP206" s="80">
        <f t="shared" si="32"/>
        <v>0</v>
      </c>
      <c r="AQ206" s="80">
        <f>[1]Calculations!AH177</f>
        <v>0.262399809998</v>
      </c>
      <c r="AR206" s="80">
        <f t="shared" si="33"/>
        <v>99.999927590701205</v>
      </c>
      <c r="AS206" s="80">
        <f>[1]Calculations!AI177</f>
        <v>0</v>
      </c>
      <c r="AT206" s="80">
        <f t="shared" si="34"/>
        <v>0</v>
      </c>
      <c r="AU206" s="80">
        <f>[1]Calculations!AJ177</f>
        <v>0</v>
      </c>
      <c r="AV206" s="80">
        <f t="shared" si="35"/>
        <v>0</v>
      </c>
      <c r="AW206" s="83"/>
      <c r="AX206" s="83"/>
      <c r="AY206" s="13" t="str">
        <f>[1]Calculations!D177</f>
        <v>Land Supply 2018</v>
      </c>
    </row>
    <row r="207" spans="2:51" ht="25" x14ac:dyDescent="0.25">
      <c r="B207" s="13" t="str">
        <f>[1]Calculations!A178</f>
        <v>HL/2057/00</v>
      </c>
      <c r="C207" s="30" t="str">
        <f>[1]Calculations!B178</f>
        <v>Fairfield Service Station, Rochdale Old Road, Bury</v>
      </c>
      <c r="D207" s="13" t="str">
        <f>[1]Calculations!C178</f>
        <v>Residential</v>
      </c>
      <c r="E207" s="38">
        <f>[1]Calculations!E178</f>
        <v>0.103711</v>
      </c>
      <c r="F207" s="38">
        <f>[1]Calculations!I178</f>
        <v>0.103711</v>
      </c>
      <c r="G207" s="38">
        <f>[1]Calculations!M178</f>
        <v>100</v>
      </c>
      <c r="H207" s="38">
        <f>[1]Calculations!H178</f>
        <v>0</v>
      </c>
      <c r="I207" s="38">
        <f>[1]Calculations!L178</f>
        <v>0</v>
      </c>
      <c r="J207" s="38">
        <f>[1]Calculations!G178</f>
        <v>0</v>
      </c>
      <c r="K207" s="38">
        <f>[1]Calculations!K178</f>
        <v>0</v>
      </c>
      <c r="L207" s="38">
        <f>[1]Calculations!F178</f>
        <v>0</v>
      </c>
      <c r="M207" s="38">
        <f>[1]Calculations!J178</f>
        <v>0</v>
      </c>
      <c r="N207" s="38">
        <f>[1]Calculations!V178</f>
        <v>0</v>
      </c>
      <c r="O207" s="38">
        <f>[1]Calculations!W178</f>
        <v>0</v>
      </c>
      <c r="P207" s="38">
        <f>[1]Calculations!O178</f>
        <v>6.4774122499790003E-3</v>
      </c>
      <c r="Q207" s="38">
        <f>[1]Calculations!S178</f>
        <v>6.2456366730423971</v>
      </c>
      <c r="R207" s="38">
        <f>[1]Calculations!Q178</f>
        <v>1.87492249979E-4</v>
      </c>
      <c r="S207" s="38">
        <f>[1]Calculations!T178</f>
        <v>0.18078337879202785</v>
      </c>
      <c r="T207" s="38">
        <f>[1]Calculations!R178</f>
        <v>0</v>
      </c>
      <c r="U207" s="38">
        <f>[1]Calculations!U178</f>
        <v>0</v>
      </c>
      <c r="V207" s="38" t="str">
        <f>[1]Calculations!X178</f>
        <v>Not Modelled</v>
      </c>
      <c r="W207" s="38" t="str">
        <f>[1]Calculations!Y178</f>
        <v>N/A</v>
      </c>
      <c r="X207" s="38" t="s">
        <v>1056</v>
      </c>
      <c r="Y207" s="73" t="s">
        <v>105</v>
      </c>
      <c r="Z207" s="80" t="s">
        <v>1066</v>
      </c>
      <c r="AA207" s="80">
        <f>[1]Calculations!Z178</f>
        <v>0</v>
      </c>
      <c r="AB207" s="80">
        <f t="shared" si="25"/>
        <v>0</v>
      </c>
      <c r="AC207" s="80">
        <f>[1]Calculations!AA178</f>
        <v>0</v>
      </c>
      <c r="AD207" s="80">
        <f t="shared" si="26"/>
        <v>0</v>
      </c>
      <c r="AE207" s="80">
        <f>[1]Calculations!AB178</f>
        <v>0</v>
      </c>
      <c r="AF207" s="80">
        <f t="shared" si="27"/>
        <v>0</v>
      </c>
      <c r="AG207" s="80">
        <f>[1]Calculations!AC178</f>
        <v>0</v>
      </c>
      <c r="AH207" s="80">
        <f t="shared" si="28"/>
        <v>0</v>
      </c>
      <c r="AI207" s="80">
        <f>[1]Calculations!AD178</f>
        <v>0</v>
      </c>
      <c r="AJ207" s="80">
        <f t="shared" si="29"/>
        <v>0</v>
      </c>
      <c r="AK207" s="80">
        <f>[1]Calculations!AE178</f>
        <v>0</v>
      </c>
      <c r="AL207" s="80">
        <f t="shared" si="30"/>
        <v>0</v>
      </c>
      <c r="AM207" s="80">
        <f>[1]Calculations!AF178</f>
        <v>0</v>
      </c>
      <c r="AN207" s="80">
        <f t="shared" si="31"/>
        <v>0</v>
      </c>
      <c r="AO207" s="80">
        <f>[1]Calculations!AG178</f>
        <v>0</v>
      </c>
      <c r="AP207" s="80">
        <f t="shared" si="32"/>
        <v>0</v>
      </c>
      <c r="AQ207" s="80">
        <f>[1]Calculations!AH178</f>
        <v>0.103711029999</v>
      </c>
      <c r="AR207" s="80">
        <f t="shared" si="33"/>
        <v>100.00002892557202</v>
      </c>
      <c r="AS207" s="80">
        <f>[1]Calculations!AI178</f>
        <v>0</v>
      </c>
      <c r="AT207" s="80">
        <f t="shared" si="34"/>
        <v>0</v>
      </c>
      <c r="AU207" s="80">
        <f>[1]Calculations!AJ178</f>
        <v>0</v>
      </c>
      <c r="AV207" s="80">
        <f t="shared" si="35"/>
        <v>0</v>
      </c>
      <c r="AW207" s="83"/>
      <c r="AX207" s="83"/>
      <c r="AY207" s="13" t="str">
        <f>[1]Calculations!D178</f>
        <v>Land Supply 2018</v>
      </c>
    </row>
    <row r="208" spans="2:51" ht="25" x14ac:dyDescent="0.25">
      <c r="B208" s="13" t="str">
        <f>[1]Calculations!A179</f>
        <v>HL/2125/00</v>
      </c>
      <c r="C208" s="30" t="str">
        <f>[1]Calculations!B179</f>
        <v>Barn at Meadowcroft Fold Farm, Off Whittle Lane, Pilsworth, Bury, OL10 2RE</v>
      </c>
      <c r="D208" s="13" t="str">
        <f>[1]Calculations!C179</f>
        <v>Residential</v>
      </c>
      <c r="E208" s="38">
        <f>[1]Calculations!E179</f>
        <v>0.60890299999999997</v>
      </c>
      <c r="F208" s="38">
        <f>[1]Calculations!I179</f>
        <v>0.60890299999999997</v>
      </c>
      <c r="G208" s="38">
        <f>[1]Calculations!M179</f>
        <v>100</v>
      </c>
      <c r="H208" s="38">
        <f>[1]Calculations!H179</f>
        <v>0</v>
      </c>
      <c r="I208" s="38">
        <f>[1]Calculations!L179</f>
        <v>0</v>
      </c>
      <c r="J208" s="38">
        <f>[1]Calculations!G179</f>
        <v>0</v>
      </c>
      <c r="K208" s="38">
        <f>[1]Calculations!K179</f>
        <v>0</v>
      </c>
      <c r="L208" s="38">
        <f>[1]Calculations!F179</f>
        <v>0</v>
      </c>
      <c r="M208" s="38">
        <f>[1]Calculations!J179</f>
        <v>0</v>
      </c>
      <c r="N208" s="38">
        <f>[1]Calculations!V179</f>
        <v>0</v>
      </c>
      <c r="O208" s="38">
        <f>[1]Calculations!W179</f>
        <v>0</v>
      </c>
      <c r="P208" s="38">
        <f>[1]Calculations!O179</f>
        <v>5.5942165614200005E-2</v>
      </c>
      <c r="Q208" s="38">
        <f>[1]Calculations!S179</f>
        <v>9.1873690249842763</v>
      </c>
      <c r="R208" s="38">
        <f>[1]Calculations!Q179</f>
        <v>1.2058765614200001E-2</v>
      </c>
      <c r="S208" s="38">
        <f>[1]Calculations!T179</f>
        <v>1.9804083103876973</v>
      </c>
      <c r="T208" s="38">
        <f>[1]Calculations!R179</f>
        <v>0</v>
      </c>
      <c r="U208" s="38">
        <f>[1]Calculations!U179</f>
        <v>0</v>
      </c>
      <c r="V208" s="38" t="str">
        <f>[1]Calculations!X179</f>
        <v>Not Modelled</v>
      </c>
      <c r="W208" s="38" t="str">
        <f>[1]Calculations!Y179</f>
        <v>N/A</v>
      </c>
      <c r="X208" s="38" t="s">
        <v>1056</v>
      </c>
      <c r="Y208" s="73" t="s">
        <v>105</v>
      </c>
      <c r="Z208" s="80" t="s">
        <v>1066</v>
      </c>
      <c r="AA208" s="80">
        <f>[1]Calculations!Z179</f>
        <v>0</v>
      </c>
      <c r="AB208" s="80">
        <f t="shared" si="25"/>
        <v>0</v>
      </c>
      <c r="AC208" s="80">
        <f>[1]Calculations!AA179</f>
        <v>0</v>
      </c>
      <c r="AD208" s="80">
        <f t="shared" si="26"/>
        <v>0</v>
      </c>
      <c r="AE208" s="80">
        <f>[1]Calculations!AB179</f>
        <v>0</v>
      </c>
      <c r="AF208" s="80">
        <f t="shared" si="27"/>
        <v>0</v>
      </c>
      <c r="AG208" s="80">
        <f>[1]Calculations!AC179</f>
        <v>0</v>
      </c>
      <c r="AH208" s="80">
        <f t="shared" si="28"/>
        <v>0</v>
      </c>
      <c r="AI208" s="80">
        <f>[1]Calculations!AD179</f>
        <v>0</v>
      </c>
      <c r="AJ208" s="80">
        <f t="shared" si="29"/>
        <v>0</v>
      </c>
      <c r="AK208" s="80">
        <f>[1]Calculations!AE179</f>
        <v>0.359020271379</v>
      </c>
      <c r="AL208" s="80">
        <f t="shared" si="30"/>
        <v>58.961816804811271</v>
      </c>
      <c r="AM208" s="80">
        <f>[1]Calculations!AF179</f>
        <v>4.8189594847800003E-3</v>
      </c>
      <c r="AN208" s="80">
        <f t="shared" si="31"/>
        <v>0.79141661065555602</v>
      </c>
      <c r="AO208" s="80">
        <f>[1]Calculations!AG179</f>
        <v>2.6414961210400001E-4</v>
      </c>
      <c r="AP208" s="80">
        <f t="shared" si="32"/>
        <v>4.3381230196599466E-2</v>
      </c>
      <c r="AQ208" s="80">
        <f>[1]Calculations!AH179</f>
        <v>0.32650480970399998</v>
      </c>
      <c r="AR208" s="80">
        <f t="shared" si="33"/>
        <v>53.62180999338154</v>
      </c>
      <c r="AS208" s="80">
        <f>[1]Calculations!AI179</f>
        <v>0</v>
      </c>
      <c r="AT208" s="80">
        <f t="shared" si="34"/>
        <v>0</v>
      </c>
      <c r="AU208" s="80">
        <f>[1]Calculations!AJ179</f>
        <v>0</v>
      </c>
      <c r="AV208" s="80">
        <f t="shared" si="35"/>
        <v>0</v>
      </c>
      <c r="AW208" s="83"/>
      <c r="AX208" s="83"/>
      <c r="AY208" s="13" t="str">
        <f>[1]Calculations!D179</f>
        <v>Land Supply 2018</v>
      </c>
    </row>
    <row r="209" spans="2:51" ht="25" x14ac:dyDescent="0.25">
      <c r="B209" s="13" t="str">
        <f>[1]Calculations!A180</f>
        <v>HL/2127/00</v>
      </c>
      <c r="C209" s="30" t="str">
        <f>[1]Calculations!B180</f>
        <v>Wellington Garage, Deardens Street, Bury</v>
      </c>
      <c r="D209" s="13" t="str">
        <f>[1]Calculations!C180</f>
        <v>Residential</v>
      </c>
      <c r="E209" s="38">
        <f>[1]Calculations!E180</f>
        <v>6.9350300000000004E-2</v>
      </c>
      <c r="F209" s="38">
        <f>[1]Calculations!I180</f>
        <v>6.9350300000000004E-2</v>
      </c>
      <c r="G209" s="38">
        <f>[1]Calculations!M180</f>
        <v>100</v>
      </c>
      <c r="H209" s="38">
        <f>[1]Calculations!H180</f>
        <v>0</v>
      </c>
      <c r="I209" s="38">
        <f>[1]Calculations!L180</f>
        <v>0</v>
      </c>
      <c r="J209" s="38">
        <f>[1]Calculations!G180</f>
        <v>0</v>
      </c>
      <c r="K209" s="38">
        <f>[1]Calculations!K180</f>
        <v>0</v>
      </c>
      <c r="L209" s="38">
        <f>[1]Calculations!F180</f>
        <v>0</v>
      </c>
      <c r="M209" s="38">
        <f>[1]Calculations!J180</f>
        <v>0</v>
      </c>
      <c r="N209" s="38">
        <f>[1]Calculations!V180</f>
        <v>0</v>
      </c>
      <c r="O209" s="38">
        <f>[1]Calculations!W180</f>
        <v>0</v>
      </c>
      <c r="P209" s="38">
        <f>[1]Calculations!O180</f>
        <v>2.3521440181200003E-3</v>
      </c>
      <c r="Q209" s="38">
        <f>[1]Calculations!S180</f>
        <v>3.3916854261913794</v>
      </c>
      <c r="R209" s="38">
        <f>[1]Calculations!Q180</f>
        <v>1.9821400181200001E-3</v>
      </c>
      <c r="S209" s="38">
        <f>[1]Calculations!T180</f>
        <v>2.8581563715225458</v>
      </c>
      <c r="T209" s="38">
        <f>[1]Calculations!R180</f>
        <v>0</v>
      </c>
      <c r="U209" s="38">
        <f>[1]Calculations!U180</f>
        <v>0</v>
      </c>
      <c r="V209" s="38" t="str">
        <f>[1]Calculations!X180</f>
        <v>Not Modelled</v>
      </c>
      <c r="W209" s="38" t="str">
        <f>[1]Calculations!Y180</f>
        <v>N/A</v>
      </c>
      <c r="X209" s="38" t="s">
        <v>1056</v>
      </c>
      <c r="Y209" s="73" t="s">
        <v>105</v>
      </c>
      <c r="Z209" s="80" t="s">
        <v>1066</v>
      </c>
      <c r="AA209" s="80">
        <f>[1]Calculations!Z180</f>
        <v>0</v>
      </c>
      <c r="AB209" s="80">
        <f t="shared" si="25"/>
        <v>0</v>
      </c>
      <c r="AC209" s="80">
        <f>[1]Calculations!AA180</f>
        <v>1.9821400181200001E-3</v>
      </c>
      <c r="AD209" s="80">
        <f t="shared" si="26"/>
        <v>2.8581563715225456E-2</v>
      </c>
      <c r="AE209" s="80">
        <f>[1]Calculations!AB180</f>
        <v>0</v>
      </c>
      <c r="AF209" s="80">
        <f t="shared" si="27"/>
        <v>0</v>
      </c>
      <c r="AG209" s="80">
        <f>[1]Calculations!AC180</f>
        <v>0</v>
      </c>
      <c r="AH209" s="80">
        <f t="shared" si="28"/>
        <v>0</v>
      </c>
      <c r="AI209" s="80">
        <f>[1]Calculations!AD180</f>
        <v>0</v>
      </c>
      <c r="AJ209" s="80">
        <f t="shared" si="29"/>
        <v>0</v>
      </c>
      <c r="AK209" s="80">
        <f>[1]Calculations!AE180</f>
        <v>0</v>
      </c>
      <c r="AL209" s="80">
        <f t="shared" si="30"/>
        <v>0</v>
      </c>
      <c r="AM209" s="80">
        <f>[1]Calculations!AF180</f>
        <v>0</v>
      </c>
      <c r="AN209" s="80">
        <f t="shared" si="31"/>
        <v>0</v>
      </c>
      <c r="AO209" s="80">
        <f>[1]Calculations!AG180</f>
        <v>0</v>
      </c>
      <c r="AP209" s="80">
        <f t="shared" si="32"/>
        <v>0</v>
      </c>
      <c r="AQ209" s="80">
        <f>[1]Calculations!AH180</f>
        <v>6.9350315003699994E-2</v>
      </c>
      <c r="AR209" s="80">
        <f t="shared" si="33"/>
        <v>100.00002163465767</v>
      </c>
      <c r="AS209" s="80">
        <f>[1]Calculations!AI180</f>
        <v>0</v>
      </c>
      <c r="AT209" s="80">
        <f t="shared" si="34"/>
        <v>0</v>
      </c>
      <c r="AU209" s="80">
        <f>[1]Calculations!AJ180</f>
        <v>0</v>
      </c>
      <c r="AV209" s="80">
        <f t="shared" si="35"/>
        <v>0</v>
      </c>
      <c r="AW209" s="83"/>
      <c r="AX209" s="83"/>
      <c r="AY209" s="13" t="str">
        <f>[1]Calculations!D180</f>
        <v>Land Supply 2018</v>
      </c>
    </row>
    <row r="210" spans="2:51" x14ac:dyDescent="0.25">
      <c r="B210" s="13" t="str">
        <f>[1]Calculations!A181</f>
        <v>HL/2134/00</v>
      </c>
      <c r="C210" s="30" t="str">
        <f>[1]Calculations!B181</f>
        <v>Land off Glenvale Close, Radcliffe</v>
      </c>
      <c r="D210" s="13" t="str">
        <f>[1]Calculations!C181</f>
        <v>Residential</v>
      </c>
      <c r="E210" s="38">
        <f>[1]Calculations!E181</f>
        <v>3.3232600000000001E-2</v>
      </c>
      <c r="F210" s="38">
        <f>[1]Calculations!I181</f>
        <v>2.9998599999914166E-8</v>
      </c>
      <c r="G210" s="38">
        <f>[1]Calculations!M181</f>
        <v>9.0268591683810979E-5</v>
      </c>
      <c r="H210" s="38">
        <f>[1]Calculations!H181</f>
        <v>3.3232570001400001E-2</v>
      </c>
      <c r="I210" s="38">
        <f>[1]Calculations!L181</f>
        <v>99.999909731408323</v>
      </c>
      <c r="J210" s="38">
        <f>[1]Calculations!G181</f>
        <v>0</v>
      </c>
      <c r="K210" s="38">
        <f>[1]Calculations!K181</f>
        <v>0</v>
      </c>
      <c r="L210" s="38">
        <f>[1]Calculations!F181</f>
        <v>0</v>
      </c>
      <c r="M210" s="38">
        <f>[1]Calculations!J181</f>
        <v>0</v>
      </c>
      <c r="N210" s="38">
        <f>[1]Calculations!V181</f>
        <v>3.3232570001400001E-2</v>
      </c>
      <c r="O210" s="38">
        <f>[1]Calculations!W181</f>
        <v>99.999909731408323</v>
      </c>
      <c r="P210" s="38">
        <f>[1]Calculations!O181</f>
        <v>8.8006101846060004E-4</v>
      </c>
      <c r="Q210" s="38">
        <f>[1]Calculations!S181</f>
        <v>2.648185873090279</v>
      </c>
      <c r="R210" s="38">
        <f>[1]Calculations!Q181</f>
        <v>8.8006101846060004E-4</v>
      </c>
      <c r="S210" s="38">
        <f>[1]Calculations!T181</f>
        <v>2.648185873090279</v>
      </c>
      <c r="T210" s="38">
        <f>[1]Calculations!R181</f>
        <v>1.5956762513599998E-5</v>
      </c>
      <c r="U210" s="38">
        <f>[1]Calculations!U181</f>
        <v>4.8015390049529677E-2</v>
      </c>
      <c r="V210" s="38">
        <f>[1]Calculations!X181</f>
        <v>3.3232570001400001E-2</v>
      </c>
      <c r="W210" s="38">
        <f>[1]Calculations!Y181</f>
        <v>99.999909731408323</v>
      </c>
      <c r="X210" s="38" t="s">
        <v>1056</v>
      </c>
      <c r="Y210" s="73" t="s">
        <v>105</v>
      </c>
      <c r="Z210" s="80" t="s">
        <v>1066</v>
      </c>
      <c r="AA210" s="80">
        <f>[1]Calculations!Z181</f>
        <v>0</v>
      </c>
      <c r="AB210" s="80">
        <f t="shared" si="25"/>
        <v>0</v>
      </c>
      <c r="AC210" s="80">
        <f>[1]Calculations!AA181</f>
        <v>0</v>
      </c>
      <c r="AD210" s="80">
        <f t="shared" si="26"/>
        <v>0</v>
      </c>
      <c r="AE210" s="80">
        <f>[1]Calculations!AB181</f>
        <v>0</v>
      </c>
      <c r="AF210" s="80">
        <f t="shared" si="27"/>
        <v>0</v>
      </c>
      <c r="AG210" s="80">
        <f>[1]Calculations!AC181</f>
        <v>0</v>
      </c>
      <c r="AH210" s="80">
        <f t="shared" si="28"/>
        <v>0</v>
      </c>
      <c r="AI210" s="80">
        <f>[1]Calculations!AD181</f>
        <v>0</v>
      </c>
      <c r="AJ210" s="80">
        <f t="shared" si="29"/>
        <v>0</v>
      </c>
      <c r="AK210" s="80">
        <f>[1]Calculations!AE181</f>
        <v>0</v>
      </c>
      <c r="AL210" s="80">
        <f t="shared" si="30"/>
        <v>0</v>
      </c>
      <c r="AM210" s="80">
        <f>[1]Calculations!AF181</f>
        <v>0</v>
      </c>
      <c r="AN210" s="80">
        <f t="shared" si="31"/>
        <v>0</v>
      </c>
      <c r="AO210" s="80">
        <f>[1]Calculations!AG181</f>
        <v>0</v>
      </c>
      <c r="AP210" s="80">
        <f t="shared" si="32"/>
        <v>0</v>
      </c>
      <c r="AQ210" s="80">
        <f>[1]Calculations!AH181</f>
        <v>3.3232570001400001E-2</v>
      </c>
      <c r="AR210" s="80">
        <f t="shared" si="33"/>
        <v>99.999909731408323</v>
      </c>
      <c r="AS210" s="80">
        <f>[1]Calculations!AI181</f>
        <v>0</v>
      </c>
      <c r="AT210" s="80">
        <f t="shared" si="34"/>
        <v>0</v>
      </c>
      <c r="AU210" s="80">
        <f>[1]Calculations!AJ181</f>
        <v>0</v>
      </c>
      <c r="AV210" s="80">
        <f t="shared" si="35"/>
        <v>0</v>
      </c>
      <c r="AW210" s="84"/>
      <c r="AX210" s="84"/>
      <c r="AY210" s="13" t="str">
        <f>[1]Calculations!D181</f>
        <v>Land Supply 2018</v>
      </c>
    </row>
    <row r="211" spans="2:51" ht="25" x14ac:dyDescent="0.25">
      <c r="B211" s="13" t="str">
        <f>[1]Calculations!A182</f>
        <v>HL/2144/00</v>
      </c>
      <c r="C211" s="30" t="str">
        <f>[1]Calculations!B182</f>
        <v>Bridgefield Drive, Bury</v>
      </c>
      <c r="D211" s="13" t="str">
        <f>[1]Calculations!C182</f>
        <v>Residential</v>
      </c>
      <c r="E211" s="38">
        <f>[1]Calculations!E182</f>
        <v>3.32246E-2</v>
      </c>
      <c r="F211" s="38">
        <f>[1]Calculations!I182</f>
        <v>3.32246E-2</v>
      </c>
      <c r="G211" s="38">
        <f>[1]Calculations!M182</f>
        <v>100</v>
      </c>
      <c r="H211" s="38">
        <f>[1]Calculations!H182</f>
        <v>0</v>
      </c>
      <c r="I211" s="38">
        <f>[1]Calculations!L182</f>
        <v>0</v>
      </c>
      <c r="J211" s="38">
        <f>[1]Calculations!G182</f>
        <v>0</v>
      </c>
      <c r="K211" s="38">
        <f>[1]Calculations!K182</f>
        <v>0</v>
      </c>
      <c r="L211" s="38">
        <f>[1]Calculations!F182</f>
        <v>0</v>
      </c>
      <c r="M211" s="38">
        <f>[1]Calculations!J182</f>
        <v>0</v>
      </c>
      <c r="N211" s="38">
        <f>[1]Calculations!V182</f>
        <v>3.3224560001399998E-2</v>
      </c>
      <c r="O211" s="38">
        <f>[1]Calculations!W182</f>
        <v>99.999879611492688</v>
      </c>
      <c r="P211" s="38">
        <f>[1]Calculations!O182</f>
        <v>7.2810414204399999E-3</v>
      </c>
      <c r="Q211" s="38">
        <f>[1]Calculations!S182</f>
        <v>21.914609718220838</v>
      </c>
      <c r="R211" s="38">
        <f>[1]Calculations!Q182</f>
        <v>7.2810414204399999E-3</v>
      </c>
      <c r="S211" s="38">
        <f>[1]Calculations!T182</f>
        <v>21.914609718220838</v>
      </c>
      <c r="T211" s="38">
        <f>[1]Calculations!R182</f>
        <v>1.37375590041E-3</v>
      </c>
      <c r="U211" s="38">
        <f>[1]Calculations!U182</f>
        <v>4.134755272930299</v>
      </c>
      <c r="V211" s="38" t="str">
        <f>[1]Calculations!X182</f>
        <v>Not Modelled</v>
      </c>
      <c r="W211" s="38" t="str">
        <f>[1]Calculations!Y182</f>
        <v>N/A</v>
      </c>
      <c r="X211" s="38" t="s">
        <v>1056</v>
      </c>
      <c r="Y211" s="73" t="s">
        <v>108</v>
      </c>
      <c r="Z211" s="80" t="s">
        <v>1067</v>
      </c>
      <c r="AA211" s="80">
        <f>[1]Calculations!Z182</f>
        <v>0</v>
      </c>
      <c r="AB211" s="80">
        <f t="shared" si="25"/>
        <v>0</v>
      </c>
      <c r="AC211" s="80">
        <f>[1]Calculations!AA182</f>
        <v>0</v>
      </c>
      <c r="AD211" s="80">
        <f t="shared" si="26"/>
        <v>0</v>
      </c>
      <c r="AE211" s="80">
        <f>[1]Calculations!AB182</f>
        <v>0</v>
      </c>
      <c r="AF211" s="80">
        <f t="shared" si="27"/>
        <v>0</v>
      </c>
      <c r="AG211" s="80">
        <f>[1]Calculations!AC182</f>
        <v>0</v>
      </c>
      <c r="AH211" s="80">
        <f t="shared" si="28"/>
        <v>0</v>
      </c>
      <c r="AI211" s="80">
        <f>[1]Calculations!AD182</f>
        <v>0</v>
      </c>
      <c r="AJ211" s="80">
        <f t="shared" si="29"/>
        <v>0</v>
      </c>
      <c r="AK211" s="80">
        <f>[1]Calculations!AE182</f>
        <v>3.10792277926E-2</v>
      </c>
      <c r="AL211" s="80">
        <f t="shared" si="30"/>
        <v>93.542820056825377</v>
      </c>
      <c r="AM211" s="80">
        <f>[1]Calculations!AF182</f>
        <v>1.68066997398E-3</v>
      </c>
      <c r="AN211" s="80">
        <f t="shared" si="31"/>
        <v>5.0585107841177921</v>
      </c>
      <c r="AO211" s="80">
        <f>[1]Calculations!AG182</f>
        <v>0</v>
      </c>
      <c r="AP211" s="80">
        <f t="shared" si="32"/>
        <v>0</v>
      </c>
      <c r="AQ211" s="80">
        <f>[1]Calculations!AH182</f>
        <v>3.3224560001399998E-2</v>
      </c>
      <c r="AR211" s="80">
        <f t="shared" si="33"/>
        <v>99.999879611492688</v>
      </c>
      <c r="AS211" s="80">
        <f>[1]Calculations!AI182</f>
        <v>0</v>
      </c>
      <c r="AT211" s="80">
        <f t="shared" si="34"/>
        <v>0</v>
      </c>
      <c r="AU211" s="80">
        <f>[1]Calculations!AJ182</f>
        <v>0</v>
      </c>
      <c r="AV211" s="80">
        <f t="shared" si="35"/>
        <v>0</v>
      </c>
      <c r="AW211" s="83"/>
      <c r="AX211" s="83"/>
      <c r="AY211" s="13" t="str">
        <f>[1]Calculations!D182</f>
        <v>Land Supply 2018</v>
      </c>
    </row>
    <row r="212" spans="2:51" ht="25" x14ac:dyDescent="0.25">
      <c r="B212" s="13" t="str">
        <f>[1]Calculations!A183</f>
        <v>HL/2146/00</v>
      </c>
      <c r="C212" s="30" t="str">
        <f>[1]Calculations!B183</f>
        <v>East Lancs Paper Mill Site, Rectory Lane, Radcliffe</v>
      </c>
      <c r="D212" s="13" t="str">
        <f>[1]Calculations!C183</f>
        <v>Residential</v>
      </c>
      <c r="E212" s="38">
        <f>[1]Calculations!E183</f>
        <v>19.724900000000002</v>
      </c>
      <c r="F212" s="38">
        <f>[1]Calculations!I183</f>
        <v>6.1893928023700013</v>
      </c>
      <c r="G212" s="38">
        <f>[1]Calculations!M183</f>
        <v>31.378576329258962</v>
      </c>
      <c r="H212" s="38">
        <f>[1]Calculations!H183</f>
        <v>6.4180309025</v>
      </c>
      <c r="I212" s="38">
        <f>[1]Calculations!L183</f>
        <v>32.53771072350176</v>
      </c>
      <c r="J212" s="38">
        <f>[1]Calculations!G183</f>
        <v>2.6421611071900002</v>
      </c>
      <c r="K212" s="38">
        <f>[1]Calculations!K183</f>
        <v>13.395054510745302</v>
      </c>
      <c r="L212" s="38">
        <f>[1]Calculations!F183</f>
        <v>4.4753151879399997</v>
      </c>
      <c r="M212" s="38">
        <f>[1]Calculations!J183</f>
        <v>22.688658436493974</v>
      </c>
      <c r="N212" s="38">
        <f>[1]Calculations!V183</f>
        <v>19.1495656538</v>
      </c>
      <c r="O212" s="38">
        <f>[1]Calculations!W183</f>
        <v>97.08320779218144</v>
      </c>
      <c r="P212" s="38">
        <f>[1]Calculations!O183</f>
        <v>3.12471318405</v>
      </c>
      <c r="Q212" s="38">
        <f>[1]Calculations!S183</f>
        <v>15.841465275109123</v>
      </c>
      <c r="R212" s="38">
        <f>[1]Calculations!Q183</f>
        <v>1.4755631840499999</v>
      </c>
      <c r="S212" s="38">
        <f>[1]Calculations!T183</f>
        <v>7.4807131293441271</v>
      </c>
      <c r="T212" s="38">
        <f>[1]Calculations!R183</f>
        <v>0.73287946312999996</v>
      </c>
      <c r="U212" s="38">
        <f>[1]Calculations!U183</f>
        <v>3.7155040741904899</v>
      </c>
      <c r="V212" s="38">
        <f>[1]Calculations!X183</f>
        <v>5.7826146742900004</v>
      </c>
      <c r="W212" s="38">
        <f>[1]Calculations!Y183</f>
        <v>29.316319344027093</v>
      </c>
      <c r="X212" s="38" t="s">
        <v>1056</v>
      </c>
      <c r="Y212" s="73" t="s">
        <v>99</v>
      </c>
      <c r="Z212" s="80" t="s">
        <v>248</v>
      </c>
      <c r="AA212" s="80">
        <f>[1]Calculations!Z183</f>
        <v>0</v>
      </c>
      <c r="AB212" s="80">
        <f t="shared" si="25"/>
        <v>0</v>
      </c>
      <c r="AC212" s="80">
        <f>[1]Calculations!AA183</f>
        <v>0</v>
      </c>
      <c r="AD212" s="80">
        <f t="shared" si="26"/>
        <v>0</v>
      </c>
      <c r="AE212" s="80">
        <f>[1]Calculations!AB183</f>
        <v>0</v>
      </c>
      <c r="AF212" s="80">
        <f t="shared" si="27"/>
        <v>0</v>
      </c>
      <c r="AG212" s="80">
        <f>[1]Calculations!AC183</f>
        <v>0</v>
      </c>
      <c r="AH212" s="80">
        <f t="shared" si="28"/>
        <v>0</v>
      </c>
      <c r="AI212" s="80">
        <f>[1]Calculations!AD183</f>
        <v>0</v>
      </c>
      <c r="AJ212" s="80">
        <f t="shared" si="29"/>
        <v>0</v>
      </c>
      <c r="AK212" s="80">
        <f>[1]Calculations!AE183</f>
        <v>0</v>
      </c>
      <c r="AL212" s="80">
        <f t="shared" si="30"/>
        <v>0</v>
      </c>
      <c r="AM212" s="80">
        <f>[1]Calculations!AF183</f>
        <v>1.9599999999999999E-2</v>
      </c>
      <c r="AN212" s="80">
        <f t="shared" si="31"/>
        <v>9.9366790199189842E-2</v>
      </c>
      <c r="AO212" s="80">
        <f>[1]Calculations!AG183</f>
        <v>0</v>
      </c>
      <c r="AP212" s="80">
        <f t="shared" si="32"/>
        <v>0</v>
      </c>
      <c r="AQ212" s="80">
        <f>[1]Calculations!AH183</f>
        <v>19.3202390081</v>
      </c>
      <c r="AR212" s="80">
        <f t="shared" si="33"/>
        <v>97.948476332452884</v>
      </c>
      <c r="AS212" s="80">
        <f>[1]Calculations!AI183</f>
        <v>0</v>
      </c>
      <c r="AT212" s="80">
        <f t="shared" si="34"/>
        <v>0</v>
      </c>
      <c r="AU212" s="80">
        <f>[1]Calculations!AJ183</f>
        <v>0</v>
      </c>
      <c r="AV212" s="80">
        <f t="shared" si="35"/>
        <v>0</v>
      </c>
      <c r="AW212" s="84"/>
      <c r="AX212" s="84"/>
      <c r="AY212" s="13" t="str">
        <f>[1]Calculations!D183</f>
        <v>Land Supply 2018</v>
      </c>
    </row>
    <row r="213" spans="2:51" ht="25" x14ac:dyDescent="0.25">
      <c r="B213" s="13" t="str">
        <f>[1]Calculations!A184</f>
        <v>HL/2148/00</v>
      </c>
      <c r="C213" s="30" t="str">
        <f>[1]Calculations!B184</f>
        <v>Radcliffe High School, Abden Street, Radcliffe</v>
      </c>
      <c r="D213" s="13" t="str">
        <f>[1]Calculations!C184</f>
        <v>Residential</v>
      </c>
      <c r="E213" s="38">
        <f>[1]Calculations!E184</f>
        <v>2.3069199999999999</v>
      </c>
      <c r="F213" s="38">
        <f>[1]Calculations!I184</f>
        <v>2.3069199999999999</v>
      </c>
      <c r="G213" s="38">
        <f>[1]Calculations!M184</f>
        <v>100</v>
      </c>
      <c r="H213" s="38">
        <f>[1]Calculations!H184</f>
        <v>0</v>
      </c>
      <c r="I213" s="38">
        <f>[1]Calculations!L184</f>
        <v>0</v>
      </c>
      <c r="J213" s="38">
        <f>[1]Calculations!G184</f>
        <v>0</v>
      </c>
      <c r="K213" s="38">
        <f>[1]Calculations!K184</f>
        <v>0</v>
      </c>
      <c r="L213" s="38">
        <f>[1]Calculations!F184</f>
        <v>0</v>
      </c>
      <c r="M213" s="38">
        <f>[1]Calculations!J184</f>
        <v>0</v>
      </c>
      <c r="N213" s="38">
        <f>[1]Calculations!V184</f>
        <v>0</v>
      </c>
      <c r="O213" s="38">
        <f>[1]Calculations!W184</f>
        <v>0</v>
      </c>
      <c r="P213" s="38">
        <f>[1]Calculations!O184</f>
        <v>0.10002125754480999</v>
      </c>
      <c r="Q213" s="38">
        <f>[1]Calculations!S184</f>
        <v>4.3357055097190189</v>
      </c>
      <c r="R213" s="38">
        <f>[1]Calculations!Q184</f>
        <v>2.239015754481E-2</v>
      </c>
      <c r="S213" s="38">
        <f>[1]Calculations!T184</f>
        <v>0.97056497602040825</v>
      </c>
      <c r="T213" s="38">
        <f>[1]Calculations!R184</f>
        <v>1.4934269999999999E-2</v>
      </c>
      <c r="U213" s="38">
        <f>[1]Calculations!U184</f>
        <v>0.64736835260867309</v>
      </c>
      <c r="V213" s="38" t="str">
        <f>[1]Calculations!X184</f>
        <v>Not Modelled</v>
      </c>
      <c r="W213" s="38" t="str">
        <f>[1]Calculations!Y184</f>
        <v>N/A</v>
      </c>
      <c r="X213" s="38" t="s">
        <v>1056</v>
      </c>
      <c r="Y213" s="73" t="s">
        <v>105</v>
      </c>
      <c r="Z213" s="80" t="s">
        <v>1066</v>
      </c>
      <c r="AA213" s="80">
        <f>[1]Calculations!Z184</f>
        <v>0</v>
      </c>
      <c r="AB213" s="80">
        <f t="shared" si="25"/>
        <v>0</v>
      </c>
      <c r="AC213" s="80">
        <f>[1]Calculations!AA184</f>
        <v>0</v>
      </c>
      <c r="AD213" s="80">
        <f t="shared" si="26"/>
        <v>0</v>
      </c>
      <c r="AE213" s="80">
        <f>[1]Calculations!AB184</f>
        <v>0</v>
      </c>
      <c r="AF213" s="80">
        <f t="shared" si="27"/>
        <v>0</v>
      </c>
      <c r="AG213" s="80">
        <f>[1]Calculations!AC184</f>
        <v>0</v>
      </c>
      <c r="AH213" s="80">
        <f t="shared" si="28"/>
        <v>0</v>
      </c>
      <c r="AI213" s="80">
        <f>[1]Calculations!AD184</f>
        <v>0</v>
      </c>
      <c r="AJ213" s="80">
        <f t="shared" si="29"/>
        <v>0</v>
      </c>
      <c r="AK213" s="80">
        <f>[1]Calculations!AE184</f>
        <v>0</v>
      </c>
      <c r="AL213" s="80">
        <f t="shared" si="30"/>
        <v>0</v>
      </c>
      <c r="AM213" s="80">
        <f>[1]Calculations!AF184</f>
        <v>0</v>
      </c>
      <c r="AN213" s="80">
        <f t="shared" si="31"/>
        <v>0</v>
      </c>
      <c r="AO213" s="80">
        <f>[1]Calculations!AG184</f>
        <v>0</v>
      </c>
      <c r="AP213" s="80">
        <f t="shared" si="32"/>
        <v>0</v>
      </c>
      <c r="AQ213" s="80">
        <f>[1]Calculations!AH184</f>
        <v>2.30691879925</v>
      </c>
      <c r="AR213" s="80">
        <f t="shared" si="33"/>
        <v>99.999947950080639</v>
      </c>
      <c r="AS213" s="80">
        <f>[1]Calculations!AI184</f>
        <v>0</v>
      </c>
      <c r="AT213" s="80">
        <f t="shared" si="34"/>
        <v>0</v>
      </c>
      <c r="AU213" s="80">
        <f>[1]Calculations!AJ184</f>
        <v>0</v>
      </c>
      <c r="AV213" s="80">
        <f t="shared" si="35"/>
        <v>0</v>
      </c>
      <c r="AW213" s="84"/>
      <c r="AX213" s="84"/>
      <c r="AY213" s="13" t="str">
        <f>[1]Calculations!D184</f>
        <v>Land Supply 2018</v>
      </c>
    </row>
    <row r="214" spans="2:51" ht="25" x14ac:dyDescent="0.25">
      <c r="B214" s="13" t="str">
        <f>[1]Calculations!A185</f>
        <v>HL/2149/00</v>
      </c>
      <c r="C214" s="30" t="str">
        <f>[1]Calculations!B185</f>
        <v>44-48 Stand Lane &amp; 4-6 New Street, Radcliffe</v>
      </c>
      <c r="D214" s="13" t="str">
        <f>[1]Calculations!C185</f>
        <v>Residential</v>
      </c>
      <c r="E214" s="38">
        <f>[1]Calculations!E185</f>
        <v>8.6619199999999993E-2</v>
      </c>
      <c r="F214" s="38">
        <f>[1]Calculations!I185</f>
        <v>5.9304302013999943E-3</v>
      </c>
      <c r="G214" s="38">
        <f>[1]Calculations!M185</f>
        <v>6.8465538834346145</v>
      </c>
      <c r="H214" s="38">
        <f>[1]Calculations!H185</f>
        <v>8.0688769798599999E-2</v>
      </c>
      <c r="I214" s="38">
        <f>[1]Calculations!L185</f>
        <v>93.153446116565391</v>
      </c>
      <c r="J214" s="38">
        <f>[1]Calculations!G185</f>
        <v>0</v>
      </c>
      <c r="K214" s="38">
        <f>[1]Calculations!K185</f>
        <v>0</v>
      </c>
      <c r="L214" s="38">
        <f>[1]Calculations!F185</f>
        <v>0</v>
      </c>
      <c r="M214" s="38">
        <f>[1]Calculations!J185</f>
        <v>0</v>
      </c>
      <c r="N214" s="38">
        <f>[1]Calculations!V185</f>
        <v>8.6619154998400005E-2</v>
      </c>
      <c r="O214" s="38">
        <f>[1]Calculations!W185</f>
        <v>99.999948046622464</v>
      </c>
      <c r="P214" s="38">
        <f>[1]Calculations!O185</f>
        <v>2.759291778685E-2</v>
      </c>
      <c r="Q214" s="38">
        <f>[1]Calculations!S185</f>
        <v>31.855429035190813</v>
      </c>
      <c r="R214" s="38">
        <f>[1]Calculations!Q185</f>
        <v>2.759291778685E-2</v>
      </c>
      <c r="S214" s="38">
        <f>[1]Calculations!T185</f>
        <v>31.855429035190813</v>
      </c>
      <c r="T214" s="38">
        <f>[1]Calculations!R185</f>
        <v>1.91750302569E-2</v>
      </c>
      <c r="U214" s="38">
        <f>[1]Calculations!U185</f>
        <v>22.137159263650556</v>
      </c>
      <c r="V214" s="38">
        <f>[1]Calculations!X185</f>
        <v>0</v>
      </c>
      <c r="W214" s="38">
        <f>[1]Calculations!Y185</f>
        <v>0</v>
      </c>
      <c r="X214" s="38" t="s">
        <v>1056</v>
      </c>
      <c r="Y214" s="73" t="s">
        <v>108</v>
      </c>
      <c r="Z214" s="80" t="s">
        <v>1067</v>
      </c>
      <c r="AA214" s="80">
        <f>[1]Calculations!Z185</f>
        <v>0</v>
      </c>
      <c r="AB214" s="80">
        <f t="shared" si="25"/>
        <v>0</v>
      </c>
      <c r="AC214" s="80">
        <f>[1]Calculations!AA185</f>
        <v>0</v>
      </c>
      <c r="AD214" s="80">
        <f t="shared" si="26"/>
        <v>0</v>
      </c>
      <c r="AE214" s="80">
        <f>[1]Calculations!AB185</f>
        <v>0</v>
      </c>
      <c r="AF214" s="80">
        <f t="shared" si="27"/>
        <v>0</v>
      </c>
      <c r="AG214" s="80">
        <f>[1]Calculations!AC185</f>
        <v>0</v>
      </c>
      <c r="AH214" s="80">
        <f t="shared" si="28"/>
        <v>0</v>
      </c>
      <c r="AI214" s="80">
        <f>[1]Calculations!AD185</f>
        <v>0</v>
      </c>
      <c r="AJ214" s="80">
        <f t="shared" si="29"/>
        <v>0</v>
      </c>
      <c r="AK214" s="80">
        <f>[1]Calculations!AE185</f>
        <v>0</v>
      </c>
      <c r="AL214" s="80">
        <f t="shared" si="30"/>
        <v>0</v>
      </c>
      <c r="AM214" s="80">
        <f>[1]Calculations!AF185</f>
        <v>0</v>
      </c>
      <c r="AN214" s="80">
        <f t="shared" si="31"/>
        <v>0</v>
      </c>
      <c r="AO214" s="80">
        <f>[1]Calculations!AG185</f>
        <v>0</v>
      </c>
      <c r="AP214" s="80">
        <f t="shared" si="32"/>
        <v>0</v>
      </c>
      <c r="AQ214" s="80">
        <f>[1]Calculations!AH185</f>
        <v>8.6619154998400005E-2</v>
      </c>
      <c r="AR214" s="80">
        <f t="shared" si="33"/>
        <v>99.999948046622464</v>
      </c>
      <c r="AS214" s="80">
        <f>[1]Calculations!AI185</f>
        <v>0</v>
      </c>
      <c r="AT214" s="80">
        <f t="shared" si="34"/>
        <v>0</v>
      </c>
      <c r="AU214" s="80">
        <f>[1]Calculations!AJ185</f>
        <v>0</v>
      </c>
      <c r="AV214" s="80">
        <f t="shared" si="35"/>
        <v>0</v>
      </c>
      <c r="AW214" s="84"/>
      <c r="AX214" s="84"/>
      <c r="AY214" s="13" t="str">
        <f>[1]Calculations!D185</f>
        <v>Land Supply 2018</v>
      </c>
    </row>
    <row r="215" spans="2:51" x14ac:dyDescent="0.25">
      <c r="B215" s="13" t="str">
        <f>[1]Calculations!A186</f>
        <v>HL/2157/00</v>
      </c>
      <c r="C215" s="30" t="str">
        <f>[1]Calculations!B186</f>
        <v>Hutchinson Way/Hindle Street, Radcliffe</v>
      </c>
      <c r="D215" s="13" t="str">
        <f>[1]Calculations!C186</f>
        <v>Residential</v>
      </c>
      <c r="E215" s="38">
        <f>[1]Calculations!E186</f>
        <v>0.72185200000000005</v>
      </c>
      <c r="F215" s="38">
        <f>[1]Calculations!I186</f>
        <v>0.72185200000000005</v>
      </c>
      <c r="G215" s="38">
        <f>[1]Calculations!M186</f>
        <v>100</v>
      </c>
      <c r="H215" s="38">
        <f>[1]Calculations!H186</f>
        <v>0</v>
      </c>
      <c r="I215" s="38">
        <f>[1]Calculations!L186</f>
        <v>0</v>
      </c>
      <c r="J215" s="38">
        <f>[1]Calculations!G186</f>
        <v>0</v>
      </c>
      <c r="K215" s="38">
        <f>[1]Calculations!K186</f>
        <v>0</v>
      </c>
      <c r="L215" s="38">
        <f>[1]Calculations!F186</f>
        <v>0</v>
      </c>
      <c r="M215" s="38">
        <f>[1]Calculations!J186</f>
        <v>0</v>
      </c>
      <c r="N215" s="38">
        <f>[1]Calculations!V186</f>
        <v>0</v>
      </c>
      <c r="O215" s="38">
        <f>[1]Calculations!W186</f>
        <v>0</v>
      </c>
      <c r="P215" s="38">
        <f>[1]Calculations!O186</f>
        <v>0.133599</v>
      </c>
      <c r="Q215" s="38">
        <f>[1]Calculations!S186</f>
        <v>18.507810465303134</v>
      </c>
      <c r="R215" s="38">
        <f>[1]Calculations!Q186</f>
        <v>1.12E-2</v>
      </c>
      <c r="S215" s="38">
        <f>[1]Calculations!T186</f>
        <v>1.5515645866465702</v>
      </c>
      <c r="T215" s="38">
        <f>[1]Calculations!R186</f>
        <v>0</v>
      </c>
      <c r="U215" s="38">
        <f>[1]Calculations!U186</f>
        <v>0</v>
      </c>
      <c r="V215" s="38" t="str">
        <f>[1]Calculations!X186</f>
        <v>Not Modelled</v>
      </c>
      <c r="W215" s="38" t="str">
        <f>[1]Calculations!Y186</f>
        <v>N/A</v>
      </c>
      <c r="X215" s="38" t="s">
        <v>1056</v>
      </c>
      <c r="Y215" s="73" t="s">
        <v>105</v>
      </c>
      <c r="Z215" s="80" t="s">
        <v>1066</v>
      </c>
      <c r="AA215" s="80">
        <f>[1]Calculations!Z186</f>
        <v>0</v>
      </c>
      <c r="AB215" s="80">
        <f t="shared" si="25"/>
        <v>0</v>
      </c>
      <c r="AC215" s="80">
        <f>[1]Calculations!AA186</f>
        <v>0</v>
      </c>
      <c r="AD215" s="80">
        <f t="shared" si="26"/>
        <v>0</v>
      </c>
      <c r="AE215" s="80">
        <f>[1]Calculations!AB186</f>
        <v>0</v>
      </c>
      <c r="AF215" s="80">
        <f t="shared" si="27"/>
        <v>0</v>
      </c>
      <c r="AG215" s="80">
        <f>[1]Calculations!AC186</f>
        <v>0</v>
      </c>
      <c r="AH215" s="80">
        <f t="shared" si="28"/>
        <v>0</v>
      </c>
      <c r="AI215" s="80">
        <f>[1]Calculations!AD186</f>
        <v>0</v>
      </c>
      <c r="AJ215" s="80">
        <f t="shared" si="29"/>
        <v>0</v>
      </c>
      <c r="AK215" s="80">
        <f>[1]Calculations!AE186</f>
        <v>0</v>
      </c>
      <c r="AL215" s="80">
        <f t="shared" si="30"/>
        <v>0</v>
      </c>
      <c r="AM215" s="80">
        <f>[1]Calculations!AF186</f>
        <v>0</v>
      </c>
      <c r="AN215" s="80">
        <f t="shared" si="31"/>
        <v>0</v>
      </c>
      <c r="AO215" s="80">
        <f>[1]Calculations!AG186</f>
        <v>0</v>
      </c>
      <c r="AP215" s="80">
        <f t="shared" si="32"/>
        <v>0</v>
      </c>
      <c r="AQ215" s="80">
        <f>[1]Calculations!AH186</f>
        <v>0.72185185500100002</v>
      </c>
      <c r="AR215" s="80">
        <f t="shared" si="33"/>
        <v>99.999979912918434</v>
      </c>
      <c r="AS215" s="80">
        <f>[1]Calculations!AI186</f>
        <v>0</v>
      </c>
      <c r="AT215" s="80">
        <f t="shared" si="34"/>
        <v>0</v>
      </c>
      <c r="AU215" s="80">
        <f>[1]Calculations!AJ186</f>
        <v>0</v>
      </c>
      <c r="AV215" s="80">
        <f t="shared" si="35"/>
        <v>0</v>
      </c>
      <c r="AW215" s="84"/>
      <c r="AX215" s="84"/>
      <c r="AY215" s="13" t="str">
        <f>[1]Calculations!D186</f>
        <v>Land Supply 2018</v>
      </c>
    </row>
    <row r="216" spans="2:51" x14ac:dyDescent="0.25">
      <c r="B216" s="13" t="str">
        <f>[1]Calculations!A187</f>
        <v>HL/2161/00</v>
      </c>
      <c r="C216" s="30" t="str">
        <f>[1]Calculations!B187</f>
        <v>Land off Mill Lane, Bury</v>
      </c>
      <c r="D216" s="13" t="str">
        <f>[1]Calculations!C187</f>
        <v>Residential</v>
      </c>
      <c r="E216" s="38">
        <f>[1]Calculations!E187</f>
        <v>0.30034499999999997</v>
      </c>
      <c r="F216" s="38">
        <f>[1]Calculations!I187</f>
        <v>0.30034499999999997</v>
      </c>
      <c r="G216" s="38">
        <f>[1]Calculations!M187</f>
        <v>100</v>
      </c>
      <c r="H216" s="38">
        <f>[1]Calculations!H187</f>
        <v>0</v>
      </c>
      <c r="I216" s="38">
        <f>[1]Calculations!L187</f>
        <v>0</v>
      </c>
      <c r="J216" s="38">
        <f>[1]Calculations!G187</f>
        <v>0</v>
      </c>
      <c r="K216" s="38">
        <f>[1]Calculations!K187</f>
        <v>0</v>
      </c>
      <c r="L216" s="38">
        <f>[1]Calculations!F187</f>
        <v>0</v>
      </c>
      <c r="M216" s="38">
        <f>[1]Calculations!J187</f>
        <v>0</v>
      </c>
      <c r="N216" s="38">
        <f>[1]Calculations!V187</f>
        <v>0</v>
      </c>
      <c r="O216" s="38">
        <f>[1]Calculations!W187</f>
        <v>0</v>
      </c>
      <c r="P216" s="38">
        <f>[1]Calculations!O187</f>
        <v>2.59966836484E-4</v>
      </c>
      <c r="Q216" s="38">
        <f>[1]Calculations!S187</f>
        <v>8.655607267775392E-2</v>
      </c>
      <c r="R216" s="38">
        <f>[1]Calculations!Q187</f>
        <v>2.59966836484E-4</v>
      </c>
      <c r="S216" s="38">
        <f>[1]Calculations!T187</f>
        <v>8.655607267775392E-2</v>
      </c>
      <c r="T216" s="38">
        <f>[1]Calculations!R187</f>
        <v>0</v>
      </c>
      <c r="U216" s="38">
        <f>[1]Calculations!U187</f>
        <v>0</v>
      </c>
      <c r="V216" s="38">
        <f>[1]Calculations!X187</f>
        <v>0</v>
      </c>
      <c r="W216" s="38">
        <f>[1]Calculations!Y187</f>
        <v>0</v>
      </c>
      <c r="X216" s="38" t="s">
        <v>1056</v>
      </c>
      <c r="Y216" s="73" t="s">
        <v>105</v>
      </c>
      <c r="Z216" s="80" t="s">
        <v>1066</v>
      </c>
      <c r="AA216" s="80">
        <f>[1]Calculations!Z187</f>
        <v>0</v>
      </c>
      <c r="AB216" s="80">
        <f t="shared" si="25"/>
        <v>0</v>
      </c>
      <c r="AC216" s="80">
        <f>[1]Calculations!AA187</f>
        <v>0</v>
      </c>
      <c r="AD216" s="80">
        <f t="shared" si="26"/>
        <v>0</v>
      </c>
      <c r="AE216" s="80">
        <f>[1]Calculations!AB187</f>
        <v>0</v>
      </c>
      <c r="AF216" s="80">
        <f t="shared" si="27"/>
        <v>0</v>
      </c>
      <c r="AG216" s="80">
        <f>[1]Calculations!AC187</f>
        <v>0</v>
      </c>
      <c r="AH216" s="80">
        <f t="shared" si="28"/>
        <v>0</v>
      </c>
      <c r="AI216" s="80">
        <f>[1]Calculations!AD187</f>
        <v>0</v>
      </c>
      <c r="AJ216" s="80">
        <f t="shared" si="29"/>
        <v>0</v>
      </c>
      <c r="AK216" s="80">
        <f>[1]Calculations!AE187</f>
        <v>0</v>
      </c>
      <c r="AL216" s="80">
        <f t="shared" si="30"/>
        <v>0</v>
      </c>
      <c r="AM216" s="80">
        <f>[1]Calculations!AF187</f>
        <v>0</v>
      </c>
      <c r="AN216" s="80">
        <f t="shared" si="31"/>
        <v>0</v>
      </c>
      <c r="AO216" s="80">
        <f>[1]Calculations!AG187</f>
        <v>0</v>
      </c>
      <c r="AP216" s="80">
        <f t="shared" si="32"/>
        <v>0</v>
      </c>
      <c r="AQ216" s="80">
        <f>[1]Calculations!AH187</f>
        <v>0.300345024924</v>
      </c>
      <c r="AR216" s="80">
        <f t="shared" si="33"/>
        <v>100.00000829845679</v>
      </c>
      <c r="AS216" s="80">
        <f>[1]Calculations!AI187</f>
        <v>0</v>
      </c>
      <c r="AT216" s="80">
        <f t="shared" si="34"/>
        <v>0</v>
      </c>
      <c r="AU216" s="80">
        <f>[1]Calculations!AJ187</f>
        <v>0</v>
      </c>
      <c r="AV216" s="80">
        <f t="shared" si="35"/>
        <v>0</v>
      </c>
      <c r="AW216" s="84"/>
      <c r="AX216" s="84"/>
      <c r="AY216" s="13" t="str">
        <f>[1]Calculations!D187</f>
        <v>Land Supply 2018</v>
      </c>
    </row>
    <row r="217" spans="2:51" ht="25" x14ac:dyDescent="0.25">
      <c r="B217" s="13" t="str">
        <f>[1]Calculations!A188</f>
        <v>HL/2163/00</v>
      </c>
      <c r="C217" s="30" t="str">
        <f>[1]Calculations!B188</f>
        <v>Land off Walshaw Rd/Elton Community Centre, Walshaw Road, Bury</v>
      </c>
      <c r="D217" s="13" t="str">
        <f>[1]Calculations!C188</f>
        <v>Residential</v>
      </c>
      <c r="E217" s="38">
        <f>[1]Calculations!E188</f>
        <v>0.108013</v>
      </c>
      <c r="F217" s="38">
        <f>[1]Calculations!I188</f>
        <v>0.108013</v>
      </c>
      <c r="G217" s="38">
        <f>[1]Calculations!M188</f>
        <v>100</v>
      </c>
      <c r="H217" s="38">
        <f>[1]Calculations!H188</f>
        <v>0</v>
      </c>
      <c r="I217" s="38">
        <f>[1]Calculations!L188</f>
        <v>0</v>
      </c>
      <c r="J217" s="38">
        <f>[1]Calculations!G188</f>
        <v>0</v>
      </c>
      <c r="K217" s="38">
        <f>[1]Calculations!K188</f>
        <v>0</v>
      </c>
      <c r="L217" s="38">
        <f>[1]Calculations!F188</f>
        <v>0</v>
      </c>
      <c r="M217" s="38">
        <f>[1]Calculations!J188</f>
        <v>0</v>
      </c>
      <c r="N217" s="38">
        <f>[1]Calculations!V188</f>
        <v>0</v>
      </c>
      <c r="O217" s="38">
        <f>[1]Calculations!W188</f>
        <v>0</v>
      </c>
      <c r="P217" s="38">
        <f>[1]Calculations!O188</f>
        <v>3.805161758534E-4</v>
      </c>
      <c r="Q217" s="38">
        <f>[1]Calculations!S188</f>
        <v>0.35228738749354244</v>
      </c>
      <c r="R217" s="38">
        <f>[1]Calculations!Q188</f>
        <v>3.805161758534E-4</v>
      </c>
      <c r="S217" s="38">
        <f>[1]Calculations!T188</f>
        <v>0.35228738749354244</v>
      </c>
      <c r="T217" s="38">
        <f>[1]Calculations!R188</f>
        <v>4.3377285953399999E-5</v>
      </c>
      <c r="U217" s="38">
        <f>[1]Calculations!U188</f>
        <v>4.0159319668373251E-2</v>
      </c>
      <c r="V217" s="38" t="str">
        <f>[1]Calculations!X188</f>
        <v>Not Modelled</v>
      </c>
      <c r="W217" s="38" t="str">
        <f>[1]Calculations!Y188</f>
        <v>N/A</v>
      </c>
      <c r="X217" s="38" t="s">
        <v>1056</v>
      </c>
      <c r="Y217" s="73" t="s">
        <v>105</v>
      </c>
      <c r="Z217" s="80" t="s">
        <v>1066</v>
      </c>
      <c r="AA217" s="80">
        <f>[1]Calculations!Z188</f>
        <v>0</v>
      </c>
      <c r="AB217" s="80">
        <f t="shared" si="25"/>
        <v>0</v>
      </c>
      <c r="AC217" s="80">
        <f>[1]Calculations!AA188</f>
        <v>0</v>
      </c>
      <c r="AD217" s="80">
        <f t="shared" si="26"/>
        <v>0</v>
      </c>
      <c r="AE217" s="80">
        <f>[1]Calculations!AB188</f>
        <v>0</v>
      </c>
      <c r="AF217" s="80">
        <f t="shared" si="27"/>
        <v>0</v>
      </c>
      <c r="AG217" s="80">
        <f>[1]Calculations!AC188</f>
        <v>0</v>
      </c>
      <c r="AH217" s="80">
        <f t="shared" si="28"/>
        <v>0</v>
      </c>
      <c r="AI217" s="80">
        <f>[1]Calculations!AD188</f>
        <v>0</v>
      </c>
      <c r="AJ217" s="80">
        <f t="shared" si="29"/>
        <v>0</v>
      </c>
      <c r="AK217" s="80">
        <f>[1]Calculations!AE188</f>
        <v>0</v>
      </c>
      <c r="AL217" s="80">
        <f t="shared" si="30"/>
        <v>0</v>
      </c>
      <c r="AM217" s="80">
        <f>[1]Calculations!AF188</f>
        <v>0</v>
      </c>
      <c r="AN217" s="80">
        <f t="shared" si="31"/>
        <v>0</v>
      </c>
      <c r="AO217" s="80">
        <f>[1]Calculations!AG188</f>
        <v>0</v>
      </c>
      <c r="AP217" s="80">
        <f t="shared" si="32"/>
        <v>0</v>
      </c>
      <c r="AQ217" s="80">
        <f>[1]Calculations!AH188</f>
        <v>0.108012599998</v>
      </c>
      <c r="AR217" s="80">
        <f t="shared" si="33"/>
        <v>99.99962967235426</v>
      </c>
      <c r="AS217" s="80">
        <f>[1]Calculations!AI188</f>
        <v>0</v>
      </c>
      <c r="AT217" s="80">
        <f t="shared" si="34"/>
        <v>0</v>
      </c>
      <c r="AU217" s="80">
        <f>[1]Calculations!AJ188</f>
        <v>0</v>
      </c>
      <c r="AV217" s="80">
        <f t="shared" si="35"/>
        <v>0</v>
      </c>
      <c r="AW217" s="84"/>
      <c r="AX217" s="84"/>
      <c r="AY217" s="13" t="str">
        <f>[1]Calculations!D188</f>
        <v>Land Supply 2018</v>
      </c>
    </row>
    <row r="218" spans="2:51" ht="25" x14ac:dyDescent="0.25">
      <c r="B218" s="13" t="str">
        <f>[1]Calculations!A189</f>
        <v>HL/2164/00</v>
      </c>
      <c r="C218" s="30" t="str">
        <f>[1]Calculations!B189</f>
        <v>Hardmans Fold, Hardman Street, Radcliffe</v>
      </c>
      <c r="D218" s="13" t="str">
        <f>[1]Calculations!C189</f>
        <v>Residential</v>
      </c>
      <c r="E218" s="38">
        <f>[1]Calculations!E189</f>
        <v>0.42683399999999999</v>
      </c>
      <c r="F218" s="38">
        <f>[1]Calculations!I189</f>
        <v>0.42683399999999999</v>
      </c>
      <c r="G218" s="38">
        <f>[1]Calculations!M189</f>
        <v>100</v>
      </c>
      <c r="H218" s="38">
        <f>[1]Calculations!H189</f>
        <v>0</v>
      </c>
      <c r="I218" s="38">
        <f>[1]Calculations!L189</f>
        <v>0</v>
      </c>
      <c r="J218" s="38">
        <f>[1]Calculations!G189</f>
        <v>0</v>
      </c>
      <c r="K218" s="38">
        <f>[1]Calculations!K189</f>
        <v>0</v>
      </c>
      <c r="L218" s="38">
        <f>[1]Calculations!F189</f>
        <v>0</v>
      </c>
      <c r="M218" s="38">
        <f>[1]Calculations!J189</f>
        <v>0</v>
      </c>
      <c r="N218" s="38">
        <f>[1]Calculations!V189</f>
        <v>0</v>
      </c>
      <c r="O218" s="38">
        <f>[1]Calculations!W189</f>
        <v>0</v>
      </c>
      <c r="P218" s="38">
        <f>[1]Calculations!O189</f>
        <v>2.6469973619630001E-2</v>
      </c>
      <c r="Q218" s="38">
        <f>[1]Calculations!S189</f>
        <v>6.2014679288974177</v>
      </c>
      <c r="R218" s="38">
        <f>[1]Calculations!Q189</f>
        <v>2.6469973619630001E-2</v>
      </c>
      <c r="S218" s="38">
        <f>[1]Calculations!T189</f>
        <v>6.2014679288974177</v>
      </c>
      <c r="T218" s="38">
        <f>[1]Calculations!R189</f>
        <v>2.4065275299600002E-2</v>
      </c>
      <c r="U218" s="38">
        <f>[1]Calculations!U189</f>
        <v>5.6380877108196632</v>
      </c>
      <c r="V218" s="38" t="str">
        <f>[1]Calculations!X189</f>
        <v>Not Modelled</v>
      </c>
      <c r="W218" s="38" t="str">
        <f>[1]Calculations!Y189</f>
        <v>N/A</v>
      </c>
      <c r="X218" s="38" t="s">
        <v>1056</v>
      </c>
      <c r="Y218" s="73" t="s">
        <v>105</v>
      </c>
      <c r="Z218" s="80" t="s">
        <v>1066</v>
      </c>
      <c r="AA218" s="80">
        <f>[1]Calculations!Z189</f>
        <v>0</v>
      </c>
      <c r="AB218" s="80">
        <f t="shared" si="25"/>
        <v>0</v>
      </c>
      <c r="AC218" s="80">
        <f>[1]Calculations!AA189</f>
        <v>0</v>
      </c>
      <c r="AD218" s="80">
        <f t="shared" si="26"/>
        <v>0</v>
      </c>
      <c r="AE218" s="80">
        <f>[1]Calculations!AB189</f>
        <v>0</v>
      </c>
      <c r="AF218" s="80">
        <f t="shared" si="27"/>
        <v>0</v>
      </c>
      <c r="AG218" s="80">
        <f>[1]Calculations!AC189</f>
        <v>0</v>
      </c>
      <c r="AH218" s="80">
        <f t="shared" si="28"/>
        <v>0</v>
      </c>
      <c r="AI218" s="80">
        <f>[1]Calculations!AD189</f>
        <v>0</v>
      </c>
      <c r="AJ218" s="80">
        <f t="shared" si="29"/>
        <v>0</v>
      </c>
      <c r="AK218" s="80">
        <f>[1]Calculations!AE189</f>
        <v>0</v>
      </c>
      <c r="AL218" s="80">
        <f t="shared" si="30"/>
        <v>0</v>
      </c>
      <c r="AM218" s="80">
        <f>[1]Calculations!AF189</f>
        <v>0</v>
      </c>
      <c r="AN218" s="80">
        <f t="shared" si="31"/>
        <v>0</v>
      </c>
      <c r="AO218" s="80">
        <f>[1]Calculations!AG189</f>
        <v>0</v>
      </c>
      <c r="AP218" s="80">
        <f t="shared" si="32"/>
        <v>0</v>
      </c>
      <c r="AQ218" s="80">
        <f>[1]Calculations!AH189</f>
        <v>0.42683387500100001</v>
      </c>
      <c r="AR218" s="80">
        <f t="shared" si="33"/>
        <v>99.99997071484465</v>
      </c>
      <c r="AS218" s="80">
        <f>[1]Calculations!AI189</f>
        <v>0</v>
      </c>
      <c r="AT218" s="80">
        <f t="shared" si="34"/>
        <v>0</v>
      </c>
      <c r="AU218" s="80">
        <f>[1]Calculations!AJ189</f>
        <v>0</v>
      </c>
      <c r="AV218" s="80">
        <f t="shared" si="35"/>
        <v>0</v>
      </c>
      <c r="AW218" s="83"/>
      <c r="AX218" s="83"/>
      <c r="AY218" s="13" t="str">
        <f>[1]Calculations!D189</f>
        <v>Land Supply 2018</v>
      </c>
    </row>
    <row r="219" spans="2:51" ht="25" x14ac:dyDescent="0.25">
      <c r="B219" s="13" t="str">
        <f>[1]Calculations!A190</f>
        <v>HL/2169/00</v>
      </c>
      <c r="C219" s="30" t="str">
        <f>[1]Calculations!B190</f>
        <v>Rear of Unsworth Methodist Church, Hollins Lane, Bury</v>
      </c>
      <c r="D219" s="13" t="str">
        <f>[1]Calculations!C190</f>
        <v>Residential</v>
      </c>
      <c r="E219" s="38">
        <f>[1]Calculations!E190</f>
        <v>0.26523000000000002</v>
      </c>
      <c r="F219" s="38">
        <f>[1]Calculations!I190</f>
        <v>0.26523000000000002</v>
      </c>
      <c r="G219" s="38">
        <f>[1]Calculations!M190</f>
        <v>100</v>
      </c>
      <c r="H219" s="38">
        <f>[1]Calculations!H190</f>
        <v>0</v>
      </c>
      <c r="I219" s="38">
        <f>[1]Calculations!L190</f>
        <v>0</v>
      </c>
      <c r="J219" s="38">
        <f>[1]Calculations!G190</f>
        <v>0</v>
      </c>
      <c r="K219" s="38">
        <f>[1]Calculations!K190</f>
        <v>0</v>
      </c>
      <c r="L219" s="38">
        <f>[1]Calculations!F190</f>
        <v>0</v>
      </c>
      <c r="M219" s="38">
        <f>[1]Calculations!J190</f>
        <v>0</v>
      </c>
      <c r="N219" s="38">
        <f>[1]Calculations!V190</f>
        <v>0</v>
      </c>
      <c r="O219" s="38">
        <f>[1]Calculations!W190</f>
        <v>0</v>
      </c>
      <c r="P219" s="38">
        <f>[1]Calculations!O190</f>
        <v>5.9975399999999998E-2</v>
      </c>
      <c r="Q219" s="38">
        <f>[1]Calculations!S190</f>
        <v>22.612600384571881</v>
      </c>
      <c r="R219" s="38">
        <f>[1]Calculations!Q190</f>
        <v>2.0799999999999999E-2</v>
      </c>
      <c r="S219" s="38">
        <f>[1]Calculations!T190</f>
        <v>7.842250122535158</v>
      </c>
      <c r="T219" s="38">
        <f>[1]Calculations!R190</f>
        <v>1.32E-2</v>
      </c>
      <c r="U219" s="38">
        <f>[1]Calculations!U190</f>
        <v>4.9768125777626961</v>
      </c>
      <c r="V219" s="38" t="str">
        <f>[1]Calculations!X190</f>
        <v>Not Modelled</v>
      </c>
      <c r="W219" s="38" t="str">
        <f>[1]Calculations!Y190</f>
        <v>N/A</v>
      </c>
      <c r="X219" s="38" t="s">
        <v>1056</v>
      </c>
      <c r="Y219" s="73" t="s">
        <v>105</v>
      </c>
      <c r="Z219" s="80" t="s">
        <v>1066</v>
      </c>
      <c r="AA219" s="80">
        <f>[1]Calculations!Z190</f>
        <v>0</v>
      </c>
      <c r="AB219" s="80">
        <f t="shared" si="25"/>
        <v>0</v>
      </c>
      <c r="AC219" s="80">
        <f>[1]Calculations!AA190</f>
        <v>2.0799999999999999E-2</v>
      </c>
      <c r="AD219" s="80">
        <f t="shared" si="26"/>
        <v>7.8422501225351576E-2</v>
      </c>
      <c r="AE219" s="80">
        <f>[1]Calculations!AB190</f>
        <v>1.32E-2</v>
      </c>
      <c r="AF219" s="80">
        <f t="shared" si="27"/>
        <v>4.9768125777626961</v>
      </c>
      <c r="AG219" s="80">
        <f>[1]Calculations!AC190</f>
        <v>0</v>
      </c>
      <c r="AH219" s="80">
        <f t="shared" si="28"/>
        <v>0</v>
      </c>
      <c r="AI219" s="80">
        <f>[1]Calculations!AD190</f>
        <v>0</v>
      </c>
      <c r="AJ219" s="80">
        <f t="shared" si="29"/>
        <v>0</v>
      </c>
      <c r="AK219" s="80">
        <f>[1]Calculations!AE190</f>
        <v>0</v>
      </c>
      <c r="AL219" s="80">
        <f t="shared" si="30"/>
        <v>0</v>
      </c>
      <c r="AM219" s="80">
        <f>[1]Calculations!AF190</f>
        <v>0</v>
      </c>
      <c r="AN219" s="80">
        <f t="shared" si="31"/>
        <v>0</v>
      </c>
      <c r="AO219" s="80">
        <f>[1]Calculations!AG190</f>
        <v>0</v>
      </c>
      <c r="AP219" s="80">
        <f t="shared" si="32"/>
        <v>0</v>
      </c>
      <c r="AQ219" s="80">
        <f>[1]Calculations!AH190</f>
        <v>0.26522963150200002</v>
      </c>
      <c r="AR219" s="80">
        <f t="shared" si="33"/>
        <v>99.999861064736265</v>
      </c>
      <c r="AS219" s="80">
        <f>[1]Calculations!AI190</f>
        <v>0</v>
      </c>
      <c r="AT219" s="80">
        <f t="shared" si="34"/>
        <v>0</v>
      </c>
      <c r="AU219" s="80">
        <f>[1]Calculations!AJ190</f>
        <v>0</v>
      </c>
      <c r="AV219" s="80">
        <f t="shared" si="35"/>
        <v>0</v>
      </c>
      <c r="AW219" s="83"/>
      <c r="AX219" s="83"/>
      <c r="AY219" s="13" t="str">
        <f>[1]Calculations!D190</f>
        <v>Land Supply 2018</v>
      </c>
    </row>
    <row r="220" spans="2:51" ht="25" x14ac:dyDescent="0.25">
      <c r="B220" s="13" t="str">
        <f>[1]Calculations!A191</f>
        <v>HL/2170/00</v>
      </c>
      <c r="C220" s="30" t="str">
        <f>[1]Calculations!B191</f>
        <v>Land adjacent 75 Hollins Lane, Bury</v>
      </c>
      <c r="D220" s="13" t="str">
        <f>[1]Calculations!C191</f>
        <v>Residential</v>
      </c>
      <c r="E220" s="38">
        <f>[1]Calculations!E191</f>
        <v>0.12772600000000001</v>
      </c>
      <c r="F220" s="38">
        <f>[1]Calculations!I191</f>
        <v>0.12772600000000001</v>
      </c>
      <c r="G220" s="38">
        <f>[1]Calculations!M191</f>
        <v>100</v>
      </c>
      <c r="H220" s="38">
        <f>[1]Calculations!H191</f>
        <v>0</v>
      </c>
      <c r="I220" s="38">
        <f>[1]Calculations!L191</f>
        <v>0</v>
      </c>
      <c r="J220" s="38">
        <f>[1]Calculations!G191</f>
        <v>0</v>
      </c>
      <c r="K220" s="38">
        <f>[1]Calculations!K191</f>
        <v>0</v>
      </c>
      <c r="L220" s="38">
        <f>[1]Calculations!F191</f>
        <v>0</v>
      </c>
      <c r="M220" s="38">
        <f>[1]Calculations!J191</f>
        <v>0</v>
      </c>
      <c r="N220" s="38">
        <f>[1]Calculations!V191</f>
        <v>0</v>
      </c>
      <c r="O220" s="38">
        <f>[1]Calculations!W191</f>
        <v>0</v>
      </c>
      <c r="P220" s="38">
        <f>[1]Calculations!O191</f>
        <v>0</v>
      </c>
      <c r="Q220" s="38">
        <f>[1]Calculations!S191</f>
        <v>0</v>
      </c>
      <c r="R220" s="38">
        <f>[1]Calculations!Q191</f>
        <v>0</v>
      </c>
      <c r="S220" s="38">
        <f>[1]Calculations!T191</f>
        <v>0</v>
      </c>
      <c r="T220" s="38">
        <f>[1]Calculations!R191</f>
        <v>0</v>
      </c>
      <c r="U220" s="38">
        <f>[1]Calculations!U191</f>
        <v>0</v>
      </c>
      <c r="V220" s="38" t="str">
        <f>[1]Calculations!X191</f>
        <v>Not Modelled</v>
      </c>
      <c r="W220" s="38" t="str">
        <f>[1]Calculations!Y191</f>
        <v>N/A</v>
      </c>
      <c r="X220" s="38" t="s">
        <v>1056</v>
      </c>
      <c r="Y220" s="73" t="s">
        <v>106</v>
      </c>
      <c r="Z220" s="80" t="s">
        <v>1071</v>
      </c>
      <c r="AA220" s="80">
        <f>[1]Calculations!Z191</f>
        <v>0</v>
      </c>
      <c r="AB220" s="80">
        <f t="shared" si="25"/>
        <v>0</v>
      </c>
      <c r="AC220" s="80">
        <f>[1]Calculations!AA191</f>
        <v>0</v>
      </c>
      <c r="AD220" s="80">
        <f t="shared" si="26"/>
        <v>0</v>
      </c>
      <c r="AE220" s="80">
        <f>[1]Calculations!AB191</f>
        <v>0</v>
      </c>
      <c r="AF220" s="80">
        <f t="shared" si="27"/>
        <v>0</v>
      </c>
      <c r="AG220" s="80">
        <f>[1]Calculations!AC191</f>
        <v>0</v>
      </c>
      <c r="AH220" s="80">
        <f t="shared" si="28"/>
        <v>0</v>
      </c>
      <c r="AI220" s="80">
        <f>[1]Calculations!AD191</f>
        <v>0</v>
      </c>
      <c r="AJ220" s="80">
        <f t="shared" si="29"/>
        <v>0</v>
      </c>
      <c r="AK220" s="80">
        <f>[1]Calculations!AE191</f>
        <v>0</v>
      </c>
      <c r="AL220" s="80">
        <f t="shared" si="30"/>
        <v>0</v>
      </c>
      <c r="AM220" s="80">
        <f>[1]Calculations!AF191</f>
        <v>0</v>
      </c>
      <c r="AN220" s="80">
        <f t="shared" si="31"/>
        <v>0</v>
      </c>
      <c r="AO220" s="80">
        <f>[1]Calculations!AG191</f>
        <v>0</v>
      </c>
      <c r="AP220" s="80">
        <f t="shared" si="32"/>
        <v>0</v>
      </c>
      <c r="AQ220" s="80">
        <f>[1]Calculations!AH191</f>
        <v>0.12772573500199999</v>
      </c>
      <c r="AR220" s="80">
        <f t="shared" si="33"/>
        <v>99.999792526188855</v>
      </c>
      <c r="AS220" s="80">
        <f>[1]Calculations!AI191</f>
        <v>0</v>
      </c>
      <c r="AT220" s="80">
        <f t="shared" si="34"/>
        <v>0</v>
      </c>
      <c r="AU220" s="80">
        <f>[1]Calculations!AJ191</f>
        <v>0</v>
      </c>
      <c r="AV220" s="80">
        <f t="shared" si="35"/>
        <v>0</v>
      </c>
      <c r="AW220" s="83"/>
      <c r="AX220" s="83"/>
      <c r="AY220" s="13" t="str">
        <f>[1]Calculations!D191</f>
        <v>Land Supply 2018</v>
      </c>
    </row>
    <row r="221" spans="2:51" ht="25" x14ac:dyDescent="0.25">
      <c r="B221" s="13" t="str">
        <f>[1]Calculations!A192</f>
        <v>HL/2175/00</v>
      </c>
      <c r="C221" s="30" t="str">
        <f>[1]Calculations!B192</f>
        <v>The Heathlands Village, Heathlands Drive, Prestwich</v>
      </c>
      <c r="D221" s="13" t="str">
        <f>[1]Calculations!C192</f>
        <v>Residential</v>
      </c>
      <c r="E221" s="38">
        <f>[1]Calculations!E192</f>
        <v>0.16747400000000001</v>
      </c>
      <c r="F221" s="38">
        <f>[1]Calculations!I192</f>
        <v>0.16747400000000001</v>
      </c>
      <c r="G221" s="38">
        <f>[1]Calculations!M192</f>
        <v>100</v>
      </c>
      <c r="H221" s="38">
        <f>[1]Calculations!H192</f>
        <v>0</v>
      </c>
      <c r="I221" s="38">
        <f>[1]Calculations!L192</f>
        <v>0</v>
      </c>
      <c r="J221" s="38">
        <f>[1]Calculations!G192</f>
        <v>0</v>
      </c>
      <c r="K221" s="38">
        <f>[1]Calculations!K192</f>
        <v>0</v>
      </c>
      <c r="L221" s="38">
        <f>[1]Calculations!F192</f>
        <v>0</v>
      </c>
      <c r="M221" s="38">
        <f>[1]Calculations!J192</f>
        <v>0</v>
      </c>
      <c r="N221" s="38">
        <f>[1]Calculations!V192</f>
        <v>0</v>
      </c>
      <c r="O221" s="38">
        <f>[1]Calculations!W192</f>
        <v>0</v>
      </c>
      <c r="P221" s="38">
        <f>[1]Calculations!O192</f>
        <v>0</v>
      </c>
      <c r="Q221" s="38">
        <f>[1]Calculations!S192</f>
        <v>0</v>
      </c>
      <c r="R221" s="38">
        <f>[1]Calculations!Q192</f>
        <v>0</v>
      </c>
      <c r="S221" s="38">
        <f>[1]Calculations!T192</f>
        <v>0</v>
      </c>
      <c r="T221" s="38">
        <f>[1]Calculations!R192</f>
        <v>0</v>
      </c>
      <c r="U221" s="38">
        <f>[1]Calculations!U192</f>
        <v>0</v>
      </c>
      <c r="V221" s="38" t="str">
        <f>[1]Calculations!X192</f>
        <v>Not Modelled</v>
      </c>
      <c r="W221" s="38" t="str">
        <f>[1]Calculations!Y192</f>
        <v>N/A</v>
      </c>
      <c r="X221" s="38" t="s">
        <v>1056</v>
      </c>
      <c r="Y221" s="73" t="s">
        <v>106</v>
      </c>
      <c r="Z221" s="80" t="s">
        <v>1071</v>
      </c>
      <c r="AA221" s="80">
        <f>[1]Calculations!Z192</f>
        <v>0</v>
      </c>
      <c r="AB221" s="80">
        <f t="shared" si="25"/>
        <v>0</v>
      </c>
      <c r="AC221" s="80">
        <f>[1]Calculations!AA192</f>
        <v>0</v>
      </c>
      <c r="AD221" s="80">
        <f t="shared" si="26"/>
        <v>0</v>
      </c>
      <c r="AE221" s="80">
        <f>[1]Calculations!AB192</f>
        <v>0</v>
      </c>
      <c r="AF221" s="80">
        <f t="shared" si="27"/>
        <v>0</v>
      </c>
      <c r="AG221" s="80">
        <f>[1]Calculations!AC192</f>
        <v>0</v>
      </c>
      <c r="AH221" s="80">
        <f t="shared" si="28"/>
        <v>0</v>
      </c>
      <c r="AI221" s="80">
        <f>[1]Calculations!AD192</f>
        <v>0</v>
      </c>
      <c r="AJ221" s="80">
        <f t="shared" si="29"/>
        <v>0</v>
      </c>
      <c r="AK221" s="80">
        <f>[1]Calculations!AE192</f>
        <v>0</v>
      </c>
      <c r="AL221" s="80">
        <f t="shared" si="30"/>
        <v>0</v>
      </c>
      <c r="AM221" s="80">
        <f>[1]Calculations!AF192</f>
        <v>0</v>
      </c>
      <c r="AN221" s="80">
        <f t="shared" si="31"/>
        <v>0</v>
      </c>
      <c r="AO221" s="80">
        <f>[1]Calculations!AG192</f>
        <v>0</v>
      </c>
      <c r="AP221" s="80">
        <f t="shared" si="32"/>
        <v>0</v>
      </c>
      <c r="AQ221" s="80">
        <f>[1]Calculations!AH192</f>
        <v>0.16747428500100001</v>
      </c>
      <c r="AR221" s="80">
        <f t="shared" si="33"/>
        <v>100.00017017626617</v>
      </c>
      <c r="AS221" s="80">
        <f>[1]Calculations!AI192</f>
        <v>0</v>
      </c>
      <c r="AT221" s="80">
        <f t="shared" si="34"/>
        <v>0</v>
      </c>
      <c r="AU221" s="80">
        <f>[1]Calculations!AJ192</f>
        <v>0</v>
      </c>
      <c r="AV221" s="80">
        <f t="shared" si="35"/>
        <v>0</v>
      </c>
      <c r="AW221" s="84"/>
      <c r="AX221" s="84"/>
      <c r="AY221" s="13" t="str">
        <f>[1]Calculations!D192</f>
        <v>Land Supply 2018</v>
      </c>
    </row>
    <row r="222" spans="2:51" ht="25" x14ac:dyDescent="0.25">
      <c r="B222" s="13" t="str">
        <f>[1]Calculations!A193</f>
        <v>HL/2178/00</v>
      </c>
      <c r="C222" s="30" t="str">
        <f>[1]Calculations!B193</f>
        <v>Land adjacent to 41 Station Close, Radcliffe, Manchester, M26 4GW</v>
      </c>
      <c r="D222" s="13" t="str">
        <f>[1]Calculations!C193</f>
        <v>Residential</v>
      </c>
      <c r="E222" s="38">
        <f>[1]Calculations!E193</f>
        <v>0.43422100000000002</v>
      </c>
      <c r="F222" s="38">
        <f>[1]Calculations!I193</f>
        <v>0.43422100000000002</v>
      </c>
      <c r="G222" s="38">
        <f>[1]Calculations!M193</f>
        <v>100</v>
      </c>
      <c r="H222" s="38">
        <f>[1]Calculations!H193</f>
        <v>0</v>
      </c>
      <c r="I222" s="38">
        <f>[1]Calculations!L193</f>
        <v>0</v>
      </c>
      <c r="J222" s="38">
        <f>[1]Calculations!G193</f>
        <v>0</v>
      </c>
      <c r="K222" s="38">
        <f>[1]Calculations!K193</f>
        <v>0</v>
      </c>
      <c r="L222" s="38">
        <f>[1]Calculations!F193</f>
        <v>0</v>
      </c>
      <c r="M222" s="38">
        <f>[1]Calculations!J193</f>
        <v>0</v>
      </c>
      <c r="N222" s="38">
        <f>[1]Calculations!V193</f>
        <v>0</v>
      </c>
      <c r="O222" s="38">
        <f>[1]Calculations!W193</f>
        <v>0</v>
      </c>
      <c r="P222" s="38">
        <f>[1]Calculations!O193</f>
        <v>0.11481062000029998</v>
      </c>
      <c r="Q222" s="38">
        <f>[1]Calculations!S193</f>
        <v>26.44059591781604</v>
      </c>
      <c r="R222" s="38">
        <f>[1]Calculations!Q193</f>
        <v>7.8933620000299992E-2</v>
      </c>
      <c r="S222" s="38">
        <f>[1]Calculations!T193</f>
        <v>18.178213398315602</v>
      </c>
      <c r="T222" s="38">
        <f>[1]Calculations!R193</f>
        <v>6.6933620000299995E-2</v>
      </c>
      <c r="U222" s="38">
        <f>[1]Calculations!U193</f>
        <v>15.414643695330257</v>
      </c>
      <c r="V222" s="38" t="str">
        <f>[1]Calculations!X193</f>
        <v>Not Modelled</v>
      </c>
      <c r="W222" s="38" t="str">
        <f>[1]Calculations!Y193</f>
        <v>N/A</v>
      </c>
      <c r="X222" s="38" t="s">
        <v>1056</v>
      </c>
      <c r="Y222" s="73" t="s">
        <v>108</v>
      </c>
      <c r="Z222" s="80" t="s">
        <v>1067</v>
      </c>
      <c r="AA222" s="80">
        <f>[1]Calculations!Z193</f>
        <v>0</v>
      </c>
      <c r="AB222" s="80">
        <f t="shared" si="25"/>
        <v>0</v>
      </c>
      <c r="AC222" s="80">
        <f>[1]Calculations!AA193</f>
        <v>0</v>
      </c>
      <c r="AD222" s="80">
        <f t="shared" si="26"/>
        <v>0</v>
      </c>
      <c r="AE222" s="80">
        <f>[1]Calculations!AB193</f>
        <v>0</v>
      </c>
      <c r="AF222" s="80">
        <f t="shared" si="27"/>
        <v>0</v>
      </c>
      <c r="AG222" s="80">
        <f>[1]Calculations!AC193</f>
        <v>0</v>
      </c>
      <c r="AH222" s="80">
        <f t="shared" si="28"/>
        <v>0</v>
      </c>
      <c r="AI222" s="80">
        <f>[1]Calculations!AD193</f>
        <v>0</v>
      </c>
      <c r="AJ222" s="80">
        <f t="shared" si="29"/>
        <v>0</v>
      </c>
      <c r="AK222" s="80">
        <f>[1]Calculations!AE193</f>
        <v>0</v>
      </c>
      <c r="AL222" s="80">
        <f t="shared" si="30"/>
        <v>0</v>
      </c>
      <c r="AM222" s="80">
        <f>[1]Calculations!AF193</f>
        <v>0</v>
      </c>
      <c r="AN222" s="80">
        <f t="shared" si="31"/>
        <v>0</v>
      </c>
      <c r="AO222" s="80">
        <f>[1]Calculations!AG193</f>
        <v>0</v>
      </c>
      <c r="AP222" s="80">
        <f t="shared" si="32"/>
        <v>0</v>
      </c>
      <c r="AQ222" s="80">
        <f>[1]Calculations!AH193</f>
        <v>0.43422087999999998</v>
      </c>
      <c r="AR222" s="80">
        <f t="shared" si="33"/>
        <v>99.999972364302963</v>
      </c>
      <c r="AS222" s="80">
        <f>[1]Calculations!AI193</f>
        <v>0</v>
      </c>
      <c r="AT222" s="80">
        <f t="shared" si="34"/>
        <v>0</v>
      </c>
      <c r="AU222" s="80">
        <f>[1]Calculations!AJ193</f>
        <v>0</v>
      </c>
      <c r="AV222" s="80">
        <f t="shared" si="35"/>
        <v>0</v>
      </c>
      <c r="AW222" s="83"/>
      <c r="AX222" s="83"/>
      <c r="AY222" s="13" t="str">
        <f>[1]Calculations!D193</f>
        <v>Land Supply 2018</v>
      </c>
    </row>
    <row r="223" spans="2:51" ht="25" x14ac:dyDescent="0.25">
      <c r="B223" s="13" t="str">
        <f>[1]Calculations!A194</f>
        <v>HL/2182/00</v>
      </c>
      <c r="C223" s="30" t="str">
        <f>[1]Calculations!B194</f>
        <v>Land At Mode Hill Lane, Whitefield, M45 8JF</v>
      </c>
      <c r="D223" s="13" t="str">
        <f>[1]Calculations!C194</f>
        <v>Residential</v>
      </c>
      <c r="E223" s="38">
        <f>[1]Calculations!E194</f>
        <v>0.24892900000000001</v>
      </c>
      <c r="F223" s="38">
        <f>[1]Calculations!I194</f>
        <v>0.24892900000000001</v>
      </c>
      <c r="G223" s="38">
        <f>[1]Calculations!M194</f>
        <v>100</v>
      </c>
      <c r="H223" s="38">
        <f>[1]Calculations!H194</f>
        <v>0</v>
      </c>
      <c r="I223" s="38">
        <f>[1]Calculations!L194</f>
        <v>0</v>
      </c>
      <c r="J223" s="38">
        <f>[1]Calculations!G194</f>
        <v>0</v>
      </c>
      <c r="K223" s="38">
        <f>[1]Calculations!K194</f>
        <v>0</v>
      </c>
      <c r="L223" s="38">
        <f>[1]Calculations!F194</f>
        <v>0</v>
      </c>
      <c r="M223" s="38">
        <f>[1]Calculations!J194</f>
        <v>0</v>
      </c>
      <c r="N223" s="38">
        <f>[1]Calculations!V194</f>
        <v>0.21183660630100001</v>
      </c>
      <c r="O223" s="38">
        <f>[1]Calculations!W194</f>
        <v>85.099207525438985</v>
      </c>
      <c r="P223" s="38">
        <f>[1]Calculations!O194</f>
        <v>0.1087399584646</v>
      </c>
      <c r="Q223" s="38">
        <f>[1]Calculations!S194</f>
        <v>43.683121879973804</v>
      </c>
      <c r="R223" s="38">
        <f>[1]Calculations!Q194</f>
        <v>7.4452058464599999E-2</v>
      </c>
      <c r="S223" s="38">
        <f>[1]Calculations!T194</f>
        <v>29.908953341956941</v>
      </c>
      <c r="T223" s="38">
        <f>[1]Calculations!R194</f>
        <v>4.9484668464700003E-2</v>
      </c>
      <c r="U223" s="38">
        <f>[1]Calculations!U194</f>
        <v>19.879029146744653</v>
      </c>
      <c r="V223" s="38" t="str">
        <f>[1]Calculations!X194</f>
        <v>Not Modelled</v>
      </c>
      <c r="W223" s="38" t="str">
        <f>[1]Calculations!Y194</f>
        <v>N/A</v>
      </c>
      <c r="X223" s="38" t="s">
        <v>1056</v>
      </c>
      <c r="Y223" s="73" t="s">
        <v>108</v>
      </c>
      <c r="Z223" s="80" t="s">
        <v>1067</v>
      </c>
      <c r="AA223" s="80">
        <f>[1]Calculations!Z194</f>
        <v>0</v>
      </c>
      <c r="AB223" s="80">
        <f t="shared" ref="AB223:AB286" si="36">AA223/E223*100</f>
        <v>0</v>
      </c>
      <c r="AC223" s="80">
        <f>[1]Calculations!AA194</f>
        <v>0</v>
      </c>
      <c r="AD223" s="80">
        <f t="shared" ref="AD223:AD286" si="37">AC223/E223</f>
        <v>0</v>
      </c>
      <c r="AE223" s="80">
        <f>[1]Calculations!AB194</f>
        <v>0</v>
      </c>
      <c r="AF223" s="80">
        <f t="shared" ref="AF223:AF286" si="38">AE223/$E223*100</f>
        <v>0</v>
      </c>
      <c r="AG223" s="80">
        <f>[1]Calculations!AC194</f>
        <v>0</v>
      </c>
      <c r="AH223" s="80">
        <f t="shared" ref="AH223:AH286" si="39">AG223/$E223*100</f>
        <v>0</v>
      </c>
      <c r="AI223" s="80">
        <f>[1]Calculations!AD194</f>
        <v>0</v>
      </c>
      <c r="AJ223" s="80">
        <f t="shared" ref="AJ223:AJ286" si="40">AI223/$E223*100</f>
        <v>0</v>
      </c>
      <c r="AK223" s="80">
        <f>[1]Calculations!AE194</f>
        <v>0</v>
      </c>
      <c r="AL223" s="80">
        <f t="shared" ref="AL223:AL286" si="41">AK223/$E223*100</f>
        <v>0</v>
      </c>
      <c r="AM223" s="80">
        <f>[1]Calculations!AF194</f>
        <v>0</v>
      </c>
      <c r="AN223" s="80">
        <f t="shared" ref="AN223:AN286" si="42">AM223/$E223*100</f>
        <v>0</v>
      </c>
      <c r="AO223" s="80">
        <f>[1]Calculations!AG194</f>
        <v>0</v>
      </c>
      <c r="AP223" s="80">
        <f t="shared" ref="AP223:AP286" si="43">AO223/$E223*100</f>
        <v>0</v>
      </c>
      <c r="AQ223" s="80">
        <f>[1]Calculations!AH194</f>
        <v>0.248928954998</v>
      </c>
      <c r="AR223" s="80">
        <f t="shared" ref="AR223:AR286" si="44">AQ223/$E223*100</f>
        <v>99.999981921752777</v>
      </c>
      <c r="AS223" s="80">
        <f>[1]Calculations!AI194</f>
        <v>0</v>
      </c>
      <c r="AT223" s="80">
        <f t="shared" ref="AT223:AT286" si="45">AS223/$E223*100</f>
        <v>0</v>
      </c>
      <c r="AU223" s="80">
        <f>[1]Calculations!AJ194</f>
        <v>0</v>
      </c>
      <c r="AV223" s="80">
        <f t="shared" ref="AV223:AV286" si="46">AU223/$E223*100</f>
        <v>0</v>
      </c>
      <c r="AW223" s="83"/>
      <c r="AX223" s="83"/>
      <c r="AY223" s="13" t="str">
        <f>[1]Calculations!D194</f>
        <v>Land Supply 2018</v>
      </c>
    </row>
    <row r="224" spans="2:51" ht="25" x14ac:dyDescent="0.25">
      <c r="B224" s="13" t="str">
        <f>[1]Calculations!A195</f>
        <v>HL/2183/00</v>
      </c>
      <c r="C224" s="30" t="str">
        <f>[1]Calculations!B195</f>
        <v>Park Hotel - Off Lowther Road, Prestwich</v>
      </c>
      <c r="D224" s="13" t="str">
        <f>[1]Calculations!C195</f>
        <v>Residential</v>
      </c>
      <c r="E224" s="38">
        <f>[1]Calculations!E195</f>
        <v>0.313666</v>
      </c>
      <c r="F224" s="38">
        <f>[1]Calculations!I195</f>
        <v>0.313666</v>
      </c>
      <c r="G224" s="38">
        <f>[1]Calculations!M195</f>
        <v>100</v>
      </c>
      <c r="H224" s="38">
        <f>[1]Calculations!H195</f>
        <v>0</v>
      </c>
      <c r="I224" s="38">
        <f>[1]Calculations!L195</f>
        <v>0</v>
      </c>
      <c r="J224" s="38">
        <f>[1]Calculations!G195</f>
        <v>0</v>
      </c>
      <c r="K224" s="38">
        <f>[1]Calculations!K195</f>
        <v>0</v>
      </c>
      <c r="L224" s="38">
        <f>[1]Calculations!F195</f>
        <v>0</v>
      </c>
      <c r="M224" s="38">
        <f>[1]Calculations!J195</f>
        <v>0</v>
      </c>
      <c r="N224" s="38">
        <f>[1]Calculations!V195</f>
        <v>0</v>
      </c>
      <c r="O224" s="38">
        <f>[1]Calculations!W195</f>
        <v>0</v>
      </c>
      <c r="P224" s="38">
        <f>[1]Calculations!O195</f>
        <v>0</v>
      </c>
      <c r="Q224" s="38">
        <f>[1]Calculations!S195</f>
        <v>0</v>
      </c>
      <c r="R224" s="38">
        <f>[1]Calculations!Q195</f>
        <v>0</v>
      </c>
      <c r="S224" s="38">
        <f>[1]Calculations!T195</f>
        <v>0</v>
      </c>
      <c r="T224" s="38">
        <f>[1]Calculations!R195</f>
        <v>0</v>
      </c>
      <c r="U224" s="38">
        <f>[1]Calculations!U195</f>
        <v>0</v>
      </c>
      <c r="V224" s="38" t="str">
        <f>[1]Calculations!X195</f>
        <v>Not Modelled</v>
      </c>
      <c r="W224" s="38" t="str">
        <f>[1]Calculations!Y195</f>
        <v>N/A</v>
      </c>
      <c r="X224" s="38" t="s">
        <v>1056</v>
      </c>
      <c r="Y224" s="73" t="s">
        <v>106</v>
      </c>
      <c r="Z224" s="80" t="s">
        <v>1071</v>
      </c>
      <c r="AA224" s="80">
        <f>[1]Calculations!Z195</f>
        <v>0</v>
      </c>
      <c r="AB224" s="80">
        <f t="shared" si="36"/>
        <v>0</v>
      </c>
      <c r="AC224" s="80">
        <f>[1]Calculations!AA195</f>
        <v>0</v>
      </c>
      <c r="AD224" s="80">
        <f t="shared" si="37"/>
        <v>0</v>
      </c>
      <c r="AE224" s="80">
        <f>[1]Calculations!AB195</f>
        <v>0</v>
      </c>
      <c r="AF224" s="80">
        <f t="shared" si="38"/>
        <v>0</v>
      </c>
      <c r="AG224" s="80">
        <f>[1]Calculations!AC195</f>
        <v>0</v>
      </c>
      <c r="AH224" s="80">
        <f t="shared" si="39"/>
        <v>0</v>
      </c>
      <c r="AI224" s="80">
        <f>[1]Calculations!AD195</f>
        <v>0</v>
      </c>
      <c r="AJ224" s="80">
        <f t="shared" si="40"/>
        <v>0</v>
      </c>
      <c r="AK224" s="80">
        <f>[1]Calculations!AE195</f>
        <v>0</v>
      </c>
      <c r="AL224" s="80">
        <f t="shared" si="41"/>
        <v>0</v>
      </c>
      <c r="AM224" s="80">
        <f>[1]Calculations!AF195</f>
        <v>0</v>
      </c>
      <c r="AN224" s="80">
        <f t="shared" si="42"/>
        <v>0</v>
      </c>
      <c r="AO224" s="80">
        <f>[1]Calculations!AG195</f>
        <v>0</v>
      </c>
      <c r="AP224" s="80">
        <f t="shared" si="43"/>
        <v>0</v>
      </c>
      <c r="AQ224" s="80">
        <f>[1]Calculations!AH195</f>
        <v>0.313665974997</v>
      </c>
      <c r="AR224" s="80">
        <f t="shared" si="44"/>
        <v>99.999992028782202</v>
      </c>
      <c r="AS224" s="80">
        <f>[1]Calculations!AI195</f>
        <v>0</v>
      </c>
      <c r="AT224" s="80">
        <f t="shared" si="45"/>
        <v>0</v>
      </c>
      <c r="AU224" s="80">
        <f>[1]Calculations!AJ195</f>
        <v>0</v>
      </c>
      <c r="AV224" s="80">
        <f t="shared" si="46"/>
        <v>0</v>
      </c>
      <c r="AW224" s="84"/>
      <c r="AX224" s="84"/>
      <c r="AY224" s="13" t="str">
        <f>[1]Calculations!D195</f>
        <v>Land Supply 2018</v>
      </c>
    </row>
    <row r="225" spans="2:51" x14ac:dyDescent="0.25">
      <c r="B225" s="13" t="str">
        <f>[1]Calculations!A196</f>
        <v>HL/2188/00</v>
      </c>
      <c r="C225" s="30" t="str">
        <f>[1]Calculations!B196</f>
        <v>Land off Holt Street West, Ramsbottom</v>
      </c>
      <c r="D225" s="13" t="str">
        <f>[1]Calculations!C196</f>
        <v>Residential</v>
      </c>
      <c r="E225" s="38">
        <f>[1]Calculations!E196</f>
        <v>0.45713700000000002</v>
      </c>
      <c r="F225" s="38">
        <f>[1]Calculations!I196</f>
        <v>0.45713700000000002</v>
      </c>
      <c r="G225" s="38">
        <f>[1]Calculations!M196</f>
        <v>100</v>
      </c>
      <c r="H225" s="38">
        <f>[1]Calculations!H196</f>
        <v>0</v>
      </c>
      <c r="I225" s="38">
        <f>[1]Calculations!L196</f>
        <v>0</v>
      </c>
      <c r="J225" s="38">
        <f>[1]Calculations!G196</f>
        <v>0</v>
      </c>
      <c r="K225" s="38">
        <f>[1]Calculations!K196</f>
        <v>0</v>
      </c>
      <c r="L225" s="38">
        <f>[1]Calculations!F196</f>
        <v>0</v>
      </c>
      <c r="M225" s="38">
        <f>[1]Calculations!J196</f>
        <v>0</v>
      </c>
      <c r="N225" s="38">
        <f>[1]Calculations!V196</f>
        <v>0</v>
      </c>
      <c r="O225" s="38">
        <f>[1]Calculations!W196</f>
        <v>0</v>
      </c>
      <c r="P225" s="38">
        <f>[1]Calculations!O196</f>
        <v>1.3236899999999999E-2</v>
      </c>
      <c r="Q225" s="38">
        <f>[1]Calculations!S196</f>
        <v>2.8956089749899916</v>
      </c>
      <c r="R225" s="38">
        <f>[1]Calculations!Q196</f>
        <v>0</v>
      </c>
      <c r="S225" s="38">
        <f>[1]Calculations!T196</f>
        <v>0</v>
      </c>
      <c r="T225" s="38">
        <f>[1]Calculations!R196</f>
        <v>0</v>
      </c>
      <c r="U225" s="38">
        <f>[1]Calculations!U196</f>
        <v>0</v>
      </c>
      <c r="V225" s="38" t="str">
        <f>[1]Calculations!X196</f>
        <v>Not Modelled</v>
      </c>
      <c r="W225" s="38" t="str">
        <f>[1]Calculations!Y196</f>
        <v>N/A</v>
      </c>
      <c r="X225" s="38" t="s">
        <v>1056</v>
      </c>
      <c r="Y225" s="73" t="s">
        <v>105</v>
      </c>
      <c r="Z225" s="80" t="s">
        <v>1066</v>
      </c>
      <c r="AA225" s="80">
        <f>[1]Calculations!Z196</f>
        <v>0</v>
      </c>
      <c r="AB225" s="80">
        <f t="shared" si="36"/>
        <v>0</v>
      </c>
      <c r="AC225" s="80">
        <f>[1]Calculations!AA196</f>
        <v>0</v>
      </c>
      <c r="AD225" s="80">
        <f t="shared" si="37"/>
        <v>0</v>
      </c>
      <c r="AE225" s="80">
        <f>[1]Calculations!AB196</f>
        <v>0</v>
      </c>
      <c r="AF225" s="80">
        <f t="shared" si="38"/>
        <v>0</v>
      </c>
      <c r="AG225" s="80">
        <f>[1]Calculations!AC196</f>
        <v>0</v>
      </c>
      <c r="AH225" s="80">
        <f t="shared" si="39"/>
        <v>0</v>
      </c>
      <c r="AI225" s="80">
        <f>[1]Calculations!AD196</f>
        <v>6.0705615024900002E-5</v>
      </c>
      <c r="AJ225" s="80">
        <f t="shared" si="40"/>
        <v>1.3279523430590828E-2</v>
      </c>
      <c r="AK225" s="80">
        <f>[1]Calculations!AE196</f>
        <v>6.0748319952300001E-5</v>
      </c>
      <c r="AL225" s="80">
        <f t="shared" si="41"/>
        <v>1.3288865253151681E-2</v>
      </c>
      <c r="AM225" s="80">
        <f>[1]Calculations!AF196</f>
        <v>0</v>
      </c>
      <c r="AN225" s="80">
        <f t="shared" si="42"/>
        <v>0</v>
      </c>
      <c r="AO225" s="80">
        <f>[1]Calculations!AG196</f>
        <v>0</v>
      </c>
      <c r="AP225" s="80">
        <f t="shared" si="43"/>
        <v>0</v>
      </c>
      <c r="AQ225" s="80">
        <f>[1]Calculations!AH196</f>
        <v>0.45713716000100002</v>
      </c>
      <c r="AR225" s="80">
        <f t="shared" si="44"/>
        <v>100.00003500066718</v>
      </c>
      <c r="AS225" s="80">
        <f>[1]Calculations!AI196</f>
        <v>0</v>
      </c>
      <c r="AT225" s="80">
        <f t="shared" si="45"/>
        <v>0</v>
      </c>
      <c r="AU225" s="80">
        <f>[1]Calculations!AJ196</f>
        <v>0</v>
      </c>
      <c r="AV225" s="80">
        <f t="shared" si="46"/>
        <v>0</v>
      </c>
      <c r="AW225" s="84"/>
      <c r="AX225" s="84"/>
      <c r="AY225" s="13" t="str">
        <f>[1]Calculations!D196</f>
        <v>Land Supply 2018</v>
      </c>
    </row>
    <row r="226" spans="2:51" ht="25" x14ac:dyDescent="0.25">
      <c r="B226" s="13" t="str">
        <f>[1]Calculations!A197</f>
        <v>HL/2206/00</v>
      </c>
      <c r="C226" s="30" t="str">
        <f>[1]Calculations!B197</f>
        <v>Site of Hartshead Works, Deal Street, Bury, BL9 7PU</v>
      </c>
      <c r="D226" s="13" t="str">
        <f>[1]Calculations!C197</f>
        <v>Residential</v>
      </c>
      <c r="E226" s="38">
        <f>[1]Calculations!E197</f>
        <v>0.496533</v>
      </c>
      <c r="F226" s="38">
        <f>[1]Calculations!I197</f>
        <v>0.496533</v>
      </c>
      <c r="G226" s="38">
        <f>[1]Calculations!M197</f>
        <v>100</v>
      </c>
      <c r="H226" s="38">
        <f>[1]Calculations!H197</f>
        <v>0</v>
      </c>
      <c r="I226" s="38">
        <f>[1]Calculations!L197</f>
        <v>0</v>
      </c>
      <c r="J226" s="38">
        <f>[1]Calculations!G197</f>
        <v>0</v>
      </c>
      <c r="K226" s="38">
        <f>[1]Calculations!K197</f>
        <v>0</v>
      </c>
      <c r="L226" s="38">
        <f>[1]Calculations!F197</f>
        <v>0</v>
      </c>
      <c r="M226" s="38">
        <f>[1]Calculations!J197</f>
        <v>0</v>
      </c>
      <c r="N226" s="38">
        <f>[1]Calculations!V197</f>
        <v>0</v>
      </c>
      <c r="O226" s="38">
        <f>[1]Calculations!W197</f>
        <v>0</v>
      </c>
      <c r="P226" s="38">
        <f>[1]Calculations!O197</f>
        <v>0</v>
      </c>
      <c r="Q226" s="38">
        <f>[1]Calculations!S197</f>
        <v>0</v>
      </c>
      <c r="R226" s="38">
        <f>[1]Calculations!Q197</f>
        <v>0</v>
      </c>
      <c r="S226" s="38">
        <f>[1]Calculations!T197</f>
        <v>0</v>
      </c>
      <c r="T226" s="38">
        <f>[1]Calculations!R197</f>
        <v>0</v>
      </c>
      <c r="U226" s="38">
        <f>[1]Calculations!U197</f>
        <v>0</v>
      </c>
      <c r="V226" s="38" t="str">
        <f>[1]Calculations!X197</f>
        <v>Not Modelled</v>
      </c>
      <c r="W226" s="38" t="str">
        <f>[1]Calculations!Y197</f>
        <v>N/A</v>
      </c>
      <c r="X226" s="38" t="s">
        <v>1056</v>
      </c>
      <c r="Y226" s="73" t="s">
        <v>106</v>
      </c>
      <c r="Z226" s="80" t="s">
        <v>1071</v>
      </c>
      <c r="AA226" s="80">
        <f>[1]Calculations!Z197</f>
        <v>0</v>
      </c>
      <c r="AB226" s="80">
        <f t="shared" si="36"/>
        <v>0</v>
      </c>
      <c r="AC226" s="80">
        <f>[1]Calculations!AA197</f>
        <v>0</v>
      </c>
      <c r="AD226" s="80">
        <f t="shared" si="37"/>
        <v>0</v>
      </c>
      <c r="AE226" s="80">
        <f>[1]Calculations!AB197</f>
        <v>0</v>
      </c>
      <c r="AF226" s="80">
        <f t="shared" si="38"/>
        <v>0</v>
      </c>
      <c r="AG226" s="80">
        <f>[1]Calculations!AC197</f>
        <v>0</v>
      </c>
      <c r="AH226" s="80">
        <f t="shared" si="39"/>
        <v>0</v>
      </c>
      <c r="AI226" s="80">
        <f>[1]Calculations!AD197</f>
        <v>0</v>
      </c>
      <c r="AJ226" s="80">
        <f t="shared" si="40"/>
        <v>0</v>
      </c>
      <c r="AK226" s="80">
        <f>[1]Calculations!AE197</f>
        <v>0</v>
      </c>
      <c r="AL226" s="80">
        <f t="shared" si="41"/>
        <v>0</v>
      </c>
      <c r="AM226" s="80">
        <f>[1]Calculations!AF197</f>
        <v>0</v>
      </c>
      <c r="AN226" s="80">
        <f t="shared" si="42"/>
        <v>0</v>
      </c>
      <c r="AO226" s="80">
        <f>[1]Calculations!AG197</f>
        <v>0</v>
      </c>
      <c r="AP226" s="80">
        <f t="shared" si="43"/>
        <v>0</v>
      </c>
      <c r="AQ226" s="80">
        <f>[1]Calculations!AH197</f>
        <v>0.49653269999799998</v>
      </c>
      <c r="AR226" s="80">
        <f t="shared" si="44"/>
        <v>99.999939580652239</v>
      </c>
      <c r="AS226" s="80">
        <f>[1]Calculations!AI197</f>
        <v>0</v>
      </c>
      <c r="AT226" s="80">
        <f t="shared" si="45"/>
        <v>0</v>
      </c>
      <c r="AU226" s="80">
        <f>[1]Calculations!AJ197</f>
        <v>0</v>
      </c>
      <c r="AV226" s="80">
        <f t="shared" si="46"/>
        <v>0</v>
      </c>
      <c r="AW226" s="83"/>
      <c r="AX226" s="83"/>
      <c r="AY226" s="13" t="str">
        <f>[1]Calculations!D197</f>
        <v>Land Supply 2018</v>
      </c>
    </row>
    <row r="227" spans="2:51" ht="25" x14ac:dyDescent="0.25">
      <c r="B227" s="13" t="str">
        <f>[1]Calculations!A198</f>
        <v>HL/2219/00</v>
      </c>
      <c r="C227" s="30" t="str">
        <f>[1]Calculations!B198</f>
        <v>Yard, North of Birch Street, Bury</v>
      </c>
      <c r="D227" s="13" t="str">
        <f>[1]Calculations!C198</f>
        <v>Residential</v>
      </c>
      <c r="E227" s="38">
        <f>[1]Calculations!E198</f>
        <v>0.164634</v>
      </c>
      <c r="F227" s="38">
        <f>[1]Calculations!I198</f>
        <v>0.164634</v>
      </c>
      <c r="G227" s="38">
        <f>[1]Calculations!M198</f>
        <v>100</v>
      </c>
      <c r="H227" s="38">
        <f>[1]Calculations!H198</f>
        <v>0</v>
      </c>
      <c r="I227" s="38">
        <f>[1]Calculations!L198</f>
        <v>0</v>
      </c>
      <c r="J227" s="38">
        <f>[1]Calculations!G198</f>
        <v>0</v>
      </c>
      <c r="K227" s="38">
        <f>[1]Calculations!K198</f>
        <v>0</v>
      </c>
      <c r="L227" s="38">
        <f>[1]Calculations!F198</f>
        <v>0</v>
      </c>
      <c r="M227" s="38">
        <f>[1]Calculations!J198</f>
        <v>0</v>
      </c>
      <c r="N227" s="38">
        <f>[1]Calculations!V198</f>
        <v>0</v>
      </c>
      <c r="O227" s="38">
        <f>[1]Calculations!W198</f>
        <v>0</v>
      </c>
      <c r="P227" s="38">
        <f>[1]Calculations!O198</f>
        <v>0</v>
      </c>
      <c r="Q227" s="38">
        <f>[1]Calculations!S198</f>
        <v>0</v>
      </c>
      <c r="R227" s="38">
        <f>[1]Calculations!Q198</f>
        <v>0</v>
      </c>
      <c r="S227" s="38">
        <f>[1]Calculations!T198</f>
        <v>0</v>
      </c>
      <c r="T227" s="38">
        <f>[1]Calculations!R198</f>
        <v>0</v>
      </c>
      <c r="U227" s="38">
        <f>[1]Calculations!U198</f>
        <v>0</v>
      </c>
      <c r="V227" s="38" t="str">
        <f>[1]Calculations!X198</f>
        <v>Not Modelled</v>
      </c>
      <c r="W227" s="38" t="str">
        <f>[1]Calculations!Y198</f>
        <v>N/A</v>
      </c>
      <c r="X227" s="38" t="s">
        <v>1056</v>
      </c>
      <c r="Y227" s="73" t="s">
        <v>106</v>
      </c>
      <c r="Z227" s="80" t="s">
        <v>1071</v>
      </c>
      <c r="AA227" s="80">
        <f>[1]Calculations!Z198</f>
        <v>0</v>
      </c>
      <c r="AB227" s="80">
        <f t="shared" si="36"/>
        <v>0</v>
      </c>
      <c r="AC227" s="80">
        <f>[1]Calculations!AA198</f>
        <v>0</v>
      </c>
      <c r="AD227" s="80">
        <f t="shared" si="37"/>
        <v>0</v>
      </c>
      <c r="AE227" s="80">
        <f>[1]Calculations!AB198</f>
        <v>0</v>
      </c>
      <c r="AF227" s="80">
        <f t="shared" si="38"/>
        <v>0</v>
      </c>
      <c r="AG227" s="80">
        <f>[1]Calculations!AC198</f>
        <v>0</v>
      </c>
      <c r="AH227" s="80">
        <f t="shared" si="39"/>
        <v>0</v>
      </c>
      <c r="AI227" s="80">
        <f>[1]Calculations!AD198</f>
        <v>0</v>
      </c>
      <c r="AJ227" s="80">
        <f t="shared" si="40"/>
        <v>0</v>
      </c>
      <c r="AK227" s="80">
        <f>[1]Calculations!AE198</f>
        <v>0</v>
      </c>
      <c r="AL227" s="80">
        <f t="shared" si="41"/>
        <v>0</v>
      </c>
      <c r="AM227" s="80">
        <f>[1]Calculations!AF198</f>
        <v>0</v>
      </c>
      <c r="AN227" s="80">
        <f t="shared" si="42"/>
        <v>0</v>
      </c>
      <c r="AO227" s="80">
        <f>[1]Calculations!AG198</f>
        <v>0</v>
      </c>
      <c r="AP227" s="80">
        <f t="shared" si="43"/>
        <v>0</v>
      </c>
      <c r="AQ227" s="80">
        <f>[1]Calculations!AH198</f>
        <v>0.164633950004</v>
      </c>
      <c r="AR227" s="80">
        <f t="shared" si="44"/>
        <v>99.999969632032261</v>
      </c>
      <c r="AS227" s="80">
        <f>[1]Calculations!AI198</f>
        <v>0</v>
      </c>
      <c r="AT227" s="80">
        <f t="shared" si="45"/>
        <v>0</v>
      </c>
      <c r="AU227" s="80">
        <f>[1]Calculations!AJ198</f>
        <v>0</v>
      </c>
      <c r="AV227" s="80">
        <f t="shared" si="46"/>
        <v>0</v>
      </c>
      <c r="AW227" s="83"/>
      <c r="AX227" s="83"/>
      <c r="AY227" s="13" t="str">
        <f>[1]Calculations!D198</f>
        <v>Land Supply 2018</v>
      </c>
    </row>
    <row r="228" spans="2:51" ht="25" x14ac:dyDescent="0.25">
      <c r="B228" s="13" t="str">
        <f>[1]Calculations!A199</f>
        <v>HL/2227/00</v>
      </c>
      <c r="C228" s="30" t="str">
        <f>[1]Calculations!B199</f>
        <v>Corner Walmersley Road/Moorgate, Bury</v>
      </c>
      <c r="D228" s="13" t="str">
        <f>[1]Calculations!C199</f>
        <v>Residential</v>
      </c>
      <c r="E228" s="38">
        <f>[1]Calculations!E199</f>
        <v>0.41440399999999999</v>
      </c>
      <c r="F228" s="38">
        <f>[1]Calculations!I199</f>
        <v>0.41440399999999999</v>
      </c>
      <c r="G228" s="38">
        <f>[1]Calculations!M199</f>
        <v>100</v>
      </c>
      <c r="H228" s="38">
        <f>[1]Calculations!H199</f>
        <v>0</v>
      </c>
      <c r="I228" s="38">
        <f>[1]Calculations!L199</f>
        <v>0</v>
      </c>
      <c r="J228" s="38">
        <f>[1]Calculations!G199</f>
        <v>0</v>
      </c>
      <c r="K228" s="38">
        <f>[1]Calculations!K199</f>
        <v>0</v>
      </c>
      <c r="L228" s="38">
        <f>[1]Calculations!F199</f>
        <v>0</v>
      </c>
      <c r="M228" s="38">
        <f>[1]Calculations!J199</f>
        <v>0</v>
      </c>
      <c r="N228" s="38">
        <f>[1]Calculations!V199</f>
        <v>0.28656434249899998</v>
      </c>
      <c r="O228" s="38">
        <f>[1]Calculations!W199</f>
        <v>69.150959570612244</v>
      </c>
      <c r="P228" s="38">
        <f>[1]Calculations!O199</f>
        <v>0</v>
      </c>
      <c r="Q228" s="38">
        <f>[1]Calculations!S199</f>
        <v>0</v>
      </c>
      <c r="R228" s="38">
        <f>[1]Calculations!Q199</f>
        <v>0</v>
      </c>
      <c r="S228" s="38">
        <f>[1]Calculations!T199</f>
        <v>0</v>
      </c>
      <c r="T228" s="38">
        <f>[1]Calculations!R199</f>
        <v>0</v>
      </c>
      <c r="U228" s="38">
        <f>[1]Calculations!U199</f>
        <v>0</v>
      </c>
      <c r="V228" s="38">
        <f>[1]Calculations!X199</f>
        <v>0</v>
      </c>
      <c r="W228" s="38">
        <f>[1]Calculations!Y199</f>
        <v>0</v>
      </c>
      <c r="X228" s="38" t="s">
        <v>1056</v>
      </c>
      <c r="Y228" s="73" t="s">
        <v>106</v>
      </c>
      <c r="Z228" s="80" t="s">
        <v>1071</v>
      </c>
      <c r="AA228" s="80">
        <f>[1]Calculations!Z199</f>
        <v>0</v>
      </c>
      <c r="AB228" s="80">
        <f t="shared" si="36"/>
        <v>0</v>
      </c>
      <c r="AC228" s="80">
        <f>[1]Calculations!AA199</f>
        <v>0</v>
      </c>
      <c r="AD228" s="80">
        <f t="shared" si="37"/>
        <v>0</v>
      </c>
      <c r="AE228" s="80">
        <f>[1]Calculations!AB199</f>
        <v>0</v>
      </c>
      <c r="AF228" s="80">
        <f t="shared" si="38"/>
        <v>0</v>
      </c>
      <c r="AG228" s="80">
        <f>[1]Calculations!AC199</f>
        <v>0</v>
      </c>
      <c r="AH228" s="80">
        <f t="shared" si="39"/>
        <v>0</v>
      </c>
      <c r="AI228" s="80">
        <f>[1]Calculations!AD199</f>
        <v>0</v>
      </c>
      <c r="AJ228" s="80">
        <f t="shared" si="40"/>
        <v>0</v>
      </c>
      <c r="AK228" s="80">
        <f>[1]Calculations!AE199</f>
        <v>0</v>
      </c>
      <c r="AL228" s="80">
        <f t="shared" si="41"/>
        <v>0</v>
      </c>
      <c r="AM228" s="80">
        <f>[1]Calculations!AF199</f>
        <v>0</v>
      </c>
      <c r="AN228" s="80">
        <f t="shared" si="42"/>
        <v>0</v>
      </c>
      <c r="AO228" s="80">
        <f>[1]Calculations!AG199</f>
        <v>0</v>
      </c>
      <c r="AP228" s="80">
        <f t="shared" si="43"/>
        <v>0</v>
      </c>
      <c r="AQ228" s="80">
        <f>[1]Calculations!AH199</f>
        <v>0.414403727602</v>
      </c>
      <c r="AR228" s="80">
        <f t="shared" si="44"/>
        <v>99.999934267526385</v>
      </c>
      <c r="AS228" s="80">
        <f>[1]Calculations!AI199</f>
        <v>0</v>
      </c>
      <c r="AT228" s="80">
        <f t="shared" si="45"/>
        <v>0</v>
      </c>
      <c r="AU228" s="80">
        <f>[1]Calculations!AJ199</f>
        <v>0</v>
      </c>
      <c r="AV228" s="80">
        <f t="shared" si="46"/>
        <v>0</v>
      </c>
      <c r="AW228" s="83"/>
      <c r="AX228" s="83"/>
      <c r="AY228" s="13" t="str">
        <f>[1]Calculations!D199</f>
        <v>Land Supply 2018</v>
      </c>
    </row>
    <row r="229" spans="2:51" x14ac:dyDescent="0.25">
      <c r="B229" s="13" t="str">
        <f>[1]Calculations!A200</f>
        <v>HL/2230/00</v>
      </c>
      <c r="C229" s="30" t="str">
        <f>[1]Calculations!B200</f>
        <v>Land off Knowsley Street, Bury</v>
      </c>
      <c r="D229" s="13" t="str">
        <f>[1]Calculations!C200</f>
        <v>Residential</v>
      </c>
      <c r="E229" s="38">
        <f>[1]Calculations!E200</f>
        <v>0.37292700000000001</v>
      </c>
      <c r="F229" s="38">
        <f>[1]Calculations!I200</f>
        <v>0.37292700000000001</v>
      </c>
      <c r="G229" s="38">
        <f>[1]Calculations!M200</f>
        <v>100</v>
      </c>
      <c r="H229" s="38">
        <f>[1]Calculations!H200</f>
        <v>0</v>
      </c>
      <c r="I229" s="38">
        <f>[1]Calculations!L200</f>
        <v>0</v>
      </c>
      <c r="J229" s="38">
        <f>[1]Calculations!G200</f>
        <v>0</v>
      </c>
      <c r="K229" s="38">
        <f>[1]Calculations!K200</f>
        <v>0</v>
      </c>
      <c r="L229" s="38">
        <f>[1]Calculations!F200</f>
        <v>0</v>
      </c>
      <c r="M229" s="38">
        <f>[1]Calculations!J200</f>
        <v>0</v>
      </c>
      <c r="N229" s="38">
        <f>[1]Calculations!V200</f>
        <v>0</v>
      </c>
      <c r="O229" s="38">
        <f>[1]Calculations!W200</f>
        <v>0</v>
      </c>
      <c r="P229" s="38">
        <f>[1]Calculations!O200</f>
        <v>3.1069806804057999E-3</v>
      </c>
      <c r="Q229" s="38">
        <f>[1]Calculations!S200</f>
        <v>0.83313374478270541</v>
      </c>
      <c r="R229" s="38">
        <f>[1]Calculations!Q200</f>
        <v>4.6170068040580001E-4</v>
      </c>
      <c r="S229" s="38">
        <f>[1]Calculations!T200</f>
        <v>0.12380457312176378</v>
      </c>
      <c r="T229" s="38">
        <f>[1]Calculations!R200</f>
        <v>8.2808180391800006E-5</v>
      </c>
      <c r="U229" s="38">
        <f>[1]Calculations!U200</f>
        <v>2.2204930292470108E-2</v>
      </c>
      <c r="V229" s="38" t="str">
        <f>[1]Calculations!X200</f>
        <v>Not Modelled</v>
      </c>
      <c r="W229" s="38" t="str">
        <f>[1]Calculations!Y200</f>
        <v>N/A</v>
      </c>
      <c r="X229" s="38" t="s">
        <v>1056</v>
      </c>
      <c r="Y229" s="73" t="s">
        <v>105</v>
      </c>
      <c r="Z229" s="80" t="s">
        <v>1066</v>
      </c>
      <c r="AA229" s="80">
        <f>[1]Calculations!Z200</f>
        <v>0</v>
      </c>
      <c r="AB229" s="80">
        <f t="shared" si="36"/>
        <v>0</v>
      </c>
      <c r="AC229" s="80">
        <f>[1]Calculations!AA200</f>
        <v>0</v>
      </c>
      <c r="AD229" s="80">
        <f t="shared" si="37"/>
        <v>0</v>
      </c>
      <c r="AE229" s="80">
        <f>[1]Calculations!AB200</f>
        <v>0</v>
      </c>
      <c r="AF229" s="80">
        <f t="shared" si="38"/>
        <v>0</v>
      </c>
      <c r="AG229" s="80">
        <f>[1]Calculations!AC200</f>
        <v>0</v>
      </c>
      <c r="AH229" s="80">
        <f t="shared" si="39"/>
        <v>0</v>
      </c>
      <c r="AI229" s="80">
        <f>[1]Calculations!AD200</f>
        <v>0</v>
      </c>
      <c r="AJ229" s="80">
        <f t="shared" si="40"/>
        <v>0</v>
      </c>
      <c r="AK229" s="80">
        <f>[1]Calculations!AE200</f>
        <v>0</v>
      </c>
      <c r="AL229" s="80">
        <f t="shared" si="41"/>
        <v>0</v>
      </c>
      <c r="AM229" s="80">
        <f>[1]Calculations!AF200</f>
        <v>0</v>
      </c>
      <c r="AN229" s="80">
        <f t="shared" si="42"/>
        <v>0</v>
      </c>
      <c r="AO229" s="80">
        <f>[1]Calculations!AG200</f>
        <v>0</v>
      </c>
      <c r="AP229" s="80">
        <f t="shared" si="43"/>
        <v>0</v>
      </c>
      <c r="AQ229" s="80">
        <f>[1]Calculations!AH200</f>
        <v>0.37292742000200002</v>
      </c>
      <c r="AR229" s="80">
        <f t="shared" si="44"/>
        <v>100.00011262311391</v>
      </c>
      <c r="AS229" s="80">
        <f>[1]Calculations!AI200</f>
        <v>0</v>
      </c>
      <c r="AT229" s="80">
        <f t="shared" si="45"/>
        <v>0</v>
      </c>
      <c r="AU229" s="80">
        <f>[1]Calculations!AJ200</f>
        <v>0</v>
      </c>
      <c r="AV229" s="80">
        <f t="shared" si="46"/>
        <v>0</v>
      </c>
      <c r="AW229" s="84"/>
      <c r="AX229" s="84"/>
      <c r="AY229" s="13" t="str">
        <f>[1]Calculations!D200</f>
        <v>Land Supply 2018</v>
      </c>
    </row>
    <row r="230" spans="2:51" x14ac:dyDescent="0.25">
      <c r="B230" s="13" t="str">
        <f>[1]Calculations!A201</f>
        <v>HL/2236/00</v>
      </c>
      <c r="C230" s="30" t="str">
        <f>[1]Calculations!B201</f>
        <v>Angouleme Way/Haymarket Street, Bury</v>
      </c>
      <c r="D230" s="13" t="str">
        <f>[1]Calculations!C201</f>
        <v>Residential</v>
      </c>
      <c r="E230" s="38">
        <f>[1]Calculations!E201</f>
        <v>0.62437200000000004</v>
      </c>
      <c r="F230" s="38">
        <f>[1]Calculations!I201</f>
        <v>0.62437200000000004</v>
      </c>
      <c r="G230" s="38">
        <f>[1]Calculations!M201</f>
        <v>100</v>
      </c>
      <c r="H230" s="38">
        <f>[1]Calculations!H201</f>
        <v>0</v>
      </c>
      <c r="I230" s="38">
        <f>[1]Calculations!L201</f>
        <v>0</v>
      </c>
      <c r="J230" s="38">
        <f>[1]Calculations!G201</f>
        <v>0</v>
      </c>
      <c r="K230" s="38">
        <f>[1]Calculations!K201</f>
        <v>0</v>
      </c>
      <c r="L230" s="38">
        <f>[1]Calculations!F201</f>
        <v>0</v>
      </c>
      <c r="M230" s="38">
        <f>[1]Calculations!J201</f>
        <v>0</v>
      </c>
      <c r="N230" s="38">
        <f>[1]Calculations!V201</f>
        <v>0</v>
      </c>
      <c r="O230" s="38">
        <f>[1]Calculations!W201</f>
        <v>0</v>
      </c>
      <c r="P230" s="38">
        <f>[1]Calculations!O201</f>
        <v>0.11693812500029999</v>
      </c>
      <c r="Q230" s="38">
        <f>[1]Calculations!S201</f>
        <v>18.728918817675996</v>
      </c>
      <c r="R230" s="38">
        <f>[1]Calculations!Q201</f>
        <v>5.2861125000299998E-2</v>
      </c>
      <c r="S230" s="38">
        <f>[1]Calculations!T201</f>
        <v>8.4662869251503903</v>
      </c>
      <c r="T230" s="38">
        <f>[1]Calculations!R201</f>
        <v>1.24E-2</v>
      </c>
      <c r="U230" s="38">
        <f>[1]Calculations!U201</f>
        <v>1.9859955283068425</v>
      </c>
      <c r="V230" s="38" t="str">
        <f>[1]Calculations!X201</f>
        <v>Not Modelled</v>
      </c>
      <c r="W230" s="38" t="str">
        <f>[1]Calculations!Y201</f>
        <v>N/A</v>
      </c>
      <c r="X230" s="38" t="s">
        <v>1056</v>
      </c>
      <c r="Y230" s="73" t="s">
        <v>105</v>
      </c>
      <c r="Z230" s="80" t="s">
        <v>1066</v>
      </c>
      <c r="AA230" s="80">
        <f>[1]Calculations!Z201</f>
        <v>0</v>
      </c>
      <c r="AB230" s="80">
        <f t="shared" si="36"/>
        <v>0</v>
      </c>
      <c r="AC230" s="80">
        <f>[1]Calculations!AA201</f>
        <v>0</v>
      </c>
      <c r="AD230" s="80">
        <f t="shared" si="37"/>
        <v>0</v>
      </c>
      <c r="AE230" s="80">
        <f>[1]Calculations!AB201</f>
        <v>0</v>
      </c>
      <c r="AF230" s="80">
        <f t="shared" si="38"/>
        <v>0</v>
      </c>
      <c r="AG230" s="80">
        <f>[1]Calculations!AC201</f>
        <v>0</v>
      </c>
      <c r="AH230" s="80">
        <f t="shared" si="39"/>
        <v>0</v>
      </c>
      <c r="AI230" s="80">
        <f>[1]Calculations!AD201</f>
        <v>0</v>
      </c>
      <c r="AJ230" s="80">
        <f t="shared" si="40"/>
        <v>0</v>
      </c>
      <c r="AK230" s="80">
        <f>[1]Calculations!AE201</f>
        <v>0</v>
      </c>
      <c r="AL230" s="80">
        <f t="shared" si="41"/>
        <v>0</v>
      </c>
      <c r="AM230" s="80">
        <f>[1]Calculations!AF201</f>
        <v>0</v>
      </c>
      <c r="AN230" s="80">
        <f t="shared" si="42"/>
        <v>0</v>
      </c>
      <c r="AO230" s="80">
        <f>[1]Calculations!AG201</f>
        <v>0</v>
      </c>
      <c r="AP230" s="80">
        <f t="shared" si="43"/>
        <v>0</v>
      </c>
      <c r="AQ230" s="80">
        <f>[1]Calculations!AH201</f>
        <v>0.62437199999899995</v>
      </c>
      <c r="AR230" s="80">
        <f t="shared" si="44"/>
        <v>99.999999999839829</v>
      </c>
      <c r="AS230" s="80">
        <f>[1]Calculations!AI201</f>
        <v>0</v>
      </c>
      <c r="AT230" s="80">
        <f t="shared" si="45"/>
        <v>0</v>
      </c>
      <c r="AU230" s="80">
        <f>[1]Calculations!AJ201</f>
        <v>0</v>
      </c>
      <c r="AV230" s="80">
        <f t="shared" si="46"/>
        <v>0</v>
      </c>
      <c r="AW230" s="84"/>
      <c r="AX230" s="84"/>
      <c r="AY230" s="13" t="str">
        <f>[1]Calculations!D201</f>
        <v>Land Supply 2018</v>
      </c>
    </row>
    <row r="231" spans="2:51" ht="25" x14ac:dyDescent="0.25">
      <c r="B231" s="13" t="str">
        <f>[1]Calculations!A202</f>
        <v>HL/2237/00</v>
      </c>
      <c r="C231" s="30" t="str">
        <f>[1]Calculations!B202</f>
        <v>Rear of The Rowans, 120 Tottington Road, Bury</v>
      </c>
      <c r="D231" s="13" t="str">
        <f>[1]Calculations!C202</f>
        <v>Residential</v>
      </c>
      <c r="E231" s="38">
        <f>[1]Calculations!E202</f>
        <v>0.17547699999999999</v>
      </c>
      <c r="F231" s="38">
        <f>[1]Calculations!I202</f>
        <v>0.17547699999999999</v>
      </c>
      <c r="G231" s="38">
        <f>[1]Calculations!M202</f>
        <v>100</v>
      </c>
      <c r="H231" s="38">
        <f>[1]Calculations!H202</f>
        <v>0</v>
      </c>
      <c r="I231" s="38">
        <f>[1]Calculations!L202</f>
        <v>0</v>
      </c>
      <c r="J231" s="38">
        <f>[1]Calculations!G202</f>
        <v>0</v>
      </c>
      <c r="K231" s="38">
        <f>[1]Calculations!K202</f>
        <v>0</v>
      </c>
      <c r="L231" s="38">
        <f>[1]Calculations!F202</f>
        <v>0</v>
      </c>
      <c r="M231" s="38">
        <f>[1]Calculations!J202</f>
        <v>0</v>
      </c>
      <c r="N231" s="38">
        <f>[1]Calculations!V202</f>
        <v>0</v>
      </c>
      <c r="O231" s="38">
        <f>[1]Calculations!W202</f>
        <v>0</v>
      </c>
      <c r="P231" s="38">
        <f>[1]Calculations!O202</f>
        <v>0</v>
      </c>
      <c r="Q231" s="38">
        <f>[1]Calculations!S202</f>
        <v>0</v>
      </c>
      <c r="R231" s="38">
        <f>[1]Calculations!Q202</f>
        <v>0</v>
      </c>
      <c r="S231" s="38">
        <f>[1]Calculations!T202</f>
        <v>0</v>
      </c>
      <c r="T231" s="38">
        <f>[1]Calculations!R202</f>
        <v>0</v>
      </c>
      <c r="U231" s="38">
        <f>[1]Calculations!U202</f>
        <v>0</v>
      </c>
      <c r="V231" s="38">
        <f>[1]Calculations!X202</f>
        <v>0</v>
      </c>
      <c r="W231" s="38">
        <f>[1]Calculations!Y202</f>
        <v>0</v>
      </c>
      <c r="X231" s="38" t="s">
        <v>1056</v>
      </c>
      <c r="Y231" s="73" t="s">
        <v>106</v>
      </c>
      <c r="Z231" s="80" t="s">
        <v>1071</v>
      </c>
      <c r="AA231" s="80">
        <f>[1]Calculations!Z202</f>
        <v>0</v>
      </c>
      <c r="AB231" s="80">
        <f t="shared" si="36"/>
        <v>0</v>
      </c>
      <c r="AC231" s="80">
        <f>[1]Calculations!AA202</f>
        <v>0</v>
      </c>
      <c r="AD231" s="80">
        <f t="shared" si="37"/>
        <v>0</v>
      </c>
      <c r="AE231" s="80">
        <f>[1]Calculations!AB202</f>
        <v>0</v>
      </c>
      <c r="AF231" s="80">
        <f t="shared" si="38"/>
        <v>0</v>
      </c>
      <c r="AG231" s="80">
        <f>[1]Calculations!AC202</f>
        <v>0</v>
      </c>
      <c r="AH231" s="80">
        <f t="shared" si="39"/>
        <v>0</v>
      </c>
      <c r="AI231" s="80">
        <f>[1]Calculations!AD202</f>
        <v>0</v>
      </c>
      <c r="AJ231" s="80">
        <f t="shared" si="40"/>
        <v>0</v>
      </c>
      <c r="AK231" s="80">
        <f>[1]Calculations!AE202</f>
        <v>2.1301467058600001E-3</v>
      </c>
      <c r="AL231" s="80">
        <f t="shared" si="41"/>
        <v>1.2139178957128285</v>
      </c>
      <c r="AM231" s="80">
        <f>[1]Calculations!AF202</f>
        <v>0</v>
      </c>
      <c r="AN231" s="80">
        <f t="shared" si="42"/>
        <v>0</v>
      </c>
      <c r="AO231" s="80">
        <f>[1]Calculations!AG202</f>
        <v>0</v>
      </c>
      <c r="AP231" s="80">
        <f t="shared" si="43"/>
        <v>0</v>
      </c>
      <c r="AQ231" s="80">
        <f>[1]Calculations!AH202</f>
        <v>0.17547692500299999</v>
      </c>
      <c r="AR231" s="80">
        <f t="shared" si="44"/>
        <v>99.999957261065546</v>
      </c>
      <c r="AS231" s="80">
        <f>[1]Calculations!AI202</f>
        <v>0</v>
      </c>
      <c r="AT231" s="80">
        <f t="shared" si="45"/>
        <v>0</v>
      </c>
      <c r="AU231" s="80">
        <f>[1]Calculations!AJ202</f>
        <v>0</v>
      </c>
      <c r="AV231" s="80">
        <f t="shared" si="46"/>
        <v>0</v>
      </c>
      <c r="AW231" s="83"/>
      <c r="AX231" s="83"/>
      <c r="AY231" s="13" t="str">
        <f>[1]Calculations!D202</f>
        <v>Land Supply 2018</v>
      </c>
    </row>
    <row r="232" spans="2:51" ht="25" x14ac:dyDescent="0.25">
      <c r="B232" s="13" t="str">
        <f>[1]Calculations!A203</f>
        <v>HL/2241/00</v>
      </c>
      <c r="C232" s="30" t="str">
        <f>[1]Calculations!B203</f>
        <v>Former Police Station, Irwell Street, Bury</v>
      </c>
      <c r="D232" s="13" t="str">
        <f>[1]Calculations!C203</f>
        <v>Residential</v>
      </c>
      <c r="E232" s="38">
        <f>[1]Calculations!E203</f>
        <v>0.69972400000000001</v>
      </c>
      <c r="F232" s="38">
        <f>[1]Calculations!I203</f>
        <v>0.69972400000000001</v>
      </c>
      <c r="G232" s="38">
        <f>[1]Calculations!M203</f>
        <v>100</v>
      </c>
      <c r="H232" s="38">
        <f>[1]Calculations!H203</f>
        <v>0</v>
      </c>
      <c r="I232" s="38">
        <f>[1]Calculations!L203</f>
        <v>0</v>
      </c>
      <c r="J232" s="38">
        <f>[1]Calculations!G203</f>
        <v>0</v>
      </c>
      <c r="K232" s="38">
        <f>[1]Calculations!K203</f>
        <v>0</v>
      </c>
      <c r="L232" s="38">
        <f>[1]Calculations!F203</f>
        <v>0</v>
      </c>
      <c r="M232" s="38">
        <f>[1]Calculations!J203</f>
        <v>0</v>
      </c>
      <c r="N232" s="38">
        <f>[1]Calculations!V203</f>
        <v>0</v>
      </c>
      <c r="O232" s="38">
        <f>[1]Calculations!W203</f>
        <v>0</v>
      </c>
      <c r="P232" s="38">
        <f>[1]Calculations!O203</f>
        <v>0</v>
      </c>
      <c r="Q232" s="38">
        <f>[1]Calculations!S203</f>
        <v>0</v>
      </c>
      <c r="R232" s="38">
        <f>[1]Calculations!Q203</f>
        <v>0</v>
      </c>
      <c r="S232" s="38">
        <f>[1]Calculations!T203</f>
        <v>0</v>
      </c>
      <c r="T232" s="38">
        <f>[1]Calculations!R203</f>
        <v>0</v>
      </c>
      <c r="U232" s="38">
        <f>[1]Calculations!U203</f>
        <v>0</v>
      </c>
      <c r="V232" s="38" t="str">
        <f>[1]Calculations!X203</f>
        <v>Not Modelled</v>
      </c>
      <c r="W232" s="38" t="str">
        <f>[1]Calculations!Y203</f>
        <v>N/A</v>
      </c>
      <c r="X232" s="38" t="s">
        <v>1056</v>
      </c>
      <c r="Y232" s="73" t="s">
        <v>106</v>
      </c>
      <c r="Z232" s="80" t="s">
        <v>1071</v>
      </c>
      <c r="AA232" s="80">
        <f>[1]Calculations!Z203</f>
        <v>0</v>
      </c>
      <c r="AB232" s="80">
        <f t="shared" si="36"/>
        <v>0</v>
      </c>
      <c r="AC232" s="80">
        <f>[1]Calculations!AA203</f>
        <v>0</v>
      </c>
      <c r="AD232" s="80">
        <f t="shared" si="37"/>
        <v>0</v>
      </c>
      <c r="AE232" s="80">
        <f>[1]Calculations!AB203</f>
        <v>0</v>
      </c>
      <c r="AF232" s="80">
        <f t="shared" si="38"/>
        <v>0</v>
      </c>
      <c r="AG232" s="80">
        <f>[1]Calculations!AC203</f>
        <v>0</v>
      </c>
      <c r="AH232" s="80">
        <f t="shared" si="39"/>
        <v>0</v>
      </c>
      <c r="AI232" s="80">
        <f>[1]Calculations!AD203</f>
        <v>0</v>
      </c>
      <c r="AJ232" s="80">
        <f t="shared" si="40"/>
        <v>0</v>
      </c>
      <c r="AK232" s="80">
        <f>[1]Calculations!AE203</f>
        <v>0</v>
      </c>
      <c r="AL232" s="80">
        <f t="shared" si="41"/>
        <v>0</v>
      </c>
      <c r="AM232" s="80">
        <f>[1]Calculations!AF203</f>
        <v>0</v>
      </c>
      <c r="AN232" s="80">
        <f t="shared" si="42"/>
        <v>0</v>
      </c>
      <c r="AO232" s="80">
        <f>[1]Calculations!AG203</f>
        <v>0</v>
      </c>
      <c r="AP232" s="80">
        <f t="shared" si="43"/>
        <v>0</v>
      </c>
      <c r="AQ232" s="80">
        <f>[1]Calculations!AH203</f>
        <v>0.699723624998</v>
      </c>
      <c r="AR232" s="80">
        <f t="shared" si="44"/>
        <v>99.999946407154823</v>
      </c>
      <c r="AS232" s="80">
        <f>[1]Calculations!AI203</f>
        <v>0</v>
      </c>
      <c r="AT232" s="80">
        <f t="shared" si="45"/>
        <v>0</v>
      </c>
      <c r="AU232" s="80">
        <f>[1]Calculations!AJ203</f>
        <v>0</v>
      </c>
      <c r="AV232" s="80">
        <f t="shared" si="46"/>
        <v>0</v>
      </c>
      <c r="AW232" s="83"/>
      <c r="AX232" s="83"/>
      <c r="AY232" s="13" t="str">
        <f>[1]Calculations!D203</f>
        <v>Land Supply 2018</v>
      </c>
    </row>
    <row r="233" spans="2:51" ht="25" x14ac:dyDescent="0.25">
      <c r="B233" s="13" t="str">
        <f>[1]Calculations!A204</f>
        <v>HL/2249/00</v>
      </c>
      <c r="C233" s="30" t="str">
        <f>[1]Calculations!B204</f>
        <v>Land Adjacent to 1 Ribchester Drive, Bury</v>
      </c>
      <c r="D233" s="13" t="str">
        <f>[1]Calculations!C204</f>
        <v>Residential</v>
      </c>
      <c r="E233" s="38">
        <f>[1]Calculations!E204</f>
        <v>0.104876</v>
      </c>
      <c r="F233" s="38">
        <f>[1]Calculations!I204</f>
        <v>4.9775035899923825E-7</v>
      </c>
      <c r="G233" s="38">
        <f>[1]Calculations!M204</f>
        <v>4.7460845093180351E-4</v>
      </c>
      <c r="H233" s="38">
        <f>[1]Calculations!H204</f>
        <v>0.104292910025</v>
      </c>
      <c r="I233" s="38">
        <f>[1]Calculations!L204</f>
        <v>99.444019627941572</v>
      </c>
      <c r="J233" s="38">
        <f>[1]Calculations!G204</f>
        <v>5.8259222464099997E-4</v>
      </c>
      <c r="K233" s="38">
        <f>[1]Calculations!K204</f>
        <v>0.55550576360749837</v>
      </c>
      <c r="L233" s="38">
        <f>[1]Calculations!F204</f>
        <v>0</v>
      </c>
      <c r="M233" s="38">
        <f>[1]Calculations!J204</f>
        <v>0</v>
      </c>
      <c r="N233" s="38">
        <f>[1]Calculations!V204</f>
        <v>9.5451620700400003E-2</v>
      </c>
      <c r="O233" s="38">
        <f>[1]Calculations!W204</f>
        <v>91.013788379038104</v>
      </c>
      <c r="P233" s="38">
        <f>[1]Calculations!O204</f>
        <v>2.51921938977E-4</v>
      </c>
      <c r="Q233" s="38">
        <f>[1]Calculations!S204</f>
        <v>0.24020933195106603</v>
      </c>
      <c r="R233" s="38">
        <f>[1]Calculations!Q204</f>
        <v>2.51921938977E-4</v>
      </c>
      <c r="S233" s="38">
        <f>[1]Calculations!T204</f>
        <v>0.24020933195106603</v>
      </c>
      <c r="T233" s="38">
        <f>[1]Calculations!R204</f>
        <v>0</v>
      </c>
      <c r="U233" s="38">
        <f>[1]Calculations!U204</f>
        <v>0</v>
      </c>
      <c r="V233" s="38">
        <f>[1]Calculations!X204</f>
        <v>2.41838439036E-2</v>
      </c>
      <c r="W233" s="38">
        <f>[1]Calculations!Y204</f>
        <v>23.059464418551435</v>
      </c>
      <c r="X233" s="38" t="s">
        <v>1056</v>
      </c>
      <c r="Y233" s="73" t="s">
        <v>108</v>
      </c>
      <c r="Z233" s="80" t="s">
        <v>1067</v>
      </c>
      <c r="AA233" s="80">
        <f>[1]Calculations!Z204</f>
        <v>0</v>
      </c>
      <c r="AB233" s="80">
        <f t="shared" si="36"/>
        <v>0</v>
      </c>
      <c r="AC233" s="80">
        <f>[1]Calculations!AA204</f>
        <v>0</v>
      </c>
      <c r="AD233" s="80">
        <f t="shared" si="37"/>
        <v>0</v>
      </c>
      <c r="AE233" s="80">
        <f>[1]Calculations!AB204</f>
        <v>0</v>
      </c>
      <c r="AF233" s="80">
        <f t="shared" si="38"/>
        <v>0</v>
      </c>
      <c r="AG233" s="80">
        <f>[1]Calculations!AC204</f>
        <v>0</v>
      </c>
      <c r="AH233" s="80">
        <f t="shared" si="39"/>
        <v>0</v>
      </c>
      <c r="AI233" s="80">
        <f>[1]Calculations!AD204</f>
        <v>0</v>
      </c>
      <c r="AJ233" s="80">
        <f t="shared" si="40"/>
        <v>0</v>
      </c>
      <c r="AK233" s="80">
        <f>[1]Calculations!AE204</f>
        <v>0</v>
      </c>
      <c r="AL233" s="80">
        <f t="shared" si="41"/>
        <v>0</v>
      </c>
      <c r="AM233" s="80">
        <f>[1]Calculations!AF204</f>
        <v>0</v>
      </c>
      <c r="AN233" s="80">
        <f t="shared" si="42"/>
        <v>0</v>
      </c>
      <c r="AO233" s="80">
        <f>[1]Calculations!AG204</f>
        <v>0</v>
      </c>
      <c r="AP233" s="80">
        <f t="shared" si="43"/>
        <v>0</v>
      </c>
      <c r="AQ233" s="80">
        <f>[1]Calculations!AH204</f>
        <v>0.10487551000000001</v>
      </c>
      <c r="AR233" s="80">
        <f t="shared" si="44"/>
        <v>99.999532781570622</v>
      </c>
      <c r="AS233" s="80">
        <f>[1]Calculations!AI204</f>
        <v>0</v>
      </c>
      <c r="AT233" s="80">
        <f t="shared" si="45"/>
        <v>0</v>
      </c>
      <c r="AU233" s="80">
        <f>[1]Calculations!AJ204</f>
        <v>0</v>
      </c>
      <c r="AV233" s="80">
        <f t="shared" si="46"/>
        <v>0</v>
      </c>
      <c r="AW233" s="84"/>
      <c r="AX233" s="84"/>
      <c r="AY233" s="13" t="str">
        <f>[1]Calculations!D204</f>
        <v>Land Supply 2018</v>
      </c>
    </row>
    <row r="234" spans="2:51" ht="25" x14ac:dyDescent="0.25">
      <c r="B234" s="13" t="str">
        <f>[1]Calculations!A205</f>
        <v>HL/2252/00</v>
      </c>
      <c r="C234" s="30" t="str">
        <f>[1]Calculations!B205</f>
        <v>Royal British Legion Club, off  Water Street, Radcliffe</v>
      </c>
      <c r="D234" s="13" t="str">
        <f>[1]Calculations!C205</f>
        <v>Residential</v>
      </c>
      <c r="E234" s="38">
        <f>[1]Calculations!E205</f>
        <v>0.109366</v>
      </c>
      <c r="F234" s="38">
        <f>[1]Calculations!I205</f>
        <v>0.109366</v>
      </c>
      <c r="G234" s="38">
        <f>[1]Calculations!M205</f>
        <v>100</v>
      </c>
      <c r="H234" s="38">
        <f>[1]Calculations!H205</f>
        <v>0</v>
      </c>
      <c r="I234" s="38">
        <f>[1]Calculations!L205</f>
        <v>0</v>
      </c>
      <c r="J234" s="38">
        <f>[1]Calculations!G205</f>
        <v>0</v>
      </c>
      <c r="K234" s="38">
        <f>[1]Calculations!K205</f>
        <v>0</v>
      </c>
      <c r="L234" s="38">
        <f>[1]Calculations!F205</f>
        <v>0</v>
      </c>
      <c r="M234" s="38">
        <f>[1]Calculations!J205</f>
        <v>0</v>
      </c>
      <c r="N234" s="38">
        <f>[1]Calculations!V205</f>
        <v>0</v>
      </c>
      <c r="O234" s="38">
        <f>[1]Calculations!W205</f>
        <v>0</v>
      </c>
      <c r="P234" s="38">
        <f>[1]Calculations!O205</f>
        <v>0</v>
      </c>
      <c r="Q234" s="38">
        <f>[1]Calculations!S205</f>
        <v>0</v>
      </c>
      <c r="R234" s="38">
        <f>[1]Calculations!Q205</f>
        <v>0</v>
      </c>
      <c r="S234" s="38">
        <f>[1]Calculations!T205</f>
        <v>0</v>
      </c>
      <c r="T234" s="38">
        <f>[1]Calculations!R205</f>
        <v>0</v>
      </c>
      <c r="U234" s="38">
        <f>[1]Calculations!U205</f>
        <v>0</v>
      </c>
      <c r="V234" s="38" t="str">
        <f>[1]Calculations!X205</f>
        <v>Not Modelled</v>
      </c>
      <c r="W234" s="38" t="str">
        <f>[1]Calculations!Y205</f>
        <v>N/A</v>
      </c>
      <c r="X234" s="38" t="s">
        <v>1056</v>
      </c>
      <c r="Y234" s="73" t="s">
        <v>106</v>
      </c>
      <c r="Z234" s="80" t="s">
        <v>1071</v>
      </c>
      <c r="AA234" s="80">
        <f>[1]Calculations!Z205</f>
        <v>0</v>
      </c>
      <c r="AB234" s="80">
        <f t="shared" si="36"/>
        <v>0</v>
      </c>
      <c r="AC234" s="80">
        <f>[1]Calculations!AA205</f>
        <v>0</v>
      </c>
      <c r="AD234" s="80">
        <f t="shared" si="37"/>
        <v>0</v>
      </c>
      <c r="AE234" s="80">
        <f>[1]Calculations!AB205</f>
        <v>0</v>
      </c>
      <c r="AF234" s="80">
        <f t="shared" si="38"/>
        <v>0</v>
      </c>
      <c r="AG234" s="80">
        <f>[1]Calculations!AC205</f>
        <v>0</v>
      </c>
      <c r="AH234" s="80">
        <f t="shared" si="39"/>
        <v>0</v>
      </c>
      <c r="AI234" s="80">
        <f>[1]Calculations!AD205</f>
        <v>0</v>
      </c>
      <c r="AJ234" s="80">
        <f t="shared" si="40"/>
        <v>0</v>
      </c>
      <c r="AK234" s="80">
        <f>[1]Calculations!AE205</f>
        <v>0</v>
      </c>
      <c r="AL234" s="80">
        <f t="shared" si="41"/>
        <v>0</v>
      </c>
      <c r="AM234" s="80">
        <f>[1]Calculations!AF205</f>
        <v>0</v>
      </c>
      <c r="AN234" s="80">
        <f t="shared" si="42"/>
        <v>0</v>
      </c>
      <c r="AO234" s="80">
        <f>[1]Calculations!AG205</f>
        <v>0</v>
      </c>
      <c r="AP234" s="80">
        <f t="shared" si="43"/>
        <v>0</v>
      </c>
      <c r="AQ234" s="80">
        <f>[1]Calculations!AH205</f>
        <v>0.109365764499</v>
      </c>
      <c r="AR234" s="80">
        <f t="shared" si="44"/>
        <v>99.999784667081173</v>
      </c>
      <c r="AS234" s="80">
        <f>[1]Calculations!AI205</f>
        <v>0</v>
      </c>
      <c r="AT234" s="80">
        <f t="shared" si="45"/>
        <v>0</v>
      </c>
      <c r="AU234" s="80">
        <f>[1]Calculations!AJ205</f>
        <v>0</v>
      </c>
      <c r="AV234" s="80">
        <f t="shared" si="46"/>
        <v>0</v>
      </c>
      <c r="AW234" s="83"/>
      <c r="AX234" s="83"/>
      <c r="AY234" s="13" t="str">
        <f>[1]Calculations!D205</f>
        <v>Land Supply 2018</v>
      </c>
    </row>
    <row r="235" spans="2:51" ht="25" x14ac:dyDescent="0.25">
      <c r="B235" s="13" t="str">
        <f>[1]Calculations!A206</f>
        <v>HL/2253/00</v>
      </c>
      <c r="C235" s="30" t="str">
        <f>[1]Calculations!B206</f>
        <v>Land opposite 9 to 21 Unsworth Street, Radcliffe</v>
      </c>
      <c r="D235" s="13" t="str">
        <f>[1]Calculations!C206</f>
        <v>Residential</v>
      </c>
      <c r="E235" s="38">
        <f>[1]Calculations!E206</f>
        <v>0.33521899999999999</v>
      </c>
      <c r="F235" s="38">
        <f>[1]Calculations!I206</f>
        <v>0.33521899999999999</v>
      </c>
      <c r="G235" s="38">
        <f>[1]Calculations!M206</f>
        <v>100</v>
      </c>
      <c r="H235" s="38">
        <f>[1]Calculations!H206</f>
        <v>0</v>
      </c>
      <c r="I235" s="38">
        <f>[1]Calculations!L206</f>
        <v>0</v>
      </c>
      <c r="J235" s="38">
        <f>[1]Calculations!G206</f>
        <v>0</v>
      </c>
      <c r="K235" s="38">
        <f>[1]Calculations!K206</f>
        <v>0</v>
      </c>
      <c r="L235" s="38">
        <f>[1]Calculations!F206</f>
        <v>0</v>
      </c>
      <c r="M235" s="38">
        <f>[1]Calculations!J206</f>
        <v>0</v>
      </c>
      <c r="N235" s="38">
        <f>[1]Calculations!V206</f>
        <v>0</v>
      </c>
      <c r="O235" s="38">
        <f>[1]Calculations!W206</f>
        <v>0</v>
      </c>
      <c r="P235" s="38">
        <f>[1]Calculations!O206</f>
        <v>0</v>
      </c>
      <c r="Q235" s="38">
        <f>[1]Calculations!S206</f>
        <v>0</v>
      </c>
      <c r="R235" s="38">
        <f>[1]Calculations!Q206</f>
        <v>0</v>
      </c>
      <c r="S235" s="38">
        <f>[1]Calculations!T206</f>
        <v>0</v>
      </c>
      <c r="T235" s="38">
        <f>[1]Calculations!R206</f>
        <v>0</v>
      </c>
      <c r="U235" s="38">
        <f>[1]Calculations!U206</f>
        <v>0</v>
      </c>
      <c r="V235" s="38" t="str">
        <f>[1]Calculations!X206</f>
        <v>Not Modelled</v>
      </c>
      <c r="W235" s="38" t="str">
        <f>[1]Calculations!Y206</f>
        <v>N/A</v>
      </c>
      <c r="X235" s="38" t="s">
        <v>1056</v>
      </c>
      <c r="Y235" s="73" t="s">
        <v>106</v>
      </c>
      <c r="Z235" s="80" t="s">
        <v>1071</v>
      </c>
      <c r="AA235" s="80">
        <f>[1]Calculations!Z206</f>
        <v>0</v>
      </c>
      <c r="AB235" s="80">
        <f t="shared" si="36"/>
        <v>0</v>
      </c>
      <c r="AC235" s="80">
        <f>[1]Calculations!AA206</f>
        <v>0</v>
      </c>
      <c r="AD235" s="80">
        <f t="shared" si="37"/>
        <v>0</v>
      </c>
      <c r="AE235" s="80">
        <f>[1]Calculations!AB206</f>
        <v>0</v>
      </c>
      <c r="AF235" s="80">
        <f t="shared" si="38"/>
        <v>0</v>
      </c>
      <c r="AG235" s="80">
        <f>[1]Calculations!AC206</f>
        <v>0</v>
      </c>
      <c r="AH235" s="80">
        <f t="shared" si="39"/>
        <v>0</v>
      </c>
      <c r="AI235" s="80">
        <f>[1]Calculations!AD206</f>
        <v>0</v>
      </c>
      <c r="AJ235" s="80">
        <f t="shared" si="40"/>
        <v>0</v>
      </c>
      <c r="AK235" s="80">
        <f>[1]Calculations!AE206</f>
        <v>0</v>
      </c>
      <c r="AL235" s="80">
        <f t="shared" si="41"/>
        <v>0</v>
      </c>
      <c r="AM235" s="80">
        <f>[1]Calculations!AF206</f>
        <v>0</v>
      </c>
      <c r="AN235" s="80">
        <f t="shared" si="42"/>
        <v>0</v>
      </c>
      <c r="AO235" s="80">
        <f>[1]Calculations!AG206</f>
        <v>0</v>
      </c>
      <c r="AP235" s="80">
        <f t="shared" si="43"/>
        <v>0</v>
      </c>
      <c r="AQ235" s="80">
        <f>[1]Calculations!AH206</f>
        <v>0.335219375002</v>
      </c>
      <c r="AR235" s="80">
        <f t="shared" si="44"/>
        <v>100.00011186776405</v>
      </c>
      <c r="AS235" s="80">
        <f>[1]Calculations!AI206</f>
        <v>0</v>
      </c>
      <c r="AT235" s="80">
        <f t="shared" si="45"/>
        <v>0</v>
      </c>
      <c r="AU235" s="80">
        <f>[1]Calculations!AJ206</f>
        <v>0</v>
      </c>
      <c r="AV235" s="80">
        <f t="shared" si="46"/>
        <v>0</v>
      </c>
      <c r="AW235" s="83"/>
      <c r="AX235" s="83"/>
      <c r="AY235" s="13" t="str">
        <f>[1]Calculations!D206</f>
        <v>Land Supply 2018</v>
      </c>
    </row>
    <row r="236" spans="2:51" ht="25" x14ac:dyDescent="0.25">
      <c r="B236" s="13" t="str">
        <f>[1]Calculations!A207</f>
        <v>HL/2255/00</v>
      </c>
      <c r="C236" s="30" t="str">
        <f>[1]Calculations!B207</f>
        <v>Mill, Water Street/Bolton Street, Radcliffe</v>
      </c>
      <c r="D236" s="13" t="str">
        <f>[1]Calculations!C207</f>
        <v>Residential</v>
      </c>
      <c r="E236" s="38">
        <f>[1]Calculations!E207</f>
        <v>0.14063600000000001</v>
      </c>
      <c r="F236" s="38">
        <f>[1]Calculations!I207</f>
        <v>0.14063600000000001</v>
      </c>
      <c r="G236" s="38">
        <f>[1]Calculations!M207</f>
        <v>100</v>
      </c>
      <c r="H236" s="38">
        <f>[1]Calculations!H207</f>
        <v>0</v>
      </c>
      <c r="I236" s="38">
        <f>[1]Calculations!L207</f>
        <v>0</v>
      </c>
      <c r="J236" s="38">
        <f>[1]Calculations!G207</f>
        <v>0</v>
      </c>
      <c r="K236" s="38">
        <f>[1]Calculations!K207</f>
        <v>0</v>
      </c>
      <c r="L236" s="38">
        <f>[1]Calculations!F207</f>
        <v>0</v>
      </c>
      <c r="M236" s="38">
        <f>[1]Calculations!J207</f>
        <v>0</v>
      </c>
      <c r="N236" s="38">
        <f>[1]Calculations!V207</f>
        <v>0</v>
      </c>
      <c r="O236" s="38">
        <f>[1]Calculations!W207</f>
        <v>0</v>
      </c>
      <c r="P236" s="38">
        <f>[1]Calculations!O207</f>
        <v>0</v>
      </c>
      <c r="Q236" s="38">
        <f>[1]Calculations!S207</f>
        <v>0</v>
      </c>
      <c r="R236" s="38">
        <f>[1]Calculations!Q207</f>
        <v>0</v>
      </c>
      <c r="S236" s="38">
        <f>[1]Calculations!T207</f>
        <v>0</v>
      </c>
      <c r="T236" s="38">
        <f>[1]Calculations!R207</f>
        <v>0</v>
      </c>
      <c r="U236" s="38">
        <f>[1]Calculations!U207</f>
        <v>0</v>
      </c>
      <c r="V236" s="38" t="str">
        <f>[1]Calculations!X207</f>
        <v>Not Modelled</v>
      </c>
      <c r="W236" s="38" t="str">
        <f>[1]Calculations!Y207</f>
        <v>N/A</v>
      </c>
      <c r="X236" s="38" t="s">
        <v>1056</v>
      </c>
      <c r="Y236" s="73" t="s">
        <v>106</v>
      </c>
      <c r="Z236" s="80" t="s">
        <v>1071</v>
      </c>
      <c r="AA236" s="80">
        <f>[1]Calculations!Z207</f>
        <v>0</v>
      </c>
      <c r="AB236" s="80">
        <f t="shared" si="36"/>
        <v>0</v>
      </c>
      <c r="AC236" s="80">
        <f>[1]Calculations!AA207</f>
        <v>0</v>
      </c>
      <c r="AD236" s="80">
        <f t="shared" si="37"/>
        <v>0</v>
      </c>
      <c r="AE236" s="80">
        <f>[1]Calculations!AB207</f>
        <v>0</v>
      </c>
      <c r="AF236" s="80">
        <f t="shared" si="38"/>
        <v>0</v>
      </c>
      <c r="AG236" s="80">
        <f>[1]Calculations!AC207</f>
        <v>0</v>
      </c>
      <c r="AH236" s="80">
        <f t="shared" si="39"/>
        <v>0</v>
      </c>
      <c r="AI236" s="80">
        <f>[1]Calculations!AD207</f>
        <v>0</v>
      </c>
      <c r="AJ236" s="80">
        <f t="shared" si="40"/>
        <v>0</v>
      </c>
      <c r="AK236" s="80">
        <f>[1]Calculations!AE207</f>
        <v>0</v>
      </c>
      <c r="AL236" s="80">
        <f t="shared" si="41"/>
        <v>0</v>
      </c>
      <c r="AM236" s="80">
        <f>[1]Calculations!AF207</f>
        <v>0</v>
      </c>
      <c r="AN236" s="80">
        <f t="shared" si="42"/>
        <v>0</v>
      </c>
      <c r="AO236" s="80">
        <f>[1]Calculations!AG207</f>
        <v>0</v>
      </c>
      <c r="AP236" s="80">
        <f t="shared" si="43"/>
        <v>0</v>
      </c>
      <c r="AQ236" s="80">
        <f>[1]Calculations!AH207</f>
        <v>0.14063570000100001</v>
      </c>
      <c r="AR236" s="80">
        <f t="shared" si="44"/>
        <v>99.999786684063821</v>
      </c>
      <c r="AS236" s="80">
        <f>[1]Calculations!AI207</f>
        <v>0</v>
      </c>
      <c r="AT236" s="80">
        <f t="shared" si="45"/>
        <v>0</v>
      </c>
      <c r="AU236" s="80">
        <f>[1]Calculations!AJ207</f>
        <v>0</v>
      </c>
      <c r="AV236" s="80">
        <f t="shared" si="46"/>
        <v>0</v>
      </c>
      <c r="AW236" s="83"/>
      <c r="AX236" s="83"/>
      <c r="AY236" s="13" t="str">
        <f>[1]Calculations!D207</f>
        <v>Land Supply 2018</v>
      </c>
    </row>
    <row r="237" spans="2:51" ht="25" x14ac:dyDescent="0.25">
      <c r="B237" s="13" t="str">
        <f>[1]Calculations!A208</f>
        <v>HL/2257/00</v>
      </c>
      <c r="C237" s="30" t="str">
        <f>[1]Calculations!B208</f>
        <v>Seddon Street, Radcliffe</v>
      </c>
      <c r="D237" s="13" t="str">
        <f>[1]Calculations!C208</f>
        <v>Residential</v>
      </c>
      <c r="E237" s="38">
        <f>[1]Calculations!E208</f>
        <v>3.2970100000000002E-2</v>
      </c>
      <c r="F237" s="38">
        <f>[1]Calculations!I208</f>
        <v>3.2970100000000002E-2</v>
      </c>
      <c r="G237" s="38">
        <f>[1]Calculations!M208</f>
        <v>100</v>
      </c>
      <c r="H237" s="38">
        <f>[1]Calculations!H208</f>
        <v>0</v>
      </c>
      <c r="I237" s="38">
        <f>[1]Calculations!L208</f>
        <v>0</v>
      </c>
      <c r="J237" s="38">
        <f>[1]Calculations!G208</f>
        <v>0</v>
      </c>
      <c r="K237" s="38">
        <f>[1]Calculations!K208</f>
        <v>0</v>
      </c>
      <c r="L237" s="38">
        <f>[1]Calculations!F208</f>
        <v>0</v>
      </c>
      <c r="M237" s="38">
        <f>[1]Calculations!J208</f>
        <v>0</v>
      </c>
      <c r="N237" s="38">
        <f>[1]Calculations!V208</f>
        <v>0</v>
      </c>
      <c r="O237" s="38">
        <f>[1]Calculations!W208</f>
        <v>0</v>
      </c>
      <c r="P237" s="38">
        <f>[1]Calculations!O208</f>
        <v>0</v>
      </c>
      <c r="Q237" s="38">
        <f>[1]Calculations!S208</f>
        <v>0</v>
      </c>
      <c r="R237" s="38">
        <f>[1]Calculations!Q208</f>
        <v>0</v>
      </c>
      <c r="S237" s="38">
        <f>[1]Calculations!T208</f>
        <v>0</v>
      </c>
      <c r="T237" s="38">
        <f>[1]Calculations!R208</f>
        <v>0</v>
      </c>
      <c r="U237" s="38">
        <f>[1]Calculations!U208</f>
        <v>0</v>
      </c>
      <c r="V237" s="38" t="str">
        <f>[1]Calculations!X208</f>
        <v>Not Modelled</v>
      </c>
      <c r="W237" s="38" t="str">
        <f>[1]Calculations!Y208</f>
        <v>N/A</v>
      </c>
      <c r="X237" s="38" t="s">
        <v>1056</v>
      </c>
      <c r="Y237" s="73" t="s">
        <v>106</v>
      </c>
      <c r="Z237" s="80" t="s">
        <v>1071</v>
      </c>
      <c r="AA237" s="80">
        <f>[1]Calculations!Z208</f>
        <v>0</v>
      </c>
      <c r="AB237" s="80">
        <f t="shared" si="36"/>
        <v>0</v>
      </c>
      <c r="AC237" s="80">
        <f>[1]Calculations!AA208</f>
        <v>0</v>
      </c>
      <c r="AD237" s="80">
        <f t="shared" si="37"/>
        <v>0</v>
      </c>
      <c r="AE237" s="80">
        <f>[1]Calculations!AB208</f>
        <v>0</v>
      </c>
      <c r="AF237" s="80">
        <f t="shared" si="38"/>
        <v>0</v>
      </c>
      <c r="AG237" s="80">
        <f>[1]Calculations!AC208</f>
        <v>0</v>
      </c>
      <c r="AH237" s="80">
        <f t="shared" si="39"/>
        <v>0</v>
      </c>
      <c r="AI237" s="80">
        <f>[1]Calculations!AD208</f>
        <v>0</v>
      </c>
      <c r="AJ237" s="80">
        <f t="shared" si="40"/>
        <v>0</v>
      </c>
      <c r="AK237" s="80">
        <f>[1]Calculations!AE208</f>
        <v>0</v>
      </c>
      <c r="AL237" s="80">
        <f t="shared" si="41"/>
        <v>0</v>
      </c>
      <c r="AM237" s="80">
        <f>[1]Calculations!AF208</f>
        <v>0</v>
      </c>
      <c r="AN237" s="80">
        <f t="shared" si="42"/>
        <v>0</v>
      </c>
      <c r="AO237" s="80">
        <f>[1]Calculations!AG208</f>
        <v>0</v>
      </c>
      <c r="AP237" s="80">
        <f t="shared" si="43"/>
        <v>0</v>
      </c>
      <c r="AQ237" s="80">
        <f>[1]Calculations!AH208</f>
        <v>3.2970100000200002E-2</v>
      </c>
      <c r="AR237" s="80">
        <f t="shared" si="44"/>
        <v>100.0000000006066</v>
      </c>
      <c r="AS237" s="80">
        <f>[1]Calculations!AI208</f>
        <v>0</v>
      </c>
      <c r="AT237" s="80">
        <f t="shared" si="45"/>
        <v>0</v>
      </c>
      <c r="AU237" s="80">
        <f>[1]Calculations!AJ208</f>
        <v>0</v>
      </c>
      <c r="AV237" s="80">
        <f t="shared" si="46"/>
        <v>0</v>
      </c>
      <c r="AW237" s="84"/>
      <c r="AX237" s="84"/>
      <c r="AY237" s="13" t="str">
        <f>[1]Calculations!D208</f>
        <v>Land Supply 2018</v>
      </c>
    </row>
    <row r="238" spans="2:51" ht="25" x14ac:dyDescent="0.25">
      <c r="B238" s="13" t="str">
        <f>[1]Calculations!A209</f>
        <v>HL/2260/00</v>
      </c>
      <c r="C238" s="30" t="str">
        <f>[1]Calculations!B209</f>
        <v>Land at and to the rear of 77 Bury Road, Radcliffe</v>
      </c>
      <c r="D238" s="13" t="str">
        <f>[1]Calculations!C209</f>
        <v>Residential</v>
      </c>
      <c r="E238" s="38">
        <f>[1]Calculations!E209</f>
        <v>0.24018600000000001</v>
      </c>
      <c r="F238" s="38">
        <f>[1]Calculations!I209</f>
        <v>0.19996986028579999</v>
      </c>
      <c r="G238" s="38">
        <f>[1]Calculations!M209</f>
        <v>83.25625152415212</v>
      </c>
      <c r="H238" s="38">
        <f>[1]Calculations!H209</f>
        <v>4.0216139714200003E-2</v>
      </c>
      <c r="I238" s="38">
        <f>[1]Calculations!L209</f>
        <v>16.743748475847887</v>
      </c>
      <c r="J238" s="38">
        <f>[1]Calculations!G209</f>
        <v>0</v>
      </c>
      <c r="K238" s="38">
        <f>[1]Calculations!K209</f>
        <v>0</v>
      </c>
      <c r="L238" s="38">
        <f>[1]Calculations!F209</f>
        <v>0</v>
      </c>
      <c r="M238" s="38">
        <f>[1]Calculations!J209</f>
        <v>0</v>
      </c>
      <c r="N238" s="38">
        <f>[1]Calculations!V209</f>
        <v>0.101166631964</v>
      </c>
      <c r="O238" s="38">
        <f>[1]Calculations!W209</f>
        <v>42.120120225158828</v>
      </c>
      <c r="P238" s="38">
        <f>[1]Calculations!O209</f>
        <v>0</v>
      </c>
      <c r="Q238" s="38">
        <f>[1]Calculations!S209</f>
        <v>0</v>
      </c>
      <c r="R238" s="38">
        <f>[1]Calculations!Q209</f>
        <v>0</v>
      </c>
      <c r="S238" s="38">
        <f>[1]Calculations!T209</f>
        <v>0</v>
      </c>
      <c r="T238" s="38">
        <f>[1]Calculations!R209</f>
        <v>0</v>
      </c>
      <c r="U238" s="38">
        <f>[1]Calculations!U209</f>
        <v>0</v>
      </c>
      <c r="V238" s="38" t="str">
        <f>[1]Calculations!X209</f>
        <v>Not Modelled</v>
      </c>
      <c r="W238" s="38" t="str">
        <f>[1]Calculations!Y209</f>
        <v>N/A</v>
      </c>
      <c r="X238" s="38" t="s">
        <v>1056</v>
      </c>
      <c r="Y238" s="73" t="s">
        <v>105</v>
      </c>
      <c r="Z238" s="80" t="s">
        <v>1066</v>
      </c>
      <c r="AA238" s="80">
        <f>[1]Calculations!Z209</f>
        <v>0</v>
      </c>
      <c r="AB238" s="80">
        <f t="shared" si="36"/>
        <v>0</v>
      </c>
      <c r="AC238" s="80">
        <f>[1]Calculations!AA209</f>
        <v>0</v>
      </c>
      <c r="AD238" s="80">
        <f t="shared" si="37"/>
        <v>0</v>
      </c>
      <c r="AE238" s="80">
        <f>[1]Calculations!AB209</f>
        <v>0</v>
      </c>
      <c r="AF238" s="80">
        <f t="shared" si="38"/>
        <v>0</v>
      </c>
      <c r="AG238" s="80">
        <f>[1]Calculations!AC209</f>
        <v>0</v>
      </c>
      <c r="AH238" s="80">
        <f t="shared" si="39"/>
        <v>0</v>
      </c>
      <c r="AI238" s="80">
        <f>[1]Calculations!AD209</f>
        <v>0</v>
      </c>
      <c r="AJ238" s="80">
        <f t="shared" si="40"/>
        <v>0</v>
      </c>
      <c r="AK238" s="80">
        <f>[1]Calculations!AE209</f>
        <v>0</v>
      </c>
      <c r="AL238" s="80">
        <f t="shared" si="41"/>
        <v>0</v>
      </c>
      <c r="AM238" s="80">
        <f>[1]Calculations!AF209</f>
        <v>0</v>
      </c>
      <c r="AN238" s="80">
        <f t="shared" si="42"/>
        <v>0</v>
      </c>
      <c r="AO238" s="80">
        <f>[1]Calculations!AG209</f>
        <v>0</v>
      </c>
      <c r="AP238" s="80">
        <f t="shared" si="43"/>
        <v>0</v>
      </c>
      <c r="AQ238" s="80">
        <f>[1]Calculations!AH209</f>
        <v>0.24018562000099999</v>
      </c>
      <c r="AR238" s="80">
        <f t="shared" si="44"/>
        <v>99.999841789696305</v>
      </c>
      <c r="AS238" s="80">
        <f>[1]Calculations!AI209</f>
        <v>0</v>
      </c>
      <c r="AT238" s="80">
        <f t="shared" si="45"/>
        <v>0</v>
      </c>
      <c r="AU238" s="80">
        <f>[1]Calculations!AJ209</f>
        <v>0</v>
      </c>
      <c r="AV238" s="80">
        <f t="shared" si="46"/>
        <v>0</v>
      </c>
      <c r="AW238" s="83"/>
      <c r="AX238" s="83"/>
      <c r="AY238" s="13" t="str">
        <f>[1]Calculations!D209</f>
        <v>Land Supply 2018</v>
      </c>
    </row>
    <row r="239" spans="2:51" ht="25" x14ac:dyDescent="0.25">
      <c r="B239" s="13" t="str">
        <f>[1]Calculations!A210</f>
        <v>HL/2285/00</v>
      </c>
      <c r="C239" s="30" t="str">
        <f>[1]Calculations!B210</f>
        <v>Bury New Rd/Rectory Lane, Prestwich</v>
      </c>
      <c r="D239" s="13" t="str">
        <f>[1]Calculations!C210</f>
        <v>Residential</v>
      </c>
      <c r="E239" s="38">
        <f>[1]Calculations!E210</f>
        <v>0.109584</v>
      </c>
      <c r="F239" s="38">
        <f>[1]Calculations!I210</f>
        <v>0.109584</v>
      </c>
      <c r="G239" s="38">
        <f>[1]Calculations!M210</f>
        <v>100</v>
      </c>
      <c r="H239" s="38">
        <f>[1]Calculations!H210</f>
        <v>0</v>
      </c>
      <c r="I239" s="38">
        <f>[1]Calculations!L210</f>
        <v>0</v>
      </c>
      <c r="J239" s="38">
        <f>[1]Calculations!G210</f>
        <v>0</v>
      </c>
      <c r="K239" s="38">
        <f>[1]Calculations!K210</f>
        <v>0</v>
      </c>
      <c r="L239" s="38">
        <f>[1]Calculations!F210</f>
        <v>0</v>
      </c>
      <c r="M239" s="38">
        <f>[1]Calculations!J210</f>
        <v>0</v>
      </c>
      <c r="N239" s="38">
        <f>[1]Calculations!V210</f>
        <v>0</v>
      </c>
      <c r="O239" s="38">
        <f>[1]Calculations!W210</f>
        <v>0</v>
      </c>
      <c r="P239" s="38">
        <f>[1]Calculations!O210</f>
        <v>0</v>
      </c>
      <c r="Q239" s="38">
        <f>[1]Calculations!S210</f>
        <v>0</v>
      </c>
      <c r="R239" s="38">
        <f>[1]Calculations!Q210</f>
        <v>0</v>
      </c>
      <c r="S239" s="38">
        <f>[1]Calculations!T210</f>
        <v>0</v>
      </c>
      <c r="T239" s="38">
        <f>[1]Calculations!R210</f>
        <v>0</v>
      </c>
      <c r="U239" s="38">
        <f>[1]Calculations!U210</f>
        <v>0</v>
      </c>
      <c r="V239" s="38" t="str">
        <f>[1]Calculations!X210</f>
        <v>Not Modelled</v>
      </c>
      <c r="W239" s="38" t="str">
        <f>[1]Calculations!Y210</f>
        <v>N/A</v>
      </c>
      <c r="X239" s="38" t="s">
        <v>1056</v>
      </c>
      <c r="Y239" s="73" t="s">
        <v>106</v>
      </c>
      <c r="Z239" s="80" t="s">
        <v>1071</v>
      </c>
      <c r="AA239" s="80">
        <f>[1]Calculations!Z210</f>
        <v>0</v>
      </c>
      <c r="AB239" s="80">
        <f t="shared" si="36"/>
        <v>0</v>
      </c>
      <c r="AC239" s="80">
        <f>[1]Calculations!AA210</f>
        <v>0</v>
      </c>
      <c r="AD239" s="80">
        <f t="shared" si="37"/>
        <v>0</v>
      </c>
      <c r="AE239" s="80">
        <f>[1]Calculations!AB210</f>
        <v>0</v>
      </c>
      <c r="AF239" s="80">
        <f t="shared" si="38"/>
        <v>0</v>
      </c>
      <c r="AG239" s="80">
        <f>[1]Calculations!AC210</f>
        <v>0</v>
      </c>
      <c r="AH239" s="80">
        <f t="shared" si="39"/>
        <v>0</v>
      </c>
      <c r="AI239" s="80">
        <f>[1]Calculations!AD210</f>
        <v>0</v>
      </c>
      <c r="AJ239" s="80">
        <f t="shared" si="40"/>
        <v>0</v>
      </c>
      <c r="AK239" s="80">
        <f>[1]Calculations!AE210</f>
        <v>0</v>
      </c>
      <c r="AL239" s="80">
        <f t="shared" si="41"/>
        <v>0</v>
      </c>
      <c r="AM239" s="80">
        <f>[1]Calculations!AF210</f>
        <v>0</v>
      </c>
      <c r="AN239" s="80">
        <f t="shared" si="42"/>
        <v>0</v>
      </c>
      <c r="AO239" s="80">
        <f>[1]Calculations!AG210</f>
        <v>0</v>
      </c>
      <c r="AP239" s="80">
        <f t="shared" si="43"/>
        <v>0</v>
      </c>
      <c r="AQ239" s="80">
        <f>[1]Calculations!AH210</f>
        <v>0.109584099997</v>
      </c>
      <c r="AR239" s="80">
        <f t="shared" si="44"/>
        <v>100.00009125146008</v>
      </c>
      <c r="AS239" s="80">
        <f>[1]Calculations!AI210</f>
        <v>0</v>
      </c>
      <c r="AT239" s="80">
        <f t="shared" si="45"/>
        <v>0</v>
      </c>
      <c r="AU239" s="80">
        <f>[1]Calculations!AJ210</f>
        <v>0</v>
      </c>
      <c r="AV239" s="80">
        <f t="shared" si="46"/>
        <v>0</v>
      </c>
      <c r="AW239" s="84"/>
      <c r="AX239" s="84"/>
      <c r="AY239" s="13" t="str">
        <f>[1]Calculations!D210</f>
        <v>Land Supply 2018</v>
      </c>
    </row>
    <row r="240" spans="2:51" ht="25" x14ac:dyDescent="0.25">
      <c r="B240" s="13" t="str">
        <f>[1]Calculations!A211</f>
        <v>HL/2286/00</v>
      </c>
      <c r="C240" s="30" t="str">
        <f>[1]Calculations!B211</f>
        <v>Land adjacent Metro, Heys Road, Prestwich</v>
      </c>
      <c r="D240" s="13" t="str">
        <f>[1]Calculations!C211</f>
        <v>Residential</v>
      </c>
      <c r="E240" s="38">
        <f>[1]Calculations!E211</f>
        <v>0.25181799999999999</v>
      </c>
      <c r="F240" s="38">
        <f>[1]Calculations!I211</f>
        <v>0.25181799999999999</v>
      </c>
      <c r="G240" s="38">
        <f>[1]Calculations!M211</f>
        <v>100</v>
      </c>
      <c r="H240" s="38">
        <f>[1]Calculations!H211</f>
        <v>0</v>
      </c>
      <c r="I240" s="38">
        <f>[1]Calculations!L211</f>
        <v>0</v>
      </c>
      <c r="J240" s="38">
        <f>[1]Calculations!G211</f>
        <v>0</v>
      </c>
      <c r="K240" s="38">
        <f>[1]Calculations!K211</f>
        <v>0</v>
      </c>
      <c r="L240" s="38">
        <f>[1]Calculations!F211</f>
        <v>0</v>
      </c>
      <c r="M240" s="38">
        <f>[1]Calculations!J211</f>
        <v>0</v>
      </c>
      <c r="N240" s="38">
        <f>[1]Calculations!V211</f>
        <v>0</v>
      </c>
      <c r="O240" s="38">
        <f>[1]Calculations!W211</f>
        <v>0</v>
      </c>
      <c r="P240" s="38">
        <f>[1]Calculations!O211</f>
        <v>2.58011000001E-2</v>
      </c>
      <c r="Q240" s="38">
        <f>[1]Calculations!S211</f>
        <v>10.245931585549881</v>
      </c>
      <c r="R240" s="38">
        <f>[1]Calculations!Q211</f>
        <v>1.33620000001E-2</v>
      </c>
      <c r="S240" s="38">
        <f>[1]Calculations!T211</f>
        <v>5.3062132175221794</v>
      </c>
      <c r="T240" s="38">
        <f>[1]Calculations!R211</f>
        <v>0</v>
      </c>
      <c r="U240" s="38">
        <f>[1]Calculations!U211</f>
        <v>0</v>
      </c>
      <c r="V240" s="38" t="str">
        <f>[1]Calculations!X211</f>
        <v>Not Modelled</v>
      </c>
      <c r="W240" s="38" t="str">
        <f>[1]Calculations!Y211</f>
        <v>N/A</v>
      </c>
      <c r="X240" s="38" t="s">
        <v>1056</v>
      </c>
      <c r="Y240" s="73" t="s">
        <v>105</v>
      </c>
      <c r="Z240" s="80" t="s">
        <v>1066</v>
      </c>
      <c r="AA240" s="80">
        <f>[1]Calculations!Z211</f>
        <v>0</v>
      </c>
      <c r="AB240" s="80">
        <f t="shared" si="36"/>
        <v>0</v>
      </c>
      <c r="AC240" s="80">
        <f>[1]Calculations!AA211</f>
        <v>0</v>
      </c>
      <c r="AD240" s="80">
        <f t="shared" si="37"/>
        <v>0</v>
      </c>
      <c r="AE240" s="80">
        <f>[1]Calculations!AB211</f>
        <v>0</v>
      </c>
      <c r="AF240" s="80">
        <f t="shared" si="38"/>
        <v>0</v>
      </c>
      <c r="AG240" s="80">
        <f>[1]Calculations!AC211</f>
        <v>0</v>
      </c>
      <c r="AH240" s="80">
        <f t="shared" si="39"/>
        <v>0</v>
      </c>
      <c r="AI240" s="80">
        <f>[1]Calculations!AD211</f>
        <v>0</v>
      </c>
      <c r="AJ240" s="80">
        <f t="shared" si="40"/>
        <v>0</v>
      </c>
      <c r="AK240" s="80">
        <f>[1]Calculations!AE211</f>
        <v>0</v>
      </c>
      <c r="AL240" s="80">
        <f t="shared" si="41"/>
        <v>0</v>
      </c>
      <c r="AM240" s="80">
        <f>[1]Calculations!AF211</f>
        <v>0</v>
      </c>
      <c r="AN240" s="80">
        <f t="shared" si="42"/>
        <v>0</v>
      </c>
      <c r="AO240" s="80">
        <f>[1]Calculations!AG211</f>
        <v>0</v>
      </c>
      <c r="AP240" s="80">
        <f t="shared" si="43"/>
        <v>0</v>
      </c>
      <c r="AQ240" s="80">
        <f>[1]Calculations!AH211</f>
        <v>0.25181758499599999</v>
      </c>
      <c r="AR240" s="80">
        <f t="shared" si="44"/>
        <v>99.999835196848522</v>
      </c>
      <c r="AS240" s="80">
        <f>[1]Calculations!AI211</f>
        <v>0</v>
      </c>
      <c r="AT240" s="80">
        <f t="shared" si="45"/>
        <v>0</v>
      </c>
      <c r="AU240" s="80">
        <f>[1]Calculations!AJ211</f>
        <v>0</v>
      </c>
      <c r="AV240" s="80">
        <f t="shared" si="46"/>
        <v>0</v>
      </c>
      <c r="AW240" s="83"/>
      <c r="AX240" s="83"/>
      <c r="AY240" s="13" t="str">
        <f>[1]Calculations!D211</f>
        <v>Land Supply 2018</v>
      </c>
    </row>
    <row r="241" spans="2:51" ht="25" x14ac:dyDescent="0.25">
      <c r="B241" s="13" t="str">
        <f>[1]Calculations!A212</f>
        <v>HL/2287/01</v>
      </c>
      <c r="C241" s="30" t="str">
        <f>[1]Calculations!B212</f>
        <v>Land adjacent to19A New Road, Radcliffe, Manchester, M26 1LS</v>
      </c>
      <c r="D241" s="13" t="str">
        <f>[1]Calculations!C212</f>
        <v>Residential</v>
      </c>
      <c r="E241" s="38">
        <f>[1]Calculations!E212</f>
        <v>1.1597200000000001</v>
      </c>
      <c r="F241" s="38">
        <f>[1]Calculations!I212</f>
        <v>1.1597200000000001</v>
      </c>
      <c r="G241" s="38">
        <f>[1]Calculations!M212</f>
        <v>100</v>
      </c>
      <c r="H241" s="38">
        <f>[1]Calculations!H212</f>
        <v>0</v>
      </c>
      <c r="I241" s="38">
        <f>[1]Calculations!L212</f>
        <v>0</v>
      </c>
      <c r="J241" s="38">
        <f>[1]Calculations!G212</f>
        <v>0</v>
      </c>
      <c r="K241" s="38">
        <f>[1]Calculations!K212</f>
        <v>0</v>
      </c>
      <c r="L241" s="38">
        <f>[1]Calculations!F212</f>
        <v>0</v>
      </c>
      <c r="M241" s="38">
        <f>[1]Calculations!J212</f>
        <v>0</v>
      </c>
      <c r="N241" s="38">
        <f>[1]Calculations!V212</f>
        <v>0</v>
      </c>
      <c r="O241" s="38">
        <f>[1]Calculations!W212</f>
        <v>0</v>
      </c>
      <c r="P241" s="38">
        <f>[1]Calculations!O212</f>
        <v>1.691137683776E-4</v>
      </c>
      <c r="Q241" s="38">
        <f>[1]Calculations!S212</f>
        <v>1.4582292999827542E-2</v>
      </c>
      <c r="R241" s="38">
        <f>[1]Calculations!Q212</f>
        <v>1.691137683776E-4</v>
      </c>
      <c r="S241" s="38">
        <f>[1]Calculations!T212</f>
        <v>1.4582292999827542E-2</v>
      </c>
      <c r="T241" s="38">
        <f>[1]Calculations!R212</f>
        <v>4.1653768458599999E-5</v>
      </c>
      <c r="U241" s="38">
        <f>[1]Calculations!U212</f>
        <v>3.5917090727589419E-3</v>
      </c>
      <c r="V241" s="38">
        <f>[1]Calculations!X212</f>
        <v>0</v>
      </c>
      <c r="W241" s="38">
        <f>[1]Calculations!Y212</f>
        <v>0</v>
      </c>
      <c r="X241" s="38" t="s">
        <v>1056</v>
      </c>
      <c r="Y241" s="73" t="s">
        <v>105</v>
      </c>
      <c r="Z241" s="80" t="s">
        <v>1066</v>
      </c>
      <c r="AA241" s="80">
        <f>[1]Calculations!Z212</f>
        <v>0</v>
      </c>
      <c r="AB241" s="80">
        <f t="shared" si="36"/>
        <v>0</v>
      </c>
      <c r="AC241" s="80">
        <f>[1]Calculations!AA212</f>
        <v>0</v>
      </c>
      <c r="AD241" s="80">
        <f t="shared" si="37"/>
        <v>0</v>
      </c>
      <c r="AE241" s="80">
        <f>[1]Calculations!AB212</f>
        <v>0</v>
      </c>
      <c r="AF241" s="80">
        <f t="shared" si="38"/>
        <v>0</v>
      </c>
      <c r="AG241" s="80">
        <f>[1]Calculations!AC212</f>
        <v>0</v>
      </c>
      <c r="AH241" s="80">
        <f t="shared" si="39"/>
        <v>0</v>
      </c>
      <c r="AI241" s="80">
        <f>[1]Calculations!AD212</f>
        <v>0</v>
      </c>
      <c r="AJ241" s="80">
        <f t="shared" si="40"/>
        <v>0</v>
      </c>
      <c r="AK241" s="80">
        <f>[1]Calculations!AE212</f>
        <v>0</v>
      </c>
      <c r="AL241" s="80">
        <f t="shared" si="41"/>
        <v>0</v>
      </c>
      <c r="AM241" s="80">
        <f>[1]Calculations!AF212</f>
        <v>0</v>
      </c>
      <c r="AN241" s="80">
        <f t="shared" si="42"/>
        <v>0</v>
      </c>
      <c r="AO241" s="80">
        <f>[1]Calculations!AG212</f>
        <v>0</v>
      </c>
      <c r="AP241" s="80">
        <f t="shared" si="43"/>
        <v>0</v>
      </c>
      <c r="AQ241" s="80">
        <f>[1]Calculations!AH212</f>
        <v>1.1597235100100001</v>
      </c>
      <c r="AR241" s="80">
        <f t="shared" si="44"/>
        <v>100.00030266012485</v>
      </c>
      <c r="AS241" s="80">
        <f>[1]Calculations!AI212</f>
        <v>0</v>
      </c>
      <c r="AT241" s="80">
        <f t="shared" si="45"/>
        <v>0</v>
      </c>
      <c r="AU241" s="80">
        <f>[1]Calculations!AJ212</f>
        <v>0</v>
      </c>
      <c r="AV241" s="80">
        <f t="shared" si="46"/>
        <v>0</v>
      </c>
      <c r="AW241" s="83"/>
      <c r="AX241" s="83"/>
      <c r="AY241" s="13" t="str">
        <f>[1]Calculations!D212</f>
        <v>Land Supply 2018</v>
      </c>
    </row>
    <row r="242" spans="2:51" ht="37.5" x14ac:dyDescent="0.25">
      <c r="B242" s="13" t="str">
        <f>[1]Calculations!A213</f>
        <v>HL/2288/00</v>
      </c>
      <c r="C242" s="30" t="str">
        <f>[1]Calculations!B213</f>
        <v>Dil Se Indian Restaurant (former Jolly Carters Pub), 207 Bury &amp; Bolton Road, Radcliffe</v>
      </c>
      <c r="D242" s="13" t="str">
        <f>[1]Calculations!C213</f>
        <v>Residential</v>
      </c>
      <c r="E242" s="38">
        <f>[1]Calculations!E213</f>
        <v>0.35146500000000003</v>
      </c>
      <c r="F242" s="38">
        <f>[1]Calculations!I213</f>
        <v>0.35146500000000003</v>
      </c>
      <c r="G242" s="38">
        <f>[1]Calculations!M213</f>
        <v>100</v>
      </c>
      <c r="H242" s="38">
        <f>[1]Calculations!H213</f>
        <v>0</v>
      </c>
      <c r="I242" s="38">
        <f>[1]Calculations!L213</f>
        <v>0</v>
      </c>
      <c r="J242" s="38">
        <f>[1]Calculations!G213</f>
        <v>0</v>
      </c>
      <c r="K242" s="38">
        <f>[1]Calculations!K213</f>
        <v>0</v>
      </c>
      <c r="L242" s="38">
        <f>[1]Calculations!F213</f>
        <v>0</v>
      </c>
      <c r="M242" s="38">
        <f>[1]Calculations!J213</f>
        <v>0</v>
      </c>
      <c r="N242" s="38">
        <f>[1]Calculations!V213</f>
        <v>0</v>
      </c>
      <c r="O242" s="38">
        <f>[1]Calculations!W213</f>
        <v>0</v>
      </c>
      <c r="P242" s="38">
        <f>[1]Calculations!O213</f>
        <v>3.40529475E-2</v>
      </c>
      <c r="Q242" s="38">
        <f>[1]Calculations!S213</f>
        <v>9.6888587768341079</v>
      </c>
      <c r="R242" s="38">
        <f>[1]Calculations!Q213</f>
        <v>3.40529475E-2</v>
      </c>
      <c r="S242" s="38">
        <f>[1]Calculations!T213</f>
        <v>9.6888587768341079</v>
      </c>
      <c r="T242" s="38">
        <f>[1]Calculations!R213</f>
        <v>1.2800000000000001E-2</v>
      </c>
      <c r="U242" s="38">
        <f>[1]Calculations!U213</f>
        <v>3.6418989088529439</v>
      </c>
      <c r="V242" s="38" t="str">
        <f>[1]Calculations!X213</f>
        <v>Not Modelled</v>
      </c>
      <c r="W242" s="38" t="str">
        <f>[1]Calculations!Y213</f>
        <v>N/A</v>
      </c>
      <c r="X242" s="38" t="s">
        <v>1056</v>
      </c>
      <c r="Y242" s="73" t="s">
        <v>105</v>
      </c>
      <c r="Z242" s="80" t="s">
        <v>1066</v>
      </c>
      <c r="AA242" s="80">
        <f>[1]Calculations!Z213</f>
        <v>0</v>
      </c>
      <c r="AB242" s="80">
        <f t="shared" si="36"/>
        <v>0</v>
      </c>
      <c r="AC242" s="80">
        <f>[1]Calculations!AA213</f>
        <v>0</v>
      </c>
      <c r="AD242" s="80">
        <f t="shared" si="37"/>
        <v>0</v>
      </c>
      <c r="AE242" s="80">
        <f>[1]Calculations!AB213</f>
        <v>0</v>
      </c>
      <c r="AF242" s="80">
        <f t="shared" si="38"/>
        <v>0</v>
      </c>
      <c r="AG242" s="80">
        <f>[1]Calculations!AC213</f>
        <v>0</v>
      </c>
      <c r="AH242" s="80">
        <f t="shared" si="39"/>
        <v>0</v>
      </c>
      <c r="AI242" s="80">
        <f>[1]Calculations!AD213</f>
        <v>0</v>
      </c>
      <c r="AJ242" s="80">
        <f t="shared" si="40"/>
        <v>0</v>
      </c>
      <c r="AK242" s="80">
        <f>[1]Calculations!AE213</f>
        <v>0</v>
      </c>
      <c r="AL242" s="80">
        <f t="shared" si="41"/>
        <v>0</v>
      </c>
      <c r="AM242" s="80">
        <f>[1]Calculations!AF213</f>
        <v>0</v>
      </c>
      <c r="AN242" s="80">
        <f t="shared" si="42"/>
        <v>0</v>
      </c>
      <c r="AO242" s="80">
        <f>[1]Calculations!AG213</f>
        <v>0</v>
      </c>
      <c r="AP242" s="80">
        <f t="shared" si="43"/>
        <v>0</v>
      </c>
      <c r="AQ242" s="80">
        <f>[1]Calculations!AH213</f>
        <v>0.35146499999899999</v>
      </c>
      <c r="AR242" s="80">
        <f t="shared" si="44"/>
        <v>99.99999999971547</v>
      </c>
      <c r="AS242" s="80">
        <f>[1]Calculations!AI213</f>
        <v>0</v>
      </c>
      <c r="AT242" s="80">
        <f t="shared" si="45"/>
        <v>0</v>
      </c>
      <c r="AU242" s="80">
        <f>[1]Calculations!AJ213</f>
        <v>0</v>
      </c>
      <c r="AV242" s="80">
        <f t="shared" si="46"/>
        <v>0</v>
      </c>
      <c r="AW242" s="83"/>
      <c r="AX242" s="83"/>
      <c r="AY242" s="13" t="str">
        <f>[1]Calculations!D213</f>
        <v>Land Supply 2018</v>
      </c>
    </row>
    <row r="243" spans="2:51" ht="25" x14ac:dyDescent="0.25">
      <c r="B243" s="13" t="str">
        <f>[1]Calculations!A214</f>
        <v>HL/2297/00</v>
      </c>
      <c r="C243" s="30" t="str">
        <f>[1]Calculations!B214</f>
        <v>Christchurch Playing Fields, School Lane, Walmersley, Bury</v>
      </c>
      <c r="D243" s="13" t="str">
        <f>[1]Calculations!C214</f>
        <v>Residential</v>
      </c>
      <c r="E243" s="38">
        <f>[1]Calculations!E214</f>
        <v>1.3796999999999999</v>
      </c>
      <c r="F243" s="38">
        <f>[1]Calculations!I214</f>
        <v>1.3796999999999999</v>
      </c>
      <c r="G243" s="38">
        <f>[1]Calculations!M214</f>
        <v>100</v>
      </c>
      <c r="H243" s="38">
        <f>[1]Calculations!H214</f>
        <v>0</v>
      </c>
      <c r="I243" s="38">
        <f>[1]Calculations!L214</f>
        <v>0</v>
      </c>
      <c r="J243" s="38">
        <f>[1]Calculations!G214</f>
        <v>0</v>
      </c>
      <c r="K243" s="38">
        <f>[1]Calculations!K214</f>
        <v>0</v>
      </c>
      <c r="L243" s="38">
        <f>[1]Calculations!F214</f>
        <v>0</v>
      </c>
      <c r="M243" s="38">
        <f>[1]Calculations!J214</f>
        <v>0</v>
      </c>
      <c r="N243" s="38">
        <f>[1]Calculations!V214</f>
        <v>0.78613781945299999</v>
      </c>
      <c r="O243" s="38">
        <f>[1]Calculations!W214</f>
        <v>56.978895372399798</v>
      </c>
      <c r="P243" s="38">
        <f>[1]Calculations!O214</f>
        <v>0.22579295433090002</v>
      </c>
      <c r="Q243" s="38">
        <f>[1]Calculations!S214</f>
        <v>16.36536597310285</v>
      </c>
      <c r="R243" s="38">
        <f>[1]Calculations!Q214</f>
        <v>0.22579295433090002</v>
      </c>
      <c r="S243" s="38">
        <f>[1]Calculations!T214</f>
        <v>16.36536597310285</v>
      </c>
      <c r="T243" s="38">
        <f>[1]Calculations!R214</f>
        <v>0.166221574999</v>
      </c>
      <c r="U243" s="38">
        <f>[1]Calculations!U214</f>
        <v>12.047660723273177</v>
      </c>
      <c r="V243" s="38" t="str">
        <f>[1]Calculations!X214</f>
        <v>Not Modelled</v>
      </c>
      <c r="W243" s="38" t="str">
        <f>[1]Calculations!Y214</f>
        <v>N/A</v>
      </c>
      <c r="X243" s="38" t="s">
        <v>1056</v>
      </c>
      <c r="Y243" s="73" t="s">
        <v>108</v>
      </c>
      <c r="Z243" s="80" t="s">
        <v>1067</v>
      </c>
      <c r="AA243" s="80">
        <f>[1]Calculations!Z214</f>
        <v>0</v>
      </c>
      <c r="AB243" s="80">
        <f t="shared" si="36"/>
        <v>0</v>
      </c>
      <c r="AC243" s="80">
        <f>[1]Calculations!AA214</f>
        <v>0</v>
      </c>
      <c r="AD243" s="80">
        <f t="shared" si="37"/>
        <v>0</v>
      </c>
      <c r="AE243" s="80">
        <f>[1]Calculations!AB214</f>
        <v>0</v>
      </c>
      <c r="AF243" s="80">
        <f t="shared" si="38"/>
        <v>0</v>
      </c>
      <c r="AG243" s="80">
        <f>[1]Calculations!AC214</f>
        <v>0</v>
      </c>
      <c r="AH243" s="80">
        <f t="shared" si="39"/>
        <v>0</v>
      </c>
      <c r="AI243" s="80">
        <f>[1]Calculations!AD214</f>
        <v>0</v>
      </c>
      <c r="AJ243" s="80">
        <f t="shared" si="40"/>
        <v>0</v>
      </c>
      <c r="AK243" s="80">
        <f>[1]Calculations!AE214</f>
        <v>0</v>
      </c>
      <c r="AL243" s="80">
        <f t="shared" si="41"/>
        <v>0</v>
      </c>
      <c r="AM243" s="80">
        <f>[1]Calculations!AF214</f>
        <v>0</v>
      </c>
      <c r="AN243" s="80">
        <f t="shared" si="42"/>
        <v>0</v>
      </c>
      <c r="AO243" s="80">
        <f>[1]Calculations!AG214</f>
        <v>0</v>
      </c>
      <c r="AP243" s="80">
        <f t="shared" si="43"/>
        <v>0</v>
      </c>
      <c r="AQ243" s="80">
        <f>[1]Calculations!AH214</f>
        <v>1.3796999649899999</v>
      </c>
      <c r="AR243" s="80">
        <f t="shared" si="44"/>
        <v>99.999997462491848</v>
      </c>
      <c r="AS243" s="80">
        <f>[1]Calculations!AI214</f>
        <v>0</v>
      </c>
      <c r="AT243" s="80">
        <f t="shared" si="45"/>
        <v>0</v>
      </c>
      <c r="AU243" s="80">
        <f>[1]Calculations!AJ214</f>
        <v>0</v>
      </c>
      <c r="AV243" s="80">
        <f t="shared" si="46"/>
        <v>0</v>
      </c>
      <c r="AW243" s="83"/>
      <c r="AX243" s="83"/>
      <c r="AY243" s="13" t="str">
        <f>[1]Calculations!D214</f>
        <v>Land Supply 2018</v>
      </c>
    </row>
    <row r="244" spans="2:51" ht="25" x14ac:dyDescent="0.25">
      <c r="B244" s="13" t="str">
        <f>[1]Calculations!A215</f>
        <v>HL/2303/00</v>
      </c>
      <c r="C244" s="30" t="str">
        <f>[1]Calculations!B215</f>
        <v>Tetrosyl Site, Bevis Green Works, Walmersley Old Road, Bury</v>
      </c>
      <c r="D244" s="13" t="str">
        <f>[1]Calculations!C215</f>
        <v>Residential</v>
      </c>
      <c r="E244" s="38">
        <f>[1]Calculations!E215</f>
        <v>8.5462900000000008</v>
      </c>
      <c r="F244" s="38">
        <f>[1]Calculations!I215</f>
        <v>8.5462900000000008</v>
      </c>
      <c r="G244" s="38">
        <f>[1]Calculations!M215</f>
        <v>100</v>
      </c>
      <c r="H244" s="38">
        <f>[1]Calculations!H215</f>
        <v>0</v>
      </c>
      <c r="I244" s="38">
        <f>[1]Calculations!L215</f>
        <v>0</v>
      </c>
      <c r="J244" s="38">
        <f>[1]Calculations!G215</f>
        <v>0</v>
      </c>
      <c r="K244" s="38">
        <f>[1]Calculations!K215</f>
        <v>0</v>
      </c>
      <c r="L244" s="38">
        <f>[1]Calculations!F215</f>
        <v>0</v>
      </c>
      <c r="M244" s="38">
        <f>[1]Calculations!J215</f>
        <v>0</v>
      </c>
      <c r="N244" s="38">
        <f>[1]Calculations!V215</f>
        <v>7.9499658422900001</v>
      </c>
      <c r="O244" s="38">
        <f>[1]Calculations!W215</f>
        <v>93.022420749705432</v>
      </c>
      <c r="P244" s="38">
        <f>[1]Calculations!O215</f>
        <v>1.7263078136109999</v>
      </c>
      <c r="Q244" s="38">
        <f>[1]Calculations!S215</f>
        <v>20.199499591179329</v>
      </c>
      <c r="R244" s="38">
        <f>[1]Calculations!Q215</f>
        <v>1.5149668136109999</v>
      </c>
      <c r="S244" s="38">
        <f>[1]Calculations!T215</f>
        <v>17.72660199467839</v>
      </c>
      <c r="T244" s="38">
        <f>[1]Calculations!R215</f>
        <v>1.30683549366</v>
      </c>
      <c r="U244" s="38">
        <f>[1]Calculations!U215</f>
        <v>15.291260812118473</v>
      </c>
      <c r="V244" s="38" t="str">
        <f>[1]Calculations!X215</f>
        <v>Not Modelled</v>
      </c>
      <c r="W244" s="38" t="str">
        <f>[1]Calculations!Y215</f>
        <v>N/A</v>
      </c>
      <c r="X244" s="38" t="s">
        <v>1056</v>
      </c>
      <c r="Y244" s="73" t="s">
        <v>108</v>
      </c>
      <c r="Z244" s="80" t="s">
        <v>1067</v>
      </c>
      <c r="AA244" s="80">
        <f>[1]Calculations!Z215</f>
        <v>0</v>
      </c>
      <c r="AB244" s="80">
        <f t="shared" si="36"/>
        <v>0</v>
      </c>
      <c r="AC244" s="80">
        <f>[1]Calculations!AA215</f>
        <v>0</v>
      </c>
      <c r="AD244" s="80">
        <f t="shared" si="37"/>
        <v>0</v>
      </c>
      <c r="AE244" s="80">
        <f>[1]Calculations!AB215</f>
        <v>1.4800000000000001E-2</v>
      </c>
      <c r="AF244" s="80">
        <f t="shared" si="38"/>
        <v>0.17317455878515706</v>
      </c>
      <c r="AG244" s="80">
        <f>[1]Calculations!AC215</f>
        <v>0</v>
      </c>
      <c r="AH244" s="80">
        <f t="shared" si="39"/>
        <v>0</v>
      </c>
      <c r="AI244" s="80">
        <f>[1]Calculations!AD215</f>
        <v>7.8395595228000006E-2</v>
      </c>
      <c r="AJ244" s="80">
        <f t="shared" si="40"/>
        <v>0.91730558204788271</v>
      </c>
      <c r="AK244" s="80">
        <f>[1]Calculations!AE215</f>
        <v>0.22050186994099999</v>
      </c>
      <c r="AL244" s="80">
        <f t="shared" si="41"/>
        <v>2.5800887863739699</v>
      </c>
      <c r="AM244" s="80">
        <f>[1]Calculations!AF215</f>
        <v>0</v>
      </c>
      <c r="AN244" s="80">
        <f t="shared" si="42"/>
        <v>0</v>
      </c>
      <c r="AO244" s="80">
        <f>[1]Calculations!AG215</f>
        <v>0.15424709315400001</v>
      </c>
      <c r="AP244" s="80">
        <f t="shared" si="43"/>
        <v>1.804842723029525</v>
      </c>
      <c r="AQ244" s="80">
        <f>[1]Calculations!AH215</f>
        <v>7.6258356575099997</v>
      </c>
      <c r="AR244" s="80">
        <f t="shared" si="44"/>
        <v>89.229778740365688</v>
      </c>
      <c r="AS244" s="80">
        <f>[1]Calculations!AI215</f>
        <v>0</v>
      </c>
      <c r="AT244" s="80">
        <f t="shared" si="45"/>
        <v>0</v>
      </c>
      <c r="AU244" s="80">
        <f>[1]Calculations!AJ215</f>
        <v>0</v>
      </c>
      <c r="AV244" s="80">
        <f t="shared" si="46"/>
        <v>0</v>
      </c>
      <c r="AW244" s="84"/>
      <c r="AX244" s="84"/>
      <c r="AY244" s="13" t="str">
        <f>[1]Calculations!D215</f>
        <v>Land Supply 2018</v>
      </c>
    </row>
    <row r="245" spans="2:51" ht="25" x14ac:dyDescent="0.25">
      <c r="B245" s="13" t="str">
        <f>[1]Calculations!A216</f>
        <v>HL/2310/00</v>
      </c>
      <c r="C245" s="30" t="str">
        <f>[1]Calculations!B216</f>
        <v>Buildings at Park Lane Farm, Philips Park, Whitefield</v>
      </c>
      <c r="D245" s="13" t="str">
        <f>[1]Calculations!C216</f>
        <v>Residential</v>
      </c>
      <c r="E245" s="38">
        <f>[1]Calculations!E216</f>
        <v>0.41938700000000001</v>
      </c>
      <c r="F245" s="38">
        <f>[1]Calculations!I216</f>
        <v>0.41938700000000001</v>
      </c>
      <c r="G245" s="38">
        <f>[1]Calculations!M216</f>
        <v>100</v>
      </c>
      <c r="H245" s="38">
        <f>[1]Calculations!H216</f>
        <v>0</v>
      </c>
      <c r="I245" s="38">
        <f>[1]Calculations!L216</f>
        <v>0</v>
      </c>
      <c r="J245" s="38">
        <f>[1]Calculations!G216</f>
        <v>0</v>
      </c>
      <c r="K245" s="38">
        <f>[1]Calculations!K216</f>
        <v>0</v>
      </c>
      <c r="L245" s="38">
        <f>[1]Calculations!F216</f>
        <v>0</v>
      </c>
      <c r="M245" s="38">
        <f>[1]Calculations!J216</f>
        <v>0</v>
      </c>
      <c r="N245" s="38">
        <f>[1]Calculations!V216</f>
        <v>0</v>
      </c>
      <c r="O245" s="38">
        <f>[1]Calculations!W216</f>
        <v>0</v>
      </c>
      <c r="P245" s="38">
        <f>[1]Calculations!O216</f>
        <v>3.4405400000000003E-2</v>
      </c>
      <c r="Q245" s="38">
        <f>[1]Calculations!S216</f>
        <v>8.2037354519811068</v>
      </c>
      <c r="R245" s="38">
        <f>[1]Calculations!Q216</f>
        <v>0</v>
      </c>
      <c r="S245" s="38">
        <f>[1]Calculations!T216</f>
        <v>0</v>
      </c>
      <c r="T245" s="38">
        <f>[1]Calculations!R216</f>
        <v>0</v>
      </c>
      <c r="U245" s="38">
        <f>[1]Calculations!U216</f>
        <v>0</v>
      </c>
      <c r="V245" s="38" t="str">
        <f>[1]Calculations!X216</f>
        <v>Not Modelled</v>
      </c>
      <c r="W245" s="38" t="str">
        <f>[1]Calculations!Y216</f>
        <v>N/A</v>
      </c>
      <c r="X245" s="38" t="s">
        <v>1056</v>
      </c>
      <c r="Y245" s="73" t="s">
        <v>105</v>
      </c>
      <c r="Z245" s="80" t="s">
        <v>1066</v>
      </c>
      <c r="AA245" s="80">
        <f>[1]Calculations!Z216</f>
        <v>0</v>
      </c>
      <c r="AB245" s="80">
        <f t="shared" si="36"/>
        <v>0</v>
      </c>
      <c r="AC245" s="80">
        <f>[1]Calculations!AA216</f>
        <v>0</v>
      </c>
      <c r="AD245" s="80">
        <f t="shared" si="37"/>
        <v>0</v>
      </c>
      <c r="AE245" s="80">
        <f>[1]Calculations!AB216</f>
        <v>0</v>
      </c>
      <c r="AF245" s="80">
        <f t="shared" si="38"/>
        <v>0</v>
      </c>
      <c r="AG245" s="80">
        <f>[1]Calculations!AC216</f>
        <v>0</v>
      </c>
      <c r="AH245" s="80">
        <f t="shared" si="39"/>
        <v>0</v>
      </c>
      <c r="AI245" s="80">
        <f>[1]Calculations!AD216</f>
        <v>0</v>
      </c>
      <c r="AJ245" s="80">
        <f t="shared" si="40"/>
        <v>0</v>
      </c>
      <c r="AK245" s="80">
        <f>[1]Calculations!AE216</f>
        <v>0</v>
      </c>
      <c r="AL245" s="80">
        <f t="shared" si="41"/>
        <v>0</v>
      </c>
      <c r="AM245" s="80">
        <f>[1]Calculations!AF216</f>
        <v>0</v>
      </c>
      <c r="AN245" s="80">
        <f t="shared" si="42"/>
        <v>0</v>
      </c>
      <c r="AO245" s="80">
        <f>[1]Calculations!AG216</f>
        <v>0</v>
      </c>
      <c r="AP245" s="80">
        <f t="shared" si="43"/>
        <v>0</v>
      </c>
      <c r="AQ245" s="80">
        <f>[1]Calculations!AH216</f>
        <v>0.41938665999800001</v>
      </c>
      <c r="AR245" s="80">
        <f t="shared" si="44"/>
        <v>99.999918928817536</v>
      </c>
      <c r="AS245" s="80">
        <f>[1]Calculations!AI216</f>
        <v>0</v>
      </c>
      <c r="AT245" s="80">
        <f t="shared" si="45"/>
        <v>0</v>
      </c>
      <c r="AU245" s="80">
        <f>[1]Calculations!AJ216</f>
        <v>0</v>
      </c>
      <c r="AV245" s="80">
        <f t="shared" si="46"/>
        <v>0</v>
      </c>
      <c r="AW245" s="83"/>
      <c r="AX245" s="83"/>
      <c r="AY245" s="13" t="str">
        <f>[1]Calculations!D216</f>
        <v>Land Supply 2018</v>
      </c>
    </row>
    <row r="246" spans="2:51" ht="25" x14ac:dyDescent="0.25">
      <c r="B246" s="13" t="str">
        <f>[1]Calculations!A217</f>
        <v>HL/2311/00</v>
      </c>
      <c r="C246" s="30" t="str">
        <f>[1]Calculations!B217</f>
        <v>Windacre Works, Mather Road, Bury, BL9 6RB</v>
      </c>
      <c r="D246" s="13" t="str">
        <f>[1]Calculations!C217</f>
        <v>Residential</v>
      </c>
      <c r="E246" s="38">
        <f>[1]Calculations!E217</f>
        <v>0.16490199999999999</v>
      </c>
      <c r="F246" s="38">
        <f>[1]Calculations!I217</f>
        <v>0.13984392366225298</v>
      </c>
      <c r="G246" s="38">
        <f>[1]Calculations!M217</f>
        <v>84.804261720447897</v>
      </c>
      <c r="H246" s="38">
        <f>[1]Calculations!H217</f>
        <v>2.4236355187499999E-2</v>
      </c>
      <c r="I246" s="38">
        <f>[1]Calculations!L217</f>
        <v>14.697429496003686</v>
      </c>
      <c r="J246" s="38">
        <f>[1]Calculations!G217</f>
        <v>8.2172115024700004E-4</v>
      </c>
      <c r="K246" s="38">
        <f>[1]Calculations!K217</f>
        <v>0.49830878354841063</v>
      </c>
      <c r="L246" s="38">
        <f>[1]Calculations!F217</f>
        <v>0</v>
      </c>
      <c r="M246" s="38">
        <f>[1]Calculations!J217</f>
        <v>0</v>
      </c>
      <c r="N246" s="38">
        <f>[1]Calculations!V217</f>
        <v>9.9056919338499999E-2</v>
      </c>
      <c r="O246" s="38">
        <f>[1]Calculations!W217</f>
        <v>60.070174611890707</v>
      </c>
      <c r="P246" s="38">
        <f>[1]Calculations!O217</f>
        <v>1.6600263785382999E-3</v>
      </c>
      <c r="Q246" s="38">
        <f>[1]Calculations!S217</f>
        <v>1.0066744966939758</v>
      </c>
      <c r="R246" s="38">
        <f>[1]Calculations!Q217</f>
        <v>1.3832183785383E-3</v>
      </c>
      <c r="S246" s="38">
        <f>[1]Calculations!T217</f>
        <v>0.83881237252325624</v>
      </c>
      <c r="T246" s="38">
        <f>[1]Calculations!R217</f>
        <v>1.3324182966099999E-3</v>
      </c>
      <c r="U246" s="38">
        <f>[1]Calculations!U217</f>
        <v>0.80800614705097573</v>
      </c>
      <c r="V246" s="38">
        <f>[1]Calculations!X217</f>
        <v>3.0267291750000001E-2</v>
      </c>
      <c r="W246" s="38">
        <f>[1]Calculations!Y217</f>
        <v>18.354714769984597</v>
      </c>
      <c r="X246" s="38" t="s">
        <v>1056</v>
      </c>
      <c r="Y246" s="73" t="s">
        <v>108</v>
      </c>
      <c r="Z246" s="80" t="s">
        <v>1067</v>
      </c>
      <c r="AA246" s="80">
        <f>[1]Calculations!Z217</f>
        <v>0</v>
      </c>
      <c r="AB246" s="80">
        <f t="shared" si="36"/>
        <v>0</v>
      </c>
      <c r="AC246" s="80">
        <f>[1]Calculations!AA217</f>
        <v>0</v>
      </c>
      <c r="AD246" s="80">
        <f t="shared" si="37"/>
        <v>0</v>
      </c>
      <c r="AE246" s="80">
        <f>[1]Calculations!AB217</f>
        <v>0</v>
      </c>
      <c r="AF246" s="80">
        <f t="shared" si="38"/>
        <v>0</v>
      </c>
      <c r="AG246" s="80">
        <f>[1]Calculations!AC217</f>
        <v>0</v>
      </c>
      <c r="AH246" s="80">
        <f t="shared" si="39"/>
        <v>0</v>
      </c>
      <c r="AI246" s="80">
        <f>[1]Calculations!AD217</f>
        <v>0</v>
      </c>
      <c r="AJ246" s="80">
        <f t="shared" si="40"/>
        <v>0</v>
      </c>
      <c r="AK246" s="80">
        <f>[1]Calculations!AE217</f>
        <v>0</v>
      </c>
      <c r="AL246" s="80">
        <f t="shared" si="41"/>
        <v>0</v>
      </c>
      <c r="AM246" s="80">
        <f>[1]Calculations!AF217</f>
        <v>0</v>
      </c>
      <c r="AN246" s="80">
        <f t="shared" si="42"/>
        <v>0</v>
      </c>
      <c r="AO246" s="80">
        <f>[1]Calculations!AG217</f>
        <v>0</v>
      </c>
      <c r="AP246" s="80">
        <f t="shared" si="43"/>
        <v>0</v>
      </c>
      <c r="AQ246" s="80">
        <f>[1]Calculations!AH217</f>
        <v>0.16490199999899999</v>
      </c>
      <c r="AR246" s="80">
        <f t="shared" si="44"/>
        <v>99.99999999939358</v>
      </c>
      <c r="AS246" s="80">
        <f>[1]Calculations!AI217</f>
        <v>0</v>
      </c>
      <c r="AT246" s="80">
        <f t="shared" si="45"/>
        <v>0</v>
      </c>
      <c r="AU246" s="80">
        <f>[1]Calculations!AJ217</f>
        <v>0</v>
      </c>
      <c r="AV246" s="80">
        <f t="shared" si="46"/>
        <v>0</v>
      </c>
      <c r="AW246" s="83"/>
      <c r="AX246" s="83"/>
      <c r="AY246" s="13" t="str">
        <f>[1]Calculations!D217</f>
        <v>Land Supply 2018</v>
      </c>
    </row>
    <row r="247" spans="2:51" ht="25" x14ac:dyDescent="0.25">
      <c r="B247" s="13" t="str">
        <f>[1]Calculations!A218</f>
        <v>HL/2312/00</v>
      </c>
      <c r="C247" s="30" t="str">
        <f>[1]Calculations!B218</f>
        <v>Garside Garage including Scrap Yard &amp; Stables, Garside Hey Road, Tottington</v>
      </c>
      <c r="D247" s="13" t="str">
        <f>[1]Calculations!C218</f>
        <v>Residential</v>
      </c>
      <c r="E247" s="38">
        <f>[1]Calculations!E218</f>
        <v>0.33416299999999999</v>
      </c>
      <c r="F247" s="38">
        <f>[1]Calculations!I218</f>
        <v>0.33416299999999999</v>
      </c>
      <c r="G247" s="38">
        <f>[1]Calculations!M218</f>
        <v>100</v>
      </c>
      <c r="H247" s="38">
        <f>[1]Calculations!H218</f>
        <v>0</v>
      </c>
      <c r="I247" s="38">
        <f>[1]Calculations!L218</f>
        <v>0</v>
      </c>
      <c r="J247" s="38">
        <f>[1]Calculations!G218</f>
        <v>0</v>
      </c>
      <c r="K247" s="38">
        <f>[1]Calculations!K218</f>
        <v>0</v>
      </c>
      <c r="L247" s="38">
        <f>[1]Calculations!F218</f>
        <v>0</v>
      </c>
      <c r="M247" s="38">
        <f>[1]Calculations!J218</f>
        <v>0</v>
      </c>
      <c r="N247" s="38">
        <f>[1]Calculations!V218</f>
        <v>0</v>
      </c>
      <c r="O247" s="38">
        <f>[1]Calculations!W218</f>
        <v>0</v>
      </c>
      <c r="P247" s="38">
        <f>[1]Calculations!O218</f>
        <v>0</v>
      </c>
      <c r="Q247" s="38">
        <f>[1]Calculations!S218</f>
        <v>0</v>
      </c>
      <c r="R247" s="38">
        <f>[1]Calculations!Q218</f>
        <v>0</v>
      </c>
      <c r="S247" s="38">
        <f>[1]Calculations!T218</f>
        <v>0</v>
      </c>
      <c r="T247" s="38">
        <f>[1]Calculations!R218</f>
        <v>0</v>
      </c>
      <c r="U247" s="38">
        <f>[1]Calculations!U218</f>
        <v>0</v>
      </c>
      <c r="V247" s="38">
        <f>[1]Calculations!X218</f>
        <v>0</v>
      </c>
      <c r="W247" s="38">
        <f>[1]Calculations!Y218</f>
        <v>0</v>
      </c>
      <c r="X247" s="38" t="s">
        <v>1056</v>
      </c>
      <c r="Y247" s="73" t="s">
        <v>106</v>
      </c>
      <c r="Z247" s="80" t="s">
        <v>1071</v>
      </c>
      <c r="AA247" s="80">
        <f>[1]Calculations!Z218</f>
        <v>0</v>
      </c>
      <c r="AB247" s="80">
        <f t="shared" si="36"/>
        <v>0</v>
      </c>
      <c r="AC247" s="80">
        <f>[1]Calculations!AA218</f>
        <v>0</v>
      </c>
      <c r="AD247" s="80">
        <f t="shared" si="37"/>
        <v>0</v>
      </c>
      <c r="AE247" s="80">
        <f>[1]Calculations!AB218</f>
        <v>0</v>
      </c>
      <c r="AF247" s="80">
        <f t="shared" si="38"/>
        <v>0</v>
      </c>
      <c r="AG247" s="80">
        <f>[1]Calculations!AC218</f>
        <v>0</v>
      </c>
      <c r="AH247" s="80">
        <f t="shared" si="39"/>
        <v>0</v>
      </c>
      <c r="AI247" s="80">
        <f>[1]Calculations!AD218</f>
        <v>0</v>
      </c>
      <c r="AJ247" s="80">
        <f t="shared" si="40"/>
        <v>0</v>
      </c>
      <c r="AK247" s="80">
        <f>[1]Calculations!AE218</f>
        <v>0.33180236892100001</v>
      </c>
      <c r="AL247" s="80">
        <f t="shared" si="41"/>
        <v>99.293568983101068</v>
      </c>
      <c r="AM247" s="80">
        <f>[1]Calculations!AF218</f>
        <v>0</v>
      </c>
      <c r="AN247" s="80">
        <f t="shared" si="42"/>
        <v>0</v>
      </c>
      <c r="AO247" s="80">
        <f>[1]Calculations!AG218</f>
        <v>5.4354300014200002E-5</v>
      </c>
      <c r="AP247" s="80">
        <f t="shared" si="43"/>
        <v>1.6265804417065925E-2</v>
      </c>
      <c r="AQ247" s="80">
        <f>[1]Calculations!AH218</f>
        <v>0.334108473101</v>
      </c>
      <c r="AR247" s="80">
        <f t="shared" si="44"/>
        <v>99.983682544446879</v>
      </c>
      <c r="AS247" s="80">
        <f>[1]Calculations!AI218</f>
        <v>0</v>
      </c>
      <c r="AT247" s="80">
        <f t="shared" si="45"/>
        <v>0</v>
      </c>
      <c r="AU247" s="80">
        <f>[1]Calculations!AJ218</f>
        <v>0</v>
      </c>
      <c r="AV247" s="80">
        <f t="shared" si="46"/>
        <v>0</v>
      </c>
      <c r="AW247" s="83"/>
      <c r="AX247" s="83"/>
      <c r="AY247" s="13" t="str">
        <f>[1]Calculations!D218</f>
        <v>Land Supply 2018</v>
      </c>
    </row>
    <row r="248" spans="2:51" ht="50" x14ac:dyDescent="0.25">
      <c r="B248" s="13" t="str">
        <f>[1]Calculations!A219</f>
        <v>HL/2326/00</v>
      </c>
      <c r="C248" s="30" t="str">
        <f>[1]Calculations!B219</f>
        <v>Land east of Warwick Road and Coventry Road including the south of Brookbottom Farm, St Andrew's Road, Radcliffe</v>
      </c>
      <c r="D248" s="13" t="str">
        <f>[1]Calculations!C219</f>
        <v>Residential</v>
      </c>
      <c r="E248" s="38">
        <f>[1]Calculations!E219</f>
        <v>2.7419500000000001</v>
      </c>
      <c r="F248" s="38">
        <f>[1]Calculations!I219</f>
        <v>2.7419500000000001</v>
      </c>
      <c r="G248" s="38">
        <f>[1]Calculations!M219</f>
        <v>100</v>
      </c>
      <c r="H248" s="38">
        <f>[1]Calculations!H219</f>
        <v>0</v>
      </c>
      <c r="I248" s="38">
        <f>[1]Calculations!L219</f>
        <v>0</v>
      </c>
      <c r="J248" s="38">
        <f>[1]Calculations!G219</f>
        <v>0</v>
      </c>
      <c r="K248" s="38">
        <f>[1]Calculations!K219</f>
        <v>0</v>
      </c>
      <c r="L248" s="38">
        <f>[1]Calculations!F219</f>
        <v>0</v>
      </c>
      <c r="M248" s="38">
        <f>[1]Calculations!J219</f>
        <v>0</v>
      </c>
      <c r="N248" s="38">
        <f>[1]Calculations!V219</f>
        <v>0</v>
      </c>
      <c r="O248" s="38">
        <f>[1]Calculations!W219</f>
        <v>0</v>
      </c>
      <c r="P248" s="38">
        <f>[1]Calculations!O219</f>
        <v>0.30100783897799999</v>
      </c>
      <c r="Q248" s="38">
        <f>[1]Calculations!S219</f>
        <v>10.977874832801472</v>
      </c>
      <c r="R248" s="38">
        <f>[1]Calculations!Q219</f>
        <v>0.24438673897800001</v>
      </c>
      <c r="S248" s="38">
        <f>[1]Calculations!T219</f>
        <v>8.9128809415926611</v>
      </c>
      <c r="T248" s="38">
        <f>[1]Calculations!R219</f>
        <v>0.14051939951199999</v>
      </c>
      <c r="U248" s="38">
        <f>[1]Calculations!U219</f>
        <v>5.1247980273892662</v>
      </c>
      <c r="V248" s="38" t="str">
        <f>[1]Calculations!X219</f>
        <v>Not Modelled</v>
      </c>
      <c r="W248" s="38" t="str">
        <f>[1]Calculations!Y219</f>
        <v>N/A</v>
      </c>
      <c r="X248" s="38" t="s">
        <v>1056</v>
      </c>
      <c r="Y248" s="73" t="s">
        <v>105</v>
      </c>
      <c r="Z248" s="80" t="s">
        <v>1066</v>
      </c>
      <c r="AA248" s="80">
        <f>[1]Calculations!Z219</f>
        <v>0</v>
      </c>
      <c r="AB248" s="80">
        <f t="shared" si="36"/>
        <v>0</v>
      </c>
      <c r="AC248" s="80">
        <f>[1]Calculations!AA219</f>
        <v>1.7483745989200002E-2</v>
      </c>
      <c r="AD248" s="80">
        <f t="shared" si="37"/>
        <v>6.3763912504604392E-3</v>
      </c>
      <c r="AE248" s="80">
        <f>[1]Calculations!AB219</f>
        <v>9.6642852121700002E-3</v>
      </c>
      <c r="AF248" s="80">
        <f t="shared" si="38"/>
        <v>0.35246030059519684</v>
      </c>
      <c r="AG248" s="80">
        <f>[1]Calculations!AC219</f>
        <v>0</v>
      </c>
      <c r="AH248" s="80">
        <f t="shared" si="39"/>
        <v>0</v>
      </c>
      <c r="AI248" s="80">
        <f>[1]Calculations!AD219</f>
        <v>0.94300691040899998</v>
      </c>
      <c r="AJ248" s="80">
        <f t="shared" si="40"/>
        <v>34.391834658144745</v>
      </c>
      <c r="AK248" s="80">
        <f>[1]Calculations!AE219</f>
        <v>2.1021737128</v>
      </c>
      <c r="AL248" s="80">
        <f t="shared" si="41"/>
        <v>76.667105993909445</v>
      </c>
      <c r="AM248" s="80">
        <f>[1]Calculations!AF219</f>
        <v>1.82425317887E-3</v>
      </c>
      <c r="AN248" s="80">
        <f t="shared" si="42"/>
        <v>6.6531234299312542E-2</v>
      </c>
      <c r="AO248" s="80">
        <f>[1]Calculations!AG219</f>
        <v>0.80266421193299997</v>
      </c>
      <c r="AP248" s="80">
        <f t="shared" si="43"/>
        <v>29.273480987363005</v>
      </c>
      <c r="AQ248" s="80">
        <f>[1]Calculations!AH219</f>
        <v>1.8083016215000001</v>
      </c>
      <c r="AR248" s="80">
        <f t="shared" si="44"/>
        <v>65.949474698663352</v>
      </c>
      <c r="AS248" s="80">
        <f>[1]Calculations!AI219</f>
        <v>0</v>
      </c>
      <c r="AT248" s="80">
        <f t="shared" si="45"/>
        <v>0</v>
      </c>
      <c r="AU248" s="80">
        <f>[1]Calculations!AJ219</f>
        <v>0</v>
      </c>
      <c r="AV248" s="80">
        <f t="shared" si="46"/>
        <v>0</v>
      </c>
      <c r="AW248" s="84"/>
      <c r="AX248" s="84"/>
      <c r="AY248" s="13" t="str">
        <f>[1]Calculations!D219</f>
        <v>Land Supply 2018</v>
      </c>
    </row>
    <row r="249" spans="2:51" ht="25" x14ac:dyDescent="0.25">
      <c r="B249" s="13" t="str">
        <f>[1]Calculations!A220</f>
        <v>HL/2338/00</v>
      </c>
      <c r="C249" s="30" t="str">
        <f>[1]Calculations!B220</f>
        <v>Land at Bury Road/York Street, Radcliffe, Manchester, M26 2WH</v>
      </c>
      <c r="D249" s="13" t="str">
        <f>[1]Calculations!C220</f>
        <v>Residential</v>
      </c>
      <c r="E249" s="38">
        <f>[1]Calculations!E220</f>
        <v>6.2086800000000002</v>
      </c>
      <c r="F249" s="38">
        <f>[1]Calculations!I220</f>
        <v>-5.6006370004191286E-7</v>
      </c>
      <c r="G249" s="38">
        <f>[1]Calculations!M220</f>
        <v>-9.0206565653554842E-6</v>
      </c>
      <c r="H249" s="38">
        <f>[1]Calculations!H220</f>
        <v>5.39752228237E-2</v>
      </c>
      <c r="I249" s="38">
        <f>[1]Calculations!L220</f>
        <v>0.86935101863359032</v>
      </c>
      <c r="J249" s="38">
        <f>[1]Calculations!G220</f>
        <v>3.8789646475900001</v>
      </c>
      <c r="K249" s="38">
        <f>[1]Calculations!K220</f>
        <v>62.476478858469108</v>
      </c>
      <c r="L249" s="38">
        <f>[1]Calculations!F220</f>
        <v>2.2757406896500001</v>
      </c>
      <c r="M249" s="38">
        <f>[1]Calculations!J220</f>
        <v>36.654179143553861</v>
      </c>
      <c r="N249" s="38">
        <f>[1]Calculations!V220</f>
        <v>6.1840558075700001</v>
      </c>
      <c r="O249" s="38">
        <f>[1]Calculations!W220</f>
        <v>99.603390858765479</v>
      </c>
      <c r="P249" s="38">
        <f>[1]Calculations!O220</f>
        <v>0.68338736025669999</v>
      </c>
      <c r="Q249" s="38">
        <f>[1]Calculations!S220</f>
        <v>11.006967024499572</v>
      </c>
      <c r="R249" s="38">
        <f>[1]Calculations!Q220</f>
        <v>0.15921336025669999</v>
      </c>
      <c r="S249" s="38">
        <f>[1]Calculations!T220</f>
        <v>2.5643673092621939</v>
      </c>
      <c r="T249" s="38">
        <f>[1]Calculations!R220</f>
        <v>5.1861215690699999E-2</v>
      </c>
      <c r="U249" s="38">
        <f>[1]Calculations!U220</f>
        <v>0.83530179830012175</v>
      </c>
      <c r="V249" s="38">
        <f>[1]Calculations!X220</f>
        <v>6.1107026385900003</v>
      </c>
      <c r="W249" s="38">
        <f>[1]Calculations!Y220</f>
        <v>98.421929276271285</v>
      </c>
      <c r="X249" s="38" t="s">
        <v>1056</v>
      </c>
      <c r="Y249" s="73" t="s">
        <v>99</v>
      </c>
      <c r="Z249" s="80" t="s">
        <v>248</v>
      </c>
      <c r="AA249" s="80">
        <f>[1]Calculations!Z220</f>
        <v>0</v>
      </c>
      <c r="AB249" s="80">
        <f t="shared" si="36"/>
        <v>0</v>
      </c>
      <c r="AC249" s="80">
        <f>[1]Calculations!AA220</f>
        <v>0</v>
      </c>
      <c r="AD249" s="80">
        <f t="shared" si="37"/>
        <v>0</v>
      </c>
      <c r="AE249" s="80">
        <f>[1]Calculations!AB220</f>
        <v>0</v>
      </c>
      <c r="AF249" s="80">
        <f t="shared" si="38"/>
        <v>0</v>
      </c>
      <c r="AG249" s="80">
        <f>[1]Calculations!AC220</f>
        <v>1.8572555572</v>
      </c>
      <c r="AH249" s="80">
        <f t="shared" si="39"/>
        <v>29.913855395993995</v>
      </c>
      <c r="AI249" s="80">
        <f>[1]Calculations!AD220</f>
        <v>0</v>
      </c>
      <c r="AJ249" s="80">
        <f t="shared" si="40"/>
        <v>0</v>
      </c>
      <c r="AK249" s="80">
        <f>[1]Calculations!AE220</f>
        <v>0</v>
      </c>
      <c r="AL249" s="80">
        <f t="shared" si="41"/>
        <v>0</v>
      </c>
      <c r="AM249" s="80">
        <f>[1]Calculations!AF220</f>
        <v>2.2800000000000001E-2</v>
      </c>
      <c r="AN249" s="80">
        <f t="shared" si="42"/>
        <v>0.36722781654071396</v>
      </c>
      <c r="AO249" s="80">
        <f>[1]Calculations!AG220</f>
        <v>8.4840573999799995E-2</v>
      </c>
      <c r="AP249" s="80">
        <f t="shared" si="43"/>
        <v>1.3664832782459395</v>
      </c>
      <c r="AQ249" s="80">
        <f>[1]Calculations!AH220</f>
        <v>6.1238403113900004</v>
      </c>
      <c r="AR249" s="80">
        <f t="shared" si="44"/>
        <v>98.633530982269988</v>
      </c>
      <c r="AS249" s="80">
        <f>[1]Calculations!AI220</f>
        <v>0</v>
      </c>
      <c r="AT249" s="80">
        <f t="shared" si="45"/>
        <v>0</v>
      </c>
      <c r="AU249" s="80">
        <f>[1]Calculations!AJ220</f>
        <v>3.3991718847399999</v>
      </c>
      <c r="AV249" s="80">
        <f t="shared" si="46"/>
        <v>54.74870479296726</v>
      </c>
      <c r="AW249" s="83"/>
      <c r="AX249" s="83"/>
      <c r="AY249" s="13" t="str">
        <f>[1]Calculations!D220</f>
        <v>Land Supply 2018</v>
      </c>
    </row>
    <row r="250" spans="2:51" ht="25" x14ac:dyDescent="0.25">
      <c r="B250" s="13" t="str">
        <f>[1]Calculations!A221</f>
        <v>HL/2340/00</v>
      </c>
      <c r="C250" s="30" t="str">
        <f>[1]Calculations!B221</f>
        <v>Redisher Works, Holcombe Old Road, Holcombe Brook, Ramsbottom</v>
      </c>
      <c r="D250" s="13" t="str">
        <f>[1]Calculations!C221</f>
        <v>Residential</v>
      </c>
      <c r="E250" s="38">
        <f>[1]Calculations!E221</f>
        <v>2.3841100000000002</v>
      </c>
      <c r="F250" s="38">
        <f>[1]Calculations!I221</f>
        <v>2.3672462645535064</v>
      </c>
      <c r="G250" s="38">
        <f>[1]Calculations!M221</f>
        <v>99.292661183985061</v>
      </c>
      <c r="H250" s="38">
        <f>[1]Calculations!H221</f>
        <v>6.9569191781500002E-4</v>
      </c>
      <c r="I250" s="38">
        <f>[1]Calculations!L221</f>
        <v>2.9180361552738756E-2</v>
      </c>
      <c r="J250" s="38">
        <f>[1]Calculations!G221</f>
        <v>8.3418842097899995E-4</v>
      </c>
      <c r="K250" s="38">
        <f>[1]Calculations!K221</f>
        <v>3.4989510592170661E-2</v>
      </c>
      <c r="L250" s="38">
        <f>[1]Calculations!F221</f>
        <v>1.53338551077E-2</v>
      </c>
      <c r="M250" s="38">
        <f>[1]Calculations!J221</f>
        <v>0.64316894387003953</v>
      </c>
      <c r="N250" s="38">
        <f>[1]Calculations!V221</f>
        <v>0</v>
      </c>
      <c r="O250" s="38">
        <f>[1]Calculations!W221</f>
        <v>0</v>
      </c>
      <c r="P250" s="38">
        <f>[1]Calculations!O221</f>
        <v>0.76058312966700004</v>
      </c>
      <c r="Q250" s="38">
        <f>[1]Calculations!S221</f>
        <v>31.902182771222805</v>
      </c>
      <c r="R250" s="38">
        <f>[1]Calculations!Q221</f>
        <v>0.76058312966700004</v>
      </c>
      <c r="S250" s="38">
        <f>[1]Calculations!T221</f>
        <v>31.902182771222805</v>
      </c>
      <c r="T250" s="38">
        <f>[1]Calculations!R221</f>
        <v>0.63982999983400002</v>
      </c>
      <c r="U250" s="38">
        <f>[1]Calculations!U221</f>
        <v>26.837268407665754</v>
      </c>
      <c r="V250" s="38">
        <f>[1]Calculations!X221</f>
        <v>4.2882633872499999E-3</v>
      </c>
      <c r="W250" s="38">
        <f>[1]Calculations!Y221</f>
        <v>0.17986852063243725</v>
      </c>
      <c r="X250" s="38" t="s">
        <v>1056</v>
      </c>
      <c r="Y250" s="73" t="s">
        <v>108</v>
      </c>
      <c r="Z250" s="80" t="s">
        <v>1067</v>
      </c>
      <c r="AA250" s="80">
        <f>[1]Calculations!Z221</f>
        <v>0</v>
      </c>
      <c r="AB250" s="80">
        <f t="shared" si="36"/>
        <v>0</v>
      </c>
      <c r="AC250" s="80">
        <f>[1]Calculations!AA221</f>
        <v>1.26123849087E-2</v>
      </c>
      <c r="AD250" s="80">
        <f t="shared" si="37"/>
        <v>5.2901858172231982E-3</v>
      </c>
      <c r="AE250" s="80">
        <f>[1]Calculations!AB221</f>
        <v>8.8619947600300005E-3</v>
      </c>
      <c r="AF250" s="80">
        <f t="shared" si="38"/>
        <v>0.37171081703570724</v>
      </c>
      <c r="AG250" s="80">
        <f>[1]Calculations!AC221</f>
        <v>0</v>
      </c>
      <c r="AH250" s="80">
        <f t="shared" si="39"/>
        <v>0</v>
      </c>
      <c r="AI250" s="80">
        <f>[1]Calculations!AD221</f>
        <v>1.2234935757100001</v>
      </c>
      <c r="AJ250" s="80">
        <f t="shared" si="40"/>
        <v>51.318671357865199</v>
      </c>
      <c r="AK250" s="80">
        <f>[1]Calculations!AE221</f>
        <v>0.55277138432399997</v>
      </c>
      <c r="AL250" s="80">
        <f t="shared" si="41"/>
        <v>23.18564933346196</v>
      </c>
      <c r="AM250" s="80">
        <f>[1]Calculations!AF221</f>
        <v>2.3220000043499998E-5</v>
      </c>
      <c r="AN250" s="80">
        <f t="shared" si="42"/>
        <v>9.7394835152320972E-4</v>
      </c>
      <c r="AO250" s="80">
        <f>[1]Calculations!AG221</f>
        <v>9.7994577979400005E-2</v>
      </c>
      <c r="AP250" s="80">
        <f t="shared" si="43"/>
        <v>4.110321167202855</v>
      </c>
      <c r="AQ250" s="80">
        <f>[1]Calculations!AH221</f>
        <v>1.37339272495</v>
      </c>
      <c r="AR250" s="80">
        <f t="shared" si="44"/>
        <v>57.606097241737999</v>
      </c>
      <c r="AS250" s="80">
        <f>[1]Calculations!AI221</f>
        <v>2.6990479826099999E-2</v>
      </c>
      <c r="AT250" s="80">
        <f t="shared" si="45"/>
        <v>1.1320987633162898</v>
      </c>
      <c r="AU250" s="80">
        <f>[1]Calculations!AJ221</f>
        <v>0</v>
      </c>
      <c r="AV250" s="80">
        <f t="shared" si="46"/>
        <v>0</v>
      </c>
      <c r="AW250" s="83"/>
      <c r="AX250" s="83"/>
      <c r="AY250" s="13" t="str">
        <f>[1]Calculations!D221</f>
        <v>Land Supply 2018</v>
      </c>
    </row>
    <row r="251" spans="2:51" ht="25" x14ac:dyDescent="0.25">
      <c r="B251" s="13" t="str">
        <f>[1]Calculations!A222</f>
        <v>HL/2353/00</v>
      </c>
      <c r="C251" s="30" t="str">
        <f>[1]Calculations!B222</f>
        <v>Land to N &amp; S Old Engine Lane, Manchester Road, Ramsbottom</v>
      </c>
      <c r="D251" s="13" t="str">
        <f>[1]Calculations!C222</f>
        <v>Residential</v>
      </c>
      <c r="E251" s="38">
        <f>[1]Calculations!E222</f>
        <v>2.4812799999999999</v>
      </c>
      <c r="F251" s="38">
        <f>[1]Calculations!I222</f>
        <v>2.4812799999999999</v>
      </c>
      <c r="G251" s="38">
        <f>[1]Calculations!M222</f>
        <v>100</v>
      </c>
      <c r="H251" s="38">
        <f>[1]Calculations!H222</f>
        <v>0</v>
      </c>
      <c r="I251" s="38">
        <f>[1]Calculations!L222</f>
        <v>0</v>
      </c>
      <c r="J251" s="38">
        <f>[1]Calculations!G222</f>
        <v>0</v>
      </c>
      <c r="K251" s="38">
        <f>[1]Calculations!K222</f>
        <v>0</v>
      </c>
      <c r="L251" s="38">
        <f>[1]Calculations!F222</f>
        <v>0</v>
      </c>
      <c r="M251" s="38">
        <f>[1]Calculations!J222</f>
        <v>0</v>
      </c>
      <c r="N251" s="38">
        <f>[1]Calculations!V222</f>
        <v>0</v>
      </c>
      <c r="O251" s="38">
        <f>[1]Calculations!W222</f>
        <v>0</v>
      </c>
      <c r="P251" s="38">
        <f>[1]Calculations!O222</f>
        <v>5.41798E-2</v>
      </c>
      <c r="Q251" s="38">
        <f>[1]Calculations!S222</f>
        <v>2.1835423652308488</v>
      </c>
      <c r="R251" s="38">
        <f>[1]Calculations!Q222</f>
        <v>0</v>
      </c>
      <c r="S251" s="38">
        <f>[1]Calculations!T222</f>
        <v>0</v>
      </c>
      <c r="T251" s="38">
        <f>[1]Calculations!R222</f>
        <v>0</v>
      </c>
      <c r="U251" s="38">
        <f>[1]Calculations!U222</f>
        <v>0</v>
      </c>
      <c r="V251" s="38" t="str">
        <f>[1]Calculations!X222</f>
        <v>Not Modelled</v>
      </c>
      <c r="W251" s="38" t="str">
        <f>[1]Calculations!Y222</f>
        <v>N/A</v>
      </c>
      <c r="X251" s="38" t="s">
        <v>1056</v>
      </c>
      <c r="Y251" s="73" t="s">
        <v>105</v>
      </c>
      <c r="Z251" s="80" t="s">
        <v>1066</v>
      </c>
      <c r="AA251" s="80">
        <f>[1]Calculations!Z222</f>
        <v>0</v>
      </c>
      <c r="AB251" s="80">
        <f t="shared" si="36"/>
        <v>0</v>
      </c>
      <c r="AC251" s="80">
        <f>[1]Calculations!AA222</f>
        <v>0</v>
      </c>
      <c r="AD251" s="80">
        <f t="shared" si="37"/>
        <v>0</v>
      </c>
      <c r="AE251" s="80">
        <f>[1]Calculations!AB222</f>
        <v>0</v>
      </c>
      <c r="AF251" s="80">
        <f t="shared" si="38"/>
        <v>0</v>
      </c>
      <c r="AG251" s="80">
        <f>[1]Calculations!AC222</f>
        <v>0</v>
      </c>
      <c r="AH251" s="80">
        <f t="shared" si="39"/>
        <v>0</v>
      </c>
      <c r="AI251" s="80">
        <f>[1]Calculations!AD222</f>
        <v>0</v>
      </c>
      <c r="AJ251" s="80">
        <f t="shared" si="40"/>
        <v>0</v>
      </c>
      <c r="AK251" s="80">
        <f>[1]Calculations!AE222</f>
        <v>0</v>
      </c>
      <c r="AL251" s="80">
        <f t="shared" si="41"/>
        <v>0</v>
      </c>
      <c r="AM251" s="80">
        <f>[1]Calculations!AF222</f>
        <v>0</v>
      </c>
      <c r="AN251" s="80">
        <f t="shared" si="42"/>
        <v>0</v>
      </c>
      <c r="AO251" s="80">
        <f>[1]Calculations!AG222</f>
        <v>0</v>
      </c>
      <c r="AP251" s="80">
        <f t="shared" si="43"/>
        <v>0</v>
      </c>
      <c r="AQ251" s="80">
        <f>[1]Calculations!AH222</f>
        <v>2.4812808400000002</v>
      </c>
      <c r="AR251" s="80">
        <f t="shared" si="44"/>
        <v>100.00003385349498</v>
      </c>
      <c r="AS251" s="80">
        <f>[1]Calculations!AI222</f>
        <v>0</v>
      </c>
      <c r="AT251" s="80">
        <f t="shared" si="45"/>
        <v>0</v>
      </c>
      <c r="AU251" s="80">
        <f>[1]Calculations!AJ222</f>
        <v>0</v>
      </c>
      <c r="AV251" s="80">
        <f t="shared" si="46"/>
        <v>0</v>
      </c>
      <c r="AW251" s="83"/>
      <c r="AX251" s="83"/>
      <c r="AY251" s="13" t="str">
        <f>[1]Calculations!D222</f>
        <v>Land Supply 2018</v>
      </c>
    </row>
    <row r="252" spans="2:51" ht="25" x14ac:dyDescent="0.25">
      <c r="B252" s="13" t="str">
        <f>[1]Calculations!A223</f>
        <v>HL/2374/00</v>
      </c>
      <c r="C252" s="30" t="str">
        <f>[1]Calculations!B223</f>
        <v>York Street Industrial Area (Area Search), Bury</v>
      </c>
      <c r="D252" s="13" t="str">
        <f>[1]Calculations!C223</f>
        <v>Residential</v>
      </c>
      <c r="E252" s="38">
        <f>[1]Calculations!E223</f>
        <v>8.3521199999999993</v>
      </c>
      <c r="F252" s="38">
        <f>[1]Calculations!I223</f>
        <v>8.3512270507850577</v>
      </c>
      <c r="G252" s="38">
        <f>[1]Calculations!M223</f>
        <v>99.989308711860687</v>
      </c>
      <c r="H252" s="38">
        <f>[1]Calculations!H223</f>
        <v>5.1604936188399996E-4</v>
      </c>
      <c r="I252" s="38">
        <f>[1]Calculations!L223</f>
        <v>6.178663164370244E-3</v>
      </c>
      <c r="J252" s="38">
        <f>[1]Calculations!G223</f>
        <v>3.7689985305700002E-4</v>
      </c>
      <c r="K252" s="38">
        <f>[1]Calculations!K223</f>
        <v>4.5126249749404945E-3</v>
      </c>
      <c r="L252" s="38">
        <f>[1]Calculations!F223</f>
        <v>0</v>
      </c>
      <c r="M252" s="38">
        <f>[1]Calculations!J223</f>
        <v>0</v>
      </c>
      <c r="N252" s="38">
        <f>[1]Calculations!V223</f>
        <v>1.2610980949999999</v>
      </c>
      <c r="O252" s="38">
        <f>[1]Calculations!W223</f>
        <v>15.099137644095151</v>
      </c>
      <c r="P252" s="38">
        <f>[1]Calculations!O223</f>
        <v>0.56726006557429998</v>
      </c>
      <c r="Q252" s="38">
        <f>[1]Calculations!S223</f>
        <v>6.7918093319336892</v>
      </c>
      <c r="R252" s="38">
        <f>[1]Calculations!Q223</f>
        <v>0.4977959655743</v>
      </c>
      <c r="S252" s="38">
        <f>[1]Calculations!T223</f>
        <v>5.9601151034024902</v>
      </c>
      <c r="T252" s="38">
        <f>[1]Calculations!R223</f>
        <v>5.9834446979300002E-2</v>
      </c>
      <c r="U252" s="38">
        <f>[1]Calculations!U223</f>
        <v>0.71639831538938625</v>
      </c>
      <c r="V252" s="38">
        <f>[1]Calculations!X223</f>
        <v>8.9388289969499996E-4</v>
      </c>
      <c r="W252" s="38">
        <f>[1]Calculations!Y223</f>
        <v>1.0702467154387149E-2</v>
      </c>
      <c r="X252" s="38" t="s">
        <v>1056</v>
      </c>
      <c r="Y252" s="73" t="s">
        <v>108</v>
      </c>
      <c r="Z252" s="80" t="s">
        <v>1067</v>
      </c>
      <c r="AA252" s="80">
        <f>[1]Calculations!Z223</f>
        <v>0</v>
      </c>
      <c r="AB252" s="80">
        <f t="shared" si="36"/>
        <v>0</v>
      </c>
      <c r="AC252" s="80">
        <f>[1]Calculations!AA223</f>
        <v>0</v>
      </c>
      <c r="AD252" s="80">
        <f t="shared" si="37"/>
        <v>0</v>
      </c>
      <c r="AE252" s="80">
        <f>[1]Calculations!AB223</f>
        <v>0</v>
      </c>
      <c r="AF252" s="80">
        <f t="shared" si="38"/>
        <v>0</v>
      </c>
      <c r="AG252" s="80">
        <f>[1]Calculations!AC223</f>
        <v>0</v>
      </c>
      <c r="AH252" s="80">
        <f t="shared" si="39"/>
        <v>0</v>
      </c>
      <c r="AI252" s="80">
        <f>[1]Calculations!AD223</f>
        <v>0</v>
      </c>
      <c r="AJ252" s="80">
        <f t="shared" si="40"/>
        <v>0</v>
      </c>
      <c r="AK252" s="80">
        <f>[1]Calculations!AE223</f>
        <v>0</v>
      </c>
      <c r="AL252" s="80">
        <f t="shared" si="41"/>
        <v>0</v>
      </c>
      <c r="AM252" s="80">
        <f>[1]Calculations!AF223</f>
        <v>0</v>
      </c>
      <c r="AN252" s="80">
        <f t="shared" si="42"/>
        <v>0</v>
      </c>
      <c r="AO252" s="80">
        <f>[1]Calculations!AG223</f>
        <v>0</v>
      </c>
      <c r="AP252" s="80">
        <f t="shared" si="43"/>
        <v>0</v>
      </c>
      <c r="AQ252" s="80">
        <f>[1]Calculations!AH223</f>
        <v>8.3521165750000002</v>
      </c>
      <c r="AR252" s="80">
        <f t="shared" si="44"/>
        <v>99.999958992447432</v>
      </c>
      <c r="AS252" s="80">
        <f>[1]Calculations!AI223</f>
        <v>0</v>
      </c>
      <c r="AT252" s="80">
        <f t="shared" si="45"/>
        <v>0</v>
      </c>
      <c r="AU252" s="80">
        <f>[1]Calculations!AJ223</f>
        <v>0</v>
      </c>
      <c r="AV252" s="80">
        <f t="shared" si="46"/>
        <v>0</v>
      </c>
      <c r="AW252" s="83"/>
      <c r="AX252" s="83"/>
      <c r="AY252" s="13" t="str">
        <f>[1]Calculations!D223</f>
        <v>Land Supply 2018</v>
      </c>
    </row>
    <row r="253" spans="2:51" ht="25" x14ac:dyDescent="0.25">
      <c r="B253" s="13" t="str">
        <f>[1]Calculations!A224</f>
        <v>HL/2374/01</v>
      </c>
      <c r="C253" s="30" t="str">
        <f>[1]Calculations!B224</f>
        <v>Acorn Business Centre, Fountain Street North, Bury, BL9 7AN</v>
      </c>
      <c r="D253" s="13" t="str">
        <f>[1]Calculations!C224</f>
        <v>Residential</v>
      </c>
      <c r="E253" s="38">
        <f>[1]Calculations!E224</f>
        <v>0.105215</v>
      </c>
      <c r="F253" s="38">
        <f>[1]Calculations!I224</f>
        <v>0.105215</v>
      </c>
      <c r="G253" s="38">
        <f>[1]Calculations!M224</f>
        <v>100</v>
      </c>
      <c r="H253" s="38">
        <f>[1]Calculations!H224</f>
        <v>0</v>
      </c>
      <c r="I253" s="38">
        <f>[1]Calculations!L224</f>
        <v>0</v>
      </c>
      <c r="J253" s="38">
        <f>[1]Calculations!G224</f>
        <v>0</v>
      </c>
      <c r="K253" s="38">
        <f>[1]Calculations!K224</f>
        <v>0</v>
      </c>
      <c r="L253" s="38">
        <f>[1]Calculations!F224</f>
        <v>0</v>
      </c>
      <c r="M253" s="38">
        <f>[1]Calculations!J224</f>
        <v>0</v>
      </c>
      <c r="N253" s="38">
        <f>[1]Calculations!V224</f>
        <v>0</v>
      </c>
      <c r="O253" s="38">
        <f>[1]Calculations!W224</f>
        <v>0</v>
      </c>
      <c r="P253" s="38">
        <f>[1]Calculations!O224</f>
        <v>1.214959600018E-2</v>
      </c>
      <c r="Q253" s="38">
        <f>[1]Calculations!S224</f>
        <v>11.547399135275388</v>
      </c>
      <c r="R253" s="38">
        <f>[1]Calculations!Q224</f>
        <v>1.204858000018E-2</v>
      </c>
      <c r="S253" s="38">
        <f>[1]Calculations!T224</f>
        <v>11.451390011101079</v>
      </c>
      <c r="T253" s="38">
        <f>[1]Calculations!R224</f>
        <v>9.6485800001800005E-3</v>
      </c>
      <c r="U253" s="38">
        <f>[1]Calculations!U224</f>
        <v>9.1703464336644025</v>
      </c>
      <c r="V253" s="38" t="str">
        <f>[1]Calculations!X224</f>
        <v>Not Modelled</v>
      </c>
      <c r="W253" s="38" t="str">
        <f>[1]Calculations!Y224</f>
        <v>N/A</v>
      </c>
      <c r="X253" s="38" t="s">
        <v>1056</v>
      </c>
      <c r="Y253" s="73" t="s">
        <v>108</v>
      </c>
      <c r="Z253" s="80" t="s">
        <v>1067</v>
      </c>
      <c r="AA253" s="80">
        <f>[1]Calculations!Z224</f>
        <v>0</v>
      </c>
      <c r="AB253" s="80">
        <f t="shared" si="36"/>
        <v>0</v>
      </c>
      <c r="AC253" s="80">
        <f>[1]Calculations!AA224</f>
        <v>0</v>
      </c>
      <c r="AD253" s="80">
        <f t="shared" si="37"/>
        <v>0</v>
      </c>
      <c r="AE253" s="80">
        <f>[1]Calculations!AB224</f>
        <v>0</v>
      </c>
      <c r="AF253" s="80">
        <f t="shared" si="38"/>
        <v>0</v>
      </c>
      <c r="AG253" s="80">
        <f>[1]Calculations!AC224</f>
        <v>0</v>
      </c>
      <c r="AH253" s="80">
        <f t="shared" si="39"/>
        <v>0</v>
      </c>
      <c r="AI253" s="80">
        <f>[1]Calculations!AD224</f>
        <v>0</v>
      </c>
      <c r="AJ253" s="80">
        <f t="shared" si="40"/>
        <v>0</v>
      </c>
      <c r="AK253" s="80">
        <f>[1]Calculations!AE224</f>
        <v>0</v>
      </c>
      <c r="AL253" s="80">
        <f t="shared" si="41"/>
        <v>0</v>
      </c>
      <c r="AM253" s="80">
        <f>[1]Calculations!AF224</f>
        <v>0</v>
      </c>
      <c r="AN253" s="80">
        <f t="shared" si="42"/>
        <v>0</v>
      </c>
      <c r="AO253" s="80">
        <f>[1]Calculations!AG224</f>
        <v>0</v>
      </c>
      <c r="AP253" s="80">
        <f t="shared" si="43"/>
        <v>0</v>
      </c>
      <c r="AQ253" s="80">
        <f>[1]Calculations!AH224</f>
        <v>0.105214800001</v>
      </c>
      <c r="AR253" s="80">
        <f t="shared" si="44"/>
        <v>99.999809913985644</v>
      </c>
      <c r="AS253" s="80">
        <f>[1]Calculations!AI224</f>
        <v>0</v>
      </c>
      <c r="AT253" s="80">
        <f t="shared" si="45"/>
        <v>0</v>
      </c>
      <c r="AU253" s="80">
        <f>[1]Calculations!AJ224</f>
        <v>0</v>
      </c>
      <c r="AV253" s="80">
        <f t="shared" si="46"/>
        <v>0</v>
      </c>
      <c r="AW253" s="84"/>
      <c r="AX253" s="84"/>
      <c r="AY253" s="13" t="str">
        <f>[1]Calculations!D224</f>
        <v>Land Supply 2018</v>
      </c>
    </row>
    <row r="254" spans="2:51" x14ac:dyDescent="0.25">
      <c r="B254" s="13" t="str">
        <f>[1]Calculations!A225</f>
        <v>HL/2381/00</v>
      </c>
      <c r="C254" s="30" t="str">
        <f>[1]Calculations!B225</f>
        <v>Land off Mile Lane, Bury</v>
      </c>
      <c r="D254" s="13" t="str">
        <f>[1]Calculations!C225</f>
        <v>Residential</v>
      </c>
      <c r="E254" s="38">
        <f>[1]Calculations!E225</f>
        <v>0.13528100000000001</v>
      </c>
      <c r="F254" s="38">
        <f>[1]Calculations!I225</f>
        <v>0.13528100000000001</v>
      </c>
      <c r="G254" s="38">
        <f>[1]Calculations!M225</f>
        <v>100</v>
      </c>
      <c r="H254" s="38">
        <f>[1]Calculations!H225</f>
        <v>0</v>
      </c>
      <c r="I254" s="38">
        <f>[1]Calculations!L225</f>
        <v>0</v>
      </c>
      <c r="J254" s="38">
        <f>[1]Calculations!G225</f>
        <v>0</v>
      </c>
      <c r="K254" s="38">
        <f>[1]Calculations!K225</f>
        <v>0</v>
      </c>
      <c r="L254" s="38">
        <f>[1]Calculations!F225</f>
        <v>0</v>
      </c>
      <c r="M254" s="38">
        <f>[1]Calculations!J225</f>
        <v>0</v>
      </c>
      <c r="N254" s="38">
        <f>[1]Calculations!V225</f>
        <v>0</v>
      </c>
      <c r="O254" s="38">
        <f>[1]Calculations!W225</f>
        <v>0</v>
      </c>
      <c r="P254" s="38">
        <f>[1]Calculations!O225</f>
        <v>2.5198500000000001E-3</v>
      </c>
      <c r="Q254" s="38">
        <f>[1]Calculations!S225</f>
        <v>1.8626784249081541</v>
      </c>
      <c r="R254" s="38">
        <f>[1]Calculations!Q225</f>
        <v>0</v>
      </c>
      <c r="S254" s="38">
        <f>[1]Calculations!T225</f>
        <v>0</v>
      </c>
      <c r="T254" s="38">
        <f>[1]Calculations!R225</f>
        <v>0</v>
      </c>
      <c r="U254" s="38">
        <f>[1]Calculations!U225</f>
        <v>0</v>
      </c>
      <c r="V254" s="38" t="str">
        <f>[1]Calculations!X225</f>
        <v>Not Modelled</v>
      </c>
      <c r="W254" s="38" t="str">
        <f>[1]Calculations!Y225</f>
        <v>N/A</v>
      </c>
      <c r="X254" s="38" t="s">
        <v>1056</v>
      </c>
      <c r="Y254" s="73" t="s">
        <v>105</v>
      </c>
      <c r="Z254" s="80" t="s">
        <v>1066</v>
      </c>
      <c r="AA254" s="80">
        <f>[1]Calculations!Z225</f>
        <v>0</v>
      </c>
      <c r="AB254" s="80">
        <f t="shared" si="36"/>
        <v>0</v>
      </c>
      <c r="AC254" s="80">
        <f>[1]Calculations!AA225</f>
        <v>0</v>
      </c>
      <c r="AD254" s="80">
        <f t="shared" si="37"/>
        <v>0</v>
      </c>
      <c r="AE254" s="80">
        <f>[1]Calculations!AB225</f>
        <v>0</v>
      </c>
      <c r="AF254" s="80">
        <f t="shared" si="38"/>
        <v>0</v>
      </c>
      <c r="AG254" s="80">
        <f>[1]Calculations!AC225</f>
        <v>0</v>
      </c>
      <c r="AH254" s="80">
        <f t="shared" si="39"/>
        <v>0</v>
      </c>
      <c r="AI254" s="80">
        <f>[1]Calculations!AD225</f>
        <v>0</v>
      </c>
      <c r="AJ254" s="80">
        <f t="shared" si="40"/>
        <v>0</v>
      </c>
      <c r="AK254" s="80">
        <f>[1]Calculations!AE225</f>
        <v>0</v>
      </c>
      <c r="AL254" s="80">
        <f t="shared" si="41"/>
        <v>0</v>
      </c>
      <c r="AM254" s="80">
        <f>[1]Calculations!AF225</f>
        <v>0</v>
      </c>
      <c r="AN254" s="80">
        <f t="shared" si="42"/>
        <v>0</v>
      </c>
      <c r="AO254" s="80">
        <f>[1]Calculations!AG225</f>
        <v>0</v>
      </c>
      <c r="AP254" s="80">
        <f t="shared" si="43"/>
        <v>0</v>
      </c>
      <c r="AQ254" s="80">
        <f>[1]Calculations!AH225</f>
        <v>0.13528099999599999</v>
      </c>
      <c r="AR254" s="80">
        <f t="shared" si="44"/>
        <v>99.999999997043176</v>
      </c>
      <c r="AS254" s="80">
        <f>[1]Calculations!AI225</f>
        <v>0</v>
      </c>
      <c r="AT254" s="80">
        <f t="shared" si="45"/>
        <v>0</v>
      </c>
      <c r="AU254" s="80">
        <f>[1]Calculations!AJ225</f>
        <v>0</v>
      </c>
      <c r="AV254" s="80">
        <f t="shared" si="46"/>
        <v>0</v>
      </c>
      <c r="AW254" s="83"/>
      <c r="AX254" s="83"/>
      <c r="AY254" s="13" t="str">
        <f>[1]Calculations!D225</f>
        <v>Land Supply 2018</v>
      </c>
    </row>
    <row r="255" spans="2:51" x14ac:dyDescent="0.25">
      <c r="B255" s="13" t="str">
        <f>[1]Calculations!A226</f>
        <v>HL/2383/00</v>
      </c>
      <c r="C255" s="30" t="str">
        <f>[1]Calculations!B226</f>
        <v>Works off East Street, Radcliffe</v>
      </c>
      <c r="D255" s="13" t="str">
        <f>[1]Calculations!C226</f>
        <v>Residential</v>
      </c>
      <c r="E255" s="38">
        <f>[1]Calculations!E226</f>
        <v>0.15177299999999999</v>
      </c>
      <c r="F255" s="38">
        <f>[1]Calculations!I226</f>
        <v>2.7310488500000007E-3</v>
      </c>
      <c r="G255" s="38">
        <f>[1]Calculations!M226</f>
        <v>1.7994299710752246</v>
      </c>
      <c r="H255" s="38">
        <f>[1]Calculations!H226</f>
        <v>0.14904195114999999</v>
      </c>
      <c r="I255" s="38">
        <f>[1]Calculations!L226</f>
        <v>98.200570028924773</v>
      </c>
      <c r="J255" s="38">
        <f>[1]Calculations!G226</f>
        <v>0</v>
      </c>
      <c r="K255" s="38">
        <f>[1]Calculations!K226</f>
        <v>0</v>
      </c>
      <c r="L255" s="38">
        <f>[1]Calculations!F226</f>
        <v>0</v>
      </c>
      <c r="M255" s="38">
        <f>[1]Calculations!J226</f>
        <v>0</v>
      </c>
      <c r="N255" s="38">
        <f>[1]Calculations!V226</f>
        <v>0.15177270000199999</v>
      </c>
      <c r="O255" s="38">
        <f>[1]Calculations!W226</f>
        <v>99.999802337701709</v>
      </c>
      <c r="P255" s="38">
        <f>[1]Calculations!O226</f>
        <v>1.36449E-2</v>
      </c>
      <c r="Q255" s="38">
        <f>[1]Calculations!S226</f>
        <v>8.9903342491747544</v>
      </c>
      <c r="R255" s="38">
        <f>[1]Calculations!Q226</f>
        <v>0</v>
      </c>
      <c r="S255" s="38">
        <f>[1]Calculations!T226</f>
        <v>0</v>
      </c>
      <c r="T255" s="38">
        <f>[1]Calculations!R226</f>
        <v>0</v>
      </c>
      <c r="U255" s="38">
        <f>[1]Calculations!U226</f>
        <v>0</v>
      </c>
      <c r="V255" s="38">
        <f>[1]Calculations!X226</f>
        <v>5.0222899649099997E-2</v>
      </c>
      <c r="W255" s="38">
        <f>[1]Calculations!Y226</f>
        <v>33.090799845229391</v>
      </c>
      <c r="X255" s="38" t="s">
        <v>1056</v>
      </c>
      <c r="Y255" s="73" t="s">
        <v>105</v>
      </c>
      <c r="Z255" s="80" t="s">
        <v>1066</v>
      </c>
      <c r="AA255" s="80">
        <f>[1]Calculations!Z226</f>
        <v>0</v>
      </c>
      <c r="AB255" s="80">
        <f t="shared" si="36"/>
        <v>0</v>
      </c>
      <c r="AC255" s="80">
        <f>[1]Calculations!AA226</f>
        <v>0</v>
      </c>
      <c r="AD255" s="80">
        <f t="shared" si="37"/>
        <v>0</v>
      </c>
      <c r="AE255" s="80">
        <f>[1]Calculations!AB226</f>
        <v>0</v>
      </c>
      <c r="AF255" s="80">
        <f t="shared" si="38"/>
        <v>0</v>
      </c>
      <c r="AG255" s="80">
        <f>[1]Calculations!AC226</f>
        <v>0</v>
      </c>
      <c r="AH255" s="80">
        <f t="shared" si="39"/>
        <v>0</v>
      </c>
      <c r="AI255" s="80">
        <f>[1]Calculations!AD226</f>
        <v>0</v>
      </c>
      <c r="AJ255" s="80">
        <f t="shared" si="40"/>
        <v>0</v>
      </c>
      <c r="AK255" s="80">
        <f>[1]Calculations!AE226</f>
        <v>0</v>
      </c>
      <c r="AL255" s="80">
        <f t="shared" si="41"/>
        <v>0</v>
      </c>
      <c r="AM255" s="80">
        <f>[1]Calculations!AF226</f>
        <v>0</v>
      </c>
      <c r="AN255" s="80">
        <f t="shared" si="42"/>
        <v>0</v>
      </c>
      <c r="AO255" s="80">
        <f>[1]Calculations!AG226</f>
        <v>0</v>
      </c>
      <c r="AP255" s="80">
        <f t="shared" si="43"/>
        <v>0</v>
      </c>
      <c r="AQ255" s="80">
        <f>[1]Calculations!AH226</f>
        <v>0.15177270000199999</v>
      </c>
      <c r="AR255" s="80">
        <f t="shared" si="44"/>
        <v>99.999802337701709</v>
      </c>
      <c r="AS255" s="80">
        <f>[1]Calculations!AI226</f>
        <v>0</v>
      </c>
      <c r="AT255" s="80">
        <f t="shared" si="45"/>
        <v>0</v>
      </c>
      <c r="AU255" s="80">
        <f>[1]Calculations!AJ226</f>
        <v>0</v>
      </c>
      <c r="AV255" s="80">
        <f t="shared" si="46"/>
        <v>0</v>
      </c>
      <c r="AW255" s="83"/>
      <c r="AX255" s="83"/>
      <c r="AY255" s="13" t="str">
        <f>[1]Calculations!D226</f>
        <v>Land Supply 2018</v>
      </c>
    </row>
    <row r="256" spans="2:51" ht="25" x14ac:dyDescent="0.25">
      <c r="B256" s="13" t="str">
        <f>[1]Calculations!A227</f>
        <v>HL/2390/00</v>
      </c>
      <c r="C256" s="30" t="str">
        <f>[1]Calculations!B227</f>
        <v>Area of land and buildings north of The Rock, Bury</v>
      </c>
      <c r="D256" s="13" t="str">
        <f>[1]Calculations!C227</f>
        <v>Residential</v>
      </c>
      <c r="E256" s="38">
        <f>[1]Calculations!E227</f>
        <v>2.6625999999999999</v>
      </c>
      <c r="F256" s="38">
        <f>[1]Calculations!I227</f>
        <v>2.6625999999999999</v>
      </c>
      <c r="G256" s="38">
        <f>[1]Calculations!M227</f>
        <v>100</v>
      </c>
      <c r="H256" s="38">
        <f>[1]Calculations!H227</f>
        <v>0</v>
      </c>
      <c r="I256" s="38">
        <f>[1]Calculations!L227</f>
        <v>0</v>
      </c>
      <c r="J256" s="38">
        <f>[1]Calculations!G227</f>
        <v>0</v>
      </c>
      <c r="K256" s="38">
        <f>[1]Calculations!K227</f>
        <v>0</v>
      </c>
      <c r="L256" s="38">
        <f>[1]Calculations!F227</f>
        <v>0</v>
      </c>
      <c r="M256" s="38">
        <f>[1]Calculations!J227</f>
        <v>0</v>
      </c>
      <c r="N256" s="38">
        <f>[1]Calculations!V227</f>
        <v>2.20513078341</v>
      </c>
      <c r="O256" s="38">
        <f>[1]Calculations!W227</f>
        <v>82.818702899797188</v>
      </c>
      <c r="P256" s="38">
        <f>[1]Calculations!O227</f>
        <v>0.2895375850161</v>
      </c>
      <c r="Q256" s="38">
        <f>[1]Calculations!S227</f>
        <v>10.87424265815744</v>
      </c>
      <c r="R256" s="38">
        <f>[1]Calculations!Q227</f>
        <v>1.20825850161E-2</v>
      </c>
      <c r="S256" s="38">
        <f>[1]Calculations!T227</f>
        <v>0.45378896627732296</v>
      </c>
      <c r="T256" s="38">
        <f>[1]Calculations!R227</f>
        <v>0</v>
      </c>
      <c r="U256" s="38">
        <f>[1]Calculations!U227</f>
        <v>0</v>
      </c>
      <c r="V256" s="38" t="str">
        <f>[1]Calculations!X227</f>
        <v>Not Modelled</v>
      </c>
      <c r="W256" s="38" t="str">
        <f>[1]Calculations!Y227</f>
        <v>N/A</v>
      </c>
      <c r="X256" s="38" t="s">
        <v>1056</v>
      </c>
      <c r="Y256" s="73" t="s">
        <v>105</v>
      </c>
      <c r="Z256" s="80" t="s">
        <v>1066</v>
      </c>
      <c r="AA256" s="80">
        <f>[1]Calculations!Z227</f>
        <v>0</v>
      </c>
      <c r="AB256" s="80">
        <f t="shared" si="36"/>
        <v>0</v>
      </c>
      <c r="AC256" s="80">
        <f>[1]Calculations!AA227</f>
        <v>0</v>
      </c>
      <c r="AD256" s="80">
        <f t="shared" si="37"/>
        <v>0</v>
      </c>
      <c r="AE256" s="80">
        <f>[1]Calculations!AB227</f>
        <v>0</v>
      </c>
      <c r="AF256" s="80">
        <f t="shared" si="38"/>
        <v>0</v>
      </c>
      <c r="AG256" s="80">
        <f>[1]Calculations!AC227</f>
        <v>0</v>
      </c>
      <c r="AH256" s="80">
        <f t="shared" si="39"/>
        <v>0</v>
      </c>
      <c r="AI256" s="80">
        <f>[1]Calculations!AD227</f>
        <v>0</v>
      </c>
      <c r="AJ256" s="80">
        <f t="shared" si="40"/>
        <v>0</v>
      </c>
      <c r="AK256" s="80">
        <f>[1]Calculations!AE227</f>
        <v>0</v>
      </c>
      <c r="AL256" s="80">
        <f t="shared" si="41"/>
        <v>0</v>
      </c>
      <c r="AM256" s="80">
        <f>[1]Calculations!AF227</f>
        <v>0</v>
      </c>
      <c r="AN256" s="80">
        <f t="shared" si="42"/>
        <v>0</v>
      </c>
      <c r="AO256" s="80">
        <f>[1]Calculations!AG227</f>
        <v>0</v>
      </c>
      <c r="AP256" s="80">
        <f t="shared" si="43"/>
        <v>0</v>
      </c>
      <c r="AQ256" s="80">
        <f>[1]Calculations!AH227</f>
        <v>2.662598655</v>
      </c>
      <c r="AR256" s="80">
        <f t="shared" si="44"/>
        <v>99.999949485465351</v>
      </c>
      <c r="AS256" s="80">
        <f>[1]Calculations!AI227</f>
        <v>0</v>
      </c>
      <c r="AT256" s="80">
        <f t="shared" si="45"/>
        <v>0</v>
      </c>
      <c r="AU256" s="80">
        <f>[1]Calculations!AJ227</f>
        <v>0</v>
      </c>
      <c r="AV256" s="80">
        <f t="shared" si="46"/>
        <v>0</v>
      </c>
      <c r="AW256" s="83"/>
      <c r="AX256" s="83"/>
      <c r="AY256" s="13" t="str">
        <f>[1]Calculations!D227</f>
        <v>Land Supply 2018</v>
      </c>
    </row>
    <row r="257" spans="2:51" ht="25" x14ac:dyDescent="0.25">
      <c r="B257" s="13" t="str">
        <f>[1]Calculations!A228</f>
        <v>HL/2394/00</v>
      </c>
      <c r="C257" s="30" t="str">
        <f>[1]Calculations!B228</f>
        <v>Site of former Cussons Sons &amp; Co Ltd, Kersal Vale Road, Prestwich, M7 0GL</v>
      </c>
      <c r="D257" s="13" t="str">
        <f>[1]Calculations!C228</f>
        <v>Residential</v>
      </c>
      <c r="E257" s="38">
        <f>[1]Calculations!E228</f>
        <v>3.6597200000000001</v>
      </c>
      <c r="F257" s="38">
        <f>[1]Calculations!I228</f>
        <v>3.2880282124676001</v>
      </c>
      <c r="G257" s="38">
        <f>[1]Calculations!M228</f>
        <v>89.843709695484904</v>
      </c>
      <c r="H257" s="38">
        <f>[1]Calculations!H228</f>
        <v>0.27858376802099999</v>
      </c>
      <c r="I257" s="38">
        <f>[1]Calculations!L228</f>
        <v>7.6121607123222539</v>
      </c>
      <c r="J257" s="38">
        <f>[1]Calculations!G228</f>
        <v>9.3108019511400006E-2</v>
      </c>
      <c r="K257" s="38">
        <f>[1]Calculations!K228</f>
        <v>2.5441295921928453</v>
      </c>
      <c r="L257" s="38">
        <f>[1]Calculations!F228</f>
        <v>0</v>
      </c>
      <c r="M257" s="38">
        <f>[1]Calculations!J228</f>
        <v>0</v>
      </c>
      <c r="N257" s="38">
        <f>[1]Calculations!V228</f>
        <v>0.95445727652500001</v>
      </c>
      <c r="O257" s="38">
        <f>[1]Calculations!W228</f>
        <v>26.080062860683327</v>
      </c>
      <c r="P257" s="38">
        <f>[1]Calculations!O228</f>
        <v>0.23481082356979999</v>
      </c>
      <c r="Q257" s="38">
        <f>[1]Calculations!S228</f>
        <v>6.4160871205939243</v>
      </c>
      <c r="R257" s="38">
        <f>[1]Calculations!Q228</f>
        <v>0.1119078235698</v>
      </c>
      <c r="S257" s="38">
        <f>[1]Calculations!T228</f>
        <v>3.0578247398653451</v>
      </c>
      <c r="T257" s="38">
        <f>[1]Calculations!R228</f>
        <v>3.3629146889800003E-2</v>
      </c>
      <c r="U257" s="38">
        <f>[1]Calculations!U228</f>
        <v>0.91889944831298576</v>
      </c>
      <c r="V257" s="38">
        <f>[1]Calculations!X228</f>
        <v>0.23587766547899999</v>
      </c>
      <c r="W257" s="38">
        <f>[1]Calculations!Y228</f>
        <v>6.4452380367623752</v>
      </c>
      <c r="X257" s="38" t="s">
        <v>1056</v>
      </c>
      <c r="Y257" s="73" t="s">
        <v>108</v>
      </c>
      <c r="Z257" s="80" t="s">
        <v>1067</v>
      </c>
      <c r="AA257" s="80">
        <f>[1]Calculations!Z228</f>
        <v>1.1265156400599999E-2</v>
      </c>
      <c r="AB257" s="80">
        <f t="shared" si="36"/>
        <v>0.30781470715245973</v>
      </c>
      <c r="AC257" s="80">
        <f>[1]Calculations!AA228</f>
        <v>0</v>
      </c>
      <c r="AD257" s="80">
        <f t="shared" si="37"/>
        <v>0</v>
      </c>
      <c r="AE257" s="80">
        <f>[1]Calculations!AB228</f>
        <v>0</v>
      </c>
      <c r="AF257" s="80">
        <f t="shared" si="38"/>
        <v>0</v>
      </c>
      <c r="AG257" s="80">
        <f>[1]Calculations!AC228</f>
        <v>0.13937833811799999</v>
      </c>
      <c r="AH257" s="80">
        <f t="shared" si="39"/>
        <v>3.8084426709693635</v>
      </c>
      <c r="AI257" s="80">
        <f>[1]Calculations!AD228</f>
        <v>0.499192581084</v>
      </c>
      <c r="AJ257" s="80">
        <f t="shared" si="40"/>
        <v>13.640185071098335</v>
      </c>
      <c r="AK257" s="80">
        <f>[1]Calculations!AE228</f>
        <v>0</v>
      </c>
      <c r="AL257" s="80">
        <f t="shared" si="41"/>
        <v>0</v>
      </c>
      <c r="AM257" s="80">
        <f>[1]Calculations!AF228</f>
        <v>0</v>
      </c>
      <c r="AN257" s="80">
        <f t="shared" si="42"/>
        <v>0</v>
      </c>
      <c r="AO257" s="80">
        <f>[1]Calculations!AG228</f>
        <v>0</v>
      </c>
      <c r="AP257" s="80">
        <f t="shared" si="43"/>
        <v>0</v>
      </c>
      <c r="AQ257" s="80">
        <f>[1]Calculations!AH228</f>
        <v>3.6597199699999998</v>
      </c>
      <c r="AR257" s="80">
        <f t="shared" si="44"/>
        <v>99.999999180265149</v>
      </c>
      <c r="AS257" s="80">
        <f>[1]Calculations!AI228</f>
        <v>0</v>
      </c>
      <c r="AT257" s="80">
        <f t="shared" si="45"/>
        <v>0</v>
      </c>
      <c r="AU257" s="80">
        <f>[1]Calculations!AJ228</f>
        <v>0.369567555592</v>
      </c>
      <c r="AV257" s="80">
        <f t="shared" si="46"/>
        <v>10.098246739969177</v>
      </c>
      <c r="AW257" s="83"/>
      <c r="AX257" s="83"/>
      <c r="AY257" s="13" t="str">
        <f>[1]Calculations!D228</f>
        <v>Land Supply 2018</v>
      </c>
    </row>
    <row r="258" spans="2:51" ht="25" x14ac:dyDescent="0.25">
      <c r="B258" s="13" t="str">
        <f>[1]Calculations!A229</f>
        <v>HL/2441/00</v>
      </c>
      <c r="C258" s="30" t="str">
        <f>[1]Calculations!B229</f>
        <v>Bealey Industrial Estate, Hallam Street, Off Dumers Lane, Radcliffe</v>
      </c>
      <c r="D258" s="13" t="str">
        <f>[1]Calculations!C229</f>
        <v>Residential</v>
      </c>
      <c r="E258" s="38">
        <f>[1]Calculations!E229</f>
        <v>5.1549699999999996</v>
      </c>
      <c r="F258" s="38">
        <f>[1]Calculations!I229</f>
        <v>4.0037222033043998</v>
      </c>
      <c r="G258" s="38">
        <f>[1]Calculations!M229</f>
        <v>77.667226061536738</v>
      </c>
      <c r="H258" s="38">
        <f>[1]Calculations!H229</f>
        <v>0.124374295525</v>
      </c>
      <c r="I258" s="38">
        <f>[1]Calculations!L229</f>
        <v>2.4127064856827491</v>
      </c>
      <c r="J258" s="38">
        <f>[1]Calculations!G229</f>
        <v>0.98576776659900001</v>
      </c>
      <c r="K258" s="38">
        <f>[1]Calculations!K229</f>
        <v>19.122667379228204</v>
      </c>
      <c r="L258" s="38">
        <f>[1]Calculations!F229</f>
        <v>4.1105734571600001E-2</v>
      </c>
      <c r="M258" s="38">
        <f>[1]Calculations!J229</f>
        <v>0.79740007355231945</v>
      </c>
      <c r="N258" s="38">
        <f>[1]Calculations!V229</f>
        <v>3.1954133498299999</v>
      </c>
      <c r="O258" s="38">
        <f>[1]Calculations!W229</f>
        <v>61.987040658432548</v>
      </c>
      <c r="P258" s="38">
        <f>[1]Calculations!O229</f>
        <v>0.27889462623290001</v>
      </c>
      <c r="Q258" s="38">
        <f>[1]Calculations!S229</f>
        <v>5.4102085217353357</v>
      </c>
      <c r="R258" s="38">
        <f>[1]Calculations!Q229</f>
        <v>7.0944626232900002E-2</v>
      </c>
      <c r="S258" s="38">
        <f>[1]Calculations!T229</f>
        <v>1.376237422000516</v>
      </c>
      <c r="T258" s="38">
        <f>[1]Calculations!R229</f>
        <v>2.4983949707400002E-2</v>
      </c>
      <c r="U258" s="38">
        <f>[1]Calculations!U229</f>
        <v>0.48465751900399034</v>
      </c>
      <c r="V258" s="38">
        <f>[1]Calculations!X229</f>
        <v>0.98653559018199999</v>
      </c>
      <c r="W258" s="38">
        <f>[1]Calculations!Y229</f>
        <v>19.137562200788754</v>
      </c>
      <c r="X258" s="38" t="s">
        <v>1056</v>
      </c>
      <c r="Y258" s="73" t="s">
        <v>102</v>
      </c>
      <c r="Z258" s="80" t="s">
        <v>1070</v>
      </c>
      <c r="AA258" s="80">
        <f>[1]Calculations!Z229</f>
        <v>0</v>
      </c>
      <c r="AB258" s="80">
        <f t="shared" si="36"/>
        <v>0</v>
      </c>
      <c r="AC258" s="80">
        <f>[1]Calculations!AA229</f>
        <v>0</v>
      </c>
      <c r="AD258" s="80">
        <f t="shared" si="37"/>
        <v>0</v>
      </c>
      <c r="AE258" s="80">
        <f>[1]Calculations!AB229</f>
        <v>0</v>
      </c>
      <c r="AF258" s="80">
        <f t="shared" si="38"/>
        <v>0</v>
      </c>
      <c r="AG258" s="80">
        <f>[1]Calculations!AC229</f>
        <v>0</v>
      </c>
      <c r="AH258" s="80">
        <f t="shared" si="39"/>
        <v>0</v>
      </c>
      <c r="AI258" s="80">
        <f>[1]Calculations!AD229</f>
        <v>3.5480929356699999E-3</v>
      </c>
      <c r="AJ258" s="80">
        <f t="shared" si="40"/>
        <v>6.8828585533378464E-2</v>
      </c>
      <c r="AK258" s="80">
        <f>[1]Calculations!AE229</f>
        <v>0</v>
      </c>
      <c r="AL258" s="80">
        <f t="shared" si="41"/>
        <v>0</v>
      </c>
      <c r="AM258" s="80">
        <f>[1]Calculations!AF229</f>
        <v>8.8191165876100005E-4</v>
      </c>
      <c r="AN258" s="80">
        <f t="shared" si="42"/>
        <v>1.7107988189281415E-2</v>
      </c>
      <c r="AO258" s="80">
        <f>[1]Calculations!AG229</f>
        <v>0</v>
      </c>
      <c r="AP258" s="80">
        <f t="shared" si="43"/>
        <v>0</v>
      </c>
      <c r="AQ258" s="80">
        <f>[1]Calculations!AH229</f>
        <v>5.15497225918</v>
      </c>
      <c r="AR258" s="80">
        <f t="shared" si="44"/>
        <v>100.00004382527929</v>
      </c>
      <c r="AS258" s="80">
        <f>[1]Calculations!AI229</f>
        <v>0</v>
      </c>
      <c r="AT258" s="80">
        <f t="shared" si="45"/>
        <v>0</v>
      </c>
      <c r="AU258" s="80">
        <f>[1]Calculations!AJ229</f>
        <v>0.98818905957100001</v>
      </c>
      <c r="AV258" s="80">
        <f t="shared" si="46"/>
        <v>19.169637448345966</v>
      </c>
      <c r="AW258" s="83"/>
      <c r="AX258" s="83"/>
      <c r="AY258" s="13" t="str">
        <f>[1]Calculations!D229</f>
        <v>Land Supply 2018</v>
      </c>
    </row>
    <row r="259" spans="2:51" x14ac:dyDescent="0.25">
      <c r="B259" s="13" t="str">
        <f>[1]Calculations!A230</f>
        <v>HL/2453/00</v>
      </c>
      <c r="C259" s="30" t="str">
        <f>[1]Calculations!B230</f>
        <v>Land Adj Siddall Street, Radcliffe</v>
      </c>
      <c r="D259" s="13" t="str">
        <f>[1]Calculations!C230</f>
        <v>Residential</v>
      </c>
      <c r="E259" s="38">
        <f>[1]Calculations!E230</f>
        <v>6.1709100000000003E-2</v>
      </c>
      <c r="F259" s="38">
        <f>[1]Calculations!I230</f>
        <v>6.1709100000000003E-2</v>
      </c>
      <c r="G259" s="38">
        <f>[1]Calculations!M230</f>
        <v>100</v>
      </c>
      <c r="H259" s="38">
        <f>[1]Calculations!H230</f>
        <v>0</v>
      </c>
      <c r="I259" s="38">
        <f>[1]Calculations!L230</f>
        <v>0</v>
      </c>
      <c r="J259" s="38">
        <f>[1]Calculations!G230</f>
        <v>0</v>
      </c>
      <c r="K259" s="38">
        <f>[1]Calculations!K230</f>
        <v>0</v>
      </c>
      <c r="L259" s="38">
        <f>[1]Calculations!F230</f>
        <v>0</v>
      </c>
      <c r="M259" s="38">
        <f>[1]Calculations!J230</f>
        <v>0</v>
      </c>
      <c r="N259" s="38">
        <f>[1]Calculations!V230</f>
        <v>0</v>
      </c>
      <c r="O259" s="38">
        <f>[1]Calculations!W230</f>
        <v>0</v>
      </c>
      <c r="P259" s="38">
        <f>[1]Calculations!O230</f>
        <v>5.9010334069500001E-5</v>
      </c>
      <c r="Q259" s="38">
        <f>[1]Calculations!S230</f>
        <v>9.5626632165272216E-2</v>
      </c>
      <c r="R259" s="38">
        <f>[1]Calculations!Q230</f>
        <v>5.9010334069500001E-5</v>
      </c>
      <c r="S259" s="38">
        <f>[1]Calculations!T230</f>
        <v>9.5626632165272216E-2</v>
      </c>
      <c r="T259" s="38">
        <f>[1]Calculations!R230</f>
        <v>0</v>
      </c>
      <c r="U259" s="38">
        <f>[1]Calculations!U230</f>
        <v>0</v>
      </c>
      <c r="V259" s="38" t="str">
        <f>[1]Calculations!X230</f>
        <v>Not Modelled</v>
      </c>
      <c r="W259" s="38" t="str">
        <f>[1]Calculations!Y230</f>
        <v>N/A</v>
      </c>
      <c r="X259" s="38" t="s">
        <v>1056</v>
      </c>
      <c r="Y259" s="73" t="s">
        <v>105</v>
      </c>
      <c r="Z259" s="80" t="s">
        <v>1066</v>
      </c>
      <c r="AA259" s="80">
        <f>[1]Calculations!Z230</f>
        <v>0</v>
      </c>
      <c r="AB259" s="80">
        <f t="shared" si="36"/>
        <v>0</v>
      </c>
      <c r="AC259" s="80">
        <f>[1]Calculations!AA230</f>
        <v>0</v>
      </c>
      <c r="AD259" s="80">
        <f t="shared" si="37"/>
        <v>0</v>
      </c>
      <c r="AE259" s="80">
        <f>[1]Calculations!AB230</f>
        <v>0</v>
      </c>
      <c r="AF259" s="80">
        <f t="shared" si="38"/>
        <v>0</v>
      </c>
      <c r="AG259" s="80">
        <f>[1]Calculations!AC230</f>
        <v>0</v>
      </c>
      <c r="AH259" s="80">
        <f t="shared" si="39"/>
        <v>0</v>
      </c>
      <c r="AI259" s="80">
        <f>[1]Calculations!AD230</f>
        <v>0</v>
      </c>
      <c r="AJ259" s="80">
        <f t="shared" si="40"/>
        <v>0</v>
      </c>
      <c r="AK259" s="80">
        <f>[1]Calculations!AE230</f>
        <v>0</v>
      </c>
      <c r="AL259" s="80">
        <f t="shared" si="41"/>
        <v>0</v>
      </c>
      <c r="AM259" s="80">
        <f>[1]Calculations!AF230</f>
        <v>0</v>
      </c>
      <c r="AN259" s="80">
        <f t="shared" si="42"/>
        <v>0</v>
      </c>
      <c r="AO259" s="80">
        <f>[1]Calculations!AG230</f>
        <v>0</v>
      </c>
      <c r="AP259" s="80">
        <f t="shared" si="43"/>
        <v>0</v>
      </c>
      <c r="AQ259" s="80">
        <f>[1]Calculations!AH230</f>
        <v>6.1709125000800003E-2</v>
      </c>
      <c r="AR259" s="80">
        <f t="shared" si="44"/>
        <v>100.00004051395986</v>
      </c>
      <c r="AS259" s="80">
        <f>[1]Calculations!AI230</f>
        <v>0</v>
      </c>
      <c r="AT259" s="80">
        <f t="shared" si="45"/>
        <v>0</v>
      </c>
      <c r="AU259" s="80">
        <f>[1]Calculations!AJ230</f>
        <v>0</v>
      </c>
      <c r="AV259" s="80">
        <f t="shared" si="46"/>
        <v>0</v>
      </c>
      <c r="AW259" s="83"/>
      <c r="AX259" s="83"/>
      <c r="AY259" s="13" t="str">
        <f>[1]Calculations!D230</f>
        <v>Land Supply 2018</v>
      </c>
    </row>
    <row r="260" spans="2:51" ht="25" x14ac:dyDescent="0.25">
      <c r="B260" s="13" t="str">
        <f>[1]Calculations!A231</f>
        <v>HL/2470/00</v>
      </c>
      <c r="C260" s="30" t="str">
        <f>[1]Calculations!B231</f>
        <v>Land Adjacent to 62 Springside Road, Walmersley, Bury</v>
      </c>
      <c r="D260" s="13" t="str">
        <f>[1]Calculations!C231</f>
        <v>Residential</v>
      </c>
      <c r="E260" s="38">
        <f>[1]Calculations!E231</f>
        <v>0.55973899999999999</v>
      </c>
      <c r="F260" s="38">
        <f>[1]Calculations!I231</f>
        <v>0.55973899999999999</v>
      </c>
      <c r="G260" s="38">
        <f>[1]Calculations!M231</f>
        <v>100</v>
      </c>
      <c r="H260" s="38">
        <f>[1]Calculations!H231</f>
        <v>0</v>
      </c>
      <c r="I260" s="38">
        <f>[1]Calculations!L231</f>
        <v>0</v>
      </c>
      <c r="J260" s="38">
        <f>[1]Calculations!G231</f>
        <v>0</v>
      </c>
      <c r="K260" s="38">
        <f>[1]Calculations!K231</f>
        <v>0</v>
      </c>
      <c r="L260" s="38">
        <f>[1]Calculations!F231</f>
        <v>0</v>
      </c>
      <c r="M260" s="38">
        <f>[1]Calculations!J231</f>
        <v>0</v>
      </c>
      <c r="N260" s="38">
        <f>[1]Calculations!V231</f>
        <v>6.4406550001400002E-4</v>
      </c>
      <c r="O260" s="38">
        <f>[1]Calculations!W231</f>
        <v>0.11506532509151589</v>
      </c>
      <c r="P260" s="38">
        <f>[1]Calculations!O231</f>
        <v>7.4806570003699995E-4</v>
      </c>
      <c r="Q260" s="38">
        <f>[1]Calculations!S231</f>
        <v>0.13364544904625192</v>
      </c>
      <c r="R260" s="38">
        <f>[1]Calculations!Q231</f>
        <v>7.4806570003699995E-4</v>
      </c>
      <c r="S260" s="38">
        <f>[1]Calculations!T231</f>
        <v>0.13364544904625192</v>
      </c>
      <c r="T260" s="38">
        <f>[1]Calculations!R231</f>
        <v>3.5342890505200001E-4</v>
      </c>
      <c r="U260" s="38">
        <f>[1]Calculations!U231</f>
        <v>6.3141733031287797E-2</v>
      </c>
      <c r="V260" s="38" t="str">
        <f>[1]Calculations!X231</f>
        <v>Not Modelled</v>
      </c>
      <c r="W260" s="38" t="str">
        <f>[1]Calculations!Y231</f>
        <v>N/A</v>
      </c>
      <c r="X260" s="38" t="s">
        <v>1056</v>
      </c>
      <c r="Y260" s="73" t="s">
        <v>105</v>
      </c>
      <c r="Z260" s="80" t="s">
        <v>1066</v>
      </c>
      <c r="AA260" s="80">
        <f>[1]Calculations!Z231</f>
        <v>0</v>
      </c>
      <c r="AB260" s="80">
        <f t="shared" si="36"/>
        <v>0</v>
      </c>
      <c r="AC260" s="80">
        <f>[1]Calculations!AA231</f>
        <v>0</v>
      </c>
      <c r="AD260" s="80">
        <f t="shared" si="37"/>
        <v>0</v>
      </c>
      <c r="AE260" s="80">
        <f>[1]Calculations!AB231</f>
        <v>0</v>
      </c>
      <c r="AF260" s="80">
        <f t="shared" si="38"/>
        <v>0</v>
      </c>
      <c r="AG260" s="80">
        <f>[1]Calculations!AC231</f>
        <v>0</v>
      </c>
      <c r="AH260" s="80">
        <f t="shared" si="39"/>
        <v>0</v>
      </c>
      <c r="AI260" s="80">
        <f>[1]Calculations!AD231</f>
        <v>0</v>
      </c>
      <c r="AJ260" s="80">
        <f t="shared" si="40"/>
        <v>0</v>
      </c>
      <c r="AK260" s="80">
        <f>[1]Calculations!AE231</f>
        <v>0.15992567236899999</v>
      </c>
      <c r="AL260" s="80">
        <f t="shared" si="41"/>
        <v>28.571472127009194</v>
      </c>
      <c r="AM260" s="80">
        <f>[1]Calculations!AF231</f>
        <v>0</v>
      </c>
      <c r="AN260" s="80">
        <f t="shared" si="42"/>
        <v>0</v>
      </c>
      <c r="AO260" s="80">
        <f>[1]Calculations!AG231</f>
        <v>0</v>
      </c>
      <c r="AP260" s="80">
        <f t="shared" si="43"/>
        <v>0</v>
      </c>
      <c r="AQ260" s="80">
        <f>[1]Calculations!AH231</f>
        <v>0.559739305001</v>
      </c>
      <c r="AR260" s="80">
        <f t="shared" si="44"/>
        <v>100.00005448986045</v>
      </c>
      <c r="AS260" s="80">
        <f>[1]Calculations!AI231</f>
        <v>0</v>
      </c>
      <c r="AT260" s="80">
        <f t="shared" si="45"/>
        <v>0</v>
      </c>
      <c r="AU260" s="80">
        <f>[1]Calculations!AJ231</f>
        <v>0</v>
      </c>
      <c r="AV260" s="80">
        <f t="shared" si="46"/>
        <v>0</v>
      </c>
      <c r="AW260" s="84"/>
      <c r="AX260" s="84"/>
      <c r="AY260" s="13" t="str">
        <f>[1]Calculations!D231</f>
        <v>Land Supply 2018</v>
      </c>
    </row>
    <row r="261" spans="2:51" ht="25" x14ac:dyDescent="0.25">
      <c r="B261" s="13" t="str">
        <f>[1]Calculations!A232</f>
        <v>HL/2477/00</v>
      </c>
      <c r="C261" s="30" t="str">
        <f>[1]Calculations!B232</f>
        <v>Land Adjacent to 122 Stopes Road, Radcliffe</v>
      </c>
      <c r="D261" s="13" t="str">
        <f>[1]Calculations!C232</f>
        <v>Residential</v>
      </c>
      <c r="E261" s="38">
        <f>[1]Calculations!E232</f>
        <v>4.4907500000000003E-2</v>
      </c>
      <c r="F261" s="38">
        <f>[1]Calculations!I232</f>
        <v>4.4907500000000003E-2</v>
      </c>
      <c r="G261" s="38">
        <f>[1]Calculations!M232</f>
        <v>100</v>
      </c>
      <c r="H261" s="38">
        <f>[1]Calculations!H232</f>
        <v>0</v>
      </c>
      <c r="I261" s="38">
        <f>[1]Calculations!L232</f>
        <v>0</v>
      </c>
      <c r="J261" s="38">
        <f>[1]Calculations!G232</f>
        <v>0</v>
      </c>
      <c r="K261" s="38">
        <f>[1]Calculations!K232</f>
        <v>0</v>
      </c>
      <c r="L261" s="38">
        <f>[1]Calculations!F232</f>
        <v>0</v>
      </c>
      <c r="M261" s="38">
        <f>[1]Calculations!J232</f>
        <v>0</v>
      </c>
      <c r="N261" s="38">
        <f>[1]Calculations!V232</f>
        <v>0</v>
      </c>
      <c r="O261" s="38">
        <f>[1]Calculations!W232</f>
        <v>0</v>
      </c>
      <c r="P261" s="38">
        <f>[1]Calculations!O232</f>
        <v>0</v>
      </c>
      <c r="Q261" s="38">
        <f>[1]Calculations!S232</f>
        <v>0</v>
      </c>
      <c r="R261" s="38">
        <f>[1]Calculations!Q232</f>
        <v>0</v>
      </c>
      <c r="S261" s="38">
        <f>[1]Calculations!T232</f>
        <v>0</v>
      </c>
      <c r="T261" s="38">
        <f>[1]Calculations!R232</f>
        <v>0</v>
      </c>
      <c r="U261" s="38">
        <f>[1]Calculations!U232</f>
        <v>0</v>
      </c>
      <c r="V261" s="38" t="str">
        <f>[1]Calculations!X232</f>
        <v>Not Modelled</v>
      </c>
      <c r="W261" s="38" t="str">
        <f>[1]Calculations!Y232</f>
        <v>N/A</v>
      </c>
      <c r="X261" s="38" t="s">
        <v>1056</v>
      </c>
      <c r="Y261" s="73" t="s">
        <v>106</v>
      </c>
      <c r="Z261" s="80" t="s">
        <v>1071</v>
      </c>
      <c r="AA261" s="80">
        <f>[1]Calculations!Z232</f>
        <v>0</v>
      </c>
      <c r="AB261" s="80">
        <f t="shared" si="36"/>
        <v>0</v>
      </c>
      <c r="AC261" s="80">
        <f>[1]Calculations!AA232</f>
        <v>0</v>
      </c>
      <c r="AD261" s="80">
        <f t="shared" si="37"/>
        <v>0</v>
      </c>
      <c r="AE261" s="80">
        <f>[1]Calculations!AB232</f>
        <v>0</v>
      </c>
      <c r="AF261" s="80">
        <f t="shared" si="38"/>
        <v>0</v>
      </c>
      <c r="AG261" s="80">
        <f>[1]Calculations!AC232</f>
        <v>0</v>
      </c>
      <c r="AH261" s="80">
        <f t="shared" si="39"/>
        <v>0</v>
      </c>
      <c r="AI261" s="80">
        <f>[1]Calculations!AD232</f>
        <v>0</v>
      </c>
      <c r="AJ261" s="80">
        <f t="shared" si="40"/>
        <v>0</v>
      </c>
      <c r="AK261" s="80">
        <f>[1]Calculations!AE232</f>
        <v>3.2875273059800002E-2</v>
      </c>
      <c r="AL261" s="80">
        <f t="shared" si="41"/>
        <v>73.206642676167675</v>
      </c>
      <c r="AM261" s="80">
        <f>[1]Calculations!AF232</f>
        <v>0</v>
      </c>
      <c r="AN261" s="80">
        <f t="shared" si="42"/>
        <v>0</v>
      </c>
      <c r="AO261" s="80">
        <f>[1]Calculations!AG232</f>
        <v>0</v>
      </c>
      <c r="AP261" s="80">
        <f t="shared" si="43"/>
        <v>0</v>
      </c>
      <c r="AQ261" s="80">
        <f>[1]Calculations!AH232</f>
        <v>4.4907520001399998E-2</v>
      </c>
      <c r="AR261" s="80">
        <f t="shared" si="44"/>
        <v>100.00004453910816</v>
      </c>
      <c r="AS261" s="80">
        <f>[1]Calculations!AI232</f>
        <v>0</v>
      </c>
      <c r="AT261" s="80">
        <f t="shared" si="45"/>
        <v>0</v>
      </c>
      <c r="AU261" s="80">
        <f>[1]Calculations!AJ232</f>
        <v>0</v>
      </c>
      <c r="AV261" s="80">
        <f t="shared" si="46"/>
        <v>0</v>
      </c>
      <c r="AW261" s="84"/>
      <c r="AX261" s="84"/>
      <c r="AY261" s="13" t="str">
        <f>[1]Calculations!D232</f>
        <v>Land Supply 2018</v>
      </c>
    </row>
    <row r="262" spans="2:51" x14ac:dyDescent="0.25">
      <c r="B262" s="13" t="str">
        <f>[1]Calculations!A233</f>
        <v>HL/2492/00</v>
      </c>
      <c r="C262" s="30" t="str">
        <f>[1]Calculations!B233</f>
        <v>Longfield Suite, Prestwich</v>
      </c>
      <c r="D262" s="13" t="str">
        <f>[1]Calculations!C233</f>
        <v>Residential</v>
      </c>
      <c r="E262" s="38">
        <f>[1]Calculations!E233</f>
        <v>1.8870899999999999</v>
      </c>
      <c r="F262" s="38">
        <f>[1]Calculations!I233</f>
        <v>1.8870899999999999</v>
      </c>
      <c r="G262" s="38">
        <f>[1]Calculations!M233</f>
        <v>100</v>
      </c>
      <c r="H262" s="38">
        <f>[1]Calculations!H233</f>
        <v>0</v>
      </c>
      <c r="I262" s="38">
        <f>[1]Calculations!L233</f>
        <v>0</v>
      </c>
      <c r="J262" s="38">
        <f>[1]Calculations!G233</f>
        <v>0</v>
      </c>
      <c r="K262" s="38">
        <f>[1]Calculations!K233</f>
        <v>0</v>
      </c>
      <c r="L262" s="38">
        <f>[1]Calculations!F233</f>
        <v>0</v>
      </c>
      <c r="M262" s="38">
        <f>[1]Calculations!J233</f>
        <v>0</v>
      </c>
      <c r="N262" s="38">
        <f>[1]Calculations!V233</f>
        <v>0</v>
      </c>
      <c r="O262" s="38">
        <f>[1]Calculations!W233</f>
        <v>0</v>
      </c>
      <c r="P262" s="38">
        <f>[1]Calculations!O233</f>
        <v>0.27282942045319997</v>
      </c>
      <c r="Q262" s="38">
        <f>[1]Calculations!S233</f>
        <v>14.457679307992729</v>
      </c>
      <c r="R262" s="38">
        <f>[1]Calculations!Q233</f>
        <v>3.8048420453199998E-2</v>
      </c>
      <c r="S262" s="38">
        <f>[1]Calculations!T233</f>
        <v>2.0162483216592744</v>
      </c>
      <c r="T262" s="38">
        <f>[1]Calculations!R233</f>
        <v>0</v>
      </c>
      <c r="U262" s="38">
        <f>[1]Calculations!U233</f>
        <v>0</v>
      </c>
      <c r="V262" s="38" t="str">
        <f>[1]Calculations!X233</f>
        <v>Not Modelled</v>
      </c>
      <c r="W262" s="38" t="str">
        <f>[1]Calculations!Y233</f>
        <v>N/A</v>
      </c>
      <c r="X262" s="38" t="s">
        <v>1056</v>
      </c>
      <c r="Y262" s="73" t="s">
        <v>105</v>
      </c>
      <c r="Z262" s="80" t="s">
        <v>1066</v>
      </c>
      <c r="AA262" s="80">
        <f>[1]Calculations!Z233</f>
        <v>0</v>
      </c>
      <c r="AB262" s="80">
        <f t="shared" si="36"/>
        <v>0</v>
      </c>
      <c r="AC262" s="80">
        <f>[1]Calculations!AA233</f>
        <v>0</v>
      </c>
      <c r="AD262" s="80">
        <f t="shared" si="37"/>
        <v>0</v>
      </c>
      <c r="AE262" s="80">
        <f>[1]Calculations!AB233</f>
        <v>0</v>
      </c>
      <c r="AF262" s="80">
        <f t="shared" si="38"/>
        <v>0</v>
      </c>
      <c r="AG262" s="80">
        <f>[1]Calculations!AC233</f>
        <v>0</v>
      </c>
      <c r="AH262" s="80">
        <f t="shared" si="39"/>
        <v>0</v>
      </c>
      <c r="AI262" s="80">
        <f>[1]Calculations!AD233</f>
        <v>0</v>
      </c>
      <c r="AJ262" s="80">
        <f t="shared" si="40"/>
        <v>0</v>
      </c>
      <c r="AK262" s="80">
        <f>[1]Calculations!AE233</f>
        <v>0</v>
      </c>
      <c r="AL262" s="80">
        <f t="shared" si="41"/>
        <v>0</v>
      </c>
      <c r="AM262" s="80">
        <f>[1]Calculations!AF233</f>
        <v>0</v>
      </c>
      <c r="AN262" s="80">
        <f t="shared" si="42"/>
        <v>0</v>
      </c>
      <c r="AO262" s="80">
        <f>[1]Calculations!AG233</f>
        <v>0</v>
      </c>
      <c r="AP262" s="80">
        <f t="shared" si="43"/>
        <v>0</v>
      </c>
      <c r="AQ262" s="80">
        <f>[1]Calculations!AH233</f>
        <v>1.88709218001</v>
      </c>
      <c r="AR262" s="80">
        <f t="shared" si="44"/>
        <v>100.00011552231214</v>
      </c>
      <c r="AS262" s="80">
        <f>[1]Calculations!AI233</f>
        <v>0</v>
      </c>
      <c r="AT262" s="80">
        <f t="shared" si="45"/>
        <v>0</v>
      </c>
      <c r="AU262" s="80">
        <f>[1]Calculations!AJ233</f>
        <v>0</v>
      </c>
      <c r="AV262" s="80">
        <f t="shared" si="46"/>
        <v>0</v>
      </c>
      <c r="AW262" s="83"/>
      <c r="AX262" s="83"/>
      <c r="AY262" s="13" t="str">
        <f>[1]Calculations!D233</f>
        <v>Land Supply 2018</v>
      </c>
    </row>
    <row r="263" spans="2:51" ht="25" x14ac:dyDescent="0.25">
      <c r="B263" s="13" t="str">
        <f>[1]Calculations!A234</f>
        <v>HL/2518/00</v>
      </c>
      <c r="C263" s="30" t="str">
        <f>[1]Calculations!B234</f>
        <v>Draft GMSF Site Allocation OA5 - Seedfield</v>
      </c>
      <c r="D263" s="13" t="str">
        <f>[1]Calculations!C234</f>
        <v>Residential</v>
      </c>
      <c r="E263" s="38">
        <f>[1]Calculations!E234</f>
        <v>6.6404100000000001</v>
      </c>
      <c r="F263" s="38">
        <f>[1]Calculations!I234</f>
        <v>6.6404100000000001</v>
      </c>
      <c r="G263" s="38">
        <f>[1]Calculations!M234</f>
        <v>100</v>
      </c>
      <c r="H263" s="38">
        <f>[1]Calculations!H234</f>
        <v>0</v>
      </c>
      <c r="I263" s="38">
        <f>[1]Calculations!L234</f>
        <v>0</v>
      </c>
      <c r="J263" s="38">
        <f>[1]Calculations!G234</f>
        <v>0</v>
      </c>
      <c r="K263" s="38">
        <f>[1]Calculations!K234</f>
        <v>0</v>
      </c>
      <c r="L263" s="38">
        <f>[1]Calculations!F234</f>
        <v>0</v>
      </c>
      <c r="M263" s="38">
        <f>[1]Calculations!J234</f>
        <v>0</v>
      </c>
      <c r="N263" s="38">
        <f>[1]Calculations!V234</f>
        <v>0</v>
      </c>
      <c r="O263" s="38">
        <f>[1]Calculations!W234</f>
        <v>0</v>
      </c>
      <c r="P263" s="38">
        <f>[1]Calculations!O234</f>
        <v>0.50837852658500005</v>
      </c>
      <c r="Q263" s="38">
        <f>[1]Calculations!S234</f>
        <v>7.6558303867532276</v>
      </c>
      <c r="R263" s="38">
        <f>[1]Calculations!Q234</f>
        <v>0.23917552658499999</v>
      </c>
      <c r="S263" s="38">
        <f>[1]Calculations!T234</f>
        <v>3.6018186615736072</v>
      </c>
      <c r="T263" s="38">
        <f>[1]Calculations!R234</f>
        <v>0.101027156541</v>
      </c>
      <c r="U263" s="38">
        <f>[1]Calculations!U234</f>
        <v>1.5213993795714422</v>
      </c>
      <c r="V263" s="38">
        <f>[1]Calculations!X234</f>
        <v>0</v>
      </c>
      <c r="W263" s="38">
        <f>[1]Calculations!Y234</f>
        <v>0</v>
      </c>
      <c r="X263" s="38" t="s">
        <v>1056</v>
      </c>
      <c r="Y263" s="73" t="s">
        <v>105</v>
      </c>
      <c r="Z263" s="80" t="s">
        <v>1066</v>
      </c>
      <c r="AA263" s="80">
        <f>[1]Calculations!Z234</f>
        <v>0</v>
      </c>
      <c r="AB263" s="80">
        <f t="shared" si="36"/>
        <v>0</v>
      </c>
      <c r="AC263" s="80">
        <f>[1]Calculations!AA234</f>
        <v>0</v>
      </c>
      <c r="AD263" s="80">
        <f t="shared" si="37"/>
        <v>0</v>
      </c>
      <c r="AE263" s="80">
        <f>[1]Calculations!AB234</f>
        <v>0</v>
      </c>
      <c r="AF263" s="80">
        <f t="shared" si="38"/>
        <v>0</v>
      </c>
      <c r="AG263" s="80">
        <f>[1]Calculations!AC234</f>
        <v>0</v>
      </c>
      <c r="AH263" s="80">
        <f t="shared" si="39"/>
        <v>0</v>
      </c>
      <c r="AI263" s="80">
        <f>[1]Calculations!AD234</f>
        <v>4.10727419166E-2</v>
      </c>
      <c r="AJ263" s="80">
        <f t="shared" si="40"/>
        <v>0.61852719811879087</v>
      </c>
      <c r="AK263" s="80">
        <f>[1]Calculations!AE234</f>
        <v>0.44607621310200002</v>
      </c>
      <c r="AL263" s="80">
        <f t="shared" si="41"/>
        <v>6.7176004659652042</v>
      </c>
      <c r="AM263" s="80">
        <f>[1]Calculations!AF234</f>
        <v>6.5288946460899999E-2</v>
      </c>
      <c r="AN263" s="80">
        <f t="shared" si="42"/>
        <v>0.98320655593404616</v>
      </c>
      <c r="AO263" s="80">
        <f>[1]Calculations!AG234</f>
        <v>0</v>
      </c>
      <c r="AP263" s="80">
        <f t="shared" si="43"/>
        <v>0</v>
      </c>
      <c r="AQ263" s="80">
        <f>[1]Calculations!AH234</f>
        <v>6.64040505</v>
      </c>
      <c r="AR263" s="80">
        <f t="shared" si="44"/>
        <v>99.999925456410068</v>
      </c>
      <c r="AS263" s="80">
        <f>[1]Calculations!AI234</f>
        <v>0</v>
      </c>
      <c r="AT263" s="80">
        <f t="shared" si="45"/>
        <v>0</v>
      </c>
      <c r="AU263" s="80">
        <f>[1]Calculations!AJ234</f>
        <v>0</v>
      </c>
      <c r="AV263" s="80">
        <f t="shared" si="46"/>
        <v>0</v>
      </c>
      <c r="AW263" s="83"/>
      <c r="AX263" s="83"/>
      <c r="AY263" s="13" t="str">
        <f>[1]Calculations!D234</f>
        <v>Land Supply 2018</v>
      </c>
    </row>
    <row r="264" spans="2:51" ht="25" x14ac:dyDescent="0.25">
      <c r="B264" s="13" t="str">
        <f>[1]Calculations!A235</f>
        <v>HL/2519/00</v>
      </c>
      <c r="C264" s="30" t="str">
        <f>[1]Calculations!B235</f>
        <v>Mondi Paper Mill, Holcombe Mill, Peel Bridge, Ramsbottom, BL0 0BS</v>
      </c>
      <c r="D264" s="13" t="str">
        <f>[1]Calculations!C235</f>
        <v>Residential</v>
      </c>
      <c r="E264" s="38">
        <f>[1]Calculations!E235</f>
        <v>2.2303500000000001</v>
      </c>
      <c r="F264" s="38">
        <f>[1]Calculations!I235</f>
        <v>0.28211521342600021</v>
      </c>
      <c r="G264" s="38">
        <f>[1]Calculations!M235</f>
        <v>12.648921174972546</v>
      </c>
      <c r="H264" s="38">
        <f>[1]Calculations!H235</f>
        <v>0.68514955717399995</v>
      </c>
      <c r="I264" s="38">
        <f>[1]Calculations!L235</f>
        <v>30.719373962561924</v>
      </c>
      <c r="J264" s="38">
        <f>[1]Calculations!G235</f>
        <v>1.2630852293999999</v>
      </c>
      <c r="K264" s="38">
        <f>[1]Calculations!K235</f>
        <v>56.631704862465526</v>
      </c>
      <c r="L264" s="38">
        <f>[1]Calculations!F235</f>
        <v>0</v>
      </c>
      <c r="M264" s="38">
        <f>[1]Calculations!J235</f>
        <v>0</v>
      </c>
      <c r="N264" s="38">
        <f>[1]Calculations!V235</f>
        <v>2.1177691692499998</v>
      </c>
      <c r="O264" s="38">
        <f>[1]Calculations!W235</f>
        <v>94.952324489429898</v>
      </c>
      <c r="P264" s="38">
        <f>[1]Calculations!O235</f>
        <v>0.37571853974895997</v>
      </c>
      <c r="Q264" s="38">
        <f>[1]Calculations!S235</f>
        <v>16.845721063911938</v>
      </c>
      <c r="R264" s="38">
        <f>[1]Calculations!Q235</f>
        <v>0.33131853974895997</v>
      </c>
      <c r="S264" s="38">
        <f>[1]Calculations!T235</f>
        <v>14.85500211845495</v>
      </c>
      <c r="T264" s="38">
        <f>[1]Calculations!R235</f>
        <v>0.323890498749</v>
      </c>
      <c r="U264" s="38">
        <f>[1]Calculations!U235</f>
        <v>14.521958380926762</v>
      </c>
      <c r="V264" s="38">
        <f>[1]Calculations!X235</f>
        <v>2.1559432590899998</v>
      </c>
      <c r="W264" s="38">
        <f>[1]Calculations!Y235</f>
        <v>96.663898450467414</v>
      </c>
      <c r="X264" s="38" t="s">
        <v>1056</v>
      </c>
      <c r="Y264" s="73" t="s">
        <v>102</v>
      </c>
      <c r="Z264" s="80" t="s">
        <v>1070</v>
      </c>
      <c r="AA264" s="80">
        <f>[1]Calculations!Z235</f>
        <v>0</v>
      </c>
      <c r="AB264" s="80">
        <f t="shared" si="36"/>
        <v>0</v>
      </c>
      <c r="AC264" s="80">
        <f>[1]Calculations!AA235</f>
        <v>1.9199999999999998E-2</v>
      </c>
      <c r="AD264" s="80">
        <f t="shared" si="37"/>
        <v>8.6085143587329334E-3</v>
      </c>
      <c r="AE264" s="80">
        <f>[1]Calculations!AB235</f>
        <v>1.52E-2</v>
      </c>
      <c r="AF264" s="80">
        <f t="shared" si="38"/>
        <v>0.68150738673302391</v>
      </c>
      <c r="AG264" s="80">
        <f>[1]Calculations!AC235</f>
        <v>5.0323432127899997E-2</v>
      </c>
      <c r="AH264" s="80">
        <f t="shared" si="39"/>
        <v>2.256302021113278</v>
      </c>
      <c r="AI264" s="80">
        <f>[1]Calculations!AD235</f>
        <v>4.8141912523799998E-2</v>
      </c>
      <c r="AJ264" s="80">
        <f t="shared" si="40"/>
        <v>2.1584913813437354</v>
      </c>
      <c r="AK264" s="80">
        <f>[1]Calculations!AE235</f>
        <v>9.2253775239200001E-4</v>
      </c>
      <c r="AL264" s="80">
        <f t="shared" si="41"/>
        <v>4.1362913999686148E-2</v>
      </c>
      <c r="AM264" s="80">
        <f>[1]Calculations!AF235</f>
        <v>0</v>
      </c>
      <c r="AN264" s="80">
        <f t="shared" si="42"/>
        <v>0</v>
      </c>
      <c r="AO264" s="80">
        <f>[1]Calculations!AG235</f>
        <v>0</v>
      </c>
      <c r="AP264" s="80">
        <f t="shared" si="43"/>
        <v>0</v>
      </c>
      <c r="AQ264" s="80">
        <f>[1]Calculations!AH235</f>
        <v>2.2303541849999999</v>
      </c>
      <c r="AR264" s="80">
        <f t="shared" si="44"/>
        <v>100.00018763871141</v>
      </c>
      <c r="AS264" s="80">
        <f>[1]Calculations!AI235</f>
        <v>0</v>
      </c>
      <c r="AT264" s="80">
        <f t="shared" si="45"/>
        <v>0</v>
      </c>
      <c r="AU264" s="80">
        <f>[1]Calculations!AJ235</f>
        <v>1.1113960650000001</v>
      </c>
      <c r="AV264" s="80">
        <f t="shared" si="46"/>
        <v>49.830567623915535</v>
      </c>
      <c r="AW264" s="84"/>
      <c r="AX264" s="84"/>
      <c r="AY264" s="13" t="str">
        <f>[1]Calculations!D235</f>
        <v>Land Supply 2018</v>
      </c>
    </row>
    <row r="265" spans="2:51" ht="25" x14ac:dyDescent="0.25">
      <c r="B265" s="13" t="str">
        <f>[1]Calculations!A236</f>
        <v>HL/2520/00</v>
      </c>
      <c r="C265" s="30" t="str">
        <f>[1]Calculations!B236</f>
        <v>Millwood School, Fletcher Fold Road, Bury, BL9 9RX</v>
      </c>
      <c r="D265" s="13" t="str">
        <f>[1]Calculations!C236</f>
        <v>Residential</v>
      </c>
      <c r="E265" s="38">
        <f>[1]Calculations!E236</f>
        <v>0.90422199999999997</v>
      </c>
      <c r="F265" s="38">
        <f>[1]Calculations!I236</f>
        <v>0.90422199999999997</v>
      </c>
      <c r="G265" s="38">
        <f>[1]Calculations!M236</f>
        <v>100</v>
      </c>
      <c r="H265" s="38">
        <f>[1]Calculations!H236</f>
        <v>0</v>
      </c>
      <c r="I265" s="38">
        <f>[1]Calculations!L236</f>
        <v>0</v>
      </c>
      <c r="J265" s="38">
        <f>[1]Calculations!G236</f>
        <v>0</v>
      </c>
      <c r="K265" s="38">
        <f>[1]Calculations!K236</f>
        <v>0</v>
      </c>
      <c r="L265" s="38">
        <f>[1]Calculations!F236</f>
        <v>0</v>
      </c>
      <c r="M265" s="38">
        <f>[1]Calculations!J236</f>
        <v>0</v>
      </c>
      <c r="N265" s="38">
        <f>[1]Calculations!V236</f>
        <v>9.7223271620600002E-2</v>
      </c>
      <c r="O265" s="38">
        <f>[1]Calculations!W236</f>
        <v>10.752146223007182</v>
      </c>
      <c r="P265" s="38">
        <f>[1]Calculations!O236</f>
        <v>0.12761392230016819</v>
      </c>
      <c r="Q265" s="38">
        <f>[1]Calculations!S236</f>
        <v>14.113118493043544</v>
      </c>
      <c r="R265" s="38">
        <f>[1]Calculations!Q236</f>
        <v>7.2192230016817998E-4</v>
      </c>
      <c r="S265" s="38">
        <f>[1]Calculations!T236</f>
        <v>7.9839055029426398E-2</v>
      </c>
      <c r="T265" s="38">
        <f>[1]Calculations!R236</f>
        <v>3.4830000151800001E-6</v>
      </c>
      <c r="U265" s="38">
        <f>[1]Calculations!U236</f>
        <v>3.8519301843794999E-4</v>
      </c>
      <c r="V265" s="38">
        <f>[1]Calculations!X236</f>
        <v>0</v>
      </c>
      <c r="W265" s="38">
        <f>[1]Calculations!Y236</f>
        <v>0</v>
      </c>
      <c r="X265" s="38" t="s">
        <v>1056</v>
      </c>
      <c r="Y265" s="73" t="s">
        <v>105</v>
      </c>
      <c r="Z265" s="80" t="s">
        <v>1066</v>
      </c>
      <c r="AA265" s="80">
        <f>[1]Calculations!Z236</f>
        <v>0</v>
      </c>
      <c r="AB265" s="80">
        <f t="shared" si="36"/>
        <v>0</v>
      </c>
      <c r="AC265" s="80">
        <f>[1]Calculations!AA236</f>
        <v>0</v>
      </c>
      <c r="AD265" s="80">
        <f t="shared" si="37"/>
        <v>0</v>
      </c>
      <c r="AE265" s="80">
        <f>[1]Calculations!AB236</f>
        <v>0</v>
      </c>
      <c r="AF265" s="80">
        <f t="shared" si="38"/>
        <v>0</v>
      </c>
      <c r="AG265" s="80">
        <f>[1]Calculations!AC236</f>
        <v>0</v>
      </c>
      <c r="AH265" s="80">
        <f t="shared" si="39"/>
        <v>0</v>
      </c>
      <c r="AI265" s="80">
        <f>[1]Calculations!AD236</f>
        <v>0</v>
      </c>
      <c r="AJ265" s="80">
        <f t="shared" si="40"/>
        <v>0</v>
      </c>
      <c r="AK265" s="80">
        <f>[1]Calculations!AE236</f>
        <v>0</v>
      </c>
      <c r="AL265" s="80">
        <f t="shared" si="41"/>
        <v>0</v>
      </c>
      <c r="AM265" s="80">
        <f>[1]Calculations!AF236</f>
        <v>0</v>
      </c>
      <c r="AN265" s="80">
        <f t="shared" si="42"/>
        <v>0</v>
      </c>
      <c r="AO265" s="80">
        <f>[1]Calculations!AG236</f>
        <v>0</v>
      </c>
      <c r="AP265" s="80">
        <f t="shared" si="43"/>
        <v>0</v>
      </c>
      <c r="AQ265" s="80">
        <f>[1]Calculations!AH236</f>
        <v>0.90422171499899995</v>
      </c>
      <c r="AR265" s="80">
        <f t="shared" si="44"/>
        <v>99.99996848108097</v>
      </c>
      <c r="AS265" s="80">
        <f>[1]Calculations!AI236</f>
        <v>0</v>
      </c>
      <c r="AT265" s="80">
        <f t="shared" si="45"/>
        <v>0</v>
      </c>
      <c r="AU265" s="80">
        <f>[1]Calculations!AJ236</f>
        <v>0</v>
      </c>
      <c r="AV265" s="80">
        <f t="shared" si="46"/>
        <v>0</v>
      </c>
      <c r="AW265" s="84"/>
      <c r="AX265" s="84"/>
      <c r="AY265" s="13" t="str">
        <f>[1]Calculations!D236</f>
        <v>Land Supply 2018</v>
      </c>
    </row>
    <row r="266" spans="2:51" ht="25" x14ac:dyDescent="0.25">
      <c r="B266" s="13" t="str">
        <f>[1]Calculations!A237</f>
        <v>HL/2526/01</v>
      </c>
      <c r="C266" s="30" t="str">
        <f>[1]Calculations!B237</f>
        <v>William Kemp Heaton Day Centre (Site B), St.Peters Road, Bury, BL9 9RP</v>
      </c>
      <c r="D266" s="13" t="str">
        <f>[1]Calculations!C237</f>
        <v>Residential</v>
      </c>
      <c r="E266" s="38">
        <f>[1]Calculations!E237</f>
        <v>1.34263</v>
      </c>
      <c r="F266" s="38">
        <f>[1]Calculations!I237</f>
        <v>1.34263</v>
      </c>
      <c r="G266" s="38">
        <f>[1]Calculations!M237</f>
        <v>100</v>
      </c>
      <c r="H266" s="38">
        <f>[1]Calculations!H237</f>
        <v>0</v>
      </c>
      <c r="I266" s="38">
        <f>[1]Calculations!L237</f>
        <v>0</v>
      </c>
      <c r="J266" s="38">
        <f>[1]Calculations!G237</f>
        <v>0</v>
      </c>
      <c r="K266" s="38">
        <f>[1]Calculations!K237</f>
        <v>0</v>
      </c>
      <c r="L266" s="38">
        <f>[1]Calculations!F237</f>
        <v>0</v>
      </c>
      <c r="M266" s="38">
        <f>[1]Calculations!J237</f>
        <v>0</v>
      </c>
      <c r="N266" s="38">
        <f>[1]Calculations!V237</f>
        <v>0.39149130035000002</v>
      </c>
      <c r="O266" s="38">
        <f>[1]Calculations!W237</f>
        <v>29.15853960882745</v>
      </c>
      <c r="P266" s="38">
        <f>[1]Calculations!O237</f>
        <v>0.12445063020040001</v>
      </c>
      <c r="Q266" s="38">
        <f>[1]Calculations!S237</f>
        <v>9.2691679912112797</v>
      </c>
      <c r="R266" s="38">
        <f>[1]Calculations!Q237</f>
        <v>6.5647730200400004E-2</v>
      </c>
      <c r="S266" s="38">
        <f>[1]Calculations!T237</f>
        <v>4.8894878112659486</v>
      </c>
      <c r="T266" s="38">
        <f>[1]Calculations!R237</f>
        <v>1.5599999999999999E-2</v>
      </c>
      <c r="U266" s="38">
        <f>[1]Calculations!U237</f>
        <v>1.1618986615821187</v>
      </c>
      <c r="V266" s="38">
        <f>[1]Calculations!X237</f>
        <v>0</v>
      </c>
      <c r="W266" s="38">
        <f>[1]Calculations!Y237</f>
        <v>0</v>
      </c>
      <c r="X266" s="38" t="s">
        <v>1056</v>
      </c>
      <c r="Y266" s="73" t="s">
        <v>105</v>
      </c>
      <c r="Z266" s="80" t="s">
        <v>1066</v>
      </c>
      <c r="AA266" s="80">
        <f>[1]Calculations!Z237</f>
        <v>0</v>
      </c>
      <c r="AB266" s="80">
        <f t="shared" si="36"/>
        <v>0</v>
      </c>
      <c r="AC266" s="80">
        <f>[1]Calculations!AA237</f>
        <v>0</v>
      </c>
      <c r="AD266" s="80">
        <f t="shared" si="37"/>
        <v>0</v>
      </c>
      <c r="AE266" s="80">
        <f>[1]Calculations!AB237</f>
        <v>0</v>
      </c>
      <c r="AF266" s="80">
        <f t="shared" si="38"/>
        <v>0</v>
      </c>
      <c r="AG266" s="80">
        <f>[1]Calculations!AC237</f>
        <v>0</v>
      </c>
      <c r="AH266" s="80">
        <f t="shared" si="39"/>
        <v>0</v>
      </c>
      <c r="AI266" s="80">
        <f>[1]Calculations!AD237</f>
        <v>4.17158601467E-2</v>
      </c>
      <c r="AJ266" s="80">
        <f t="shared" si="40"/>
        <v>3.107025773794716</v>
      </c>
      <c r="AK266" s="80">
        <f>[1]Calculations!AE237</f>
        <v>0</v>
      </c>
      <c r="AL266" s="80">
        <f t="shared" si="41"/>
        <v>0</v>
      </c>
      <c r="AM266" s="80">
        <f>[1]Calculations!AF237</f>
        <v>0</v>
      </c>
      <c r="AN266" s="80">
        <f t="shared" si="42"/>
        <v>0</v>
      </c>
      <c r="AO266" s="80">
        <f>[1]Calculations!AG237</f>
        <v>0.30705454788800002</v>
      </c>
      <c r="AP266" s="80">
        <f t="shared" si="43"/>
        <v>22.86963257844678</v>
      </c>
      <c r="AQ266" s="80">
        <f>[1]Calculations!AH237</f>
        <v>0.96066423025000003</v>
      </c>
      <c r="AR266" s="80">
        <f t="shared" si="44"/>
        <v>71.55092842033919</v>
      </c>
      <c r="AS266" s="80">
        <f>[1]Calculations!AI237</f>
        <v>0</v>
      </c>
      <c r="AT266" s="80">
        <f t="shared" si="45"/>
        <v>0</v>
      </c>
      <c r="AU266" s="80">
        <f>[1]Calculations!AJ237</f>
        <v>0</v>
      </c>
      <c r="AV266" s="80">
        <f t="shared" si="46"/>
        <v>0</v>
      </c>
      <c r="AW266" s="83"/>
      <c r="AX266" s="83"/>
      <c r="AY266" s="13" t="str">
        <f>[1]Calculations!D237</f>
        <v>Land Supply 2018</v>
      </c>
    </row>
    <row r="267" spans="2:51" ht="25" x14ac:dyDescent="0.25">
      <c r="B267" s="13" t="str">
        <f>[1]Calculations!A238</f>
        <v>HL/2531/00</v>
      </c>
      <c r="C267" s="30" t="str">
        <f>[1]Calculations!B238</f>
        <v>Land rear of Swan &amp; Cemetery Public House, 406 Manchester Road, Bury</v>
      </c>
      <c r="D267" s="13" t="str">
        <f>[1]Calculations!C238</f>
        <v>Residential</v>
      </c>
      <c r="E267" s="38">
        <f>[1]Calculations!E238</f>
        <v>0.23344699999999999</v>
      </c>
      <c r="F267" s="38">
        <f>[1]Calculations!I238</f>
        <v>0.23344699999999999</v>
      </c>
      <c r="G267" s="38">
        <f>[1]Calculations!M238</f>
        <v>100</v>
      </c>
      <c r="H267" s="38">
        <f>[1]Calculations!H238</f>
        <v>0</v>
      </c>
      <c r="I267" s="38">
        <f>[1]Calculations!L238</f>
        <v>0</v>
      </c>
      <c r="J267" s="38">
        <f>[1]Calculations!G238</f>
        <v>0</v>
      </c>
      <c r="K267" s="38">
        <f>[1]Calculations!K238</f>
        <v>0</v>
      </c>
      <c r="L267" s="38">
        <f>[1]Calculations!F238</f>
        <v>0</v>
      </c>
      <c r="M267" s="38">
        <f>[1]Calculations!J238</f>
        <v>0</v>
      </c>
      <c r="N267" s="38">
        <f>[1]Calculations!V238</f>
        <v>0</v>
      </c>
      <c r="O267" s="38">
        <f>[1]Calculations!W238</f>
        <v>0</v>
      </c>
      <c r="P267" s="38">
        <f>[1]Calculations!O238</f>
        <v>4.554049549993E-2</v>
      </c>
      <c r="Q267" s="38">
        <f>[1]Calculations!S238</f>
        <v>19.507852103445323</v>
      </c>
      <c r="R267" s="38">
        <f>[1]Calculations!Q238</f>
        <v>2.7766795499929997E-2</v>
      </c>
      <c r="S267" s="38">
        <f>[1]Calculations!T238</f>
        <v>11.894261009963717</v>
      </c>
      <c r="T267" s="38">
        <f>[1]Calculations!R238</f>
        <v>9.8470255001300005E-3</v>
      </c>
      <c r="U267" s="38">
        <f>[1]Calculations!U238</f>
        <v>4.2180989689865367</v>
      </c>
      <c r="V267" s="38" t="str">
        <f>[1]Calculations!X238</f>
        <v>Not Modelled</v>
      </c>
      <c r="W267" s="38" t="str">
        <f>[1]Calculations!Y238</f>
        <v>N/A</v>
      </c>
      <c r="X267" s="38" t="s">
        <v>1056</v>
      </c>
      <c r="Y267" s="73" t="s">
        <v>108</v>
      </c>
      <c r="Z267" s="80" t="s">
        <v>1067</v>
      </c>
      <c r="AA267" s="80">
        <f>[1]Calculations!Z238</f>
        <v>0</v>
      </c>
      <c r="AB267" s="80">
        <f t="shared" si="36"/>
        <v>0</v>
      </c>
      <c r="AC267" s="80">
        <f>[1]Calculations!AA238</f>
        <v>0</v>
      </c>
      <c r="AD267" s="80">
        <f t="shared" si="37"/>
        <v>0</v>
      </c>
      <c r="AE267" s="80">
        <f>[1]Calculations!AB238</f>
        <v>0</v>
      </c>
      <c r="AF267" s="80">
        <f t="shared" si="38"/>
        <v>0</v>
      </c>
      <c r="AG267" s="80">
        <f>[1]Calculations!AC238</f>
        <v>0</v>
      </c>
      <c r="AH267" s="80">
        <f t="shared" si="39"/>
        <v>0</v>
      </c>
      <c r="AI267" s="80">
        <f>[1]Calculations!AD238</f>
        <v>0</v>
      </c>
      <c r="AJ267" s="80">
        <f t="shared" si="40"/>
        <v>0</v>
      </c>
      <c r="AK267" s="80">
        <f>[1]Calculations!AE238</f>
        <v>0</v>
      </c>
      <c r="AL267" s="80">
        <f t="shared" si="41"/>
        <v>0</v>
      </c>
      <c r="AM267" s="80">
        <f>[1]Calculations!AF238</f>
        <v>0</v>
      </c>
      <c r="AN267" s="80">
        <f t="shared" si="42"/>
        <v>0</v>
      </c>
      <c r="AO267" s="80">
        <f>[1]Calculations!AG238</f>
        <v>0</v>
      </c>
      <c r="AP267" s="80">
        <f t="shared" si="43"/>
        <v>0</v>
      </c>
      <c r="AQ267" s="80">
        <f>[1]Calculations!AH238</f>
        <v>0.23344723000100001</v>
      </c>
      <c r="AR267" s="80">
        <f t="shared" si="44"/>
        <v>100.00009852386196</v>
      </c>
      <c r="AS267" s="80">
        <f>[1]Calculations!AI238</f>
        <v>0</v>
      </c>
      <c r="AT267" s="80">
        <f t="shared" si="45"/>
        <v>0</v>
      </c>
      <c r="AU267" s="80">
        <f>[1]Calculations!AJ238</f>
        <v>0</v>
      </c>
      <c r="AV267" s="80">
        <f t="shared" si="46"/>
        <v>0</v>
      </c>
      <c r="AW267" s="84"/>
      <c r="AX267" s="84"/>
      <c r="AY267" s="13" t="str">
        <f>[1]Calculations!D238</f>
        <v>Land Supply 2018</v>
      </c>
    </row>
    <row r="268" spans="2:51" ht="25" x14ac:dyDescent="0.25">
      <c r="B268" s="13" t="str">
        <f>[1]Calculations!A239</f>
        <v>HL/2532/00</v>
      </c>
      <c r="C268" s="30" t="str">
        <f>[1]Calculations!B239</f>
        <v>Fold Mill, Bradley Lane, Bradley Lane, Radcliffe, BL2 6RR</v>
      </c>
      <c r="D268" s="13" t="str">
        <f>[1]Calculations!C239</f>
        <v>Residential</v>
      </c>
      <c r="E268" s="38">
        <f>[1]Calculations!E239</f>
        <v>3.8414700000000002</v>
      </c>
      <c r="F268" s="38">
        <f>[1]Calculations!I239</f>
        <v>3.8414700000000002</v>
      </c>
      <c r="G268" s="38">
        <f>[1]Calculations!M239</f>
        <v>100</v>
      </c>
      <c r="H268" s="38">
        <f>[1]Calculations!H239</f>
        <v>0</v>
      </c>
      <c r="I268" s="38">
        <f>[1]Calculations!L239</f>
        <v>0</v>
      </c>
      <c r="J268" s="38">
        <f>[1]Calculations!G239</f>
        <v>0</v>
      </c>
      <c r="K268" s="38">
        <f>[1]Calculations!K239</f>
        <v>0</v>
      </c>
      <c r="L268" s="38">
        <f>[1]Calculations!F239</f>
        <v>0</v>
      </c>
      <c r="M268" s="38">
        <f>[1]Calculations!J239</f>
        <v>0</v>
      </c>
      <c r="N268" s="38">
        <f>[1]Calculations!V239</f>
        <v>3.1572939782599998</v>
      </c>
      <c r="O268" s="38">
        <f>[1]Calculations!W239</f>
        <v>82.189734092938366</v>
      </c>
      <c r="P268" s="38">
        <f>[1]Calculations!O239</f>
        <v>0.33081602164500001</v>
      </c>
      <c r="Q268" s="38">
        <f>[1]Calculations!S239</f>
        <v>8.6117038957742746</v>
      </c>
      <c r="R268" s="38">
        <f>[1]Calculations!Q239</f>
        <v>0.30401222164500002</v>
      </c>
      <c r="S268" s="38">
        <f>[1]Calculations!T239</f>
        <v>7.9139553776288771</v>
      </c>
      <c r="T268" s="38">
        <f>[1]Calculations!R239</f>
        <v>0.24028124441900001</v>
      </c>
      <c r="U268" s="38">
        <f>[1]Calculations!U239</f>
        <v>6.2549296081708299</v>
      </c>
      <c r="V268" s="38" t="str">
        <f>[1]Calculations!X239</f>
        <v>Not Modelled</v>
      </c>
      <c r="W268" s="38" t="str">
        <f>[1]Calculations!Y239</f>
        <v>N/A</v>
      </c>
      <c r="X268" s="38" t="s">
        <v>1056</v>
      </c>
      <c r="Y268" s="73" t="s">
        <v>105</v>
      </c>
      <c r="Z268" s="80" t="s">
        <v>1066</v>
      </c>
      <c r="AA268" s="80">
        <f>[1]Calculations!Z239</f>
        <v>0</v>
      </c>
      <c r="AB268" s="80">
        <f t="shared" si="36"/>
        <v>0</v>
      </c>
      <c r="AC268" s="80">
        <f>[1]Calculations!AA239</f>
        <v>0</v>
      </c>
      <c r="AD268" s="80">
        <f t="shared" si="37"/>
        <v>0</v>
      </c>
      <c r="AE268" s="80">
        <f>[1]Calculations!AB239</f>
        <v>0</v>
      </c>
      <c r="AF268" s="80">
        <f t="shared" si="38"/>
        <v>0</v>
      </c>
      <c r="AG268" s="80">
        <f>[1]Calculations!AC239</f>
        <v>0</v>
      </c>
      <c r="AH268" s="80">
        <f t="shared" si="39"/>
        <v>0</v>
      </c>
      <c r="AI268" s="80">
        <f>[1]Calculations!AD239</f>
        <v>0</v>
      </c>
      <c r="AJ268" s="80">
        <f t="shared" si="40"/>
        <v>0</v>
      </c>
      <c r="AK268" s="80">
        <f>[1]Calculations!AE239</f>
        <v>0</v>
      </c>
      <c r="AL268" s="80">
        <f t="shared" si="41"/>
        <v>0</v>
      </c>
      <c r="AM268" s="80">
        <f>[1]Calculations!AF239</f>
        <v>0</v>
      </c>
      <c r="AN268" s="80">
        <f t="shared" si="42"/>
        <v>0</v>
      </c>
      <c r="AO268" s="80">
        <f>[1]Calculations!AG239</f>
        <v>0</v>
      </c>
      <c r="AP268" s="80">
        <f t="shared" si="43"/>
        <v>0</v>
      </c>
      <c r="AQ268" s="80">
        <f>[1]Calculations!AH239</f>
        <v>3.84146740001</v>
      </c>
      <c r="AR268" s="80">
        <f t="shared" si="44"/>
        <v>99.999932317836652</v>
      </c>
      <c r="AS268" s="80">
        <f>[1]Calculations!AI239</f>
        <v>0</v>
      </c>
      <c r="AT268" s="80">
        <f t="shared" si="45"/>
        <v>0</v>
      </c>
      <c r="AU268" s="80">
        <f>[1]Calculations!AJ239</f>
        <v>0</v>
      </c>
      <c r="AV268" s="80">
        <f t="shared" si="46"/>
        <v>0</v>
      </c>
      <c r="AW268" s="83"/>
      <c r="AX268" s="83"/>
      <c r="AY268" s="13" t="str">
        <f>[1]Calculations!D239</f>
        <v>Land Supply 2018</v>
      </c>
    </row>
    <row r="269" spans="2:51" ht="25" x14ac:dyDescent="0.25">
      <c r="B269" s="13" t="str">
        <f>[1]Calculations!A240</f>
        <v>HL/2537/00</v>
      </c>
      <c r="C269" s="30" t="str">
        <f>[1]Calculations!B240</f>
        <v>109 Rochdale Road, Bury</v>
      </c>
      <c r="D269" s="13" t="str">
        <f>[1]Calculations!C240</f>
        <v>Residential</v>
      </c>
      <c r="E269" s="38">
        <f>[1]Calculations!E240</f>
        <v>6.84871E-3</v>
      </c>
      <c r="F269" s="38">
        <f>[1]Calculations!I240</f>
        <v>6.84871E-3</v>
      </c>
      <c r="G269" s="38">
        <f>[1]Calculations!M240</f>
        <v>100</v>
      </c>
      <c r="H269" s="38">
        <f>[1]Calculations!H240</f>
        <v>0</v>
      </c>
      <c r="I269" s="38">
        <f>[1]Calculations!L240</f>
        <v>0</v>
      </c>
      <c r="J269" s="38">
        <f>[1]Calculations!G240</f>
        <v>0</v>
      </c>
      <c r="K269" s="38">
        <f>[1]Calculations!K240</f>
        <v>0</v>
      </c>
      <c r="L269" s="38">
        <f>[1]Calculations!F240</f>
        <v>0</v>
      </c>
      <c r="M269" s="38">
        <f>[1]Calculations!J240</f>
        <v>0</v>
      </c>
      <c r="N269" s="38">
        <f>[1]Calculations!V240</f>
        <v>0</v>
      </c>
      <c r="O269" s="38">
        <f>[1]Calculations!W240</f>
        <v>0</v>
      </c>
      <c r="P269" s="38">
        <f>[1]Calculations!O240</f>
        <v>0</v>
      </c>
      <c r="Q269" s="38">
        <f>[1]Calculations!S240</f>
        <v>0</v>
      </c>
      <c r="R269" s="38">
        <f>[1]Calculations!Q240</f>
        <v>0</v>
      </c>
      <c r="S269" s="38">
        <f>[1]Calculations!T240</f>
        <v>0</v>
      </c>
      <c r="T269" s="38">
        <f>[1]Calculations!R240</f>
        <v>0</v>
      </c>
      <c r="U269" s="38">
        <f>[1]Calculations!U240</f>
        <v>0</v>
      </c>
      <c r="V269" s="38" t="str">
        <f>[1]Calculations!X240</f>
        <v>Not Modelled</v>
      </c>
      <c r="W269" s="38" t="str">
        <f>[1]Calculations!Y240</f>
        <v>N/A</v>
      </c>
      <c r="X269" s="38" t="s">
        <v>1056</v>
      </c>
      <c r="Y269" s="73" t="s">
        <v>106</v>
      </c>
      <c r="Z269" s="80" t="s">
        <v>1071</v>
      </c>
      <c r="AA269" s="80">
        <f>[1]Calculations!Z240</f>
        <v>0</v>
      </c>
      <c r="AB269" s="80">
        <f t="shared" si="36"/>
        <v>0</v>
      </c>
      <c r="AC269" s="80">
        <f>[1]Calculations!AA240</f>
        <v>0</v>
      </c>
      <c r="AD269" s="80">
        <f t="shared" si="37"/>
        <v>0</v>
      </c>
      <c r="AE269" s="80">
        <f>[1]Calculations!AB240</f>
        <v>0</v>
      </c>
      <c r="AF269" s="80">
        <f t="shared" si="38"/>
        <v>0</v>
      </c>
      <c r="AG269" s="80">
        <f>[1]Calculations!AC240</f>
        <v>0</v>
      </c>
      <c r="AH269" s="80">
        <f t="shared" si="39"/>
        <v>0</v>
      </c>
      <c r="AI269" s="80">
        <f>[1]Calculations!AD240</f>
        <v>0</v>
      </c>
      <c r="AJ269" s="80">
        <f t="shared" si="40"/>
        <v>0</v>
      </c>
      <c r="AK269" s="80">
        <f>[1]Calculations!AE240</f>
        <v>0</v>
      </c>
      <c r="AL269" s="80">
        <f t="shared" si="41"/>
        <v>0</v>
      </c>
      <c r="AM269" s="80">
        <f>[1]Calculations!AF240</f>
        <v>0</v>
      </c>
      <c r="AN269" s="80">
        <f t="shared" si="42"/>
        <v>0</v>
      </c>
      <c r="AO269" s="80">
        <f>[1]Calculations!AG240</f>
        <v>0</v>
      </c>
      <c r="AP269" s="80">
        <f t="shared" si="43"/>
        <v>0</v>
      </c>
      <c r="AQ269" s="80">
        <f>[1]Calculations!AH240</f>
        <v>6.8487049998299998E-3</v>
      </c>
      <c r="AR269" s="80">
        <f t="shared" si="44"/>
        <v>99.999926991068392</v>
      </c>
      <c r="AS269" s="80">
        <f>[1]Calculations!AI240</f>
        <v>0</v>
      </c>
      <c r="AT269" s="80">
        <f t="shared" si="45"/>
        <v>0</v>
      </c>
      <c r="AU269" s="80">
        <f>[1]Calculations!AJ240</f>
        <v>0</v>
      </c>
      <c r="AV269" s="80">
        <f t="shared" si="46"/>
        <v>0</v>
      </c>
      <c r="AW269" s="83"/>
      <c r="AX269" s="83"/>
      <c r="AY269" s="13" t="str">
        <f>[1]Calculations!D240</f>
        <v>Land Supply 2018</v>
      </c>
    </row>
    <row r="270" spans="2:51" ht="37.5" x14ac:dyDescent="0.25">
      <c r="B270" s="13" t="str">
        <f>[1]Calculations!A241</f>
        <v>HL/2575/00</v>
      </c>
      <c r="C270" s="30" t="str">
        <f>[1]Calculations!B241</f>
        <v>Land north of Parrenthorn Road adjacent to St Margarets Primary School, Prestwich</v>
      </c>
      <c r="D270" s="13" t="str">
        <f>[1]Calculations!C241</f>
        <v>Residential</v>
      </c>
      <c r="E270" s="38">
        <f>[1]Calculations!E241</f>
        <v>2.46089</v>
      </c>
      <c r="F270" s="38">
        <f>[1]Calculations!I241</f>
        <v>2.46089</v>
      </c>
      <c r="G270" s="38">
        <f>[1]Calculations!M241</f>
        <v>100</v>
      </c>
      <c r="H270" s="38">
        <f>[1]Calculations!H241</f>
        <v>0</v>
      </c>
      <c r="I270" s="38">
        <f>[1]Calculations!L241</f>
        <v>0</v>
      </c>
      <c r="J270" s="38">
        <f>[1]Calculations!G241</f>
        <v>0</v>
      </c>
      <c r="K270" s="38">
        <f>[1]Calculations!K241</f>
        <v>0</v>
      </c>
      <c r="L270" s="38">
        <f>[1]Calculations!F241</f>
        <v>0</v>
      </c>
      <c r="M270" s="38">
        <f>[1]Calculations!J241</f>
        <v>0</v>
      </c>
      <c r="N270" s="38">
        <f>[1]Calculations!V241</f>
        <v>2.43451770775</v>
      </c>
      <c r="O270" s="38">
        <f>[1]Calculations!W241</f>
        <v>98.928343312785202</v>
      </c>
      <c r="P270" s="38">
        <f>[1]Calculations!O241</f>
        <v>0.40149864276009994</v>
      </c>
      <c r="Q270" s="38">
        <f>[1]Calculations!S241</f>
        <v>16.315180392463699</v>
      </c>
      <c r="R270" s="38">
        <f>[1]Calculations!Q241</f>
        <v>0.22324864276009998</v>
      </c>
      <c r="S270" s="38">
        <f>[1]Calculations!T241</f>
        <v>9.0718659818236489</v>
      </c>
      <c r="T270" s="38">
        <f>[1]Calculations!R241</f>
        <v>0.153342130932</v>
      </c>
      <c r="U270" s="38">
        <f>[1]Calculations!U241</f>
        <v>6.2311655917980895</v>
      </c>
      <c r="V270" s="38" t="str">
        <f>[1]Calculations!X241</f>
        <v>Not Modelled</v>
      </c>
      <c r="W270" s="38" t="str">
        <f>[1]Calculations!Y241</f>
        <v>N/A</v>
      </c>
      <c r="X270" s="38" t="s">
        <v>1056</v>
      </c>
      <c r="Y270" s="73" t="s">
        <v>105</v>
      </c>
      <c r="Z270" s="80" t="s">
        <v>1066</v>
      </c>
      <c r="AA270" s="80">
        <f>[1]Calculations!Z241</f>
        <v>0</v>
      </c>
      <c r="AB270" s="80">
        <f t="shared" si="36"/>
        <v>0</v>
      </c>
      <c r="AC270" s="80">
        <f>[1]Calculations!AA241</f>
        <v>0.11184797143399999</v>
      </c>
      <c r="AD270" s="80">
        <f t="shared" si="37"/>
        <v>4.5450211685203315E-2</v>
      </c>
      <c r="AE270" s="80">
        <f>[1]Calculations!AB241</f>
        <v>0.153342130932</v>
      </c>
      <c r="AF270" s="80">
        <f t="shared" si="38"/>
        <v>6.2311655917980895</v>
      </c>
      <c r="AG270" s="80">
        <f>[1]Calculations!AC241</f>
        <v>0</v>
      </c>
      <c r="AH270" s="80">
        <f t="shared" si="39"/>
        <v>0</v>
      </c>
      <c r="AI270" s="80">
        <f>[1]Calculations!AD241</f>
        <v>0.59066459574100005</v>
      </c>
      <c r="AJ270" s="80">
        <f t="shared" si="40"/>
        <v>24.002072247885931</v>
      </c>
      <c r="AK270" s="80">
        <f>[1]Calculations!AE241</f>
        <v>1.6424954415799999</v>
      </c>
      <c r="AL270" s="80">
        <f t="shared" si="41"/>
        <v>66.74396017619641</v>
      </c>
      <c r="AM270" s="80">
        <f>[1]Calculations!AF241</f>
        <v>5.8716974244900001E-2</v>
      </c>
      <c r="AN270" s="80">
        <f t="shared" si="42"/>
        <v>2.3860056420603928</v>
      </c>
      <c r="AO270" s="80">
        <f>[1]Calculations!AG241</f>
        <v>0</v>
      </c>
      <c r="AP270" s="80">
        <f t="shared" si="43"/>
        <v>0</v>
      </c>
      <c r="AQ270" s="80">
        <f>[1]Calculations!AH241</f>
        <v>2.4608903350000002</v>
      </c>
      <c r="AR270" s="80">
        <f t="shared" si="44"/>
        <v>100.00001361296118</v>
      </c>
      <c r="AS270" s="80">
        <f>[1]Calculations!AI241</f>
        <v>0</v>
      </c>
      <c r="AT270" s="80">
        <f t="shared" si="45"/>
        <v>0</v>
      </c>
      <c r="AU270" s="80">
        <f>[1]Calculations!AJ241</f>
        <v>0</v>
      </c>
      <c r="AV270" s="80">
        <f t="shared" si="46"/>
        <v>0</v>
      </c>
      <c r="AW270" s="84"/>
      <c r="AX270" s="84"/>
      <c r="AY270" s="13" t="str">
        <f>[1]Calculations!D241</f>
        <v>Land Supply 2018</v>
      </c>
    </row>
    <row r="271" spans="2:51" ht="25" x14ac:dyDescent="0.25">
      <c r="B271" s="13" t="str">
        <f>[1]Calculations!A242</f>
        <v>HL/2578/00</v>
      </c>
      <c r="C271" s="30" t="str">
        <f>[1]Calculations!B242</f>
        <v>Land west of Woodhill Farm, Bank Lane, Ramsbottom</v>
      </c>
      <c r="D271" s="13" t="str">
        <f>[1]Calculations!C242</f>
        <v>Residential</v>
      </c>
      <c r="E271" s="38">
        <f>[1]Calculations!E242</f>
        <v>0.45195200000000002</v>
      </c>
      <c r="F271" s="38">
        <f>[1]Calculations!I242</f>
        <v>0.45195200000000002</v>
      </c>
      <c r="G271" s="38">
        <f>[1]Calculations!M242</f>
        <v>100</v>
      </c>
      <c r="H271" s="38">
        <f>[1]Calculations!H242</f>
        <v>0</v>
      </c>
      <c r="I271" s="38">
        <f>[1]Calculations!L242</f>
        <v>0</v>
      </c>
      <c r="J271" s="38">
        <f>[1]Calculations!G242</f>
        <v>0</v>
      </c>
      <c r="K271" s="38">
        <f>[1]Calculations!K242</f>
        <v>0</v>
      </c>
      <c r="L271" s="38">
        <f>[1]Calculations!F242</f>
        <v>0</v>
      </c>
      <c r="M271" s="38">
        <f>[1]Calculations!J242</f>
        <v>0</v>
      </c>
      <c r="N271" s="38">
        <f>[1]Calculations!V242</f>
        <v>0</v>
      </c>
      <c r="O271" s="38">
        <f>[1]Calculations!W242</f>
        <v>0</v>
      </c>
      <c r="P271" s="38">
        <f>[1]Calculations!O242</f>
        <v>0</v>
      </c>
      <c r="Q271" s="38">
        <f>[1]Calculations!S242</f>
        <v>0</v>
      </c>
      <c r="R271" s="38">
        <f>[1]Calculations!Q242</f>
        <v>0</v>
      </c>
      <c r="S271" s="38">
        <f>[1]Calculations!T242</f>
        <v>0</v>
      </c>
      <c r="T271" s="38">
        <f>[1]Calculations!R242</f>
        <v>0</v>
      </c>
      <c r="U271" s="38">
        <f>[1]Calculations!U242</f>
        <v>0</v>
      </c>
      <c r="V271" s="38" t="str">
        <f>[1]Calculations!X242</f>
        <v>Not Modelled</v>
      </c>
      <c r="W271" s="38" t="str">
        <f>[1]Calculations!Y242</f>
        <v>N/A</v>
      </c>
      <c r="X271" s="38" t="s">
        <v>1056</v>
      </c>
      <c r="Y271" s="73" t="s">
        <v>106</v>
      </c>
      <c r="Z271" s="80" t="s">
        <v>1071</v>
      </c>
      <c r="AA271" s="80">
        <f>[1]Calculations!Z242</f>
        <v>0</v>
      </c>
      <c r="AB271" s="80">
        <f t="shared" si="36"/>
        <v>0</v>
      </c>
      <c r="AC271" s="80">
        <f>[1]Calculations!AA242</f>
        <v>0</v>
      </c>
      <c r="AD271" s="80">
        <f t="shared" si="37"/>
        <v>0</v>
      </c>
      <c r="AE271" s="80">
        <f>[1]Calculations!AB242</f>
        <v>0</v>
      </c>
      <c r="AF271" s="80">
        <f t="shared" si="38"/>
        <v>0</v>
      </c>
      <c r="AG271" s="80">
        <f>[1]Calculations!AC242</f>
        <v>0</v>
      </c>
      <c r="AH271" s="80">
        <f t="shared" si="39"/>
        <v>0</v>
      </c>
      <c r="AI271" s="80">
        <f>[1]Calculations!AD242</f>
        <v>0</v>
      </c>
      <c r="AJ271" s="80">
        <f t="shared" si="40"/>
        <v>0</v>
      </c>
      <c r="AK271" s="80">
        <f>[1]Calculations!AE242</f>
        <v>0.36944677607699999</v>
      </c>
      <c r="AL271" s="80">
        <f t="shared" si="41"/>
        <v>81.744693258797383</v>
      </c>
      <c r="AM271" s="80">
        <f>[1]Calculations!AF242</f>
        <v>0</v>
      </c>
      <c r="AN271" s="80">
        <f t="shared" si="42"/>
        <v>0</v>
      </c>
      <c r="AO271" s="80">
        <f>[1]Calculations!AG242</f>
        <v>0</v>
      </c>
      <c r="AP271" s="80">
        <f t="shared" si="43"/>
        <v>0</v>
      </c>
      <c r="AQ271" s="80">
        <f>[1]Calculations!AH242</f>
        <v>0.45195197499700002</v>
      </c>
      <c r="AR271" s="80">
        <f t="shared" si="44"/>
        <v>99.999994467775338</v>
      </c>
      <c r="AS271" s="80">
        <f>[1]Calculations!AI242</f>
        <v>0</v>
      </c>
      <c r="AT271" s="80">
        <f t="shared" si="45"/>
        <v>0</v>
      </c>
      <c r="AU271" s="80">
        <f>[1]Calculations!AJ242</f>
        <v>0</v>
      </c>
      <c r="AV271" s="80">
        <f t="shared" si="46"/>
        <v>0</v>
      </c>
      <c r="AW271" s="83"/>
      <c r="AX271" s="83"/>
      <c r="AY271" s="13" t="str">
        <f>[1]Calculations!D242</f>
        <v>Land Supply 2018</v>
      </c>
    </row>
    <row r="272" spans="2:51" ht="25" x14ac:dyDescent="0.25">
      <c r="B272" s="13" t="str">
        <f>[1]Calculations!A243</f>
        <v>HL/2584/00</v>
      </c>
      <c r="C272" s="30" t="str">
        <f>[1]Calculations!B243</f>
        <v>Land at Carr Street and Carr Fold, Ramsbottom, Bury, BL0 9EG</v>
      </c>
      <c r="D272" s="13" t="str">
        <f>[1]Calculations!C243</f>
        <v>Residential</v>
      </c>
      <c r="E272" s="38">
        <f>[1]Calculations!E243</f>
        <v>5.6498600000000003E-2</v>
      </c>
      <c r="F272" s="38">
        <f>[1]Calculations!I243</f>
        <v>5.6498600000000003E-2</v>
      </c>
      <c r="G272" s="38">
        <f>[1]Calculations!M243</f>
        <v>100</v>
      </c>
      <c r="H272" s="38">
        <f>[1]Calculations!H243</f>
        <v>0</v>
      </c>
      <c r="I272" s="38">
        <f>[1]Calculations!L243</f>
        <v>0</v>
      </c>
      <c r="J272" s="38">
        <f>[1]Calculations!G243</f>
        <v>0</v>
      </c>
      <c r="K272" s="38">
        <f>[1]Calculations!K243</f>
        <v>0</v>
      </c>
      <c r="L272" s="38">
        <f>[1]Calculations!F243</f>
        <v>0</v>
      </c>
      <c r="M272" s="38">
        <f>[1]Calculations!J243</f>
        <v>0</v>
      </c>
      <c r="N272" s="38">
        <f>[1]Calculations!V243</f>
        <v>0</v>
      </c>
      <c r="O272" s="38">
        <f>[1]Calculations!W243</f>
        <v>0</v>
      </c>
      <c r="P272" s="38">
        <f>[1]Calculations!O243</f>
        <v>3.6788962997819996E-4</v>
      </c>
      <c r="Q272" s="38">
        <f>[1]Calculations!S243</f>
        <v>0.65114822310322718</v>
      </c>
      <c r="R272" s="38">
        <f>[1]Calculations!Q243</f>
        <v>3.6788962997819996E-4</v>
      </c>
      <c r="S272" s="38">
        <f>[1]Calculations!T243</f>
        <v>0.65114822310322718</v>
      </c>
      <c r="T272" s="38">
        <f>[1]Calculations!R243</f>
        <v>7.8002730055199999E-5</v>
      </c>
      <c r="U272" s="38">
        <f>[1]Calculations!U243</f>
        <v>0.13806135029044966</v>
      </c>
      <c r="V272" s="38" t="str">
        <f>[1]Calculations!X243</f>
        <v>Not Modelled</v>
      </c>
      <c r="W272" s="38" t="str">
        <f>[1]Calculations!Y243</f>
        <v>N/A</v>
      </c>
      <c r="X272" s="38" t="s">
        <v>1056</v>
      </c>
      <c r="Y272" s="73" t="s">
        <v>105</v>
      </c>
      <c r="Z272" s="80" t="s">
        <v>1066</v>
      </c>
      <c r="AA272" s="80">
        <f>[1]Calculations!Z243</f>
        <v>0</v>
      </c>
      <c r="AB272" s="80">
        <f t="shared" si="36"/>
        <v>0</v>
      </c>
      <c r="AC272" s="80">
        <f>[1]Calculations!AA243</f>
        <v>0</v>
      </c>
      <c r="AD272" s="80">
        <f t="shared" si="37"/>
        <v>0</v>
      </c>
      <c r="AE272" s="80">
        <f>[1]Calculations!AB243</f>
        <v>0</v>
      </c>
      <c r="AF272" s="80">
        <f t="shared" si="38"/>
        <v>0</v>
      </c>
      <c r="AG272" s="80">
        <f>[1]Calculations!AC243</f>
        <v>0</v>
      </c>
      <c r="AH272" s="80">
        <f t="shared" si="39"/>
        <v>0</v>
      </c>
      <c r="AI272" s="80">
        <f>[1]Calculations!AD243</f>
        <v>0</v>
      </c>
      <c r="AJ272" s="80">
        <f t="shared" si="40"/>
        <v>0</v>
      </c>
      <c r="AK272" s="80">
        <f>[1]Calculations!AE243</f>
        <v>0</v>
      </c>
      <c r="AL272" s="80">
        <f t="shared" si="41"/>
        <v>0</v>
      </c>
      <c r="AM272" s="80">
        <f>[1]Calculations!AF243</f>
        <v>0</v>
      </c>
      <c r="AN272" s="80">
        <f t="shared" si="42"/>
        <v>0</v>
      </c>
      <c r="AO272" s="80">
        <f>[1]Calculations!AG243</f>
        <v>0</v>
      </c>
      <c r="AP272" s="80">
        <f t="shared" si="43"/>
        <v>0</v>
      </c>
      <c r="AQ272" s="80">
        <f>[1]Calculations!AH243</f>
        <v>5.6498639999399997E-2</v>
      </c>
      <c r="AR272" s="80">
        <f t="shared" si="44"/>
        <v>100.00007079715247</v>
      </c>
      <c r="AS272" s="80">
        <f>[1]Calculations!AI243</f>
        <v>0</v>
      </c>
      <c r="AT272" s="80">
        <f t="shared" si="45"/>
        <v>0</v>
      </c>
      <c r="AU272" s="80">
        <f>[1]Calculations!AJ243</f>
        <v>0</v>
      </c>
      <c r="AV272" s="80">
        <f t="shared" si="46"/>
        <v>0</v>
      </c>
      <c r="AW272" s="84"/>
      <c r="AX272" s="84"/>
      <c r="AY272" s="13" t="str">
        <f>[1]Calculations!D243</f>
        <v>Land Supply 2018</v>
      </c>
    </row>
    <row r="273" spans="2:51" ht="25" x14ac:dyDescent="0.25">
      <c r="B273" s="13" t="str">
        <f>[1]Calculations!A244</f>
        <v>HL/2586/00</v>
      </c>
      <c r="C273" s="30" t="str">
        <f>[1]Calculations!B244</f>
        <v>46-48 Bury Old Road, Prestwich</v>
      </c>
      <c r="D273" s="13" t="str">
        <f>[1]Calculations!C244</f>
        <v>Residential</v>
      </c>
      <c r="E273" s="38">
        <f>[1]Calculations!E244</f>
        <v>0.20996000000000001</v>
      </c>
      <c r="F273" s="38">
        <f>[1]Calculations!I244</f>
        <v>0.20996000000000001</v>
      </c>
      <c r="G273" s="38">
        <f>[1]Calculations!M244</f>
        <v>100</v>
      </c>
      <c r="H273" s="38">
        <f>[1]Calculations!H244</f>
        <v>0</v>
      </c>
      <c r="I273" s="38">
        <f>[1]Calculations!L244</f>
        <v>0</v>
      </c>
      <c r="J273" s="38">
        <f>[1]Calculations!G244</f>
        <v>0</v>
      </c>
      <c r="K273" s="38">
        <f>[1]Calculations!K244</f>
        <v>0</v>
      </c>
      <c r="L273" s="38">
        <f>[1]Calculations!F244</f>
        <v>0</v>
      </c>
      <c r="M273" s="38">
        <f>[1]Calculations!J244</f>
        <v>0</v>
      </c>
      <c r="N273" s="38">
        <f>[1]Calculations!V244</f>
        <v>0</v>
      </c>
      <c r="O273" s="38">
        <f>[1]Calculations!W244</f>
        <v>0</v>
      </c>
      <c r="P273" s="38">
        <f>[1]Calculations!O244</f>
        <v>0</v>
      </c>
      <c r="Q273" s="38">
        <f>[1]Calculations!S244</f>
        <v>0</v>
      </c>
      <c r="R273" s="38">
        <f>[1]Calculations!Q244</f>
        <v>0</v>
      </c>
      <c r="S273" s="38">
        <f>[1]Calculations!T244</f>
        <v>0</v>
      </c>
      <c r="T273" s="38">
        <f>[1]Calculations!R244</f>
        <v>0</v>
      </c>
      <c r="U273" s="38">
        <f>[1]Calculations!U244</f>
        <v>0</v>
      </c>
      <c r="V273" s="38" t="str">
        <f>[1]Calculations!X244</f>
        <v>Not Modelled</v>
      </c>
      <c r="W273" s="38" t="str">
        <f>[1]Calculations!Y244</f>
        <v>N/A</v>
      </c>
      <c r="X273" s="38" t="s">
        <v>1056</v>
      </c>
      <c r="Y273" s="73" t="s">
        <v>106</v>
      </c>
      <c r="Z273" s="80" t="s">
        <v>1071</v>
      </c>
      <c r="AA273" s="80">
        <f>[1]Calculations!Z244</f>
        <v>0</v>
      </c>
      <c r="AB273" s="80">
        <f t="shared" si="36"/>
        <v>0</v>
      </c>
      <c r="AC273" s="80">
        <f>[1]Calculations!AA244</f>
        <v>0</v>
      </c>
      <c r="AD273" s="80">
        <f t="shared" si="37"/>
        <v>0</v>
      </c>
      <c r="AE273" s="80">
        <f>[1]Calculations!AB244</f>
        <v>0</v>
      </c>
      <c r="AF273" s="80">
        <f t="shared" si="38"/>
        <v>0</v>
      </c>
      <c r="AG273" s="80">
        <f>[1]Calculations!AC244</f>
        <v>0</v>
      </c>
      <c r="AH273" s="80">
        <f t="shared" si="39"/>
        <v>0</v>
      </c>
      <c r="AI273" s="80">
        <f>[1]Calculations!AD244</f>
        <v>0</v>
      </c>
      <c r="AJ273" s="80">
        <f t="shared" si="40"/>
        <v>0</v>
      </c>
      <c r="AK273" s="80">
        <f>[1]Calculations!AE244</f>
        <v>0</v>
      </c>
      <c r="AL273" s="80">
        <f t="shared" si="41"/>
        <v>0</v>
      </c>
      <c r="AM273" s="80">
        <f>[1]Calculations!AF244</f>
        <v>0</v>
      </c>
      <c r="AN273" s="80">
        <f t="shared" si="42"/>
        <v>0</v>
      </c>
      <c r="AO273" s="80">
        <f>[1]Calculations!AG244</f>
        <v>0</v>
      </c>
      <c r="AP273" s="80">
        <f t="shared" si="43"/>
        <v>0</v>
      </c>
      <c r="AQ273" s="80">
        <f>[1]Calculations!AH244</f>
        <v>0.20996018999900001</v>
      </c>
      <c r="AR273" s="80">
        <f t="shared" si="44"/>
        <v>100.00009049295105</v>
      </c>
      <c r="AS273" s="80">
        <f>[1]Calculations!AI244</f>
        <v>0</v>
      </c>
      <c r="AT273" s="80">
        <f t="shared" si="45"/>
        <v>0</v>
      </c>
      <c r="AU273" s="80">
        <f>[1]Calculations!AJ244</f>
        <v>0</v>
      </c>
      <c r="AV273" s="80">
        <f t="shared" si="46"/>
        <v>0</v>
      </c>
      <c r="AW273" s="83"/>
      <c r="AX273" s="83"/>
      <c r="AY273" s="13" t="str">
        <f>[1]Calculations!D244</f>
        <v>Land Supply 2018</v>
      </c>
    </row>
    <row r="274" spans="2:51" ht="25" x14ac:dyDescent="0.25">
      <c r="B274" s="13" t="str">
        <f>[1]Calculations!A245</f>
        <v>HL/2592/00</v>
      </c>
      <c r="C274" s="30" t="str">
        <f>[1]Calculations!B245</f>
        <v>2A-4 Crompton Street and 10 The Rock</v>
      </c>
      <c r="D274" s="13" t="str">
        <f>[1]Calculations!C245</f>
        <v>Residential</v>
      </c>
      <c r="E274" s="38">
        <f>[1]Calculations!E245</f>
        <v>3.7457900000000002E-2</v>
      </c>
      <c r="F274" s="38">
        <f>[1]Calculations!I245</f>
        <v>3.7457900000000002E-2</v>
      </c>
      <c r="G274" s="38">
        <f>[1]Calculations!M245</f>
        <v>100</v>
      </c>
      <c r="H274" s="38">
        <f>[1]Calculations!H245</f>
        <v>0</v>
      </c>
      <c r="I274" s="38">
        <f>[1]Calculations!L245</f>
        <v>0</v>
      </c>
      <c r="J274" s="38">
        <f>[1]Calculations!G245</f>
        <v>0</v>
      </c>
      <c r="K274" s="38">
        <f>[1]Calculations!K245</f>
        <v>0</v>
      </c>
      <c r="L274" s="38">
        <f>[1]Calculations!F245</f>
        <v>0</v>
      </c>
      <c r="M274" s="38">
        <f>[1]Calculations!J245</f>
        <v>0</v>
      </c>
      <c r="N274" s="38">
        <f>[1]Calculations!V245</f>
        <v>0</v>
      </c>
      <c r="O274" s="38">
        <f>[1]Calculations!W245</f>
        <v>0</v>
      </c>
      <c r="P274" s="38">
        <f>[1]Calculations!O245</f>
        <v>0</v>
      </c>
      <c r="Q274" s="38">
        <f>[1]Calculations!S245</f>
        <v>0</v>
      </c>
      <c r="R274" s="38">
        <f>[1]Calculations!Q245</f>
        <v>0</v>
      </c>
      <c r="S274" s="38">
        <f>[1]Calculations!T245</f>
        <v>0</v>
      </c>
      <c r="T274" s="38">
        <f>[1]Calculations!R245</f>
        <v>0</v>
      </c>
      <c r="U274" s="38">
        <f>[1]Calculations!U245</f>
        <v>0</v>
      </c>
      <c r="V274" s="38" t="str">
        <f>[1]Calculations!X245</f>
        <v>Not Modelled</v>
      </c>
      <c r="W274" s="38" t="str">
        <f>[1]Calculations!Y245</f>
        <v>N/A</v>
      </c>
      <c r="X274" s="38" t="s">
        <v>1056</v>
      </c>
      <c r="Y274" s="73" t="s">
        <v>106</v>
      </c>
      <c r="Z274" s="80" t="s">
        <v>1071</v>
      </c>
      <c r="AA274" s="80">
        <f>[1]Calculations!Z245</f>
        <v>0</v>
      </c>
      <c r="AB274" s="80">
        <f t="shared" si="36"/>
        <v>0</v>
      </c>
      <c r="AC274" s="80">
        <f>[1]Calculations!AA245</f>
        <v>0</v>
      </c>
      <c r="AD274" s="80">
        <f t="shared" si="37"/>
        <v>0</v>
      </c>
      <c r="AE274" s="80">
        <f>[1]Calculations!AB245</f>
        <v>0</v>
      </c>
      <c r="AF274" s="80">
        <f t="shared" si="38"/>
        <v>0</v>
      </c>
      <c r="AG274" s="80">
        <f>[1]Calculations!AC245</f>
        <v>0</v>
      </c>
      <c r="AH274" s="80">
        <f t="shared" si="39"/>
        <v>0</v>
      </c>
      <c r="AI274" s="80">
        <f>[1]Calculations!AD245</f>
        <v>0</v>
      </c>
      <c r="AJ274" s="80">
        <f t="shared" si="40"/>
        <v>0</v>
      </c>
      <c r="AK274" s="80">
        <f>[1]Calculations!AE245</f>
        <v>0</v>
      </c>
      <c r="AL274" s="80">
        <f t="shared" si="41"/>
        <v>0</v>
      </c>
      <c r="AM274" s="80">
        <f>[1]Calculations!AF245</f>
        <v>0</v>
      </c>
      <c r="AN274" s="80">
        <f t="shared" si="42"/>
        <v>0</v>
      </c>
      <c r="AO274" s="80">
        <f>[1]Calculations!AG245</f>
        <v>0</v>
      </c>
      <c r="AP274" s="80">
        <f t="shared" si="43"/>
        <v>0</v>
      </c>
      <c r="AQ274" s="80">
        <f>[1]Calculations!AH245</f>
        <v>3.7457854999399999E-2</v>
      </c>
      <c r="AR274" s="80">
        <f t="shared" si="44"/>
        <v>99.999879863526772</v>
      </c>
      <c r="AS274" s="80">
        <f>[1]Calculations!AI245</f>
        <v>0</v>
      </c>
      <c r="AT274" s="80">
        <f t="shared" si="45"/>
        <v>0</v>
      </c>
      <c r="AU274" s="80">
        <f>[1]Calculations!AJ245</f>
        <v>0</v>
      </c>
      <c r="AV274" s="80">
        <f t="shared" si="46"/>
        <v>0</v>
      </c>
      <c r="AW274" s="84"/>
      <c r="AX274" s="84"/>
      <c r="AY274" s="13" t="str">
        <f>[1]Calculations!D245</f>
        <v>Land Supply 2018</v>
      </c>
    </row>
    <row r="275" spans="2:51" ht="25" x14ac:dyDescent="0.25">
      <c r="B275" s="13" t="str">
        <f>[1]Calculations!A246</f>
        <v>HL/2599/00</v>
      </c>
      <c r="C275" s="30" t="str">
        <f>[1]Calculations!B246</f>
        <v>Spring Steet Sawmills, Spring Street, Ramsbottom</v>
      </c>
      <c r="D275" s="13" t="str">
        <f>[1]Calculations!C246</f>
        <v>Residential</v>
      </c>
      <c r="E275" s="38">
        <f>[1]Calculations!E246</f>
        <v>0.124017</v>
      </c>
      <c r="F275" s="38">
        <f>[1]Calculations!I246</f>
        <v>0.124017</v>
      </c>
      <c r="G275" s="38">
        <f>[1]Calculations!M246</f>
        <v>100</v>
      </c>
      <c r="H275" s="38">
        <f>[1]Calculations!H246</f>
        <v>0</v>
      </c>
      <c r="I275" s="38">
        <f>[1]Calculations!L246</f>
        <v>0</v>
      </c>
      <c r="J275" s="38">
        <f>[1]Calculations!G246</f>
        <v>0</v>
      </c>
      <c r="K275" s="38">
        <f>[1]Calculations!K246</f>
        <v>0</v>
      </c>
      <c r="L275" s="38">
        <f>[1]Calculations!F246</f>
        <v>0</v>
      </c>
      <c r="M275" s="38">
        <f>[1]Calculations!J246</f>
        <v>0</v>
      </c>
      <c r="N275" s="38">
        <f>[1]Calculations!V246</f>
        <v>0</v>
      </c>
      <c r="O275" s="38">
        <f>[1]Calculations!W246</f>
        <v>0</v>
      </c>
      <c r="P275" s="38">
        <f>[1]Calculations!O246</f>
        <v>1.8620347772609999E-2</v>
      </c>
      <c r="Q275" s="38">
        <f>[1]Calculations!S246</f>
        <v>15.014351074941338</v>
      </c>
      <c r="R275" s="38">
        <f>[1]Calculations!Q246</f>
        <v>1.8620347772609999E-2</v>
      </c>
      <c r="S275" s="38">
        <f>[1]Calculations!T246</f>
        <v>15.014351074941338</v>
      </c>
      <c r="T275" s="38">
        <f>[1]Calculations!R246</f>
        <v>7.2595804001099997E-3</v>
      </c>
      <c r="U275" s="38">
        <f>[1]Calculations!U246</f>
        <v>5.8536977995839274</v>
      </c>
      <c r="V275" s="38" t="str">
        <f>[1]Calculations!X246</f>
        <v>Not Modelled</v>
      </c>
      <c r="W275" s="38" t="str">
        <f>[1]Calculations!Y246</f>
        <v>N/A</v>
      </c>
      <c r="X275" s="38" t="s">
        <v>1056</v>
      </c>
      <c r="Y275" s="73" t="s">
        <v>108</v>
      </c>
      <c r="Z275" s="80" t="s">
        <v>1067</v>
      </c>
      <c r="AA275" s="80">
        <f>[1]Calculations!Z246</f>
        <v>0</v>
      </c>
      <c r="AB275" s="80">
        <f t="shared" si="36"/>
        <v>0</v>
      </c>
      <c r="AC275" s="80">
        <f>[1]Calculations!AA246</f>
        <v>0</v>
      </c>
      <c r="AD275" s="80">
        <f t="shared" si="37"/>
        <v>0</v>
      </c>
      <c r="AE275" s="80">
        <f>[1]Calculations!AB246</f>
        <v>0</v>
      </c>
      <c r="AF275" s="80">
        <f t="shared" si="38"/>
        <v>0</v>
      </c>
      <c r="AG275" s="80">
        <f>[1]Calculations!AC246</f>
        <v>0</v>
      </c>
      <c r="AH275" s="80">
        <f t="shared" si="39"/>
        <v>0</v>
      </c>
      <c r="AI275" s="80">
        <f>[1]Calculations!AD246</f>
        <v>0</v>
      </c>
      <c r="AJ275" s="80">
        <f t="shared" si="40"/>
        <v>0</v>
      </c>
      <c r="AK275" s="80">
        <f>[1]Calculations!AE246</f>
        <v>0</v>
      </c>
      <c r="AL275" s="80">
        <f t="shared" si="41"/>
        <v>0</v>
      </c>
      <c r="AM275" s="80">
        <f>[1]Calculations!AF246</f>
        <v>0</v>
      </c>
      <c r="AN275" s="80">
        <f t="shared" si="42"/>
        <v>0</v>
      </c>
      <c r="AO275" s="80">
        <f>[1]Calculations!AG246</f>
        <v>0</v>
      </c>
      <c r="AP275" s="80">
        <f t="shared" si="43"/>
        <v>0</v>
      </c>
      <c r="AQ275" s="80">
        <f>[1]Calculations!AH246</f>
        <v>0.124017314997</v>
      </c>
      <c r="AR275" s="80">
        <f t="shared" si="44"/>
        <v>100.00025399501682</v>
      </c>
      <c r="AS275" s="80">
        <f>[1]Calculations!AI246</f>
        <v>0</v>
      </c>
      <c r="AT275" s="80">
        <f t="shared" si="45"/>
        <v>0</v>
      </c>
      <c r="AU275" s="80">
        <f>[1]Calculations!AJ246</f>
        <v>0</v>
      </c>
      <c r="AV275" s="80">
        <f t="shared" si="46"/>
        <v>0</v>
      </c>
      <c r="AW275" s="83"/>
      <c r="AX275" s="83"/>
      <c r="AY275" s="13" t="str">
        <f>[1]Calculations!D246</f>
        <v>Land Supply 2018</v>
      </c>
    </row>
    <row r="276" spans="2:51" ht="25" x14ac:dyDescent="0.25">
      <c r="B276" s="13" t="str">
        <f>[1]Calculations!A247</f>
        <v>HL/2614/00</v>
      </c>
      <c r="C276" s="30" t="str">
        <f>[1]Calculations!B247</f>
        <v>Unit 1-2 Halter Inn Works, 11 Redisher Croft, Ramsbottom, Bury, BL0 9SA</v>
      </c>
      <c r="D276" s="13" t="str">
        <f>[1]Calculations!C247</f>
        <v>Residential</v>
      </c>
      <c r="E276" s="38">
        <f>[1]Calculations!E247</f>
        <v>0.10361099999999999</v>
      </c>
      <c r="F276" s="38">
        <f>[1]Calculations!I247</f>
        <v>0.10361099999999999</v>
      </c>
      <c r="G276" s="38">
        <f>[1]Calculations!M247</f>
        <v>100</v>
      </c>
      <c r="H276" s="38">
        <f>[1]Calculations!H247</f>
        <v>0</v>
      </c>
      <c r="I276" s="38">
        <f>[1]Calculations!L247</f>
        <v>0</v>
      </c>
      <c r="J276" s="38">
        <f>[1]Calculations!G247</f>
        <v>0</v>
      </c>
      <c r="K276" s="38">
        <f>[1]Calculations!K247</f>
        <v>0</v>
      </c>
      <c r="L276" s="38">
        <f>[1]Calculations!F247</f>
        <v>0</v>
      </c>
      <c r="M276" s="38">
        <f>[1]Calculations!J247</f>
        <v>0</v>
      </c>
      <c r="N276" s="38">
        <f>[1]Calculations!V247</f>
        <v>0</v>
      </c>
      <c r="O276" s="38">
        <f>[1]Calculations!W247</f>
        <v>0</v>
      </c>
      <c r="P276" s="38">
        <f>[1]Calculations!O247</f>
        <v>5.9551557447699993E-2</v>
      </c>
      <c r="Q276" s="38">
        <f>[1]Calculations!S247</f>
        <v>57.476095634343835</v>
      </c>
      <c r="R276" s="38">
        <f>[1]Calculations!Q247</f>
        <v>5.9551557447699993E-2</v>
      </c>
      <c r="S276" s="38">
        <f>[1]Calculations!T247</f>
        <v>57.476095634343835</v>
      </c>
      <c r="T276" s="38">
        <f>[1]Calculations!R247</f>
        <v>3.5379576297199997E-2</v>
      </c>
      <c r="U276" s="38">
        <f>[1]Calculations!U247</f>
        <v>34.146544572680504</v>
      </c>
      <c r="V276" s="38">
        <f>[1]Calculations!X247</f>
        <v>0</v>
      </c>
      <c r="W276" s="38">
        <f>[1]Calculations!Y247</f>
        <v>0</v>
      </c>
      <c r="X276" s="38" t="s">
        <v>1056</v>
      </c>
      <c r="Y276" s="73" t="s">
        <v>108</v>
      </c>
      <c r="Z276" s="80" t="s">
        <v>1067</v>
      </c>
      <c r="AA276" s="80">
        <f>[1]Calculations!Z247</f>
        <v>0</v>
      </c>
      <c r="AB276" s="80">
        <f t="shared" si="36"/>
        <v>0</v>
      </c>
      <c r="AC276" s="80">
        <f>[1]Calculations!AA247</f>
        <v>0</v>
      </c>
      <c r="AD276" s="80">
        <f t="shared" si="37"/>
        <v>0</v>
      </c>
      <c r="AE276" s="80">
        <f>[1]Calculations!AB247</f>
        <v>0</v>
      </c>
      <c r="AF276" s="80">
        <f t="shared" si="38"/>
        <v>0</v>
      </c>
      <c r="AG276" s="80">
        <f>[1]Calculations!AC247</f>
        <v>0</v>
      </c>
      <c r="AH276" s="80">
        <f t="shared" si="39"/>
        <v>0</v>
      </c>
      <c r="AI276" s="80">
        <f>[1]Calculations!AD247</f>
        <v>0</v>
      </c>
      <c r="AJ276" s="80">
        <f t="shared" si="40"/>
        <v>0</v>
      </c>
      <c r="AK276" s="80">
        <f>[1]Calculations!AE247</f>
        <v>0</v>
      </c>
      <c r="AL276" s="80">
        <f t="shared" si="41"/>
        <v>0</v>
      </c>
      <c r="AM276" s="80">
        <f>[1]Calculations!AF247</f>
        <v>0</v>
      </c>
      <c r="AN276" s="80">
        <f t="shared" si="42"/>
        <v>0</v>
      </c>
      <c r="AO276" s="80">
        <f>[1]Calculations!AG247</f>
        <v>0</v>
      </c>
      <c r="AP276" s="80">
        <f t="shared" si="43"/>
        <v>0</v>
      </c>
      <c r="AQ276" s="80">
        <f>[1]Calculations!AH247</f>
        <v>0.103610974999</v>
      </c>
      <c r="AR276" s="80">
        <f t="shared" si="44"/>
        <v>99.999975870322658</v>
      </c>
      <c r="AS276" s="80">
        <f>[1]Calculations!AI247</f>
        <v>0</v>
      </c>
      <c r="AT276" s="80">
        <f t="shared" si="45"/>
        <v>0</v>
      </c>
      <c r="AU276" s="80">
        <f>[1]Calculations!AJ247</f>
        <v>0</v>
      </c>
      <c r="AV276" s="80">
        <f t="shared" si="46"/>
        <v>0</v>
      </c>
      <c r="AW276" s="84"/>
      <c r="AX276" s="84"/>
      <c r="AY276" s="13" t="str">
        <f>[1]Calculations!D247</f>
        <v>Land Supply 2018</v>
      </c>
    </row>
    <row r="277" spans="2:51" ht="25" x14ac:dyDescent="0.25">
      <c r="B277" s="13" t="str">
        <f>[1]Calculations!A248</f>
        <v>HL/2621/00</v>
      </c>
      <c r="C277" s="30" t="str">
        <f>[1]Calculations!B248</f>
        <v>118 Rectory Lane, Prestwich, Manchester, M25 1GB</v>
      </c>
      <c r="D277" s="13" t="str">
        <f>[1]Calculations!C248</f>
        <v>Residential</v>
      </c>
      <c r="E277" s="38">
        <f>[1]Calculations!E248</f>
        <v>6.2253000000000003E-2</v>
      </c>
      <c r="F277" s="38">
        <f>[1]Calculations!I248</f>
        <v>6.2253000000000003E-2</v>
      </c>
      <c r="G277" s="38">
        <f>[1]Calculations!M248</f>
        <v>100</v>
      </c>
      <c r="H277" s="38">
        <f>[1]Calculations!H248</f>
        <v>0</v>
      </c>
      <c r="I277" s="38">
        <f>[1]Calculations!L248</f>
        <v>0</v>
      </c>
      <c r="J277" s="38">
        <f>[1]Calculations!G248</f>
        <v>0</v>
      </c>
      <c r="K277" s="38">
        <f>[1]Calculations!K248</f>
        <v>0</v>
      </c>
      <c r="L277" s="38">
        <f>[1]Calculations!F248</f>
        <v>0</v>
      </c>
      <c r="M277" s="38">
        <f>[1]Calculations!J248</f>
        <v>0</v>
      </c>
      <c r="N277" s="38">
        <f>[1]Calculations!V248</f>
        <v>6.2252985001499998E-2</v>
      </c>
      <c r="O277" s="38">
        <f>[1]Calculations!W248</f>
        <v>99.999975907185188</v>
      </c>
      <c r="P277" s="38">
        <f>[1]Calculations!O248</f>
        <v>3.1290975725577E-3</v>
      </c>
      <c r="Q277" s="38">
        <f>[1]Calculations!S248</f>
        <v>5.0264205300269866</v>
      </c>
      <c r="R277" s="38">
        <f>[1]Calculations!Q248</f>
        <v>1.6457572557700001E-5</v>
      </c>
      <c r="S277" s="38">
        <f>[1]Calculations!T248</f>
        <v>2.6436593509871011E-2</v>
      </c>
      <c r="T277" s="38">
        <f>[1]Calculations!R248</f>
        <v>0</v>
      </c>
      <c r="U277" s="38">
        <f>[1]Calculations!U248</f>
        <v>0</v>
      </c>
      <c r="V277" s="38" t="str">
        <f>[1]Calculations!X248</f>
        <v>Not Modelled</v>
      </c>
      <c r="W277" s="38" t="str">
        <f>[1]Calculations!Y248</f>
        <v>N/A</v>
      </c>
      <c r="X277" s="38" t="s">
        <v>1056</v>
      </c>
      <c r="Y277" s="73" t="s">
        <v>105</v>
      </c>
      <c r="Z277" s="80" t="s">
        <v>1066</v>
      </c>
      <c r="AA277" s="80">
        <f>[1]Calculations!Z248</f>
        <v>0</v>
      </c>
      <c r="AB277" s="80">
        <f t="shared" si="36"/>
        <v>0</v>
      </c>
      <c r="AC277" s="80">
        <f>[1]Calculations!AA248</f>
        <v>0</v>
      </c>
      <c r="AD277" s="80">
        <f t="shared" si="37"/>
        <v>0</v>
      </c>
      <c r="AE277" s="80">
        <f>[1]Calculations!AB248</f>
        <v>0</v>
      </c>
      <c r="AF277" s="80">
        <f t="shared" si="38"/>
        <v>0</v>
      </c>
      <c r="AG277" s="80">
        <f>[1]Calculations!AC248</f>
        <v>0</v>
      </c>
      <c r="AH277" s="80">
        <f t="shared" si="39"/>
        <v>0</v>
      </c>
      <c r="AI277" s="80">
        <f>[1]Calculations!AD248</f>
        <v>0</v>
      </c>
      <c r="AJ277" s="80">
        <f t="shared" si="40"/>
        <v>0</v>
      </c>
      <c r="AK277" s="80">
        <f>[1]Calculations!AE248</f>
        <v>0</v>
      </c>
      <c r="AL277" s="80">
        <f t="shared" si="41"/>
        <v>0</v>
      </c>
      <c r="AM277" s="80">
        <f>[1]Calculations!AF248</f>
        <v>0</v>
      </c>
      <c r="AN277" s="80">
        <f t="shared" si="42"/>
        <v>0</v>
      </c>
      <c r="AO277" s="80">
        <f>[1]Calculations!AG248</f>
        <v>0</v>
      </c>
      <c r="AP277" s="80">
        <f t="shared" si="43"/>
        <v>0</v>
      </c>
      <c r="AQ277" s="80">
        <f>[1]Calculations!AH248</f>
        <v>6.2252985001499998E-2</v>
      </c>
      <c r="AR277" s="80">
        <f t="shared" si="44"/>
        <v>99.999975907185188</v>
      </c>
      <c r="AS277" s="80">
        <f>[1]Calculations!AI248</f>
        <v>0</v>
      </c>
      <c r="AT277" s="80">
        <f t="shared" si="45"/>
        <v>0</v>
      </c>
      <c r="AU277" s="80">
        <f>[1]Calculations!AJ248</f>
        <v>0</v>
      </c>
      <c r="AV277" s="80">
        <f t="shared" si="46"/>
        <v>0</v>
      </c>
      <c r="AW277" s="84"/>
      <c r="AX277" s="84"/>
      <c r="AY277" s="13" t="str">
        <f>[1]Calculations!D248</f>
        <v>Land Supply 2018</v>
      </c>
    </row>
    <row r="278" spans="2:51" ht="25" x14ac:dyDescent="0.25">
      <c r="B278" s="13" t="str">
        <f>[1]Calculations!A249</f>
        <v>HL/2631/00</v>
      </c>
      <c r="C278" s="30" t="str">
        <f>[1]Calculations!B249</f>
        <v>194 Hornby Street, Bury, BL9 5BA</v>
      </c>
      <c r="D278" s="13" t="str">
        <f>[1]Calculations!C249</f>
        <v>Residential</v>
      </c>
      <c r="E278" s="38">
        <f>[1]Calculations!E249</f>
        <v>8.13906E-3</v>
      </c>
      <c r="F278" s="38">
        <f>[1]Calculations!I249</f>
        <v>8.13906E-3</v>
      </c>
      <c r="G278" s="38">
        <f>[1]Calculations!M249</f>
        <v>100</v>
      </c>
      <c r="H278" s="38">
        <f>[1]Calculations!H249</f>
        <v>0</v>
      </c>
      <c r="I278" s="38">
        <f>[1]Calculations!L249</f>
        <v>0</v>
      </c>
      <c r="J278" s="38">
        <f>[1]Calculations!G249</f>
        <v>0</v>
      </c>
      <c r="K278" s="38">
        <f>[1]Calculations!K249</f>
        <v>0</v>
      </c>
      <c r="L278" s="38">
        <f>[1]Calculations!F249</f>
        <v>0</v>
      </c>
      <c r="M278" s="38">
        <f>[1]Calculations!J249</f>
        <v>0</v>
      </c>
      <c r="N278" s="38">
        <f>[1]Calculations!V249</f>
        <v>0</v>
      </c>
      <c r="O278" s="38">
        <f>[1]Calculations!W249</f>
        <v>0</v>
      </c>
      <c r="P278" s="38">
        <f>[1]Calculations!O249</f>
        <v>0</v>
      </c>
      <c r="Q278" s="38">
        <f>[1]Calculations!S249</f>
        <v>0</v>
      </c>
      <c r="R278" s="38">
        <f>[1]Calculations!Q249</f>
        <v>0</v>
      </c>
      <c r="S278" s="38">
        <f>[1]Calculations!T249</f>
        <v>0</v>
      </c>
      <c r="T278" s="38">
        <f>[1]Calculations!R249</f>
        <v>0</v>
      </c>
      <c r="U278" s="38">
        <f>[1]Calculations!U249</f>
        <v>0</v>
      </c>
      <c r="V278" s="38" t="str">
        <f>[1]Calculations!X249</f>
        <v>Not Modelled</v>
      </c>
      <c r="W278" s="38" t="str">
        <f>[1]Calculations!Y249</f>
        <v>N/A</v>
      </c>
      <c r="X278" s="38" t="s">
        <v>1056</v>
      </c>
      <c r="Y278" s="73" t="s">
        <v>106</v>
      </c>
      <c r="Z278" s="80" t="s">
        <v>1071</v>
      </c>
      <c r="AA278" s="80">
        <f>[1]Calculations!Z249</f>
        <v>0</v>
      </c>
      <c r="AB278" s="80">
        <f t="shared" si="36"/>
        <v>0</v>
      </c>
      <c r="AC278" s="80">
        <f>[1]Calculations!AA249</f>
        <v>0</v>
      </c>
      <c r="AD278" s="80">
        <f t="shared" si="37"/>
        <v>0</v>
      </c>
      <c r="AE278" s="80">
        <f>[1]Calculations!AB249</f>
        <v>0</v>
      </c>
      <c r="AF278" s="80">
        <f t="shared" si="38"/>
        <v>0</v>
      </c>
      <c r="AG278" s="80">
        <f>[1]Calculations!AC249</f>
        <v>0</v>
      </c>
      <c r="AH278" s="80">
        <f t="shared" si="39"/>
        <v>0</v>
      </c>
      <c r="AI278" s="80">
        <f>[1]Calculations!AD249</f>
        <v>0</v>
      </c>
      <c r="AJ278" s="80">
        <f t="shared" si="40"/>
        <v>0</v>
      </c>
      <c r="AK278" s="80">
        <f>[1]Calculations!AE249</f>
        <v>0</v>
      </c>
      <c r="AL278" s="80">
        <f t="shared" si="41"/>
        <v>0</v>
      </c>
      <c r="AM278" s="80">
        <f>[1]Calculations!AF249</f>
        <v>0</v>
      </c>
      <c r="AN278" s="80">
        <f t="shared" si="42"/>
        <v>0</v>
      </c>
      <c r="AO278" s="80">
        <f>[1]Calculations!AG249</f>
        <v>0</v>
      </c>
      <c r="AP278" s="80">
        <f t="shared" si="43"/>
        <v>0</v>
      </c>
      <c r="AQ278" s="80">
        <f>[1]Calculations!AH249</f>
        <v>8.1390649990099994E-3</v>
      </c>
      <c r="AR278" s="80">
        <f t="shared" si="44"/>
        <v>100.00006141999198</v>
      </c>
      <c r="AS278" s="80">
        <f>[1]Calculations!AI249</f>
        <v>0</v>
      </c>
      <c r="AT278" s="80">
        <f t="shared" si="45"/>
        <v>0</v>
      </c>
      <c r="AU278" s="80">
        <f>[1]Calculations!AJ249</f>
        <v>0</v>
      </c>
      <c r="AV278" s="80">
        <f t="shared" si="46"/>
        <v>0</v>
      </c>
      <c r="AW278" s="83"/>
      <c r="AX278" s="83"/>
      <c r="AY278" s="13" t="str">
        <f>[1]Calculations!D249</f>
        <v>Land Supply 2018</v>
      </c>
    </row>
    <row r="279" spans="2:51" x14ac:dyDescent="0.25">
      <c r="B279" s="13" t="str">
        <f>[1]Calculations!A250</f>
        <v>HL/2641/00</v>
      </c>
      <c r="C279" s="30" t="str">
        <f>[1]Calculations!B250</f>
        <v>216 Ainsworth Road, Bury, BL8 2SB</v>
      </c>
      <c r="D279" s="13" t="str">
        <f>[1]Calculations!C250</f>
        <v>Residential</v>
      </c>
      <c r="E279" s="38">
        <f>[1]Calculations!E250</f>
        <v>0.17432600000000001</v>
      </c>
      <c r="F279" s="38">
        <f>[1]Calculations!I250</f>
        <v>0.17432600000000001</v>
      </c>
      <c r="G279" s="38">
        <f>[1]Calculations!M250</f>
        <v>100</v>
      </c>
      <c r="H279" s="38">
        <f>[1]Calculations!H250</f>
        <v>0</v>
      </c>
      <c r="I279" s="38">
        <f>[1]Calculations!L250</f>
        <v>0</v>
      </c>
      <c r="J279" s="38">
        <f>[1]Calculations!G250</f>
        <v>0</v>
      </c>
      <c r="K279" s="38">
        <f>[1]Calculations!K250</f>
        <v>0</v>
      </c>
      <c r="L279" s="38">
        <f>[1]Calculations!F250</f>
        <v>0</v>
      </c>
      <c r="M279" s="38">
        <f>[1]Calculations!J250</f>
        <v>0</v>
      </c>
      <c r="N279" s="38">
        <f>[1]Calculations!V250</f>
        <v>0</v>
      </c>
      <c r="O279" s="38">
        <f>[1]Calculations!W250</f>
        <v>0</v>
      </c>
      <c r="P279" s="38">
        <f>[1]Calculations!O250</f>
        <v>2.2797799999999999E-4</v>
      </c>
      <c r="Q279" s="38">
        <f>[1]Calculations!S250</f>
        <v>0.13077682043986552</v>
      </c>
      <c r="R279" s="38">
        <f>[1]Calculations!Q250</f>
        <v>0</v>
      </c>
      <c r="S279" s="38">
        <f>[1]Calculations!T250</f>
        <v>0</v>
      </c>
      <c r="T279" s="38">
        <f>[1]Calculations!R250</f>
        <v>0</v>
      </c>
      <c r="U279" s="38">
        <f>[1]Calculations!U250</f>
        <v>0</v>
      </c>
      <c r="V279" s="38" t="str">
        <f>[1]Calculations!X250</f>
        <v>Not Modelled</v>
      </c>
      <c r="W279" s="38" t="str">
        <f>[1]Calculations!Y250</f>
        <v>N/A</v>
      </c>
      <c r="X279" s="38" t="s">
        <v>1056</v>
      </c>
      <c r="Y279" s="73" t="s">
        <v>105</v>
      </c>
      <c r="Z279" s="80" t="s">
        <v>1066</v>
      </c>
      <c r="AA279" s="80">
        <f>[1]Calculations!Z250</f>
        <v>0</v>
      </c>
      <c r="AB279" s="80">
        <f t="shared" si="36"/>
        <v>0</v>
      </c>
      <c r="AC279" s="80">
        <f>[1]Calculations!AA250</f>
        <v>0</v>
      </c>
      <c r="AD279" s="80">
        <f t="shared" si="37"/>
        <v>0</v>
      </c>
      <c r="AE279" s="80">
        <f>[1]Calculations!AB250</f>
        <v>0</v>
      </c>
      <c r="AF279" s="80">
        <f t="shared" si="38"/>
        <v>0</v>
      </c>
      <c r="AG279" s="80">
        <f>[1]Calculations!AC250</f>
        <v>0</v>
      </c>
      <c r="AH279" s="80">
        <f t="shared" si="39"/>
        <v>0</v>
      </c>
      <c r="AI279" s="80">
        <f>[1]Calculations!AD250</f>
        <v>0</v>
      </c>
      <c r="AJ279" s="80">
        <f t="shared" si="40"/>
        <v>0</v>
      </c>
      <c r="AK279" s="80">
        <f>[1]Calculations!AE250</f>
        <v>0</v>
      </c>
      <c r="AL279" s="80">
        <f t="shared" si="41"/>
        <v>0</v>
      </c>
      <c r="AM279" s="80">
        <f>[1]Calculations!AF250</f>
        <v>0</v>
      </c>
      <c r="AN279" s="80">
        <f t="shared" si="42"/>
        <v>0</v>
      </c>
      <c r="AO279" s="80">
        <f>[1]Calculations!AG250</f>
        <v>0</v>
      </c>
      <c r="AP279" s="80">
        <f t="shared" si="43"/>
        <v>0</v>
      </c>
      <c r="AQ279" s="80">
        <f>[1]Calculations!AH250</f>
        <v>0.17432647999799999</v>
      </c>
      <c r="AR279" s="80">
        <f t="shared" si="44"/>
        <v>100.00027534504319</v>
      </c>
      <c r="AS279" s="80">
        <f>[1]Calculations!AI250</f>
        <v>0</v>
      </c>
      <c r="AT279" s="80">
        <f t="shared" si="45"/>
        <v>0</v>
      </c>
      <c r="AU279" s="80">
        <f>[1]Calculations!AJ250</f>
        <v>0</v>
      </c>
      <c r="AV279" s="80">
        <f t="shared" si="46"/>
        <v>0</v>
      </c>
      <c r="AW279" s="83"/>
      <c r="AX279" s="83"/>
      <c r="AY279" s="13" t="str">
        <f>[1]Calculations!D250</f>
        <v>Land Supply 2018</v>
      </c>
    </row>
    <row r="280" spans="2:51" ht="25" x14ac:dyDescent="0.25">
      <c r="B280" s="13" t="str">
        <f>[1]Calculations!A251</f>
        <v>HL/2642/00</v>
      </c>
      <c r="C280" s="30" t="str">
        <f>[1]Calculations!B251</f>
        <v>Thurston Fold Farm, Castle Road, Bury, BL9 8QS</v>
      </c>
      <c r="D280" s="13" t="str">
        <f>[1]Calculations!C251</f>
        <v>Residential</v>
      </c>
      <c r="E280" s="38">
        <f>[1]Calculations!E251</f>
        <v>0.41755599999999998</v>
      </c>
      <c r="F280" s="38">
        <f>[1]Calculations!I251</f>
        <v>0.41755599999999998</v>
      </c>
      <c r="G280" s="38">
        <f>[1]Calculations!M251</f>
        <v>100</v>
      </c>
      <c r="H280" s="38">
        <f>[1]Calculations!H251</f>
        <v>0</v>
      </c>
      <c r="I280" s="38">
        <f>[1]Calculations!L251</f>
        <v>0</v>
      </c>
      <c r="J280" s="38">
        <f>[1]Calculations!G251</f>
        <v>0</v>
      </c>
      <c r="K280" s="38">
        <f>[1]Calculations!K251</f>
        <v>0</v>
      </c>
      <c r="L280" s="38">
        <f>[1]Calculations!F251</f>
        <v>0</v>
      </c>
      <c r="M280" s="38">
        <f>[1]Calculations!J251</f>
        <v>0</v>
      </c>
      <c r="N280" s="38">
        <f>[1]Calculations!V251</f>
        <v>0</v>
      </c>
      <c r="O280" s="38">
        <f>[1]Calculations!W251</f>
        <v>0</v>
      </c>
      <c r="P280" s="38">
        <f>[1]Calculations!O251</f>
        <v>3.7109163978559997E-4</v>
      </c>
      <c r="Q280" s="38">
        <f>[1]Calculations!S251</f>
        <v>8.8872304501815325E-2</v>
      </c>
      <c r="R280" s="38">
        <f>[1]Calculations!Q251</f>
        <v>3.7109163978559997E-4</v>
      </c>
      <c r="S280" s="38">
        <f>[1]Calculations!T251</f>
        <v>8.8872304501815325E-2</v>
      </c>
      <c r="T280" s="38">
        <f>[1]Calculations!R251</f>
        <v>3.0533765995599999E-5</v>
      </c>
      <c r="U280" s="38">
        <f>[1]Calculations!U251</f>
        <v>7.312496047380471E-3</v>
      </c>
      <c r="V280" s="38" t="str">
        <f>[1]Calculations!X251</f>
        <v>Not Modelled</v>
      </c>
      <c r="W280" s="38" t="str">
        <f>[1]Calculations!Y251</f>
        <v>N/A</v>
      </c>
      <c r="X280" s="38" t="s">
        <v>1056</v>
      </c>
      <c r="Y280" s="73" t="s">
        <v>105</v>
      </c>
      <c r="Z280" s="80" t="s">
        <v>1066</v>
      </c>
      <c r="AA280" s="80">
        <f>[1]Calculations!Z251</f>
        <v>0</v>
      </c>
      <c r="AB280" s="80">
        <f t="shared" si="36"/>
        <v>0</v>
      </c>
      <c r="AC280" s="80">
        <f>[1]Calculations!AA251</f>
        <v>3.7109163978499998E-4</v>
      </c>
      <c r="AD280" s="80">
        <f t="shared" si="37"/>
        <v>8.8872304501671627E-4</v>
      </c>
      <c r="AE280" s="80">
        <f>[1]Calculations!AB251</f>
        <v>3.0533765995599999E-5</v>
      </c>
      <c r="AF280" s="80">
        <f t="shared" si="38"/>
        <v>7.312496047380471E-3</v>
      </c>
      <c r="AG280" s="80">
        <f>[1]Calculations!AC251</f>
        <v>0</v>
      </c>
      <c r="AH280" s="80">
        <f t="shared" si="39"/>
        <v>0</v>
      </c>
      <c r="AI280" s="80">
        <f>[1]Calculations!AD251</f>
        <v>0</v>
      </c>
      <c r="AJ280" s="80">
        <f t="shared" si="40"/>
        <v>0</v>
      </c>
      <c r="AK280" s="80">
        <f>[1]Calculations!AE251</f>
        <v>0.25918827864999999</v>
      </c>
      <c r="AL280" s="80">
        <f t="shared" si="41"/>
        <v>62.072698907451937</v>
      </c>
      <c r="AM280" s="80">
        <f>[1]Calculations!AF251</f>
        <v>3.7108654779400001E-4</v>
      </c>
      <c r="AN280" s="80">
        <f t="shared" si="42"/>
        <v>8.8871085026679064E-2</v>
      </c>
      <c r="AO280" s="80">
        <f>[1]Calculations!AG251</f>
        <v>0.35567441694800001</v>
      </c>
      <c r="AP280" s="80">
        <f t="shared" si="43"/>
        <v>85.180051765032715</v>
      </c>
      <c r="AQ280" s="80">
        <f>[1]Calculations!AH251</f>
        <v>6.1881861402399999E-2</v>
      </c>
      <c r="AR280" s="80">
        <f t="shared" si="44"/>
        <v>14.820014896780313</v>
      </c>
      <c r="AS280" s="80">
        <f>[1]Calculations!AI251</f>
        <v>0</v>
      </c>
      <c r="AT280" s="80">
        <f t="shared" si="45"/>
        <v>0</v>
      </c>
      <c r="AU280" s="80">
        <f>[1]Calculations!AJ251</f>
        <v>0</v>
      </c>
      <c r="AV280" s="80">
        <f t="shared" si="46"/>
        <v>0</v>
      </c>
      <c r="AW280" s="83"/>
      <c r="AX280" s="83"/>
      <c r="AY280" s="13" t="str">
        <f>[1]Calculations!D251</f>
        <v>Land Supply 2018</v>
      </c>
    </row>
    <row r="281" spans="2:51" ht="25" x14ac:dyDescent="0.25">
      <c r="B281" s="13" t="str">
        <f>[1]Calculations!A252</f>
        <v>HL/2647/00</v>
      </c>
      <c r="C281" s="30" t="str">
        <f>[1]Calculations!B252</f>
        <v>Masons Arms, 241 Walmersley Old Road, Bury, BL9 6RU</v>
      </c>
      <c r="D281" s="13" t="str">
        <f>[1]Calculations!C252</f>
        <v>Residential</v>
      </c>
      <c r="E281" s="38">
        <f>[1]Calculations!E252</f>
        <v>0.13411400000000001</v>
      </c>
      <c r="F281" s="38">
        <f>[1]Calculations!I252</f>
        <v>0.13411400000000001</v>
      </c>
      <c r="G281" s="38">
        <f>[1]Calculations!M252</f>
        <v>100</v>
      </c>
      <c r="H281" s="38">
        <f>[1]Calculations!H252</f>
        <v>0</v>
      </c>
      <c r="I281" s="38">
        <f>[1]Calculations!L252</f>
        <v>0</v>
      </c>
      <c r="J281" s="38">
        <f>[1]Calculations!G252</f>
        <v>0</v>
      </c>
      <c r="K281" s="38">
        <f>[1]Calculations!K252</f>
        <v>0</v>
      </c>
      <c r="L281" s="38">
        <f>[1]Calculations!F252</f>
        <v>0</v>
      </c>
      <c r="M281" s="38">
        <f>[1]Calculations!J252</f>
        <v>0</v>
      </c>
      <c r="N281" s="38">
        <f>[1]Calculations!V252</f>
        <v>0</v>
      </c>
      <c r="O281" s="38">
        <f>[1]Calculations!W252</f>
        <v>0</v>
      </c>
      <c r="P281" s="38">
        <f>[1]Calculations!O252</f>
        <v>2.5933600000000001E-2</v>
      </c>
      <c r="Q281" s="38">
        <f>[1]Calculations!S252</f>
        <v>19.336981970562356</v>
      </c>
      <c r="R281" s="38">
        <f>[1]Calculations!Q252</f>
        <v>0</v>
      </c>
      <c r="S281" s="38">
        <f>[1]Calculations!T252</f>
        <v>0</v>
      </c>
      <c r="T281" s="38">
        <f>[1]Calculations!R252</f>
        <v>0</v>
      </c>
      <c r="U281" s="38">
        <f>[1]Calculations!U252</f>
        <v>0</v>
      </c>
      <c r="V281" s="38" t="str">
        <f>[1]Calculations!X252</f>
        <v>Not Modelled</v>
      </c>
      <c r="W281" s="38" t="str">
        <f>[1]Calculations!Y252</f>
        <v>N/A</v>
      </c>
      <c r="X281" s="38" t="s">
        <v>1056</v>
      </c>
      <c r="Y281" s="73" t="s">
        <v>105</v>
      </c>
      <c r="Z281" s="80" t="s">
        <v>1066</v>
      </c>
      <c r="AA281" s="80">
        <f>[1]Calculations!Z252</f>
        <v>0</v>
      </c>
      <c r="AB281" s="80">
        <f t="shared" si="36"/>
        <v>0</v>
      </c>
      <c r="AC281" s="80">
        <f>[1]Calculations!AA252</f>
        <v>0</v>
      </c>
      <c r="AD281" s="80">
        <f t="shared" si="37"/>
        <v>0</v>
      </c>
      <c r="AE281" s="80">
        <f>[1]Calculations!AB252</f>
        <v>0</v>
      </c>
      <c r="AF281" s="80">
        <f t="shared" si="38"/>
        <v>0</v>
      </c>
      <c r="AG281" s="80">
        <f>[1]Calculations!AC252</f>
        <v>0</v>
      </c>
      <c r="AH281" s="80">
        <f t="shared" si="39"/>
        <v>0</v>
      </c>
      <c r="AI281" s="80">
        <f>[1]Calculations!AD252</f>
        <v>0</v>
      </c>
      <c r="AJ281" s="80">
        <f t="shared" si="40"/>
        <v>0</v>
      </c>
      <c r="AK281" s="80">
        <f>[1]Calculations!AE252</f>
        <v>0</v>
      </c>
      <c r="AL281" s="80">
        <f t="shared" si="41"/>
        <v>0</v>
      </c>
      <c r="AM281" s="80">
        <f>[1]Calculations!AF252</f>
        <v>0</v>
      </c>
      <c r="AN281" s="80">
        <f t="shared" si="42"/>
        <v>0</v>
      </c>
      <c r="AO281" s="80">
        <f>[1]Calculations!AG252</f>
        <v>0</v>
      </c>
      <c r="AP281" s="80">
        <f t="shared" si="43"/>
        <v>0</v>
      </c>
      <c r="AQ281" s="80">
        <f>[1]Calculations!AH252</f>
        <v>0.134114135</v>
      </c>
      <c r="AR281" s="80">
        <f t="shared" si="44"/>
        <v>100.00010066063199</v>
      </c>
      <c r="AS281" s="80">
        <f>[1]Calculations!AI252</f>
        <v>0</v>
      </c>
      <c r="AT281" s="80">
        <f t="shared" si="45"/>
        <v>0</v>
      </c>
      <c r="AU281" s="80">
        <f>[1]Calculations!AJ252</f>
        <v>0</v>
      </c>
      <c r="AV281" s="80">
        <f t="shared" si="46"/>
        <v>0</v>
      </c>
      <c r="AW281" s="83"/>
      <c r="AX281" s="83"/>
      <c r="AY281" s="13" t="str">
        <f>[1]Calculations!D252</f>
        <v>Land Supply 2018</v>
      </c>
    </row>
    <row r="282" spans="2:51" ht="25" x14ac:dyDescent="0.25">
      <c r="B282" s="13" t="str">
        <f>[1]Calculations!A253</f>
        <v>HL/2647/01</v>
      </c>
      <c r="C282" s="30" t="str">
        <f>[1]Calculations!B253</f>
        <v>Masons Arms car park south, 241 Walmersley Old Road, Bury, BL9 6RU</v>
      </c>
      <c r="D282" s="13" t="str">
        <f>[1]Calculations!C253</f>
        <v>Residential</v>
      </c>
      <c r="E282" s="38">
        <f>[1]Calculations!E253</f>
        <v>7.4792899999999995E-2</v>
      </c>
      <c r="F282" s="38">
        <f>[1]Calculations!I253</f>
        <v>7.4792899999999995E-2</v>
      </c>
      <c r="G282" s="38">
        <f>[1]Calculations!M253</f>
        <v>100</v>
      </c>
      <c r="H282" s="38">
        <f>[1]Calculations!H253</f>
        <v>0</v>
      </c>
      <c r="I282" s="38">
        <f>[1]Calculations!L253</f>
        <v>0</v>
      </c>
      <c r="J282" s="38">
        <f>[1]Calculations!G253</f>
        <v>0</v>
      </c>
      <c r="K282" s="38">
        <f>[1]Calculations!K253</f>
        <v>0</v>
      </c>
      <c r="L282" s="38">
        <f>[1]Calculations!F253</f>
        <v>0</v>
      </c>
      <c r="M282" s="38">
        <f>[1]Calculations!J253</f>
        <v>0</v>
      </c>
      <c r="N282" s="38">
        <f>[1]Calculations!V253</f>
        <v>0</v>
      </c>
      <c r="O282" s="38">
        <f>[1]Calculations!W253</f>
        <v>0</v>
      </c>
      <c r="P282" s="38">
        <f>[1]Calculations!O253</f>
        <v>8.2121599999999996E-3</v>
      </c>
      <c r="Q282" s="38">
        <f>[1]Calculations!S253</f>
        <v>10.979865735918784</v>
      </c>
      <c r="R282" s="38">
        <f>[1]Calculations!Q253</f>
        <v>0</v>
      </c>
      <c r="S282" s="38">
        <f>[1]Calculations!T253</f>
        <v>0</v>
      </c>
      <c r="T282" s="38">
        <f>[1]Calculations!R253</f>
        <v>0</v>
      </c>
      <c r="U282" s="38">
        <f>[1]Calculations!U253</f>
        <v>0</v>
      </c>
      <c r="V282" s="38" t="str">
        <f>[1]Calculations!X253</f>
        <v>Not Modelled</v>
      </c>
      <c r="W282" s="38" t="str">
        <f>[1]Calculations!Y253</f>
        <v>N/A</v>
      </c>
      <c r="X282" s="38" t="s">
        <v>1056</v>
      </c>
      <c r="Y282" s="73" t="s">
        <v>105</v>
      </c>
      <c r="Z282" s="80" t="s">
        <v>1066</v>
      </c>
      <c r="AA282" s="80">
        <f>[1]Calculations!Z253</f>
        <v>0</v>
      </c>
      <c r="AB282" s="80">
        <f t="shared" si="36"/>
        <v>0</v>
      </c>
      <c r="AC282" s="80">
        <f>[1]Calculations!AA253</f>
        <v>0</v>
      </c>
      <c r="AD282" s="80">
        <f t="shared" si="37"/>
        <v>0</v>
      </c>
      <c r="AE282" s="80">
        <f>[1]Calculations!AB253</f>
        <v>0</v>
      </c>
      <c r="AF282" s="80">
        <f t="shared" si="38"/>
        <v>0</v>
      </c>
      <c r="AG282" s="80">
        <f>[1]Calculations!AC253</f>
        <v>0</v>
      </c>
      <c r="AH282" s="80">
        <f t="shared" si="39"/>
        <v>0</v>
      </c>
      <c r="AI282" s="80">
        <f>[1]Calculations!AD253</f>
        <v>0</v>
      </c>
      <c r="AJ282" s="80">
        <f t="shared" si="40"/>
        <v>0</v>
      </c>
      <c r="AK282" s="80">
        <f>[1]Calculations!AE253</f>
        <v>0</v>
      </c>
      <c r="AL282" s="80">
        <f t="shared" si="41"/>
        <v>0</v>
      </c>
      <c r="AM282" s="80">
        <f>[1]Calculations!AF253</f>
        <v>0</v>
      </c>
      <c r="AN282" s="80">
        <f t="shared" si="42"/>
        <v>0</v>
      </c>
      <c r="AO282" s="80">
        <f>[1]Calculations!AG253</f>
        <v>0</v>
      </c>
      <c r="AP282" s="80">
        <f t="shared" si="43"/>
        <v>0</v>
      </c>
      <c r="AQ282" s="80">
        <f>[1]Calculations!AH253</f>
        <v>7.47929000018E-2</v>
      </c>
      <c r="AR282" s="80">
        <f t="shared" si="44"/>
        <v>100.00000000240665</v>
      </c>
      <c r="AS282" s="80">
        <f>[1]Calculations!AI253</f>
        <v>0</v>
      </c>
      <c r="AT282" s="80">
        <f t="shared" si="45"/>
        <v>0</v>
      </c>
      <c r="AU282" s="80">
        <f>[1]Calculations!AJ253</f>
        <v>0</v>
      </c>
      <c r="AV282" s="80">
        <f t="shared" si="46"/>
        <v>0</v>
      </c>
      <c r="AW282" s="83"/>
      <c r="AX282" s="83"/>
      <c r="AY282" s="13" t="str">
        <f>[1]Calculations!D253</f>
        <v>Land Supply 2018</v>
      </c>
    </row>
    <row r="283" spans="2:51" ht="25" x14ac:dyDescent="0.25">
      <c r="B283" s="13" t="str">
        <f>[1]Calculations!A254</f>
        <v>HL/2648/00</v>
      </c>
      <c r="C283" s="30" t="str">
        <f>[1]Calculations!B254</f>
        <v>Land adjacent to SE of 11 Morris Street, Radcliffe, Manchester, M26 2HF</v>
      </c>
      <c r="D283" s="13" t="str">
        <f>[1]Calculations!C254</f>
        <v>Residential</v>
      </c>
      <c r="E283" s="38">
        <f>[1]Calculations!E254</f>
        <v>0.44516499999999998</v>
      </c>
      <c r="F283" s="38">
        <f>[1]Calculations!I254</f>
        <v>2.6439320000015698E-7</v>
      </c>
      <c r="G283" s="38">
        <f>[1]Calculations!M254</f>
        <v>5.9392180427517216E-5</v>
      </c>
      <c r="H283" s="38">
        <f>[1]Calculations!H254</f>
        <v>0</v>
      </c>
      <c r="I283" s="38">
        <f>[1]Calculations!L254</f>
        <v>0</v>
      </c>
      <c r="J283" s="38">
        <f>[1]Calculations!G254</f>
        <v>0.42933961027599998</v>
      </c>
      <c r="K283" s="38">
        <f>[1]Calculations!K254</f>
        <v>96.44505077353341</v>
      </c>
      <c r="L283" s="38">
        <f>[1]Calculations!F254</f>
        <v>1.5825125330800001E-2</v>
      </c>
      <c r="M283" s="38">
        <f>[1]Calculations!J254</f>
        <v>3.5548898342861639</v>
      </c>
      <c r="N283" s="38">
        <f>[1]Calculations!V254</f>
        <v>0.445164715007</v>
      </c>
      <c r="O283" s="38">
        <f>[1]Calculations!W254</f>
        <v>99.999935980366843</v>
      </c>
      <c r="P283" s="38">
        <f>[1]Calculations!O254</f>
        <v>0.1611123629915</v>
      </c>
      <c r="Q283" s="38">
        <f>[1]Calculations!S254</f>
        <v>36.191606031808433</v>
      </c>
      <c r="R283" s="38">
        <f>[1]Calculations!Q254</f>
        <v>7.3404662991500003E-2</v>
      </c>
      <c r="S283" s="38">
        <f>[1]Calculations!T254</f>
        <v>16.489315869733694</v>
      </c>
      <c r="T283" s="38">
        <f>[1]Calculations!R254</f>
        <v>1.7600000000000001E-2</v>
      </c>
      <c r="U283" s="38">
        <f>[1]Calculations!U254</f>
        <v>3.9535902418204492</v>
      </c>
      <c r="V283" s="38">
        <f>[1]Calculations!X254</f>
        <v>0.445164715007</v>
      </c>
      <c r="W283" s="38">
        <f>[1]Calculations!Y254</f>
        <v>99.999935980366843</v>
      </c>
      <c r="X283" s="38" t="s">
        <v>1056</v>
      </c>
      <c r="Y283" s="73" t="s">
        <v>102</v>
      </c>
      <c r="Z283" s="80" t="s">
        <v>1070</v>
      </c>
      <c r="AA283" s="80">
        <f>[1]Calculations!Z254</f>
        <v>0</v>
      </c>
      <c r="AB283" s="80">
        <f t="shared" si="36"/>
        <v>0</v>
      </c>
      <c r="AC283" s="80">
        <f>[1]Calculations!AA254</f>
        <v>0</v>
      </c>
      <c r="AD283" s="80">
        <f t="shared" si="37"/>
        <v>0</v>
      </c>
      <c r="AE283" s="80">
        <f>[1]Calculations!AB254</f>
        <v>0</v>
      </c>
      <c r="AF283" s="80">
        <f t="shared" si="38"/>
        <v>0</v>
      </c>
      <c r="AG283" s="80">
        <f>[1]Calculations!AC254</f>
        <v>0</v>
      </c>
      <c r="AH283" s="80">
        <f t="shared" si="39"/>
        <v>0</v>
      </c>
      <c r="AI283" s="80">
        <f>[1]Calculations!AD254</f>
        <v>0</v>
      </c>
      <c r="AJ283" s="80">
        <f t="shared" si="40"/>
        <v>0</v>
      </c>
      <c r="AK283" s="80">
        <f>[1]Calculations!AE254</f>
        <v>0</v>
      </c>
      <c r="AL283" s="80">
        <f t="shared" si="41"/>
        <v>0</v>
      </c>
      <c r="AM283" s="80">
        <f>[1]Calculations!AF254</f>
        <v>0</v>
      </c>
      <c r="AN283" s="80">
        <f t="shared" si="42"/>
        <v>0</v>
      </c>
      <c r="AO283" s="80">
        <f>[1]Calculations!AG254</f>
        <v>0</v>
      </c>
      <c r="AP283" s="80">
        <f t="shared" si="43"/>
        <v>0</v>
      </c>
      <c r="AQ283" s="80">
        <f>[1]Calculations!AH254</f>
        <v>0.445164715007</v>
      </c>
      <c r="AR283" s="80">
        <f t="shared" si="44"/>
        <v>99.999935980366843</v>
      </c>
      <c r="AS283" s="80">
        <f>[1]Calculations!AI254</f>
        <v>0</v>
      </c>
      <c r="AT283" s="80">
        <f t="shared" si="45"/>
        <v>0</v>
      </c>
      <c r="AU283" s="80">
        <f>[1]Calculations!AJ254</f>
        <v>5.70868713513E-2</v>
      </c>
      <c r="AV283" s="80">
        <f t="shared" si="46"/>
        <v>12.823755540372673</v>
      </c>
      <c r="AW283" s="83"/>
      <c r="AX283" s="83"/>
      <c r="AY283" s="13" t="str">
        <f>[1]Calculations!D254</f>
        <v>Land Supply 2018</v>
      </c>
    </row>
    <row r="284" spans="2:51" ht="25" x14ac:dyDescent="0.25">
      <c r="B284" s="13" t="str">
        <f>[1]Calculations!A255</f>
        <v>HL/2650/00</v>
      </c>
      <c r="C284" s="30" t="str">
        <f>[1]Calculations!B255</f>
        <v>136 Stand Lane, Radcliffe, Manchester, M26 1GS</v>
      </c>
      <c r="D284" s="13" t="str">
        <f>[1]Calculations!C255</f>
        <v>Residential</v>
      </c>
      <c r="E284" s="38">
        <f>[1]Calculations!E255</f>
        <v>5.8720399999999999E-2</v>
      </c>
      <c r="F284" s="38">
        <f>[1]Calculations!I255</f>
        <v>5.8720399999999999E-2</v>
      </c>
      <c r="G284" s="38">
        <f>[1]Calculations!M255</f>
        <v>100</v>
      </c>
      <c r="H284" s="38">
        <f>[1]Calculations!H255</f>
        <v>0</v>
      </c>
      <c r="I284" s="38">
        <f>[1]Calculations!L255</f>
        <v>0</v>
      </c>
      <c r="J284" s="38">
        <f>[1]Calculations!G255</f>
        <v>0</v>
      </c>
      <c r="K284" s="38">
        <f>[1]Calculations!K255</f>
        <v>0</v>
      </c>
      <c r="L284" s="38">
        <f>[1]Calculations!F255</f>
        <v>0</v>
      </c>
      <c r="M284" s="38">
        <f>[1]Calculations!J255</f>
        <v>0</v>
      </c>
      <c r="N284" s="38">
        <f>[1]Calculations!V255</f>
        <v>0</v>
      </c>
      <c r="O284" s="38">
        <f>[1]Calculations!W255</f>
        <v>0</v>
      </c>
      <c r="P284" s="38">
        <f>[1]Calculations!O255</f>
        <v>1.61228006006E-4</v>
      </c>
      <c r="Q284" s="38">
        <f>[1]Calculations!S255</f>
        <v>0.27456898455391993</v>
      </c>
      <c r="R284" s="38">
        <f>[1]Calculations!Q255</f>
        <v>1.61228006006E-4</v>
      </c>
      <c r="S284" s="38">
        <f>[1]Calculations!T255</f>
        <v>0.27456898455391993</v>
      </c>
      <c r="T284" s="38">
        <f>[1]Calculations!R255</f>
        <v>0</v>
      </c>
      <c r="U284" s="38">
        <f>[1]Calculations!U255</f>
        <v>0</v>
      </c>
      <c r="V284" s="38" t="str">
        <f>[1]Calculations!X255</f>
        <v>Not Modelled</v>
      </c>
      <c r="W284" s="38" t="str">
        <f>[1]Calculations!Y255</f>
        <v>N/A</v>
      </c>
      <c r="X284" s="38" t="s">
        <v>1056</v>
      </c>
      <c r="Y284" s="73" t="s">
        <v>105</v>
      </c>
      <c r="Z284" s="80" t="s">
        <v>1066</v>
      </c>
      <c r="AA284" s="80">
        <f>[1]Calculations!Z255</f>
        <v>0</v>
      </c>
      <c r="AB284" s="80">
        <f t="shared" si="36"/>
        <v>0</v>
      </c>
      <c r="AC284" s="80">
        <f>[1]Calculations!AA255</f>
        <v>0</v>
      </c>
      <c r="AD284" s="80">
        <f t="shared" si="37"/>
        <v>0</v>
      </c>
      <c r="AE284" s="80">
        <f>[1]Calculations!AB255</f>
        <v>0</v>
      </c>
      <c r="AF284" s="80">
        <f t="shared" si="38"/>
        <v>0</v>
      </c>
      <c r="AG284" s="80">
        <f>[1]Calculations!AC255</f>
        <v>0</v>
      </c>
      <c r="AH284" s="80">
        <f t="shared" si="39"/>
        <v>0</v>
      </c>
      <c r="AI284" s="80">
        <f>[1]Calculations!AD255</f>
        <v>0</v>
      </c>
      <c r="AJ284" s="80">
        <f t="shared" si="40"/>
        <v>0</v>
      </c>
      <c r="AK284" s="80">
        <f>[1]Calculations!AE255</f>
        <v>0</v>
      </c>
      <c r="AL284" s="80">
        <f t="shared" si="41"/>
        <v>0</v>
      </c>
      <c r="AM284" s="80">
        <f>[1]Calculations!AF255</f>
        <v>0</v>
      </c>
      <c r="AN284" s="80">
        <f t="shared" si="42"/>
        <v>0</v>
      </c>
      <c r="AO284" s="80">
        <f>[1]Calculations!AG255</f>
        <v>0</v>
      </c>
      <c r="AP284" s="80">
        <f t="shared" si="43"/>
        <v>0</v>
      </c>
      <c r="AQ284" s="80">
        <f>[1]Calculations!AH255</f>
        <v>5.8720354997700001E-2</v>
      </c>
      <c r="AR284" s="80">
        <f t="shared" si="44"/>
        <v>99.999923361727781</v>
      </c>
      <c r="AS284" s="80">
        <f>[1]Calculations!AI255</f>
        <v>0</v>
      </c>
      <c r="AT284" s="80">
        <f t="shared" si="45"/>
        <v>0</v>
      </c>
      <c r="AU284" s="80">
        <f>[1]Calculations!AJ255</f>
        <v>0</v>
      </c>
      <c r="AV284" s="80">
        <f t="shared" si="46"/>
        <v>0</v>
      </c>
      <c r="AW284" s="84"/>
      <c r="AX284" s="84"/>
      <c r="AY284" s="13" t="str">
        <f>[1]Calculations!D255</f>
        <v>Land Supply 2018</v>
      </c>
    </row>
    <row r="285" spans="2:51" ht="25" x14ac:dyDescent="0.25">
      <c r="B285" s="13" t="str">
        <f>[1]Calculations!A256</f>
        <v>HL/2652/00</v>
      </c>
      <c r="C285" s="30" t="str">
        <f>[1]Calculations!B256</f>
        <v>Mountheath Industrial Estate, George Street, Prestwich</v>
      </c>
      <c r="D285" s="13" t="str">
        <f>[1]Calculations!C256</f>
        <v>Residential</v>
      </c>
      <c r="E285" s="38">
        <f>[1]Calculations!E256</f>
        <v>4.89114</v>
      </c>
      <c r="F285" s="38">
        <f>[1]Calculations!I256</f>
        <v>4.89114</v>
      </c>
      <c r="G285" s="38">
        <f>[1]Calculations!M256</f>
        <v>100</v>
      </c>
      <c r="H285" s="38">
        <f>[1]Calculations!H256</f>
        <v>0</v>
      </c>
      <c r="I285" s="38">
        <f>[1]Calculations!L256</f>
        <v>0</v>
      </c>
      <c r="J285" s="38">
        <f>[1]Calculations!G256</f>
        <v>0</v>
      </c>
      <c r="K285" s="38">
        <f>[1]Calculations!K256</f>
        <v>0</v>
      </c>
      <c r="L285" s="38">
        <f>[1]Calculations!F256</f>
        <v>0</v>
      </c>
      <c r="M285" s="38">
        <f>[1]Calculations!J256</f>
        <v>0</v>
      </c>
      <c r="N285" s="38">
        <f>[1]Calculations!V256</f>
        <v>0</v>
      </c>
      <c r="O285" s="38">
        <f>[1]Calculations!W256</f>
        <v>0</v>
      </c>
      <c r="P285" s="38">
        <f>[1]Calculations!O256</f>
        <v>1.3135612995300001</v>
      </c>
      <c r="Q285" s="38">
        <f>[1]Calculations!S256</f>
        <v>26.855933371974633</v>
      </c>
      <c r="R285" s="38">
        <f>[1]Calculations!Q256</f>
        <v>1.28238109953</v>
      </c>
      <c r="S285" s="38">
        <f>[1]Calculations!T256</f>
        <v>26.218450085869556</v>
      </c>
      <c r="T285" s="38">
        <f>[1]Calculations!R256</f>
        <v>0.82706724951300004</v>
      </c>
      <c r="U285" s="38">
        <f>[1]Calculations!U256</f>
        <v>16.909498593640748</v>
      </c>
      <c r="V285" s="38" t="str">
        <f>[1]Calculations!X256</f>
        <v>Not Modelled</v>
      </c>
      <c r="W285" s="38" t="str">
        <f>[1]Calculations!Y256</f>
        <v>N/A</v>
      </c>
      <c r="X285" s="38" t="s">
        <v>1056</v>
      </c>
      <c r="Y285" s="73" t="s">
        <v>108</v>
      </c>
      <c r="Z285" s="80" t="s">
        <v>1067</v>
      </c>
      <c r="AA285" s="80">
        <f>[1]Calculations!Z256</f>
        <v>0</v>
      </c>
      <c r="AB285" s="80">
        <f t="shared" si="36"/>
        <v>0</v>
      </c>
      <c r="AC285" s="80">
        <f>[1]Calculations!AA256</f>
        <v>0</v>
      </c>
      <c r="AD285" s="80">
        <f t="shared" si="37"/>
        <v>0</v>
      </c>
      <c r="AE285" s="80">
        <f>[1]Calculations!AB256</f>
        <v>0</v>
      </c>
      <c r="AF285" s="80">
        <f t="shared" si="38"/>
        <v>0</v>
      </c>
      <c r="AG285" s="80">
        <f>[1]Calculations!AC256</f>
        <v>0</v>
      </c>
      <c r="AH285" s="80">
        <f t="shared" si="39"/>
        <v>0</v>
      </c>
      <c r="AI285" s="80">
        <f>[1]Calculations!AD256</f>
        <v>0</v>
      </c>
      <c r="AJ285" s="80">
        <f t="shared" si="40"/>
        <v>0</v>
      </c>
      <c r="AK285" s="80">
        <f>[1]Calculations!AE256</f>
        <v>0</v>
      </c>
      <c r="AL285" s="80">
        <f t="shared" si="41"/>
        <v>0</v>
      </c>
      <c r="AM285" s="80">
        <f>[1]Calculations!AF256</f>
        <v>0</v>
      </c>
      <c r="AN285" s="80">
        <f t="shared" si="42"/>
        <v>0</v>
      </c>
      <c r="AO285" s="80">
        <f>[1]Calculations!AG256</f>
        <v>0</v>
      </c>
      <c r="AP285" s="80">
        <f t="shared" si="43"/>
        <v>0</v>
      </c>
      <c r="AQ285" s="80">
        <f>[1]Calculations!AH256</f>
        <v>4.89113679</v>
      </c>
      <c r="AR285" s="80">
        <f t="shared" si="44"/>
        <v>99.999934371128205</v>
      </c>
      <c r="AS285" s="80">
        <f>[1]Calculations!AI256</f>
        <v>0</v>
      </c>
      <c r="AT285" s="80">
        <f t="shared" si="45"/>
        <v>0</v>
      </c>
      <c r="AU285" s="80">
        <f>[1]Calculations!AJ256</f>
        <v>0</v>
      </c>
      <c r="AV285" s="80">
        <f t="shared" si="46"/>
        <v>0</v>
      </c>
      <c r="AW285" s="84"/>
      <c r="AX285" s="84"/>
      <c r="AY285" s="13" t="str">
        <f>[1]Calculations!D256</f>
        <v>Land Supply 2018</v>
      </c>
    </row>
    <row r="286" spans="2:51" ht="25" x14ac:dyDescent="0.25">
      <c r="B286" s="13" t="str">
        <f>[1]Calculations!A257</f>
        <v>HL/2654/00</v>
      </c>
      <c r="C286" s="30" t="str">
        <f>[1]Calculations!B257</f>
        <v>Land adjacent St.Mary's Social Club, Pine Street, Radcliffe, M26 2WQ</v>
      </c>
      <c r="D286" s="13" t="str">
        <f>[1]Calculations!C257</f>
        <v>Residential</v>
      </c>
      <c r="E286" s="38">
        <f>[1]Calculations!E257</f>
        <v>0.119189</v>
      </c>
      <c r="F286" s="38">
        <f>[1]Calculations!I257</f>
        <v>1.7879335500006505E-2</v>
      </c>
      <c r="G286" s="38">
        <f>[1]Calculations!M257</f>
        <v>15.000826838052591</v>
      </c>
      <c r="H286" s="38">
        <f>[1]Calculations!H257</f>
        <v>0.10128040345</v>
      </c>
      <c r="I286" s="38">
        <f>[1]Calculations!L257</f>
        <v>84.974623035682811</v>
      </c>
      <c r="J286" s="38">
        <f>[1]Calculations!G257</f>
        <v>2.9261049993500001E-5</v>
      </c>
      <c r="K286" s="38">
        <f>[1]Calculations!K257</f>
        <v>2.4550126264588173E-2</v>
      </c>
      <c r="L286" s="38">
        <f>[1]Calculations!F257</f>
        <v>0</v>
      </c>
      <c r="M286" s="38">
        <f>[1]Calculations!J257</f>
        <v>0</v>
      </c>
      <c r="N286" s="38">
        <f>[1]Calculations!V257</f>
        <v>0.117537390999</v>
      </c>
      <c r="O286" s="38">
        <f>[1]Calculations!W257</f>
        <v>98.614294103482706</v>
      </c>
      <c r="P286" s="38">
        <f>[1]Calculations!O257</f>
        <v>0</v>
      </c>
      <c r="Q286" s="38">
        <f>[1]Calculations!S257</f>
        <v>0</v>
      </c>
      <c r="R286" s="38">
        <f>[1]Calculations!Q257</f>
        <v>0</v>
      </c>
      <c r="S286" s="38">
        <f>[1]Calculations!T257</f>
        <v>0</v>
      </c>
      <c r="T286" s="38">
        <f>[1]Calculations!R257</f>
        <v>0</v>
      </c>
      <c r="U286" s="38">
        <f>[1]Calculations!U257</f>
        <v>0</v>
      </c>
      <c r="V286" s="38">
        <f>[1]Calculations!X257</f>
        <v>0</v>
      </c>
      <c r="W286" s="38">
        <f>[1]Calculations!Y257</f>
        <v>0</v>
      </c>
      <c r="X286" s="38" t="s">
        <v>1056</v>
      </c>
      <c r="Y286" s="73" t="s">
        <v>108</v>
      </c>
      <c r="Z286" s="80" t="s">
        <v>1067</v>
      </c>
      <c r="AA286" s="80">
        <f>[1]Calculations!Z257</f>
        <v>0</v>
      </c>
      <c r="AB286" s="80">
        <f t="shared" si="36"/>
        <v>0</v>
      </c>
      <c r="AC286" s="80">
        <f>[1]Calculations!AA257</f>
        <v>0</v>
      </c>
      <c r="AD286" s="80">
        <f t="shared" si="37"/>
        <v>0</v>
      </c>
      <c r="AE286" s="80">
        <f>[1]Calculations!AB257</f>
        <v>0</v>
      </c>
      <c r="AF286" s="80">
        <f t="shared" si="38"/>
        <v>0</v>
      </c>
      <c r="AG286" s="80">
        <f>[1]Calculations!AC257</f>
        <v>0</v>
      </c>
      <c r="AH286" s="80">
        <f t="shared" si="39"/>
        <v>0</v>
      </c>
      <c r="AI286" s="80">
        <f>[1]Calculations!AD257</f>
        <v>0</v>
      </c>
      <c r="AJ286" s="80">
        <f t="shared" si="40"/>
        <v>0</v>
      </c>
      <c r="AK286" s="80">
        <f>[1]Calculations!AE257</f>
        <v>0</v>
      </c>
      <c r="AL286" s="80">
        <f t="shared" si="41"/>
        <v>0</v>
      </c>
      <c r="AM286" s="80">
        <f>[1]Calculations!AF257</f>
        <v>0</v>
      </c>
      <c r="AN286" s="80">
        <f t="shared" si="42"/>
        <v>0</v>
      </c>
      <c r="AO286" s="80">
        <f>[1]Calculations!AG257</f>
        <v>0</v>
      </c>
      <c r="AP286" s="80">
        <f t="shared" si="43"/>
        <v>0</v>
      </c>
      <c r="AQ286" s="80">
        <f>[1]Calculations!AH257</f>
        <v>0.119188624998</v>
      </c>
      <c r="AR286" s="80">
        <f t="shared" si="44"/>
        <v>99.999685371972234</v>
      </c>
      <c r="AS286" s="80">
        <f>[1]Calculations!AI257</f>
        <v>0</v>
      </c>
      <c r="AT286" s="80">
        <f t="shared" si="45"/>
        <v>0</v>
      </c>
      <c r="AU286" s="80">
        <f>[1]Calculations!AJ257</f>
        <v>0</v>
      </c>
      <c r="AV286" s="80">
        <f t="shared" si="46"/>
        <v>0</v>
      </c>
      <c r="AW286" s="83"/>
      <c r="AX286" s="83"/>
      <c r="AY286" s="13" t="str">
        <f>[1]Calculations!D257</f>
        <v>Land Supply 2018</v>
      </c>
    </row>
    <row r="287" spans="2:51" ht="25" x14ac:dyDescent="0.25">
      <c r="B287" s="13" t="str">
        <f>[1]Calculations!A258</f>
        <v>HL/2666/00</v>
      </c>
      <c r="C287" s="30" t="str">
        <f>[1]Calculations!B258</f>
        <v>Land at 2 Kestrel Close, Whitefield, Manchester, M45 6SB</v>
      </c>
      <c r="D287" s="13" t="str">
        <f>[1]Calculations!C258</f>
        <v>Residential</v>
      </c>
      <c r="E287" s="38">
        <f>[1]Calculations!E258</f>
        <v>2.33317E-2</v>
      </c>
      <c r="F287" s="38">
        <f>[1]Calculations!I258</f>
        <v>2.33317E-2</v>
      </c>
      <c r="G287" s="38">
        <f>[1]Calculations!M258</f>
        <v>100</v>
      </c>
      <c r="H287" s="38">
        <f>[1]Calculations!H258</f>
        <v>0</v>
      </c>
      <c r="I287" s="38">
        <f>[1]Calculations!L258</f>
        <v>0</v>
      </c>
      <c r="J287" s="38">
        <f>[1]Calculations!G258</f>
        <v>0</v>
      </c>
      <c r="K287" s="38">
        <f>[1]Calculations!K258</f>
        <v>0</v>
      </c>
      <c r="L287" s="38">
        <f>[1]Calculations!F258</f>
        <v>0</v>
      </c>
      <c r="M287" s="38">
        <f>[1]Calculations!J258</f>
        <v>0</v>
      </c>
      <c r="N287" s="38">
        <f>[1]Calculations!V258</f>
        <v>0</v>
      </c>
      <c r="O287" s="38">
        <f>[1]Calculations!W258</f>
        <v>0</v>
      </c>
      <c r="P287" s="38">
        <f>[1]Calculations!O258</f>
        <v>0</v>
      </c>
      <c r="Q287" s="38">
        <f>[1]Calculations!S258</f>
        <v>0</v>
      </c>
      <c r="R287" s="38">
        <f>[1]Calculations!Q258</f>
        <v>0</v>
      </c>
      <c r="S287" s="38">
        <f>[1]Calculations!T258</f>
        <v>0</v>
      </c>
      <c r="T287" s="38">
        <f>[1]Calculations!R258</f>
        <v>0</v>
      </c>
      <c r="U287" s="38">
        <f>[1]Calculations!U258</f>
        <v>0</v>
      </c>
      <c r="V287" s="38" t="str">
        <f>[1]Calculations!X258</f>
        <v>Not Modelled</v>
      </c>
      <c r="W287" s="38" t="str">
        <f>[1]Calculations!Y258</f>
        <v>N/A</v>
      </c>
      <c r="X287" s="38" t="s">
        <v>1056</v>
      </c>
      <c r="Y287" s="73" t="s">
        <v>106</v>
      </c>
      <c r="Z287" s="80" t="s">
        <v>1071</v>
      </c>
      <c r="AA287" s="80">
        <f>[1]Calculations!Z258</f>
        <v>0</v>
      </c>
      <c r="AB287" s="80">
        <f t="shared" ref="AB287:AB350" si="47">AA287/E287*100</f>
        <v>0</v>
      </c>
      <c r="AC287" s="80">
        <f>[1]Calculations!AA258</f>
        <v>0</v>
      </c>
      <c r="AD287" s="80">
        <f t="shared" ref="AD287:AD350" si="48">AC287/E287</f>
        <v>0</v>
      </c>
      <c r="AE287" s="80">
        <f>[1]Calculations!AB258</f>
        <v>0</v>
      </c>
      <c r="AF287" s="80">
        <f t="shared" ref="AF287:AF350" si="49">AE287/$E287*100</f>
        <v>0</v>
      </c>
      <c r="AG287" s="80">
        <f>[1]Calculations!AC258</f>
        <v>0</v>
      </c>
      <c r="AH287" s="80">
        <f t="shared" ref="AH287:AH350" si="50">AG287/$E287*100</f>
        <v>0</v>
      </c>
      <c r="AI287" s="80">
        <f>[1]Calculations!AD258</f>
        <v>0</v>
      </c>
      <c r="AJ287" s="80">
        <f t="shared" ref="AJ287:AJ350" si="51">AI287/$E287*100</f>
        <v>0</v>
      </c>
      <c r="AK287" s="80">
        <f>[1]Calculations!AE258</f>
        <v>0</v>
      </c>
      <c r="AL287" s="80">
        <f t="shared" ref="AL287:AL350" si="52">AK287/$E287*100</f>
        <v>0</v>
      </c>
      <c r="AM287" s="80">
        <f>[1]Calculations!AF258</f>
        <v>0</v>
      </c>
      <c r="AN287" s="80">
        <f t="shared" ref="AN287:AN350" si="53">AM287/$E287*100</f>
        <v>0</v>
      </c>
      <c r="AO287" s="80">
        <f>[1]Calculations!AG258</f>
        <v>0</v>
      </c>
      <c r="AP287" s="80">
        <f t="shared" ref="AP287:AP350" si="54">AO287/$E287*100</f>
        <v>0</v>
      </c>
      <c r="AQ287" s="80">
        <f>[1]Calculations!AH258</f>
        <v>2.3331695001200001E-2</v>
      </c>
      <c r="AR287" s="80">
        <f t="shared" ref="AR287:AR350" si="55">AQ287/$E287*100</f>
        <v>99.999978575071694</v>
      </c>
      <c r="AS287" s="80">
        <f>[1]Calculations!AI258</f>
        <v>0</v>
      </c>
      <c r="AT287" s="80">
        <f t="shared" ref="AT287:AT350" si="56">AS287/$E287*100</f>
        <v>0</v>
      </c>
      <c r="AU287" s="80">
        <f>[1]Calculations!AJ258</f>
        <v>0</v>
      </c>
      <c r="AV287" s="80">
        <f t="shared" ref="AV287:AV350" si="57">AU287/$E287*100</f>
        <v>0</v>
      </c>
      <c r="AW287" s="83"/>
      <c r="AX287" s="83"/>
      <c r="AY287" s="13" t="str">
        <f>[1]Calculations!D258</f>
        <v>Land Supply 2018</v>
      </c>
    </row>
    <row r="288" spans="2:51" ht="37.5" x14ac:dyDescent="0.25">
      <c r="B288" s="13" t="str">
        <f>[1]Calculations!A259</f>
        <v>HL/2672/00</v>
      </c>
      <c r="C288" s="30" t="str">
        <f>[1]Calculations!B259</f>
        <v>Land adjacent to Outwood Gate Farm, Ringley Road West, Radcliffe, Manchester, M26 1DL</v>
      </c>
      <c r="D288" s="13" t="str">
        <f>[1]Calculations!C259</f>
        <v>Residential</v>
      </c>
      <c r="E288" s="38">
        <f>[1]Calculations!E259</f>
        <v>0.19853799999999999</v>
      </c>
      <c r="F288" s="38">
        <f>[1]Calculations!I259</f>
        <v>0.19853799999999999</v>
      </c>
      <c r="G288" s="38">
        <f>[1]Calculations!M259</f>
        <v>100</v>
      </c>
      <c r="H288" s="38">
        <f>[1]Calculations!H259</f>
        <v>0</v>
      </c>
      <c r="I288" s="38">
        <f>[1]Calculations!L259</f>
        <v>0</v>
      </c>
      <c r="J288" s="38">
        <f>[1]Calculations!G259</f>
        <v>0</v>
      </c>
      <c r="K288" s="38">
        <f>[1]Calculations!K259</f>
        <v>0</v>
      </c>
      <c r="L288" s="38">
        <f>[1]Calculations!F259</f>
        <v>0</v>
      </c>
      <c r="M288" s="38">
        <f>[1]Calculations!J259</f>
        <v>0</v>
      </c>
      <c r="N288" s="38">
        <f>[1]Calculations!V259</f>
        <v>0</v>
      </c>
      <c r="O288" s="38">
        <f>[1]Calculations!W259</f>
        <v>0</v>
      </c>
      <c r="P288" s="38">
        <f>[1]Calculations!O259</f>
        <v>0</v>
      </c>
      <c r="Q288" s="38">
        <f>[1]Calculations!S259</f>
        <v>0</v>
      </c>
      <c r="R288" s="38">
        <f>[1]Calculations!Q259</f>
        <v>0</v>
      </c>
      <c r="S288" s="38">
        <f>[1]Calculations!T259</f>
        <v>0</v>
      </c>
      <c r="T288" s="38">
        <f>[1]Calculations!R259</f>
        <v>0</v>
      </c>
      <c r="U288" s="38">
        <f>[1]Calculations!U259</f>
        <v>0</v>
      </c>
      <c r="V288" s="38" t="str">
        <f>[1]Calculations!X259</f>
        <v>Not Modelled</v>
      </c>
      <c r="W288" s="38" t="str">
        <f>[1]Calculations!Y259</f>
        <v>N/A</v>
      </c>
      <c r="X288" s="38" t="s">
        <v>1056</v>
      </c>
      <c r="Y288" s="73" t="s">
        <v>106</v>
      </c>
      <c r="Z288" s="80" t="s">
        <v>1071</v>
      </c>
      <c r="AA288" s="80">
        <f>[1]Calculations!Z259</f>
        <v>0</v>
      </c>
      <c r="AB288" s="80">
        <f t="shared" si="47"/>
        <v>0</v>
      </c>
      <c r="AC288" s="80">
        <f>[1]Calculations!AA259</f>
        <v>0</v>
      </c>
      <c r="AD288" s="80">
        <f t="shared" si="48"/>
        <v>0</v>
      </c>
      <c r="AE288" s="80">
        <f>[1]Calculations!AB259</f>
        <v>0</v>
      </c>
      <c r="AF288" s="80">
        <f t="shared" si="49"/>
        <v>0</v>
      </c>
      <c r="AG288" s="80">
        <f>[1]Calculations!AC259</f>
        <v>0</v>
      </c>
      <c r="AH288" s="80">
        <f t="shared" si="50"/>
        <v>0</v>
      </c>
      <c r="AI288" s="80">
        <f>[1]Calculations!AD259</f>
        <v>0</v>
      </c>
      <c r="AJ288" s="80">
        <f t="shared" si="51"/>
        <v>0</v>
      </c>
      <c r="AK288" s="80">
        <f>[1]Calculations!AE259</f>
        <v>0</v>
      </c>
      <c r="AL288" s="80">
        <f t="shared" si="52"/>
        <v>0</v>
      </c>
      <c r="AM288" s="80">
        <f>[1]Calculations!AF259</f>
        <v>0</v>
      </c>
      <c r="AN288" s="80">
        <f t="shared" si="53"/>
        <v>0</v>
      </c>
      <c r="AO288" s="80">
        <f>[1]Calculations!AG259</f>
        <v>0</v>
      </c>
      <c r="AP288" s="80">
        <f t="shared" si="54"/>
        <v>0</v>
      </c>
      <c r="AQ288" s="80">
        <f>[1]Calculations!AH259</f>
        <v>0.19853798999799999</v>
      </c>
      <c r="AR288" s="80">
        <f t="shared" si="55"/>
        <v>99.999994962173488</v>
      </c>
      <c r="AS288" s="80">
        <f>[1]Calculations!AI259</f>
        <v>0</v>
      </c>
      <c r="AT288" s="80">
        <f t="shared" si="56"/>
        <v>0</v>
      </c>
      <c r="AU288" s="80">
        <f>[1]Calculations!AJ259</f>
        <v>0</v>
      </c>
      <c r="AV288" s="80">
        <f t="shared" si="57"/>
        <v>0</v>
      </c>
      <c r="AW288" s="83"/>
      <c r="AX288" s="83"/>
      <c r="AY288" s="13" t="str">
        <f>[1]Calculations!D259</f>
        <v>Land Supply 2018</v>
      </c>
    </row>
    <row r="289" spans="2:51" ht="25" x14ac:dyDescent="0.25">
      <c r="B289" s="13" t="str">
        <f>[1]Calculations!A260</f>
        <v>HL/2675/00</v>
      </c>
      <c r="C289" s="30" t="str">
        <f>[1]Calculations!B260</f>
        <v>Former Radcliffe Times Building, 44 Church Street West, Radcliffe</v>
      </c>
      <c r="D289" s="13" t="str">
        <f>[1]Calculations!C260</f>
        <v>Residential</v>
      </c>
      <c r="E289" s="38">
        <f>[1]Calculations!E260</f>
        <v>7.9244700000000001E-2</v>
      </c>
      <c r="F289" s="38">
        <f>[1]Calculations!I260</f>
        <v>3.2812410913000273E-4</v>
      </c>
      <c r="G289" s="38">
        <f>[1]Calculations!M260</f>
        <v>0.41406442213801398</v>
      </c>
      <c r="H289" s="38">
        <f>[1]Calculations!H260</f>
        <v>4.2487571002399999E-2</v>
      </c>
      <c r="I289" s="38">
        <f>[1]Calculations!L260</f>
        <v>53.615662627784566</v>
      </c>
      <c r="J289" s="38">
        <f>[1]Calculations!G260</f>
        <v>4.7313049361699996E-3</v>
      </c>
      <c r="K289" s="38">
        <f>[1]Calculations!K260</f>
        <v>5.9705001547989953</v>
      </c>
      <c r="L289" s="38">
        <f>[1]Calculations!F260</f>
        <v>3.1697699952299999E-2</v>
      </c>
      <c r="M289" s="38">
        <f>[1]Calculations!J260</f>
        <v>39.999772795278417</v>
      </c>
      <c r="N289" s="38">
        <f>[1]Calculations!V260</f>
        <v>7.9244674997200004E-2</v>
      </c>
      <c r="O289" s="38">
        <f>[1]Calculations!W260</f>
        <v>99.999968448615491</v>
      </c>
      <c r="P289" s="38">
        <f>[1]Calculations!O260</f>
        <v>0</v>
      </c>
      <c r="Q289" s="38">
        <f>[1]Calculations!S260</f>
        <v>0</v>
      </c>
      <c r="R289" s="38">
        <f>[1]Calculations!Q260</f>
        <v>0</v>
      </c>
      <c r="S289" s="38">
        <f>[1]Calculations!T260</f>
        <v>0</v>
      </c>
      <c r="T289" s="38">
        <f>[1]Calculations!R260</f>
        <v>0</v>
      </c>
      <c r="U289" s="38">
        <f>[1]Calculations!U260</f>
        <v>0</v>
      </c>
      <c r="V289" s="38">
        <f>[1]Calculations!X260</f>
        <v>3.7262243533500002E-2</v>
      </c>
      <c r="W289" s="38">
        <f>[1]Calculations!Y260</f>
        <v>47.02174849989968</v>
      </c>
      <c r="X289" s="38" t="s">
        <v>1056</v>
      </c>
      <c r="Y289" s="73" t="s">
        <v>99</v>
      </c>
      <c r="Z289" s="80" t="s">
        <v>248</v>
      </c>
      <c r="AA289" s="80">
        <f>[1]Calculations!Z260</f>
        <v>0</v>
      </c>
      <c r="AB289" s="80">
        <f t="shared" si="47"/>
        <v>0</v>
      </c>
      <c r="AC289" s="80">
        <f>[1]Calculations!AA260</f>
        <v>0</v>
      </c>
      <c r="AD289" s="80">
        <f t="shared" si="48"/>
        <v>0</v>
      </c>
      <c r="AE289" s="80">
        <f>[1]Calculations!AB260</f>
        <v>0</v>
      </c>
      <c r="AF289" s="80">
        <f t="shared" si="49"/>
        <v>0</v>
      </c>
      <c r="AG289" s="80">
        <f>[1]Calculations!AC260</f>
        <v>0</v>
      </c>
      <c r="AH289" s="80">
        <f t="shared" si="50"/>
        <v>0</v>
      </c>
      <c r="AI289" s="80">
        <f>[1]Calculations!AD260</f>
        <v>0</v>
      </c>
      <c r="AJ289" s="80">
        <f t="shared" si="51"/>
        <v>0</v>
      </c>
      <c r="AK289" s="80">
        <f>[1]Calculations!AE260</f>
        <v>0</v>
      </c>
      <c r="AL289" s="80">
        <f t="shared" si="52"/>
        <v>0</v>
      </c>
      <c r="AM289" s="80">
        <f>[1]Calculations!AF260</f>
        <v>0</v>
      </c>
      <c r="AN289" s="80">
        <f t="shared" si="53"/>
        <v>0</v>
      </c>
      <c r="AO289" s="80">
        <f>[1]Calculations!AG260</f>
        <v>0</v>
      </c>
      <c r="AP289" s="80">
        <f t="shared" si="54"/>
        <v>0</v>
      </c>
      <c r="AQ289" s="80">
        <f>[1]Calculations!AH260</f>
        <v>7.9244674997200004E-2</v>
      </c>
      <c r="AR289" s="80">
        <f t="shared" si="55"/>
        <v>99.999968448615491</v>
      </c>
      <c r="AS289" s="80">
        <f>[1]Calculations!AI260</f>
        <v>0</v>
      </c>
      <c r="AT289" s="80">
        <f t="shared" si="56"/>
        <v>0</v>
      </c>
      <c r="AU289" s="80">
        <f>[1]Calculations!AJ260</f>
        <v>0</v>
      </c>
      <c r="AV289" s="80">
        <f t="shared" si="57"/>
        <v>0</v>
      </c>
      <c r="AW289" s="83"/>
      <c r="AX289" s="83"/>
      <c r="AY289" s="13" t="str">
        <f>[1]Calculations!D260</f>
        <v>Land Supply 2018</v>
      </c>
    </row>
    <row r="290" spans="2:51" ht="37.5" x14ac:dyDescent="0.25">
      <c r="B290" s="13" t="str">
        <f>[1]Calculations!A261</f>
        <v>HL/2676/00</v>
      </c>
      <c r="C290" s="30" t="str">
        <f>[1]Calculations!B261</f>
        <v>Land adjacent to Eton Business Park, Bury Road, Radcliffe, Manchester, M26 2XF</v>
      </c>
      <c r="D290" s="13" t="str">
        <f>[1]Calculations!C261</f>
        <v>Residential</v>
      </c>
      <c r="E290" s="38">
        <f>[1]Calculations!E261</f>
        <v>0.58030400000000004</v>
      </c>
      <c r="F290" s="38">
        <f>[1]Calculations!I261</f>
        <v>0.58030400000000004</v>
      </c>
      <c r="G290" s="38">
        <f>[1]Calculations!M261</f>
        <v>100</v>
      </c>
      <c r="H290" s="38">
        <f>[1]Calculations!H261</f>
        <v>0</v>
      </c>
      <c r="I290" s="38">
        <f>[1]Calculations!L261</f>
        <v>0</v>
      </c>
      <c r="J290" s="38">
        <f>[1]Calculations!G261</f>
        <v>0</v>
      </c>
      <c r="K290" s="38">
        <f>[1]Calculations!K261</f>
        <v>0</v>
      </c>
      <c r="L290" s="38">
        <f>[1]Calculations!F261</f>
        <v>0</v>
      </c>
      <c r="M290" s="38">
        <f>[1]Calculations!J261</f>
        <v>0</v>
      </c>
      <c r="N290" s="38">
        <f>[1]Calculations!V261</f>
        <v>0.42796415452499997</v>
      </c>
      <c r="O290" s="38">
        <f>[1]Calculations!W261</f>
        <v>73.748268928871752</v>
      </c>
      <c r="P290" s="38">
        <f>[1]Calculations!O261</f>
        <v>5.4428200000000001E-3</v>
      </c>
      <c r="Q290" s="38">
        <f>[1]Calculations!S261</f>
        <v>0.93792563897543357</v>
      </c>
      <c r="R290" s="38">
        <f>[1]Calculations!Q261</f>
        <v>0</v>
      </c>
      <c r="S290" s="38">
        <f>[1]Calculations!T261</f>
        <v>0</v>
      </c>
      <c r="T290" s="38">
        <f>[1]Calculations!R261</f>
        <v>0</v>
      </c>
      <c r="U290" s="38">
        <f>[1]Calculations!U261</f>
        <v>0</v>
      </c>
      <c r="V290" s="38" t="str">
        <f>[1]Calculations!X261</f>
        <v>Not Modelled</v>
      </c>
      <c r="W290" s="38" t="str">
        <f>[1]Calculations!Y261</f>
        <v>N/A</v>
      </c>
      <c r="X290" s="38" t="s">
        <v>1056</v>
      </c>
      <c r="Y290" s="73" t="s">
        <v>105</v>
      </c>
      <c r="Z290" s="80" t="s">
        <v>1066</v>
      </c>
      <c r="AA290" s="80">
        <f>[1]Calculations!Z261</f>
        <v>0</v>
      </c>
      <c r="AB290" s="80">
        <f t="shared" si="47"/>
        <v>0</v>
      </c>
      <c r="AC290" s="80">
        <f>[1]Calculations!AA261</f>
        <v>0</v>
      </c>
      <c r="AD290" s="80">
        <f t="shared" si="48"/>
        <v>0</v>
      </c>
      <c r="AE290" s="80">
        <f>[1]Calculations!AB261</f>
        <v>0</v>
      </c>
      <c r="AF290" s="80">
        <f t="shared" si="49"/>
        <v>0</v>
      </c>
      <c r="AG290" s="80">
        <f>[1]Calculations!AC261</f>
        <v>0</v>
      </c>
      <c r="AH290" s="80">
        <f t="shared" si="50"/>
        <v>0</v>
      </c>
      <c r="AI290" s="80">
        <f>[1]Calculations!AD261</f>
        <v>0.26199873568499998</v>
      </c>
      <c r="AJ290" s="80">
        <f t="shared" si="51"/>
        <v>45.148531749738062</v>
      </c>
      <c r="AK290" s="80">
        <f>[1]Calculations!AE261</f>
        <v>0</v>
      </c>
      <c r="AL290" s="80">
        <f t="shared" si="52"/>
        <v>0</v>
      </c>
      <c r="AM290" s="80">
        <f>[1]Calculations!AF261</f>
        <v>0</v>
      </c>
      <c r="AN290" s="80">
        <f t="shared" si="53"/>
        <v>0</v>
      </c>
      <c r="AO290" s="80">
        <f>[1]Calculations!AG261</f>
        <v>5.5836925248199998E-2</v>
      </c>
      <c r="AP290" s="80">
        <f t="shared" si="54"/>
        <v>9.6220128153864177</v>
      </c>
      <c r="AQ290" s="80">
        <f>[1]Calculations!AH261</f>
        <v>0.52446677000499997</v>
      </c>
      <c r="AR290" s="80">
        <f t="shared" si="55"/>
        <v>90.377934669586963</v>
      </c>
      <c r="AS290" s="80">
        <f>[1]Calculations!AI261</f>
        <v>0</v>
      </c>
      <c r="AT290" s="80">
        <f t="shared" si="56"/>
        <v>0</v>
      </c>
      <c r="AU290" s="80">
        <f>[1]Calculations!AJ261</f>
        <v>0</v>
      </c>
      <c r="AV290" s="80">
        <f t="shared" si="57"/>
        <v>0</v>
      </c>
      <c r="AW290" s="83"/>
      <c r="AX290" s="83"/>
      <c r="AY290" s="13" t="str">
        <f>[1]Calculations!D261</f>
        <v>Land Supply 2018</v>
      </c>
    </row>
    <row r="291" spans="2:51" ht="25" x14ac:dyDescent="0.25">
      <c r="B291" s="13" t="str">
        <f>[1]Calculations!A262</f>
        <v>HL/2687/00</v>
      </c>
      <c r="C291" s="30" t="str">
        <f>[1]Calculations!B262</f>
        <v>Autocephalic Chapel Church, Chapel Road, Prestwich, Manchester, M25 9SS</v>
      </c>
      <c r="D291" s="13" t="str">
        <f>[1]Calculations!C262</f>
        <v>Residential</v>
      </c>
      <c r="E291" s="38">
        <f>[1]Calculations!E262</f>
        <v>2.3769800000000001E-2</v>
      </c>
      <c r="F291" s="38">
        <f>[1]Calculations!I262</f>
        <v>2.3769800000000001E-2</v>
      </c>
      <c r="G291" s="38">
        <f>[1]Calculations!M262</f>
        <v>100</v>
      </c>
      <c r="H291" s="38">
        <f>[1]Calculations!H262</f>
        <v>0</v>
      </c>
      <c r="I291" s="38">
        <f>[1]Calculations!L262</f>
        <v>0</v>
      </c>
      <c r="J291" s="38">
        <f>[1]Calculations!G262</f>
        <v>0</v>
      </c>
      <c r="K291" s="38">
        <f>[1]Calculations!K262</f>
        <v>0</v>
      </c>
      <c r="L291" s="38">
        <f>[1]Calculations!F262</f>
        <v>0</v>
      </c>
      <c r="M291" s="38">
        <f>[1]Calculations!J262</f>
        <v>0</v>
      </c>
      <c r="N291" s="38">
        <f>[1]Calculations!V262</f>
        <v>0</v>
      </c>
      <c r="O291" s="38">
        <f>[1]Calculations!W262</f>
        <v>0</v>
      </c>
      <c r="P291" s="38">
        <f>[1]Calculations!O262</f>
        <v>0</v>
      </c>
      <c r="Q291" s="38">
        <f>[1]Calculations!S262</f>
        <v>0</v>
      </c>
      <c r="R291" s="38">
        <f>[1]Calculations!Q262</f>
        <v>0</v>
      </c>
      <c r="S291" s="38">
        <f>[1]Calculations!T262</f>
        <v>0</v>
      </c>
      <c r="T291" s="38">
        <f>[1]Calculations!R262</f>
        <v>0</v>
      </c>
      <c r="U291" s="38">
        <f>[1]Calculations!U262</f>
        <v>0</v>
      </c>
      <c r="V291" s="38" t="str">
        <f>[1]Calculations!X262</f>
        <v>Not Modelled</v>
      </c>
      <c r="W291" s="38" t="str">
        <f>[1]Calculations!Y262</f>
        <v>N/A</v>
      </c>
      <c r="X291" s="38" t="s">
        <v>1056</v>
      </c>
      <c r="Y291" s="73" t="s">
        <v>106</v>
      </c>
      <c r="Z291" s="80" t="s">
        <v>1071</v>
      </c>
      <c r="AA291" s="80">
        <f>[1]Calculations!Z262</f>
        <v>0</v>
      </c>
      <c r="AB291" s="80">
        <f t="shared" si="47"/>
        <v>0</v>
      </c>
      <c r="AC291" s="80">
        <f>[1]Calculations!AA262</f>
        <v>0</v>
      </c>
      <c r="AD291" s="80">
        <f t="shared" si="48"/>
        <v>0</v>
      </c>
      <c r="AE291" s="80">
        <f>[1]Calculations!AB262</f>
        <v>0</v>
      </c>
      <c r="AF291" s="80">
        <f t="shared" si="49"/>
        <v>0</v>
      </c>
      <c r="AG291" s="80">
        <f>[1]Calculations!AC262</f>
        <v>0</v>
      </c>
      <c r="AH291" s="80">
        <f t="shared" si="50"/>
        <v>0</v>
      </c>
      <c r="AI291" s="80">
        <f>[1]Calculations!AD262</f>
        <v>0</v>
      </c>
      <c r="AJ291" s="80">
        <f t="shared" si="51"/>
        <v>0</v>
      </c>
      <c r="AK291" s="80">
        <f>[1]Calculations!AE262</f>
        <v>0</v>
      </c>
      <c r="AL291" s="80">
        <f t="shared" si="52"/>
        <v>0</v>
      </c>
      <c r="AM291" s="80">
        <f>[1]Calculations!AF262</f>
        <v>0</v>
      </c>
      <c r="AN291" s="80">
        <f t="shared" si="53"/>
        <v>0</v>
      </c>
      <c r="AO291" s="80">
        <f>[1]Calculations!AG262</f>
        <v>0</v>
      </c>
      <c r="AP291" s="80">
        <f t="shared" si="54"/>
        <v>0</v>
      </c>
      <c r="AQ291" s="80">
        <f>[1]Calculations!AH262</f>
        <v>2.3769799999900001E-2</v>
      </c>
      <c r="AR291" s="80">
        <f t="shared" si="55"/>
        <v>99.999999999579302</v>
      </c>
      <c r="AS291" s="80">
        <f>[1]Calculations!AI262</f>
        <v>0</v>
      </c>
      <c r="AT291" s="80">
        <f t="shared" si="56"/>
        <v>0</v>
      </c>
      <c r="AU291" s="80">
        <f>[1]Calculations!AJ262</f>
        <v>0</v>
      </c>
      <c r="AV291" s="80">
        <f t="shared" si="57"/>
        <v>0</v>
      </c>
      <c r="AW291" s="83"/>
      <c r="AX291" s="83"/>
      <c r="AY291" s="13" t="str">
        <f>[1]Calculations!D262</f>
        <v>Land Supply 2018</v>
      </c>
    </row>
    <row r="292" spans="2:51" ht="37.5" x14ac:dyDescent="0.25">
      <c r="B292" s="13" t="str">
        <f>[1]Calculations!A263</f>
        <v>HL/2702/00</v>
      </c>
      <c r="C292" s="30" t="str">
        <f>[1]Calculations!B263</f>
        <v>Former Bank Lane Friendly Burial Society building, Spring Street, Shuttleworth, Ramsbottom, BL0 0DS</v>
      </c>
      <c r="D292" s="13" t="str">
        <f>[1]Calculations!C263</f>
        <v>Residential</v>
      </c>
      <c r="E292" s="38">
        <f>[1]Calculations!E263</f>
        <v>4.9611200000000001E-2</v>
      </c>
      <c r="F292" s="38">
        <f>[1]Calculations!I263</f>
        <v>4.9611200000000001E-2</v>
      </c>
      <c r="G292" s="38">
        <f>[1]Calculations!M263</f>
        <v>100</v>
      </c>
      <c r="H292" s="38">
        <f>[1]Calculations!H263</f>
        <v>0</v>
      </c>
      <c r="I292" s="38">
        <f>[1]Calculations!L263</f>
        <v>0</v>
      </c>
      <c r="J292" s="38">
        <f>[1]Calculations!G263</f>
        <v>0</v>
      </c>
      <c r="K292" s="38">
        <f>[1]Calculations!K263</f>
        <v>0</v>
      </c>
      <c r="L292" s="38">
        <f>[1]Calculations!F263</f>
        <v>0</v>
      </c>
      <c r="M292" s="38">
        <f>[1]Calculations!J263</f>
        <v>0</v>
      </c>
      <c r="N292" s="38">
        <f>[1]Calculations!V263</f>
        <v>0</v>
      </c>
      <c r="O292" s="38">
        <f>[1]Calculations!W263</f>
        <v>0</v>
      </c>
      <c r="P292" s="38">
        <f>[1]Calculations!O263</f>
        <v>5.890143999899E-3</v>
      </c>
      <c r="Q292" s="38">
        <f>[1]Calculations!S263</f>
        <v>11.872609410574627</v>
      </c>
      <c r="R292" s="38">
        <f>[1]Calculations!Q263</f>
        <v>4.6734399989900002E-4</v>
      </c>
      <c r="S292" s="38">
        <f>[1]Calculations!T263</f>
        <v>0.94201309361394203</v>
      </c>
      <c r="T292" s="38">
        <f>[1]Calculations!R263</f>
        <v>4.6734399989900002E-4</v>
      </c>
      <c r="U292" s="38">
        <f>[1]Calculations!U263</f>
        <v>0.94201309361394203</v>
      </c>
      <c r="V292" s="38" t="str">
        <f>[1]Calculations!X263</f>
        <v>Not Modelled</v>
      </c>
      <c r="W292" s="38" t="str">
        <f>[1]Calculations!Y263</f>
        <v>N/A</v>
      </c>
      <c r="X292" s="38" t="s">
        <v>1056</v>
      </c>
      <c r="Y292" s="73" t="s">
        <v>105</v>
      </c>
      <c r="Z292" s="80" t="s">
        <v>1066</v>
      </c>
      <c r="AA292" s="80">
        <f>[1]Calculations!Z263</f>
        <v>0</v>
      </c>
      <c r="AB292" s="80">
        <f t="shared" si="47"/>
        <v>0</v>
      </c>
      <c r="AC292" s="80">
        <f>[1]Calculations!AA263</f>
        <v>0</v>
      </c>
      <c r="AD292" s="80">
        <f t="shared" si="48"/>
        <v>0</v>
      </c>
      <c r="AE292" s="80">
        <f>[1]Calculations!AB263</f>
        <v>0</v>
      </c>
      <c r="AF292" s="80">
        <f t="shared" si="49"/>
        <v>0</v>
      </c>
      <c r="AG292" s="80">
        <f>[1]Calculations!AC263</f>
        <v>0</v>
      </c>
      <c r="AH292" s="80">
        <f t="shared" si="50"/>
        <v>0</v>
      </c>
      <c r="AI292" s="80">
        <f>[1]Calculations!AD263</f>
        <v>0</v>
      </c>
      <c r="AJ292" s="80">
        <f t="shared" si="51"/>
        <v>0</v>
      </c>
      <c r="AK292" s="80">
        <f>[1]Calculations!AE263</f>
        <v>1.10651205326E-2</v>
      </c>
      <c r="AL292" s="80">
        <f t="shared" si="52"/>
        <v>22.303674437626984</v>
      </c>
      <c r="AM292" s="80">
        <f>[1]Calculations!AF263</f>
        <v>0</v>
      </c>
      <c r="AN292" s="80">
        <f t="shared" si="53"/>
        <v>0</v>
      </c>
      <c r="AO292" s="80">
        <f>[1]Calculations!AG263</f>
        <v>0</v>
      </c>
      <c r="AP292" s="80">
        <f t="shared" si="54"/>
        <v>0</v>
      </c>
      <c r="AQ292" s="80">
        <f>[1]Calculations!AH263</f>
        <v>4.9611230000900002E-2</v>
      </c>
      <c r="AR292" s="80">
        <f t="shared" si="55"/>
        <v>100.00006047203051</v>
      </c>
      <c r="AS292" s="80">
        <f>[1]Calculations!AI263</f>
        <v>0</v>
      </c>
      <c r="AT292" s="80">
        <f t="shared" si="56"/>
        <v>0</v>
      </c>
      <c r="AU292" s="80">
        <f>[1]Calculations!AJ263</f>
        <v>0</v>
      </c>
      <c r="AV292" s="80">
        <f t="shared" si="57"/>
        <v>0</v>
      </c>
      <c r="AW292" s="84"/>
      <c r="AX292" s="84"/>
      <c r="AY292" s="13" t="str">
        <f>[1]Calculations!D263</f>
        <v>Land Supply 2018</v>
      </c>
    </row>
    <row r="293" spans="2:51" ht="25" x14ac:dyDescent="0.25">
      <c r="B293" s="13" t="str">
        <f>[1]Calculations!A264</f>
        <v>HL/2715/00</v>
      </c>
      <c r="C293" s="30" t="str">
        <f>[1]Calculations!B264</f>
        <v>6-8 Market Place, Ramsbottom, Bury, BL0 9HT</v>
      </c>
      <c r="D293" s="13" t="str">
        <f>[1]Calculations!C264</f>
        <v>Residential</v>
      </c>
      <c r="E293" s="38">
        <f>[1]Calculations!E264</f>
        <v>1.12736E-2</v>
      </c>
      <c r="F293" s="38">
        <f>[1]Calculations!I264</f>
        <v>1.12736E-2</v>
      </c>
      <c r="G293" s="38">
        <f>[1]Calculations!M264</f>
        <v>100</v>
      </c>
      <c r="H293" s="38">
        <f>[1]Calculations!H264</f>
        <v>0</v>
      </c>
      <c r="I293" s="38">
        <f>[1]Calculations!L264</f>
        <v>0</v>
      </c>
      <c r="J293" s="38">
        <f>[1]Calculations!G264</f>
        <v>0</v>
      </c>
      <c r="K293" s="38">
        <f>[1]Calculations!K264</f>
        <v>0</v>
      </c>
      <c r="L293" s="38">
        <f>[1]Calculations!F264</f>
        <v>0</v>
      </c>
      <c r="M293" s="38">
        <f>[1]Calculations!J264</f>
        <v>0</v>
      </c>
      <c r="N293" s="38">
        <f>[1]Calculations!V264</f>
        <v>0</v>
      </c>
      <c r="O293" s="38">
        <f>[1]Calculations!W264</f>
        <v>0</v>
      </c>
      <c r="P293" s="38">
        <f>[1]Calculations!O264</f>
        <v>0</v>
      </c>
      <c r="Q293" s="38">
        <f>[1]Calculations!S264</f>
        <v>0</v>
      </c>
      <c r="R293" s="38">
        <f>[1]Calculations!Q264</f>
        <v>0</v>
      </c>
      <c r="S293" s="38">
        <f>[1]Calculations!T264</f>
        <v>0</v>
      </c>
      <c r="T293" s="38">
        <f>[1]Calculations!R264</f>
        <v>0</v>
      </c>
      <c r="U293" s="38">
        <f>[1]Calculations!U264</f>
        <v>0</v>
      </c>
      <c r="V293" s="38" t="str">
        <f>[1]Calculations!X264</f>
        <v>Not Modelled</v>
      </c>
      <c r="W293" s="38" t="str">
        <f>[1]Calculations!Y264</f>
        <v>N/A</v>
      </c>
      <c r="X293" s="38" t="s">
        <v>1056</v>
      </c>
      <c r="Y293" s="73" t="s">
        <v>106</v>
      </c>
      <c r="Z293" s="80" t="s">
        <v>1071</v>
      </c>
      <c r="AA293" s="80">
        <f>[1]Calculations!Z264</f>
        <v>0</v>
      </c>
      <c r="AB293" s="80">
        <f t="shared" si="47"/>
        <v>0</v>
      </c>
      <c r="AC293" s="80">
        <f>[1]Calculations!AA264</f>
        <v>0</v>
      </c>
      <c r="AD293" s="80">
        <f t="shared" si="48"/>
        <v>0</v>
      </c>
      <c r="AE293" s="80">
        <f>[1]Calculations!AB264</f>
        <v>0</v>
      </c>
      <c r="AF293" s="80">
        <f t="shared" si="49"/>
        <v>0</v>
      </c>
      <c r="AG293" s="80">
        <f>[1]Calculations!AC264</f>
        <v>0</v>
      </c>
      <c r="AH293" s="80">
        <f t="shared" si="50"/>
        <v>0</v>
      </c>
      <c r="AI293" s="80">
        <f>[1]Calculations!AD264</f>
        <v>0</v>
      </c>
      <c r="AJ293" s="80">
        <f t="shared" si="51"/>
        <v>0</v>
      </c>
      <c r="AK293" s="80">
        <f>[1]Calculations!AE264</f>
        <v>0</v>
      </c>
      <c r="AL293" s="80">
        <f t="shared" si="52"/>
        <v>0</v>
      </c>
      <c r="AM293" s="80">
        <f>[1]Calculations!AF264</f>
        <v>0</v>
      </c>
      <c r="AN293" s="80">
        <f t="shared" si="53"/>
        <v>0</v>
      </c>
      <c r="AO293" s="80">
        <f>[1]Calculations!AG264</f>
        <v>0</v>
      </c>
      <c r="AP293" s="80">
        <f t="shared" si="54"/>
        <v>0</v>
      </c>
      <c r="AQ293" s="80">
        <f>[1]Calculations!AH264</f>
        <v>1.12735750009E-2</v>
      </c>
      <c r="AR293" s="80">
        <f t="shared" si="55"/>
        <v>99.999778250957988</v>
      </c>
      <c r="AS293" s="80">
        <f>[1]Calculations!AI264</f>
        <v>0</v>
      </c>
      <c r="AT293" s="80">
        <f t="shared" si="56"/>
        <v>0</v>
      </c>
      <c r="AU293" s="80">
        <f>[1]Calculations!AJ264</f>
        <v>0</v>
      </c>
      <c r="AV293" s="80">
        <f t="shared" si="57"/>
        <v>0</v>
      </c>
      <c r="AW293" s="84"/>
      <c r="AX293" s="84"/>
      <c r="AY293" s="13" t="str">
        <f>[1]Calculations!D264</f>
        <v>Land Supply 2018</v>
      </c>
    </row>
    <row r="294" spans="2:51" ht="25" x14ac:dyDescent="0.25">
      <c r="B294" s="13" t="str">
        <f>[1]Calculations!A265</f>
        <v>HL/2717/00</v>
      </c>
      <c r="C294" s="30" t="str">
        <f>[1]Calculations!B265</f>
        <v>20 Blackburn Street, Radcliffe, Manchester, M26 1NQ</v>
      </c>
      <c r="D294" s="13" t="str">
        <f>[1]Calculations!C265</f>
        <v>Residential</v>
      </c>
      <c r="E294" s="38">
        <f>[1]Calculations!E265</f>
        <v>4.5516999999999997E-3</v>
      </c>
      <c r="F294" s="38">
        <f>[1]Calculations!I265</f>
        <v>4.5516999999999997E-3</v>
      </c>
      <c r="G294" s="38">
        <f>[1]Calculations!M265</f>
        <v>100</v>
      </c>
      <c r="H294" s="38">
        <f>[1]Calculations!H265</f>
        <v>0</v>
      </c>
      <c r="I294" s="38">
        <f>[1]Calculations!L265</f>
        <v>0</v>
      </c>
      <c r="J294" s="38">
        <f>[1]Calculations!G265</f>
        <v>0</v>
      </c>
      <c r="K294" s="38">
        <f>[1]Calculations!K265</f>
        <v>0</v>
      </c>
      <c r="L294" s="38">
        <f>[1]Calculations!F265</f>
        <v>0</v>
      </c>
      <c r="M294" s="38">
        <f>[1]Calculations!J265</f>
        <v>0</v>
      </c>
      <c r="N294" s="38">
        <f>[1]Calculations!V265</f>
        <v>4.5517050005200003E-3</v>
      </c>
      <c r="O294" s="38">
        <f>[1]Calculations!W265</f>
        <v>100.0001098604917</v>
      </c>
      <c r="P294" s="38">
        <f>[1]Calculations!O265</f>
        <v>0</v>
      </c>
      <c r="Q294" s="38">
        <f>[1]Calculations!S265</f>
        <v>0</v>
      </c>
      <c r="R294" s="38">
        <f>[1]Calculations!Q265</f>
        <v>0</v>
      </c>
      <c r="S294" s="38">
        <f>[1]Calculations!T265</f>
        <v>0</v>
      </c>
      <c r="T294" s="38">
        <f>[1]Calculations!R265</f>
        <v>0</v>
      </c>
      <c r="U294" s="38">
        <f>[1]Calculations!U265</f>
        <v>0</v>
      </c>
      <c r="V294" s="38">
        <f>[1]Calculations!X265</f>
        <v>0</v>
      </c>
      <c r="W294" s="38">
        <f>[1]Calculations!Y265</f>
        <v>0</v>
      </c>
      <c r="X294" s="38" t="s">
        <v>1056</v>
      </c>
      <c r="Y294" s="73" t="s">
        <v>106</v>
      </c>
      <c r="Z294" s="80" t="s">
        <v>1071</v>
      </c>
      <c r="AA294" s="80">
        <f>[1]Calculations!Z265</f>
        <v>0</v>
      </c>
      <c r="AB294" s="80">
        <f t="shared" si="47"/>
        <v>0</v>
      </c>
      <c r="AC294" s="80">
        <f>[1]Calculations!AA265</f>
        <v>0</v>
      </c>
      <c r="AD294" s="80">
        <f t="shared" si="48"/>
        <v>0</v>
      </c>
      <c r="AE294" s="80">
        <f>[1]Calculations!AB265</f>
        <v>0</v>
      </c>
      <c r="AF294" s="80">
        <f t="shared" si="49"/>
        <v>0</v>
      </c>
      <c r="AG294" s="80">
        <f>[1]Calculations!AC265</f>
        <v>0</v>
      </c>
      <c r="AH294" s="80">
        <f t="shared" si="50"/>
        <v>0</v>
      </c>
      <c r="AI294" s="80">
        <f>[1]Calculations!AD265</f>
        <v>0</v>
      </c>
      <c r="AJ294" s="80">
        <f t="shared" si="51"/>
        <v>0</v>
      </c>
      <c r="AK294" s="80">
        <f>[1]Calculations!AE265</f>
        <v>0</v>
      </c>
      <c r="AL294" s="80">
        <f t="shared" si="52"/>
        <v>0</v>
      </c>
      <c r="AM294" s="80">
        <f>[1]Calculations!AF265</f>
        <v>0</v>
      </c>
      <c r="AN294" s="80">
        <f t="shared" si="53"/>
        <v>0</v>
      </c>
      <c r="AO294" s="80">
        <f>[1]Calculations!AG265</f>
        <v>0</v>
      </c>
      <c r="AP294" s="80">
        <f t="shared" si="54"/>
        <v>0</v>
      </c>
      <c r="AQ294" s="80">
        <f>[1]Calculations!AH265</f>
        <v>4.5517050005200003E-3</v>
      </c>
      <c r="AR294" s="80">
        <f t="shared" si="55"/>
        <v>100.0001098604917</v>
      </c>
      <c r="AS294" s="80">
        <f>[1]Calculations!AI265</f>
        <v>0</v>
      </c>
      <c r="AT294" s="80">
        <f t="shared" si="56"/>
        <v>0</v>
      </c>
      <c r="AU294" s="80">
        <f>[1]Calculations!AJ265</f>
        <v>0</v>
      </c>
      <c r="AV294" s="80">
        <f t="shared" si="57"/>
        <v>0</v>
      </c>
      <c r="AW294" s="83"/>
      <c r="AX294" s="83"/>
      <c r="AY294" s="13" t="str">
        <f>[1]Calculations!D265</f>
        <v>Land Supply 2018</v>
      </c>
    </row>
    <row r="295" spans="2:51" ht="25" x14ac:dyDescent="0.25">
      <c r="B295" s="13" t="str">
        <f>[1]Calculations!A266</f>
        <v>HL/2719/00</v>
      </c>
      <c r="C295" s="30" t="str">
        <f>[1]Calculations!B266</f>
        <v>Land at rear of 87-99 Belbeck Street, Bury, BL8 2PX</v>
      </c>
      <c r="D295" s="13" t="str">
        <f>[1]Calculations!C266</f>
        <v>Residential</v>
      </c>
      <c r="E295" s="38">
        <f>[1]Calculations!E266</f>
        <v>4.3369699999999997E-2</v>
      </c>
      <c r="F295" s="38">
        <f>[1]Calculations!I266</f>
        <v>4.3369699999999997E-2</v>
      </c>
      <c r="G295" s="38">
        <f>[1]Calculations!M266</f>
        <v>100</v>
      </c>
      <c r="H295" s="38">
        <f>[1]Calculations!H266</f>
        <v>0</v>
      </c>
      <c r="I295" s="38">
        <f>[1]Calculations!L266</f>
        <v>0</v>
      </c>
      <c r="J295" s="38">
        <f>[1]Calculations!G266</f>
        <v>0</v>
      </c>
      <c r="K295" s="38">
        <f>[1]Calculations!K266</f>
        <v>0</v>
      </c>
      <c r="L295" s="38">
        <f>[1]Calculations!F266</f>
        <v>0</v>
      </c>
      <c r="M295" s="38">
        <f>[1]Calculations!J266</f>
        <v>0</v>
      </c>
      <c r="N295" s="38">
        <f>[1]Calculations!V266</f>
        <v>4.3369690000099999E-2</v>
      </c>
      <c r="O295" s="38">
        <f>[1]Calculations!W266</f>
        <v>99.999976942658137</v>
      </c>
      <c r="P295" s="38">
        <f>[1]Calculations!O266</f>
        <v>5.9882180050799994E-6</v>
      </c>
      <c r="Q295" s="38">
        <f>[1]Calculations!S266</f>
        <v>1.3807377051443749E-2</v>
      </c>
      <c r="R295" s="38">
        <f>[1]Calculations!Q266</f>
        <v>5.9882180050799994E-6</v>
      </c>
      <c r="S295" s="38">
        <f>[1]Calculations!T266</f>
        <v>1.3807377051443749E-2</v>
      </c>
      <c r="T295" s="38">
        <f>[1]Calculations!R266</f>
        <v>3.9929605012899998E-6</v>
      </c>
      <c r="U295" s="38">
        <f>[1]Calculations!U266</f>
        <v>9.2067976059091953E-3</v>
      </c>
      <c r="V295" s="38" t="str">
        <f>[1]Calculations!X266</f>
        <v>Not Modelled</v>
      </c>
      <c r="W295" s="38" t="str">
        <f>[1]Calculations!Y266</f>
        <v>N/A</v>
      </c>
      <c r="X295" s="38" t="s">
        <v>1056</v>
      </c>
      <c r="Y295" s="73" t="s">
        <v>105</v>
      </c>
      <c r="Z295" s="80" t="s">
        <v>1066</v>
      </c>
      <c r="AA295" s="80">
        <f>[1]Calculations!Z266</f>
        <v>0</v>
      </c>
      <c r="AB295" s="80">
        <f t="shared" si="47"/>
        <v>0</v>
      </c>
      <c r="AC295" s="80">
        <f>[1]Calculations!AA266</f>
        <v>0</v>
      </c>
      <c r="AD295" s="80">
        <f t="shared" si="48"/>
        <v>0</v>
      </c>
      <c r="AE295" s="80">
        <f>[1]Calculations!AB266</f>
        <v>0</v>
      </c>
      <c r="AF295" s="80">
        <f t="shared" si="49"/>
        <v>0</v>
      </c>
      <c r="AG295" s="80">
        <f>[1]Calculations!AC266</f>
        <v>0</v>
      </c>
      <c r="AH295" s="80">
        <f t="shared" si="50"/>
        <v>0</v>
      </c>
      <c r="AI295" s="80">
        <f>[1]Calculations!AD266</f>
        <v>0</v>
      </c>
      <c r="AJ295" s="80">
        <f t="shared" si="51"/>
        <v>0</v>
      </c>
      <c r="AK295" s="80">
        <f>[1]Calculations!AE266</f>
        <v>0</v>
      </c>
      <c r="AL295" s="80">
        <f t="shared" si="52"/>
        <v>0</v>
      </c>
      <c r="AM295" s="80">
        <f>[1]Calculations!AF266</f>
        <v>0</v>
      </c>
      <c r="AN295" s="80">
        <f t="shared" si="53"/>
        <v>0</v>
      </c>
      <c r="AO295" s="80">
        <f>[1]Calculations!AG266</f>
        <v>0</v>
      </c>
      <c r="AP295" s="80">
        <f t="shared" si="54"/>
        <v>0</v>
      </c>
      <c r="AQ295" s="80">
        <f>[1]Calculations!AH266</f>
        <v>4.3369690000099999E-2</v>
      </c>
      <c r="AR295" s="80">
        <f t="shared" si="55"/>
        <v>99.999976942658137</v>
      </c>
      <c r="AS295" s="80">
        <f>[1]Calculations!AI266</f>
        <v>0</v>
      </c>
      <c r="AT295" s="80">
        <f t="shared" si="56"/>
        <v>0</v>
      </c>
      <c r="AU295" s="80">
        <f>[1]Calculations!AJ266</f>
        <v>0</v>
      </c>
      <c r="AV295" s="80">
        <f t="shared" si="57"/>
        <v>0</v>
      </c>
      <c r="AW295" s="84"/>
      <c r="AX295" s="84"/>
      <c r="AY295" s="13" t="str">
        <f>[1]Calculations!D266</f>
        <v>Land Supply 2018</v>
      </c>
    </row>
    <row r="296" spans="2:51" ht="25" x14ac:dyDescent="0.25">
      <c r="B296" s="13" t="str">
        <f>[1]Calculations!A267</f>
        <v>HL/2722/00</v>
      </c>
      <c r="C296" s="30" t="str">
        <f>[1]Calculations!B267</f>
        <v>Riddings Farm, Woodgate Hill Road, Bury, BL9 6UG</v>
      </c>
      <c r="D296" s="13" t="str">
        <f>[1]Calculations!C267</f>
        <v>Residential</v>
      </c>
      <c r="E296" s="38">
        <f>[1]Calculations!E267</f>
        <v>0.38781900000000002</v>
      </c>
      <c r="F296" s="38">
        <f>[1]Calculations!I267</f>
        <v>0.38781900000000002</v>
      </c>
      <c r="G296" s="38">
        <f>[1]Calculations!M267</f>
        <v>100</v>
      </c>
      <c r="H296" s="38">
        <f>[1]Calculations!H267</f>
        <v>0</v>
      </c>
      <c r="I296" s="38">
        <f>[1]Calculations!L267</f>
        <v>0</v>
      </c>
      <c r="J296" s="38">
        <f>[1]Calculations!G267</f>
        <v>0</v>
      </c>
      <c r="K296" s="38">
        <f>[1]Calculations!K267</f>
        <v>0</v>
      </c>
      <c r="L296" s="38">
        <f>[1]Calculations!F267</f>
        <v>0</v>
      </c>
      <c r="M296" s="38">
        <f>[1]Calculations!J267</f>
        <v>0</v>
      </c>
      <c r="N296" s="38">
        <f>[1]Calculations!V267</f>
        <v>0.214772453748</v>
      </c>
      <c r="O296" s="38">
        <f>[1]Calculations!W267</f>
        <v>55.379559471815455</v>
      </c>
      <c r="P296" s="38">
        <f>[1]Calculations!O267</f>
        <v>1.421586241662E-2</v>
      </c>
      <c r="Q296" s="38">
        <f>[1]Calculations!S267</f>
        <v>3.6655920459337987</v>
      </c>
      <c r="R296" s="38">
        <f>[1]Calculations!Q267</f>
        <v>7.4852724166200001E-3</v>
      </c>
      <c r="S296" s="38">
        <f>[1]Calculations!T267</f>
        <v>1.9300943008516858</v>
      </c>
      <c r="T296" s="38">
        <f>[1]Calculations!R267</f>
        <v>4.8884492791700001E-3</v>
      </c>
      <c r="U296" s="38">
        <f>[1]Calculations!U267</f>
        <v>1.2604976236775403</v>
      </c>
      <c r="V296" s="38" t="str">
        <f>[1]Calculations!X267</f>
        <v>Not Modelled</v>
      </c>
      <c r="W296" s="38" t="str">
        <f>[1]Calculations!Y267</f>
        <v>N/A</v>
      </c>
      <c r="X296" s="38" t="s">
        <v>1056</v>
      </c>
      <c r="Y296" s="73" t="s">
        <v>105</v>
      </c>
      <c r="Z296" s="80" t="s">
        <v>1066</v>
      </c>
      <c r="AA296" s="80">
        <f>[1]Calculations!Z267</f>
        <v>0</v>
      </c>
      <c r="AB296" s="80">
        <f t="shared" si="47"/>
        <v>0</v>
      </c>
      <c r="AC296" s="80">
        <f>[1]Calculations!AA267</f>
        <v>0</v>
      </c>
      <c r="AD296" s="80">
        <f t="shared" si="48"/>
        <v>0</v>
      </c>
      <c r="AE296" s="80">
        <f>[1]Calculations!AB267</f>
        <v>0</v>
      </c>
      <c r="AF296" s="80">
        <f t="shared" si="49"/>
        <v>0</v>
      </c>
      <c r="AG296" s="80">
        <f>[1]Calculations!AC267</f>
        <v>0</v>
      </c>
      <c r="AH296" s="80">
        <f t="shared" si="50"/>
        <v>0</v>
      </c>
      <c r="AI296" s="80">
        <f>[1]Calculations!AD267</f>
        <v>1.1303009340100001E-3</v>
      </c>
      <c r="AJ296" s="80">
        <f t="shared" si="51"/>
        <v>0.29145063393232407</v>
      </c>
      <c r="AK296" s="80">
        <f>[1]Calculations!AE267</f>
        <v>1.13491892052E-2</v>
      </c>
      <c r="AL296" s="80">
        <f t="shared" si="52"/>
        <v>2.9264139212364531</v>
      </c>
      <c r="AM296" s="80">
        <f>[1]Calculations!AF267</f>
        <v>0</v>
      </c>
      <c r="AN296" s="80">
        <f t="shared" si="53"/>
        <v>0</v>
      </c>
      <c r="AO296" s="80">
        <f>[1]Calculations!AG267</f>
        <v>0</v>
      </c>
      <c r="AP296" s="80">
        <f t="shared" si="54"/>
        <v>0</v>
      </c>
      <c r="AQ296" s="80">
        <f>[1]Calculations!AH267</f>
        <v>0.26610201019700003</v>
      </c>
      <c r="AR296" s="80">
        <f t="shared" si="55"/>
        <v>68.615000863031469</v>
      </c>
      <c r="AS296" s="80">
        <f>[1]Calculations!AI267</f>
        <v>0</v>
      </c>
      <c r="AT296" s="80">
        <f t="shared" si="56"/>
        <v>0</v>
      </c>
      <c r="AU296" s="80">
        <f>[1]Calculations!AJ267</f>
        <v>0</v>
      </c>
      <c r="AV296" s="80">
        <f t="shared" si="57"/>
        <v>0</v>
      </c>
      <c r="AW296" s="83"/>
      <c r="AX296" s="83"/>
      <c r="AY296" s="13" t="str">
        <f>[1]Calculations!D267</f>
        <v>Land Supply 2018</v>
      </c>
    </row>
    <row r="297" spans="2:51" ht="37.5" x14ac:dyDescent="0.25">
      <c r="B297" s="13" t="str">
        <f>[1]Calculations!A268</f>
        <v>HL/2724/00</v>
      </c>
      <c r="C297" s="30" t="str">
        <f>[1]Calculations!B268</f>
        <v>Garage Colony at junction of Fern Street and Quarry Street, Peel Brow, Ramsbottom</v>
      </c>
      <c r="D297" s="13" t="str">
        <f>[1]Calculations!C268</f>
        <v>Residential</v>
      </c>
      <c r="E297" s="38">
        <f>[1]Calculations!E268</f>
        <v>0.12447</v>
      </c>
      <c r="F297" s="38">
        <f>[1]Calculations!I268</f>
        <v>0.12447</v>
      </c>
      <c r="G297" s="38">
        <f>[1]Calculations!M268</f>
        <v>100</v>
      </c>
      <c r="H297" s="38">
        <f>[1]Calculations!H268</f>
        <v>0</v>
      </c>
      <c r="I297" s="38">
        <f>[1]Calculations!L268</f>
        <v>0</v>
      </c>
      <c r="J297" s="38">
        <f>[1]Calculations!G268</f>
        <v>0</v>
      </c>
      <c r="K297" s="38">
        <f>[1]Calculations!K268</f>
        <v>0</v>
      </c>
      <c r="L297" s="38">
        <f>[1]Calculations!F268</f>
        <v>0</v>
      </c>
      <c r="M297" s="38">
        <f>[1]Calculations!J268</f>
        <v>0</v>
      </c>
      <c r="N297" s="38">
        <f>[1]Calculations!V268</f>
        <v>0</v>
      </c>
      <c r="O297" s="38">
        <f>[1]Calculations!W268</f>
        <v>0</v>
      </c>
      <c r="P297" s="38">
        <f>[1]Calculations!O268</f>
        <v>1.7608224979699999E-4</v>
      </c>
      <c r="Q297" s="38">
        <f>[1]Calculations!S268</f>
        <v>0.14146561404113439</v>
      </c>
      <c r="R297" s="38">
        <f>[1]Calculations!Q268</f>
        <v>1.7608224979699999E-4</v>
      </c>
      <c r="S297" s="38">
        <f>[1]Calculations!T268</f>
        <v>0.14146561404113439</v>
      </c>
      <c r="T297" s="38">
        <f>[1]Calculations!R268</f>
        <v>1.7608224979699999E-4</v>
      </c>
      <c r="U297" s="38">
        <f>[1]Calculations!U268</f>
        <v>0.14146561404113439</v>
      </c>
      <c r="V297" s="38">
        <f>[1]Calculations!X268</f>
        <v>0</v>
      </c>
      <c r="W297" s="38">
        <f>[1]Calculations!Y268</f>
        <v>0</v>
      </c>
      <c r="X297" s="38" t="s">
        <v>1056</v>
      </c>
      <c r="Y297" s="73" t="s">
        <v>105</v>
      </c>
      <c r="Z297" s="80" t="s">
        <v>1066</v>
      </c>
      <c r="AA297" s="80">
        <f>[1]Calculations!Z268</f>
        <v>0</v>
      </c>
      <c r="AB297" s="80">
        <f t="shared" si="47"/>
        <v>0</v>
      </c>
      <c r="AC297" s="80">
        <f>[1]Calculations!AA268</f>
        <v>0</v>
      </c>
      <c r="AD297" s="80">
        <f t="shared" si="48"/>
        <v>0</v>
      </c>
      <c r="AE297" s="80">
        <f>[1]Calculations!AB268</f>
        <v>0</v>
      </c>
      <c r="AF297" s="80">
        <f t="shared" si="49"/>
        <v>0</v>
      </c>
      <c r="AG297" s="80">
        <f>[1]Calculations!AC268</f>
        <v>0</v>
      </c>
      <c r="AH297" s="80">
        <f t="shared" si="50"/>
        <v>0</v>
      </c>
      <c r="AI297" s="80">
        <f>[1]Calculations!AD268</f>
        <v>0</v>
      </c>
      <c r="AJ297" s="80">
        <f t="shared" si="51"/>
        <v>0</v>
      </c>
      <c r="AK297" s="80">
        <f>[1]Calculations!AE268</f>
        <v>0</v>
      </c>
      <c r="AL297" s="80">
        <f t="shared" si="52"/>
        <v>0</v>
      </c>
      <c r="AM297" s="80">
        <f>[1]Calculations!AF268</f>
        <v>0</v>
      </c>
      <c r="AN297" s="80">
        <f t="shared" si="53"/>
        <v>0</v>
      </c>
      <c r="AO297" s="80">
        <f>[1]Calculations!AG268</f>
        <v>0</v>
      </c>
      <c r="AP297" s="80">
        <f t="shared" si="54"/>
        <v>0</v>
      </c>
      <c r="AQ297" s="80">
        <f>[1]Calculations!AH268</f>
        <v>0.124469614997</v>
      </c>
      <c r="AR297" s="80">
        <f t="shared" si="55"/>
        <v>99.999690686109105</v>
      </c>
      <c r="AS297" s="80">
        <f>[1]Calculations!AI268</f>
        <v>0</v>
      </c>
      <c r="AT297" s="80">
        <f t="shared" si="56"/>
        <v>0</v>
      </c>
      <c r="AU297" s="80">
        <f>[1]Calculations!AJ268</f>
        <v>0</v>
      </c>
      <c r="AV297" s="80">
        <f t="shared" si="57"/>
        <v>0</v>
      </c>
      <c r="AW297" s="83"/>
      <c r="AX297" s="83"/>
      <c r="AY297" s="13" t="str">
        <f>[1]Calculations!D268</f>
        <v>Land Supply 2018</v>
      </c>
    </row>
    <row r="298" spans="2:51" ht="25" x14ac:dyDescent="0.25">
      <c r="B298" s="13" t="str">
        <f>[1]Calculations!A269</f>
        <v>HL/2744/00</v>
      </c>
      <c r="C298" s="30" t="str">
        <f>[1]Calculations!B269</f>
        <v>Land off Flashfields, Prestwich, Manchester, M25 9ST</v>
      </c>
      <c r="D298" s="13" t="str">
        <f>[1]Calculations!C269</f>
        <v>Residential</v>
      </c>
      <c r="E298" s="38">
        <f>[1]Calculations!E269</f>
        <v>3.8404599999999997E-2</v>
      </c>
      <c r="F298" s="38">
        <f>[1]Calculations!I269</f>
        <v>3.8404599999999997E-2</v>
      </c>
      <c r="G298" s="38">
        <f>[1]Calculations!M269</f>
        <v>100</v>
      </c>
      <c r="H298" s="38">
        <f>[1]Calculations!H269</f>
        <v>0</v>
      </c>
      <c r="I298" s="38">
        <f>[1]Calculations!L269</f>
        <v>0</v>
      </c>
      <c r="J298" s="38">
        <f>[1]Calculations!G269</f>
        <v>0</v>
      </c>
      <c r="K298" s="38">
        <f>[1]Calculations!K269</f>
        <v>0</v>
      </c>
      <c r="L298" s="38">
        <f>[1]Calculations!F269</f>
        <v>0</v>
      </c>
      <c r="M298" s="38">
        <f>[1]Calculations!J269</f>
        <v>0</v>
      </c>
      <c r="N298" s="38">
        <f>[1]Calculations!V269</f>
        <v>0</v>
      </c>
      <c r="O298" s="38">
        <f>[1]Calculations!W269</f>
        <v>0</v>
      </c>
      <c r="P298" s="38">
        <f>[1]Calculations!O269</f>
        <v>0</v>
      </c>
      <c r="Q298" s="38">
        <f>[1]Calculations!S269</f>
        <v>0</v>
      </c>
      <c r="R298" s="38">
        <f>[1]Calculations!Q269</f>
        <v>0</v>
      </c>
      <c r="S298" s="38">
        <f>[1]Calculations!T269</f>
        <v>0</v>
      </c>
      <c r="T298" s="38">
        <f>[1]Calculations!R269</f>
        <v>0</v>
      </c>
      <c r="U298" s="38">
        <f>[1]Calculations!U269</f>
        <v>0</v>
      </c>
      <c r="V298" s="38" t="str">
        <f>[1]Calculations!X269</f>
        <v>Not Modelled</v>
      </c>
      <c r="W298" s="38" t="str">
        <f>[1]Calculations!Y269</f>
        <v>N/A</v>
      </c>
      <c r="X298" s="38" t="s">
        <v>1056</v>
      </c>
      <c r="Y298" s="73" t="s">
        <v>106</v>
      </c>
      <c r="Z298" s="80" t="s">
        <v>1071</v>
      </c>
      <c r="AA298" s="80">
        <f>[1]Calculations!Z269</f>
        <v>0</v>
      </c>
      <c r="AB298" s="80">
        <f t="shared" si="47"/>
        <v>0</v>
      </c>
      <c r="AC298" s="80">
        <f>[1]Calculations!AA269</f>
        <v>0</v>
      </c>
      <c r="AD298" s="80">
        <f t="shared" si="48"/>
        <v>0</v>
      </c>
      <c r="AE298" s="80">
        <f>[1]Calculations!AB269</f>
        <v>0</v>
      </c>
      <c r="AF298" s="80">
        <f t="shared" si="49"/>
        <v>0</v>
      </c>
      <c r="AG298" s="80">
        <f>[1]Calculations!AC269</f>
        <v>0</v>
      </c>
      <c r="AH298" s="80">
        <f t="shared" si="50"/>
        <v>0</v>
      </c>
      <c r="AI298" s="80">
        <f>[1]Calculations!AD269</f>
        <v>0</v>
      </c>
      <c r="AJ298" s="80">
        <f t="shared" si="51"/>
        <v>0</v>
      </c>
      <c r="AK298" s="80">
        <f>[1]Calculations!AE269</f>
        <v>0</v>
      </c>
      <c r="AL298" s="80">
        <f t="shared" si="52"/>
        <v>0</v>
      </c>
      <c r="AM298" s="80">
        <f>[1]Calculations!AF269</f>
        <v>0</v>
      </c>
      <c r="AN298" s="80">
        <f t="shared" si="53"/>
        <v>0</v>
      </c>
      <c r="AO298" s="80">
        <f>[1]Calculations!AG269</f>
        <v>0</v>
      </c>
      <c r="AP298" s="80">
        <f t="shared" si="54"/>
        <v>0</v>
      </c>
      <c r="AQ298" s="80">
        <f>[1]Calculations!AH269</f>
        <v>3.8404569999500003E-2</v>
      </c>
      <c r="AR298" s="80">
        <f t="shared" si="55"/>
        <v>99.999921883055691</v>
      </c>
      <c r="AS298" s="80">
        <f>[1]Calculations!AI269</f>
        <v>0</v>
      </c>
      <c r="AT298" s="80">
        <f t="shared" si="56"/>
        <v>0</v>
      </c>
      <c r="AU298" s="80">
        <f>[1]Calculations!AJ269</f>
        <v>0</v>
      </c>
      <c r="AV298" s="80">
        <f t="shared" si="57"/>
        <v>0</v>
      </c>
      <c r="AW298" s="84"/>
      <c r="AX298" s="84"/>
      <c r="AY298" s="13" t="str">
        <f>[1]Calculations!D269</f>
        <v>Land Supply 2018</v>
      </c>
    </row>
    <row r="299" spans="2:51" ht="25" x14ac:dyDescent="0.25">
      <c r="B299" s="13" t="str">
        <f>[1]Calculations!A270</f>
        <v>HL/2746/01</v>
      </c>
      <c r="C299" s="30" t="str">
        <f>[1]Calculations!B270</f>
        <v>Jackson Fold Farm, Pilsworth Road, Bury, BL9 8QZ</v>
      </c>
      <c r="D299" s="13" t="str">
        <f>[1]Calculations!C270</f>
        <v>Residential</v>
      </c>
      <c r="E299" s="38">
        <f>[1]Calculations!E270</f>
        <v>0.189192</v>
      </c>
      <c r="F299" s="38">
        <f>[1]Calculations!I270</f>
        <v>0.189192</v>
      </c>
      <c r="G299" s="38">
        <f>[1]Calculations!M270</f>
        <v>100</v>
      </c>
      <c r="H299" s="38">
        <f>[1]Calculations!H270</f>
        <v>0</v>
      </c>
      <c r="I299" s="38">
        <f>[1]Calculations!L270</f>
        <v>0</v>
      </c>
      <c r="J299" s="38">
        <f>[1]Calculations!G270</f>
        <v>0</v>
      </c>
      <c r="K299" s="38">
        <f>[1]Calculations!K270</f>
        <v>0</v>
      </c>
      <c r="L299" s="38">
        <f>[1]Calculations!F270</f>
        <v>0</v>
      </c>
      <c r="M299" s="38">
        <f>[1]Calculations!J270</f>
        <v>0</v>
      </c>
      <c r="N299" s="38">
        <f>[1]Calculations!V270</f>
        <v>0</v>
      </c>
      <c r="O299" s="38">
        <f>[1]Calculations!W270</f>
        <v>0</v>
      </c>
      <c r="P299" s="38">
        <f>[1]Calculations!O270</f>
        <v>0</v>
      </c>
      <c r="Q299" s="38">
        <f>[1]Calculations!S270</f>
        <v>0</v>
      </c>
      <c r="R299" s="38">
        <f>[1]Calculations!Q270</f>
        <v>0</v>
      </c>
      <c r="S299" s="38">
        <f>[1]Calculations!T270</f>
        <v>0</v>
      </c>
      <c r="T299" s="38">
        <f>[1]Calculations!R270</f>
        <v>0</v>
      </c>
      <c r="U299" s="38">
        <f>[1]Calculations!U270</f>
        <v>0</v>
      </c>
      <c r="V299" s="38" t="str">
        <f>[1]Calculations!X270</f>
        <v>Not Modelled</v>
      </c>
      <c r="W299" s="38" t="str">
        <f>[1]Calculations!Y270</f>
        <v>N/A</v>
      </c>
      <c r="X299" s="38" t="s">
        <v>1056</v>
      </c>
      <c r="Y299" s="73" t="s">
        <v>106</v>
      </c>
      <c r="Z299" s="80" t="s">
        <v>1071</v>
      </c>
      <c r="AA299" s="80">
        <f>[1]Calculations!Z270</f>
        <v>0</v>
      </c>
      <c r="AB299" s="80">
        <f t="shared" si="47"/>
        <v>0</v>
      </c>
      <c r="AC299" s="80">
        <f>[1]Calculations!AA270</f>
        <v>0</v>
      </c>
      <c r="AD299" s="80">
        <f t="shared" si="48"/>
        <v>0</v>
      </c>
      <c r="AE299" s="80">
        <f>[1]Calculations!AB270</f>
        <v>0</v>
      </c>
      <c r="AF299" s="80">
        <f t="shared" si="49"/>
        <v>0</v>
      </c>
      <c r="AG299" s="80">
        <f>[1]Calculations!AC270</f>
        <v>0</v>
      </c>
      <c r="AH299" s="80">
        <f t="shared" si="50"/>
        <v>0</v>
      </c>
      <c r="AI299" s="80">
        <f>[1]Calculations!AD270</f>
        <v>0</v>
      </c>
      <c r="AJ299" s="80">
        <f t="shared" si="51"/>
        <v>0</v>
      </c>
      <c r="AK299" s="80">
        <f>[1]Calculations!AE270</f>
        <v>0.12766373599799999</v>
      </c>
      <c r="AL299" s="80">
        <f t="shared" si="52"/>
        <v>67.478400776988451</v>
      </c>
      <c r="AM299" s="80">
        <f>[1]Calculations!AF270</f>
        <v>0</v>
      </c>
      <c r="AN299" s="80">
        <f t="shared" si="53"/>
        <v>0</v>
      </c>
      <c r="AO299" s="80">
        <f>[1]Calculations!AG270</f>
        <v>0</v>
      </c>
      <c r="AP299" s="80">
        <f t="shared" si="54"/>
        <v>0</v>
      </c>
      <c r="AQ299" s="80">
        <f>[1]Calculations!AH270</f>
        <v>0.18919235500100001</v>
      </c>
      <c r="AR299" s="80">
        <f t="shared" si="55"/>
        <v>100.00018764059793</v>
      </c>
      <c r="AS299" s="80">
        <f>[1]Calculations!AI270</f>
        <v>0</v>
      </c>
      <c r="AT299" s="80">
        <f t="shared" si="56"/>
        <v>0</v>
      </c>
      <c r="AU299" s="80">
        <f>[1]Calculations!AJ270</f>
        <v>0</v>
      </c>
      <c r="AV299" s="80">
        <f t="shared" si="57"/>
        <v>0</v>
      </c>
      <c r="AW299" s="84"/>
      <c r="AX299" s="84"/>
      <c r="AY299" s="13" t="str">
        <f>[1]Calculations!D270</f>
        <v>Land Supply 2018</v>
      </c>
    </row>
    <row r="300" spans="2:51" ht="25" x14ac:dyDescent="0.25">
      <c r="B300" s="13" t="str">
        <f>[1]Calculations!A271</f>
        <v>HL/2746/02</v>
      </c>
      <c r="C300" s="30" t="str">
        <f>[1]Calculations!B271</f>
        <v>Jackson Fold Farm, Pilsworth Road, Bury, BL9 8QZ</v>
      </c>
      <c r="D300" s="13" t="str">
        <f>[1]Calculations!C271</f>
        <v>Residential</v>
      </c>
      <c r="E300" s="38">
        <f>[1]Calculations!E271</f>
        <v>0.250392</v>
      </c>
      <c r="F300" s="38">
        <f>[1]Calculations!I271</f>
        <v>0.250392</v>
      </c>
      <c r="G300" s="38">
        <f>[1]Calculations!M271</f>
        <v>100</v>
      </c>
      <c r="H300" s="38">
        <f>[1]Calculations!H271</f>
        <v>0</v>
      </c>
      <c r="I300" s="38">
        <f>[1]Calculations!L271</f>
        <v>0</v>
      </c>
      <c r="J300" s="38">
        <f>[1]Calculations!G271</f>
        <v>0</v>
      </c>
      <c r="K300" s="38">
        <f>[1]Calculations!K271</f>
        <v>0</v>
      </c>
      <c r="L300" s="38">
        <f>[1]Calculations!F271</f>
        <v>0</v>
      </c>
      <c r="M300" s="38">
        <f>[1]Calculations!J271</f>
        <v>0</v>
      </c>
      <c r="N300" s="38">
        <f>[1]Calculations!V271</f>
        <v>0</v>
      </c>
      <c r="O300" s="38">
        <f>[1]Calculations!W271</f>
        <v>0</v>
      </c>
      <c r="P300" s="38">
        <f>[1]Calculations!O271</f>
        <v>1.34211E-2</v>
      </c>
      <c r="Q300" s="38">
        <f>[1]Calculations!S271</f>
        <v>5.3600354643918342</v>
      </c>
      <c r="R300" s="38">
        <f>[1]Calculations!Q271</f>
        <v>0</v>
      </c>
      <c r="S300" s="38">
        <f>[1]Calculations!T271</f>
        <v>0</v>
      </c>
      <c r="T300" s="38">
        <f>[1]Calculations!R271</f>
        <v>0</v>
      </c>
      <c r="U300" s="38">
        <f>[1]Calculations!U271</f>
        <v>0</v>
      </c>
      <c r="V300" s="38" t="str">
        <f>[1]Calculations!X271</f>
        <v>Not Modelled</v>
      </c>
      <c r="W300" s="38" t="str">
        <f>[1]Calculations!Y271</f>
        <v>N/A</v>
      </c>
      <c r="X300" s="38" t="s">
        <v>1056</v>
      </c>
      <c r="Y300" s="73" t="s">
        <v>105</v>
      </c>
      <c r="Z300" s="80" t="s">
        <v>1066</v>
      </c>
      <c r="AA300" s="80">
        <f>[1]Calculations!Z271</f>
        <v>0</v>
      </c>
      <c r="AB300" s="80">
        <f t="shared" si="47"/>
        <v>0</v>
      </c>
      <c r="AC300" s="80">
        <f>[1]Calculations!AA271</f>
        <v>0</v>
      </c>
      <c r="AD300" s="80">
        <f t="shared" si="48"/>
        <v>0</v>
      </c>
      <c r="AE300" s="80">
        <f>[1]Calculations!AB271</f>
        <v>0</v>
      </c>
      <c r="AF300" s="80">
        <f t="shared" si="49"/>
        <v>0</v>
      </c>
      <c r="AG300" s="80">
        <f>[1]Calculations!AC271</f>
        <v>0</v>
      </c>
      <c r="AH300" s="80">
        <f t="shared" si="50"/>
        <v>0</v>
      </c>
      <c r="AI300" s="80">
        <f>[1]Calculations!AD271</f>
        <v>0</v>
      </c>
      <c r="AJ300" s="80">
        <f t="shared" si="51"/>
        <v>0</v>
      </c>
      <c r="AK300" s="80">
        <f>[1]Calculations!AE271</f>
        <v>0.20351364713799999</v>
      </c>
      <c r="AL300" s="80">
        <f t="shared" si="52"/>
        <v>81.278014927793222</v>
      </c>
      <c r="AM300" s="80">
        <f>[1]Calculations!AF271</f>
        <v>0</v>
      </c>
      <c r="AN300" s="80">
        <f t="shared" si="53"/>
        <v>0</v>
      </c>
      <c r="AO300" s="80">
        <f>[1]Calculations!AG271</f>
        <v>0</v>
      </c>
      <c r="AP300" s="80">
        <f t="shared" si="54"/>
        <v>0</v>
      </c>
      <c r="AQ300" s="80">
        <f>[1]Calculations!AH271</f>
        <v>0.25039247499599998</v>
      </c>
      <c r="AR300" s="80">
        <f t="shared" si="55"/>
        <v>100.00018970094891</v>
      </c>
      <c r="AS300" s="80">
        <f>[1]Calculations!AI271</f>
        <v>0</v>
      </c>
      <c r="AT300" s="80">
        <f t="shared" si="56"/>
        <v>0</v>
      </c>
      <c r="AU300" s="80">
        <f>[1]Calculations!AJ271</f>
        <v>0</v>
      </c>
      <c r="AV300" s="80">
        <f t="shared" si="57"/>
        <v>0</v>
      </c>
      <c r="AW300" s="83"/>
      <c r="AX300" s="83"/>
      <c r="AY300" s="13" t="str">
        <f>[1]Calculations!D271</f>
        <v>Land Supply 2018</v>
      </c>
    </row>
    <row r="301" spans="2:51" ht="25" x14ac:dyDescent="0.25">
      <c r="B301" s="13" t="str">
        <f>[1]Calculations!A272</f>
        <v>HL/2750/00</v>
      </c>
      <c r="C301" s="30" t="str">
        <f>[1]Calculations!B272</f>
        <v>Brook Farm, Simister Lane, Prestwich, Manchester, M25 2SB</v>
      </c>
      <c r="D301" s="13" t="str">
        <f>[1]Calculations!C272</f>
        <v>Residential</v>
      </c>
      <c r="E301" s="38">
        <f>[1]Calculations!E272</f>
        <v>0.59413000000000005</v>
      </c>
      <c r="F301" s="38">
        <f>[1]Calculations!I272</f>
        <v>0.59413000000000005</v>
      </c>
      <c r="G301" s="38">
        <f>[1]Calculations!M272</f>
        <v>100</v>
      </c>
      <c r="H301" s="38">
        <f>[1]Calculations!H272</f>
        <v>0</v>
      </c>
      <c r="I301" s="38">
        <f>[1]Calculations!L272</f>
        <v>0</v>
      </c>
      <c r="J301" s="38">
        <f>[1]Calculations!G272</f>
        <v>0</v>
      </c>
      <c r="K301" s="38">
        <f>[1]Calculations!K272</f>
        <v>0</v>
      </c>
      <c r="L301" s="38">
        <f>[1]Calculations!F272</f>
        <v>0</v>
      </c>
      <c r="M301" s="38">
        <f>[1]Calculations!J272</f>
        <v>0</v>
      </c>
      <c r="N301" s="38">
        <f>[1]Calculations!V272</f>
        <v>0</v>
      </c>
      <c r="O301" s="38">
        <f>[1]Calculations!W272</f>
        <v>0</v>
      </c>
      <c r="P301" s="38">
        <f>[1]Calculations!O272</f>
        <v>0</v>
      </c>
      <c r="Q301" s="38">
        <f>[1]Calculations!S272</f>
        <v>0</v>
      </c>
      <c r="R301" s="38">
        <f>[1]Calculations!Q272</f>
        <v>0</v>
      </c>
      <c r="S301" s="38">
        <f>[1]Calculations!T272</f>
        <v>0</v>
      </c>
      <c r="T301" s="38">
        <f>[1]Calculations!R272</f>
        <v>0</v>
      </c>
      <c r="U301" s="38">
        <f>[1]Calculations!U272</f>
        <v>0</v>
      </c>
      <c r="V301" s="38" t="str">
        <f>[1]Calculations!X272</f>
        <v>Not Modelled</v>
      </c>
      <c r="W301" s="38" t="str">
        <f>[1]Calculations!Y272</f>
        <v>N/A</v>
      </c>
      <c r="X301" s="38" t="s">
        <v>1056</v>
      </c>
      <c r="Y301" s="73" t="s">
        <v>106</v>
      </c>
      <c r="Z301" s="80" t="s">
        <v>1071</v>
      </c>
      <c r="AA301" s="80">
        <f>[1]Calculations!Z272</f>
        <v>0</v>
      </c>
      <c r="AB301" s="80">
        <f t="shared" si="47"/>
        <v>0</v>
      </c>
      <c r="AC301" s="80">
        <f>[1]Calculations!AA272</f>
        <v>0</v>
      </c>
      <c r="AD301" s="80">
        <f t="shared" si="48"/>
        <v>0</v>
      </c>
      <c r="AE301" s="80">
        <f>[1]Calculations!AB272</f>
        <v>0</v>
      </c>
      <c r="AF301" s="80">
        <f t="shared" si="49"/>
        <v>0</v>
      </c>
      <c r="AG301" s="80">
        <f>[1]Calculations!AC272</f>
        <v>0</v>
      </c>
      <c r="AH301" s="80">
        <f t="shared" si="50"/>
        <v>0</v>
      </c>
      <c r="AI301" s="80">
        <f>[1]Calculations!AD272</f>
        <v>0</v>
      </c>
      <c r="AJ301" s="80">
        <f t="shared" si="51"/>
        <v>0</v>
      </c>
      <c r="AK301" s="80">
        <f>[1]Calculations!AE272</f>
        <v>0</v>
      </c>
      <c r="AL301" s="80">
        <f t="shared" si="52"/>
        <v>0</v>
      </c>
      <c r="AM301" s="80">
        <f>[1]Calculations!AF272</f>
        <v>0</v>
      </c>
      <c r="AN301" s="80">
        <f t="shared" si="53"/>
        <v>0</v>
      </c>
      <c r="AO301" s="80">
        <f>[1]Calculations!AG272</f>
        <v>0</v>
      </c>
      <c r="AP301" s="80">
        <f t="shared" si="54"/>
        <v>0</v>
      </c>
      <c r="AQ301" s="80">
        <f>[1]Calculations!AH272</f>
        <v>0.59412971909599999</v>
      </c>
      <c r="AR301" s="80">
        <f t="shared" si="55"/>
        <v>99.99995272011175</v>
      </c>
      <c r="AS301" s="80">
        <f>[1]Calculations!AI272</f>
        <v>0</v>
      </c>
      <c r="AT301" s="80">
        <f t="shared" si="56"/>
        <v>0</v>
      </c>
      <c r="AU301" s="80">
        <f>[1]Calculations!AJ272</f>
        <v>0</v>
      </c>
      <c r="AV301" s="80">
        <f t="shared" si="57"/>
        <v>0</v>
      </c>
      <c r="AW301" s="84"/>
      <c r="AX301" s="84"/>
      <c r="AY301" s="13" t="str">
        <f>[1]Calculations!D272</f>
        <v>Land Supply 2018</v>
      </c>
    </row>
    <row r="302" spans="2:51" ht="25" x14ac:dyDescent="0.25">
      <c r="B302" s="13" t="str">
        <f>[1]Calculations!A273</f>
        <v>HL/2753/00</v>
      </c>
      <c r="C302" s="30" t="str">
        <f>[1]Calculations!B273</f>
        <v>Land adjacent to 5 West Avenue, Whitefield, Manchester, M45 7SA</v>
      </c>
      <c r="D302" s="13" t="str">
        <f>[1]Calculations!C273</f>
        <v>Residential</v>
      </c>
      <c r="E302" s="38">
        <f>[1]Calculations!E273</f>
        <v>9.2077599999999996E-2</v>
      </c>
      <c r="F302" s="38">
        <f>[1]Calculations!I273</f>
        <v>9.2077599999999996E-2</v>
      </c>
      <c r="G302" s="38">
        <f>[1]Calculations!M273</f>
        <v>100</v>
      </c>
      <c r="H302" s="38">
        <f>[1]Calculations!H273</f>
        <v>0</v>
      </c>
      <c r="I302" s="38">
        <f>[1]Calculations!L273</f>
        <v>0</v>
      </c>
      <c r="J302" s="38">
        <f>[1]Calculations!G273</f>
        <v>0</v>
      </c>
      <c r="K302" s="38">
        <f>[1]Calculations!K273</f>
        <v>0</v>
      </c>
      <c r="L302" s="38">
        <f>[1]Calculations!F273</f>
        <v>0</v>
      </c>
      <c r="M302" s="38">
        <f>[1]Calculations!J273</f>
        <v>0</v>
      </c>
      <c r="N302" s="38">
        <f>[1]Calculations!V273</f>
        <v>0</v>
      </c>
      <c r="O302" s="38">
        <f>[1]Calculations!W273</f>
        <v>0</v>
      </c>
      <c r="P302" s="38">
        <f>[1]Calculations!O273</f>
        <v>0</v>
      </c>
      <c r="Q302" s="38">
        <f>[1]Calculations!S273</f>
        <v>0</v>
      </c>
      <c r="R302" s="38">
        <f>[1]Calculations!Q273</f>
        <v>0</v>
      </c>
      <c r="S302" s="38">
        <f>[1]Calculations!T273</f>
        <v>0</v>
      </c>
      <c r="T302" s="38">
        <f>[1]Calculations!R273</f>
        <v>0</v>
      </c>
      <c r="U302" s="38">
        <f>[1]Calculations!U273</f>
        <v>0</v>
      </c>
      <c r="V302" s="38" t="str">
        <f>[1]Calculations!X273</f>
        <v>Not Modelled</v>
      </c>
      <c r="W302" s="38" t="str">
        <f>[1]Calculations!Y273</f>
        <v>N/A</v>
      </c>
      <c r="X302" s="38" t="s">
        <v>1056</v>
      </c>
      <c r="Y302" s="73" t="s">
        <v>106</v>
      </c>
      <c r="Z302" s="80" t="s">
        <v>1071</v>
      </c>
      <c r="AA302" s="80">
        <f>[1]Calculations!Z273</f>
        <v>0</v>
      </c>
      <c r="AB302" s="80">
        <f t="shared" si="47"/>
        <v>0</v>
      </c>
      <c r="AC302" s="80">
        <f>[1]Calculations!AA273</f>
        <v>0</v>
      </c>
      <c r="AD302" s="80">
        <f t="shared" si="48"/>
        <v>0</v>
      </c>
      <c r="AE302" s="80">
        <f>[1]Calculations!AB273</f>
        <v>0</v>
      </c>
      <c r="AF302" s="80">
        <f t="shared" si="49"/>
        <v>0</v>
      </c>
      <c r="AG302" s="80">
        <f>[1]Calculations!AC273</f>
        <v>0</v>
      </c>
      <c r="AH302" s="80">
        <f t="shared" si="50"/>
        <v>0</v>
      </c>
      <c r="AI302" s="80">
        <f>[1]Calculations!AD273</f>
        <v>0</v>
      </c>
      <c r="AJ302" s="80">
        <f t="shared" si="51"/>
        <v>0</v>
      </c>
      <c r="AK302" s="80">
        <f>[1]Calculations!AE273</f>
        <v>0</v>
      </c>
      <c r="AL302" s="80">
        <f t="shared" si="52"/>
        <v>0</v>
      </c>
      <c r="AM302" s="80">
        <f>[1]Calculations!AF273</f>
        <v>0</v>
      </c>
      <c r="AN302" s="80">
        <f t="shared" si="53"/>
        <v>0</v>
      </c>
      <c r="AO302" s="80">
        <f>[1]Calculations!AG273</f>
        <v>0</v>
      </c>
      <c r="AP302" s="80">
        <f t="shared" si="54"/>
        <v>0</v>
      </c>
      <c r="AQ302" s="80">
        <f>[1]Calculations!AH273</f>
        <v>9.2077600000799995E-2</v>
      </c>
      <c r="AR302" s="80">
        <f t="shared" si="55"/>
        <v>100.00000000086884</v>
      </c>
      <c r="AS302" s="80">
        <f>[1]Calculations!AI273</f>
        <v>0</v>
      </c>
      <c r="AT302" s="80">
        <f t="shared" si="56"/>
        <v>0</v>
      </c>
      <c r="AU302" s="80">
        <f>[1]Calculations!AJ273</f>
        <v>0</v>
      </c>
      <c r="AV302" s="80">
        <f t="shared" si="57"/>
        <v>0</v>
      </c>
      <c r="AW302" s="83"/>
      <c r="AX302" s="83"/>
      <c r="AY302" s="13" t="str">
        <f>[1]Calculations!D273</f>
        <v>Land Supply 2018</v>
      </c>
    </row>
    <row r="303" spans="2:51" ht="25" x14ac:dyDescent="0.25">
      <c r="B303" s="13" t="str">
        <f>[1]Calculations!A274</f>
        <v>HL/2757/00</v>
      </c>
      <c r="C303" s="30" t="str">
        <f>[1]Calculations!B274</f>
        <v>Land at rear of Victoria Street/Claybank Drive, Tottington, Bury, BL8 4AG</v>
      </c>
      <c r="D303" s="13" t="str">
        <f>[1]Calculations!C274</f>
        <v>Residential</v>
      </c>
      <c r="E303" s="38">
        <f>[1]Calculations!E274</f>
        <v>0.282557</v>
      </c>
      <c r="F303" s="38">
        <f>[1]Calculations!I274</f>
        <v>0.282557</v>
      </c>
      <c r="G303" s="38">
        <f>[1]Calculations!M274</f>
        <v>100</v>
      </c>
      <c r="H303" s="38">
        <f>[1]Calculations!H274</f>
        <v>0</v>
      </c>
      <c r="I303" s="38">
        <f>[1]Calculations!L274</f>
        <v>0</v>
      </c>
      <c r="J303" s="38">
        <f>[1]Calculations!G274</f>
        <v>0</v>
      </c>
      <c r="K303" s="38">
        <f>[1]Calculations!K274</f>
        <v>0</v>
      </c>
      <c r="L303" s="38">
        <f>[1]Calculations!F274</f>
        <v>0</v>
      </c>
      <c r="M303" s="38">
        <f>[1]Calculations!J274</f>
        <v>0</v>
      </c>
      <c r="N303" s="38">
        <f>[1]Calculations!V274</f>
        <v>0</v>
      </c>
      <c r="O303" s="38">
        <f>[1]Calculations!W274</f>
        <v>0</v>
      </c>
      <c r="P303" s="38">
        <f>[1]Calculations!O274</f>
        <v>4.17074E-3</v>
      </c>
      <c r="Q303" s="38">
        <f>[1]Calculations!S274</f>
        <v>1.4760703150160852</v>
      </c>
      <c r="R303" s="38">
        <f>[1]Calculations!Q274</f>
        <v>0</v>
      </c>
      <c r="S303" s="38">
        <f>[1]Calculations!T274</f>
        <v>0</v>
      </c>
      <c r="T303" s="38">
        <f>[1]Calculations!R274</f>
        <v>0</v>
      </c>
      <c r="U303" s="38">
        <f>[1]Calculations!U274</f>
        <v>0</v>
      </c>
      <c r="V303" s="38" t="str">
        <f>[1]Calculations!X274</f>
        <v>Not Modelled</v>
      </c>
      <c r="W303" s="38" t="str">
        <f>[1]Calculations!Y274</f>
        <v>N/A</v>
      </c>
      <c r="X303" s="38" t="s">
        <v>1056</v>
      </c>
      <c r="Y303" s="73" t="s">
        <v>105</v>
      </c>
      <c r="Z303" s="80" t="s">
        <v>1066</v>
      </c>
      <c r="AA303" s="80">
        <f>[1]Calculations!Z274</f>
        <v>0</v>
      </c>
      <c r="AB303" s="80">
        <f t="shared" si="47"/>
        <v>0</v>
      </c>
      <c r="AC303" s="80">
        <f>[1]Calculations!AA274</f>
        <v>0</v>
      </c>
      <c r="AD303" s="80">
        <f t="shared" si="48"/>
        <v>0</v>
      </c>
      <c r="AE303" s="80">
        <f>[1]Calculations!AB274</f>
        <v>0</v>
      </c>
      <c r="AF303" s="80">
        <f t="shared" si="49"/>
        <v>0</v>
      </c>
      <c r="AG303" s="80">
        <f>[1]Calculations!AC274</f>
        <v>0</v>
      </c>
      <c r="AH303" s="80">
        <f t="shared" si="50"/>
        <v>0</v>
      </c>
      <c r="AI303" s="80">
        <f>[1]Calculations!AD274</f>
        <v>0</v>
      </c>
      <c r="AJ303" s="80">
        <f t="shared" si="51"/>
        <v>0</v>
      </c>
      <c r="AK303" s="80">
        <f>[1]Calculations!AE274</f>
        <v>0</v>
      </c>
      <c r="AL303" s="80">
        <f t="shared" si="52"/>
        <v>0</v>
      </c>
      <c r="AM303" s="80">
        <f>[1]Calculations!AF274</f>
        <v>0</v>
      </c>
      <c r="AN303" s="80">
        <f t="shared" si="53"/>
        <v>0</v>
      </c>
      <c r="AO303" s="80">
        <f>[1]Calculations!AG274</f>
        <v>0</v>
      </c>
      <c r="AP303" s="80">
        <f t="shared" si="54"/>
        <v>0</v>
      </c>
      <c r="AQ303" s="80">
        <f>[1]Calculations!AH274</f>
        <v>0.282557205004</v>
      </c>
      <c r="AR303" s="80">
        <f t="shared" si="55"/>
        <v>100.00007255314858</v>
      </c>
      <c r="AS303" s="80">
        <f>[1]Calculations!AI274</f>
        <v>0</v>
      </c>
      <c r="AT303" s="80">
        <f t="shared" si="56"/>
        <v>0</v>
      </c>
      <c r="AU303" s="80">
        <f>[1]Calculations!AJ274</f>
        <v>0</v>
      </c>
      <c r="AV303" s="80">
        <f t="shared" si="57"/>
        <v>0</v>
      </c>
      <c r="AW303" s="84"/>
      <c r="AX303" s="84"/>
      <c r="AY303" s="13" t="str">
        <f>[1]Calculations!D274</f>
        <v>Land Supply 2018</v>
      </c>
    </row>
    <row r="304" spans="2:51" ht="37.5" x14ac:dyDescent="0.25">
      <c r="B304" s="13" t="str">
        <f>[1]Calculations!A275</f>
        <v>HL/2758/00</v>
      </c>
      <c r="C304" s="30" t="str">
        <f>[1]Calculations!B275</f>
        <v>Site of former garage colony off Mosley Street/Hampson Fold, Radcliffe, Manchester, M26 4PF</v>
      </c>
      <c r="D304" s="13" t="str">
        <f>[1]Calculations!C275</f>
        <v>Residential</v>
      </c>
      <c r="E304" s="38">
        <f>[1]Calculations!E275</f>
        <v>6.27302E-2</v>
      </c>
      <c r="F304" s="38">
        <f>[1]Calculations!I275</f>
        <v>6.27302E-2</v>
      </c>
      <c r="G304" s="38">
        <f>[1]Calculations!M275</f>
        <v>100</v>
      </c>
      <c r="H304" s="38">
        <f>[1]Calculations!H275</f>
        <v>0</v>
      </c>
      <c r="I304" s="38">
        <f>[1]Calculations!L275</f>
        <v>0</v>
      </c>
      <c r="J304" s="38">
        <f>[1]Calculations!G275</f>
        <v>0</v>
      </c>
      <c r="K304" s="38">
        <f>[1]Calculations!K275</f>
        <v>0</v>
      </c>
      <c r="L304" s="38">
        <f>[1]Calculations!F275</f>
        <v>0</v>
      </c>
      <c r="M304" s="38">
        <f>[1]Calculations!J275</f>
        <v>0</v>
      </c>
      <c r="N304" s="38">
        <f>[1]Calculations!V275</f>
        <v>0</v>
      </c>
      <c r="O304" s="38">
        <f>[1]Calculations!W275</f>
        <v>0</v>
      </c>
      <c r="P304" s="38">
        <f>[1]Calculations!O275</f>
        <v>0</v>
      </c>
      <c r="Q304" s="38">
        <f>[1]Calculations!S275</f>
        <v>0</v>
      </c>
      <c r="R304" s="38">
        <f>[1]Calculations!Q275</f>
        <v>0</v>
      </c>
      <c r="S304" s="38">
        <f>[1]Calculations!T275</f>
        <v>0</v>
      </c>
      <c r="T304" s="38">
        <f>[1]Calculations!R275</f>
        <v>0</v>
      </c>
      <c r="U304" s="38">
        <f>[1]Calculations!U275</f>
        <v>0</v>
      </c>
      <c r="V304" s="38" t="str">
        <f>[1]Calculations!X275</f>
        <v>Not Modelled</v>
      </c>
      <c r="W304" s="38" t="str">
        <f>[1]Calculations!Y275</f>
        <v>N/A</v>
      </c>
      <c r="X304" s="38" t="s">
        <v>1056</v>
      </c>
      <c r="Y304" s="73" t="s">
        <v>106</v>
      </c>
      <c r="Z304" s="80" t="s">
        <v>1071</v>
      </c>
      <c r="AA304" s="80">
        <f>[1]Calculations!Z275</f>
        <v>0</v>
      </c>
      <c r="AB304" s="80">
        <f t="shared" si="47"/>
        <v>0</v>
      </c>
      <c r="AC304" s="80">
        <f>[1]Calculations!AA275</f>
        <v>0</v>
      </c>
      <c r="AD304" s="80">
        <f t="shared" si="48"/>
        <v>0</v>
      </c>
      <c r="AE304" s="80">
        <f>[1]Calculations!AB275</f>
        <v>0</v>
      </c>
      <c r="AF304" s="80">
        <f t="shared" si="49"/>
        <v>0</v>
      </c>
      <c r="AG304" s="80">
        <f>[1]Calculations!AC275</f>
        <v>0</v>
      </c>
      <c r="AH304" s="80">
        <f t="shared" si="50"/>
        <v>0</v>
      </c>
      <c r="AI304" s="80">
        <f>[1]Calculations!AD275</f>
        <v>0</v>
      </c>
      <c r="AJ304" s="80">
        <f t="shared" si="51"/>
        <v>0</v>
      </c>
      <c r="AK304" s="80">
        <f>[1]Calculations!AE275</f>
        <v>0</v>
      </c>
      <c r="AL304" s="80">
        <f t="shared" si="52"/>
        <v>0</v>
      </c>
      <c r="AM304" s="80">
        <f>[1]Calculations!AF275</f>
        <v>0</v>
      </c>
      <c r="AN304" s="80">
        <f t="shared" si="53"/>
        <v>0</v>
      </c>
      <c r="AO304" s="80">
        <f>[1]Calculations!AG275</f>
        <v>0</v>
      </c>
      <c r="AP304" s="80">
        <f t="shared" si="54"/>
        <v>0</v>
      </c>
      <c r="AQ304" s="80">
        <f>[1]Calculations!AH275</f>
        <v>6.2730199998900005E-2</v>
      </c>
      <c r="AR304" s="80">
        <f t="shared" si="55"/>
        <v>99.999999998246466</v>
      </c>
      <c r="AS304" s="80">
        <f>[1]Calculations!AI275</f>
        <v>0</v>
      </c>
      <c r="AT304" s="80">
        <f t="shared" si="56"/>
        <v>0</v>
      </c>
      <c r="AU304" s="80">
        <f>[1]Calculations!AJ275</f>
        <v>0</v>
      </c>
      <c r="AV304" s="80">
        <f t="shared" si="57"/>
        <v>0</v>
      </c>
      <c r="AW304" s="84"/>
      <c r="AX304" s="84"/>
      <c r="AY304" s="13" t="str">
        <f>[1]Calculations!D275</f>
        <v>Land Supply 2018</v>
      </c>
    </row>
    <row r="305" spans="2:51" ht="25" x14ac:dyDescent="0.25">
      <c r="B305" s="13" t="str">
        <f>[1]Calculations!A276</f>
        <v>HL/2760/00</v>
      </c>
      <c r="C305" s="30" t="str">
        <f>[1]Calculations!B276</f>
        <v>First floor, 57 Bury Old Road, Prestwich, Manchester, M25 0FG</v>
      </c>
      <c r="D305" s="13" t="str">
        <f>[1]Calculations!C276</f>
        <v>Residential</v>
      </c>
      <c r="E305" s="38">
        <f>[1]Calculations!E276</f>
        <v>1.3247500000000001E-2</v>
      </c>
      <c r="F305" s="38">
        <f>[1]Calculations!I276</f>
        <v>1.3247500000000001E-2</v>
      </c>
      <c r="G305" s="38">
        <f>[1]Calculations!M276</f>
        <v>100</v>
      </c>
      <c r="H305" s="38">
        <f>[1]Calculations!H276</f>
        <v>0</v>
      </c>
      <c r="I305" s="38">
        <f>[1]Calculations!L276</f>
        <v>0</v>
      </c>
      <c r="J305" s="38">
        <f>[1]Calculations!G276</f>
        <v>0</v>
      </c>
      <c r="K305" s="38">
        <f>[1]Calculations!K276</f>
        <v>0</v>
      </c>
      <c r="L305" s="38">
        <f>[1]Calculations!F276</f>
        <v>0</v>
      </c>
      <c r="M305" s="38">
        <f>[1]Calculations!J276</f>
        <v>0</v>
      </c>
      <c r="N305" s="38">
        <f>[1]Calculations!V276</f>
        <v>0</v>
      </c>
      <c r="O305" s="38">
        <f>[1]Calculations!W276</f>
        <v>0</v>
      </c>
      <c r="P305" s="38">
        <f>[1]Calculations!O276</f>
        <v>0</v>
      </c>
      <c r="Q305" s="38">
        <f>[1]Calculations!S276</f>
        <v>0</v>
      </c>
      <c r="R305" s="38">
        <f>[1]Calculations!Q276</f>
        <v>0</v>
      </c>
      <c r="S305" s="38">
        <f>[1]Calculations!T276</f>
        <v>0</v>
      </c>
      <c r="T305" s="38">
        <f>[1]Calculations!R276</f>
        <v>0</v>
      </c>
      <c r="U305" s="38">
        <f>[1]Calculations!U276</f>
        <v>0</v>
      </c>
      <c r="V305" s="38" t="str">
        <f>[1]Calculations!X276</f>
        <v>Not Modelled</v>
      </c>
      <c r="W305" s="38" t="str">
        <f>[1]Calculations!Y276</f>
        <v>N/A</v>
      </c>
      <c r="X305" s="38" t="s">
        <v>1056</v>
      </c>
      <c r="Y305" s="73" t="s">
        <v>106</v>
      </c>
      <c r="Z305" s="80" t="s">
        <v>1071</v>
      </c>
      <c r="AA305" s="80">
        <f>[1]Calculations!Z276</f>
        <v>0</v>
      </c>
      <c r="AB305" s="80">
        <f t="shared" si="47"/>
        <v>0</v>
      </c>
      <c r="AC305" s="80">
        <f>[1]Calculations!AA276</f>
        <v>0</v>
      </c>
      <c r="AD305" s="80">
        <f t="shared" si="48"/>
        <v>0</v>
      </c>
      <c r="AE305" s="80">
        <f>[1]Calculations!AB276</f>
        <v>0</v>
      </c>
      <c r="AF305" s="80">
        <f t="shared" si="49"/>
        <v>0</v>
      </c>
      <c r="AG305" s="80">
        <f>[1]Calculations!AC276</f>
        <v>0</v>
      </c>
      <c r="AH305" s="80">
        <f t="shared" si="50"/>
        <v>0</v>
      </c>
      <c r="AI305" s="80">
        <f>[1]Calculations!AD276</f>
        <v>0</v>
      </c>
      <c r="AJ305" s="80">
        <f t="shared" si="51"/>
        <v>0</v>
      </c>
      <c r="AK305" s="80">
        <f>[1]Calculations!AE276</f>
        <v>0</v>
      </c>
      <c r="AL305" s="80">
        <f t="shared" si="52"/>
        <v>0</v>
      </c>
      <c r="AM305" s="80">
        <f>[1]Calculations!AF276</f>
        <v>0</v>
      </c>
      <c r="AN305" s="80">
        <f t="shared" si="53"/>
        <v>0</v>
      </c>
      <c r="AO305" s="80">
        <f>[1]Calculations!AG276</f>
        <v>0</v>
      </c>
      <c r="AP305" s="80">
        <f t="shared" si="54"/>
        <v>0</v>
      </c>
      <c r="AQ305" s="80">
        <f>[1]Calculations!AH276</f>
        <v>1.3247499998500001E-2</v>
      </c>
      <c r="AR305" s="80">
        <f t="shared" si="55"/>
        <v>99.999999988677118</v>
      </c>
      <c r="AS305" s="80">
        <f>[1]Calculations!AI276</f>
        <v>0</v>
      </c>
      <c r="AT305" s="80">
        <f t="shared" si="56"/>
        <v>0</v>
      </c>
      <c r="AU305" s="80">
        <f>[1]Calculations!AJ276</f>
        <v>0</v>
      </c>
      <c r="AV305" s="80">
        <f t="shared" si="57"/>
        <v>0</v>
      </c>
      <c r="AW305" s="83"/>
      <c r="AX305" s="83"/>
      <c r="AY305" s="13" t="str">
        <f>[1]Calculations!D276</f>
        <v>Land Supply 2018</v>
      </c>
    </row>
    <row r="306" spans="2:51" ht="25" x14ac:dyDescent="0.25">
      <c r="B306" s="13" t="str">
        <f>[1]Calculations!A277</f>
        <v>HL/2761/00</v>
      </c>
      <c r="C306" s="30" t="str">
        <f>[1]Calculations!B277</f>
        <v>1 Middle Spen Moor, Bury &amp; Bolton Road, Radcliffe, Manchester, M26 4JZ</v>
      </c>
      <c r="D306" s="13" t="str">
        <f>[1]Calculations!C277</f>
        <v>Residential</v>
      </c>
      <c r="E306" s="38">
        <f>[1]Calculations!E277</f>
        <v>3.5025599999999997E-2</v>
      </c>
      <c r="F306" s="38">
        <f>[1]Calculations!I277</f>
        <v>3.5025599999999997E-2</v>
      </c>
      <c r="G306" s="38">
        <f>[1]Calculations!M277</f>
        <v>100</v>
      </c>
      <c r="H306" s="38">
        <f>[1]Calculations!H277</f>
        <v>0</v>
      </c>
      <c r="I306" s="38">
        <f>[1]Calculations!L277</f>
        <v>0</v>
      </c>
      <c r="J306" s="38">
        <f>[1]Calculations!G277</f>
        <v>0</v>
      </c>
      <c r="K306" s="38">
        <f>[1]Calculations!K277</f>
        <v>0</v>
      </c>
      <c r="L306" s="38">
        <f>[1]Calculations!F277</f>
        <v>0</v>
      </c>
      <c r="M306" s="38">
        <f>[1]Calculations!J277</f>
        <v>0</v>
      </c>
      <c r="N306" s="38">
        <f>[1]Calculations!V277</f>
        <v>0</v>
      </c>
      <c r="O306" s="38">
        <f>[1]Calculations!W277</f>
        <v>0</v>
      </c>
      <c r="P306" s="38">
        <f>[1]Calculations!O277</f>
        <v>0</v>
      </c>
      <c r="Q306" s="38">
        <f>[1]Calculations!S277</f>
        <v>0</v>
      </c>
      <c r="R306" s="38">
        <f>[1]Calculations!Q277</f>
        <v>0</v>
      </c>
      <c r="S306" s="38">
        <f>[1]Calculations!T277</f>
        <v>0</v>
      </c>
      <c r="T306" s="38">
        <f>[1]Calculations!R277</f>
        <v>0</v>
      </c>
      <c r="U306" s="38">
        <f>[1]Calculations!U277</f>
        <v>0</v>
      </c>
      <c r="V306" s="38" t="str">
        <f>[1]Calculations!X277</f>
        <v>Not Modelled</v>
      </c>
      <c r="W306" s="38" t="str">
        <f>[1]Calculations!Y277</f>
        <v>N/A</v>
      </c>
      <c r="X306" s="38" t="s">
        <v>1056</v>
      </c>
      <c r="Y306" s="73" t="s">
        <v>106</v>
      </c>
      <c r="Z306" s="80" t="s">
        <v>1071</v>
      </c>
      <c r="AA306" s="80">
        <f>[1]Calculations!Z277</f>
        <v>0</v>
      </c>
      <c r="AB306" s="80">
        <f t="shared" si="47"/>
        <v>0</v>
      </c>
      <c r="AC306" s="80">
        <f>[1]Calculations!AA277</f>
        <v>0</v>
      </c>
      <c r="AD306" s="80">
        <f t="shared" si="48"/>
        <v>0</v>
      </c>
      <c r="AE306" s="80">
        <f>[1]Calculations!AB277</f>
        <v>0</v>
      </c>
      <c r="AF306" s="80">
        <f t="shared" si="49"/>
        <v>0</v>
      </c>
      <c r="AG306" s="80">
        <f>[1]Calculations!AC277</f>
        <v>0</v>
      </c>
      <c r="AH306" s="80">
        <f t="shared" si="50"/>
        <v>0</v>
      </c>
      <c r="AI306" s="80">
        <f>[1]Calculations!AD277</f>
        <v>0</v>
      </c>
      <c r="AJ306" s="80">
        <f t="shared" si="51"/>
        <v>0</v>
      </c>
      <c r="AK306" s="80">
        <f>[1]Calculations!AE277</f>
        <v>1.5529772145000001E-2</v>
      </c>
      <c r="AL306" s="80">
        <f t="shared" si="52"/>
        <v>44.338347223173912</v>
      </c>
      <c r="AM306" s="80">
        <f>[1]Calculations!AF277</f>
        <v>0</v>
      </c>
      <c r="AN306" s="80">
        <f t="shared" si="53"/>
        <v>0</v>
      </c>
      <c r="AO306" s="80">
        <f>[1]Calculations!AG277</f>
        <v>3.5025640000899999E-2</v>
      </c>
      <c r="AP306" s="80">
        <f t="shared" si="54"/>
        <v>100.0001142047531</v>
      </c>
      <c r="AQ306" s="80">
        <f>[1]Calculations!AH277</f>
        <v>0</v>
      </c>
      <c r="AR306" s="80">
        <f t="shared" si="55"/>
        <v>0</v>
      </c>
      <c r="AS306" s="80">
        <f>[1]Calculations!AI277</f>
        <v>0</v>
      </c>
      <c r="AT306" s="80">
        <f t="shared" si="56"/>
        <v>0</v>
      </c>
      <c r="AU306" s="80">
        <f>[1]Calculations!AJ277</f>
        <v>0</v>
      </c>
      <c r="AV306" s="80">
        <f t="shared" si="57"/>
        <v>0</v>
      </c>
      <c r="AW306" s="83"/>
      <c r="AX306" s="83"/>
      <c r="AY306" s="13" t="str">
        <f>[1]Calculations!D277</f>
        <v>Land Supply 2018</v>
      </c>
    </row>
    <row r="307" spans="2:51" ht="25" x14ac:dyDescent="0.25">
      <c r="B307" s="13" t="str">
        <f>[1]Calculations!A278</f>
        <v>HL/2762/00</v>
      </c>
      <c r="C307" s="30" t="str">
        <f>[1]Calculations!B278</f>
        <v>Sunny Bank, Arthur Lane, Ainsworth, Bolton, BL2 5PN</v>
      </c>
      <c r="D307" s="13" t="str">
        <f>[1]Calculations!C278</f>
        <v>Residential</v>
      </c>
      <c r="E307" s="38">
        <f>[1]Calculations!E278</f>
        <v>3.4555299999999997E-2</v>
      </c>
      <c r="F307" s="38">
        <f>[1]Calculations!I278</f>
        <v>3.4555299999999997E-2</v>
      </c>
      <c r="G307" s="38">
        <f>[1]Calculations!M278</f>
        <v>100</v>
      </c>
      <c r="H307" s="38">
        <f>[1]Calculations!H278</f>
        <v>0</v>
      </c>
      <c r="I307" s="38">
        <f>[1]Calculations!L278</f>
        <v>0</v>
      </c>
      <c r="J307" s="38">
        <f>[1]Calculations!G278</f>
        <v>0</v>
      </c>
      <c r="K307" s="38">
        <f>[1]Calculations!K278</f>
        <v>0</v>
      </c>
      <c r="L307" s="38">
        <f>[1]Calculations!F278</f>
        <v>0</v>
      </c>
      <c r="M307" s="38">
        <f>[1]Calculations!J278</f>
        <v>0</v>
      </c>
      <c r="N307" s="38">
        <f>[1]Calculations!V278</f>
        <v>0</v>
      </c>
      <c r="O307" s="38">
        <f>[1]Calculations!W278</f>
        <v>0</v>
      </c>
      <c r="P307" s="38">
        <f>[1]Calculations!O278</f>
        <v>0</v>
      </c>
      <c r="Q307" s="38">
        <f>[1]Calculations!S278</f>
        <v>0</v>
      </c>
      <c r="R307" s="38">
        <f>[1]Calculations!Q278</f>
        <v>0</v>
      </c>
      <c r="S307" s="38">
        <f>[1]Calculations!T278</f>
        <v>0</v>
      </c>
      <c r="T307" s="38">
        <f>[1]Calculations!R278</f>
        <v>0</v>
      </c>
      <c r="U307" s="38">
        <f>[1]Calculations!U278</f>
        <v>0</v>
      </c>
      <c r="V307" s="38" t="str">
        <f>[1]Calculations!X278</f>
        <v>Not Modelled</v>
      </c>
      <c r="W307" s="38" t="str">
        <f>[1]Calculations!Y278</f>
        <v>N/A</v>
      </c>
      <c r="X307" s="38" t="s">
        <v>1056</v>
      </c>
      <c r="Y307" s="73" t="s">
        <v>106</v>
      </c>
      <c r="Z307" s="80" t="s">
        <v>1071</v>
      </c>
      <c r="AA307" s="80">
        <f>[1]Calculations!Z278</f>
        <v>0</v>
      </c>
      <c r="AB307" s="80">
        <f t="shared" si="47"/>
        <v>0</v>
      </c>
      <c r="AC307" s="80">
        <f>[1]Calculations!AA278</f>
        <v>0</v>
      </c>
      <c r="AD307" s="80">
        <f t="shared" si="48"/>
        <v>0</v>
      </c>
      <c r="AE307" s="80">
        <f>[1]Calculations!AB278</f>
        <v>0</v>
      </c>
      <c r="AF307" s="80">
        <f t="shared" si="49"/>
        <v>0</v>
      </c>
      <c r="AG307" s="80">
        <f>[1]Calculations!AC278</f>
        <v>0</v>
      </c>
      <c r="AH307" s="80">
        <f t="shared" si="50"/>
        <v>0</v>
      </c>
      <c r="AI307" s="80">
        <f>[1]Calculations!AD278</f>
        <v>3.2805453331600003E-2</v>
      </c>
      <c r="AJ307" s="80">
        <f t="shared" si="51"/>
        <v>94.93609759313334</v>
      </c>
      <c r="AK307" s="80">
        <f>[1]Calculations!AE278</f>
        <v>3.28039056949E-2</v>
      </c>
      <c r="AL307" s="80">
        <f t="shared" si="52"/>
        <v>94.931618868596146</v>
      </c>
      <c r="AM307" s="80">
        <f>[1]Calculations!AF278</f>
        <v>0</v>
      </c>
      <c r="AN307" s="80">
        <f t="shared" si="53"/>
        <v>0</v>
      </c>
      <c r="AO307" s="80">
        <f>[1]Calculations!AG278</f>
        <v>0</v>
      </c>
      <c r="AP307" s="80">
        <f t="shared" si="54"/>
        <v>0</v>
      </c>
      <c r="AQ307" s="80">
        <f>[1]Calculations!AH278</f>
        <v>3.45553400003E-2</v>
      </c>
      <c r="AR307" s="80">
        <f t="shared" si="55"/>
        <v>100.00011575735127</v>
      </c>
      <c r="AS307" s="80">
        <f>[1]Calculations!AI278</f>
        <v>0</v>
      </c>
      <c r="AT307" s="80">
        <f t="shared" si="56"/>
        <v>0</v>
      </c>
      <c r="AU307" s="80">
        <f>[1]Calculations!AJ278</f>
        <v>0</v>
      </c>
      <c r="AV307" s="80">
        <f t="shared" si="57"/>
        <v>0</v>
      </c>
      <c r="AW307" s="83"/>
      <c r="AX307" s="83"/>
      <c r="AY307" s="13" t="str">
        <f>[1]Calculations!D278</f>
        <v>Land Supply 2018</v>
      </c>
    </row>
    <row r="308" spans="2:51" x14ac:dyDescent="0.25">
      <c r="B308" s="13" t="str">
        <f>[1]Calculations!A279</f>
        <v>HL/2765/00</v>
      </c>
      <c r="C308" s="30" t="str">
        <f>[1]Calculations!B279</f>
        <v>1 The Rock, Bury, BL9 0JP</v>
      </c>
      <c r="D308" s="13" t="str">
        <f>[1]Calculations!C279</f>
        <v>Residential</v>
      </c>
      <c r="E308" s="38">
        <f>[1]Calculations!E279</f>
        <v>1.6962999999999999E-2</v>
      </c>
      <c r="F308" s="38">
        <f>[1]Calculations!I279</f>
        <v>1.6962999999999999E-2</v>
      </c>
      <c r="G308" s="38">
        <f>[1]Calculations!M279</f>
        <v>100</v>
      </c>
      <c r="H308" s="38">
        <f>[1]Calculations!H279</f>
        <v>0</v>
      </c>
      <c r="I308" s="38">
        <f>[1]Calculations!L279</f>
        <v>0</v>
      </c>
      <c r="J308" s="38">
        <f>[1]Calculations!G279</f>
        <v>0</v>
      </c>
      <c r="K308" s="38">
        <f>[1]Calculations!K279</f>
        <v>0</v>
      </c>
      <c r="L308" s="38">
        <f>[1]Calculations!F279</f>
        <v>0</v>
      </c>
      <c r="M308" s="38">
        <f>[1]Calculations!J279</f>
        <v>0</v>
      </c>
      <c r="N308" s="38">
        <f>[1]Calculations!V279</f>
        <v>0</v>
      </c>
      <c r="O308" s="38">
        <f>[1]Calculations!W279</f>
        <v>0</v>
      </c>
      <c r="P308" s="38">
        <f>[1]Calculations!O279</f>
        <v>1.8333500000000001E-3</v>
      </c>
      <c r="Q308" s="38">
        <f>[1]Calculations!S279</f>
        <v>10.807934917172672</v>
      </c>
      <c r="R308" s="38">
        <f>[1]Calculations!Q279</f>
        <v>0</v>
      </c>
      <c r="S308" s="38">
        <f>[1]Calculations!T279</f>
        <v>0</v>
      </c>
      <c r="T308" s="38">
        <f>[1]Calculations!R279</f>
        <v>0</v>
      </c>
      <c r="U308" s="38">
        <f>[1]Calculations!U279</f>
        <v>0</v>
      </c>
      <c r="V308" s="38" t="str">
        <f>[1]Calculations!X279</f>
        <v>Not Modelled</v>
      </c>
      <c r="W308" s="38" t="str">
        <f>[1]Calculations!Y279</f>
        <v>N/A</v>
      </c>
      <c r="X308" s="38" t="s">
        <v>1056</v>
      </c>
      <c r="Y308" s="73" t="s">
        <v>105</v>
      </c>
      <c r="Z308" s="80" t="s">
        <v>1066</v>
      </c>
      <c r="AA308" s="80">
        <f>[1]Calculations!Z279</f>
        <v>0</v>
      </c>
      <c r="AB308" s="80">
        <f t="shared" si="47"/>
        <v>0</v>
      </c>
      <c r="AC308" s="80">
        <f>[1]Calculations!AA279</f>
        <v>0</v>
      </c>
      <c r="AD308" s="80">
        <f t="shared" si="48"/>
        <v>0</v>
      </c>
      <c r="AE308" s="80">
        <f>[1]Calculations!AB279</f>
        <v>0</v>
      </c>
      <c r="AF308" s="80">
        <f t="shared" si="49"/>
        <v>0</v>
      </c>
      <c r="AG308" s="80">
        <f>[1]Calculations!AC279</f>
        <v>0</v>
      </c>
      <c r="AH308" s="80">
        <f t="shared" si="50"/>
        <v>0</v>
      </c>
      <c r="AI308" s="80">
        <f>[1]Calculations!AD279</f>
        <v>0</v>
      </c>
      <c r="AJ308" s="80">
        <f t="shared" si="51"/>
        <v>0</v>
      </c>
      <c r="AK308" s="80">
        <f>[1]Calculations!AE279</f>
        <v>0</v>
      </c>
      <c r="AL308" s="80">
        <f t="shared" si="52"/>
        <v>0</v>
      </c>
      <c r="AM308" s="80">
        <f>[1]Calculations!AF279</f>
        <v>0</v>
      </c>
      <c r="AN308" s="80">
        <f t="shared" si="53"/>
        <v>0</v>
      </c>
      <c r="AO308" s="80">
        <f>[1]Calculations!AG279</f>
        <v>0</v>
      </c>
      <c r="AP308" s="80">
        <f t="shared" si="54"/>
        <v>0</v>
      </c>
      <c r="AQ308" s="80">
        <f>[1]Calculations!AH279</f>
        <v>1.69629999993E-2</v>
      </c>
      <c r="AR308" s="80">
        <f t="shared" si="55"/>
        <v>99.999999995873381</v>
      </c>
      <c r="AS308" s="80">
        <f>[1]Calculations!AI279</f>
        <v>0</v>
      </c>
      <c r="AT308" s="80">
        <f t="shared" si="56"/>
        <v>0</v>
      </c>
      <c r="AU308" s="80">
        <f>[1]Calculations!AJ279</f>
        <v>0</v>
      </c>
      <c r="AV308" s="80">
        <f t="shared" si="57"/>
        <v>0</v>
      </c>
      <c r="AW308" s="84"/>
      <c r="AX308" s="84"/>
      <c r="AY308" s="13" t="str">
        <f>[1]Calculations!D279</f>
        <v>Land Supply 2018</v>
      </c>
    </row>
    <row r="309" spans="2:51" ht="25" x14ac:dyDescent="0.25">
      <c r="B309" s="13" t="str">
        <f>[1]Calculations!A280</f>
        <v>HL/2766/00</v>
      </c>
      <c r="C309" s="30" t="str">
        <f>[1]Calculations!B280</f>
        <v>Land between 13 &amp; 14 Scholes Walk, Prestwich, Manchester, M25 0AZ</v>
      </c>
      <c r="D309" s="13" t="str">
        <f>[1]Calculations!C280</f>
        <v>Residential</v>
      </c>
      <c r="E309" s="38">
        <f>[1]Calculations!E280</f>
        <v>4.5144999999999998E-2</v>
      </c>
      <c r="F309" s="38">
        <f>[1]Calculations!I280</f>
        <v>4.5144999999999998E-2</v>
      </c>
      <c r="G309" s="38">
        <f>[1]Calculations!M280</f>
        <v>100</v>
      </c>
      <c r="H309" s="38">
        <f>[1]Calculations!H280</f>
        <v>0</v>
      </c>
      <c r="I309" s="38">
        <f>[1]Calculations!L280</f>
        <v>0</v>
      </c>
      <c r="J309" s="38">
        <f>[1]Calculations!G280</f>
        <v>0</v>
      </c>
      <c r="K309" s="38">
        <f>[1]Calculations!K280</f>
        <v>0</v>
      </c>
      <c r="L309" s="38">
        <f>[1]Calculations!F280</f>
        <v>0</v>
      </c>
      <c r="M309" s="38">
        <f>[1]Calculations!J280</f>
        <v>0</v>
      </c>
      <c r="N309" s="38">
        <f>[1]Calculations!V280</f>
        <v>0</v>
      </c>
      <c r="O309" s="38">
        <f>[1]Calculations!W280</f>
        <v>0</v>
      </c>
      <c r="P309" s="38">
        <f>[1]Calculations!O280</f>
        <v>0</v>
      </c>
      <c r="Q309" s="38">
        <f>[1]Calculations!S280</f>
        <v>0</v>
      </c>
      <c r="R309" s="38">
        <f>[1]Calculations!Q280</f>
        <v>0</v>
      </c>
      <c r="S309" s="38">
        <f>[1]Calculations!T280</f>
        <v>0</v>
      </c>
      <c r="T309" s="38">
        <f>[1]Calculations!R280</f>
        <v>0</v>
      </c>
      <c r="U309" s="38">
        <f>[1]Calculations!U280</f>
        <v>0</v>
      </c>
      <c r="V309" s="38" t="str">
        <f>[1]Calculations!X280</f>
        <v>Not Modelled</v>
      </c>
      <c r="W309" s="38" t="str">
        <f>[1]Calculations!Y280</f>
        <v>N/A</v>
      </c>
      <c r="X309" s="38" t="s">
        <v>1056</v>
      </c>
      <c r="Y309" s="73" t="s">
        <v>106</v>
      </c>
      <c r="Z309" s="80" t="s">
        <v>1071</v>
      </c>
      <c r="AA309" s="80">
        <f>[1]Calculations!Z280</f>
        <v>0</v>
      </c>
      <c r="AB309" s="80">
        <f t="shared" si="47"/>
        <v>0</v>
      </c>
      <c r="AC309" s="80">
        <f>[1]Calculations!AA280</f>
        <v>0</v>
      </c>
      <c r="AD309" s="80">
        <f t="shared" si="48"/>
        <v>0</v>
      </c>
      <c r="AE309" s="80">
        <f>[1]Calculations!AB280</f>
        <v>0</v>
      </c>
      <c r="AF309" s="80">
        <f t="shared" si="49"/>
        <v>0</v>
      </c>
      <c r="AG309" s="80">
        <f>[1]Calculations!AC280</f>
        <v>0</v>
      </c>
      <c r="AH309" s="80">
        <f t="shared" si="50"/>
        <v>0</v>
      </c>
      <c r="AI309" s="80">
        <f>[1]Calculations!AD280</f>
        <v>0</v>
      </c>
      <c r="AJ309" s="80">
        <f t="shared" si="51"/>
        <v>0</v>
      </c>
      <c r="AK309" s="80">
        <f>[1]Calculations!AE280</f>
        <v>0</v>
      </c>
      <c r="AL309" s="80">
        <f t="shared" si="52"/>
        <v>0</v>
      </c>
      <c r="AM309" s="80">
        <f>[1]Calculations!AF280</f>
        <v>0</v>
      </c>
      <c r="AN309" s="80">
        <f t="shared" si="53"/>
        <v>0</v>
      </c>
      <c r="AO309" s="80">
        <f>[1]Calculations!AG280</f>
        <v>0</v>
      </c>
      <c r="AP309" s="80">
        <f t="shared" si="54"/>
        <v>0</v>
      </c>
      <c r="AQ309" s="80">
        <f>[1]Calculations!AH280</f>
        <v>4.5145010000100003E-2</v>
      </c>
      <c r="AR309" s="80">
        <f t="shared" si="55"/>
        <v>100.00002215106878</v>
      </c>
      <c r="AS309" s="80">
        <f>[1]Calculations!AI280</f>
        <v>0</v>
      </c>
      <c r="AT309" s="80">
        <f t="shared" si="56"/>
        <v>0</v>
      </c>
      <c r="AU309" s="80">
        <f>[1]Calculations!AJ280</f>
        <v>0</v>
      </c>
      <c r="AV309" s="80">
        <f t="shared" si="57"/>
        <v>0</v>
      </c>
      <c r="AW309" s="83"/>
      <c r="AX309" s="83"/>
      <c r="AY309" s="13" t="str">
        <f>[1]Calculations!D280</f>
        <v>Land Supply 2018</v>
      </c>
    </row>
    <row r="310" spans="2:51" ht="25" x14ac:dyDescent="0.25">
      <c r="B310" s="13" t="str">
        <f>[1]Calculations!A281</f>
        <v>HL/2791/00</v>
      </c>
      <c r="C310" s="30" t="str">
        <f>[1]Calculations!B281</f>
        <v>Land at rear of 7-11 Carisbrook Avenue, Whitefield, Manchester, M45 6UP</v>
      </c>
      <c r="D310" s="13" t="str">
        <f>[1]Calculations!C281</f>
        <v>Residential</v>
      </c>
      <c r="E310" s="38">
        <f>[1]Calculations!E281</f>
        <v>9.0909000000000004E-2</v>
      </c>
      <c r="F310" s="38">
        <f>[1]Calculations!I281</f>
        <v>9.0909000000000004E-2</v>
      </c>
      <c r="G310" s="38">
        <f>[1]Calculations!M281</f>
        <v>100</v>
      </c>
      <c r="H310" s="38">
        <f>[1]Calculations!H281</f>
        <v>0</v>
      </c>
      <c r="I310" s="38">
        <f>[1]Calculations!L281</f>
        <v>0</v>
      </c>
      <c r="J310" s="38">
        <f>[1]Calculations!G281</f>
        <v>0</v>
      </c>
      <c r="K310" s="38">
        <f>[1]Calculations!K281</f>
        <v>0</v>
      </c>
      <c r="L310" s="38">
        <f>[1]Calculations!F281</f>
        <v>0</v>
      </c>
      <c r="M310" s="38">
        <f>[1]Calculations!J281</f>
        <v>0</v>
      </c>
      <c r="N310" s="38">
        <f>[1]Calculations!V281</f>
        <v>0</v>
      </c>
      <c r="O310" s="38">
        <f>[1]Calculations!W281</f>
        <v>0</v>
      </c>
      <c r="P310" s="38">
        <f>[1]Calculations!O281</f>
        <v>0</v>
      </c>
      <c r="Q310" s="38">
        <f>[1]Calculations!S281</f>
        <v>0</v>
      </c>
      <c r="R310" s="38">
        <f>[1]Calculations!Q281</f>
        <v>0</v>
      </c>
      <c r="S310" s="38">
        <f>[1]Calculations!T281</f>
        <v>0</v>
      </c>
      <c r="T310" s="38">
        <f>[1]Calculations!R281</f>
        <v>0</v>
      </c>
      <c r="U310" s="38">
        <f>[1]Calculations!U281</f>
        <v>0</v>
      </c>
      <c r="V310" s="38" t="str">
        <f>[1]Calculations!X281</f>
        <v>Not Modelled</v>
      </c>
      <c r="W310" s="38" t="str">
        <f>[1]Calculations!Y281</f>
        <v>N/A</v>
      </c>
      <c r="X310" s="38" t="s">
        <v>1056</v>
      </c>
      <c r="Y310" s="73" t="s">
        <v>106</v>
      </c>
      <c r="Z310" s="80" t="s">
        <v>1071</v>
      </c>
      <c r="AA310" s="80">
        <f>[1]Calculations!Z281</f>
        <v>0</v>
      </c>
      <c r="AB310" s="80">
        <f t="shared" si="47"/>
        <v>0</v>
      </c>
      <c r="AC310" s="80">
        <f>[1]Calculations!AA281</f>
        <v>0</v>
      </c>
      <c r="AD310" s="80">
        <f t="shared" si="48"/>
        <v>0</v>
      </c>
      <c r="AE310" s="80">
        <f>[1]Calculations!AB281</f>
        <v>0</v>
      </c>
      <c r="AF310" s="80">
        <f t="shared" si="49"/>
        <v>0</v>
      </c>
      <c r="AG310" s="80">
        <f>[1]Calculations!AC281</f>
        <v>0</v>
      </c>
      <c r="AH310" s="80">
        <f t="shared" si="50"/>
        <v>0</v>
      </c>
      <c r="AI310" s="80">
        <f>[1]Calculations!AD281</f>
        <v>0</v>
      </c>
      <c r="AJ310" s="80">
        <f t="shared" si="51"/>
        <v>0</v>
      </c>
      <c r="AK310" s="80">
        <f>[1]Calculations!AE281</f>
        <v>0</v>
      </c>
      <c r="AL310" s="80">
        <f t="shared" si="52"/>
        <v>0</v>
      </c>
      <c r="AM310" s="80">
        <f>[1]Calculations!AF281</f>
        <v>0</v>
      </c>
      <c r="AN310" s="80">
        <f t="shared" si="53"/>
        <v>0</v>
      </c>
      <c r="AO310" s="80">
        <f>[1]Calculations!AG281</f>
        <v>0</v>
      </c>
      <c r="AP310" s="80">
        <f t="shared" si="54"/>
        <v>0</v>
      </c>
      <c r="AQ310" s="80">
        <f>[1]Calculations!AH281</f>
        <v>9.0909000001799994E-2</v>
      </c>
      <c r="AR310" s="80">
        <f t="shared" si="55"/>
        <v>100.00000000198</v>
      </c>
      <c r="AS310" s="80">
        <f>[1]Calculations!AI281</f>
        <v>0</v>
      </c>
      <c r="AT310" s="80">
        <f t="shared" si="56"/>
        <v>0</v>
      </c>
      <c r="AU310" s="80">
        <f>[1]Calculations!AJ281</f>
        <v>0</v>
      </c>
      <c r="AV310" s="80">
        <f t="shared" si="57"/>
        <v>0</v>
      </c>
      <c r="AW310" s="84"/>
      <c r="AX310" s="84"/>
      <c r="AY310" s="13" t="str">
        <f>[1]Calculations!D281</f>
        <v>Land Supply 2018</v>
      </c>
    </row>
    <row r="311" spans="2:51" ht="25" x14ac:dyDescent="0.25">
      <c r="B311" s="13" t="str">
        <f>[1]Calculations!A282</f>
        <v>HL/2792/00</v>
      </c>
      <c r="C311" s="30" t="str">
        <f>[1]Calculations!B282</f>
        <v>Garage site adjacent to 28 Cherry Avenue, Bury, BL9 7NA</v>
      </c>
      <c r="D311" s="13" t="str">
        <f>[1]Calculations!C282</f>
        <v>Residential</v>
      </c>
      <c r="E311" s="38">
        <f>[1]Calculations!E282</f>
        <v>5.2555400000000002E-2</v>
      </c>
      <c r="F311" s="38">
        <f>[1]Calculations!I282</f>
        <v>5.2555400000000002E-2</v>
      </c>
      <c r="G311" s="38">
        <f>[1]Calculations!M282</f>
        <v>100</v>
      </c>
      <c r="H311" s="38">
        <f>[1]Calculations!H282</f>
        <v>0</v>
      </c>
      <c r="I311" s="38">
        <f>[1]Calculations!L282</f>
        <v>0</v>
      </c>
      <c r="J311" s="38">
        <f>[1]Calculations!G282</f>
        <v>0</v>
      </c>
      <c r="K311" s="38">
        <f>[1]Calculations!K282</f>
        <v>0</v>
      </c>
      <c r="L311" s="38">
        <f>[1]Calculations!F282</f>
        <v>0</v>
      </c>
      <c r="M311" s="38">
        <f>[1]Calculations!J282</f>
        <v>0</v>
      </c>
      <c r="N311" s="38">
        <f>[1]Calculations!V282</f>
        <v>3.40924022504E-2</v>
      </c>
      <c r="O311" s="38">
        <f>[1]Calculations!W282</f>
        <v>64.86945632684747</v>
      </c>
      <c r="P311" s="38">
        <f>[1]Calculations!O282</f>
        <v>3.6141900000000002E-3</v>
      </c>
      <c r="Q311" s="38">
        <f>[1]Calculations!S282</f>
        <v>6.8769146462589958</v>
      </c>
      <c r="R311" s="38">
        <f>[1]Calculations!Q282</f>
        <v>0</v>
      </c>
      <c r="S311" s="38">
        <f>[1]Calculations!T282</f>
        <v>0</v>
      </c>
      <c r="T311" s="38">
        <f>[1]Calculations!R282</f>
        <v>0</v>
      </c>
      <c r="U311" s="38">
        <f>[1]Calculations!U282</f>
        <v>0</v>
      </c>
      <c r="V311" s="38" t="str">
        <f>[1]Calculations!X282</f>
        <v>Not Modelled</v>
      </c>
      <c r="W311" s="38" t="str">
        <f>[1]Calculations!Y282</f>
        <v>N/A</v>
      </c>
      <c r="X311" s="38" t="s">
        <v>1056</v>
      </c>
      <c r="Y311" s="73" t="s">
        <v>105</v>
      </c>
      <c r="Z311" s="80" t="s">
        <v>1066</v>
      </c>
      <c r="AA311" s="80">
        <f>[1]Calculations!Z282</f>
        <v>0</v>
      </c>
      <c r="AB311" s="80">
        <f t="shared" si="47"/>
        <v>0</v>
      </c>
      <c r="AC311" s="80">
        <f>[1]Calculations!AA282</f>
        <v>0</v>
      </c>
      <c r="AD311" s="80">
        <f t="shared" si="48"/>
        <v>0</v>
      </c>
      <c r="AE311" s="80">
        <f>[1]Calculations!AB282</f>
        <v>0</v>
      </c>
      <c r="AF311" s="80">
        <f t="shared" si="49"/>
        <v>0</v>
      </c>
      <c r="AG311" s="80">
        <f>[1]Calculations!AC282</f>
        <v>0</v>
      </c>
      <c r="AH311" s="80">
        <f t="shared" si="50"/>
        <v>0</v>
      </c>
      <c r="AI311" s="80">
        <f>[1]Calculations!AD282</f>
        <v>0</v>
      </c>
      <c r="AJ311" s="80">
        <f t="shared" si="51"/>
        <v>0</v>
      </c>
      <c r="AK311" s="80">
        <f>[1]Calculations!AE282</f>
        <v>1.6106454984600001E-2</v>
      </c>
      <c r="AL311" s="80">
        <f t="shared" si="52"/>
        <v>30.646622391990171</v>
      </c>
      <c r="AM311" s="80">
        <f>[1]Calculations!AF282</f>
        <v>0</v>
      </c>
      <c r="AN311" s="80">
        <f t="shared" si="53"/>
        <v>0</v>
      </c>
      <c r="AO311" s="80">
        <f>[1]Calculations!AG282</f>
        <v>0</v>
      </c>
      <c r="AP311" s="80">
        <f t="shared" si="54"/>
        <v>0</v>
      </c>
      <c r="AQ311" s="80">
        <f>[1]Calculations!AH282</f>
        <v>5.25553850022E-2</v>
      </c>
      <c r="AR311" s="80">
        <f t="shared" si="55"/>
        <v>99.999971462875365</v>
      </c>
      <c r="AS311" s="80">
        <f>[1]Calculations!AI282</f>
        <v>0</v>
      </c>
      <c r="AT311" s="80">
        <f t="shared" si="56"/>
        <v>0</v>
      </c>
      <c r="AU311" s="80">
        <f>[1]Calculations!AJ282</f>
        <v>0</v>
      </c>
      <c r="AV311" s="80">
        <f t="shared" si="57"/>
        <v>0</v>
      </c>
      <c r="AW311" s="83"/>
      <c r="AX311" s="83"/>
      <c r="AY311" s="13" t="str">
        <f>[1]Calculations!D282</f>
        <v>Land Supply 2018</v>
      </c>
    </row>
    <row r="312" spans="2:51" ht="25" x14ac:dyDescent="0.25">
      <c r="B312" s="13" t="str">
        <f>[1]Calculations!A283</f>
        <v>HL/2794/00</v>
      </c>
      <c r="C312" s="30" t="str">
        <f>[1]Calculations!B283</f>
        <v>5-11 George Street, Prestwich, Manchester, M25 9WS</v>
      </c>
      <c r="D312" s="13" t="str">
        <f>[1]Calculations!C283</f>
        <v>Residential</v>
      </c>
      <c r="E312" s="38">
        <f>[1]Calculations!E283</f>
        <v>8.4833900000000004E-2</v>
      </c>
      <c r="F312" s="38">
        <f>[1]Calculations!I283</f>
        <v>8.4833900000000004E-2</v>
      </c>
      <c r="G312" s="38">
        <f>[1]Calculations!M283</f>
        <v>100</v>
      </c>
      <c r="H312" s="38">
        <f>[1]Calculations!H283</f>
        <v>0</v>
      </c>
      <c r="I312" s="38">
        <f>[1]Calculations!L283</f>
        <v>0</v>
      </c>
      <c r="J312" s="38">
        <f>[1]Calculations!G283</f>
        <v>0</v>
      </c>
      <c r="K312" s="38">
        <f>[1]Calculations!K283</f>
        <v>0</v>
      </c>
      <c r="L312" s="38">
        <f>[1]Calculations!F283</f>
        <v>0</v>
      </c>
      <c r="M312" s="38">
        <f>[1]Calculations!J283</f>
        <v>0</v>
      </c>
      <c r="N312" s="38">
        <f>[1]Calculations!V283</f>
        <v>0</v>
      </c>
      <c r="O312" s="38">
        <f>[1]Calculations!W283</f>
        <v>0</v>
      </c>
      <c r="P312" s="38">
        <f>[1]Calculations!O283</f>
        <v>1.1999999999999999E-3</v>
      </c>
      <c r="Q312" s="38">
        <f>[1]Calculations!S283</f>
        <v>1.4145288616932614</v>
      </c>
      <c r="R312" s="38">
        <f>[1]Calculations!Q283</f>
        <v>0</v>
      </c>
      <c r="S312" s="38">
        <f>[1]Calculations!T283</f>
        <v>0</v>
      </c>
      <c r="T312" s="38">
        <f>[1]Calculations!R283</f>
        <v>0</v>
      </c>
      <c r="U312" s="38">
        <f>[1]Calculations!U283</f>
        <v>0</v>
      </c>
      <c r="V312" s="38" t="str">
        <f>[1]Calculations!X283</f>
        <v>Not Modelled</v>
      </c>
      <c r="W312" s="38" t="str">
        <f>[1]Calculations!Y283</f>
        <v>N/A</v>
      </c>
      <c r="X312" s="38" t="s">
        <v>1056</v>
      </c>
      <c r="Y312" s="73" t="s">
        <v>105</v>
      </c>
      <c r="Z312" s="80" t="s">
        <v>1066</v>
      </c>
      <c r="AA312" s="80">
        <f>[1]Calculations!Z283</f>
        <v>0</v>
      </c>
      <c r="AB312" s="80">
        <f t="shared" si="47"/>
        <v>0</v>
      </c>
      <c r="AC312" s="80">
        <f>[1]Calculations!AA283</f>
        <v>0</v>
      </c>
      <c r="AD312" s="80">
        <f t="shared" si="48"/>
        <v>0</v>
      </c>
      <c r="AE312" s="80">
        <f>[1]Calculations!AB283</f>
        <v>0</v>
      </c>
      <c r="AF312" s="80">
        <f t="shared" si="49"/>
        <v>0</v>
      </c>
      <c r="AG312" s="80">
        <f>[1]Calculations!AC283</f>
        <v>0</v>
      </c>
      <c r="AH312" s="80">
        <f t="shared" si="50"/>
        <v>0</v>
      </c>
      <c r="AI312" s="80">
        <f>[1]Calculations!AD283</f>
        <v>0</v>
      </c>
      <c r="AJ312" s="80">
        <f t="shared" si="51"/>
        <v>0</v>
      </c>
      <c r="AK312" s="80">
        <f>[1]Calculations!AE283</f>
        <v>0</v>
      </c>
      <c r="AL312" s="80">
        <f t="shared" si="52"/>
        <v>0</v>
      </c>
      <c r="AM312" s="80">
        <f>[1]Calculations!AF283</f>
        <v>0</v>
      </c>
      <c r="AN312" s="80">
        <f t="shared" si="53"/>
        <v>0</v>
      </c>
      <c r="AO312" s="80">
        <f>[1]Calculations!AG283</f>
        <v>0</v>
      </c>
      <c r="AP312" s="80">
        <f t="shared" si="54"/>
        <v>0</v>
      </c>
      <c r="AQ312" s="80">
        <f>[1]Calculations!AH283</f>
        <v>8.4833939999400004E-2</v>
      </c>
      <c r="AR312" s="80">
        <f t="shared" si="55"/>
        <v>100.00004715025479</v>
      </c>
      <c r="AS312" s="80">
        <f>[1]Calculations!AI283</f>
        <v>0</v>
      </c>
      <c r="AT312" s="80">
        <f t="shared" si="56"/>
        <v>0</v>
      </c>
      <c r="AU312" s="80">
        <f>[1]Calculations!AJ283</f>
        <v>0</v>
      </c>
      <c r="AV312" s="80">
        <f t="shared" si="57"/>
        <v>0</v>
      </c>
      <c r="AW312" s="83"/>
      <c r="AX312" s="83"/>
      <c r="AY312" s="13" t="str">
        <f>[1]Calculations!D283</f>
        <v>Land Supply 2018</v>
      </c>
    </row>
    <row r="313" spans="2:51" ht="25" x14ac:dyDescent="0.25">
      <c r="B313" s="13" t="str">
        <f>[1]Calculations!A284</f>
        <v>HL/2795/00</v>
      </c>
      <c r="C313" s="30" t="str">
        <f>[1]Calculations!B284</f>
        <v>The Loelands, Redisher Lane, Ramsbottom, Bury, BL8 4HX</v>
      </c>
      <c r="D313" s="13" t="str">
        <f>[1]Calculations!C284</f>
        <v>Residential</v>
      </c>
      <c r="E313" s="38">
        <f>[1]Calculations!E284</f>
        <v>6.02368E-2</v>
      </c>
      <c r="F313" s="38">
        <f>[1]Calculations!I284</f>
        <v>6.02368E-2</v>
      </c>
      <c r="G313" s="38">
        <f>[1]Calculations!M284</f>
        <v>100</v>
      </c>
      <c r="H313" s="38">
        <f>[1]Calculations!H284</f>
        <v>0</v>
      </c>
      <c r="I313" s="38">
        <f>[1]Calculations!L284</f>
        <v>0</v>
      </c>
      <c r="J313" s="38">
        <f>[1]Calculations!G284</f>
        <v>0</v>
      </c>
      <c r="K313" s="38">
        <f>[1]Calculations!K284</f>
        <v>0</v>
      </c>
      <c r="L313" s="38">
        <f>[1]Calculations!F284</f>
        <v>0</v>
      </c>
      <c r="M313" s="38">
        <f>[1]Calculations!J284</f>
        <v>0</v>
      </c>
      <c r="N313" s="38">
        <f>[1]Calculations!V284</f>
        <v>0</v>
      </c>
      <c r="O313" s="38">
        <f>[1]Calculations!W284</f>
        <v>0</v>
      </c>
      <c r="P313" s="38">
        <f>[1]Calculations!O284</f>
        <v>0</v>
      </c>
      <c r="Q313" s="38">
        <f>[1]Calculations!S284</f>
        <v>0</v>
      </c>
      <c r="R313" s="38">
        <f>[1]Calculations!Q284</f>
        <v>0</v>
      </c>
      <c r="S313" s="38">
        <f>[1]Calculations!T284</f>
        <v>0</v>
      </c>
      <c r="T313" s="38">
        <f>[1]Calculations!R284</f>
        <v>0</v>
      </c>
      <c r="U313" s="38">
        <f>[1]Calculations!U284</f>
        <v>0</v>
      </c>
      <c r="V313" s="38" t="str">
        <f>[1]Calculations!X284</f>
        <v>Not Modelled</v>
      </c>
      <c r="W313" s="38" t="str">
        <f>[1]Calculations!Y284</f>
        <v>N/A</v>
      </c>
      <c r="X313" s="38" t="s">
        <v>1056</v>
      </c>
      <c r="Y313" s="73" t="s">
        <v>106</v>
      </c>
      <c r="Z313" s="80" t="s">
        <v>1071</v>
      </c>
      <c r="AA313" s="80">
        <f>[1]Calculations!Z284</f>
        <v>0</v>
      </c>
      <c r="AB313" s="80">
        <f t="shared" si="47"/>
        <v>0</v>
      </c>
      <c r="AC313" s="80">
        <f>[1]Calculations!AA284</f>
        <v>0</v>
      </c>
      <c r="AD313" s="80">
        <f t="shared" si="48"/>
        <v>0</v>
      </c>
      <c r="AE313" s="80">
        <f>[1]Calculations!AB284</f>
        <v>0</v>
      </c>
      <c r="AF313" s="80">
        <f t="shared" si="49"/>
        <v>0</v>
      </c>
      <c r="AG313" s="80">
        <f>[1]Calculations!AC284</f>
        <v>0</v>
      </c>
      <c r="AH313" s="80">
        <f t="shared" si="50"/>
        <v>0</v>
      </c>
      <c r="AI313" s="80">
        <f>[1]Calculations!AD284</f>
        <v>0</v>
      </c>
      <c r="AJ313" s="80">
        <f t="shared" si="51"/>
        <v>0</v>
      </c>
      <c r="AK313" s="80">
        <f>[1]Calculations!AE284</f>
        <v>6.0236779999100001E-2</v>
      </c>
      <c r="AL313" s="80">
        <f t="shared" si="52"/>
        <v>99.999966796210956</v>
      </c>
      <c r="AM313" s="80">
        <f>[1]Calculations!AF284</f>
        <v>0</v>
      </c>
      <c r="AN313" s="80">
        <f t="shared" si="53"/>
        <v>0</v>
      </c>
      <c r="AO313" s="80">
        <f>[1]Calculations!AG284</f>
        <v>5.9508923057900003E-2</v>
      </c>
      <c r="AP313" s="80">
        <f t="shared" si="54"/>
        <v>98.791640754322941</v>
      </c>
      <c r="AQ313" s="80">
        <f>[1]Calculations!AH284</f>
        <v>0</v>
      </c>
      <c r="AR313" s="80">
        <f t="shared" si="55"/>
        <v>0</v>
      </c>
      <c r="AS313" s="80">
        <f>[1]Calculations!AI284</f>
        <v>6.0236779999100001E-2</v>
      </c>
      <c r="AT313" s="80">
        <f t="shared" si="56"/>
        <v>99.999966796210956</v>
      </c>
      <c r="AU313" s="80">
        <f>[1]Calculations!AJ284</f>
        <v>0</v>
      </c>
      <c r="AV313" s="80">
        <f t="shared" si="57"/>
        <v>0</v>
      </c>
      <c r="AW313" s="84"/>
      <c r="AX313" s="84"/>
      <c r="AY313" s="13" t="str">
        <f>[1]Calculations!D284</f>
        <v>Land Supply 2018</v>
      </c>
    </row>
    <row r="314" spans="2:51" ht="25" x14ac:dyDescent="0.25">
      <c r="B314" s="13" t="str">
        <f>[1]Calculations!A285</f>
        <v>HL/2797/00</v>
      </c>
      <c r="C314" s="30" t="str">
        <f>[1]Calculations!B285</f>
        <v>51 Rainsough Brow, Prestwich, Manchester, M25 9XW</v>
      </c>
      <c r="D314" s="13" t="str">
        <f>[1]Calculations!C285</f>
        <v>Residential</v>
      </c>
      <c r="E314" s="38">
        <f>[1]Calculations!E285</f>
        <v>6.8430000000000005E-2</v>
      </c>
      <c r="F314" s="38">
        <f>[1]Calculations!I285</f>
        <v>6.8430000000000005E-2</v>
      </c>
      <c r="G314" s="38">
        <f>[1]Calculations!M285</f>
        <v>100</v>
      </c>
      <c r="H314" s="38">
        <f>[1]Calculations!H285</f>
        <v>0</v>
      </c>
      <c r="I314" s="38">
        <f>[1]Calculations!L285</f>
        <v>0</v>
      </c>
      <c r="J314" s="38">
        <f>[1]Calculations!G285</f>
        <v>0</v>
      </c>
      <c r="K314" s="38">
        <f>[1]Calculations!K285</f>
        <v>0</v>
      </c>
      <c r="L314" s="38">
        <f>[1]Calculations!F285</f>
        <v>0</v>
      </c>
      <c r="M314" s="38">
        <f>[1]Calculations!J285</f>
        <v>0</v>
      </c>
      <c r="N314" s="38">
        <f>[1]Calculations!V285</f>
        <v>0</v>
      </c>
      <c r="O314" s="38">
        <f>[1]Calculations!W285</f>
        <v>0</v>
      </c>
      <c r="P314" s="38">
        <f>[1]Calculations!O285</f>
        <v>1.2627307300199999E-2</v>
      </c>
      <c r="Q314" s="38">
        <f>[1]Calculations!S285</f>
        <v>18.452882215694867</v>
      </c>
      <c r="R314" s="38">
        <f>[1]Calculations!Q285</f>
        <v>1.2627307300199999E-2</v>
      </c>
      <c r="S314" s="38">
        <f>[1]Calculations!T285</f>
        <v>18.452882215694867</v>
      </c>
      <c r="T314" s="38">
        <f>[1]Calculations!R285</f>
        <v>0</v>
      </c>
      <c r="U314" s="38">
        <f>[1]Calculations!U285</f>
        <v>0</v>
      </c>
      <c r="V314" s="38" t="str">
        <f>[1]Calculations!X285</f>
        <v>Not Modelled</v>
      </c>
      <c r="W314" s="38" t="str">
        <f>[1]Calculations!Y285</f>
        <v>N/A</v>
      </c>
      <c r="X314" s="38" t="s">
        <v>1056</v>
      </c>
      <c r="Y314" s="73" t="s">
        <v>108</v>
      </c>
      <c r="Z314" s="80" t="s">
        <v>1067</v>
      </c>
      <c r="AA314" s="80">
        <f>[1]Calculations!Z285</f>
        <v>0</v>
      </c>
      <c r="AB314" s="80">
        <f t="shared" si="47"/>
        <v>0</v>
      </c>
      <c r="AC314" s="80">
        <f>[1]Calculations!AA285</f>
        <v>0</v>
      </c>
      <c r="AD314" s="80">
        <f t="shared" si="48"/>
        <v>0</v>
      </c>
      <c r="AE314" s="80">
        <f>[1]Calculations!AB285</f>
        <v>0</v>
      </c>
      <c r="AF314" s="80">
        <f t="shared" si="49"/>
        <v>0</v>
      </c>
      <c r="AG314" s="80">
        <f>[1]Calculations!AC285</f>
        <v>0</v>
      </c>
      <c r="AH314" s="80">
        <f t="shared" si="50"/>
        <v>0</v>
      </c>
      <c r="AI314" s="80">
        <f>[1]Calculations!AD285</f>
        <v>0</v>
      </c>
      <c r="AJ314" s="80">
        <f t="shared" si="51"/>
        <v>0</v>
      </c>
      <c r="AK314" s="80">
        <f>[1]Calculations!AE285</f>
        <v>0</v>
      </c>
      <c r="AL314" s="80">
        <f t="shared" si="52"/>
        <v>0</v>
      </c>
      <c r="AM314" s="80">
        <f>[1]Calculations!AF285</f>
        <v>0</v>
      </c>
      <c r="AN314" s="80">
        <f t="shared" si="53"/>
        <v>0</v>
      </c>
      <c r="AO314" s="80">
        <f>[1]Calculations!AG285</f>
        <v>0</v>
      </c>
      <c r="AP314" s="80">
        <f t="shared" si="54"/>
        <v>0</v>
      </c>
      <c r="AQ314" s="80">
        <f>[1]Calculations!AH285</f>
        <v>6.8429969999900003E-2</v>
      </c>
      <c r="AR314" s="80">
        <f t="shared" si="55"/>
        <v>99.999956159432983</v>
      </c>
      <c r="AS314" s="80">
        <f>[1]Calculations!AI285</f>
        <v>0</v>
      </c>
      <c r="AT314" s="80">
        <f t="shared" si="56"/>
        <v>0</v>
      </c>
      <c r="AU314" s="80">
        <f>[1]Calculations!AJ285</f>
        <v>0</v>
      </c>
      <c r="AV314" s="80">
        <f t="shared" si="57"/>
        <v>0</v>
      </c>
      <c r="AW314" s="84"/>
      <c r="AX314" s="84"/>
      <c r="AY314" s="13" t="str">
        <f>[1]Calculations!D285</f>
        <v>Land Supply 2018</v>
      </c>
    </row>
    <row r="315" spans="2:51" ht="25" x14ac:dyDescent="0.25">
      <c r="B315" s="13" t="str">
        <f>[1]Calculations!A286</f>
        <v>HL/2798/00</v>
      </c>
      <c r="C315" s="30" t="str">
        <f>[1]Calculations!B286</f>
        <v>142 Hollins Lane, Bury, BL9 8AW</v>
      </c>
      <c r="D315" s="13" t="str">
        <f>[1]Calculations!C286</f>
        <v>Residential</v>
      </c>
      <c r="E315" s="38">
        <f>[1]Calculations!E286</f>
        <v>7.9744099999999998E-2</v>
      </c>
      <c r="F315" s="38">
        <f>[1]Calculations!I286</f>
        <v>7.9744099999999998E-2</v>
      </c>
      <c r="G315" s="38">
        <f>[1]Calculations!M286</f>
        <v>100</v>
      </c>
      <c r="H315" s="38">
        <f>[1]Calculations!H286</f>
        <v>0</v>
      </c>
      <c r="I315" s="38">
        <f>[1]Calculations!L286</f>
        <v>0</v>
      </c>
      <c r="J315" s="38">
        <f>[1]Calculations!G286</f>
        <v>0</v>
      </c>
      <c r="K315" s="38">
        <f>[1]Calculations!K286</f>
        <v>0</v>
      </c>
      <c r="L315" s="38">
        <f>[1]Calculations!F286</f>
        <v>0</v>
      </c>
      <c r="M315" s="38">
        <f>[1]Calculations!J286</f>
        <v>0</v>
      </c>
      <c r="N315" s="38">
        <f>[1]Calculations!V286</f>
        <v>0</v>
      </c>
      <c r="O315" s="38">
        <f>[1]Calculations!W286</f>
        <v>0</v>
      </c>
      <c r="P315" s="38">
        <f>[1]Calculations!O286</f>
        <v>0</v>
      </c>
      <c r="Q315" s="38">
        <f>[1]Calculations!S286</f>
        <v>0</v>
      </c>
      <c r="R315" s="38">
        <f>[1]Calculations!Q286</f>
        <v>0</v>
      </c>
      <c r="S315" s="38">
        <f>[1]Calculations!T286</f>
        <v>0</v>
      </c>
      <c r="T315" s="38">
        <f>[1]Calculations!R286</f>
        <v>0</v>
      </c>
      <c r="U315" s="38">
        <f>[1]Calculations!U286</f>
        <v>0</v>
      </c>
      <c r="V315" s="38" t="str">
        <f>[1]Calculations!X286</f>
        <v>Not Modelled</v>
      </c>
      <c r="W315" s="38" t="str">
        <f>[1]Calculations!Y286</f>
        <v>N/A</v>
      </c>
      <c r="X315" s="38" t="s">
        <v>1056</v>
      </c>
      <c r="Y315" s="73" t="s">
        <v>106</v>
      </c>
      <c r="Z315" s="80" t="s">
        <v>1071</v>
      </c>
      <c r="AA315" s="80">
        <f>[1]Calculations!Z286</f>
        <v>0</v>
      </c>
      <c r="AB315" s="80">
        <f t="shared" si="47"/>
        <v>0</v>
      </c>
      <c r="AC315" s="80">
        <f>[1]Calculations!AA286</f>
        <v>0</v>
      </c>
      <c r="AD315" s="80">
        <f t="shared" si="48"/>
        <v>0</v>
      </c>
      <c r="AE315" s="80">
        <f>[1]Calculations!AB286</f>
        <v>0</v>
      </c>
      <c r="AF315" s="80">
        <f t="shared" si="49"/>
        <v>0</v>
      </c>
      <c r="AG315" s="80">
        <f>[1]Calculations!AC286</f>
        <v>0</v>
      </c>
      <c r="AH315" s="80">
        <f t="shared" si="50"/>
        <v>0</v>
      </c>
      <c r="AI315" s="80">
        <f>[1]Calculations!AD286</f>
        <v>0</v>
      </c>
      <c r="AJ315" s="80">
        <f t="shared" si="51"/>
        <v>0</v>
      </c>
      <c r="AK315" s="80">
        <f>[1]Calculations!AE286</f>
        <v>0</v>
      </c>
      <c r="AL315" s="80">
        <f t="shared" si="52"/>
        <v>0</v>
      </c>
      <c r="AM315" s="80">
        <f>[1]Calculations!AF286</f>
        <v>0</v>
      </c>
      <c r="AN315" s="80">
        <f t="shared" si="53"/>
        <v>0</v>
      </c>
      <c r="AO315" s="80">
        <f>[1]Calculations!AG286</f>
        <v>0</v>
      </c>
      <c r="AP315" s="80">
        <f t="shared" si="54"/>
        <v>0</v>
      </c>
      <c r="AQ315" s="80">
        <f>[1]Calculations!AH286</f>
        <v>7.97440583028E-2</v>
      </c>
      <c r="AR315" s="80">
        <f t="shared" si="55"/>
        <v>99.999947711241333</v>
      </c>
      <c r="AS315" s="80">
        <f>[1]Calculations!AI286</f>
        <v>0</v>
      </c>
      <c r="AT315" s="80">
        <f t="shared" si="56"/>
        <v>0</v>
      </c>
      <c r="AU315" s="80">
        <f>[1]Calculations!AJ286</f>
        <v>0</v>
      </c>
      <c r="AV315" s="80">
        <f t="shared" si="57"/>
        <v>0</v>
      </c>
      <c r="AW315" s="84"/>
      <c r="AX315" s="84"/>
      <c r="AY315" s="13" t="str">
        <f>[1]Calculations!D286</f>
        <v>Land Supply 2018</v>
      </c>
    </row>
    <row r="316" spans="2:51" ht="37.5" x14ac:dyDescent="0.25">
      <c r="B316" s="13" t="str">
        <f>[1]Calculations!A287</f>
        <v>HL/2799/00</v>
      </c>
      <c r="C316" s="30" t="str">
        <f>[1]Calculations!B287</f>
        <v>Land between Butterstile Close and Hilton Lane, Prestwich, Manchester, M25 9RS</v>
      </c>
      <c r="D316" s="13" t="str">
        <f>[1]Calculations!C287</f>
        <v>Residential</v>
      </c>
      <c r="E316" s="38">
        <f>[1]Calculations!E287</f>
        <v>0.13618</v>
      </c>
      <c r="F316" s="38">
        <f>[1]Calculations!I287</f>
        <v>0.13618</v>
      </c>
      <c r="G316" s="38">
        <f>[1]Calculations!M287</f>
        <v>100</v>
      </c>
      <c r="H316" s="38">
        <f>[1]Calculations!H287</f>
        <v>0</v>
      </c>
      <c r="I316" s="38">
        <f>[1]Calculations!L287</f>
        <v>0</v>
      </c>
      <c r="J316" s="38">
        <f>[1]Calculations!G287</f>
        <v>0</v>
      </c>
      <c r="K316" s="38">
        <f>[1]Calculations!K287</f>
        <v>0</v>
      </c>
      <c r="L316" s="38">
        <f>[1]Calculations!F287</f>
        <v>0</v>
      </c>
      <c r="M316" s="38">
        <f>[1]Calculations!J287</f>
        <v>0</v>
      </c>
      <c r="N316" s="38">
        <f>[1]Calculations!V287</f>
        <v>0</v>
      </c>
      <c r="O316" s="38">
        <f>[1]Calculations!W287</f>
        <v>0</v>
      </c>
      <c r="P316" s="38">
        <f>[1]Calculations!O287</f>
        <v>0</v>
      </c>
      <c r="Q316" s="38">
        <f>[1]Calculations!S287</f>
        <v>0</v>
      </c>
      <c r="R316" s="38">
        <f>[1]Calculations!Q287</f>
        <v>0</v>
      </c>
      <c r="S316" s="38">
        <f>[1]Calculations!T287</f>
        <v>0</v>
      </c>
      <c r="T316" s="38">
        <f>[1]Calculations!R287</f>
        <v>0</v>
      </c>
      <c r="U316" s="38">
        <f>[1]Calculations!U287</f>
        <v>0</v>
      </c>
      <c r="V316" s="38" t="str">
        <f>[1]Calculations!X287</f>
        <v>Not Modelled</v>
      </c>
      <c r="W316" s="38" t="str">
        <f>[1]Calculations!Y287</f>
        <v>N/A</v>
      </c>
      <c r="X316" s="38" t="s">
        <v>1056</v>
      </c>
      <c r="Y316" s="73" t="s">
        <v>106</v>
      </c>
      <c r="Z316" s="80" t="s">
        <v>1071</v>
      </c>
      <c r="AA316" s="80">
        <f>[1]Calculations!Z287</f>
        <v>0</v>
      </c>
      <c r="AB316" s="80">
        <f t="shared" si="47"/>
        <v>0</v>
      </c>
      <c r="AC316" s="80">
        <f>[1]Calculations!AA287</f>
        <v>0</v>
      </c>
      <c r="AD316" s="80">
        <f t="shared" si="48"/>
        <v>0</v>
      </c>
      <c r="AE316" s="80">
        <f>[1]Calculations!AB287</f>
        <v>0</v>
      </c>
      <c r="AF316" s="80">
        <f t="shared" si="49"/>
        <v>0</v>
      </c>
      <c r="AG316" s="80">
        <f>[1]Calculations!AC287</f>
        <v>0</v>
      </c>
      <c r="AH316" s="80">
        <f t="shared" si="50"/>
        <v>0</v>
      </c>
      <c r="AI316" s="80">
        <f>[1]Calculations!AD287</f>
        <v>0</v>
      </c>
      <c r="AJ316" s="80">
        <f t="shared" si="51"/>
        <v>0</v>
      </c>
      <c r="AK316" s="80">
        <f>[1]Calculations!AE287</f>
        <v>0</v>
      </c>
      <c r="AL316" s="80">
        <f t="shared" si="52"/>
        <v>0</v>
      </c>
      <c r="AM316" s="80">
        <f>[1]Calculations!AF287</f>
        <v>0</v>
      </c>
      <c r="AN316" s="80">
        <f t="shared" si="53"/>
        <v>0</v>
      </c>
      <c r="AO316" s="80">
        <f>[1]Calculations!AG287</f>
        <v>0</v>
      </c>
      <c r="AP316" s="80">
        <f t="shared" si="54"/>
        <v>0</v>
      </c>
      <c r="AQ316" s="80">
        <f>[1]Calculations!AH287</f>
        <v>0.136180294999</v>
      </c>
      <c r="AR316" s="80">
        <f t="shared" si="55"/>
        <v>100.00021662432074</v>
      </c>
      <c r="AS316" s="80">
        <f>[1]Calculations!AI287</f>
        <v>0</v>
      </c>
      <c r="AT316" s="80">
        <f t="shared" si="56"/>
        <v>0</v>
      </c>
      <c r="AU316" s="80">
        <f>[1]Calculations!AJ287</f>
        <v>0</v>
      </c>
      <c r="AV316" s="80">
        <f t="shared" si="57"/>
        <v>0</v>
      </c>
      <c r="AW316" s="83"/>
      <c r="AX316" s="83"/>
      <c r="AY316" s="13" t="str">
        <f>[1]Calculations!D287</f>
        <v>Land Supply 2018</v>
      </c>
    </row>
    <row r="317" spans="2:51" ht="25" x14ac:dyDescent="0.25">
      <c r="B317" s="13" t="str">
        <f>[1]Calculations!A288</f>
        <v>HL/2800/00</v>
      </c>
      <c r="C317" s="30" t="str">
        <f>[1]Calculations!B288</f>
        <v>112-114 Water Street, Radcliffe, Manchester, M26 4BE</v>
      </c>
      <c r="D317" s="13" t="str">
        <f>[1]Calculations!C288</f>
        <v>Residential</v>
      </c>
      <c r="E317" s="38">
        <f>[1]Calculations!E288</f>
        <v>1.45308E-2</v>
      </c>
      <c r="F317" s="38">
        <f>[1]Calculations!I288</f>
        <v>1.45308E-2</v>
      </c>
      <c r="G317" s="38">
        <f>[1]Calculations!M288</f>
        <v>100</v>
      </c>
      <c r="H317" s="38">
        <f>[1]Calculations!H288</f>
        <v>0</v>
      </c>
      <c r="I317" s="38">
        <f>[1]Calculations!L288</f>
        <v>0</v>
      </c>
      <c r="J317" s="38">
        <f>[1]Calculations!G288</f>
        <v>0</v>
      </c>
      <c r="K317" s="38">
        <f>[1]Calculations!K288</f>
        <v>0</v>
      </c>
      <c r="L317" s="38">
        <f>[1]Calculations!F288</f>
        <v>0</v>
      </c>
      <c r="M317" s="38">
        <f>[1]Calculations!J288</f>
        <v>0</v>
      </c>
      <c r="N317" s="38">
        <f>[1]Calculations!V288</f>
        <v>0</v>
      </c>
      <c r="O317" s="38">
        <f>[1]Calculations!W288</f>
        <v>0</v>
      </c>
      <c r="P317" s="38">
        <f>[1]Calculations!O288</f>
        <v>1.6083905474900001E-3</v>
      </c>
      <c r="Q317" s="38">
        <f>[1]Calculations!S288</f>
        <v>11.06883686713739</v>
      </c>
      <c r="R317" s="38">
        <f>[1]Calculations!Q288</f>
        <v>1.6083905474900001E-3</v>
      </c>
      <c r="S317" s="38">
        <f>[1]Calculations!T288</f>
        <v>11.06883686713739</v>
      </c>
      <c r="T317" s="38">
        <f>[1]Calculations!R288</f>
        <v>0</v>
      </c>
      <c r="U317" s="38">
        <f>[1]Calculations!U288</f>
        <v>0</v>
      </c>
      <c r="V317" s="38" t="str">
        <f>[1]Calculations!X288</f>
        <v>Not Modelled</v>
      </c>
      <c r="W317" s="38" t="str">
        <f>[1]Calculations!Y288</f>
        <v>N/A</v>
      </c>
      <c r="X317" s="38" t="s">
        <v>1056</v>
      </c>
      <c r="Y317" s="73" t="s">
        <v>108</v>
      </c>
      <c r="Z317" s="80" t="s">
        <v>1067</v>
      </c>
      <c r="AA317" s="80">
        <f>[1]Calculations!Z288</f>
        <v>0</v>
      </c>
      <c r="AB317" s="80">
        <f t="shared" si="47"/>
        <v>0</v>
      </c>
      <c r="AC317" s="80">
        <f>[1]Calculations!AA288</f>
        <v>0</v>
      </c>
      <c r="AD317" s="80">
        <f t="shared" si="48"/>
        <v>0</v>
      </c>
      <c r="AE317" s="80">
        <f>[1]Calculations!AB288</f>
        <v>0</v>
      </c>
      <c r="AF317" s="80">
        <f t="shared" si="49"/>
        <v>0</v>
      </c>
      <c r="AG317" s="80">
        <f>[1]Calculations!AC288</f>
        <v>0</v>
      </c>
      <c r="AH317" s="80">
        <f t="shared" si="50"/>
        <v>0</v>
      </c>
      <c r="AI317" s="80">
        <f>[1]Calculations!AD288</f>
        <v>0</v>
      </c>
      <c r="AJ317" s="80">
        <f t="shared" si="51"/>
        <v>0</v>
      </c>
      <c r="AK317" s="80">
        <f>[1]Calculations!AE288</f>
        <v>0</v>
      </c>
      <c r="AL317" s="80">
        <f t="shared" si="52"/>
        <v>0</v>
      </c>
      <c r="AM317" s="80">
        <f>[1]Calculations!AF288</f>
        <v>0</v>
      </c>
      <c r="AN317" s="80">
        <f t="shared" si="53"/>
        <v>0</v>
      </c>
      <c r="AO317" s="80">
        <f>[1]Calculations!AG288</f>
        <v>0</v>
      </c>
      <c r="AP317" s="80">
        <f t="shared" si="54"/>
        <v>0</v>
      </c>
      <c r="AQ317" s="80">
        <f>[1]Calculations!AH288</f>
        <v>1.45308249993E-2</v>
      </c>
      <c r="AR317" s="80">
        <f t="shared" si="55"/>
        <v>100.00017204352135</v>
      </c>
      <c r="AS317" s="80">
        <f>[1]Calculations!AI288</f>
        <v>0</v>
      </c>
      <c r="AT317" s="80">
        <f t="shared" si="56"/>
        <v>0</v>
      </c>
      <c r="AU317" s="80">
        <f>[1]Calculations!AJ288</f>
        <v>0</v>
      </c>
      <c r="AV317" s="80">
        <f t="shared" si="57"/>
        <v>0</v>
      </c>
      <c r="AW317" s="83"/>
      <c r="AX317" s="83"/>
      <c r="AY317" s="13" t="str">
        <f>[1]Calculations!D288</f>
        <v>Land Supply 2018</v>
      </c>
    </row>
    <row r="318" spans="2:51" ht="25" x14ac:dyDescent="0.25">
      <c r="B318" s="13" t="str">
        <f>[1]Calculations!A289</f>
        <v>HL/2802/00</v>
      </c>
      <c r="C318" s="30" t="str">
        <f>[1]Calculations!B289</f>
        <v>Higher Ash Barn, Hawkshaw Lane, Tottington, Bury, BL8 4LD</v>
      </c>
      <c r="D318" s="13" t="str">
        <f>[1]Calculations!C289</f>
        <v>Residential</v>
      </c>
      <c r="E318" s="38">
        <f>[1]Calculations!E289</f>
        <v>0.119986</v>
      </c>
      <c r="F318" s="38">
        <f>[1]Calculations!I289</f>
        <v>0.119986</v>
      </c>
      <c r="G318" s="38">
        <f>[1]Calculations!M289</f>
        <v>100</v>
      </c>
      <c r="H318" s="38">
        <f>[1]Calculations!H289</f>
        <v>0</v>
      </c>
      <c r="I318" s="38">
        <f>[1]Calculations!L289</f>
        <v>0</v>
      </c>
      <c r="J318" s="38">
        <f>[1]Calculations!G289</f>
        <v>0</v>
      </c>
      <c r="K318" s="38">
        <f>[1]Calculations!K289</f>
        <v>0</v>
      </c>
      <c r="L318" s="38">
        <f>[1]Calculations!F289</f>
        <v>0</v>
      </c>
      <c r="M318" s="38">
        <f>[1]Calculations!J289</f>
        <v>0</v>
      </c>
      <c r="N318" s="38">
        <f>[1]Calculations!V289</f>
        <v>0</v>
      </c>
      <c r="O318" s="38">
        <f>[1]Calculations!W289</f>
        <v>0</v>
      </c>
      <c r="P318" s="38">
        <f>[1]Calculations!O289</f>
        <v>0</v>
      </c>
      <c r="Q318" s="38">
        <f>[1]Calculations!S289</f>
        <v>0</v>
      </c>
      <c r="R318" s="38">
        <f>[1]Calculations!Q289</f>
        <v>0</v>
      </c>
      <c r="S318" s="38">
        <f>[1]Calculations!T289</f>
        <v>0</v>
      </c>
      <c r="T318" s="38">
        <f>[1]Calculations!R289</f>
        <v>0</v>
      </c>
      <c r="U318" s="38">
        <f>[1]Calculations!U289</f>
        <v>0</v>
      </c>
      <c r="V318" s="38" t="str">
        <f>[1]Calculations!X289</f>
        <v>Not Modelled</v>
      </c>
      <c r="W318" s="38" t="str">
        <f>[1]Calculations!Y289</f>
        <v>N/A</v>
      </c>
      <c r="X318" s="38" t="s">
        <v>1056</v>
      </c>
      <c r="Y318" s="73" t="s">
        <v>106</v>
      </c>
      <c r="Z318" s="80" t="s">
        <v>1071</v>
      </c>
      <c r="AA318" s="80">
        <f>[1]Calculations!Z289</f>
        <v>0</v>
      </c>
      <c r="AB318" s="80">
        <f t="shared" si="47"/>
        <v>0</v>
      </c>
      <c r="AC318" s="80">
        <f>[1]Calculations!AA289</f>
        <v>0</v>
      </c>
      <c r="AD318" s="80">
        <f t="shared" si="48"/>
        <v>0</v>
      </c>
      <c r="AE318" s="80">
        <f>[1]Calculations!AB289</f>
        <v>0</v>
      </c>
      <c r="AF318" s="80">
        <f t="shared" si="49"/>
        <v>0</v>
      </c>
      <c r="AG318" s="80">
        <f>[1]Calculations!AC289</f>
        <v>0</v>
      </c>
      <c r="AH318" s="80">
        <f t="shared" si="50"/>
        <v>0</v>
      </c>
      <c r="AI318" s="80">
        <f>[1]Calculations!AD289</f>
        <v>0</v>
      </c>
      <c r="AJ318" s="80">
        <f t="shared" si="51"/>
        <v>0</v>
      </c>
      <c r="AK318" s="80">
        <f>[1]Calculations!AE289</f>
        <v>8.5256911169399999E-2</v>
      </c>
      <c r="AL318" s="80">
        <f t="shared" si="52"/>
        <v>71.05571580801093</v>
      </c>
      <c r="AM318" s="80">
        <f>[1]Calculations!AF289</f>
        <v>0</v>
      </c>
      <c r="AN318" s="80">
        <f t="shared" si="53"/>
        <v>0</v>
      </c>
      <c r="AO318" s="80">
        <f>[1]Calculations!AG289</f>
        <v>8.5566591573599998E-2</v>
      </c>
      <c r="AP318" s="80">
        <f t="shared" si="54"/>
        <v>71.313812922841009</v>
      </c>
      <c r="AQ318" s="80">
        <f>[1]Calculations!AH289</f>
        <v>0</v>
      </c>
      <c r="AR318" s="80">
        <f t="shared" si="55"/>
        <v>0</v>
      </c>
      <c r="AS318" s="80">
        <f>[1]Calculations!AI289</f>
        <v>0.119985985002</v>
      </c>
      <c r="AT318" s="80">
        <f t="shared" si="56"/>
        <v>99.999987500208363</v>
      </c>
      <c r="AU318" s="80">
        <f>[1]Calculations!AJ289</f>
        <v>0</v>
      </c>
      <c r="AV318" s="80">
        <f t="shared" si="57"/>
        <v>0</v>
      </c>
      <c r="AW318" s="83"/>
      <c r="AX318" s="83"/>
      <c r="AY318" s="13" t="str">
        <f>[1]Calculations!D289</f>
        <v>Land Supply 2018</v>
      </c>
    </row>
    <row r="319" spans="2:51" ht="25" x14ac:dyDescent="0.25">
      <c r="B319" s="13" t="str">
        <f>[1]Calculations!A290</f>
        <v>HL/2803/00</v>
      </c>
      <c r="C319" s="30" t="str">
        <f>[1]Calculations!B290</f>
        <v>27 Bury New Road, Prestwich, Manchester, M25 9JY</v>
      </c>
      <c r="D319" s="13" t="str">
        <f>[1]Calculations!C290</f>
        <v>Residential</v>
      </c>
      <c r="E319" s="38">
        <f>[1]Calculations!E290</f>
        <v>3.5136399999999998E-2</v>
      </c>
      <c r="F319" s="38">
        <f>[1]Calculations!I290</f>
        <v>3.5136399999999998E-2</v>
      </c>
      <c r="G319" s="38">
        <f>[1]Calculations!M290</f>
        <v>100</v>
      </c>
      <c r="H319" s="38">
        <f>[1]Calculations!H290</f>
        <v>0</v>
      </c>
      <c r="I319" s="38">
        <f>[1]Calculations!L290</f>
        <v>0</v>
      </c>
      <c r="J319" s="38">
        <f>[1]Calculations!G290</f>
        <v>0</v>
      </c>
      <c r="K319" s="38">
        <f>[1]Calculations!K290</f>
        <v>0</v>
      </c>
      <c r="L319" s="38">
        <f>[1]Calculations!F290</f>
        <v>0</v>
      </c>
      <c r="M319" s="38">
        <f>[1]Calculations!J290</f>
        <v>0</v>
      </c>
      <c r="N319" s="38">
        <f>[1]Calculations!V290</f>
        <v>0</v>
      </c>
      <c r="O319" s="38">
        <f>[1]Calculations!W290</f>
        <v>0</v>
      </c>
      <c r="P319" s="38">
        <f>[1]Calculations!O290</f>
        <v>0</v>
      </c>
      <c r="Q319" s="38">
        <f>[1]Calculations!S290</f>
        <v>0</v>
      </c>
      <c r="R319" s="38">
        <f>[1]Calculations!Q290</f>
        <v>0</v>
      </c>
      <c r="S319" s="38">
        <f>[1]Calculations!T290</f>
        <v>0</v>
      </c>
      <c r="T319" s="38">
        <f>[1]Calculations!R290</f>
        <v>0</v>
      </c>
      <c r="U319" s="38">
        <f>[1]Calculations!U290</f>
        <v>0</v>
      </c>
      <c r="V319" s="38" t="str">
        <f>[1]Calculations!X290</f>
        <v>Not Modelled</v>
      </c>
      <c r="W319" s="38" t="str">
        <f>[1]Calculations!Y290</f>
        <v>N/A</v>
      </c>
      <c r="X319" s="38" t="s">
        <v>1056</v>
      </c>
      <c r="Y319" s="73" t="s">
        <v>106</v>
      </c>
      <c r="Z319" s="80" t="s">
        <v>1071</v>
      </c>
      <c r="AA319" s="80">
        <f>[1]Calculations!Z290</f>
        <v>0</v>
      </c>
      <c r="AB319" s="80">
        <f t="shared" si="47"/>
        <v>0</v>
      </c>
      <c r="AC319" s="80">
        <f>[1]Calculations!AA290</f>
        <v>0</v>
      </c>
      <c r="AD319" s="80">
        <f t="shared" si="48"/>
        <v>0</v>
      </c>
      <c r="AE319" s="80">
        <f>[1]Calculations!AB290</f>
        <v>0</v>
      </c>
      <c r="AF319" s="80">
        <f t="shared" si="49"/>
        <v>0</v>
      </c>
      <c r="AG319" s="80">
        <f>[1]Calculations!AC290</f>
        <v>0</v>
      </c>
      <c r="AH319" s="80">
        <f t="shared" si="50"/>
        <v>0</v>
      </c>
      <c r="AI319" s="80">
        <f>[1]Calculations!AD290</f>
        <v>0</v>
      </c>
      <c r="AJ319" s="80">
        <f t="shared" si="51"/>
        <v>0</v>
      </c>
      <c r="AK319" s="80">
        <f>[1]Calculations!AE290</f>
        <v>0</v>
      </c>
      <c r="AL319" s="80">
        <f t="shared" si="52"/>
        <v>0</v>
      </c>
      <c r="AM319" s="80">
        <f>[1]Calculations!AF290</f>
        <v>0</v>
      </c>
      <c r="AN319" s="80">
        <f t="shared" si="53"/>
        <v>0</v>
      </c>
      <c r="AO319" s="80">
        <f>[1]Calculations!AG290</f>
        <v>0</v>
      </c>
      <c r="AP319" s="80">
        <f t="shared" si="54"/>
        <v>0</v>
      </c>
      <c r="AQ319" s="80">
        <f>[1]Calculations!AH290</f>
        <v>3.51363750005E-2</v>
      </c>
      <c r="AR319" s="80">
        <f t="shared" si="55"/>
        <v>99.999928850138318</v>
      </c>
      <c r="AS319" s="80">
        <f>[1]Calculations!AI290</f>
        <v>0</v>
      </c>
      <c r="AT319" s="80">
        <f t="shared" si="56"/>
        <v>0</v>
      </c>
      <c r="AU319" s="80">
        <f>[1]Calculations!AJ290</f>
        <v>0</v>
      </c>
      <c r="AV319" s="80">
        <f t="shared" si="57"/>
        <v>0</v>
      </c>
      <c r="AW319" s="84"/>
      <c r="AX319" s="84"/>
      <c r="AY319" s="13" t="str">
        <f>[1]Calculations!D290</f>
        <v>Land Supply 2018</v>
      </c>
    </row>
    <row r="320" spans="2:51" ht="25" x14ac:dyDescent="0.25">
      <c r="B320" s="13" t="str">
        <f>[1]Calculations!A291</f>
        <v>HL/2807/00</v>
      </c>
      <c r="C320" s="30" t="str">
        <f>[1]Calculations!B291</f>
        <v>Garage site off Hewart Drive, Bury, BL9 7NF</v>
      </c>
      <c r="D320" s="13" t="str">
        <f>[1]Calculations!C291</f>
        <v>Residential</v>
      </c>
      <c r="E320" s="38">
        <f>[1]Calculations!E291</f>
        <v>7.9547699999999999E-2</v>
      </c>
      <c r="F320" s="38">
        <f>[1]Calculations!I291</f>
        <v>7.9547699999999999E-2</v>
      </c>
      <c r="G320" s="38">
        <f>[1]Calculations!M291</f>
        <v>100</v>
      </c>
      <c r="H320" s="38">
        <f>[1]Calculations!H291</f>
        <v>0</v>
      </c>
      <c r="I320" s="38">
        <f>[1]Calculations!L291</f>
        <v>0</v>
      </c>
      <c r="J320" s="38">
        <f>[1]Calculations!G291</f>
        <v>0</v>
      </c>
      <c r="K320" s="38">
        <f>[1]Calculations!K291</f>
        <v>0</v>
      </c>
      <c r="L320" s="38">
        <f>[1]Calculations!F291</f>
        <v>0</v>
      </c>
      <c r="M320" s="38">
        <f>[1]Calculations!J291</f>
        <v>0</v>
      </c>
      <c r="N320" s="38">
        <f>[1]Calculations!V291</f>
        <v>7.9547749998800002E-2</v>
      </c>
      <c r="O320" s="38">
        <f>[1]Calculations!W291</f>
        <v>100.00006285386</v>
      </c>
      <c r="P320" s="38">
        <f>[1]Calculations!O291</f>
        <v>0</v>
      </c>
      <c r="Q320" s="38">
        <f>[1]Calculations!S291</f>
        <v>0</v>
      </c>
      <c r="R320" s="38">
        <f>[1]Calculations!Q291</f>
        <v>0</v>
      </c>
      <c r="S320" s="38">
        <f>[1]Calculations!T291</f>
        <v>0</v>
      </c>
      <c r="T320" s="38">
        <f>[1]Calculations!R291</f>
        <v>0</v>
      </c>
      <c r="U320" s="38">
        <f>[1]Calculations!U291</f>
        <v>0</v>
      </c>
      <c r="V320" s="38" t="str">
        <f>[1]Calculations!X291</f>
        <v>Not Modelled</v>
      </c>
      <c r="W320" s="38" t="str">
        <f>[1]Calculations!Y291</f>
        <v>N/A</v>
      </c>
      <c r="X320" s="38" t="s">
        <v>1056</v>
      </c>
      <c r="Y320" s="73" t="s">
        <v>106</v>
      </c>
      <c r="Z320" s="80" t="s">
        <v>1071</v>
      </c>
      <c r="AA320" s="80">
        <f>[1]Calculations!Z291</f>
        <v>0</v>
      </c>
      <c r="AB320" s="80">
        <f t="shared" si="47"/>
        <v>0</v>
      </c>
      <c r="AC320" s="80">
        <f>[1]Calculations!AA291</f>
        <v>0</v>
      </c>
      <c r="AD320" s="80">
        <f t="shared" si="48"/>
        <v>0</v>
      </c>
      <c r="AE320" s="80">
        <f>[1]Calculations!AB291</f>
        <v>0</v>
      </c>
      <c r="AF320" s="80">
        <f t="shared" si="49"/>
        <v>0</v>
      </c>
      <c r="AG320" s="80">
        <f>[1]Calculations!AC291</f>
        <v>0</v>
      </c>
      <c r="AH320" s="80">
        <f t="shared" si="50"/>
        <v>0</v>
      </c>
      <c r="AI320" s="80">
        <f>[1]Calculations!AD291</f>
        <v>0</v>
      </c>
      <c r="AJ320" s="80">
        <f t="shared" si="51"/>
        <v>0</v>
      </c>
      <c r="AK320" s="80">
        <f>[1]Calculations!AE291</f>
        <v>2.1996084526099999E-3</v>
      </c>
      <c r="AL320" s="80">
        <f t="shared" si="52"/>
        <v>2.7651439986448381</v>
      </c>
      <c r="AM320" s="80">
        <f>[1]Calculations!AF291</f>
        <v>0</v>
      </c>
      <c r="AN320" s="80">
        <f t="shared" si="53"/>
        <v>0</v>
      </c>
      <c r="AO320" s="80">
        <f>[1]Calculations!AG291</f>
        <v>0</v>
      </c>
      <c r="AP320" s="80">
        <f t="shared" si="54"/>
        <v>0</v>
      </c>
      <c r="AQ320" s="80">
        <f>[1]Calculations!AH291</f>
        <v>7.9547749998800002E-2</v>
      </c>
      <c r="AR320" s="80">
        <f t="shared" si="55"/>
        <v>100.00006285386</v>
      </c>
      <c r="AS320" s="80">
        <f>[1]Calculations!AI291</f>
        <v>0</v>
      </c>
      <c r="AT320" s="80">
        <f t="shared" si="56"/>
        <v>0</v>
      </c>
      <c r="AU320" s="80">
        <f>[1]Calculations!AJ291</f>
        <v>0</v>
      </c>
      <c r="AV320" s="80">
        <f t="shared" si="57"/>
        <v>0</v>
      </c>
      <c r="AW320" s="83"/>
      <c r="AX320" s="83"/>
      <c r="AY320" s="13" t="str">
        <f>[1]Calculations!D291</f>
        <v>Land Supply 2018</v>
      </c>
    </row>
    <row r="321" spans="2:51" ht="37.5" x14ac:dyDescent="0.25">
      <c r="B321" s="13" t="str">
        <f>[1]Calculations!A292</f>
        <v>HL/2811/00</v>
      </c>
      <c r="C321" s="30" t="str">
        <f>[1]Calculations!B292</f>
        <v>Garage site at land between18 &amp; 24 Bradley Fold Road, Ainsworth, Bolton, BL2 5QD</v>
      </c>
      <c r="D321" s="13" t="str">
        <f>[1]Calculations!C292</f>
        <v>Residential</v>
      </c>
      <c r="E321" s="38">
        <f>[1]Calculations!E292</f>
        <v>1.25583E-2</v>
      </c>
      <c r="F321" s="38">
        <f>[1]Calculations!I292</f>
        <v>1.25583E-2</v>
      </c>
      <c r="G321" s="38">
        <f>[1]Calculations!M292</f>
        <v>100</v>
      </c>
      <c r="H321" s="38">
        <f>[1]Calculations!H292</f>
        <v>0</v>
      </c>
      <c r="I321" s="38">
        <f>[1]Calculations!L292</f>
        <v>0</v>
      </c>
      <c r="J321" s="38">
        <f>[1]Calculations!G292</f>
        <v>0</v>
      </c>
      <c r="K321" s="38">
        <f>[1]Calculations!K292</f>
        <v>0</v>
      </c>
      <c r="L321" s="38">
        <f>[1]Calculations!F292</f>
        <v>0</v>
      </c>
      <c r="M321" s="38">
        <f>[1]Calculations!J292</f>
        <v>0</v>
      </c>
      <c r="N321" s="38">
        <f>[1]Calculations!V292</f>
        <v>0</v>
      </c>
      <c r="O321" s="38">
        <f>[1]Calculations!W292</f>
        <v>0</v>
      </c>
      <c r="P321" s="38">
        <f>[1]Calculations!O292</f>
        <v>0</v>
      </c>
      <c r="Q321" s="38">
        <f>[1]Calculations!S292</f>
        <v>0</v>
      </c>
      <c r="R321" s="38">
        <f>[1]Calculations!Q292</f>
        <v>0</v>
      </c>
      <c r="S321" s="38">
        <f>[1]Calculations!T292</f>
        <v>0</v>
      </c>
      <c r="T321" s="38">
        <f>[1]Calculations!R292</f>
        <v>0</v>
      </c>
      <c r="U321" s="38">
        <f>[1]Calculations!U292</f>
        <v>0</v>
      </c>
      <c r="V321" s="38" t="str">
        <f>[1]Calculations!X292</f>
        <v>Not Modelled</v>
      </c>
      <c r="W321" s="38" t="str">
        <f>[1]Calculations!Y292</f>
        <v>N/A</v>
      </c>
      <c r="X321" s="38" t="s">
        <v>1056</v>
      </c>
      <c r="Y321" s="73" t="s">
        <v>106</v>
      </c>
      <c r="Z321" s="80" t="s">
        <v>1071</v>
      </c>
      <c r="AA321" s="80">
        <f>[1]Calculations!Z292</f>
        <v>0</v>
      </c>
      <c r="AB321" s="80">
        <f t="shared" si="47"/>
        <v>0</v>
      </c>
      <c r="AC321" s="80">
        <f>[1]Calculations!AA292</f>
        <v>0</v>
      </c>
      <c r="AD321" s="80">
        <f t="shared" si="48"/>
        <v>0</v>
      </c>
      <c r="AE321" s="80">
        <f>[1]Calculations!AB292</f>
        <v>0</v>
      </c>
      <c r="AF321" s="80">
        <f t="shared" si="49"/>
        <v>0</v>
      </c>
      <c r="AG321" s="80">
        <f>[1]Calculations!AC292</f>
        <v>0</v>
      </c>
      <c r="AH321" s="80">
        <f t="shared" si="50"/>
        <v>0</v>
      </c>
      <c r="AI321" s="80">
        <f>[1]Calculations!AD292</f>
        <v>0</v>
      </c>
      <c r="AJ321" s="80">
        <f t="shared" si="51"/>
        <v>0</v>
      </c>
      <c r="AK321" s="80">
        <f>[1]Calculations!AE292</f>
        <v>0</v>
      </c>
      <c r="AL321" s="80">
        <f t="shared" si="52"/>
        <v>0</v>
      </c>
      <c r="AM321" s="80">
        <f>[1]Calculations!AF292</f>
        <v>0</v>
      </c>
      <c r="AN321" s="80">
        <f t="shared" si="53"/>
        <v>0</v>
      </c>
      <c r="AO321" s="80">
        <f>[1]Calculations!AG292</f>
        <v>0</v>
      </c>
      <c r="AP321" s="80">
        <f t="shared" si="54"/>
        <v>0</v>
      </c>
      <c r="AQ321" s="80">
        <f>[1]Calculations!AH292</f>
        <v>1.2558315001200001E-2</v>
      </c>
      <c r="AR321" s="80">
        <f t="shared" si="55"/>
        <v>100.00011945247367</v>
      </c>
      <c r="AS321" s="80">
        <f>[1]Calculations!AI292</f>
        <v>0</v>
      </c>
      <c r="AT321" s="80">
        <f t="shared" si="56"/>
        <v>0</v>
      </c>
      <c r="AU321" s="80">
        <f>[1]Calculations!AJ292</f>
        <v>0</v>
      </c>
      <c r="AV321" s="80">
        <f t="shared" si="57"/>
        <v>0</v>
      </c>
      <c r="AW321" s="83"/>
      <c r="AX321" s="83"/>
      <c r="AY321" s="13" t="str">
        <f>[1]Calculations!D292</f>
        <v>Land Supply 2018</v>
      </c>
    </row>
    <row r="322" spans="2:51" ht="37.5" x14ac:dyDescent="0.25">
      <c r="B322" s="13" t="str">
        <f>[1]Calculations!A293</f>
        <v>HL/2812/00</v>
      </c>
      <c r="C322" s="30" t="str">
        <f>[1]Calculations!B293</f>
        <v>Land at side of 122 Venwood Road and 16 River View Close, Prestwich, Manchester, M25 9TE</v>
      </c>
      <c r="D322" s="13" t="str">
        <f>[1]Calculations!C293</f>
        <v>Residential</v>
      </c>
      <c r="E322" s="38">
        <f>[1]Calculations!E293</f>
        <v>3.4061000000000001E-2</v>
      </c>
      <c r="F322" s="38">
        <f>[1]Calculations!I293</f>
        <v>3.4061000000000001E-2</v>
      </c>
      <c r="G322" s="38">
        <f>[1]Calculations!M293</f>
        <v>100</v>
      </c>
      <c r="H322" s="38">
        <f>[1]Calculations!H293</f>
        <v>0</v>
      </c>
      <c r="I322" s="38">
        <f>[1]Calculations!L293</f>
        <v>0</v>
      </c>
      <c r="J322" s="38">
        <f>[1]Calculations!G293</f>
        <v>0</v>
      </c>
      <c r="K322" s="38">
        <f>[1]Calculations!K293</f>
        <v>0</v>
      </c>
      <c r="L322" s="38">
        <f>[1]Calculations!F293</f>
        <v>0</v>
      </c>
      <c r="M322" s="38">
        <f>[1]Calculations!J293</f>
        <v>0</v>
      </c>
      <c r="N322" s="38">
        <f>[1]Calculations!V293</f>
        <v>0</v>
      </c>
      <c r="O322" s="38">
        <f>[1]Calculations!W293</f>
        <v>0</v>
      </c>
      <c r="P322" s="38">
        <f>[1]Calculations!O293</f>
        <v>0</v>
      </c>
      <c r="Q322" s="38">
        <f>[1]Calculations!S293</f>
        <v>0</v>
      </c>
      <c r="R322" s="38">
        <f>[1]Calculations!Q293</f>
        <v>0</v>
      </c>
      <c r="S322" s="38">
        <f>[1]Calculations!T293</f>
        <v>0</v>
      </c>
      <c r="T322" s="38">
        <f>[1]Calculations!R293</f>
        <v>0</v>
      </c>
      <c r="U322" s="38">
        <f>[1]Calculations!U293</f>
        <v>0</v>
      </c>
      <c r="V322" s="38" t="str">
        <f>[1]Calculations!X293</f>
        <v>Not Modelled</v>
      </c>
      <c r="W322" s="38" t="str">
        <f>[1]Calculations!Y293</f>
        <v>N/A</v>
      </c>
      <c r="X322" s="38" t="s">
        <v>1056</v>
      </c>
      <c r="Y322" s="73" t="s">
        <v>106</v>
      </c>
      <c r="Z322" s="80" t="s">
        <v>1071</v>
      </c>
      <c r="AA322" s="80">
        <f>[1]Calculations!Z293</f>
        <v>0</v>
      </c>
      <c r="AB322" s="80">
        <f t="shared" si="47"/>
        <v>0</v>
      </c>
      <c r="AC322" s="80">
        <f>[1]Calculations!AA293</f>
        <v>0</v>
      </c>
      <c r="AD322" s="80">
        <f t="shared" si="48"/>
        <v>0</v>
      </c>
      <c r="AE322" s="80">
        <f>[1]Calculations!AB293</f>
        <v>0</v>
      </c>
      <c r="AF322" s="80">
        <f t="shared" si="49"/>
        <v>0</v>
      </c>
      <c r="AG322" s="80">
        <f>[1]Calculations!AC293</f>
        <v>0</v>
      </c>
      <c r="AH322" s="80">
        <f t="shared" si="50"/>
        <v>0</v>
      </c>
      <c r="AI322" s="80">
        <f>[1]Calculations!AD293</f>
        <v>0</v>
      </c>
      <c r="AJ322" s="80">
        <f t="shared" si="51"/>
        <v>0</v>
      </c>
      <c r="AK322" s="80">
        <f>[1]Calculations!AE293</f>
        <v>0</v>
      </c>
      <c r="AL322" s="80">
        <f t="shared" si="52"/>
        <v>0</v>
      </c>
      <c r="AM322" s="80">
        <f>[1]Calculations!AF293</f>
        <v>0</v>
      </c>
      <c r="AN322" s="80">
        <f t="shared" si="53"/>
        <v>0</v>
      </c>
      <c r="AO322" s="80">
        <f>[1]Calculations!AG293</f>
        <v>0</v>
      </c>
      <c r="AP322" s="80">
        <f t="shared" si="54"/>
        <v>0</v>
      </c>
      <c r="AQ322" s="80">
        <f>[1]Calculations!AH293</f>
        <v>3.4060949998899998E-2</v>
      </c>
      <c r="AR322" s="80">
        <f t="shared" si="55"/>
        <v>99.999853201315275</v>
      </c>
      <c r="AS322" s="80">
        <f>[1]Calculations!AI293</f>
        <v>0</v>
      </c>
      <c r="AT322" s="80">
        <f t="shared" si="56"/>
        <v>0</v>
      </c>
      <c r="AU322" s="80">
        <f>[1]Calculations!AJ293</f>
        <v>0</v>
      </c>
      <c r="AV322" s="80">
        <f t="shared" si="57"/>
        <v>0</v>
      </c>
      <c r="AW322" s="83"/>
      <c r="AX322" s="83"/>
      <c r="AY322" s="13" t="str">
        <f>[1]Calculations!D293</f>
        <v>Land Supply 2018</v>
      </c>
    </row>
    <row r="323" spans="2:51" ht="37.5" x14ac:dyDescent="0.25">
      <c r="B323" s="13" t="str">
        <f>[1]Calculations!A294</f>
        <v>HL/2814/00</v>
      </c>
      <c r="C323" s="30" t="str">
        <f>[1]Calculations!B294</f>
        <v>Land at side of 35 Rainsough Brow /Flashfields, Prestwich, Manchester, M25 9XW</v>
      </c>
      <c r="D323" s="13" t="str">
        <f>[1]Calculations!C294</f>
        <v>Residential</v>
      </c>
      <c r="E323" s="38">
        <f>[1]Calculations!E294</f>
        <v>9.2599000000000001E-2</v>
      </c>
      <c r="F323" s="38">
        <f>[1]Calculations!I294</f>
        <v>9.2599000000000001E-2</v>
      </c>
      <c r="G323" s="38">
        <f>[1]Calculations!M294</f>
        <v>100</v>
      </c>
      <c r="H323" s="38">
        <f>[1]Calculations!H294</f>
        <v>0</v>
      </c>
      <c r="I323" s="38">
        <f>[1]Calculations!L294</f>
        <v>0</v>
      </c>
      <c r="J323" s="38">
        <f>[1]Calculations!G294</f>
        <v>0</v>
      </c>
      <c r="K323" s="38">
        <f>[1]Calculations!K294</f>
        <v>0</v>
      </c>
      <c r="L323" s="38">
        <f>[1]Calculations!F294</f>
        <v>0</v>
      </c>
      <c r="M323" s="38">
        <f>[1]Calculations!J294</f>
        <v>0</v>
      </c>
      <c r="N323" s="38">
        <f>[1]Calculations!V294</f>
        <v>0</v>
      </c>
      <c r="O323" s="38">
        <f>[1]Calculations!W294</f>
        <v>0</v>
      </c>
      <c r="P323" s="38">
        <f>[1]Calculations!O294</f>
        <v>1.1999999999999999E-3</v>
      </c>
      <c r="Q323" s="38">
        <f>[1]Calculations!S294</f>
        <v>1.2959103230056479</v>
      </c>
      <c r="R323" s="38">
        <f>[1]Calculations!Q294</f>
        <v>0</v>
      </c>
      <c r="S323" s="38">
        <f>[1]Calculations!T294</f>
        <v>0</v>
      </c>
      <c r="T323" s="38">
        <f>[1]Calculations!R294</f>
        <v>0</v>
      </c>
      <c r="U323" s="38">
        <f>[1]Calculations!U294</f>
        <v>0</v>
      </c>
      <c r="V323" s="38" t="str">
        <f>[1]Calculations!X294</f>
        <v>Not Modelled</v>
      </c>
      <c r="W323" s="38" t="str">
        <f>[1]Calculations!Y294</f>
        <v>N/A</v>
      </c>
      <c r="X323" s="38" t="s">
        <v>1056</v>
      </c>
      <c r="Y323" s="73" t="s">
        <v>105</v>
      </c>
      <c r="Z323" s="80" t="s">
        <v>1066</v>
      </c>
      <c r="AA323" s="80">
        <f>[1]Calculations!Z294</f>
        <v>0</v>
      </c>
      <c r="AB323" s="80">
        <f t="shared" si="47"/>
        <v>0</v>
      </c>
      <c r="AC323" s="80">
        <f>[1]Calculations!AA294</f>
        <v>0</v>
      </c>
      <c r="AD323" s="80">
        <f t="shared" si="48"/>
        <v>0</v>
      </c>
      <c r="AE323" s="80">
        <f>[1]Calculations!AB294</f>
        <v>0</v>
      </c>
      <c r="AF323" s="80">
        <f t="shared" si="49"/>
        <v>0</v>
      </c>
      <c r="AG323" s="80">
        <f>[1]Calculations!AC294</f>
        <v>0</v>
      </c>
      <c r="AH323" s="80">
        <f t="shared" si="50"/>
        <v>0</v>
      </c>
      <c r="AI323" s="80">
        <f>[1]Calculations!AD294</f>
        <v>0</v>
      </c>
      <c r="AJ323" s="80">
        <f t="shared" si="51"/>
        <v>0</v>
      </c>
      <c r="AK323" s="80">
        <f>[1]Calculations!AE294</f>
        <v>0</v>
      </c>
      <c r="AL323" s="80">
        <f t="shared" si="52"/>
        <v>0</v>
      </c>
      <c r="AM323" s="80">
        <f>[1]Calculations!AF294</f>
        <v>0</v>
      </c>
      <c r="AN323" s="80">
        <f t="shared" si="53"/>
        <v>0</v>
      </c>
      <c r="AO323" s="80">
        <f>[1]Calculations!AG294</f>
        <v>0</v>
      </c>
      <c r="AP323" s="80">
        <f t="shared" si="54"/>
        <v>0</v>
      </c>
      <c r="AQ323" s="80">
        <f>[1]Calculations!AH294</f>
        <v>9.2598989998499998E-2</v>
      </c>
      <c r="AR323" s="80">
        <f t="shared" si="55"/>
        <v>99.999989199127413</v>
      </c>
      <c r="AS323" s="80">
        <f>[1]Calculations!AI294</f>
        <v>0</v>
      </c>
      <c r="AT323" s="80">
        <f t="shared" si="56"/>
        <v>0</v>
      </c>
      <c r="AU323" s="80">
        <f>[1]Calculations!AJ294</f>
        <v>0</v>
      </c>
      <c r="AV323" s="80">
        <f t="shared" si="57"/>
        <v>0</v>
      </c>
      <c r="AW323" s="84"/>
      <c r="AX323" s="84"/>
      <c r="AY323" s="13" t="str">
        <f>[1]Calculations!D294</f>
        <v>Land Supply 2018</v>
      </c>
    </row>
    <row r="324" spans="2:51" ht="25" x14ac:dyDescent="0.25">
      <c r="B324" s="13" t="str">
        <f>[1]Calculations!A295</f>
        <v>HL/2819/00</v>
      </c>
      <c r="C324" s="30" t="str">
        <f>[1]Calculations!B295</f>
        <v>215 Walmersley Road, Bury, BL9 5DF</v>
      </c>
      <c r="D324" s="13" t="str">
        <f>[1]Calculations!C295</f>
        <v>Residential</v>
      </c>
      <c r="E324" s="38">
        <f>[1]Calculations!E295</f>
        <v>2.2391999999999999E-2</v>
      </c>
      <c r="F324" s="38">
        <f>[1]Calculations!I295</f>
        <v>2.2391999999999999E-2</v>
      </c>
      <c r="G324" s="38">
        <f>[1]Calculations!M295</f>
        <v>100</v>
      </c>
      <c r="H324" s="38">
        <f>[1]Calculations!H295</f>
        <v>0</v>
      </c>
      <c r="I324" s="38">
        <f>[1]Calculations!L295</f>
        <v>0</v>
      </c>
      <c r="J324" s="38">
        <f>[1]Calculations!G295</f>
        <v>0</v>
      </c>
      <c r="K324" s="38">
        <f>[1]Calculations!K295</f>
        <v>0</v>
      </c>
      <c r="L324" s="38">
        <f>[1]Calculations!F295</f>
        <v>0</v>
      </c>
      <c r="M324" s="38">
        <f>[1]Calculations!J295</f>
        <v>0</v>
      </c>
      <c r="N324" s="38">
        <f>[1]Calculations!V295</f>
        <v>0</v>
      </c>
      <c r="O324" s="38">
        <f>[1]Calculations!W295</f>
        <v>0</v>
      </c>
      <c r="P324" s="38">
        <f>[1]Calculations!O295</f>
        <v>0</v>
      </c>
      <c r="Q324" s="38">
        <f>[1]Calculations!S295</f>
        <v>0</v>
      </c>
      <c r="R324" s="38">
        <f>[1]Calculations!Q295</f>
        <v>0</v>
      </c>
      <c r="S324" s="38">
        <f>[1]Calculations!T295</f>
        <v>0</v>
      </c>
      <c r="T324" s="38">
        <f>[1]Calculations!R295</f>
        <v>0</v>
      </c>
      <c r="U324" s="38">
        <f>[1]Calculations!U295</f>
        <v>0</v>
      </c>
      <c r="V324" s="38" t="str">
        <f>[1]Calculations!X295</f>
        <v>Not Modelled</v>
      </c>
      <c r="W324" s="38" t="str">
        <f>[1]Calculations!Y295</f>
        <v>N/A</v>
      </c>
      <c r="X324" s="38" t="s">
        <v>1056</v>
      </c>
      <c r="Y324" s="73" t="s">
        <v>106</v>
      </c>
      <c r="Z324" s="80" t="s">
        <v>1071</v>
      </c>
      <c r="AA324" s="80">
        <f>[1]Calculations!Z295</f>
        <v>0</v>
      </c>
      <c r="AB324" s="80">
        <f t="shared" si="47"/>
        <v>0</v>
      </c>
      <c r="AC324" s="80">
        <f>[1]Calculations!AA295</f>
        <v>0</v>
      </c>
      <c r="AD324" s="80">
        <f t="shared" si="48"/>
        <v>0</v>
      </c>
      <c r="AE324" s="80">
        <f>[1]Calculations!AB295</f>
        <v>0</v>
      </c>
      <c r="AF324" s="80">
        <f t="shared" si="49"/>
        <v>0</v>
      </c>
      <c r="AG324" s="80">
        <f>[1]Calculations!AC295</f>
        <v>0</v>
      </c>
      <c r="AH324" s="80">
        <f t="shared" si="50"/>
        <v>0</v>
      </c>
      <c r="AI324" s="80">
        <f>[1]Calculations!AD295</f>
        <v>0</v>
      </c>
      <c r="AJ324" s="80">
        <f t="shared" si="51"/>
        <v>0</v>
      </c>
      <c r="AK324" s="80">
        <f>[1]Calculations!AE295</f>
        <v>0</v>
      </c>
      <c r="AL324" s="80">
        <f t="shared" si="52"/>
        <v>0</v>
      </c>
      <c r="AM324" s="80">
        <f>[1]Calculations!AF295</f>
        <v>0</v>
      </c>
      <c r="AN324" s="80">
        <f t="shared" si="53"/>
        <v>0</v>
      </c>
      <c r="AO324" s="80">
        <f>[1]Calculations!AG295</f>
        <v>0</v>
      </c>
      <c r="AP324" s="80">
        <f t="shared" si="54"/>
        <v>0</v>
      </c>
      <c r="AQ324" s="80">
        <f>[1]Calculations!AH295</f>
        <v>2.2392000000600001E-2</v>
      </c>
      <c r="AR324" s="80">
        <f t="shared" si="55"/>
        <v>100.00000000267954</v>
      </c>
      <c r="AS324" s="80">
        <f>[1]Calculations!AI295</f>
        <v>0</v>
      </c>
      <c r="AT324" s="80">
        <f t="shared" si="56"/>
        <v>0</v>
      </c>
      <c r="AU324" s="80">
        <f>[1]Calculations!AJ295</f>
        <v>0</v>
      </c>
      <c r="AV324" s="80">
        <f t="shared" si="57"/>
        <v>0</v>
      </c>
      <c r="AW324" s="84"/>
      <c r="AX324" s="84"/>
      <c r="AY324" s="13" t="str">
        <f>[1]Calculations!D295</f>
        <v>Land Supply 2018</v>
      </c>
    </row>
    <row r="325" spans="2:51" ht="25" x14ac:dyDescent="0.25">
      <c r="B325" s="13" t="str">
        <f>[1]Calculations!A296</f>
        <v>HL/2821/00</v>
      </c>
      <c r="C325" s="30" t="str">
        <f>[1]Calculations!B296</f>
        <v>6 School Street &amp; 99 Blackburn Street, Radcliffe, Manchester, M26 0AP</v>
      </c>
      <c r="D325" s="13" t="str">
        <f>[1]Calculations!C296</f>
        <v>Residential</v>
      </c>
      <c r="E325" s="38">
        <f>[1]Calculations!E296</f>
        <v>2.7868899999999999E-2</v>
      </c>
      <c r="F325" s="38">
        <f>[1]Calculations!I296</f>
        <v>2.7868899999999999E-2</v>
      </c>
      <c r="G325" s="38">
        <f>[1]Calculations!M296</f>
        <v>100</v>
      </c>
      <c r="H325" s="38">
        <f>[1]Calculations!H296</f>
        <v>0</v>
      </c>
      <c r="I325" s="38">
        <f>[1]Calculations!L296</f>
        <v>0</v>
      </c>
      <c r="J325" s="38">
        <f>[1]Calculations!G296</f>
        <v>0</v>
      </c>
      <c r="K325" s="38">
        <f>[1]Calculations!K296</f>
        <v>0</v>
      </c>
      <c r="L325" s="38">
        <f>[1]Calculations!F296</f>
        <v>0</v>
      </c>
      <c r="M325" s="38">
        <f>[1]Calculations!J296</f>
        <v>0</v>
      </c>
      <c r="N325" s="38">
        <f>[1]Calculations!V296</f>
        <v>0</v>
      </c>
      <c r="O325" s="38">
        <f>[1]Calculations!W296</f>
        <v>0</v>
      </c>
      <c r="P325" s="38">
        <f>[1]Calculations!O296</f>
        <v>0</v>
      </c>
      <c r="Q325" s="38">
        <f>[1]Calculations!S296</f>
        <v>0</v>
      </c>
      <c r="R325" s="38">
        <f>[1]Calculations!Q296</f>
        <v>0</v>
      </c>
      <c r="S325" s="38">
        <f>[1]Calculations!T296</f>
        <v>0</v>
      </c>
      <c r="T325" s="38">
        <f>[1]Calculations!R296</f>
        <v>0</v>
      </c>
      <c r="U325" s="38">
        <f>[1]Calculations!U296</f>
        <v>0</v>
      </c>
      <c r="V325" s="38" t="str">
        <f>[1]Calculations!X296</f>
        <v>Not Modelled</v>
      </c>
      <c r="W325" s="38" t="str">
        <f>[1]Calculations!Y296</f>
        <v>N/A</v>
      </c>
      <c r="X325" s="38" t="s">
        <v>1056</v>
      </c>
      <c r="Y325" s="73" t="s">
        <v>106</v>
      </c>
      <c r="Z325" s="80" t="s">
        <v>1071</v>
      </c>
      <c r="AA325" s="80">
        <f>[1]Calculations!Z296</f>
        <v>0</v>
      </c>
      <c r="AB325" s="80">
        <f t="shared" si="47"/>
        <v>0</v>
      </c>
      <c r="AC325" s="80">
        <f>[1]Calculations!AA296</f>
        <v>0</v>
      </c>
      <c r="AD325" s="80">
        <f t="shared" si="48"/>
        <v>0</v>
      </c>
      <c r="AE325" s="80">
        <f>[1]Calculations!AB296</f>
        <v>0</v>
      </c>
      <c r="AF325" s="80">
        <f t="shared" si="49"/>
        <v>0</v>
      </c>
      <c r="AG325" s="80">
        <f>[1]Calculations!AC296</f>
        <v>0</v>
      </c>
      <c r="AH325" s="80">
        <f t="shared" si="50"/>
        <v>0</v>
      </c>
      <c r="AI325" s="80">
        <f>[1]Calculations!AD296</f>
        <v>0</v>
      </c>
      <c r="AJ325" s="80">
        <f t="shared" si="51"/>
        <v>0</v>
      </c>
      <c r="AK325" s="80">
        <f>[1]Calculations!AE296</f>
        <v>0</v>
      </c>
      <c r="AL325" s="80">
        <f t="shared" si="52"/>
        <v>0</v>
      </c>
      <c r="AM325" s="80">
        <f>[1]Calculations!AF296</f>
        <v>0</v>
      </c>
      <c r="AN325" s="80">
        <f t="shared" si="53"/>
        <v>0</v>
      </c>
      <c r="AO325" s="80">
        <f>[1]Calculations!AG296</f>
        <v>0</v>
      </c>
      <c r="AP325" s="80">
        <f t="shared" si="54"/>
        <v>0</v>
      </c>
      <c r="AQ325" s="80">
        <f>[1]Calculations!AH296</f>
        <v>2.7868874999499998E-2</v>
      </c>
      <c r="AR325" s="80">
        <f t="shared" si="55"/>
        <v>99.999910292476557</v>
      </c>
      <c r="AS325" s="80">
        <f>[1]Calculations!AI296</f>
        <v>0</v>
      </c>
      <c r="AT325" s="80">
        <f t="shared" si="56"/>
        <v>0</v>
      </c>
      <c r="AU325" s="80">
        <f>[1]Calculations!AJ296</f>
        <v>0</v>
      </c>
      <c r="AV325" s="80">
        <f t="shared" si="57"/>
        <v>0</v>
      </c>
      <c r="AW325" s="84"/>
      <c r="AX325" s="84"/>
      <c r="AY325" s="13" t="str">
        <f>[1]Calculations!D296</f>
        <v>Land Supply 2018</v>
      </c>
    </row>
    <row r="326" spans="2:51" ht="25" x14ac:dyDescent="0.25">
      <c r="B326" s="13" t="str">
        <f>[1]Calculations!A297</f>
        <v>HL/2824/00</v>
      </c>
      <c r="C326" s="30" t="str">
        <f>[1]Calculations!B297</f>
        <v>Side of 64 Polefield Hall Road, Prestwich, Manchester, M25 2WW</v>
      </c>
      <c r="D326" s="13" t="str">
        <f>[1]Calculations!C297</f>
        <v>Residential</v>
      </c>
      <c r="E326" s="38">
        <f>[1]Calculations!E297</f>
        <v>3.6347299999999999E-2</v>
      </c>
      <c r="F326" s="38">
        <f>[1]Calculations!I297</f>
        <v>3.6347299999999999E-2</v>
      </c>
      <c r="G326" s="38">
        <f>[1]Calculations!M297</f>
        <v>100</v>
      </c>
      <c r="H326" s="38">
        <f>[1]Calculations!H297</f>
        <v>0</v>
      </c>
      <c r="I326" s="38">
        <f>[1]Calculations!L297</f>
        <v>0</v>
      </c>
      <c r="J326" s="38">
        <f>[1]Calculations!G297</f>
        <v>0</v>
      </c>
      <c r="K326" s="38">
        <f>[1]Calculations!K297</f>
        <v>0</v>
      </c>
      <c r="L326" s="38">
        <f>[1]Calculations!F297</f>
        <v>0</v>
      </c>
      <c r="M326" s="38">
        <f>[1]Calculations!J297</f>
        <v>0</v>
      </c>
      <c r="N326" s="38">
        <f>[1]Calculations!V297</f>
        <v>0</v>
      </c>
      <c r="O326" s="38">
        <f>[1]Calculations!W297</f>
        <v>0</v>
      </c>
      <c r="P326" s="38">
        <f>[1]Calculations!O297</f>
        <v>0</v>
      </c>
      <c r="Q326" s="38">
        <f>[1]Calculations!S297</f>
        <v>0</v>
      </c>
      <c r="R326" s="38">
        <f>[1]Calculations!Q297</f>
        <v>0</v>
      </c>
      <c r="S326" s="38">
        <f>[1]Calculations!T297</f>
        <v>0</v>
      </c>
      <c r="T326" s="38">
        <f>[1]Calculations!R297</f>
        <v>0</v>
      </c>
      <c r="U326" s="38">
        <f>[1]Calculations!U297</f>
        <v>0</v>
      </c>
      <c r="V326" s="38" t="str">
        <f>[1]Calculations!X297</f>
        <v>Not Modelled</v>
      </c>
      <c r="W326" s="38" t="str">
        <f>[1]Calculations!Y297</f>
        <v>N/A</v>
      </c>
      <c r="X326" s="38" t="s">
        <v>1056</v>
      </c>
      <c r="Y326" s="73" t="s">
        <v>106</v>
      </c>
      <c r="Z326" s="80" t="s">
        <v>1071</v>
      </c>
      <c r="AA326" s="80">
        <f>[1]Calculations!Z297</f>
        <v>0</v>
      </c>
      <c r="AB326" s="80">
        <f t="shared" si="47"/>
        <v>0</v>
      </c>
      <c r="AC326" s="80">
        <f>[1]Calculations!AA297</f>
        <v>0</v>
      </c>
      <c r="AD326" s="80">
        <f t="shared" si="48"/>
        <v>0</v>
      </c>
      <c r="AE326" s="80">
        <f>[1]Calculations!AB297</f>
        <v>0</v>
      </c>
      <c r="AF326" s="80">
        <f t="shared" si="49"/>
        <v>0</v>
      </c>
      <c r="AG326" s="80">
        <f>[1]Calculations!AC297</f>
        <v>0</v>
      </c>
      <c r="AH326" s="80">
        <f t="shared" si="50"/>
        <v>0</v>
      </c>
      <c r="AI326" s="80">
        <f>[1]Calculations!AD297</f>
        <v>0</v>
      </c>
      <c r="AJ326" s="80">
        <f t="shared" si="51"/>
        <v>0</v>
      </c>
      <c r="AK326" s="80">
        <f>[1]Calculations!AE297</f>
        <v>0</v>
      </c>
      <c r="AL326" s="80">
        <f t="shared" si="52"/>
        <v>0</v>
      </c>
      <c r="AM326" s="80">
        <f>[1]Calculations!AF297</f>
        <v>0</v>
      </c>
      <c r="AN326" s="80">
        <f t="shared" si="53"/>
        <v>0</v>
      </c>
      <c r="AO326" s="80">
        <f>[1]Calculations!AG297</f>
        <v>0</v>
      </c>
      <c r="AP326" s="80">
        <f t="shared" si="54"/>
        <v>0</v>
      </c>
      <c r="AQ326" s="80">
        <f>[1]Calculations!AH297</f>
        <v>3.6347250000300001E-2</v>
      </c>
      <c r="AR326" s="80">
        <f t="shared" si="55"/>
        <v>99.999862439025733</v>
      </c>
      <c r="AS326" s="80">
        <f>[1]Calculations!AI297</f>
        <v>0</v>
      </c>
      <c r="AT326" s="80">
        <f t="shared" si="56"/>
        <v>0</v>
      </c>
      <c r="AU326" s="80">
        <f>[1]Calculations!AJ297</f>
        <v>0</v>
      </c>
      <c r="AV326" s="80">
        <f t="shared" si="57"/>
        <v>0</v>
      </c>
      <c r="AW326" s="83"/>
      <c r="AX326" s="83"/>
      <c r="AY326" s="13" t="str">
        <f>[1]Calculations!D297</f>
        <v>Land Supply 2018</v>
      </c>
    </row>
    <row r="327" spans="2:51" ht="25" x14ac:dyDescent="0.25">
      <c r="B327" s="13" t="str">
        <f>[1]Calculations!A298</f>
        <v>HL/2825/00</v>
      </c>
      <c r="C327" s="30" t="str">
        <f>[1]Calculations!B298</f>
        <v>Hollymount Farm, Hollymount Lane, Tottington, Bury, BL8 4HP</v>
      </c>
      <c r="D327" s="13" t="str">
        <f>[1]Calculations!C298</f>
        <v>Residential</v>
      </c>
      <c r="E327" s="38">
        <f>[1]Calculations!E298</f>
        <v>0.56061099999999997</v>
      </c>
      <c r="F327" s="38">
        <f>[1]Calculations!I298</f>
        <v>0.55531669955113994</v>
      </c>
      <c r="G327" s="38">
        <f>[1]Calculations!M298</f>
        <v>99.055619592041538</v>
      </c>
      <c r="H327" s="38">
        <f>[1]Calculations!H298</f>
        <v>5.2943004488600004E-3</v>
      </c>
      <c r="I327" s="38">
        <f>[1]Calculations!L298</f>
        <v>0.94438040795845979</v>
      </c>
      <c r="J327" s="38">
        <f>[1]Calculations!G298</f>
        <v>0</v>
      </c>
      <c r="K327" s="38">
        <f>[1]Calculations!K298</f>
        <v>0</v>
      </c>
      <c r="L327" s="38">
        <f>[1]Calculations!F298</f>
        <v>0</v>
      </c>
      <c r="M327" s="38">
        <f>[1]Calculations!J298</f>
        <v>0</v>
      </c>
      <c r="N327" s="38">
        <f>[1]Calculations!V298</f>
        <v>0</v>
      </c>
      <c r="O327" s="38">
        <f>[1]Calculations!W298</f>
        <v>0</v>
      </c>
      <c r="P327" s="38">
        <f>[1]Calculations!O298</f>
        <v>0.1157091378112</v>
      </c>
      <c r="Q327" s="38">
        <f>[1]Calculations!S298</f>
        <v>20.639826512715594</v>
      </c>
      <c r="R327" s="38">
        <f>[1]Calculations!Q298</f>
        <v>8.6856437811200005E-2</v>
      </c>
      <c r="S327" s="38">
        <f>[1]Calculations!T298</f>
        <v>15.493174021059167</v>
      </c>
      <c r="T327" s="38">
        <f>[1]Calculations!R298</f>
        <v>7.27422869143E-2</v>
      </c>
      <c r="U327" s="38">
        <f>[1]Calculations!U298</f>
        <v>12.975536854307176</v>
      </c>
      <c r="V327" s="38" t="str">
        <f>[1]Calculations!X298</f>
        <v>Not Modelled</v>
      </c>
      <c r="W327" s="38" t="str">
        <f>[1]Calculations!Y298</f>
        <v>N/A</v>
      </c>
      <c r="X327" s="38" t="s">
        <v>1056</v>
      </c>
      <c r="Y327" s="73" t="s">
        <v>108</v>
      </c>
      <c r="Z327" s="80" t="s">
        <v>1067</v>
      </c>
      <c r="AA327" s="80">
        <f>[1]Calculations!Z298</f>
        <v>6.6428688683599999E-3</v>
      </c>
      <c r="AB327" s="80">
        <f t="shared" si="47"/>
        <v>1.1849337362912964</v>
      </c>
      <c r="AC327" s="80">
        <f>[1]Calculations!AA298</f>
        <v>0</v>
      </c>
      <c r="AD327" s="80">
        <f t="shared" si="48"/>
        <v>0</v>
      </c>
      <c r="AE327" s="80">
        <f>[1]Calculations!AB298</f>
        <v>0</v>
      </c>
      <c r="AF327" s="80">
        <f t="shared" si="49"/>
        <v>0</v>
      </c>
      <c r="AG327" s="80">
        <f>[1]Calculations!AC298</f>
        <v>0</v>
      </c>
      <c r="AH327" s="80">
        <f t="shared" si="50"/>
        <v>0</v>
      </c>
      <c r="AI327" s="80">
        <f>[1]Calculations!AD298</f>
        <v>0</v>
      </c>
      <c r="AJ327" s="80">
        <f t="shared" si="51"/>
        <v>0</v>
      </c>
      <c r="AK327" s="80">
        <f>[1]Calculations!AE298</f>
        <v>0</v>
      </c>
      <c r="AL327" s="80">
        <f t="shared" si="52"/>
        <v>0</v>
      </c>
      <c r="AM327" s="80">
        <f>[1]Calculations!AF298</f>
        <v>1.8775868999700001E-2</v>
      </c>
      <c r="AN327" s="80">
        <f t="shared" si="53"/>
        <v>3.3491795558239139</v>
      </c>
      <c r="AO327" s="80">
        <f>[1]Calculations!AG298</f>
        <v>0</v>
      </c>
      <c r="AP327" s="80">
        <f t="shared" si="54"/>
        <v>0</v>
      </c>
      <c r="AQ327" s="80">
        <f>[1]Calculations!AH298</f>
        <v>0.56061078498899997</v>
      </c>
      <c r="AR327" s="80">
        <f t="shared" si="55"/>
        <v>99.999961647024406</v>
      </c>
      <c r="AS327" s="80">
        <f>[1]Calculations!AI298</f>
        <v>0</v>
      </c>
      <c r="AT327" s="80">
        <f t="shared" si="56"/>
        <v>0</v>
      </c>
      <c r="AU327" s="80">
        <f>[1]Calculations!AJ298</f>
        <v>5.76616462465E-3</v>
      </c>
      <c r="AV327" s="80">
        <f t="shared" si="57"/>
        <v>1.028550032848089</v>
      </c>
      <c r="AW327" s="83"/>
      <c r="AX327" s="83"/>
      <c r="AY327" s="13" t="str">
        <f>[1]Calculations!D298</f>
        <v>Land Supply 2018</v>
      </c>
    </row>
    <row r="328" spans="2:51" x14ac:dyDescent="0.25">
      <c r="B328" s="13" t="str">
        <f>[1]Calculations!A299</f>
        <v>HL/2826/00</v>
      </c>
      <c r="C328" s="30" t="str">
        <f>[1]Calculations!B299</f>
        <v>Lake Hill, Walshaw Road, Bury, BL8 1PT</v>
      </c>
      <c r="D328" s="13" t="str">
        <f>[1]Calculations!C299</f>
        <v>Residential</v>
      </c>
      <c r="E328" s="38">
        <f>[1]Calculations!E299</f>
        <v>0.99297299999999999</v>
      </c>
      <c r="F328" s="38">
        <f>[1]Calculations!I299</f>
        <v>0.99297299999999999</v>
      </c>
      <c r="G328" s="38">
        <f>[1]Calculations!M299</f>
        <v>100</v>
      </c>
      <c r="H328" s="38">
        <f>[1]Calculations!H299</f>
        <v>0</v>
      </c>
      <c r="I328" s="38">
        <f>[1]Calculations!L299</f>
        <v>0</v>
      </c>
      <c r="J328" s="38">
        <f>[1]Calculations!G299</f>
        <v>0</v>
      </c>
      <c r="K328" s="38">
        <f>[1]Calculations!K299</f>
        <v>0</v>
      </c>
      <c r="L328" s="38">
        <f>[1]Calculations!F299</f>
        <v>0</v>
      </c>
      <c r="M328" s="38">
        <f>[1]Calculations!J299</f>
        <v>0</v>
      </c>
      <c r="N328" s="38">
        <f>[1]Calculations!V299</f>
        <v>0</v>
      </c>
      <c r="O328" s="38">
        <f>[1]Calculations!W299</f>
        <v>0</v>
      </c>
      <c r="P328" s="38">
        <f>[1]Calculations!O299</f>
        <v>8.8525527863799996E-2</v>
      </c>
      <c r="Q328" s="38">
        <f>[1]Calculations!S299</f>
        <v>8.9151998960495398</v>
      </c>
      <c r="R328" s="38">
        <f>[1]Calculations!Q299</f>
        <v>7.5956127863800002E-2</v>
      </c>
      <c r="S328" s="38">
        <f>[1]Calculations!T299</f>
        <v>7.6493648733449948</v>
      </c>
      <c r="T328" s="38">
        <f>[1]Calculations!R299</f>
        <v>3.2688707747000001E-2</v>
      </c>
      <c r="U328" s="38">
        <f>[1]Calculations!U299</f>
        <v>3.2920036845916254</v>
      </c>
      <c r="V328" s="38" t="str">
        <f>[1]Calculations!X299</f>
        <v>Not Modelled</v>
      </c>
      <c r="W328" s="38" t="str">
        <f>[1]Calculations!Y299</f>
        <v>N/A</v>
      </c>
      <c r="X328" s="38" t="s">
        <v>1056</v>
      </c>
      <c r="Y328" s="73" t="s">
        <v>105</v>
      </c>
      <c r="Z328" s="80" t="s">
        <v>1066</v>
      </c>
      <c r="AA328" s="80">
        <f>[1]Calculations!Z299</f>
        <v>0</v>
      </c>
      <c r="AB328" s="80">
        <f t="shared" si="47"/>
        <v>0</v>
      </c>
      <c r="AC328" s="80">
        <f>[1]Calculations!AA299</f>
        <v>0</v>
      </c>
      <c r="AD328" s="80">
        <f t="shared" si="48"/>
        <v>0</v>
      </c>
      <c r="AE328" s="80">
        <f>[1]Calculations!AB299</f>
        <v>0</v>
      </c>
      <c r="AF328" s="80">
        <f t="shared" si="49"/>
        <v>0</v>
      </c>
      <c r="AG328" s="80">
        <f>[1]Calculations!AC299</f>
        <v>0</v>
      </c>
      <c r="AH328" s="80">
        <f t="shared" si="50"/>
        <v>0</v>
      </c>
      <c r="AI328" s="80">
        <f>[1]Calculations!AD299</f>
        <v>1.09811729065E-3</v>
      </c>
      <c r="AJ328" s="80">
        <f t="shared" si="51"/>
        <v>0.11058883682134359</v>
      </c>
      <c r="AK328" s="80">
        <f>[1]Calculations!AE299</f>
        <v>0.48519724915700002</v>
      </c>
      <c r="AL328" s="80">
        <f t="shared" si="52"/>
        <v>48.863085819755426</v>
      </c>
      <c r="AM328" s="80">
        <f>[1]Calculations!AF299</f>
        <v>0</v>
      </c>
      <c r="AN328" s="80">
        <f t="shared" si="53"/>
        <v>0</v>
      </c>
      <c r="AO328" s="80">
        <f>[1]Calculations!AG299</f>
        <v>0</v>
      </c>
      <c r="AP328" s="80">
        <f t="shared" si="54"/>
        <v>0</v>
      </c>
      <c r="AQ328" s="80">
        <f>[1]Calculations!AH299</f>
        <v>5.1422817699799998E-2</v>
      </c>
      <c r="AR328" s="80">
        <f t="shared" si="55"/>
        <v>5.1786723002337425</v>
      </c>
      <c r="AS328" s="80">
        <f>[1]Calculations!AI299</f>
        <v>0</v>
      </c>
      <c r="AT328" s="80">
        <f t="shared" si="56"/>
        <v>0</v>
      </c>
      <c r="AU328" s="80">
        <f>[1]Calculations!AJ299</f>
        <v>0</v>
      </c>
      <c r="AV328" s="80">
        <f t="shared" si="57"/>
        <v>0</v>
      </c>
      <c r="AW328" s="83"/>
      <c r="AX328" s="83"/>
      <c r="AY328" s="13" t="str">
        <f>[1]Calculations!D299</f>
        <v>Land Supply 2018</v>
      </c>
    </row>
    <row r="329" spans="2:51" ht="25" x14ac:dyDescent="0.25">
      <c r="B329" s="13" t="str">
        <f>[1]Calculations!A300</f>
        <v>HL/2827/00</v>
      </c>
      <c r="C329" s="30" t="str">
        <f>[1]Calculations!B300</f>
        <v>Harper Fold Farm, Lavender Street, Radcliffe, Manchester, M26 3TJ</v>
      </c>
      <c r="D329" s="13" t="str">
        <f>[1]Calculations!C300</f>
        <v>Residential</v>
      </c>
      <c r="E329" s="38">
        <f>[1]Calculations!E300</f>
        <v>0.30013800000000002</v>
      </c>
      <c r="F329" s="38">
        <f>[1]Calculations!I300</f>
        <v>0.30013800000000002</v>
      </c>
      <c r="G329" s="38">
        <f>[1]Calculations!M300</f>
        <v>100</v>
      </c>
      <c r="H329" s="38">
        <f>[1]Calculations!H300</f>
        <v>0</v>
      </c>
      <c r="I329" s="38">
        <f>[1]Calculations!L300</f>
        <v>0</v>
      </c>
      <c r="J329" s="38">
        <f>[1]Calculations!G300</f>
        <v>0</v>
      </c>
      <c r="K329" s="38">
        <f>[1]Calculations!K300</f>
        <v>0</v>
      </c>
      <c r="L329" s="38">
        <f>[1]Calculations!F300</f>
        <v>0</v>
      </c>
      <c r="M329" s="38">
        <f>[1]Calculations!J300</f>
        <v>0</v>
      </c>
      <c r="N329" s="38">
        <f>[1]Calculations!V300</f>
        <v>0</v>
      </c>
      <c r="O329" s="38">
        <f>[1]Calculations!W300</f>
        <v>0</v>
      </c>
      <c r="P329" s="38">
        <f>[1]Calculations!O300</f>
        <v>2.16390771580263E-2</v>
      </c>
      <c r="Q329" s="38">
        <f>[1]Calculations!S300</f>
        <v>7.2097092530856806</v>
      </c>
      <c r="R329" s="38">
        <f>[1]Calculations!Q300</f>
        <v>2.8777158026300002E-5</v>
      </c>
      <c r="S329" s="38">
        <f>[1]Calculations!T300</f>
        <v>9.5879755400182579E-3</v>
      </c>
      <c r="T329" s="38">
        <f>[1]Calculations!R300</f>
        <v>0</v>
      </c>
      <c r="U329" s="38">
        <f>[1]Calculations!U300</f>
        <v>0</v>
      </c>
      <c r="V329" s="38" t="str">
        <f>[1]Calculations!X300</f>
        <v>Not Modelled</v>
      </c>
      <c r="W329" s="38" t="str">
        <f>[1]Calculations!Y300</f>
        <v>N/A</v>
      </c>
      <c r="X329" s="38" t="s">
        <v>1056</v>
      </c>
      <c r="Y329" s="73" t="s">
        <v>105</v>
      </c>
      <c r="Z329" s="80" t="s">
        <v>1066</v>
      </c>
      <c r="AA329" s="80">
        <f>[1]Calculations!Z300</f>
        <v>0</v>
      </c>
      <c r="AB329" s="80">
        <f t="shared" si="47"/>
        <v>0</v>
      </c>
      <c r="AC329" s="80">
        <f>[1]Calculations!AA300</f>
        <v>0</v>
      </c>
      <c r="AD329" s="80">
        <f t="shared" si="48"/>
        <v>0</v>
      </c>
      <c r="AE329" s="80">
        <f>[1]Calculations!AB300</f>
        <v>0</v>
      </c>
      <c r="AF329" s="80">
        <f t="shared" si="49"/>
        <v>0</v>
      </c>
      <c r="AG329" s="80">
        <f>[1]Calculations!AC300</f>
        <v>0</v>
      </c>
      <c r="AH329" s="80">
        <f t="shared" si="50"/>
        <v>0</v>
      </c>
      <c r="AI329" s="80">
        <f>[1]Calculations!AD300</f>
        <v>1.3884171488899999E-2</v>
      </c>
      <c r="AJ329" s="80">
        <f t="shared" si="51"/>
        <v>4.6259292355183277</v>
      </c>
      <c r="AK329" s="80">
        <f>[1]Calculations!AE300</f>
        <v>0.142949411729</v>
      </c>
      <c r="AL329" s="80">
        <f t="shared" si="52"/>
        <v>47.627895077930816</v>
      </c>
      <c r="AM329" s="80">
        <f>[1]Calculations!AF300</f>
        <v>0</v>
      </c>
      <c r="AN329" s="80">
        <f t="shared" si="53"/>
        <v>0</v>
      </c>
      <c r="AO329" s="80">
        <f>[1]Calculations!AG300</f>
        <v>0</v>
      </c>
      <c r="AP329" s="80">
        <f t="shared" si="54"/>
        <v>0</v>
      </c>
      <c r="AQ329" s="80">
        <f>[1]Calculations!AH300</f>
        <v>0.300138244996</v>
      </c>
      <c r="AR329" s="80">
        <f t="shared" si="55"/>
        <v>100.00008162778455</v>
      </c>
      <c r="AS329" s="80">
        <f>[1]Calculations!AI300</f>
        <v>0</v>
      </c>
      <c r="AT329" s="80">
        <f t="shared" si="56"/>
        <v>0</v>
      </c>
      <c r="AU329" s="80">
        <f>[1]Calculations!AJ300</f>
        <v>0</v>
      </c>
      <c r="AV329" s="80">
        <f t="shared" si="57"/>
        <v>0</v>
      </c>
      <c r="AW329" s="83"/>
      <c r="AX329" s="83"/>
      <c r="AY329" s="13" t="str">
        <f>[1]Calculations!D300</f>
        <v>Land Supply 2018</v>
      </c>
    </row>
    <row r="330" spans="2:51" ht="25" x14ac:dyDescent="0.25">
      <c r="B330" s="13" t="str">
        <f>[1]Calculations!A301</f>
        <v>HL/2828/00</v>
      </c>
      <c r="C330" s="30" t="str">
        <f>[1]Calculations!B301</f>
        <v>Kenyons Farm, 300 Bolton Road, Tottington, Bury, BL8 4JN</v>
      </c>
      <c r="D330" s="13" t="str">
        <f>[1]Calculations!C301</f>
        <v>Residential</v>
      </c>
      <c r="E330" s="38">
        <f>[1]Calculations!E301</f>
        <v>3.0242499999999999E-2</v>
      </c>
      <c r="F330" s="38">
        <f>[1]Calculations!I301</f>
        <v>3.0242499999999999E-2</v>
      </c>
      <c r="G330" s="38">
        <f>[1]Calculations!M301</f>
        <v>100</v>
      </c>
      <c r="H330" s="38">
        <f>[1]Calculations!H301</f>
        <v>0</v>
      </c>
      <c r="I330" s="38">
        <f>[1]Calculations!L301</f>
        <v>0</v>
      </c>
      <c r="J330" s="38">
        <f>[1]Calculations!G301</f>
        <v>0</v>
      </c>
      <c r="K330" s="38">
        <f>[1]Calculations!K301</f>
        <v>0</v>
      </c>
      <c r="L330" s="38">
        <f>[1]Calculations!F301</f>
        <v>0</v>
      </c>
      <c r="M330" s="38">
        <f>[1]Calculations!J301</f>
        <v>0</v>
      </c>
      <c r="N330" s="38">
        <f>[1]Calculations!V301</f>
        <v>0</v>
      </c>
      <c r="O330" s="38">
        <f>[1]Calculations!W301</f>
        <v>0</v>
      </c>
      <c r="P330" s="38">
        <f>[1]Calculations!O301</f>
        <v>0</v>
      </c>
      <c r="Q330" s="38">
        <f>[1]Calculations!S301</f>
        <v>0</v>
      </c>
      <c r="R330" s="38">
        <f>[1]Calculations!Q301</f>
        <v>0</v>
      </c>
      <c r="S330" s="38">
        <f>[1]Calculations!T301</f>
        <v>0</v>
      </c>
      <c r="T330" s="38">
        <f>[1]Calculations!R301</f>
        <v>0</v>
      </c>
      <c r="U330" s="38">
        <f>[1]Calculations!U301</f>
        <v>0</v>
      </c>
      <c r="V330" s="38" t="str">
        <f>[1]Calculations!X301</f>
        <v>Not Modelled</v>
      </c>
      <c r="W330" s="38" t="str">
        <f>[1]Calculations!Y301</f>
        <v>N/A</v>
      </c>
      <c r="X330" s="38" t="s">
        <v>1056</v>
      </c>
      <c r="Y330" s="73" t="s">
        <v>106</v>
      </c>
      <c r="Z330" s="80" t="s">
        <v>1071</v>
      </c>
      <c r="AA330" s="80">
        <f>[1]Calculations!Z301</f>
        <v>0</v>
      </c>
      <c r="AB330" s="80">
        <f t="shared" si="47"/>
        <v>0</v>
      </c>
      <c r="AC330" s="80">
        <f>[1]Calculations!AA301</f>
        <v>0</v>
      </c>
      <c r="AD330" s="80">
        <f t="shared" si="48"/>
        <v>0</v>
      </c>
      <c r="AE330" s="80">
        <f>[1]Calculations!AB301</f>
        <v>0</v>
      </c>
      <c r="AF330" s="80">
        <f t="shared" si="49"/>
        <v>0</v>
      </c>
      <c r="AG330" s="80">
        <f>[1]Calculations!AC301</f>
        <v>0</v>
      </c>
      <c r="AH330" s="80">
        <f t="shared" si="50"/>
        <v>0</v>
      </c>
      <c r="AI330" s="80">
        <f>[1]Calculations!AD301</f>
        <v>0</v>
      </c>
      <c r="AJ330" s="80">
        <f t="shared" si="51"/>
        <v>0</v>
      </c>
      <c r="AK330" s="80">
        <f>[1]Calculations!AE301</f>
        <v>3.0242469998699999E-2</v>
      </c>
      <c r="AL330" s="80">
        <f t="shared" si="52"/>
        <v>99.99990079755311</v>
      </c>
      <c r="AM330" s="80">
        <f>[1]Calculations!AF301</f>
        <v>0</v>
      </c>
      <c r="AN330" s="80">
        <f t="shared" si="53"/>
        <v>0</v>
      </c>
      <c r="AO330" s="80">
        <f>[1]Calculations!AG301</f>
        <v>0</v>
      </c>
      <c r="AP330" s="80">
        <f t="shared" si="54"/>
        <v>0</v>
      </c>
      <c r="AQ330" s="80">
        <f>[1]Calculations!AH301</f>
        <v>3.0242469998699999E-2</v>
      </c>
      <c r="AR330" s="80">
        <f t="shared" si="55"/>
        <v>99.99990079755311</v>
      </c>
      <c r="AS330" s="80">
        <f>[1]Calculations!AI301</f>
        <v>0</v>
      </c>
      <c r="AT330" s="80">
        <f t="shared" si="56"/>
        <v>0</v>
      </c>
      <c r="AU330" s="80">
        <f>[1]Calculations!AJ301</f>
        <v>0</v>
      </c>
      <c r="AV330" s="80">
        <f t="shared" si="57"/>
        <v>0</v>
      </c>
      <c r="AW330" s="84"/>
      <c r="AX330" s="84"/>
      <c r="AY330" s="13" t="str">
        <f>[1]Calculations!D301</f>
        <v>Land Supply 2018</v>
      </c>
    </row>
    <row r="331" spans="2:51" ht="25" x14ac:dyDescent="0.25">
      <c r="B331" s="13" t="str">
        <f>[1]Calculations!A302</f>
        <v>HL/2829/00</v>
      </c>
      <c r="C331" s="30" t="str">
        <f>[1]Calculations!B302</f>
        <v>Land at side of 13 Starling Road, Radcliffe, Manchester, M26 4LW</v>
      </c>
      <c r="D331" s="13" t="str">
        <f>[1]Calculations!C302</f>
        <v>Residential</v>
      </c>
      <c r="E331" s="38">
        <f>[1]Calculations!E302</f>
        <v>3.1977999999999999E-2</v>
      </c>
      <c r="F331" s="38">
        <f>[1]Calculations!I302</f>
        <v>3.1977999999999999E-2</v>
      </c>
      <c r="G331" s="38">
        <f>[1]Calculations!M302</f>
        <v>100</v>
      </c>
      <c r="H331" s="38">
        <f>[1]Calculations!H302</f>
        <v>0</v>
      </c>
      <c r="I331" s="38">
        <f>[1]Calculations!L302</f>
        <v>0</v>
      </c>
      <c r="J331" s="38">
        <f>[1]Calculations!G302</f>
        <v>0</v>
      </c>
      <c r="K331" s="38">
        <f>[1]Calculations!K302</f>
        <v>0</v>
      </c>
      <c r="L331" s="38">
        <f>[1]Calculations!F302</f>
        <v>0</v>
      </c>
      <c r="M331" s="38">
        <f>[1]Calculations!J302</f>
        <v>0</v>
      </c>
      <c r="N331" s="38">
        <f>[1]Calculations!V302</f>
        <v>0</v>
      </c>
      <c r="O331" s="38">
        <f>[1]Calculations!W302</f>
        <v>0</v>
      </c>
      <c r="P331" s="38">
        <f>[1]Calculations!O302</f>
        <v>0</v>
      </c>
      <c r="Q331" s="38">
        <f>[1]Calculations!S302</f>
        <v>0</v>
      </c>
      <c r="R331" s="38">
        <f>[1]Calculations!Q302</f>
        <v>0</v>
      </c>
      <c r="S331" s="38">
        <f>[1]Calculations!T302</f>
        <v>0</v>
      </c>
      <c r="T331" s="38">
        <f>[1]Calculations!R302</f>
        <v>0</v>
      </c>
      <c r="U331" s="38">
        <f>[1]Calculations!U302</f>
        <v>0</v>
      </c>
      <c r="V331" s="38" t="str">
        <f>[1]Calculations!X302</f>
        <v>Not Modelled</v>
      </c>
      <c r="W331" s="38" t="str">
        <f>[1]Calculations!Y302</f>
        <v>N/A</v>
      </c>
      <c r="X331" s="38" t="s">
        <v>1056</v>
      </c>
      <c r="Y331" s="73" t="s">
        <v>106</v>
      </c>
      <c r="Z331" s="80" t="s">
        <v>1071</v>
      </c>
      <c r="AA331" s="80">
        <f>[1]Calculations!Z302</f>
        <v>0</v>
      </c>
      <c r="AB331" s="80">
        <f t="shared" si="47"/>
        <v>0</v>
      </c>
      <c r="AC331" s="80">
        <f>[1]Calculations!AA302</f>
        <v>0</v>
      </c>
      <c r="AD331" s="80">
        <f t="shared" si="48"/>
        <v>0</v>
      </c>
      <c r="AE331" s="80">
        <f>[1]Calculations!AB302</f>
        <v>0</v>
      </c>
      <c r="AF331" s="80">
        <f t="shared" si="49"/>
        <v>0</v>
      </c>
      <c r="AG331" s="80">
        <f>[1]Calculations!AC302</f>
        <v>0</v>
      </c>
      <c r="AH331" s="80">
        <f t="shared" si="50"/>
        <v>0</v>
      </c>
      <c r="AI331" s="80">
        <f>[1]Calculations!AD302</f>
        <v>0</v>
      </c>
      <c r="AJ331" s="80">
        <f t="shared" si="51"/>
        <v>0</v>
      </c>
      <c r="AK331" s="80">
        <f>[1]Calculations!AE302</f>
        <v>0</v>
      </c>
      <c r="AL331" s="80">
        <f t="shared" si="52"/>
        <v>0</v>
      </c>
      <c r="AM331" s="80">
        <f>[1]Calculations!AF302</f>
        <v>0</v>
      </c>
      <c r="AN331" s="80">
        <f t="shared" si="53"/>
        <v>0</v>
      </c>
      <c r="AO331" s="80">
        <f>[1]Calculations!AG302</f>
        <v>0</v>
      </c>
      <c r="AP331" s="80">
        <f t="shared" si="54"/>
        <v>0</v>
      </c>
      <c r="AQ331" s="80">
        <f>[1]Calculations!AH302</f>
        <v>3.1977979998900001E-2</v>
      </c>
      <c r="AR331" s="80">
        <f t="shared" si="55"/>
        <v>99.999937453561827</v>
      </c>
      <c r="AS331" s="80">
        <f>[1]Calculations!AI302</f>
        <v>0</v>
      </c>
      <c r="AT331" s="80">
        <f t="shared" si="56"/>
        <v>0</v>
      </c>
      <c r="AU331" s="80">
        <f>[1]Calculations!AJ302</f>
        <v>0</v>
      </c>
      <c r="AV331" s="80">
        <f t="shared" si="57"/>
        <v>0</v>
      </c>
      <c r="AW331" s="84"/>
      <c r="AX331" s="84"/>
      <c r="AY331" s="13" t="str">
        <f>[1]Calculations!D302</f>
        <v>Land Supply 2018</v>
      </c>
    </row>
    <row r="332" spans="2:51" ht="25" x14ac:dyDescent="0.25">
      <c r="B332" s="13" t="str">
        <f>[1]Calculations!A303</f>
        <v>HL/2830/00</v>
      </c>
      <c r="C332" s="30" t="str">
        <f>[1]Calculations!B303</f>
        <v>2 Wallwork Street, Radcliffe, Manchester, M26 4AN</v>
      </c>
      <c r="D332" s="13" t="str">
        <f>[1]Calculations!C303</f>
        <v>Residential</v>
      </c>
      <c r="E332" s="38">
        <f>[1]Calculations!E303</f>
        <v>6.7745000000000001E-3</v>
      </c>
      <c r="F332" s="38">
        <f>[1]Calculations!I303</f>
        <v>6.7745000000000001E-3</v>
      </c>
      <c r="G332" s="38">
        <f>[1]Calculations!M303</f>
        <v>100</v>
      </c>
      <c r="H332" s="38">
        <f>[1]Calculations!H303</f>
        <v>0</v>
      </c>
      <c r="I332" s="38">
        <f>[1]Calculations!L303</f>
        <v>0</v>
      </c>
      <c r="J332" s="38">
        <f>[1]Calculations!G303</f>
        <v>0</v>
      </c>
      <c r="K332" s="38">
        <f>[1]Calculations!K303</f>
        <v>0</v>
      </c>
      <c r="L332" s="38">
        <f>[1]Calculations!F303</f>
        <v>0</v>
      </c>
      <c r="M332" s="38">
        <f>[1]Calculations!J303</f>
        <v>0</v>
      </c>
      <c r="N332" s="38">
        <f>[1]Calculations!V303</f>
        <v>0</v>
      </c>
      <c r="O332" s="38">
        <f>[1]Calculations!W303</f>
        <v>0</v>
      </c>
      <c r="P332" s="38">
        <f>[1]Calculations!O303</f>
        <v>0</v>
      </c>
      <c r="Q332" s="38">
        <f>[1]Calculations!S303</f>
        <v>0</v>
      </c>
      <c r="R332" s="38">
        <f>[1]Calculations!Q303</f>
        <v>0</v>
      </c>
      <c r="S332" s="38">
        <f>[1]Calculations!T303</f>
        <v>0</v>
      </c>
      <c r="T332" s="38">
        <f>[1]Calculations!R303</f>
        <v>0</v>
      </c>
      <c r="U332" s="38">
        <f>[1]Calculations!U303</f>
        <v>0</v>
      </c>
      <c r="V332" s="38" t="str">
        <f>[1]Calculations!X303</f>
        <v>Not Modelled</v>
      </c>
      <c r="W332" s="38" t="str">
        <f>[1]Calculations!Y303</f>
        <v>N/A</v>
      </c>
      <c r="X332" s="38" t="s">
        <v>1056</v>
      </c>
      <c r="Y332" s="73" t="s">
        <v>106</v>
      </c>
      <c r="Z332" s="80" t="s">
        <v>1071</v>
      </c>
      <c r="AA332" s="80">
        <f>[1]Calculations!Z303</f>
        <v>0</v>
      </c>
      <c r="AB332" s="80">
        <f t="shared" si="47"/>
        <v>0</v>
      </c>
      <c r="AC332" s="80">
        <f>[1]Calculations!AA303</f>
        <v>0</v>
      </c>
      <c r="AD332" s="80">
        <f t="shared" si="48"/>
        <v>0</v>
      </c>
      <c r="AE332" s="80">
        <f>[1]Calculations!AB303</f>
        <v>0</v>
      </c>
      <c r="AF332" s="80">
        <f t="shared" si="49"/>
        <v>0</v>
      </c>
      <c r="AG332" s="80">
        <f>[1]Calculations!AC303</f>
        <v>0</v>
      </c>
      <c r="AH332" s="80">
        <f t="shared" si="50"/>
        <v>0</v>
      </c>
      <c r="AI332" s="80">
        <f>[1]Calculations!AD303</f>
        <v>0</v>
      </c>
      <c r="AJ332" s="80">
        <f t="shared" si="51"/>
        <v>0</v>
      </c>
      <c r="AK332" s="80">
        <f>[1]Calculations!AE303</f>
        <v>0</v>
      </c>
      <c r="AL332" s="80">
        <f t="shared" si="52"/>
        <v>0</v>
      </c>
      <c r="AM332" s="80">
        <f>[1]Calculations!AF303</f>
        <v>0</v>
      </c>
      <c r="AN332" s="80">
        <f t="shared" si="53"/>
        <v>0</v>
      </c>
      <c r="AO332" s="80">
        <f>[1]Calculations!AG303</f>
        <v>0</v>
      </c>
      <c r="AP332" s="80">
        <f t="shared" si="54"/>
        <v>0</v>
      </c>
      <c r="AQ332" s="80">
        <f>[1]Calculations!AH303</f>
        <v>6.7745000003700002E-3</v>
      </c>
      <c r="AR332" s="80">
        <f t="shared" si="55"/>
        <v>100.00000000546166</v>
      </c>
      <c r="AS332" s="80">
        <f>[1]Calculations!AI303</f>
        <v>0</v>
      </c>
      <c r="AT332" s="80">
        <f t="shared" si="56"/>
        <v>0</v>
      </c>
      <c r="AU332" s="80">
        <f>[1]Calculations!AJ303</f>
        <v>0</v>
      </c>
      <c r="AV332" s="80">
        <f t="shared" si="57"/>
        <v>0</v>
      </c>
      <c r="AW332" s="83"/>
      <c r="AX332" s="83"/>
      <c r="AY332" s="13" t="str">
        <f>[1]Calculations!D303</f>
        <v>Land Supply 2018</v>
      </c>
    </row>
    <row r="333" spans="2:51" ht="37.5" x14ac:dyDescent="0.25">
      <c r="B333" s="13" t="str">
        <f>[1]Calculations!A304</f>
        <v>HL/2833/00</v>
      </c>
      <c r="C333" s="30" t="str">
        <f>[1]Calculations!B304</f>
        <v>258 Whalley Road and Adjacent Land, Shuttleworth, Ramsbottom, Bury, BL0 0EF</v>
      </c>
      <c r="D333" s="13" t="str">
        <f>[1]Calculations!C304</f>
        <v>Residential</v>
      </c>
      <c r="E333" s="38">
        <f>[1]Calculations!E304</f>
        <v>2.10067E-2</v>
      </c>
      <c r="F333" s="38">
        <f>[1]Calculations!I304</f>
        <v>2.10067E-2</v>
      </c>
      <c r="G333" s="38">
        <f>[1]Calculations!M304</f>
        <v>100</v>
      </c>
      <c r="H333" s="38">
        <f>[1]Calculations!H304</f>
        <v>0</v>
      </c>
      <c r="I333" s="38">
        <f>[1]Calculations!L304</f>
        <v>0</v>
      </c>
      <c r="J333" s="38">
        <f>[1]Calculations!G304</f>
        <v>0</v>
      </c>
      <c r="K333" s="38">
        <f>[1]Calculations!K304</f>
        <v>0</v>
      </c>
      <c r="L333" s="38">
        <f>[1]Calculations!F304</f>
        <v>0</v>
      </c>
      <c r="M333" s="38">
        <f>[1]Calculations!J304</f>
        <v>0</v>
      </c>
      <c r="N333" s="38">
        <f>[1]Calculations!V304</f>
        <v>0</v>
      </c>
      <c r="O333" s="38">
        <f>[1]Calculations!W304</f>
        <v>0</v>
      </c>
      <c r="P333" s="38">
        <f>[1]Calculations!O304</f>
        <v>6.7768400000000001E-4</v>
      </c>
      <c r="Q333" s="38">
        <f>[1]Calculations!S304</f>
        <v>3.2260374071129685</v>
      </c>
      <c r="R333" s="38">
        <f>[1]Calculations!Q304</f>
        <v>0</v>
      </c>
      <c r="S333" s="38">
        <f>[1]Calculations!T304</f>
        <v>0</v>
      </c>
      <c r="T333" s="38">
        <f>[1]Calculations!R304</f>
        <v>0</v>
      </c>
      <c r="U333" s="38">
        <f>[1]Calculations!U304</f>
        <v>0</v>
      </c>
      <c r="V333" s="38" t="str">
        <f>[1]Calculations!X304</f>
        <v>Not Modelled</v>
      </c>
      <c r="W333" s="38" t="str">
        <f>[1]Calculations!Y304</f>
        <v>N/A</v>
      </c>
      <c r="X333" s="38" t="s">
        <v>1056</v>
      </c>
      <c r="Y333" s="73" t="s">
        <v>105</v>
      </c>
      <c r="Z333" s="80" t="s">
        <v>1066</v>
      </c>
      <c r="AA333" s="80">
        <f>[1]Calculations!Z304</f>
        <v>0</v>
      </c>
      <c r="AB333" s="80">
        <f t="shared" si="47"/>
        <v>0</v>
      </c>
      <c r="AC333" s="80">
        <f>[1]Calculations!AA304</f>
        <v>0</v>
      </c>
      <c r="AD333" s="80">
        <f t="shared" si="48"/>
        <v>0</v>
      </c>
      <c r="AE333" s="80">
        <f>[1]Calculations!AB304</f>
        <v>0</v>
      </c>
      <c r="AF333" s="80">
        <f t="shared" si="49"/>
        <v>0</v>
      </c>
      <c r="AG333" s="80">
        <f>[1]Calculations!AC304</f>
        <v>0</v>
      </c>
      <c r="AH333" s="80">
        <f t="shared" si="50"/>
        <v>0</v>
      </c>
      <c r="AI333" s="80">
        <f>[1]Calculations!AD304</f>
        <v>0</v>
      </c>
      <c r="AJ333" s="80">
        <f t="shared" si="51"/>
        <v>0</v>
      </c>
      <c r="AK333" s="80">
        <f>[1]Calculations!AE304</f>
        <v>2.1006699999200001E-2</v>
      </c>
      <c r="AL333" s="80">
        <f t="shared" si="52"/>
        <v>99.99999999619169</v>
      </c>
      <c r="AM333" s="80">
        <f>[1]Calculations!AF304</f>
        <v>0</v>
      </c>
      <c r="AN333" s="80">
        <f t="shared" si="53"/>
        <v>0</v>
      </c>
      <c r="AO333" s="80">
        <f>[1]Calculations!AG304</f>
        <v>0</v>
      </c>
      <c r="AP333" s="80">
        <f t="shared" si="54"/>
        <v>0</v>
      </c>
      <c r="AQ333" s="80">
        <f>[1]Calculations!AH304</f>
        <v>2.1006699999200001E-2</v>
      </c>
      <c r="AR333" s="80">
        <f t="shared" si="55"/>
        <v>99.99999999619169</v>
      </c>
      <c r="AS333" s="80">
        <f>[1]Calculations!AI304</f>
        <v>0</v>
      </c>
      <c r="AT333" s="80">
        <f t="shared" si="56"/>
        <v>0</v>
      </c>
      <c r="AU333" s="80">
        <f>[1]Calculations!AJ304</f>
        <v>0</v>
      </c>
      <c r="AV333" s="80">
        <f t="shared" si="57"/>
        <v>0</v>
      </c>
      <c r="AW333" s="84"/>
      <c r="AX333" s="84"/>
      <c r="AY333" s="13" t="str">
        <f>[1]Calculations!D304</f>
        <v>Land Supply 2018</v>
      </c>
    </row>
    <row r="334" spans="2:51" ht="25" x14ac:dyDescent="0.25">
      <c r="B334" s="13" t="str">
        <f>[1]Calculations!A305</f>
        <v>HL/2834/00</v>
      </c>
      <c r="C334" s="30" t="str">
        <f>[1]Calculations!B305</f>
        <v>Top Height Farm, 90a Watling Street, Tottington, Bury, BL8 3QW</v>
      </c>
      <c r="D334" s="13" t="str">
        <f>[1]Calculations!C305</f>
        <v>Residential</v>
      </c>
      <c r="E334" s="38">
        <f>[1]Calculations!E305</f>
        <v>0.10577</v>
      </c>
      <c r="F334" s="38">
        <f>[1]Calculations!I305</f>
        <v>0.10577</v>
      </c>
      <c r="G334" s="38">
        <f>[1]Calculations!M305</f>
        <v>100</v>
      </c>
      <c r="H334" s="38">
        <f>[1]Calculations!H305</f>
        <v>0</v>
      </c>
      <c r="I334" s="38">
        <f>[1]Calculations!L305</f>
        <v>0</v>
      </c>
      <c r="J334" s="38">
        <f>[1]Calculations!G305</f>
        <v>0</v>
      </c>
      <c r="K334" s="38">
        <f>[1]Calculations!K305</f>
        <v>0</v>
      </c>
      <c r="L334" s="38">
        <f>[1]Calculations!F305</f>
        <v>0</v>
      </c>
      <c r="M334" s="38">
        <f>[1]Calculations!J305</f>
        <v>0</v>
      </c>
      <c r="N334" s="38">
        <f>[1]Calculations!V305</f>
        <v>0</v>
      </c>
      <c r="O334" s="38">
        <f>[1]Calculations!W305</f>
        <v>0</v>
      </c>
      <c r="P334" s="38">
        <f>[1]Calculations!O305</f>
        <v>0</v>
      </c>
      <c r="Q334" s="38">
        <f>[1]Calculations!S305</f>
        <v>0</v>
      </c>
      <c r="R334" s="38">
        <f>[1]Calculations!Q305</f>
        <v>0</v>
      </c>
      <c r="S334" s="38">
        <f>[1]Calculations!T305</f>
        <v>0</v>
      </c>
      <c r="T334" s="38">
        <f>[1]Calculations!R305</f>
        <v>0</v>
      </c>
      <c r="U334" s="38">
        <f>[1]Calculations!U305</f>
        <v>0</v>
      </c>
      <c r="V334" s="38" t="str">
        <f>[1]Calculations!X305</f>
        <v>Not Modelled</v>
      </c>
      <c r="W334" s="38" t="str">
        <f>[1]Calculations!Y305</f>
        <v>N/A</v>
      </c>
      <c r="X334" s="38" t="s">
        <v>1056</v>
      </c>
      <c r="Y334" s="73" t="s">
        <v>106</v>
      </c>
      <c r="Z334" s="80" t="s">
        <v>1071</v>
      </c>
      <c r="AA334" s="80">
        <f>[1]Calculations!Z305</f>
        <v>0</v>
      </c>
      <c r="AB334" s="80">
        <f t="shared" si="47"/>
        <v>0</v>
      </c>
      <c r="AC334" s="80">
        <f>[1]Calculations!AA305</f>
        <v>0</v>
      </c>
      <c r="AD334" s="80">
        <f t="shared" si="48"/>
        <v>0</v>
      </c>
      <c r="AE334" s="80">
        <f>[1]Calculations!AB305</f>
        <v>0</v>
      </c>
      <c r="AF334" s="80">
        <f t="shared" si="49"/>
        <v>0</v>
      </c>
      <c r="AG334" s="80">
        <f>[1]Calculations!AC305</f>
        <v>0</v>
      </c>
      <c r="AH334" s="80">
        <f t="shared" si="50"/>
        <v>0</v>
      </c>
      <c r="AI334" s="80">
        <f>[1]Calculations!AD305</f>
        <v>0</v>
      </c>
      <c r="AJ334" s="80">
        <f t="shared" si="51"/>
        <v>0</v>
      </c>
      <c r="AK334" s="80">
        <f>[1]Calculations!AE305</f>
        <v>0</v>
      </c>
      <c r="AL334" s="80">
        <f t="shared" si="52"/>
        <v>0</v>
      </c>
      <c r="AM334" s="80">
        <f>[1]Calculations!AF305</f>
        <v>0</v>
      </c>
      <c r="AN334" s="80">
        <f t="shared" si="53"/>
        <v>0</v>
      </c>
      <c r="AO334" s="80">
        <f>[1]Calculations!AG305</f>
        <v>0</v>
      </c>
      <c r="AP334" s="80">
        <f t="shared" si="54"/>
        <v>0</v>
      </c>
      <c r="AQ334" s="80">
        <f>[1]Calculations!AH305</f>
        <v>0.10577010999899999</v>
      </c>
      <c r="AR334" s="80">
        <f t="shared" si="55"/>
        <v>100.0001039982982</v>
      </c>
      <c r="AS334" s="80">
        <f>[1]Calculations!AI305</f>
        <v>0</v>
      </c>
      <c r="AT334" s="80">
        <f t="shared" si="56"/>
        <v>0</v>
      </c>
      <c r="AU334" s="80">
        <f>[1]Calculations!AJ305</f>
        <v>0</v>
      </c>
      <c r="AV334" s="80">
        <f t="shared" si="57"/>
        <v>0</v>
      </c>
      <c r="AW334" s="83"/>
      <c r="AX334" s="83"/>
      <c r="AY334" s="13" t="str">
        <f>[1]Calculations!D305</f>
        <v>Land Supply 2018</v>
      </c>
    </row>
    <row r="335" spans="2:51" ht="25" x14ac:dyDescent="0.25">
      <c r="B335" s="13" t="str">
        <f>[1]Calculations!A306</f>
        <v>HL/2836/00</v>
      </c>
      <c r="C335" s="30" t="str">
        <f>[1]Calculations!B306</f>
        <v>2 Cook Street, Bury, BL9 0RP</v>
      </c>
      <c r="D335" s="13" t="str">
        <f>[1]Calculations!C306</f>
        <v>Residential</v>
      </c>
      <c r="E335" s="38">
        <f>[1]Calculations!E306</f>
        <v>0.16298499999999999</v>
      </c>
      <c r="F335" s="38">
        <f>[1]Calculations!I306</f>
        <v>0.16298499999999999</v>
      </c>
      <c r="G335" s="38">
        <f>[1]Calculations!M306</f>
        <v>100</v>
      </c>
      <c r="H335" s="38">
        <f>[1]Calculations!H306</f>
        <v>0</v>
      </c>
      <c r="I335" s="38">
        <f>[1]Calculations!L306</f>
        <v>0</v>
      </c>
      <c r="J335" s="38">
        <f>[1]Calculations!G306</f>
        <v>0</v>
      </c>
      <c r="K335" s="38">
        <f>[1]Calculations!K306</f>
        <v>0</v>
      </c>
      <c r="L335" s="38">
        <f>[1]Calculations!F306</f>
        <v>0</v>
      </c>
      <c r="M335" s="38">
        <f>[1]Calculations!J306</f>
        <v>0</v>
      </c>
      <c r="N335" s="38">
        <f>[1]Calculations!V306</f>
        <v>0</v>
      </c>
      <c r="O335" s="38">
        <f>[1]Calculations!W306</f>
        <v>0</v>
      </c>
      <c r="P335" s="38">
        <f>[1]Calculations!O306</f>
        <v>0</v>
      </c>
      <c r="Q335" s="38">
        <f>[1]Calculations!S306</f>
        <v>0</v>
      </c>
      <c r="R335" s="38">
        <f>[1]Calculations!Q306</f>
        <v>0</v>
      </c>
      <c r="S335" s="38">
        <f>[1]Calculations!T306</f>
        <v>0</v>
      </c>
      <c r="T335" s="38">
        <f>[1]Calculations!R306</f>
        <v>0</v>
      </c>
      <c r="U335" s="38">
        <f>[1]Calculations!U306</f>
        <v>0</v>
      </c>
      <c r="V335" s="38" t="str">
        <f>[1]Calculations!X306</f>
        <v>Not Modelled</v>
      </c>
      <c r="W335" s="38" t="str">
        <f>[1]Calculations!Y306</f>
        <v>N/A</v>
      </c>
      <c r="X335" s="38" t="s">
        <v>1056</v>
      </c>
      <c r="Y335" s="73" t="s">
        <v>106</v>
      </c>
      <c r="Z335" s="80" t="s">
        <v>1071</v>
      </c>
      <c r="AA335" s="80">
        <f>[1]Calculations!Z306</f>
        <v>0</v>
      </c>
      <c r="AB335" s="80">
        <f t="shared" si="47"/>
        <v>0</v>
      </c>
      <c r="AC335" s="80">
        <f>[1]Calculations!AA306</f>
        <v>0</v>
      </c>
      <c r="AD335" s="80">
        <f t="shared" si="48"/>
        <v>0</v>
      </c>
      <c r="AE335" s="80">
        <f>[1]Calculations!AB306</f>
        <v>0</v>
      </c>
      <c r="AF335" s="80">
        <f t="shared" si="49"/>
        <v>0</v>
      </c>
      <c r="AG335" s="80">
        <f>[1]Calculations!AC306</f>
        <v>0</v>
      </c>
      <c r="AH335" s="80">
        <f t="shared" si="50"/>
        <v>0</v>
      </c>
      <c r="AI335" s="80">
        <f>[1]Calculations!AD306</f>
        <v>0</v>
      </c>
      <c r="AJ335" s="80">
        <f t="shared" si="51"/>
        <v>0</v>
      </c>
      <c r="AK335" s="80">
        <f>[1]Calculations!AE306</f>
        <v>0</v>
      </c>
      <c r="AL335" s="80">
        <f t="shared" si="52"/>
        <v>0</v>
      </c>
      <c r="AM335" s="80">
        <f>[1]Calculations!AF306</f>
        <v>0</v>
      </c>
      <c r="AN335" s="80">
        <f t="shared" si="53"/>
        <v>0</v>
      </c>
      <c r="AO335" s="80">
        <f>[1]Calculations!AG306</f>
        <v>0</v>
      </c>
      <c r="AP335" s="80">
        <f t="shared" si="54"/>
        <v>0</v>
      </c>
      <c r="AQ335" s="80">
        <f>[1]Calculations!AH306</f>
        <v>0.162985275002</v>
      </c>
      <c r="AR335" s="80">
        <f t="shared" si="55"/>
        <v>100.0001687284106</v>
      </c>
      <c r="AS335" s="80">
        <f>[1]Calculations!AI306</f>
        <v>0</v>
      </c>
      <c r="AT335" s="80">
        <f t="shared" si="56"/>
        <v>0</v>
      </c>
      <c r="AU335" s="80">
        <f>[1]Calculations!AJ306</f>
        <v>0</v>
      </c>
      <c r="AV335" s="80">
        <f t="shared" si="57"/>
        <v>0</v>
      </c>
      <c r="AW335" s="83"/>
      <c r="AX335" s="83"/>
      <c r="AY335" s="13" t="str">
        <f>[1]Calculations!D306</f>
        <v>Land Supply 2018</v>
      </c>
    </row>
    <row r="336" spans="2:51" ht="37.5" x14ac:dyDescent="0.25">
      <c r="B336" s="13" t="str">
        <f>[1]Calculations!A307</f>
        <v>HL/2839/00</v>
      </c>
      <c r="C336" s="30" t="str">
        <f>[1]Calculations!B307</f>
        <v>Former Ramsbottom Police Station, Bridge Street, Ramsbottom, Bury, BL0 9AB</v>
      </c>
      <c r="D336" s="13" t="str">
        <f>[1]Calculations!C307</f>
        <v>Residential</v>
      </c>
      <c r="E336" s="38">
        <f>[1]Calculations!E307</f>
        <v>6.6244499999999998E-2</v>
      </c>
      <c r="F336" s="38">
        <f>[1]Calculations!I307</f>
        <v>6.6156857200066893E-2</v>
      </c>
      <c r="G336" s="38">
        <f>[1]Calculations!M307</f>
        <v>99.867697997670589</v>
      </c>
      <c r="H336" s="38">
        <f>[1]Calculations!H307</f>
        <v>8.7642799933099997E-5</v>
      </c>
      <c r="I336" s="38">
        <f>[1]Calculations!L307</f>
        <v>0.13230200232940093</v>
      </c>
      <c r="J336" s="38">
        <f>[1]Calculations!G307</f>
        <v>0</v>
      </c>
      <c r="K336" s="38">
        <f>[1]Calculations!K307</f>
        <v>0</v>
      </c>
      <c r="L336" s="38">
        <f>[1]Calculations!F307</f>
        <v>0</v>
      </c>
      <c r="M336" s="38">
        <f>[1]Calculations!J307</f>
        <v>0</v>
      </c>
      <c r="N336" s="38">
        <f>[1]Calculations!V307</f>
        <v>1.26804994985E-2</v>
      </c>
      <c r="O336" s="38">
        <f>[1]Calculations!W307</f>
        <v>19.141965745835503</v>
      </c>
      <c r="P336" s="38">
        <f>[1]Calculations!O307</f>
        <v>5.576022499514E-4</v>
      </c>
      <c r="Q336" s="38">
        <f>[1]Calculations!S307</f>
        <v>0.84173365328653704</v>
      </c>
      <c r="R336" s="38">
        <f>[1]Calculations!Q307</f>
        <v>5.576022499514E-4</v>
      </c>
      <c r="S336" s="38">
        <f>[1]Calculations!T307</f>
        <v>0.84173365328653704</v>
      </c>
      <c r="T336" s="38">
        <f>[1]Calculations!R307</f>
        <v>4.8502499990800001E-4</v>
      </c>
      <c r="U336" s="38">
        <f>[1]Calculations!U307</f>
        <v>0.73217399166421371</v>
      </c>
      <c r="V336" s="38">
        <f>[1]Calculations!X307</f>
        <v>0</v>
      </c>
      <c r="W336" s="38">
        <f>[1]Calculations!Y307</f>
        <v>0</v>
      </c>
      <c r="X336" s="38" t="s">
        <v>1056</v>
      </c>
      <c r="Y336" s="73" t="s">
        <v>105</v>
      </c>
      <c r="Z336" s="80" t="s">
        <v>1066</v>
      </c>
      <c r="AA336" s="80">
        <f>[1]Calculations!Z307</f>
        <v>0</v>
      </c>
      <c r="AB336" s="80">
        <f t="shared" si="47"/>
        <v>0</v>
      </c>
      <c r="AC336" s="80">
        <f>[1]Calculations!AA307</f>
        <v>0</v>
      </c>
      <c r="AD336" s="80">
        <f t="shared" si="48"/>
        <v>0</v>
      </c>
      <c r="AE336" s="80">
        <f>[1]Calculations!AB307</f>
        <v>0</v>
      </c>
      <c r="AF336" s="80">
        <f t="shared" si="49"/>
        <v>0</v>
      </c>
      <c r="AG336" s="80">
        <f>[1]Calculations!AC307</f>
        <v>0</v>
      </c>
      <c r="AH336" s="80">
        <f t="shared" si="50"/>
        <v>0</v>
      </c>
      <c r="AI336" s="80">
        <f>[1]Calculations!AD307</f>
        <v>0</v>
      </c>
      <c r="AJ336" s="80">
        <f t="shared" si="51"/>
        <v>0</v>
      </c>
      <c r="AK336" s="80">
        <f>[1]Calculations!AE307</f>
        <v>0</v>
      </c>
      <c r="AL336" s="80">
        <f t="shared" si="52"/>
        <v>0</v>
      </c>
      <c r="AM336" s="80">
        <f>[1]Calculations!AF307</f>
        <v>0</v>
      </c>
      <c r="AN336" s="80">
        <f t="shared" si="53"/>
        <v>0</v>
      </c>
      <c r="AO336" s="80">
        <f>[1]Calculations!AG307</f>
        <v>0</v>
      </c>
      <c r="AP336" s="80">
        <f t="shared" si="54"/>
        <v>0</v>
      </c>
      <c r="AQ336" s="80">
        <f>[1]Calculations!AH307</f>
        <v>6.6244499998199993E-2</v>
      </c>
      <c r="AR336" s="80">
        <f t="shared" si="55"/>
        <v>99.999999997282785</v>
      </c>
      <c r="AS336" s="80">
        <f>[1]Calculations!AI307</f>
        <v>0</v>
      </c>
      <c r="AT336" s="80">
        <f t="shared" si="56"/>
        <v>0</v>
      </c>
      <c r="AU336" s="80">
        <f>[1]Calculations!AJ307</f>
        <v>0</v>
      </c>
      <c r="AV336" s="80">
        <f t="shared" si="57"/>
        <v>0</v>
      </c>
      <c r="AW336" s="83"/>
      <c r="AX336" s="83"/>
      <c r="AY336" s="13" t="str">
        <f>[1]Calculations!D307</f>
        <v>Land Supply 2018</v>
      </c>
    </row>
    <row r="337" spans="2:51" ht="25" x14ac:dyDescent="0.25">
      <c r="B337" s="13" t="str">
        <f>[1]Calculations!A308</f>
        <v>HL/2840/00</v>
      </c>
      <c r="C337" s="30" t="str">
        <f>[1]Calculations!B308</f>
        <v>Land Between Geoffrey Street, Taylor Street &amp; Brook Street, Bury, BL9 6DN</v>
      </c>
      <c r="D337" s="13" t="str">
        <f>[1]Calculations!C308</f>
        <v>Residential</v>
      </c>
      <c r="E337" s="38">
        <f>[1]Calculations!E308</f>
        <v>0.38766899999999999</v>
      </c>
      <c r="F337" s="38">
        <f>[1]Calculations!I308</f>
        <v>0.38766899999999999</v>
      </c>
      <c r="G337" s="38">
        <f>[1]Calculations!M308</f>
        <v>100</v>
      </c>
      <c r="H337" s="38">
        <f>[1]Calculations!H308</f>
        <v>0</v>
      </c>
      <c r="I337" s="38">
        <f>[1]Calculations!L308</f>
        <v>0</v>
      </c>
      <c r="J337" s="38">
        <f>[1]Calculations!G308</f>
        <v>0</v>
      </c>
      <c r="K337" s="38">
        <f>[1]Calculations!K308</f>
        <v>0</v>
      </c>
      <c r="L337" s="38">
        <f>[1]Calculations!F308</f>
        <v>0</v>
      </c>
      <c r="M337" s="38">
        <f>[1]Calculations!J308</f>
        <v>0</v>
      </c>
      <c r="N337" s="38">
        <f>[1]Calculations!V308</f>
        <v>0</v>
      </c>
      <c r="O337" s="38">
        <f>[1]Calculations!W308</f>
        <v>0</v>
      </c>
      <c r="P337" s="38">
        <f>[1]Calculations!O308</f>
        <v>0</v>
      </c>
      <c r="Q337" s="38">
        <f>[1]Calculations!S308</f>
        <v>0</v>
      </c>
      <c r="R337" s="38">
        <f>[1]Calculations!Q308</f>
        <v>0</v>
      </c>
      <c r="S337" s="38">
        <f>[1]Calculations!T308</f>
        <v>0</v>
      </c>
      <c r="T337" s="38">
        <f>[1]Calculations!R308</f>
        <v>0</v>
      </c>
      <c r="U337" s="38">
        <f>[1]Calculations!U308</f>
        <v>0</v>
      </c>
      <c r="V337" s="38" t="str">
        <f>[1]Calculations!X308</f>
        <v>Not Modelled</v>
      </c>
      <c r="W337" s="38" t="str">
        <f>[1]Calculations!Y308</f>
        <v>N/A</v>
      </c>
      <c r="X337" s="38" t="s">
        <v>1056</v>
      </c>
      <c r="Y337" s="73" t="s">
        <v>106</v>
      </c>
      <c r="Z337" s="80" t="s">
        <v>1071</v>
      </c>
      <c r="AA337" s="80">
        <f>[1]Calculations!Z308</f>
        <v>0</v>
      </c>
      <c r="AB337" s="80">
        <f t="shared" si="47"/>
        <v>0</v>
      </c>
      <c r="AC337" s="80">
        <f>[1]Calculations!AA308</f>
        <v>0</v>
      </c>
      <c r="AD337" s="80">
        <f t="shared" si="48"/>
        <v>0</v>
      </c>
      <c r="AE337" s="80">
        <f>[1]Calculations!AB308</f>
        <v>0</v>
      </c>
      <c r="AF337" s="80">
        <f t="shared" si="49"/>
        <v>0</v>
      </c>
      <c r="AG337" s="80">
        <f>[1]Calculations!AC308</f>
        <v>0</v>
      </c>
      <c r="AH337" s="80">
        <f t="shared" si="50"/>
        <v>0</v>
      </c>
      <c r="AI337" s="80">
        <f>[1]Calculations!AD308</f>
        <v>0</v>
      </c>
      <c r="AJ337" s="80">
        <f t="shared" si="51"/>
        <v>0</v>
      </c>
      <c r="AK337" s="80">
        <f>[1]Calculations!AE308</f>
        <v>0</v>
      </c>
      <c r="AL337" s="80">
        <f t="shared" si="52"/>
        <v>0</v>
      </c>
      <c r="AM337" s="80">
        <f>[1]Calculations!AF308</f>
        <v>0</v>
      </c>
      <c r="AN337" s="80">
        <f t="shared" si="53"/>
        <v>0</v>
      </c>
      <c r="AO337" s="80">
        <f>[1]Calculations!AG308</f>
        <v>0</v>
      </c>
      <c r="AP337" s="80">
        <f t="shared" si="54"/>
        <v>0</v>
      </c>
      <c r="AQ337" s="80">
        <f>[1]Calculations!AH308</f>
        <v>0.38766906000500001</v>
      </c>
      <c r="AR337" s="80">
        <f t="shared" si="55"/>
        <v>100.0000154784107</v>
      </c>
      <c r="AS337" s="80">
        <f>[1]Calculations!AI308</f>
        <v>0</v>
      </c>
      <c r="AT337" s="80">
        <f t="shared" si="56"/>
        <v>0</v>
      </c>
      <c r="AU337" s="80">
        <f>[1]Calculations!AJ308</f>
        <v>0</v>
      </c>
      <c r="AV337" s="80">
        <f t="shared" si="57"/>
        <v>0</v>
      </c>
      <c r="AW337" s="83"/>
      <c r="AX337" s="83"/>
      <c r="AY337" s="13" t="str">
        <f>[1]Calculations!D308</f>
        <v>Land Supply 2018</v>
      </c>
    </row>
    <row r="338" spans="2:51" ht="25" x14ac:dyDescent="0.25">
      <c r="B338" s="13" t="str">
        <f>[1]Calculations!A309</f>
        <v>HL/2841/00</v>
      </c>
      <c r="C338" s="30" t="str">
        <f>[1]Calculations!B309</f>
        <v>Victoria Mill, High Street, Walshaw, Bury, BL8 3FS</v>
      </c>
      <c r="D338" s="13" t="str">
        <f>[1]Calculations!C309</f>
        <v>Residential</v>
      </c>
      <c r="E338" s="38">
        <f>[1]Calculations!E309</f>
        <v>5.7141499999999998E-2</v>
      </c>
      <c r="F338" s="38">
        <f>[1]Calculations!I309</f>
        <v>5.7141499999999998E-2</v>
      </c>
      <c r="G338" s="38">
        <f>[1]Calculations!M309</f>
        <v>100</v>
      </c>
      <c r="H338" s="38">
        <f>[1]Calculations!H309</f>
        <v>0</v>
      </c>
      <c r="I338" s="38">
        <f>[1]Calculations!L309</f>
        <v>0</v>
      </c>
      <c r="J338" s="38">
        <f>[1]Calculations!G309</f>
        <v>0</v>
      </c>
      <c r="K338" s="38">
        <f>[1]Calculations!K309</f>
        <v>0</v>
      </c>
      <c r="L338" s="38">
        <f>[1]Calculations!F309</f>
        <v>0</v>
      </c>
      <c r="M338" s="38">
        <f>[1]Calculations!J309</f>
        <v>0</v>
      </c>
      <c r="N338" s="38">
        <f>[1]Calculations!V309</f>
        <v>0</v>
      </c>
      <c r="O338" s="38">
        <f>[1]Calculations!W309</f>
        <v>0</v>
      </c>
      <c r="P338" s="38">
        <f>[1]Calculations!O309</f>
        <v>3.1539898076699997E-2</v>
      </c>
      <c r="Q338" s="38">
        <f>[1]Calculations!S309</f>
        <v>55.196132542372879</v>
      </c>
      <c r="R338" s="38">
        <f>[1]Calculations!Q309</f>
        <v>3.1539898076699997E-2</v>
      </c>
      <c r="S338" s="38">
        <f>[1]Calculations!T309</f>
        <v>55.196132542372879</v>
      </c>
      <c r="T338" s="38">
        <f>[1]Calculations!R309</f>
        <v>1.4398327550300001E-2</v>
      </c>
      <c r="U338" s="38">
        <f>[1]Calculations!U309</f>
        <v>25.197671657726872</v>
      </c>
      <c r="V338" s="38" t="str">
        <f>[1]Calculations!X309</f>
        <v>Not Modelled</v>
      </c>
      <c r="W338" s="38" t="str">
        <f>[1]Calculations!Y309</f>
        <v>N/A</v>
      </c>
      <c r="X338" s="38" t="s">
        <v>1056</v>
      </c>
      <c r="Y338" s="73" t="s">
        <v>108</v>
      </c>
      <c r="Z338" s="80" t="s">
        <v>1067</v>
      </c>
      <c r="AA338" s="80">
        <f>[1]Calculations!Z309</f>
        <v>0</v>
      </c>
      <c r="AB338" s="80">
        <f t="shared" si="47"/>
        <v>0</v>
      </c>
      <c r="AC338" s="80">
        <f>[1]Calculations!AA309</f>
        <v>0</v>
      </c>
      <c r="AD338" s="80">
        <f t="shared" si="48"/>
        <v>0</v>
      </c>
      <c r="AE338" s="80">
        <f>[1]Calculations!AB309</f>
        <v>0</v>
      </c>
      <c r="AF338" s="80">
        <f t="shared" si="49"/>
        <v>0</v>
      </c>
      <c r="AG338" s="80">
        <f>[1]Calculations!AC309</f>
        <v>0</v>
      </c>
      <c r="AH338" s="80">
        <f t="shared" si="50"/>
        <v>0</v>
      </c>
      <c r="AI338" s="80">
        <f>[1]Calculations!AD309</f>
        <v>0</v>
      </c>
      <c r="AJ338" s="80">
        <f t="shared" si="51"/>
        <v>0</v>
      </c>
      <c r="AK338" s="80">
        <f>[1]Calculations!AE309</f>
        <v>0</v>
      </c>
      <c r="AL338" s="80">
        <f t="shared" si="52"/>
        <v>0</v>
      </c>
      <c r="AM338" s="80">
        <f>[1]Calculations!AF309</f>
        <v>0</v>
      </c>
      <c r="AN338" s="80">
        <f t="shared" si="53"/>
        <v>0</v>
      </c>
      <c r="AO338" s="80">
        <f>[1]Calculations!AG309</f>
        <v>0</v>
      </c>
      <c r="AP338" s="80">
        <f t="shared" si="54"/>
        <v>0</v>
      </c>
      <c r="AQ338" s="80">
        <f>[1]Calculations!AH309</f>
        <v>5.7141550000199999E-2</v>
      </c>
      <c r="AR338" s="80">
        <f t="shared" si="55"/>
        <v>100.00008750242819</v>
      </c>
      <c r="AS338" s="80">
        <f>[1]Calculations!AI309</f>
        <v>0</v>
      </c>
      <c r="AT338" s="80">
        <f t="shared" si="56"/>
        <v>0</v>
      </c>
      <c r="AU338" s="80">
        <f>[1]Calculations!AJ309</f>
        <v>0</v>
      </c>
      <c r="AV338" s="80">
        <f t="shared" si="57"/>
        <v>0</v>
      </c>
      <c r="AW338" s="83"/>
      <c r="AX338" s="83"/>
      <c r="AY338" s="13" t="str">
        <f>[1]Calculations!D309</f>
        <v>Land Supply 2018</v>
      </c>
    </row>
    <row r="339" spans="2:51" x14ac:dyDescent="0.25">
      <c r="B339" s="13" t="str">
        <f>[1]Calculations!A310</f>
        <v>HL/2842/00</v>
      </c>
      <c r="C339" s="30" t="str">
        <f>[1]Calculations!B310</f>
        <v>Land off Rochdale Road, Bury, BL9 7AX</v>
      </c>
      <c r="D339" s="13" t="str">
        <f>[1]Calculations!C310</f>
        <v>Residential</v>
      </c>
      <c r="E339" s="38">
        <f>[1]Calculations!E310</f>
        <v>0.101537</v>
      </c>
      <c r="F339" s="38">
        <f>[1]Calculations!I310</f>
        <v>0.101537</v>
      </c>
      <c r="G339" s="38">
        <f>[1]Calculations!M310</f>
        <v>100</v>
      </c>
      <c r="H339" s="38">
        <f>[1]Calculations!H310</f>
        <v>0</v>
      </c>
      <c r="I339" s="38">
        <f>[1]Calculations!L310</f>
        <v>0</v>
      </c>
      <c r="J339" s="38">
        <f>[1]Calculations!G310</f>
        <v>0</v>
      </c>
      <c r="K339" s="38">
        <f>[1]Calculations!K310</f>
        <v>0</v>
      </c>
      <c r="L339" s="38">
        <f>[1]Calculations!F310</f>
        <v>0</v>
      </c>
      <c r="M339" s="38">
        <f>[1]Calculations!J310</f>
        <v>0</v>
      </c>
      <c r="N339" s="38">
        <f>[1]Calculations!V310</f>
        <v>0</v>
      </c>
      <c r="O339" s="38">
        <f>[1]Calculations!W310</f>
        <v>0</v>
      </c>
      <c r="P339" s="38">
        <f>[1]Calculations!O310</f>
        <v>7.1418181519200003E-3</v>
      </c>
      <c r="Q339" s="38">
        <f>[1]Calculations!S310</f>
        <v>7.033710028777687</v>
      </c>
      <c r="R339" s="38">
        <f>[1]Calculations!Q310</f>
        <v>7.1418181519200003E-3</v>
      </c>
      <c r="S339" s="38">
        <f>[1]Calculations!T310</f>
        <v>7.033710028777687</v>
      </c>
      <c r="T339" s="38">
        <f>[1]Calculations!R310</f>
        <v>1.6650991209299999E-3</v>
      </c>
      <c r="U339" s="38">
        <f>[1]Calculations!U310</f>
        <v>1.6398939509045962</v>
      </c>
      <c r="V339" s="38" t="str">
        <f>[1]Calculations!X310</f>
        <v>Not Modelled</v>
      </c>
      <c r="W339" s="38" t="str">
        <f>[1]Calculations!Y310</f>
        <v>N/A</v>
      </c>
      <c r="X339" s="38" t="s">
        <v>1056</v>
      </c>
      <c r="Y339" s="73" t="s">
        <v>105</v>
      </c>
      <c r="Z339" s="80" t="s">
        <v>1066</v>
      </c>
      <c r="AA339" s="80">
        <f>[1]Calculations!Z310</f>
        <v>0</v>
      </c>
      <c r="AB339" s="80">
        <f t="shared" si="47"/>
        <v>0</v>
      </c>
      <c r="AC339" s="80">
        <f>[1]Calculations!AA310</f>
        <v>0</v>
      </c>
      <c r="AD339" s="80">
        <f t="shared" si="48"/>
        <v>0</v>
      </c>
      <c r="AE339" s="80">
        <f>[1]Calculations!AB310</f>
        <v>0</v>
      </c>
      <c r="AF339" s="80">
        <f t="shared" si="49"/>
        <v>0</v>
      </c>
      <c r="AG339" s="80">
        <f>[1]Calculations!AC310</f>
        <v>0</v>
      </c>
      <c r="AH339" s="80">
        <f t="shared" si="50"/>
        <v>0</v>
      </c>
      <c r="AI339" s="80">
        <f>[1]Calculations!AD310</f>
        <v>0</v>
      </c>
      <c r="AJ339" s="80">
        <f t="shared" si="51"/>
        <v>0</v>
      </c>
      <c r="AK339" s="80">
        <f>[1]Calculations!AE310</f>
        <v>0</v>
      </c>
      <c r="AL339" s="80">
        <f t="shared" si="52"/>
        <v>0</v>
      </c>
      <c r="AM339" s="80">
        <f>[1]Calculations!AF310</f>
        <v>0</v>
      </c>
      <c r="AN339" s="80">
        <f t="shared" si="53"/>
        <v>0</v>
      </c>
      <c r="AO339" s="80">
        <f>[1]Calculations!AG310</f>
        <v>0</v>
      </c>
      <c r="AP339" s="80">
        <f t="shared" si="54"/>
        <v>0</v>
      </c>
      <c r="AQ339" s="80">
        <f>[1]Calculations!AH310</f>
        <v>0.10153722000199999</v>
      </c>
      <c r="AR339" s="80">
        <f t="shared" si="55"/>
        <v>100.00021667175511</v>
      </c>
      <c r="AS339" s="80">
        <f>[1]Calculations!AI310</f>
        <v>0</v>
      </c>
      <c r="AT339" s="80">
        <f t="shared" si="56"/>
        <v>0</v>
      </c>
      <c r="AU339" s="80">
        <f>[1]Calculations!AJ310</f>
        <v>0</v>
      </c>
      <c r="AV339" s="80">
        <f t="shared" si="57"/>
        <v>0</v>
      </c>
      <c r="AW339" s="83"/>
      <c r="AX339" s="83"/>
      <c r="AY339" s="13" t="str">
        <f>[1]Calculations!D310</f>
        <v>Land Supply 2018</v>
      </c>
    </row>
    <row r="340" spans="2:51" ht="25" x14ac:dyDescent="0.25">
      <c r="B340" s="13" t="str">
        <f>[1]Calculations!A311</f>
        <v>HL/2843/00</v>
      </c>
      <c r="C340" s="30" t="str">
        <f>[1]Calculations!B311</f>
        <v>Bast House Farm Barns, Manchester Road, Ramsbottom, Bury, BL9 5LZ</v>
      </c>
      <c r="D340" s="13" t="str">
        <f>[1]Calculations!C311</f>
        <v>Residential</v>
      </c>
      <c r="E340" s="38">
        <f>[1]Calculations!E311</f>
        <v>1.41238</v>
      </c>
      <c r="F340" s="38">
        <f>[1]Calculations!I311</f>
        <v>1.41238</v>
      </c>
      <c r="G340" s="38">
        <f>[1]Calculations!M311</f>
        <v>100</v>
      </c>
      <c r="H340" s="38">
        <f>[1]Calculations!H311</f>
        <v>0</v>
      </c>
      <c r="I340" s="38">
        <f>[1]Calculations!L311</f>
        <v>0</v>
      </c>
      <c r="J340" s="38">
        <f>[1]Calculations!G311</f>
        <v>0</v>
      </c>
      <c r="K340" s="38">
        <f>[1]Calculations!K311</f>
        <v>0</v>
      </c>
      <c r="L340" s="38">
        <f>[1]Calculations!F311</f>
        <v>0</v>
      </c>
      <c r="M340" s="38">
        <f>[1]Calculations!J311</f>
        <v>0</v>
      </c>
      <c r="N340" s="38">
        <f>[1]Calculations!V311</f>
        <v>0</v>
      </c>
      <c r="O340" s="38">
        <f>[1]Calculations!W311</f>
        <v>0</v>
      </c>
      <c r="P340" s="38">
        <f>[1]Calculations!O311</f>
        <v>9.6359112581400008E-2</v>
      </c>
      <c r="Q340" s="38">
        <f>[1]Calculations!S311</f>
        <v>6.822463684093516</v>
      </c>
      <c r="R340" s="38">
        <f>[1]Calculations!Q311</f>
        <v>4.6152512581400004E-2</v>
      </c>
      <c r="S340" s="38">
        <f>[1]Calculations!T311</f>
        <v>3.2677121299791847</v>
      </c>
      <c r="T340" s="38">
        <f>[1]Calculations!R311</f>
        <v>3.5446916576900002E-2</v>
      </c>
      <c r="U340" s="38">
        <f>[1]Calculations!U311</f>
        <v>2.5097294337855254</v>
      </c>
      <c r="V340" s="38" t="str">
        <f>[1]Calculations!X311</f>
        <v>Not Modelled</v>
      </c>
      <c r="W340" s="38" t="str">
        <f>[1]Calculations!Y311</f>
        <v>N/A</v>
      </c>
      <c r="X340" s="38" t="s">
        <v>1056</v>
      </c>
      <c r="Y340" s="73" t="s">
        <v>105</v>
      </c>
      <c r="Z340" s="80" t="s">
        <v>1066</v>
      </c>
      <c r="AA340" s="80">
        <f>[1]Calculations!Z311</f>
        <v>0</v>
      </c>
      <c r="AB340" s="80">
        <f t="shared" si="47"/>
        <v>0</v>
      </c>
      <c r="AC340" s="80">
        <f>[1]Calculations!AA311</f>
        <v>1.6400000000000001E-2</v>
      </c>
      <c r="AD340" s="80">
        <f t="shared" si="48"/>
        <v>1.1611605941743725E-2</v>
      </c>
      <c r="AE340" s="80">
        <f>[1]Calculations!AB311</f>
        <v>1.44E-2</v>
      </c>
      <c r="AF340" s="80">
        <f t="shared" si="49"/>
        <v>1.0195556436653026</v>
      </c>
      <c r="AG340" s="80">
        <f>[1]Calculations!AC311</f>
        <v>0</v>
      </c>
      <c r="AH340" s="80">
        <f t="shared" si="50"/>
        <v>0</v>
      </c>
      <c r="AI340" s="80">
        <f>[1]Calculations!AD311</f>
        <v>2.2733939882700002E-2</v>
      </c>
      <c r="AJ340" s="80">
        <f t="shared" si="51"/>
        <v>1.609619215982951</v>
      </c>
      <c r="AK340" s="80">
        <f>[1]Calculations!AE311</f>
        <v>1.06911767475</v>
      </c>
      <c r="AL340" s="80">
        <f t="shared" si="52"/>
        <v>75.696177710672757</v>
      </c>
      <c r="AM340" s="80">
        <f>[1]Calculations!AF311</f>
        <v>1.7999999999999999E-2</v>
      </c>
      <c r="AN340" s="80">
        <f t="shared" si="53"/>
        <v>1.2744445545816281</v>
      </c>
      <c r="AO340" s="80">
        <f>[1]Calculations!AG311</f>
        <v>0</v>
      </c>
      <c r="AP340" s="80">
        <f t="shared" si="54"/>
        <v>0</v>
      </c>
      <c r="AQ340" s="80">
        <f>[1]Calculations!AH311</f>
        <v>1.4123831199900001</v>
      </c>
      <c r="AR340" s="80">
        <f t="shared" si="55"/>
        <v>100.00022090301476</v>
      </c>
      <c r="AS340" s="80">
        <f>[1]Calculations!AI311</f>
        <v>0</v>
      </c>
      <c r="AT340" s="80">
        <f t="shared" si="56"/>
        <v>0</v>
      </c>
      <c r="AU340" s="80">
        <f>[1]Calculations!AJ311</f>
        <v>0</v>
      </c>
      <c r="AV340" s="80">
        <f t="shared" si="57"/>
        <v>0</v>
      </c>
      <c r="AW340" s="84"/>
      <c r="AX340" s="84"/>
      <c r="AY340" s="13" t="str">
        <f>[1]Calculations!D311</f>
        <v>Land Supply 2018</v>
      </c>
    </row>
    <row r="341" spans="2:51" ht="25" x14ac:dyDescent="0.25">
      <c r="B341" s="13" t="str">
        <f>[1]Calculations!A312</f>
        <v>HL/2844/00</v>
      </c>
      <c r="C341" s="30" t="str">
        <f>[1]Calculations!B312</f>
        <v>54 Ringley Road, Whitefield, Manchester, M45 7LL</v>
      </c>
      <c r="D341" s="13" t="str">
        <f>[1]Calculations!C312</f>
        <v>Residential</v>
      </c>
      <c r="E341" s="38">
        <f>[1]Calculations!E312</f>
        <v>0.16883200000000001</v>
      </c>
      <c r="F341" s="38">
        <f>[1]Calculations!I312</f>
        <v>0.16883200000000001</v>
      </c>
      <c r="G341" s="38">
        <f>[1]Calculations!M312</f>
        <v>100</v>
      </c>
      <c r="H341" s="38">
        <f>[1]Calculations!H312</f>
        <v>0</v>
      </c>
      <c r="I341" s="38">
        <f>[1]Calculations!L312</f>
        <v>0</v>
      </c>
      <c r="J341" s="38">
        <f>[1]Calculations!G312</f>
        <v>0</v>
      </c>
      <c r="K341" s="38">
        <f>[1]Calculations!K312</f>
        <v>0</v>
      </c>
      <c r="L341" s="38">
        <f>[1]Calculations!F312</f>
        <v>0</v>
      </c>
      <c r="M341" s="38">
        <f>[1]Calculations!J312</f>
        <v>0</v>
      </c>
      <c r="N341" s="38">
        <f>[1]Calculations!V312</f>
        <v>0</v>
      </c>
      <c r="O341" s="38">
        <f>[1]Calculations!W312</f>
        <v>0</v>
      </c>
      <c r="P341" s="38">
        <f>[1]Calculations!O312</f>
        <v>0</v>
      </c>
      <c r="Q341" s="38">
        <f>[1]Calculations!S312</f>
        <v>0</v>
      </c>
      <c r="R341" s="38">
        <f>[1]Calculations!Q312</f>
        <v>0</v>
      </c>
      <c r="S341" s="38">
        <f>[1]Calculations!T312</f>
        <v>0</v>
      </c>
      <c r="T341" s="38">
        <f>[1]Calculations!R312</f>
        <v>0</v>
      </c>
      <c r="U341" s="38">
        <f>[1]Calculations!U312</f>
        <v>0</v>
      </c>
      <c r="V341" s="38" t="str">
        <f>[1]Calculations!X312</f>
        <v>Not Modelled</v>
      </c>
      <c r="W341" s="38" t="str">
        <f>[1]Calculations!Y312</f>
        <v>N/A</v>
      </c>
      <c r="X341" s="38" t="s">
        <v>1056</v>
      </c>
      <c r="Y341" s="73" t="s">
        <v>106</v>
      </c>
      <c r="Z341" s="80" t="s">
        <v>1071</v>
      </c>
      <c r="AA341" s="80">
        <f>[1]Calculations!Z312</f>
        <v>0</v>
      </c>
      <c r="AB341" s="80">
        <f t="shared" si="47"/>
        <v>0</v>
      </c>
      <c r="AC341" s="80">
        <f>[1]Calculations!AA312</f>
        <v>0</v>
      </c>
      <c r="AD341" s="80">
        <f t="shared" si="48"/>
        <v>0</v>
      </c>
      <c r="AE341" s="80">
        <f>[1]Calculations!AB312</f>
        <v>0</v>
      </c>
      <c r="AF341" s="80">
        <f t="shared" si="49"/>
        <v>0</v>
      </c>
      <c r="AG341" s="80">
        <f>[1]Calculations!AC312</f>
        <v>0</v>
      </c>
      <c r="AH341" s="80">
        <f t="shared" si="50"/>
        <v>0</v>
      </c>
      <c r="AI341" s="80">
        <f>[1]Calculations!AD312</f>
        <v>0</v>
      </c>
      <c r="AJ341" s="80">
        <f t="shared" si="51"/>
        <v>0</v>
      </c>
      <c r="AK341" s="80">
        <f>[1]Calculations!AE312</f>
        <v>0</v>
      </c>
      <c r="AL341" s="80">
        <f t="shared" si="52"/>
        <v>0</v>
      </c>
      <c r="AM341" s="80">
        <f>[1]Calculations!AF312</f>
        <v>0</v>
      </c>
      <c r="AN341" s="80">
        <f t="shared" si="53"/>
        <v>0</v>
      </c>
      <c r="AO341" s="80">
        <f>[1]Calculations!AG312</f>
        <v>0</v>
      </c>
      <c r="AP341" s="80">
        <f t="shared" si="54"/>
        <v>0</v>
      </c>
      <c r="AQ341" s="80">
        <f>[1]Calculations!AH312</f>
        <v>0.16883157499900001</v>
      </c>
      <c r="AR341" s="80">
        <f t="shared" si="55"/>
        <v>99.999748269877742</v>
      </c>
      <c r="AS341" s="80">
        <f>[1]Calculations!AI312</f>
        <v>0</v>
      </c>
      <c r="AT341" s="80">
        <f t="shared" si="56"/>
        <v>0</v>
      </c>
      <c r="AU341" s="80">
        <f>[1]Calculations!AJ312</f>
        <v>0</v>
      </c>
      <c r="AV341" s="80">
        <f t="shared" si="57"/>
        <v>0</v>
      </c>
      <c r="AW341" s="84"/>
      <c r="AX341" s="84"/>
      <c r="AY341" s="13" t="str">
        <f>[1]Calculations!D312</f>
        <v>Land Supply 2018</v>
      </c>
    </row>
    <row r="342" spans="2:51" ht="25" x14ac:dyDescent="0.25">
      <c r="B342" s="13" t="str">
        <f>[1]Calculations!A313</f>
        <v>HL/2859/01</v>
      </c>
      <c r="C342" s="30" t="str">
        <f>[1]Calculations!B313</f>
        <v>41 Bury Old Road, Ainsworth, Bolton, BL2 5PF</v>
      </c>
      <c r="D342" s="13" t="str">
        <f>[1]Calculations!C313</f>
        <v>Residential</v>
      </c>
      <c r="E342" s="38">
        <f>[1]Calculations!E313</f>
        <v>0.14048099999999999</v>
      </c>
      <c r="F342" s="38">
        <f>[1]Calculations!I313</f>
        <v>0.14048099999999999</v>
      </c>
      <c r="G342" s="38">
        <f>[1]Calculations!M313</f>
        <v>100</v>
      </c>
      <c r="H342" s="38">
        <f>[1]Calculations!H313</f>
        <v>0</v>
      </c>
      <c r="I342" s="38">
        <f>[1]Calculations!L313</f>
        <v>0</v>
      </c>
      <c r="J342" s="38">
        <f>[1]Calculations!G313</f>
        <v>0</v>
      </c>
      <c r="K342" s="38">
        <f>[1]Calculations!K313</f>
        <v>0</v>
      </c>
      <c r="L342" s="38">
        <f>[1]Calculations!F313</f>
        <v>0</v>
      </c>
      <c r="M342" s="38">
        <f>[1]Calculations!J313</f>
        <v>0</v>
      </c>
      <c r="N342" s="38">
        <f>[1]Calculations!V313</f>
        <v>0</v>
      </c>
      <c r="O342" s="38">
        <f>[1]Calculations!W313</f>
        <v>0</v>
      </c>
      <c r="P342" s="38">
        <f>[1]Calculations!O313</f>
        <v>6.8595060000110009E-2</v>
      </c>
      <c r="Q342" s="38">
        <f>[1]Calculations!S313</f>
        <v>48.828709932382324</v>
      </c>
      <c r="R342" s="38">
        <f>[1]Calculations!Q313</f>
        <v>8.5678600001100006E-3</v>
      </c>
      <c r="S342" s="38">
        <f>[1]Calculations!T313</f>
        <v>6.0989457649860128</v>
      </c>
      <c r="T342" s="38">
        <f>[1]Calculations!R313</f>
        <v>0</v>
      </c>
      <c r="U342" s="38">
        <f>[1]Calculations!U313</f>
        <v>0</v>
      </c>
      <c r="V342" s="38" t="str">
        <f>[1]Calculations!X313</f>
        <v>Not Modelled</v>
      </c>
      <c r="W342" s="38" t="str">
        <f>[1]Calculations!Y313</f>
        <v>N/A</v>
      </c>
      <c r="X342" s="38" t="s">
        <v>1056</v>
      </c>
      <c r="Y342" s="73" t="s">
        <v>105</v>
      </c>
      <c r="Z342" s="80" t="s">
        <v>1066</v>
      </c>
      <c r="AA342" s="80">
        <f>[1]Calculations!Z313</f>
        <v>0</v>
      </c>
      <c r="AB342" s="80">
        <f t="shared" si="47"/>
        <v>0</v>
      </c>
      <c r="AC342" s="80">
        <f>[1]Calculations!AA313</f>
        <v>0</v>
      </c>
      <c r="AD342" s="80">
        <f t="shared" si="48"/>
        <v>0</v>
      </c>
      <c r="AE342" s="80">
        <f>[1]Calculations!AB313</f>
        <v>0</v>
      </c>
      <c r="AF342" s="80">
        <f t="shared" si="49"/>
        <v>0</v>
      </c>
      <c r="AG342" s="80">
        <f>[1]Calculations!AC313</f>
        <v>0</v>
      </c>
      <c r="AH342" s="80">
        <f t="shared" si="50"/>
        <v>0</v>
      </c>
      <c r="AI342" s="80">
        <f>[1]Calculations!AD313</f>
        <v>4.7041769206300002E-2</v>
      </c>
      <c r="AJ342" s="80">
        <f t="shared" si="51"/>
        <v>33.48621465272884</v>
      </c>
      <c r="AK342" s="80">
        <f>[1]Calculations!AE313</f>
        <v>0.14048136</v>
      </c>
      <c r="AL342" s="80">
        <f t="shared" si="52"/>
        <v>100.00025626241271</v>
      </c>
      <c r="AM342" s="80">
        <f>[1]Calculations!AF313</f>
        <v>0</v>
      </c>
      <c r="AN342" s="80">
        <f t="shared" si="53"/>
        <v>0</v>
      </c>
      <c r="AO342" s="80">
        <f>[1]Calculations!AG313</f>
        <v>0</v>
      </c>
      <c r="AP342" s="80">
        <f t="shared" si="54"/>
        <v>0</v>
      </c>
      <c r="AQ342" s="80">
        <f>[1]Calculations!AH313</f>
        <v>0.14048136</v>
      </c>
      <c r="AR342" s="80">
        <f t="shared" si="55"/>
        <v>100.00025626241271</v>
      </c>
      <c r="AS342" s="80">
        <f>[1]Calculations!AI313</f>
        <v>0</v>
      </c>
      <c r="AT342" s="80">
        <f t="shared" si="56"/>
        <v>0</v>
      </c>
      <c r="AU342" s="80">
        <f>[1]Calculations!AJ313</f>
        <v>0</v>
      </c>
      <c r="AV342" s="80">
        <f t="shared" si="57"/>
        <v>0</v>
      </c>
      <c r="AW342" s="83"/>
      <c r="AX342" s="83"/>
      <c r="AY342" s="13" t="str">
        <f>[1]Calculations!D313</f>
        <v>Land Supply 2018</v>
      </c>
    </row>
    <row r="343" spans="2:51" ht="25" x14ac:dyDescent="0.25">
      <c r="B343" s="13" t="str">
        <f>[1]Calculations!A314</f>
        <v>HL/2859/02</v>
      </c>
      <c r="C343" s="30" t="str">
        <f>[1]Calculations!B314</f>
        <v>41 Bury Old Road, Ainsworth, Bolton, BL2 5PF</v>
      </c>
      <c r="D343" s="13" t="str">
        <f>[1]Calculations!C314</f>
        <v>Residential</v>
      </c>
      <c r="E343" s="38">
        <f>[1]Calculations!E314</f>
        <v>6.2716599999999997E-2</v>
      </c>
      <c r="F343" s="38">
        <f>[1]Calculations!I314</f>
        <v>6.2716599999999997E-2</v>
      </c>
      <c r="G343" s="38">
        <f>[1]Calculations!M314</f>
        <v>100</v>
      </c>
      <c r="H343" s="38">
        <f>[1]Calculations!H314</f>
        <v>0</v>
      </c>
      <c r="I343" s="38">
        <f>[1]Calculations!L314</f>
        <v>0</v>
      </c>
      <c r="J343" s="38">
        <f>[1]Calculations!G314</f>
        <v>0</v>
      </c>
      <c r="K343" s="38">
        <f>[1]Calculations!K314</f>
        <v>0</v>
      </c>
      <c r="L343" s="38">
        <f>[1]Calculations!F314</f>
        <v>0</v>
      </c>
      <c r="M343" s="38">
        <f>[1]Calculations!J314</f>
        <v>0</v>
      </c>
      <c r="N343" s="38">
        <f>[1]Calculations!V314</f>
        <v>0</v>
      </c>
      <c r="O343" s="38">
        <f>[1]Calculations!W314</f>
        <v>0</v>
      </c>
      <c r="P343" s="38">
        <f>[1]Calculations!O314</f>
        <v>0</v>
      </c>
      <c r="Q343" s="38">
        <f>[1]Calculations!S314</f>
        <v>0</v>
      </c>
      <c r="R343" s="38">
        <f>[1]Calculations!Q314</f>
        <v>0</v>
      </c>
      <c r="S343" s="38">
        <f>[1]Calculations!T314</f>
        <v>0</v>
      </c>
      <c r="T343" s="38">
        <f>[1]Calculations!R314</f>
        <v>0</v>
      </c>
      <c r="U343" s="38">
        <f>[1]Calculations!U314</f>
        <v>0</v>
      </c>
      <c r="V343" s="38" t="str">
        <f>[1]Calculations!X314</f>
        <v>Not Modelled</v>
      </c>
      <c r="W343" s="38" t="str">
        <f>[1]Calculations!Y314</f>
        <v>N/A</v>
      </c>
      <c r="X343" s="38" t="s">
        <v>1056</v>
      </c>
      <c r="Y343" s="73" t="s">
        <v>106</v>
      </c>
      <c r="Z343" s="80" t="s">
        <v>1071</v>
      </c>
      <c r="AA343" s="80">
        <f>[1]Calculations!Z314</f>
        <v>0</v>
      </c>
      <c r="AB343" s="80">
        <f t="shared" si="47"/>
        <v>0</v>
      </c>
      <c r="AC343" s="80">
        <f>[1]Calculations!AA314</f>
        <v>0</v>
      </c>
      <c r="AD343" s="80">
        <f t="shared" si="48"/>
        <v>0</v>
      </c>
      <c r="AE343" s="80">
        <f>[1]Calculations!AB314</f>
        <v>0</v>
      </c>
      <c r="AF343" s="80">
        <f t="shared" si="49"/>
        <v>0</v>
      </c>
      <c r="AG343" s="80">
        <f>[1]Calculations!AC314</f>
        <v>0</v>
      </c>
      <c r="AH343" s="80">
        <f t="shared" si="50"/>
        <v>0</v>
      </c>
      <c r="AI343" s="80">
        <f>[1]Calculations!AD314</f>
        <v>0</v>
      </c>
      <c r="AJ343" s="80">
        <f t="shared" si="51"/>
        <v>0</v>
      </c>
      <c r="AK343" s="80">
        <f>[1]Calculations!AE314</f>
        <v>6.2687638971099996E-2</v>
      </c>
      <c r="AL343" s="80">
        <f t="shared" si="52"/>
        <v>99.953822386895979</v>
      </c>
      <c r="AM343" s="80">
        <f>[1]Calculations!AF314</f>
        <v>0</v>
      </c>
      <c r="AN343" s="80">
        <f t="shared" si="53"/>
        <v>0</v>
      </c>
      <c r="AO343" s="80">
        <f>[1]Calculations!AG314</f>
        <v>0</v>
      </c>
      <c r="AP343" s="80">
        <f t="shared" si="54"/>
        <v>0</v>
      </c>
      <c r="AQ343" s="80">
        <f>[1]Calculations!AH314</f>
        <v>6.2716625001599996E-2</v>
      </c>
      <c r="AR343" s="80">
        <f t="shared" si="55"/>
        <v>100.00003986440591</v>
      </c>
      <c r="AS343" s="80">
        <f>[1]Calculations!AI314</f>
        <v>0</v>
      </c>
      <c r="AT343" s="80">
        <f t="shared" si="56"/>
        <v>0</v>
      </c>
      <c r="AU343" s="80">
        <f>[1]Calculations!AJ314</f>
        <v>0</v>
      </c>
      <c r="AV343" s="80">
        <f t="shared" si="57"/>
        <v>0</v>
      </c>
      <c r="AW343" s="84"/>
      <c r="AX343" s="84"/>
      <c r="AY343" s="13" t="str">
        <f>[1]Calculations!D314</f>
        <v>Land Supply 2018</v>
      </c>
    </row>
    <row r="344" spans="2:51" ht="25" x14ac:dyDescent="0.25">
      <c r="B344" s="13" t="str">
        <f>[1]Calculations!A315</f>
        <v>HL/2872/00</v>
      </c>
      <c r="C344" s="30" t="str">
        <f>[1]Calculations!B315</f>
        <v>Land at side of 46 Merton Road, Prestwich, Manchester, M25 1PL</v>
      </c>
      <c r="D344" s="13" t="str">
        <f>[1]Calculations!C315</f>
        <v>Residential</v>
      </c>
      <c r="E344" s="38">
        <f>[1]Calculations!E315</f>
        <v>3.6629500000000002E-2</v>
      </c>
      <c r="F344" s="38">
        <f>[1]Calculations!I315</f>
        <v>3.6629500000000002E-2</v>
      </c>
      <c r="G344" s="38">
        <f>[1]Calculations!M315</f>
        <v>100</v>
      </c>
      <c r="H344" s="38">
        <f>[1]Calculations!H315</f>
        <v>0</v>
      </c>
      <c r="I344" s="38">
        <f>[1]Calculations!L315</f>
        <v>0</v>
      </c>
      <c r="J344" s="38">
        <f>[1]Calculations!G315</f>
        <v>0</v>
      </c>
      <c r="K344" s="38">
        <f>[1]Calculations!K315</f>
        <v>0</v>
      </c>
      <c r="L344" s="38">
        <f>[1]Calculations!F315</f>
        <v>0</v>
      </c>
      <c r="M344" s="38">
        <f>[1]Calculations!J315</f>
        <v>0</v>
      </c>
      <c r="N344" s="38">
        <f>[1]Calculations!V315</f>
        <v>3.6629499999800003E-2</v>
      </c>
      <c r="O344" s="38">
        <f>[1]Calculations!W315</f>
        <v>99.999999999453991</v>
      </c>
      <c r="P344" s="38">
        <f>[1]Calculations!O315</f>
        <v>0</v>
      </c>
      <c r="Q344" s="38">
        <f>[1]Calculations!S315</f>
        <v>0</v>
      </c>
      <c r="R344" s="38">
        <f>[1]Calculations!Q315</f>
        <v>0</v>
      </c>
      <c r="S344" s="38">
        <f>[1]Calculations!T315</f>
        <v>0</v>
      </c>
      <c r="T344" s="38">
        <f>[1]Calculations!R315</f>
        <v>0</v>
      </c>
      <c r="U344" s="38">
        <f>[1]Calculations!U315</f>
        <v>0</v>
      </c>
      <c r="V344" s="38" t="str">
        <f>[1]Calculations!X315</f>
        <v>Not Modelled</v>
      </c>
      <c r="W344" s="38" t="str">
        <f>[1]Calculations!Y315</f>
        <v>N/A</v>
      </c>
      <c r="X344" s="38" t="s">
        <v>1056</v>
      </c>
      <c r="Y344" s="73" t="s">
        <v>106</v>
      </c>
      <c r="Z344" s="80" t="s">
        <v>1071</v>
      </c>
      <c r="AA344" s="80">
        <f>[1]Calculations!Z315</f>
        <v>0</v>
      </c>
      <c r="AB344" s="80">
        <f t="shared" si="47"/>
        <v>0</v>
      </c>
      <c r="AC344" s="80">
        <f>[1]Calculations!AA315</f>
        <v>0</v>
      </c>
      <c r="AD344" s="80">
        <f t="shared" si="48"/>
        <v>0</v>
      </c>
      <c r="AE344" s="80">
        <f>[1]Calculations!AB315</f>
        <v>0</v>
      </c>
      <c r="AF344" s="80">
        <f t="shared" si="49"/>
        <v>0</v>
      </c>
      <c r="AG344" s="80">
        <f>[1]Calculations!AC315</f>
        <v>0</v>
      </c>
      <c r="AH344" s="80">
        <f t="shared" si="50"/>
        <v>0</v>
      </c>
      <c r="AI344" s="80">
        <f>[1]Calculations!AD315</f>
        <v>0</v>
      </c>
      <c r="AJ344" s="80">
        <f t="shared" si="51"/>
        <v>0</v>
      </c>
      <c r="AK344" s="80">
        <f>[1]Calculations!AE315</f>
        <v>0</v>
      </c>
      <c r="AL344" s="80">
        <f t="shared" si="52"/>
        <v>0</v>
      </c>
      <c r="AM344" s="80">
        <f>[1]Calculations!AF315</f>
        <v>0</v>
      </c>
      <c r="AN344" s="80">
        <f t="shared" si="53"/>
        <v>0</v>
      </c>
      <c r="AO344" s="80">
        <f>[1]Calculations!AG315</f>
        <v>0</v>
      </c>
      <c r="AP344" s="80">
        <f t="shared" si="54"/>
        <v>0</v>
      </c>
      <c r="AQ344" s="80">
        <f>[1]Calculations!AH315</f>
        <v>3.6629499999800003E-2</v>
      </c>
      <c r="AR344" s="80">
        <f t="shared" si="55"/>
        <v>99.999999999453991</v>
      </c>
      <c r="AS344" s="80">
        <f>[1]Calculations!AI315</f>
        <v>0</v>
      </c>
      <c r="AT344" s="80">
        <f t="shared" si="56"/>
        <v>0</v>
      </c>
      <c r="AU344" s="80">
        <f>[1]Calculations!AJ315</f>
        <v>0</v>
      </c>
      <c r="AV344" s="80">
        <f t="shared" si="57"/>
        <v>0</v>
      </c>
      <c r="AW344" s="84"/>
      <c r="AX344" s="84"/>
      <c r="AY344" s="13" t="str">
        <f>[1]Calculations!D315</f>
        <v>Land Supply 2018</v>
      </c>
    </row>
    <row r="345" spans="2:51" ht="25" x14ac:dyDescent="0.25">
      <c r="B345" s="13" t="str">
        <f>[1]Calculations!A316</f>
        <v>HL/2874/00</v>
      </c>
      <c r="C345" s="30" t="str">
        <f>[1]Calculations!B316</f>
        <v>Birchen Bower Farm, 1 Castle Hill Road, Bury, BL9 6UN</v>
      </c>
      <c r="D345" s="13" t="str">
        <f>[1]Calculations!C316</f>
        <v>Residential</v>
      </c>
      <c r="E345" s="38">
        <f>[1]Calculations!E316</f>
        <v>0.35807499999999998</v>
      </c>
      <c r="F345" s="38">
        <f>[1]Calculations!I316</f>
        <v>0.35807499999999998</v>
      </c>
      <c r="G345" s="38">
        <f>[1]Calculations!M316</f>
        <v>100</v>
      </c>
      <c r="H345" s="38">
        <f>[1]Calculations!H316</f>
        <v>0</v>
      </c>
      <c r="I345" s="38">
        <f>[1]Calculations!L316</f>
        <v>0</v>
      </c>
      <c r="J345" s="38">
        <f>[1]Calculations!G316</f>
        <v>0</v>
      </c>
      <c r="K345" s="38">
        <f>[1]Calculations!K316</f>
        <v>0</v>
      </c>
      <c r="L345" s="38">
        <f>[1]Calculations!F316</f>
        <v>0</v>
      </c>
      <c r="M345" s="38">
        <f>[1]Calculations!J316</f>
        <v>0</v>
      </c>
      <c r="N345" s="38">
        <f>[1]Calculations!V316</f>
        <v>0</v>
      </c>
      <c r="O345" s="38">
        <f>[1]Calculations!W316</f>
        <v>0</v>
      </c>
      <c r="P345" s="38">
        <f>[1]Calculations!O316</f>
        <v>1.24E-2</v>
      </c>
      <c r="Q345" s="38">
        <f>[1]Calculations!S316</f>
        <v>3.4629616700411923</v>
      </c>
      <c r="R345" s="38">
        <f>[1]Calculations!Q316</f>
        <v>0.01</v>
      </c>
      <c r="S345" s="38">
        <f>[1]Calculations!T316</f>
        <v>2.7927110242267683</v>
      </c>
      <c r="T345" s="38">
        <f>[1]Calculations!R316</f>
        <v>0</v>
      </c>
      <c r="U345" s="38">
        <f>[1]Calculations!U316</f>
        <v>0</v>
      </c>
      <c r="V345" s="38" t="str">
        <f>[1]Calculations!X316</f>
        <v>Not Modelled</v>
      </c>
      <c r="W345" s="38" t="str">
        <f>[1]Calculations!Y316</f>
        <v>N/A</v>
      </c>
      <c r="X345" s="38" t="s">
        <v>1056</v>
      </c>
      <c r="Y345" s="73" t="s">
        <v>105</v>
      </c>
      <c r="Z345" s="80" t="s">
        <v>1066</v>
      </c>
      <c r="AA345" s="80">
        <f>[1]Calculations!Z316</f>
        <v>0</v>
      </c>
      <c r="AB345" s="80">
        <f t="shared" si="47"/>
        <v>0</v>
      </c>
      <c r="AC345" s="80">
        <f>[1]Calculations!AA316</f>
        <v>0</v>
      </c>
      <c r="AD345" s="80">
        <f t="shared" si="48"/>
        <v>0</v>
      </c>
      <c r="AE345" s="80">
        <f>[1]Calculations!AB316</f>
        <v>0</v>
      </c>
      <c r="AF345" s="80">
        <f t="shared" si="49"/>
        <v>0</v>
      </c>
      <c r="AG345" s="80">
        <f>[1]Calculations!AC316</f>
        <v>0</v>
      </c>
      <c r="AH345" s="80">
        <f t="shared" si="50"/>
        <v>0</v>
      </c>
      <c r="AI345" s="80">
        <f>[1]Calculations!AD316</f>
        <v>1.1156749377400001E-2</v>
      </c>
      <c r="AJ345" s="80">
        <f t="shared" si="51"/>
        <v>3.1157576980800115</v>
      </c>
      <c r="AK345" s="80">
        <f>[1]Calculations!AE316</f>
        <v>0.33882278047100001</v>
      </c>
      <c r="AL345" s="80">
        <f t="shared" si="52"/>
        <v>94.62341142805279</v>
      </c>
      <c r="AM345" s="80">
        <f>[1]Calculations!AF316</f>
        <v>0</v>
      </c>
      <c r="AN345" s="80">
        <f t="shared" si="53"/>
        <v>0</v>
      </c>
      <c r="AO345" s="80">
        <f>[1]Calculations!AG316</f>
        <v>0</v>
      </c>
      <c r="AP345" s="80">
        <f t="shared" si="54"/>
        <v>0</v>
      </c>
      <c r="AQ345" s="80">
        <f>[1]Calculations!AH316</f>
        <v>0.35807475</v>
      </c>
      <c r="AR345" s="80">
        <f t="shared" si="55"/>
        <v>99.999930182224389</v>
      </c>
      <c r="AS345" s="80">
        <f>[1]Calculations!AI316</f>
        <v>0.34322254829999999</v>
      </c>
      <c r="AT345" s="80">
        <f t="shared" si="56"/>
        <v>95.85213944006145</v>
      </c>
      <c r="AU345" s="80">
        <f>[1]Calculations!AJ316</f>
        <v>1.4852153250399999E-2</v>
      </c>
      <c r="AV345" s="80">
        <f t="shared" si="57"/>
        <v>4.1477772115897507</v>
      </c>
      <c r="AW345" s="83"/>
      <c r="AX345" s="83"/>
      <c r="AY345" s="13" t="str">
        <f>[1]Calculations!D316</f>
        <v>Land Supply 2018</v>
      </c>
    </row>
    <row r="346" spans="2:51" ht="25" x14ac:dyDescent="0.25">
      <c r="B346" s="13" t="str">
        <f>[1]Calculations!A317</f>
        <v>HL/2877/00</v>
      </c>
      <c r="C346" s="30" t="str">
        <f>[1]Calculations!B317</f>
        <v>Land To The Rear Of Sandy Lane, Prestwich, Manchester, M25 9PS</v>
      </c>
      <c r="D346" s="13" t="str">
        <f>[1]Calculations!C317</f>
        <v>Residential</v>
      </c>
      <c r="E346" s="38">
        <f>[1]Calculations!E317</f>
        <v>0.18509</v>
      </c>
      <c r="F346" s="38">
        <f>[1]Calculations!I317</f>
        <v>0.18509</v>
      </c>
      <c r="G346" s="38">
        <f>[1]Calculations!M317</f>
        <v>100</v>
      </c>
      <c r="H346" s="38">
        <f>[1]Calculations!H317</f>
        <v>0</v>
      </c>
      <c r="I346" s="38">
        <f>[1]Calculations!L317</f>
        <v>0</v>
      </c>
      <c r="J346" s="38">
        <f>[1]Calculations!G317</f>
        <v>0</v>
      </c>
      <c r="K346" s="38">
        <f>[1]Calculations!K317</f>
        <v>0</v>
      </c>
      <c r="L346" s="38">
        <f>[1]Calculations!F317</f>
        <v>0</v>
      </c>
      <c r="M346" s="38">
        <f>[1]Calculations!J317</f>
        <v>0</v>
      </c>
      <c r="N346" s="38">
        <f>[1]Calculations!V317</f>
        <v>0</v>
      </c>
      <c r="O346" s="38">
        <f>[1]Calculations!W317</f>
        <v>0</v>
      </c>
      <c r="P346" s="38">
        <f>[1]Calculations!O317</f>
        <v>0.1093580054827</v>
      </c>
      <c r="Q346" s="38">
        <f>[1]Calculations!S317</f>
        <v>59.083691978334862</v>
      </c>
      <c r="R346" s="38">
        <f>[1]Calculations!Q317</f>
        <v>7.5554205482700004E-2</v>
      </c>
      <c r="S346" s="38">
        <f>[1]Calculations!T317</f>
        <v>40.820252570479227</v>
      </c>
      <c r="T346" s="38">
        <f>[1]Calculations!R317</f>
        <v>4.4120361913900001E-2</v>
      </c>
      <c r="U346" s="38">
        <f>[1]Calculations!U317</f>
        <v>23.837247778864338</v>
      </c>
      <c r="V346" s="38" t="str">
        <f>[1]Calculations!X317</f>
        <v>Not Modelled</v>
      </c>
      <c r="W346" s="38" t="str">
        <f>[1]Calculations!Y317</f>
        <v>N/A</v>
      </c>
      <c r="X346" s="38" t="s">
        <v>1056</v>
      </c>
      <c r="Y346" s="73" t="s">
        <v>108</v>
      </c>
      <c r="Z346" s="80" t="s">
        <v>1067</v>
      </c>
      <c r="AA346" s="80">
        <f>[1]Calculations!Z317</f>
        <v>0</v>
      </c>
      <c r="AB346" s="80">
        <f t="shared" si="47"/>
        <v>0</v>
      </c>
      <c r="AC346" s="80">
        <f>[1]Calculations!AA317</f>
        <v>0</v>
      </c>
      <c r="AD346" s="80">
        <f t="shared" si="48"/>
        <v>0</v>
      </c>
      <c r="AE346" s="80">
        <f>[1]Calculations!AB317</f>
        <v>0</v>
      </c>
      <c r="AF346" s="80">
        <f t="shared" si="49"/>
        <v>0</v>
      </c>
      <c r="AG346" s="80">
        <f>[1]Calculations!AC317</f>
        <v>0</v>
      </c>
      <c r="AH346" s="80">
        <f t="shared" si="50"/>
        <v>0</v>
      </c>
      <c r="AI346" s="80">
        <f>[1]Calculations!AD317</f>
        <v>0</v>
      </c>
      <c r="AJ346" s="80">
        <f t="shared" si="51"/>
        <v>0</v>
      </c>
      <c r="AK346" s="80">
        <f>[1]Calculations!AE317</f>
        <v>0</v>
      </c>
      <c r="AL346" s="80">
        <f t="shared" si="52"/>
        <v>0</v>
      </c>
      <c r="AM346" s="80">
        <f>[1]Calculations!AF317</f>
        <v>0</v>
      </c>
      <c r="AN346" s="80">
        <f t="shared" si="53"/>
        <v>0</v>
      </c>
      <c r="AO346" s="80">
        <f>[1]Calculations!AG317</f>
        <v>0</v>
      </c>
      <c r="AP346" s="80">
        <f t="shared" si="54"/>
        <v>0</v>
      </c>
      <c r="AQ346" s="80">
        <f>[1]Calculations!AH317</f>
        <v>0.18509034000300001</v>
      </c>
      <c r="AR346" s="80">
        <f t="shared" si="55"/>
        <v>100.00018369603976</v>
      </c>
      <c r="AS346" s="80">
        <f>[1]Calculations!AI317</f>
        <v>0</v>
      </c>
      <c r="AT346" s="80">
        <f t="shared" si="56"/>
        <v>0</v>
      </c>
      <c r="AU346" s="80">
        <f>[1]Calculations!AJ317</f>
        <v>0</v>
      </c>
      <c r="AV346" s="80">
        <f t="shared" si="57"/>
        <v>0</v>
      </c>
      <c r="AW346" s="83"/>
      <c r="AX346" s="83"/>
      <c r="AY346" s="13" t="str">
        <f>[1]Calculations!D317</f>
        <v>Land Supply 2018</v>
      </c>
    </row>
    <row r="347" spans="2:51" ht="25" x14ac:dyDescent="0.25">
      <c r="B347" s="13" t="str">
        <f>[1]Calculations!A318</f>
        <v>HL/2879/00</v>
      </c>
      <c r="C347" s="30" t="str">
        <f>[1]Calculations!B318</f>
        <v>Land at Shaw Street/Gladstone Street, Bury, BL9 7QD</v>
      </c>
      <c r="D347" s="13" t="str">
        <f>[1]Calculations!C318</f>
        <v>Residential</v>
      </c>
      <c r="E347" s="38">
        <f>[1]Calculations!E318</f>
        <v>3.2650899999999997E-2</v>
      </c>
      <c r="F347" s="38">
        <f>[1]Calculations!I318</f>
        <v>3.2650899999999997E-2</v>
      </c>
      <c r="G347" s="38">
        <f>[1]Calculations!M318</f>
        <v>100</v>
      </c>
      <c r="H347" s="38">
        <f>[1]Calculations!H318</f>
        <v>0</v>
      </c>
      <c r="I347" s="38">
        <f>[1]Calculations!L318</f>
        <v>0</v>
      </c>
      <c r="J347" s="38">
        <f>[1]Calculations!G318</f>
        <v>0</v>
      </c>
      <c r="K347" s="38">
        <f>[1]Calculations!K318</f>
        <v>0</v>
      </c>
      <c r="L347" s="38">
        <f>[1]Calculations!F318</f>
        <v>0</v>
      </c>
      <c r="M347" s="38">
        <f>[1]Calculations!J318</f>
        <v>0</v>
      </c>
      <c r="N347" s="38">
        <f>[1]Calculations!V318</f>
        <v>0</v>
      </c>
      <c r="O347" s="38">
        <f>[1]Calculations!W318</f>
        <v>0</v>
      </c>
      <c r="P347" s="38">
        <f>[1]Calculations!O318</f>
        <v>0</v>
      </c>
      <c r="Q347" s="38">
        <f>[1]Calculations!S318</f>
        <v>0</v>
      </c>
      <c r="R347" s="38">
        <f>[1]Calculations!Q318</f>
        <v>0</v>
      </c>
      <c r="S347" s="38">
        <f>[1]Calculations!T318</f>
        <v>0</v>
      </c>
      <c r="T347" s="38">
        <f>[1]Calculations!R318</f>
        <v>0</v>
      </c>
      <c r="U347" s="38">
        <f>[1]Calculations!U318</f>
        <v>0</v>
      </c>
      <c r="V347" s="38" t="str">
        <f>[1]Calculations!X318</f>
        <v>Not Modelled</v>
      </c>
      <c r="W347" s="38" t="str">
        <f>[1]Calculations!Y318</f>
        <v>N/A</v>
      </c>
      <c r="X347" s="38" t="s">
        <v>1056</v>
      </c>
      <c r="Y347" s="73" t="s">
        <v>106</v>
      </c>
      <c r="Z347" s="80" t="s">
        <v>1071</v>
      </c>
      <c r="AA347" s="80">
        <f>[1]Calculations!Z318</f>
        <v>0</v>
      </c>
      <c r="AB347" s="80">
        <f t="shared" si="47"/>
        <v>0</v>
      </c>
      <c r="AC347" s="80">
        <f>[1]Calculations!AA318</f>
        <v>0</v>
      </c>
      <c r="AD347" s="80">
        <f t="shared" si="48"/>
        <v>0</v>
      </c>
      <c r="AE347" s="80">
        <f>[1]Calculations!AB318</f>
        <v>0</v>
      </c>
      <c r="AF347" s="80">
        <f t="shared" si="49"/>
        <v>0</v>
      </c>
      <c r="AG347" s="80">
        <f>[1]Calculations!AC318</f>
        <v>0</v>
      </c>
      <c r="AH347" s="80">
        <f t="shared" si="50"/>
        <v>0</v>
      </c>
      <c r="AI347" s="80">
        <f>[1]Calculations!AD318</f>
        <v>0</v>
      </c>
      <c r="AJ347" s="80">
        <f t="shared" si="51"/>
        <v>0</v>
      </c>
      <c r="AK347" s="80">
        <f>[1]Calculations!AE318</f>
        <v>0</v>
      </c>
      <c r="AL347" s="80">
        <f t="shared" si="52"/>
        <v>0</v>
      </c>
      <c r="AM347" s="80">
        <f>[1]Calculations!AF318</f>
        <v>0</v>
      </c>
      <c r="AN347" s="80">
        <f t="shared" si="53"/>
        <v>0</v>
      </c>
      <c r="AO347" s="80">
        <f>[1]Calculations!AG318</f>
        <v>0</v>
      </c>
      <c r="AP347" s="80">
        <f t="shared" si="54"/>
        <v>0</v>
      </c>
      <c r="AQ347" s="80">
        <f>[1]Calculations!AH318</f>
        <v>3.2650874998199998E-2</v>
      </c>
      <c r="AR347" s="80">
        <f t="shared" si="55"/>
        <v>99.999923426919324</v>
      </c>
      <c r="AS347" s="80">
        <f>[1]Calculations!AI318</f>
        <v>0</v>
      </c>
      <c r="AT347" s="80">
        <f t="shared" si="56"/>
        <v>0</v>
      </c>
      <c r="AU347" s="80">
        <f>[1]Calculations!AJ318</f>
        <v>0</v>
      </c>
      <c r="AV347" s="80">
        <f t="shared" si="57"/>
        <v>0</v>
      </c>
      <c r="AW347" s="83"/>
      <c r="AX347" s="83"/>
      <c r="AY347" s="13" t="str">
        <f>[1]Calculations!D318</f>
        <v>Land Supply 2018</v>
      </c>
    </row>
    <row r="348" spans="2:51" ht="37.5" x14ac:dyDescent="0.25">
      <c r="B348" s="13" t="str">
        <f>[1]Calculations!A319</f>
        <v>HL/2880/00</v>
      </c>
      <c r="C348" s="30" t="str">
        <f>[1]Calculations!B319</f>
        <v>Former Viridor Waste Transfer Site, off Buckley Lane, Prestwich, Manchester, M25 3HR</v>
      </c>
      <c r="D348" s="13" t="str">
        <f>[1]Calculations!C319</f>
        <v>Residential</v>
      </c>
      <c r="E348" s="38">
        <f>[1]Calculations!E319</f>
        <v>0.60948800000000003</v>
      </c>
      <c r="F348" s="38">
        <f>[1]Calculations!I319</f>
        <v>0.47290992239600005</v>
      </c>
      <c r="G348" s="38">
        <f>[1]Calculations!M319</f>
        <v>77.59134263447352</v>
      </c>
      <c r="H348" s="38">
        <f>[1]Calculations!H319</f>
        <v>0</v>
      </c>
      <c r="I348" s="38">
        <f>[1]Calculations!L319</f>
        <v>0</v>
      </c>
      <c r="J348" s="38">
        <f>[1]Calculations!G319</f>
        <v>0.13657807760400001</v>
      </c>
      <c r="K348" s="38">
        <f>[1]Calculations!K319</f>
        <v>22.408657365526473</v>
      </c>
      <c r="L348" s="38">
        <f>[1]Calculations!F319</f>
        <v>0</v>
      </c>
      <c r="M348" s="38">
        <f>[1]Calculations!J319</f>
        <v>0</v>
      </c>
      <c r="N348" s="38">
        <f>[1]Calculations!V319</f>
        <v>0.59265842100300004</v>
      </c>
      <c r="O348" s="38">
        <f>[1]Calculations!W319</f>
        <v>97.238734971484263</v>
      </c>
      <c r="P348" s="38">
        <f>[1]Calculations!O319</f>
        <v>0.10973774706198999</v>
      </c>
      <c r="Q348" s="38">
        <f>[1]Calculations!S319</f>
        <v>18.004906915639026</v>
      </c>
      <c r="R348" s="38">
        <f>[1]Calculations!Q319</f>
        <v>0.10880021506198999</v>
      </c>
      <c r="S348" s="38">
        <f>[1]Calculations!T319</f>
        <v>17.851084034794777</v>
      </c>
      <c r="T348" s="38">
        <f>[1]Calculations!R319</f>
        <v>1.24857999999E-3</v>
      </c>
      <c r="U348" s="38">
        <f>[1]Calculations!U319</f>
        <v>0.20485719160836638</v>
      </c>
      <c r="V348" s="38" t="str">
        <f>[1]Calculations!X319</f>
        <v>Not Modelled</v>
      </c>
      <c r="W348" s="38" t="str">
        <f>[1]Calculations!Y319</f>
        <v>N/A</v>
      </c>
      <c r="X348" s="38" t="s">
        <v>1056</v>
      </c>
      <c r="Y348" s="73" t="s">
        <v>102</v>
      </c>
      <c r="Z348" s="80" t="s">
        <v>1070</v>
      </c>
      <c r="AA348" s="80">
        <f>[1]Calculations!Z319</f>
        <v>0</v>
      </c>
      <c r="AB348" s="80">
        <f t="shared" si="47"/>
        <v>0</v>
      </c>
      <c r="AC348" s="80">
        <f>[1]Calculations!AA319</f>
        <v>0</v>
      </c>
      <c r="AD348" s="80">
        <f t="shared" si="48"/>
        <v>0</v>
      </c>
      <c r="AE348" s="80">
        <f>[1]Calculations!AB319</f>
        <v>0</v>
      </c>
      <c r="AF348" s="80">
        <f t="shared" si="49"/>
        <v>0</v>
      </c>
      <c r="AG348" s="80">
        <f>[1]Calculations!AC319</f>
        <v>4.8540900151600001E-2</v>
      </c>
      <c r="AH348" s="80">
        <f t="shared" si="50"/>
        <v>7.9642093284199191</v>
      </c>
      <c r="AI348" s="80">
        <f>[1]Calculations!AD319</f>
        <v>0.22021116418700001</v>
      </c>
      <c r="AJ348" s="80">
        <f t="shared" si="51"/>
        <v>36.130516792291232</v>
      </c>
      <c r="AK348" s="80">
        <f>[1]Calculations!AE319</f>
        <v>0</v>
      </c>
      <c r="AL348" s="80">
        <f t="shared" si="52"/>
        <v>0</v>
      </c>
      <c r="AM348" s="80">
        <f>[1]Calculations!AF319</f>
        <v>0</v>
      </c>
      <c r="AN348" s="80">
        <f t="shared" si="53"/>
        <v>0</v>
      </c>
      <c r="AO348" s="80">
        <f>[1]Calculations!AG319</f>
        <v>0</v>
      </c>
      <c r="AP348" s="80">
        <f t="shared" si="54"/>
        <v>0</v>
      </c>
      <c r="AQ348" s="80">
        <f>[1]Calculations!AH319</f>
        <v>2.3865555051199999E-2</v>
      </c>
      <c r="AR348" s="80">
        <f t="shared" si="55"/>
        <v>3.9156726713569423</v>
      </c>
      <c r="AS348" s="80">
        <f>[1]Calculations!AI319</f>
        <v>0</v>
      </c>
      <c r="AT348" s="80">
        <f t="shared" si="56"/>
        <v>0</v>
      </c>
      <c r="AU348" s="80">
        <f>[1]Calculations!AJ319</f>
        <v>0.114037968856</v>
      </c>
      <c r="AV348" s="80">
        <f t="shared" si="57"/>
        <v>18.710453504580894</v>
      </c>
      <c r="AW348" s="84"/>
      <c r="AX348" s="84"/>
      <c r="AY348" s="13" t="str">
        <f>[1]Calculations!D319</f>
        <v>Land Supply 2018</v>
      </c>
    </row>
    <row r="349" spans="2:51" ht="25" x14ac:dyDescent="0.25">
      <c r="B349" s="13" t="str">
        <f>[1]Calculations!A320</f>
        <v>HL/2881/00</v>
      </c>
      <c r="C349" s="30" t="str">
        <f>[1]Calculations!B320</f>
        <v>The Oddfellows House, 94 Manchester Road, Bury, BL9 0TH</v>
      </c>
      <c r="D349" s="13" t="str">
        <f>[1]Calculations!C320</f>
        <v>Residential</v>
      </c>
      <c r="E349" s="38">
        <f>[1]Calculations!E320</f>
        <v>0.136073</v>
      </c>
      <c r="F349" s="38">
        <f>[1]Calculations!I320</f>
        <v>0.136073</v>
      </c>
      <c r="G349" s="38">
        <f>[1]Calculations!M320</f>
        <v>100</v>
      </c>
      <c r="H349" s="38">
        <f>[1]Calculations!H320</f>
        <v>0</v>
      </c>
      <c r="I349" s="38">
        <f>[1]Calculations!L320</f>
        <v>0</v>
      </c>
      <c r="J349" s="38">
        <f>[1]Calculations!G320</f>
        <v>0</v>
      </c>
      <c r="K349" s="38">
        <f>[1]Calculations!K320</f>
        <v>0</v>
      </c>
      <c r="L349" s="38">
        <f>[1]Calculations!F320</f>
        <v>0</v>
      </c>
      <c r="M349" s="38">
        <f>[1]Calculations!J320</f>
        <v>0</v>
      </c>
      <c r="N349" s="38">
        <f>[1]Calculations!V320</f>
        <v>0</v>
      </c>
      <c r="O349" s="38">
        <f>[1]Calculations!W320</f>
        <v>0</v>
      </c>
      <c r="P349" s="38">
        <f>[1]Calculations!O320</f>
        <v>0</v>
      </c>
      <c r="Q349" s="38">
        <f>[1]Calculations!S320</f>
        <v>0</v>
      </c>
      <c r="R349" s="38">
        <f>[1]Calculations!Q320</f>
        <v>0</v>
      </c>
      <c r="S349" s="38">
        <f>[1]Calculations!T320</f>
        <v>0</v>
      </c>
      <c r="T349" s="38">
        <f>[1]Calculations!R320</f>
        <v>0</v>
      </c>
      <c r="U349" s="38">
        <f>[1]Calculations!U320</f>
        <v>0</v>
      </c>
      <c r="V349" s="38" t="str">
        <f>[1]Calculations!X320</f>
        <v>Not Modelled</v>
      </c>
      <c r="W349" s="38" t="str">
        <f>[1]Calculations!Y320</f>
        <v>N/A</v>
      </c>
      <c r="X349" s="38" t="s">
        <v>1056</v>
      </c>
      <c r="Y349" s="73" t="s">
        <v>106</v>
      </c>
      <c r="Z349" s="80" t="s">
        <v>1071</v>
      </c>
      <c r="AA349" s="80">
        <f>[1]Calculations!Z320</f>
        <v>0</v>
      </c>
      <c r="AB349" s="80">
        <f t="shared" si="47"/>
        <v>0</v>
      </c>
      <c r="AC349" s="80">
        <f>[1]Calculations!AA320</f>
        <v>0</v>
      </c>
      <c r="AD349" s="80">
        <f t="shared" si="48"/>
        <v>0</v>
      </c>
      <c r="AE349" s="80">
        <f>[1]Calculations!AB320</f>
        <v>0</v>
      </c>
      <c r="AF349" s="80">
        <f t="shared" si="49"/>
        <v>0</v>
      </c>
      <c r="AG349" s="80">
        <f>[1]Calculations!AC320</f>
        <v>0</v>
      </c>
      <c r="AH349" s="80">
        <f t="shared" si="50"/>
        <v>0</v>
      </c>
      <c r="AI349" s="80">
        <f>[1]Calculations!AD320</f>
        <v>0</v>
      </c>
      <c r="AJ349" s="80">
        <f t="shared" si="51"/>
        <v>0</v>
      </c>
      <c r="AK349" s="80">
        <f>[1]Calculations!AE320</f>
        <v>0</v>
      </c>
      <c r="AL349" s="80">
        <f t="shared" si="52"/>
        <v>0</v>
      </c>
      <c r="AM349" s="80">
        <f>[1]Calculations!AF320</f>
        <v>0</v>
      </c>
      <c r="AN349" s="80">
        <f t="shared" si="53"/>
        <v>0</v>
      </c>
      <c r="AO349" s="80">
        <f>[1]Calculations!AG320</f>
        <v>0</v>
      </c>
      <c r="AP349" s="80">
        <f t="shared" si="54"/>
        <v>0</v>
      </c>
      <c r="AQ349" s="80">
        <f>[1]Calculations!AH320</f>
        <v>0.13607316999999999</v>
      </c>
      <c r="AR349" s="80">
        <f t="shared" si="55"/>
        <v>100.00012493294039</v>
      </c>
      <c r="AS349" s="80">
        <f>[1]Calculations!AI320</f>
        <v>0</v>
      </c>
      <c r="AT349" s="80">
        <f t="shared" si="56"/>
        <v>0</v>
      </c>
      <c r="AU349" s="80">
        <f>[1]Calculations!AJ320</f>
        <v>0</v>
      </c>
      <c r="AV349" s="80">
        <f t="shared" si="57"/>
        <v>0</v>
      </c>
      <c r="AW349" s="83"/>
      <c r="AX349" s="83"/>
      <c r="AY349" s="13" t="str">
        <f>[1]Calculations!D320</f>
        <v>Land Supply 2018</v>
      </c>
    </row>
    <row r="350" spans="2:51" ht="25" x14ac:dyDescent="0.25">
      <c r="B350" s="13" t="str">
        <f>[1]Calculations!A321</f>
        <v>HL/2886/00</v>
      </c>
      <c r="C350" s="30" t="str">
        <f>[1]Calculations!B321</f>
        <v>Land between 8 &amp; 9 Radelan Grove, Radcliffe, Manchester, M26 3NG</v>
      </c>
      <c r="D350" s="13" t="str">
        <f>[1]Calculations!C321</f>
        <v>Residential</v>
      </c>
      <c r="E350" s="38">
        <f>[1]Calculations!E321</f>
        <v>4.8935100000000002E-2</v>
      </c>
      <c r="F350" s="38">
        <f>[1]Calculations!I321</f>
        <v>4.8935100000000002E-2</v>
      </c>
      <c r="G350" s="38">
        <f>[1]Calculations!M321</f>
        <v>100</v>
      </c>
      <c r="H350" s="38">
        <f>[1]Calculations!H321</f>
        <v>0</v>
      </c>
      <c r="I350" s="38">
        <f>[1]Calculations!L321</f>
        <v>0</v>
      </c>
      <c r="J350" s="38">
        <f>[1]Calculations!G321</f>
        <v>0</v>
      </c>
      <c r="K350" s="38">
        <f>[1]Calculations!K321</f>
        <v>0</v>
      </c>
      <c r="L350" s="38">
        <f>[1]Calculations!F321</f>
        <v>0</v>
      </c>
      <c r="M350" s="38">
        <f>[1]Calculations!J321</f>
        <v>0</v>
      </c>
      <c r="N350" s="38">
        <f>[1]Calculations!V321</f>
        <v>0</v>
      </c>
      <c r="O350" s="38">
        <f>[1]Calculations!W321</f>
        <v>0</v>
      </c>
      <c r="P350" s="38">
        <f>[1]Calculations!O321</f>
        <v>0</v>
      </c>
      <c r="Q350" s="38">
        <f>[1]Calculations!S321</f>
        <v>0</v>
      </c>
      <c r="R350" s="38">
        <f>[1]Calculations!Q321</f>
        <v>0</v>
      </c>
      <c r="S350" s="38">
        <f>[1]Calculations!T321</f>
        <v>0</v>
      </c>
      <c r="T350" s="38">
        <f>[1]Calculations!R321</f>
        <v>0</v>
      </c>
      <c r="U350" s="38">
        <f>[1]Calculations!U321</f>
        <v>0</v>
      </c>
      <c r="V350" s="38" t="str">
        <f>[1]Calculations!X321</f>
        <v>Not Modelled</v>
      </c>
      <c r="W350" s="38" t="str">
        <f>[1]Calculations!Y321</f>
        <v>N/A</v>
      </c>
      <c r="X350" s="38" t="s">
        <v>1056</v>
      </c>
      <c r="Y350" s="73" t="s">
        <v>106</v>
      </c>
      <c r="Z350" s="80" t="s">
        <v>1071</v>
      </c>
      <c r="AA350" s="80">
        <f>[1]Calculations!Z321</f>
        <v>0</v>
      </c>
      <c r="AB350" s="80">
        <f t="shared" si="47"/>
        <v>0</v>
      </c>
      <c r="AC350" s="80">
        <f>[1]Calculations!AA321</f>
        <v>0</v>
      </c>
      <c r="AD350" s="80">
        <f t="shared" si="48"/>
        <v>0</v>
      </c>
      <c r="AE350" s="80">
        <f>[1]Calculations!AB321</f>
        <v>0</v>
      </c>
      <c r="AF350" s="80">
        <f t="shared" si="49"/>
        <v>0</v>
      </c>
      <c r="AG350" s="80">
        <f>[1]Calculations!AC321</f>
        <v>0</v>
      </c>
      <c r="AH350" s="80">
        <f t="shared" si="50"/>
        <v>0</v>
      </c>
      <c r="AI350" s="80">
        <f>[1]Calculations!AD321</f>
        <v>0</v>
      </c>
      <c r="AJ350" s="80">
        <f t="shared" si="51"/>
        <v>0</v>
      </c>
      <c r="AK350" s="80">
        <f>[1]Calculations!AE321</f>
        <v>0</v>
      </c>
      <c r="AL350" s="80">
        <f t="shared" si="52"/>
        <v>0</v>
      </c>
      <c r="AM350" s="80">
        <f>[1]Calculations!AF321</f>
        <v>0</v>
      </c>
      <c r="AN350" s="80">
        <f t="shared" si="53"/>
        <v>0</v>
      </c>
      <c r="AO350" s="80">
        <f>[1]Calculations!AG321</f>
        <v>0</v>
      </c>
      <c r="AP350" s="80">
        <f t="shared" si="54"/>
        <v>0</v>
      </c>
      <c r="AQ350" s="80">
        <f>[1]Calculations!AH321</f>
        <v>4.8935085001800001E-2</v>
      </c>
      <c r="AR350" s="80">
        <f t="shared" si="55"/>
        <v>99.999969350834064</v>
      </c>
      <c r="AS350" s="80">
        <f>[1]Calculations!AI321</f>
        <v>0</v>
      </c>
      <c r="AT350" s="80">
        <f t="shared" si="56"/>
        <v>0</v>
      </c>
      <c r="AU350" s="80">
        <f>[1]Calculations!AJ321</f>
        <v>0</v>
      </c>
      <c r="AV350" s="80">
        <f t="shared" si="57"/>
        <v>0</v>
      </c>
      <c r="AW350" s="84"/>
      <c r="AX350" s="84"/>
      <c r="AY350" s="13" t="str">
        <f>[1]Calculations!D321</f>
        <v>Land Supply 2018</v>
      </c>
    </row>
    <row r="351" spans="2:51" ht="25" x14ac:dyDescent="0.25">
      <c r="B351" s="13" t="str">
        <f>[1]Calculations!A322</f>
        <v>HL/2887/00</v>
      </c>
      <c r="C351" s="30" t="str">
        <f>[1]Calculations!B322</f>
        <v>Land between 4 &amp; 5 Radelan Grove, Radcliffe, Manchester, M26 3NG</v>
      </c>
      <c r="D351" s="13" t="str">
        <f>[1]Calculations!C322</f>
        <v>Residential</v>
      </c>
      <c r="E351" s="38">
        <f>[1]Calculations!E322</f>
        <v>4.7646899999999999E-2</v>
      </c>
      <c r="F351" s="38">
        <f>[1]Calculations!I322</f>
        <v>4.7646899999999999E-2</v>
      </c>
      <c r="G351" s="38">
        <f>[1]Calculations!M322</f>
        <v>100</v>
      </c>
      <c r="H351" s="38">
        <f>[1]Calculations!H322</f>
        <v>0</v>
      </c>
      <c r="I351" s="38">
        <f>[1]Calculations!L322</f>
        <v>0</v>
      </c>
      <c r="J351" s="38">
        <f>[1]Calculations!G322</f>
        <v>0</v>
      </c>
      <c r="K351" s="38">
        <f>[1]Calculations!K322</f>
        <v>0</v>
      </c>
      <c r="L351" s="38">
        <f>[1]Calculations!F322</f>
        <v>0</v>
      </c>
      <c r="M351" s="38">
        <f>[1]Calculations!J322</f>
        <v>0</v>
      </c>
      <c r="N351" s="38">
        <f>[1]Calculations!V322</f>
        <v>0</v>
      </c>
      <c r="O351" s="38">
        <f>[1]Calculations!W322</f>
        <v>0</v>
      </c>
      <c r="P351" s="38">
        <f>[1]Calculations!O322</f>
        <v>0</v>
      </c>
      <c r="Q351" s="38">
        <f>[1]Calculations!S322</f>
        <v>0</v>
      </c>
      <c r="R351" s="38">
        <f>[1]Calculations!Q322</f>
        <v>0</v>
      </c>
      <c r="S351" s="38">
        <f>[1]Calculations!T322</f>
        <v>0</v>
      </c>
      <c r="T351" s="38">
        <f>[1]Calculations!R322</f>
        <v>0</v>
      </c>
      <c r="U351" s="38">
        <f>[1]Calculations!U322</f>
        <v>0</v>
      </c>
      <c r="V351" s="38" t="str">
        <f>[1]Calculations!X322</f>
        <v>Not Modelled</v>
      </c>
      <c r="W351" s="38" t="str">
        <f>[1]Calculations!Y322</f>
        <v>N/A</v>
      </c>
      <c r="X351" s="38" t="s">
        <v>1056</v>
      </c>
      <c r="Y351" s="73" t="s">
        <v>106</v>
      </c>
      <c r="Z351" s="80" t="s">
        <v>1071</v>
      </c>
      <c r="AA351" s="80">
        <f>[1]Calculations!Z322</f>
        <v>0</v>
      </c>
      <c r="AB351" s="80">
        <f t="shared" ref="AB351:AB382" si="58">AA351/E351*100</f>
        <v>0</v>
      </c>
      <c r="AC351" s="80">
        <f>[1]Calculations!AA322</f>
        <v>0</v>
      </c>
      <c r="AD351" s="80">
        <f t="shared" ref="AD351:AD382" si="59">AC351/E351</f>
        <v>0</v>
      </c>
      <c r="AE351" s="80">
        <f>[1]Calculations!AB322</f>
        <v>0</v>
      </c>
      <c r="AF351" s="80">
        <f t="shared" ref="AF351:AF382" si="60">AE351/$E351*100</f>
        <v>0</v>
      </c>
      <c r="AG351" s="80">
        <f>[1]Calculations!AC322</f>
        <v>0</v>
      </c>
      <c r="AH351" s="80">
        <f t="shared" ref="AH351:AH382" si="61">AG351/$E351*100</f>
        <v>0</v>
      </c>
      <c r="AI351" s="80">
        <f>[1]Calculations!AD322</f>
        <v>0</v>
      </c>
      <c r="AJ351" s="80">
        <f t="shared" ref="AJ351:AJ382" si="62">AI351/$E351*100</f>
        <v>0</v>
      </c>
      <c r="AK351" s="80">
        <f>[1]Calculations!AE322</f>
        <v>0</v>
      </c>
      <c r="AL351" s="80">
        <f t="shared" ref="AL351:AL382" si="63">AK351/$E351*100</f>
        <v>0</v>
      </c>
      <c r="AM351" s="80">
        <f>[1]Calculations!AF322</f>
        <v>0</v>
      </c>
      <c r="AN351" s="80">
        <f t="shared" ref="AN351:AN382" si="64">AM351/$E351*100</f>
        <v>0</v>
      </c>
      <c r="AO351" s="80">
        <f>[1]Calculations!AG322</f>
        <v>0</v>
      </c>
      <c r="AP351" s="80">
        <f t="shared" ref="AP351:AP382" si="65">AO351/$E351*100</f>
        <v>0</v>
      </c>
      <c r="AQ351" s="80">
        <f>[1]Calculations!AH322</f>
        <v>4.7646890000800003E-2</v>
      </c>
      <c r="AR351" s="80">
        <f t="shared" ref="AR351:AR382" si="66">AQ351/$E351*100</f>
        <v>99.999979013954743</v>
      </c>
      <c r="AS351" s="80">
        <f>[1]Calculations!AI322</f>
        <v>0</v>
      </c>
      <c r="AT351" s="80">
        <f t="shared" ref="AT351:AT382" si="67">AS351/$E351*100</f>
        <v>0</v>
      </c>
      <c r="AU351" s="80">
        <f>[1]Calculations!AJ322</f>
        <v>0</v>
      </c>
      <c r="AV351" s="80">
        <f t="shared" ref="AV351:AV382" si="68">AU351/$E351*100</f>
        <v>0</v>
      </c>
      <c r="AW351" s="84"/>
      <c r="AX351" s="84"/>
      <c r="AY351" s="13" t="str">
        <f>[1]Calculations!D322</f>
        <v>Land Supply 2018</v>
      </c>
    </row>
    <row r="352" spans="2:51" ht="25" x14ac:dyDescent="0.25">
      <c r="B352" s="13" t="str">
        <f>[1]Calculations!A323</f>
        <v>HL/2889/00</v>
      </c>
      <c r="C352" s="30" t="str">
        <f>[1]Calculations!B323</f>
        <v>Car Park To The North Of 129 Croft Lane, Bury, BL9 8QH</v>
      </c>
      <c r="D352" s="13" t="str">
        <f>[1]Calculations!C323</f>
        <v>Residential</v>
      </c>
      <c r="E352" s="38">
        <f>[1]Calculations!E323</f>
        <v>0.183141</v>
      </c>
      <c r="F352" s="38">
        <f>[1]Calculations!I323</f>
        <v>0.183141</v>
      </c>
      <c r="G352" s="38">
        <f>[1]Calculations!M323</f>
        <v>100</v>
      </c>
      <c r="H352" s="38">
        <f>[1]Calculations!H323</f>
        <v>0</v>
      </c>
      <c r="I352" s="38">
        <f>[1]Calculations!L323</f>
        <v>0</v>
      </c>
      <c r="J352" s="38">
        <f>[1]Calculations!G323</f>
        <v>0</v>
      </c>
      <c r="K352" s="38">
        <f>[1]Calculations!K323</f>
        <v>0</v>
      </c>
      <c r="L352" s="38">
        <f>[1]Calculations!F323</f>
        <v>0</v>
      </c>
      <c r="M352" s="38">
        <f>[1]Calculations!J323</f>
        <v>0</v>
      </c>
      <c r="N352" s="38">
        <f>[1]Calculations!V323</f>
        <v>0</v>
      </c>
      <c r="O352" s="38">
        <f>[1]Calculations!W323</f>
        <v>0</v>
      </c>
      <c r="P352" s="38">
        <f>[1]Calculations!O323</f>
        <v>2.0339300000000001E-4</v>
      </c>
      <c r="Q352" s="38">
        <f>[1]Calculations!S323</f>
        <v>0.11105814645546329</v>
      </c>
      <c r="R352" s="38">
        <f>[1]Calculations!Q323</f>
        <v>0</v>
      </c>
      <c r="S352" s="38">
        <f>[1]Calculations!T323</f>
        <v>0</v>
      </c>
      <c r="T352" s="38">
        <f>[1]Calculations!R323</f>
        <v>0</v>
      </c>
      <c r="U352" s="38">
        <f>[1]Calculations!U323</f>
        <v>0</v>
      </c>
      <c r="V352" s="38">
        <f>[1]Calculations!X323</f>
        <v>0</v>
      </c>
      <c r="W352" s="38">
        <f>[1]Calculations!Y323</f>
        <v>0</v>
      </c>
      <c r="X352" s="38" t="s">
        <v>1056</v>
      </c>
      <c r="Y352" s="73" t="s">
        <v>105</v>
      </c>
      <c r="Z352" s="80" t="s">
        <v>1066</v>
      </c>
      <c r="AA352" s="80">
        <f>[1]Calculations!Z323</f>
        <v>0</v>
      </c>
      <c r="AB352" s="80">
        <f t="shared" si="58"/>
        <v>0</v>
      </c>
      <c r="AC352" s="80">
        <f>[1]Calculations!AA323</f>
        <v>0</v>
      </c>
      <c r="AD352" s="80">
        <f t="shared" si="59"/>
        <v>0</v>
      </c>
      <c r="AE352" s="80">
        <f>[1]Calculations!AB323</f>
        <v>0</v>
      </c>
      <c r="AF352" s="80">
        <f t="shared" si="60"/>
        <v>0</v>
      </c>
      <c r="AG352" s="80">
        <f>[1]Calculations!AC323</f>
        <v>0</v>
      </c>
      <c r="AH352" s="80">
        <f t="shared" si="61"/>
        <v>0</v>
      </c>
      <c r="AI352" s="80">
        <f>[1]Calculations!AD323</f>
        <v>0</v>
      </c>
      <c r="AJ352" s="80">
        <f t="shared" si="62"/>
        <v>0</v>
      </c>
      <c r="AK352" s="80">
        <f>[1]Calculations!AE323</f>
        <v>5.67063513017E-4</v>
      </c>
      <c r="AL352" s="80">
        <f t="shared" si="63"/>
        <v>0.30963220306594369</v>
      </c>
      <c r="AM352" s="80">
        <f>[1]Calculations!AF323</f>
        <v>0</v>
      </c>
      <c r="AN352" s="80">
        <f t="shared" si="64"/>
        <v>0</v>
      </c>
      <c r="AO352" s="80">
        <f>[1]Calculations!AG323</f>
        <v>0</v>
      </c>
      <c r="AP352" s="80">
        <f t="shared" si="65"/>
        <v>0</v>
      </c>
      <c r="AQ352" s="80">
        <f>[1]Calculations!AH323</f>
        <v>0.14175185819700001</v>
      </c>
      <c r="AR352" s="80">
        <f t="shared" si="66"/>
        <v>77.40039543138893</v>
      </c>
      <c r="AS352" s="80">
        <f>[1]Calculations!AI323</f>
        <v>0</v>
      </c>
      <c r="AT352" s="80">
        <f t="shared" si="67"/>
        <v>0</v>
      </c>
      <c r="AU352" s="80">
        <f>[1]Calculations!AJ323</f>
        <v>0</v>
      </c>
      <c r="AV352" s="80">
        <f t="shared" si="68"/>
        <v>0</v>
      </c>
      <c r="AW352" s="83"/>
      <c r="AX352" s="83"/>
      <c r="AY352" s="13" t="str">
        <f>[1]Calculations!D323</f>
        <v>Land Supply 2018</v>
      </c>
    </row>
    <row r="353" spans="2:51" ht="25" x14ac:dyDescent="0.25">
      <c r="B353" s="13" t="str">
        <f>[1]Calculations!A324</f>
        <v>HL/2890/00</v>
      </c>
      <c r="C353" s="30" t="str">
        <f>[1]Calculations!B324</f>
        <v>72 Park Road, Prestwich, Manchester, M25 0FA</v>
      </c>
      <c r="D353" s="13" t="str">
        <f>[1]Calculations!C324</f>
        <v>Residential</v>
      </c>
      <c r="E353" s="38">
        <f>[1]Calculations!E324</f>
        <v>0.15254999999999999</v>
      </c>
      <c r="F353" s="38">
        <f>[1]Calculations!I324</f>
        <v>0.15254999999999999</v>
      </c>
      <c r="G353" s="38">
        <f>[1]Calculations!M324</f>
        <v>100</v>
      </c>
      <c r="H353" s="38">
        <f>[1]Calculations!H324</f>
        <v>0</v>
      </c>
      <c r="I353" s="38">
        <f>[1]Calculations!L324</f>
        <v>0</v>
      </c>
      <c r="J353" s="38">
        <f>[1]Calculations!G324</f>
        <v>0</v>
      </c>
      <c r="K353" s="38">
        <f>[1]Calculations!K324</f>
        <v>0</v>
      </c>
      <c r="L353" s="38">
        <f>[1]Calculations!F324</f>
        <v>0</v>
      </c>
      <c r="M353" s="38">
        <f>[1]Calculations!J324</f>
        <v>0</v>
      </c>
      <c r="N353" s="38">
        <f>[1]Calculations!V324</f>
        <v>0</v>
      </c>
      <c r="O353" s="38">
        <f>[1]Calculations!W324</f>
        <v>0</v>
      </c>
      <c r="P353" s="38">
        <f>[1]Calculations!O324</f>
        <v>0</v>
      </c>
      <c r="Q353" s="38">
        <f>[1]Calculations!S324</f>
        <v>0</v>
      </c>
      <c r="R353" s="38">
        <f>[1]Calculations!Q324</f>
        <v>0</v>
      </c>
      <c r="S353" s="38">
        <f>[1]Calculations!T324</f>
        <v>0</v>
      </c>
      <c r="T353" s="38">
        <f>[1]Calculations!R324</f>
        <v>0</v>
      </c>
      <c r="U353" s="38">
        <f>[1]Calculations!U324</f>
        <v>0</v>
      </c>
      <c r="V353" s="38" t="str">
        <f>[1]Calculations!X324</f>
        <v>Not Modelled</v>
      </c>
      <c r="W353" s="38" t="str">
        <f>[1]Calculations!Y324</f>
        <v>N/A</v>
      </c>
      <c r="X353" s="38" t="s">
        <v>1056</v>
      </c>
      <c r="Y353" s="73" t="s">
        <v>106</v>
      </c>
      <c r="Z353" s="80" t="s">
        <v>1071</v>
      </c>
      <c r="AA353" s="80">
        <f>[1]Calculations!Z324</f>
        <v>0</v>
      </c>
      <c r="AB353" s="80">
        <f t="shared" si="58"/>
        <v>0</v>
      </c>
      <c r="AC353" s="80">
        <f>[1]Calculations!AA324</f>
        <v>0</v>
      </c>
      <c r="AD353" s="80">
        <f t="shared" si="59"/>
        <v>0</v>
      </c>
      <c r="AE353" s="80">
        <f>[1]Calculations!AB324</f>
        <v>0</v>
      </c>
      <c r="AF353" s="80">
        <f t="shared" si="60"/>
        <v>0</v>
      </c>
      <c r="AG353" s="80">
        <f>[1]Calculations!AC324</f>
        <v>0</v>
      </c>
      <c r="AH353" s="80">
        <f t="shared" si="61"/>
        <v>0</v>
      </c>
      <c r="AI353" s="80">
        <f>[1]Calculations!AD324</f>
        <v>0</v>
      </c>
      <c r="AJ353" s="80">
        <f t="shared" si="62"/>
        <v>0</v>
      </c>
      <c r="AK353" s="80">
        <f>[1]Calculations!AE324</f>
        <v>0</v>
      </c>
      <c r="AL353" s="80">
        <f t="shared" si="63"/>
        <v>0</v>
      </c>
      <c r="AM353" s="80">
        <f>[1]Calculations!AF324</f>
        <v>0</v>
      </c>
      <c r="AN353" s="80">
        <f t="shared" si="64"/>
        <v>0</v>
      </c>
      <c r="AO353" s="80">
        <f>[1]Calculations!AG324</f>
        <v>0</v>
      </c>
      <c r="AP353" s="80">
        <f t="shared" si="65"/>
        <v>0</v>
      </c>
      <c r="AQ353" s="80">
        <f>[1]Calculations!AH324</f>
        <v>0.15255024999799999</v>
      </c>
      <c r="AR353" s="80">
        <f t="shared" si="66"/>
        <v>100.00016387938379</v>
      </c>
      <c r="AS353" s="80">
        <f>[1]Calculations!AI324</f>
        <v>0</v>
      </c>
      <c r="AT353" s="80">
        <f t="shared" si="67"/>
        <v>0</v>
      </c>
      <c r="AU353" s="80">
        <f>[1]Calculations!AJ324</f>
        <v>0</v>
      </c>
      <c r="AV353" s="80">
        <f t="shared" si="68"/>
        <v>0</v>
      </c>
      <c r="AW353" s="84"/>
      <c r="AX353" s="84"/>
      <c r="AY353" s="13" t="str">
        <f>[1]Calculations!D324</f>
        <v>Land Supply 2018</v>
      </c>
    </row>
    <row r="354" spans="2:51" ht="25" x14ac:dyDescent="0.25">
      <c r="B354" s="13" t="str">
        <f>[1]Calculations!A325</f>
        <v>HL/2893/00</v>
      </c>
      <c r="C354" s="30" t="str">
        <f>[1]Calculations!B325</f>
        <v>Bury Magistrates Court, Tenters Street, Bury, BL9 0HX</v>
      </c>
      <c r="D354" s="13" t="str">
        <f>[1]Calculations!C325</f>
        <v>Residential</v>
      </c>
      <c r="E354" s="38">
        <f>[1]Calculations!E325</f>
        <v>0.78005899999999995</v>
      </c>
      <c r="F354" s="38">
        <f>[1]Calculations!I325</f>
        <v>0.78005899999999995</v>
      </c>
      <c r="G354" s="38">
        <f>[1]Calculations!M325</f>
        <v>100</v>
      </c>
      <c r="H354" s="38">
        <f>[1]Calculations!H325</f>
        <v>0</v>
      </c>
      <c r="I354" s="38">
        <f>[1]Calculations!L325</f>
        <v>0</v>
      </c>
      <c r="J354" s="38">
        <f>[1]Calculations!G325</f>
        <v>0</v>
      </c>
      <c r="K354" s="38">
        <f>[1]Calculations!K325</f>
        <v>0</v>
      </c>
      <c r="L354" s="38">
        <f>[1]Calculations!F325</f>
        <v>0</v>
      </c>
      <c r="M354" s="38">
        <f>[1]Calculations!J325</f>
        <v>0</v>
      </c>
      <c r="N354" s="38">
        <f>[1]Calculations!V325</f>
        <v>0</v>
      </c>
      <c r="O354" s="38">
        <f>[1]Calculations!W325</f>
        <v>0</v>
      </c>
      <c r="P354" s="38">
        <f>[1]Calculations!O325</f>
        <v>5.9055300000000005E-2</v>
      </c>
      <c r="Q354" s="38">
        <f>[1]Calculations!S325</f>
        <v>7.5706196582566205</v>
      </c>
      <c r="R354" s="38">
        <f>[1]Calculations!Q325</f>
        <v>1.44E-2</v>
      </c>
      <c r="S354" s="38">
        <f>[1]Calculations!T325</f>
        <v>1.8460142117455218</v>
      </c>
      <c r="T354" s="38">
        <f>[1]Calculations!R325</f>
        <v>0</v>
      </c>
      <c r="U354" s="38">
        <f>[1]Calculations!U325</f>
        <v>0</v>
      </c>
      <c r="V354" s="38">
        <f>[1]Calculations!X325</f>
        <v>0</v>
      </c>
      <c r="W354" s="38">
        <f>[1]Calculations!Y325</f>
        <v>0</v>
      </c>
      <c r="X354" s="38" t="s">
        <v>1056</v>
      </c>
      <c r="Y354" s="73" t="s">
        <v>105</v>
      </c>
      <c r="Z354" s="80" t="s">
        <v>1066</v>
      </c>
      <c r="AA354" s="80">
        <f>[1]Calculations!Z325</f>
        <v>0</v>
      </c>
      <c r="AB354" s="80">
        <f t="shared" si="58"/>
        <v>0</v>
      </c>
      <c r="AC354" s="80">
        <f>[1]Calculations!AA325</f>
        <v>0</v>
      </c>
      <c r="AD354" s="80">
        <f t="shared" si="59"/>
        <v>0</v>
      </c>
      <c r="AE354" s="80">
        <f>[1]Calculations!AB325</f>
        <v>0</v>
      </c>
      <c r="AF354" s="80">
        <f t="shared" si="60"/>
        <v>0</v>
      </c>
      <c r="AG354" s="80">
        <f>[1]Calculations!AC325</f>
        <v>0</v>
      </c>
      <c r="AH354" s="80">
        <f t="shared" si="61"/>
        <v>0</v>
      </c>
      <c r="AI354" s="80">
        <f>[1]Calculations!AD325</f>
        <v>0</v>
      </c>
      <c r="AJ354" s="80">
        <f t="shared" si="62"/>
        <v>0</v>
      </c>
      <c r="AK354" s="80">
        <f>[1]Calculations!AE325</f>
        <v>0</v>
      </c>
      <c r="AL354" s="80">
        <f t="shared" si="63"/>
        <v>0</v>
      </c>
      <c r="AM354" s="80">
        <f>[1]Calculations!AF325</f>
        <v>0</v>
      </c>
      <c r="AN354" s="80">
        <f t="shared" si="64"/>
        <v>0</v>
      </c>
      <c r="AO354" s="80">
        <f>[1]Calculations!AG325</f>
        <v>0</v>
      </c>
      <c r="AP354" s="80">
        <f t="shared" si="65"/>
        <v>0</v>
      </c>
      <c r="AQ354" s="80">
        <f>[1]Calculations!AH325</f>
        <v>0.78005879999799999</v>
      </c>
      <c r="AR354" s="80">
        <f t="shared" si="66"/>
        <v>99.999974360657333</v>
      </c>
      <c r="AS354" s="80">
        <f>[1]Calculations!AI325</f>
        <v>0</v>
      </c>
      <c r="AT354" s="80">
        <f t="shared" si="67"/>
        <v>0</v>
      </c>
      <c r="AU354" s="80">
        <f>[1]Calculations!AJ325</f>
        <v>0</v>
      </c>
      <c r="AV354" s="80">
        <f t="shared" si="68"/>
        <v>0</v>
      </c>
      <c r="AW354" s="84"/>
      <c r="AX354" s="84"/>
      <c r="AY354" s="13" t="str">
        <f>[1]Calculations!D325</f>
        <v>Land Supply 2018</v>
      </c>
    </row>
    <row r="355" spans="2:51" ht="25" x14ac:dyDescent="0.25">
      <c r="B355" s="13" t="str">
        <f>[1]Calculations!A326</f>
        <v>HL/2907/00</v>
      </c>
      <c r="C355" s="30" t="str">
        <f>[1]Calculations!B326</f>
        <v>Land at Garden Street, Ramsbottom, Bury, BL0 9BN</v>
      </c>
      <c r="D355" s="13" t="str">
        <f>[1]Calculations!C326</f>
        <v>Residential</v>
      </c>
      <c r="E355" s="38">
        <f>[1]Calculations!E326</f>
        <v>0.121711</v>
      </c>
      <c r="F355" s="38">
        <f>[1]Calculations!I326</f>
        <v>3.7516028663999931E-3</v>
      </c>
      <c r="G355" s="38">
        <f>[1]Calculations!M326</f>
        <v>3.0823860344586711</v>
      </c>
      <c r="H355" s="38">
        <f>[1]Calculations!H326</f>
        <v>1.6388697132600001E-2</v>
      </c>
      <c r="I355" s="38">
        <f>[1]Calculations!L326</f>
        <v>13.465255509033696</v>
      </c>
      <c r="J355" s="38">
        <f>[1]Calculations!G326</f>
        <v>0.10157070000100001</v>
      </c>
      <c r="K355" s="38">
        <f>[1]Calculations!K326</f>
        <v>83.452358456507639</v>
      </c>
      <c r="L355" s="38">
        <f>[1]Calculations!F326</f>
        <v>0</v>
      </c>
      <c r="M355" s="38">
        <f>[1]Calculations!J326</f>
        <v>0</v>
      </c>
      <c r="N355" s="38">
        <f>[1]Calculations!V326</f>
        <v>0.12171113999700001</v>
      </c>
      <c r="O355" s="38">
        <f>[1]Calculations!W326</f>
        <v>100.00011502411451</v>
      </c>
      <c r="P355" s="38">
        <f>[1]Calculations!O326</f>
        <v>6.4817453866029995E-2</v>
      </c>
      <c r="Q355" s="38">
        <f>[1]Calculations!S326</f>
        <v>53.255214291255513</v>
      </c>
      <c r="R355" s="38">
        <f>[1]Calculations!Q326</f>
        <v>6.4817453866029995E-2</v>
      </c>
      <c r="S355" s="38">
        <f>[1]Calculations!T326</f>
        <v>53.255214291255513</v>
      </c>
      <c r="T355" s="38">
        <f>[1]Calculations!R326</f>
        <v>5.9893953865899997E-2</v>
      </c>
      <c r="U355" s="38">
        <f>[1]Calculations!U326</f>
        <v>49.209975980724828</v>
      </c>
      <c r="V355" s="38">
        <f>[1]Calculations!X326</f>
        <v>0.101561988494</v>
      </c>
      <c r="W355" s="38">
        <f>[1]Calculations!Y326</f>
        <v>83.445200921855871</v>
      </c>
      <c r="X355" s="38" t="s">
        <v>1056</v>
      </c>
      <c r="Y355" s="73" t="s">
        <v>102</v>
      </c>
      <c r="Z355" s="80" t="s">
        <v>1070</v>
      </c>
      <c r="AA355" s="80">
        <f>[1]Calculations!Z326</f>
        <v>0</v>
      </c>
      <c r="AB355" s="80">
        <f t="shared" si="58"/>
        <v>0</v>
      </c>
      <c r="AC355" s="80">
        <f>[1]Calculations!AA326</f>
        <v>0</v>
      </c>
      <c r="AD355" s="80">
        <f t="shared" si="59"/>
        <v>0</v>
      </c>
      <c r="AE355" s="80">
        <f>[1]Calculations!AB326</f>
        <v>0</v>
      </c>
      <c r="AF355" s="80">
        <f t="shared" si="60"/>
        <v>0</v>
      </c>
      <c r="AG355" s="80">
        <f>[1]Calculations!AC326</f>
        <v>0</v>
      </c>
      <c r="AH355" s="80">
        <f t="shared" si="61"/>
        <v>0</v>
      </c>
      <c r="AI355" s="80">
        <f>[1]Calculations!AD326</f>
        <v>0</v>
      </c>
      <c r="AJ355" s="80">
        <f t="shared" si="62"/>
        <v>0</v>
      </c>
      <c r="AK355" s="80">
        <f>[1]Calculations!AE326</f>
        <v>0</v>
      </c>
      <c r="AL355" s="80">
        <f t="shared" si="63"/>
        <v>0</v>
      </c>
      <c r="AM355" s="80">
        <f>[1]Calculations!AF326</f>
        <v>0</v>
      </c>
      <c r="AN355" s="80">
        <f t="shared" si="64"/>
        <v>0</v>
      </c>
      <c r="AO355" s="80">
        <f>[1]Calculations!AG326</f>
        <v>0</v>
      </c>
      <c r="AP355" s="80">
        <f t="shared" si="65"/>
        <v>0</v>
      </c>
      <c r="AQ355" s="80">
        <f>[1]Calculations!AH326</f>
        <v>0.12171113999700001</v>
      </c>
      <c r="AR355" s="80">
        <f t="shared" si="66"/>
        <v>100.00011502411451</v>
      </c>
      <c r="AS355" s="80">
        <f>[1]Calculations!AI326</f>
        <v>0</v>
      </c>
      <c r="AT355" s="80">
        <f t="shared" si="67"/>
        <v>0</v>
      </c>
      <c r="AU355" s="80">
        <f>[1]Calculations!AJ326</f>
        <v>0</v>
      </c>
      <c r="AV355" s="80">
        <f t="shared" si="68"/>
        <v>0</v>
      </c>
      <c r="AW355" s="84"/>
      <c r="AX355" s="84"/>
      <c r="AY355" s="13" t="str">
        <f>[1]Calculations!D326</f>
        <v>Land Supply 2018</v>
      </c>
    </row>
    <row r="356" spans="2:51" ht="25" x14ac:dyDescent="0.25">
      <c r="B356" s="13" t="str">
        <f>[1]Calculations!A327</f>
        <v>HL/2909/00</v>
      </c>
      <c r="C356" s="30" t="str">
        <f>[1]Calculations!B327</f>
        <v>The Old College, 141 Stubbins Lane, Ramsbottom, Bury, BL0 0PR</v>
      </c>
      <c r="D356" s="13" t="str">
        <f>[1]Calculations!C327</f>
        <v>Residential</v>
      </c>
      <c r="E356" s="38">
        <f>[1]Calculations!E327</f>
        <v>7.54301E-2</v>
      </c>
      <c r="F356" s="38">
        <f>[1]Calculations!I327</f>
        <v>6.5779019100800001E-2</v>
      </c>
      <c r="G356" s="38">
        <f>[1]Calculations!M327</f>
        <v>87.20526567086614</v>
      </c>
      <c r="H356" s="38">
        <f>[1]Calculations!H327</f>
        <v>9.6510808992000003E-3</v>
      </c>
      <c r="I356" s="38">
        <f>[1]Calculations!L327</f>
        <v>12.794734329133862</v>
      </c>
      <c r="J356" s="38">
        <f>[1]Calculations!G327</f>
        <v>0</v>
      </c>
      <c r="K356" s="38">
        <f>[1]Calculations!K327</f>
        <v>0</v>
      </c>
      <c r="L356" s="38">
        <f>[1]Calculations!F327</f>
        <v>0</v>
      </c>
      <c r="M356" s="38">
        <f>[1]Calculations!J327</f>
        <v>0</v>
      </c>
      <c r="N356" s="38">
        <f>[1]Calculations!V327</f>
        <v>0</v>
      </c>
      <c r="O356" s="38">
        <f>[1]Calculations!W327</f>
        <v>0</v>
      </c>
      <c r="P356" s="38">
        <f>[1]Calculations!O327</f>
        <v>1.125773789954E-2</v>
      </c>
      <c r="Q356" s="38">
        <f>[1]Calculations!S327</f>
        <v>14.924728854316779</v>
      </c>
      <c r="R356" s="38">
        <f>[1]Calculations!Q327</f>
        <v>1.125773789954E-2</v>
      </c>
      <c r="S356" s="38">
        <f>[1]Calculations!T327</f>
        <v>14.924728854316779</v>
      </c>
      <c r="T356" s="38">
        <f>[1]Calculations!R327</f>
        <v>8.3287778995600002E-3</v>
      </c>
      <c r="U356" s="38">
        <f>[1]Calculations!U327</f>
        <v>11.041716635083343</v>
      </c>
      <c r="V356" s="38">
        <f>[1]Calculations!X327</f>
        <v>1.69527185094E-2</v>
      </c>
      <c r="W356" s="38">
        <f>[1]Calculations!Y327</f>
        <v>22.474739539520694</v>
      </c>
      <c r="X356" s="38" t="s">
        <v>1056</v>
      </c>
      <c r="Y356" s="73" t="s">
        <v>108</v>
      </c>
      <c r="Z356" s="80" t="s">
        <v>1067</v>
      </c>
      <c r="AA356" s="80">
        <f>[1]Calculations!Z327</f>
        <v>0</v>
      </c>
      <c r="AB356" s="80">
        <f t="shared" si="58"/>
        <v>0</v>
      </c>
      <c r="AC356" s="80">
        <f>[1]Calculations!AA327</f>
        <v>0</v>
      </c>
      <c r="AD356" s="80">
        <f t="shared" si="59"/>
        <v>0</v>
      </c>
      <c r="AE356" s="80">
        <f>[1]Calculations!AB327</f>
        <v>0</v>
      </c>
      <c r="AF356" s="80">
        <f t="shared" si="60"/>
        <v>0</v>
      </c>
      <c r="AG356" s="80">
        <f>[1]Calculations!AC327</f>
        <v>0</v>
      </c>
      <c r="AH356" s="80">
        <f t="shared" si="61"/>
        <v>0</v>
      </c>
      <c r="AI356" s="80">
        <f>[1]Calculations!AD327</f>
        <v>0</v>
      </c>
      <c r="AJ356" s="80">
        <f t="shared" si="62"/>
        <v>0</v>
      </c>
      <c r="AK356" s="80">
        <f>[1]Calculations!AE327</f>
        <v>0</v>
      </c>
      <c r="AL356" s="80">
        <f t="shared" si="63"/>
        <v>0</v>
      </c>
      <c r="AM356" s="80">
        <f>[1]Calculations!AF327</f>
        <v>0</v>
      </c>
      <c r="AN356" s="80">
        <f t="shared" si="64"/>
        <v>0</v>
      </c>
      <c r="AO356" s="80">
        <f>[1]Calculations!AG327</f>
        <v>0</v>
      </c>
      <c r="AP356" s="80">
        <f t="shared" si="65"/>
        <v>0</v>
      </c>
      <c r="AQ356" s="80">
        <f>[1]Calculations!AH327</f>
        <v>7.5430149998999996E-2</v>
      </c>
      <c r="AR356" s="80">
        <f t="shared" si="66"/>
        <v>100.00006628520974</v>
      </c>
      <c r="AS356" s="80">
        <f>[1]Calculations!AI327</f>
        <v>0</v>
      </c>
      <c r="AT356" s="80">
        <f t="shared" si="67"/>
        <v>0</v>
      </c>
      <c r="AU356" s="80">
        <f>[1]Calculations!AJ327</f>
        <v>1.01441289717E-2</v>
      </c>
      <c r="AV356" s="80">
        <f t="shared" si="68"/>
        <v>13.44838330016797</v>
      </c>
      <c r="AW356" s="83"/>
      <c r="AX356" s="83"/>
      <c r="AY356" s="13" t="str">
        <f>[1]Calculations!D327</f>
        <v>Land Supply 2018</v>
      </c>
    </row>
    <row r="357" spans="2:51" ht="25" x14ac:dyDescent="0.25">
      <c r="B357" s="13" t="str">
        <f>[1]Calculations!A328</f>
        <v>HL/2910/00</v>
      </c>
      <c r="C357" s="30" t="str">
        <f>[1]Calculations!B328</f>
        <v>Land adjacent to 23 Meadway, Bury, BL9 9TY</v>
      </c>
      <c r="D357" s="13" t="str">
        <f>[1]Calculations!C328</f>
        <v>Residential</v>
      </c>
      <c r="E357" s="38">
        <f>[1]Calculations!E328</f>
        <v>0.14935200000000001</v>
      </c>
      <c r="F357" s="38">
        <f>[1]Calculations!I328</f>
        <v>0.14377437028786</v>
      </c>
      <c r="G357" s="38">
        <f>[1]Calculations!M328</f>
        <v>96.265446922612341</v>
      </c>
      <c r="H357" s="38">
        <f>[1]Calculations!H328</f>
        <v>5.5776297121400004E-3</v>
      </c>
      <c r="I357" s="38">
        <f>[1]Calculations!L328</f>
        <v>3.7345530773876479</v>
      </c>
      <c r="J357" s="38">
        <f>[1]Calculations!G328</f>
        <v>0</v>
      </c>
      <c r="K357" s="38">
        <f>[1]Calculations!K328</f>
        <v>0</v>
      </c>
      <c r="L357" s="38">
        <f>[1]Calculations!F328</f>
        <v>0</v>
      </c>
      <c r="M357" s="38">
        <f>[1]Calculations!J328</f>
        <v>0</v>
      </c>
      <c r="N357" s="38">
        <f>[1]Calculations!V328</f>
        <v>0.14935214999999999</v>
      </c>
      <c r="O357" s="38">
        <f>[1]Calculations!W328</f>
        <v>100.00010043387432</v>
      </c>
      <c r="P357" s="38">
        <f>[1]Calculations!O328</f>
        <v>1.1344473000133E-2</v>
      </c>
      <c r="Q357" s="38">
        <f>[1]Calculations!S328</f>
        <v>7.5957958381092983</v>
      </c>
      <c r="R357" s="38">
        <f>[1]Calculations!Q328</f>
        <v>1.434113000133E-3</v>
      </c>
      <c r="S357" s="38">
        <f>[1]Calculations!T328</f>
        <v>0.96022349893740955</v>
      </c>
      <c r="T357" s="38">
        <f>[1]Calculations!R328</f>
        <v>3.0838800010300001E-4</v>
      </c>
      <c r="U357" s="38">
        <f>[1]Calculations!U328</f>
        <v>0.20648401099617014</v>
      </c>
      <c r="V357" s="38">
        <f>[1]Calculations!X328</f>
        <v>2.2829078262500001E-3</v>
      </c>
      <c r="W357" s="38">
        <f>[1]Calculations!Y328</f>
        <v>1.5285418516323852</v>
      </c>
      <c r="X357" s="38" t="s">
        <v>1056</v>
      </c>
      <c r="Y357" s="73" t="s">
        <v>105</v>
      </c>
      <c r="Z357" s="80" t="s">
        <v>1066</v>
      </c>
      <c r="AA357" s="80">
        <f>[1]Calculations!Z328</f>
        <v>0</v>
      </c>
      <c r="AB357" s="80">
        <f t="shared" si="58"/>
        <v>0</v>
      </c>
      <c r="AC357" s="80">
        <f>[1]Calculations!AA328</f>
        <v>0</v>
      </c>
      <c r="AD357" s="80">
        <f t="shared" si="59"/>
        <v>0</v>
      </c>
      <c r="AE357" s="80">
        <f>[1]Calculations!AB328</f>
        <v>0</v>
      </c>
      <c r="AF357" s="80">
        <f t="shared" si="60"/>
        <v>0</v>
      </c>
      <c r="AG357" s="80">
        <f>[1]Calculations!AC328</f>
        <v>0</v>
      </c>
      <c r="AH357" s="80">
        <f t="shared" si="61"/>
        <v>0</v>
      </c>
      <c r="AI357" s="80">
        <f>[1]Calculations!AD328</f>
        <v>0</v>
      </c>
      <c r="AJ357" s="80">
        <f t="shared" si="62"/>
        <v>0</v>
      </c>
      <c r="AK357" s="80">
        <f>[1]Calculations!AE328</f>
        <v>0</v>
      </c>
      <c r="AL357" s="80">
        <f t="shared" si="63"/>
        <v>0</v>
      </c>
      <c r="AM357" s="80">
        <f>[1]Calculations!AF328</f>
        <v>0</v>
      </c>
      <c r="AN357" s="80">
        <f t="shared" si="64"/>
        <v>0</v>
      </c>
      <c r="AO357" s="80">
        <f>[1]Calculations!AG328</f>
        <v>0</v>
      </c>
      <c r="AP357" s="80">
        <f t="shared" si="65"/>
        <v>0</v>
      </c>
      <c r="AQ357" s="80">
        <f>[1]Calculations!AH328</f>
        <v>3.6075932499999998E-2</v>
      </c>
      <c r="AR357" s="80">
        <f t="shared" si="66"/>
        <v>24.154971142000104</v>
      </c>
      <c r="AS357" s="80">
        <f>[1]Calculations!AI328</f>
        <v>0</v>
      </c>
      <c r="AT357" s="80">
        <f t="shared" si="67"/>
        <v>0</v>
      </c>
      <c r="AU357" s="80">
        <f>[1]Calculations!AJ328</f>
        <v>0</v>
      </c>
      <c r="AV357" s="80">
        <f t="shared" si="68"/>
        <v>0</v>
      </c>
      <c r="AW357" s="84"/>
      <c r="AX357" s="84"/>
      <c r="AY357" s="13" t="str">
        <f>[1]Calculations!D328</f>
        <v>Land Supply 2018</v>
      </c>
    </row>
    <row r="358" spans="2:51" ht="25" x14ac:dyDescent="0.25">
      <c r="B358" s="13" t="str">
        <f>[1]Calculations!A329</f>
        <v>HL/2911/00</v>
      </c>
      <c r="C358" s="30" t="str">
        <f>[1]Calculations!B329</f>
        <v>Land adjacent to 7 Lower Bank Street, Bury, BL9 0HD</v>
      </c>
      <c r="D358" s="13" t="str">
        <f>[1]Calculations!C329</f>
        <v>Residential</v>
      </c>
      <c r="E358" s="38">
        <f>[1]Calculations!E329</f>
        <v>1.0174900000000001E-2</v>
      </c>
      <c r="F358" s="38">
        <f>[1]Calculations!I329</f>
        <v>1.0174900000000001E-2</v>
      </c>
      <c r="G358" s="38">
        <f>[1]Calculations!M329</f>
        <v>100</v>
      </c>
      <c r="H358" s="38">
        <f>[1]Calculations!H329</f>
        <v>0</v>
      </c>
      <c r="I358" s="38">
        <f>[1]Calculations!L329</f>
        <v>0</v>
      </c>
      <c r="J358" s="38">
        <f>[1]Calculations!G329</f>
        <v>0</v>
      </c>
      <c r="K358" s="38">
        <f>[1]Calculations!K329</f>
        <v>0</v>
      </c>
      <c r="L358" s="38">
        <f>[1]Calculations!F329</f>
        <v>0</v>
      </c>
      <c r="M358" s="38">
        <f>[1]Calculations!J329</f>
        <v>0</v>
      </c>
      <c r="N358" s="38">
        <f>[1]Calculations!V329</f>
        <v>0</v>
      </c>
      <c r="O358" s="38">
        <f>[1]Calculations!W329</f>
        <v>0</v>
      </c>
      <c r="P358" s="38">
        <f>[1]Calculations!O329</f>
        <v>0</v>
      </c>
      <c r="Q358" s="38">
        <f>[1]Calculations!S329</f>
        <v>0</v>
      </c>
      <c r="R358" s="38">
        <f>[1]Calculations!Q329</f>
        <v>0</v>
      </c>
      <c r="S358" s="38">
        <f>[1]Calculations!T329</f>
        <v>0</v>
      </c>
      <c r="T358" s="38">
        <f>[1]Calculations!R329</f>
        <v>0</v>
      </c>
      <c r="U358" s="38">
        <f>[1]Calculations!U329</f>
        <v>0</v>
      </c>
      <c r="V358" s="38" t="str">
        <f>[1]Calculations!X329</f>
        <v>Not Modelled</v>
      </c>
      <c r="W358" s="38" t="str">
        <f>[1]Calculations!Y329</f>
        <v>N/A</v>
      </c>
      <c r="X358" s="38" t="s">
        <v>1056</v>
      </c>
      <c r="Y358" s="73" t="s">
        <v>106</v>
      </c>
      <c r="Z358" s="80" t="s">
        <v>1071</v>
      </c>
      <c r="AA358" s="80">
        <f>[1]Calculations!Z329</f>
        <v>0</v>
      </c>
      <c r="AB358" s="80">
        <f t="shared" si="58"/>
        <v>0</v>
      </c>
      <c r="AC358" s="80">
        <f>[1]Calculations!AA329</f>
        <v>0</v>
      </c>
      <c r="AD358" s="80">
        <f t="shared" si="59"/>
        <v>0</v>
      </c>
      <c r="AE358" s="80">
        <f>[1]Calculations!AB329</f>
        <v>0</v>
      </c>
      <c r="AF358" s="80">
        <f t="shared" si="60"/>
        <v>0</v>
      </c>
      <c r="AG358" s="80">
        <f>[1]Calculations!AC329</f>
        <v>0</v>
      </c>
      <c r="AH358" s="80">
        <f t="shared" si="61"/>
        <v>0</v>
      </c>
      <c r="AI358" s="80">
        <f>[1]Calculations!AD329</f>
        <v>0</v>
      </c>
      <c r="AJ358" s="80">
        <f t="shared" si="62"/>
        <v>0</v>
      </c>
      <c r="AK358" s="80">
        <f>[1]Calculations!AE329</f>
        <v>0</v>
      </c>
      <c r="AL358" s="80">
        <f t="shared" si="63"/>
        <v>0</v>
      </c>
      <c r="AM358" s="80">
        <f>[1]Calculations!AF329</f>
        <v>0</v>
      </c>
      <c r="AN358" s="80">
        <f t="shared" si="64"/>
        <v>0</v>
      </c>
      <c r="AO358" s="80">
        <f>[1]Calculations!AG329</f>
        <v>0</v>
      </c>
      <c r="AP358" s="80">
        <f t="shared" si="65"/>
        <v>0</v>
      </c>
      <c r="AQ358" s="80">
        <f>[1]Calculations!AH329</f>
        <v>1.0174850000200001E-2</v>
      </c>
      <c r="AR358" s="80">
        <f t="shared" si="66"/>
        <v>99.999508596644688</v>
      </c>
      <c r="AS358" s="80">
        <f>[1]Calculations!AI329</f>
        <v>0</v>
      </c>
      <c r="AT358" s="80">
        <f t="shared" si="67"/>
        <v>0</v>
      </c>
      <c r="AU358" s="80">
        <f>[1]Calculations!AJ329</f>
        <v>0</v>
      </c>
      <c r="AV358" s="80">
        <f t="shared" si="68"/>
        <v>0</v>
      </c>
      <c r="AW358" s="83"/>
      <c r="AX358" s="83"/>
      <c r="AY358" s="13" t="str">
        <f>[1]Calculations!D329</f>
        <v>Land Supply 2018</v>
      </c>
    </row>
    <row r="359" spans="2:51" ht="25" x14ac:dyDescent="0.25">
      <c r="B359" s="13" t="str">
        <f>[1]Calculations!A330</f>
        <v>HL/2912/00</v>
      </c>
      <c r="C359" s="30" t="str">
        <f>[1]Calculations!B330</f>
        <v>Davises Farm, Mather Road, Bury, BL9 6TJ</v>
      </c>
      <c r="D359" s="13" t="str">
        <f>[1]Calculations!C330</f>
        <v>Residential</v>
      </c>
      <c r="E359" s="38">
        <f>[1]Calculations!E330</f>
        <v>9.8498500000000003E-2</v>
      </c>
      <c r="F359" s="38">
        <f>[1]Calculations!I330</f>
        <v>9.8498500000000003E-2</v>
      </c>
      <c r="G359" s="38">
        <f>[1]Calculations!M330</f>
        <v>100</v>
      </c>
      <c r="H359" s="38">
        <f>[1]Calculations!H330</f>
        <v>0</v>
      </c>
      <c r="I359" s="38">
        <f>[1]Calculations!L330</f>
        <v>0</v>
      </c>
      <c r="J359" s="38">
        <f>[1]Calculations!G330</f>
        <v>0</v>
      </c>
      <c r="K359" s="38">
        <f>[1]Calculations!K330</f>
        <v>0</v>
      </c>
      <c r="L359" s="38">
        <f>[1]Calculations!F330</f>
        <v>0</v>
      </c>
      <c r="M359" s="38">
        <f>[1]Calculations!J330</f>
        <v>0</v>
      </c>
      <c r="N359" s="38">
        <f>[1]Calculations!V330</f>
        <v>0</v>
      </c>
      <c r="O359" s="38">
        <f>[1]Calculations!W330</f>
        <v>0</v>
      </c>
      <c r="P359" s="38">
        <f>[1]Calculations!O330</f>
        <v>0</v>
      </c>
      <c r="Q359" s="38">
        <f>[1]Calculations!S330</f>
        <v>0</v>
      </c>
      <c r="R359" s="38">
        <f>[1]Calculations!Q330</f>
        <v>0</v>
      </c>
      <c r="S359" s="38">
        <f>[1]Calculations!T330</f>
        <v>0</v>
      </c>
      <c r="T359" s="38">
        <f>[1]Calculations!R330</f>
        <v>0</v>
      </c>
      <c r="U359" s="38">
        <f>[1]Calculations!U330</f>
        <v>0</v>
      </c>
      <c r="V359" s="38" t="str">
        <f>[1]Calculations!X330</f>
        <v>Not Modelled</v>
      </c>
      <c r="W359" s="38" t="str">
        <f>[1]Calculations!Y330</f>
        <v>N/A</v>
      </c>
      <c r="X359" s="38" t="s">
        <v>1056</v>
      </c>
      <c r="Y359" s="73" t="s">
        <v>106</v>
      </c>
      <c r="Z359" s="80" t="s">
        <v>1071</v>
      </c>
      <c r="AA359" s="80">
        <f>[1]Calculations!Z330</f>
        <v>0</v>
      </c>
      <c r="AB359" s="80">
        <f t="shared" si="58"/>
        <v>0</v>
      </c>
      <c r="AC359" s="80">
        <f>[1]Calculations!AA330</f>
        <v>0</v>
      </c>
      <c r="AD359" s="80">
        <f t="shared" si="59"/>
        <v>0</v>
      </c>
      <c r="AE359" s="80">
        <f>[1]Calculations!AB330</f>
        <v>0</v>
      </c>
      <c r="AF359" s="80">
        <f t="shared" si="60"/>
        <v>0</v>
      </c>
      <c r="AG359" s="80">
        <f>[1]Calculations!AC330</f>
        <v>0</v>
      </c>
      <c r="AH359" s="80">
        <f t="shared" si="61"/>
        <v>0</v>
      </c>
      <c r="AI359" s="80">
        <f>[1]Calculations!AD330</f>
        <v>0</v>
      </c>
      <c r="AJ359" s="80">
        <f t="shared" si="62"/>
        <v>0</v>
      </c>
      <c r="AK359" s="80">
        <f>[1]Calculations!AE330</f>
        <v>0</v>
      </c>
      <c r="AL359" s="80">
        <f t="shared" si="63"/>
        <v>0</v>
      </c>
      <c r="AM359" s="80">
        <f>[1]Calculations!AF330</f>
        <v>0</v>
      </c>
      <c r="AN359" s="80">
        <f t="shared" si="64"/>
        <v>0</v>
      </c>
      <c r="AO359" s="80">
        <f>[1]Calculations!AG330</f>
        <v>0</v>
      </c>
      <c r="AP359" s="80">
        <f t="shared" si="65"/>
        <v>0</v>
      </c>
      <c r="AQ359" s="80">
        <f>[1]Calculations!AH330</f>
        <v>9.8498455000500001E-2</v>
      </c>
      <c r="AR359" s="80">
        <f t="shared" si="66"/>
        <v>99.999954314532701</v>
      </c>
      <c r="AS359" s="80">
        <f>[1]Calculations!AI330</f>
        <v>0</v>
      </c>
      <c r="AT359" s="80">
        <f t="shared" si="67"/>
        <v>0</v>
      </c>
      <c r="AU359" s="80">
        <f>[1]Calculations!AJ330</f>
        <v>0</v>
      </c>
      <c r="AV359" s="80">
        <f t="shared" si="68"/>
        <v>0</v>
      </c>
      <c r="AW359" s="84"/>
      <c r="AX359" s="84"/>
      <c r="AY359" s="13" t="str">
        <f>[1]Calculations!D330</f>
        <v>Land Supply 2018</v>
      </c>
    </row>
    <row r="360" spans="2:51" ht="25" x14ac:dyDescent="0.25">
      <c r="B360" s="13" t="str">
        <f>[1]Calculations!A331</f>
        <v>HL/2913/00</v>
      </c>
      <c r="C360" s="30" t="str">
        <f>[1]Calculations!B331</f>
        <v>Naseby Court, Hampden Road, Prestwich, Manchester, M25 1LG</v>
      </c>
      <c r="D360" s="13" t="str">
        <f>[1]Calculations!C331</f>
        <v>Residential</v>
      </c>
      <c r="E360" s="38">
        <f>[1]Calculations!E331</f>
        <v>0.151089</v>
      </c>
      <c r="F360" s="38">
        <f>[1]Calculations!I331</f>
        <v>0.151089</v>
      </c>
      <c r="G360" s="38">
        <f>[1]Calculations!M331</f>
        <v>100</v>
      </c>
      <c r="H360" s="38">
        <f>[1]Calculations!H331</f>
        <v>0</v>
      </c>
      <c r="I360" s="38">
        <f>[1]Calculations!L331</f>
        <v>0</v>
      </c>
      <c r="J360" s="38">
        <f>[1]Calculations!G331</f>
        <v>0</v>
      </c>
      <c r="K360" s="38">
        <f>[1]Calculations!K331</f>
        <v>0</v>
      </c>
      <c r="L360" s="38">
        <f>[1]Calculations!F331</f>
        <v>0</v>
      </c>
      <c r="M360" s="38">
        <f>[1]Calculations!J331</f>
        <v>0</v>
      </c>
      <c r="N360" s="38">
        <f>[1]Calculations!V331</f>
        <v>0.138822974328</v>
      </c>
      <c r="O360" s="38">
        <f>[1]Calculations!W331</f>
        <v>91.881589214304142</v>
      </c>
      <c r="P360" s="38">
        <f>[1]Calculations!O331</f>
        <v>2.5922400000000002E-2</v>
      </c>
      <c r="Q360" s="38">
        <f>[1]Calculations!S331</f>
        <v>17.15703989039573</v>
      </c>
      <c r="R360" s="38">
        <f>[1]Calculations!Q331</f>
        <v>0</v>
      </c>
      <c r="S360" s="38">
        <f>[1]Calculations!T331</f>
        <v>0</v>
      </c>
      <c r="T360" s="38">
        <f>[1]Calculations!R331</f>
        <v>0</v>
      </c>
      <c r="U360" s="38">
        <f>[1]Calculations!U331</f>
        <v>0</v>
      </c>
      <c r="V360" s="38" t="str">
        <f>[1]Calculations!X331</f>
        <v>Not Modelled</v>
      </c>
      <c r="W360" s="38" t="str">
        <f>[1]Calculations!Y331</f>
        <v>N/A</v>
      </c>
      <c r="X360" s="38" t="s">
        <v>1056</v>
      </c>
      <c r="Y360" s="73" t="s">
        <v>105</v>
      </c>
      <c r="Z360" s="80" t="s">
        <v>1066</v>
      </c>
      <c r="AA360" s="80">
        <f>[1]Calculations!Z331</f>
        <v>0</v>
      </c>
      <c r="AB360" s="80">
        <f t="shared" si="58"/>
        <v>0</v>
      </c>
      <c r="AC360" s="80">
        <f>[1]Calculations!AA331</f>
        <v>0</v>
      </c>
      <c r="AD360" s="80">
        <f t="shared" si="59"/>
        <v>0</v>
      </c>
      <c r="AE360" s="80">
        <f>[1]Calculations!AB331</f>
        <v>0</v>
      </c>
      <c r="AF360" s="80">
        <f t="shared" si="60"/>
        <v>0</v>
      </c>
      <c r="AG360" s="80">
        <f>[1]Calculations!AC331</f>
        <v>0</v>
      </c>
      <c r="AH360" s="80">
        <f t="shared" si="61"/>
        <v>0</v>
      </c>
      <c r="AI360" s="80">
        <f>[1]Calculations!AD331</f>
        <v>0</v>
      </c>
      <c r="AJ360" s="80">
        <f t="shared" si="62"/>
        <v>0</v>
      </c>
      <c r="AK360" s="80">
        <f>[1]Calculations!AE331</f>
        <v>0</v>
      </c>
      <c r="AL360" s="80">
        <f t="shared" si="63"/>
        <v>0</v>
      </c>
      <c r="AM360" s="80">
        <f>[1]Calculations!AF331</f>
        <v>0</v>
      </c>
      <c r="AN360" s="80">
        <f t="shared" si="64"/>
        <v>0</v>
      </c>
      <c r="AO360" s="80">
        <f>[1]Calculations!AG331</f>
        <v>0</v>
      </c>
      <c r="AP360" s="80">
        <f t="shared" si="65"/>
        <v>0</v>
      </c>
      <c r="AQ360" s="80">
        <f>[1]Calculations!AH331</f>
        <v>0.151088875003</v>
      </c>
      <c r="AR360" s="80">
        <f t="shared" si="66"/>
        <v>99.999917269291601</v>
      </c>
      <c r="AS360" s="80">
        <f>[1]Calculations!AI331</f>
        <v>0</v>
      </c>
      <c r="AT360" s="80">
        <f t="shared" si="67"/>
        <v>0</v>
      </c>
      <c r="AU360" s="80">
        <f>[1]Calculations!AJ331</f>
        <v>0</v>
      </c>
      <c r="AV360" s="80">
        <f t="shared" si="68"/>
        <v>0</v>
      </c>
      <c r="AW360" s="84"/>
      <c r="AX360" s="84"/>
      <c r="AY360" s="13" t="str">
        <f>[1]Calculations!D331</f>
        <v>Land Supply 2018</v>
      </c>
    </row>
    <row r="361" spans="2:51" ht="25" x14ac:dyDescent="0.25">
      <c r="B361" s="13" t="str">
        <f>[1]Calculations!A332</f>
        <v>HL/2914/00</v>
      </c>
      <c r="C361" s="30" t="str">
        <f>[1]Calculations!B332</f>
        <v>Glenshiel, 232 Hilton Lane, Prestwich, Manchester, M25 9FX</v>
      </c>
      <c r="D361" s="13" t="str">
        <f>[1]Calculations!C332</f>
        <v>Residential</v>
      </c>
      <c r="E361" s="38">
        <f>[1]Calculations!E332</f>
        <v>6.52364E-2</v>
      </c>
      <c r="F361" s="38">
        <f>[1]Calculations!I332</f>
        <v>6.52364E-2</v>
      </c>
      <c r="G361" s="38">
        <f>[1]Calculations!M332</f>
        <v>100</v>
      </c>
      <c r="H361" s="38">
        <f>[1]Calculations!H332</f>
        <v>0</v>
      </c>
      <c r="I361" s="38">
        <f>[1]Calculations!L332</f>
        <v>0</v>
      </c>
      <c r="J361" s="38">
        <f>[1]Calculations!G332</f>
        <v>0</v>
      </c>
      <c r="K361" s="38">
        <f>[1]Calculations!K332</f>
        <v>0</v>
      </c>
      <c r="L361" s="38">
        <f>[1]Calculations!F332</f>
        <v>0</v>
      </c>
      <c r="M361" s="38">
        <f>[1]Calculations!J332</f>
        <v>0</v>
      </c>
      <c r="N361" s="38">
        <f>[1]Calculations!V332</f>
        <v>0</v>
      </c>
      <c r="O361" s="38">
        <f>[1]Calculations!W332</f>
        <v>0</v>
      </c>
      <c r="P361" s="38">
        <f>[1]Calculations!O332</f>
        <v>0</v>
      </c>
      <c r="Q361" s="38">
        <f>[1]Calculations!S332</f>
        <v>0</v>
      </c>
      <c r="R361" s="38">
        <f>[1]Calculations!Q332</f>
        <v>0</v>
      </c>
      <c r="S361" s="38">
        <f>[1]Calculations!T332</f>
        <v>0</v>
      </c>
      <c r="T361" s="38">
        <f>[1]Calculations!R332</f>
        <v>0</v>
      </c>
      <c r="U361" s="38">
        <f>[1]Calculations!U332</f>
        <v>0</v>
      </c>
      <c r="V361" s="38" t="str">
        <f>[1]Calculations!X332</f>
        <v>Not Modelled</v>
      </c>
      <c r="W361" s="38" t="str">
        <f>[1]Calculations!Y332</f>
        <v>N/A</v>
      </c>
      <c r="X361" s="38" t="s">
        <v>1056</v>
      </c>
      <c r="Y361" s="73" t="s">
        <v>106</v>
      </c>
      <c r="Z361" s="80" t="s">
        <v>1071</v>
      </c>
      <c r="AA361" s="80">
        <f>[1]Calculations!Z332</f>
        <v>0</v>
      </c>
      <c r="AB361" s="80">
        <f t="shared" si="58"/>
        <v>0</v>
      </c>
      <c r="AC361" s="80">
        <f>[1]Calculations!AA332</f>
        <v>0</v>
      </c>
      <c r="AD361" s="80">
        <f t="shared" si="59"/>
        <v>0</v>
      </c>
      <c r="AE361" s="80">
        <f>[1]Calculations!AB332</f>
        <v>0</v>
      </c>
      <c r="AF361" s="80">
        <f t="shared" si="60"/>
        <v>0</v>
      </c>
      <c r="AG361" s="80">
        <f>[1]Calculations!AC332</f>
        <v>0</v>
      </c>
      <c r="AH361" s="80">
        <f t="shared" si="61"/>
        <v>0</v>
      </c>
      <c r="AI361" s="80">
        <f>[1]Calculations!AD332</f>
        <v>0</v>
      </c>
      <c r="AJ361" s="80">
        <f t="shared" si="62"/>
        <v>0</v>
      </c>
      <c r="AK361" s="80">
        <f>[1]Calculations!AE332</f>
        <v>0</v>
      </c>
      <c r="AL361" s="80">
        <f t="shared" si="63"/>
        <v>0</v>
      </c>
      <c r="AM361" s="80">
        <f>[1]Calculations!AF332</f>
        <v>0</v>
      </c>
      <c r="AN361" s="80">
        <f t="shared" si="64"/>
        <v>0</v>
      </c>
      <c r="AO361" s="80">
        <f>[1]Calculations!AG332</f>
        <v>0</v>
      </c>
      <c r="AP361" s="80">
        <f t="shared" si="65"/>
        <v>0</v>
      </c>
      <c r="AQ361" s="80">
        <f>[1]Calculations!AH332</f>
        <v>6.5236354998699994E-2</v>
      </c>
      <c r="AR361" s="80">
        <f t="shared" si="66"/>
        <v>99.999931018112576</v>
      </c>
      <c r="AS361" s="80">
        <f>[1]Calculations!AI332</f>
        <v>0</v>
      </c>
      <c r="AT361" s="80">
        <f t="shared" si="67"/>
        <v>0</v>
      </c>
      <c r="AU361" s="80">
        <f>[1]Calculations!AJ332</f>
        <v>0</v>
      </c>
      <c r="AV361" s="80">
        <f t="shared" si="68"/>
        <v>0</v>
      </c>
      <c r="AW361" s="84"/>
      <c r="AX361" s="84"/>
      <c r="AY361" s="13" t="str">
        <f>[1]Calculations!D332</f>
        <v>Land Supply 2018</v>
      </c>
    </row>
    <row r="362" spans="2:51" ht="25" x14ac:dyDescent="0.25">
      <c r="B362" s="13" t="str">
        <f>[1]Calculations!A333</f>
        <v>HL/2917/00</v>
      </c>
      <c r="C362" s="30" t="str">
        <f>[1]Calculations!B333</f>
        <v>Garage Colony at Lilac Grove, Prestwich, M25 3DT</v>
      </c>
      <c r="D362" s="13" t="str">
        <f>[1]Calculations!C333</f>
        <v>Residential</v>
      </c>
      <c r="E362" s="38">
        <f>[1]Calculations!E333</f>
        <v>8.6636199999999997E-2</v>
      </c>
      <c r="F362" s="38">
        <f>[1]Calculations!I333</f>
        <v>8.6636199999999997E-2</v>
      </c>
      <c r="G362" s="38">
        <f>[1]Calculations!M333</f>
        <v>100</v>
      </c>
      <c r="H362" s="38">
        <f>[1]Calculations!H333</f>
        <v>0</v>
      </c>
      <c r="I362" s="38">
        <f>[1]Calculations!L333</f>
        <v>0</v>
      </c>
      <c r="J362" s="38">
        <f>[1]Calculations!G333</f>
        <v>0</v>
      </c>
      <c r="K362" s="38">
        <f>[1]Calculations!K333</f>
        <v>0</v>
      </c>
      <c r="L362" s="38">
        <f>[1]Calculations!F333</f>
        <v>0</v>
      </c>
      <c r="M362" s="38">
        <f>[1]Calculations!J333</f>
        <v>0</v>
      </c>
      <c r="N362" s="38">
        <f>[1]Calculations!V333</f>
        <v>0</v>
      </c>
      <c r="O362" s="38">
        <f>[1]Calculations!W333</f>
        <v>0</v>
      </c>
      <c r="P362" s="38">
        <f>[1]Calculations!O333</f>
        <v>0</v>
      </c>
      <c r="Q362" s="38">
        <f>[1]Calculations!S333</f>
        <v>0</v>
      </c>
      <c r="R362" s="38">
        <f>[1]Calculations!Q333</f>
        <v>0</v>
      </c>
      <c r="S362" s="38">
        <f>[1]Calculations!T333</f>
        <v>0</v>
      </c>
      <c r="T362" s="38">
        <f>[1]Calculations!R333</f>
        <v>0</v>
      </c>
      <c r="U362" s="38">
        <f>[1]Calculations!U333</f>
        <v>0</v>
      </c>
      <c r="V362" s="38" t="str">
        <f>[1]Calculations!X333</f>
        <v>Not Modelled</v>
      </c>
      <c r="W362" s="38" t="str">
        <f>[1]Calculations!Y333</f>
        <v>N/A</v>
      </c>
      <c r="X362" s="38" t="s">
        <v>1056</v>
      </c>
      <c r="Y362" s="73" t="s">
        <v>106</v>
      </c>
      <c r="Z362" s="80" t="s">
        <v>1071</v>
      </c>
      <c r="AA362" s="80">
        <f>[1]Calculations!Z333</f>
        <v>0</v>
      </c>
      <c r="AB362" s="80">
        <f t="shared" si="58"/>
        <v>0</v>
      </c>
      <c r="AC362" s="80">
        <f>[1]Calculations!AA333</f>
        <v>0</v>
      </c>
      <c r="AD362" s="80">
        <f t="shared" si="59"/>
        <v>0</v>
      </c>
      <c r="AE362" s="80">
        <f>[1]Calculations!AB333</f>
        <v>0</v>
      </c>
      <c r="AF362" s="80">
        <f t="shared" si="60"/>
        <v>0</v>
      </c>
      <c r="AG362" s="80">
        <f>[1]Calculations!AC333</f>
        <v>0</v>
      </c>
      <c r="AH362" s="80">
        <f t="shared" si="61"/>
        <v>0</v>
      </c>
      <c r="AI362" s="80">
        <f>[1]Calculations!AD333</f>
        <v>0</v>
      </c>
      <c r="AJ362" s="80">
        <f t="shared" si="62"/>
        <v>0</v>
      </c>
      <c r="AK362" s="80">
        <f>[1]Calculations!AE333</f>
        <v>0</v>
      </c>
      <c r="AL362" s="80">
        <f t="shared" si="63"/>
        <v>0</v>
      </c>
      <c r="AM362" s="80">
        <f>[1]Calculations!AF333</f>
        <v>0</v>
      </c>
      <c r="AN362" s="80">
        <f t="shared" si="64"/>
        <v>0</v>
      </c>
      <c r="AO362" s="80">
        <f>[1]Calculations!AG333</f>
        <v>0</v>
      </c>
      <c r="AP362" s="80">
        <f t="shared" si="65"/>
        <v>0</v>
      </c>
      <c r="AQ362" s="80">
        <f>[1]Calculations!AH333</f>
        <v>8.6636229997599998E-2</v>
      </c>
      <c r="AR362" s="80">
        <f t="shared" si="66"/>
        <v>100.00003462478733</v>
      </c>
      <c r="AS362" s="80">
        <f>[1]Calculations!AI333</f>
        <v>0</v>
      </c>
      <c r="AT362" s="80">
        <f t="shared" si="67"/>
        <v>0</v>
      </c>
      <c r="AU362" s="80">
        <f>[1]Calculations!AJ333</f>
        <v>0</v>
      </c>
      <c r="AV362" s="80">
        <f t="shared" si="68"/>
        <v>0</v>
      </c>
      <c r="AW362" s="84"/>
      <c r="AX362" s="84"/>
      <c r="AY362" s="13" t="str">
        <f>[1]Calculations!D333</f>
        <v>Land Supply 2018</v>
      </c>
    </row>
    <row r="363" spans="2:51" ht="37.5" x14ac:dyDescent="0.25">
      <c r="B363" s="13" t="str">
        <f>[1]Calculations!A334</f>
        <v>HL/2919/00</v>
      </c>
      <c r="C363" s="30" t="str">
        <f>[1]Calculations!B334</f>
        <v>Lower Dickfield Farm, Lower Dickfield, Holcombe Road, Ramsbottom, Bury, BL8 4PD</v>
      </c>
      <c r="D363" s="13" t="str">
        <f>[1]Calculations!C334</f>
        <v>Residential</v>
      </c>
      <c r="E363" s="38">
        <f>[1]Calculations!E334</f>
        <v>8.6368599999999997E-3</v>
      </c>
      <c r="F363" s="38">
        <f>[1]Calculations!I334</f>
        <v>8.6368599999999997E-3</v>
      </c>
      <c r="G363" s="38">
        <f>[1]Calculations!M334</f>
        <v>100</v>
      </c>
      <c r="H363" s="38">
        <f>[1]Calculations!H334</f>
        <v>0</v>
      </c>
      <c r="I363" s="38">
        <f>[1]Calculations!L334</f>
        <v>0</v>
      </c>
      <c r="J363" s="38">
        <f>[1]Calculations!G334</f>
        <v>0</v>
      </c>
      <c r="K363" s="38">
        <f>[1]Calculations!K334</f>
        <v>0</v>
      </c>
      <c r="L363" s="38">
        <f>[1]Calculations!F334</f>
        <v>0</v>
      </c>
      <c r="M363" s="38">
        <f>[1]Calculations!J334</f>
        <v>0</v>
      </c>
      <c r="N363" s="38">
        <f>[1]Calculations!V334</f>
        <v>0</v>
      </c>
      <c r="O363" s="38">
        <f>[1]Calculations!W334</f>
        <v>0</v>
      </c>
      <c r="P363" s="38">
        <f>[1]Calculations!O334</f>
        <v>0</v>
      </c>
      <c r="Q363" s="38">
        <f>[1]Calculations!S334</f>
        <v>0</v>
      </c>
      <c r="R363" s="38">
        <f>[1]Calculations!Q334</f>
        <v>0</v>
      </c>
      <c r="S363" s="38">
        <f>[1]Calculations!T334</f>
        <v>0</v>
      </c>
      <c r="T363" s="38">
        <f>[1]Calculations!R334</f>
        <v>0</v>
      </c>
      <c r="U363" s="38">
        <f>[1]Calculations!U334</f>
        <v>0</v>
      </c>
      <c r="V363" s="38" t="str">
        <f>[1]Calculations!X334</f>
        <v>Not Modelled</v>
      </c>
      <c r="W363" s="38" t="str">
        <f>[1]Calculations!Y334</f>
        <v>N/A</v>
      </c>
      <c r="X363" s="38" t="s">
        <v>1056</v>
      </c>
      <c r="Y363" s="73" t="s">
        <v>106</v>
      </c>
      <c r="Z363" s="80" t="s">
        <v>1071</v>
      </c>
      <c r="AA363" s="80">
        <f>[1]Calculations!Z334</f>
        <v>0</v>
      </c>
      <c r="AB363" s="80">
        <f t="shared" si="58"/>
        <v>0</v>
      </c>
      <c r="AC363" s="80">
        <f>[1]Calculations!AA334</f>
        <v>0</v>
      </c>
      <c r="AD363" s="80">
        <f t="shared" si="59"/>
        <v>0</v>
      </c>
      <c r="AE363" s="80">
        <f>[1]Calculations!AB334</f>
        <v>0</v>
      </c>
      <c r="AF363" s="80">
        <f t="shared" si="60"/>
        <v>0</v>
      </c>
      <c r="AG363" s="80">
        <f>[1]Calculations!AC334</f>
        <v>0</v>
      </c>
      <c r="AH363" s="80">
        <f t="shared" si="61"/>
        <v>0</v>
      </c>
      <c r="AI363" s="80">
        <f>[1]Calculations!AD334</f>
        <v>0</v>
      </c>
      <c r="AJ363" s="80">
        <f t="shared" si="62"/>
        <v>0</v>
      </c>
      <c r="AK363" s="80">
        <f>[1]Calculations!AE334</f>
        <v>8.6368600008399996E-3</v>
      </c>
      <c r="AL363" s="80">
        <f t="shared" si="63"/>
        <v>100.00000000972575</v>
      </c>
      <c r="AM363" s="80">
        <f>[1]Calculations!AF334</f>
        <v>0</v>
      </c>
      <c r="AN363" s="80">
        <f t="shared" si="64"/>
        <v>0</v>
      </c>
      <c r="AO363" s="80">
        <f>[1]Calculations!AG334</f>
        <v>8.6368600008399996E-3</v>
      </c>
      <c r="AP363" s="80">
        <f t="shared" si="65"/>
        <v>100.00000000972575</v>
      </c>
      <c r="AQ363" s="80">
        <f>[1]Calculations!AH334</f>
        <v>0</v>
      </c>
      <c r="AR363" s="80">
        <f t="shared" si="66"/>
        <v>0</v>
      </c>
      <c r="AS363" s="80">
        <f>[1]Calculations!AI334</f>
        <v>0</v>
      </c>
      <c r="AT363" s="80">
        <f t="shared" si="67"/>
        <v>0</v>
      </c>
      <c r="AU363" s="80">
        <f>[1]Calculations!AJ334</f>
        <v>0</v>
      </c>
      <c r="AV363" s="80">
        <f t="shared" si="68"/>
        <v>0</v>
      </c>
      <c r="AW363" s="83"/>
      <c r="AX363" s="83"/>
      <c r="AY363" s="13" t="str">
        <f>[1]Calculations!D334</f>
        <v>Land Supply 2018</v>
      </c>
    </row>
    <row r="364" spans="2:51" ht="25" x14ac:dyDescent="0.25">
      <c r="B364" s="13" t="str">
        <f>[1]Calculations!A335</f>
        <v>HL/2920/00</v>
      </c>
      <c r="C364" s="30" t="str">
        <f>[1]Calculations!B335</f>
        <v>325 Tottington Road, Bury, BL8 1SZ</v>
      </c>
      <c r="D364" s="13" t="str">
        <f>[1]Calculations!C335</f>
        <v>Residential</v>
      </c>
      <c r="E364" s="38">
        <f>[1]Calculations!E335</f>
        <v>1.8939500000000001E-2</v>
      </c>
      <c r="F364" s="38">
        <f>[1]Calculations!I335</f>
        <v>1.8939500000000001E-2</v>
      </c>
      <c r="G364" s="38">
        <f>[1]Calculations!M335</f>
        <v>100</v>
      </c>
      <c r="H364" s="38">
        <f>[1]Calculations!H335</f>
        <v>0</v>
      </c>
      <c r="I364" s="38">
        <f>[1]Calculations!L335</f>
        <v>0</v>
      </c>
      <c r="J364" s="38">
        <f>[1]Calculations!G335</f>
        <v>0</v>
      </c>
      <c r="K364" s="38">
        <f>[1]Calculations!K335</f>
        <v>0</v>
      </c>
      <c r="L364" s="38">
        <f>[1]Calculations!F335</f>
        <v>0</v>
      </c>
      <c r="M364" s="38">
        <f>[1]Calculations!J335</f>
        <v>0</v>
      </c>
      <c r="N364" s="38">
        <f>[1]Calculations!V335</f>
        <v>0</v>
      </c>
      <c r="O364" s="38">
        <f>[1]Calculations!W335</f>
        <v>0</v>
      </c>
      <c r="P364" s="38">
        <f>[1]Calculations!O335</f>
        <v>0</v>
      </c>
      <c r="Q364" s="38">
        <f>[1]Calculations!S335</f>
        <v>0</v>
      </c>
      <c r="R364" s="38">
        <f>[1]Calculations!Q335</f>
        <v>0</v>
      </c>
      <c r="S364" s="38">
        <f>[1]Calculations!T335</f>
        <v>0</v>
      </c>
      <c r="T364" s="38">
        <f>[1]Calculations!R335</f>
        <v>0</v>
      </c>
      <c r="U364" s="38">
        <f>[1]Calculations!U335</f>
        <v>0</v>
      </c>
      <c r="V364" s="38" t="str">
        <f>[1]Calculations!X335</f>
        <v>Not Modelled</v>
      </c>
      <c r="W364" s="38" t="str">
        <f>[1]Calculations!Y335</f>
        <v>N/A</v>
      </c>
      <c r="X364" s="38" t="s">
        <v>1056</v>
      </c>
      <c r="Y364" s="73" t="s">
        <v>106</v>
      </c>
      <c r="Z364" s="80" t="s">
        <v>1071</v>
      </c>
      <c r="AA364" s="80">
        <f>[1]Calculations!Z335</f>
        <v>0</v>
      </c>
      <c r="AB364" s="80">
        <f t="shared" si="58"/>
        <v>0</v>
      </c>
      <c r="AC364" s="80">
        <f>[1]Calculations!AA335</f>
        <v>0</v>
      </c>
      <c r="AD364" s="80">
        <f t="shared" si="59"/>
        <v>0</v>
      </c>
      <c r="AE364" s="80">
        <f>[1]Calculations!AB335</f>
        <v>0</v>
      </c>
      <c r="AF364" s="80">
        <f t="shared" si="60"/>
        <v>0</v>
      </c>
      <c r="AG364" s="80">
        <f>[1]Calculations!AC335</f>
        <v>0</v>
      </c>
      <c r="AH364" s="80">
        <f t="shared" si="61"/>
        <v>0</v>
      </c>
      <c r="AI364" s="80">
        <f>[1]Calculations!AD335</f>
        <v>0</v>
      </c>
      <c r="AJ364" s="80">
        <f t="shared" si="62"/>
        <v>0</v>
      </c>
      <c r="AK364" s="80">
        <f>[1]Calculations!AE335</f>
        <v>0</v>
      </c>
      <c r="AL364" s="80">
        <f t="shared" si="63"/>
        <v>0</v>
      </c>
      <c r="AM364" s="80">
        <f>[1]Calculations!AF335</f>
        <v>0</v>
      </c>
      <c r="AN364" s="80">
        <f t="shared" si="64"/>
        <v>0</v>
      </c>
      <c r="AO364" s="80">
        <f>[1]Calculations!AG335</f>
        <v>0</v>
      </c>
      <c r="AP364" s="80">
        <f t="shared" si="65"/>
        <v>0</v>
      </c>
      <c r="AQ364" s="80">
        <f>[1]Calculations!AH335</f>
        <v>1.8939499999900002E-2</v>
      </c>
      <c r="AR364" s="80">
        <f t="shared" si="66"/>
        <v>99.999999999471996</v>
      </c>
      <c r="AS364" s="80">
        <f>[1]Calculations!AI335</f>
        <v>0</v>
      </c>
      <c r="AT364" s="80">
        <f t="shared" si="67"/>
        <v>0</v>
      </c>
      <c r="AU364" s="80">
        <f>[1]Calculations!AJ335</f>
        <v>0</v>
      </c>
      <c r="AV364" s="80">
        <f t="shared" si="68"/>
        <v>0</v>
      </c>
      <c r="AW364" s="83"/>
      <c r="AX364" s="83"/>
      <c r="AY364" s="13" t="str">
        <f>[1]Calculations!D335</f>
        <v>Land Supply 2018</v>
      </c>
    </row>
    <row r="365" spans="2:51" ht="25" x14ac:dyDescent="0.25">
      <c r="B365" s="13" t="str">
        <f>[1]Calculations!A336</f>
        <v>HL/2929/00</v>
      </c>
      <c r="C365" s="30" t="str">
        <f>[1]Calculations!B336</f>
        <v>Land adjacent to 51 Humber Drive, Bury, BL9 6SJ</v>
      </c>
      <c r="D365" s="13" t="str">
        <f>[1]Calculations!C336</f>
        <v>Residential</v>
      </c>
      <c r="E365" s="38">
        <f>[1]Calculations!E336</f>
        <v>6.3913200000000003E-2</v>
      </c>
      <c r="F365" s="38">
        <f>[1]Calculations!I336</f>
        <v>6.3913200000000003E-2</v>
      </c>
      <c r="G365" s="38">
        <f>[1]Calculations!M336</f>
        <v>100</v>
      </c>
      <c r="H365" s="38">
        <f>[1]Calculations!H336</f>
        <v>0</v>
      </c>
      <c r="I365" s="38">
        <f>[1]Calculations!L336</f>
        <v>0</v>
      </c>
      <c r="J365" s="38">
        <f>[1]Calculations!G336</f>
        <v>0</v>
      </c>
      <c r="K365" s="38">
        <f>[1]Calculations!K336</f>
        <v>0</v>
      </c>
      <c r="L365" s="38">
        <f>[1]Calculations!F336</f>
        <v>0</v>
      </c>
      <c r="M365" s="38">
        <f>[1]Calculations!J336</f>
        <v>0</v>
      </c>
      <c r="N365" s="38">
        <f>[1]Calculations!V336</f>
        <v>5.5751800001000003E-2</v>
      </c>
      <c r="O365" s="38">
        <f>[1]Calculations!W336</f>
        <v>87.23049385885858</v>
      </c>
      <c r="P365" s="38">
        <f>[1]Calculations!O336</f>
        <v>0</v>
      </c>
      <c r="Q365" s="38">
        <f>[1]Calculations!S336</f>
        <v>0</v>
      </c>
      <c r="R365" s="38">
        <f>[1]Calculations!Q336</f>
        <v>0</v>
      </c>
      <c r="S365" s="38">
        <f>[1]Calculations!T336</f>
        <v>0</v>
      </c>
      <c r="T365" s="38">
        <f>[1]Calculations!R336</f>
        <v>0</v>
      </c>
      <c r="U365" s="38">
        <f>[1]Calculations!U336</f>
        <v>0</v>
      </c>
      <c r="V365" s="38">
        <f>[1]Calculations!X336</f>
        <v>0</v>
      </c>
      <c r="W365" s="38">
        <f>[1]Calculations!Y336</f>
        <v>0</v>
      </c>
      <c r="X365" s="38" t="s">
        <v>1056</v>
      </c>
      <c r="Y365" s="73" t="s">
        <v>106</v>
      </c>
      <c r="Z365" s="80" t="s">
        <v>1071</v>
      </c>
      <c r="AA365" s="80">
        <f>[1]Calculations!Z336</f>
        <v>0</v>
      </c>
      <c r="AB365" s="80">
        <f t="shared" si="58"/>
        <v>0</v>
      </c>
      <c r="AC365" s="80">
        <f>[1]Calculations!AA336</f>
        <v>0</v>
      </c>
      <c r="AD365" s="80">
        <f t="shared" si="59"/>
        <v>0</v>
      </c>
      <c r="AE365" s="80">
        <f>[1]Calculations!AB336</f>
        <v>0</v>
      </c>
      <c r="AF365" s="80">
        <f t="shared" si="60"/>
        <v>0</v>
      </c>
      <c r="AG365" s="80">
        <f>[1]Calculations!AC336</f>
        <v>0</v>
      </c>
      <c r="AH365" s="80">
        <f t="shared" si="61"/>
        <v>0</v>
      </c>
      <c r="AI365" s="80">
        <f>[1]Calculations!AD336</f>
        <v>0</v>
      </c>
      <c r="AJ365" s="80">
        <f t="shared" si="62"/>
        <v>0</v>
      </c>
      <c r="AK365" s="80">
        <f>[1]Calculations!AE336</f>
        <v>0</v>
      </c>
      <c r="AL365" s="80">
        <f t="shared" si="63"/>
        <v>0</v>
      </c>
      <c r="AM365" s="80">
        <f>[1]Calculations!AF336</f>
        <v>0</v>
      </c>
      <c r="AN365" s="80">
        <f t="shared" si="64"/>
        <v>0</v>
      </c>
      <c r="AO365" s="80">
        <f>[1]Calculations!AG336</f>
        <v>0</v>
      </c>
      <c r="AP365" s="80">
        <f t="shared" si="65"/>
        <v>0</v>
      </c>
      <c r="AQ365" s="80">
        <f>[1]Calculations!AH336</f>
        <v>6.39131500012E-2</v>
      </c>
      <c r="AR365" s="80">
        <f t="shared" si="66"/>
        <v>99.999921770776609</v>
      </c>
      <c r="AS365" s="80">
        <f>[1]Calculations!AI336</f>
        <v>0</v>
      </c>
      <c r="AT365" s="80">
        <f t="shared" si="67"/>
        <v>0</v>
      </c>
      <c r="AU365" s="80">
        <f>[1]Calculations!AJ336</f>
        <v>0</v>
      </c>
      <c r="AV365" s="80">
        <f t="shared" si="68"/>
        <v>0</v>
      </c>
      <c r="AW365" s="83"/>
      <c r="AX365" s="83"/>
      <c r="AY365" s="13" t="str">
        <f>[1]Calculations!D336</f>
        <v>Land Supply 2018</v>
      </c>
    </row>
    <row r="366" spans="2:51" ht="25" x14ac:dyDescent="0.25">
      <c r="B366" s="13" t="str">
        <f>[1]Calculations!A337</f>
        <v>HL/2930/00</v>
      </c>
      <c r="C366" s="30" t="str">
        <f>[1]Calculations!B337</f>
        <v>Land adjoining 31 Poppythorn Lane, Prestwich, Manchester, M25 3BX</v>
      </c>
      <c r="D366" s="13" t="str">
        <f>[1]Calculations!C337</f>
        <v>Residential</v>
      </c>
      <c r="E366" s="38">
        <f>[1]Calculations!E337</f>
        <v>2.49202E-2</v>
      </c>
      <c r="F366" s="38">
        <f>[1]Calculations!I337</f>
        <v>2.49202E-2</v>
      </c>
      <c r="G366" s="38">
        <f>[1]Calculations!M337</f>
        <v>100</v>
      </c>
      <c r="H366" s="38">
        <f>[1]Calculations!H337</f>
        <v>0</v>
      </c>
      <c r="I366" s="38">
        <f>[1]Calculations!L337</f>
        <v>0</v>
      </c>
      <c r="J366" s="38">
        <f>[1]Calculations!G337</f>
        <v>0</v>
      </c>
      <c r="K366" s="38">
        <f>[1]Calculations!K337</f>
        <v>0</v>
      </c>
      <c r="L366" s="38">
        <f>[1]Calculations!F337</f>
        <v>0</v>
      </c>
      <c r="M366" s="38">
        <f>[1]Calculations!J337</f>
        <v>0</v>
      </c>
      <c r="N366" s="38">
        <f>[1]Calculations!V337</f>
        <v>0</v>
      </c>
      <c r="O366" s="38">
        <f>[1]Calculations!W337</f>
        <v>0</v>
      </c>
      <c r="P366" s="38">
        <f>[1]Calculations!O337</f>
        <v>1.8981641382860001E-2</v>
      </c>
      <c r="Q366" s="38">
        <f>[1]Calculations!S337</f>
        <v>76.169699211322552</v>
      </c>
      <c r="R366" s="38">
        <f>[1]Calculations!Q337</f>
        <v>9.1980113828599996E-3</v>
      </c>
      <c r="S366" s="38">
        <f>[1]Calculations!T337</f>
        <v>36.909861810338604</v>
      </c>
      <c r="T366" s="38">
        <f>[1]Calculations!R337</f>
        <v>0</v>
      </c>
      <c r="U366" s="38">
        <f>[1]Calculations!U337</f>
        <v>0</v>
      </c>
      <c r="V366" s="38" t="str">
        <f>[1]Calculations!X337</f>
        <v>Not Modelled</v>
      </c>
      <c r="W366" s="38" t="str">
        <f>[1]Calculations!Y337</f>
        <v>N/A</v>
      </c>
      <c r="X366" s="38" t="s">
        <v>1056</v>
      </c>
      <c r="Y366" s="73" t="s">
        <v>108</v>
      </c>
      <c r="Z366" s="80" t="s">
        <v>1067</v>
      </c>
      <c r="AA366" s="80">
        <f>[1]Calculations!Z337</f>
        <v>0</v>
      </c>
      <c r="AB366" s="80">
        <f t="shared" si="58"/>
        <v>0</v>
      </c>
      <c r="AC366" s="80">
        <f>[1]Calculations!AA337</f>
        <v>0</v>
      </c>
      <c r="AD366" s="80">
        <f t="shared" si="59"/>
        <v>0</v>
      </c>
      <c r="AE366" s="80">
        <f>[1]Calculations!AB337</f>
        <v>0</v>
      </c>
      <c r="AF366" s="80">
        <f t="shared" si="60"/>
        <v>0</v>
      </c>
      <c r="AG366" s="80">
        <f>[1]Calculations!AC337</f>
        <v>0</v>
      </c>
      <c r="AH366" s="80">
        <f t="shared" si="61"/>
        <v>0</v>
      </c>
      <c r="AI366" s="80">
        <f>[1]Calculations!AD337</f>
        <v>0</v>
      </c>
      <c r="AJ366" s="80">
        <f t="shared" si="62"/>
        <v>0</v>
      </c>
      <c r="AK366" s="80">
        <f>[1]Calculations!AE337</f>
        <v>0</v>
      </c>
      <c r="AL366" s="80">
        <f t="shared" si="63"/>
        <v>0</v>
      </c>
      <c r="AM366" s="80">
        <f>[1]Calculations!AF337</f>
        <v>0</v>
      </c>
      <c r="AN366" s="80">
        <f t="shared" si="64"/>
        <v>0</v>
      </c>
      <c r="AO366" s="80">
        <f>[1]Calculations!AG337</f>
        <v>0</v>
      </c>
      <c r="AP366" s="80">
        <f t="shared" si="65"/>
        <v>0</v>
      </c>
      <c r="AQ366" s="80">
        <f>[1]Calculations!AH337</f>
        <v>2.4920189999099999E-2</v>
      </c>
      <c r="AR366" s="80">
        <f t="shared" si="66"/>
        <v>99.999959868299612</v>
      </c>
      <c r="AS366" s="80">
        <f>[1]Calculations!AI337</f>
        <v>0</v>
      </c>
      <c r="AT366" s="80">
        <f t="shared" si="67"/>
        <v>0</v>
      </c>
      <c r="AU366" s="80">
        <f>[1]Calculations!AJ337</f>
        <v>0</v>
      </c>
      <c r="AV366" s="80">
        <f t="shared" si="68"/>
        <v>0</v>
      </c>
      <c r="AW366" s="84"/>
      <c r="AX366" s="84"/>
      <c r="AY366" s="13" t="str">
        <f>[1]Calculations!D337</f>
        <v>Land Supply 2018</v>
      </c>
    </row>
    <row r="367" spans="2:51" ht="25" x14ac:dyDescent="0.25">
      <c r="B367" s="13" t="str">
        <f>[1]Calculations!A338</f>
        <v>HL/2934/00</v>
      </c>
      <c r="C367" s="30" t="str">
        <f>[1]Calculations!B338</f>
        <v>Land at rear of 51-61 Ainsworth Road, Radcliffe, Manchester, M26 4FA</v>
      </c>
      <c r="D367" s="13" t="str">
        <f>[1]Calculations!C338</f>
        <v>Residential</v>
      </c>
      <c r="E367" s="38">
        <f>[1]Calculations!E338</f>
        <v>3.3629300000000001E-2</v>
      </c>
      <c r="F367" s="38">
        <f>[1]Calculations!I338</f>
        <v>3.3629300000000001E-2</v>
      </c>
      <c r="G367" s="38">
        <f>[1]Calculations!M338</f>
        <v>100</v>
      </c>
      <c r="H367" s="38">
        <f>[1]Calculations!H338</f>
        <v>0</v>
      </c>
      <c r="I367" s="38">
        <f>[1]Calculations!L338</f>
        <v>0</v>
      </c>
      <c r="J367" s="38">
        <f>[1]Calculations!G338</f>
        <v>0</v>
      </c>
      <c r="K367" s="38">
        <f>[1]Calculations!K338</f>
        <v>0</v>
      </c>
      <c r="L367" s="38">
        <f>[1]Calculations!F338</f>
        <v>0</v>
      </c>
      <c r="M367" s="38">
        <f>[1]Calculations!J338</f>
        <v>0</v>
      </c>
      <c r="N367" s="38">
        <f>[1]Calculations!V338</f>
        <v>0</v>
      </c>
      <c r="O367" s="38">
        <f>[1]Calculations!W338</f>
        <v>0</v>
      </c>
      <c r="P367" s="38">
        <f>[1]Calculations!O338</f>
        <v>1.5712414643200001E-2</v>
      </c>
      <c r="Q367" s="38">
        <f>[1]Calculations!S338</f>
        <v>46.722395777491656</v>
      </c>
      <c r="R367" s="38">
        <f>[1]Calculations!Q338</f>
        <v>1.5712414643200001E-2</v>
      </c>
      <c r="S367" s="38">
        <f>[1]Calculations!T338</f>
        <v>46.722395777491656</v>
      </c>
      <c r="T367" s="38">
        <f>[1]Calculations!R338</f>
        <v>1.3248412550000001E-3</v>
      </c>
      <c r="U367" s="38">
        <f>[1]Calculations!U338</f>
        <v>3.9395445489498742</v>
      </c>
      <c r="V367" s="38" t="str">
        <f>[1]Calculations!X338</f>
        <v>Not Modelled</v>
      </c>
      <c r="W367" s="38" t="str">
        <f>[1]Calculations!Y338</f>
        <v>N/A</v>
      </c>
      <c r="X367" s="38" t="s">
        <v>1056</v>
      </c>
      <c r="Y367" s="73" t="s">
        <v>108</v>
      </c>
      <c r="Z367" s="80" t="s">
        <v>1067</v>
      </c>
      <c r="AA367" s="80">
        <f>[1]Calculations!Z338</f>
        <v>0</v>
      </c>
      <c r="AB367" s="80">
        <f t="shared" si="58"/>
        <v>0</v>
      </c>
      <c r="AC367" s="80">
        <f>[1]Calculations!AA338</f>
        <v>0</v>
      </c>
      <c r="AD367" s="80">
        <f t="shared" si="59"/>
        <v>0</v>
      </c>
      <c r="AE367" s="80">
        <f>[1]Calculations!AB338</f>
        <v>0</v>
      </c>
      <c r="AF367" s="80">
        <f t="shared" si="60"/>
        <v>0</v>
      </c>
      <c r="AG367" s="80">
        <f>[1]Calculations!AC338</f>
        <v>0</v>
      </c>
      <c r="AH367" s="80">
        <f t="shared" si="61"/>
        <v>0</v>
      </c>
      <c r="AI367" s="80">
        <f>[1]Calculations!AD338</f>
        <v>0</v>
      </c>
      <c r="AJ367" s="80">
        <f t="shared" si="62"/>
        <v>0</v>
      </c>
      <c r="AK367" s="80">
        <f>[1]Calculations!AE338</f>
        <v>0</v>
      </c>
      <c r="AL367" s="80">
        <f t="shared" si="63"/>
        <v>0</v>
      </c>
      <c r="AM367" s="80">
        <f>[1]Calculations!AF338</f>
        <v>0</v>
      </c>
      <c r="AN367" s="80">
        <f t="shared" si="64"/>
        <v>0</v>
      </c>
      <c r="AO367" s="80">
        <f>[1]Calculations!AG338</f>
        <v>0</v>
      </c>
      <c r="AP367" s="80">
        <f t="shared" si="65"/>
        <v>0</v>
      </c>
      <c r="AQ367" s="80">
        <f>[1]Calculations!AH338</f>
        <v>3.3629314999000001E-2</v>
      </c>
      <c r="AR367" s="80">
        <f t="shared" si="66"/>
        <v>100.00004460098783</v>
      </c>
      <c r="AS367" s="80">
        <f>[1]Calculations!AI338</f>
        <v>0</v>
      </c>
      <c r="AT367" s="80">
        <f t="shared" si="67"/>
        <v>0</v>
      </c>
      <c r="AU367" s="80">
        <f>[1]Calculations!AJ338</f>
        <v>0</v>
      </c>
      <c r="AV367" s="80">
        <f t="shared" si="68"/>
        <v>0</v>
      </c>
      <c r="AW367" s="84"/>
      <c r="AX367" s="84"/>
      <c r="AY367" s="13" t="str">
        <f>[1]Calculations!D338</f>
        <v>Land Supply 2018</v>
      </c>
    </row>
    <row r="368" spans="2:51" ht="25" x14ac:dyDescent="0.25">
      <c r="B368" s="13" t="str">
        <f>[1]Calculations!A339</f>
        <v>HL/2936/00</v>
      </c>
      <c r="C368" s="30" t="str">
        <f>[1]Calculations!B339</f>
        <v>Land at 12 Holthouse Road, Tottington, Bury, BL8 3JP</v>
      </c>
      <c r="D368" s="13" t="str">
        <f>[1]Calculations!C339</f>
        <v>Residential</v>
      </c>
      <c r="E368" s="38">
        <f>[1]Calculations!E339</f>
        <v>4.2593699999999998E-2</v>
      </c>
      <c r="F368" s="38">
        <f>[1]Calculations!I339</f>
        <v>4.2593699999999998E-2</v>
      </c>
      <c r="G368" s="38">
        <f>[1]Calculations!M339</f>
        <v>100</v>
      </c>
      <c r="H368" s="38">
        <f>[1]Calculations!H339</f>
        <v>0</v>
      </c>
      <c r="I368" s="38">
        <f>[1]Calculations!L339</f>
        <v>0</v>
      </c>
      <c r="J368" s="38">
        <f>[1]Calculations!G339</f>
        <v>0</v>
      </c>
      <c r="K368" s="38">
        <f>[1]Calculations!K339</f>
        <v>0</v>
      </c>
      <c r="L368" s="38">
        <f>[1]Calculations!F339</f>
        <v>0</v>
      </c>
      <c r="M368" s="38">
        <f>[1]Calculations!J339</f>
        <v>0</v>
      </c>
      <c r="N368" s="38">
        <f>[1]Calculations!V339</f>
        <v>0</v>
      </c>
      <c r="O368" s="38">
        <f>[1]Calculations!W339</f>
        <v>0</v>
      </c>
      <c r="P368" s="38">
        <f>[1]Calculations!O339</f>
        <v>1.8306550007499999E-4</v>
      </c>
      <c r="Q368" s="38">
        <f>[1]Calculations!S339</f>
        <v>0.42979478203349319</v>
      </c>
      <c r="R368" s="38">
        <f>[1]Calculations!Q339</f>
        <v>1.8306550007499999E-4</v>
      </c>
      <c r="S368" s="38">
        <f>[1]Calculations!T339</f>
        <v>0.42979478203349319</v>
      </c>
      <c r="T368" s="38">
        <f>[1]Calculations!R339</f>
        <v>1.8306550007499999E-4</v>
      </c>
      <c r="U368" s="38">
        <f>[1]Calculations!U339</f>
        <v>0.42979478203349319</v>
      </c>
      <c r="V368" s="38" t="str">
        <f>[1]Calculations!X339</f>
        <v>Not Modelled</v>
      </c>
      <c r="W368" s="38" t="str">
        <f>[1]Calculations!Y339</f>
        <v>N/A</v>
      </c>
      <c r="X368" s="38" t="s">
        <v>1056</v>
      </c>
      <c r="Y368" s="73" t="s">
        <v>105</v>
      </c>
      <c r="Z368" s="80" t="s">
        <v>1066</v>
      </c>
      <c r="AA368" s="80">
        <f>[1]Calculations!Z339</f>
        <v>0</v>
      </c>
      <c r="AB368" s="80">
        <f t="shared" si="58"/>
        <v>0</v>
      </c>
      <c r="AC368" s="80">
        <f>[1]Calculations!AA339</f>
        <v>0</v>
      </c>
      <c r="AD368" s="80">
        <f t="shared" si="59"/>
        <v>0</v>
      </c>
      <c r="AE368" s="80">
        <f>[1]Calculations!AB339</f>
        <v>0</v>
      </c>
      <c r="AF368" s="80">
        <f t="shared" si="60"/>
        <v>0</v>
      </c>
      <c r="AG368" s="80">
        <f>[1]Calculations!AC339</f>
        <v>0</v>
      </c>
      <c r="AH368" s="80">
        <f t="shared" si="61"/>
        <v>0</v>
      </c>
      <c r="AI368" s="80">
        <f>[1]Calculations!AD339</f>
        <v>0</v>
      </c>
      <c r="AJ368" s="80">
        <f t="shared" si="62"/>
        <v>0</v>
      </c>
      <c r="AK368" s="80">
        <f>[1]Calculations!AE339</f>
        <v>0</v>
      </c>
      <c r="AL368" s="80">
        <f t="shared" si="63"/>
        <v>0</v>
      </c>
      <c r="AM368" s="80">
        <f>[1]Calculations!AF339</f>
        <v>0</v>
      </c>
      <c r="AN368" s="80">
        <f t="shared" si="64"/>
        <v>0</v>
      </c>
      <c r="AO368" s="80">
        <f>[1]Calculations!AG339</f>
        <v>0</v>
      </c>
      <c r="AP368" s="80">
        <f t="shared" si="65"/>
        <v>0</v>
      </c>
      <c r="AQ368" s="80">
        <f>[1]Calculations!AH339</f>
        <v>4.2593700002499998E-2</v>
      </c>
      <c r="AR368" s="80">
        <f t="shared" si="66"/>
        <v>100.00000000586941</v>
      </c>
      <c r="AS368" s="80">
        <f>[1]Calculations!AI339</f>
        <v>0</v>
      </c>
      <c r="AT368" s="80">
        <f t="shared" si="67"/>
        <v>0</v>
      </c>
      <c r="AU368" s="80">
        <f>[1]Calculations!AJ339</f>
        <v>0</v>
      </c>
      <c r="AV368" s="80">
        <f t="shared" si="68"/>
        <v>0</v>
      </c>
      <c r="AW368" s="83"/>
      <c r="AX368" s="83"/>
      <c r="AY368" s="13" t="str">
        <f>[1]Calculations!D339</f>
        <v>Land Supply 2018</v>
      </c>
    </row>
    <row r="369" spans="2:51" ht="25" x14ac:dyDescent="0.25">
      <c r="B369" s="13" t="str">
        <f>[1]Calculations!A340</f>
        <v>HL/2937/00</v>
      </c>
      <c r="C369" s="30" t="str">
        <f>[1]Calculations!B340</f>
        <v>391A Bury Old Road, Prestwich, Manchester, M25 1PS</v>
      </c>
      <c r="D369" s="13" t="str">
        <f>[1]Calculations!C340</f>
        <v>Residential</v>
      </c>
      <c r="E369" s="38">
        <f>[1]Calculations!E340</f>
        <v>3.3134999999999998E-2</v>
      </c>
      <c r="F369" s="38">
        <f>[1]Calculations!I340</f>
        <v>3.3134999999999998E-2</v>
      </c>
      <c r="G369" s="38">
        <f>[1]Calculations!M340</f>
        <v>100</v>
      </c>
      <c r="H369" s="38">
        <f>[1]Calculations!H340</f>
        <v>0</v>
      </c>
      <c r="I369" s="38">
        <f>[1]Calculations!L340</f>
        <v>0</v>
      </c>
      <c r="J369" s="38">
        <f>[1]Calculations!G340</f>
        <v>0</v>
      </c>
      <c r="K369" s="38">
        <f>[1]Calculations!K340</f>
        <v>0</v>
      </c>
      <c r="L369" s="38">
        <f>[1]Calculations!F340</f>
        <v>0</v>
      </c>
      <c r="M369" s="38">
        <f>[1]Calculations!J340</f>
        <v>0</v>
      </c>
      <c r="N369" s="38">
        <f>[1]Calculations!V340</f>
        <v>3.3135025000900001E-2</v>
      </c>
      <c r="O369" s="38">
        <f>[1]Calculations!W340</f>
        <v>100.00007545163724</v>
      </c>
      <c r="P369" s="38">
        <f>[1]Calculations!O340</f>
        <v>0</v>
      </c>
      <c r="Q369" s="38">
        <f>[1]Calculations!S340</f>
        <v>0</v>
      </c>
      <c r="R369" s="38">
        <f>[1]Calculations!Q340</f>
        <v>0</v>
      </c>
      <c r="S369" s="38">
        <f>[1]Calculations!T340</f>
        <v>0</v>
      </c>
      <c r="T369" s="38">
        <f>[1]Calculations!R340</f>
        <v>0</v>
      </c>
      <c r="U369" s="38">
        <f>[1]Calculations!U340</f>
        <v>0</v>
      </c>
      <c r="V369" s="38" t="str">
        <f>[1]Calculations!X340</f>
        <v>Not Modelled</v>
      </c>
      <c r="W369" s="38" t="str">
        <f>[1]Calculations!Y340</f>
        <v>N/A</v>
      </c>
      <c r="X369" s="38" t="s">
        <v>1056</v>
      </c>
      <c r="Y369" s="73" t="s">
        <v>106</v>
      </c>
      <c r="Z369" s="80" t="s">
        <v>1071</v>
      </c>
      <c r="AA369" s="80">
        <f>[1]Calculations!Z340</f>
        <v>0</v>
      </c>
      <c r="AB369" s="80">
        <f t="shared" si="58"/>
        <v>0</v>
      </c>
      <c r="AC369" s="80">
        <f>[1]Calculations!AA340</f>
        <v>0</v>
      </c>
      <c r="AD369" s="80">
        <f t="shared" si="59"/>
        <v>0</v>
      </c>
      <c r="AE369" s="80">
        <f>[1]Calculations!AB340</f>
        <v>0</v>
      </c>
      <c r="AF369" s="80">
        <f t="shared" si="60"/>
        <v>0</v>
      </c>
      <c r="AG369" s="80">
        <f>[1]Calculations!AC340</f>
        <v>0</v>
      </c>
      <c r="AH369" s="80">
        <f t="shared" si="61"/>
        <v>0</v>
      </c>
      <c r="AI369" s="80">
        <f>[1]Calculations!AD340</f>
        <v>0</v>
      </c>
      <c r="AJ369" s="80">
        <f t="shared" si="62"/>
        <v>0</v>
      </c>
      <c r="AK369" s="80">
        <f>[1]Calculations!AE340</f>
        <v>0</v>
      </c>
      <c r="AL369" s="80">
        <f t="shared" si="63"/>
        <v>0</v>
      </c>
      <c r="AM369" s="80">
        <f>[1]Calculations!AF340</f>
        <v>0</v>
      </c>
      <c r="AN369" s="80">
        <f t="shared" si="64"/>
        <v>0</v>
      </c>
      <c r="AO369" s="80">
        <f>[1]Calculations!AG340</f>
        <v>0</v>
      </c>
      <c r="AP369" s="80">
        <f t="shared" si="65"/>
        <v>0</v>
      </c>
      <c r="AQ369" s="80">
        <f>[1]Calculations!AH340</f>
        <v>3.3135025000900001E-2</v>
      </c>
      <c r="AR369" s="80">
        <f t="shared" si="66"/>
        <v>100.00007545163724</v>
      </c>
      <c r="AS369" s="80">
        <f>[1]Calculations!AI340</f>
        <v>0</v>
      </c>
      <c r="AT369" s="80">
        <f t="shared" si="67"/>
        <v>0</v>
      </c>
      <c r="AU369" s="80">
        <f>[1]Calculations!AJ340</f>
        <v>0</v>
      </c>
      <c r="AV369" s="80">
        <f t="shared" si="68"/>
        <v>0</v>
      </c>
      <c r="AW369" s="83"/>
      <c r="AX369" s="83"/>
      <c r="AY369" s="13" t="str">
        <f>[1]Calculations!D340</f>
        <v>Land Supply 2018</v>
      </c>
    </row>
    <row r="370" spans="2:51" ht="25" x14ac:dyDescent="0.25">
      <c r="B370" s="13" t="str">
        <f>[1]Calculations!A341</f>
        <v>HL/2941/00</v>
      </c>
      <c r="C370" s="30" t="str">
        <f>[1]Calculations!B341</f>
        <v>227-229 Bury Old Road, Prestwich, Manchester, M25 1JE</v>
      </c>
      <c r="D370" s="13" t="str">
        <f>[1]Calculations!C341</f>
        <v>Residential</v>
      </c>
      <c r="E370" s="38">
        <f>[1]Calculations!E341</f>
        <v>2.4937399999999998E-2</v>
      </c>
      <c r="F370" s="38">
        <f>[1]Calculations!I341</f>
        <v>2.4937399999999998E-2</v>
      </c>
      <c r="G370" s="38">
        <f>[1]Calculations!M341</f>
        <v>100</v>
      </c>
      <c r="H370" s="38">
        <f>[1]Calculations!H341</f>
        <v>0</v>
      </c>
      <c r="I370" s="38">
        <f>[1]Calculations!L341</f>
        <v>0</v>
      </c>
      <c r="J370" s="38">
        <f>[1]Calculations!G341</f>
        <v>0</v>
      </c>
      <c r="K370" s="38">
        <f>[1]Calculations!K341</f>
        <v>0</v>
      </c>
      <c r="L370" s="38">
        <f>[1]Calculations!F341</f>
        <v>0</v>
      </c>
      <c r="M370" s="38">
        <f>[1]Calculations!J341</f>
        <v>0</v>
      </c>
      <c r="N370" s="38">
        <f>[1]Calculations!V341</f>
        <v>0</v>
      </c>
      <c r="O370" s="38">
        <f>[1]Calculations!W341</f>
        <v>0</v>
      </c>
      <c r="P370" s="38">
        <f>[1]Calculations!O341</f>
        <v>0</v>
      </c>
      <c r="Q370" s="38">
        <f>[1]Calculations!S341</f>
        <v>0</v>
      </c>
      <c r="R370" s="38">
        <f>[1]Calculations!Q341</f>
        <v>0</v>
      </c>
      <c r="S370" s="38">
        <f>[1]Calculations!T341</f>
        <v>0</v>
      </c>
      <c r="T370" s="38">
        <f>[1]Calculations!R341</f>
        <v>0</v>
      </c>
      <c r="U370" s="38">
        <f>[1]Calculations!U341</f>
        <v>0</v>
      </c>
      <c r="V370" s="38" t="str">
        <f>[1]Calculations!X341</f>
        <v>Not Modelled</v>
      </c>
      <c r="W370" s="38" t="str">
        <f>[1]Calculations!Y341</f>
        <v>N/A</v>
      </c>
      <c r="X370" s="38" t="s">
        <v>1056</v>
      </c>
      <c r="Y370" s="73" t="s">
        <v>106</v>
      </c>
      <c r="Z370" s="80" t="s">
        <v>1071</v>
      </c>
      <c r="AA370" s="80">
        <f>[1]Calculations!Z341</f>
        <v>0</v>
      </c>
      <c r="AB370" s="80">
        <f t="shared" si="58"/>
        <v>0</v>
      </c>
      <c r="AC370" s="80">
        <f>[1]Calculations!AA341</f>
        <v>0</v>
      </c>
      <c r="AD370" s="80">
        <f t="shared" si="59"/>
        <v>0</v>
      </c>
      <c r="AE370" s="80">
        <f>[1]Calculations!AB341</f>
        <v>0</v>
      </c>
      <c r="AF370" s="80">
        <f t="shared" si="60"/>
        <v>0</v>
      </c>
      <c r="AG370" s="80">
        <f>[1]Calculations!AC341</f>
        <v>0</v>
      </c>
      <c r="AH370" s="80">
        <f t="shared" si="61"/>
        <v>0</v>
      </c>
      <c r="AI370" s="80">
        <f>[1]Calculations!AD341</f>
        <v>0</v>
      </c>
      <c r="AJ370" s="80">
        <f t="shared" si="62"/>
        <v>0</v>
      </c>
      <c r="AK370" s="80">
        <f>[1]Calculations!AE341</f>
        <v>0</v>
      </c>
      <c r="AL370" s="80">
        <f t="shared" si="63"/>
        <v>0</v>
      </c>
      <c r="AM370" s="80">
        <f>[1]Calculations!AF341</f>
        <v>0</v>
      </c>
      <c r="AN370" s="80">
        <f t="shared" si="64"/>
        <v>0</v>
      </c>
      <c r="AO370" s="80">
        <f>[1]Calculations!AG341</f>
        <v>0</v>
      </c>
      <c r="AP370" s="80">
        <f t="shared" si="65"/>
        <v>0</v>
      </c>
      <c r="AQ370" s="80">
        <f>[1]Calculations!AH341</f>
        <v>2.4937404998700001E-2</v>
      </c>
      <c r="AR370" s="80">
        <f t="shared" si="66"/>
        <v>100.00002004499267</v>
      </c>
      <c r="AS370" s="80">
        <f>[1]Calculations!AI341</f>
        <v>0</v>
      </c>
      <c r="AT370" s="80">
        <f t="shared" si="67"/>
        <v>0</v>
      </c>
      <c r="AU370" s="80">
        <f>[1]Calculations!AJ341</f>
        <v>0</v>
      </c>
      <c r="AV370" s="80">
        <f t="shared" si="68"/>
        <v>0</v>
      </c>
      <c r="AW370" s="83"/>
      <c r="AX370" s="83"/>
      <c r="AY370" s="13" t="str">
        <f>[1]Calculations!D341</f>
        <v>Land Supply 2018</v>
      </c>
    </row>
    <row r="371" spans="2:51" ht="25" x14ac:dyDescent="0.25">
      <c r="B371" s="13" t="str">
        <f>[1]Calculations!A342</f>
        <v>HL/2942/00</v>
      </c>
      <c r="C371" s="30" t="str">
        <f>[1]Calculations!B342</f>
        <v>Land at western end of Watkins Drive, Prestwich, Manchester, M25 0DS</v>
      </c>
      <c r="D371" s="13" t="str">
        <f>[1]Calculations!C342</f>
        <v>Residential</v>
      </c>
      <c r="E371" s="38">
        <f>[1]Calculations!E342</f>
        <v>9.5985299999999996E-2</v>
      </c>
      <c r="F371" s="38">
        <f>[1]Calculations!I342</f>
        <v>9.5985299999999996E-2</v>
      </c>
      <c r="G371" s="38">
        <f>[1]Calculations!M342</f>
        <v>100</v>
      </c>
      <c r="H371" s="38">
        <f>[1]Calculations!H342</f>
        <v>0</v>
      </c>
      <c r="I371" s="38">
        <f>[1]Calculations!L342</f>
        <v>0</v>
      </c>
      <c r="J371" s="38">
        <f>[1]Calculations!G342</f>
        <v>0</v>
      </c>
      <c r="K371" s="38">
        <f>[1]Calculations!K342</f>
        <v>0</v>
      </c>
      <c r="L371" s="38">
        <f>[1]Calculations!F342</f>
        <v>0</v>
      </c>
      <c r="M371" s="38">
        <f>[1]Calculations!J342</f>
        <v>0</v>
      </c>
      <c r="N371" s="38">
        <f>[1]Calculations!V342</f>
        <v>0</v>
      </c>
      <c r="O371" s="38">
        <f>[1]Calculations!W342</f>
        <v>0</v>
      </c>
      <c r="P371" s="38">
        <f>[1]Calculations!O342</f>
        <v>0</v>
      </c>
      <c r="Q371" s="38">
        <f>[1]Calculations!S342</f>
        <v>0</v>
      </c>
      <c r="R371" s="38">
        <f>[1]Calculations!Q342</f>
        <v>0</v>
      </c>
      <c r="S371" s="38">
        <f>[1]Calculations!T342</f>
        <v>0</v>
      </c>
      <c r="T371" s="38">
        <f>[1]Calculations!R342</f>
        <v>0</v>
      </c>
      <c r="U371" s="38">
        <f>[1]Calculations!U342</f>
        <v>0</v>
      </c>
      <c r="V371" s="38" t="str">
        <f>[1]Calculations!X342</f>
        <v>Not Modelled</v>
      </c>
      <c r="W371" s="38" t="str">
        <f>[1]Calculations!Y342</f>
        <v>N/A</v>
      </c>
      <c r="X371" s="38" t="s">
        <v>1056</v>
      </c>
      <c r="Y371" s="73" t="s">
        <v>106</v>
      </c>
      <c r="Z371" s="80" t="s">
        <v>1071</v>
      </c>
      <c r="AA371" s="80">
        <f>[1]Calculations!Z342</f>
        <v>0</v>
      </c>
      <c r="AB371" s="80">
        <f t="shared" si="58"/>
        <v>0</v>
      </c>
      <c r="AC371" s="80">
        <f>[1]Calculations!AA342</f>
        <v>0</v>
      </c>
      <c r="AD371" s="80">
        <f t="shared" si="59"/>
        <v>0</v>
      </c>
      <c r="AE371" s="80">
        <f>[1]Calculations!AB342</f>
        <v>0</v>
      </c>
      <c r="AF371" s="80">
        <f t="shared" si="60"/>
        <v>0</v>
      </c>
      <c r="AG371" s="80">
        <f>[1]Calculations!AC342</f>
        <v>0</v>
      </c>
      <c r="AH371" s="80">
        <f t="shared" si="61"/>
        <v>0</v>
      </c>
      <c r="AI371" s="80">
        <f>[1]Calculations!AD342</f>
        <v>0</v>
      </c>
      <c r="AJ371" s="80">
        <f t="shared" si="62"/>
        <v>0</v>
      </c>
      <c r="AK371" s="80">
        <f>[1]Calculations!AE342</f>
        <v>0</v>
      </c>
      <c r="AL371" s="80">
        <f t="shared" si="63"/>
        <v>0</v>
      </c>
      <c r="AM371" s="80">
        <f>[1]Calculations!AF342</f>
        <v>0</v>
      </c>
      <c r="AN371" s="80">
        <f t="shared" si="64"/>
        <v>0</v>
      </c>
      <c r="AO371" s="80">
        <f>[1]Calculations!AG342</f>
        <v>0</v>
      </c>
      <c r="AP371" s="80">
        <f t="shared" si="65"/>
        <v>0</v>
      </c>
      <c r="AQ371" s="80">
        <f>[1]Calculations!AH342</f>
        <v>9.5985334996799995E-2</v>
      </c>
      <c r="AR371" s="80">
        <f t="shared" si="66"/>
        <v>100.00003646058302</v>
      </c>
      <c r="AS371" s="80">
        <f>[1]Calculations!AI342</f>
        <v>0</v>
      </c>
      <c r="AT371" s="80">
        <f t="shared" si="67"/>
        <v>0</v>
      </c>
      <c r="AU371" s="80">
        <f>[1]Calculations!AJ342</f>
        <v>0</v>
      </c>
      <c r="AV371" s="80">
        <f t="shared" si="68"/>
        <v>0</v>
      </c>
      <c r="AW371" s="84"/>
      <c r="AX371" s="84"/>
      <c r="AY371" s="13" t="str">
        <f>[1]Calculations!D342</f>
        <v>Land Supply 2018</v>
      </c>
    </row>
    <row r="372" spans="2:51" ht="25" x14ac:dyDescent="0.25">
      <c r="B372" s="13" t="str">
        <f>[1]Calculations!A343</f>
        <v>HL/2943/00</v>
      </c>
      <c r="C372" s="30" t="str">
        <f>[1]Calculations!B343</f>
        <v>131A Walmersley Road, Bury, BL9 5AY</v>
      </c>
      <c r="D372" s="13" t="str">
        <f>[1]Calculations!C343</f>
        <v>Residential</v>
      </c>
      <c r="E372" s="38">
        <f>[1]Calculations!E343</f>
        <v>3.6928999999999997E-2</v>
      </c>
      <c r="F372" s="38">
        <f>[1]Calculations!I343</f>
        <v>3.6928999999999997E-2</v>
      </c>
      <c r="G372" s="38">
        <f>[1]Calculations!M343</f>
        <v>100</v>
      </c>
      <c r="H372" s="38">
        <f>[1]Calculations!H343</f>
        <v>0</v>
      </c>
      <c r="I372" s="38">
        <f>[1]Calculations!L343</f>
        <v>0</v>
      </c>
      <c r="J372" s="38">
        <f>[1]Calculations!G343</f>
        <v>0</v>
      </c>
      <c r="K372" s="38">
        <f>[1]Calculations!K343</f>
        <v>0</v>
      </c>
      <c r="L372" s="38">
        <f>[1]Calculations!F343</f>
        <v>0</v>
      </c>
      <c r="M372" s="38">
        <f>[1]Calculations!J343</f>
        <v>0</v>
      </c>
      <c r="N372" s="38">
        <f>[1]Calculations!V343</f>
        <v>0</v>
      </c>
      <c r="O372" s="38">
        <f>[1]Calculations!W343</f>
        <v>0</v>
      </c>
      <c r="P372" s="38">
        <f>[1]Calculations!O343</f>
        <v>0</v>
      </c>
      <c r="Q372" s="38">
        <f>[1]Calculations!S343</f>
        <v>0</v>
      </c>
      <c r="R372" s="38">
        <f>[1]Calculations!Q343</f>
        <v>0</v>
      </c>
      <c r="S372" s="38">
        <f>[1]Calculations!T343</f>
        <v>0</v>
      </c>
      <c r="T372" s="38">
        <f>[1]Calculations!R343</f>
        <v>0</v>
      </c>
      <c r="U372" s="38">
        <f>[1]Calculations!U343</f>
        <v>0</v>
      </c>
      <c r="V372" s="38" t="str">
        <f>[1]Calculations!X343</f>
        <v>Not Modelled</v>
      </c>
      <c r="W372" s="38" t="str">
        <f>[1]Calculations!Y343</f>
        <v>N/A</v>
      </c>
      <c r="X372" s="38" t="s">
        <v>1056</v>
      </c>
      <c r="Y372" s="73" t="s">
        <v>106</v>
      </c>
      <c r="Z372" s="80" t="s">
        <v>1071</v>
      </c>
      <c r="AA372" s="80">
        <f>[1]Calculations!Z343</f>
        <v>0</v>
      </c>
      <c r="AB372" s="80">
        <f t="shared" si="58"/>
        <v>0</v>
      </c>
      <c r="AC372" s="80">
        <f>[1]Calculations!AA343</f>
        <v>0</v>
      </c>
      <c r="AD372" s="80">
        <f t="shared" si="59"/>
        <v>0</v>
      </c>
      <c r="AE372" s="80">
        <f>[1]Calculations!AB343</f>
        <v>0</v>
      </c>
      <c r="AF372" s="80">
        <f t="shared" si="60"/>
        <v>0</v>
      </c>
      <c r="AG372" s="80">
        <f>[1]Calculations!AC343</f>
        <v>0</v>
      </c>
      <c r="AH372" s="80">
        <f t="shared" si="61"/>
        <v>0</v>
      </c>
      <c r="AI372" s="80">
        <f>[1]Calculations!AD343</f>
        <v>0</v>
      </c>
      <c r="AJ372" s="80">
        <f t="shared" si="62"/>
        <v>0</v>
      </c>
      <c r="AK372" s="80">
        <f>[1]Calculations!AE343</f>
        <v>0</v>
      </c>
      <c r="AL372" s="80">
        <f t="shared" si="63"/>
        <v>0</v>
      </c>
      <c r="AM372" s="80">
        <f>[1]Calculations!AF343</f>
        <v>0</v>
      </c>
      <c r="AN372" s="80">
        <f t="shared" si="64"/>
        <v>0</v>
      </c>
      <c r="AO372" s="80">
        <f>[1]Calculations!AG343</f>
        <v>0</v>
      </c>
      <c r="AP372" s="80">
        <f t="shared" si="65"/>
        <v>0</v>
      </c>
      <c r="AQ372" s="80">
        <f>[1]Calculations!AH343</f>
        <v>3.6928999997700003E-2</v>
      </c>
      <c r="AR372" s="80">
        <f t="shared" si="66"/>
        <v>99.999999993771851</v>
      </c>
      <c r="AS372" s="80">
        <f>[1]Calculations!AI343</f>
        <v>0</v>
      </c>
      <c r="AT372" s="80">
        <f t="shared" si="67"/>
        <v>0</v>
      </c>
      <c r="AU372" s="80">
        <f>[1]Calculations!AJ343</f>
        <v>0</v>
      </c>
      <c r="AV372" s="80">
        <f t="shared" si="68"/>
        <v>0</v>
      </c>
      <c r="AW372" s="84"/>
      <c r="AX372" s="84"/>
      <c r="AY372" s="13" t="str">
        <f>[1]Calculations!D343</f>
        <v>Land Supply 2018</v>
      </c>
    </row>
    <row r="373" spans="2:51" ht="25" x14ac:dyDescent="0.25">
      <c r="B373" s="13" t="str">
        <f>[1]Calculations!A344</f>
        <v>HL/2945/00</v>
      </c>
      <c r="C373" s="30" t="str">
        <f>[1]Calculations!B344</f>
        <v>Prestwich Golf Club, Land Opposite 7 Heathlands Drive, Prestwich, M25 9XT</v>
      </c>
      <c r="D373" s="13" t="str">
        <f>[1]Calculations!C344</f>
        <v>Residential</v>
      </c>
      <c r="E373" s="38">
        <f>[1]Calculations!E344</f>
        <v>0.96332700000000004</v>
      </c>
      <c r="F373" s="38">
        <f>[1]Calculations!I344</f>
        <v>0.96332700000000004</v>
      </c>
      <c r="G373" s="38">
        <f>[1]Calculations!M344</f>
        <v>100</v>
      </c>
      <c r="H373" s="38">
        <f>[1]Calculations!H344</f>
        <v>0</v>
      </c>
      <c r="I373" s="38">
        <f>[1]Calculations!L344</f>
        <v>0</v>
      </c>
      <c r="J373" s="38">
        <f>[1]Calculations!G344</f>
        <v>0</v>
      </c>
      <c r="K373" s="38">
        <f>[1]Calculations!K344</f>
        <v>0</v>
      </c>
      <c r="L373" s="38">
        <f>[1]Calculations!F344</f>
        <v>0</v>
      </c>
      <c r="M373" s="38">
        <f>[1]Calculations!J344</f>
        <v>0</v>
      </c>
      <c r="N373" s="38">
        <f>[1]Calculations!V344</f>
        <v>0</v>
      </c>
      <c r="O373" s="38">
        <f>[1]Calculations!W344</f>
        <v>0</v>
      </c>
      <c r="P373" s="38">
        <f>[1]Calculations!O344</f>
        <v>2.5947989073986752E-2</v>
      </c>
      <c r="Q373" s="38">
        <f>[1]Calculations!S344</f>
        <v>2.6935805883139112</v>
      </c>
      <c r="R373" s="38">
        <f>[1]Calculations!Q344</f>
        <v>1.0808689073986751E-2</v>
      </c>
      <c r="S373" s="38">
        <f>[1]Calculations!T344</f>
        <v>1.1220166230144852</v>
      </c>
      <c r="T373" s="38">
        <f>[1]Calculations!R344</f>
        <v>8.6890739867499992E-6</v>
      </c>
      <c r="U373" s="38">
        <f>[1]Calculations!U344</f>
        <v>9.0198592863586287E-4</v>
      </c>
      <c r="V373" s="38" t="str">
        <f>[1]Calculations!X344</f>
        <v>Not Modelled</v>
      </c>
      <c r="W373" s="38" t="str">
        <f>[1]Calculations!Y344</f>
        <v>N/A</v>
      </c>
      <c r="X373" s="38" t="s">
        <v>1056</v>
      </c>
      <c r="Y373" s="73" t="s">
        <v>105</v>
      </c>
      <c r="Z373" s="80" t="s">
        <v>1066</v>
      </c>
      <c r="AA373" s="80">
        <f>[1]Calculations!Z344</f>
        <v>0</v>
      </c>
      <c r="AB373" s="80">
        <f t="shared" si="58"/>
        <v>0</v>
      </c>
      <c r="AC373" s="80">
        <f>[1]Calculations!AA344</f>
        <v>0</v>
      </c>
      <c r="AD373" s="80">
        <f t="shared" si="59"/>
        <v>0</v>
      </c>
      <c r="AE373" s="80">
        <f>[1]Calculations!AB344</f>
        <v>0</v>
      </c>
      <c r="AF373" s="80">
        <f t="shared" si="60"/>
        <v>0</v>
      </c>
      <c r="AG373" s="80">
        <f>[1]Calculations!AC344</f>
        <v>0</v>
      </c>
      <c r="AH373" s="80">
        <f t="shared" si="61"/>
        <v>0</v>
      </c>
      <c r="AI373" s="80">
        <f>[1]Calculations!AD344</f>
        <v>0</v>
      </c>
      <c r="AJ373" s="80">
        <f t="shared" si="62"/>
        <v>0</v>
      </c>
      <c r="AK373" s="80">
        <f>[1]Calculations!AE344</f>
        <v>0</v>
      </c>
      <c r="AL373" s="80">
        <f t="shared" si="63"/>
        <v>0</v>
      </c>
      <c r="AM373" s="80">
        <f>[1]Calculations!AF344</f>
        <v>8.6890739867499992E-6</v>
      </c>
      <c r="AN373" s="80">
        <f t="shared" si="64"/>
        <v>9.0198592863586287E-4</v>
      </c>
      <c r="AO373" s="80">
        <f>[1]Calculations!AG344</f>
        <v>0</v>
      </c>
      <c r="AP373" s="80">
        <f t="shared" si="65"/>
        <v>0</v>
      </c>
      <c r="AQ373" s="80">
        <f>[1]Calculations!AH344</f>
        <v>0.96332675999999995</v>
      </c>
      <c r="AR373" s="80">
        <f t="shared" si="66"/>
        <v>99.999975086341379</v>
      </c>
      <c r="AS373" s="80">
        <f>[1]Calculations!AI344</f>
        <v>0</v>
      </c>
      <c r="AT373" s="80">
        <f t="shared" si="67"/>
        <v>0</v>
      </c>
      <c r="AU373" s="80">
        <f>[1]Calculations!AJ344</f>
        <v>0</v>
      </c>
      <c r="AV373" s="80">
        <f t="shared" si="68"/>
        <v>0</v>
      </c>
      <c r="AW373" s="84"/>
      <c r="AX373" s="84"/>
      <c r="AY373" s="13" t="str">
        <f>[1]Calculations!D344</f>
        <v>Land Supply 2018</v>
      </c>
    </row>
    <row r="374" spans="2:51" ht="25" x14ac:dyDescent="0.25">
      <c r="B374" s="13" t="str">
        <f>[1]Calculations!A345</f>
        <v>HL/2946/00</v>
      </c>
      <c r="C374" s="30" t="str">
        <f>[1]Calculations!B345</f>
        <v>44 Rectory Lane, Prestwich, Manchester, M25 1BL</v>
      </c>
      <c r="D374" s="13" t="str">
        <f>[1]Calculations!C345</f>
        <v>Residential</v>
      </c>
      <c r="E374" s="38">
        <f>[1]Calculations!E345</f>
        <v>0.14599400000000001</v>
      </c>
      <c r="F374" s="38">
        <f>[1]Calculations!I345</f>
        <v>0.14599400000000001</v>
      </c>
      <c r="G374" s="38">
        <f>[1]Calculations!M345</f>
        <v>100</v>
      </c>
      <c r="H374" s="38">
        <f>[1]Calculations!H345</f>
        <v>0</v>
      </c>
      <c r="I374" s="38">
        <f>[1]Calculations!L345</f>
        <v>0</v>
      </c>
      <c r="J374" s="38">
        <f>[1]Calculations!G345</f>
        <v>0</v>
      </c>
      <c r="K374" s="38">
        <f>[1]Calculations!K345</f>
        <v>0</v>
      </c>
      <c r="L374" s="38">
        <f>[1]Calculations!F345</f>
        <v>0</v>
      </c>
      <c r="M374" s="38">
        <f>[1]Calculations!J345</f>
        <v>0</v>
      </c>
      <c r="N374" s="38">
        <f>[1]Calculations!V345</f>
        <v>0</v>
      </c>
      <c r="O374" s="38">
        <f>[1]Calculations!W345</f>
        <v>0</v>
      </c>
      <c r="P374" s="38">
        <f>[1]Calculations!O345</f>
        <v>0</v>
      </c>
      <c r="Q374" s="38">
        <f>[1]Calculations!S345</f>
        <v>0</v>
      </c>
      <c r="R374" s="38">
        <f>[1]Calculations!Q345</f>
        <v>0</v>
      </c>
      <c r="S374" s="38">
        <f>[1]Calculations!T345</f>
        <v>0</v>
      </c>
      <c r="T374" s="38">
        <f>[1]Calculations!R345</f>
        <v>0</v>
      </c>
      <c r="U374" s="38">
        <f>[1]Calculations!U345</f>
        <v>0</v>
      </c>
      <c r="V374" s="38" t="str">
        <f>[1]Calculations!X345</f>
        <v>Not Modelled</v>
      </c>
      <c r="W374" s="38" t="str">
        <f>[1]Calculations!Y345</f>
        <v>N/A</v>
      </c>
      <c r="X374" s="38" t="s">
        <v>1056</v>
      </c>
      <c r="Y374" s="73" t="s">
        <v>106</v>
      </c>
      <c r="Z374" s="80" t="s">
        <v>1071</v>
      </c>
      <c r="AA374" s="80">
        <f>[1]Calculations!Z345</f>
        <v>0</v>
      </c>
      <c r="AB374" s="80">
        <f t="shared" si="58"/>
        <v>0</v>
      </c>
      <c r="AC374" s="80">
        <f>[1]Calculations!AA345</f>
        <v>0</v>
      </c>
      <c r="AD374" s="80">
        <f t="shared" si="59"/>
        <v>0</v>
      </c>
      <c r="AE374" s="80">
        <f>[1]Calculations!AB345</f>
        <v>0</v>
      </c>
      <c r="AF374" s="80">
        <f t="shared" si="60"/>
        <v>0</v>
      </c>
      <c r="AG374" s="80">
        <f>[1]Calculations!AC345</f>
        <v>0</v>
      </c>
      <c r="AH374" s="80">
        <f t="shared" si="61"/>
        <v>0</v>
      </c>
      <c r="AI374" s="80">
        <f>[1]Calculations!AD345</f>
        <v>0</v>
      </c>
      <c r="AJ374" s="80">
        <f t="shared" si="62"/>
        <v>0</v>
      </c>
      <c r="AK374" s="80">
        <f>[1]Calculations!AE345</f>
        <v>0</v>
      </c>
      <c r="AL374" s="80">
        <f t="shared" si="63"/>
        <v>0</v>
      </c>
      <c r="AM374" s="80">
        <f>[1]Calculations!AF345</f>
        <v>0</v>
      </c>
      <c r="AN374" s="80">
        <f t="shared" si="64"/>
        <v>0</v>
      </c>
      <c r="AO374" s="80">
        <f>[1]Calculations!AG345</f>
        <v>0</v>
      </c>
      <c r="AP374" s="80">
        <f t="shared" si="65"/>
        <v>0</v>
      </c>
      <c r="AQ374" s="80">
        <f>[1]Calculations!AH345</f>
        <v>0.14599367999900001</v>
      </c>
      <c r="AR374" s="80">
        <f t="shared" si="66"/>
        <v>99.999780812225154</v>
      </c>
      <c r="AS374" s="80">
        <f>[1]Calculations!AI345</f>
        <v>0</v>
      </c>
      <c r="AT374" s="80">
        <f t="shared" si="67"/>
        <v>0</v>
      </c>
      <c r="AU374" s="80">
        <f>[1]Calculations!AJ345</f>
        <v>0</v>
      </c>
      <c r="AV374" s="80">
        <f t="shared" si="68"/>
        <v>0</v>
      </c>
      <c r="AW374" s="83"/>
      <c r="AX374" s="83"/>
      <c r="AY374" s="13" t="str">
        <f>[1]Calculations!D345</f>
        <v>Land Supply 2018</v>
      </c>
    </row>
    <row r="375" spans="2:51" ht="25" x14ac:dyDescent="0.25">
      <c r="B375" s="13" t="str">
        <f>[1]Calculations!A346</f>
        <v>HL/2947/00</v>
      </c>
      <c r="C375" s="30" t="str">
        <f>[1]Calculations!B346</f>
        <v>Land adjacent to 85 Newbold Street, Bury, BL8 2RR</v>
      </c>
      <c r="D375" s="13" t="str">
        <f>[1]Calculations!C346</f>
        <v>Residential</v>
      </c>
      <c r="E375" s="38">
        <f>[1]Calculations!E346</f>
        <v>1.6728099999999999E-2</v>
      </c>
      <c r="F375" s="38">
        <f>[1]Calculations!I346</f>
        <v>1.6728099999999999E-2</v>
      </c>
      <c r="G375" s="38">
        <f>[1]Calculations!M346</f>
        <v>100</v>
      </c>
      <c r="H375" s="38">
        <f>[1]Calculations!H346</f>
        <v>0</v>
      </c>
      <c r="I375" s="38">
        <f>[1]Calculations!L346</f>
        <v>0</v>
      </c>
      <c r="J375" s="38">
        <f>[1]Calculations!G346</f>
        <v>0</v>
      </c>
      <c r="K375" s="38">
        <f>[1]Calculations!K346</f>
        <v>0</v>
      </c>
      <c r="L375" s="38">
        <f>[1]Calculations!F346</f>
        <v>0</v>
      </c>
      <c r="M375" s="38">
        <f>[1]Calculations!J346</f>
        <v>0</v>
      </c>
      <c r="N375" s="38">
        <f>[1]Calculations!V346</f>
        <v>1.6728100001500001E-2</v>
      </c>
      <c r="O375" s="38">
        <f>[1]Calculations!W346</f>
        <v>100.00000000896696</v>
      </c>
      <c r="P375" s="38">
        <f>[1]Calculations!O346</f>
        <v>7.2631600000000004E-5</v>
      </c>
      <c r="Q375" s="38">
        <f>[1]Calculations!S346</f>
        <v>0.4341891786873584</v>
      </c>
      <c r="R375" s="38">
        <f>[1]Calculations!Q346</f>
        <v>0</v>
      </c>
      <c r="S375" s="38">
        <f>[1]Calculations!T346</f>
        <v>0</v>
      </c>
      <c r="T375" s="38">
        <f>[1]Calculations!R346</f>
        <v>0</v>
      </c>
      <c r="U375" s="38">
        <f>[1]Calculations!U346</f>
        <v>0</v>
      </c>
      <c r="V375" s="38" t="str">
        <f>[1]Calculations!X346</f>
        <v>Not Modelled</v>
      </c>
      <c r="W375" s="38" t="str">
        <f>[1]Calculations!Y346</f>
        <v>N/A</v>
      </c>
      <c r="X375" s="38" t="s">
        <v>1056</v>
      </c>
      <c r="Y375" s="73" t="s">
        <v>105</v>
      </c>
      <c r="Z375" s="80" t="s">
        <v>1066</v>
      </c>
      <c r="AA375" s="80">
        <f>[1]Calculations!Z346</f>
        <v>0</v>
      </c>
      <c r="AB375" s="80">
        <f t="shared" si="58"/>
        <v>0</v>
      </c>
      <c r="AC375" s="80">
        <f>[1]Calculations!AA346</f>
        <v>0</v>
      </c>
      <c r="AD375" s="80">
        <f t="shared" si="59"/>
        <v>0</v>
      </c>
      <c r="AE375" s="80">
        <f>[1]Calculations!AB346</f>
        <v>0</v>
      </c>
      <c r="AF375" s="80">
        <f t="shared" si="60"/>
        <v>0</v>
      </c>
      <c r="AG375" s="80">
        <f>[1]Calculations!AC346</f>
        <v>0</v>
      </c>
      <c r="AH375" s="80">
        <f t="shared" si="61"/>
        <v>0</v>
      </c>
      <c r="AI375" s="80">
        <f>[1]Calculations!AD346</f>
        <v>0</v>
      </c>
      <c r="AJ375" s="80">
        <f t="shared" si="62"/>
        <v>0</v>
      </c>
      <c r="AK375" s="80">
        <f>[1]Calculations!AE346</f>
        <v>0</v>
      </c>
      <c r="AL375" s="80">
        <f t="shared" si="63"/>
        <v>0</v>
      </c>
      <c r="AM375" s="80">
        <f>[1]Calculations!AF346</f>
        <v>0</v>
      </c>
      <c r="AN375" s="80">
        <f t="shared" si="64"/>
        <v>0</v>
      </c>
      <c r="AO375" s="80">
        <f>[1]Calculations!AG346</f>
        <v>0</v>
      </c>
      <c r="AP375" s="80">
        <f t="shared" si="65"/>
        <v>0</v>
      </c>
      <c r="AQ375" s="80">
        <f>[1]Calculations!AH346</f>
        <v>1.6728100001500001E-2</v>
      </c>
      <c r="AR375" s="80">
        <f t="shared" si="66"/>
        <v>100.00000000896696</v>
      </c>
      <c r="AS375" s="80">
        <f>[1]Calculations!AI346</f>
        <v>0</v>
      </c>
      <c r="AT375" s="80">
        <f t="shared" si="67"/>
        <v>0</v>
      </c>
      <c r="AU375" s="80">
        <f>[1]Calculations!AJ346</f>
        <v>0</v>
      </c>
      <c r="AV375" s="80">
        <f t="shared" si="68"/>
        <v>0</v>
      </c>
      <c r="AW375" s="83"/>
      <c r="AX375" s="83"/>
      <c r="AY375" s="13" t="str">
        <f>[1]Calculations!D346</f>
        <v>Land Supply 2018</v>
      </c>
    </row>
    <row r="376" spans="2:51" ht="25" x14ac:dyDescent="0.25">
      <c r="B376" s="13" t="str">
        <f>[1]Calculations!A347</f>
        <v>HL/2952/00</v>
      </c>
      <c r="C376" s="30" t="str">
        <f>[1]Calculations!B347</f>
        <v>Barnbrook Building, Barnbrook Street, Bury, BL9 7DT</v>
      </c>
      <c r="D376" s="13" t="str">
        <f>[1]Calculations!C347</f>
        <v>Residential</v>
      </c>
      <c r="E376" s="38">
        <f>[1]Calculations!E347</f>
        <v>5.1321100000000001E-2</v>
      </c>
      <c r="F376" s="38">
        <f>[1]Calculations!I347</f>
        <v>5.1321100000000001E-2</v>
      </c>
      <c r="G376" s="38">
        <f>[1]Calculations!M347</f>
        <v>100</v>
      </c>
      <c r="H376" s="38">
        <f>[1]Calculations!H347</f>
        <v>0</v>
      </c>
      <c r="I376" s="38">
        <f>[1]Calculations!L347</f>
        <v>0</v>
      </c>
      <c r="J376" s="38">
        <f>[1]Calculations!G347</f>
        <v>0</v>
      </c>
      <c r="K376" s="38">
        <f>[1]Calculations!K347</f>
        <v>0</v>
      </c>
      <c r="L376" s="38">
        <f>[1]Calculations!F347</f>
        <v>0</v>
      </c>
      <c r="M376" s="38">
        <f>[1]Calculations!J347</f>
        <v>0</v>
      </c>
      <c r="N376" s="38">
        <f>[1]Calculations!V347</f>
        <v>0</v>
      </c>
      <c r="O376" s="38">
        <f>[1]Calculations!W347</f>
        <v>0</v>
      </c>
      <c r="P376" s="38">
        <f>[1]Calculations!O347</f>
        <v>3.8160236849162001E-3</v>
      </c>
      <c r="Q376" s="38">
        <f>[1]Calculations!S347</f>
        <v>7.4355843598757634</v>
      </c>
      <c r="R376" s="38">
        <f>[1]Calculations!Q347</f>
        <v>3.8160236849162001E-3</v>
      </c>
      <c r="S376" s="38">
        <f>[1]Calculations!T347</f>
        <v>7.4355843598757634</v>
      </c>
      <c r="T376" s="38">
        <f>[1]Calculations!R347</f>
        <v>1.4913084986200001E-5</v>
      </c>
      <c r="U376" s="38">
        <f>[1]Calculations!U347</f>
        <v>2.9058389212624047E-2</v>
      </c>
      <c r="V376" s="38">
        <f>[1]Calculations!X347</f>
        <v>0</v>
      </c>
      <c r="W376" s="38">
        <f>[1]Calculations!Y347</f>
        <v>0</v>
      </c>
      <c r="X376" s="38" t="s">
        <v>1056</v>
      </c>
      <c r="Y376" s="73" t="s">
        <v>105</v>
      </c>
      <c r="Z376" s="80" t="s">
        <v>1066</v>
      </c>
      <c r="AA376" s="80">
        <f>[1]Calculations!Z347</f>
        <v>0</v>
      </c>
      <c r="AB376" s="80">
        <f t="shared" si="58"/>
        <v>0</v>
      </c>
      <c r="AC376" s="80">
        <f>[1]Calculations!AA347</f>
        <v>0</v>
      </c>
      <c r="AD376" s="80">
        <f t="shared" si="59"/>
        <v>0</v>
      </c>
      <c r="AE376" s="80">
        <f>[1]Calculations!AB347</f>
        <v>0</v>
      </c>
      <c r="AF376" s="80">
        <f t="shared" si="60"/>
        <v>0</v>
      </c>
      <c r="AG376" s="80">
        <f>[1]Calculations!AC347</f>
        <v>0</v>
      </c>
      <c r="AH376" s="80">
        <f t="shared" si="61"/>
        <v>0</v>
      </c>
      <c r="AI376" s="80">
        <f>[1]Calculations!AD347</f>
        <v>0</v>
      </c>
      <c r="AJ376" s="80">
        <f t="shared" si="62"/>
        <v>0</v>
      </c>
      <c r="AK376" s="80">
        <f>[1]Calculations!AE347</f>
        <v>0</v>
      </c>
      <c r="AL376" s="80">
        <f t="shared" si="63"/>
        <v>0</v>
      </c>
      <c r="AM376" s="80">
        <f>[1]Calculations!AF347</f>
        <v>0</v>
      </c>
      <c r="AN376" s="80">
        <f t="shared" si="64"/>
        <v>0</v>
      </c>
      <c r="AO376" s="80">
        <f>[1]Calculations!AG347</f>
        <v>0</v>
      </c>
      <c r="AP376" s="80">
        <f t="shared" si="65"/>
        <v>0</v>
      </c>
      <c r="AQ376" s="80">
        <f>[1]Calculations!AH347</f>
        <v>5.1321150000099999E-2</v>
      </c>
      <c r="AR376" s="80">
        <f t="shared" si="66"/>
        <v>100.00009742600997</v>
      </c>
      <c r="AS376" s="80">
        <f>[1]Calculations!AI347</f>
        <v>0</v>
      </c>
      <c r="AT376" s="80">
        <f t="shared" si="67"/>
        <v>0</v>
      </c>
      <c r="AU376" s="80">
        <f>[1]Calculations!AJ347</f>
        <v>0</v>
      </c>
      <c r="AV376" s="80">
        <f t="shared" si="68"/>
        <v>0</v>
      </c>
      <c r="AW376" s="83"/>
      <c r="AX376" s="83"/>
      <c r="AY376" s="13" t="str">
        <f>[1]Calculations!D347</f>
        <v>Land Supply 2018</v>
      </c>
    </row>
    <row r="377" spans="2:51" ht="25" x14ac:dyDescent="0.25">
      <c r="B377" s="13" t="str">
        <f>[1]Calculations!A348</f>
        <v>HL/2953/00</v>
      </c>
      <c r="C377" s="30" t="str">
        <f>[1]Calculations!B348</f>
        <v>Hawthorn Hotel, 137-143 Stand Lane, Radcliffe, Manchester, M26 1JR</v>
      </c>
      <c r="D377" s="13" t="str">
        <f>[1]Calculations!C348</f>
        <v>Residential</v>
      </c>
      <c r="E377" s="38">
        <f>[1]Calculations!E348</f>
        <v>7.5205599999999997E-2</v>
      </c>
      <c r="F377" s="38">
        <f>[1]Calculations!I348</f>
        <v>7.5205599999999997E-2</v>
      </c>
      <c r="G377" s="38">
        <f>[1]Calculations!M348</f>
        <v>100</v>
      </c>
      <c r="H377" s="38">
        <f>[1]Calculations!H348</f>
        <v>0</v>
      </c>
      <c r="I377" s="38">
        <f>[1]Calculations!L348</f>
        <v>0</v>
      </c>
      <c r="J377" s="38">
        <f>[1]Calculations!G348</f>
        <v>0</v>
      </c>
      <c r="K377" s="38">
        <f>[1]Calculations!K348</f>
        <v>0</v>
      </c>
      <c r="L377" s="38">
        <f>[1]Calculations!F348</f>
        <v>0</v>
      </c>
      <c r="M377" s="38">
        <f>[1]Calculations!J348</f>
        <v>0</v>
      </c>
      <c r="N377" s="38">
        <f>[1]Calculations!V348</f>
        <v>0</v>
      </c>
      <c r="O377" s="38">
        <f>[1]Calculations!W348</f>
        <v>0</v>
      </c>
      <c r="P377" s="38">
        <f>[1]Calculations!O348</f>
        <v>0</v>
      </c>
      <c r="Q377" s="38">
        <f>[1]Calculations!S348</f>
        <v>0</v>
      </c>
      <c r="R377" s="38">
        <f>[1]Calculations!Q348</f>
        <v>0</v>
      </c>
      <c r="S377" s="38">
        <f>[1]Calculations!T348</f>
        <v>0</v>
      </c>
      <c r="T377" s="38">
        <f>[1]Calculations!R348</f>
        <v>0</v>
      </c>
      <c r="U377" s="38">
        <f>[1]Calculations!U348</f>
        <v>0</v>
      </c>
      <c r="V377" s="38" t="str">
        <f>[1]Calculations!X348</f>
        <v>Not Modelled</v>
      </c>
      <c r="W377" s="38" t="str">
        <f>[1]Calculations!Y348</f>
        <v>N/A</v>
      </c>
      <c r="X377" s="38" t="s">
        <v>1056</v>
      </c>
      <c r="Y377" s="73" t="s">
        <v>106</v>
      </c>
      <c r="Z377" s="80" t="s">
        <v>1071</v>
      </c>
      <c r="AA377" s="80">
        <f>[1]Calculations!Z348</f>
        <v>0</v>
      </c>
      <c r="AB377" s="80">
        <f t="shared" si="58"/>
        <v>0</v>
      </c>
      <c r="AC377" s="80">
        <f>[1]Calculations!AA348</f>
        <v>0</v>
      </c>
      <c r="AD377" s="80">
        <f t="shared" si="59"/>
        <v>0</v>
      </c>
      <c r="AE377" s="80">
        <f>[1]Calculations!AB348</f>
        <v>0</v>
      </c>
      <c r="AF377" s="80">
        <f t="shared" si="60"/>
        <v>0</v>
      </c>
      <c r="AG377" s="80">
        <f>[1]Calculations!AC348</f>
        <v>0</v>
      </c>
      <c r="AH377" s="80">
        <f t="shared" si="61"/>
        <v>0</v>
      </c>
      <c r="AI377" s="80">
        <f>[1]Calculations!AD348</f>
        <v>0</v>
      </c>
      <c r="AJ377" s="80">
        <f t="shared" si="62"/>
        <v>0</v>
      </c>
      <c r="AK377" s="80">
        <f>[1]Calculations!AE348</f>
        <v>0</v>
      </c>
      <c r="AL377" s="80">
        <f t="shared" si="63"/>
        <v>0</v>
      </c>
      <c r="AM377" s="80">
        <f>[1]Calculations!AF348</f>
        <v>0</v>
      </c>
      <c r="AN377" s="80">
        <f t="shared" si="64"/>
        <v>0</v>
      </c>
      <c r="AO377" s="80">
        <f>[1]Calculations!AG348</f>
        <v>0</v>
      </c>
      <c r="AP377" s="80">
        <f t="shared" si="65"/>
        <v>0</v>
      </c>
      <c r="AQ377" s="80">
        <f>[1]Calculations!AH348</f>
        <v>7.5205599999499995E-2</v>
      </c>
      <c r="AR377" s="80">
        <f t="shared" si="66"/>
        <v>99.999999999335159</v>
      </c>
      <c r="AS377" s="80">
        <f>[1]Calculations!AI348</f>
        <v>0</v>
      </c>
      <c r="AT377" s="80">
        <f t="shared" si="67"/>
        <v>0</v>
      </c>
      <c r="AU377" s="80">
        <f>[1]Calculations!AJ348</f>
        <v>0</v>
      </c>
      <c r="AV377" s="80">
        <f t="shared" si="68"/>
        <v>0</v>
      </c>
      <c r="AW377" s="84"/>
      <c r="AX377" s="84"/>
      <c r="AY377" s="13" t="str">
        <f>[1]Calculations!D348</f>
        <v>Land Supply 2018</v>
      </c>
    </row>
    <row r="378" spans="2:51" ht="25" x14ac:dyDescent="0.25">
      <c r="B378" s="13" t="str">
        <f>[1]Calculations!A349</f>
        <v>HL/2956/00</v>
      </c>
      <c r="C378" s="30" t="str">
        <f>[1]Calculations!B349</f>
        <v>Wheatfield Centre, Victoria Avenue, Whitefield</v>
      </c>
      <c r="D378" s="13" t="str">
        <f>[1]Calculations!C349</f>
        <v>Residential</v>
      </c>
      <c r="E378" s="38">
        <f>[1]Calculations!E349</f>
        <v>1.11768</v>
      </c>
      <c r="F378" s="38">
        <f>[1]Calculations!I349</f>
        <v>1.11768</v>
      </c>
      <c r="G378" s="38">
        <f>[1]Calculations!M349</f>
        <v>100</v>
      </c>
      <c r="H378" s="38">
        <f>[1]Calculations!H349</f>
        <v>0</v>
      </c>
      <c r="I378" s="38">
        <f>[1]Calculations!L349</f>
        <v>0</v>
      </c>
      <c r="J378" s="38">
        <f>[1]Calculations!G349</f>
        <v>0</v>
      </c>
      <c r="K378" s="38">
        <f>[1]Calculations!K349</f>
        <v>0</v>
      </c>
      <c r="L378" s="38">
        <f>[1]Calculations!F349</f>
        <v>0</v>
      </c>
      <c r="M378" s="38">
        <f>[1]Calculations!J349</f>
        <v>0</v>
      </c>
      <c r="N378" s="38">
        <f>[1]Calculations!V349</f>
        <v>0</v>
      </c>
      <c r="O378" s="38">
        <f>[1]Calculations!W349</f>
        <v>0</v>
      </c>
      <c r="P378" s="38">
        <f>[1]Calculations!O349</f>
        <v>0.26907951730899998</v>
      </c>
      <c r="Q378" s="38">
        <f>[1]Calculations!S349</f>
        <v>24.0748261854019</v>
      </c>
      <c r="R378" s="38">
        <f>[1]Calculations!Q349</f>
        <v>5.6072517309000001E-2</v>
      </c>
      <c r="S378" s="38">
        <f>[1]Calculations!T349</f>
        <v>5.0168668410457373</v>
      </c>
      <c r="T378" s="38">
        <f>[1]Calculations!R349</f>
        <v>0.01</v>
      </c>
      <c r="U378" s="38">
        <f>[1]Calculations!U349</f>
        <v>0.89471047169136075</v>
      </c>
      <c r="V378" s="38" t="str">
        <f>[1]Calculations!X349</f>
        <v>Not Modelled</v>
      </c>
      <c r="W378" s="38" t="str">
        <f>[1]Calculations!Y349</f>
        <v>N/A</v>
      </c>
      <c r="X378" s="38" t="s">
        <v>1056</v>
      </c>
      <c r="Y378" s="73" t="s">
        <v>105</v>
      </c>
      <c r="Z378" s="80" t="s">
        <v>1066</v>
      </c>
      <c r="AA378" s="80">
        <f>[1]Calculations!Z349</f>
        <v>0</v>
      </c>
      <c r="AB378" s="80">
        <f t="shared" si="58"/>
        <v>0</v>
      </c>
      <c r="AC378" s="80">
        <f>[1]Calculations!AA349</f>
        <v>0</v>
      </c>
      <c r="AD378" s="80">
        <f t="shared" si="59"/>
        <v>0</v>
      </c>
      <c r="AE378" s="80">
        <f>[1]Calculations!AB349</f>
        <v>0</v>
      </c>
      <c r="AF378" s="80">
        <f t="shared" si="60"/>
        <v>0</v>
      </c>
      <c r="AG378" s="80">
        <f>[1]Calculations!AC349</f>
        <v>0</v>
      </c>
      <c r="AH378" s="80">
        <f t="shared" si="61"/>
        <v>0</v>
      </c>
      <c r="AI378" s="80">
        <f>[1]Calculations!AD349</f>
        <v>0</v>
      </c>
      <c r="AJ378" s="80">
        <f t="shared" si="62"/>
        <v>0</v>
      </c>
      <c r="AK378" s="80">
        <f>[1]Calculations!AE349</f>
        <v>0</v>
      </c>
      <c r="AL378" s="80">
        <f t="shared" si="63"/>
        <v>0</v>
      </c>
      <c r="AM378" s="80">
        <f>[1]Calculations!AF349</f>
        <v>0</v>
      </c>
      <c r="AN378" s="80">
        <f t="shared" si="64"/>
        <v>0</v>
      </c>
      <c r="AO378" s="80">
        <f>[1]Calculations!AG349</f>
        <v>0</v>
      </c>
      <c r="AP378" s="80">
        <f t="shared" si="65"/>
        <v>0</v>
      </c>
      <c r="AQ378" s="80">
        <f>[1]Calculations!AH349</f>
        <v>1.1176762</v>
      </c>
      <c r="AR378" s="80">
        <f t="shared" si="66"/>
        <v>99.999660010020747</v>
      </c>
      <c r="AS378" s="80">
        <f>[1]Calculations!AI349</f>
        <v>0</v>
      </c>
      <c r="AT378" s="80">
        <f t="shared" si="67"/>
        <v>0</v>
      </c>
      <c r="AU378" s="80">
        <f>[1]Calculations!AJ349</f>
        <v>0</v>
      </c>
      <c r="AV378" s="80">
        <f t="shared" si="68"/>
        <v>0</v>
      </c>
      <c r="AW378" s="83"/>
      <c r="AX378" s="83"/>
      <c r="AY378" s="13" t="str">
        <f>[1]Calculations!D349</f>
        <v>Land Supply 2018</v>
      </c>
    </row>
    <row r="379" spans="2:51" ht="37.5" x14ac:dyDescent="0.25">
      <c r="B379" s="13" t="str">
        <f>[1]Calculations!A350</f>
        <v>HL/2957/00</v>
      </c>
      <c r="C379" s="30" t="str">
        <f>[1]Calculations!B350</f>
        <v>Former Whitefield Library and Adult Learning Centre, Pinfold Lane, Whitefield, M45 7NY</v>
      </c>
      <c r="D379" s="13" t="str">
        <f>[1]Calculations!C350</f>
        <v>Residential</v>
      </c>
      <c r="E379" s="38">
        <f>[1]Calculations!E350</f>
        <v>0.213391</v>
      </c>
      <c r="F379" s="38">
        <f>[1]Calculations!I350</f>
        <v>0.213391</v>
      </c>
      <c r="G379" s="38">
        <f>[1]Calculations!M350</f>
        <v>100</v>
      </c>
      <c r="H379" s="38">
        <f>[1]Calculations!H350</f>
        <v>0</v>
      </c>
      <c r="I379" s="38">
        <f>[1]Calculations!L350</f>
        <v>0</v>
      </c>
      <c r="J379" s="38">
        <f>[1]Calculations!G350</f>
        <v>0</v>
      </c>
      <c r="K379" s="38">
        <f>[1]Calculations!K350</f>
        <v>0</v>
      </c>
      <c r="L379" s="38">
        <f>[1]Calculations!F350</f>
        <v>0</v>
      </c>
      <c r="M379" s="38">
        <f>[1]Calculations!J350</f>
        <v>0</v>
      </c>
      <c r="N379" s="38">
        <f>[1]Calculations!V350</f>
        <v>0</v>
      </c>
      <c r="O379" s="38">
        <f>[1]Calculations!W350</f>
        <v>0</v>
      </c>
      <c r="P379" s="38">
        <f>[1]Calculations!O350</f>
        <v>2.7225699999999999E-2</v>
      </c>
      <c r="Q379" s="38">
        <f>[1]Calculations!S350</f>
        <v>12.758598066460159</v>
      </c>
      <c r="R379" s="38">
        <f>[1]Calculations!Q350</f>
        <v>0</v>
      </c>
      <c r="S379" s="38">
        <f>[1]Calculations!T350</f>
        <v>0</v>
      </c>
      <c r="T379" s="38">
        <f>[1]Calculations!R350</f>
        <v>0</v>
      </c>
      <c r="U379" s="38">
        <f>[1]Calculations!U350</f>
        <v>0</v>
      </c>
      <c r="V379" s="38" t="str">
        <f>[1]Calculations!X350</f>
        <v>Not Modelled</v>
      </c>
      <c r="W379" s="38" t="str">
        <f>[1]Calculations!Y350</f>
        <v>N/A</v>
      </c>
      <c r="X379" s="38" t="s">
        <v>1056</v>
      </c>
      <c r="Y379" s="73" t="s">
        <v>105</v>
      </c>
      <c r="Z379" s="80" t="s">
        <v>1066</v>
      </c>
      <c r="AA379" s="80">
        <f>[1]Calculations!Z350</f>
        <v>0</v>
      </c>
      <c r="AB379" s="80">
        <f t="shared" si="58"/>
        <v>0</v>
      </c>
      <c r="AC379" s="80">
        <f>[1]Calculations!AA350</f>
        <v>0</v>
      </c>
      <c r="AD379" s="80">
        <f t="shared" si="59"/>
        <v>0</v>
      </c>
      <c r="AE379" s="80">
        <f>[1]Calculations!AB350</f>
        <v>0</v>
      </c>
      <c r="AF379" s="80">
        <f t="shared" si="60"/>
        <v>0</v>
      </c>
      <c r="AG379" s="80">
        <f>[1]Calculations!AC350</f>
        <v>0</v>
      </c>
      <c r="AH379" s="80">
        <f t="shared" si="61"/>
        <v>0</v>
      </c>
      <c r="AI379" s="80">
        <f>[1]Calculations!AD350</f>
        <v>0</v>
      </c>
      <c r="AJ379" s="80">
        <f t="shared" si="62"/>
        <v>0</v>
      </c>
      <c r="AK379" s="80">
        <f>[1]Calculations!AE350</f>
        <v>0</v>
      </c>
      <c r="AL379" s="80">
        <f t="shared" si="63"/>
        <v>0</v>
      </c>
      <c r="AM379" s="80">
        <f>[1]Calculations!AF350</f>
        <v>0</v>
      </c>
      <c r="AN379" s="80">
        <f t="shared" si="64"/>
        <v>0</v>
      </c>
      <c r="AO379" s="80">
        <f>[1]Calculations!AG350</f>
        <v>0</v>
      </c>
      <c r="AP379" s="80">
        <f t="shared" si="65"/>
        <v>0</v>
      </c>
      <c r="AQ379" s="80">
        <f>[1]Calculations!AH350</f>
        <v>0.21339107999699999</v>
      </c>
      <c r="AR379" s="80">
        <f t="shared" si="66"/>
        <v>100.00003748846015</v>
      </c>
      <c r="AS379" s="80">
        <f>[1]Calculations!AI350</f>
        <v>0</v>
      </c>
      <c r="AT379" s="80">
        <f t="shared" si="67"/>
        <v>0</v>
      </c>
      <c r="AU379" s="80">
        <f>[1]Calculations!AJ350</f>
        <v>0</v>
      </c>
      <c r="AV379" s="80">
        <f t="shared" si="68"/>
        <v>0</v>
      </c>
      <c r="AW379" s="84"/>
      <c r="AX379" s="84"/>
      <c r="AY379" s="13" t="str">
        <f>[1]Calculations!D350</f>
        <v>Land Supply 2018</v>
      </c>
    </row>
    <row r="380" spans="2:51" ht="25" x14ac:dyDescent="0.25">
      <c r="B380" s="13" t="str">
        <f>[1]Calculations!A351</f>
        <v>NL/0036/00</v>
      </c>
      <c r="C380" s="30" t="str">
        <f>[1]Calculations!B351</f>
        <v>Ramsons Restaurant, 16  Market Place, Ramsbottom, Bury, BL0 9HT</v>
      </c>
      <c r="D380" s="13" t="str">
        <f>[1]Calculations!C351</f>
        <v>Residential</v>
      </c>
      <c r="E380" s="38">
        <f>[1]Calculations!E351</f>
        <v>1.2578199999999999E-2</v>
      </c>
      <c r="F380" s="38">
        <f>[1]Calculations!I351</f>
        <v>1.2578199999999999E-2</v>
      </c>
      <c r="G380" s="38">
        <f>[1]Calculations!M351</f>
        <v>100</v>
      </c>
      <c r="H380" s="38">
        <f>[1]Calculations!H351</f>
        <v>0</v>
      </c>
      <c r="I380" s="38">
        <f>[1]Calculations!L351</f>
        <v>0</v>
      </c>
      <c r="J380" s="38">
        <f>[1]Calculations!G351</f>
        <v>0</v>
      </c>
      <c r="K380" s="38">
        <f>[1]Calculations!K351</f>
        <v>0</v>
      </c>
      <c r="L380" s="38">
        <f>[1]Calculations!F351</f>
        <v>0</v>
      </c>
      <c r="M380" s="38">
        <f>[1]Calculations!J351</f>
        <v>0</v>
      </c>
      <c r="N380" s="38">
        <f>[1]Calculations!V351</f>
        <v>0</v>
      </c>
      <c r="O380" s="38">
        <f>[1]Calculations!W351</f>
        <v>0</v>
      </c>
      <c r="P380" s="38">
        <f>[1]Calculations!O351</f>
        <v>0</v>
      </c>
      <c r="Q380" s="38">
        <f>[1]Calculations!S351</f>
        <v>0</v>
      </c>
      <c r="R380" s="38">
        <f>[1]Calculations!Q351</f>
        <v>0</v>
      </c>
      <c r="S380" s="38">
        <f>[1]Calculations!T351</f>
        <v>0</v>
      </c>
      <c r="T380" s="38">
        <f>[1]Calculations!R351</f>
        <v>0</v>
      </c>
      <c r="U380" s="38">
        <f>[1]Calculations!U351</f>
        <v>0</v>
      </c>
      <c r="V380" s="38">
        <f>[1]Calculations!X351</f>
        <v>0</v>
      </c>
      <c r="W380" s="38">
        <f>[1]Calculations!Y351</f>
        <v>0</v>
      </c>
      <c r="X380" s="38" t="s">
        <v>1056</v>
      </c>
      <c r="Y380" s="73" t="s">
        <v>106</v>
      </c>
      <c r="Z380" s="80" t="s">
        <v>1071</v>
      </c>
      <c r="AA380" s="80">
        <f>[1]Calculations!Z351</f>
        <v>0</v>
      </c>
      <c r="AB380" s="80">
        <f t="shared" si="58"/>
        <v>0</v>
      </c>
      <c r="AC380" s="80">
        <f>[1]Calculations!AA351</f>
        <v>0</v>
      </c>
      <c r="AD380" s="80">
        <f t="shared" si="59"/>
        <v>0</v>
      </c>
      <c r="AE380" s="80">
        <f>[1]Calculations!AB351</f>
        <v>0</v>
      </c>
      <c r="AF380" s="80">
        <f t="shared" si="60"/>
        <v>0</v>
      </c>
      <c r="AG380" s="80">
        <f>[1]Calculations!AC351</f>
        <v>0</v>
      </c>
      <c r="AH380" s="80">
        <f t="shared" si="61"/>
        <v>0</v>
      </c>
      <c r="AI380" s="80">
        <f>[1]Calculations!AD351</f>
        <v>0</v>
      </c>
      <c r="AJ380" s="80">
        <f t="shared" si="62"/>
        <v>0</v>
      </c>
      <c r="AK380" s="80">
        <f>[1]Calculations!AE351</f>
        <v>0</v>
      </c>
      <c r="AL380" s="80">
        <f t="shared" si="63"/>
        <v>0</v>
      </c>
      <c r="AM380" s="80">
        <f>[1]Calculations!AF351</f>
        <v>0</v>
      </c>
      <c r="AN380" s="80">
        <f t="shared" si="64"/>
        <v>0</v>
      </c>
      <c r="AO380" s="80">
        <f>[1]Calculations!AG351</f>
        <v>0</v>
      </c>
      <c r="AP380" s="80">
        <f t="shared" si="65"/>
        <v>0</v>
      </c>
      <c r="AQ380" s="80">
        <f>[1]Calculations!AH351</f>
        <v>1.2578155000899999E-2</v>
      </c>
      <c r="AR380" s="80">
        <f t="shared" si="66"/>
        <v>99.999642245313325</v>
      </c>
      <c r="AS380" s="80">
        <f>[1]Calculations!AI351</f>
        <v>0</v>
      </c>
      <c r="AT380" s="80">
        <f t="shared" si="67"/>
        <v>0</v>
      </c>
      <c r="AU380" s="80">
        <f>[1]Calculations!AJ351</f>
        <v>0</v>
      </c>
      <c r="AV380" s="80">
        <f t="shared" si="68"/>
        <v>0</v>
      </c>
      <c r="AW380" s="83"/>
      <c r="AX380" s="83"/>
      <c r="AY380" s="13" t="str">
        <f>[1]Calculations!D351</f>
        <v>Land Supply 2018</v>
      </c>
    </row>
    <row r="381" spans="2:51" ht="25" x14ac:dyDescent="0.25">
      <c r="B381" s="13" t="str">
        <f>[1]Calculations!A352</f>
        <v>NL/0045/00</v>
      </c>
      <c r="C381" s="30" t="str">
        <f>[1]Calculations!B352</f>
        <v>Pimhole Pharmacy, 185 Rochdale Road, Pimhole, Bury, BL9 7BB</v>
      </c>
      <c r="D381" s="13" t="str">
        <f>[1]Calculations!C352</f>
        <v>Residential</v>
      </c>
      <c r="E381" s="38">
        <f>[1]Calculations!E352</f>
        <v>6.9147499999999999E-3</v>
      </c>
      <c r="F381" s="38">
        <f>[1]Calculations!I352</f>
        <v>6.9147499999999999E-3</v>
      </c>
      <c r="G381" s="38">
        <f>[1]Calculations!M352</f>
        <v>100</v>
      </c>
      <c r="H381" s="38">
        <f>[1]Calculations!H352</f>
        <v>0</v>
      </c>
      <c r="I381" s="38">
        <f>[1]Calculations!L352</f>
        <v>0</v>
      </c>
      <c r="J381" s="38">
        <f>[1]Calculations!G352</f>
        <v>0</v>
      </c>
      <c r="K381" s="38">
        <f>[1]Calculations!K352</f>
        <v>0</v>
      </c>
      <c r="L381" s="38">
        <f>[1]Calculations!F352</f>
        <v>0</v>
      </c>
      <c r="M381" s="38">
        <f>[1]Calculations!J352</f>
        <v>0</v>
      </c>
      <c r="N381" s="38">
        <f>[1]Calculations!V352</f>
        <v>0</v>
      </c>
      <c r="O381" s="38">
        <f>[1]Calculations!W352</f>
        <v>0</v>
      </c>
      <c r="P381" s="38">
        <f>[1]Calculations!O352</f>
        <v>0</v>
      </c>
      <c r="Q381" s="38">
        <f>[1]Calculations!S352</f>
        <v>0</v>
      </c>
      <c r="R381" s="38">
        <f>[1]Calculations!Q352</f>
        <v>0</v>
      </c>
      <c r="S381" s="38">
        <f>[1]Calculations!T352</f>
        <v>0</v>
      </c>
      <c r="T381" s="38">
        <f>[1]Calculations!R352</f>
        <v>0</v>
      </c>
      <c r="U381" s="38">
        <f>[1]Calculations!U352</f>
        <v>0</v>
      </c>
      <c r="V381" s="38" t="str">
        <f>[1]Calculations!X352</f>
        <v>Not Modelled</v>
      </c>
      <c r="W381" s="38" t="str">
        <f>[1]Calculations!Y352</f>
        <v>N/A</v>
      </c>
      <c r="X381" s="38" t="s">
        <v>1056</v>
      </c>
      <c r="Y381" s="73" t="s">
        <v>106</v>
      </c>
      <c r="Z381" s="80" t="s">
        <v>1071</v>
      </c>
      <c r="AA381" s="80">
        <f>[1]Calculations!Z352</f>
        <v>0</v>
      </c>
      <c r="AB381" s="80">
        <f t="shared" si="58"/>
        <v>0</v>
      </c>
      <c r="AC381" s="80">
        <f>[1]Calculations!AA352</f>
        <v>0</v>
      </c>
      <c r="AD381" s="80">
        <f t="shared" si="59"/>
        <v>0</v>
      </c>
      <c r="AE381" s="80">
        <f>[1]Calculations!AB352</f>
        <v>0</v>
      </c>
      <c r="AF381" s="80">
        <f t="shared" si="60"/>
        <v>0</v>
      </c>
      <c r="AG381" s="80">
        <f>[1]Calculations!AC352</f>
        <v>0</v>
      </c>
      <c r="AH381" s="80">
        <f t="shared" si="61"/>
        <v>0</v>
      </c>
      <c r="AI381" s="80">
        <f>[1]Calculations!AD352</f>
        <v>0</v>
      </c>
      <c r="AJ381" s="80">
        <f t="shared" si="62"/>
        <v>0</v>
      </c>
      <c r="AK381" s="80">
        <f>[1]Calculations!AE352</f>
        <v>0</v>
      </c>
      <c r="AL381" s="80">
        <f t="shared" si="63"/>
        <v>0</v>
      </c>
      <c r="AM381" s="80">
        <f>[1]Calculations!AF352</f>
        <v>0</v>
      </c>
      <c r="AN381" s="80">
        <f t="shared" si="64"/>
        <v>0</v>
      </c>
      <c r="AO381" s="80">
        <f>[1]Calculations!AG352</f>
        <v>0</v>
      </c>
      <c r="AP381" s="80">
        <f t="shared" si="65"/>
        <v>0</v>
      </c>
      <c r="AQ381" s="80">
        <f>[1]Calculations!AH352</f>
        <v>6.91474999981E-3</v>
      </c>
      <c r="AR381" s="80">
        <f t="shared" si="66"/>
        <v>99.99999999725226</v>
      </c>
      <c r="AS381" s="80">
        <f>[1]Calculations!AI352</f>
        <v>0</v>
      </c>
      <c r="AT381" s="80">
        <f t="shared" si="67"/>
        <v>0</v>
      </c>
      <c r="AU381" s="80">
        <f>[1]Calculations!AJ352</f>
        <v>0</v>
      </c>
      <c r="AV381" s="80">
        <f t="shared" si="68"/>
        <v>0</v>
      </c>
      <c r="AW381" s="84"/>
      <c r="AX381" s="84"/>
      <c r="AY381" s="13" t="str">
        <f>[1]Calculations!D352</f>
        <v>Land Supply 2018</v>
      </c>
    </row>
    <row r="382" spans="2:51" ht="25" x14ac:dyDescent="0.25">
      <c r="B382" s="13" t="str">
        <f>[1]Calculations!A353</f>
        <v>NL/0050/00</v>
      </c>
      <c r="C382" s="30" t="str">
        <f>[1]Calculations!B353</f>
        <v>St Andrews House, Mersey Drive, Whitefield, Manchester, M45 8LA</v>
      </c>
      <c r="D382" s="13" t="str">
        <f>[1]Calculations!C353</f>
        <v>Residential</v>
      </c>
      <c r="E382" s="38">
        <f>[1]Calculations!E353</f>
        <v>0.10288700000000001</v>
      </c>
      <c r="F382" s="38">
        <f>[1]Calculations!I353</f>
        <v>0.10288700000000001</v>
      </c>
      <c r="G382" s="38">
        <f>[1]Calculations!M353</f>
        <v>100</v>
      </c>
      <c r="H382" s="38">
        <f>[1]Calculations!H353</f>
        <v>0</v>
      </c>
      <c r="I382" s="38">
        <f>[1]Calculations!L353</f>
        <v>0</v>
      </c>
      <c r="J382" s="38">
        <f>[1]Calculations!G353</f>
        <v>0</v>
      </c>
      <c r="K382" s="38">
        <f>[1]Calculations!K353</f>
        <v>0</v>
      </c>
      <c r="L382" s="38">
        <f>[1]Calculations!F353</f>
        <v>0</v>
      </c>
      <c r="M382" s="38">
        <f>[1]Calculations!J353</f>
        <v>0</v>
      </c>
      <c r="N382" s="38">
        <f>[1]Calculations!V353</f>
        <v>0</v>
      </c>
      <c r="O382" s="38">
        <f>[1]Calculations!W353</f>
        <v>0</v>
      </c>
      <c r="P382" s="38">
        <f>[1]Calculations!O353</f>
        <v>0</v>
      </c>
      <c r="Q382" s="38">
        <f>[1]Calculations!S353</f>
        <v>0</v>
      </c>
      <c r="R382" s="38">
        <f>[1]Calculations!Q353</f>
        <v>0</v>
      </c>
      <c r="S382" s="38">
        <f>[1]Calculations!T353</f>
        <v>0</v>
      </c>
      <c r="T382" s="38">
        <f>[1]Calculations!R353</f>
        <v>0</v>
      </c>
      <c r="U382" s="38">
        <f>[1]Calculations!U353</f>
        <v>0</v>
      </c>
      <c r="V382" s="38" t="str">
        <f>[1]Calculations!X353</f>
        <v>Not Modelled</v>
      </c>
      <c r="W382" s="38" t="str">
        <f>[1]Calculations!Y353</f>
        <v>N/A</v>
      </c>
      <c r="X382" s="38" t="s">
        <v>1056</v>
      </c>
      <c r="Y382" s="73" t="s">
        <v>106</v>
      </c>
      <c r="Z382" s="80" t="s">
        <v>1071</v>
      </c>
      <c r="AA382" s="80">
        <f>[1]Calculations!Z353</f>
        <v>0</v>
      </c>
      <c r="AB382" s="80">
        <f t="shared" si="58"/>
        <v>0</v>
      </c>
      <c r="AC382" s="80">
        <f>[1]Calculations!AA353</f>
        <v>0</v>
      </c>
      <c r="AD382" s="80">
        <f t="shared" si="59"/>
        <v>0</v>
      </c>
      <c r="AE382" s="80">
        <f>[1]Calculations!AB353</f>
        <v>0</v>
      </c>
      <c r="AF382" s="80">
        <f t="shared" si="60"/>
        <v>0</v>
      </c>
      <c r="AG382" s="80">
        <f>[1]Calculations!AC353</f>
        <v>0</v>
      </c>
      <c r="AH382" s="80">
        <f t="shared" si="61"/>
        <v>0</v>
      </c>
      <c r="AI382" s="80">
        <f>[1]Calculations!AD353</f>
        <v>0</v>
      </c>
      <c r="AJ382" s="80">
        <f t="shared" si="62"/>
        <v>0</v>
      </c>
      <c r="AK382" s="80">
        <f>[1]Calculations!AE353</f>
        <v>0</v>
      </c>
      <c r="AL382" s="80">
        <f t="shared" si="63"/>
        <v>0</v>
      </c>
      <c r="AM382" s="80">
        <f>[1]Calculations!AF353</f>
        <v>0</v>
      </c>
      <c r="AN382" s="80">
        <f t="shared" si="64"/>
        <v>0</v>
      </c>
      <c r="AO382" s="80">
        <f>[1]Calculations!AG353</f>
        <v>0</v>
      </c>
      <c r="AP382" s="80">
        <f t="shared" si="65"/>
        <v>0</v>
      </c>
      <c r="AQ382" s="80">
        <f>[1]Calculations!AH353</f>
        <v>0.102886974999</v>
      </c>
      <c r="AR382" s="80">
        <f t="shared" si="66"/>
        <v>99.999975700525809</v>
      </c>
      <c r="AS382" s="80">
        <f>[1]Calculations!AI353</f>
        <v>0</v>
      </c>
      <c r="AT382" s="80">
        <f t="shared" si="67"/>
        <v>0</v>
      </c>
      <c r="AU382" s="80">
        <f>[1]Calculations!AJ353</f>
        <v>0</v>
      </c>
      <c r="AV382" s="80">
        <f t="shared" si="68"/>
        <v>0</v>
      </c>
      <c r="AW382" s="84"/>
      <c r="AX382" s="84"/>
      <c r="AY382" s="13" t="str">
        <f>[1]Calculations!D353</f>
        <v>Land Supply 2018</v>
      </c>
    </row>
  </sheetData>
  <autoFilter ref="B30:AY382"/>
  <mergeCells count="38">
    <mergeCell ref="F9:M9"/>
    <mergeCell ref="N9:O10"/>
    <mergeCell ref="P9:U9"/>
    <mergeCell ref="V9:W9"/>
    <mergeCell ref="F10:G10"/>
    <mergeCell ref="H10:I10"/>
    <mergeCell ref="J10:K10"/>
    <mergeCell ref="L10:M10"/>
    <mergeCell ref="P10:Q10"/>
    <mergeCell ref="R10:S10"/>
    <mergeCell ref="T10:U10"/>
    <mergeCell ref="V10:W10"/>
    <mergeCell ref="C24:C28"/>
    <mergeCell ref="F28:M28"/>
    <mergeCell ref="N28:O29"/>
    <mergeCell ref="P28:U28"/>
    <mergeCell ref="V28:W28"/>
    <mergeCell ref="AK29:AL29"/>
    <mergeCell ref="AA28:AL28"/>
    <mergeCell ref="AM28:AV28"/>
    <mergeCell ref="F29:G29"/>
    <mergeCell ref="H29:I29"/>
    <mergeCell ref="J29:K29"/>
    <mergeCell ref="L29:M29"/>
    <mergeCell ref="P29:Q29"/>
    <mergeCell ref="R29:S29"/>
    <mergeCell ref="T29:U29"/>
    <mergeCell ref="V29:W29"/>
    <mergeCell ref="AA29:AB29"/>
    <mergeCell ref="AC29:AD29"/>
    <mergeCell ref="AE29:AF29"/>
    <mergeCell ref="AG29:AH29"/>
    <mergeCell ref="AI29:AJ29"/>
    <mergeCell ref="AM29:AN29"/>
    <mergeCell ref="AO29:AP29"/>
    <mergeCell ref="AQ29:AR29"/>
    <mergeCell ref="AS29:AT29"/>
    <mergeCell ref="AU29:AV29"/>
  </mergeCells>
  <conditionalFormatting sqref="Y60 Y45 Y63 X82 X31:X55 AA31:AV382 AY31:AY382 B31:W382 X89:X129 X144:X382">
    <cfRule type="expression" dxfId="495" priority="344">
      <formula>$M31&gt;0</formula>
    </cfRule>
    <cfRule type="expression" dxfId="494" priority="345">
      <formula>#REF!&gt;0</formula>
    </cfRule>
    <cfRule type="expression" dxfId="493" priority="346">
      <formula>$K31&gt;0</formula>
    </cfRule>
    <cfRule type="expression" dxfId="492" priority="347">
      <formula>$I31&gt;0</formula>
    </cfRule>
    <cfRule type="expression" dxfId="491" priority="348">
      <formula>$Q31&gt;0</formula>
    </cfRule>
    <cfRule type="expression" dxfId="490" priority="349">
      <formula>$S31&gt;0</formula>
    </cfRule>
    <cfRule type="expression" dxfId="489" priority="350">
      <formula>$U31&gt;0</formula>
    </cfRule>
  </conditionalFormatting>
  <conditionalFormatting sqref="Y139 Y86 Y56">
    <cfRule type="expression" dxfId="488" priority="337">
      <formula>$M56&gt;0</formula>
    </cfRule>
    <cfRule type="expression" dxfId="487" priority="338">
      <formula>#REF!&gt;0</formula>
    </cfRule>
    <cfRule type="expression" dxfId="486" priority="339">
      <formula>$K56&gt;0</formula>
    </cfRule>
    <cfRule type="expression" dxfId="485" priority="340">
      <formula>$I56&gt;0</formula>
    </cfRule>
    <cfRule type="expression" dxfId="484" priority="341">
      <formula>$Q56&gt;0</formula>
    </cfRule>
    <cfRule type="expression" dxfId="483" priority="342">
      <formula>$S56&gt;0</formula>
    </cfRule>
    <cfRule type="expression" dxfId="482" priority="343">
      <formula>$U56&gt;0</formula>
    </cfRule>
  </conditionalFormatting>
  <conditionalFormatting sqref="Z45 Z60 Z63 AW109:AX109 AW63:AX63 AW60:AX60 AW45:AX45">
    <cfRule type="expression" dxfId="481" priority="330">
      <formula>$M45&gt;0</formula>
    </cfRule>
    <cfRule type="expression" dxfId="480" priority="331">
      <formula>#REF!&gt;0</formula>
    </cfRule>
    <cfRule type="expression" dxfId="479" priority="332">
      <formula>$K45&gt;0</formula>
    </cfRule>
    <cfRule type="expression" dxfId="478" priority="333">
      <formula>$I45&gt;0</formula>
    </cfRule>
    <cfRule type="expression" dxfId="477" priority="334">
      <formula>$Q45&gt;0</formula>
    </cfRule>
    <cfRule type="expression" dxfId="476" priority="335">
      <formula>$S45&gt;0</formula>
    </cfRule>
    <cfRule type="expression" dxfId="475" priority="336">
      <formula>$U45&gt;0</formula>
    </cfRule>
  </conditionalFormatting>
  <conditionalFormatting sqref="AW56:AX56 AW86:AX86 AW139:AX139 AX201 AW232:AX232 AX247 AW255:AX255 AW316:AX316">
    <cfRule type="expression" dxfId="474" priority="323">
      <formula>$M56&gt;0</formula>
    </cfRule>
    <cfRule type="expression" dxfId="473" priority="324">
      <formula>#REF!&gt;0</formula>
    </cfRule>
    <cfRule type="expression" dxfId="472" priority="325">
      <formula>$K56&gt;0</formula>
    </cfRule>
    <cfRule type="expression" dxfId="471" priority="326">
      <formula>$I56&gt;0</formula>
    </cfRule>
    <cfRule type="expression" dxfId="470" priority="327">
      <formula>$Q56&gt;0</formula>
    </cfRule>
    <cfRule type="expression" dxfId="469" priority="328">
      <formula>$S56&gt;0</formula>
    </cfRule>
    <cfRule type="expression" dxfId="468" priority="329">
      <formula>$U56&gt;0</formula>
    </cfRule>
  </conditionalFormatting>
  <conditionalFormatting sqref="AW140:AX140 AW152:AX152 AW165:AX165 AW187:AX187 AW199:AX199 AW204:AX204 AW215:AX216 AW237:AX237 AW239:AX239 AW248:AX248 AW253:AX253 AW274:AX274 AW285:AX285 AW298:AX298 AW301:AX301 AW308:AX308 AW310:AX310 AW313:AX313 AW319:AX319 AW325:AX325 AW341:AX341 AW372:AX372">
    <cfRule type="expression" dxfId="467" priority="316">
      <formula>$M140&gt;0</formula>
    </cfRule>
    <cfRule type="expression" dxfId="466" priority="317">
      <formula>#REF!&gt;0</formula>
    </cfRule>
    <cfRule type="expression" dxfId="465" priority="318">
      <formula>$K140&gt;0</formula>
    </cfRule>
    <cfRule type="expression" dxfId="464" priority="319">
      <formula>$I140&gt;0</formula>
    </cfRule>
    <cfRule type="expression" dxfId="463" priority="320">
      <formula>$Q140&gt;0</formula>
    </cfRule>
    <cfRule type="expression" dxfId="462" priority="321">
      <formula>$S140&gt;0</formula>
    </cfRule>
    <cfRule type="expression" dxfId="461" priority="322">
      <formula>$U140&gt;0</formula>
    </cfRule>
  </conditionalFormatting>
  <conditionalFormatting sqref="X130:X143 X83:X88 X56:X81">
    <cfRule type="expression" dxfId="460" priority="309">
      <formula>$M56&gt;0</formula>
    </cfRule>
    <cfRule type="expression" dxfId="459" priority="310">
      <formula>#REF!&gt;0</formula>
    </cfRule>
    <cfRule type="expression" dxfId="458" priority="311">
      <formula>$K56&gt;0</formula>
    </cfRule>
    <cfRule type="expression" dxfId="457" priority="312">
      <formula>$I56&gt;0</formula>
    </cfRule>
    <cfRule type="expression" dxfId="456" priority="313">
      <formula>$Q56&gt;0</formula>
    </cfRule>
    <cfRule type="expression" dxfId="455" priority="314">
      <formula>$S56&gt;0</formula>
    </cfRule>
    <cfRule type="expression" dxfId="454" priority="315">
      <formula>$U56&gt;0</formula>
    </cfRule>
  </conditionalFormatting>
  <conditionalFormatting sqref="Y183">
    <cfRule type="expression" dxfId="453" priority="302">
      <formula>$M183&gt;0</formula>
    </cfRule>
    <cfRule type="expression" dxfId="452" priority="303">
      <formula>#REF!&gt;0</formula>
    </cfRule>
    <cfRule type="expression" dxfId="451" priority="304">
      <formula>$K183&gt;0</formula>
    </cfRule>
    <cfRule type="expression" dxfId="450" priority="305">
      <formula>$I183&gt;0</formula>
    </cfRule>
    <cfRule type="expression" dxfId="449" priority="306">
      <formula>$Q183&gt;0</formula>
    </cfRule>
    <cfRule type="expression" dxfId="448" priority="307">
      <formula>$S183&gt;0</formula>
    </cfRule>
    <cfRule type="expression" dxfId="447" priority="308">
      <formula>$U183&gt;0</formula>
    </cfRule>
  </conditionalFormatting>
  <conditionalFormatting sqref="AW175:AX175 AW183:AX183 AW190:AX190 AW260:AX260">
    <cfRule type="expression" dxfId="446" priority="295">
      <formula>$M175&gt;0</formula>
    </cfRule>
    <cfRule type="expression" dxfId="445" priority="296">
      <formula>#REF!&gt;0</formula>
    </cfRule>
    <cfRule type="expression" dxfId="444" priority="297">
      <formula>$K175&gt;0</formula>
    </cfRule>
    <cfRule type="expression" dxfId="443" priority="298">
      <formula>$I175&gt;0</formula>
    </cfRule>
    <cfRule type="expression" dxfId="442" priority="299">
      <formula>$Q175&gt;0</formula>
    </cfRule>
    <cfRule type="expression" dxfId="441" priority="300">
      <formula>$S175&gt;0</formula>
    </cfRule>
    <cfRule type="expression" dxfId="440" priority="301">
      <formula>$U175&gt;0</formula>
    </cfRule>
  </conditionalFormatting>
  <conditionalFormatting sqref="Y160 Y154:Y156 Y132 Y95:Y96 Y90 Y70:Y71 Y66 Y52 Y35">
    <cfRule type="expression" dxfId="439" priority="288">
      <formula>$M35&gt;0</formula>
    </cfRule>
    <cfRule type="expression" dxfId="438" priority="289">
      <formula>#REF!&gt;0</formula>
    </cfRule>
    <cfRule type="expression" dxfId="437" priority="290">
      <formula>$K35&gt;0</formula>
    </cfRule>
    <cfRule type="expression" dxfId="436" priority="291">
      <formula>$I35&gt;0</formula>
    </cfRule>
    <cfRule type="expression" dxfId="435" priority="292">
      <formula>$Q35&gt;0</formula>
    </cfRule>
    <cfRule type="expression" dxfId="434" priority="293">
      <formula>$S35&gt;0</formula>
    </cfRule>
    <cfRule type="expression" dxfId="433" priority="294">
      <formula>$U35&gt;0</formula>
    </cfRule>
  </conditionalFormatting>
  <conditionalFormatting sqref="AW35:AX35 AW52:AX52 AW66:AX66 AW70:AX71 AW90:AX90 AW95:AX96 AW100:AX100 AW125:AX125 AW129:AX129 AW132:AX132 AW154:AX156 AW160:AX160 AW197:AX197">
    <cfRule type="expression" dxfId="432" priority="281">
      <formula>$M35&gt;0</formula>
    </cfRule>
    <cfRule type="expression" dxfId="431" priority="282">
      <formula>#REF!&gt;0</formula>
    </cfRule>
    <cfRule type="expression" dxfId="430" priority="283">
      <formula>$K35&gt;0</formula>
    </cfRule>
    <cfRule type="expression" dxfId="429" priority="284">
      <formula>$I35&gt;0</formula>
    </cfRule>
    <cfRule type="expression" dxfId="428" priority="285">
      <formula>$Q35&gt;0</formula>
    </cfRule>
    <cfRule type="expression" dxfId="427" priority="286">
      <formula>$S35&gt;0</formula>
    </cfRule>
    <cfRule type="expression" dxfId="426" priority="287">
      <formula>$U35&gt;0</formula>
    </cfRule>
  </conditionalFormatting>
  <conditionalFormatting sqref="Y258 Y159 Y157 Y151 Y69">
    <cfRule type="expression" dxfId="425" priority="274">
      <formula>$M69&gt;0</formula>
    </cfRule>
    <cfRule type="expression" dxfId="424" priority="275">
      <formula>#REF!&gt;0</formula>
    </cfRule>
    <cfRule type="expression" dxfId="423" priority="276">
      <formula>$K69&gt;0</formula>
    </cfRule>
    <cfRule type="expression" dxfId="422" priority="277">
      <formula>$I69&gt;0</formula>
    </cfRule>
    <cfRule type="expression" dxfId="421" priority="278">
      <formula>$Q69&gt;0</formula>
    </cfRule>
    <cfRule type="expression" dxfId="420" priority="279">
      <formula>$S69&gt;0</formula>
    </cfRule>
    <cfRule type="expression" dxfId="419" priority="280">
      <formula>$U69&gt;0</formula>
    </cfRule>
  </conditionalFormatting>
  <conditionalFormatting sqref="AW69:AX69 AW151:AX151 AW157:AX157 AW159:AX159 AW226:AX226 AW243:AX243 AW250:AX250 AW258:AX258 AW312:AX312">
    <cfRule type="expression" dxfId="418" priority="267">
      <formula>$M69&gt;0</formula>
    </cfRule>
    <cfRule type="expression" dxfId="417" priority="268">
      <formula>#REF!&gt;0</formula>
    </cfRule>
    <cfRule type="expression" dxfId="416" priority="269">
      <formula>$K69&gt;0</formula>
    </cfRule>
    <cfRule type="expression" dxfId="415" priority="270">
      <formula>$I69&gt;0</formula>
    </cfRule>
    <cfRule type="expression" dxfId="414" priority="271">
      <formula>$Q69&gt;0</formula>
    </cfRule>
    <cfRule type="expression" dxfId="413" priority="272">
      <formula>$S69&gt;0</formula>
    </cfRule>
    <cfRule type="expression" dxfId="412" priority="273">
      <formula>$U69&gt;0</formula>
    </cfRule>
  </conditionalFormatting>
  <conditionalFormatting sqref="Y171 Y161 Y148 Y131 Y76">
    <cfRule type="expression" dxfId="411" priority="260">
      <formula>$M76&gt;0</formula>
    </cfRule>
    <cfRule type="expression" dxfId="410" priority="261">
      <formula>#REF!&gt;0</formula>
    </cfRule>
    <cfRule type="expression" dxfId="409" priority="262">
      <formula>$K76&gt;0</formula>
    </cfRule>
    <cfRule type="expression" dxfId="408" priority="263">
      <formula>$I76&gt;0</formula>
    </cfRule>
    <cfRule type="expression" dxfId="407" priority="264">
      <formula>$Q76&gt;0</formula>
    </cfRule>
    <cfRule type="expression" dxfId="406" priority="265">
      <formula>$S76&gt;0</formula>
    </cfRule>
    <cfRule type="expression" dxfId="405" priority="266">
      <formula>$U76&gt;0</formula>
    </cfRule>
  </conditionalFormatting>
  <conditionalFormatting sqref="AW32:AX33 AW36:AX36 AW38:AX43 AW46:AX50 AW53:AX54 AW57:AX57 AW59:AX59 AW61:AX61 AW64:AX65 AW67:AX68 AW73:AX76 AW78:AX81 AW87:AX87 AW91:AX94 AW98:AX98 AW105:AX108 AW110:AX110 AW113:AX113 AW115:AX115 AW131:AX131 AW133:AX138 AW141:AX143 AW145:AX145 AW147:AX149 AW153:AX153 AW158:AX158 AW161:AX164 AW166:AX171 AW173:AX174 AW177:AX177 AW180:AX180 AW184:AX184 AW194:AX194 AW198:AX198 AW202:AX203 AW208:AX209 AW211:AX211 AW222:AX223 AW228:AX228 AW235:AX236 AW240:AX241 AW246:AX246 AW251:AX252 AW263:AX263 AW269:AX269 AW273:AX273 AW278:AX279 AW282:AX283 AW287:AX288 AW290:AX290 AW294:AX294 AW306:AX306 AW318:AX318 AW320:AX320 AW328:AX328 AW337:AX338 AW352:AX352 AW380:AX380 AW247">
    <cfRule type="expression" dxfId="404" priority="253">
      <formula>$M32&gt;0</formula>
    </cfRule>
    <cfRule type="expression" dxfId="403" priority="254">
      <formula>#REF!&gt;0</formula>
    </cfRule>
    <cfRule type="expression" dxfId="402" priority="255">
      <formula>$K32&gt;0</formula>
    </cfRule>
    <cfRule type="expression" dxfId="401" priority="256">
      <formula>$I32&gt;0</formula>
    </cfRule>
    <cfRule type="expression" dxfId="400" priority="257">
      <formula>$Q32&gt;0</formula>
    </cfRule>
    <cfRule type="expression" dxfId="399" priority="258">
      <formula>$S32&gt;0</formula>
    </cfRule>
    <cfRule type="expression" dxfId="398" priority="259">
      <formula>$U32&gt;0</formula>
    </cfRule>
  </conditionalFormatting>
  <conditionalFormatting sqref="AW58:AX58 AW62:AX62 AW112:AX112 AW130:AX130 AW146:AX146 AW150:AX150 AW172:AX172 AW182:AX182 AW186:AX186 AW191:AX191 AW195:AX196 AW200:AX200 AW205:AX207 AW234:AX234 AW257:AX257 AW262:AX262 AW268:AX268 AW275:AX275 AW281:AX281 AW297:AX297 AW356:AX356 AW375:AX375 AW378:AX378 AW201">
    <cfRule type="expression" dxfId="397" priority="246">
      <formula>$M58&gt;0</formula>
    </cfRule>
    <cfRule type="expression" dxfId="396" priority="247">
      <formula>#REF!&gt;0</formula>
    </cfRule>
    <cfRule type="expression" dxfId="395" priority="248">
      <formula>$K58&gt;0</formula>
    </cfRule>
    <cfRule type="expression" dxfId="394" priority="249">
      <formula>$I58&gt;0</formula>
    </cfRule>
    <cfRule type="expression" dxfId="393" priority="250">
      <formula>$Q58&gt;0</formula>
    </cfRule>
    <cfRule type="expression" dxfId="392" priority="251">
      <formula>$S58&gt;0</formula>
    </cfRule>
    <cfRule type="expression" dxfId="391" priority="252">
      <formula>$U58&gt;0</formula>
    </cfRule>
  </conditionalFormatting>
  <conditionalFormatting sqref="AW44:AX44 AW51:AX51 AW55:AX55 AW82:AX82 AW89:AX89 AW99:AX99 AW102:AX103 AW118:AX124 AW126:AX128 AW144:AX144">
    <cfRule type="expression" dxfId="390" priority="239">
      <formula>$M44&gt;0</formula>
    </cfRule>
    <cfRule type="expression" dxfId="389" priority="240">
      <formula>#REF!&gt;0</formula>
    </cfRule>
    <cfRule type="expression" dxfId="388" priority="241">
      <formula>$K44&gt;0</formula>
    </cfRule>
    <cfRule type="expression" dxfId="387" priority="242">
      <formula>$I44&gt;0</formula>
    </cfRule>
    <cfRule type="expression" dxfId="386" priority="243">
      <formula>$Q44&gt;0</formula>
    </cfRule>
    <cfRule type="expression" dxfId="385" priority="244">
      <formula>$S44&gt;0</formula>
    </cfRule>
    <cfRule type="expression" dxfId="384" priority="245">
      <formula>$U44&gt;0</formula>
    </cfRule>
  </conditionalFormatting>
  <conditionalFormatting sqref="Y117">
    <cfRule type="expression" dxfId="383" priority="232">
      <formula>$M117&gt;0</formula>
    </cfRule>
    <cfRule type="expression" dxfId="382" priority="233">
      <formula>#REF!&gt;0</formula>
    </cfRule>
    <cfRule type="expression" dxfId="381" priority="234">
      <formula>$K117&gt;0</formula>
    </cfRule>
    <cfRule type="expression" dxfId="380" priority="235">
      <formula>$I117&gt;0</formula>
    </cfRule>
    <cfRule type="expression" dxfId="379" priority="236">
      <formula>$Q117&gt;0</formula>
    </cfRule>
    <cfRule type="expression" dxfId="378" priority="237">
      <formula>$S117&gt;0</formula>
    </cfRule>
    <cfRule type="expression" dxfId="377" priority="238">
      <formula>$U117&gt;0</formula>
    </cfRule>
  </conditionalFormatting>
  <conditionalFormatting sqref="Z117 AW31:AX31 AW72:AX72 AW77:AX77 AW83:AX84 AW88:AX88 AW97:AX97 AW101:AX101 AW114:AX114 AW116:AX117 AW179:AX179 AW181:AX181 AW188:AX188 AW192:AX193 AW218:AX220 AW227:AX227 AW238:AX238 AW242:AX242 AW245:AX245 AW249:AX249 AW254:AX254 AW256:AX256 AW259:AX259 AW266:AX266 AW271:AX271 AW280:AX280 AW286:AX286 AW289:AX289 AW291:AX291 AW296:AX296 AW300:AX300 AW302:AX302 AW305:AX305 AW307:AX307 AW309:AX309 AW311:AX311 AW317:AX317 AW321:AX322 AW327:AX327 AW329:AX329 AW332:AX332 AW334:AX336 AW339:AX339 AW342:AX342 AW345:AX347 AW349:AX349 AW358:AX358 AW363:AX365 AW368:AX370 AW374:AX374 AW376:AX376">
    <cfRule type="expression" dxfId="376" priority="225">
      <formula>$M31&gt;0</formula>
    </cfRule>
    <cfRule type="expression" dxfId="375" priority="226">
      <formula>#REF!&gt;0</formula>
    </cfRule>
    <cfRule type="expression" dxfId="374" priority="227">
      <formula>$K31&gt;0</formula>
    </cfRule>
    <cfRule type="expression" dxfId="373" priority="228">
      <formula>$I31&gt;0</formula>
    </cfRule>
    <cfRule type="expression" dxfId="372" priority="229">
      <formula>$Q31&gt;0</formula>
    </cfRule>
    <cfRule type="expression" dxfId="371" priority="230">
      <formula>$S31&gt;0</formula>
    </cfRule>
    <cfRule type="expression" dxfId="370" priority="231">
      <formula>$U31&gt;0</formula>
    </cfRule>
  </conditionalFormatting>
  <conditionalFormatting sqref="AW189:AX189 AW231:AX231 AW326:AX326">
    <cfRule type="expression" dxfId="369" priority="218">
      <formula>$M189&gt;0</formula>
    </cfRule>
    <cfRule type="expression" dxfId="368" priority="219">
      <formula>#REF!&gt;0</formula>
    </cfRule>
    <cfRule type="expression" dxfId="367" priority="220">
      <formula>$K189&gt;0</formula>
    </cfRule>
    <cfRule type="expression" dxfId="366" priority="221">
      <formula>$I189&gt;0</formula>
    </cfRule>
    <cfRule type="expression" dxfId="365" priority="222">
      <formula>$Q189&gt;0</formula>
    </cfRule>
    <cfRule type="expression" dxfId="364" priority="223">
      <formula>$S189&gt;0</formula>
    </cfRule>
    <cfRule type="expression" dxfId="363" priority="224">
      <formula>$U189&gt;0</formula>
    </cfRule>
  </conditionalFormatting>
  <conditionalFormatting sqref="Y111 Y85 Y37 Y34">
    <cfRule type="expression" dxfId="362" priority="211">
      <formula>$M34&gt;0</formula>
    </cfRule>
    <cfRule type="expression" dxfId="361" priority="212">
      <formula>#REF!&gt;0</formula>
    </cfRule>
    <cfRule type="expression" dxfId="360" priority="213">
      <formula>$K34&gt;0</formula>
    </cfRule>
    <cfRule type="expression" dxfId="359" priority="214">
      <formula>$I34&gt;0</formula>
    </cfRule>
    <cfRule type="expression" dxfId="358" priority="215">
      <formula>$Q34&gt;0</formula>
    </cfRule>
    <cfRule type="expression" dxfId="357" priority="216">
      <formula>$S34&gt;0</formula>
    </cfRule>
    <cfRule type="expression" dxfId="356" priority="217">
      <formula>$U34&gt;0</formula>
    </cfRule>
  </conditionalFormatting>
  <conditionalFormatting sqref="Z111 Z85 Z37 Z34 AW34:AX34 AW37:AX37 AW85:AX85 AW111:AX111">
    <cfRule type="expression" dxfId="355" priority="204">
      <formula>$M34&gt;0</formula>
    </cfRule>
    <cfRule type="expression" dxfId="354" priority="205">
      <formula>#REF!&gt;0</formula>
    </cfRule>
    <cfRule type="expression" dxfId="353" priority="206">
      <formula>$K34&gt;0</formula>
    </cfRule>
    <cfRule type="expression" dxfId="352" priority="207">
      <formula>$I34&gt;0</formula>
    </cfRule>
    <cfRule type="expression" dxfId="351" priority="208">
      <formula>$Q34&gt;0</formula>
    </cfRule>
    <cfRule type="expression" dxfId="350" priority="209">
      <formula>$S34&gt;0</formula>
    </cfRule>
    <cfRule type="expression" dxfId="349" priority="210">
      <formula>$U34&gt;0</formula>
    </cfRule>
  </conditionalFormatting>
  <conditionalFormatting sqref="Y104">
    <cfRule type="expression" dxfId="348" priority="197">
      <formula>$M104&gt;0</formula>
    </cfRule>
    <cfRule type="expression" dxfId="347" priority="198">
      <formula>#REF!&gt;0</formula>
    </cfRule>
    <cfRule type="expression" dxfId="346" priority="199">
      <formula>$K104&gt;0</formula>
    </cfRule>
    <cfRule type="expression" dxfId="345" priority="200">
      <formula>$I104&gt;0</formula>
    </cfRule>
    <cfRule type="expression" dxfId="344" priority="201">
      <formula>$Q104&gt;0</formula>
    </cfRule>
    <cfRule type="expression" dxfId="343" priority="202">
      <formula>$S104&gt;0</formula>
    </cfRule>
    <cfRule type="expression" dxfId="342" priority="203">
      <formula>$U104&gt;0</formula>
    </cfRule>
  </conditionalFormatting>
  <conditionalFormatting sqref="Z104 AW104:AX104 AW176:AX176 AW178:AX178 AW185:AX185 AW210:AX210 AW212:AX214 AW217:AX217 AW221:AX221 AW224:AX225 AW229:AX230 AW233:AX233 AW244:AX244 AW261:AX261 AW264:AX265 AW267:AX267 AW270:AX270 AW272:AX272 AW276:AX277 AW284:AX284 AW292:AX293 AW295:AX295 AW299:AX299 AW303:AX304 AW314:AX315 AW323:AX324 AW330:AX331 AW333:AX333 AW340:AX340 AW343:AX344 AW348:AX348 AW350:AX351 AW353:AX355 AW357:AX357 AW359:AX362 AW366:AX367 AW371:AX371 AW373:AX373 AW377:AX377 AW379:AX379 AW381:AX382 Z185 Z224 Z261 Z343:Z344 Z353 Z377">
    <cfRule type="expression" dxfId="341" priority="190">
      <formula>$M104&gt;0</formula>
    </cfRule>
    <cfRule type="expression" dxfId="340" priority="191">
      <formula>#REF!&gt;0</formula>
    </cfRule>
    <cfRule type="expression" dxfId="339" priority="192">
      <formula>$K104&gt;0</formula>
    </cfRule>
    <cfRule type="expression" dxfId="338" priority="193">
      <formula>$I104&gt;0</formula>
    </cfRule>
    <cfRule type="expression" dxfId="337" priority="194">
      <formula>$Q104&gt;0</formula>
    </cfRule>
    <cfRule type="expression" dxfId="336" priority="195">
      <formula>$S104&gt;0</formula>
    </cfRule>
    <cfRule type="expression" dxfId="335" priority="196">
      <formula>$U104&gt;0</formula>
    </cfRule>
  </conditionalFormatting>
  <conditionalFormatting sqref="Z165 Z152 Z140">
    <cfRule type="expression" dxfId="334" priority="183">
      <formula>$M140&gt;0</formula>
    </cfRule>
    <cfRule type="expression" dxfId="333" priority="184">
      <formula>#REF!&gt;0</formula>
    </cfRule>
    <cfRule type="expression" dxfId="332" priority="185">
      <formula>$K140&gt;0</formula>
    </cfRule>
    <cfRule type="expression" dxfId="331" priority="186">
      <formula>$I140&gt;0</formula>
    </cfRule>
    <cfRule type="expression" dxfId="330" priority="187">
      <formula>$Q140&gt;0</formula>
    </cfRule>
    <cfRule type="expression" dxfId="329" priority="188">
      <formula>$S140&gt;0</formula>
    </cfRule>
    <cfRule type="expression" dxfId="328" priority="189">
      <formula>$U140&gt;0</formula>
    </cfRule>
  </conditionalFormatting>
  <conditionalFormatting sqref="Y165 Y152 Y140">
    <cfRule type="expression" dxfId="327" priority="176">
      <formula>$M140&gt;0</formula>
    </cfRule>
    <cfRule type="expression" dxfId="326" priority="177">
      <formula>#REF!&gt;0</formula>
    </cfRule>
    <cfRule type="expression" dxfId="325" priority="178">
      <formula>$K140&gt;0</formula>
    </cfRule>
    <cfRule type="expression" dxfId="324" priority="179">
      <formula>$I140&gt;0</formula>
    </cfRule>
    <cfRule type="expression" dxfId="323" priority="180">
      <formula>$Q140&gt;0</formula>
    </cfRule>
    <cfRule type="expression" dxfId="322" priority="181">
      <formula>$S140&gt;0</formula>
    </cfRule>
    <cfRule type="expression" dxfId="321" priority="182">
      <formula>$U140&gt;0</formula>
    </cfRule>
  </conditionalFormatting>
  <conditionalFormatting sqref="Z258 Z171 Z161 Z157 Z148 Z131 Z76 Z69 Z151 Z159">
    <cfRule type="expression" dxfId="320" priority="169">
      <formula>$M69&gt;0</formula>
    </cfRule>
    <cfRule type="expression" dxfId="319" priority="170">
      <formula>#REF!&gt;0</formula>
    </cfRule>
    <cfRule type="expression" dxfId="318" priority="171">
      <formula>$K69&gt;0</formula>
    </cfRule>
    <cfRule type="expression" dxfId="317" priority="172">
      <formula>$I69&gt;0</formula>
    </cfRule>
    <cfRule type="expression" dxfId="316" priority="173">
      <formula>$Q69&gt;0</formula>
    </cfRule>
    <cfRule type="expression" dxfId="315" priority="174">
      <formula>$S69&gt;0</formula>
    </cfRule>
    <cfRule type="expression" dxfId="314" priority="175">
      <formula>$U69&gt;0</formula>
    </cfRule>
  </conditionalFormatting>
  <conditionalFormatting sqref="Z160 Z154:Z156 Z132 Z95:Z96 Z90 Z70:Z71 Z66 Z52 Z35">
    <cfRule type="expression" dxfId="313" priority="162">
      <formula>$M35&gt;0</formula>
    </cfRule>
    <cfRule type="expression" dxfId="312" priority="163">
      <formula>#REF!&gt;0</formula>
    </cfRule>
    <cfRule type="expression" dxfId="311" priority="164">
      <formula>$K35&gt;0</formula>
    </cfRule>
    <cfRule type="expression" dxfId="310" priority="165">
      <formula>$I35&gt;0</formula>
    </cfRule>
    <cfRule type="expression" dxfId="309" priority="166">
      <formula>$Q35&gt;0</formula>
    </cfRule>
    <cfRule type="expression" dxfId="308" priority="167">
      <formula>$S35&gt;0</formula>
    </cfRule>
    <cfRule type="expression" dxfId="307" priority="168">
      <formula>$U35&gt;0</formula>
    </cfRule>
  </conditionalFormatting>
  <conditionalFormatting sqref="Y123 Y109 Y102 Y98">
    <cfRule type="expression" dxfId="306" priority="155">
      <formula>$M98&gt;0</formula>
    </cfRule>
    <cfRule type="expression" dxfId="305" priority="156">
      <formula>#REF!&gt;0</formula>
    </cfRule>
    <cfRule type="expression" dxfId="304" priority="157">
      <formula>$K98&gt;0</formula>
    </cfRule>
    <cfRule type="expression" dxfId="303" priority="158">
      <formula>$I98&gt;0</formula>
    </cfRule>
    <cfRule type="expression" dxfId="302" priority="159">
      <formula>$Q98&gt;0</formula>
    </cfRule>
    <cfRule type="expression" dxfId="301" priority="160">
      <formula>$S98&gt;0</formula>
    </cfRule>
    <cfRule type="expression" dxfId="300" priority="161">
      <formula>$U98&gt;0</formula>
    </cfRule>
  </conditionalFormatting>
  <conditionalFormatting sqref="Z123 Z109 Z102 Z98">
    <cfRule type="expression" dxfId="299" priority="148">
      <formula>$M98&gt;0</formula>
    </cfRule>
    <cfRule type="expression" dxfId="298" priority="149">
      <formula>#REF!&gt;0</formula>
    </cfRule>
    <cfRule type="expression" dxfId="297" priority="150">
      <formula>$K98&gt;0</formula>
    </cfRule>
    <cfRule type="expression" dxfId="296" priority="151">
      <formula>$I98&gt;0</formula>
    </cfRule>
    <cfRule type="expression" dxfId="295" priority="152">
      <formula>$Q98&gt;0</formula>
    </cfRule>
    <cfRule type="expression" dxfId="294" priority="153">
      <formula>$S98&gt;0</formula>
    </cfRule>
    <cfRule type="expression" dxfId="293" priority="154">
      <formula>$U98&gt;0</formula>
    </cfRule>
  </conditionalFormatting>
  <conditionalFormatting sqref="Y206 Y172:Y173 Y166:Y170 Y162:Y164 Y158 Y153 Y149:Y150 Y141:Y147 Y133:Y138 Y130 Y126:Y128 Y124 Y118:Y122 Y112:Y116 Y110 Y105:Y108 Y103 Y101 Y99 Y97 Y91:Y94 Y87:Y89 Y77:Y84 Y72:Y75 Y67:Y68 Y64:Y65 Y61:Y62 Y57:Y59 Y53:Y55 Y46:Y51 Y38:Y44 Y36 Y31:Y33">
    <cfRule type="expression" dxfId="292" priority="141">
      <formula>$M31&gt;0</formula>
    </cfRule>
    <cfRule type="expression" dxfId="291" priority="142">
      <formula>#REF!&gt;0</formula>
    </cfRule>
    <cfRule type="expression" dxfId="290" priority="143">
      <formula>$K31&gt;0</formula>
    </cfRule>
    <cfRule type="expression" dxfId="289" priority="144">
      <formula>$I31&gt;0</formula>
    </cfRule>
    <cfRule type="expression" dxfId="288" priority="145">
      <formula>$Q31&gt;0</formula>
    </cfRule>
    <cfRule type="expression" dxfId="287" priority="146">
      <formula>$S31&gt;0</formula>
    </cfRule>
    <cfRule type="expression" dxfId="286" priority="147">
      <formula>$U31&gt;0</formula>
    </cfRule>
  </conditionalFormatting>
  <conditionalFormatting sqref="Z206 Z172:Z173 Z166:Z170 Z162:Z164 Z158 Z153 Z149:Z150 Z141:Z147 Z133:Z138 Z130 Z126:Z128 Z124 Z118:Z122 Z112:Z116 Z110 Z105:Z108 Z103 Z101 Z99 Z97 Z91:Z94 Z87:Z89 Z77:Z84 Z72:Z75 Z67:Z68 Z64:Z65 Z61:Z62 Z57:Z59 Z53:Z55 Z46:Z51 Z38:Z44 Z36 Z31:Z33">
    <cfRule type="expression" dxfId="285" priority="134">
      <formula>$M31&gt;0</formula>
    </cfRule>
    <cfRule type="expression" dxfId="284" priority="135">
      <formula>#REF!&gt;0</formula>
    </cfRule>
    <cfRule type="expression" dxfId="283" priority="136">
      <formula>$K31&gt;0</formula>
    </cfRule>
    <cfRule type="expression" dxfId="282" priority="137">
      <formula>$I31&gt;0</formula>
    </cfRule>
    <cfRule type="expression" dxfId="281" priority="138">
      <formula>$Q31&gt;0</formula>
    </cfRule>
    <cfRule type="expression" dxfId="280" priority="139">
      <formula>$S31&gt;0</formula>
    </cfRule>
    <cfRule type="expression" dxfId="279" priority="140">
      <formula>$U31&gt;0</formula>
    </cfRule>
  </conditionalFormatting>
  <conditionalFormatting sqref="Y129 Y125 Y100">
    <cfRule type="expression" dxfId="278" priority="127">
      <formula>$M100&gt;0</formula>
    </cfRule>
    <cfRule type="expression" dxfId="277" priority="128">
      <formula>#REF!&gt;0</formula>
    </cfRule>
    <cfRule type="expression" dxfId="276" priority="129">
      <formula>$K100&gt;0</formula>
    </cfRule>
    <cfRule type="expression" dxfId="275" priority="130">
      <formula>$I100&gt;0</formula>
    </cfRule>
    <cfRule type="expression" dxfId="274" priority="131">
      <formula>$Q100&gt;0</formula>
    </cfRule>
    <cfRule type="expression" dxfId="273" priority="132">
      <formula>$S100&gt;0</formula>
    </cfRule>
    <cfRule type="expression" dxfId="272" priority="133">
      <formula>$U100&gt;0</formula>
    </cfRule>
  </conditionalFormatting>
  <conditionalFormatting sqref="Z129 Z125 Z100">
    <cfRule type="expression" dxfId="271" priority="120">
      <formula>$M100&gt;0</formula>
    </cfRule>
    <cfRule type="expression" dxfId="270" priority="121">
      <formula>#REF!&gt;0</formula>
    </cfRule>
    <cfRule type="expression" dxfId="269" priority="122">
      <formula>$K100&gt;0</formula>
    </cfRule>
    <cfRule type="expression" dxfId="268" priority="123">
      <formula>$I100&gt;0</formula>
    </cfRule>
    <cfRule type="expression" dxfId="267" priority="124">
      <formula>$Q100&gt;0</formula>
    </cfRule>
    <cfRule type="expression" dxfId="266" priority="125">
      <formula>$S100&gt;0</formula>
    </cfRule>
    <cfRule type="expression" dxfId="265" priority="126">
      <formula>$U100&gt;0</formula>
    </cfRule>
  </conditionalFormatting>
  <conditionalFormatting sqref="Z139 Z86 Z56">
    <cfRule type="expression" dxfId="264" priority="113">
      <formula>$M56&gt;0</formula>
    </cfRule>
    <cfRule type="expression" dxfId="263" priority="114">
      <formula>#REF!&gt;0</formula>
    </cfRule>
    <cfRule type="expression" dxfId="262" priority="115">
      <formula>$K56&gt;0</formula>
    </cfRule>
    <cfRule type="expression" dxfId="261" priority="116">
      <formula>$I56&gt;0</formula>
    </cfRule>
    <cfRule type="expression" dxfId="260" priority="117">
      <formula>$Q56&gt;0</formula>
    </cfRule>
    <cfRule type="expression" dxfId="259" priority="118">
      <formula>$S56&gt;0</formula>
    </cfRule>
    <cfRule type="expression" dxfId="258" priority="119">
      <formula>$U56&gt;0</formula>
    </cfRule>
  </conditionalFormatting>
  <conditionalFormatting sqref="Y289 Y249 Y212">
    <cfRule type="expression" dxfId="257" priority="106">
      <formula>$M212&gt;0</formula>
    </cfRule>
    <cfRule type="expression" dxfId="256" priority="107">
      <formula>#REF!&gt;0</formula>
    </cfRule>
    <cfRule type="expression" dxfId="255" priority="108">
      <formula>$K212&gt;0</formula>
    </cfRule>
    <cfRule type="expression" dxfId="254" priority="109">
      <formula>$I212&gt;0</formula>
    </cfRule>
    <cfRule type="expression" dxfId="253" priority="110">
      <formula>$Q212&gt;0</formula>
    </cfRule>
    <cfRule type="expression" dxfId="252" priority="111">
      <formula>$S212&gt;0</formula>
    </cfRule>
    <cfRule type="expression" dxfId="251" priority="112">
      <formula>$U212&gt;0</formula>
    </cfRule>
  </conditionalFormatting>
  <conditionalFormatting sqref="Z289 Z249 Z212">
    <cfRule type="expression" dxfId="250" priority="99">
      <formula>$M212&gt;0</formula>
    </cfRule>
    <cfRule type="expression" dxfId="249" priority="100">
      <formula>#REF!&gt;0</formula>
    </cfRule>
    <cfRule type="expression" dxfId="248" priority="101">
      <formula>$K212&gt;0</formula>
    </cfRule>
    <cfRule type="expression" dxfId="247" priority="102">
      <formula>$I212&gt;0</formula>
    </cfRule>
    <cfRule type="expression" dxfId="246" priority="103">
      <formula>$Q212&gt;0</formula>
    </cfRule>
    <cfRule type="expression" dxfId="245" priority="104">
      <formula>$S212&gt;0</formula>
    </cfRule>
    <cfRule type="expression" dxfId="244" priority="105">
      <formula>$U212&gt;0</formula>
    </cfRule>
  </conditionalFormatting>
  <conditionalFormatting sqref="Y355 Y348 Y283 Y264">
    <cfRule type="expression" dxfId="243" priority="92">
      <formula>$M264&gt;0</formula>
    </cfRule>
    <cfRule type="expression" dxfId="242" priority="93">
      <formula>#REF!&gt;0</formula>
    </cfRule>
    <cfRule type="expression" dxfId="241" priority="94">
      <formula>$K264&gt;0</formula>
    </cfRule>
    <cfRule type="expression" dxfId="240" priority="95">
      <formula>$I264&gt;0</formula>
    </cfRule>
    <cfRule type="expression" dxfId="239" priority="96">
      <formula>$Q264&gt;0</formula>
    </cfRule>
    <cfRule type="expression" dxfId="238" priority="97">
      <formula>$S264&gt;0</formula>
    </cfRule>
    <cfRule type="expression" dxfId="237" priority="98">
      <formula>$U264&gt;0</formula>
    </cfRule>
  </conditionalFormatting>
  <conditionalFormatting sqref="Z355 Z348 Z283 Z264">
    <cfRule type="expression" dxfId="236" priority="85">
      <formula>$M264&gt;0</formula>
    </cfRule>
    <cfRule type="expression" dxfId="235" priority="86">
      <formula>#REF!&gt;0</formula>
    </cfRule>
    <cfRule type="expression" dxfId="234" priority="87">
      <formula>$K264&gt;0</formula>
    </cfRule>
    <cfRule type="expression" dxfId="233" priority="88">
      <formula>$I264&gt;0</formula>
    </cfRule>
    <cfRule type="expression" dxfId="232" priority="89">
      <formula>$Q264&gt;0</formula>
    </cfRule>
    <cfRule type="expression" dxfId="231" priority="90">
      <formula>$S264&gt;0</formula>
    </cfRule>
    <cfRule type="expression" dxfId="230" priority="91">
      <formula>$U264&gt;0</formula>
    </cfRule>
  </conditionalFormatting>
  <conditionalFormatting sqref="Y250 Y179:Y180 Y175:Y176">
    <cfRule type="expression" dxfId="229" priority="78">
      <formula>$M175&gt;0</formula>
    </cfRule>
    <cfRule type="expression" dxfId="228" priority="79">
      <formula>#REF!&gt;0</formula>
    </cfRule>
    <cfRule type="expression" dxfId="227" priority="80">
      <formula>$K175&gt;0</formula>
    </cfRule>
    <cfRule type="expression" dxfId="226" priority="81">
      <formula>$I175&gt;0</formula>
    </cfRule>
    <cfRule type="expression" dxfId="225" priority="82">
      <formula>$Q175&gt;0</formula>
    </cfRule>
    <cfRule type="expression" dxfId="224" priority="83">
      <formula>$S175&gt;0</formula>
    </cfRule>
    <cfRule type="expression" dxfId="223" priority="84">
      <formula>$U175&gt;0</formula>
    </cfRule>
  </conditionalFormatting>
  <conditionalFormatting sqref="Z250 Z179:Z180 Z175:Z176">
    <cfRule type="expression" dxfId="222" priority="71">
      <formula>$M175&gt;0</formula>
    </cfRule>
    <cfRule type="expression" dxfId="221" priority="72">
      <formula>#REF!&gt;0</formula>
    </cfRule>
    <cfRule type="expression" dxfId="220" priority="73">
      <formula>$K175&gt;0</formula>
    </cfRule>
    <cfRule type="expression" dxfId="219" priority="74">
      <formula>$I175&gt;0</formula>
    </cfRule>
    <cfRule type="expression" dxfId="218" priority="75">
      <formula>$Q175&gt;0</formula>
    </cfRule>
    <cfRule type="expression" dxfId="217" priority="76">
      <formula>$S175&gt;0</formula>
    </cfRule>
    <cfRule type="expression" dxfId="216" priority="77">
      <formula>$U175&gt;0</formula>
    </cfRule>
  </conditionalFormatting>
  <conditionalFormatting sqref="Y286 Y257 Y252 Y246 Y233">
    <cfRule type="expression" dxfId="215" priority="64">
      <formula>$M233&gt;0</formula>
    </cfRule>
    <cfRule type="expression" dxfId="214" priority="65">
      <formula>#REF!&gt;0</formula>
    </cfRule>
    <cfRule type="expression" dxfId="213" priority="66">
      <formula>$K233&gt;0</formula>
    </cfRule>
    <cfRule type="expression" dxfId="212" priority="67">
      <formula>$I233&gt;0</formula>
    </cfRule>
    <cfRule type="expression" dxfId="211" priority="68">
      <formula>$Q233&gt;0</formula>
    </cfRule>
    <cfRule type="expression" dxfId="210" priority="69">
      <formula>$S233&gt;0</formula>
    </cfRule>
    <cfRule type="expression" dxfId="209" priority="70">
      <formula>$U233&gt;0</formula>
    </cfRule>
  </conditionalFormatting>
  <conditionalFormatting sqref="Z286 Z257 Z252 Z246 Z233">
    <cfRule type="expression" dxfId="208" priority="57">
      <formula>$M233&gt;0</formula>
    </cfRule>
    <cfRule type="expression" dxfId="207" priority="58">
      <formula>#REF!&gt;0</formula>
    </cfRule>
    <cfRule type="expression" dxfId="206" priority="59">
      <formula>$K233&gt;0</formula>
    </cfRule>
    <cfRule type="expression" dxfId="205" priority="60">
      <formula>$I233&gt;0</formula>
    </cfRule>
    <cfRule type="expression" dxfId="204" priority="61">
      <formula>$Q233&gt;0</formula>
    </cfRule>
    <cfRule type="expression" dxfId="203" priority="62">
      <formula>$S233&gt;0</formula>
    </cfRule>
    <cfRule type="expression" dxfId="202" priority="63">
      <formula>$U233&gt;0</formula>
    </cfRule>
  </conditionalFormatting>
  <conditionalFormatting sqref="Y366:Y367 Y356 Y346 Y338 Y327 Y317 Y314 Y285 Y275:Y276 Y267 Y253 Y243:Y244 Y222:Y223 Y214 Y211 Y205 Y192">
    <cfRule type="expression" dxfId="201" priority="50">
      <formula>$M192&gt;0</formula>
    </cfRule>
    <cfRule type="expression" dxfId="200" priority="51">
      <formula>#REF!&gt;0</formula>
    </cfRule>
    <cfRule type="expression" dxfId="199" priority="52">
      <formula>$K192&gt;0</formula>
    </cfRule>
    <cfRule type="expression" dxfId="198" priority="53">
      <formula>$I192&gt;0</formula>
    </cfRule>
    <cfRule type="expression" dxfId="197" priority="54">
      <formula>$Q192&gt;0</formula>
    </cfRule>
    <cfRule type="expression" dxfId="196" priority="55">
      <formula>$S192&gt;0</formula>
    </cfRule>
    <cfRule type="expression" dxfId="195" priority="56">
      <formula>$U192&gt;0</formula>
    </cfRule>
  </conditionalFormatting>
  <conditionalFormatting sqref="Z366:Z367 Z356 Z346 Z338 Z327 Z317 Z314 Z285 Z275:Z276 Z267 Z253 Z243:Z244 Z222:Z223 Z214 Z211 Z205 Z192">
    <cfRule type="expression" dxfId="194" priority="43">
      <formula>$M192&gt;0</formula>
    </cfRule>
    <cfRule type="expression" dxfId="193" priority="44">
      <formula>#REF!&gt;0</formula>
    </cfRule>
    <cfRule type="expression" dxfId="192" priority="45">
      <formula>$K192&gt;0</formula>
    </cfRule>
    <cfRule type="expression" dxfId="191" priority="46">
      <formula>$I192&gt;0</formula>
    </cfRule>
    <cfRule type="expression" dxfId="190" priority="47">
      <formula>$Q192&gt;0</formula>
    </cfRule>
    <cfRule type="expression" dxfId="189" priority="48">
      <formula>$S192&gt;0</formula>
    </cfRule>
    <cfRule type="expression" dxfId="188" priority="49">
      <formula>$U192&gt;0</formula>
    </cfRule>
  </conditionalFormatting>
  <conditionalFormatting sqref="Y357 Y336 Y255 Y238 Y210">
    <cfRule type="expression" dxfId="187" priority="36">
      <formula>$M210&gt;0</formula>
    </cfRule>
    <cfRule type="expression" dxfId="186" priority="37">
      <formula>#REF!&gt;0</formula>
    </cfRule>
    <cfRule type="expression" dxfId="185" priority="38">
      <formula>$K210&gt;0</formula>
    </cfRule>
    <cfRule type="expression" dxfId="184" priority="39">
      <formula>$I210&gt;0</formula>
    </cfRule>
    <cfRule type="expression" dxfId="183" priority="40">
      <formula>$Q210&gt;0</formula>
    </cfRule>
    <cfRule type="expression" dxfId="182" priority="41">
      <formula>$S210&gt;0</formula>
    </cfRule>
    <cfRule type="expression" dxfId="181" priority="42">
      <formula>$U210&gt;0</formula>
    </cfRule>
  </conditionalFormatting>
  <conditionalFormatting sqref="Z357 Z336 Z255 Z238 Z210">
    <cfRule type="expression" dxfId="180" priority="29">
      <formula>$M210&gt;0</formula>
    </cfRule>
    <cfRule type="expression" dxfId="179" priority="30">
      <formula>#REF!&gt;0</formula>
    </cfRule>
    <cfRule type="expression" dxfId="178" priority="31">
      <formula>$K210&gt;0</formula>
    </cfRule>
    <cfRule type="expression" dxfId="177" priority="32">
      <formula>$I210&gt;0</formula>
    </cfRule>
    <cfRule type="expression" dxfId="176" priority="33">
      <formula>$Q210&gt;0</formula>
    </cfRule>
    <cfRule type="expression" dxfId="175" priority="34">
      <formula>$S210&gt;0</formula>
    </cfRule>
    <cfRule type="expression" dxfId="174" priority="35">
      <formula>$U210&gt;0</formula>
    </cfRule>
  </conditionalFormatting>
  <conditionalFormatting sqref="Y378:Y379 Y375:Y376 Y373 Y368 Y360 Y354 Y352 Y345 Y342 Y339:Y340 Y333 Y328:Y329 Y323 Y311:Y312 Y308 Y303 Y300 Y295:Y297 Y292 Y290 Y284 Y279:Y282 Y277 Y272 Y270 Y268 Y265:Y266 Y262:Y263 Y259:Y260 Y256 Y254 Y251 Y248 Y245 Y240:Y242 Y229:Y230 Y225 Y215:Y219 Y213 Y207:Y209 Y204 Y201:Y202 Y196:Y199 Y193:Y194 Y189:Y191 Y186 Y184 Y181:Y182 Y177:Y178 Y174">
    <cfRule type="expression" dxfId="173" priority="22">
      <formula>$M174&gt;0</formula>
    </cfRule>
    <cfRule type="expression" dxfId="172" priority="23">
      <formula>#REF!&gt;0</formula>
    </cfRule>
    <cfRule type="expression" dxfId="171" priority="24">
      <formula>$K174&gt;0</formula>
    </cfRule>
    <cfRule type="expression" dxfId="170" priority="25">
      <formula>$I174&gt;0</formula>
    </cfRule>
    <cfRule type="expression" dxfId="169" priority="26">
      <formula>$Q174&gt;0</formula>
    </cfRule>
    <cfRule type="expression" dxfId="168" priority="27">
      <formula>$S174&gt;0</formula>
    </cfRule>
    <cfRule type="expression" dxfId="167" priority="28">
      <formula>$U174&gt;0</formula>
    </cfRule>
  </conditionalFormatting>
  <conditionalFormatting sqref="Z378:Z379 Z375:Z376 Z373 Z368 Z360 Z354 Z352 Z345 Z342 Z339:Z340 Z333 Z328:Z329 Z323 Z311:Z312 Z308 Z303 Z300 Z295:Z297 Z292 Z290 Z284 Z279:Z282 Z277 Z272 Z270 Z268 Z265:Z266 Z262:Z263 Z259:Z260 Z256 Z254 Z251 Z248 Z245 Z240:Z242 Z229:Z230 Z225 Z215:Z219 Z213 Z207:Z209 Z204 Z201:Z202 Z196:Z199 Z193:Z194 Z189:Z191 Z186 Z184 Z181:Z182 Z177:Z178 Z174">
    <cfRule type="expression" dxfId="166" priority="15">
      <formula>$M174&gt;0</formula>
    </cfRule>
    <cfRule type="expression" dxfId="165" priority="16">
      <formula>#REF!&gt;0</formula>
    </cfRule>
    <cfRule type="expression" dxfId="164" priority="17">
      <formula>$K174&gt;0</formula>
    </cfRule>
    <cfRule type="expression" dxfId="163" priority="18">
      <formula>$I174&gt;0</formula>
    </cfRule>
    <cfRule type="expression" dxfId="162" priority="19">
      <formula>$Q174&gt;0</formula>
    </cfRule>
    <cfRule type="expression" dxfId="161" priority="20">
      <formula>$S174&gt;0</formula>
    </cfRule>
    <cfRule type="expression" dxfId="160" priority="21">
      <formula>$U174&gt;0</formula>
    </cfRule>
  </conditionalFormatting>
  <conditionalFormatting sqref="Y380:Y382 Y377 Y374 Y369:Y372 Y361:Y365 Y358:Y359 Y353 Y349:Y351 Y347 Y343:Y344 Y341 Y337 Y334:Y335 Y330:Y332 Y324:Y326 Y318:Y322 Y315:Y316 Y313 Y309:Y310 Y304:Y307 Y301:Y302 Y298:Y299 Y293:Y294 Y291 Y287:Y288 Y278 Y273:Y274 Y271 Y269 Y261 Y247 Y239 Y234:Y237 Y231:Y232 Y226:Y228 Y224 Y220:Y221 Y203 Y200 Y195 Y187:Y188 Y185">
    <cfRule type="expression" dxfId="159" priority="8">
      <formula>$M185&gt;0</formula>
    </cfRule>
    <cfRule type="expression" dxfId="158" priority="9">
      <formula>#REF!&gt;0</formula>
    </cfRule>
    <cfRule type="expression" dxfId="157" priority="10">
      <formula>$K185&gt;0</formula>
    </cfRule>
    <cfRule type="expression" dxfId="156" priority="11">
      <formula>$I185&gt;0</formula>
    </cfRule>
    <cfRule type="expression" dxfId="155" priority="12">
      <formula>$Q185&gt;0</formula>
    </cfRule>
    <cfRule type="expression" dxfId="154" priority="13">
      <formula>$S185&gt;0</formula>
    </cfRule>
    <cfRule type="expression" dxfId="153" priority="14">
      <formula>$U185&gt;0</formula>
    </cfRule>
  </conditionalFormatting>
  <conditionalFormatting sqref="Z380:Z382 Z374 Z369:Z372 Z361:Z365 Z358:Z359 Z349:Z351 Z347 Z341 Z337 Z334:Z335 Z330:Z332 Z324:Z326 Z318:Z322 Z315:Z316 Z313 Z309:Z310 Z304:Z307 Z301:Z302 Z298:Z299 Z293:Z294 Z291 Z287:Z288 Z278 Z273:Z274 Z271 Z269 Z247 Z239 Z234:Z237 Z231:Z232 Z226:Z228 Z220:Z221 Z203 Z200 Z195 Z187:Z188 Z183">
    <cfRule type="expression" dxfId="152" priority="1">
      <formula>$M183&gt;0</formula>
    </cfRule>
    <cfRule type="expression" dxfId="151" priority="2">
      <formula>#REF!&gt;0</formula>
    </cfRule>
    <cfRule type="expression" dxfId="150" priority="3">
      <formula>$K183&gt;0</formula>
    </cfRule>
    <cfRule type="expression" dxfId="149" priority="4">
      <formula>$I183&gt;0</formula>
    </cfRule>
    <cfRule type="expression" dxfId="148" priority="5">
      <formula>$Q183&gt;0</formula>
    </cfRule>
    <cfRule type="expression" dxfId="147" priority="6">
      <formula>$S183&gt;0</formula>
    </cfRule>
    <cfRule type="expression" dxfId="146" priority="7">
      <formula>$U183&gt;0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706"/>
  <sheetViews>
    <sheetView zoomScale="80" zoomScaleNormal="80" workbookViewId="0">
      <selection activeCell="C9" sqref="C9"/>
    </sheetView>
  </sheetViews>
  <sheetFormatPr defaultColWidth="9.1796875" defaultRowHeight="12.5" x14ac:dyDescent="0.25"/>
  <cols>
    <col min="1" max="1" width="2.54296875" style="14" customWidth="1"/>
    <col min="2" max="2" width="27.7265625" style="14" customWidth="1"/>
    <col min="3" max="3" width="52" style="14" customWidth="1"/>
    <col min="4" max="4" width="16" style="14" customWidth="1"/>
    <col min="5" max="23" width="12.7265625" style="14" customWidth="1"/>
    <col min="24" max="24" width="35.453125" style="14" customWidth="1"/>
    <col min="25" max="25" width="35.81640625" style="14" customWidth="1"/>
    <col min="26" max="26" width="35.81640625" style="37" customWidth="1"/>
    <col min="27" max="27" width="13.26953125" style="14" customWidth="1"/>
    <col min="28" max="28" width="14.1796875" style="14" customWidth="1"/>
    <col min="29" max="29" width="13.453125" style="14" customWidth="1"/>
    <col min="30" max="30" width="12.1796875" style="14" customWidth="1"/>
    <col min="31" max="31" width="15.54296875" style="14" customWidth="1"/>
    <col min="32" max="32" width="11.81640625" style="14" customWidth="1"/>
    <col min="33" max="33" width="15.453125" style="14" customWidth="1"/>
    <col min="34" max="34" width="12" style="14" customWidth="1"/>
    <col min="35" max="35" width="14.54296875" style="14" customWidth="1"/>
    <col min="36" max="36" width="11.7265625" style="14" customWidth="1"/>
    <col min="37" max="37" width="16.453125" style="14" customWidth="1"/>
    <col min="38" max="38" width="13.54296875" style="14" customWidth="1"/>
    <col min="39" max="39" width="15.1796875" style="14" customWidth="1"/>
    <col min="40" max="40" width="12.81640625" style="14" customWidth="1"/>
    <col min="41" max="41" width="16.453125" style="14" customWidth="1"/>
    <col min="42" max="42" width="13.453125" style="14" customWidth="1"/>
    <col min="43" max="43" width="13.26953125" style="14" customWidth="1"/>
    <col min="44" max="44" width="15" style="14" customWidth="1"/>
    <col min="45" max="45" width="14" style="14" customWidth="1"/>
    <col min="46" max="46" width="11.81640625" style="14" customWidth="1"/>
    <col min="47" max="47" width="12.453125" style="14" customWidth="1"/>
    <col min="48" max="48" width="16.1796875" style="14" customWidth="1"/>
    <col min="49" max="49" width="39.54296875" style="14" customWidth="1"/>
    <col min="50" max="50" width="32.453125" style="14" customWidth="1"/>
    <col min="51" max="51" width="38.54296875" style="14" customWidth="1"/>
    <col min="52" max="16384" width="9.1796875" style="14"/>
  </cols>
  <sheetData>
    <row r="1" spans="2:24" ht="12.75" customHeight="1" x14ac:dyDescent="0.25"/>
    <row r="2" spans="2:24" ht="12.75" customHeight="1" x14ac:dyDescent="0.25"/>
    <row r="7" spans="2:24" ht="18" x14ac:dyDescent="0.4">
      <c r="C7" s="4"/>
      <c r="D7" s="1"/>
      <c r="E7" s="1"/>
      <c r="F7" s="29" t="s">
        <v>9</v>
      </c>
      <c r="G7" s="1"/>
      <c r="H7" s="1"/>
      <c r="I7" s="1"/>
      <c r="J7" s="1"/>
      <c r="K7" s="1"/>
      <c r="L7" s="1"/>
      <c r="M7" s="1"/>
      <c r="N7" s="1"/>
      <c r="O7" s="1"/>
      <c r="P7" s="1"/>
      <c r="Q7" s="1"/>
      <c r="R7" s="1"/>
      <c r="S7" s="1"/>
      <c r="T7" s="1"/>
      <c r="U7" s="1"/>
      <c r="V7" s="1"/>
      <c r="W7" s="1"/>
      <c r="X7" s="1"/>
    </row>
    <row r="8" spans="2:24" ht="20" x14ac:dyDescent="0.4">
      <c r="B8" s="15" t="s">
        <v>1073</v>
      </c>
      <c r="C8" s="1"/>
      <c r="D8" s="1"/>
      <c r="E8" s="1"/>
      <c r="F8" s="1"/>
      <c r="G8" s="1"/>
      <c r="H8" s="1"/>
      <c r="I8" s="1"/>
      <c r="J8" s="1"/>
      <c r="K8" s="1"/>
      <c r="L8" s="1"/>
      <c r="M8" s="1"/>
      <c r="N8" s="1"/>
      <c r="O8" s="1"/>
      <c r="P8" s="1"/>
      <c r="Q8" s="1"/>
      <c r="R8" s="1"/>
      <c r="S8" s="1"/>
      <c r="T8" s="1"/>
      <c r="U8" s="1"/>
      <c r="V8" s="1"/>
      <c r="W8" s="1"/>
      <c r="X8" s="1"/>
    </row>
    <row r="9" spans="2:24" ht="24" customHeight="1" x14ac:dyDescent="0.4">
      <c r="B9" s="16" t="s">
        <v>37</v>
      </c>
      <c r="C9" s="1"/>
      <c r="D9" s="1"/>
      <c r="E9" s="1"/>
      <c r="F9" s="92" t="s">
        <v>43</v>
      </c>
      <c r="G9" s="93"/>
      <c r="H9" s="93"/>
      <c r="I9" s="93"/>
      <c r="J9" s="93"/>
      <c r="K9" s="93"/>
      <c r="L9" s="93"/>
      <c r="M9" s="94"/>
      <c r="N9" s="95" t="s">
        <v>1074</v>
      </c>
      <c r="O9" s="96"/>
      <c r="P9" s="92" t="s">
        <v>39</v>
      </c>
      <c r="Q9" s="93"/>
      <c r="R9" s="93"/>
      <c r="S9" s="93"/>
      <c r="T9" s="93"/>
      <c r="U9" s="94"/>
      <c r="V9" s="106" t="s">
        <v>213</v>
      </c>
      <c r="W9" s="106"/>
      <c r="X9" s="1"/>
    </row>
    <row r="10" spans="2:24" ht="34.5" customHeight="1" x14ac:dyDescent="0.35">
      <c r="B10" s="3">
        <v>43516</v>
      </c>
      <c r="C10" s="1"/>
      <c r="D10" s="1"/>
      <c r="E10" s="1"/>
      <c r="F10" s="92" t="s">
        <v>11</v>
      </c>
      <c r="G10" s="94"/>
      <c r="H10" s="92" t="s">
        <v>12</v>
      </c>
      <c r="I10" s="94"/>
      <c r="J10" s="92" t="s">
        <v>13</v>
      </c>
      <c r="K10" s="94"/>
      <c r="L10" s="92" t="s">
        <v>14</v>
      </c>
      <c r="M10" s="94"/>
      <c r="N10" s="97"/>
      <c r="O10" s="98"/>
      <c r="P10" s="92" t="s">
        <v>42</v>
      </c>
      <c r="Q10" s="94"/>
      <c r="R10" s="92" t="s">
        <v>41</v>
      </c>
      <c r="S10" s="94"/>
      <c r="T10" s="92" t="s">
        <v>40</v>
      </c>
      <c r="U10" s="94"/>
      <c r="V10" s="106" t="s">
        <v>212</v>
      </c>
      <c r="W10" s="106"/>
      <c r="X10" s="1"/>
    </row>
    <row r="11" spans="2:24" ht="30" customHeight="1" x14ac:dyDescent="0.25">
      <c r="C11" s="72" t="s">
        <v>15</v>
      </c>
      <c r="D11" s="72" t="s">
        <v>16</v>
      </c>
      <c r="E11" s="72" t="s">
        <v>17</v>
      </c>
      <c r="F11" s="72" t="s">
        <v>17</v>
      </c>
      <c r="G11" s="72" t="s">
        <v>18</v>
      </c>
      <c r="H11" s="72" t="s">
        <v>17</v>
      </c>
      <c r="I11" s="72" t="s">
        <v>19</v>
      </c>
      <c r="J11" s="72" t="s">
        <v>17</v>
      </c>
      <c r="K11" s="72" t="s">
        <v>19</v>
      </c>
      <c r="L11" s="72" t="s">
        <v>17</v>
      </c>
      <c r="M11" s="72" t="s">
        <v>19</v>
      </c>
      <c r="N11" s="72" t="s">
        <v>17</v>
      </c>
      <c r="O11" s="72" t="s">
        <v>19</v>
      </c>
      <c r="P11" s="72" t="s">
        <v>17</v>
      </c>
      <c r="Q11" s="72" t="s">
        <v>19</v>
      </c>
      <c r="R11" s="72" t="s">
        <v>17</v>
      </c>
      <c r="S11" s="72" t="s">
        <v>19</v>
      </c>
      <c r="T11" s="72" t="s">
        <v>17</v>
      </c>
      <c r="U11" s="72" t="s">
        <v>19</v>
      </c>
      <c r="V11" s="72" t="s">
        <v>17</v>
      </c>
      <c r="W11" s="72" t="s">
        <v>19</v>
      </c>
      <c r="X11" s="1"/>
    </row>
    <row r="12" spans="2:24" x14ac:dyDescent="0.25">
      <c r="C12" s="35" t="s">
        <v>36</v>
      </c>
      <c r="D12" s="5">
        <f t="shared" ref="D12:D23" si="0">COUNTIF($D$34:$D$706, $C12)</f>
        <v>563</v>
      </c>
      <c r="E12" s="6">
        <f t="shared" ref="E12:E23" si="1">SUMIF($D$34:$D$706, $C12, $E$34:$E$706)</f>
        <v>867.58384207986751</v>
      </c>
      <c r="F12" s="6">
        <f t="shared" ref="F12:F23" si="2">SUMIF($D$34:$D$706, $C12, $F$34:$F$706)</f>
        <v>823.14112397557756</v>
      </c>
      <c r="G12" s="7">
        <f t="shared" ref="G12:G23" si="3">COUNTIFS($D$34:$D$706, $C12, $G$34:$G$706, "=100")</f>
        <v>492</v>
      </c>
      <c r="H12" s="6">
        <f t="shared" ref="H12:H23" si="4">SUMIF($D$34:$D$706,$C12, $H$34:$H$706)</f>
        <v>20.442312628176769</v>
      </c>
      <c r="I12" s="7">
        <f t="shared" ref="I12:I23" si="5">COUNTIFS($D$34:$D$706, $C12, $I$34:$I$706, "&gt;0")</f>
        <v>60</v>
      </c>
      <c r="J12" s="6">
        <f t="shared" ref="J12:J23" si="6">SUMIF($D$34:$D$706, $C12, $J$34:$J$706)</f>
        <v>14.696017255633789</v>
      </c>
      <c r="K12" s="7">
        <f t="shared" ref="K12:K23" si="7">COUNTIFS($D$34:$D$706, $C12, $K$34:$K$706, "&gt;0")</f>
        <v>32</v>
      </c>
      <c r="L12" s="6">
        <f t="shared" ref="L12:L23" si="8">SUMIF($D$34:$D$706, $C12, $L$34:$L$706)</f>
        <v>9.3043882204795381</v>
      </c>
      <c r="M12" s="7">
        <f t="shared" ref="M12:M23" si="9">COUNTIFS($D$34:$D$706, $C12, $M$34:$M$706, "&gt;0")</f>
        <v>30</v>
      </c>
      <c r="N12" s="7">
        <f t="shared" ref="N12:N23" si="10">SUMIF($D$34:$D$706, $C12, $N$34:$N$706)</f>
        <v>88.802903715813031</v>
      </c>
      <c r="O12" s="7">
        <f t="shared" ref="O12:O23" si="11">COUNTIFS($D$34:$D$706, $C12, $O$34:$O$706, "&gt;0")</f>
        <v>111</v>
      </c>
      <c r="P12" s="6">
        <f t="shared" ref="P12:P23" si="12">SUMIF($D$34:$D$706, $C12, $P$34:$P$706)</f>
        <v>51.312316664191478</v>
      </c>
      <c r="Q12" s="5">
        <f t="shared" ref="Q12:Q23" si="13">COUNTIFS($D$34:$D$706, $C12, $Q$34:$Q$706, "&gt;0")</f>
        <v>266</v>
      </c>
      <c r="R12" s="6">
        <f t="shared" ref="R12:R23" si="14">SUMIF($D$34:$D$706, $C12, $R$34:$R$706)</f>
        <v>24.941556106151477</v>
      </c>
      <c r="S12" s="5">
        <f t="shared" ref="S12:S23" si="15">COUNTIFS($D$34:$D$706, $C12, $S$34:$S$706, "&gt;0")</f>
        <v>150</v>
      </c>
      <c r="T12" s="6">
        <f t="shared" ref="T12:T23" si="16">SUMIF($D$34:$D$706, $C12, $T$34:$T$706)</f>
        <v>12.147452783809779</v>
      </c>
      <c r="U12" s="5">
        <f t="shared" ref="U12:U23" si="17">COUNTIFS($D$34:$D$706, $C12, $U$34:$U$706, "&gt;0")</f>
        <v>77</v>
      </c>
      <c r="V12" s="6">
        <f t="shared" ref="V12:V23" si="18">SUMIF($D$34:$D$706, $C12, $V$34:$V$706)</f>
        <v>0.55883186951778652</v>
      </c>
      <c r="W12" s="5">
        <f t="shared" ref="W12:W23" si="19">COUNTIFS($D$34:$D$706, $C12, $W$34:$W$706, "&gt;0")</f>
        <v>8</v>
      </c>
      <c r="X12" s="1"/>
    </row>
    <row r="13" spans="2:24" x14ac:dyDescent="0.25">
      <c r="C13" s="35" t="s">
        <v>91</v>
      </c>
      <c r="D13" s="5">
        <f t="shared" si="0"/>
        <v>1</v>
      </c>
      <c r="E13" s="6">
        <f t="shared" si="1"/>
        <v>256.29344800500002</v>
      </c>
      <c r="F13" s="6">
        <f t="shared" si="2"/>
        <v>254.53381761531602</v>
      </c>
      <c r="G13" s="7">
        <f t="shared" si="3"/>
        <v>0</v>
      </c>
      <c r="H13" s="6">
        <f t="shared" si="4"/>
        <v>0.30718143492400002</v>
      </c>
      <c r="I13" s="7">
        <f t="shared" si="5"/>
        <v>1</v>
      </c>
      <c r="J13" s="6">
        <f t="shared" si="6"/>
        <v>1.4524489547599999</v>
      </c>
      <c r="K13" s="7">
        <f t="shared" si="7"/>
        <v>1</v>
      </c>
      <c r="L13" s="6">
        <f t="shared" si="8"/>
        <v>0</v>
      </c>
      <c r="M13" s="7">
        <f t="shared" si="9"/>
        <v>0</v>
      </c>
      <c r="N13" s="7">
        <f t="shared" si="10"/>
        <v>1.7483481076799999E-3</v>
      </c>
      <c r="O13" s="7">
        <f t="shared" si="11"/>
        <v>1</v>
      </c>
      <c r="P13" s="6">
        <f t="shared" si="12"/>
        <v>24.550230730830002</v>
      </c>
      <c r="Q13" s="5">
        <f t="shared" si="13"/>
        <v>1</v>
      </c>
      <c r="R13" s="6">
        <f t="shared" si="14"/>
        <v>10.92212835083</v>
      </c>
      <c r="S13" s="5">
        <f t="shared" si="15"/>
        <v>1</v>
      </c>
      <c r="T13" s="6">
        <f t="shared" si="16"/>
        <v>7.1581128891699999</v>
      </c>
      <c r="U13" s="5">
        <f t="shared" si="17"/>
        <v>1</v>
      </c>
      <c r="V13" s="6">
        <f t="shared" si="18"/>
        <v>0</v>
      </c>
      <c r="W13" s="5">
        <f t="shared" si="19"/>
        <v>0</v>
      </c>
      <c r="X13" s="1"/>
    </row>
    <row r="14" spans="2:24" x14ac:dyDescent="0.25">
      <c r="C14" s="35" t="s">
        <v>89</v>
      </c>
      <c r="D14" s="5">
        <f t="shared" si="0"/>
        <v>2</v>
      </c>
      <c r="E14" s="6">
        <f t="shared" si="1"/>
        <v>2.396842424116</v>
      </c>
      <c r="F14" s="6">
        <f t="shared" si="2"/>
        <v>2.1198701189868001</v>
      </c>
      <c r="G14" s="7">
        <f t="shared" si="3"/>
        <v>1</v>
      </c>
      <c r="H14" s="6">
        <f t="shared" si="4"/>
        <v>0.27232604027399998</v>
      </c>
      <c r="I14" s="7">
        <f t="shared" si="5"/>
        <v>1</v>
      </c>
      <c r="J14" s="6">
        <f t="shared" si="6"/>
        <v>0</v>
      </c>
      <c r="K14" s="7">
        <f t="shared" si="7"/>
        <v>0</v>
      </c>
      <c r="L14" s="6">
        <f t="shared" si="8"/>
        <v>4.6462648552E-3</v>
      </c>
      <c r="M14" s="7">
        <f t="shared" si="9"/>
        <v>1</v>
      </c>
      <c r="N14" s="7">
        <f t="shared" si="10"/>
        <v>1.8556130316999999</v>
      </c>
      <c r="O14" s="7">
        <f t="shared" si="11"/>
        <v>1</v>
      </c>
      <c r="P14" s="6">
        <f t="shared" si="12"/>
        <v>0</v>
      </c>
      <c r="Q14" s="5">
        <f t="shared" si="13"/>
        <v>0</v>
      </c>
      <c r="R14" s="6">
        <f t="shared" si="14"/>
        <v>0</v>
      </c>
      <c r="S14" s="5">
        <f t="shared" si="15"/>
        <v>0</v>
      </c>
      <c r="T14" s="6">
        <f t="shared" si="16"/>
        <v>0</v>
      </c>
      <c r="U14" s="5">
        <f t="shared" si="17"/>
        <v>0</v>
      </c>
      <c r="V14" s="6">
        <f t="shared" si="18"/>
        <v>0</v>
      </c>
      <c r="W14" s="5">
        <f t="shared" si="19"/>
        <v>0</v>
      </c>
      <c r="X14" s="1"/>
    </row>
    <row r="15" spans="2:24" x14ac:dyDescent="0.25">
      <c r="C15" s="35" t="s">
        <v>85</v>
      </c>
      <c r="D15" s="5">
        <f t="shared" si="0"/>
        <v>3</v>
      </c>
      <c r="E15" s="6">
        <f t="shared" si="1"/>
        <v>161.69584644855198</v>
      </c>
      <c r="F15" s="6">
        <f t="shared" si="2"/>
        <v>155.12590687255471</v>
      </c>
      <c r="G15" s="7">
        <f t="shared" si="3"/>
        <v>1</v>
      </c>
      <c r="H15" s="6">
        <f t="shared" si="4"/>
        <v>0.48535916653479999</v>
      </c>
      <c r="I15" s="7">
        <f t="shared" si="5"/>
        <v>2</v>
      </c>
      <c r="J15" s="6">
        <f t="shared" si="6"/>
        <v>6.08278676122994</v>
      </c>
      <c r="K15" s="7">
        <f t="shared" si="7"/>
        <v>2</v>
      </c>
      <c r="L15" s="6">
        <f t="shared" si="8"/>
        <v>1.7936482324956999E-3</v>
      </c>
      <c r="M15" s="7">
        <f t="shared" si="9"/>
        <v>2</v>
      </c>
      <c r="N15" s="7">
        <f t="shared" si="10"/>
        <v>0</v>
      </c>
      <c r="O15" s="7">
        <f t="shared" si="11"/>
        <v>0</v>
      </c>
      <c r="P15" s="6">
        <f t="shared" si="12"/>
        <v>15.396438127970001</v>
      </c>
      <c r="Q15" s="5">
        <f t="shared" si="13"/>
        <v>1</v>
      </c>
      <c r="R15" s="6">
        <f t="shared" si="14"/>
        <v>6.8531408269699998</v>
      </c>
      <c r="S15" s="5">
        <f t="shared" si="15"/>
        <v>1</v>
      </c>
      <c r="T15" s="6">
        <f t="shared" si="16"/>
        <v>4.4558781498500002</v>
      </c>
      <c r="U15" s="5">
        <f t="shared" si="17"/>
        <v>1</v>
      </c>
      <c r="V15" s="6">
        <f t="shared" si="18"/>
        <v>0</v>
      </c>
      <c r="W15" s="5">
        <f t="shared" si="19"/>
        <v>0</v>
      </c>
      <c r="X15" s="1"/>
    </row>
    <row r="16" spans="2:24" x14ac:dyDescent="0.25">
      <c r="C16" s="35" t="s">
        <v>1075</v>
      </c>
      <c r="D16" s="5">
        <f t="shared" si="0"/>
        <v>3</v>
      </c>
      <c r="E16" s="6">
        <f t="shared" si="1"/>
        <v>4.7029311046120004</v>
      </c>
      <c r="F16" s="6">
        <f t="shared" si="2"/>
        <v>4.6730579300340001</v>
      </c>
      <c r="G16" s="7">
        <f t="shared" si="3"/>
        <v>2</v>
      </c>
      <c r="H16" s="6">
        <f t="shared" si="4"/>
        <v>2.9873174578000001E-2</v>
      </c>
      <c r="I16" s="7">
        <f t="shared" si="5"/>
        <v>1</v>
      </c>
      <c r="J16" s="6">
        <f t="shared" si="6"/>
        <v>0</v>
      </c>
      <c r="K16" s="7">
        <f t="shared" si="7"/>
        <v>0</v>
      </c>
      <c r="L16" s="6">
        <f t="shared" si="8"/>
        <v>0</v>
      </c>
      <c r="M16" s="7">
        <f t="shared" si="9"/>
        <v>0</v>
      </c>
      <c r="N16" s="7">
        <f t="shared" si="10"/>
        <v>0</v>
      </c>
      <c r="O16" s="7">
        <f t="shared" si="11"/>
        <v>0</v>
      </c>
      <c r="P16" s="6">
        <f t="shared" si="12"/>
        <v>0</v>
      </c>
      <c r="Q16" s="5">
        <f t="shared" si="13"/>
        <v>0</v>
      </c>
      <c r="R16" s="6">
        <f t="shared" si="14"/>
        <v>0</v>
      </c>
      <c r="S16" s="5">
        <f t="shared" si="15"/>
        <v>0</v>
      </c>
      <c r="T16" s="6">
        <f t="shared" si="16"/>
        <v>0</v>
      </c>
      <c r="U16" s="5">
        <f t="shared" si="17"/>
        <v>0</v>
      </c>
      <c r="V16" s="6">
        <f t="shared" si="18"/>
        <v>0</v>
      </c>
      <c r="W16" s="5">
        <f t="shared" si="19"/>
        <v>0</v>
      </c>
      <c r="X16" s="1"/>
    </row>
    <row r="17" spans="2:51" x14ac:dyDescent="0.25">
      <c r="C17" s="35" t="s">
        <v>1076</v>
      </c>
      <c r="D17" s="5">
        <f t="shared" si="0"/>
        <v>3</v>
      </c>
      <c r="E17" s="6">
        <f t="shared" si="1"/>
        <v>138.092961994961</v>
      </c>
      <c r="F17" s="6">
        <f t="shared" si="2"/>
        <v>131.76437211987684</v>
      </c>
      <c r="G17" s="7">
        <f t="shared" si="3"/>
        <v>0</v>
      </c>
      <c r="H17" s="6">
        <f t="shared" si="4"/>
        <v>0.55920539401712999</v>
      </c>
      <c r="I17" s="7">
        <f t="shared" si="5"/>
        <v>3</v>
      </c>
      <c r="J17" s="6">
        <f t="shared" si="6"/>
        <v>5.7499430590499001</v>
      </c>
      <c r="K17" s="7">
        <f t="shared" si="7"/>
        <v>2</v>
      </c>
      <c r="L17" s="6">
        <f t="shared" si="8"/>
        <v>1.9441422017099998E-2</v>
      </c>
      <c r="M17" s="7">
        <f t="shared" si="9"/>
        <v>1</v>
      </c>
      <c r="N17" s="7">
        <f t="shared" si="10"/>
        <v>0.42054803543500002</v>
      </c>
      <c r="O17" s="7">
        <f t="shared" si="11"/>
        <v>1</v>
      </c>
      <c r="P17" s="6">
        <f t="shared" si="12"/>
        <v>0</v>
      </c>
      <c r="Q17" s="5">
        <f t="shared" si="13"/>
        <v>0</v>
      </c>
      <c r="R17" s="6">
        <f t="shared" si="14"/>
        <v>0</v>
      </c>
      <c r="S17" s="5">
        <f t="shared" si="15"/>
        <v>0</v>
      </c>
      <c r="T17" s="6">
        <f t="shared" si="16"/>
        <v>0</v>
      </c>
      <c r="U17" s="5">
        <f t="shared" si="17"/>
        <v>0</v>
      </c>
      <c r="V17" s="6">
        <f t="shared" si="18"/>
        <v>0</v>
      </c>
      <c r="W17" s="5">
        <f t="shared" si="19"/>
        <v>0</v>
      </c>
      <c r="X17" s="1"/>
    </row>
    <row r="18" spans="2:51" x14ac:dyDescent="0.25">
      <c r="C18" s="35" t="s">
        <v>86</v>
      </c>
      <c r="D18" s="5">
        <f t="shared" si="0"/>
        <v>20</v>
      </c>
      <c r="E18" s="6">
        <f t="shared" si="1"/>
        <v>145.90695279704002</v>
      </c>
      <c r="F18" s="6">
        <f t="shared" si="2"/>
        <v>143.48913870078627</v>
      </c>
      <c r="G18" s="7">
        <f t="shared" si="3"/>
        <v>16</v>
      </c>
      <c r="H18" s="6">
        <f t="shared" si="4"/>
        <v>2.3846336222695097</v>
      </c>
      <c r="I18" s="7">
        <f t="shared" si="5"/>
        <v>4</v>
      </c>
      <c r="J18" s="6">
        <f t="shared" si="6"/>
        <v>1.4273187047440001E-2</v>
      </c>
      <c r="K18" s="7">
        <f t="shared" si="7"/>
        <v>2</v>
      </c>
      <c r="L18" s="6">
        <f t="shared" si="8"/>
        <v>1.8907286936800001E-2</v>
      </c>
      <c r="M18" s="7">
        <f t="shared" si="9"/>
        <v>1</v>
      </c>
      <c r="N18" s="7">
        <f t="shared" si="10"/>
        <v>3.3289829808268854</v>
      </c>
      <c r="O18" s="7">
        <f t="shared" si="11"/>
        <v>8</v>
      </c>
      <c r="P18" s="6">
        <f t="shared" si="12"/>
        <v>7.5049353426435284</v>
      </c>
      <c r="Q18" s="5">
        <f t="shared" si="13"/>
        <v>15</v>
      </c>
      <c r="R18" s="6">
        <f t="shared" si="14"/>
        <v>3.0595565247435279</v>
      </c>
      <c r="S18" s="5">
        <f t="shared" si="15"/>
        <v>12</v>
      </c>
      <c r="T18" s="6">
        <f t="shared" si="16"/>
        <v>2.1817398678258906</v>
      </c>
      <c r="U18" s="5">
        <f t="shared" si="17"/>
        <v>8</v>
      </c>
      <c r="V18" s="6">
        <f t="shared" si="18"/>
        <v>1.7442696650999999E-3</v>
      </c>
      <c r="W18" s="5">
        <f t="shared" si="19"/>
        <v>1</v>
      </c>
      <c r="X18" s="1"/>
    </row>
    <row r="19" spans="2:51" x14ac:dyDescent="0.25">
      <c r="C19" s="35" t="s">
        <v>1077</v>
      </c>
      <c r="D19" s="5">
        <f t="shared" si="0"/>
        <v>2</v>
      </c>
      <c r="E19" s="6">
        <f t="shared" si="1"/>
        <v>9.3598438243699995</v>
      </c>
      <c r="F19" s="6">
        <f t="shared" si="2"/>
        <v>9.3598438243699995</v>
      </c>
      <c r="G19" s="7">
        <f t="shared" si="3"/>
        <v>2</v>
      </c>
      <c r="H19" s="6">
        <f t="shared" si="4"/>
        <v>0</v>
      </c>
      <c r="I19" s="7">
        <f t="shared" si="5"/>
        <v>0</v>
      </c>
      <c r="J19" s="6">
        <f t="shared" si="6"/>
        <v>0</v>
      </c>
      <c r="K19" s="7">
        <f t="shared" si="7"/>
        <v>0</v>
      </c>
      <c r="L19" s="6">
        <f t="shared" si="8"/>
        <v>0</v>
      </c>
      <c r="M19" s="7">
        <f t="shared" si="9"/>
        <v>0</v>
      </c>
      <c r="N19" s="7">
        <f t="shared" si="10"/>
        <v>0</v>
      </c>
      <c r="O19" s="7">
        <f t="shared" si="11"/>
        <v>0</v>
      </c>
      <c r="P19" s="6">
        <f t="shared" si="12"/>
        <v>0</v>
      </c>
      <c r="Q19" s="5">
        <f t="shared" si="13"/>
        <v>0</v>
      </c>
      <c r="R19" s="6">
        <f t="shared" si="14"/>
        <v>0</v>
      </c>
      <c r="S19" s="5">
        <f t="shared" si="15"/>
        <v>0</v>
      </c>
      <c r="T19" s="6">
        <f t="shared" si="16"/>
        <v>0</v>
      </c>
      <c r="U19" s="5">
        <f t="shared" si="17"/>
        <v>0</v>
      </c>
      <c r="V19" s="6">
        <f t="shared" si="18"/>
        <v>0</v>
      </c>
      <c r="W19" s="5">
        <f t="shared" si="19"/>
        <v>0</v>
      </c>
      <c r="X19" s="1"/>
    </row>
    <row r="20" spans="2:51" x14ac:dyDescent="0.25">
      <c r="C20" s="35" t="s">
        <v>90</v>
      </c>
      <c r="D20" s="5">
        <f t="shared" si="0"/>
        <v>69</v>
      </c>
      <c r="E20" s="6">
        <f t="shared" si="1"/>
        <v>361.78506080469998</v>
      </c>
      <c r="F20" s="6">
        <f t="shared" si="2"/>
        <v>343.68671516452281</v>
      </c>
      <c r="G20" s="7">
        <f t="shared" si="3"/>
        <v>49</v>
      </c>
      <c r="H20" s="6">
        <f t="shared" si="4"/>
        <v>12.838427924319006</v>
      </c>
      <c r="I20" s="7">
        <f t="shared" si="5"/>
        <v>18</v>
      </c>
      <c r="J20" s="6">
        <f t="shared" si="6"/>
        <v>3.391107818004865</v>
      </c>
      <c r="K20" s="7">
        <f t="shared" si="7"/>
        <v>10</v>
      </c>
      <c r="L20" s="6">
        <f t="shared" si="8"/>
        <v>1.8688098978533603</v>
      </c>
      <c r="M20" s="7">
        <f t="shared" si="9"/>
        <v>9</v>
      </c>
      <c r="N20" s="7">
        <f t="shared" si="10"/>
        <v>23.118941499310299</v>
      </c>
      <c r="O20" s="7">
        <f t="shared" si="11"/>
        <v>17</v>
      </c>
      <c r="P20" s="6">
        <f t="shared" si="12"/>
        <v>29.696848737879204</v>
      </c>
      <c r="Q20" s="5">
        <f t="shared" si="13"/>
        <v>56</v>
      </c>
      <c r="R20" s="6">
        <f t="shared" si="14"/>
        <v>9.6380106317291983</v>
      </c>
      <c r="S20" s="5">
        <f t="shared" si="15"/>
        <v>38</v>
      </c>
      <c r="T20" s="6">
        <f t="shared" si="16"/>
        <v>5.1371391466547776</v>
      </c>
      <c r="U20" s="5">
        <f t="shared" si="17"/>
        <v>26</v>
      </c>
      <c r="V20" s="6">
        <f t="shared" si="18"/>
        <v>2.1346598072030001</v>
      </c>
      <c r="W20" s="5">
        <f t="shared" si="19"/>
        <v>2</v>
      </c>
      <c r="X20" s="1"/>
    </row>
    <row r="21" spans="2:51" x14ac:dyDescent="0.25">
      <c r="C21" s="35" t="s">
        <v>1062</v>
      </c>
      <c r="D21" s="5">
        <f t="shared" si="0"/>
        <v>1</v>
      </c>
      <c r="E21" s="6">
        <f t="shared" si="1"/>
        <v>21.465900000000001</v>
      </c>
      <c r="F21" s="6">
        <f t="shared" si="2"/>
        <v>20.638970693412517</v>
      </c>
      <c r="G21" s="7">
        <f t="shared" si="3"/>
        <v>0</v>
      </c>
      <c r="H21" s="6">
        <f t="shared" si="4"/>
        <v>5.6483471358699999E-4</v>
      </c>
      <c r="I21" s="7">
        <f t="shared" si="5"/>
        <v>1</v>
      </c>
      <c r="J21" s="6">
        <f t="shared" si="6"/>
        <v>0.74970352459699996</v>
      </c>
      <c r="K21" s="7">
        <f t="shared" si="7"/>
        <v>1</v>
      </c>
      <c r="L21" s="6">
        <f t="shared" si="8"/>
        <v>7.6660947276899996E-2</v>
      </c>
      <c r="M21" s="7">
        <f t="shared" si="9"/>
        <v>1</v>
      </c>
      <c r="N21" s="7">
        <f t="shared" si="10"/>
        <v>0</v>
      </c>
      <c r="O21" s="7">
        <f t="shared" si="11"/>
        <v>0</v>
      </c>
      <c r="P21" s="6">
        <f t="shared" si="12"/>
        <v>1.468182987387</v>
      </c>
      <c r="Q21" s="5">
        <f t="shared" si="13"/>
        <v>1</v>
      </c>
      <c r="R21" s="6">
        <f t="shared" si="14"/>
        <v>0.67688998738700001</v>
      </c>
      <c r="S21" s="5">
        <f t="shared" si="15"/>
        <v>1</v>
      </c>
      <c r="T21" s="6">
        <f t="shared" si="16"/>
        <v>0.48348193884399998</v>
      </c>
      <c r="U21" s="5">
        <f t="shared" si="17"/>
        <v>1</v>
      </c>
      <c r="V21" s="6">
        <f t="shared" si="18"/>
        <v>0</v>
      </c>
      <c r="W21" s="5">
        <f t="shared" si="19"/>
        <v>0</v>
      </c>
      <c r="X21" s="1"/>
    </row>
    <row r="22" spans="2:51" x14ac:dyDescent="0.25">
      <c r="C22" s="35" t="s">
        <v>1078</v>
      </c>
      <c r="D22" s="5">
        <f t="shared" si="0"/>
        <v>4</v>
      </c>
      <c r="E22" s="6">
        <f t="shared" si="1"/>
        <v>20.152843155199999</v>
      </c>
      <c r="F22" s="6">
        <f t="shared" si="2"/>
        <v>17.828120643494337</v>
      </c>
      <c r="G22" s="7">
        <f t="shared" si="3"/>
        <v>1</v>
      </c>
      <c r="H22" s="6">
        <f t="shared" si="4"/>
        <v>8.2265469868299995E-2</v>
      </c>
      <c r="I22" s="7">
        <f t="shared" si="5"/>
        <v>1</v>
      </c>
      <c r="J22" s="6">
        <f t="shared" si="6"/>
        <v>7.5737800190764704E-2</v>
      </c>
      <c r="K22" s="7">
        <f t="shared" si="7"/>
        <v>2</v>
      </c>
      <c r="L22" s="6">
        <f t="shared" si="8"/>
        <v>2.1667192416466001</v>
      </c>
      <c r="M22" s="7">
        <f t="shared" si="9"/>
        <v>3</v>
      </c>
      <c r="N22" s="7">
        <f t="shared" si="10"/>
        <v>7.3129375186279999</v>
      </c>
      <c r="O22" s="7">
        <f t="shared" si="11"/>
        <v>4</v>
      </c>
      <c r="P22" s="6">
        <f t="shared" si="12"/>
        <v>0</v>
      </c>
      <c r="Q22" s="5">
        <f t="shared" si="13"/>
        <v>0</v>
      </c>
      <c r="R22" s="6">
        <f t="shared" si="14"/>
        <v>0</v>
      </c>
      <c r="S22" s="5">
        <f t="shared" si="15"/>
        <v>0</v>
      </c>
      <c r="T22" s="6">
        <f t="shared" si="16"/>
        <v>0</v>
      </c>
      <c r="U22" s="5">
        <f t="shared" si="17"/>
        <v>0</v>
      </c>
      <c r="V22" s="6">
        <f t="shared" si="18"/>
        <v>0</v>
      </c>
      <c r="W22" s="5">
        <f t="shared" si="19"/>
        <v>0</v>
      </c>
      <c r="X22" s="1"/>
    </row>
    <row r="23" spans="2:51" x14ac:dyDescent="0.25">
      <c r="C23" s="35" t="s">
        <v>94</v>
      </c>
      <c r="D23" s="5">
        <f t="shared" si="0"/>
        <v>2</v>
      </c>
      <c r="E23" s="6">
        <f t="shared" si="1"/>
        <v>35.581481841460004</v>
      </c>
      <c r="F23" s="6">
        <f t="shared" si="2"/>
        <v>35.581481841460004</v>
      </c>
      <c r="G23" s="7">
        <f t="shared" si="3"/>
        <v>2</v>
      </c>
      <c r="H23" s="6">
        <f t="shared" si="4"/>
        <v>0</v>
      </c>
      <c r="I23" s="7">
        <f t="shared" si="5"/>
        <v>0</v>
      </c>
      <c r="J23" s="6">
        <f t="shared" si="6"/>
        <v>0</v>
      </c>
      <c r="K23" s="7">
        <f t="shared" si="7"/>
        <v>0</v>
      </c>
      <c r="L23" s="6">
        <f t="shared" si="8"/>
        <v>0</v>
      </c>
      <c r="M23" s="7">
        <f t="shared" si="9"/>
        <v>0</v>
      </c>
      <c r="N23" s="7">
        <f t="shared" si="10"/>
        <v>9.9273718275199995E-3</v>
      </c>
      <c r="O23" s="7">
        <f t="shared" si="11"/>
        <v>1</v>
      </c>
      <c r="P23" s="6">
        <f t="shared" si="12"/>
        <v>1.9111570000000002</v>
      </c>
      <c r="Q23" s="5">
        <f t="shared" si="13"/>
        <v>1</v>
      </c>
      <c r="R23" s="6">
        <f t="shared" si="14"/>
        <v>0.87969500000000012</v>
      </c>
      <c r="S23" s="5">
        <f t="shared" si="15"/>
        <v>1</v>
      </c>
      <c r="T23" s="6">
        <f t="shared" si="16"/>
        <v>0.57759000000000005</v>
      </c>
      <c r="U23" s="5">
        <f t="shared" si="17"/>
        <v>1</v>
      </c>
      <c r="V23" s="6">
        <f t="shared" si="18"/>
        <v>0</v>
      </c>
      <c r="W23" s="5">
        <f t="shared" si="19"/>
        <v>0</v>
      </c>
      <c r="X23" s="1"/>
    </row>
    <row r="24" spans="2:51" ht="13" x14ac:dyDescent="0.3">
      <c r="C24" s="8" t="s">
        <v>21</v>
      </c>
      <c r="D24" s="9">
        <f t="shared" ref="D24:W24" si="20">SUM(D12:D23)</f>
        <v>673</v>
      </c>
      <c r="E24" s="48">
        <f t="shared" si="20"/>
        <v>2025.0179544798784</v>
      </c>
      <c r="F24" s="48">
        <f t="shared" si="20"/>
        <v>1941.9424195003921</v>
      </c>
      <c r="G24" s="10">
        <f t="shared" si="20"/>
        <v>566</v>
      </c>
      <c r="H24" s="48">
        <f t="shared" si="20"/>
        <v>37.402149689675099</v>
      </c>
      <c r="I24" s="10">
        <f t="shared" si="20"/>
        <v>92</v>
      </c>
      <c r="J24" s="48">
        <f t="shared" si="20"/>
        <v>32.212018360513703</v>
      </c>
      <c r="K24" s="10">
        <f t="shared" si="20"/>
        <v>52</v>
      </c>
      <c r="L24" s="48">
        <f t="shared" si="20"/>
        <v>13.461366929297997</v>
      </c>
      <c r="M24" s="10">
        <f t="shared" si="20"/>
        <v>48</v>
      </c>
      <c r="N24" s="48">
        <f t="shared" si="20"/>
        <v>124.85160250164842</v>
      </c>
      <c r="O24" s="10">
        <f t="shared" si="20"/>
        <v>144</v>
      </c>
      <c r="P24" s="48">
        <f t="shared" si="20"/>
        <v>131.84010959090122</v>
      </c>
      <c r="Q24" s="10">
        <f t="shared" si="20"/>
        <v>341</v>
      </c>
      <c r="R24" s="48">
        <f t="shared" si="20"/>
        <v>56.970977427811192</v>
      </c>
      <c r="S24" s="10">
        <f t="shared" si="20"/>
        <v>204</v>
      </c>
      <c r="T24" s="48">
        <f t="shared" si="20"/>
        <v>32.141394776154449</v>
      </c>
      <c r="U24" s="10">
        <f t="shared" si="20"/>
        <v>115</v>
      </c>
      <c r="V24" s="10">
        <f t="shared" si="20"/>
        <v>2.6952359463858864</v>
      </c>
      <c r="W24" s="10">
        <f t="shared" si="20"/>
        <v>11</v>
      </c>
      <c r="X24" s="1"/>
    </row>
    <row r="25" spans="2:51" ht="13" x14ac:dyDescent="0.3">
      <c r="B25" s="79"/>
      <c r="C25" s="22"/>
      <c r="D25" s="23"/>
      <c r="E25" s="24"/>
      <c r="F25" s="24"/>
      <c r="G25" s="24"/>
      <c r="H25" s="24"/>
      <c r="I25" s="24"/>
      <c r="J25" s="24"/>
      <c r="K25" s="24"/>
    </row>
    <row r="26" spans="2:51" ht="16" thickBot="1" x14ac:dyDescent="0.4">
      <c r="B26" s="2" t="s">
        <v>20</v>
      </c>
      <c r="C26" s="79"/>
      <c r="D26" s="25"/>
      <c r="E26" s="25"/>
      <c r="F26" s="25"/>
      <c r="G26" s="25"/>
      <c r="H26" s="25"/>
      <c r="I26" s="25"/>
      <c r="J26" s="25"/>
      <c r="K26" s="25"/>
    </row>
    <row r="27" spans="2:51" ht="14.25" customHeight="1" x14ac:dyDescent="0.25">
      <c r="B27" s="26" t="s">
        <v>14</v>
      </c>
      <c r="C27" s="107" t="s">
        <v>10</v>
      </c>
    </row>
    <row r="28" spans="2:51" ht="15" customHeight="1" x14ac:dyDescent="0.25">
      <c r="B28" s="31" t="s">
        <v>13</v>
      </c>
      <c r="C28" s="108"/>
    </row>
    <row r="29" spans="2:51" ht="18" x14ac:dyDescent="0.4">
      <c r="B29" s="27" t="s">
        <v>12</v>
      </c>
      <c r="C29" s="108"/>
      <c r="F29" s="29" t="s">
        <v>22</v>
      </c>
    </row>
    <row r="30" spans="2:51" ht="15" customHeight="1" x14ac:dyDescent="0.25">
      <c r="B30" s="61" t="s">
        <v>243</v>
      </c>
      <c r="C30" s="108"/>
    </row>
    <row r="31" spans="2:51" ht="18.75" customHeight="1" thickBot="1" x14ac:dyDescent="0.35">
      <c r="B31" s="28" t="s">
        <v>11</v>
      </c>
      <c r="C31" s="109"/>
      <c r="F31" s="92" t="s">
        <v>43</v>
      </c>
      <c r="G31" s="93"/>
      <c r="H31" s="93"/>
      <c r="I31" s="93"/>
      <c r="J31" s="93"/>
      <c r="K31" s="93"/>
      <c r="L31" s="93"/>
      <c r="M31" s="94"/>
      <c r="N31" s="95" t="s">
        <v>50</v>
      </c>
      <c r="O31" s="96"/>
      <c r="P31" s="92" t="s">
        <v>39</v>
      </c>
      <c r="Q31" s="93"/>
      <c r="R31" s="93"/>
      <c r="S31" s="93"/>
      <c r="T31" s="93"/>
      <c r="U31" s="94"/>
      <c r="V31" s="111" t="s">
        <v>213</v>
      </c>
      <c r="W31" s="112"/>
      <c r="Y31" s="11"/>
      <c r="Z31" s="11"/>
      <c r="AA31" s="104" t="s">
        <v>217</v>
      </c>
      <c r="AB31" s="104"/>
      <c r="AC31" s="104"/>
      <c r="AD31" s="104"/>
      <c r="AE31" s="104"/>
      <c r="AF31" s="104"/>
      <c r="AG31" s="104"/>
      <c r="AH31" s="104"/>
      <c r="AI31" s="104"/>
      <c r="AJ31" s="104"/>
      <c r="AK31" s="104"/>
      <c r="AL31" s="104"/>
      <c r="AM31" s="104" t="s">
        <v>218</v>
      </c>
      <c r="AN31" s="104"/>
      <c r="AO31" s="104"/>
      <c r="AP31" s="104"/>
      <c r="AQ31" s="104"/>
      <c r="AR31" s="104"/>
      <c r="AS31" s="104"/>
      <c r="AT31" s="104"/>
      <c r="AU31" s="104"/>
      <c r="AV31" s="104"/>
      <c r="AW31" s="11"/>
      <c r="AX31" s="11"/>
      <c r="AY31" s="11"/>
    </row>
    <row r="32" spans="2:51" ht="30" customHeight="1" x14ac:dyDescent="0.3">
      <c r="F32" s="106" t="s">
        <v>11</v>
      </c>
      <c r="G32" s="106"/>
      <c r="H32" s="106" t="s">
        <v>12</v>
      </c>
      <c r="I32" s="106"/>
      <c r="J32" s="106" t="s">
        <v>13</v>
      </c>
      <c r="K32" s="106"/>
      <c r="L32" s="106" t="s">
        <v>14</v>
      </c>
      <c r="M32" s="106"/>
      <c r="N32" s="97"/>
      <c r="O32" s="98"/>
      <c r="P32" s="92" t="s">
        <v>42</v>
      </c>
      <c r="Q32" s="94"/>
      <c r="R32" s="92" t="s">
        <v>41</v>
      </c>
      <c r="S32" s="94"/>
      <c r="T32" s="92" t="s">
        <v>40</v>
      </c>
      <c r="U32" s="94"/>
      <c r="V32" s="97" t="s">
        <v>1079</v>
      </c>
      <c r="W32" s="110"/>
      <c r="Y32" s="11"/>
      <c r="Z32" s="11"/>
      <c r="AA32" s="106" t="s">
        <v>219</v>
      </c>
      <c r="AB32" s="106"/>
      <c r="AC32" s="106" t="s">
        <v>220</v>
      </c>
      <c r="AD32" s="106"/>
      <c r="AE32" s="106" t="s">
        <v>221</v>
      </c>
      <c r="AF32" s="106"/>
      <c r="AG32" s="106" t="s">
        <v>222</v>
      </c>
      <c r="AH32" s="106"/>
      <c r="AI32" s="92" t="s">
        <v>223</v>
      </c>
      <c r="AJ32" s="94"/>
      <c r="AK32" s="92" t="s">
        <v>224</v>
      </c>
      <c r="AL32" s="94"/>
      <c r="AM32" s="102" t="s">
        <v>225</v>
      </c>
      <c r="AN32" s="103"/>
      <c r="AO32" s="102" t="s">
        <v>226</v>
      </c>
      <c r="AP32" s="103"/>
      <c r="AQ32" s="102" t="s">
        <v>227</v>
      </c>
      <c r="AR32" s="103"/>
      <c r="AS32" s="102" t="s">
        <v>228</v>
      </c>
      <c r="AT32" s="103"/>
      <c r="AU32" s="102" t="s">
        <v>229</v>
      </c>
      <c r="AV32" s="103"/>
      <c r="AW32" s="11"/>
      <c r="AX32" s="11"/>
      <c r="AY32" s="11"/>
    </row>
    <row r="33" spans="2:51" ht="26" x14ac:dyDescent="0.25">
      <c r="B33" s="72" t="s">
        <v>23</v>
      </c>
      <c r="C33" s="72" t="s">
        <v>24</v>
      </c>
      <c r="D33" s="72" t="s">
        <v>15</v>
      </c>
      <c r="E33" s="72" t="s">
        <v>17</v>
      </c>
      <c r="F33" s="72" t="s">
        <v>17</v>
      </c>
      <c r="G33" s="72" t="s">
        <v>25</v>
      </c>
      <c r="H33" s="72" t="s">
        <v>17</v>
      </c>
      <c r="I33" s="72" t="s">
        <v>25</v>
      </c>
      <c r="J33" s="72" t="s">
        <v>17</v>
      </c>
      <c r="K33" s="71" t="s">
        <v>25</v>
      </c>
      <c r="L33" s="72" t="s">
        <v>17</v>
      </c>
      <c r="M33" s="72" t="s">
        <v>25</v>
      </c>
      <c r="N33" s="72" t="s">
        <v>17</v>
      </c>
      <c r="O33" s="72" t="s">
        <v>25</v>
      </c>
      <c r="P33" s="72" t="s">
        <v>17</v>
      </c>
      <c r="Q33" s="72" t="s">
        <v>25</v>
      </c>
      <c r="R33" s="72" t="s">
        <v>17</v>
      </c>
      <c r="S33" s="72" t="s">
        <v>25</v>
      </c>
      <c r="T33" s="72" t="s">
        <v>17</v>
      </c>
      <c r="U33" s="72" t="s">
        <v>25</v>
      </c>
      <c r="V33" s="72" t="s">
        <v>17</v>
      </c>
      <c r="W33" s="72" t="s">
        <v>25</v>
      </c>
      <c r="X33" s="72" t="s">
        <v>44</v>
      </c>
      <c r="Y33" s="70" t="s">
        <v>38</v>
      </c>
      <c r="Z33" s="70" t="s">
        <v>26</v>
      </c>
      <c r="AA33" s="70" t="s">
        <v>17</v>
      </c>
      <c r="AB33" s="70" t="s">
        <v>25</v>
      </c>
      <c r="AC33" s="70" t="s">
        <v>17</v>
      </c>
      <c r="AD33" s="70" t="s">
        <v>25</v>
      </c>
      <c r="AE33" s="70" t="s">
        <v>17</v>
      </c>
      <c r="AF33" s="70" t="s">
        <v>25</v>
      </c>
      <c r="AG33" s="70" t="s">
        <v>17</v>
      </c>
      <c r="AH33" s="70" t="s">
        <v>25</v>
      </c>
      <c r="AI33" s="70" t="s">
        <v>17</v>
      </c>
      <c r="AJ33" s="70" t="s">
        <v>25</v>
      </c>
      <c r="AK33" s="70" t="s">
        <v>17</v>
      </c>
      <c r="AL33" s="70" t="s">
        <v>25</v>
      </c>
      <c r="AM33" s="70" t="s">
        <v>17</v>
      </c>
      <c r="AN33" s="70" t="s">
        <v>25</v>
      </c>
      <c r="AO33" s="70" t="s">
        <v>17</v>
      </c>
      <c r="AP33" s="70" t="s">
        <v>25</v>
      </c>
      <c r="AQ33" s="70" t="s">
        <v>17</v>
      </c>
      <c r="AR33" s="70" t="s">
        <v>25</v>
      </c>
      <c r="AS33" s="70" t="s">
        <v>17</v>
      </c>
      <c r="AT33" s="70" t="s">
        <v>25</v>
      </c>
      <c r="AU33" s="70" t="s">
        <v>17</v>
      </c>
      <c r="AV33" s="70" t="s">
        <v>25</v>
      </c>
      <c r="AW33" s="72" t="s">
        <v>45</v>
      </c>
      <c r="AX33" s="72" t="s">
        <v>1065</v>
      </c>
      <c r="AY33" s="72" t="s">
        <v>211</v>
      </c>
    </row>
    <row r="34" spans="2:51" ht="26" x14ac:dyDescent="0.35">
      <c r="B34" s="13" t="str">
        <f>[2]Calculations!A2</f>
        <v>1447668712534</v>
      </c>
      <c r="C34" s="30" t="str">
        <f>[2]Calculations!B2</f>
        <v>Snell Street</v>
      </c>
      <c r="D34" s="13" t="str">
        <f>[2]Calculations!C2</f>
        <v>Residential</v>
      </c>
      <c r="E34" s="38">
        <f>[2]Calculations!E2</f>
        <v>0.121095370747</v>
      </c>
      <c r="F34" s="38">
        <f>[2]Calculations!I2</f>
        <v>0.121095370747</v>
      </c>
      <c r="G34" s="38">
        <f>[2]Calculations!M2</f>
        <v>100</v>
      </c>
      <c r="H34" s="38">
        <f>[2]Calculations!H2</f>
        <v>0</v>
      </c>
      <c r="I34" s="38">
        <f>[2]Calculations!L2</f>
        <v>0</v>
      </c>
      <c r="J34" s="38">
        <f>[2]Calculations!G2</f>
        <v>0</v>
      </c>
      <c r="K34" s="38">
        <f>[2]Calculations!K2</f>
        <v>0</v>
      </c>
      <c r="L34" s="38">
        <f>[2]Calculations!F2</f>
        <v>0</v>
      </c>
      <c r="M34" s="38">
        <f>[2]Calculations!J2</f>
        <v>0</v>
      </c>
      <c r="N34" s="38">
        <f>[2]Calculations!V2</f>
        <v>0</v>
      </c>
      <c r="O34" s="38">
        <f>[2]Calculations!W2</f>
        <v>0</v>
      </c>
      <c r="P34" s="38">
        <f>[2]Calculations!O2</f>
        <v>0</v>
      </c>
      <c r="Q34" s="38">
        <f>[2]Calculations!S2</f>
        <v>0</v>
      </c>
      <c r="R34" s="38">
        <f>[2]Calculations!Q2</f>
        <v>0</v>
      </c>
      <c r="S34" s="38">
        <f>[2]Calculations!T2</f>
        <v>0</v>
      </c>
      <c r="T34" s="38">
        <f>[2]Calculations!R2</f>
        <v>0</v>
      </c>
      <c r="U34" s="38">
        <f>[2]Calculations!U2</f>
        <v>0</v>
      </c>
      <c r="V34" s="38" t="str">
        <f>[2]Calculations!X2</f>
        <v>Not Modelled</v>
      </c>
      <c r="W34" s="38" t="str">
        <f>[2]Calculations!Y2</f>
        <v>N/A</v>
      </c>
      <c r="X34" s="38" t="s">
        <v>100</v>
      </c>
      <c r="Y34" s="73" t="s">
        <v>106</v>
      </c>
      <c r="Z34" s="74" t="s">
        <v>107</v>
      </c>
      <c r="AA34" s="38">
        <f>[2]Calculations!AA2</f>
        <v>0</v>
      </c>
      <c r="AB34" s="38">
        <f>[2]Calculations!AM2</f>
        <v>0</v>
      </c>
      <c r="AC34" s="38">
        <f>[2]Calculations!AB2</f>
        <v>0</v>
      </c>
      <c r="AD34" s="38">
        <f>[2]Calculations!AN2</f>
        <v>0</v>
      </c>
      <c r="AE34" s="38">
        <f>[2]Calculations!AC2</f>
        <v>0</v>
      </c>
      <c r="AF34" s="38">
        <f>[2]Calculations!AO2</f>
        <v>0</v>
      </c>
      <c r="AG34" s="38">
        <f>[2]Calculations!AD2</f>
        <v>0</v>
      </c>
      <c r="AH34" s="38">
        <f>[2]Calculations!AP2</f>
        <v>0</v>
      </c>
      <c r="AI34" s="38">
        <f>[2]Calculations!AE2</f>
        <v>0</v>
      </c>
      <c r="AJ34" s="38">
        <f>[2]Calculations!AQ2</f>
        <v>0</v>
      </c>
      <c r="AK34" s="38">
        <f>[2]Calculations!AF2</f>
        <v>0</v>
      </c>
      <c r="AL34" s="38">
        <f>[2]Calculations!AR2</f>
        <v>0</v>
      </c>
      <c r="AM34" s="38">
        <f>[2]Calculations!AG2</f>
        <v>0</v>
      </c>
      <c r="AN34" s="38">
        <f>[2]Calculations!AS2</f>
        <v>0</v>
      </c>
      <c r="AO34" s="38">
        <f>[2]Calculations!AH2</f>
        <v>0</v>
      </c>
      <c r="AP34" s="38">
        <f>[2]Calculations!AT2</f>
        <v>0</v>
      </c>
      <c r="AQ34" s="38">
        <f>[2]Calculations!AI2</f>
        <v>0.121095370747</v>
      </c>
      <c r="AR34" s="38">
        <f>[2]Calculations!AU2</f>
        <v>100</v>
      </c>
      <c r="AS34" s="38">
        <f>[2]Calculations!AJ2</f>
        <v>0</v>
      </c>
      <c r="AT34" s="38">
        <f>[2]Calculations!AV2</f>
        <v>0</v>
      </c>
      <c r="AU34" s="38">
        <f>[2]Calculations!AK2</f>
        <v>0</v>
      </c>
      <c r="AV34" s="38">
        <f>[2]Calculations!AW2</f>
        <v>0</v>
      </c>
      <c r="AW34" s="13"/>
      <c r="AX34" s="13"/>
      <c r="AY34" s="85" t="str">
        <f>[2]Calculations!D2</f>
        <v>Call for Sites 2018</v>
      </c>
    </row>
    <row r="35" spans="2:51" ht="14.5" x14ac:dyDescent="0.35">
      <c r="B35" s="13" t="str">
        <f>[2]Calculations!A3</f>
        <v>1448581001073</v>
      </c>
      <c r="C35" s="30" t="str">
        <f>[2]Calculations!B3</f>
        <v>Hyde / Stockport / Devonshire</v>
      </c>
      <c r="D35" s="13" t="str">
        <f>[2]Calculations!C3</f>
        <v>Residential</v>
      </c>
      <c r="E35" s="38">
        <f>[2]Calculations!E3</f>
        <v>7.1344059158000004</v>
      </c>
      <c r="F35" s="38">
        <f>[2]Calculations!I3</f>
        <v>7.1344059158000004</v>
      </c>
      <c r="G35" s="38">
        <f>[2]Calculations!M3</f>
        <v>100</v>
      </c>
      <c r="H35" s="38">
        <f>[2]Calculations!H3</f>
        <v>0</v>
      </c>
      <c r="I35" s="38">
        <f>[2]Calculations!L3</f>
        <v>0</v>
      </c>
      <c r="J35" s="38">
        <f>[2]Calculations!G3</f>
        <v>0</v>
      </c>
      <c r="K35" s="38">
        <f>[2]Calculations!K3</f>
        <v>0</v>
      </c>
      <c r="L35" s="38">
        <f>[2]Calculations!F3</f>
        <v>0</v>
      </c>
      <c r="M35" s="38">
        <f>[2]Calculations!J3</f>
        <v>0</v>
      </c>
      <c r="N35" s="38">
        <f>[2]Calculations!V3</f>
        <v>5.9966968777299998</v>
      </c>
      <c r="O35" s="38">
        <f>[2]Calculations!W3</f>
        <v>84.053205669859537</v>
      </c>
      <c r="P35" s="38">
        <f>[2]Calculations!O3</f>
        <v>0</v>
      </c>
      <c r="Q35" s="38">
        <f>[2]Calculations!S3</f>
        <v>0</v>
      </c>
      <c r="R35" s="38">
        <f>[2]Calculations!Q3</f>
        <v>0</v>
      </c>
      <c r="S35" s="38">
        <f>[2]Calculations!T3</f>
        <v>0</v>
      </c>
      <c r="T35" s="38">
        <f>[2]Calculations!R3</f>
        <v>0</v>
      </c>
      <c r="U35" s="38">
        <f>[2]Calculations!U3</f>
        <v>0</v>
      </c>
      <c r="V35" s="38" t="str">
        <f>[2]Calculations!X3</f>
        <v>Not Modelled</v>
      </c>
      <c r="W35" s="38" t="str">
        <f>[2]Calculations!Y3</f>
        <v>N/A</v>
      </c>
      <c r="X35" s="38" t="s">
        <v>100</v>
      </c>
      <c r="Y35" s="73" t="s">
        <v>105</v>
      </c>
      <c r="Z35" s="73" t="s">
        <v>104</v>
      </c>
      <c r="AA35" s="38">
        <f>[2]Calculations!AA3</f>
        <v>0</v>
      </c>
      <c r="AB35" s="38">
        <f>[2]Calculations!AM3</f>
        <v>0</v>
      </c>
      <c r="AC35" s="38">
        <f>[2]Calculations!AB3</f>
        <v>0</v>
      </c>
      <c r="AD35" s="38">
        <f>[2]Calculations!AN3</f>
        <v>0</v>
      </c>
      <c r="AE35" s="38">
        <f>[2]Calculations!AC3</f>
        <v>0</v>
      </c>
      <c r="AF35" s="38">
        <f>[2]Calculations!AO3</f>
        <v>0</v>
      </c>
      <c r="AG35" s="38">
        <f>[2]Calculations!AD3</f>
        <v>0</v>
      </c>
      <c r="AH35" s="38">
        <f>[2]Calculations!AP3</f>
        <v>0</v>
      </c>
      <c r="AI35" s="38">
        <f>[2]Calculations!AE3</f>
        <v>0</v>
      </c>
      <c r="AJ35" s="38">
        <f>[2]Calculations!AQ3</f>
        <v>0</v>
      </c>
      <c r="AK35" s="38">
        <f>[2]Calculations!AF3</f>
        <v>0</v>
      </c>
      <c r="AL35" s="38">
        <f>[2]Calculations!AR3</f>
        <v>0</v>
      </c>
      <c r="AM35" s="38">
        <f>[2]Calculations!AG3</f>
        <v>0</v>
      </c>
      <c r="AN35" s="38">
        <f>[2]Calculations!AS3</f>
        <v>0</v>
      </c>
      <c r="AO35" s="38">
        <f>[2]Calculations!AH3</f>
        <v>0</v>
      </c>
      <c r="AP35" s="38">
        <f>[2]Calculations!AT3</f>
        <v>0</v>
      </c>
      <c r="AQ35" s="38">
        <f>[2]Calculations!AI3</f>
        <v>0</v>
      </c>
      <c r="AR35" s="38">
        <f>[2]Calculations!AU3</f>
        <v>0</v>
      </c>
      <c r="AS35" s="38">
        <f>[2]Calculations!AJ3</f>
        <v>0</v>
      </c>
      <c r="AT35" s="38">
        <f>[2]Calculations!AV3</f>
        <v>0</v>
      </c>
      <c r="AU35" s="38">
        <f>[2]Calculations!AK3</f>
        <v>0</v>
      </c>
      <c r="AV35" s="38">
        <f>[2]Calculations!AW3</f>
        <v>0</v>
      </c>
      <c r="AW35" s="13"/>
      <c r="AX35" s="13"/>
      <c r="AY35" s="85" t="str">
        <f>[2]Calculations!D3</f>
        <v>Call for Sites 2018</v>
      </c>
    </row>
    <row r="36" spans="2:51" ht="26" x14ac:dyDescent="0.35">
      <c r="B36" s="13" t="str">
        <f>[2]Calculations!A4</f>
        <v>1449832399639</v>
      </c>
      <c r="C36" s="30" t="str">
        <f>[2]Calculations!B4</f>
        <v>NAVAL ST</v>
      </c>
      <c r="D36" s="13" t="str">
        <f>[2]Calculations!C4</f>
        <v>Residential / Offices</v>
      </c>
      <c r="E36" s="38">
        <f>[2]Calculations!E4</f>
        <v>0.14259153876299999</v>
      </c>
      <c r="F36" s="38">
        <f>[2]Calculations!I4</f>
        <v>0.14259153876299999</v>
      </c>
      <c r="G36" s="38">
        <f>[2]Calculations!M4</f>
        <v>100</v>
      </c>
      <c r="H36" s="38">
        <f>[2]Calculations!H4</f>
        <v>0</v>
      </c>
      <c r="I36" s="38">
        <f>[2]Calculations!L4</f>
        <v>0</v>
      </c>
      <c r="J36" s="38">
        <f>[2]Calculations!G4</f>
        <v>0</v>
      </c>
      <c r="K36" s="38">
        <f>[2]Calculations!K4</f>
        <v>0</v>
      </c>
      <c r="L36" s="38">
        <f>[2]Calculations!F4</f>
        <v>0</v>
      </c>
      <c r="M36" s="38">
        <f>[2]Calculations!J4</f>
        <v>0</v>
      </c>
      <c r="N36" s="38">
        <f>[2]Calculations!V4</f>
        <v>0</v>
      </c>
      <c r="O36" s="38">
        <f>[2]Calculations!W4</f>
        <v>0</v>
      </c>
      <c r="P36" s="38">
        <f>[2]Calculations!O4</f>
        <v>0</v>
      </c>
      <c r="Q36" s="38">
        <f>[2]Calculations!S4</f>
        <v>0</v>
      </c>
      <c r="R36" s="38">
        <f>[2]Calculations!Q4</f>
        <v>0</v>
      </c>
      <c r="S36" s="38">
        <f>[2]Calculations!T4</f>
        <v>0</v>
      </c>
      <c r="T36" s="38">
        <f>[2]Calculations!R4</f>
        <v>0</v>
      </c>
      <c r="U36" s="38">
        <f>[2]Calculations!U4</f>
        <v>0</v>
      </c>
      <c r="V36" s="38" t="str">
        <f>[2]Calculations!X4</f>
        <v>Not Modelled</v>
      </c>
      <c r="W36" s="38" t="str">
        <f>[2]Calculations!Y4</f>
        <v>N/A</v>
      </c>
      <c r="X36" s="38" t="s">
        <v>100</v>
      </c>
      <c r="Y36" s="73" t="s">
        <v>106</v>
      </c>
      <c r="Z36" s="74" t="s">
        <v>107</v>
      </c>
      <c r="AA36" s="38">
        <f>[2]Calculations!AA4</f>
        <v>0</v>
      </c>
      <c r="AB36" s="38">
        <f>[2]Calculations!AM4</f>
        <v>0</v>
      </c>
      <c r="AC36" s="38">
        <f>[2]Calculations!AB4</f>
        <v>0</v>
      </c>
      <c r="AD36" s="38">
        <f>[2]Calculations!AN4</f>
        <v>0</v>
      </c>
      <c r="AE36" s="38">
        <f>[2]Calculations!AC4</f>
        <v>0</v>
      </c>
      <c r="AF36" s="38">
        <f>[2]Calculations!AO4</f>
        <v>0</v>
      </c>
      <c r="AG36" s="38">
        <f>[2]Calculations!AD4</f>
        <v>0</v>
      </c>
      <c r="AH36" s="38">
        <f>[2]Calculations!AP4</f>
        <v>0</v>
      </c>
      <c r="AI36" s="38">
        <f>[2]Calculations!AE4</f>
        <v>0</v>
      </c>
      <c r="AJ36" s="38">
        <f>[2]Calculations!AQ4</f>
        <v>0</v>
      </c>
      <c r="AK36" s="38">
        <f>[2]Calculations!AF4</f>
        <v>0</v>
      </c>
      <c r="AL36" s="38">
        <f>[2]Calculations!AR4</f>
        <v>0</v>
      </c>
      <c r="AM36" s="38">
        <f>[2]Calculations!AG4</f>
        <v>0</v>
      </c>
      <c r="AN36" s="38">
        <f>[2]Calculations!AS4</f>
        <v>0</v>
      </c>
      <c r="AO36" s="38">
        <f>[2]Calculations!AH4</f>
        <v>0</v>
      </c>
      <c r="AP36" s="38">
        <f>[2]Calculations!AT4</f>
        <v>0</v>
      </c>
      <c r="AQ36" s="38">
        <f>[2]Calculations!AI4</f>
        <v>0.14259153876299999</v>
      </c>
      <c r="AR36" s="38">
        <f>[2]Calculations!AU4</f>
        <v>100</v>
      </c>
      <c r="AS36" s="38">
        <f>[2]Calculations!AJ4</f>
        <v>0</v>
      </c>
      <c r="AT36" s="38">
        <f>[2]Calculations!AV4</f>
        <v>0</v>
      </c>
      <c r="AU36" s="38">
        <f>[2]Calculations!AK4</f>
        <v>0</v>
      </c>
      <c r="AV36" s="38">
        <f>[2]Calculations!AW4</f>
        <v>0</v>
      </c>
      <c r="AW36" s="13"/>
      <c r="AX36" s="13"/>
      <c r="AY36" s="85" t="str">
        <f>[2]Calculations!D4</f>
        <v>Call for Sites 2018</v>
      </c>
    </row>
    <row r="37" spans="2:51" ht="26" x14ac:dyDescent="0.35">
      <c r="B37" s="13" t="str">
        <f>[2]Calculations!A5</f>
        <v>1450886104013</v>
      </c>
      <c r="C37" s="30" t="str">
        <f>[2]Calculations!B5</f>
        <v>Rochdale Road</v>
      </c>
      <c r="D37" s="13" t="str">
        <f>[2]Calculations!C5</f>
        <v>Residential</v>
      </c>
      <c r="E37" s="38">
        <f>[2]Calculations!E5</f>
        <v>6.5951263127000004E-2</v>
      </c>
      <c r="F37" s="38">
        <f>[2]Calculations!I5</f>
        <v>6.5951263127000004E-2</v>
      </c>
      <c r="G37" s="38">
        <f>[2]Calculations!M5</f>
        <v>100</v>
      </c>
      <c r="H37" s="38">
        <f>[2]Calculations!H5</f>
        <v>0</v>
      </c>
      <c r="I37" s="38">
        <f>[2]Calculations!L5</f>
        <v>0</v>
      </c>
      <c r="J37" s="38">
        <f>[2]Calculations!G5</f>
        <v>0</v>
      </c>
      <c r="K37" s="38">
        <f>[2]Calculations!K5</f>
        <v>0</v>
      </c>
      <c r="L37" s="38">
        <f>[2]Calculations!F5</f>
        <v>0</v>
      </c>
      <c r="M37" s="38">
        <f>[2]Calculations!J5</f>
        <v>0</v>
      </c>
      <c r="N37" s="38">
        <f>[2]Calculations!V5</f>
        <v>0</v>
      </c>
      <c r="O37" s="38">
        <f>[2]Calculations!W5</f>
        <v>0</v>
      </c>
      <c r="P37" s="38">
        <f>[2]Calculations!O5</f>
        <v>0</v>
      </c>
      <c r="Q37" s="38">
        <f>[2]Calculations!S5</f>
        <v>0</v>
      </c>
      <c r="R37" s="38">
        <f>[2]Calculations!Q5</f>
        <v>0</v>
      </c>
      <c r="S37" s="38">
        <f>[2]Calculations!T5</f>
        <v>0</v>
      </c>
      <c r="T37" s="38">
        <f>[2]Calculations!R5</f>
        <v>0</v>
      </c>
      <c r="U37" s="38">
        <f>[2]Calculations!U5</f>
        <v>0</v>
      </c>
      <c r="V37" s="38" t="str">
        <f>[2]Calculations!X5</f>
        <v>Not Modelled</v>
      </c>
      <c r="W37" s="38" t="str">
        <f>[2]Calculations!Y5</f>
        <v>N/A</v>
      </c>
      <c r="X37" s="38" t="s">
        <v>100</v>
      </c>
      <c r="Y37" s="73" t="s">
        <v>106</v>
      </c>
      <c r="Z37" s="74" t="s">
        <v>107</v>
      </c>
      <c r="AA37" s="38">
        <f>[2]Calculations!AA5</f>
        <v>0</v>
      </c>
      <c r="AB37" s="38">
        <f>[2]Calculations!AM5</f>
        <v>0</v>
      </c>
      <c r="AC37" s="38">
        <f>[2]Calculations!AB5</f>
        <v>0</v>
      </c>
      <c r="AD37" s="38">
        <f>[2]Calculations!AN5</f>
        <v>0</v>
      </c>
      <c r="AE37" s="38">
        <f>[2]Calculations!AC5</f>
        <v>0</v>
      </c>
      <c r="AF37" s="38">
        <f>[2]Calculations!AO5</f>
        <v>0</v>
      </c>
      <c r="AG37" s="38">
        <f>[2]Calculations!AD5</f>
        <v>0</v>
      </c>
      <c r="AH37" s="38">
        <f>[2]Calculations!AP5</f>
        <v>0</v>
      </c>
      <c r="AI37" s="38">
        <f>[2]Calculations!AE5</f>
        <v>0</v>
      </c>
      <c r="AJ37" s="38">
        <f>[2]Calculations!AQ5</f>
        <v>0</v>
      </c>
      <c r="AK37" s="38">
        <f>[2]Calculations!AF5</f>
        <v>0</v>
      </c>
      <c r="AL37" s="38">
        <f>[2]Calculations!AR5</f>
        <v>0</v>
      </c>
      <c r="AM37" s="38">
        <f>[2]Calculations!AG5</f>
        <v>0</v>
      </c>
      <c r="AN37" s="38">
        <f>[2]Calculations!AS5</f>
        <v>0</v>
      </c>
      <c r="AO37" s="38">
        <f>[2]Calculations!AH5</f>
        <v>0</v>
      </c>
      <c r="AP37" s="38">
        <f>[2]Calculations!AT5</f>
        <v>0</v>
      </c>
      <c r="AQ37" s="38">
        <f>[2]Calculations!AI5</f>
        <v>6.5951263127000004E-2</v>
      </c>
      <c r="AR37" s="38">
        <f>[2]Calculations!AU5</f>
        <v>100</v>
      </c>
      <c r="AS37" s="38">
        <f>[2]Calculations!AJ5</f>
        <v>0</v>
      </c>
      <c r="AT37" s="38">
        <f>[2]Calculations!AV5</f>
        <v>0</v>
      </c>
      <c r="AU37" s="38">
        <f>[2]Calculations!AK5</f>
        <v>0</v>
      </c>
      <c r="AV37" s="38">
        <f>[2]Calculations!AW5</f>
        <v>0</v>
      </c>
      <c r="AW37" s="13"/>
      <c r="AX37" s="13"/>
      <c r="AY37" s="85" t="str">
        <f>[2]Calculations!D5</f>
        <v>Call for Sites 2018</v>
      </c>
    </row>
    <row r="38" spans="2:51" ht="14.5" x14ac:dyDescent="0.35">
      <c r="B38" s="13" t="str">
        <f>[2]Calculations!A6</f>
        <v>1450888073111</v>
      </c>
      <c r="C38" s="30" t="str">
        <f>[2]Calculations!B6</f>
        <v>York Street</v>
      </c>
      <c r="D38" s="13" t="str">
        <f>[2]Calculations!C6</f>
        <v>Residential</v>
      </c>
      <c r="E38" s="38">
        <f>[2]Calculations!E6</f>
        <v>0.55980647616699997</v>
      </c>
      <c r="F38" s="38">
        <f>[2]Calculations!I6</f>
        <v>-3.8305700833518586E-9</v>
      </c>
      <c r="G38" s="38">
        <f>[2]Calculations!M6</f>
        <v>-6.8426683978002655E-7</v>
      </c>
      <c r="H38" s="38">
        <f>[2]Calculations!H6</f>
        <v>0</v>
      </c>
      <c r="I38" s="38">
        <f>[2]Calculations!L6</f>
        <v>0</v>
      </c>
      <c r="J38" s="38">
        <f>[2]Calculations!G6</f>
        <v>0.55451115340900003</v>
      </c>
      <c r="K38" s="38">
        <f>[2]Calculations!K6</f>
        <v>99.054079760874316</v>
      </c>
      <c r="L38" s="38">
        <f>[2]Calculations!F6</f>
        <v>5.2953265885700004E-3</v>
      </c>
      <c r="M38" s="38">
        <f>[2]Calculations!J6</f>
        <v>0.94592092339251754</v>
      </c>
      <c r="N38" s="38">
        <f>[2]Calculations!V6</f>
        <v>0.55980647616699997</v>
      </c>
      <c r="O38" s="38">
        <f>[2]Calculations!W6</f>
        <v>100</v>
      </c>
      <c r="P38" s="38">
        <f>[2]Calculations!O6</f>
        <v>0</v>
      </c>
      <c r="Q38" s="38">
        <f>[2]Calculations!S6</f>
        <v>0</v>
      </c>
      <c r="R38" s="38">
        <f>[2]Calculations!Q6</f>
        <v>0</v>
      </c>
      <c r="S38" s="38">
        <f>[2]Calculations!T6</f>
        <v>0</v>
      </c>
      <c r="T38" s="38">
        <f>[2]Calculations!R6</f>
        <v>0</v>
      </c>
      <c r="U38" s="38">
        <f>[2]Calculations!U6</f>
        <v>0</v>
      </c>
      <c r="V38" s="38" t="str">
        <f>[2]Calculations!X6</f>
        <v>Not Modelled</v>
      </c>
      <c r="W38" s="38" t="str">
        <f>[2]Calculations!Y6</f>
        <v>N/A</v>
      </c>
      <c r="X38" s="38" t="s">
        <v>100</v>
      </c>
      <c r="Y38" s="73" t="s">
        <v>102</v>
      </c>
      <c r="Z38" s="74" t="s">
        <v>103</v>
      </c>
      <c r="AA38" s="38">
        <f>[2]Calculations!AA6</f>
        <v>3.3236943147500003E-2</v>
      </c>
      <c r="AB38" s="38">
        <f>[2]Calculations!AM6</f>
        <v>5.9372201934985913</v>
      </c>
      <c r="AC38" s="38">
        <f>[2]Calculations!AB6</f>
        <v>0</v>
      </c>
      <c r="AD38" s="38">
        <f>[2]Calculations!AN6</f>
        <v>0</v>
      </c>
      <c r="AE38" s="38">
        <f>[2]Calculations!AC6</f>
        <v>0</v>
      </c>
      <c r="AF38" s="38">
        <f>[2]Calculations!AO6</f>
        <v>0</v>
      </c>
      <c r="AG38" s="38">
        <f>[2]Calculations!AD6</f>
        <v>0</v>
      </c>
      <c r="AH38" s="38">
        <f>[2]Calculations!AP6</f>
        <v>0</v>
      </c>
      <c r="AI38" s="38">
        <f>[2]Calculations!AE6</f>
        <v>0</v>
      </c>
      <c r="AJ38" s="38">
        <f>[2]Calculations!AQ6</f>
        <v>0</v>
      </c>
      <c r="AK38" s="38">
        <f>[2]Calculations!AF6</f>
        <v>0</v>
      </c>
      <c r="AL38" s="38">
        <f>[2]Calculations!AR6</f>
        <v>0</v>
      </c>
      <c r="AM38" s="38">
        <f>[2]Calculations!AG6</f>
        <v>0</v>
      </c>
      <c r="AN38" s="38">
        <f>[2]Calculations!AS6</f>
        <v>0</v>
      </c>
      <c r="AO38" s="38">
        <f>[2]Calculations!AH6</f>
        <v>0</v>
      </c>
      <c r="AP38" s="38">
        <f>[2]Calculations!AT6</f>
        <v>0</v>
      </c>
      <c r="AQ38" s="38">
        <f>[2]Calculations!AI6</f>
        <v>0.55980647616699997</v>
      </c>
      <c r="AR38" s="38">
        <f>[2]Calculations!AU6</f>
        <v>100</v>
      </c>
      <c r="AS38" s="38">
        <f>[2]Calculations!AJ6</f>
        <v>0</v>
      </c>
      <c r="AT38" s="38">
        <f>[2]Calculations!AV6</f>
        <v>0</v>
      </c>
      <c r="AU38" s="38">
        <f>[2]Calculations!AK6</f>
        <v>0</v>
      </c>
      <c r="AV38" s="38">
        <f>[2]Calculations!AW6</f>
        <v>0</v>
      </c>
      <c r="AW38" s="13"/>
      <c r="AX38" s="13"/>
      <c r="AY38" s="85" t="str">
        <f>[2]Calculations!D6</f>
        <v>Call for Sites 2018</v>
      </c>
    </row>
    <row r="39" spans="2:51" ht="14.5" x14ac:dyDescent="0.35">
      <c r="B39" s="13" t="str">
        <f>[2]Calculations!A7</f>
        <v>1452044624471</v>
      </c>
      <c r="C39" s="30" t="str">
        <f>[2]Calculations!B7</f>
        <v>Land off Station Rd, Reddish</v>
      </c>
      <c r="D39" s="13" t="str">
        <f>[2]Calculations!C7</f>
        <v>Residential</v>
      </c>
      <c r="E39" s="38">
        <f>[2]Calculations!E7</f>
        <v>11.247674869900001</v>
      </c>
      <c r="F39" s="38">
        <f>[2]Calculations!I7</f>
        <v>11.247674869900001</v>
      </c>
      <c r="G39" s="38">
        <f>[2]Calculations!M7</f>
        <v>100</v>
      </c>
      <c r="H39" s="38">
        <f>[2]Calculations!H7</f>
        <v>0</v>
      </c>
      <c r="I39" s="38">
        <f>[2]Calculations!L7</f>
        <v>0</v>
      </c>
      <c r="J39" s="38">
        <f>[2]Calculations!G7</f>
        <v>0</v>
      </c>
      <c r="K39" s="38">
        <f>[2]Calculations!K7</f>
        <v>0</v>
      </c>
      <c r="L39" s="38">
        <f>[2]Calculations!F7</f>
        <v>0</v>
      </c>
      <c r="M39" s="38">
        <f>[2]Calculations!J7</f>
        <v>0</v>
      </c>
      <c r="N39" s="38">
        <f>[2]Calculations!V7</f>
        <v>0.474219937541</v>
      </c>
      <c r="O39" s="38">
        <f>[2]Calculations!W7</f>
        <v>4.2161597221312297</v>
      </c>
      <c r="P39" s="38">
        <f>[2]Calculations!O7</f>
        <v>0</v>
      </c>
      <c r="Q39" s="38">
        <f>[2]Calculations!S7</f>
        <v>0</v>
      </c>
      <c r="R39" s="38">
        <f>[2]Calculations!Q7</f>
        <v>0</v>
      </c>
      <c r="S39" s="38">
        <f>[2]Calculations!T7</f>
        <v>0</v>
      </c>
      <c r="T39" s="38">
        <f>[2]Calculations!R7</f>
        <v>0</v>
      </c>
      <c r="U39" s="38">
        <f>[2]Calculations!U7</f>
        <v>0</v>
      </c>
      <c r="V39" s="38" t="str">
        <f>[2]Calculations!X7</f>
        <v>Not Modelled</v>
      </c>
      <c r="W39" s="38" t="str">
        <f>[2]Calculations!Y7</f>
        <v>N/A</v>
      </c>
      <c r="X39" s="38" t="s">
        <v>100</v>
      </c>
      <c r="Y39" s="73" t="s">
        <v>105</v>
      </c>
      <c r="Z39" s="73" t="s">
        <v>104</v>
      </c>
      <c r="AA39" s="38">
        <f>[2]Calculations!AA7</f>
        <v>0</v>
      </c>
      <c r="AB39" s="38">
        <f>[2]Calculations!AM7</f>
        <v>0</v>
      </c>
      <c r="AC39" s="38">
        <f>[2]Calculations!AB7</f>
        <v>0</v>
      </c>
      <c r="AD39" s="38">
        <f>[2]Calculations!AN7</f>
        <v>0</v>
      </c>
      <c r="AE39" s="38">
        <f>[2]Calculations!AC7</f>
        <v>0</v>
      </c>
      <c r="AF39" s="38">
        <f>[2]Calculations!AO7</f>
        <v>0</v>
      </c>
      <c r="AG39" s="38">
        <f>[2]Calculations!AD7</f>
        <v>0</v>
      </c>
      <c r="AH39" s="38">
        <f>[2]Calculations!AP7</f>
        <v>0</v>
      </c>
      <c r="AI39" s="38">
        <f>[2]Calculations!AE7</f>
        <v>0</v>
      </c>
      <c r="AJ39" s="38">
        <f>[2]Calculations!AQ7</f>
        <v>0</v>
      </c>
      <c r="AK39" s="38">
        <f>[2]Calculations!AF7</f>
        <v>0</v>
      </c>
      <c r="AL39" s="38">
        <f>[2]Calculations!AR7</f>
        <v>0</v>
      </c>
      <c r="AM39" s="38">
        <f>[2]Calculations!AG7</f>
        <v>0</v>
      </c>
      <c r="AN39" s="38">
        <f>[2]Calculations!AS7</f>
        <v>0</v>
      </c>
      <c r="AO39" s="38">
        <f>[2]Calculations!AH7</f>
        <v>0</v>
      </c>
      <c r="AP39" s="38">
        <f>[2]Calculations!AT7</f>
        <v>0</v>
      </c>
      <c r="AQ39" s="38">
        <f>[2]Calculations!AI7</f>
        <v>0</v>
      </c>
      <c r="AR39" s="38">
        <f>[2]Calculations!AU7</f>
        <v>0</v>
      </c>
      <c r="AS39" s="38">
        <f>[2]Calculations!AJ7</f>
        <v>0</v>
      </c>
      <c r="AT39" s="38">
        <f>[2]Calculations!AV7</f>
        <v>0</v>
      </c>
      <c r="AU39" s="38">
        <f>[2]Calculations!AK7</f>
        <v>0</v>
      </c>
      <c r="AV39" s="38">
        <f>[2]Calculations!AW7</f>
        <v>0</v>
      </c>
      <c r="AW39" s="13"/>
      <c r="AX39" s="13"/>
      <c r="AY39" s="85" t="str">
        <f>[2]Calculations!D7</f>
        <v>Call for Sites 2018</v>
      </c>
    </row>
    <row r="40" spans="2:51" ht="14.5" x14ac:dyDescent="0.35">
      <c r="B40" s="13" t="str">
        <f>[2]Calculations!A8</f>
        <v>1452077283570</v>
      </c>
      <c r="C40" s="30" t="str">
        <f>[2]Calculations!B8</f>
        <v>Land at Rondin Road</v>
      </c>
      <c r="D40" s="13" t="str">
        <f>[2]Calculations!C8</f>
        <v>Unknown</v>
      </c>
      <c r="E40" s="38">
        <f>[2]Calculations!E8</f>
        <v>6.10310008106</v>
      </c>
      <c r="F40" s="38">
        <f>[2]Calculations!I8</f>
        <v>6.10310008106</v>
      </c>
      <c r="G40" s="38">
        <f>[2]Calculations!M8</f>
        <v>100</v>
      </c>
      <c r="H40" s="38">
        <f>[2]Calculations!H8</f>
        <v>0</v>
      </c>
      <c r="I40" s="38">
        <f>[2]Calculations!L8</f>
        <v>0</v>
      </c>
      <c r="J40" s="38">
        <f>[2]Calculations!G8</f>
        <v>0</v>
      </c>
      <c r="K40" s="38">
        <f>[2]Calculations!K8</f>
        <v>0</v>
      </c>
      <c r="L40" s="38">
        <f>[2]Calculations!F8</f>
        <v>0</v>
      </c>
      <c r="M40" s="38">
        <f>[2]Calculations!J8</f>
        <v>0</v>
      </c>
      <c r="N40" s="38">
        <f>[2]Calculations!V8</f>
        <v>0</v>
      </c>
      <c r="O40" s="38">
        <f>[2]Calculations!W8</f>
        <v>0</v>
      </c>
      <c r="P40" s="38">
        <f>[2]Calculations!O8</f>
        <v>0</v>
      </c>
      <c r="Q40" s="38">
        <f>[2]Calculations!S8</f>
        <v>0</v>
      </c>
      <c r="R40" s="38">
        <f>[2]Calculations!Q8</f>
        <v>0</v>
      </c>
      <c r="S40" s="38">
        <f>[2]Calculations!T8</f>
        <v>0</v>
      </c>
      <c r="T40" s="38">
        <f>[2]Calculations!R8</f>
        <v>0</v>
      </c>
      <c r="U40" s="38">
        <f>[2]Calculations!U8</f>
        <v>0</v>
      </c>
      <c r="V40" s="38" t="str">
        <f>[2]Calculations!X8</f>
        <v>Not Modelled</v>
      </c>
      <c r="W40" s="38" t="str">
        <f>[2]Calculations!Y8</f>
        <v>N/A</v>
      </c>
      <c r="X40" s="38" t="s">
        <v>94</v>
      </c>
      <c r="Y40" s="73" t="s">
        <v>105</v>
      </c>
      <c r="Z40" s="74" t="s">
        <v>104</v>
      </c>
      <c r="AA40" s="38">
        <f>[2]Calculations!AA8</f>
        <v>0</v>
      </c>
      <c r="AB40" s="38">
        <f>[2]Calculations!AM8</f>
        <v>0</v>
      </c>
      <c r="AC40" s="38">
        <f>[2]Calculations!AB8</f>
        <v>0</v>
      </c>
      <c r="AD40" s="38">
        <f>[2]Calculations!AN8</f>
        <v>0</v>
      </c>
      <c r="AE40" s="38">
        <f>[2]Calculations!AC8</f>
        <v>0</v>
      </c>
      <c r="AF40" s="38">
        <f>[2]Calculations!AO8</f>
        <v>0</v>
      </c>
      <c r="AG40" s="38">
        <f>[2]Calculations!AD8</f>
        <v>0</v>
      </c>
      <c r="AH40" s="38">
        <f>[2]Calculations!AP8</f>
        <v>0</v>
      </c>
      <c r="AI40" s="38">
        <f>[2]Calculations!AE8</f>
        <v>0</v>
      </c>
      <c r="AJ40" s="38">
        <f>[2]Calculations!AQ8</f>
        <v>0</v>
      </c>
      <c r="AK40" s="38">
        <f>[2]Calculations!AF8</f>
        <v>0</v>
      </c>
      <c r="AL40" s="38">
        <f>[2]Calculations!AR8</f>
        <v>0</v>
      </c>
      <c r="AM40" s="38">
        <f>[2]Calculations!AG8</f>
        <v>0</v>
      </c>
      <c r="AN40" s="38">
        <f>[2]Calculations!AS8</f>
        <v>0</v>
      </c>
      <c r="AO40" s="38">
        <f>[2]Calculations!AH8</f>
        <v>0</v>
      </c>
      <c r="AP40" s="38">
        <f>[2]Calculations!AT8</f>
        <v>0</v>
      </c>
      <c r="AQ40" s="38">
        <f>[2]Calculations!AI8</f>
        <v>0</v>
      </c>
      <c r="AR40" s="38">
        <f>[2]Calculations!AU8</f>
        <v>0</v>
      </c>
      <c r="AS40" s="38">
        <f>[2]Calculations!AJ8</f>
        <v>0</v>
      </c>
      <c r="AT40" s="38">
        <f>[2]Calculations!AV8</f>
        <v>0</v>
      </c>
      <c r="AU40" s="38">
        <f>[2]Calculations!AK8</f>
        <v>0</v>
      </c>
      <c r="AV40" s="38">
        <f>[2]Calculations!AW8</f>
        <v>0</v>
      </c>
      <c r="AW40" s="13"/>
      <c r="AX40" s="13"/>
      <c r="AY40" s="85" t="str">
        <f>[2]Calculations!D8</f>
        <v>Call for Sites 2018</v>
      </c>
    </row>
    <row r="41" spans="2:51" ht="26" x14ac:dyDescent="0.35">
      <c r="B41" s="13" t="str">
        <f>[2]Calculations!A9</f>
        <v>1452091874877</v>
      </c>
      <c r="C41" s="30" t="str">
        <f>[2]Calculations!B9</f>
        <v>Land &amp; buildings fronting Manchester Deansgate Station</v>
      </c>
      <c r="D41" s="13" t="str">
        <f>[2]Calculations!C9</f>
        <v>Residential</v>
      </c>
      <c r="E41" s="38">
        <f>[2]Calculations!E9</f>
        <v>0.26087583591300001</v>
      </c>
      <c r="F41" s="38">
        <f>[2]Calculations!I9</f>
        <v>0.26087583591300001</v>
      </c>
      <c r="G41" s="38">
        <f>[2]Calculations!M9</f>
        <v>100</v>
      </c>
      <c r="H41" s="38">
        <f>[2]Calculations!H9</f>
        <v>0</v>
      </c>
      <c r="I41" s="38">
        <f>[2]Calculations!L9</f>
        <v>0</v>
      </c>
      <c r="J41" s="38">
        <f>[2]Calculations!G9</f>
        <v>0</v>
      </c>
      <c r="K41" s="38">
        <f>[2]Calculations!K9</f>
        <v>0</v>
      </c>
      <c r="L41" s="38">
        <f>[2]Calculations!F9</f>
        <v>0</v>
      </c>
      <c r="M41" s="38">
        <f>[2]Calculations!J9</f>
        <v>0</v>
      </c>
      <c r="N41" s="38">
        <f>[2]Calculations!V9</f>
        <v>0</v>
      </c>
      <c r="O41" s="38">
        <f>[2]Calculations!W9</f>
        <v>0</v>
      </c>
      <c r="P41" s="38">
        <f>[2]Calculations!O9</f>
        <v>0</v>
      </c>
      <c r="Q41" s="38">
        <f>[2]Calculations!S9</f>
        <v>0</v>
      </c>
      <c r="R41" s="38">
        <f>[2]Calculations!Q9</f>
        <v>0</v>
      </c>
      <c r="S41" s="38">
        <f>[2]Calculations!T9</f>
        <v>0</v>
      </c>
      <c r="T41" s="38">
        <f>[2]Calculations!R9</f>
        <v>0</v>
      </c>
      <c r="U41" s="38">
        <f>[2]Calculations!U9</f>
        <v>0</v>
      </c>
      <c r="V41" s="38" t="str">
        <f>[2]Calculations!X9</f>
        <v>Not Modelled</v>
      </c>
      <c r="W41" s="38" t="str">
        <f>[2]Calculations!Y9</f>
        <v>N/A</v>
      </c>
      <c r="X41" s="38" t="s">
        <v>100</v>
      </c>
      <c r="Y41" s="73" t="s">
        <v>106</v>
      </c>
      <c r="Z41" s="74" t="s">
        <v>107</v>
      </c>
      <c r="AA41" s="38">
        <f>[2]Calculations!AA9</f>
        <v>0</v>
      </c>
      <c r="AB41" s="38">
        <f>[2]Calculations!AM9</f>
        <v>0</v>
      </c>
      <c r="AC41" s="38">
        <f>[2]Calculations!AB9</f>
        <v>0</v>
      </c>
      <c r="AD41" s="38">
        <f>[2]Calculations!AN9</f>
        <v>0</v>
      </c>
      <c r="AE41" s="38">
        <f>[2]Calculations!AC9</f>
        <v>0</v>
      </c>
      <c r="AF41" s="38">
        <f>[2]Calculations!AO9</f>
        <v>0</v>
      </c>
      <c r="AG41" s="38">
        <f>[2]Calculations!AD9</f>
        <v>0</v>
      </c>
      <c r="AH41" s="38">
        <f>[2]Calculations!AP9</f>
        <v>0</v>
      </c>
      <c r="AI41" s="38">
        <f>[2]Calculations!AE9</f>
        <v>0</v>
      </c>
      <c r="AJ41" s="38">
        <f>[2]Calculations!AQ9</f>
        <v>0</v>
      </c>
      <c r="AK41" s="38">
        <f>[2]Calculations!AF9</f>
        <v>0</v>
      </c>
      <c r="AL41" s="38">
        <f>[2]Calculations!AR9</f>
        <v>0</v>
      </c>
      <c r="AM41" s="38">
        <f>[2]Calculations!AG9</f>
        <v>0</v>
      </c>
      <c r="AN41" s="38">
        <f>[2]Calculations!AS9</f>
        <v>0</v>
      </c>
      <c r="AO41" s="38">
        <f>[2]Calculations!AH9</f>
        <v>0</v>
      </c>
      <c r="AP41" s="38">
        <f>[2]Calculations!AT9</f>
        <v>0</v>
      </c>
      <c r="AQ41" s="38">
        <f>[2]Calculations!AI9</f>
        <v>0.26087583591300001</v>
      </c>
      <c r="AR41" s="38">
        <f>[2]Calculations!AU9</f>
        <v>100</v>
      </c>
      <c r="AS41" s="38">
        <f>[2]Calculations!AJ9</f>
        <v>0</v>
      </c>
      <c r="AT41" s="38">
        <f>[2]Calculations!AV9</f>
        <v>0</v>
      </c>
      <c r="AU41" s="38">
        <f>[2]Calculations!AK9</f>
        <v>0</v>
      </c>
      <c r="AV41" s="38">
        <f>[2]Calculations!AW9</f>
        <v>0</v>
      </c>
      <c r="AW41" s="13"/>
      <c r="AX41" s="13"/>
      <c r="AY41" s="85" t="str">
        <f>[2]Calculations!D9</f>
        <v>Call for Sites 2018</v>
      </c>
    </row>
    <row r="42" spans="2:51" ht="14.5" x14ac:dyDescent="0.35">
      <c r="B42" s="13" t="str">
        <f>[2]Calculations!A10</f>
        <v>1452092698878</v>
      </c>
      <c r="C42" s="30" t="str">
        <f>[2]Calculations!B10</f>
        <v>Land and Arches off Mirabel Street, Manchester</v>
      </c>
      <c r="D42" s="13" t="str">
        <f>[2]Calculations!C10</f>
        <v>Residential</v>
      </c>
      <c r="E42" s="38">
        <f>[2]Calculations!E10</f>
        <v>0.141979733202</v>
      </c>
      <c r="F42" s="38">
        <f>[2]Calculations!I10</f>
        <v>0</v>
      </c>
      <c r="G42" s="38">
        <f>[2]Calculations!M10</f>
        <v>0</v>
      </c>
      <c r="H42" s="38">
        <f>[2]Calculations!H10</f>
        <v>0.141979733202</v>
      </c>
      <c r="I42" s="38">
        <f>[2]Calculations!L10</f>
        <v>100</v>
      </c>
      <c r="J42" s="38">
        <f>[2]Calculations!G10</f>
        <v>0</v>
      </c>
      <c r="K42" s="38">
        <f>[2]Calculations!K10</f>
        <v>0</v>
      </c>
      <c r="L42" s="38">
        <f>[2]Calculations!F10</f>
        <v>0</v>
      </c>
      <c r="M42" s="38">
        <f>[2]Calculations!J10</f>
        <v>0</v>
      </c>
      <c r="N42" s="38">
        <f>[2]Calculations!V10</f>
        <v>0.141979733202</v>
      </c>
      <c r="O42" s="38">
        <f>[2]Calculations!W10</f>
        <v>100</v>
      </c>
      <c r="P42" s="38">
        <f>[2]Calculations!O10</f>
        <v>0</v>
      </c>
      <c r="Q42" s="38">
        <f>[2]Calculations!S10</f>
        <v>0</v>
      </c>
      <c r="R42" s="38">
        <f>[2]Calculations!Q10</f>
        <v>0</v>
      </c>
      <c r="S42" s="38">
        <f>[2]Calculations!T10</f>
        <v>0</v>
      </c>
      <c r="T42" s="38">
        <f>[2]Calculations!R10</f>
        <v>0</v>
      </c>
      <c r="U42" s="38">
        <f>[2]Calculations!U10</f>
        <v>0</v>
      </c>
      <c r="V42" s="38">
        <f>[2]Calculations!X10</f>
        <v>0.13391800000000001</v>
      </c>
      <c r="W42" s="38">
        <f>[2]Calculations!Y10</f>
        <v>94.321912698250927</v>
      </c>
      <c r="X42" s="38" t="s">
        <v>100</v>
      </c>
      <c r="Y42" s="73" t="s">
        <v>105</v>
      </c>
      <c r="Z42" s="73" t="s">
        <v>104</v>
      </c>
      <c r="AA42" s="38">
        <f>[2]Calculations!AA10</f>
        <v>0</v>
      </c>
      <c r="AB42" s="38">
        <f>[2]Calculations!AM10</f>
        <v>0</v>
      </c>
      <c r="AC42" s="38">
        <f>[2]Calculations!AB10</f>
        <v>0</v>
      </c>
      <c r="AD42" s="38">
        <f>[2]Calculations!AN10</f>
        <v>0</v>
      </c>
      <c r="AE42" s="38">
        <f>[2]Calculations!AC10</f>
        <v>0</v>
      </c>
      <c r="AF42" s="38">
        <f>[2]Calculations!AO10</f>
        <v>0</v>
      </c>
      <c r="AG42" s="38">
        <f>[2]Calculations!AD10</f>
        <v>0</v>
      </c>
      <c r="AH42" s="38">
        <f>[2]Calculations!AP10</f>
        <v>0</v>
      </c>
      <c r="AI42" s="38">
        <f>[2]Calculations!AE10</f>
        <v>0</v>
      </c>
      <c r="AJ42" s="38">
        <f>[2]Calculations!AQ10</f>
        <v>0</v>
      </c>
      <c r="AK42" s="38">
        <f>[2]Calculations!AF10</f>
        <v>0</v>
      </c>
      <c r="AL42" s="38">
        <f>[2]Calculations!AR10</f>
        <v>0</v>
      </c>
      <c r="AM42" s="38">
        <f>[2]Calculations!AG10</f>
        <v>0</v>
      </c>
      <c r="AN42" s="38">
        <f>[2]Calculations!AS10</f>
        <v>0</v>
      </c>
      <c r="AO42" s="38">
        <f>[2]Calculations!AH10</f>
        <v>0</v>
      </c>
      <c r="AP42" s="38">
        <f>[2]Calculations!AT10</f>
        <v>0</v>
      </c>
      <c r="AQ42" s="38">
        <f>[2]Calculations!AI10</f>
        <v>0.141979733202</v>
      </c>
      <c r="AR42" s="38">
        <f>[2]Calculations!AU10</f>
        <v>100</v>
      </c>
      <c r="AS42" s="38">
        <f>[2]Calculations!AJ10</f>
        <v>0</v>
      </c>
      <c r="AT42" s="38">
        <f>[2]Calculations!AV10</f>
        <v>0</v>
      </c>
      <c r="AU42" s="38">
        <f>[2]Calculations!AK10</f>
        <v>0</v>
      </c>
      <c r="AV42" s="38">
        <f>[2]Calculations!AW10</f>
        <v>0</v>
      </c>
      <c r="AW42" s="13"/>
      <c r="AX42" s="13"/>
      <c r="AY42" s="85" t="str">
        <f>[2]Calculations!D10</f>
        <v>Call for Sites 2018</v>
      </c>
    </row>
    <row r="43" spans="2:51" ht="14.5" x14ac:dyDescent="0.35">
      <c r="B43" s="13" t="str">
        <f>[2]Calculations!A11</f>
        <v>1452094572326</v>
      </c>
      <c r="C43" s="30" t="str">
        <f>[2]Calculations!B11</f>
        <v>Land at and adjacent to Manchester Oxford Road Station</v>
      </c>
      <c r="D43" s="13" t="str">
        <f>[2]Calculations!C11</f>
        <v>Residential/ Offices / Other Use</v>
      </c>
      <c r="E43" s="38">
        <f>[2]Calculations!E11</f>
        <v>0.56757555799600001</v>
      </c>
      <c r="F43" s="38">
        <f>[2]Calculations!I11</f>
        <v>0.43560517538300003</v>
      </c>
      <c r="G43" s="38">
        <f>[2]Calculations!M11</f>
        <v>76.748402789055618</v>
      </c>
      <c r="H43" s="38">
        <f>[2]Calculations!H11</f>
        <v>0.13197038261300001</v>
      </c>
      <c r="I43" s="38">
        <f>[2]Calculations!L11</f>
        <v>23.251597210944393</v>
      </c>
      <c r="J43" s="38">
        <f>[2]Calculations!G11</f>
        <v>0</v>
      </c>
      <c r="K43" s="38">
        <f>[2]Calculations!K11</f>
        <v>0</v>
      </c>
      <c r="L43" s="38">
        <f>[2]Calculations!F11</f>
        <v>0</v>
      </c>
      <c r="M43" s="38">
        <f>[2]Calculations!J11</f>
        <v>0</v>
      </c>
      <c r="N43" s="38">
        <f>[2]Calculations!V11</f>
        <v>0</v>
      </c>
      <c r="O43" s="38">
        <f>[2]Calculations!W11</f>
        <v>0</v>
      </c>
      <c r="P43" s="38">
        <f>[2]Calculations!O11</f>
        <v>0</v>
      </c>
      <c r="Q43" s="38">
        <f>[2]Calculations!S11</f>
        <v>0</v>
      </c>
      <c r="R43" s="38">
        <f>[2]Calculations!Q11</f>
        <v>0</v>
      </c>
      <c r="S43" s="38">
        <f>[2]Calculations!T11</f>
        <v>0</v>
      </c>
      <c r="T43" s="38">
        <f>[2]Calculations!R11</f>
        <v>0</v>
      </c>
      <c r="U43" s="38">
        <f>[2]Calculations!U11</f>
        <v>0</v>
      </c>
      <c r="V43" s="38" t="str">
        <f>[2]Calculations!X11</f>
        <v>Not Modelled</v>
      </c>
      <c r="W43" s="38" t="str">
        <f>[2]Calculations!Y11</f>
        <v>N/A</v>
      </c>
      <c r="X43" s="38" t="s">
        <v>100</v>
      </c>
      <c r="Y43" s="73" t="s">
        <v>105</v>
      </c>
      <c r="Z43" s="73" t="s">
        <v>104</v>
      </c>
      <c r="AA43" s="38">
        <f>[2]Calculations!AA11</f>
        <v>0</v>
      </c>
      <c r="AB43" s="38">
        <f>[2]Calculations!AM11</f>
        <v>0</v>
      </c>
      <c r="AC43" s="38">
        <f>[2]Calculations!AB11</f>
        <v>0</v>
      </c>
      <c r="AD43" s="38">
        <f>[2]Calculations!AN11</f>
        <v>0</v>
      </c>
      <c r="AE43" s="38">
        <f>[2]Calculations!AC11</f>
        <v>0</v>
      </c>
      <c r="AF43" s="38">
        <f>[2]Calculations!AO11</f>
        <v>0</v>
      </c>
      <c r="AG43" s="38">
        <f>[2]Calculations!AD11</f>
        <v>0</v>
      </c>
      <c r="AH43" s="38">
        <f>[2]Calculations!AP11</f>
        <v>0</v>
      </c>
      <c r="AI43" s="38">
        <f>[2]Calculations!AE11</f>
        <v>0</v>
      </c>
      <c r="AJ43" s="38">
        <f>[2]Calculations!AQ11</f>
        <v>0</v>
      </c>
      <c r="AK43" s="38">
        <f>[2]Calculations!AF11</f>
        <v>0</v>
      </c>
      <c r="AL43" s="38">
        <f>[2]Calculations!AR11</f>
        <v>0</v>
      </c>
      <c r="AM43" s="38">
        <f>[2]Calculations!AG11</f>
        <v>0</v>
      </c>
      <c r="AN43" s="38">
        <f>[2]Calculations!AS11</f>
        <v>0</v>
      </c>
      <c r="AO43" s="38">
        <f>[2]Calculations!AH11</f>
        <v>0</v>
      </c>
      <c r="AP43" s="38">
        <f>[2]Calculations!AT11</f>
        <v>0</v>
      </c>
      <c r="AQ43" s="38">
        <f>[2]Calculations!AI11</f>
        <v>0.56757555799600001</v>
      </c>
      <c r="AR43" s="38">
        <f>[2]Calculations!AU11</f>
        <v>100</v>
      </c>
      <c r="AS43" s="38">
        <f>[2]Calculations!AJ11</f>
        <v>0</v>
      </c>
      <c r="AT43" s="38">
        <f>[2]Calculations!AV11</f>
        <v>0</v>
      </c>
      <c r="AU43" s="38">
        <f>[2]Calculations!AK11</f>
        <v>0</v>
      </c>
      <c r="AV43" s="38">
        <f>[2]Calculations!AW11</f>
        <v>0</v>
      </c>
      <c r="AW43" s="13"/>
      <c r="AX43" s="13"/>
      <c r="AY43" s="85" t="str">
        <f>[2]Calculations!D11</f>
        <v>Call for Sites 2018</v>
      </c>
    </row>
    <row r="44" spans="2:51" ht="14.5" x14ac:dyDescent="0.35">
      <c r="B44" s="13" t="str">
        <f>[2]Calculations!A12</f>
        <v>1452100568662</v>
      </c>
      <c r="C44" s="30" t="str">
        <f>[2]Calculations!B12</f>
        <v>Land to the South of Simister Lane</v>
      </c>
      <c r="D44" s="13" t="str">
        <f>[2]Calculations!C12</f>
        <v>Residential</v>
      </c>
      <c r="E44" s="38">
        <f>[2]Calculations!E12</f>
        <v>15.072691534600001</v>
      </c>
      <c r="F44" s="38">
        <f>[2]Calculations!I12</f>
        <v>15.072691534600001</v>
      </c>
      <c r="G44" s="38">
        <f>[2]Calculations!M12</f>
        <v>100</v>
      </c>
      <c r="H44" s="38">
        <f>[2]Calculations!H12</f>
        <v>0</v>
      </c>
      <c r="I44" s="38">
        <f>[2]Calculations!L12</f>
        <v>0</v>
      </c>
      <c r="J44" s="38">
        <f>[2]Calculations!G12</f>
        <v>0</v>
      </c>
      <c r="K44" s="38">
        <f>[2]Calculations!K12</f>
        <v>0</v>
      </c>
      <c r="L44" s="38">
        <f>[2]Calculations!F12</f>
        <v>0</v>
      </c>
      <c r="M44" s="38">
        <f>[2]Calculations!J12</f>
        <v>0</v>
      </c>
      <c r="N44" s="38">
        <f>[2]Calculations!V12</f>
        <v>3.0570709560300002E-4</v>
      </c>
      <c r="O44" s="38">
        <f>[2]Calculations!W12</f>
        <v>2.0282183503937332E-3</v>
      </c>
      <c r="P44" s="38">
        <f>[2]Calculations!O12</f>
        <v>0.99946899999999994</v>
      </c>
      <c r="Q44" s="38">
        <f>[2]Calculations!S12</f>
        <v>6.6309922000704162</v>
      </c>
      <c r="R44" s="38">
        <f>[2]Calculations!Q12</f>
        <v>0.46162199999999998</v>
      </c>
      <c r="S44" s="38">
        <f>[2]Calculations!T12</f>
        <v>3.062638142234432</v>
      </c>
      <c r="T44" s="38">
        <f>[2]Calculations!R12</f>
        <v>0.29575400000000002</v>
      </c>
      <c r="U44" s="38">
        <f>[2]Calculations!U12</f>
        <v>1.9621843870491491</v>
      </c>
      <c r="V44" s="38" t="str">
        <f>[2]Calculations!X12</f>
        <v>Not Modelled</v>
      </c>
      <c r="W44" s="38" t="str">
        <f>[2]Calculations!Y12</f>
        <v>N/A</v>
      </c>
      <c r="X44" s="38" t="s">
        <v>100</v>
      </c>
      <c r="Y44" s="73" t="s">
        <v>105</v>
      </c>
      <c r="Z44" s="73" t="s">
        <v>104</v>
      </c>
      <c r="AA44" s="38">
        <f>[2]Calculations!AA12</f>
        <v>0</v>
      </c>
      <c r="AB44" s="38">
        <f>[2]Calculations!AM12</f>
        <v>0</v>
      </c>
      <c r="AC44" s="38">
        <f>[2]Calculations!AB12</f>
        <v>0.23280000000000001</v>
      </c>
      <c r="AD44" s="38">
        <f>[2]Calculations!AN12</f>
        <v>1.5445151217060189</v>
      </c>
      <c r="AE44" s="38">
        <f>[2]Calculations!AC12</f>
        <v>0.1056</v>
      </c>
      <c r="AF44" s="38">
        <f>[2]Calculations!AO12</f>
        <v>0.70060479747489512</v>
      </c>
      <c r="AG44" s="38">
        <f>[2]Calculations!AD12</f>
        <v>0</v>
      </c>
      <c r="AH44" s="38">
        <f>[2]Calculations!AP12</f>
        <v>0</v>
      </c>
      <c r="AI44" s="38">
        <f>[2]Calculations!AE12</f>
        <v>0.82356005674099997</v>
      </c>
      <c r="AJ44" s="38">
        <f>[2]Calculations!AQ12</f>
        <v>5.4639216549378924</v>
      </c>
      <c r="AK44" s="38">
        <f>[2]Calculations!AF12</f>
        <v>0.82356005674099997</v>
      </c>
      <c r="AL44" s="38">
        <f>[2]Calculations!AR12</f>
        <v>5.4639216549378924</v>
      </c>
      <c r="AM44" s="38">
        <f>[2]Calculations!AG12</f>
        <v>0.26519999999999999</v>
      </c>
      <c r="AN44" s="38">
        <f>[2]Calculations!AS12</f>
        <v>1.7594734118403617</v>
      </c>
      <c r="AO44" s="38">
        <f>[2]Calculations!AH12</f>
        <v>2.51289303197</v>
      </c>
      <c r="AP44" s="38">
        <f>[2]Calculations!AT12</f>
        <v>16.671826834653572</v>
      </c>
      <c r="AQ44" s="38">
        <f>[2]Calculations!AI12</f>
        <v>9.4486925466000002</v>
      </c>
      <c r="AR44" s="38">
        <f>[2]Calculations!AU12</f>
        <v>62.687493636489059</v>
      </c>
      <c r="AS44" s="38">
        <f>[2]Calculations!AJ12</f>
        <v>0</v>
      </c>
      <c r="AT44" s="38">
        <f>[2]Calculations!AV12</f>
        <v>0</v>
      </c>
      <c r="AU44" s="38">
        <f>[2]Calculations!AK12</f>
        <v>0</v>
      </c>
      <c r="AV44" s="38">
        <f>[2]Calculations!AW12</f>
        <v>0</v>
      </c>
      <c r="AW44" s="13"/>
      <c r="AX44" s="13"/>
      <c r="AY44" s="85" t="str">
        <f>[2]Calculations!D12</f>
        <v>Call for Sites 2018</v>
      </c>
    </row>
    <row r="45" spans="2:51" ht="26" x14ac:dyDescent="0.35">
      <c r="B45" s="13" t="str">
        <f>[2]Calculations!A13</f>
        <v>1452248427405</v>
      </c>
      <c r="C45" s="30" t="str">
        <f>[2]Calculations!B13</f>
        <v>Miller Street</v>
      </c>
      <c r="D45" s="13" t="str">
        <f>[2]Calculations!C13</f>
        <v>Residential</v>
      </c>
      <c r="E45" s="38">
        <f>[2]Calculations!E13</f>
        <v>0.13790168579600001</v>
      </c>
      <c r="F45" s="38">
        <f>[2]Calculations!I13</f>
        <v>0.13790168579600001</v>
      </c>
      <c r="G45" s="38">
        <f>[2]Calculations!M13</f>
        <v>100</v>
      </c>
      <c r="H45" s="38">
        <f>[2]Calculations!H13</f>
        <v>0</v>
      </c>
      <c r="I45" s="38">
        <f>[2]Calculations!L13</f>
        <v>0</v>
      </c>
      <c r="J45" s="38">
        <f>[2]Calculations!G13</f>
        <v>0</v>
      </c>
      <c r="K45" s="38">
        <f>[2]Calculations!K13</f>
        <v>0</v>
      </c>
      <c r="L45" s="38">
        <f>[2]Calculations!F13</f>
        <v>0</v>
      </c>
      <c r="M45" s="38">
        <f>[2]Calculations!J13</f>
        <v>0</v>
      </c>
      <c r="N45" s="38">
        <f>[2]Calculations!V13</f>
        <v>0</v>
      </c>
      <c r="O45" s="38">
        <f>[2]Calculations!W13</f>
        <v>0</v>
      </c>
      <c r="P45" s="38">
        <f>[2]Calculations!O13</f>
        <v>0</v>
      </c>
      <c r="Q45" s="38">
        <f>[2]Calculations!S13</f>
        <v>0</v>
      </c>
      <c r="R45" s="38">
        <f>[2]Calculations!Q13</f>
        <v>0</v>
      </c>
      <c r="S45" s="38">
        <f>[2]Calculations!T13</f>
        <v>0</v>
      </c>
      <c r="T45" s="38">
        <f>[2]Calculations!R13</f>
        <v>0</v>
      </c>
      <c r="U45" s="38">
        <f>[2]Calculations!U13</f>
        <v>0</v>
      </c>
      <c r="V45" s="38" t="str">
        <f>[2]Calculations!X13</f>
        <v>Not Modelled</v>
      </c>
      <c r="W45" s="38" t="str">
        <f>[2]Calculations!Y13</f>
        <v>N/A</v>
      </c>
      <c r="X45" s="38" t="s">
        <v>100</v>
      </c>
      <c r="Y45" s="73" t="s">
        <v>106</v>
      </c>
      <c r="Z45" s="74" t="s">
        <v>107</v>
      </c>
      <c r="AA45" s="38">
        <f>[2]Calculations!AA13</f>
        <v>0</v>
      </c>
      <c r="AB45" s="38">
        <f>[2]Calculations!AM13</f>
        <v>0</v>
      </c>
      <c r="AC45" s="38">
        <f>[2]Calculations!AB13</f>
        <v>0</v>
      </c>
      <c r="AD45" s="38">
        <f>[2]Calculations!AN13</f>
        <v>0</v>
      </c>
      <c r="AE45" s="38">
        <f>[2]Calculations!AC13</f>
        <v>0</v>
      </c>
      <c r="AF45" s="38">
        <f>[2]Calculations!AO13</f>
        <v>0</v>
      </c>
      <c r="AG45" s="38">
        <f>[2]Calculations!AD13</f>
        <v>0</v>
      </c>
      <c r="AH45" s="38">
        <f>[2]Calculations!AP13</f>
        <v>0</v>
      </c>
      <c r="AI45" s="38">
        <f>[2]Calculations!AE13</f>
        <v>0</v>
      </c>
      <c r="AJ45" s="38">
        <f>[2]Calculations!AQ13</f>
        <v>0</v>
      </c>
      <c r="AK45" s="38">
        <f>[2]Calculations!AF13</f>
        <v>0</v>
      </c>
      <c r="AL45" s="38">
        <f>[2]Calculations!AR13</f>
        <v>0</v>
      </c>
      <c r="AM45" s="38">
        <f>[2]Calculations!AG13</f>
        <v>0</v>
      </c>
      <c r="AN45" s="38">
        <f>[2]Calculations!AS13</f>
        <v>0</v>
      </c>
      <c r="AO45" s="38">
        <f>[2]Calculations!AH13</f>
        <v>0</v>
      </c>
      <c r="AP45" s="38">
        <f>[2]Calculations!AT13</f>
        <v>0</v>
      </c>
      <c r="AQ45" s="38">
        <f>[2]Calculations!AI13</f>
        <v>0.13790168579600001</v>
      </c>
      <c r="AR45" s="38">
        <f>[2]Calculations!AU13</f>
        <v>100</v>
      </c>
      <c r="AS45" s="38">
        <f>[2]Calculations!AJ13</f>
        <v>0</v>
      </c>
      <c r="AT45" s="38">
        <f>[2]Calculations!AV13</f>
        <v>0</v>
      </c>
      <c r="AU45" s="38">
        <f>[2]Calculations!AK13</f>
        <v>0</v>
      </c>
      <c r="AV45" s="38">
        <f>[2]Calculations!AW13</f>
        <v>0</v>
      </c>
      <c r="AW45" s="13"/>
      <c r="AX45" s="13"/>
      <c r="AY45" s="85" t="str">
        <f>[2]Calculations!D13</f>
        <v>Call for Sites 2018</v>
      </c>
    </row>
    <row r="46" spans="2:51" ht="26" x14ac:dyDescent="0.35">
      <c r="B46" s="13" t="str">
        <f>[2]Calculations!A14</f>
        <v>1452254513210</v>
      </c>
      <c r="C46" s="30" t="str">
        <f>[2]Calculations!B14</f>
        <v>Aytoun Street</v>
      </c>
      <c r="D46" s="13" t="str">
        <f>[2]Calculations!C14</f>
        <v>Residential</v>
      </c>
      <c r="E46" s="38">
        <f>[2]Calculations!E14</f>
        <v>0.15674823383100001</v>
      </c>
      <c r="F46" s="38">
        <f>[2]Calculations!I14</f>
        <v>0.15674823383100001</v>
      </c>
      <c r="G46" s="38">
        <f>[2]Calculations!M14</f>
        <v>100</v>
      </c>
      <c r="H46" s="38">
        <f>[2]Calculations!H14</f>
        <v>0</v>
      </c>
      <c r="I46" s="38">
        <f>[2]Calculations!L14</f>
        <v>0</v>
      </c>
      <c r="J46" s="38">
        <f>[2]Calculations!G14</f>
        <v>0</v>
      </c>
      <c r="K46" s="38">
        <f>[2]Calculations!K14</f>
        <v>0</v>
      </c>
      <c r="L46" s="38">
        <f>[2]Calculations!F14</f>
        <v>0</v>
      </c>
      <c r="M46" s="38">
        <f>[2]Calculations!J14</f>
        <v>0</v>
      </c>
      <c r="N46" s="38">
        <f>[2]Calculations!V14</f>
        <v>0</v>
      </c>
      <c r="O46" s="38">
        <f>[2]Calculations!W14</f>
        <v>0</v>
      </c>
      <c r="P46" s="38">
        <f>[2]Calculations!O14</f>
        <v>0</v>
      </c>
      <c r="Q46" s="38">
        <f>[2]Calculations!S14</f>
        <v>0</v>
      </c>
      <c r="R46" s="38">
        <f>[2]Calculations!Q14</f>
        <v>0</v>
      </c>
      <c r="S46" s="38">
        <f>[2]Calculations!T14</f>
        <v>0</v>
      </c>
      <c r="T46" s="38">
        <f>[2]Calculations!R14</f>
        <v>0</v>
      </c>
      <c r="U46" s="38">
        <f>[2]Calculations!U14</f>
        <v>0</v>
      </c>
      <c r="V46" s="38" t="str">
        <f>[2]Calculations!X14</f>
        <v>Not Modelled</v>
      </c>
      <c r="W46" s="38" t="str">
        <f>[2]Calculations!Y14</f>
        <v>N/A</v>
      </c>
      <c r="X46" s="38" t="s">
        <v>100</v>
      </c>
      <c r="Y46" s="73" t="s">
        <v>106</v>
      </c>
      <c r="Z46" s="74" t="s">
        <v>107</v>
      </c>
      <c r="AA46" s="38">
        <f>[2]Calculations!AA14</f>
        <v>0</v>
      </c>
      <c r="AB46" s="38">
        <f>[2]Calculations!AM14</f>
        <v>0</v>
      </c>
      <c r="AC46" s="38">
        <f>[2]Calculations!AB14</f>
        <v>0</v>
      </c>
      <c r="AD46" s="38">
        <f>[2]Calculations!AN14</f>
        <v>0</v>
      </c>
      <c r="AE46" s="38">
        <f>[2]Calculations!AC14</f>
        <v>0</v>
      </c>
      <c r="AF46" s="38">
        <f>[2]Calculations!AO14</f>
        <v>0</v>
      </c>
      <c r="AG46" s="38">
        <f>[2]Calculations!AD14</f>
        <v>0</v>
      </c>
      <c r="AH46" s="38">
        <f>[2]Calculations!AP14</f>
        <v>0</v>
      </c>
      <c r="AI46" s="38">
        <f>[2]Calculations!AE14</f>
        <v>0</v>
      </c>
      <c r="AJ46" s="38">
        <f>[2]Calculations!AQ14</f>
        <v>0</v>
      </c>
      <c r="AK46" s="38">
        <f>[2]Calculations!AF14</f>
        <v>0</v>
      </c>
      <c r="AL46" s="38">
        <f>[2]Calculations!AR14</f>
        <v>0</v>
      </c>
      <c r="AM46" s="38">
        <f>[2]Calculations!AG14</f>
        <v>0</v>
      </c>
      <c r="AN46" s="38">
        <f>[2]Calculations!AS14</f>
        <v>0</v>
      </c>
      <c r="AO46" s="38">
        <f>[2]Calculations!AH14</f>
        <v>0</v>
      </c>
      <c r="AP46" s="38">
        <f>[2]Calculations!AT14</f>
        <v>0</v>
      </c>
      <c r="AQ46" s="38">
        <f>[2]Calculations!AI14</f>
        <v>0.15674823383100001</v>
      </c>
      <c r="AR46" s="38">
        <f>[2]Calculations!AU14</f>
        <v>100</v>
      </c>
      <c r="AS46" s="38">
        <f>[2]Calculations!AJ14</f>
        <v>0</v>
      </c>
      <c r="AT46" s="38">
        <f>[2]Calculations!AV14</f>
        <v>0</v>
      </c>
      <c r="AU46" s="38">
        <f>[2]Calculations!AK14</f>
        <v>0</v>
      </c>
      <c r="AV46" s="38">
        <f>[2]Calculations!AW14</f>
        <v>0</v>
      </c>
      <c r="AW46" s="13"/>
      <c r="AX46" s="13"/>
      <c r="AY46" s="85" t="str">
        <f>[2]Calculations!D14</f>
        <v>Call for Sites 2018</v>
      </c>
    </row>
    <row r="47" spans="2:51" ht="14.5" x14ac:dyDescent="0.35">
      <c r="B47" s="13" t="str">
        <f>[2]Calculations!A15</f>
        <v>1452523864404</v>
      </c>
      <c r="C47" s="30" t="str">
        <f>[2]Calculations!B15</f>
        <v>Melland Road Playing Fields</v>
      </c>
      <c r="D47" s="13" t="str">
        <f>[2]Calculations!C15</f>
        <v>Residential</v>
      </c>
      <c r="E47" s="38">
        <f>[2]Calculations!E15</f>
        <v>12.300894427599999</v>
      </c>
      <c r="F47" s="38">
        <f>[2]Calculations!I15</f>
        <v>12.300894427599999</v>
      </c>
      <c r="G47" s="38">
        <f>[2]Calculations!M15</f>
        <v>100</v>
      </c>
      <c r="H47" s="38">
        <f>[2]Calculations!H15</f>
        <v>0</v>
      </c>
      <c r="I47" s="38">
        <f>[2]Calculations!L15</f>
        <v>0</v>
      </c>
      <c r="J47" s="38">
        <f>[2]Calculations!G15</f>
        <v>0</v>
      </c>
      <c r="K47" s="38">
        <f>[2]Calculations!K15</f>
        <v>0</v>
      </c>
      <c r="L47" s="38">
        <f>[2]Calculations!F15</f>
        <v>0</v>
      </c>
      <c r="M47" s="38">
        <f>[2]Calculations!J15</f>
        <v>0</v>
      </c>
      <c r="N47" s="38">
        <f>[2]Calculations!V15</f>
        <v>11.6912028752</v>
      </c>
      <c r="O47" s="38">
        <f>[2]Calculations!W15</f>
        <v>95.04351853445705</v>
      </c>
      <c r="P47" s="38">
        <f>[2]Calculations!O15</f>
        <v>0</v>
      </c>
      <c r="Q47" s="38">
        <f>[2]Calculations!S15</f>
        <v>0</v>
      </c>
      <c r="R47" s="38">
        <f>[2]Calculations!Q15</f>
        <v>0</v>
      </c>
      <c r="S47" s="38">
        <f>[2]Calculations!T15</f>
        <v>0</v>
      </c>
      <c r="T47" s="38">
        <f>[2]Calculations!R15</f>
        <v>0</v>
      </c>
      <c r="U47" s="38">
        <f>[2]Calculations!U15</f>
        <v>0</v>
      </c>
      <c r="V47" s="38" t="str">
        <f>[2]Calculations!X15</f>
        <v>Not Modelled</v>
      </c>
      <c r="W47" s="38" t="str">
        <f>[2]Calculations!Y15</f>
        <v>N/A</v>
      </c>
      <c r="X47" s="38" t="s">
        <v>100</v>
      </c>
      <c r="Y47" s="73" t="s">
        <v>105</v>
      </c>
      <c r="Z47" s="73" t="s">
        <v>104</v>
      </c>
      <c r="AA47" s="38">
        <f>[2]Calculations!AA15</f>
        <v>0</v>
      </c>
      <c r="AB47" s="38">
        <f>[2]Calculations!AM15</f>
        <v>0</v>
      </c>
      <c r="AC47" s="38">
        <f>[2]Calculations!AB15</f>
        <v>0</v>
      </c>
      <c r="AD47" s="38">
        <f>[2]Calculations!AN15</f>
        <v>0</v>
      </c>
      <c r="AE47" s="38">
        <f>[2]Calculations!AC15</f>
        <v>0</v>
      </c>
      <c r="AF47" s="38">
        <f>[2]Calculations!AO15</f>
        <v>0</v>
      </c>
      <c r="AG47" s="38">
        <f>[2]Calculations!AD15</f>
        <v>0</v>
      </c>
      <c r="AH47" s="38">
        <f>[2]Calculations!AP15</f>
        <v>0</v>
      </c>
      <c r="AI47" s="38">
        <f>[2]Calculations!AE15</f>
        <v>1.70347896315</v>
      </c>
      <c r="AJ47" s="38">
        <f>[2]Calculations!AQ15</f>
        <v>13.848415439838565</v>
      </c>
      <c r="AK47" s="38">
        <f>[2]Calculations!AF15</f>
        <v>1.70347896315</v>
      </c>
      <c r="AL47" s="38">
        <f>[2]Calculations!AR15</f>
        <v>13.848415439838565</v>
      </c>
      <c r="AM47" s="38">
        <f>[2]Calculations!AG15</f>
        <v>0</v>
      </c>
      <c r="AN47" s="38">
        <f>[2]Calculations!AS15</f>
        <v>0</v>
      </c>
      <c r="AO47" s="38">
        <f>[2]Calculations!AH15</f>
        <v>0</v>
      </c>
      <c r="AP47" s="38">
        <f>[2]Calculations!AT15</f>
        <v>0</v>
      </c>
      <c r="AQ47" s="38">
        <f>[2]Calculations!AI15</f>
        <v>0</v>
      </c>
      <c r="AR47" s="38">
        <f>[2]Calculations!AU15</f>
        <v>0</v>
      </c>
      <c r="AS47" s="38">
        <f>[2]Calculations!AJ15</f>
        <v>0</v>
      </c>
      <c r="AT47" s="38">
        <f>[2]Calculations!AV15</f>
        <v>0</v>
      </c>
      <c r="AU47" s="38">
        <f>[2]Calculations!AK15</f>
        <v>0</v>
      </c>
      <c r="AV47" s="38">
        <f>[2]Calculations!AW15</f>
        <v>0</v>
      </c>
      <c r="AW47" s="13"/>
      <c r="AX47" s="13"/>
      <c r="AY47" s="85" t="str">
        <f>[2]Calculations!D15</f>
        <v>Call for Sites 2018</v>
      </c>
    </row>
    <row r="48" spans="2:51" ht="26" x14ac:dyDescent="0.35">
      <c r="B48" s="13" t="str">
        <f>[2]Calculations!A16</f>
        <v>1452530179596</v>
      </c>
      <c r="C48" s="30" t="str">
        <f>[2]Calculations!B16</f>
        <v>Tatton Arms</v>
      </c>
      <c r="D48" s="13" t="str">
        <f>[2]Calculations!C16</f>
        <v>Residential</v>
      </c>
      <c r="E48" s="38">
        <f>[2]Calculations!E16</f>
        <v>0.70028062969600002</v>
      </c>
      <c r="F48" s="38">
        <f>[2]Calculations!I16</f>
        <v>0.14597972429077499</v>
      </c>
      <c r="G48" s="38">
        <f>[2]Calculations!M16</f>
        <v>20.845889219318618</v>
      </c>
      <c r="H48" s="38">
        <f>[2]Calculations!H16</f>
        <v>0.55312955209400005</v>
      </c>
      <c r="I48" s="38">
        <f>[2]Calculations!L16</f>
        <v>78.986841651484781</v>
      </c>
      <c r="J48" s="38">
        <f>[2]Calculations!G16</f>
        <v>7.7430587470800002E-4</v>
      </c>
      <c r="K48" s="38">
        <f>[2]Calculations!K16</f>
        <v>0.11057079717371808</v>
      </c>
      <c r="L48" s="38">
        <f>[2]Calculations!F16</f>
        <v>3.9704743651699999E-4</v>
      </c>
      <c r="M48" s="38">
        <f>[2]Calculations!J16</f>
        <v>5.6698332022886724E-2</v>
      </c>
      <c r="N48" s="38">
        <f>[2]Calculations!V16</f>
        <v>0.57956187329700004</v>
      </c>
      <c r="O48" s="38">
        <f>[2]Calculations!W16</f>
        <v>82.761374329116393</v>
      </c>
      <c r="P48" s="38">
        <f>[2]Calculations!O16</f>
        <v>0</v>
      </c>
      <c r="Q48" s="38">
        <f>[2]Calculations!S16</f>
        <v>0</v>
      </c>
      <c r="R48" s="38">
        <f>[2]Calculations!Q16</f>
        <v>0</v>
      </c>
      <c r="S48" s="38">
        <f>[2]Calculations!T16</f>
        <v>0</v>
      </c>
      <c r="T48" s="38">
        <f>[2]Calculations!R16</f>
        <v>0</v>
      </c>
      <c r="U48" s="38">
        <f>[2]Calculations!U16</f>
        <v>0</v>
      </c>
      <c r="V48" s="38" t="str">
        <f>[2]Calculations!X16</f>
        <v>Not Modelled</v>
      </c>
      <c r="W48" s="38" t="str">
        <f>[2]Calculations!Y16</f>
        <v>N/A</v>
      </c>
      <c r="X48" s="38" t="s">
        <v>100</v>
      </c>
      <c r="Y48" s="73" t="s">
        <v>108</v>
      </c>
      <c r="Z48" s="74" t="s">
        <v>109</v>
      </c>
      <c r="AA48" s="38">
        <f>[2]Calculations!AA16</f>
        <v>0</v>
      </c>
      <c r="AB48" s="38">
        <f>[2]Calculations!AM16</f>
        <v>0</v>
      </c>
      <c r="AC48" s="38">
        <f>[2]Calculations!AB16</f>
        <v>0</v>
      </c>
      <c r="AD48" s="38">
        <f>[2]Calculations!AN16</f>
        <v>0</v>
      </c>
      <c r="AE48" s="38">
        <f>[2]Calculations!AC16</f>
        <v>0</v>
      </c>
      <c r="AF48" s="38">
        <f>[2]Calculations!AO16</f>
        <v>0</v>
      </c>
      <c r="AG48" s="38">
        <f>[2]Calculations!AD16</f>
        <v>0</v>
      </c>
      <c r="AH48" s="38">
        <f>[2]Calculations!AP16</f>
        <v>0</v>
      </c>
      <c r="AI48" s="38">
        <f>[2]Calculations!AE16</f>
        <v>0</v>
      </c>
      <c r="AJ48" s="38">
        <f>[2]Calculations!AQ16</f>
        <v>0</v>
      </c>
      <c r="AK48" s="38">
        <f>[2]Calculations!AF16</f>
        <v>0</v>
      </c>
      <c r="AL48" s="38">
        <f>[2]Calculations!AR16</f>
        <v>0</v>
      </c>
      <c r="AM48" s="38">
        <f>[2]Calculations!AG16</f>
        <v>0</v>
      </c>
      <c r="AN48" s="38">
        <f>[2]Calculations!AS16</f>
        <v>0</v>
      </c>
      <c r="AO48" s="38">
        <f>[2]Calculations!AH16</f>
        <v>0</v>
      </c>
      <c r="AP48" s="38">
        <f>[2]Calculations!AT16</f>
        <v>0</v>
      </c>
      <c r="AQ48" s="38">
        <f>[2]Calculations!AI16</f>
        <v>0</v>
      </c>
      <c r="AR48" s="38">
        <f>[2]Calculations!AU16</f>
        <v>0</v>
      </c>
      <c r="AS48" s="38">
        <f>[2]Calculations!AJ16</f>
        <v>0</v>
      </c>
      <c r="AT48" s="38">
        <f>[2]Calculations!AV16</f>
        <v>0</v>
      </c>
      <c r="AU48" s="38">
        <f>[2]Calculations!AK16</f>
        <v>0</v>
      </c>
      <c r="AV48" s="38">
        <f>[2]Calculations!AW16</f>
        <v>0</v>
      </c>
      <c r="AW48" s="13"/>
      <c r="AX48" s="13"/>
      <c r="AY48" s="85" t="str">
        <f>[2]Calculations!D16</f>
        <v>Call for Sites 2018</v>
      </c>
    </row>
    <row r="49" spans="2:51" ht="14.5" x14ac:dyDescent="0.35">
      <c r="B49" s="13" t="str">
        <f>[2]Calculations!A17</f>
        <v>1452597302956</v>
      </c>
      <c r="C49" s="30" t="str">
        <f>[2]Calculations!B17</f>
        <v>Land adjoining the M56, Hale Barns, Trafford</v>
      </c>
      <c r="D49" s="13" t="str">
        <f>[2]Calculations!C17</f>
        <v>Residential</v>
      </c>
      <c r="E49" s="38">
        <f>[2]Calculations!E17</f>
        <v>9.5503019723300007</v>
      </c>
      <c r="F49" s="38">
        <f>[2]Calculations!I17</f>
        <v>9.5503019723300007</v>
      </c>
      <c r="G49" s="38">
        <f>[2]Calculations!M17</f>
        <v>100</v>
      </c>
      <c r="H49" s="38">
        <f>[2]Calculations!H17</f>
        <v>0</v>
      </c>
      <c r="I49" s="38">
        <f>[2]Calculations!L17</f>
        <v>0</v>
      </c>
      <c r="J49" s="38">
        <f>[2]Calculations!G17</f>
        <v>0</v>
      </c>
      <c r="K49" s="38">
        <f>[2]Calculations!K17</f>
        <v>0</v>
      </c>
      <c r="L49" s="38">
        <f>[2]Calculations!F17</f>
        <v>0</v>
      </c>
      <c r="M49" s="38">
        <f>[2]Calculations!J17</f>
        <v>0</v>
      </c>
      <c r="N49" s="38">
        <f>[2]Calculations!V17</f>
        <v>0</v>
      </c>
      <c r="O49" s="38">
        <f>[2]Calculations!W17</f>
        <v>0</v>
      </c>
      <c r="P49" s="38">
        <f>[2]Calculations!O17</f>
        <v>0</v>
      </c>
      <c r="Q49" s="38">
        <f>[2]Calculations!S17</f>
        <v>0</v>
      </c>
      <c r="R49" s="38">
        <f>[2]Calculations!Q17</f>
        <v>0</v>
      </c>
      <c r="S49" s="38">
        <f>[2]Calculations!T17</f>
        <v>0</v>
      </c>
      <c r="T49" s="38">
        <f>[2]Calculations!R17</f>
        <v>0</v>
      </c>
      <c r="U49" s="38">
        <f>[2]Calculations!U17</f>
        <v>0</v>
      </c>
      <c r="V49" s="38" t="str">
        <f>[2]Calculations!X17</f>
        <v>Not Modelled</v>
      </c>
      <c r="W49" s="38" t="str">
        <f>[2]Calculations!Y17</f>
        <v>N/A</v>
      </c>
      <c r="X49" s="38" t="s">
        <v>100</v>
      </c>
      <c r="Y49" s="73" t="s">
        <v>105</v>
      </c>
      <c r="Z49" s="73" t="s">
        <v>104</v>
      </c>
      <c r="AA49" s="38">
        <f>[2]Calculations!AA17</f>
        <v>0</v>
      </c>
      <c r="AB49" s="38">
        <f>[2]Calculations!AM17</f>
        <v>0</v>
      </c>
      <c r="AC49" s="38">
        <f>[2]Calculations!AB17</f>
        <v>0.238169373992</v>
      </c>
      <c r="AD49" s="38">
        <f>[2]Calculations!AN17</f>
        <v>2.4938412909041605</v>
      </c>
      <c r="AE49" s="38">
        <f>[2]Calculations!AC17</f>
        <v>0.186616070001</v>
      </c>
      <c r="AF49" s="38">
        <f>[2]Calculations!AO17</f>
        <v>1.9540331870309544</v>
      </c>
      <c r="AG49" s="38">
        <f>[2]Calculations!AD17</f>
        <v>0</v>
      </c>
      <c r="AH49" s="38">
        <f>[2]Calculations!AP17</f>
        <v>0</v>
      </c>
      <c r="AI49" s="38">
        <f>[2]Calculations!AE17</f>
        <v>0</v>
      </c>
      <c r="AJ49" s="38">
        <f>[2]Calculations!AQ17</f>
        <v>0</v>
      </c>
      <c r="AK49" s="38">
        <f>[2]Calculations!AF17</f>
        <v>0</v>
      </c>
      <c r="AL49" s="38">
        <f>[2]Calculations!AR17</f>
        <v>0</v>
      </c>
      <c r="AM49" s="38">
        <f>[2]Calculations!AG17</f>
        <v>0</v>
      </c>
      <c r="AN49" s="38">
        <f>[2]Calculations!AS17</f>
        <v>0</v>
      </c>
      <c r="AO49" s="38">
        <f>[2]Calculations!AH17</f>
        <v>0</v>
      </c>
      <c r="AP49" s="38">
        <f>[2]Calculations!AT17</f>
        <v>0</v>
      </c>
      <c r="AQ49" s="38">
        <f>[2]Calculations!AI17</f>
        <v>0</v>
      </c>
      <c r="AR49" s="38">
        <f>[2]Calculations!AU17</f>
        <v>0</v>
      </c>
      <c r="AS49" s="38">
        <f>[2]Calculations!AJ17</f>
        <v>0</v>
      </c>
      <c r="AT49" s="38">
        <f>[2]Calculations!AV17</f>
        <v>0</v>
      </c>
      <c r="AU49" s="38">
        <f>[2]Calculations!AK17</f>
        <v>0</v>
      </c>
      <c r="AV49" s="38">
        <f>[2]Calculations!AW17</f>
        <v>0</v>
      </c>
      <c r="AW49" s="13"/>
      <c r="AX49" s="13"/>
      <c r="AY49" s="85" t="str">
        <f>[2]Calculations!D17</f>
        <v>Call for Sites 2018</v>
      </c>
    </row>
    <row r="50" spans="2:51" ht="26" x14ac:dyDescent="0.35">
      <c r="B50" s="13" t="str">
        <f>[2]Calculations!A18</f>
        <v>1452600731539</v>
      </c>
      <c r="C50" s="30" t="str">
        <f>[2]Calculations!B18</f>
        <v>Hotspur House</v>
      </c>
      <c r="D50" s="13" t="str">
        <f>[2]Calculations!C18</f>
        <v>Residential / Offices</v>
      </c>
      <c r="E50" s="38">
        <f>[2]Calculations!E18</f>
        <v>0.22243865078899999</v>
      </c>
      <c r="F50" s="38">
        <f>[2]Calculations!I18</f>
        <v>0.20814091056669429</v>
      </c>
      <c r="G50" s="38">
        <f>[2]Calculations!M18</f>
        <v>93.572277042865096</v>
      </c>
      <c r="H50" s="38">
        <f>[2]Calculations!H18</f>
        <v>1.0802415971800001E-2</v>
      </c>
      <c r="I50" s="38">
        <f>[2]Calculations!L18</f>
        <v>4.8563574421456615</v>
      </c>
      <c r="J50" s="38">
        <f>[2]Calculations!G18</f>
        <v>3.40328002994E-3</v>
      </c>
      <c r="K50" s="38">
        <f>[2]Calculations!K18</f>
        <v>1.5299859165070508</v>
      </c>
      <c r="L50" s="38">
        <f>[2]Calculations!F18</f>
        <v>9.2044220565699997E-5</v>
      </c>
      <c r="M50" s="38">
        <f>[2]Calculations!J18</f>
        <v>4.1379598482194961E-2</v>
      </c>
      <c r="N50" s="38">
        <f>[2]Calculations!V18</f>
        <v>0</v>
      </c>
      <c r="O50" s="38">
        <f>[2]Calculations!W18</f>
        <v>0</v>
      </c>
      <c r="P50" s="38">
        <f>[2]Calculations!O18</f>
        <v>0</v>
      </c>
      <c r="Q50" s="38">
        <f>[2]Calculations!S18</f>
        <v>0</v>
      </c>
      <c r="R50" s="38">
        <f>[2]Calculations!Q18</f>
        <v>0</v>
      </c>
      <c r="S50" s="38">
        <f>[2]Calculations!T18</f>
        <v>0</v>
      </c>
      <c r="T50" s="38">
        <f>[2]Calculations!R18</f>
        <v>0</v>
      </c>
      <c r="U50" s="38">
        <f>[2]Calculations!U18</f>
        <v>0</v>
      </c>
      <c r="V50" s="38" t="str">
        <f>[2]Calculations!X18</f>
        <v>Not Modelled</v>
      </c>
      <c r="W50" s="38" t="str">
        <f>[2]Calculations!Y18</f>
        <v>N/A</v>
      </c>
      <c r="X50" s="38" t="s">
        <v>100</v>
      </c>
      <c r="Y50" s="73" t="s">
        <v>108</v>
      </c>
      <c r="Z50" s="74" t="s">
        <v>109</v>
      </c>
      <c r="AA50" s="38">
        <f>[2]Calculations!AA18</f>
        <v>3.70043849169E-4</v>
      </c>
      <c r="AB50" s="38">
        <f>[2]Calculations!AM18</f>
        <v>0.16635771160112581</v>
      </c>
      <c r="AC50" s="38">
        <f>[2]Calculations!AB18</f>
        <v>0</v>
      </c>
      <c r="AD50" s="38">
        <f>[2]Calculations!AN18</f>
        <v>0</v>
      </c>
      <c r="AE50" s="38">
        <f>[2]Calculations!AC18</f>
        <v>0</v>
      </c>
      <c r="AF50" s="38">
        <f>[2]Calculations!AO18</f>
        <v>0</v>
      </c>
      <c r="AG50" s="38">
        <f>[2]Calculations!AD18</f>
        <v>0</v>
      </c>
      <c r="AH50" s="38">
        <f>[2]Calculations!AP18</f>
        <v>0</v>
      </c>
      <c r="AI50" s="38">
        <f>[2]Calculations!AE18</f>
        <v>0</v>
      </c>
      <c r="AJ50" s="38">
        <f>[2]Calculations!AQ18</f>
        <v>0</v>
      </c>
      <c r="AK50" s="38">
        <f>[2]Calculations!AF18</f>
        <v>0</v>
      </c>
      <c r="AL50" s="38">
        <f>[2]Calculations!AR18</f>
        <v>0</v>
      </c>
      <c r="AM50" s="38">
        <f>[2]Calculations!AG18</f>
        <v>0</v>
      </c>
      <c r="AN50" s="38">
        <f>[2]Calculations!AS18</f>
        <v>0</v>
      </c>
      <c r="AO50" s="38">
        <f>[2]Calculations!AH18</f>
        <v>0</v>
      </c>
      <c r="AP50" s="38">
        <f>[2]Calculations!AT18</f>
        <v>0</v>
      </c>
      <c r="AQ50" s="38">
        <f>[2]Calculations!AI18</f>
        <v>0.22243865078899999</v>
      </c>
      <c r="AR50" s="38">
        <f>[2]Calculations!AU18</f>
        <v>100</v>
      </c>
      <c r="AS50" s="38">
        <f>[2]Calculations!AJ18</f>
        <v>0</v>
      </c>
      <c r="AT50" s="38">
        <f>[2]Calculations!AV18</f>
        <v>0</v>
      </c>
      <c r="AU50" s="38">
        <f>[2]Calculations!AK18</f>
        <v>0</v>
      </c>
      <c r="AV50" s="38">
        <f>[2]Calculations!AW18</f>
        <v>0</v>
      </c>
      <c r="AW50" s="13"/>
      <c r="AX50" s="13"/>
      <c r="AY50" s="85" t="str">
        <f>[2]Calculations!D18</f>
        <v>Call for Sites 2018</v>
      </c>
    </row>
    <row r="51" spans="2:51" ht="14.5" x14ac:dyDescent="0.35">
      <c r="B51" s="13" t="str">
        <f>[2]Calculations!A19</f>
        <v>1452604438760</v>
      </c>
      <c r="C51" s="30" t="str">
        <f>[2]Calculations!B19</f>
        <v>Piccadilly Trading Estate</v>
      </c>
      <c r="D51" s="13" t="str">
        <f>[2]Calculations!C19</f>
        <v>Residential / Other use</v>
      </c>
      <c r="E51" s="38">
        <f>[2]Calculations!E19</f>
        <v>4.2837955441100002</v>
      </c>
      <c r="F51" s="38">
        <f>[2]Calculations!I19</f>
        <v>4.2539223695319999</v>
      </c>
      <c r="G51" s="38">
        <f>[2]Calculations!M19</f>
        <v>99.302647050486001</v>
      </c>
      <c r="H51" s="38">
        <f>[2]Calculations!H19</f>
        <v>2.9873174578000001E-2</v>
      </c>
      <c r="I51" s="38">
        <f>[2]Calculations!L19</f>
        <v>0.69735294951399096</v>
      </c>
      <c r="J51" s="38">
        <f>[2]Calculations!G19</f>
        <v>0</v>
      </c>
      <c r="K51" s="38">
        <f>[2]Calculations!K19</f>
        <v>0</v>
      </c>
      <c r="L51" s="38">
        <f>[2]Calculations!F19</f>
        <v>0</v>
      </c>
      <c r="M51" s="38">
        <f>[2]Calculations!J19</f>
        <v>0</v>
      </c>
      <c r="N51" s="38">
        <f>[2]Calculations!V19</f>
        <v>0</v>
      </c>
      <c r="O51" s="38">
        <f>[2]Calculations!W19</f>
        <v>0</v>
      </c>
      <c r="P51" s="38">
        <f>[2]Calculations!O19</f>
        <v>0</v>
      </c>
      <c r="Q51" s="38">
        <f>[2]Calculations!S19</f>
        <v>0</v>
      </c>
      <c r="R51" s="38">
        <f>[2]Calculations!Q19</f>
        <v>0</v>
      </c>
      <c r="S51" s="38">
        <f>[2]Calculations!T19</f>
        <v>0</v>
      </c>
      <c r="T51" s="38">
        <f>[2]Calculations!R19</f>
        <v>0</v>
      </c>
      <c r="U51" s="38">
        <f>[2]Calculations!U19</f>
        <v>0</v>
      </c>
      <c r="V51" s="38" t="str">
        <f>[2]Calculations!X19</f>
        <v>Not Modelled</v>
      </c>
      <c r="W51" s="38" t="str">
        <f>[2]Calculations!Y19</f>
        <v>N/A</v>
      </c>
      <c r="X51" s="38" t="s">
        <v>100</v>
      </c>
      <c r="Y51" s="73" t="s">
        <v>105</v>
      </c>
      <c r="Z51" s="73" t="s">
        <v>104</v>
      </c>
      <c r="AA51" s="38">
        <f>[2]Calculations!AA19</f>
        <v>0</v>
      </c>
      <c r="AB51" s="38">
        <f>[2]Calculations!AM19</f>
        <v>0</v>
      </c>
      <c r="AC51" s="38">
        <f>[2]Calculations!AB19</f>
        <v>0</v>
      </c>
      <c r="AD51" s="38">
        <f>[2]Calculations!AN19</f>
        <v>0</v>
      </c>
      <c r="AE51" s="38">
        <f>[2]Calculations!AC19</f>
        <v>0</v>
      </c>
      <c r="AF51" s="38">
        <f>[2]Calculations!AO19</f>
        <v>0</v>
      </c>
      <c r="AG51" s="38">
        <f>[2]Calculations!AD19</f>
        <v>0</v>
      </c>
      <c r="AH51" s="38">
        <f>[2]Calculations!AP19</f>
        <v>0</v>
      </c>
      <c r="AI51" s="38">
        <f>[2]Calculations!AE19</f>
        <v>0</v>
      </c>
      <c r="AJ51" s="38">
        <f>[2]Calculations!AQ19</f>
        <v>0</v>
      </c>
      <c r="AK51" s="38">
        <f>[2]Calculations!AF19</f>
        <v>0</v>
      </c>
      <c r="AL51" s="38">
        <f>[2]Calculations!AR19</f>
        <v>0</v>
      </c>
      <c r="AM51" s="38">
        <f>[2]Calculations!AG19</f>
        <v>0</v>
      </c>
      <c r="AN51" s="38">
        <f>[2]Calculations!AS19</f>
        <v>0</v>
      </c>
      <c r="AO51" s="38">
        <f>[2]Calculations!AH19</f>
        <v>0</v>
      </c>
      <c r="AP51" s="38">
        <f>[2]Calculations!AT19</f>
        <v>0</v>
      </c>
      <c r="AQ51" s="38">
        <f>[2]Calculations!AI19</f>
        <v>4.2837955441100002</v>
      </c>
      <c r="AR51" s="38">
        <f>[2]Calculations!AU19</f>
        <v>100</v>
      </c>
      <c r="AS51" s="38">
        <f>[2]Calculations!AJ19</f>
        <v>0</v>
      </c>
      <c r="AT51" s="38">
        <f>[2]Calculations!AV19</f>
        <v>0</v>
      </c>
      <c r="AU51" s="38">
        <f>[2]Calculations!AK19</f>
        <v>0</v>
      </c>
      <c r="AV51" s="38">
        <f>[2]Calculations!AW19</f>
        <v>0</v>
      </c>
      <c r="AW51" s="13"/>
      <c r="AX51" s="13"/>
      <c r="AY51" s="85" t="str">
        <f>[2]Calculations!D19</f>
        <v>Call for Sites 2018</v>
      </c>
    </row>
    <row r="52" spans="2:51" ht="26" x14ac:dyDescent="0.35">
      <c r="B52" s="13" t="str">
        <f>[2]Calculations!A20</f>
        <v>1452610464734</v>
      </c>
      <c r="C52" s="30" t="str">
        <f>[2]Calculations!B20</f>
        <v>Manchester Industrial Estate</v>
      </c>
      <c r="D52" s="13" t="str">
        <f>[2]Calculations!C20</f>
        <v>Residential / Offices / Industry and warehousing / Other Use</v>
      </c>
      <c r="E52" s="38">
        <f>[2]Calculations!E20</f>
        <v>1.9078556416200001</v>
      </c>
      <c r="F52" s="38">
        <f>[2]Calculations!I20</f>
        <v>1.6308833364908002</v>
      </c>
      <c r="G52" s="38">
        <f>[2]Calculations!M20</f>
        <v>85.482533421972278</v>
      </c>
      <c r="H52" s="38">
        <f>[2]Calculations!H20</f>
        <v>0.27232604027399998</v>
      </c>
      <c r="I52" s="38">
        <f>[2]Calculations!L20</f>
        <v>14.273933222891133</v>
      </c>
      <c r="J52" s="38">
        <f>[2]Calculations!G20</f>
        <v>0</v>
      </c>
      <c r="K52" s="38">
        <f>[2]Calculations!K20</f>
        <v>0</v>
      </c>
      <c r="L52" s="38">
        <f>[2]Calculations!F20</f>
        <v>4.6462648552E-3</v>
      </c>
      <c r="M52" s="38">
        <f>[2]Calculations!J20</f>
        <v>0.24353335513659513</v>
      </c>
      <c r="N52" s="38">
        <f>[2]Calculations!V20</f>
        <v>1.8556130316999999</v>
      </c>
      <c r="O52" s="38">
        <f>[2]Calculations!W20</f>
        <v>97.261710541388766</v>
      </c>
      <c r="P52" s="38">
        <f>[2]Calculations!O20</f>
        <v>0</v>
      </c>
      <c r="Q52" s="38">
        <f>[2]Calculations!S20</f>
        <v>0</v>
      </c>
      <c r="R52" s="38">
        <f>[2]Calculations!Q20</f>
        <v>0</v>
      </c>
      <c r="S52" s="38">
        <f>[2]Calculations!T20</f>
        <v>0</v>
      </c>
      <c r="T52" s="38">
        <f>[2]Calculations!R20</f>
        <v>0</v>
      </c>
      <c r="U52" s="38">
        <f>[2]Calculations!U20</f>
        <v>0</v>
      </c>
      <c r="V52" s="38" t="str">
        <f>[2]Calculations!X20</f>
        <v>Not Modelled</v>
      </c>
      <c r="W52" s="38" t="str">
        <f>[2]Calculations!Y20</f>
        <v>N/A</v>
      </c>
      <c r="X52" s="38" t="s">
        <v>100</v>
      </c>
      <c r="Y52" s="73" t="s">
        <v>108</v>
      </c>
      <c r="Z52" s="74" t="s">
        <v>109</v>
      </c>
      <c r="AA52" s="38">
        <f>[2]Calculations!AA20</f>
        <v>0</v>
      </c>
      <c r="AB52" s="38">
        <f>[2]Calculations!AM20</f>
        <v>0</v>
      </c>
      <c r="AC52" s="38">
        <f>[2]Calculations!AB20</f>
        <v>0</v>
      </c>
      <c r="AD52" s="38">
        <f>[2]Calculations!AN20</f>
        <v>0</v>
      </c>
      <c r="AE52" s="38">
        <f>[2]Calculations!AC20</f>
        <v>0</v>
      </c>
      <c r="AF52" s="38">
        <f>[2]Calculations!AO20</f>
        <v>0</v>
      </c>
      <c r="AG52" s="38">
        <f>[2]Calculations!AD20</f>
        <v>0</v>
      </c>
      <c r="AH52" s="38">
        <f>[2]Calculations!AP20</f>
        <v>0</v>
      </c>
      <c r="AI52" s="38">
        <f>[2]Calculations!AE20</f>
        <v>0</v>
      </c>
      <c r="AJ52" s="38">
        <f>[2]Calculations!AQ20</f>
        <v>0</v>
      </c>
      <c r="AK52" s="38">
        <f>[2]Calculations!AF20</f>
        <v>0</v>
      </c>
      <c r="AL52" s="38">
        <f>[2]Calculations!AR20</f>
        <v>0</v>
      </c>
      <c r="AM52" s="38">
        <f>[2]Calculations!AG20</f>
        <v>0</v>
      </c>
      <c r="AN52" s="38">
        <f>[2]Calculations!AS20</f>
        <v>0</v>
      </c>
      <c r="AO52" s="38">
        <f>[2]Calculations!AH20</f>
        <v>0</v>
      </c>
      <c r="AP52" s="38">
        <f>[2]Calculations!AT20</f>
        <v>0</v>
      </c>
      <c r="AQ52" s="38">
        <f>[2]Calculations!AI20</f>
        <v>1.8587408331099999</v>
      </c>
      <c r="AR52" s="38">
        <f>[2]Calculations!AU20</f>
        <v>97.425653836770593</v>
      </c>
      <c r="AS52" s="38">
        <f>[2]Calculations!AJ20</f>
        <v>0</v>
      </c>
      <c r="AT52" s="38">
        <f>[2]Calculations!AV20</f>
        <v>0</v>
      </c>
      <c r="AU52" s="38">
        <f>[2]Calculations!AK20</f>
        <v>0</v>
      </c>
      <c r="AV52" s="38">
        <f>[2]Calculations!AW20</f>
        <v>0</v>
      </c>
      <c r="AW52" s="13"/>
      <c r="AX52" s="13"/>
      <c r="AY52" s="85" t="str">
        <f>[2]Calculations!D20</f>
        <v>Call for Sites 2018</v>
      </c>
    </row>
    <row r="53" spans="2:51" ht="26" x14ac:dyDescent="0.35">
      <c r="B53" s="13" t="str">
        <f>[2]Calculations!A21</f>
        <v>1452777905761</v>
      </c>
      <c r="C53" s="30" t="str">
        <f>[2]Calculations!B21</f>
        <v>Chapel Street, Levenshulme</v>
      </c>
      <c r="D53" s="13" t="str">
        <f>[2]Calculations!C21</f>
        <v>Residential</v>
      </c>
      <c r="E53" s="38">
        <f>[2]Calculations!E21</f>
        <v>0.73356208471200002</v>
      </c>
      <c r="F53" s="38">
        <f>[2]Calculations!I21</f>
        <v>0.73356208471200002</v>
      </c>
      <c r="G53" s="38">
        <f>[2]Calculations!M21</f>
        <v>100</v>
      </c>
      <c r="H53" s="38">
        <f>[2]Calculations!H21</f>
        <v>0</v>
      </c>
      <c r="I53" s="38">
        <f>[2]Calculations!L21</f>
        <v>0</v>
      </c>
      <c r="J53" s="38">
        <f>[2]Calculations!G21</f>
        <v>0</v>
      </c>
      <c r="K53" s="38">
        <f>[2]Calculations!K21</f>
        <v>0</v>
      </c>
      <c r="L53" s="38">
        <f>[2]Calculations!F21</f>
        <v>0</v>
      </c>
      <c r="M53" s="38">
        <f>[2]Calculations!J21</f>
        <v>0</v>
      </c>
      <c r="N53" s="38">
        <f>[2]Calculations!V21</f>
        <v>0</v>
      </c>
      <c r="O53" s="38">
        <f>[2]Calculations!W21</f>
        <v>0</v>
      </c>
      <c r="P53" s="38">
        <f>[2]Calculations!O21</f>
        <v>0</v>
      </c>
      <c r="Q53" s="38">
        <f>[2]Calculations!S21</f>
        <v>0</v>
      </c>
      <c r="R53" s="38">
        <f>[2]Calculations!Q21</f>
        <v>0</v>
      </c>
      <c r="S53" s="38">
        <f>[2]Calculations!T21</f>
        <v>0</v>
      </c>
      <c r="T53" s="38">
        <f>[2]Calculations!R21</f>
        <v>0</v>
      </c>
      <c r="U53" s="38">
        <f>[2]Calculations!U21</f>
        <v>0</v>
      </c>
      <c r="V53" s="38" t="str">
        <f>[2]Calculations!X21</f>
        <v>Not Modelled</v>
      </c>
      <c r="W53" s="38" t="str">
        <f>[2]Calculations!Y21</f>
        <v>N/A</v>
      </c>
      <c r="X53" s="38" t="s">
        <v>100</v>
      </c>
      <c r="Y53" s="73" t="s">
        <v>106</v>
      </c>
      <c r="Z53" s="74" t="s">
        <v>107</v>
      </c>
      <c r="AA53" s="38">
        <f>[2]Calculations!AA21</f>
        <v>0</v>
      </c>
      <c r="AB53" s="38">
        <f>[2]Calculations!AM21</f>
        <v>0</v>
      </c>
      <c r="AC53" s="38">
        <f>[2]Calculations!AB21</f>
        <v>0</v>
      </c>
      <c r="AD53" s="38">
        <f>[2]Calculations!AN21</f>
        <v>0</v>
      </c>
      <c r="AE53" s="38">
        <f>[2]Calculations!AC21</f>
        <v>0</v>
      </c>
      <c r="AF53" s="38">
        <f>[2]Calculations!AO21</f>
        <v>0</v>
      </c>
      <c r="AG53" s="38">
        <f>[2]Calculations!AD21</f>
        <v>0</v>
      </c>
      <c r="AH53" s="38">
        <f>[2]Calculations!AP21</f>
        <v>0</v>
      </c>
      <c r="AI53" s="38">
        <f>[2]Calculations!AE21</f>
        <v>0</v>
      </c>
      <c r="AJ53" s="38">
        <f>[2]Calculations!AQ21</f>
        <v>0</v>
      </c>
      <c r="AK53" s="38">
        <f>[2]Calculations!AF21</f>
        <v>0</v>
      </c>
      <c r="AL53" s="38">
        <f>[2]Calculations!AR21</f>
        <v>0</v>
      </c>
      <c r="AM53" s="38">
        <f>[2]Calculations!AG21</f>
        <v>0</v>
      </c>
      <c r="AN53" s="38">
        <f>[2]Calculations!AS21</f>
        <v>0</v>
      </c>
      <c r="AO53" s="38">
        <f>[2]Calculations!AH21</f>
        <v>0</v>
      </c>
      <c r="AP53" s="38">
        <f>[2]Calculations!AT21</f>
        <v>0</v>
      </c>
      <c r="AQ53" s="38">
        <f>[2]Calculations!AI21</f>
        <v>0</v>
      </c>
      <c r="AR53" s="38">
        <f>[2]Calculations!AU21</f>
        <v>0</v>
      </c>
      <c r="AS53" s="38">
        <f>[2]Calculations!AJ21</f>
        <v>0</v>
      </c>
      <c r="AT53" s="38">
        <f>[2]Calculations!AV21</f>
        <v>0</v>
      </c>
      <c r="AU53" s="38">
        <f>[2]Calculations!AK21</f>
        <v>0</v>
      </c>
      <c r="AV53" s="38">
        <f>[2]Calculations!AW21</f>
        <v>0</v>
      </c>
      <c r="AW53" s="13"/>
      <c r="AX53" s="13"/>
      <c r="AY53" s="85" t="str">
        <f>[2]Calculations!D21</f>
        <v>Call for Sites 2018</v>
      </c>
    </row>
    <row r="54" spans="2:51" ht="26" x14ac:dyDescent="0.35">
      <c r="B54" s="13" t="str">
        <f>[2]Calculations!A22</f>
        <v>1453203254781</v>
      </c>
      <c r="C54" s="30" t="str">
        <f>[2]Calculations!B22</f>
        <v>Land at Hardman Fold</v>
      </c>
      <c r="D54" s="13" t="str">
        <f>[2]Calculations!C22</f>
        <v>Residential</v>
      </c>
      <c r="E54" s="38">
        <f>[2]Calculations!E22</f>
        <v>10.3700639177</v>
      </c>
      <c r="F54" s="38">
        <f>[2]Calculations!I22</f>
        <v>10.098453682739699</v>
      </c>
      <c r="G54" s="38">
        <f>[2]Calculations!M22</f>
        <v>97.380823907008846</v>
      </c>
      <c r="H54" s="38">
        <f>[2]Calculations!H22</f>
        <v>9.8303500608100003E-2</v>
      </c>
      <c r="I54" s="38">
        <f>[2]Calculations!L22</f>
        <v>0.94795462581780277</v>
      </c>
      <c r="J54" s="38">
        <f>[2]Calculations!G22</f>
        <v>0.160977286361</v>
      </c>
      <c r="K54" s="38">
        <f>[2]Calculations!K22</f>
        <v>1.5523268481136183</v>
      </c>
      <c r="L54" s="38">
        <f>[2]Calculations!F22</f>
        <v>1.2329447991199999E-2</v>
      </c>
      <c r="M54" s="38">
        <f>[2]Calculations!J22</f>
        <v>0.1188946190597307</v>
      </c>
      <c r="N54" s="38">
        <f>[2]Calculations!V22</f>
        <v>0</v>
      </c>
      <c r="O54" s="38">
        <f>[2]Calculations!W22</f>
        <v>0</v>
      </c>
      <c r="P54" s="38">
        <f>[2]Calculations!O22</f>
        <v>0</v>
      </c>
      <c r="Q54" s="38">
        <f>[2]Calculations!S22</f>
        <v>0</v>
      </c>
      <c r="R54" s="38">
        <f>[2]Calculations!Q22</f>
        <v>0</v>
      </c>
      <c r="S54" s="38">
        <f>[2]Calculations!T22</f>
        <v>0</v>
      </c>
      <c r="T54" s="38">
        <f>[2]Calculations!R22</f>
        <v>0</v>
      </c>
      <c r="U54" s="38">
        <f>[2]Calculations!U22</f>
        <v>0</v>
      </c>
      <c r="V54" s="38" t="str">
        <f>[2]Calculations!X22</f>
        <v>Not Modelled</v>
      </c>
      <c r="W54" s="38" t="str">
        <f>[2]Calculations!Y22</f>
        <v>N/A</v>
      </c>
      <c r="X54" s="38" t="s">
        <v>100</v>
      </c>
      <c r="Y54" s="73" t="s">
        <v>108</v>
      </c>
      <c r="Z54" s="74" t="s">
        <v>109</v>
      </c>
      <c r="AA54" s="38">
        <f>[2]Calculations!AA22</f>
        <v>0</v>
      </c>
      <c r="AB54" s="38">
        <f>[2]Calculations!AM22</f>
        <v>0</v>
      </c>
      <c r="AC54" s="38">
        <f>[2]Calculations!AB22</f>
        <v>0</v>
      </c>
      <c r="AD54" s="38">
        <f>[2]Calculations!AN22</f>
        <v>0</v>
      </c>
      <c r="AE54" s="38">
        <f>[2]Calculations!AC22</f>
        <v>0</v>
      </c>
      <c r="AF54" s="38">
        <f>[2]Calculations!AO22</f>
        <v>0</v>
      </c>
      <c r="AG54" s="38">
        <f>[2]Calculations!AD22</f>
        <v>0</v>
      </c>
      <c r="AH54" s="38">
        <f>[2]Calculations!AP22</f>
        <v>0</v>
      </c>
      <c r="AI54" s="38">
        <f>[2]Calculations!AE22</f>
        <v>0</v>
      </c>
      <c r="AJ54" s="38">
        <f>[2]Calculations!AQ22</f>
        <v>0</v>
      </c>
      <c r="AK54" s="38">
        <f>[2]Calculations!AF22</f>
        <v>0</v>
      </c>
      <c r="AL54" s="38">
        <f>[2]Calculations!AR22</f>
        <v>0</v>
      </c>
      <c r="AM54" s="38">
        <f>[2]Calculations!AG22</f>
        <v>0.15919651454200001</v>
      </c>
      <c r="AN54" s="38">
        <f>[2]Calculations!AS22</f>
        <v>1.5351546124057891</v>
      </c>
      <c r="AO54" s="38">
        <f>[2]Calculations!AH22</f>
        <v>0</v>
      </c>
      <c r="AP54" s="38">
        <f>[2]Calculations!AT22</f>
        <v>0</v>
      </c>
      <c r="AQ54" s="38">
        <f>[2]Calculations!AI22</f>
        <v>10.3700639177</v>
      </c>
      <c r="AR54" s="38">
        <f>[2]Calculations!AU22</f>
        <v>100</v>
      </c>
      <c r="AS54" s="38">
        <f>[2]Calculations!AJ22</f>
        <v>0</v>
      </c>
      <c r="AT54" s="38">
        <f>[2]Calculations!AV22</f>
        <v>0</v>
      </c>
      <c r="AU54" s="38">
        <f>[2]Calculations!AK22</f>
        <v>0</v>
      </c>
      <c r="AV54" s="38">
        <f>[2]Calculations!AW22</f>
        <v>0</v>
      </c>
      <c r="AW54" s="13"/>
      <c r="AX54" s="13"/>
      <c r="AY54" s="85" t="str">
        <f>[2]Calculations!D22</f>
        <v>Call for Sites 2018</v>
      </c>
    </row>
    <row r="55" spans="2:51" ht="26" x14ac:dyDescent="0.35">
      <c r="B55" s="13" t="str">
        <f>[2]Calculations!A23</f>
        <v>1453717234226</v>
      </c>
      <c r="C55" s="30" t="str">
        <f>[2]Calculations!B23</f>
        <v>Land at St. Georges Island, Manchester</v>
      </c>
      <c r="D55" s="13" t="str">
        <f>[2]Calculations!C23</f>
        <v>Other use</v>
      </c>
      <c r="E55" s="38">
        <f>[2]Calculations!E23</f>
        <v>1.19989951215</v>
      </c>
      <c r="F55" s="38">
        <f>[2]Calculations!I23</f>
        <v>1.029485183145</v>
      </c>
      <c r="G55" s="38">
        <f>[2]Calculations!M23</f>
        <v>85.797616610440258</v>
      </c>
      <c r="H55" s="38">
        <f>[2]Calculations!H23</f>
        <v>8.2265469868299995E-2</v>
      </c>
      <c r="I55" s="38">
        <f>[2]Calculations!L23</f>
        <v>6.8560299454489604</v>
      </c>
      <c r="J55" s="38">
        <f>[2]Calculations!G23</f>
        <v>7.5722800191100004E-2</v>
      </c>
      <c r="K55" s="38">
        <f>[2]Calculations!K23</f>
        <v>6.3107618116635971</v>
      </c>
      <c r="L55" s="38">
        <f>[2]Calculations!F23</f>
        <v>1.24260589456E-2</v>
      </c>
      <c r="M55" s="38">
        <f>[2]Calculations!J23</f>
        <v>1.0355916324471854</v>
      </c>
      <c r="N55" s="38">
        <f>[2]Calculations!V23</f>
        <v>0.16976744948799999</v>
      </c>
      <c r="O55" s="38">
        <f>[2]Calculations!W23</f>
        <v>14.148472248630872</v>
      </c>
      <c r="P55" s="38">
        <f>[2]Calculations!O23</f>
        <v>0</v>
      </c>
      <c r="Q55" s="38">
        <f>[2]Calculations!S23</f>
        <v>0</v>
      </c>
      <c r="R55" s="38">
        <f>[2]Calculations!Q23</f>
        <v>0</v>
      </c>
      <c r="S55" s="38">
        <f>[2]Calculations!T23</f>
        <v>0</v>
      </c>
      <c r="T55" s="38">
        <f>[2]Calculations!R23</f>
        <v>0</v>
      </c>
      <c r="U55" s="38">
        <f>[2]Calculations!U23</f>
        <v>0</v>
      </c>
      <c r="V55" s="38" t="str">
        <f>[2]Calculations!X23</f>
        <v>Not Modelled</v>
      </c>
      <c r="W55" s="38" t="str">
        <f>[2]Calculations!Y23</f>
        <v>N/A</v>
      </c>
      <c r="X55" s="38" t="s">
        <v>94</v>
      </c>
      <c r="Y55" s="73" t="s">
        <v>108</v>
      </c>
      <c r="Z55" s="80" t="s">
        <v>109</v>
      </c>
      <c r="AA55" s="38">
        <f>[2]Calculations!AA23</f>
        <v>0</v>
      </c>
      <c r="AB55" s="38">
        <f>[2]Calculations!AM23</f>
        <v>0</v>
      </c>
      <c r="AC55" s="38">
        <f>[2]Calculations!AB23</f>
        <v>0</v>
      </c>
      <c r="AD55" s="38">
        <f>[2]Calculations!AN23</f>
        <v>0</v>
      </c>
      <c r="AE55" s="38">
        <f>[2]Calculations!AC23</f>
        <v>0</v>
      </c>
      <c r="AF55" s="38">
        <f>[2]Calculations!AO23</f>
        <v>0</v>
      </c>
      <c r="AG55" s="38">
        <f>[2]Calculations!AD23</f>
        <v>0</v>
      </c>
      <c r="AH55" s="38">
        <f>[2]Calculations!AP23</f>
        <v>0</v>
      </c>
      <c r="AI55" s="38">
        <f>[2]Calculations!AE23</f>
        <v>0</v>
      </c>
      <c r="AJ55" s="38">
        <f>[2]Calculations!AQ23</f>
        <v>0</v>
      </c>
      <c r="AK55" s="38">
        <f>[2]Calculations!AF23</f>
        <v>0</v>
      </c>
      <c r="AL55" s="38">
        <f>[2]Calculations!AR23</f>
        <v>0</v>
      </c>
      <c r="AM55" s="38">
        <f>[2]Calculations!AG23</f>
        <v>0</v>
      </c>
      <c r="AN55" s="38">
        <f>[2]Calculations!AS23</f>
        <v>0</v>
      </c>
      <c r="AO55" s="38">
        <f>[2]Calculations!AH23</f>
        <v>0</v>
      </c>
      <c r="AP55" s="38">
        <f>[2]Calculations!AT23</f>
        <v>0</v>
      </c>
      <c r="AQ55" s="38">
        <f>[2]Calculations!AI23</f>
        <v>0.70439348757499998</v>
      </c>
      <c r="AR55" s="38">
        <f>[2]Calculations!AU23</f>
        <v>58.704373194789952</v>
      </c>
      <c r="AS55" s="38">
        <f>[2]Calculations!AJ23</f>
        <v>0</v>
      </c>
      <c r="AT55" s="38">
        <f>[2]Calculations!AV23</f>
        <v>0</v>
      </c>
      <c r="AU55" s="38">
        <f>[2]Calculations!AK23</f>
        <v>0</v>
      </c>
      <c r="AV55" s="38">
        <f>[2]Calculations!AW23</f>
        <v>0</v>
      </c>
      <c r="AW55" s="13"/>
      <c r="AX55" s="13"/>
      <c r="AY55" s="85" t="str">
        <f>[2]Calculations!D23</f>
        <v>Call for Sites 2018</v>
      </c>
    </row>
    <row r="56" spans="2:51" ht="26" x14ac:dyDescent="0.35">
      <c r="B56" s="13" t="str">
        <f>[2]Calculations!A24</f>
        <v>1453802985617</v>
      </c>
      <c r="C56" s="30" t="str">
        <f>[2]Calculations!B24</f>
        <v>Stables and Horse Paddocks at Cringle Road, Levenshulme, Manchester</v>
      </c>
      <c r="D56" s="13" t="str">
        <f>[2]Calculations!C24</f>
        <v>Residential</v>
      </c>
      <c r="E56" s="38">
        <f>[2]Calculations!E24</f>
        <v>1.6555620474299999</v>
      </c>
      <c r="F56" s="38">
        <f>[2]Calculations!I24</f>
        <v>1.6555620474299999</v>
      </c>
      <c r="G56" s="38">
        <f>[2]Calculations!M24</f>
        <v>100</v>
      </c>
      <c r="H56" s="38">
        <f>[2]Calculations!H24</f>
        <v>0</v>
      </c>
      <c r="I56" s="38">
        <f>[2]Calculations!L24</f>
        <v>0</v>
      </c>
      <c r="J56" s="38">
        <f>[2]Calculations!G24</f>
        <v>0</v>
      </c>
      <c r="K56" s="38">
        <f>[2]Calculations!K24</f>
        <v>0</v>
      </c>
      <c r="L56" s="38">
        <f>[2]Calculations!F24</f>
        <v>0</v>
      </c>
      <c r="M56" s="38">
        <f>[2]Calculations!J24</f>
        <v>0</v>
      </c>
      <c r="N56" s="38">
        <f>[2]Calculations!V24</f>
        <v>0</v>
      </c>
      <c r="O56" s="38">
        <f>[2]Calculations!W24</f>
        <v>0</v>
      </c>
      <c r="P56" s="38">
        <f>[2]Calculations!O24</f>
        <v>0</v>
      </c>
      <c r="Q56" s="38">
        <f>[2]Calculations!S24</f>
        <v>0</v>
      </c>
      <c r="R56" s="38">
        <f>[2]Calculations!Q24</f>
        <v>0</v>
      </c>
      <c r="S56" s="38">
        <f>[2]Calculations!T24</f>
        <v>0</v>
      </c>
      <c r="T56" s="38">
        <f>[2]Calculations!R24</f>
        <v>0</v>
      </c>
      <c r="U56" s="38">
        <f>[2]Calculations!U24</f>
        <v>0</v>
      </c>
      <c r="V56" s="38" t="str">
        <f>[2]Calculations!X24</f>
        <v>Not Modelled</v>
      </c>
      <c r="W56" s="38" t="str">
        <f>[2]Calculations!Y24</f>
        <v>N/A</v>
      </c>
      <c r="X56" s="38" t="s">
        <v>100</v>
      </c>
      <c r="Y56" s="73" t="s">
        <v>105</v>
      </c>
      <c r="Z56" s="73" t="s">
        <v>104</v>
      </c>
      <c r="AA56" s="38">
        <f>[2]Calculations!AA24</f>
        <v>0</v>
      </c>
      <c r="AB56" s="38">
        <f>[2]Calculations!AM24</f>
        <v>0</v>
      </c>
      <c r="AC56" s="38">
        <f>[2]Calculations!AB24</f>
        <v>0</v>
      </c>
      <c r="AD56" s="38">
        <f>[2]Calculations!AN24</f>
        <v>0</v>
      </c>
      <c r="AE56" s="38">
        <f>[2]Calculations!AC24</f>
        <v>0</v>
      </c>
      <c r="AF56" s="38">
        <f>[2]Calculations!AO24</f>
        <v>0</v>
      </c>
      <c r="AG56" s="38">
        <f>[2]Calculations!AD24</f>
        <v>0</v>
      </c>
      <c r="AH56" s="38">
        <f>[2]Calculations!AP24</f>
        <v>0</v>
      </c>
      <c r="AI56" s="38">
        <f>[2]Calculations!AE24</f>
        <v>0</v>
      </c>
      <c r="AJ56" s="38">
        <f>[2]Calculations!AQ24</f>
        <v>0</v>
      </c>
      <c r="AK56" s="38">
        <f>[2]Calculations!AF24</f>
        <v>0</v>
      </c>
      <c r="AL56" s="38">
        <f>[2]Calculations!AR24</f>
        <v>0</v>
      </c>
      <c r="AM56" s="38">
        <f>[2]Calculations!AG24</f>
        <v>0</v>
      </c>
      <c r="AN56" s="38">
        <f>[2]Calculations!AS24</f>
        <v>0</v>
      </c>
      <c r="AO56" s="38">
        <f>[2]Calculations!AH24</f>
        <v>0</v>
      </c>
      <c r="AP56" s="38">
        <f>[2]Calculations!AT24</f>
        <v>0</v>
      </c>
      <c r="AQ56" s="38">
        <f>[2]Calculations!AI24</f>
        <v>0</v>
      </c>
      <c r="AR56" s="38">
        <f>[2]Calculations!AU24</f>
        <v>0</v>
      </c>
      <c r="AS56" s="38">
        <f>[2]Calculations!AJ24</f>
        <v>0</v>
      </c>
      <c r="AT56" s="38">
        <f>[2]Calculations!AV24</f>
        <v>0</v>
      </c>
      <c r="AU56" s="38">
        <f>[2]Calculations!AK24</f>
        <v>0</v>
      </c>
      <c r="AV56" s="38">
        <f>[2]Calculations!AW24</f>
        <v>0</v>
      </c>
      <c r="AW56" s="13"/>
      <c r="AX56" s="13"/>
      <c r="AY56" s="85" t="str">
        <f>[2]Calculations!D24</f>
        <v>Call for Sites 2018</v>
      </c>
    </row>
    <row r="57" spans="2:51" ht="26" x14ac:dyDescent="0.35">
      <c r="B57" s="13" t="str">
        <f>[2]Calculations!A25</f>
        <v>1453806086284</v>
      </c>
      <c r="C57" s="30" t="str">
        <f>[2]Calculations!B25</f>
        <v>Waterside Hotel</v>
      </c>
      <c r="D57" s="13" t="str">
        <f>[2]Calculations!C25</f>
        <v>Residential</v>
      </c>
      <c r="E57" s="38">
        <f>[2]Calculations!E25</f>
        <v>3.50626120525</v>
      </c>
      <c r="F57" s="38">
        <f>[2]Calculations!I25</f>
        <v>0.77267992194799984</v>
      </c>
      <c r="G57" s="38">
        <f>[2]Calculations!M25</f>
        <v>22.037146599091066</v>
      </c>
      <c r="H57" s="38">
        <f>[2]Calculations!H25</f>
        <v>1.4078190660200001</v>
      </c>
      <c r="I57" s="38">
        <f>[2]Calculations!L25</f>
        <v>40.151574101554175</v>
      </c>
      <c r="J57" s="38">
        <f>[2]Calculations!G25</f>
        <v>0.40574359791800002</v>
      </c>
      <c r="K57" s="38">
        <f>[2]Calculations!K25</f>
        <v>11.571972941162269</v>
      </c>
      <c r="L57" s="38">
        <f>[2]Calculations!F25</f>
        <v>0.92001861936399998</v>
      </c>
      <c r="M57" s="38">
        <f>[2]Calculations!J25</f>
        <v>26.239306358192493</v>
      </c>
      <c r="N57" s="38">
        <f>[2]Calculations!V25</f>
        <v>3.50626120525</v>
      </c>
      <c r="O57" s="38">
        <f>[2]Calculations!W25</f>
        <v>100</v>
      </c>
      <c r="P57" s="38">
        <f>[2]Calculations!O25</f>
        <v>0</v>
      </c>
      <c r="Q57" s="38">
        <f>[2]Calculations!S25</f>
        <v>0</v>
      </c>
      <c r="R57" s="38">
        <f>[2]Calculations!Q25</f>
        <v>0</v>
      </c>
      <c r="S57" s="38">
        <f>[2]Calculations!T25</f>
        <v>0</v>
      </c>
      <c r="T57" s="38">
        <f>[2]Calculations!R25</f>
        <v>0</v>
      </c>
      <c r="U57" s="38">
        <f>[2]Calculations!U25</f>
        <v>0</v>
      </c>
      <c r="V57" s="38" t="str">
        <f>[2]Calculations!X25</f>
        <v>Not Modelled</v>
      </c>
      <c r="W57" s="38" t="str">
        <f>[2]Calculations!Y25</f>
        <v>N/A</v>
      </c>
      <c r="X57" s="38" t="s">
        <v>100</v>
      </c>
      <c r="Y57" s="73" t="s">
        <v>1080</v>
      </c>
      <c r="Z57" s="74" t="s">
        <v>248</v>
      </c>
      <c r="AA57" s="38">
        <f>[2]Calculations!AA25</f>
        <v>9.1618727960400007E-2</v>
      </c>
      <c r="AB57" s="38">
        <f>[2]Calculations!AM25</f>
        <v>2.6130034985190869</v>
      </c>
      <c r="AC57" s="38">
        <f>[2]Calculations!AB25</f>
        <v>0</v>
      </c>
      <c r="AD57" s="38">
        <f>[2]Calculations!AN25</f>
        <v>0</v>
      </c>
      <c r="AE57" s="38">
        <f>[2]Calculations!AC25</f>
        <v>0</v>
      </c>
      <c r="AF57" s="38">
        <f>[2]Calculations!AO25</f>
        <v>0</v>
      </c>
      <c r="AG57" s="38">
        <f>[2]Calculations!AD25</f>
        <v>0.71897428875900005</v>
      </c>
      <c r="AH57" s="38">
        <f>[2]Calculations!AP25</f>
        <v>20.505440030607659</v>
      </c>
      <c r="AI57" s="38">
        <f>[2]Calculations!AE25</f>
        <v>0.82920714780899996</v>
      </c>
      <c r="AJ57" s="38">
        <f>[2]Calculations!AQ25</f>
        <v>23.649326141686487</v>
      </c>
      <c r="AK57" s="38">
        <f>[2]Calculations!AF25</f>
        <v>0.82920714780899996</v>
      </c>
      <c r="AL57" s="38">
        <f>[2]Calculations!AR25</f>
        <v>23.649326141686487</v>
      </c>
      <c r="AM57" s="38">
        <f>[2]Calculations!AG25</f>
        <v>0</v>
      </c>
      <c r="AN57" s="38">
        <f>[2]Calculations!AS25</f>
        <v>0</v>
      </c>
      <c r="AO57" s="38">
        <f>[2]Calculations!AH25</f>
        <v>0</v>
      </c>
      <c r="AP57" s="38">
        <f>[2]Calculations!AT25</f>
        <v>0</v>
      </c>
      <c r="AQ57" s="38">
        <f>[2]Calculations!AI25</f>
        <v>0</v>
      </c>
      <c r="AR57" s="38">
        <f>[2]Calculations!AU25</f>
        <v>0</v>
      </c>
      <c r="AS57" s="38">
        <f>[2]Calculations!AJ25</f>
        <v>0</v>
      </c>
      <c r="AT57" s="38">
        <f>[2]Calculations!AV25</f>
        <v>0</v>
      </c>
      <c r="AU57" s="38">
        <f>[2]Calculations!AK25</f>
        <v>0</v>
      </c>
      <c r="AV57" s="38">
        <f>[2]Calculations!AW25</f>
        <v>0</v>
      </c>
      <c r="AW57" s="13"/>
      <c r="AX57" s="13"/>
      <c r="AY57" s="85" t="str">
        <f>[2]Calculations!D25</f>
        <v>Call for Sites 2018</v>
      </c>
    </row>
    <row r="58" spans="2:51" ht="14.5" x14ac:dyDescent="0.35">
      <c r="B58" s="13" t="str">
        <f>[2]Calculations!A26</f>
        <v>1453806944801</v>
      </c>
      <c r="C58" s="30" t="str">
        <f>[2]Calculations!B26</f>
        <v>Land adjacent to Clarkesville Farm, Crescent Road, Crumpsall</v>
      </c>
      <c r="D58" s="13" t="str">
        <f>[2]Calculations!C26</f>
        <v>Residential</v>
      </c>
      <c r="E58" s="38">
        <f>[2]Calculations!E26</f>
        <v>2.15548823491</v>
      </c>
      <c r="F58" s="38">
        <f>[2]Calculations!I26</f>
        <v>2.15548823491</v>
      </c>
      <c r="G58" s="38">
        <f>[2]Calculations!M26</f>
        <v>100</v>
      </c>
      <c r="H58" s="38">
        <f>[2]Calculations!H26</f>
        <v>0</v>
      </c>
      <c r="I58" s="38">
        <f>[2]Calculations!L26</f>
        <v>0</v>
      </c>
      <c r="J58" s="38">
        <f>[2]Calculations!G26</f>
        <v>0</v>
      </c>
      <c r="K58" s="38">
        <f>[2]Calculations!K26</f>
        <v>0</v>
      </c>
      <c r="L58" s="38">
        <f>[2]Calculations!F26</f>
        <v>0</v>
      </c>
      <c r="M58" s="38">
        <f>[2]Calculations!J26</f>
        <v>0</v>
      </c>
      <c r="N58" s="38">
        <f>[2]Calculations!V26</f>
        <v>0</v>
      </c>
      <c r="O58" s="38">
        <f>[2]Calculations!W26</f>
        <v>0</v>
      </c>
      <c r="P58" s="38">
        <f>[2]Calculations!O26</f>
        <v>0</v>
      </c>
      <c r="Q58" s="38">
        <f>[2]Calculations!S26</f>
        <v>0</v>
      </c>
      <c r="R58" s="38">
        <f>[2]Calculations!Q26</f>
        <v>0</v>
      </c>
      <c r="S58" s="38">
        <f>[2]Calculations!T26</f>
        <v>0</v>
      </c>
      <c r="T58" s="38">
        <f>[2]Calculations!R26</f>
        <v>0</v>
      </c>
      <c r="U58" s="38">
        <f>[2]Calculations!U26</f>
        <v>0</v>
      </c>
      <c r="V58" s="38" t="str">
        <f>[2]Calculations!X26</f>
        <v>Not Modelled</v>
      </c>
      <c r="W58" s="38" t="str">
        <f>[2]Calculations!Y26</f>
        <v>N/A</v>
      </c>
      <c r="X58" s="38" t="s">
        <v>100</v>
      </c>
      <c r="Y58" s="73" t="s">
        <v>105</v>
      </c>
      <c r="Z58" s="73" t="s">
        <v>104</v>
      </c>
      <c r="AA58" s="38">
        <f>[2]Calculations!AA26</f>
        <v>0</v>
      </c>
      <c r="AB58" s="38">
        <f>[2]Calculations!AM26</f>
        <v>0</v>
      </c>
      <c r="AC58" s="38">
        <f>[2]Calculations!AB26</f>
        <v>0</v>
      </c>
      <c r="AD58" s="38">
        <f>[2]Calculations!AN26</f>
        <v>0</v>
      </c>
      <c r="AE58" s="38">
        <f>[2]Calculations!AC26</f>
        <v>0</v>
      </c>
      <c r="AF58" s="38">
        <f>[2]Calculations!AO26</f>
        <v>0</v>
      </c>
      <c r="AG58" s="38">
        <f>[2]Calculations!AD26</f>
        <v>0</v>
      </c>
      <c r="AH58" s="38">
        <f>[2]Calculations!AP26</f>
        <v>0</v>
      </c>
      <c r="AI58" s="38">
        <f>[2]Calculations!AE26</f>
        <v>0</v>
      </c>
      <c r="AJ58" s="38">
        <f>[2]Calculations!AQ26</f>
        <v>0</v>
      </c>
      <c r="AK58" s="38">
        <f>[2]Calculations!AF26</f>
        <v>0</v>
      </c>
      <c r="AL58" s="38">
        <f>[2]Calculations!AR26</f>
        <v>0</v>
      </c>
      <c r="AM58" s="38">
        <f>[2]Calculations!AG26</f>
        <v>2.8400000000000002E-2</v>
      </c>
      <c r="AN58" s="38">
        <f>[2]Calculations!AS26</f>
        <v>1.3175669224279394</v>
      </c>
      <c r="AO58" s="38">
        <f>[2]Calculations!AH26</f>
        <v>0</v>
      </c>
      <c r="AP58" s="38">
        <f>[2]Calculations!AT26</f>
        <v>0</v>
      </c>
      <c r="AQ58" s="38">
        <f>[2]Calculations!AI26</f>
        <v>2.15548823491</v>
      </c>
      <c r="AR58" s="38">
        <f>[2]Calculations!AU26</f>
        <v>100</v>
      </c>
      <c r="AS58" s="38">
        <f>[2]Calculations!AJ26</f>
        <v>0</v>
      </c>
      <c r="AT58" s="38">
        <f>[2]Calculations!AV26</f>
        <v>0</v>
      </c>
      <c r="AU58" s="38">
        <f>[2]Calculations!AK26</f>
        <v>0</v>
      </c>
      <c r="AV58" s="38">
        <f>[2]Calculations!AW26</f>
        <v>0</v>
      </c>
      <c r="AW58" s="13"/>
      <c r="AX58" s="13"/>
      <c r="AY58" s="85" t="str">
        <f>[2]Calculations!D26</f>
        <v>Call for Sites 2018</v>
      </c>
    </row>
    <row r="59" spans="2:51" ht="26" x14ac:dyDescent="0.35">
      <c r="B59" s="13" t="str">
        <f>[2]Calculations!A27</f>
        <v>1453808488709</v>
      </c>
      <c r="C59" s="30" t="str">
        <f>[2]Calculations!B27</f>
        <v>Whitworth Street West, Manchester, M1 5WZ</v>
      </c>
      <c r="D59" s="13" t="str">
        <f>[2]Calculations!C27</f>
        <v>Residential / Other Use</v>
      </c>
      <c r="E59" s="38">
        <f>[2]Calculations!E27</f>
        <v>0.113148376799</v>
      </c>
      <c r="F59" s="38">
        <f>[2]Calculations!I27</f>
        <v>0.113148376799</v>
      </c>
      <c r="G59" s="38">
        <f>[2]Calculations!M27</f>
        <v>100</v>
      </c>
      <c r="H59" s="38">
        <f>[2]Calculations!H27</f>
        <v>0</v>
      </c>
      <c r="I59" s="38">
        <f>[2]Calculations!L27</f>
        <v>0</v>
      </c>
      <c r="J59" s="38">
        <f>[2]Calculations!G27</f>
        <v>0</v>
      </c>
      <c r="K59" s="38">
        <f>[2]Calculations!K27</f>
        <v>0</v>
      </c>
      <c r="L59" s="38">
        <f>[2]Calculations!F27</f>
        <v>0</v>
      </c>
      <c r="M59" s="38">
        <f>[2]Calculations!J27</f>
        <v>0</v>
      </c>
      <c r="N59" s="38">
        <f>[2]Calculations!V27</f>
        <v>0</v>
      </c>
      <c r="O59" s="38">
        <f>[2]Calculations!W27</f>
        <v>0</v>
      </c>
      <c r="P59" s="38">
        <f>[2]Calculations!O27</f>
        <v>0</v>
      </c>
      <c r="Q59" s="38">
        <f>[2]Calculations!S27</f>
        <v>0</v>
      </c>
      <c r="R59" s="38">
        <f>[2]Calculations!Q27</f>
        <v>0</v>
      </c>
      <c r="S59" s="38">
        <f>[2]Calculations!T27</f>
        <v>0</v>
      </c>
      <c r="T59" s="38">
        <f>[2]Calculations!R27</f>
        <v>0</v>
      </c>
      <c r="U59" s="38">
        <f>[2]Calculations!U27</f>
        <v>0</v>
      </c>
      <c r="V59" s="38" t="str">
        <f>[2]Calculations!X27</f>
        <v>Not Modelled</v>
      </c>
      <c r="W59" s="38" t="str">
        <f>[2]Calculations!Y27</f>
        <v>N/A</v>
      </c>
      <c r="X59" s="38" t="s">
        <v>100</v>
      </c>
      <c r="Y59" s="73" t="s">
        <v>106</v>
      </c>
      <c r="Z59" s="74" t="s">
        <v>107</v>
      </c>
      <c r="AA59" s="38">
        <f>[2]Calculations!AA27</f>
        <v>0</v>
      </c>
      <c r="AB59" s="38">
        <f>[2]Calculations!AM27</f>
        <v>0</v>
      </c>
      <c r="AC59" s="38">
        <f>[2]Calculations!AB27</f>
        <v>0</v>
      </c>
      <c r="AD59" s="38">
        <f>[2]Calculations!AN27</f>
        <v>0</v>
      </c>
      <c r="AE59" s="38">
        <f>[2]Calculations!AC27</f>
        <v>0</v>
      </c>
      <c r="AF59" s="38">
        <f>[2]Calculations!AO27</f>
        <v>0</v>
      </c>
      <c r="AG59" s="38">
        <f>[2]Calculations!AD27</f>
        <v>0</v>
      </c>
      <c r="AH59" s="38">
        <f>[2]Calculations!AP27</f>
        <v>0</v>
      </c>
      <c r="AI59" s="38">
        <f>[2]Calculations!AE27</f>
        <v>0</v>
      </c>
      <c r="AJ59" s="38">
        <f>[2]Calculations!AQ27</f>
        <v>0</v>
      </c>
      <c r="AK59" s="38">
        <f>[2]Calculations!AF27</f>
        <v>0</v>
      </c>
      <c r="AL59" s="38">
        <f>[2]Calculations!AR27</f>
        <v>0</v>
      </c>
      <c r="AM59" s="38">
        <f>[2]Calculations!AG27</f>
        <v>0</v>
      </c>
      <c r="AN59" s="38">
        <f>[2]Calculations!AS27</f>
        <v>0</v>
      </c>
      <c r="AO59" s="38">
        <f>[2]Calculations!AH27</f>
        <v>0</v>
      </c>
      <c r="AP59" s="38">
        <f>[2]Calculations!AT27</f>
        <v>0</v>
      </c>
      <c r="AQ59" s="38">
        <f>[2]Calculations!AI27</f>
        <v>0.113148376799</v>
      </c>
      <c r="AR59" s="38">
        <f>[2]Calculations!AU27</f>
        <v>100</v>
      </c>
      <c r="AS59" s="38">
        <f>[2]Calculations!AJ27</f>
        <v>0</v>
      </c>
      <c r="AT59" s="38">
        <f>[2]Calculations!AV27</f>
        <v>0</v>
      </c>
      <c r="AU59" s="38">
        <f>[2]Calculations!AK27</f>
        <v>0</v>
      </c>
      <c r="AV59" s="38">
        <f>[2]Calculations!AW27</f>
        <v>0</v>
      </c>
      <c r="AW59" s="13"/>
      <c r="AX59" s="13"/>
      <c r="AY59" s="85" t="str">
        <f>[2]Calculations!D27</f>
        <v>Call for Sites 2018</v>
      </c>
    </row>
    <row r="60" spans="2:51" ht="14.5" x14ac:dyDescent="0.35">
      <c r="B60" s="13" t="str">
        <f>[2]Calculations!A28</f>
        <v>1453809727909</v>
      </c>
      <c r="C60" s="30" t="str">
        <f>[2]Calculations!B28</f>
        <v>Belle Vue Greyhound Stadium</v>
      </c>
      <c r="D60" s="13" t="str">
        <f>[2]Calculations!C28</f>
        <v>Residential</v>
      </c>
      <c r="E60" s="38">
        <f>[2]Calculations!E28</f>
        <v>4.7976517778499996</v>
      </c>
      <c r="F60" s="38">
        <f>[2]Calculations!I28</f>
        <v>4.7976517778499996</v>
      </c>
      <c r="G60" s="38">
        <f>[2]Calculations!M28</f>
        <v>100</v>
      </c>
      <c r="H60" s="38">
        <f>[2]Calculations!H28</f>
        <v>0</v>
      </c>
      <c r="I60" s="38">
        <f>[2]Calculations!L28</f>
        <v>0</v>
      </c>
      <c r="J60" s="38">
        <f>[2]Calculations!G28</f>
        <v>0</v>
      </c>
      <c r="K60" s="38">
        <f>[2]Calculations!K28</f>
        <v>0</v>
      </c>
      <c r="L60" s="38">
        <f>[2]Calculations!F28</f>
        <v>0</v>
      </c>
      <c r="M60" s="38">
        <f>[2]Calculations!J28</f>
        <v>0</v>
      </c>
      <c r="N60" s="38">
        <f>[2]Calculations!V28</f>
        <v>1.5495013015400001</v>
      </c>
      <c r="O60" s="38">
        <f>[2]Calculations!W28</f>
        <v>32.29707726379398</v>
      </c>
      <c r="P60" s="38">
        <f>[2]Calculations!O28</f>
        <v>0</v>
      </c>
      <c r="Q60" s="38">
        <f>[2]Calculations!S28</f>
        <v>0</v>
      </c>
      <c r="R60" s="38">
        <f>[2]Calculations!Q28</f>
        <v>0</v>
      </c>
      <c r="S60" s="38">
        <f>[2]Calculations!T28</f>
        <v>0</v>
      </c>
      <c r="T60" s="38">
        <f>[2]Calculations!R28</f>
        <v>0</v>
      </c>
      <c r="U60" s="38">
        <f>[2]Calculations!U28</f>
        <v>0</v>
      </c>
      <c r="V60" s="38" t="str">
        <f>[2]Calculations!X28</f>
        <v>Not Modelled</v>
      </c>
      <c r="W60" s="38" t="str">
        <f>[2]Calculations!Y28</f>
        <v>N/A</v>
      </c>
      <c r="X60" s="38" t="s">
        <v>100</v>
      </c>
      <c r="Y60" s="73" t="s">
        <v>105</v>
      </c>
      <c r="Z60" s="73" t="s">
        <v>104</v>
      </c>
      <c r="AA60" s="38">
        <f>[2]Calculations!AA28</f>
        <v>0</v>
      </c>
      <c r="AB60" s="38">
        <f>[2]Calculations!AM28</f>
        <v>0</v>
      </c>
      <c r="AC60" s="38">
        <f>[2]Calculations!AB28</f>
        <v>0</v>
      </c>
      <c r="AD60" s="38">
        <f>[2]Calculations!AN28</f>
        <v>0</v>
      </c>
      <c r="AE60" s="38">
        <f>[2]Calculations!AC28</f>
        <v>0</v>
      </c>
      <c r="AF60" s="38">
        <f>[2]Calculations!AO28</f>
        <v>0</v>
      </c>
      <c r="AG60" s="38">
        <f>[2]Calculations!AD28</f>
        <v>0</v>
      </c>
      <c r="AH60" s="38">
        <f>[2]Calculations!AP28</f>
        <v>0</v>
      </c>
      <c r="AI60" s="38">
        <f>[2]Calculations!AE28</f>
        <v>0</v>
      </c>
      <c r="AJ60" s="38">
        <f>[2]Calculations!AQ28</f>
        <v>0</v>
      </c>
      <c r="AK60" s="38">
        <f>[2]Calculations!AF28</f>
        <v>0</v>
      </c>
      <c r="AL60" s="38">
        <f>[2]Calculations!AR28</f>
        <v>0</v>
      </c>
      <c r="AM60" s="38">
        <f>[2]Calculations!AG28</f>
        <v>0</v>
      </c>
      <c r="AN60" s="38">
        <f>[2]Calculations!AS28</f>
        <v>0</v>
      </c>
      <c r="AO60" s="38">
        <f>[2]Calculations!AH28</f>
        <v>0</v>
      </c>
      <c r="AP60" s="38">
        <f>[2]Calculations!AT28</f>
        <v>0</v>
      </c>
      <c r="AQ60" s="38">
        <f>[2]Calculations!AI28</f>
        <v>0</v>
      </c>
      <c r="AR60" s="38">
        <f>[2]Calculations!AU28</f>
        <v>0</v>
      </c>
      <c r="AS60" s="38">
        <f>[2]Calculations!AJ28</f>
        <v>0</v>
      </c>
      <c r="AT60" s="38">
        <f>[2]Calculations!AV28</f>
        <v>0</v>
      </c>
      <c r="AU60" s="38">
        <f>[2]Calculations!AK28</f>
        <v>0</v>
      </c>
      <c r="AV60" s="38">
        <f>[2]Calculations!AW28</f>
        <v>0</v>
      </c>
      <c r="AW60" s="13"/>
      <c r="AX60" s="13"/>
      <c r="AY60" s="85" t="str">
        <f>[2]Calculations!D28</f>
        <v>Call for Sites 2018</v>
      </c>
    </row>
    <row r="61" spans="2:51" ht="26" x14ac:dyDescent="0.35">
      <c r="B61" s="13" t="str">
        <f>[2]Calculations!A29</f>
        <v>1453810149290</v>
      </c>
      <c r="C61" s="30" t="str">
        <f>[2]Calculations!B29</f>
        <v>Land at Levenshulme Road, Gorton</v>
      </c>
      <c r="D61" s="13" t="str">
        <f>[2]Calculations!C29</f>
        <v>Residential / Offices / Industry and warehousing / Other Use</v>
      </c>
      <c r="E61" s="38">
        <f>[2]Calculations!E29</f>
        <v>0.48898678249600003</v>
      </c>
      <c r="F61" s="38">
        <f>[2]Calculations!I29</f>
        <v>0.48898678249600003</v>
      </c>
      <c r="G61" s="38">
        <f>[2]Calculations!M29</f>
        <v>100</v>
      </c>
      <c r="H61" s="38">
        <f>[2]Calculations!H29</f>
        <v>0</v>
      </c>
      <c r="I61" s="38">
        <f>[2]Calculations!L29</f>
        <v>0</v>
      </c>
      <c r="J61" s="38">
        <f>[2]Calculations!G29</f>
        <v>0</v>
      </c>
      <c r="K61" s="38">
        <f>[2]Calculations!K29</f>
        <v>0</v>
      </c>
      <c r="L61" s="38">
        <f>[2]Calculations!F29</f>
        <v>0</v>
      </c>
      <c r="M61" s="38">
        <f>[2]Calculations!J29</f>
        <v>0</v>
      </c>
      <c r="N61" s="38">
        <f>[2]Calculations!V29</f>
        <v>0</v>
      </c>
      <c r="O61" s="38">
        <f>[2]Calculations!W29</f>
        <v>0</v>
      </c>
      <c r="P61" s="38">
        <f>[2]Calculations!O29</f>
        <v>0</v>
      </c>
      <c r="Q61" s="38">
        <f>[2]Calculations!S29</f>
        <v>0</v>
      </c>
      <c r="R61" s="38">
        <f>[2]Calculations!Q29</f>
        <v>0</v>
      </c>
      <c r="S61" s="38">
        <f>[2]Calculations!T29</f>
        <v>0</v>
      </c>
      <c r="T61" s="38">
        <f>[2]Calculations!R29</f>
        <v>0</v>
      </c>
      <c r="U61" s="38">
        <f>[2]Calculations!U29</f>
        <v>0</v>
      </c>
      <c r="V61" s="38" t="str">
        <f>[2]Calculations!X29</f>
        <v>Not Modelled</v>
      </c>
      <c r="W61" s="38" t="str">
        <f>[2]Calculations!Y29</f>
        <v>N/A</v>
      </c>
      <c r="X61" s="38" t="s">
        <v>100</v>
      </c>
      <c r="Y61" s="73" t="s">
        <v>106</v>
      </c>
      <c r="Z61" s="74" t="s">
        <v>107</v>
      </c>
      <c r="AA61" s="38">
        <f>[2]Calculations!AA29</f>
        <v>0</v>
      </c>
      <c r="AB61" s="38">
        <f>[2]Calculations!AM29</f>
        <v>0</v>
      </c>
      <c r="AC61" s="38">
        <f>[2]Calculations!AB29</f>
        <v>0</v>
      </c>
      <c r="AD61" s="38">
        <f>[2]Calculations!AN29</f>
        <v>0</v>
      </c>
      <c r="AE61" s="38">
        <f>[2]Calculations!AC29</f>
        <v>0</v>
      </c>
      <c r="AF61" s="38">
        <f>[2]Calculations!AO29</f>
        <v>0</v>
      </c>
      <c r="AG61" s="38">
        <f>[2]Calculations!AD29</f>
        <v>0</v>
      </c>
      <c r="AH61" s="38">
        <f>[2]Calculations!AP29</f>
        <v>0</v>
      </c>
      <c r="AI61" s="38">
        <f>[2]Calculations!AE29</f>
        <v>0</v>
      </c>
      <c r="AJ61" s="38">
        <f>[2]Calculations!AQ29</f>
        <v>0</v>
      </c>
      <c r="AK61" s="38">
        <f>[2]Calculations!AF29</f>
        <v>0</v>
      </c>
      <c r="AL61" s="38">
        <f>[2]Calculations!AR29</f>
        <v>0</v>
      </c>
      <c r="AM61" s="38">
        <f>[2]Calculations!AG29</f>
        <v>0</v>
      </c>
      <c r="AN61" s="38">
        <f>[2]Calculations!AS29</f>
        <v>0</v>
      </c>
      <c r="AO61" s="38">
        <f>[2]Calculations!AH29</f>
        <v>0</v>
      </c>
      <c r="AP61" s="38">
        <f>[2]Calculations!AT29</f>
        <v>0</v>
      </c>
      <c r="AQ61" s="38">
        <f>[2]Calculations!AI29</f>
        <v>0</v>
      </c>
      <c r="AR61" s="38">
        <f>[2]Calculations!AU29</f>
        <v>0</v>
      </c>
      <c r="AS61" s="38">
        <f>[2]Calculations!AJ29</f>
        <v>0</v>
      </c>
      <c r="AT61" s="38">
        <f>[2]Calculations!AV29</f>
        <v>0</v>
      </c>
      <c r="AU61" s="38">
        <f>[2]Calculations!AK29</f>
        <v>0</v>
      </c>
      <c r="AV61" s="38">
        <f>[2]Calculations!AW29</f>
        <v>0</v>
      </c>
      <c r="AW61" s="13"/>
      <c r="AX61" s="13"/>
      <c r="AY61" s="85" t="str">
        <f>[2]Calculations!D29</f>
        <v>Call for Sites 2018</v>
      </c>
    </row>
    <row r="62" spans="2:51" ht="14.5" x14ac:dyDescent="0.35">
      <c r="B62" s="13" t="str">
        <f>[2]Calculations!A30</f>
        <v>1454064838757</v>
      </c>
      <c r="C62" s="30" t="str">
        <f>[2]Calculations!B30</f>
        <v>Land at and adjacent to Manchester Oxford Road Station</v>
      </c>
      <c r="D62" s="13" t="str">
        <f>[2]Calculations!C30</f>
        <v>Residential</v>
      </c>
      <c r="E62" s="38">
        <f>[2]Calculations!E30</f>
        <v>6.4504866292100001E-3</v>
      </c>
      <c r="F62" s="38">
        <f>[2]Calculations!I30</f>
        <v>1.3037017929099998E-3</v>
      </c>
      <c r="G62" s="38">
        <f>[2]Calculations!M30</f>
        <v>20.210906057945987</v>
      </c>
      <c r="H62" s="38">
        <f>[2]Calculations!H30</f>
        <v>5.1467848363000003E-3</v>
      </c>
      <c r="I62" s="38">
        <f>[2]Calculations!L30</f>
        <v>79.789093942054009</v>
      </c>
      <c r="J62" s="38">
        <f>[2]Calculations!G30</f>
        <v>0</v>
      </c>
      <c r="K62" s="38">
        <f>[2]Calculations!K30</f>
        <v>0</v>
      </c>
      <c r="L62" s="38">
        <f>[2]Calculations!F30</f>
        <v>0</v>
      </c>
      <c r="M62" s="38">
        <f>[2]Calculations!J30</f>
        <v>0</v>
      </c>
      <c r="N62" s="38">
        <f>[2]Calculations!V30</f>
        <v>0</v>
      </c>
      <c r="O62" s="38">
        <f>[2]Calculations!W30</f>
        <v>0</v>
      </c>
      <c r="P62" s="38">
        <f>[2]Calculations!O30</f>
        <v>0</v>
      </c>
      <c r="Q62" s="38">
        <f>[2]Calculations!S30</f>
        <v>0</v>
      </c>
      <c r="R62" s="38">
        <f>[2]Calculations!Q30</f>
        <v>0</v>
      </c>
      <c r="S62" s="38">
        <f>[2]Calculations!T30</f>
        <v>0</v>
      </c>
      <c r="T62" s="38">
        <f>[2]Calculations!R30</f>
        <v>0</v>
      </c>
      <c r="U62" s="38">
        <f>[2]Calculations!U30</f>
        <v>0</v>
      </c>
      <c r="V62" s="38" t="str">
        <f>[2]Calculations!X30</f>
        <v>Not Modelled</v>
      </c>
      <c r="W62" s="38" t="str">
        <f>[2]Calculations!Y30</f>
        <v>N/A</v>
      </c>
      <c r="X62" s="38" t="s">
        <v>100</v>
      </c>
      <c r="Y62" s="73" t="s">
        <v>105</v>
      </c>
      <c r="Z62" s="73" t="s">
        <v>104</v>
      </c>
      <c r="AA62" s="38">
        <f>[2]Calculations!AA30</f>
        <v>0</v>
      </c>
      <c r="AB62" s="38">
        <f>[2]Calculations!AM30</f>
        <v>0</v>
      </c>
      <c r="AC62" s="38">
        <f>[2]Calculations!AB30</f>
        <v>0</v>
      </c>
      <c r="AD62" s="38">
        <f>[2]Calculations!AN30</f>
        <v>0</v>
      </c>
      <c r="AE62" s="38">
        <f>[2]Calculations!AC30</f>
        <v>0</v>
      </c>
      <c r="AF62" s="38">
        <f>[2]Calculations!AO30</f>
        <v>0</v>
      </c>
      <c r="AG62" s="38">
        <f>[2]Calculations!AD30</f>
        <v>0</v>
      </c>
      <c r="AH62" s="38">
        <f>[2]Calculations!AP30</f>
        <v>0</v>
      </c>
      <c r="AI62" s="38">
        <f>[2]Calculations!AE30</f>
        <v>0</v>
      </c>
      <c r="AJ62" s="38">
        <f>[2]Calculations!AQ30</f>
        <v>0</v>
      </c>
      <c r="AK62" s="38">
        <f>[2]Calculations!AF30</f>
        <v>0</v>
      </c>
      <c r="AL62" s="38">
        <f>[2]Calculations!AR30</f>
        <v>0</v>
      </c>
      <c r="AM62" s="38">
        <f>[2]Calculations!AG30</f>
        <v>0</v>
      </c>
      <c r="AN62" s="38">
        <f>[2]Calculations!AS30</f>
        <v>0</v>
      </c>
      <c r="AO62" s="38">
        <f>[2]Calculations!AH30</f>
        <v>0</v>
      </c>
      <c r="AP62" s="38">
        <f>[2]Calculations!AT30</f>
        <v>0</v>
      </c>
      <c r="AQ62" s="38">
        <f>[2]Calculations!AI30</f>
        <v>6.4504866292100001E-3</v>
      </c>
      <c r="AR62" s="38">
        <f>[2]Calculations!AU30</f>
        <v>100</v>
      </c>
      <c r="AS62" s="38">
        <f>[2]Calculations!AJ30</f>
        <v>0</v>
      </c>
      <c r="AT62" s="38">
        <f>[2]Calculations!AV30</f>
        <v>0</v>
      </c>
      <c r="AU62" s="38">
        <f>[2]Calculations!AK30</f>
        <v>0</v>
      </c>
      <c r="AV62" s="38">
        <f>[2]Calculations!AW30</f>
        <v>0</v>
      </c>
      <c r="AW62" s="13"/>
      <c r="AX62" s="13"/>
      <c r="AY62" s="85" t="str">
        <f>[2]Calculations!D30</f>
        <v>Call for Sites 2018</v>
      </c>
    </row>
    <row r="63" spans="2:51" ht="26" x14ac:dyDescent="0.35">
      <c r="B63" s="13" t="str">
        <f>[2]Calculations!A31</f>
        <v>1454072125111</v>
      </c>
      <c r="C63" s="30" t="str">
        <f>[2]Calculations!B31</f>
        <v>Redbank Former Carriage Sidings, Manchester Collyhurst</v>
      </c>
      <c r="D63" s="13" t="str">
        <f>[2]Calculations!C31</f>
        <v>Residential</v>
      </c>
      <c r="E63" s="38">
        <f>[2]Calculations!E31</f>
        <v>9.1326520730199992</v>
      </c>
      <c r="F63" s="38">
        <f>[2]Calculations!I31</f>
        <v>7.7358069714139983</v>
      </c>
      <c r="G63" s="38">
        <f>[2]Calculations!M31</f>
        <v>84.704934662598063</v>
      </c>
      <c r="H63" s="38">
        <f>[2]Calculations!H31</f>
        <v>1.0261298703999999</v>
      </c>
      <c r="I63" s="38">
        <f>[2]Calculations!L31</f>
        <v>11.23583666820538</v>
      </c>
      <c r="J63" s="38">
        <f>[2]Calculations!G31</f>
        <v>0.21853457897</v>
      </c>
      <c r="K63" s="38">
        <f>[2]Calculations!K31</f>
        <v>2.3928928554674993</v>
      </c>
      <c r="L63" s="38">
        <f>[2]Calculations!F31</f>
        <v>0.152180652236</v>
      </c>
      <c r="M63" s="38">
        <f>[2]Calculations!J31</f>
        <v>1.6663358137290418</v>
      </c>
      <c r="N63" s="38">
        <f>[2]Calculations!V31</f>
        <v>2.0640954972899999</v>
      </c>
      <c r="O63" s="38">
        <f>[2]Calculations!W31</f>
        <v>22.60127157792229</v>
      </c>
      <c r="P63" s="38">
        <f>[2]Calculations!O31</f>
        <v>0</v>
      </c>
      <c r="Q63" s="38">
        <f>[2]Calculations!S31</f>
        <v>0</v>
      </c>
      <c r="R63" s="38">
        <f>[2]Calculations!Q31</f>
        <v>0</v>
      </c>
      <c r="S63" s="38">
        <f>[2]Calculations!T31</f>
        <v>0</v>
      </c>
      <c r="T63" s="38">
        <f>[2]Calculations!R31</f>
        <v>0</v>
      </c>
      <c r="U63" s="38">
        <f>[2]Calculations!U31</f>
        <v>0</v>
      </c>
      <c r="V63" s="38" t="str">
        <f>[2]Calculations!X31</f>
        <v>Not Modelled</v>
      </c>
      <c r="W63" s="38" t="str">
        <f>[2]Calculations!Y31</f>
        <v>N/A</v>
      </c>
      <c r="X63" s="38" t="s">
        <v>100</v>
      </c>
      <c r="Y63" s="73" t="s">
        <v>108</v>
      </c>
      <c r="Z63" s="74" t="s">
        <v>109</v>
      </c>
      <c r="AA63" s="38">
        <f>[2]Calculations!AA31</f>
        <v>3.9193970284900001E-2</v>
      </c>
      <c r="AB63" s="38">
        <f>[2]Calculations!AM31</f>
        <v>0.42916307302112389</v>
      </c>
      <c r="AC63" s="38">
        <f>[2]Calculations!AB31</f>
        <v>0</v>
      </c>
      <c r="AD63" s="38">
        <f>[2]Calculations!AN31</f>
        <v>0</v>
      </c>
      <c r="AE63" s="38">
        <f>[2]Calculations!AC31</f>
        <v>0</v>
      </c>
      <c r="AF63" s="38">
        <f>[2]Calculations!AO31</f>
        <v>0</v>
      </c>
      <c r="AG63" s="38">
        <f>[2]Calculations!AD31</f>
        <v>0</v>
      </c>
      <c r="AH63" s="38">
        <f>[2]Calculations!AP31</f>
        <v>0</v>
      </c>
      <c r="AI63" s="38">
        <f>[2]Calculations!AE31</f>
        <v>0</v>
      </c>
      <c r="AJ63" s="38">
        <f>[2]Calculations!AQ31</f>
        <v>0</v>
      </c>
      <c r="AK63" s="38">
        <f>[2]Calculations!AF31</f>
        <v>0</v>
      </c>
      <c r="AL63" s="38">
        <f>[2]Calculations!AR31</f>
        <v>0</v>
      </c>
      <c r="AM63" s="38">
        <f>[2]Calculations!AG31</f>
        <v>3.3202684497E-2</v>
      </c>
      <c r="AN63" s="38">
        <f>[2]Calculations!AS31</f>
        <v>0.36356016008853043</v>
      </c>
      <c r="AO63" s="38">
        <f>[2]Calculations!AH31</f>
        <v>0</v>
      </c>
      <c r="AP63" s="38">
        <f>[2]Calculations!AT31</f>
        <v>0</v>
      </c>
      <c r="AQ63" s="38">
        <f>[2]Calculations!AI31</f>
        <v>9.1326520730199992</v>
      </c>
      <c r="AR63" s="38">
        <f>[2]Calculations!AU31</f>
        <v>100</v>
      </c>
      <c r="AS63" s="38">
        <f>[2]Calculations!AJ31</f>
        <v>0</v>
      </c>
      <c r="AT63" s="38">
        <f>[2]Calculations!AV31</f>
        <v>0</v>
      </c>
      <c r="AU63" s="38">
        <f>[2]Calculations!AK31</f>
        <v>0</v>
      </c>
      <c r="AV63" s="38">
        <f>[2]Calculations!AW31</f>
        <v>0</v>
      </c>
      <c r="AW63" s="13"/>
      <c r="AX63" s="13"/>
      <c r="AY63" s="85" t="str">
        <f>[2]Calculations!D31</f>
        <v>Call for Sites 2018</v>
      </c>
    </row>
    <row r="64" spans="2:51" ht="26" x14ac:dyDescent="0.35">
      <c r="B64" s="13" t="str">
        <f>[2]Calculations!A32</f>
        <v>1454673931467</v>
      </c>
      <c r="C64" s="30" t="str">
        <f>[2]Calculations!B32</f>
        <v>Davenport Green</v>
      </c>
      <c r="D64" s="13" t="str">
        <f>[2]Calculations!C32</f>
        <v>Residential/ Offices / Other Use</v>
      </c>
      <c r="E64" s="38">
        <f>[2]Calculations!E32</f>
        <v>136.83466744</v>
      </c>
      <c r="F64" s="38">
        <f>[2]Calculations!I32</f>
        <v>131.06737276545874</v>
      </c>
      <c r="G64" s="38">
        <f>[2]Calculations!M32</f>
        <v>95.785209419191858</v>
      </c>
      <c r="H64" s="38">
        <f>[2]Calculations!H32</f>
        <v>3.9275784341300003E-3</v>
      </c>
      <c r="I64" s="38">
        <f>[2]Calculations!L32</f>
        <v>2.8703094819536035E-3</v>
      </c>
      <c r="J64" s="38">
        <f>[2]Calculations!G32</f>
        <v>5.7439256740899998</v>
      </c>
      <c r="K64" s="38">
        <f>[2]Calculations!K32</f>
        <v>4.19771230606354</v>
      </c>
      <c r="L64" s="38">
        <f>[2]Calculations!F32</f>
        <v>1.9441422017099998E-2</v>
      </c>
      <c r="M64" s="38">
        <f>[2]Calculations!J32</f>
        <v>1.4207965262622337E-2</v>
      </c>
      <c r="N64" s="38">
        <f>[2]Calculations!V32</f>
        <v>0</v>
      </c>
      <c r="O64" s="38">
        <f>[2]Calculations!W32</f>
        <v>0</v>
      </c>
      <c r="P64" s="38">
        <f>[2]Calculations!O32</f>
        <v>0</v>
      </c>
      <c r="Q64" s="38">
        <f>[2]Calculations!S32</f>
        <v>0</v>
      </c>
      <c r="R64" s="38">
        <f>[2]Calculations!Q32</f>
        <v>0</v>
      </c>
      <c r="S64" s="38">
        <f>[2]Calculations!T32</f>
        <v>0</v>
      </c>
      <c r="T64" s="38">
        <f>[2]Calculations!R32</f>
        <v>0</v>
      </c>
      <c r="U64" s="38">
        <f>[2]Calculations!U32</f>
        <v>0</v>
      </c>
      <c r="V64" s="38" t="str">
        <f>[2]Calculations!X32</f>
        <v>Not Modelled</v>
      </c>
      <c r="W64" s="38" t="str">
        <f>[2]Calculations!Y32</f>
        <v>N/A</v>
      </c>
      <c r="X64" s="38" t="s">
        <v>100</v>
      </c>
      <c r="Y64" s="73" t="s">
        <v>108</v>
      </c>
      <c r="Z64" s="74" t="s">
        <v>109</v>
      </c>
      <c r="AA64" s="38">
        <f>[2]Calculations!AA32</f>
        <v>1.05081659122</v>
      </c>
      <c r="AB64" s="38">
        <f>[2]Calculations!AM32</f>
        <v>0.76794617247180263</v>
      </c>
      <c r="AC64" s="38">
        <f>[2]Calculations!AB32</f>
        <v>2.8449209201499999</v>
      </c>
      <c r="AD64" s="38">
        <f>[2]Calculations!AN32</f>
        <v>2.0790936780676987</v>
      </c>
      <c r="AE64" s="38">
        <f>[2]Calculations!AC32</f>
        <v>1.9936031697000001</v>
      </c>
      <c r="AF64" s="38">
        <f>[2]Calculations!AO32</f>
        <v>1.4569430444767704</v>
      </c>
      <c r="AG64" s="38">
        <f>[2]Calculations!AD32</f>
        <v>5.4523593125299996</v>
      </c>
      <c r="AH64" s="38">
        <f>[2]Calculations!AP32</f>
        <v>3.9846329987397233</v>
      </c>
      <c r="AI64" s="38">
        <f>[2]Calculations!AE32</f>
        <v>26.9431760244</v>
      </c>
      <c r="AJ64" s="38">
        <f>[2]Calculations!AQ32</f>
        <v>19.690314251842786</v>
      </c>
      <c r="AK64" s="38">
        <f>[2]Calculations!AF32</f>
        <v>26.9431760244</v>
      </c>
      <c r="AL64" s="38">
        <f>[2]Calculations!AR32</f>
        <v>19.690314251842786</v>
      </c>
      <c r="AM64" s="38">
        <f>[2]Calculations!AG32</f>
        <v>0</v>
      </c>
      <c r="AN64" s="38">
        <f>[2]Calculations!AS32</f>
        <v>0</v>
      </c>
      <c r="AO64" s="38">
        <f>[2]Calculations!AH32</f>
        <v>0</v>
      </c>
      <c r="AP64" s="38">
        <f>[2]Calculations!AT32</f>
        <v>0</v>
      </c>
      <c r="AQ64" s="38">
        <f>[2]Calculations!AI32</f>
        <v>0</v>
      </c>
      <c r="AR64" s="38">
        <f>[2]Calculations!AU32</f>
        <v>0</v>
      </c>
      <c r="AS64" s="38">
        <f>[2]Calculations!AJ32</f>
        <v>0</v>
      </c>
      <c r="AT64" s="38">
        <f>[2]Calculations!AV32</f>
        <v>0</v>
      </c>
      <c r="AU64" s="38">
        <f>[2]Calculations!AK32</f>
        <v>0</v>
      </c>
      <c r="AV64" s="38">
        <f>[2]Calculations!AW32</f>
        <v>0</v>
      </c>
      <c r="AW64" s="13"/>
      <c r="AX64" s="13"/>
      <c r="AY64" s="85" t="str">
        <f>[2]Calculations!D32</f>
        <v>Call for Sites 2018</v>
      </c>
    </row>
    <row r="65" spans="2:51" ht="26" x14ac:dyDescent="0.35">
      <c r="B65" s="13" t="str">
        <f>[2]Calculations!A33</f>
        <v>1454681592957</v>
      </c>
      <c r="C65" s="30" t="str">
        <f>[2]Calculations!B33</f>
        <v>Route of the Stockport Branch of the Ashton Canal</v>
      </c>
      <c r="D65" s="13" t="str">
        <f>[2]Calculations!C33</f>
        <v>Other use</v>
      </c>
      <c r="E65" s="38">
        <f>[2]Calculations!E33</f>
        <v>14.2503031664</v>
      </c>
      <c r="F65" s="38">
        <f>[2]Calculations!I33</f>
        <v>13.264131525289001</v>
      </c>
      <c r="G65" s="38">
        <f>[2]Calculations!M33</f>
        <v>93.079644484783742</v>
      </c>
      <c r="H65" s="38">
        <f>[2]Calculations!H33</f>
        <v>0</v>
      </c>
      <c r="I65" s="38">
        <f>[2]Calculations!L33</f>
        <v>0</v>
      </c>
      <c r="J65" s="38">
        <f>[2]Calculations!G33</f>
        <v>0</v>
      </c>
      <c r="K65" s="38">
        <f>[2]Calculations!K33</f>
        <v>0</v>
      </c>
      <c r="L65" s="38">
        <f>[2]Calculations!F33</f>
        <v>0.98617164111099997</v>
      </c>
      <c r="M65" s="38">
        <f>[2]Calculations!J33</f>
        <v>6.9203555152162615</v>
      </c>
      <c r="N65" s="38">
        <f>[2]Calculations!V33</f>
        <v>2.8628329159999999</v>
      </c>
      <c r="O65" s="38">
        <f>[2]Calculations!W33</f>
        <v>20.089628147351384</v>
      </c>
      <c r="P65" s="38">
        <f>[2]Calculations!O33</f>
        <v>0</v>
      </c>
      <c r="Q65" s="38">
        <f>[2]Calculations!S33</f>
        <v>0</v>
      </c>
      <c r="R65" s="38">
        <f>[2]Calculations!Q33</f>
        <v>0</v>
      </c>
      <c r="S65" s="38">
        <f>[2]Calculations!T33</f>
        <v>0</v>
      </c>
      <c r="T65" s="38">
        <f>[2]Calculations!R33</f>
        <v>0</v>
      </c>
      <c r="U65" s="38">
        <f>[2]Calculations!U33</f>
        <v>0</v>
      </c>
      <c r="V65" s="38" t="str">
        <f>[2]Calculations!X33</f>
        <v>Not Modelled</v>
      </c>
      <c r="W65" s="38" t="str">
        <f>[2]Calculations!Y33</f>
        <v>N/A</v>
      </c>
      <c r="X65" s="38" t="s">
        <v>94</v>
      </c>
      <c r="Y65" s="73" t="s">
        <v>108</v>
      </c>
      <c r="Z65" s="80" t="s">
        <v>109</v>
      </c>
      <c r="AA65" s="38">
        <f>[2]Calculations!AA33</f>
        <v>0</v>
      </c>
      <c r="AB65" s="38">
        <f>[2]Calculations!AM33</f>
        <v>0</v>
      </c>
      <c r="AC65" s="38">
        <f>[2]Calculations!AB33</f>
        <v>0</v>
      </c>
      <c r="AD65" s="38">
        <f>[2]Calculations!AN33</f>
        <v>0</v>
      </c>
      <c r="AE65" s="38">
        <f>[2]Calculations!AC33</f>
        <v>0</v>
      </c>
      <c r="AF65" s="38">
        <f>[2]Calculations!AO33</f>
        <v>0</v>
      </c>
      <c r="AG65" s="38">
        <f>[2]Calculations!AD33</f>
        <v>0</v>
      </c>
      <c r="AH65" s="38">
        <f>[2]Calculations!AP33</f>
        <v>0</v>
      </c>
      <c r="AI65" s="38">
        <f>[2]Calculations!AE33</f>
        <v>0</v>
      </c>
      <c r="AJ65" s="38">
        <f>[2]Calculations!AQ33</f>
        <v>0</v>
      </c>
      <c r="AK65" s="38">
        <f>[2]Calculations!AF33</f>
        <v>0</v>
      </c>
      <c r="AL65" s="38">
        <f>[2]Calculations!AR33</f>
        <v>0</v>
      </c>
      <c r="AM65" s="38">
        <f>[2]Calculations!AG33</f>
        <v>4.8421037515099997E-5</v>
      </c>
      <c r="AN65" s="38">
        <f>[2]Calculations!AS33</f>
        <v>3.3978952552580973E-4</v>
      </c>
      <c r="AO65" s="38">
        <f>[2]Calculations!AH33</f>
        <v>0</v>
      </c>
      <c r="AP65" s="38">
        <f>[2]Calculations!AT33</f>
        <v>0</v>
      </c>
      <c r="AQ65" s="38">
        <f>[2]Calculations!AI33</f>
        <v>0.18106262713400001</v>
      </c>
      <c r="AR65" s="38">
        <f>[2]Calculations!AU33</f>
        <v>1.2705878957081946</v>
      </c>
      <c r="AS65" s="38">
        <f>[2]Calculations!AJ33</f>
        <v>0</v>
      </c>
      <c r="AT65" s="38">
        <f>[2]Calculations!AV33</f>
        <v>0</v>
      </c>
      <c r="AU65" s="38">
        <f>[2]Calculations!AK33</f>
        <v>0</v>
      </c>
      <c r="AV65" s="38">
        <f>[2]Calculations!AW33</f>
        <v>0</v>
      </c>
      <c r="AW65" s="13"/>
      <c r="AX65" s="13"/>
      <c r="AY65" s="85" t="str">
        <f>[2]Calculations!D33</f>
        <v>Call for Sites 2018</v>
      </c>
    </row>
    <row r="66" spans="2:51" ht="14.5" x14ac:dyDescent="0.35">
      <c r="B66" s="13" t="str">
        <f>[2]Calculations!A34</f>
        <v>1454683946424</v>
      </c>
      <c r="C66" s="30" t="str">
        <f>[2]Calculations!B34</f>
        <v>Station Road Industrial Estate</v>
      </c>
      <c r="D66" s="13" t="str">
        <f>[2]Calculations!C34</f>
        <v>Industry and warehousing</v>
      </c>
      <c r="E66" s="38">
        <f>[2]Calculations!E34</f>
        <v>8.7219300430400004</v>
      </c>
      <c r="F66" s="38">
        <f>[2]Calculations!I34</f>
        <v>8.7219300430400004</v>
      </c>
      <c r="G66" s="38">
        <f>[2]Calculations!M34</f>
        <v>100</v>
      </c>
      <c r="H66" s="38">
        <f>[2]Calculations!H34</f>
        <v>0</v>
      </c>
      <c r="I66" s="38">
        <f>[2]Calculations!L34</f>
        <v>0</v>
      </c>
      <c r="J66" s="38">
        <f>[2]Calculations!G34</f>
        <v>0</v>
      </c>
      <c r="K66" s="38">
        <f>[2]Calculations!K34</f>
        <v>0</v>
      </c>
      <c r="L66" s="38">
        <f>[2]Calculations!F34</f>
        <v>0</v>
      </c>
      <c r="M66" s="38">
        <f>[2]Calculations!J34</f>
        <v>0</v>
      </c>
      <c r="N66" s="38">
        <f>[2]Calculations!V34</f>
        <v>4.25011448075E-4</v>
      </c>
      <c r="O66" s="38">
        <f>[2]Calculations!W34</f>
        <v>4.8729059506061297E-3</v>
      </c>
      <c r="P66" s="38">
        <f>[2]Calculations!O34</f>
        <v>0</v>
      </c>
      <c r="Q66" s="38">
        <f>[2]Calculations!S34</f>
        <v>0</v>
      </c>
      <c r="R66" s="38">
        <f>[2]Calculations!Q34</f>
        <v>0</v>
      </c>
      <c r="S66" s="38">
        <f>[2]Calculations!T34</f>
        <v>0</v>
      </c>
      <c r="T66" s="38">
        <f>[2]Calculations!R34</f>
        <v>0</v>
      </c>
      <c r="U66" s="38">
        <f>[2]Calculations!U34</f>
        <v>0</v>
      </c>
      <c r="V66" s="38" t="str">
        <f>[2]Calculations!X34</f>
        <v>Not Modelled</v>
      </c>
      <c r="W66" s="38" t="str">
        <f>[2]Calculations!Y34</f>
        <v>N/A</v>
      </c>
      <c r="X66" s="38" t="s">
        <v>101</v>
      </c>
      <c r="Y66" s="73" t="s">
        <v>105</v>
      </c>
      <c r="Z66" s="73" t="s">
        <v>104</v>
      </c>
      <c r="AA66" s="38">
        <f>[2]Calculations!AA34</f>
        <v>0</v>
      </c>
      <c r="AB66" s="38">
        <f>[2]Calculations!AM34</f>
        <v>0</v>
      </c>
      <c r="AC66" s="38">
        <f>[2]Calculations!AB34</f>
        <v>0</v>
      </c>
      <c r="AD66" s="38">
        <f>[2]Calculations!AN34</f>
        <v>0</v>
      </c>
      <c r="AE66" s="38">
        <f>[2]Calculations!AC34</f>
        <v>0</v>
      </c>
      <c r="AF66" s="38">
        <f>[2]Calculations!AO34</f>
        <v>0</v>
      </c>
      <c r="AG66" s="38">
        <f>[2]Calculations!AD34</f>
        <v>0</v>
      </c>
      <c r="AH66" s="38">
        <f>[2]Calculations!AP34</f>
        <v>0</v>
      </c>
      <c r="AI66" s="38">
        <f>[2]Calculations!AE34</f>
        <v>0</v>
      </c>
      <c r="AJ66" s="38">
        <f>[2]Calculations!AQ34</f>
        <v>0</v>
      </c>
      <c r="AK66" s="38">
        <f>[2]Calculations!AF34</f>
        <v>0</v>
      </c>
      <c r="AL66" s="38">
        <f>[2]Calculations!AR34</f>
        <v>0</v>
      </c>
      <c r="AM66" s="38">
        <f>[2]Calculations!AG34</f>
        <v>0</v>
      </c>
      <c r="AN66" s="38">
        <f>[2]Calculations!AS34</f>
        <v>0</v>
      </c>
      <c r="AO66" s="38">
        <f>[2]Calculations!AH34</f>
        <v>0</v>
      </c>
      <c r="AP66" s="38">
        <f>[2]Calculations!AT34</f>
        <v>0</v>
      </c>
      <c r="AQ66" s="38">
        <f>[2]Calculations!AI34</f>
        <v>0</v>
      </c>
      <c r="AR66" s="38">
        <f>[2]Calculations!AU34</f>
        <v>0</v>
      </c>
      <c r="AS66" s="38">
        <f>[2]Calculations!AJ34</f>
        <v>0</v>
      </c>
      <c r="AT66" s="38">
        <f>[2]Calculations!AV34</f>
        <v>0</v>
      </c>
      <c r="AU66" s="38">
        <f>[2]Calculations!AK34</f>
        <v>0</v>
      </c>
      <c r="AV66" s="38">
        <f>[2]Calculations!AW34</f>
        <v>0</v>
      </c>
      <c r="AW66" s="13"/>
      <c r="AX66" s="13"/>
      <c r="AY66" s="85" t="str">
        <f>[2]Calculations!D34</f>
        <v>Call for Sites 2018</v>
      </c>
    </row>
    <row r="67" spans="2:51" ht="26" x14ac:dyDescent="0.35">
      <c r="B67" s="13" t="str">
        <f>[2]Calculations!A35</f>
        <v>1454684390963</v>
      </c>
      <c r="C67" s="30" t="str">
        <f>[2]Calculations!B35</f>
        <v>Proposed marina, Lower Gorton Reservoir</v>
      </c>
      <c r="D67" s="13" t="str">
        <f>[2]Calculations!C35</f>
        <v>Other use</v>
      </c>
      <c r="E67" s="38">
        <f>[2]Calculations!E35</f>
        <v>1.56863324215</v>
      </c>
      <c r="F67" s="38">
        <f>[2]Calculations!I35</f>
        <v>0.40049670056033537</v>
      </c>
      <c r="G67" s="38">
        <f>[2]Calculations!M35</f>
        <v>25.531570401466603</v>
      </c>
      <c r="H67" s="38">
        <f>[2]Calculations!H35</f>
        <v>0</v>
      </c>
      <c r="I67" s="38">
        <f>[2]Calculations!L35</f>
        <v>0</v>
      </c>
      <c r="J67" s="38">
        <f>[2]Calculations!G35</f>
        <v>1.4999999664700001E-5</v>
      </c>
      <c r="K67" s="38">
        <f>[2]Calculations!K35</f>
        <v>9.5624644828645234E-4</v>
      </c>
      <c r="L67" s="38">
        <f>[2]Calculations!F35</f>
        <v>1.1681215415899999</v>
      </c>
      <c r="M67" s="38">
        <f>[2]Calculations!J35</f>
        <v>74.467473352085108</v>
      </c>
      <c r="N67" s="38">
        <f>[2]Calculations!V35</f>
        <v>1.56863324215</v>
      </c>
      <c r="O67" s="38">
        <f>[2]Calculations!W35</f>
        <v>100</v>
      </c>
      <c r="P67" s="38">
        <f>[2]Calculations!O35</f>
        <v>0</v>
      </c>
      <c r="Q67" s="38">
        <f>[2]Calculations!S35</f>
        <v>0</v>
      </c>
      <c r="R67" s="38">
        <f>[2]Calculations!Q35</f>
        <v>0</v>
      </c>
      <c r="S67" s="38">
        <f>[2]Calculations!T35</f>
        <v>0</v>
      </c>
      <c r="T67" s="38">
        <f>[2]Calculations!R35</f>
        <v>0</v>
      </c>
      <c r="U67" s="38">
        <f>[2]Calculations!U35</f>
        <v>0</v>
      </c>
      <c r="V67" s="38" t="str">
        <f>[2]Calculations!X35</f>
        <v>Not Modelled</v>
      </c>
      <c r="W67" s="38" t="str">
        <f>[2]Calculations!Y35</f>
        <v>N/A</v>
      </c>
      <c r="X67" s="38" t="s">
        <v>94</v>
      </c>
      <c r="Y67" s="73" t="s">
        <v>1080</v>
      </c>
      <c r="Z67" s="74" t="s">
        <v>248</v>
      </c>
      <c r="AA67" s="38">
        <f>[2]Calculations!AA35</f>
        <v>0</v>
      </c>
      <c r="AB67" s="38">
        <f>[2]Calculations!AM35</f>
        <v>0</v>
      </c>
      <c r="AC67" s="38">
        <f>[2]Calculations!AB35</f>
        <v>0</v>
      </c>
      <c r="AD67" s="38">
        <f>[2]Calculations!AN35</f>
        <v>0</v>
      </c>
      <c r="AE67" s="38">
        <f>[2]Calculations!AC35</f>
        <v>0</v>
      </c>
      <c r="AF67" s="38">
        <f>[2]Calculations!AO35</f>
        <v>0</v>
      </c>
      <c r="AG67" s="38">
        <f>[2]Calculations!AD35</f>
        <v>0</v>
      </c>
      <c r="AH67" s="38">
        <f>[2]Calculations!AP35</f>
        <v>0</v>
      </c>
      <c r="AI67" s="38">
        <f>[2]Calculations!AE35</f>
        <v>0</v>
      </c>
      <c r="AJ67" s="38">
        <f>[2]Calculations!AQ35</f>
        <v>0</v>
      </c>
      <c r="AK67" s="38">
        <f>[2]Calculations!AF35</f>
        <v>0</v>
      </c>
      <c r="AL67" s="38">
        <f>[2]Calculations!AR35</f>
        <v>0</v>
      </c>
      <c r="AM67" s="38">
        <f>[2]Calculations!AG35</f>
        <v>0</v>
      </c>
      <c r="AN67" s="38">
        <f>[2]Calculations!AS35</f>
        <v>0</v>
      </c>
      <c r="AO67" s="38">
        <f>[2]Calculations!AH35</f>
        <v>0</v>
      </c>
      <c r="AP67" s="38">
        <f>[2]Calculations!AT35</f>
        <v>0</v>
      </c>
      <c r="AQ67" s="38">
        <f>[2]Calculations!AI35</f>
        <v>0</v>
      </c>
      <c r="AR67" s="38">
        <f>[2]Calculations!AU35</f>
        <v>0</v>
      </c>
      <c r="AS67" s="38">
        <f>[2]Calculations!AJ35</f>
        <v>0</v>
      </c>
      <c r="AT67" s="38">
        <f>[2]Calculations!AV35</f>
        <v>0</v>
      </c>
      <c r="AU67" s="38">
        <f>[2]Calculations!AK35</f>
        <v>0</v>
      </c>
      <c r="AV67" s="38">
        <f>[2]Calculations!AW35</f>
        <v>0</v>
      </c>
      <c r="AW67" s="13"/>
      <c r="AX67" s="13"/>
      <c r="AY67" s="85" t="str">
        <f>[2]Calculations!D35</f>
        <v>Call for Sites 2018</v>
      </c>
    </row>
    <row r="68" spans="2:51" ht="26" x14ac:dyDescent="0.35">
      <c r="B68" s="13" t="str">
        <f>[2]Calculations!A36</f>
        <v>1454687746437</v>
      </c>
      <c r="C68" s="30" t="str">
        <f>[2]Calculations!B36</f>
        <v>Former Varna Street school</v>
      </c>
      <c r="D68" s="13" t="str">
        <f>[2]Calculations!C36</f>
        <v>Residential</v>
      </c>
      <c r="E68" s="38">
        <f>[2]Calculations!E36</f>
        <v>0.63520349960199995</v>
      </c>
      <c r="F68" s="38">
        <f>[2]Calculations!I36</f>
        <v>0.63520349960199995</v>
      </c>
      <c r="G68" s="38">
        <f>[2]Calculations!M36</f>
        <v>100</v>
      </c>
      <c r="H68" s="38">
        <f>[2]Calculations!H36</f>
        <v>0</v>
      </c>
      <c r="I68" s="38">
        <f>[2]Calculations!L36</f>
        <v>0</v>
      </c>
      <c r="J68" s="38">
        <f>[2]Calculations!G36</f>
        <v>0</v>
      </c>
      <c r="K68" s="38">
        <f>[2]Calculations!K36</f>
        <v>0</v>
      </c>
      <c r="L68" s="38">
        <f>[2]Calculations!F36</f>
        <v>0</v>
      </c>
      <c r="M68" s="38">
        <f>[2]Calculations!J36</f>
        <v>0</v>
      </c>
      <c r="N68" s="38">
        <f>[2]Calculations!V36</f>
        <v>6.2805716343500002E-4</v>
      </c>
      <c r="O68" s="38">
        <f>[2]Calculations!W36</f>
        <v>9.8874953275371172E-2</v>
      </c>
      <c r="P68" s="38">
        <f>[2]Calculations!O36</f>
        <v>0</v>
      </c>
      <c r="Q68" s="38">
        <f>[2]Calculations!S36</f>
        <v>0</v>
      </c>
      <c r="R68" s="38">
        <f>[2]Calculations!Q36</f>
        <v>0</v>
      </c>
      <c r="S68" s="38">
        <f>[2]Calculations!T36</f>
        <v>0</v>
      </c>
      <c r="T68" s="38">
        <f>[2]Calculations!R36</f>
        <v>0</v>
      </c>
      <c r="U68" s="38">
        <f>[2]Calculations!U36</f>
        <v>0</v>
      </c>
      <c r="V68" s="38" t="str">
        <f>[2]Calculations!X36</f>
        <v>Not Modelled</v>
      </c>
      <c r="W68" s="38" t="str">
        <f>[2]Calculations!Y36</f>
        <v>N/A</v>
      </c>
      <c r="X68" s="38" t="s">
        <v>100</v>
      </c>
      <c r="Y68" s="73" t="s">
        <v>106</v>
      </c>
      <c r="Z68" s="74" t="s">
        <v>107</v>
      </c>
      <c r="AA68" s="38">
        <f>[2]Calculations!AA36</f>
        <v>0</v>
      </c>
      <c r="AB68" s="38">
        <f>[2]Calculations!AM36</f>
        <v>0</v>
      </c>
      <c r="AC68" s="38">
        <f>[2]Calculations!AB36</f>
        <v>0</v>
      </c>
      <c r="AD68" s="38">
        <f>[2]Calculations!AN36</f>
        <v>0</v>
      </c>
      <c r="AE68" s="38">
        <f>[2]Calculations!AC36</f>
        <v>0</v>
      </c>
      <c r="AF68" s="38">
        <f>[2]Calculations!AO36</f>
        <v>0</v>
      </c>
      <c r="AG68" s="38">
        <f>[2]Calculations!AD36</f>
        <v>0</v>
      </c>
      <c r="AH68" s="38">
        <f>[2]Calculations!AP36</f>
        <v>0</v>
      </c>
      <c r="AI68" s="38">
        <f>[2]Calculations!AE36</f>
        <v>0</v>
      </c>
      <c r="AJ68" s="38">
        <f>[2]Calculations!AQ36</f>
        <v>0</v>
      </c>
      <c r="AK68" s="38">
        <f>[2]Calculations!AF36</f>
        <v>0</v>
      </c>
      <c r="AL68" s="38">
        <f>[2]Calculations!AR36</f>
        <v>0</v>
      </c>
      <c r="AM68" s="38">
        <f>[2]Calculations!AG36</f>
        <v>0</v>
      </c>
      <c r="AN68" s="38">
        <f>[2]Calculations!AS36</f>
        <v>0</v>
      </c>
      <c r="AO68" s="38">
        <f>[2]Calculations!AH36</f>
        <v>0</v>
      </c>
      <c r="AP68" s="38">
        <f>[2]Calculations!AT36</f>
        <v>0</v>
      </c>
      <c r="AQ68" s="38">
        <f>[2]Calculations!AI36</f>
        <v>0</v>
      </c>
      <c r="AR68" s="38">
        <f>[2]Calculations!AU36</f>
        <v>0</v>
      </c>
      <c r="AS68" s="38">
        <f>[2]Calculations!AJ36</f>
        <v>0</v>
      </c>
      <c r="AT68" s="38">
        <f>[2]Calculations!AV36</f>
        <v>0</v>
      </c>
      <c r="AU68" s="38">
        <f>[2]Calculations!AK36</f>
        <v>0</v>
      </c>
      <c r="AV68" s="38">
        <f>[2]Calculations!AW36</f>
        <v>0</v>
      </c>
      <c r="AW68" s="13"/>
      <c r="AX68" s="13"/>
      <c r="AY68" s="85" t="str">
        <f>[2]Calculations!D36</f>
        <v>Call for Sites 2018</v>
      </c>
    </row>
    <row r="69" spans="2:51" ht="14.5" x14ac:dyDescent="0.35">
      <c r="B69" s="13" t="str">
        <f>[2]Calculations!A37</f>
        <v>1455557453618</v>
      </c>
      <c r="C69" s="30" t="str">
        <f>[2]Calculations!B37</f>
        <v>Lane at Junction 5 of the M60</v>
      </c>
      <c r="D69" s="13" t="str">
        <f>[2]Calculations!C37</f>
        <v>Residential</v>
      </c>
      <c r="E69" s="38">
        <f>[2]Calculations!E37</f>
        <v>3.7816681225600002</v>
      </c>
      <c r="F69" s="38">
        <f>[2]Calculations!I37</f>
        <v>0.47783945566580016</v>
      </c>
      <c r="G69" s="38">
        <f>[2]Calculations!M37</f>
        <v>12.635679287010696</v>
      </c>
      <c r="H69" s="38">
        <f>[2]Calculations!H37</f>
        <v>1.33507835632E-2</v>
      </c>
      <c r="I69" s="38">
        <f>[2]Calculations!L37</f>
        <v>0.35303953521342291</v>
      </c>
      <c r="J69" s="38">
        <f>[2]Calculations!G37</f>
        <v>3.02662424731</v>
      </c>
      <c r="K69" s="38">
        <f>[2]Calculations!K37</f>
        <v>80.034105300100393</v>
      </c>
      <c r="L69" s="38">
        <f>[2]Calculations!F37</f>
        <v>0.26385363602099998</v>
      </c>
      <c r="M69" s="38">
        <f>[2]Calculations!J37</f>
        <v>6.9771758776754913</v>
      </c>
      <c r="N69" s="38">
        <f>[2]Calculations!V37</f>
        <v>0.34785130166400002</v>
      </c>
      <c r="O69" s="38">
        <f>[2]Calculations!W37</f>
        <v>9.1983561325450758</v>
      </c>
      <c r="P69" s="38">
        <f>[2]Calculations!O37</f>
        <v>0</v>
      </c>
      <c r="Q69" s="38">
        <f>[2]Calculations!S37</f>
        <v>0</v>
      </c>
      <c r="R69" s="38">
        <f>[2]Calculations!Q37</f>
        <v>0</v>
      </c>
      <c r="S69" s="38">
        <f>[2]Calculations!T37</f>
        <v>0</v>
      </c>
      <c r="T69" s="38">
        <f>[2]Calculations!R37</f>
        <v>0</v>
      </c>
      <c r="U69" s="38">
        <f>[2]Calculations!U37</f>
        <v>0</v>
      </c>
      <c r="V69" s="38" t="str">
        <f>[2]Calculations!X37</f>
        <v>Not Modelled</v>
      </c>
      <c r="W69" s="38" t="str">
        <f>[2]Calculations!Y37</f>
        <v>N/A</v>
      </c>
      <c r="X69" s="38" t="s">
        <v>100</v>
      </c>
      <c r="Y69" s="73" t="s">
        <v>102</v>
      </c>
      <c r="Z69" s="74" t="s">
        <v>103</v>
      </c>
      <c r="AA69" s="38">
        <f>[2]Calculations!AA37</f>
        <v>6.3306852864899999E-4</v>
      </c>
      <c r="AB69" s="38">
        <f>[2]Calculations!AM37</f>
        <v>1.6740457071638647E-2</v>
      </c>
      <c r="AC69" s="38">
        <f>[2]Calculations!AB37</f>
        <v>0</v>
      </c>
      <c r="AD69" s="38">
        <f>[2]Calculations!AN37</f>
        <v>0</v>
      </c>
      <c r="AE69" s="38">
        <f>[2]Calculations!AC37</f>
        <v>0</v>
      </c>
      <c r="AF69" s="38">
        <f>[2]Calculations!AO37</f>
        <v>0</v>
      </c>
      <c r="AG69" s="38">
        <f>[2]Calculations!AD37</f>
        <v>3.2703667556</v>
      </c>
      <c r="AH69" s="38">
        <f>[2]Calculations!AP37</f>
        <v>86.479475448684411</v>
      </c>
      <c r="AI69" s="38">
        <f>[2]Calculations!AE37</f>
        <v>2.4905555935799999</v>
      </c>
      <c r="AJ69" s="38">
        <f>[2]Calculations!AQ37</f>
        <v>65.85865054424761</v>
      </c>
      <c r="AK69" s="38">
        <f>[2]Calculations!AF37</f>
        <v>2.4905555935799999</v>
      </c>
      <c r="AL69" s="38">
        <f>[2]Calculations!AR37</f>
        <v>65.85865054424761</v>
      </c>
      <c r="AM69" s="38">
        <f>[2]Calculations!AG37</f>
        <v>0</v>
      </c>
      <c r="AN69" s="38">
        <f>[2]Calculations!AS37</f>
        <v>0</v>
      </c>
      <c r="AO69" s="38">
        <f>[2]Calculations!AH37</f>
        <v>0</v>
      </c>
      <c r="AP69" s="38">
        <f>[2]Calculations!AT37</f>
        <v>0</v>
      </c>
      <c r="AQ69" s="38">
        <f>[2]Calculations!AI37</f>
        <v>0</v>
      </c>
      <c r="AR69" s="38">
        <f>[2]Calculations!AU37</f>
        <v>0</v>
      </c>
      <c r="AS69" s="38">
        <f>[2]Calculations!AJ37</f>
        <v>0</v>
      </c>
      <c r="AT69" s="38">
        <f>[2]Calculations!AV37</f>
        <v>0</v>
      </c>
      <c r="AU69" s="38">
        <f>[2]Calculations!AK37</f>
        <v>0</v>
      </c>
      <c r="AV69" s="38">
        <f>[2]Calculations!AW37</f>
        <v>0</v>
      </c>
      <c r="AW69" s="13"/>
      <c r="AX69" s="13"/>
      <c r="AY69" s="85" t="str">
        <f>[2]Calculations!D37</f>
        <v>Call for Sites 2018</v>
      </c>
    </row>
    <row r="70" spans="2:51" ht="26" x14ac:dyDescent="0.35">
      <c r="B70" s="13" t="str">
        <f>[2]Calculations!A38</f>
        <v>1456327868918</v>
      </c>
      <c r="C70" s="30" t="str">
        <f>[2]Calculations!B38</f>
        <v>Land at Findel PLC Distribution Facility, Greengate, Chadderton, M24 1SA.</v>
      </c>
      <c r="D70" s="13" t="str">
        <f>[2]Calculations!C38</f>
        <v>Industry and warehousing  / Other use</v>
      </c>
      <c r="E70" s="38">
        <f>[2]Calculations!E38</f>
        <v>6.1973916489700001</v>
      </c>
      <c r="F70" s="38">
        <f>[2]Calculations!I38</f>
        <v>6.1973916489700001</v>
      </c>
      <c r="G70" s="38">
        <f>[2]Calculations!M38</f>
        <v>100</v>
      </c>
      <c r="H70" s="38">
        <f>[2]Calculations!H38</f>
        <v>0</v>
      </c>
      <c r="I70" s="38">
        <f>[2]Calculations!L38</f>
        <v>0</v>
      </c>
      <c r="J70" s="38">
        <f>[2]Calculations!G38</f>
        <v>0</v>
      </c>
      <c r="K70" s="38">
        <f>[2]Calculations!K38</f>
        <v>0</v>
      </c>
      <c r="L70" s="38">
        <f>[2]Calculations!F38</f>
        <v>0</v>
      </c>
      <c r="M70" s="38">
        <f>[2]Calculations!J38</f>
        <v>0</v>
      </c>
      <c r="N70" s="38">
        <f>[2]Calculations!V38</f>
        <v>0</v>
      </c>
      <c r="O70" s="38">
        <f>[2]Calculations!W38</f>
        <v>0</v>
      </c>
      <c r="P70" s="38">
        <f>[2]Calculations!O38</f>
        <v>0</v>
      </c>
      <c r="Q70" s="38">
        <f>[2]Calculations!S38</f>
        <v>0</v>
      </c>
      <c r="R70" s="38">
        <f>[2]Calculations!Q38</f>
        <v>0</v>
      </c>
      <c r="S70" s="38">
        <f>[2]Calculations!T38</f>
        <v>0</v>
      </c>
      <c r="T70" s="38">
        <f>[2]Calculations!R38</f>
        <v>0</v>
      </c>
      <c r="U70" s="38">
        <f>[2]Calculations!U38</f>
        <v>0</v>
      </c>
      <c r="V70" s="38" t="str">
        <f>[2]Calculations!X38</f>
        <v>Not Modelled</v>
      </c>
      <c r="W70" s="38" t="str">
        <f>[2]Calculations!Y38</f>
        <v>N/A</v>
      </c>
      <c r="X70" s="38" t="s">
        <v>101</v>
      </c>
      <c r="Y70" s="73" t="s">
        <v>105</v>
      </c>
      <c r="Z70" s="73" t="s">
        <v>104</v>
      </c>
      <c r="AA70" s="38">
        <f>[2]Calculations!AA38</f>
        <v>0</v>
      </c>
      <c r="AB70" s="38">
        <f>[2]Calculations!AM38</f>
        <v>0</v>
      </c>
      <c r="AC70" s="38">
        <f>[2]Calculations!AB38</f>
        <v>0</v>
      </c>
      <c r="AD70" s="38">
        <f>[2]Calculations!AN38</f>
        <v>0</v>
      </c>
      <c r="AE70" s="38">
        <f>[2]Calculations!AC38</f>
        <v>0</v>
      </c>
      <c r="AF70" s="38">
        <f>[2]Calculations!AO38</f>
        <v>0</v>
      </c>
      <c r="AG70" s="38">
        <f>[2]Calculations!AD38</f>
        <v>0</v>
      </c>
      <c r="AH70" s="38">
        <f>[2]Calculations!AP38</f>
        <v>0</v>
      </c>
      <c r="AI70" s="38">
        <f>[2]Calculations!AE38</f>
        <v>0</v>
      </c>
      <c r="AJ70" s="38">
        <f>[2]Calculations!AQ38</f>
        <v>0</v>
      </c>
      <c r="AK70" s="38">
        <f>[2]Calculations!AF38</f>
        <v>0</v>
      </c>
      <c r="AL70" s="38">
        <f>[2]Calculations!AR38</f>
        <v>0</v>
      </c>
      <c r="AM70" s="38">
        <f>[2]Calculations!AG38</f>
        <v>0</v>
      </c>
      <c r="AN70" s="38">
        <f>[2]Calculations!AS38</f>
        <v>0</v>
      </c>
      <c r="AO70" s="38">
        <f>[2]Calculations!AH38</f>
        <v>0</v>
      </c>
      <c r="AP70" s="38">
        <f>[2]Calculations!AT38</f>
        <v>0</v>
      </c>
      <c r="AQ70" s="38">
        <f>[2]Calculations!AI38</f>
        <v>6.1973916636700004</v>
      </c>
      <c r="AR70" s="38">
        <f>[2]Calculations!AU38</f>
        <v>100.00000023719657</v>
      </c>
      <c r="AS70" s="38">
        <f>[2]Calculations!AJ38</f>
        <v>0</v>
      </c>
      <c r="AT70" s="38">
        <f>[2]Calculations!AV38</f>
        <v>0</v>
      </c>
      <c r="AU70" s="38">
        <f>[2]Calculations!AK38</f>
        <v>0</v>
      </c>
      <c r="AV70" s="38">
        <f>[2]Calculations!AW38</f>
        <v>0</v>
      </c>
      <c r="AW70" s="13"/>
      <c r="AX70" s="13"/>
      <c r="AY70" s="85" t="str">
        <f>[2]Calculations!D38</f>
        <v>Call for Sites 2018</v>
      </c>
    </row>
    <row r="71" spans="2:51" ht="14.5" x14ac:dyDescent="0.35">
      <c r="B71" s="13" t="str">
        <f>[2]Calculations!A39</f>
        <v>1456329368911</v>
      </c>
      <c r="C71" s="30" t="str">
        <f>[2]Calculations!B39</f>
        <v>Land at Greengate West, Chadderton, M24 1FD.</v>
      </c>
      <c r="D71" s="13" t="str">
        <f>[2]Calculations!C39</f>
        <v>Industry and warehousing  / Other use</v>
      </c>
      <c r="E71" s="38">
        <f>[2]Calculations!E39</f>
        <v>3.1624521753999999</v>
      </c>
      <c r="F71" s="38">
        <f>[2]Calculations!I39</f>
        <v>3.1624521753999999</v>
      </c>
      <c r="G71" s="38">
        <f>[2]Calculations!M39</f>
        <v>100</v>
      </c>
      <c r="H71" s="38">
        <f>[2]Calculations!H39</f>
        <v>0</v>
      </c>
      <c r="I71" s="38">
        <f>[2]Calculations!L39</f>
        <v>0</v>
      </c>
      <c r="J71" s="38">
        <f>[2]Calculations!G39</f>
        <v>0</v>
      </c>
      <c r="K71" s="38">
        <f>[2]Calculations!K39</f>
        <v>0</v>
      </c>
      <c r="L71" s="38">
        <f>[2]Calculations!F39</f>
        <v>0</v>
      </c>
      <c r="M71" s="38">
        <f>[2]Calculations!J39</f>
        <v>0</v>
      </c>
      <c r="N71" s="38">
        <f>[2]Calculations!V39</f>
        <v>0</v>
      </c>
      <c r="O71" s="38">
        <f>[2]Calculations!W39</f>
        <v>0</v>
      </c>
      <c r="P71" s="38">
        <f>[2]Calculations!O39</f>
        <v>0</v>
      </c>
      <c r="Q71" s="38">
        <f>[2]Calculations!S39</f>
        <v>0</v>
      </c>
      <c r="R71" s="38">
        <f>[2]Calculations!Q39</f>
        <v>0</v>
      </c>
      <c r="S71" s="38">
        <f>[2]Calculations!T39</f>
        <v>0</v>
      </c>
      <c r="T71" s="38">
        <f>[2]Calculations!R39</f>
        <v>0</v>
      </c>
      <c r="U71" s="38">
        <f>[2]Calculations!U39</f>
        <v>0</v>
      </c>
      <c r="V71" s="38" t="str">
        <f>[2]Calculations!X39</f>
        <v>Not Modelled</v>
      </c>
      <c r="W71" s="38" t="str">
        <f>[2]Calculations!Y39</f>
        <v>N/A</v>
      </c>
      <c r="X71" s="38" t="s">
        <v>101</v>
      </c>
      <c r="Y71" s="73" t="s">
        <v>105</v>
      </c>
      <c r="Z71" s="73" t="s">
        <v>104</v>
      </c>
      <c r="AA71" s="38">
        <f>[2]Calculations!AA39</f>
        <v>0</v>
      </c>
      <c r="AB71" s="38">
        <f>[2]Calculations!AM39</f>
        <v>0</v>
      </c>
      <c r="AC71" s="38">
        <f>[2]Calculations!AB39</f>
        <v>0</v>
      </c>
      <c r="AD71" s="38">
        <f>[2]Calculations!AN39</f>
        <v>0</v>
      </c>
      <c r="AE71" s="38">
        <f>[2]Calculations!AC39</f>
        <v>0</v>
      </c>
      <c r="AF71" s="38">
        <f>[2]Calculations!AO39</f>
        <v>0</v>
      </c>
      <c r="AG71" s="38">
        <f>[2]Calculations!AD39</f>
        <v>0</v>
      </c>
      <c r="AH71" s="38">
        <f>[2]Calculations!AP39</f>
        <v>0</v>
      </c>
      <c r="AI71" s="38">
        <f>[2]Calculations!AE39</f>
        <v>0</v>
      </c>
      <c r="AJ71" s="38">
        <f>[2]Calculations!AQ39</f>
        <v>0</v>
      </c>
      <c r="AK71" s="38">
        <f>[2]Calculations!AF39</f>
        <v>0</v>
      </c>
      <c r="AL71" s="38">
        <f>[2]Calculations!AR39</f>
        <v>0</v>
      </c>
      <c r="AM71" s="38">
        <f>[2]Calculations!AG39</f>
        <v>0</v>
      </c>
      <c r="AN71" s="38">
        <f>[2]Calculations!AS39</f>
        <v>0</v>
      </c>
      <c r="AO71" s="38">
        <f>[2]Calculations!AH39</f>
        <v>0</v>
      </c>
      <c r="AP71" s="38">
        <f>[2]Calculations!AT39</f>
        <v>0</v>
      </c>
      <c r="AQ71" s="38">
        <f>[2]Calculations!AI39</f>
        <v>3.16245219792</v>
      </c>
      <c r="AR71" s="38">
        <f>[2]Calculations!AU39</f>
        <v>100.00000071210565</v>
      </c>
      <c r="AS71" s="38">
        <f>[2]Calculations!AJ39</f>
        <v>0</v>
      </c>
      <c r="AT71" s="38">
        <f>[2]Calculations!AV39</f>
        <v>0</v>
      </c>
      <c r="AU71" s="38">
        <f>[2]Calculations!AK39</f>
        <v>0</v>
      </c>
      <c r="AV71" s="38">
        <f>[2]Calculations!AW39</f>
        <v>0</v>
      </c>
      <c r="AW71" s="13"/>
      <c r="AX71" s="13"/>
      <c r="AY71" s="85" t="str">
        <f>[2]Calculations!D39</f>
        <v>Call for Sites 2018</v>
      </c>
    </row>
    <row r="72" spans="2:51" ht="14.5" x14ac:dyDescent="0.35">
      <c r="B72" s="13" t="str">
        <f>[2]Calculations!A40</f>
        <v>1458063366264</v>
      </c>
      <c r="C72" s="30" t="str">
        <f>[2]Calculations!B40</f>
        <v>Playing Fields</v>
      </c>
      <c r="D72" s="13" t="str">
        <f>[2]Calculations!C40</f>
        <v>Residential</v>
      </c>
      <c r="E72" s="38">
        <f>[2]Calculations!E40</f>
        <v>2.7432643463400002</v>
      </c>
      <c r="F72" s="38">
        <f>[2]Calculations!I40</f>
        <v>2.7432643463400002</v>
      </c>
      <c r="G72" s="38">
        <f>[2]Calculations!M40</f>
        <v>100</v>
      </c>
      <c r="H72" s="38">
        <f>[2]Calculations!H40</f>
        <v>0</v>
      </c>
      <c r="I72" s="38">
        <f>[2]Calculations!L40</f>
        <v>0</v>
      </c>
      <c r="J72" s="38">
        <f>[2]Calculations!G40</f>
        <v>0</v>
      </c>
      <c r="K72" s="38">
        <f>[2]Calculations!K40</f>
        <v>0</v>
      </c>
      <c r="L72" s="38">
        <f>[2]Calculations!F40</f>
        <v>0</v>
      </c>
      <c r="M72" s="38">
        <f>[2]Calculations!J40</f>
        <v>0</v>
      </c>
      <c r="N72" s="38">
        <f>[2]Calculations!V40</f>
        <v>0</v>
      </c>
      <c r="O72" s="38">
        <f>[2]Calculations!W40</f>
        <v>0</v>
      </c>
      <c r="P72" s="38">
        <f>[2]Calculations!O40</f>
        <v>0</v>
      </c>
      <c r="Q72" s="38">
        <f>[2]Calculations!S40</f>
        <v>0</v>
      </c>
      <c r="R72" s="38">
        <f>[2]Calculations!Q40</f>
        <v>0</v>
      </c>
      <c r="S72" s="38">
        <f>[2]Calculations!T40</f>
        <v>0</v>
      </c>
      <c r="T72" s="38">
        <f>[2]Calculations!R40</f>
        <v>0</v>
      </c>
      <c r="U72" s="38">
        <f>[2]Calculations!U40</f>
        <v>0</v>
      </c>
      <c r="V72" s="38" t="str">
        <f>[2]Calculations!X40</f>
        <v>Not Modelled</v>
      </c>
      <c r="W72" s="38" t="str">
        <f>[2]Calculations!Y40</f>
        <v>N/A</v>
      </c>
      <c r="X72" s="38" t="s">
        <v>100</v>
      </c>
      <c r="Y72" s="73" t="s">
        <v>105</v>
      </c>
      <c r="Z72" s="73" t="s">
        <v>104</v>
      </c>
      <c r="AA72" s="38">
        <f>[2]Calculations!AA40</f>
        <v>0</v>
      </c>
      <c r="AB72" s="38">
        <f>[2]Calculations!AM40</f>
        <v>0</v>
      </c>
      <c r="AC72" s="38">
        <f>[2]Calculations!AB40</f>
        <v>0</v>
      </c>
      <c r="AD72" s="38">
        <f>[2]Calculations!AN40</f>
        <v>0</v>
      </c>
      <c r="AE72" s="38">
        <f>[2]Calculations!AC40</f>
        <v>0</v>
      </c>
      <c r="AF72" s="38">
        <f>[2]Calculations!AO40</f>
        <v>0</v>
      </c>
      <c r="AG72" s="38">
        <f>[2]Calculations!AD40</f>
        <v>0</v>
      </c>
      <c r="AH72" s="38">
        <f>[2]Calculations!AP40</f>
        <v>0</v>
      </c>
      <c r="AI72" s="38">
        <f>[2]Calculations!AE40</f>
        <v>0</v>
      </c>
      <c r="AJ72" s="38">
        <f>[2]Calculations!AQ40</f>
        <v>0</v>
      </c>
      <c r="AK72" s="38">
        <f>[2]Calculations!AF40</f>
        <v>0</v>
      </c>
      <c r="AL72" s="38">
        <f>[2]Calculations!AR40</f>
        <v>0</v>
      </c>
      <c r="AM72" s="38">
        <f>[2]Calculations!AG40</f>
        <v>0</v>
      </c>
      <c r="AN72" s="38">
        <f>[2]Calculations!AS40</f>
        <v>0</v>
      </c>
      <c r="AO72" s="38">
        <f>[2]Calculations!AH40</f>
        <v>0</v>
      </c>
      <c r="AP72" s="38">
        <f>[2]Calculations!AT40</f>
        <v>0</v>
      </c>
      <c r="AQ72" s="38">
        <f>[2]Calculations!AI40</f>
        <v>0</v>
      </c>
      <c r="AR72" s="38">
        <f>[2]Calculations!AU40</f>
        <v>0</v>
      </c>
      <c r="AS72" s="38">
        <f>[2]Calculations!AJ40</f>
        <v>0</v>
      </c>
      <c r="AT72" s="38">
        <f>[2]Calculations!AV40</f>
        <v>0</v>
      </c>
      <c r="AU72" s="38">
        <f>[2]Calculations!AK40</f>
        <v>0</v>
      </c>
      <c r="AV72" s="38">
        <f>[2]Calculations!AW40</f>
        <v>0</v>
      </c>
      <c r="AW72" s="13"/>
      <c r="AX72" s="13"/>
      <c r="AY72" s="85" t="str">
        <f>[2]Calculations!D40</f>
        <v>Call for Sites 2018</v>
      </c>
    </row>
    <row r="73" spans="2:51" ht="14.5" x14ac:dyDescent="0.35">
      <c r="B73" s="13" t="str">
        <f>[2]Calculations!A41</f>
        <v>1458648161218</v>
      </c>
      <c r="C73" s="30" t="str">
        <f>[2]Calculations!B41</f>
        <v>Harry Dalton Field</v>
      </c>
      <c r="D73" s="13" t="str">
        <f>[2]Calculations!C41</f>
        <v>Residential</v>
      </c>
      <c r="E73" s="38">
        <f>[2]Calculations!E41</f>
        <v>1.9409595309000001</v>
      </c>
      <c r="F73" s="38">
        <f>[2]Calculations!I41</f>
        <v>1.9409595309000001</v>
      </c>
      <c r="G73" s="38">
        <f>[2]Calculations!M41</f>
        <v>100</v>
      </c>
      <c r="H73" s="38">
        <f>[2]Calculations!H41</f>
        <v>0</v>
      </c>
      <c r="I73" s="38">
        <f>[2]Calculations!L41</f>
        <v>0</v>
      </c>
      <c r="J73" s="38">
        <f>[2]Calculations!G41</f>
        <v>0</v>
      </c>
      <c r="K73" s="38">
        <f>[2]Calculations!K41</f>
        <v>0</v>
      </c>
      <c r="L73" s="38">
        <f>[2]Calculations!F41</f>
        <v>0</v>
      </c>
      <c r="M73" s="38">
        <f>[2]Calculations!J41</f>
        <v>0</v>
      </c>
      <c r="N73" s="38">
        <f>[2]Calculations!V41</f>
        <v>1.8462628460899999</v>
      </c>
      <c r="O73" s="38">
        <f>[2]Calculations!W41</f>
        <v>95.121140688281614</v>
      </c>
      <c r="P73" s="38">
        <f>[2]Calculations!O41</f>
        <v>0</v>
      </c>
      <c r="Q73" s="38">
        <f>[2]Calculations!S41</f>
        <v>0</v>
      </c>
      <c r="R73" s="38">
        <f>[2]Calculations!Q41</f>
        <v>0</v>
      </c>
      <c r="S73" s="38">
        <f>[2]Calculations!T41</f>
        <v>0</v>
      </c>
      <c r="T73" s="38">
        <f>[2]Calculations!R41</f>
        <v>0</v>
      </c>
      <c r="U73" s="38">
        <f>[2]Calculations!U41</f>
        <v>0</v>
      </c>
      <c r="V73" s="38" t="str">
        <f>[2]Calculations!X41</f>
        <v>Not Modelled</v>
      </c>
      <c r="W73" s="38" t="str">
        <f>[2]Calculations!Y41</f>
        <v>N/A</v>
      </c>
      <c r="X73" s="38" t="s">
        <v>100</v>
      </c>
      <c r="Y73" s="73" t="s">
        <v>105</v>
      </c>
      <c r="Z73" s="73" t="s">
        <v>104</v>
      </c>
      <c r="AA73" s="38">
        <f>[2]Calculations!AA41</f>
        <v>0</v>
      </c>
      <c r="AB73" s="38">
        <f>[2]Calculations!AM41</f>
        <v>0</v>
      </c>
      <c r="AC73" s="38">
        <f>[2]Calculations!AB41</f>
        <v>0</v>
      </c>
      <c r="AD73" s="38">
        <f>[2]Calculations!AN41</f>
        <v>0</v>
      </c>
      <c r="AE73" s="38">
        <f>[2]Calculations!AC41</f>
        <v>0</v>
      </c>
      <c r="AF73" s="38">
        <f>[2]Calculations!AO41</f>
        <v>0</v>
      </c>
      <c r="AG73" s="38">
        <f>[2]Calculations!AD41</f>
        <v>0</v>
      </c>
      <c r="AH73" s="38">
        <f>[2]Calculations!AP41</f>
        <v>0</v>
      </c>
      <c r="AI73" s="38">
        <f>[2]Calculations!AE41</f>
        <v>0</v>
      </c>
      <c r="AJ73" s="38">
        <f>[2]Calculations!AQ41</f>
        <v>0</v>
      </c>
      <c r="AK73" s="38">
        <f>[2]Calculations!AF41</f>
        <v>0</v>
      </c>
      <c r="AL73" s="38">
        <f>[2]Calculations!AR41</f>
        <v>0</v>
      </c>
      <c r="AM73" s="38">
        <f>[2]Calculations!AG41</f>
        <v>0</v>
      </c>
      <c r="AN73" s="38">
        <f>[2]Calculations!AS41</f>
        <v>0</v>
      </c>
      <c r="AO73" s="38">
        <f>[2]Calculations!AH41</f>
        <v>0</v>
      </c>
      <c r="AP73" s="38">
        <f>[2]Calculations!AT41</f>
        <v>0</v>
      </c>
      <c r="AQ73" s="38">
        <f>[2]Calculations!AI41</f>
        <v>0</v>
      </c>
      <c r="AR73" s="38">
        <f>[2]Calculations!AU41</f>
        <v>0</v>
      </c>
      <c r="AS73" s="38">
        <f>[2]Calculations!AJ41</f>
        <v>0</v>
      </c>
      <c r="AT73" s="38">
        <f>[2]Calculations!AV41</f>
        <v>0</v>
      </c>
      <c r="AU73" s="38">
        <f>[2]Calculations!AK41</f>
        <v>0</v>
      </c>
      <c r="AV73" s="38">
        <f>[2]Calculations!AW41</f>
        <v>0</v>
      </c>
      <c r="AW73" s="13"/>
      <c r="AX73" s="13"/>
      <c r="AY73" s="85" t="str">
        <f>[2]Calculations!D41</f>
        <v>Call for Sites 2018</v>
      </c>
    </row>
    <row r="74" spans="2:51" ht="26" x14ac:dyDescent="0.35">
      <c r="B74" s="13" t="str">
        <f>[2]Calculations!A42</f>
        <v>1458744453139</v>
      </c>
      <c r="C74" s="30" t="str">
        <f>[2]Calculations!B42</f>
        <v>Aeroworks, 5 Adair Street</v>
      </c>
      <c r="D74" s="13" t="str">
        <f>[2]Calculations!C42</f>
        <v>Residential / Other Use</v>
      </c>
      <c r="E74" s="38">
        <f>[2]Calculations!E42</f>
        <v>0.30598718370299999</v>
      </c>
      <c r="F74" s="38">
        <f>[2]Calculations!I42</f>
        <v>0.30598718370299999</v>
      </c>
      <c r="G74" s="38">
        <f>[2]Calculations!M42</f>
        <v>100</v>
      </c>
      <c r="H74" s="38">
        <f>[2]Calculations!H42</f>
        <v>0</v>
      </c>
      <c r="I74" s="38">
        <f>[2]Calculations!L42</f>
        <v>0</v>
      </c>
      <c r="J74" s="38">
        <f>[2]Calculations!G42</f>
        <v>0</v>
      </c>
      <c r="K74" s="38">
        <f>[2]Calculations!K42</f>
        <v>0</v>
      </c>
      <c r="L74" s="38">
        <f>[2]Calculations!F42</f>
        <v>0</v>
      </c>
      <c r="M74" s="38">
        <f>[2]Calculations!J42</f>
        <v>0</v>
      </c>
      <c r="N74" s="38">
        <f>[2]Calculations!V42</f>
        <v>0</v>
      </c>
      <c r="O74" s="38">
        <f>[2]Calculations!W42</f>
        <v>0</v>
      </c>
      <c r="P74" s="38">
        <f>[2]Calculations!O42</f>
        <v>0</v>
      </c>
      <c r="Q74" s="38">
        <f>[2]Calculations!S42</f>
        <v>0</v>
      </c>
      <c r="R74" s="38">
        <f>[2]Calculations!Q42</f>
        <v>0</v>
      </c>
      <c r="S74" s="38">
        <f>[2]Calculations!T42</f>
        <v>0</v>
      </c>
      <c r="T74" s="38">
        <f>[2]Calculations!R42</f>
        <v>0</v>
      </c>
      <c r="U74" s="38">
        <f>[2]Calculations!U42</f>
        <v>0</v>
      </c>
      <c r="V74" s="38" t="str">
        <f>[2]Calculations!X42</f>
        <v>Not Modelled</v>
      </c>
      <c r="W74" s="38" t="str">
        <f>[2]Calculations!Y42</f>
        <v>N/A</v>
      </c>
      <c r="X74" s="38" t="s">
        <v>100</v>
      </c>
      <c r="Y74" s="73" t="s">
        <v>106</v>
      </c>
      <c r="Z74" s="74" t="s">
        <v>107</v>
      </c>
      <c r="AA74" s="38">
        <f>[2]Calculations!AA42</f>
        <v>0</v>
      </c>
      <c r="AB74" s="38">
        <f>[2]Calculations!AM42</f>
        <v>0</v>
      </c>
      <c r="AC74" s="38">
        <f>[2]Calculations!AB42</f>
        <v>0</v>
      </c>
      <c r="AD74" s="38">
        <f>[2]Calculations!AN42</f>
        <v>0</v>
      </c>
      <c r="AE74" s="38">
        <f>[2]Calculations!AC42</f>
        <v>0</v>
      </c>
      <c r="AF74" s="38">
        <f>[2]Calculations!AO42</f>
        <v>0</v>
      </c>
      <c r="AG74" s="38">
        <f>[2]Calculations!AD42</f>
        <v>0</v>
      </c>
      <c r="AH74" s="38">
        <f>[2]Calculations!AP42</f>
        <v>0</v>
      </c>
      <c r="AI74" s="38">
        <f>[2]Calculations!AE42</f>
        <v>0</v>
      </c>
      <c r="AJ74" s="38">
        <f>[2]Calculations!AQ42</f>
        <v>0</v>
      </c>
      <c r="AK74" s="38">
        <f>[2]Calculations!AF42</f>
        <v>0</v>
      </c>
      <c r="AL74" s="38">
        <f>[2]Calculations!AR42</f>
        <v>0</v>
      </c>
      <c r="AM74" s="38">
        <f>[2]Calculations!AG42</f>
        <v>0</v>
      </c>
      <c r="AN74" s="38">
        <f>[2]Calculations!AS42</f>
        <v>0</v>
      </c>
      <c r="AO74" s="38">
        <f>[2]Calculations!AH42</f>
        <v>0</v>
      </c>
      <c r="AP74" s="38">
        <f>[2]Calculations!AT42</f>
        <v>0</v>
      </c>
      <c r="AQ74" s="38">
        <f>[2]Calculations!AI42</f>
        <v>0.30598718370299999</v>
      </c>
      <c r="AR74" s="38">
        <f>[2]Calculations!AU42</f>
        <v>100</v>
      </c>
      <c r="AS74" s="38">
        <f>[2]Calculations!AJ42</f>
        <v>0</v>
      </c>
      <c r="AT74" s="38">
        <f>[2]Calculations!AV42</f>
        <v>0</v>
      </c>
      <c r="AU74" s="38">
        <f>[2]Calculations!AK42</f>
        <v>0</v>
      </c>
      <c r="AV74" s="38">
        <f>[2]Calculations!AW42</f>
        <v>0</v>
      </c>
      <c r="AW74" s="13"/>
      <c r="AX74" s="13"/>
      <c r="AY74" s="85" t="str">
        <f>[2]Calculations!D42</f>
        <v>Call for Sites 2018</v>
      </c>
    </row>
    <row r="75" spans="2:51" ht="14.5" x14ac:dyDescent="0.35">
      <c r="B75" s="13" t="str">
        <f>[2]Calculations!A43</f>
        <v>1459409917793</v>
      </c>
      <c r="C75" s="30" t="str">
        <f>[2]Calculations!B43</f>
        <v>Old Crossley Motors site</v>
      </c>
      <c r="D75" s="13" t="str">
        <f>[2]Calculations!C43</f>
        <v>Other use</v>
      </c>
      <c r="E75" s="38">
        <f>[2]Calculations!E43</f>
        <v>3.1340072344999998</v>
      </c>
      <c r="F75" s="38">
        <f>[2]Calculations!I43</f>
        <v>3.1340072344999998</v>
      </c>
      <c r="G75" s="38">
        <f>[2]Calculations!M43</f>
        <v>100</v>
      </c>
      <c r="H75" s="38">
        <f>[2]Calculations!H43</f>
        <v>0</v>
      </c>
      <c r="I75" s="38">
        <f>[2]Calculations!L43</f>
        <v>0</v>
      </c>
      <c r="J75" s="38">
        <f>[2]Calculations!G43</f>
        <v>0</v>
      </c>
      <c r="K75" s="38">
        <f>[2]Calculations!K43</f>
        <v>0</v>
      </c>
      <c r="L75" s="38">
        <f>[2]Calculations!F43</f>
        <v>0</v>
      </c>
      <c r="M75" s="38">
        <f>[2]Calculations!J43</f>
        <v>0</v>
      </c>
      <c r="N75" s="38">
        <f>[2]Calculations!V43</f>
        <v>2.7117039109899999</v>
      </c>
      <c r="O75" s="38">
        <f>[2]Calculations!W43</f>
        <v>86.525132461049523</v>
      </c>
      <c r="P75" s="38">
        <f>[2]Calculations!O43</f>
        <v>0</v>
      </c>
      <c r="Q75" s="38">
        <f>[2]Calculations!S43</f>
        <v>0</v>
      </c>
      <c r="R75" s="38">
        <f>[2]Calculations!Q43</f>
        <v>0</v>
      </c>
      <c r="S75" s="38">
        <f>[2]Calculations!T43</f>
        <v>0</v>
      </c>
      <c r="T75" s="38">
        <f>[2]Calculations!R43</f>
        <v>0</v>
      </c>
      <c r="U75" s="38">
        <f>[2]Calculations!U43</f>
        <v>0</v>
      </c>
      <c r="V75" s="38" t="str">
        <f>[2]Calculations!X43</f>
        <v>Not Modelled</v>
      </c>
      <c r="W75" s="38" t="str">
        <f>[2]Calculations!Y43</f>
        <v>N/A</v>
      </c>
      <c r="X75" s="38" t="s">
        <v>94</v>
      </c>
      <c r="Y75" s="73" t="s">
        <v>105</v>
      </c>
      <c r="Z75" s="74" t="s">
        <v>104</v>
      </c>
      <c r="AA75" s="38">
        <f>[2]Calculations!AA43</f>
        <v>0</v>
      </c>
      <c r="AB75" s="38">
        <f>[2]Calculations!AM43</f>
        <v>0</v>
      </c>
      <c r="AC75" s="38">
        <f>[2]Calculations!AB43</f>
        <v>0</v>
      </c>
      <c r="AD75" s="38">
        <f>[2]Calculations!AN43</f>
        <v>0</v>
      </c>
      <c r="AE75" s="38">
        <f>[2]Calculations!AC43</f>
        <v>0</v>
      </c>
      <c r="AF75" s="38">
        <f>[2]Calculations!AO43</f>
        <v>0</v>
      </c>
      <c r="AG75" s="38">
        <f>[2]Calculations!AD43</f>
        <v>0</v>
      </c>
      <c r="AH75" s="38">
        <f>[2]Calculations!AP43</f>
        <v>0</v>
      </c>
      <c r="AI75" s="38">
        <f>[2]Calculations!AE43</f>
        <v>0</v>
      </c>
      <c r="AJ75" s="38">
        <f>[2]Calculations!AQ43</f>
        <v>0</v>
      </c>
      <c r="AK75" s="38">
        <f>[2]Calculations!AF43</f>
        <v>0</v>
      </c>
      <c r="AL75" s="38">
        <f>[2]Calculations!AR43</f>
        <v>0</v>
      </c>
      <c r="AM75" s="38">
        <f>[2]Calculations!AG43</f>
        <v>0</v>
      </c>
      <c r="AN75" s="38">
        <f>[2]Calculations!AS43</f>
        <v>0</v>
      </c>
      <c r="AO75" s="38">
        <f>[2]Calculations!AH43</f>
        <v>0</v>
      </c>
      <c r="AP75" s="38">
        <f>[2]Calculations!AT43</f>
        <v>0</v>
      </c>
      <c r="AQ75" s="38">
        <f>[2]Calculations!AI43</f>
        <v>0</v>
      </c>
      <c r="AR75" s="38">
        <f>[2]Calculations!AU43</f>
        <v>0</v>
      </c>
      <c r="AS75" s="38">
        <f>[2]Calculations!AJ43</f>
        <v>0</v>
      </c>
      <c r="AT75" s="38">
        <f>[2]Calculations!AV43</f>
        <v>0</v>
      </c>
      <c r="AU75" s="38">
        <f>[2]Calculations!AK43</f>
        <v>0</v>
      </c>
      <c r="AV75" s="38">
        <f>[2]Calculations!AW43</f>
        <v>0</v>
      </c>
      <c r="AW75" s="13"/>
      <c r="AX75" s="13"/>
      <c r="AY75" s="85" t="str">
        <f>[2]Calculations!D43</f>
        <v>Call for Sites 2018</v>
      </c>
    </row>
    <row r="76" spans="2:51" ht="14.5" x14ac:dyDescent="0.35">
      <c r="B76" s="13" t="str">
        <f>[2]Calculations!A44</f>
        <v>1461570000025</v>
      </c>
      <c r="C76" s="30" t="str">
        <f>[2]Calculations!B44</f>
        <v>Land East of Parrenthorn High School</v>
      </c>
      <c r="D76" s="13" t="str">
        <f>[2]Calculations!C44</f>
        <v>Unknown</v>
      </c>
      <c r="E76" s="38">
        <f>[2]Calculations!E44</f>
        <v>29.478381760400001</v>
      </c>
      <c r="F76" s="38">
        <f>[2]Calculations!I44</f>
        <v>29.478381760400001</v>
      </c>
      <c r="G76" s="38">
        <f>[2]Calculations!M44</f>
        <v>100</v>
      </c>
      <c r="H76" s="38">
        <f>[2]Calculations!H44</f>
        <v>0</v>
      </c>
      <c r="I76" s="38">
        <f>[2]Calculations!L44</f>
        <v>0</v>
      </c>
      <c r="J76" s="38">
        <f>[2]Calculations!G44</f>
        <v>0</v>
      </c>
      <c r="K76" s="38">
        <f>[2]Calculations!K44</f>
        <v>0</v>
      </c>
      <c r="L76" s="38">
        <f>[2]Calculations!F44</f>
        <v>0</v>
      </c>
      <c r="M76" s="38">
        <f>[2]Calculations!J44</f>
        <v>0</v>
      </c>
      <c r="N76" s="38">
        <f>[2]Calculations!V44</f>
        <v>9.9273718275199995E-3</v>
      </c>
      <c r="O76" s="38">
        <f>[2]Calculations!W44</f>
        <v>3.3676786969547991E-2</v>
      </c>
      <c r="P76" s="38">
        <f>[2]Calculations!O44</f>
        <v>1.9111570000000002</v>
      </c>
      <c r="Q76" s="38">
        <f>[2]Calculations!S44</f>
        <v>6.4832493707892969</v>
      </c>
      <c r="R76" s="38">
        <f>[2]Calculations!Q44</f>
        <v>0.87969500000000012</v>
      </c>
      <c r="S76" s="38">
        <f>[2]Calculations!T44</f>
        <v>2.9842038384269274</v>
      </c>
      <c r="T76" s="38">
        <f>[2]Calculations!R44</f>
        <v>0.57759000000000005</v>
      </c>
      <c r="U76" s="38">
        <f>[2]Calculations!U44</f>
        <v>1.9593680707938648</v>
      </c>
      <c r="V76" s="38" t="str">
        <f>[2]Calculations!X44</f>
        <v>Not Modelled</v>
      </c>
      <c r="W76" s="38" t="str">
        <f>[2]Calculations!Y44</f>
        <v>N/A</v>
      </c>
      <c r="X76" s="38" t="s">
        <v>94</v>
      </c>
      <c r="Y76" s="73" t="s">
        <v>105</v>
      </c>
      <c r="Z76" s="74" t="s">
        <v>104</v>
      </c>
      <c r="AA76" s="38">
        <f>[2]Calculations!AA44</f>
        <v>0</v>
      </c>
      <c r="AB76" s="38">
        <f>[2]Calculations!AM44</f>
        <v>0</v>
      </c>
      <c r="AC76" s="38">
        <f>[2]Calculations!AB44</f>
        <v>0.61839999999999995</v>
      </c>
      <c r="AD76" s="38">
        <f>[2]Calculations!AN44</f>
        <v>2.0978085059972051</v>
      </c>
      <c r="AE76" s="38">
        <f>[2]Calculations!AC44</f>
        <v>0.36599999999999999</v>
      </c>
      <c r="AF76" s="38">
        <f>[2]Calculations!AO44</f>
        <v>1.2415878285817872</v>
      </c>
      <c r="AG76" s="38">
        <f>[2]Calculations!AD44</f>
        <v>0</v>
      </c>
      <c r="AH76" s="38">
        <f>[2]Calculations!AP44</f>
        <v>0</v>
      </c>
      <c r="AI76" s="38">
        <f>[2]Calculations!AE44</f>
        <v>0.97799831625199996</v>
      </c>
      <c r="AJ76" s="38">
        <f>[2]Calculations!AQ44</f>
        <v>3.3176797973550949</v>
      </c>
      <c r="AK76" s="38">
        <f>[2]Calculations!AF44</f>
        <v>0.97799831625199996</v>
      </c>
      <c r="AL76" s="38">
        <f>[2]Calculations!AR44</f>
        <v>3.3176797973550949</v>
      </c>
      <c r="AM76" s="38">
        <f>[2]Calculations!AG44</f>
        <v>0.68078947388</v>
      </c>
      <c r="AN76" s="38">
        <f>[2]Calculations!AS44</f>
        <v>2.3094533458907285</v>
      </c>
      <c r="AO76" s="38">
        <f>[2]Calculations!AH44</f>
        <v>2.7817087587599998</v>
      </c>
      <c r="AP76" s="38">
        <f>[2]Calculations!AT44</f>
        <v>9.4364364413545534</v>
      </c>
      <c r="AQ76" s="38">
        <f>[2]Calculations!AI44</f>
        <v>22.164493612299999</v>
      </c>
      <c r="AR76" s="38">
        <f>[2]Calculations!AU44</f>
        <v>75.188976764236202</v>
      </c>
      <c r="AS76" s="38">
        <f>[2]Calculations!AJ44</f>
        <v>0</v>
      </c>
      <c r="AT76" s="38">
        <f>[2]Calculations!AV44</f>
        <v>0</v>
      </c>
      <c r="AU76" s="38">
        <f>[2]Calculations!AK44</f>
        <v>0</v>
      </c>
      <c r="AV76" s="38">
        <f>[2]Calculations!AW44</f>
        <v>0</v>
      </c>
      <c r="AW76" s="13"/>
      <c r="AX76" s="13"/>
      <c r="AY76" s="85" t="str">
        <f>[2]Calculations!D44</f>
        <v>Call for Sites 2018</v>
      </c>
    </row>
    <row r="77" spans="2:51" ht="26" x14ac:dyDescent="0.35">
      <c r="B77" s="13" t="str">
        <f>[2]Calculations!A45</f>
        <v>1468540800000</v>
      </c>
      <c r="C77" s="30" t="str">
        <f>[2]Calculations!B45</f>
        <v>Simister</v>
      </c>
      <c r="D77" s="13" t="str">
        <f>[2]Calculations!C45</f>
        <v>Residential</v>
      </c>
      <c r="E77" s="38">
        <f>[2]Calculations!E45</f>
        <v>212.29686193500001</v>
      </c>
      <c r="F77" s="38">
        <f>[2]Calculations!I45</f>
        <v>210.585360373561</v>
      </c>
      <c r="G77" s="38">
        <f>[2]Calculations!M45</f>
        <v>99.193816834672276</v>
      </c>
      <c r="H77" s="38">
        <f>[2]Calculations!H45</f>
        <v>0.30700584764900002</v>
      </c>
      <c r="I77" s="38">
        <f>[2]Calculations!L45</f>
        <v>0.14461158061912263</v>
      </c>
      <c r="J77" s="38">
        <f>[2]Calculations!G45</f>
        <v>1.40449571379</v>
      </c>
      <c r="K77" s="38">
        <f>[2]Calculations!K45</f>
        <v>0.66157158470859612</v>
      </c>
      <c r="L77" s="38">
        <f>[2]Calculations!F45</f>
        <v>0</v>
      </c>
      <c r="M77" s="38">
        <f>[2]Calculations!J45</f>
        <v>0</v>
      </c>
      <c r="N77" s="38">
        <f>[2]Calculations!V45</f>
        <v>1.1261227516599999E-5</v>
      </c>
      <c r="O77" s="38">
        <f>[2]Calculations!W45</f>
        <v>5.3044719615534903E-6</v>
      </c>
      <c r="P77" s="38">
        <f>[2]Calculations!O45</f>
        <v>20.747152</v>
      </c>
      <c r="Q77" s="38">
        <f>[2]Calculations!S45</f>
        <v>9.7727078068409039</v>
      </c>
      <c r="R77" s="38">
        <f>[2]Calculations!Q45</f>
        <v>9.0789150000000003</v>
      </c>
      <c r="S77" s="38">
        <f>[2]Calculations!T45</f>
        <v>4.276518699923006</v>
      </c>
      <c r="T77" s="38">
        <f>[2]Calculations!R45</f>
        <v>5.9047609999999997</v>
      </c>
      <c r="U77" s="38">
        <f>[2]Calculations!U45</f>
        <v>2.7813698922256749</v>
      </c>
      <c r="V77" s="38" t="str">
        <f>[2]Calculations!X45</f>
        <v>Not Modelled</v>
      </c>
      <c r="W77" s="38" t="str">
        <f>[2]Calculations!Y45</f>
        <v>N/A</v>
      </c>
      <c r="X77" s="38" t="s">
        <v>100</v>
      </c>
      <c r="Y77" s="73" t="s">
        <v>108</v>
      </c>
      <c r="Z77" s="74" t="s">
        <v>109</v>
      </c>
      <c r="AA77" s="38">
        <f>[2]Calculations!AA45</f>
        <v>0.25410204587500002</v>
      </c>
      <c r="AB77" s="38">
        <f>[2]Calculations!AM45</f>
        <v>0.11969185204103473</v>
      </c>
      <c r="AC77" s="38">
        <f>[2]Calculations!AB45</f>
        <v>4.6014709433999998</v>
      </c>
      <c r="AD77" s="38">
        <f>[2]Calculations!AN45</f>
        <v>2.1674700706640002</v>
      </c>
      <c r="AE77" s="38">
        <f>[2]Calculations!AC45</f>
        <v>4.1015351346099997</v>
      </c>
      <c r="AF77" s="38">
        <f>[2]Calculations!AO45</f>
        <v>1.9319810463641178</v>
      </c>
      <c r="AG77" s="38">
        <f>[2]Calculations!AD45</f>
        <v>1.4136147355099999</v>
      </c>
      <c r="AH77" s="38">
        <f>[2]Calculations!AP45</f>
        <v>0.6658669952186167</v>
      </c>
      <c r="AI77" s="38">
        <f>[2]Calculations!AE45</f>
        <v>22.858148785800001</v>
      </c>
      <c r="AJ77" s="38">
        <f>[2]Calculations!AQ45</f>
        <v>10.767068612063891</v>
      </c>
      <c r="AK77" s="38">
        <f>[2]Calculations!AF45</f>
        <v>22.858148785800001</v>
      </c>
      <c r="AL77" s="38">
        <f>[2]Calculations!AR45</f>
        <v>10.767068612063891</v>
      </c>
      <c r="AM77" s="38">
        <f>[2]Calculations!AG45</f>
        <v>3.4173528688100001</v>
      </c>
      <c r="AN77" s="38">
        <f>[2]Calculations!AS45</f>
        <v>1.6097048433322148</v>
      </c>
      <c r="AO77" s="38">
        <f>[2]Calculations!AH45</f>
        <v>46.279699922699997</v>
      </c>
      <c r="AP77" s="38">
        <f>[2]Calculations!AT45</f>
        <v>21.799521434692558</v>
      </c>
      <c r="AQ77" s="38">
        <f>[2]Calculations!AI45</f>
        <v>126.256349585</v>
      </c>
      <c r="AR77" s="38">
        <f>[2]Calculations!AU45</f>
        <v>59.471604259349121</v>
      </c>
      <c r="AS77" s="38">
        <f>[2]Calculations!AJ45</f>
        <v>0</v>
      </c>
      <c r="AT77" s="38">
        <f>[2]Calculations!AV45</f>
        <v>0</v>
      </c>
      <c r="AU77" s="38">
        <f>[2]Calculations!AK45</f>
        <v>1.74208039035</v>
      </c>
      <c r="AV77" s="38">
        <f>[2]Calculations!AW45</f>
        <v>0.82058697169220596</v>
      </c>
      <c r="AW77" s="13"/>
      <c r="AX77" s="13"/>
      <c r="AY77" s="85" t="str">
        <f>[2]Calculations!D45</f>
        <v>Call for Sites 2018</v>
      </c>
    </row>
    <row r="78" spans="2:51" ht="14.5" x14ac:dyDescent="0.35">
      <c r="B78" s="13" t="str">
        <f>[2]Calculations!A46</f>
        <v>1475867016447</v>
      </c>
      <c r="C78" s="30" t="str">
        <f>[2]Calculations!B46</f>
        <v>Bankside, Warburton Green</v>
      </c>
      <c r="D78" s="13" t="str">
        <f>[2]Calculations!C46</f>
        <v>Residential</v>
      </c>
      <c r="E78" s="38">
        <f>[2]Calculations!E46</f>
        <v>4.3818282030400004</v>
      </c>
      <c r="F78" s="38">
        <f>[2]Calculations!I46</f>
        <v>4.3818282030400004</v>
      </c>
      <c r="G78" s="38">
        <f>[2]Calculations!M46</f>
        <v>100</v>
      </c>
      <c r="H78" s="38">
        <f>[2]Calculations!H46</f>
        <v>0</v>
      </c>
      <c r="I78" s="38">
        <f>[2]Calculations!L46</f>
        <v>0</v>
      </c>
      <c r="J78" s="38">
        <f>[2]Calculations!G46</f>
        <v>0</v>
      </c>
      <c r="K78" s="38">
        <f>[2]Calculations!K46</f>
        <v>0</v>
      </c>
      <c r="L78" s="38">
        <f>[2]Calculations!F46</f>
        <v>0</v>
      </c>
      <c r="M78" s="38">
        <f>[2]Calculations!J46</f>
        <v>0</v>
      </c>
      <c r="N78" s="38">
        <f>[2]Calculations!V46</f>
        <v>0</v>
      </c>
      <c r="O78" s="38">
        <f>[2]Calculations!W46</f>
        <v>0</v>
      </c>
      <c r="P78" s="38">
        <f>[2]Calculations!O46</f>
        <v>0</v>
      </c>
      <c r="Q78" s="38">
        <f>[2]Calculations!S46</f>
        <v>0</v>
      </c>
      <c r="R78" s="38">
        <f>[2]Calculations!Q46</f>
        <v>0</v>
      </c>
      <c r="S78" s="38">
        <f>[2]Calculations!T46</f>
        <v>0</v>
      </c>
      <c r="T78" s="38">
        <f>[2]Calculations!R46</f>
        <v>0</v>
      </c>
      <c r="U78" s="38">
        <f>[2]Calculations!U46</f>
        <v>0</v>
      </c>
      <c r="V78" s="38" t="str">
        <f>[2]Calculations!X46</f>
        <v>Not Modelled</v>
      </c>
      <c r="W78" s="38" t="str">
        <f>[2]Calculations!Y46</f>
        <v>N/A</v>
      </c>
      <c r="X78" s="38" t="s">
        <v>100</v>
      </c>
      <c r="Y78" s="73" t="s">
        <v>105</v>
      </c>
      <c r="Z78" s="73" t="s">
        <v>104</v>
      </c>
      <c r="AA78" s="38">
        <f>[2]Calculations!AA46</f>
        <v>0</v>
      </c>
      <c r="AB78" s="38">
        <f>[2]Calculations!AM46</f>
        <v>0</v>
      </c>
      <c r="AC78" s="38">
        <f>[2]Calculations!AB46</f>
        <v>0.120619521955</v>
      </c>
      <c r="AD78" s="38">
        <f>[2]Calculations!AN46</f>
        <v>2.7527213839948645</v>
      </c>
      <c r="AE78" s="38">
        <f>[2]Calculations!AC46</f>
        <v>0.112828036806</v>
      </c>
      <c r="AF78" s="38">
        <f>[2]Calculations!AO46</f>
        <v>2.5749078142251856</v>
      </c>
      <c r="AG78" s="38">
        <f>[2]Calculations!AD46</f>
        <v>0</v>
      </c>
      <c r="AH78" s="38">
        <f>[2]Calculations!AP46</f>
        <v>0</v>
      </c>
      <c r="AI78" s="38">
        <f>[2]Calculations!AE46</f>
        <v>1.9395414788200001</v>
      </c>
      <c r="AJ78" s="38">
        <f>[2]Calculations!AQ46</f>
        <v>44.263293514665769</v>
      </c>
      <c r="AK78" s="38">
        <f>[2]Calculations!AF46</f>
        <v>1.9395414788200001</v>
      </c>
      <c r="AL78" s="38">
        <f>[2]Calculations!AR46</f>
        <v>44.263293514665769</v>
      </c>
      <c r="AM78" s="38">
        <f>[2]Calculations!AG46</f>
        <v>0</v>
      </c>
      <c r="AN78" s="38">
        <f>[2]Calculations!AS46</f>
        <v>0</v>
      </c>
      <c r="AO78" s="38">
        <f>[2]Calculations!AH46</f>
        <v>0</v>
      </c>
      <c r="AP78" s="38">
        <f>[2]Calculations!AT46</f>
        <v>0</v>
      </c>
      <c r="AQ78" s="38">
        <f>[2]Calculations!AI46</f>
        <v>0</v>
      </c>
      <c r="AR78" s="38">
        <f>[2]Calculations!AU46</f>
        <v>0</v>
      </c>
      <c r="AS78" s="38">
        <f>[2]Calculations!AJ46</f>
        <v>0</v>
      </c>
      <c r="AT78" s="38">
        <f>[2]Calculations!AV46</f>
        <v>0</v>
      </c>
      <c r="AU78" s="38">
        <f>[2]Calculations!AK46</f>
        <v>0</v>
      </c>
      <c r="AV78" s="38">
        <f>[2]Calculations!AW46</f>
        <v>0</v>
      </c>
      <c r="AW78" s="13"/>
      <c r="AX78" s="13"/>
      <c r="AY78" s="85" t="str">
        <f>[2]Calculations!D46</f>
        <v>Call for Sites 2018</v>
      </c>
    </row>
    <row r="79" spans="2:51" ht="26" x14ac:dyDescent="0.35">
      <c r="B79" s="13" t="str">
        <f>[2]Calculations!A47</f>
        <v>1485259020841</v>
      </c>
      <c r="C79" s="30" t="str">
        <f>[2]Calculations!B47</f>
        <v>Northenden Riverside Caravan Park and Highfield Nurseries</v>
      </c>
      <c r="D79" s="13" t="str">
        <f>[2]Calculations!C47</f>
        <v>Residential/ Offices / Other Use</v>
      </c>
      <c r="E79" s="38">
        <f>[2]Calculations!E47</f>
        <v>0.69071899696500005</v>
      </c>
      <c r="F79" s="38">
        <f>[2]Calculations!I47</f>
        <v>0.26139417903510004</v>
      </c>
      <c r="G79" s="38">
        <f>[2]Calculations!M47</f>
        <v>37.843780203477642</v>
      </c>
      <c r="H79" s="38">
        <f>[2]Calculations!H47</f>
        <v>0.42330743297000001</v>
      </c>
      <c r="I79" s="38">
        <f>[2]Calculations!L47</f>
        <v>61.285042807567336</v>
      </c>
      <c r="J79" s="38">
        <f>[2]Calculations!G47</f>
        <v>6.0173849599000004E-3</v>
      </c>
      <c r="K79" s="38">
        <f>[2]Calculations!K47</f>
        <v>0.87117698895501949</v>
      </c>
      <c r="L79" s="38">
        <f>[2]Calculations!F47</f>
        <v>0</v>
      </c>
      <c r="M79" s="38">
        <f>[2]Calculations!J47</f>
        <v>0</v>
      </c>
      <c r="N79" s="38">
        <f>[2]Calculations!V47</f>
        <v>0.42054803543500002</v>
      </c>
      <c r="O79" s="38">
        <f>[2]Calculations!W47</f>
        <v>60.885546406407862</v>
      </c>
      <c r="P79" s="38">
        <f>[2]Calculations!O47</f>
        <v>0</v>
      </c>
      <c r="Q79" s="38">
        <f>[2]Calculations!S47</f>
        <v>0</v>
      </c>
      <c r="R79" s="38">
        <f>[2]Calculations!Q47</f>
        <v>0</v>
      </c>
      <c r="S79" s="38">
        <f>[2]Calculations!T47</f>
        <v>0</v>
      </c>
      <c r="T79" s="38">
        <f>[2]Calculations!R47</f>
        <v>0</v>
      </c>
      <c r="U79" s="38">
        <f>[2]Calculations!U47</f>
        <v>0</v>
      </c>
      <c r="V79" s="38" t="str">
        <f>[2]Calculations!X47</f>
        <v>Not Modelled</v>
      </c>
      <c r="W79" s="38" t="str">
        <f>[2]Calculations!Y47</f>
        <v>N/A</v>
      </c>
      <c r="X79" s="38" t="s">
        <v>100</v>
      </c>
      <c r="Y79" s="73" t="s">
        <v>108</v>
      </c>
      <c r="Z79" s="74" t="s">
        <v>109</v>
      </c>
      <c r="AA79" s="38">
        <f>[2]Calculations!AA47</f>
        <v>0</v>
      </c>
      <c r="AB79" s="38">
        <f>[2]Calculations!AM47</f>
        <v>0</v>
      </c>
      <c r="AC79" s="38">
        <f>[2]Calculations!AB47</f>
        <v>0</v>
      </c>
      <c r="AD79" s="38">
        <f>[2]Calculations!AN47</f>
        <v>0</v>
      </c>
      <c r="AE79" s="38">
        <f>[2]Calculations!AC47</f>
        <v>0</v>
      </c>
      <c r="AF79" s="38">
        <f>[2]Calculations!AO47</f>
        <v>0</v>
      </c>
      <c r="AG79" s="38">
        <f>[2]Calculations!AD47</f>
        <v>0</v>
      </c>
      <c r="AH79" s="38">
        <f>[2]Calculations!AP47</f>
        <v>0</v>
      </c>
      <c r="AI79" s="38">
        <f>[2]Calculations!AE47</f>
        <v>0</v>
      </c>
      <c r="AJ79" s="38">
        <f>[2]Calculations!AQ47</f>
        <v>0</v>
      </c>
      <c r="AK79" s="38">
        <f>[2]Calculations!AF47</f>
        <v>0</v>
      </c>
      <c r="AL79" s="38">
        <f>[2]Calculations!AR47</f>
        <v>0</v>
      </c>
      <c r="AM79" s="38">
        <f>[2]Calculations!AG47</f>
        <v>0</v>
      </c>
      <c r="AN79" s="38">
        <f>[2]Calculations!AS47</f>
        <v>0</v>
      </c>
      <c r="AO79" s="38">
        <f>[2]Calculations!AH47</f>
        <v>0</v>
      </c>
      <c r="AP79" s="38">
        <f>[2]Calculations!AT47</f>
        <v>0</v>
      </c>
      <c r="AQ79" s="38">
        <f>[2]Calculations!AI47</f>
        <v>0</v>
      </c>
      <c r="AR79" s="38">
        <f>[2]Calculations!AU47</f>
        <v>0</v>
      </c>
      <c r="AS79" s="38">
        <f>[2]Calculations!AJ47</f>
        <v>0</v>
      </c>
      <c r="AT79" s="38">
        <f>[2]Calculations!AV47</f>
        <v>0</v>
      </c>
      <c r="AU79" s="38">
        <f>[2]Calculations!AK47</f>
        <v>0</v>
      </c>
      <c r="AV79" s="38">
        <f>[2]Calculations!AW47</f>
        <v>0</v>
      </c>
      <c r="AW79" s="13"/>
      <c r="AX79" s="13"/>
      <c r="AY79" s="85" t="str">
        <f>[2]Calculations!D47</f>
        <v>Call for Sites 2018</v>
      </c>
    </row>
    <row r="80" spans="2:51" ht="14.5" x14ac:dyDescent="0.35">
      <c r="B80" s="13" t="str">
        <f>[2]Calculations!A48</f>
        <v>1492612373422</v>
      </c>
      <c r="C80" s="30" t="str">
        <f>[2]Calculations!B48</f>
        <v>Land fronting Longley Lane. Sharston, Manchester</v>
      </c>
      <c r="D80" s="13" t="str">
        <f>[2]Calculations!C48</f>
        <v>Residential</v>
      </c>
      <c r="E80" s="38">
        <f>[2]Calculations!E48</f>
        <v>0.81794604439700003</v>
      </c>
      <c r="F80" s="38">
        <f>[2]Calculations!I48</f>
        <v>0.38746863739000004</v>
      </c>
      <c r="G80" s="38">
        <f>[2]Calculations!M48</f>
        <v>47.370928687068435</v>
      </c>
      <c r="H80" s="38">
        <f>[2]Calculations!H48</f>
        <v>0.43047740700699999</v>
      </c>
      <c r="I80" s="38">
        <f>[2]Calculations!L48</f>
        <v>52.629071312931565</v>
      </c>
      <c r="J80" s="38">
        <f>[2]Calculations!G48</f>
        <v>0</v>
      </c>
      <c r="K80" s="38">
        <f>[2]Calculations!K48</f>
        <v>0</v>
      </c>
      <c r="L80" s="38">
        <f>[2]Calculations!F48</f>
        <v>0</v>
      </c>
      <c r="M80" s="38">
        <f>[2]Calculations!J48</f>
        <v>0</v>
      </c>
      <c r="N80" s="38">
        <f>[2]Calculations!V48</f>
        <v>0</v>
      </c>
      <c r="O80" s="38">
        <f>[2]Calculations!W48</f>
        <v>0</v>
      </c>
      <c r="P80" s="38">
        <f>[2]Calculations!O48</f>
        <v>0</v>
      </c>
      <c r="Q80" s="38">
        <f>[2]Calculations!S48</f>
        <v>0</v>
      </c>
      <c r="R80" s="38">
        <f>[2]Calculations!Q48</f>
        <v>0</v>
      </c>
      <c r="S80" s="38">
        <f>[2]Calculations!T48</f>
        <v>0</v>
      </c>
      <c r="T80" s="38">
        <f>[2]Calculations!R48</f>
        <v>0</v>
      </c>
      <c r="U80" s="38">
        <f>[2]Calculations!U48</f>
        <v>0</v>
      </c>
      <c r="V80" s="38" t="str">
        <f>[2]Calculations!X48</f>
        <v>Not Modelled</v>
      </c>
      <c r="W80" s="38" t="str">
        <f>[2]Calculations!Y48</f>
        <v>N/A</v>
      </c>
      <c r="X80" s="38" t="s">
        <v>100</v>
      </c>
      <c r="Y80" s="73" t="s">
        <v>105</v>
      </c>
      <c r="Z80" s="73" t="s">
        <v>104</v>
      </c>
      <c r="AA80" s="38">
        <f>[2]Calculations!AA48</f>
        <v>0</v>
      </c>
      <c r="AB80" s="38">
        <f>[2]Calculations!AM48</f>
        <v>0</v>
      </c>
      <c r="AC80" s="38">
        <f>[2]Calculations!AB48</f>
        <v>0</v>
      </c>
      <c r="AD80" s="38">
        <f>[2]Calculations!AN48</f>
        <v>0</v>
      </c>
      <c r="AE80" s="38">
        <f>[2]Calculations!AC48</f>
        <v>0</v>
      </c>
      <c r="AF80" s="38">
        <f>[2]Calculations!AO48</f>
        <v>0</v>
      </c>
      <c r="AG80" s="38">
        <f>[2]Calculations!AD48</f>
        <v>0</v>
      </c>
      <c r="AH80" s="38">
        <f>[2]Calculations!AP48</f>
        <v>0</v>
      </c>
      <c r="AI80" s="38">
        <f>[2]Calculations!AE48</f>
        <v>0</v>
      </c>
      <c r="AJ80" s="38">
        <f>[2]Calculations!AQ48</f>
        <v>0</v>
      </c>
      <c r="AK80" s="38">
        <f>[2]Calculations!AF48</f>
        <v>0</v>
      </c>
      <c r="AL80" s="38">
        <f>[2]Calculations!AR48</f>
        <v>0</v>
      </c>
      <c r="AM80" s="38">
        <f>[2]Calculations!AG48</f>
        <v>0</v>
      </c>
      <c r="AN80" s="38">
        <f>[2]Calculations!AS48</f>
        <v>0</v>
      </c>
      <c r="AO80" s="38">
        <f>[2]Calculations!AH48</f>
        <v>0</v>
      </c>
      <c r="AP80" s="38">
        <f>[2]Calculations!AT48</f>
        <v>0</v>
      </c>
      <c r="AQ80" s="38">
        <f>[2]Calculations!AI48</f>
        <v>0</v>
      </c>
      <c r="AR80" s="38">
        <f>[2]Calculations!AU48</f>
        <v>0</v>
      </c>
      <c r="AS80" s="38">
        <f>[2]Calculations!AJ48</f>
        <v>0</v>
      </c>
      <c r="AT80" s="38">
        <f>[2]Calculations!AV48</f>
        <v>0</v>
      </c>
      <c r="AU80" s="38">
        <f>[2]Calculations!AK48</f>
        <v>0</v>
      </c>
      <c r="AV80" s="38">
        <f>[2]Calculations!AW48</f>
        <v>0</v>
      </c>
      <c r="AW80" s="13"/>
      <c r="AX80" s="13"/>
      <c r="AY80" s="85" t="str">
        <f>[2]Calculations!D48</f>
        <v>Call for Sites 2018</v>
      </c>
    </row>
    <row r="81" spans="2:51" ht="14.5" x14ac:dyDescent="0.35">
      <c r="B81" s="13" t="str">
        <f>[2]Calculations!A49</f>
        <v>AG1</v>
      </c>
      <c r="C81" s="30" t="str">
        <f>[2]Calculations!B49</f>
        <v>Airport City South Extension</v>
      </c>
      <c r="D81" s="13" t="str">
        <f>[2]Calculations!C49</f>
        <v>Industry and warehousing</v>
      </c>
      <c r="E81" s="38">
        <f>[2]Calculations!E49</f>
        <v>19.981256714000001</v>
      </c>
      <c r="F81" s="38">
        <f>[2]Calculations!I49</f>
        <v>19.981256714000001</v>
      </c>
      <c r="G81" s="38">
        <f>[2]Calculations!M49</f>
        <v>100</v>
      </c>
      <c r="H81" s="38">
        <f>[2]Calculations!H49</f>
        <v>0</v>
      </c>
      <c r="I81" s="38">
        <f>[2]Calculations!L49</f>
        <v>0</v>
      </c>
      <c r="J81" s="38">
        <f>[2]Calculations!G49</f>
        <v>0</v>
      </c>
      <c r="K81" s="38">
        <f>[2]Calculations!K49</f>
        <v>0</v>
      </c>
      <c r="L81" s="38">
        <f>[2]Calculations!F49</f>
        <v>0</v>
      </c>
      <c r="M81" s="38">
        <f>[2]Calculations!J49</f>
        <v>0</v>
      </c>
      <c r="N81" s="38">
        <f>[2]Calculations!V49</f>
        <v>0</v>
      </c>
      <c r="O81" s="38">
        <f>[2]Calculations!W49</f>
        <v>0</v>
      </c>
      <c r="P81" s="38">
        <f>[2]Calculations!O49</f>
        <v>0.53552977858100004</v>
      </c>
      <c r="Q81" s="38">
        <f>[2]Calculations!S49</f>
        <v>2.6801606437786143</v>
      </c>
      <c r="R81" s="38">
        <f>[2]Calculations!Q49</f>
        <v>0.25696407558099998</v>
      </c>
      <c r="S81" s="38">
        <f>[2]Calculations!T49</f>
        <v>1.2860255951816904</v>
      </c>
      <c r="T81" s="38">
        <f>[2]Calculations!R49</f>
        <v>0.15051037212999999</v>
      </c>
      <c r="U81" s="38">
        <f>[2]Calculations!U49</f>
        <v>0.75325778695663259</v>
      </c>
      <c r="V81" s="38" t="str">
        <f>[2]Calculations!X49</f>
        <v>Not Modelled</v>
      </c>
      <c r="W81" s="38" t="str">
        <f>[2]Calculations!Y49</f>
        <v>N/A</v>
      </c>
      <c r="X81" s="38" t="s">
        <v>101</v>
      </c>
      <c r="Y81" s="73" t="s">
        <v>105</v>
      </c>
      <c r="Z81" s="73" t="s">
        <v>104</v>
      </c>
      <c r="AA81" s="38">
        <f>[2]Calculations!AA49</f>
        <v>0</v>
      </c>
      <c r="AB81" s="38">
        <f>[2]Calculations!AM49</f>
        <v>0</v>
      </c>
      <c r="AC81" s="38">
        <f>[2]Calculations!AB49</f>
        <v>0.25313811237299999</v>
      </c>
      <c r="AD81" s="38">
        <f>[2]Calculations!AN49</f>
        <v>1.2668778345439957</v>
      </c>
      <c r="AE81" s="38">
        <f>[2]Calculations!AC49</f>
        <v>0.15051115083300001</v>
      </c>
      <c r="AF81" s="38">
        <f>[2]Calculations!AO49</f>
        <v>0.75326168412391881</v>
      </c>
      <c r="AG81" s="38">
        <f>[2]Calculations!AD49</f>
        <v>0</v>
      </c>
      <c r="AH81" s="38">
        <f>[2]Calculations!AP49</f>
        <v>0</v>
      </c>
      <c r="AI81" s="38">
        <f>[2]Calculations!AE49</f>
        <v>4.1773015859199996</v>
      </c>
      <c r="AJ81" s="38">
        <f>[2]Calculations!AQ49</f>
        <v>20.906100380528844</v>
      </c>
      <c r="AK81" s="38">
        <f>[2]Calculations!AF49</f>
        <v>4.1773015859199996</v>
      </c>
      <c r="AL81" s="38">
        <f>[2]Calculations!AR49</f>
        <v>20.906100380528844</v>
      </c>
      <c r="AM81" s="38">
        <f>[2]Calculations!AG49</f>
        <v>0</v>
      </c>
      <c r="AN81" s="38">
        <f>[2]Calculations!AS49</f>
        <v>0</v>
      </c>
      <c r="AO81" s="38">
        <f>[2]Calculations!AH49</f>
        <v>0</v>
      </c>
      <c r="AP81" s="38">
        <f>[2]Calculations!AT49</f>
        <v>0</v>
      </c>
      <c r="AQ81" s="38">
        <f>[2]Calculations!AI49</f>
        <v>0</v>
      </c>
      <c r="AR81" s="38">
        <f>[2]Calculations!AU49</f>
        <v>0</v>
      </c>
      <c r="AS81" s="38">
        <f>[2]Calculations!AJ49</f>
        <v>0</v>
      </c>
      <c r="AT81" s="38">
        <f>[2]Calculations!AV49</f>
        <v>0</v>
      </c>
      <c r="AU81" s="38">
        <f>[2]Calculations!AK49</f>
        <v>0</v>
      </c>
      <c r="AV81" s="38">
        <f>[2]Calculations!AW49</f>
        <v>0</v>
      </c>
      <c r="AW81" s="13"/>
      <c r="AX81" s="13"/>
      <c r="AY81" s="85" t="str">
        <f>[2]Calculations!D49</f>
        <v>Call for Sites 2018</v>
      </c>
    </row>
    <row r="82" spans="2:51" ht="26" x14ac:dyDescent="0.35">
      <c r="B82" s="13" t="str">
        <f>[2]Calculations!A50</f>
        <v>AG2</v>
      </c>
      <c r="C82" s="30" t="str">
        <f>[2]Calculations!B50</f>
        <v>Roundthorn Medipark Extension</v>
      </c>
      <c r="D82" s="13" t="str">
        <f>[2]Calculations!C50</f>
        <v>Offices</v>
      </c>
      <c r="E82" s="38">
        <f>[2]Calculations!E50</f>
        <v>21.464990644699999</v>
      </c>
      <c r="F82" s="38">
        <f>[2]Calculations!I50</f>
        <v>20.701868137276051</v>
      </c>
      <c r="G82" s="38">
        <f>[2]Calculations!M50</f>
        <v>96.444803913239198</v>
      </c>
      <c r="H82" s="38">
        <f>[2]Calculations!H50</f>
        <v>5.4642052424700002E-4</v>
      </c>
      <c r="I82" s="38">
        <f>[2]Calculations!L50</f>
        <v>2.5456359767010604E-3</v>
      </c>
      <c r="J82" s="38">
        <f>[2]Calculations!G50</f>
        <v>0.72358427507599998</v>
      </c>
      <c r="K82" s="38">
        <f>[2]Calculations!K50</f>
        <v>3.3709973931652417</v>
      </c>
      <c r="L82" s="38">
        <f>[2]Calculations!F50</f>
        <v>3.8991811823699998E-2</v>
      </c>
      <c r="M82" s="38">
        <f>[2]Calculations!J50</f>
        <v>0.18165305761886094</v>
      </c>
      <c r="N82" s="38">
        <f>[2]Calculations!V50</f>
        <v>0</v>
      </c>
      <c r="O82" s="38">
        <f>[2]Calculations!W50</f>
        <v>0</v>
      </c>
      <c r="P82" s="38">
        <f>[2]Calculations!O50</f>
        <v>1.4081742709080001</v>
      </c>
      <c r="Q82" s="38">
        <f>[2]Calculations!S50</f>
        <v>6.560330233620193</v>
      </c>
      <c r="R82" s="38">
        <f>[2]Calculations!Q50</f>
        <v>0.62534926490800002</v>
      </c>
      <c r="S82" s="38">
        <f>[2]Calculations!T50</f>
        <v>2.9133451547178164</v>
      </c>
      <c r="T82" s="38">
        <f>[2]Calculations!R50</f>
        <v>0.43650046871800002</v>
      </c>
      <c r="U82" s="38">
        <f>[2]Calculations!U50</f>
        <v>2.0335460468778632</v>
      </c>
      <c r="V82" s="38" t="str">
        <f>[2]Calculations!X50</f>
        <v>Not Modelled</v>
      </c>
      <c r="W82" s="38" t="str">
        <f>[2]Calculations!Y50</f>
        <v>N/A</v>
      </c>
      <c r="X82" s="38" t="s">
        <v>101</v>
      </c>
      <c r="Y82" s="73" t="s">
        <v>108</v>
      </c>
      <c r="Z82" s="74" t="s">
        <v>109</v>
      </c>
      <c r="AA82" s="38">
        <f>[2]Calculations!AA50</f>
        <v>0.26705496387400002</v>
      </c>
      <c r="AB82" s="38">
        <f>[2]Calculations!AM50</f>
        <v>1.2441419998472703</v>
      </c>
      <c r="AC82" s="38">
        <f>[2]Calculations!AB50</f>
        <v>0.31566229904999998</v>
      </c>
      <c r="AD82" s="38">
        <f>[2]Calculations!AN50</f>
        <v>1.4705913656102214</v>
      </c>
      <c r="AE82" s="38">
        <f>[2]Calculations!AC50</f>
        <v>0.25744976725500002</v>
      </c>
      <c r="AF82" s="38">
        <f>[2]Calculations!AO50</f>
        <v>1.1993938013598338</v>
      </c>
      <c r="AG82" s="38">
        <f>[2]Calculations!AD50</f>
        <v>0.73203968823700005</v>
      </c>
      <c r="AH82" s="38">
        <f>[2]Calculations!AP50</f>
        <v>3.4103890393157505</v>
      </c>
      <c r="AI82" s="38">
        <f>[2]Calculations!AE50</f>
        <v>1.98033803785</v>
      </c>
      <c r="AJ82" s="38">
        <f>[2]Calculations!AQ50</f>
        <v>9.2258975120446767</v>
      </c>
      <c r="AK82" s="38">
        <f>[2]Calculations!AF50</f>
        <v>1.98033803785</v>
      </c>
      <c r="AL82" s="38">
        <f>[2]Calculations!AR50</f>
        <v>9.2258975120446767</v>
      </c>
      <c r="AM82" s="38">
        <f>[2]Calculations!AG50</f>
        <v>0</v>
      </c>
      <c r="AN82" s="38">
        <f>[2]Calculations!AS50</f>
        <v>0</v>
      </c>
      <c r="AO82" s="38">
        <f>[2]Calculations!AH50</f>
        <v>0</v>
      </c>
      <c r="AP82" s="38">
        <f>[2]Calculations!AT50</f>
        <v>0</v>
      </c>
      <c r="AQ82" s="38">
        <f>[2]Calculations!AI50</f>
        <v>0</v>
      </c>
      <c r="AR82" s="38">
        <f>[2]Calculations!AU50</f>
        <v>0</v>
      </c>
      <c r="AS82" s="38">
        <f>[2]Calculations!AJ50</f>
        <v>0</v>
      </c>
      <c r="AT82" s="38">
        <f>[2]Calculations!AV50</f>
        <v>0</v>
      </c>
      <c r="AU82" s="38">
        <f>[2]Calculations!AK50</f>
        <v>0</v>
      </c>
      <c r="AV82" s="38">
        <f>[2]Calculations!AW50</f>
        <v>0</v>
      </c>
      <c r="AW82" s="13"/>
      <c r="AX82" s="13"/>
      <c r="AY82" s="85" t="str">
        <f>[2]Calculations!D50</f>
        <v>Call for Sites 2018</v>
      </c>
    </row>
    <row r="83" spans="2:51" ht="26" x14ac:dyDescent="0.35">
      <c r="B83" s="13" t="str">
        <f>[2]Calculations!A51</f>
        <v>AG3</v>
      </c>
      <c r="C83" s="30" t="str">
        <f>[2]Calculations!B51</f>
        <v>Land at Timperley Wedge</v>
      </c>
      <c r="D83" s="13" t="str">
        <f>[2]Calculations!C51</f>
        <v>Residential / Offices</v>
      </c>
      <c r="E83" s="38">
        <f>[2]Calculations!E51</f>
        <v>161.33081625899999</v>
      </c>
      <c r="F83" s="38">
        <f>[2]Calculations!I51</f>
        <v>154.77517442322502</v>
      </c>
      <c r="G83" s="38">
        <f>[2]Calculations!M51</f>
        <v>95.936522241819844</v>
      </c>
      <c r="H83" s="38">
        <f>[2]Calculations!H51</f>
        <v>0.47455675056300001</v>
      </c>
      <c r="I83" s="38">
        <f>[2]Calculations!L51</f>
        <v>0.29415133547774786</v>
      </c>
      <c r="J83" s="38">
        <f>[2]Calculations!G51</f>
        <v>6.0793834811999998</v>
      </c>
      <c r="K83" s="38">
        <f>[2]Calculations!K51</f>
        <v>3.7682716930162785</v>
      </c>
      <c r="L83" s="38">
        <f>[2]Calculations!F51</f>
        <v>1.70160401193E-3</v>
      </c>
      <c r="M83" s="38">
        <f>[2]Calculations!J51</f>
        <v>1.0547296861117038E-3</v>
      </c>
      <c r="N83" s="38">
        <f>[2]Calculations!V51</f>
        <v>0</v>
      </c>
      <c r="O83" s="38">
        <f>[2]Calculations!W51</f>
        <v>0</v>
      </c>
      <c r="P83" s="38">
        <f>[2]Calculations!O51</f>
        <v>15.396438127970001</v>
      </c>
      <c r="Q83" s="38">
        <f>[2]Calculations!S51</f>
        <v>9.5433956667352415</v>
      </c>
      <c r="R83" s="38">
        <f>[2]Calculations!Q51</f>
        <v>6.8531408269699998</v>
      </c>
      <c r="S83" s="38">
        <f>[2]Calculations!T51</f>
        <v>4.2478808363356872</v>
      </c>
      <c r="T83" s="38">
        <f>[2]Calculations!R51</f>
        <v>4.4558781498500002</v>
      </c>
      <c r="U83" s="38">
        <f>[2]Calculations!U51</f>
        <v>2.7619510352545089</v>
      </c>
      <c r="V83" s="38" t="str">
        <f>[2]Calculations!X51</f>
        <v>Not Modelled</v>
      </c>
      <c r="W83" s="38" t="str">
        <f>[2]Calculations!Y51</f>
        <v>N/A</v>
      </c>
      <c r="X83" s="38" t="s">
        <v>100</v>
      </c>
      <c r="Y83" s="73" t="s">
        <v>108</v>
      </c>
      <c r="Z83" s="74" t="s">
        <v>109</v>
      </c>
      <c r="AA83" s="38">
        <f>[2]Calculations!AA51</f>
        <v>0.59548237716999997</v>
      </c>
      <c r="AB83" s="38">
        <f>[2]Calculations!AM51</f>
        <v>0.36910640569376063</v>
      </c>
      <c r="AC83" s="38">
        <f>[2]Calculations!AB51</f>
        <v>1.9136916877300001</v>
      </c>
      <c r="AD83" s="38">
        <f>[2]Calculations!AN51</f>
        <v>1.1861910403141862</v>
      </c>
      <c r="AE83" s="38">
        <f>[2]Calculations!AC51</f>
        <v>1.6471187730700001</v>
      </c>
      <c r="AF83" s="38">
        <f>[2]Calculations!AO51</f>
        <v>1.0209573169367225</v>
      </c>
      <c r="AG83" s="38">
        <f>[2]Calculations!AD51</f>
        <v>4.9314092559200002</v>
      </c>
      <c r="AH83" s="38">
        <f>[2]Calculations!AP51</f>
        <v>3.0567063195187281</v>
      </c>
      <c r="AI83" s="38">
        <f>[2]Calculations!AE51</f>
        <v>15.157476369199999</v>
      </c>
      <c r="AJ83" s="38">
        <f>[2]Calculations!AQ51</f>
        <v>9.3952765631993298</v>
      </c>
      <c r="AK83" s="38">
        <f>[2]Calculations!AF51</f>
        <v>15.157476369199999</v>
      </c>
      <c r="AL83" s="38">
        <f>[2]Calculations!AR51</f>
        <v>9.3952765631993298</v>
      </c>
      <c r="AM83" s="38">
        <f>[2]Calculations!AG51</f>
        <v>0</v>
      </c>
      <c r="AN83" s="38">
        <f>[2]Calculations!AS51</f>
        <v>0</v>
      </c>
      <c r="AO83" s="38">
        <f>[2]Calculations!AH51</f>
        <v>0</v>
      </c>
      <c r="AP83" s="38">
        <f>[2]Calculations!AT51</f>
        <v>0</v>
      </c>
      <c r="AQ83" s="38">
        <f>[2]Calculations!AI51</f>
        <v>0</v>
      </c>
      <c r="AR83" s="38">
        <f>[2]Calculations!AU51</f>
        <v>0</v>
      </c>
      <c r="AS83" s="38">
        <f>[2]Calculations!AJ51</f>
        <v>0</v>
      </c>
      <c r="AT83" s="38">
        <f>[2]Calculations!AV51</f>
        <v>0</v>
      </c>
      <c r="AU83" s="38">
        <f>[2]Calculations!AK51</f>
        <v>0</v>
      </c>
      <c r="AV83" s="38">
        <f>[2]Calculations!AW51</f>
        <v>0</v>
      </c>
      <c r="AW83" s="13"/>
      <c r="AX83" s="13"/>
      <c r="AY83" s="85" t="str">
        <f>[2]Calculations!D51</f>
        <v>Call for Sites 2018</v>
      </c>
    </row>
    <row r="84" spans="2:51" ht="26" x14ac:dyDescent="0.35">
      <c r="B84" s="13" t="str">
        <f>[2]Calculations!A52</f>
        <v>NG1b - A</v>
      </c>
      <c r="C84" s="30" t="str">
        <f>[2]Calculations!B52</f>
        <v>South of M62 (Northern Gateway NG1 b - A)</v>
      </c>
      <c r="D84" s="13" t="str">
        <f>[2]Calculations!C52</f>
        <v>Residential / Industry and warehousing</v>
      </c>
      <c r="E84" s="38">
        <f>[2]Calculations!E52</f>
        <v>256.29344800500002</v>
      </c>
      <c r="F84" s="38">
        <f>[2]Calculations!I52</f>
        <v>254.53381761531602</v>
      </c>
      <c r="G84" s="38">
        <f>[2]Calculations!M52</f>
        <v>99.313431379779288</v>
      </c>
      <c r="H84" s="38">
        <f>[2]Calculations!H52</f>
        <v>0.30718143492400002</v>
      </c>
      <c r="I84" s="38">
        <f>[2]Calculations!L52</f>
        <v>0.11985536006289448</v>
      </c>
      <c r="J84" s="38">
        <f>[2]Calculations!G52</f>
        <v>1.4524489547599999</v>
      </c>
      <c r="K84" s="38">
        <f>[2]Calculations!K52</f>
        <v>0.56671326015781098</v>
      </c>
      <c r="L84" s="38">
        <f>[2]Calculations!F52</f>
        <v>0</v>
      </c>
      <c r="M84" s="38">
        <f>[2]Calculations!J52</f>
        <v>0</v>
      </c>
      <c r="N84" s="38">
        <f>[2]Calculations!V52</f>
        <v>1.7483481076799999E-3</v>
      </c>
      <c r="O84" s="38">
        <f>[2]Calculations!W52</f>
        <v>6.8216652485236047E-4</v>
      </c>
      <c r="P84" s="38">
        <f>[2]Calculations!O52</f>
        <v>24.550230730830002</v>
      </c>
      <c r="Q84" s="38">
        <f>[2]Calculations!S52</f>
        <v>9.578953704017847</v>
      </c>
      <c r="R84" s="38">
        <f>[2]Calculations!Q52</f>
        <v>10.92212835083</v>
      </c>
      <c r="S84" s="38">
        <f>[2]Calculations!T52</f>
        <v>4.2615714275368139</v>
      </c>
      <c r="T84" s="38">
        <f>[2]Calculations!R52</f>
        <v>7.1581128891699999</v>
      </c>
      <c r="U84" s="38">
        <f>[2]Calculations!U52</f>
        <v>2.7929363566993537</v>
      </c>
      <c r="V84" s="38" t="str">
        <f>[2]Calculations!X52</f>
        <v>Not Modelled</v>
      </c>
      <c r="W84" s="38" t="str">
        <f>[2]Calculations!Y52</f>
        <v>N/A</v>
      </c>
      <c r="X84" s="38" t="s">
        <v>100</v>
      </c>
      <c r="Y84" s="73" t="s">
        <v>108</v>
      </c>
      <c r="Z84" s="74" t="s">
        <v>109</v>
      </c>
      <c r="AA84" s="38">
        <f>[2]Calculations!AA52</f>
        <v>0.25417068814799998</v>
      </c>
      <c r="AB84" s="38">
        <f>[2]Calculations!AM52</f>
        <v>9.9171746342513356E-2</v>
      </c>
      <c r="AC84" s="38">
        <f>[2]Calculations!AB52</f>
        <v>5.6049131452200003</v>
      </c>
      <c r="AD84" s="38">
        <f>[2]Calculations!AN52</f>
        <v>2.1869123806515156</v>
      </c>
      <c r="AE84" s="38">
        <f>[2]Calculations!AC52</f>
        <v>5.0433590153400001</v>
      </c>
      <c r="AF84" s="38">
        <f>[2]Calculations!AO52</f>
        <v>1.9678064556849733</v>
      </c>
      <c r="AG84" s="38">
        <f>[2]Calculations!AD52</f>
        <v>1.4272549703399999</v>
      </c>
      <c r="AH84" s="38">
        <f>[2]Calculations!AP52</f>
        <v>0.55688312809001483</v>
      </c>
      <c r="AI84" s="38">
        <f>[2]Calculations!AE52</f>
        <v>25.132604547100001</v>
      </c>
      <c r="AJ84" s="38">
        <f>[2]Calculations!AQ52</f>
        <v>9.8061830073040692</v>
      </c>
      <c r="AK84" s="38">
        <f>[2]Calculations!AF52</f>
        <v>25.132604547100001</v>
      </c>
      <c r="AL84" s="38">
        <f>[2]Calculations!AR52</f>
        <v>9.8061830073040692</v>
      </c>
      <c r="AM84" s="38">
        <f>[2]Calculations!AG52</f>
        <v>4.25871181633</v>
      </c>
      <c r="AN84" s="38">
        <f>[2]Calculations!AS52</f>
        <v>1.6616545797327278</v>
      </c>
      <c r="AO84" s="38">
        <f>[2]Calculations!AH52</f>
        <v>49.108486439399996</v>
      </c>
      <c r="AP84" s="38">
        <f>[2]Calculations!AT52</f>
        <v>19.161038575766458</v>
      </c>
      <c r="AQ84" s="38">
        <f>[2]Calculations!AI52</f>
        <v>162.900512561</v>
      </c>
      <c r="AR84" s="38">
        <f>[2]Calculations!AU52</f>
        <v>63.560154904085564</v>
      </c>
      <c r="AS84" s="38">
        <f>[2]Calculations!AJ52</f>
        <v>0</v>
      </c>
      <c r="AT84" s="38">
        <f>[2]Calculations!AV52</f>
        <v>0</v>
      </c>
      <c r="AU84" s="38">
        <f>[2]Calculations!AK52</f>
        <v>1.79044107838</v>
      </c>
      <c r="AV84" s="38">
        <f>[2]Calculations!AW52</f>
        <v>0.69859026530599033</v>
      </c>
      <c r="AW84" s="13"/>
      <c r="AX84" s="13"/>
      <c r="AY84" s="85" t="str">
        <f>[2]Calculations!D52</f>
        <v>Call for Sites 2018</v>
      </c>
    </row>
    <row r="85" spans="2:51" ht="14.5" x14ac:dyDescent="0.35">
      <c r="B85" s="13" t="str">
        <f>[2]Calculations!A53</f>
        <v>OA7</v>
      </c>
      <c r="C85" s="30" t="str">
        <f>[2]Calculations!B53</f>
        <v>Southwick Park, Brooklands</v>
      </c>
      <c r="D85" s="13" t="str">
        <f>[2]Calculations!C53</f>
        <v>Residential</v>
      </c>
      <c r="E85" s="38">
        <f>[2]Calculations!E53</f>
        <v>0.97426284181900003</v>
      </c>
      <c r="F85" s="38">
        <f>[2]Calculations!I53</f>
        <v>0.97426284181900003</v>
      </c>
      <c r="G85" s="38">
        <f>[2]Calculations!M53</f>
        <v>100</v>
      </c>
      <c r="H85" s="38">
        <f>[2]Calculations!H53</f>
        <v>0</v>
      </c>
      <c r="I85" s="38">
        <f>[2]Calculations!L53</f>
        <v>0</v>
      </c>
      <c r="J85" s="38">
        <f>[2]Calculations!G53</f>
        <v>0</v>
      </c>
      <c r="K85" s="38">
        <f>[2]Calculations!K53</f>
        <v>0</v>
      </c>
      <c r="L85" s="38">
        <f>[2]Calculations!F53</f>
        <v>0</v>
      </c>
      <c r="M85" s="38">
        <f>[2]Calculations!J53</f>
        <v>0</v>
      </c>
      <c r="N85" s="38">
        <f>[2]Calculations!V53</f>
        <v>0</v>
      </c>
      <c r="O85" s="38">
        <f>[2]Calculations!W53</f>
        <v>0</v>
      </c>
      <c r="P85" s="38">
        <f>[2]Calculations!O53</f>
        <v>0.1716922667338</v>
      </c>
      <c r="Q85" s="38">
        <f>[2]Calculations!S53</f>
        <v>17.622787133423</v>
      </c>
      <c r="R85" s="38">
        <f>[2]Calculations!Q53</f>
        <v>3.3188837733799999E-2</v>
      </c>
      <c r="S85" s="38">
        <f>[2]Calculations!T53</f>
        <v>3.4065589191346648</v>
      </c>
      <c r="T85" s="38">
        <f>[2]Calculations!R53</f>
        <v>0</v>
      </c>
      <c r="U85" s="38">
        <f>[2]Calculations!U53</f>
        <v>0</v>
      </c>
      <c r="V85" s="38" t="str">
        <f>[2]Calculations!X53</f>
        <v>Not Modelled</v>
      </c>
      <c r="W85" s="38" t="str">
        <f>[2]Calculations!Y53</f>
        <v>N/A</v>
      </c>
      <c r="X85" s="38" t="s">
        <v>100</v>
      </c>
      <c r="Y85" s="73" t="s">
        <v>105</v>
      </c>
      <c r="Z85" s="73" t="s">
        <v>104</v>
      </c>
      <c r="AA85" s="38">
        <f>[2]Calculations!AA53</f>
        <v>0</v>
      </c>
      <c r="AB85" s="38">
        <f>[2]Calculations!AM53</f>
        <v>0</v>
      </c>
      <c r="AC85" s="38">
        <f>[2]Calculations!AB53</f>
        <v>3.3188468129400003E-2</v>
      </c>
      <c r="AD85" s="38">
        <f>[2]Calculations!AN53</f>
        <v>3.4065209823085718</v>
      </c>
      <c r="AE85" s="38">
        <f>[2]Calculations!AC53</f>
        <v>0</v>
      </c>
      <c r="AF85" s="38">
        <f>[2]Calculations!AO53</f>
        <v>0</v>
      </c>
      <c r="AG85" s="38">
        <f>[2]Calculations!AD53</f>
        <v>0</v>
      </c>
      <c r="AH85" s="38">
        <f>[2]Calculations!AP53</f>
        <v>0</v>
      </c>
      <c r="AI85" s="38">
        <f>[2]Calculations!AE53</f>
        <v>0</v>
      </c>
      <c r="AJ85" s="38">
        <f>[2]Calculations!AQ53</f>
        <v>0</v>
      </c>
      <c r="AK85" s="38">
        <f>[2]Calculations!AF53</f>
        <v>0</v>
      </c>
      <c r="AL85" s="38">
        <f>[2]Calculations!AR53</f>
        <v>0</v>
      </c>
      <c r="AM85" s="38">
        <f>[2]Calculations!AG53</f>
        <v>0</v>
      </c>
      <c r="AN85" s="38">
        <f>[2]Calculations!AS53</f>
        <v>0</v>
      </c>
      <c r="AO85" s="38">
        <f>[2]Calculations!AH53</f>
        <v>0</v>
      </c>
      <c r="AP85" s="38">
        <f>[2]Calculations!AT53</f>
        <v>0</v>
      </c>
      <c r="AQ85" s="38">
        <f>[2]Calculations!AI53</f>
        <v>0</v>
      </c>
      <c r="AR85" s="38">
        <f>[2]Calculations!AU53</f>
        <v>0</v>
      </c>
      <c r="AS85" s="38">
        <f>[2]Calculations!AJ53</f>
        <v>0</v>
      </c>
      <c r="AT85" s="38">
        <f>[2]Calculations!AV53</f>
        <v>0</v>
      </c>
      <c r="AU85" s="38">
        <f>[2]Calculations!AK53</f>
        <v>0</v>
      </c>
      <c r="AV85" s="38">
        <f>[2]Calculations!AW53</f>
        <v>0</v>
      </c>
      <c r="AW85" s="13"/>
      <c r="AX85" s="13"/>
      <c r="AY85" s="85" t="str">
        <f>[2]Calculations!D53</f>
        <v>Call for Sites 2018</v>
      </c>
    </row>
    <row r="86" spans="2:51" ht="14.5" x14ac:dyDescent="0.35">
      <c r="B86" s="13" t="str">
        <f>[2]Calculations!A54</f>
        <v>GM Allocation 10</v>
      </c>
      <c r="C86" s="30" t="str">
        <f>[2]Calculations!B54</f>
        <v>Airport City South</v>
      </c>
      <c r="D86" s="13" t="str">
        <f>[2]Calculations!C54</f>
        <v>Industry and warehousing</v>
      </c>
      <c r="E86" s="38">
        <f>[2]Calculations!E54</f>
        <v>19.982099999999999</v>
      </c>
      <c r="F86" s="38">
        <f>[2]Calculations!I54</f>
        <v>19.982099999999999</v>
      </c>
      <c r="G86" s="38">
        <f>[2]Calculations!M54</f>
        <v>100</v>
      </c>
      <c r="H86" s="38">
        <f>[2]Calculations!H54</f>
        <v>0</v>
      </c>
      <c r="I86" s="38">
        <f>[2]Calculations!L54</f>
        <v>0</v>
      </c>
      <c r="J86" s="38">
        <f>[2]Calculations!G54</f>
        <v>0</v>
      </c>
      <c r="K86" s="38">
        <f>[2]Calculations!K54</f>
        <v>0</v>
      </c>
      <c r="L86" s="38">
        <f>[2]Calculations!F54</f>
        <v>0</v>
      </c>
      <c r="M86" s="38">
        <f>[2]Calculations!J54</f>
        <v>0</v>
      </c>
      <c r="N86" s="38">
        <f>[2]Calculations!V54</f>
        <v>0</v>
      </c>
      <c r="O86" s="38">
        <f>[2]Calculations!W54</f>
        <v>0</v>
      </c>
      <c r="P86" s="38">
        <f>[2]Calculations!O54</f>
        <v>0.52729887536599995</v>
      </c>
      <c r="Q86" s="38">
        <f>[2]Calculations!S54</f>
        <v>2.6388561530870125</v>
      </c>
      <c r="R86" s="38">
        <f>[2]Calculations!Q54</f>
        <v>0.249893875366</v>
      </c>
      <c r="S86" s="38">
        <f>[2]Calculations!T54</f>
        <v>1.2505886536750392</v>
      </c>
      <c r="T86" s="38">
        <f>[2]Calculations!R54</f>
        <v>0.14448565258500001</v>
      </c>
      <c r="U86" s="38">
        <f>[2]Calculations!U54</f>
        <v>0.72307541542180265</v>
      </c>
      <c r="V86" s="38" t="str">
        <f>[2]Calculations!X54</f>
        <v>Not Modelled</v>
      </c>
      <c r="W86" s="38" t="str">
        <f>[2]Calculations!Y54</f>
        <v>N/A</v>
      </c>
      <c r="X86" s="38" t="s">
        <v>101</v>
      </c>
      <c r="Y86" s="73" t="s">
        <v>105</v>
      </c>
      <c r="Z86" s="73" t="s">
        <v>1066</v>
      </c>
      <c r="AA86" s="38">
        <f>[2]Calculations!AA54</f>
        <v>0</v>
      </c>
      <c r="AB86" s="38">
        <f>[2]Calculations!AM54</f>
        <v>0</v>
      </c>
      <c r="AC86" s="38">
        <f>[2]Calculations!AB54</f>
        <v>0.24598227405500001</v>
      </c>
      <c r="AD86" s="38">
        <f>[2]Calculations!AN54</f>
        <v>1.2310131270236861</v>
      </c>
      <c r="AE86" s="38">
        <f>[2]Calculations!AC54</f>
        <v>0.14448565258500001</v>
      </c>
      <c r="AF86" s="38">
        <f>[2]Calculations!AO54</f>
        <v>0.72307541542180265</v>
      </c>
      <c r="AG86" s="38">
        <f>[2]Calculations!AD54</f>
        <v>0</v>
      </c>
      <c r="AH86" s="38">
        <f>[2]Calculations!AP54</f>
        <v>0</v>
      </c>
      <c r="AI86" s="38">
        <f>[2]Calculations!AE54</f>
        <v>4.1521667116699996</v>
      </c>
      <c r="AJ86" s="38">
        <f>[2]Calculations!AQ54</f>
        <v>20.779431149228557</v>
      </c>
      <c r="AK86" s="38">
        <f>[2]Calculations!AF54</f>
        <v>4.1521667116699996</v>
      </c>
      <c r="AL86" s="38">
        <f>[2]Calculations!AR54</f>
        <v>20.779431149228557</v>
      </c>
      <c r="AM86" s="38">
        <f>[2]Calculations!AG54</f>
        <v>0</v>
      </c>
      <c r="AN86" s="38">
        <f>[2]Calculations!AS54</f>
        <v>0</v>
      </c>
      <c r="AO86" s="38">
        <f>[2]Calculations!AH54</f>
        <v>0</v>
      </c>
      <c r="AP86" s="38">
        <f>[2]Calculations!AT54</f>
        <v>0</v>
      </c>
      <c r="AQ86" s="38">
        <f>[2]Calculations!AI54</f>
        <v>0</v>
      </c>
      <c r="AR86" s="38">
        <f>[2]Calculations!AU54</f>
        <v>0</v>
      </c>
      <c r="AS86" s="38">
        <f>[2]Calculations!AJ54</f>
        <v>0</v>
      </c>
      <c r="AT86" s="38">
        <f>[2]Calculations!AV54</f>
        <v>0</v>
      </c>
      <c r="AU86" s="38">
        <f>[2]Calculations!AK54</f>
        <v>0</v>
      </c>
      <c r="AV86" s="38">
        <f>[2]Calculations!AW54</f>
        <v>0</v>
      </c>
      <c r="AW86" s="13"/>
      <c r="AX86" s="13"/>
      <c r="AY86" s="85" t="str">
        <f>[2]Calculations!D54</f>
        <v>GMSF allocation 2019</v>
      </c>
    </row>
    <row r="87" spans="2:51" ht="14.5" x14ac:dyDescent="0.35">
      <c r="B87" s="13" t="str">
        <f>[2]Calculations!A55</f>
        <v>GM Allocation 11</v>
      </c>
      <c r="C87" s="30" t="str">
        <f>[2]Calculations!B55</f>
        <v>Roundthorn Medipark Extension</v>
      </c>
      <c r="D87" s="13" t="str">
        <f>[2]Calculations!C55</f>
        <v>Mixed use</v>
      </c>
      <c r="E87" s="38">
        <f>[2]Calculations!E55</f>
        <v>21.465900000000001</v>
      </c>
      <c r="F87" s="38">
        <f>[2]Calculations!I55</f>
        <v>20.638970693412517</v>
      </c>
      <c r="G87" s="38">
        <f>[2]Calculations!M55</f>
        <v>96.147707263205902</v>
      </c>
      <c r="H87" s="38">
        <f>[2]Calculations!H55</f>
        <v>5.6483471358699999E-4</v>
      </c>
      <c r="I87" s="38">
        <f>[2]Calculations!L55</f>
        <v>2.6313115852910894E-3</v>
      </c>
      <c r="J87" s="38">
        <f>[2]Calculations!G55</f>
        <v>0.74970352459699996</v>
      </c>
      <c r="K87" s="38">
        <f>[2]Calculations!K55</f>
        <v>3.4925324565799705</v>
      </c>
      <c r="L87" s="38">
        <f>[2]Calculations!F55</f>
        <v>7.6660947276899996E-2</v>
      </c>
      <c r="M87" s="38">
        <f>[2]Calculations!J55</f>
        <v>0.35712896862884846</v>
      </c>
      <c r="N87" s="38">
        <f>[2]Calculations!V55</f>
        <v>0</v>
      </c>
      <c r="O87" s="38">
        <f>[2]Calculations!W55</f>
        <v>0</v>
      </c>
      <c r="P87" s="38">
        <f>[2]Calculations!O55</f>
        <v>1.468182987387</v>
      </c>
      <c r="Q87" s="38">
        <f>[2]Calculations!S55</f>
        <v>6.8396060141293864</v>
      </c>
      <c r="R87" s="38">
        <f>[2]Calculations!Q55</f>
        <v>0.67688998738700001</v>
      </c>
      <c r="S87" s="38">
        <f>[2]Calculations!T55</f>
        <v>3.1533268457739947</v>
      </c>
      <c r="T87" s="38">
        <f>[2]Calculations!R55</f>
        <v>0.48348193884399998</v>
      </c>
      <c r="U87" s="38">
        <f>[2]Calculations!U55</f>
        <v>2.2523254969230266</v>
      </c>
      <c r="V87" s="38" t="str">
        <f>[2]Calculations!X55</f>
        <v>Not Modelled</v>
      </c>
      <c r="W87" s="38" t="str">
        <f>[2]Calculations!Y55</f>
        <v>N/A</v>
      </c>
      <c r="X87" s="38" t="s">
        <v>100</v>
      </c>
      <c r="Y87" s="73" t="s">
        <v>108</v>
      </c>
      <c r="Z87" s="73" t="s">
        <v>109</v>
      </c>
      <c r="AA87" s="38">
        <f>[2]Calculations!AA55</f>
        <v>0.26679877056899998</v>
      </c>
      <c r="AB87" s="38">
        <f>[2]Calculations!AM55</f>
        <v>1.2428958048299859</v>
      </c>
      <c r="AC87" s="38">
        <f>[2]Calculations!AB55</f>
        <v>0.31528829928800001</v>
      </c>
      <c r="AD87" s="38">
        <f>[2]Calculations!AN55</f>
        <v>1.4687867701237776</v>
      </c>
      <c r="AE87" s="38">
        <f>[2]Calculations!AC55</f>
        <v>0.25721413807999999</v>
      </c>
      <c r="AF87" s="38">
        <f>[2]Calculations!AO55</f>
        <v>1.1982453010588887</v>
      </c>
      <c r="AG87" s="38">
        <f>[2]Calculations!AD55</f>
        <v>0.78117800879900001</v>
      </c>
      <c r="AH87" s="38">
        <f>[2]Calculations!AP55</f>
        <v>3.6391579612268758</v>
      </c>
      <c r="AI87" s="38">
        <f>[2]Calculations!AE55</f>
        <v>1.98033803785</v>
      </c>
      <c r="AJ87" s="38">
        <f>[2]Calculations!AQ55</f>
        <v>9.2255066773347494</v>
      </c>
      <c r="AK87" s="38">
        <f>[2]Calculations!AF55</f>
        <v>1.98033803785</v>
      </c>
      <c r="AL87" s="38">
        <f>[2]Calculations!AR55</f>
        <v>9.2255066773347494</v>
      </c>
      <c r="AM87" s="38">
        <f>[2]Calculations!AG55</f>
        <v>0</v>
      </c>
      <c r="AN87" s="38">
        <f>[2]Calculations!AS55</f>
        <v>0</v>
      </c>
      <c r="AO87" s="38">
        <f>[2]Calculations!AH55</f>
        <v>0</v>
      </c>
      <c r="AP87" s="38">
        <f>[2]Calculations!AT55</f>
        <v>0</v>
      </c>
      <c r="AQ87" s="38">
        <f>[2]Calculations!AI55</f>
        <v>0</v>
      </c>
      <c r="AR87" s="38">
        <f>[2]Calculations!AU55</f>
        <v>0</v>
      </c>
      <c r="AS87" s="38">
        <f>[2]Calculations!AJ55</f>
        <v>0</v>
      </c>
      <c r="AT87" s="38">
        <f>[2]Calculations!AV55</f>
        <v>0</v>
      </c>
      <c r="AU87" s="38">
        <f>[2]Calculations!AK55</f>
        <v>0</v>
      </c>
      <c r="AV87" s="38">
        <f>[2]Calculations!AW55</f>
        <v>0</v>
      </c>
      <c r="AW87" s="13"/>
      <c r="AX87" s="13"/>
      <c r="AY87" s="85" t="str">
        <f>[2]Calculations!D55</f>
        <v>GMSF allocation 2019</v>
      </c>
    </row>
    <row r="88" spans="2:51" ht="14.5" x14ac:dyDescent="0.35">
      <c r="B88" s="13" t="str">
        <f>[2]Calculations!A56</f>
        <v>GM Allocation 12</v>
      </c>
      <c r="C88" s="30" t="str">
        <f>[2]Calculations!B56</f>
        <v>Southwick Park</v>
      </c>
      <c r="D88" s="13" t="str">
        <f>[2]Calculations!C56</f>
        <v>Residential</v>
      </c>
      <c r="E88" s="38">
        <f>[2]Calculations!E56</f>
        <v>0.97426299999999999</v>
      </c>
      <c r="F88" s="38">
        <f>[2]Calculations!I56</f>
        <v>0.97426299999999999</v>
      </c>
      <c r="G88" s="38">
        <f>[2]Calculations!M56</f>
        <v>100</v>
      </c>
      <c r="H88" s="38">
        <f>[2]Calculations!H56</f>
        <v>0</v>
      </c>
      <c r="I88" s="38">
        <f>[2]Calculations!L56</f>
        <v>0</v>
      </c>
      <c r="J88" s="38">
        <f>[2]Calculations!G56</f>
        <v>0</v>
      </c>
      <c r="K88" s="38">
        <f>[2]Calculations!K56</f>
        <v>0</v>
      </c>
      <c r="L88" s="38">
        <f>[2]Calculations!F56</f>
        <v>0</v>
      </c>
      <c r="M88" s="38">
        <f>[2]Calculations!J56</f>
        <v>0</v>
      </c>
      <c r="N88" s="38">
        <f>[2]Calculations!V56</f>
        <v>0</v>
      </c>
      <c r="O88" s="38">
        <f>[2]Calculations!W56</f>
        <v>0</v>
      </c>
      <c r="P88" s="38">
        <f>[2]Calculations!O56</f>
        <v>0.1716936177807</v>
      </c>
      <c r="Q88" s="38">
        <f>[2]Calculations!S56</f>
        <v>17.622922945929385</v>
      </c>
      <c r="R88" s="38">
        <f>[2]Calculations!Q56</f>
        <v>3.3189617780700002E-2</v>
      </c>
      <c r="S88" s="38">
        <f>[2]Calculations!T56</f>
        <v>3.406638431378386</v>
      </c>
      <c r="T88" s="38">
        <f>[2]Calculations!R56</f>
        <v>0</v>
      </c>
      <c r="U88" s="38">
        <f>[2]Calculations!U56</f>
        <v>0</v>
      </c>
      <c r="V88" s="38" t="str">
        <f>[2]Calculations!X56</f>
        <v>Not Modelled</v>
      </c>
      <c r="W88" s="38" t="str">
        <f>[2]Calculations!Y56</f>
        <v>N/A</v>
      </c>
      <c r="X88" s="38" t="s">
        <v>100</v>
      </c>
      <c r="Y88" s="73" t="s">
        <v>105</v>
      </c>
      <c r="Z88" s="73" t="s">
        <v>1066</v>
      </c>
      <c r="AA88" s="38">
        <f>[2]Calculations!AA56</f>
        <v>0</v>
      </c>
      <c r="AB88" s="38">
        <f>[2]Calculations!AM56</f>
        <v>0</v>
      </c>
      <c r="AC88" s="38">
        <f>[2]Calculations!AB56</f>
        <v>3.3189617780700002E-2</v>
      </c>
      <c r="AD88" s="38">
        <f>[2]Calculations!AN56</f>
        <v>3.406638431378386</v>
      </c>
      <c r="AE88" s="38">
        <f>[2]Calculations!AC56</f>
        <v>0</v>
      </c>
      <c r="AF88" s="38">
        <f>[2]Calculations!AO56</f>
        <v>0</v>
      </c>
      <c r="AG88" s="38">
        <f>[2]Calculations!AD56</f>
        <v>0</v>
      </c>
      <c r="AH88" s="38">
        <f>[2]Calculations!AP56</f>
        <v>0</v>
      </c>
      <c r="AI88" s="38">
        <f>[2]Calculations!AE56</f>
        <v>0</v>
      </c>
      <c r="AJ88" s="38">
        <f>[2]Calculations!AQ56</f>
        <v>0</v>
      </c>
      <c r="AK88" s="38">
        <f>[2]Calculations!AF56</f>
        <v>0</v>
      </c>
      <c r="AL88" s="38">
        <f>[2]Calculations!AR56</f>
        <v>0</v>
      </c>
      <c r="AM88" s="38">
        <f>[2]Calculations!AG56</f>
        <v>0</v>
      </c>
      <c r="AN88" s="38">
        <f>[2]Calculations!AS56</f>
        <v>0</v>
      </c>
      <c r="AO88" s="38">
        <f>[2]Calculations!AH56</f>
        <v>0</v>
      </c>
      <c r="AP88" s="38">
        <f>[2]Calculations!AT56</f>
        <v>0</v>
      </c>
      <c r="AQ88" s="38">
        <f>[2]Calculations!AI56</f>
        <v>0</v>
      </c>
      <c r="AR88" s="38">
        <f>[2]Calculations!AU56</f>
        <v>0</v>
      </c>
      <c r="AS88" s="38">
        <f>[2]Calculations!AJ56</f>
        <v>0</v>
      </c>
      <c r="AT88" s="38">
        <f>[2]Calculations!AV56</f>
        <v>0</v>
      </c>
      <c r="AU88" s="38">
        <f>[2]Calculations!AK56</f>
        <v>0</v>
      </c>
      <c r="AV88" s="38">
        <f>[2]Calculations!AW56</f>
        <v>0</v>
      </c>
      <c r="AW88" s="13"/>
      <c r="AX88" s="13"/>
      <c r="AY88" s="85" t="str">
        <f>[2]Calculations!D56</f>
        <v>GMSF allocation 2019</v>
      </c>
    </row>
    <row r="89" spans="2:51" ht="14.5" x14ac:dyDescent="0.35">
      <c r="B89" s="13" t="str">
        <f>[2]Calculations!A57</f>
        <v>092264/FO/2010/N1</v>
      </c>
      <c r="C89" s="30" t="str">
        <f>[2]Calculations!B57</f>
        <v>27 Middleton Road</v>
      </c>
      <c r="D89" s="13" t="str">
        <f>[2]Calculations!C57</f>
        <v>Residential</v>
      </c>
      <c r="E89" s="38">
        <f>[2]Calculations!E57</f>
        <v>0.46121600000000001</v>
      </c>
      <c r="F89" s="38">
        <f>[2]Calculations!I57</f>
        <v>0.46121600000000001</v>
      </c>
      <c r="G89" s="38">
        <f>[2]Calculations!M57</f>
        <v>100</v>
      </c>
      <c r="H89" s="38">
        <f>[2]Calculations!H57</f>
        <v>0</v>
      </c>
      <c r="I89" s="38">
        <f>[2]Calculations!L57</f>
        <v>0</v>
      </c>
      <c r="J89" s="38">
        <f>[2]Calculations!G57</f>
        <v>0</v>
      </c>
      <c r="K89" s="38">
        <f>[2]Calculations!K57</f>
        <v>0</v>
      </c>
      <c r="L89" s="38">
        <f>[2]Calculations!F57</f>
        <v>0</v>
      </c>
      <c r="M89" s="38">
        <f>[2]Calculations!J57</f>
        <v>0</v>
      </c>
      <c r="N89" s="38">
        <f>[2]Calculations!V57</f>
        <v>0</v>
      </c>
      <c r="O89" s="38">
        <f>[2]Calculations!W57</f>
        <v>0</v>
      </c>
      <c r="P89" s="38">
        <f>[2]Calculations!O57</f>
        <v>2.9837312502900001E-2</v>
      </c>
      <c r="Q89" s="38">
        <f>[2]Calculations!S57</f>
        <v>6.4692709062348221</v>
      </c>
      <c r="R89" s="38">
        <f>[2]Calculations!Q57</f>
        <v>2.9837312502900001E-2</v>
      </c>
      <c r="S89" s="38">
        <f>[2]Calculations!T57</f>
        <v>6.4692709062348221</v>
      </c>
      <c r="T89" s="38">
        <f>[2]Calculations!R57</f>
        <v>0</v>
      </c>
      <c r="U89" s="38">
        <f>[2]Calculations!U57</f>
        <v>0</v>
      </c>
      <c r="V89" s="38">
        <f>[2]Calculations!X57</f>
        <v>0</v>
      </c>
      <c r="W89" s="38">
        <f>[2]Calculations!Y57</f>
        <v>0</v>
      </c>
      <c r="X89" s="38" t="s">
        <v>100</v>
      </c>
      <c r="Y89" s="73" t="s">
        <v>105</v>
      </c>
      <c r="Z89" s="73" t="s">
        <v>1066</v>
      </c>
      <c r="AA89" s="38">
        <f>[2]Calculations!AA57</f>
        <v>0</v>
      </c>
      <c r="AB89" s="38">
        <f>[2]Calculations!AM57</f>
        <v>0</v>
      </c>
      <c r="AC89" s="38">
        <f>[2]Calculations!AB57</f>
        <v>0</v>
      </c>
      <c r="AD89" s="38">
        <f>[2]Calculations!AN57</f>
        <v>0</v>
      </c>
      <c r="AE89" s="38">
        <f>[2]Calculations!AC57</f>
        <v>0</v>
      </c>
      <c r="AF89" s="38">
        <f>[2]Calculations!AO57</f>
        <v>0</v>
      </c>
      <c r="AG89" s="38">
        <f>[2]Calculations!AD57</f>
        <v>0</v>
      </c>
      <c r="AH89" s="38">
        <f>[2]Calculations!AP57</f>
        <v>0</v>
      </c>
      <c r="AI89" s="38">
        <f>[2]Calculations!AE57</f>
        <v>0</v>
      </c>
      <c r="AJ89" s="38">
        <f>[2]Calculations!AQ57</f>
        <v>0</v>
      </c>
      <c r="AK89" s="38">
        <f>[2]Calculations!AF57</f>
        <v>0</v>
      </c>
      <c r="AL89" s="38">
        <f>[2]Calculations!AR57</f>
        <v>0</v>
      </c>
      <c r="AM89" s="38">
        <f>[2]Calculations!AG57</f>
        <v>0</v>
      </c>
      <c r="AN89" s="38">
        <f>[2]Calculations!AS57</f>
        <v>0</v>
      </c>
      <c r="AO89" s="38">
        <f>[2]Calculations!AH57</f>
        <v>0</v>
      </c>
      <c r="AP89" s="38">
        <f>[2]Calculations!AT57</f>
        <v>0</v>
      </c>
      <c r="AQ89" s="38">
        <f>[2]Calculations!AI57</f>
        <v>0.46121623999599998</v>
      </c>
      <c r="AR89" s="38">
        <f>[2]Calculations!AU57</f>
        <v>100.00005203548878</v>
      </c>
      <c r="AS89" s="38">
        <f>[2]Calculations!AJ57</f>
        <v>0</v>
      </c>
      <c r="AT89" s="38">
        <f>[2]Calculations!AV57</f>
        <v>0</v>
      </c>
      <c r="AU89" s="38">
        <f>[2]Calculations!AK57</f>
        <v>0</v>
      </c>
      <c r="AV89" s="38">
        <f>[2]Calculations!AW57</f>
        <v>0</v>
      </c>
      <c r="AW89" s="30"/>
      <c r="AX89" s="13"/>
      <c r="AY89" s="85" t="str">
        <f>[2]Calculations!D57</f>
        <v>Land Supply 2018</v>
      </c>
    </row>
    <row r="90" spans="2:51" ht="14.5" x14ac:dyDescent="0.35">
      <c r="B90" s="13" t="str">
        <f>[2]Calculations!A58</f>
        <v>099663/REP/2012/S2</v>
      </c>
      <c r="C90" s="30" t="str">
        <f>[2]Calculations!B58</f>
        <v>Manchester Business Park, Aviator Way, M22 5TG</v>
      </c>
      <c r="D90" s="13" t="str">
        <f>[2]Calculations!C58</f>
        <v>Offices</v>
      </c>
      <c r="E90" s="38">
        <f>[2]Calculations!E58</f>
        <v>3.1681599999999999</v>
      </c>
      <c r="F90" s="38">
        <f>[2]Calculations!I58</f>
        <v>3.1681599999999999</v>
      </c>
      <c r="G90" s="38">
        <f>[2]Calculations!M58</f>
        <v>100</v>
      </c>
      <c r="H90" s="38">
        <f>[2]Calculations!H58</f>
        <v>0</v>
      </c>
      <c r="I90" s="38">
        <f>[2]Calculations!L58</f>
        <v>0</v>
      </c>
      <c r="J90" s="38">
        <f>[2]Calculations!G58</f>
        <v>0</v>
      </c>
      <c r="K90" s="38">
        <f>[2]Calculations!K58</f>
        <v>0</v>
      </c>
      <c r="L90" s="38">
        <f>[2]Calculations!F58</f>
        <v>0</v>
      </c>
      <c r="M90" s="38">
        <f>[2]Calculations!J58</f>
        <v>0</v>
      </c>
      <c r="N90" s="38">
        <f>[2]Calculations!V58</f>
        <v>0</v>
      </c>
      <c r="O90" s="38">
        <f>[2]Calculations!W58</f>
        <v>0</v>
      </c>
      <c r="P90" s="38">
        <f>[2]Calculations!O58</f>
        <v>0.19677600000000001</v>
      </c>
      <c r="Q90" s="38">
        <f>[2]Calculations!S58</f>
        <v>6.2110499469723761</v>
      </c>
      <c r="R90" s="38">
        <f>[2]Calculations!Q58</f>
        <v>0</v>
      </c>
      <c r="S90" s="38">
        <f>[2]Calculations!T58</f>
        <v>0</v>
      </c>
      <c r="T90" s="38">
        <f>[2]Calculations!R58</f>
        <v>0</v>
      </c>
      <c r="U90" s="38">
        <f>[2]Calculations!U58</f>
        <v>0</v>
      </c>
      <c r="V90" s="38" t="str">
        <f>[2]Calculations!X58</f>
        <v>Not Modelled</v>
      </c>
      <c r="W90" s="38" t="str">
        <f>[2]Calculations!Y58</f>
        <v>N/A</v>
      </c>
      <c r="X90" s="38" t="s">
        <v>101</v>
      </c>
      <c r="Y90" s="73" t="s">
        <v>105</v>
      </c>
      <c r="Z90" s="73" t="s">
        <v>1066</v>
      </c>
      <c r="AA90" s="38">
        <f>[2]Calculations!AA58</f>
        <v>0</v>
      </c>
      <c r="AB90" s="38">
        <f>[2]Calculations!AM58</f>
        <v>0</v>
      </c>
      <c r="AC90" s="38">
        <f>[2]Calculations!AB58</f>
        <v>0</v>
      </c>
      <c r="AD90" s="38">
        <f>[2]Calculations!AN58</f>
        <v>0</v>
      </c>
      <c r="AE90" s="38">
        <f>[2]Calculations!AC58</f>
        <v>0</v>
      </c>
      <c r="AF90" s="38">
        <f>[2]Calculations!AO58</f>
        <v>0</v>
      </c>
      <c r="AG90" s="38">
        <f>[2]Calculations!AD58</f>
        <v>0</v>
      </c>
      <c r="AH90" s="38">
        <f>[2]Calculations!AP58</f>
        <v>0</v>
      </c>
      <c r="AI90" s="38">
        <f>[2]Calculations!AE58</f>
        <v>1.30148046187</v>
      </c>
      <c r="AJ90" s="38">
        <f>[2]Calculations!AQ58</f>
        <v>41.080010538293521</v>
      </c>
      <c r="AK90" s="38">
        <f>[2]Calculations!AF58</f>
        <v>1.30148046187</v>
      </c>
      <c r="AL90" s="38">
        <f>[2]Calculations!AR58</f>
        <v>41.080010538293521</v>
      </c>
      <c r="AM90" s="38">
        <f>[2]Calculations!AG58</f>
        <v>0</v>
      </c>
      <c r="AN90" s="38">
        <f>[2]Calculations!AS58</f>
        <v>0</v>
      </c>
      <c r="AO90" s="38">
        <f>[2]Calculations!AH58</f>
        <v>0</v>
      </c>
      <c r="AP90" s="38">
        <f>[2]Calculations!AT58</f>
        <v>0</v>
      </c>
      <c r="AQ90" s="38">
        <f>[2]Calculations!AI58</f>
        <v>0</v>
      </c>
      <c r="AR90" s="38">
        <f>[2]Calculations!AU58</f>
        <v>0</v>
      </c>
      <c r="AS90" s="38">
        <f>[2]Calculations!AJ58</f>
        <v>0</v>
      </c>
      <c r="AT90" s="38">
        <f>[2]Calculations!AV58</f>
        <v>0</v>
      </c>
      <c r="AU90" s="38">
        <f>[2]Calculations!AK58</f>
        <v>0</v>
      </c>
      <c r="AV90" s="38">
        <f>[2]Calculations!AW58</f>
        <v>0</v>
      </c>
      <c r="AW90" s="13"/>
      <c r="AX90" s="13"/>
      <c r="AY90" s="85" t="str">
        <f>[2]Calculations!D58</f>
        <v>Land Supply 2018</v>
      </c>
    </row>
    <row r="91" spans="2:51" ht="26" x14ac:dyDescent="0.35">
      <c r="B91" s="13" t="str">
        <f>[2]Calculations!A59</f>
        <v>100263/OO/2012</v>
      </c>
      <c r="C91" s="30" t="str">
        <f>[2]Calculations!B59</f>
        <v>Land bound by M56 and A538 to the South West of The World Freight Terminal, Manchester, WA15 8XL</v>
      </c>
      <c r="D91" s="13" t="str">
        <f>[2]Calculations!C59</f>
        <v>Industry and warehousing</v>
      </c>
      <c r="E91" s="38">
        <f>[2]Calculations!E59</f>
        <v>52.388500000000001</v>
      </c>
      <c r="F91" s="38">
        <f>[2]Calculations!I59</f>
        <v>52.388500000000001</v>
      </c>
      <c r="G91" s="38">
        <f>[2]Calculations!M59</f>
        <v>100</v>
      </c>
      <c r="H91" s="38">
        <f>[2]Calculations!H59</f>
        <v>0</v>
      </c>
      <c r="I91" s="38">
        <f>[2]Calculations!L59</f>
        <v>0</v>
      </c>
      <c r="J91" s="38">
        <f>[2]Calculations!G59</f>
        <v>0</v>
      </c>
      <c r="K91" s="38">
        <f>[2]Calculations!K59</f>
        <v>0</v>
      </c>
      <c r="L91" s="38">
        <f>[2]Calculations!F59</f>
        <v>0</v>
      </c>
      <c r="M91" s="38">
        <f>[2]Calculations!J59</f>
        <v>0</v>
      </c>
      <c r="N91" s="38">
        <f>[2]Calculations!V59</f>
        <v>0</v>
      </c>
      <c r="O91" s="38">
        <f>[2]Calculations!W59</f>
        <v>0</v>
      </c>
      <c r="P91" s="38">
        <f>[2]Calculations!O59</f>
        <v>1.86636702848</v>
      </c>
      <c r="Q91" s="38">
        <f>[2]Calculations!S59</f>
        <v>3.5625509958865016</v>
      </c>
      <c r="R91" s="38">
        <f>[2]Calculations!Q59</f>
        <v>1.07411302848</v>
      </c>
      <c r="S91" s="38">
        <f>[2]Calculations!T59</f>
        <v>2.0502839907231549</v>
      </c>
      <c r="T91" s="38">
        <f>[2]Calculations!R59</f>
        <v>1.07411302848</v>
      </c>
      <c r="U91" s="38">
        <f>[2]Calculations!U59</f>
        <v>2.0502839907231549</v>
      </c>
      <c r="V91" s="38" t="str">
        <f>[2]Calculations!X59</f>
        <v>Not Modelled</v>
      </c>
      <c r="W91" s="38" t="str">
        <f>[2]Calculations!Y59</f>
        <v>N/A</v>
      </c>
      <c r="X91" s="38" t="s">
        <v>101</v>
      </c>
      <c r="Y91" s="73" t="s">
        <v>105</v>
      </c>
      <c r="Z91" s="73" t="s">
        <v>1066</v>
      </c>
      <c r="AA91" s="38">
        <f>[2]Calculations!AA59</f>
        <v>0</v>
      </c>
      <c r="AB91" s="38">
        <f>[2]Calculations!AM59</f>
        <v>0</v>
      </c>
      <c r="AC91" s="38">
        <f>[2]Calculations!AB59</f>
        <v>1.02760824077</v>
      </c>
      <c r="AD91" s="38">
        <f>[2]Calculations!AN59</f>
        <v>1.961514914093742</v>
      </c>
      <c r="AE91" s="38">
        <f>[2]Calculations!AC59</f>
        <v>0.76615472115500005</v>
      </c>
      <c r="AF91" s="38">
        <f>[2]Calculations!AO59</f>
        <v>1.4624482876108307</v>
      </c>
      <c r="AG91" s="38">
        <f>[2]Calculations!AD59</f>
        <v>0</v>
      </c>
      <c r="AH91" s="38">
        <f>[2]Calculations!AP59</f>
        <v>0</v>
      </c>
      <c r="AI91" s="38">
        <f>[2]Calculations!AE59</f>
        <v>8.6977014421999996</v>
      </c>
      <c r="AJ91" s="38">
        <f>[2]Calculations!AQ59</f>
        <v>16.602310511276329</v>
      </c>
      <c r="AK91" s="38">
        <f>[2]Calculations!AF59</f>
        <v>8.6977014421999996</v>
      </c>
      <c r="AL91" s="38">
        <f>[2]Calculations!AR59</f>
        <v>16.602310511276329</v>
      </c>
      <c r="AM91" s="38">
        <f>[2]Calculations!AG59</f>
        <v>0</v>
      </c>
      <c r="AN91" s="38">
        <f>[2]Calculations!AS59</f>
        <v>0</v>
      </c>
      <c r="AO91" s="38">
        <f>[2]Calculations!AH59</f>
        <v>0</v>
      </c>
      <c r="AP91" s="38">
        <f>[2]Calculations!AT59</f>
        <v>0</v>
      </c>
      <c r="AQ91" s="38">
        <f>[2]Calculations!AI59</f>
        <v>0</v>
      </c>
      <c r="AR91" s="38">
        <f>[2]Calculations!AU59</f>
        <v>0</v>
      </c>
      <c r="AS91" s="38">
        <f>[2]Calculations!AJ59</f>
        <v>0</v>
      </c>
      <c r="AT91" s="38">
        <f>[2]Calculations!AV59</f>
        <v>0</v>
      </c>
      <c r="AU91" s="38">
        <f>[2]Calculations!AK59</f>
        <v>0</v>
      </c>
      <c r="AV91" s="38">
        <f>[2]Calculations!AW59</f>
        <v>0</v>
      </c>
      <c r="AW91" s="13"/>
      <c r="AX91" s="13"/>
      <c r="AY91" s="85" t="str">
        <f>[2]Calculations!D59</f>
        <v>Land Supply 2018</v>
      </c>
    </row>
    <row r="92" spans="2:51" ht="14.5" x14ac:dyDescent="0.35">
      <c r="B92" s="13" t="str">
        <f>[2]Calculations!A60</f>
        <v>100785/FU/2012/C2</v>
      </c>
      <c r="C92" s="30" t="str">
        <f>[2]Calculations!B60</f>
        <v>Asia House 82 Princess Street</v>
      </c>
      <c r="D92" s="13" t="str">
        <f>[2]Calculations!C60</f>
        <v>Residential</v>
      </c>
      <c r="E92" s="38">
        <f>[2]Calculations!E60</f>
        <v>0.154143</v>
      </c>
      <c r="F92" s="38">
        <f>[2]Calculations!I60</f>
        <v>0.15181448439009002</v>
      </c>
      <c r="G92" s="38">
        <f>[2]Calculations!M60</f>
        <v>98.489379595628748</v>
      </c>
      <c r="H92" s="38">
        <f>[2]Calculations!H60</f>
        <v>2.3285156099099999E-3</v>
      </c>
      <c r="I92" s="38">
        <f>[2]Calculations!L60</f>
        <v>1.5106204043712654</v>
      </c>
      <c r="J92" s="38">
        <f>[2]Calculations!G60</f>
        <v>0</v>
      </c>
      <c r="K92" s="38">
        <f>[2]Calculations!K60</f>
        <v>0</v>
      </c>
      <c r="L92" s="38">
        <f>[2]Calculations!F60</f>
        <v>0</v>
      </c>
      <c r="M92" s="38">
        <f>[2]Calculations!J60</f>
        <v>0</v>
      </c>
      <c r="N92" s="38">
        <f>[2]Calculations!V60</f>
        <v>0</v>
      </c>
      <c r="O92" s="38">
        <f>[2]Calculations!W60</f>
        <v>0</v>
      </c>
      <c r="P92" s="38">
        <f>[2]Calculations!O60</f>
        <v>3.2046462096800002E-3</v>
      </c>
      <c r="Q92" s="38">
        <f>[2]Calculations!S60</f>
        <v>2.0790085892191019</v>
      </c>
      <c r="R92" s="38">
        <f>[2]Calculations!Q60</f>
        <v>2.2876012096800001E-3</v>
      </c>
      <c r="S92" s="38">
        <f>[2]Calculations!T60</f>
        <v>1.4840772592203344</v>
      </c>
      <c r="T92" s="38">
        <f>[2]Calculations!R60</f>
        <v>0</v>
      </c>
      <c r="U92" s="38">
        <f>[2]Calculations!U60</f>
        <v>0</v>
      </c>
      <c r="V92" s="38" t="str">
        <f>[2]Calculations!X60</f>
        <v>Not Modelled</v>
      </c>
      <c r="W92" s="38" t="str">
        <f>[2]Calculations!Y60</f>
        <v>N/A</v>
      </c>
      <c r="X92" s="38" t="s">
        <v>100</v>
      </c>
      <c r="Y92" s="73" t="s">
        <v>105</v>
      </c>
      <c r="Z92" s="73" t="s">
        <v>1066</v>
      </c>
      <c r="AA92" s="38">
        <f>[2]Calculations!AA60</f>
        <v>0</v>
      </c>
      <c r="AB92" s="38">
        <f>[2]Calculations!AM60</f>
        <v>0</v>
      </c>
      <c r="AC92" s="38">
        <f>[2]Calculations!AB60</f>
        <v>0</v>
      </c>
      <c r="AD92" s="38">
        <f>[2]Calculations!AN60</f>
        <v>0</v>
      </c>
      <c r="AE92" s="38">
        <f>[2]Calculations!AC60</f>
        <v>0</v>
      </c>
      <c r="AF92" s="38">
        <f>[2]Calculations!AO60</f>
        <v>0</v>
      </c>
      <c r="AG92" s="38">
        <f>[2]Calculations!AD60</f>
        <v>0</v>
      </c>
      <c r="AH92" s="38">
        <f>[2]Calculations!AP60</f>
        <v>0</v>
      </c>
      <c r="AI92" s="38">
        <f>[2]Calculations!AE60</f>
        <v>0</v>
      </c>
      <c r="AJ92" s="38">
        <f>[2]Calculations!AQ60</f>
        <v>0</v>
      </c>
      <c r="AK92" s="38">
        <f>[2]Calculations!AF60</f>
        <v>0</v>
      </c>
      <c r="AL92" s="38">
        <f>[2]Calculations!AR60</f>
        <v>0</v>
      </c>
      <c r="AM92" s="38">
        <f>[2]Calculations!AG60</f>
        <v>0</v>
      </c>
      <c r="AN92" s="38">
        <f>[2]Calculations!AS60</f>
        <v>0</v>
      </c>
      <c r="AO92" s="38">
        <f>[2]Calculations!AH60</f>
        <v>0</v>
      </c>
      <c r="AP92" s="38">
        <f>[2]Calculations!AT60</f>
        <v>0</v>
      </c>
      <c r="AQ92" s="38">
        <f>[2]Calculations!AI60</f>
        <v>0.15414294500199999</v>
      </c>
      <c r="AR92" s="38">
        <f>[2]Calculations!AU60</f>
        <v>99.999964320144272</v>
      </c>
      <c r="AS92" s="38">
        <f>[2]Calculations!AJ60</f>
        <v>0</v>
      </c>
      <c r="AT92" s="38">
        <f>[2]Calculations!AV60</f>
        <v>0</v>
      </c>
      <c r="AU92" s="38">
        <f>[2]Calculations!AK60</f>
        <v>0</v>
      </c>
      <c r="AV92" s="38">
        <f>[2]Calculations!AW60</f>
        <v>0</v>
      </c>
      <c r="AW92" s="13"/>
      <c r="AX92" s="13"/>
      <c r="AY92" s="85" t="str">
        <f>[2]Calculations!D60</f>
        <v>Land Supply 2018</v>
      </c>
    </row>
    <row r="93" spans="2:51" ht="14.5" x14ac:dyDescent="0.35">
      <c r="B93" s="13" t="str">
        <f>[2]Calculations!A61</f>
        <v>102721/P3JPA/2013/S2</v>
      </c>
      <c r="C93" s="30" t="str">
        <f>[2]Calculations!B61</f>
        <v>179 - 199A Fog Lane Burnage</v>
      </c>
      <c r="D93" s="13" t="str">
        <f>[2]Calculations!C61</f>
        <v>Residential</v>
      </c>
      <c r="E93" s="38">
        <f>[2]Calculations!E61</f>
        <v>0.220886</v>
      </c>
      <c r="F93" s="38">
        <f>[2]Calculations!I61</f>
        <v>0.220886</v>
      </c>
      <c r="G93" s="38">
        <f>[2]Calculations!M61</f>
        <v>100</v>
      </c>
      <c r="H93" s="38">
        <f>[2]Calculations!H61</f>
        <v>0</v>
      </c>
      <c r="I93" s="38">
        <f>[2]Calculations!L61</f>
        <v>0</v>
      </c>
      <c r="J93" s="38">
        <f>[2]Calculations!G61</f>
        <v>0</v>
      </c>
      <c r="K93" s="38">
        <f>[2]Calculations!K61</f>
        <v>0</v>
      </c>
      <c r="L93" s="38">
        <f>[2]Calculations!F61</f>
        <v>0</v>
      </c>
      <c r="M93" s="38">
        <f>[2]Calculations!J61</f>
        <v>0</v>
      </c>
      <c r="N93" s="38">
        <f>[2]Calculations!V61</f>
        <v>0</v>
      </c>
      <c r="O93" s="38">
        <f>[2]Calculations!W61</f>
        <v>0</v>
      </c>
      <c r="P93" s="38">
        <f>[2]Calculations!O61</f>
        <v>1.0800000000000001E-2</v>
      </c>
      <c r="Q93" s="38">
        <f>[2]Calculations!S61</f>
        <v>4.8893999619713338</v>
      </c>
      <c r="R93" s="38">
        <f>[2]Calculations!Q61</f>
        <v>1.0800000000000001E-2</v>
      </c>
      <c r="S93" s="38">
        <f>[2]Calculations!T61</f>
        <v>4.8893999619713338</v>
      </c>
      <c r="T93" s="38">
        <f>[2]Calculations!R61</f>
        <v>0</v>
      </c>
      <c r="U93" s="38">
        <f>[2]Calculations!U61</f>
        <v>0</v>
      </c>
      <c r="V93" s="38" t="str">
        <f>[2]Calculations!X61</f>
        <v>Not Modelled</v>
      </c>
      <c r="W93" s="38" t="str">
        <f>[2]Calculations!Y61</f>
        <v>N/A</v>
      </c>
      <c r="X93" s="38" t="s">
        <v>100</v>
      </c>
      <c r="Y93" s="73" t="s">
        <v>105</v>
      </c>
      <c r="Z93" s="73" t="s">
        <v>1066</v>
      </c>
      <c r="AA93" s="38">
        <f>[2]Calculations!AA61</f>
        <v>0</v>
      </c>
      <c r="AB93" s="38">
        <f>[2]Calculations!AM61</f>
        <v>0</v>
      </c>
      <c r="AC93" s="38">
        <f>[2]Calculations!AB61</f>
        <v>0</v>
      </c>
      <c r="AD93" s="38">
        <f>[2]Calculations!AN61</f>
        <v>0</v>
      </c>
      <c r="AE93" s="38">
        <f>[2]Calculations!AC61</f>
        <v>0</v>
      </c>
      <c r="AF93" s="38">
        <f>[2]Calculations!AO61</f>
        <v>0</v>
      </c>
      <c r="AG93" s="38">
        <f>[2]Calculations!AD61</f>
        <v>0</v>
      </c>
      <c r="AH93" s="38">
        <f>[2]Calculations!AP61</f>
        <v>0</v>
      </c>
      <c r="AI93" s="38">
        <f>[2]Calculations!AE61</f>
        <v>0</v>
      </c>
      <c r="AJ93" s="38">
        <f>[2]Calculations!AQ61</f>
        <v>0</v>
      </c>
      <c r="AK93" s="38">
        <f>[2]Calculations!AF61</f>
        <v>0</v>
      </c>
      <c r="AL93" s="38">
        <f>[2]Calculations!AR61</f>
        <v>0</v>
      </c>
      <c r="AM93" s="38">
        <f>[2]Calculations!AG61</f>
        <v>0</v>
      </c>
      <c r="AN93" s="38">
        <f>[2]Calculations!AS61</f>
        <v>0</v>
      </c>
      <c r="AO93" s="38">
        <f>[2]Calculations!AH61</f>
        <v>0</v>
      </c>
      <c r="AP93" s="38">
        <f>[2]Calculations!AT61</f>
        <v>0</v>
      </c>
      <c r="AQ93" s="38">
        <f>[2]Calculations!AI61</f>
        <v>0</v>
      </c>
      <c r="AR93" s="38">
        <f>[2]Calculations!AU61</f>
        <v>0</v>
      </c>
      <c r="AS93" s="38">
        <f>[2]Calculations!AJ61</f>
        <v>0</v>
      </c>
      <c r="AT93" s="38">
        <f>[2]Calculations!AV61</f>
        <v>0</v>
      </c>
      <c r="AU93" s="38">
        <f>[2]Calculations!AK61</f>
        <v>0</v>
      </c>
      <c r="AV93" s="38">
        <f>[2]Calculations!AW61</f>
        <v>0</v>
      </c>
      <c r="AW93" s="13"/>
      <c r="AX93" s="13"/>
      <c r="AY93" s="85" t="str">
        <f>[2]Calculations!D61</f>
        <v>Land Supply 2018</v>
      </c>
    </row>
    <row r="94" spans="2:51" ht="26" x14ac:dyDescent="0.35">
      <c r="B94" s="13" t="str">
        <f>[2]Calculations!A62</f>
        <v>105523/FO/2014/N2</v>
      </c>
      <c r="C94" s="30" t="str">
        <f>[2]Calculations!B62</f>
        <v>275A Upper Brook Street Ardwick</v>
      </c>
      <c r="D94" s="13" t="str">
        <f>[2]Calculations!C62</f>
        <v>Offices</v>
      </c>
      <c r="E94" s="38">
        <f>[2]Calculations!E62</f>
        <v>0.120614</v>
      </c>
      <c r="F94" s="38">
        <f>[2]Calculations!I62</f>
        <v>0.120614</v>
      </c>
      <c r="G94" s="38">
        <f>[2]Calculations!M62</f>
        <v>100</v>
      </c>
      <c r="H94" s="38">
        <f>[2]Calculations!H62</f>
        <v>0</v>
      </c>
      <c r="I94" s="38">
        <f>[2]Calculations!L62</f>
        <v>0</v>
      </c>
      <c r="J94" s="38">
        <f>[2]Calculations!G62</f>
        <v>0</v>
      </c>
      <c r="K94" s="38">
        <f>[2]Calculations!K62</f>
        <v>0</v>
      </c>
      <c r="L94" s="38">
        <f>[2]Calculations!F62</f>
        <v>0</v>
      </c>
      <c r="M94" s="38">
        <f>[2]Calculations!J62</f>
        <v>0</v>
      </c>
      <c r="N94" s="38">
        <f>[2]Calculations!V62</f>
        <v>0</v>
      </c>
      <c r="O94" s="38">
        <f>[2]Calculations!W62</f>
        <v>0</v>
      </c>
      <c r="P94" s="38">
        <f>[2]Calculations!O62</f>
        <v>0</v>
      </c>
      <c r="Q94" s="38">
        <f>[2]Calculations!S62</f>
        <v>0</v>
      </c>
      <c r="R94" s="38">
        <f>[2]Calculations!Q62</f>
        <v>0</v>
      </c>
      <c r="S94" s="38">
        <f>[2]Calculations!T62</f>
        <v>0</v>
      </c>
      <c r="T94" s="38">
        <f>[2]Calculations!R62</f>
        <v>0</v>
      </c>
      <c r="U94" s="38">
        <f>[2]Calculations!U62</f>
        <v>0</v>
      </c>
      <c r="V94" s="38" t="str">
        <f>[2]Calculations!X62</f>
        <v>Not Modelled</v>
      </c>
      <c r="W94" s="38" t="str">
        <f>[2]Calculations!Y62</f>
        <v>N/A</v>
      </c>
      <c r="X94" s="38" t="s">
        <v>101</v>
      </c>
      <c r="Y94" s="73" t="s">
        <v>106</v>
      </c>
      <c r="Z94" s="74" t="s">
        <v>107</v>
      </c>
      <c r="AA94" s="38">
        <f>[2]Calculations!AA62</f>
        <v>0</v>
      </c>
      <c r="AB94" s="38">
        <f>[2]Calculations!AM62</f>
        <v>0</v>
      </c>
      <c r="AC94" s="38">
        <f>[2]Calculations!AB62</f>
        <v>0</v>
      </c>
      <c r="AD94" s="38">
        <f>[2]Calculations!AN62</f>
        <v>0</v>
      </c>
      <c r="AE94" s="38">
        <f>[2]Calculations!AC62</f>
        <v>0</v>
      </c>
      <c r="AF94" s="38">
        <f>[2]Calculations!AO62</f>
        <v>0</v>
      </c>
      <c r="AG94" s="38">
        <f>[2]Calculations!AD62</f>
        <v>0</v>
      </c>
      <c r="AH94" s="38">
        <f>[2]Calculations!AP62</f>
        <v>0</v>
      </c>
      <c r="AI94" s="38">
        <f>[2]Calculations!AE62</f>
        <v>0</v>
      </c>
      <c r="AJ94" s="38">
        <f>[2]Calculations!AQ62</f>
        <v>0</v>
      </c>
      <c r="AK94" s="38">
        <f>[2]Calculations!AF62</f>
        <v>0</v>
      </c>
      <c r="AL94" s="38">
        <f>[2]Calculations!AR62</f>
        <v>0</v>
      </c>
      <c r="AM94" s="38">
        <f>[2]Calculations!AG62</f>
        <v>0</v>
      </c>
      <c r="AN94" s="38">
        <f>[2]Calculations!AS62</f>
        <v>0</v>
      </c>
      <c r="AO94" s="38">
        <f>[2]Calculations!AH62</f>
        <v>0</v>
      </c>
      <c r="AP94" s="38">
        <f>[2]Calculations!AT62</f>
        <v>0</v>
      </c>
      <c r="AQ94" s="38">
        <f>[2]Calculations!AI62</f>
        <v>0</v>
      </c>
      <c r="AR94" s="38">
        <f>[2]Calculations!AU62</f>
        <v>0</v>
      </c>
      <c r="AS94" s="38">
        <f>[2]Calculations!AJ62</f>
        <v>0</v>
      </c>
      <c r="AT94" s="38">
        <f>[2]Calculations!AV62</f>
        <v>0</v>
      </c>
      <c r="AU94" s="38">
        <f>[2]Calculations!AK62</f>
        <v>0</v>
      </c>
      <c r="AV94" s="38">
        <f>[2]Calculations!AW62</f>
        <v>0</v>
      </c>
      <c r="AW94" s="13"/>
      <c r="AX94" s="13"/>
      <c r="AY94" s="85" t="str">
        <f>[2]Calculations!D62</f>
        <v>Land Supply 2018</v>
      </c>
    </row>
    <row r="95" spans="2:51" ht="26" x14ac:dyDescent="0.35">
      <c r="B95" s="13" t="str">
        <f>[2]Calculations!A63</f>
        <v>105776/PIAPA/2014/N2</v>
      </c>
      <c r="C95" s="30" t="str">
        <f>[2]Calculations!B63</f>
        <v>140 Chapman Street_x000D_Gorton_x000D_Manchester_x000D_M18 8LZ</v>
      </c>
      <c r="D95" s="13" t="str">
        <f>[2]Calculations!C63</f>
        <v>Residential</v>
      </c>
      <c r="E95" s="38">
        <f>[2]Calculations!E63</f>
        <v>9.2883099999999993E-3</v>
      </c>
      <c r="F95" s="38">
        <f>[2]Calculations!I63</f>
        <v>9.2883099999999993E-3</v>
      </c>
      <c r="G95" s="38">
        <f>[2]Calculations!M63</f>
        <v>100</v>
      </c>
      <c r="H95" s="38">
        <f>[2]Calculations!H63</f>
        <v>0</v>
      </c>
      <c r="I95" s="38">
        <f>[2]Calculations!L63</f>
        <v>0</v>
      </c>
      <c r="J95" s="38">
        <f>[2]Calculations!G63</f>
        <v>0</v>
      </c>
      <c r="K95" s="38">
        <f>[2]Calculations!K63</f>
        <v>0</v>
      </c>
      <c r="L95" s="38">
        <f>[2]Calculations!F63</f>
        <v>0</v>
      </c>
      <c r="M95" s="38">
        <f>[2]Calculations!J63</f>
        <v>0</v>
      </c>
      <c r="N95" s="38">
        <f>[2]Calculations!V63</f>
        <v>0</v>
      </c>
      <c r="O95" s="38">
        <f>[2]Calculations!W63</f>
        <v>0</v>
      </c>
      <c r="P95" s="38">
        <f>[2]Calculations!O63</f>
        <v>0</v>
      </c>
      <c r="Q95" s="38">
        <f>[2]Calculations!S63</f>
        <v>0</v>
      </c>
      <c r="R95" s="38">
        <f>[2]Calculations!Q63</f>
        <v>0</v>
      </c>
      <c r="S95" s="38">
        <f>[2]Calculations!T63</f>
        <v>0</v>
      </c>
      <c r="T95" s="38">
        <f>[2]Calculations!R63</f>
        <v>0</v>
      </c>
      <c r="U95" s="38">
        <f>[2]Calculations!U63</f>
        <v>0</v>
      </c>
      <c r="V95" s="38" t="str">
        <f>[2]Calculations!X63</f>
        <v>Not Modelled</v>
      </c>
      <c r="W95" s="38" t="str">
        <f>[2]Calculations!Y63</f>
        <v>N/A</v>
      </c>
      <c r="X95" s="38" t="s">
        <v>100</v>
      </c>
      <c r="Y95" s="73" t="s">
        <v>106</v>
      </c>
      <c r="Z95" s="74" t="s">
        <v>107</v>
      </c>
      <c r="AA95" s="38">
        <f>[2]Calculations!AA63</f>
        <v>0</v>
      </c>
      <c r="AB95" s="38">
        <f>[2]Calculations!AM63</f>
        <v>0</v>
      </c>
      <c r="AC95" s="38">
        <f>[2]Calculations!AB63</f>
        <v>0</v>
      </c>
      <c r="AD95" s="38">
        <f>[2]Calculations!AN63</f>
        <v>0</v>
      </c>
      <c r="AE95" s="38">
        <f>[2]Calculations!AC63</f>
        <v>0</v>
      </c>
      <c r="AF95" s="38">
        <f>[2]Calculations!AO63</f>
        <v>0</v>
      </c>
      <c r="AG95" s="38">
        <f>[2]Calculations!AD63</f>
        <v>0</v>
      </c>
      <c r="AH95" s="38">
        <f>[2]Calculations!AP63</f>
        <v>0</v>
      </c>
      <c r="AI95" s="38">
        <f>[2]Calculations!AE63</f>
        <v>0</v>
      </c>
      <c r="AJ95" s="38">
        <f>[2]Calculations!AQ63</f>
        <v>0</v>
      </c>
      <c r="AK95" s="38">
        <f>[2]Calculations!AF63</f>
        <v>0</v>
      </c>
      <c r="AL95" s="38">
        <f>[2]Calculations!AR63</f>
        <v>0</v>
      </c>
      <c r="AM95" s="38">
        <f>[2]Calculations!AG63</f>
        <v>0</v>
      </c>
      <c r="AN95" s="38">
        <f>[2]Calculations!AS63</f>
        <v>0</v>
      </c>
      <c r="AO95" s="38">
        <f>[2]Calculations!AH63</f>
        <v>0</v>
      </c>
      <c r="AP95" s="38">
        <f>[2]Calculations!AT63</f>
        <v>0</v>
      </c>
      <c r="AQ95" s="38">
        <f>[2]Calculations!AI63</f>
        <v>0</v>
      </c>
      <c r="AR95" s="38">
        <f>[2]Calculations!AU63</f>
        <v>0</v>
      </c>
      <c r="AS95" s="38">
        <f>[2]Calculations!AJ63</f>
        <v>0</v>
      </c>
      <c r="AT95" s="38">
        <f>[2]Calculations!AV63</f>
        <v>0</v>
      </c>
      <c r="AU95" s="38">
        <f>[2]Calculations!AK63</f>
        <v>0</v>
      </c>
      <c r="AV95" s="38">
        <f>[2]Calculations!AW63</f>
        <v>0</v>
      </c>
      <c r="AW95" s="13"/>
      <c r="AX95" s="13"/>
      <c r="AY95" s="85" t="str">
        <f>[2]Calculations!D63</f>
        <v>Land Supply 2018</v>
      </c>
    </row>
    <row r="96" spans="2:51" ht="26" x14ac:dyDescent="0.35">
      <c r="B96" s="13" t="str">
        <f>[2]Calculations!A64</f>
        <v>106117/FO/2014/N1</v>
      </c>
      <c r="C96" s="30" t="str">
        <f>[2]Calculations!B64</f>
        <v>Briscoe News 129 Briscoe Lane Newton Heath</v>
      </c>
      <c r="D96" s="13" t="str">
        <f>[2]Calculations!C64</f>
        <v>Residential</v>
      </c>
      <c r="E96" s="38">
        <f>[2]Calculations!E64</f>
        <v>1.9636799999999999E-2</v>
      </c>
      <c r="F96" s="38">
        <f>[2]Calculations!I64</f>
        <v>1.9636799999999999E-2</v>
      </c>
      <c r="G96" s="38">
        <f>[2]Calculations!M64</f>
        <v>100</v>
      </c>
      <c r="H96" s="38">
        <f>[2]Calculations!H64</f>
        <v>0</v>
      </c>
      <c r="I96" s="38">
        <f>[2]Calculations!L64</f>
        <v>0</v>
      </c>
      <c r="J96" s="38">
        <f>[2]Calculations!G64</f>
        <v>0</v>
      </c>
      <c r="K96" s="38">
        <f>[2]Calculations!K64</f>
        <v>0</v>
      </c>
      <c r="L96" s="38">
        <f>[2]Calculations!F64</f>
        <v>0</v>
      </c>
      <c r="M96" s="38">
        <f>[2]Calculations!J64</f>
        <v>0</v>
      </c>
      <c r="N96" s="38">
        <f>[2]Calculations!V64</f>
        <v>0</v>
      </c>
      <c r="O96" s="38">
        <f>[2]Calculations!W64</f>
        <v>0</v>
      </c>
      <c r="P96" s="38">
        <f>[2]Calculations!O64</f>
        <v>0</v>
      </c>
      <c r="Q96" s="38">
        <f>[2]Calculations!S64</f>
        <v>0</v>
      </c>
      <c r="R96" s="38">
        <f>[2]Calculations!Q64</f>
        <v>0</v>
      </c>
      <c r="S96" s="38">
        <f>[2]Calculations!T64</f>
        <v>0</v>
      </c>
      <c r="T96" s="38">
        <f>[2]Calculations!R64</f>
        <v>0</v>
      </c>
      <c r="U96" s="38">
        <f>[2]Calculations!U64</f>
        <v>0</v>
      </c>
      <c r="V96" s="38" t="str">
        <f>[2]Calculations!X64</f>
        <v>Not Modelled</v>
      </c>
      <c r="W96" s="38" t="str">
        <f>[2]Calculations!Y64</f>
        <v>N/A</v>
      </c>
      <c r="X96" s="38" t="s">
        <v>100</v>
      </c>
      <c r="Y96" s="73" t="s">
        <v>106</v>
      </c>
      <c r="Z96" s="74" t="s">
        <v>107</v>
      </c>
      <c r="AA96" s="38">
        <f>[2]Calculations!AA64</f>
        <v>0</v>
      </c>
      <c r="AB96" s="38">
        <f>[2]Calculations!AM64</f>
        <v>0</v>
      </c>
      <c r="AC96" s="38">
        <f>[2]Calculations!AB64</f>
        <v>0</v>
      </c>
      <c r="AD96" s="38">
        <f>[2]Calculations!AN64</f>
        <v>0</v>
      </c>
      <c r="AE96" s="38">
        <f>[2]Calculations!AC64</f>
        <v>0</v>
      </c>
      <c r="AF96" s="38">
        <f>[2]Calculations!AO64</f>
        <v>0</v>
      </c>
      <c r="AG96" s="38">
        <f>[2]Calculations!AD64</f>
        <v>0</v>
      </c>
      <c r="AH96" s="38">
        <f>[2]Calculations!AP64</f>
        <v>0</v>
      </c>
      <c r="AI96" s="38">
        <f>[2]Calculations!AE64</f>
        <v>0</v>
      </c>
      <c r="AJ96" s="38">
        <f>[2]Calculations!AQ64</f>
        <v>0</v>
      </c>
      <c r="AK96" s="38">
        <f>[2]Calculations!AF64</f>
        <v>0</v>
      </c>
      <c r="AL96" s="38">
        <f>[2]Calculations!AR64</f>
        <v>0</v>
      </c>
      <c r="AM96" s="38">
        <f>[2]Calculations!AG64</f>
        <v>0</v>
      </c>
      <c r="AN96" s="38">
        <f>[2]Calculations!AS64</f>
        <v>0</v>
      </c>
      <c r="AO96" s="38">
        <f>[2]Calculations!AH64</f>
        <v>0</v>
      </c>
      <c r="AP96" s="38">
        <f>[2]Calculations!AT64</f>
        <v>0</v>
      </c>
      <c r="AQ96" s="38">
        <f>[2]Calculations!AI64</f>
        <v>1.9636790000200001E-2</v>
      </c>
      <c r="AR96" s="38">
        <f>[2]Calculations!AU64</f>
        <v>99.99994907622424</v>
      </c>
      <c r="AS96" s="38">
        <f>[2]Calculations!AJ64</f>
        <v>0</v>
      </c>
      <c r="AT96" s="38">
        <f>[2]Calculations!AV64</f>
        <v>0</v>
      </c>
      <c r="AU96" s="38">
        <f>[2]Calculations!AK64</f>
        <v>0</v>
      </c>
      <c r="AV96" s="38">
        <f>[2]Calculations!AW64</f>
        <v>0</v>
      </c>
      <c r="AW96" s="13"/>
      <c r="AX96" s="13"/>
      <c r="AY96" s="85" t="str">
        <f>[2]Calculations!D64</f>
        <v>Land Supply 2018</v>
      </c>
    </row>
    <row r="97" spans="2:51" ht="26" x14ac:dyDescent="0.35">
      <c r="B97" s="13" t="str">
        <f>[2]Calculations!A65</f>
        <v>106463/FU/2014/N1</v>
      </c>
      <c r="C97" s="30" t="str">
        <f>[2]Calculations!B65</f>
        <v>375 Victoria Avenue Blackley APPEAL DECISION</v>
      </c>
      <c r="D97" s="13" t="str">
        <f>[2]Calculations!C65</f>
        <v>Residential</v>
      </c>
      <c r="E97" s="38">
        <f>[2]Calculations!E65</f>
        <v>3.8179999999999999E-2</v>
      </c>
      <c r="F97" s="38">
        <f>[2]Calculations!I65</f>
        <v>3.8179999999999999E-2</v>
      </c>
      <c r="G97" s="38">
        <f>[2]Calculations!M65</f>
        <v>100</v>
      </c>
      <c r="H97" s="38">
        <f>[2]Calculations!H65</f>
        <v>0</v>
      </c>
      <c r="I97" s="38">
        <f>[2]Calculations!L65</f>
        <v>0</v>
      </c>
      <c r="J97" s="38">
        <f>[2]Calculations!G65</f>
        <v>0</v>
      </c>
      <c r="K97" s="38">
        <f>[2]Calculations!K65</f>
        <v>0</v>
      </c>
      <c r="L97" s="38">
        <f>[2]Calculations!F65</f>
        <v>0</v>
      </c>
      <c r="M97" s="38">
        <f>[2]Calculations!J65</f>
        <v>0</v>
      </c>
      <c r="N97" s="38">
        <f>[2]Calculations!V65</f>
        <v>0</v>
      </c>
      <c r="O97" s="38">
        <f>[2]Calculations!W65</f>
        <v>0</v>
      </c>
      <c r="P97" s="38">
        <f>[2]Calculations!O65</f>
        <v>0</v>
      </c>
      <c r="Q97" s="38">
        <f>[2]Calculations!S65</f>
        <v>0</v>
      </c>
      <c r="R97" s="38">
        <f>[2]Calculations!Q65</f>
        <v>0</v>
      </c>
      <c r="S97" s="38">
        <f>[2]Calculations!T65</f>
        <v>0</v>
      </c>
      <c r="T97" s="38">
        <f>[2]Calculations!R65</f>
        <v>0</v>
      </c>
      <c r="U97" s="38">
        <f>[2]Calculations!U65</f>
        <v>0</v>
      </c>
      <c r="V97" s="38" t="str">
        <f>[2]Calculations!X65</f>
        <v>Not Modelled</v>
      </c>
      <c r="W97" s="38" t="str">
        <f>[2]Calculations!Y65</f>
        <v>N/A</v>
      </c>
      <c r="X97" s="38" t="s">
        <v>100</v>
      </c>
      <c r="Y97" s="73" t="s">
        <v>106</v>
      </c>
      <c r="Z97" s="74" t="s">
        <v>107</v>
      </c>
      <c r="AA97" s="38">
        <f>[2]Calculations!AA65</f>
        <v>0</v>
      </c>
      <c r="AB97" s="38">
        <f>[2]Calculations!AM65</f>
        <v>0</v>
      </c>
      <c r="AC97" s="38">
        <f>[2]Calculations!AB65</f>
        <v>0</v>
      </c>
      <c r="AD97" s="38">
        <f>[2]Calculations!AN65</f>
        <v>0</v>
      </c>
      <c r="AE97" s="38">
        <f>[2]Calculations!AC65</f>
        <v>0</v>
      </c>
      <c r="AF97" s="38">
        <f>[2]Calculations!AO65</f>
        <v>0</v>
      </c>
      <c r="AG97" s="38">
        <f>[2]Calculations!AD65</f>
        <v>0</v>
      </c>
      <c r="AH97" s="38">
        <f>[2]Calculations!AP65</f>
        <v>0</v>
      </c>
      <c r="AI97" s="38">
        <f>[2]Calculations!AE65</f>
        <v>0</v>
      </c>
      <c r="AJ97" s="38">
        <f>[2]Calculations!AQ65</f>
        <v>0</v>
      </c>
      <c r="AK97" s="38">
        <f>[2]Calculations!AF65</f>
        <v>0</v>
      </c>
      <c r="AL97" s="38">
        <f>[2]Calculations!AR65</f>
        <v>0</v>
      </c>
      <c r="AM97" s="38">
        <f>[2]Calculations!AG65</f>
        <v>0</v>
      </c>
      <c r="AN97" s="38">
        <f>[2]Calculations!AS65</f>
        <v>0</v>
      </c>
      <c r="AO97" s="38">
        <f>[2]Calculations!AH65</f>
        <v>0</v>
      </c>
      <c r="AP97" s="38">
        <f>[2]Calculations!AT65</f>
        <v>0</v>
      </c>
      <c r="AQ97" s="38">
        <f>[2]Calculations!AI65</f>
        <v>3.8180024999000001E-2</v>
      </c>
      <c r="AR97" s="38">
        <f>[2]Calculations!AU65</f>
        <v>100.00006547668939</v>
      </c>
      <c r="AS97" s="38">
        <f>[2]Calculations!AJ65</f>
        <v>0</v>
      </c>
      <c r="AT97" s="38">
        <f>[2]Calculations!AV65</f>
        <v>0</v>
      </c>
      <c r="AU97" s="38">
        <f>[2]Calculations!AK65</f>
        <v>0</v>
      </c>
      <c r="AV97" s="38">
        <f>[2]Calculations!AW65</f>
        <v>0</v>
      </c>
      <c r="AW97" s="13"/>
      <c r="AX97" s="13"/>
      <c r="AY97" s="85" t="str">
        <f>[2]Calculations!D65</f>
        <v>Land Supply 2018</v>
      </c>
    </row>
    <row r="98" spans="2:51" ht="14.5" x14ac:dyDescent="0.35">
      <c r="B98" s="13" t="str">
        <f>[2]Calculations!A66</f>
        <v>106592/OO/2014/N1</v>
      </c>
      <c r="C98" s="30" t="str">
        <f>[2]Calculations!B66</f>
        <v>Riverpark Trading Estate (Abattoir site)</v>
      </c>
      <c r="D98" s="13" t="str">
        <f>[2]Calculations!C66</f>
        <v>Residential</v>
      </c>
      <c r="E98" s="38">
        <f>[2]Calculations!E66</f>
        <v>8.2429799999999993</v>
      </c>
      <c r="F98" s="38">
        <f>[2]Calculations!I66</f>
        <v>8.2429799999999993</v>
      </c>
      <c r="G98" s="38">
        <f>[2]Calculations!M66</f>
        <v>100</v>
      </c>
      <c r="H98" s="38">
        <f>[2]Calculations!H66</f>
        <v>0</v>
      </c>
      <c r="I98" s="38">
        <f>[2]Calculations!L66</f>
        <v>0</v>
      </c>
      <c r="J98" s="38">
        <f>[2]Calculations!G66</f>
        <v>0</v>
      </c>
      <c r="K98" s="38">
        <f>[2]Calculations!K66</f>
        <v>0</v>
      </c>
      <c r="L98" s="38">
        <f>[2]Calculations!F66</f>
        <v>0</v>
      </c>
      <c r="M98" s="38">
        <f>[2]Calculations!J66</f>
        <v>0</v>
      </c>
      <c r="N98" s="38">
        <f>[2]Calculations!V66</f>
        <v>0</v>
      </c>
      <c r="O98" s="38">
        <f>[2]Calculations!W66</f>
        <v>0</v>
      </c>
      <c r="P98" s="38">
        <f>[2]Calculations!O66</f>
        <v>0.84826122821700001</v>
      </c>
      <c r="Q98" s="38">
        <f>[2]Calculations!S66</f>
        <v>10.290710740739394</v>
      </c>
      <c r="R98" s="38">
        <f>[2]Calculations!Q66</f>
        <v>0.79226122821699996</v>
      </c>
      <c r="S98" s="38">
        <f>[2]Calculations!T66</f>
        <v>9.6113447832822594</v>
      </c>
      <c r="T98" s="38">
        <f>[2]Calculations!R66</f>
        <v>0.08</v>
      </c>
      <c r="U98" s="38">
        <f>[2]Calculations!U66</f>
        <v>0.9705227963673333</v>
      </c>
      <c r="V98" s="38" t="str">
        <f>[2]Calculations!X66</f>
        <v>Not Modelled</v>
      </c>
      <c r="W98" s="38" t="str">
        <f>[2]Calculations!Y66</f>
        <v>N/A</v>
      </c>
      <c r="X98" s="38" t="s">
        <v>100</v>
      </c>
      <c r="Y98" s="73" t="s">
        <v>105</v>
      </c>
      <c r="Z98" s="73" t="s">
        <v>1066</v>
      </c>
      <c r="AA98" s="38">
        <f>[2]Calculations!AA66</f>
        <v>0</v>
      </c>
      <c r="AB98" s="38">
        <f>[2]Calculations!AM66</f>
        <v>0</v>
      </c>
      <c r="AC98" s="38">
        <f>[2]Calculations!AB66</f>
        <v>0</v>
      </c>
      <c r="AD98" s="38">
        <f>[2]Calculations!AN66</f>
        <v>0</v>
      </c>
      <c r="AE98" s="38">
        <f>[2]Calculations!AC66</f>
        <v>0</v>
      </c>
      <c r="AF98" s="38">
        <f>[2]Calculations!AO66</f>
        <v>0</v>
      </c>
      <c r="AG98" s="38">
        <f>[2]Calculations!AD66</f>
        <v>0</v>
      </c>
      <c r="AH98" s="38">
        <f>[2]Calculations!AP66</f>
        <v>0</v>
      </c>
      <c r="AI98" s="38">
        <f>[2]Calculations!AE66</f>
        <v>0</v>
      </c>
      <c r="AJ98" s="38">
        <f>[2]Calculations!AQ66</f>
        <v>0</v>
      </c>
      <c r="AK98" s="38">
        <f>[2]Calculations!AF66</f>
        <v>0</v>
      </c>
      <c r="AL98" s="38">
        <f>[2]Calculations!AR66</f>
        <v>0</v>
      </c>
      <c r="AM98" s="38">
        <f>[2]Calculations!AG66</f>
        <v>0</v>
      </c>
      <c r="AN98" s="38">
        <f>[2]Calculations!AS66</f>
        <v>0</v>
      </c>
      <c r="AO98" s="38">
        <f>[2]Calculations!AH66</f>
        <v>0</v>
      </c>
      <c r="AP98" s="38">
        <f>[2]Calculations!AT66</f>
        <v>0</v>
      </c>
      <c r="AQ98" s="38">
        <f>[2]Calculations!AI66</f>
        <v>8.2429763200000004</v>
      </c>
      <c r="AR98" s="38">
        <f>[2]Calculations!AU66</f>
        <v>99.999955355951371</v>
      </c>
      <c r="AS98" s="38">
        <f>[2]Calculations!AJ66</f>
        <v>0</v>
      </c>
      <c r="AT98" s="38">
        <f>[2]Calculations!AV66</f>
        <v>0</v>
      </c>
      <c r="AU98" s="38">
        <f>[2]Calculations!AK66</f>
        <v>0</v>
      </c>
      <c r="AV98" s="38">
        <f>[2]Calculations!AW66</f>
        <v>0</v>
      </c>
      <c r="AW98" s="13"/>
      <c r="AX98" s="13"/>
      <c r="AY98" s="85" t="str">
        <f>[2]Calculations!D66</f>
        <v>Land Supply 2018</v>
      </c>
    </row>
    <row r="99" spans="2:51" ht="26" x14ac:dyDescent="0.35">
      <c r="B99" s="13" t="str">
        <f>[2]Calculations!A67</f>
        <v>106890/FO/2014/S1</v>
      </c>
      <c r="C99" s="30" t="str">
        <f>[2]Calculations!B67</f>
        <v>170 Burton Road Didsbury</v>
      </c>
      <c r="D99" s="13" t="str">
        <f>[2]Calculations!C67</f>
        <v>Residential</v>
      </c>
      <c r="E99" s="38">
        <f>[2]Calculations!E67</f>
        <v>1.0659399999999999E-2</v>
      </c>
      <c r="F99" s="38">
        <f>[2]Calculations!I67</f>
        <v>1.0659399999999999E-2</v>
      </c>
      <c r="G99" s="38">
        <f>[2]Calculations!M67</f>
        <v>100</v>
      </c>
      <c r="H99" s="38">
        <f>[2]Calculations!H67</f>
        <v>0</v>
      </c>
      <c r="I99" s="38">
        <f>[2]Calculations!L67</f>
        <v>0</v>
      </c>
      <c r="J99" s="38">
        <f>[2]Calculations!G67</f>
        <v>0</v>
      </c>
      <c r="K99" s="38">
        <f>[2]Calculations!K67</f>
        <v>0</v>
      </c>
      <c r="L99" s="38">
        <f>[2]Calculations!F67</f>
        <v>0</v>
      </c>
      <c r="M99" s="38">
        <f>[2]Calculations!J67</f>
        <v>0</v>
      </c>
      <c r="N99" s="38">
        <f>[2]Calculations!V67</f>
        <v>0</v>
      </c>
      <c r="O99" s="38">
        <f>[2]Calculations!W67</f>
        <v>0</v>
      </c>
      <c r="P99" s="38">
        <f>[2]Calculations!O67</f>
        <v>0</v>
      </c>
      <c r="Q99" s="38">
        <f>[2]Calculations!S67</f>
        <v>0</v>
      </c>
      <c r="R99" s="38">
        <f>[2]Calculations!Q67</f>
        <v>0</v>
      </c>
      <c r="S99" s="38">
        <f>[2]Calculations!T67</f>
        <v>0</v>
      </c>
      <c r="T99" s="38">
        <f>[2]Calculations!R67</f>
        <v>0</v>
      </c>
      <c r="U99" s="38">
        <f>[2]Calculations!U67</f>
        <v>0</v>
      </c>
      <c r="V99" s="38" t="str">
        <f>[2]Calculations!X67</f>
        <v>Not Modelled</v>
      </c>
      <c r="W99" s="38" t="str">
        <f>[2]Calculations!Y67</f>
        <v>N/A</v>
      </c>
      <c r="X99" s="38" t="s">
        <v>100</v>
      </c>
      <c r="Y99" s="73" t="s">
        <v>106</v>
      </c>
      <c r="Z99" s="74" t="s">
        <v>107</v>
      </c>
      <c r="AA99" s="38">
        <f>[2]Calculations!AA67</f>
        <v>0</v>
      </c>
      <c r="AB99" s="38">
        <f>[2]Calculations!AM67</f>
        <v>0</v>
      </c>
      <c r="AC99" s="38">
        <f>[2]Calculations!AB67</f>
        <v>0</v>
      </c>
      <c r="AD99" s="38">
        <f>[2]Calculations!AN67</f>
        <v>0</v>
      </c>
      <c r="AE99" s="38">
        <f>[2]Calculations!AC67</f>
        <v>0</v>
      </c>
      <c r="AF99" s="38">
        <f>[2]Calculations!AO67</f>
        <v>0</v>
      </c>
      <c r="AG99" s="38">
        <f>[2]Calculations!AD67</f>
        <v>0</v>
      </c>
      <c r="AH99" s="38">
        <f>[2]Calculations!AP67</f>
        <v>0</v>
      </c>
      <c r="AI99" s="38">
        <f>[2]Calculations!AE67</f>
        <v>0</v>
      </c>
      <c r="AJ99" s="38">
        <f>[2]Calculations!AQ67</f>
        <v>0</v>
      </c>
      <c r="AK99" s="38">
        <f>[2]Calculations!AF67</f>
        <v>0</v>
      </c>
      <c r="AL99" s="38">
        <f>[2]Calculations!AR67</f>
        <v>0</v>
      </c>
      <c r="AM99" s="38">
        <f>[2]Calculations!AG67</f>
        <v>0</v>
      </c>
      <c r="AN99" s="38">
        <f>[2]Calculations!AS67</f>
        <v>0</v>
      </c>
      <c r="AO99" s="38">
        <f>[2]Calculations!AH67</f>
        <v>0</v>
      </c>
      <c r="AP99" s="38">
        <f>[2]Calculations!AT67</f>
        <v>0</v>
      </c>
      <c r="AQ99" s="38">
        <f>[2]Calculations!AI67</f>
        <v>0</v>
      </c>
      <c r="AR99" s="38">
        <f>[2]Calculations!AU67</f>
        <v>0</v>
      </c>
      <c r="AS99" s="38">
        <f>[2]Calculations!AJ67</f>
        <v>0</v>
      </c>
      <c r="AT99" s="38">
        <f>[2]Calculations!AV67</f>
        <v>0</v>
      </c>
      <c r="AU99" s="38">
        <f>[2]Calculations!AK67</f>
        <v>0</v>
      </c>
      <c r="AV99" s="38">
        <f>[2]Calculations!AW67</f>
        <v>0</v>
      </c>
      <c r="AW99" s="13"/>
      <c r="AX99" s="13"/>
      <c r="AY99" s="85" t="str">
        <f>[2]Calculations!D67</f>
        <v>Land Supply 2018</v>
      </c>
    </row>
    <row r="100" spans="2:51" ht="14.5" x14ac:dyDescent="0.35">
      <c r="B100" s="13" t="str">
        <f>[2]Calculations!A68</f>
        <v>107025/P3JPA/2014/C1</v>
      </c>
      <c r="C100" s="30" t="str">
        <f>[2]Calculations!B68</f>
        <v>16 - 18 King Street_x000D_Manchester_x000D_M2 6AG</v>
      </c>
      <c r="D100" s="13" t="str">
        <f>[2]Calculations!C68</f>
        <v>Residential</v>
      </c>
      <c r="E100" s="38">
        <f>[2]Calculations!E68</f>
        <v>2.4705999999999999E-2</v>
      </c>
      <c r="F100" s="38">
        <f>[2]Calculations!I68</f>
        <v>2.4705999999999999E-2</v>
      </c>
      <c r="G100" s="38">
        <f>[2]Calculations!M68</f>
        <v>100</v>
      </c>
      <c r="H100" s="38">
        <f>[2]Calculations!H68</f>
        <v>0</v>
      </c>
      <c r="I100" s="38">
        <f>[2]Calculations!L68</f>
        <v>0</v>
      </c>
      <c r="J100" s="38">
        <f>[2]Calculations!G68</f>
        <v>0</v>
      </c>
      <c r="K100" s="38">
        <f>[2]Calculations!K68</f>
        <v>0</v>
      </c>
      <c r="L100" s="38">
        <f>[2]Calculations!F68</f>
        <v>0</v>
      </c>
      <c r="M100" s="38">
        <f>[2]Calculations!J68</f>
        <v>0</v>
      </c>
      <c r="N100" s="38">
        <f>[2]Calculations!V68</f>
        <v>0</v>
      </c>
      <c r="O100" s="38">
        <f>[2]Calculations!W68</f>
        <v>0</v>
      </c>
      <c r="P100" s="38">
        <f>[2]Calculations!O68</f>
        <v>4.5012734963000001E-5</v>
      </c>
      <c r="Q100" s="38">
        <f>[2]Calculations!S68</f>
        <v>0.18219353583340081</v>
      </c>
      <c r="R100" s="38">
        <f>[2]Calculations!Q68</f>
        <v>4.5012734963000001E-5</v>
      </c>
      <c r="S100" s="38">
        <f>[2]Calculations!T68</f>
        <v>0.18219353583340081</v>
      </c>
      <c r="T100" s="38">
        <f>[2]Calculations!R68</f>
        <v>0</v>
      </c>
      <c r="U100" s="38">
        <f>[2]Calculations!U68</f>
        <v>0</v>
      </c>
      <c r="V100" s="38" t="str">
        <f>[2]Calculations!X68</f>
        <v>Not Modelled</v>
      </c>
      <c r="W100" s="38" t="str">
        <f>[2]Calculations!Y68</f>
        <v>N/A</v>
      </c>
      <c r="X100" s="38" t="s">
        <v>100</v>
      </c>
      <c r="Y100" s="73" t="s">
        <v>105</v>
      </c>
      <c r="Z100" s="73" t="s">
        <v>1066</v>
      </c>
      <c r="AA100" s="38">
        <f>[2]Calculations!AA68</f>
        <v>0</v>
      </c>
      <c r="AB100" s="38">
        <f>[2]Calculations!AM68</f>
        <v>0</v>
      </c>
      <c r="AC100" s="38">
        <f>[2]Calculations!AB68</f>
        <v>0</v>
      </c>
      <c r="AD100" s="38">
        <f>[2]Calculations!AN68</f>
        <v>0</v>
      </c>
      <c r="AE100" s="38">
        <f>[2]Calculations!AC68</f>
        <v>0</v>
      </c>
      <c r="AF100" s="38">
        <f>[2]Calculations!AO68</f>
        <v>0</v>
      </c>
      <c r="AG100" s="38">
        <f>[2]Calculations!AD68</f>
        <v>0</v>
      </c>
      <c r="AH100" s="38">
        <f>[2]Calculations!AP68</f>
        <v>0</v>
      </c>
      <c r="AI100" s="38">
        <f>[2]Calculations!AE68</f>
        <v>0</v>
      </c>
      <c r="AJ100" s="38">
        <f>[2]Calculations!AQ68</f>
        <v>0</v>
      </c>
      <c r="AK100" s="38">
        <f>[2]Calculations!AF68</f>
        <v>0</v>
      </c>
      <c r="AL100" s="38">
        <f>[2]Calculations!AR68</f>
        <v>0</v>
      </c>
      <c r="AM100" s="38">
        <f>[2]Calculations!AG68</f>
        <v>0</v>
      </c>
      <c r="AN100" s="38">
        <f>[2]Calculations!AS68</f>
        <v>0</v>
      </c>
      <c r="AO100" s="38">
        <f>[2]Calculations!AH68</f>
        <v>0</v>
      </c>
      <c r="AP100" s="38">
        <f>[2]Calculations!AT68</f>
        <v>0</v>
      </c>
      <c r="AQ100" s="38">
        <f>[2]Calculations!AI68</f>
        <v>0</v>
      </c>
      <c r="AR100" s="38">
        <f>[2]Calculations!AU68</f>
        <v>0</v>
      </c>
      <c r="AS100" s="38">
        <f>[2]Calculations!AJ68</f>
        <v>0</v>
      </c>
      <c r="AT100" s="38">
        <f>[2]Calculations!AV68</f>
        <v>0</v>
      </c>
      <c r="AU100" s="38">
        <f>[2]Calculations!AK68</f>
        <v>0</v>
      </c>
      <c r="AV100" s="38">
        <f>[2]Calculations!AW68</f>
        <v>0</v>
      </c>
      <c r="AW100" s="13"/>
      <c r="AX100" s="13"/>
      <c r="AY100" s="85" t="str">
        <f>[2]Calculations!D68</f>
        <v>Land Supply 2018</v>
      </c>
    </row>
    <row r="101" spans="2:51" ht="19.5" customHeight="1" x14ac:dyDescent="0.35">
      <c r="B101" s="13" t="str">
        <f>[2]Calculations!A69</f>
        <v>107054/OO/2014/N1 / 110464</v>
      </c>
      <c r="C101" s="30" t="str">
        <f>[2]Calculations!B69</f>
        <v>Kingsbridge Road / Camelia Road</v>
      </c>
      <c r="D101" s="13" t="str">
        <f>[2]Calculations!C69</f>
        <v>Residential</v>
      </c>
      <c r="E101" s="38">
        <f>[2]Calculations!E69</f>
        <v>0.25585000000000002</v>
      </c>
      <c r="F101" s="38">
        <f>[2]Calculations!I69</f>
        <v>0.25585000000000002</v>
      </c>
      <c r="G101" s="38">
        <f>[2]Calculations!M69</f>
        <v>100</v>
      </c>
      <c r="H101" s="38">
        <f>[2]Calculations!H69</f>
        <v>0</v>
      </c>
      <c r="I101" s="38">
        <f>[2]Calculations!L69</f>
        <v>0</v>
      </c>
      <c r="J101" s="38">
        <f>[2]Calculations!G69</f>
        <v>0</v>
      </c>
      <c r="K101" s="38">
        <f>[2]Calculations!K69</f>
        <v>0</v>
      </c>
      <c r="L101" s="38">
        <f>[2]Calculations!F69</f>
        <v>0</v>
      </c>
      <c r="M101" s="38">
        <f>[2]Calculations!J69</f>
        <v>0</v>
      </c>
      <c r="N101" s="38">
        <f>[2]Calculations!V69</f>
        <v>0</v>
      </c>
      <c r="O101" s="38">
        <f>[2]Calculations!W69</f>
        <v>0</v>
      </c>
      <c r="P101" s="38">
        <f>[2]Calculations!O69</f>
        <v>0</v>
      </c>
      <c r="Q101" s="38">
        <f>[2]Calculations!S69</f>
        <v>0</v>
      </c>
      <c r="R101" s="38">
        <f>[2]Calculations!Q69</f>
        <v>0</v>
      </c>
      <c r="S101" s="38">
        <f>[2]Calculations!T69</f>
        <v>0</v>
      </c>
      <c r="T101" s="38">
        <f>[2]Calculations!R69</f>
        <v>0</v>
      </c>
      <c r="U101" s="38">
        <f>[2]Calculations!U69</f>
        <v>0</v>
      </c>
      <c r="V101" s="38" t="str">
        <f>[2]Calculations!X69</f>
        <v>Not Modelled</v>
      </c>
      <c r="W101" s="38" t="str">
        <f>[2]Calculations!Y69</f>
        <v>N/A</v>
      </c>
      <c r="X101" s="38" t="s">
        <v>100</v>
      </c>
      <c r="Y101" s="73" t="s">
        <v>106</v>
      </c>
      <c r="Z101" s="74" t="s">
        <v>107</v>
      </c>
      <c r="AA101" s="38">
        <f>[2]Calculations!AA69</f>
        <v>0</v>
      </c>
      <c r="AB101" s="38">
        <f>[2]Calculations!AM69</f>
        <v>0</v>
      </c>
      <c r="AC101" s="38">
        <f>[2]Calculations!AB69</f>
        <v>0</v>
      </c>
      <c r="AD101" s="38">
        <f>[2]Calculations!AN69</f>
        <v>0</v>
      </c>
      <c r="AE101" s="38">
        <f>[2]Calculations!AC69</f>
        <v>0</v>
      </c>
      <c r="AF101" s="38">
        <f>[2]Calculations!AO69</f>
        <v>0</v>
      </c>
      <c r="AG101" s="38">
        <f>[2]Calculations!AD69</f>
        <v>0</v>
      </c>
      <c r="AH101" s="38">
        <f>[2]Calculations!AP69</f>
        <v>0</v>
      </c>
      <c r="AI101" s="38">
        <f>[2]Calculations!AE69</f>
        <v>0</v>
      </c>
      <c r="AJ101" s="38">
        <f>[2]Calculations!AQ69</f>
        <v>0</v>
      </c>
      <c r="AK101" s="38">
        <f>[2]Calculations!AF69</f>
        <v>0</v>
      </c>
      <c r="AL101" s="38">
        <f>[2]Calculations!AR69</f>
        <v>0</v>
      </c>
      <c r="AM101" s="38">
        <f>[2]Calculations!AG69</f>
        <v>0</v>
      </c>
      <c r="AN101" s="38">
        <f>[2]Calculations!AS69</f>
        <v>0</v>
      </c>
      <c r="AO101" s="38">
        <f>[2]Calculations!AH69</f>
        <v>0</v>
      </c>
      <c r="AP101" s="38">
        <f>[2]Calculations!AT69</f>
        <v>0</v>
      </c>
      <c r="AQ101" s="38">
        <f>[2]Calculations!AI69</f>
        <v>0.25584951499800002</v>
      </c>
      <c r="AR101" s="38">
        <f>[2]Calculations!AU69</f>
        <v>99.999810435020521</v>
      </c>
      <c r="AS101" s="38">
        <f>[2]Calculations!AJ69</f>
        <v>0</v>
      </c>
      <c r="AT101" s="38">
        <f>[2]Calculations!AV69</f>
        <v>0</v>
      </c>
      <c r="AU101" s="38">
        <f>[2]Calculations!AK69</f>
        <v>0</v>
      </c>
      <c r="AV101" s="38">
        <f>[2]Calculations!AW69</f>
        <v>0</v>
      </c>
      <c r="AW101" s="13"/>
      <c r="AX101" s="13"/>
      <c r="AY101" s="85" t="str">
        <f>[2]Calculations!D69</f>
        <v>Land Supply 2018</v>
      </c>
    </row>
    <row r="102" spans="2:51" ht="19.5" customHeight="1" x14ac:dyDescent="0.35">
      <c r="B102" s="13" t="str">
        <f>[2]Calculations!A70</f>
        <v>107099/OO/2014/N2</v>
      </c>
      <c r="C102" s="30" t="str">
        <f>[2]Calculations!B70</f>
        <v>Land At Wellington Street/Cross Lane Gorton</v>
      </c>
      <c r="D102" s="13" t="str">
        <f>[2]Calculations!C70</f>
        <v>Residential</v>
      </c>
      <c r="E102" s="38">
        <f>[2]Calculations!E70</f>
        <v>9.4960100000000006E-2</v>
      </c>
      <c r="F102" s="38">
        <f>[2]Calculations!I70</f>
        <v>9.4960100000000006E-2</v>
      </c>
      <c r="G102" s="38">
        <f>[2]Calculations!M70</f>
        <v>100</v>
      </c>
      <c r="H102" s="38">
        <f>[2]Calculations!H70</f>
        <v>0</v>
      </c>
      <c r="I102" s="38">
        <f>[2]Calculations!L70</f>
        <v>0</v>
      </c>
      <c r="J102" s="38">
        <f>[2]Calculations!G70</f>
        <v>0</v>
      </c>
      <c r="K102" s="38">
        <f>[2]Calculations!K70</f>
        <v>0</v>
      </c>
      <c r="L102" s="38">
        <f>[2]Calculations!F70</f>
        <v>0</v>
      </c>
      <c r="M102" s="38">
        <f>[2]Calculations!J70</f>
        <v>0</v>
      </c>
      <c r="N102" s="38">
        <f>[2]Calculations!V70</f>
        <v>0</v>
      </c>
      <c r="O102" s="38">
        <f>[2]Calculations!W70</f>
        <v>0</v>
      </c>
      <c r="P102" s="38">
        <f>[2]Calculations!O70</f>
        <v>0</v>
      </c>
      <c r="Q102" s="38">
        <f>[2]Calculations!S70</f>
        <v>0</v>
      </c>
      <c r="R102" s="38">
        <f>[2]Calculations!Q70</f>
        <v>0</v>
      </c>
      <c r="S102" s="38">
        <f>[2]Calculations!T70</f>
        <v>0</v>
      </c>
      <c r="T102" s="38">
        <f>[2]Calculations!R70</f>
        <v>0</v>
      </c>
      <c r="U102" s="38">
        <f>[2]Calculations!U70</f>
        <v>0</v>
      </c>
      <c r="V102" s="38" t="str">
        <f>[2]Calculations!X70</f>
        <v>Not Modelled</v>
      </c>
      <c r="W102" s="38" t="str">
        <f>[2]Calculations!Y70</f>
        <v>N/A</v>
      </c>
      <c r="X102" s="38" t="s">
        <v>100</v>
      </c>
      <c r="Y102" s="73" t="s">
        <v>106</v>
      </c>
      <c r="Z102" s="74" t="s">
        <v>107</v>
      </c>
      <c r="AA102" s="38">
        <f>[2]Calculations!AA70</f>
        <v>0</v>
      </c>
      <c r="AB102" s="38">
        <f>[2]Calculations!AM70</f>
        <v>0</v>
      </c>
      <c r="AC102" s="38">
        <f>[2]Calculations!AB70</f>
        <v>0</v>
      </c>
      <c r="AD102" s="38">
        <f>[2]Calculations!AN70</f>
        <v>0</v>
      </c>
      <c r="AE102" s="38">
        <f>[2]Calculations!AC70</f>
        <v>0</v>
      </c>
      <c r="AF102" s="38">
        <f>[2]Calculations!AO70</f>
        <v>0</v>
      </c>
      <c r="AG102" s="38">
        <f>[2]Calculations!AD70</f>
        <v>0</v>
      </c>
      <c r="AH102" s="38">
        <f>[2]Calculations!AP70</f>
        <v>0</v>
      </c>
      <c r="AI102" s="38">
        <f>[2]Calculations!AE70</f>
        <v>0</v>
      </c>
      <c r="AJ102" s="38">
        <f>[2]Calculations!AQ70</f>
        <v>0</v>
      </c>
      <c r="AK102" s="38">
        <f>[2]Calculations!AF70</f>
        <v>0</v>
      </c>
      <c r="AL102" s="38">
        <f>[2]Calculations!AR70</f>
        <v>0</v>
      </c>
      <c r="AM102" s="38">
        <f>[2]Calculations!AG70</f>
        <v>0</v>
      </c>
      <c r="AN102" s="38">
        <f>[2]Calculations!AS70</f>
        <v>0</v>
      </c>
      <c r="AO102" s="38">
        <f>[2]Calculations!AH70</f>
        <v>0</v>
      </c>
      <c r="AP102" s="38">
        <f>[2]Calculations!AT70</f>
        <v>0</v>
      </c>
      <c r="AQ102" s="38">
        <f>[2]Calculations!AI70</f>
        <v>0</v>
      </c>
      <c r="AR102" s="38">
        <f>[2]Calculations!AU70</f>
        <v>0</v>
      </c>
      <c r="AS102" s="38">
        <f>[2]Calculations!AJ70</f>
        <v>0</v>
      </c>
      <c r="AT102" s="38">
        <f>[2]Calculations!AV70</f>
        <v>0</v>
      </c>
      <c r="AU102" s="38">
        <f>[2]Calculations!AK70</f>
        <v>0</v>
      </c>
      <c r="AV102" s="38">
        <f>[2]Calculations!AW70</f>
        <v>0</v>
      </c>
      <c r="AW102" s="13"/>
      <c r="AX102" s="13"/>
      <c r="AY102" s="85" t="str">
        <f>[2]Calculations!D70</f>
        <v>Land Supply 2018</v>
      </c>
    </row>
    <row r="103" spans="2:51" ht="19.5" customHeight="1" x14ac:dyDescent="0.35">
      <c r="B103" s="13" t="str">
        <f>[2]Calculations!A71</f>
        <v>107139/P3JPA/2014/C1</v>
      </c>
      <c r="C103" s="30" t="str">
        <f>[2]Calculations!B71</f>
        <v>1 - 2 North Parade_x000D_Manchester_x000D_M3 2NH</v>
      </c>
      <c r="D103" s="13" t="str">
        <f>[2]Calculations!C71</f>
        <v>Residential</v>
      </c>
      <c r="E103" s="38">
        <f>[2]Calculations!E71</f>
        <v>6.1908299999999999E-2</v>
      </c>
      <c r="F103" s="38">
        <f>[2]Calculations!I71</f>
        <v>6.1908299999999999E-2</v>
      </c>
      <c r="G103" s="38">
        <f>[2]Calculations!M71</f>
        <v>100</v>
      </c>
      <c r="H103" s="38">
        <f>[2]Calculations!H71</f>
        <v>0</v>
      </c>
      <c r="I103" s="38">
        <f>[2]Calculations!L71</f>
        <v>0</v>
      </c>
      <c r="J103" s="38">
        <f>[2]Calculations!G71</f>
        <v>0</v>
      </c>
      <c r="K103" s="38">
        <f>[2]Calculations!K71</f>
        <v>0</v>
      </c>
      <c r="L103" s="38">
        <f>[2]Calculations!F71</f>
        <v>0</v>
      </c>
      <c r="M103" s="38">
        <f>[2]Calculations!J71</f>
        <v>0</v>
      </c>
      <c r="N103" s="38">
        <f>[2]Calculations!V71</f>
        <v>0</v>
      </c>
      <c r="O103" s="38">
        <f>[2]Calculations!W71</f>
        <v>0</v>
      </c>
      <c r="P103" s="38">
        <f>[2]Calculations!O71</f>
        <v>2.3855400000000001E-4</v>
      </c>
      <c r="Q103" s="38">
        <f>[2]Calculations!S71</f>
        <v>0.3853344381932633</v>
      </c>
      <c r="R103" s="38">
        <f>[2]Calculations!Q71</f>
        <v>0</v>
      </c>
      <c r="S103" s="38">
        <f>[2]Calculations!T71</f>
        <v>0</v>
      </c>
      <c r="T103" s="38">
        <f>[2]Calculations!R71</f>
        <v>0</v>
      </c>
      <c r="U103" s="38">
        <f>[2]Calculations!U71</f>
        <v>0</v>
      </c>
      <c r="V103" s="38" t="str">
        <f>[2]Calculations!X71</f>
        <v>Not Modelled</v>
      </c>
      <c r="W103" s="38" t="str">
        <f>[2]Calculations!Y71</f>
        <v>N/A</v>
      </c>
      <c r="X103" s="38" t="s">
        <v>100</v>
      </c>
      <c r="Y103" s="73" t="s">
        <v>105</v>
      </c>
      <c r="Z103" s="73" t="s">
        <v>1066</v>
      </c>
      <c r="AA103" s="38">
        <f>[2]Calculations!AA71</f>
        <v>0</v>
      </c>
      <c r="AB103" s="38">
        <f>[2]Calculations!AM71</f>
        <v>0</v>
      </c>
      <c r="AC103" s="38">
        <f>[2]Calculations!AB71</f>
        <v>0</v>
      </c>
      <c r="AD103" s="38">
        <f>[2]Calculations!AN71</f>
        <v>0</v>
      </c>
      <c r="AE103" s="38">
        <f>[2]Calculations!AC71</f>
        <v>0</v>
      </c>
      <c r="AF103" s="38">
        <f>[2]Calculations!AO71</f>
        <v>0</v>
      </c>
      <c r="AG103" s="38">
        <f>[2]Calculations!AD71</f>
        <v>0</v>
      </c>
      <c r="AH103" s="38">
        <f>[2]Calculations!AP71</f>
        <v>0</v>
      </c>
      <c r="AI103" s="38">
        <f>[2]Calculations!AE71</f>
        <v>0</v>
      </c>
      <c r="AJ103" s="38">
        <f>[2]Calculations!AQ71</f>
        <v>0</v>
      </c>
      <c r="AK103" s="38">
        <f>[2]Calculations!AF71</f>
        <v>0</v>
      </c>
      <c r="AL103" s="38">
        <f>[2]Calculations!AR71</f>
        <v>0</v>
      </c>
      <c r="AM103" s="38">
        <f>[2]Calculations!AG71</f>
        <v>0</v>
      </c>
      <c r="AN103" s="38">
        <f>[2]Calculations!AS71</f>
        <v>0</v>
      </c>
      <c r="AO103" s="38">
        <f>[2]Calculations!AH71</f>
        <v>0</v>
      </c>
      <c r="AP103" s="38">
        <f>[2]Calculations!AT71</f>
        <v>0</v>
      </c>
      <c r="AQ103" s="38">
        <f>[2]Calculations!AI71</f>
        <v>0</v>
      </c>
      <c r="AR103" s="38">
        <f>[2]Calculations!AU71</f>
        <v>0</v>
      </c>
      <c r="AS103" s="38">
        <f>[2]Calculations!AJ71</f>
        <v>0</v>
      </c>
      <c r="AT103" s="38">
        <f>[2]Calculations!AV71</f>
        <v>0</v>
      </c>
      <c r="AU103" s="38">
        <f>[2]Calculations!AK71</f>
        <v>0</v>
      </c>
      <c r="AV103" s="38">
        <f>[2]Calculations!AW71</f>
        <v>0</v>
      </c>
      <c r="AW103" s="13"/>
      <c r="AX103" s="13"/>
      <c r="AY103" s="85" t="str">
        <f>[2]Calculations!D71</f>
        <v>Land Supply 2018</v>
      </c>
    </row>
    <row r="104" spans="2:51" ht="19.5" customHeight="1" x14ac:dyDescent="0.35">
      <c r="B104" s="13" t="str">
        <f>[2]Calculations!A72</f>
        <v>107190/PIAPA/2014/S1</v>
      </c>
      <c r="C104" s="30" t="str">
        <f>[2]Calculations!B72</f>
        <v>Ground Floor _x000D_299 Chester Road_x000D_Hulme_x000D_Manchester_x000D_M15 4EY</v>
      </c>
      <c r="D104" s="13" t="str">
        <f>[2]Calculations!C72</f>
        <v>Residential</v>
      </c>
      <c r="E104" s="38">
        <f>[2]Calculations!E72</f>
        <v>5.0342499999999997E-3</v>
      </c>
      <c r="F104" s="38">
        <f>[2]Calculations!I72</f>
        <v>5.0342499999999997E-3</v>
      </c>
      <c r="G104" s="38">
        <f>[2]Calculations!M72</f>
        <v>100</v>
      </c>
      <c r="H104" s="38">
        <f>[2]Calculations!H72</f>
        <v>0</v>
      </c>
      <c r="I104" s="38">
        <f>[2]Calculations!L72</f>
        <v>0</v>
      </c>
      <c r="J104" s="38">
        <f>[2]Calculations!G72</f>
        <v>0</v>
      </c>
      <c r="K104" s="38">
        <f>[2]Calculations!K72</f>
        <v>0</v>
      </c>
      <c r="L104" s="38">
        <f>[2]Calculations!F72</f>
        <v>0</v>
      </c>
      <c r="M104" s="38">
        <f>[2]Calculations!J72</f>
        <v>0</v>
      </c>
      <c r="N104" s="38">
        <f>[2]Calculations!V72</f>
        <v>0</v>
      </c>
      <c r="O104" s="38">
        <f>[2]Calculations!W72</f>
        <v>0</v>
      </c>
      <c r="P104" s="38">
        <f>[2]Calculations!O72</f>
        <v>0</v>
      </c>
      <c r="Q104" s="38">
        <f>[2]Calculations!S72</f>
        <v>0</v>
      </c>
      <c r="R104" s="38">
        <f>[2]Calculations!Q72</f>
        <v>0</v>
      </c>
      <c r="S104" s="38">
        <f>[2]Calculations!T72</f>
        <v>0</v>
      </c>
      <c r="T104" s="38">
        <f>[2]Calculations!R72</f>
        <v>0</v>
      </c>
      <c r="U104" s="38">
        <f>[2]Calculations!U72</f>
        <v>0</v>
      </c>
      <c r="V104" s="38" t="str">
        <f>[2]Calculations!X72</f>
        <v>Not Modelled</v>
      </c>
      <c r="W104" s="38" t="str">
        <f>[2]Calculations!Y72</f>
        <v>N/A</v>
      </c>
      <c r="X104" s="38" t="s">
        <v>100</v>
      </c>
      <c r="Y104" s="73" t="s">
        <v>106</v>
      </c>
      <c r="Z104" s="74" t="s">
        <v>107</v>
      </c>
      <c r="AA104" s="38">
        <f>[2]Calculations!AA72</f>
        <v>0</v>
      </c>
      <c r="AB104" s="38">
        <f>[2]Calculations!AM72</f>
        <v>0</v>
      </c>
      <c r="AC104" s="38">
        <f>[2]Calculations!AB72</f>
        <v>0</v>
      </c>
      <c r="AD104" s="38">
        <f>[2]Calculations!AN72</f>
        <v>0</v>
      </c>
      <c r="AE104" s="38">
        <f>[2]Calculations!AC72</f>
        <v>0</v>
      </c>
      <c r="AF104" s="38">
        <f>[2]Calculations!AO72</f>
        <v>0</v>
      </c>
      <c r="AG104" s="38">
        <f>[2]Calculations!AD72</f>
        <v>0</v>
      </c>
      <c r="AH104" s="38">
        <f>[2]Calculations!AP72</f>
        <v>0</v>
      </c>
      <c r="AI104" s="38">
        <f>[2]Calculations!AE72</f>
        <v>0</v>
      </c>
      <c r="AJ104" s="38">
        <f>[2]Calculations!AQ72</f>
        <v>0</v>
      </c>
      <c r="AK104" s="38">
        <f>[2]Calculations!AF72</f>
        <v>0</v>
      </c>
      <c r="AL104" s="38">
        <f>[2]Calculations!AR72</f>
        <v>0</v>
      </c>
      <c r="AM104" s="38">
        <f>[2]Calculations!AG72</f>
        <v>0</v>
      </c>
      <c r="AN104" s="38">
        <f>[2]Calculations!AS72</f>
        <v>0</v>
      </c>
      <c r="AO104" s="38">
        <f>[2]Calculations!AH72</f>
        <v>0</v>
      </c>
      <c r="AP104" s="38">
        <f>[2]Calculations!AT72</f>
        <v>0</v>
      </c>
      <c r="AQ104" s="38">
        <f>[2]Calculations!AI72</f>
        <v>0</v>
      </c>
      <c r="AR104" s="38">
        <f>[2]Calculations!AU72</f>
        <v>0</v>
      </c>
      <c r="AS104" s="38">
        <f>[2]Calculations!AJ72</f>
        <v>0</v>
      </c>
      <c r="AT104" s="38">
        <f>[2]Calculations!AV72</f>
        <v>0</v>
      </c>
      <c r="AU104" s="38">
        <f>[2]Calculations!AK72</f>
        <v>0</v>
      </c>
      <c r="AV104" s="38">
        <f>[2]Calculations!AW72</f>
        <v>0</v>
      </c>
      <c r="AW104" s="13"/>
      <c r="AX104" s="13"/>
      <c r="AY104" s="85" t="str">
        <f>[2]Calculations!D72</f>
        <v>Land Supply 2018</v>
      </c>
    </row>
    <row r="105" spans="2:51" ht="19.5" customHeight="1" x14ac:dyDescent="0.35">
      <c r="B105" s="13" t="str">
        <f>[2]Calculations!A73</f>
        <v>107200/P3JPA/2014/C1</v>
      </c>
      <c r="C105" s="30" t="str">
        <f>[2]Calculations!B73</f>
        <v>17 Shudehill_x000D_Manchester_x000D_M4 2AF</v>
      </c>
      <c r="D105" s="13" t="str">
        <f>[2]Calculations!C73</f>
        <v>Residential</v>
      </c>
      <c r="E105" s="38">
        <f>[2]Calculations!E73</f>
        <v>9.6364599999999995E-3</v>
      </c>
      <c r="F105" s="38">
        <f>[2]Calculations!I73</f>
        <v>9.6364599999999995E-3</v>
      </c>
      <c r="G105" s="38">
        <f>[2]Calculations!M73</f>
        <v>100</v>
      </c>
      <c r="H105" s="38">
        <f>[2]Calculations!H73</f>
        <v>0</v>
      </c>
      <c r="I105" s="38">
        <f>[2]Calculations!L73</f>
        <v>0</v>
      </c>
      <c r="J105" s="38">
        <f>[2]Calculations!G73</f>
        <v>0</v>
      </c>
      <c r="K105" s="38">
        <f>[2]Calculations!K73</f>
        <v>0</v>
      </c>
      <c r="L105" s="38">
        <f>[2]Calculations!F73</f>
        <v>0</v>
      </c>
      <c r="M105" s="38">
        <f>[2]Calculations!J73</f>
        <v>0</v>
      </c>
      <c r="N105" s="38">
        <f>[2]Calculations!V73</f>
        <v>0</v>
      </c>
      <c r="O105" s="38">
        <f>[2]Calculations!W73</f>
        <v>0</v>
      </c>
      <c r="P105" s="38">
        <f>[2]Calculations!O73</f>
        <v>0</v>
      </c>
      <c r="Q105" s="38">
        <f>[2]Calculations!S73</f>
        <v>0</v>
      </c>
      <c r="R105" s="38">
        <f>[2]Calculations!Q73</f>
        <v>0</v>
      </c>
      <c r="S105" s="38">
        <f>[2]Calculations!T73</f>
        <v>0</v>
      </c>
      <c r="T105" s="38">
        <f>[2]Calculations!R73</f>
        <v>0</v>
      </c>
      <c r="U105" s="38">
        <f>[2]Calculations!U73</f>
        <v>0</v>
      </c>
      <c r="V105" s="38" t="str">
        <f>[2]Calculations!X73</f>
        <v>Not Modelled</v>
      </c>
      <c r="W105" s="38" t="str">
        <f>[2]Calculations!Y73</f>
        <v>N/A</v>
      </c>
      <c r="X105" s="38" t="s">
        <v>100</v>
      </c>
      <c r="Y105" s="73" t="s">
        <v>106</v>
      </c>
      <c r="Z105" s="74" t="s">
        <v>107</v>
      </c>
      <c r="AA105" s="38">
        <f>[2]Calculations!AA73</f>
        <v>0</v>
      </c>
      <c r="AB105" s="38">
        <f>[2]Calculations!AM73</f>
        <v>0</v>
      </c>
      <c r="AC105" s="38">
        <f>[2]Calculations!AB73</f>
        <v>0</v>
      </c>
      <c r="AD105" s="38">
        <f>[2]Calculations!AN73</f>
        <v>0</v>
      </c>
      <c r="AE105" s="38">
        <f>[2]Calculations!AC73</f>
        <v>0</v>
      </c>
      <c r="AF105" s="38">
        <f>[2]Calculations!AO73</f>
        <v>0</v>
      </c>
      <c r="AG105" s="38">
        <f>[2]Calculations!AD73</f>
        <v>0</v>
      </c>
      <c r="AH105" s="38">
        <f>[2]Calculations!AP73</f>
        <v>0</v>
      </c>
      <c r="AI105" s="38">
        <f>[2]Calculations!AE73</f>
        <v>0</v>
      </c>
      <c r="AJ105" s="38">
        <f>[2]Calculations!AQ73</f>
        <v>0</v>
      </c>
      <c r="AK105" s="38">
        <f>[2]Calculations!AF73</f>
        <v>0</v>
      </c>
      <c r="AL105" s="38">
        <f>[2]Calculations!AR73</f>
        <v>0</v>
      </c>
      <c r="AM105" s="38">
        <f>[2]Calculations!AG73</f>
        <v>0</v>
      </c>
      <c r="AN105" s="38">
        <f>[2]Calculations!AS73</f>
        <v>0</v>
      </c>
      <c r="AO105" s="38">
        <f>[2]Calculations!AH73</f>
        <v>0</v>
      </c>
      <c r="AP105" s="38">
        <f>[2]Calculations!AT73</f>
        <v>0</v>
      </c>
      <c r="AQ105" s="38">
        <f>[2]Calculations!AI73</f>
        <v>0</v>
      </c>
      <c r="AR105" s="38">
        <f>[2]Calculations!AU73</f>
        <v>0</v>
      </c>
      <c r="AS105" s="38">
        <f>[2]Calculations!AJ73</f>
        <v>0</v>
      </c>
      <c r="AT105" s="38">
        <f>[2]Calculations!AV73</f>
        <v>0</v>
      </c>
      <c r="AU105" s="38">
        <f>[2]Calculations!AK73</f>
        <v>0</v>
      </c>
      <c r="AV105" s="38">
        <f>[2]Calculations!AW73</f>
        <v>0</v>
      </c>
      <c r="AW105" s="13"/>
      <c r="AX105" s="13"/>
      <c r="AY105" s="85" t="str">
        <f>[2]Calculations!D73</f>
        <v>Land Supply 2018</v>
      </c>
    </row>
    <row r="106" spans="2:51" ht="19.5" customHeight="1" x14ac:dyDescent="0.35">
      <c r="B106" s="13" t="str">
        <f>[2]Calculations!A74</f>
        <v>107245/FO/2014/C2</v>
      </c>
      <c r="C106" s="30" t="str">
        <f>[2]Calculations!B74</f>
        <v>Store Street opp Wharf Close</v>
      </c>
      <c r="D106" s="13" t="str">
        <f>[2]Calculations!C74</f>
        <v>Residential</v>
      </c>
      <c r="E106" s="38">
        <f>[2]Calculations!E74</f>
        <v>5.8340099999999999E-2</v>
      </c>
      <c r="F106" s="38">
        <f>[2]Calculations!I74</f>
        <v>5.8340099999999999E-2</v>
      </c>
      <c r="G106" s="38">
        <f>[2]Calculations!M74</f>
        <v>100</v>
      </c>
      <c r="H106" s="38">
        <f>[2]Calculations!H74</f>
        <v>0</v>
      </c>
      <c r="I106" s="38">
        <f>[2]Calculations!L74</f>
        <v>0</v>
      </c>
      <c r="J106" s="38">
        <f>[2]Calculations!G74</f>
        <v>0</v>
      </c>
      <c r="K106" s="38">
        <f>[2]Calculations!K74</f>
        <v>0</v>
      </c>
      <c r="L106" s="38">
        <f>[2]Calculations!F74</f>
        <v>0</v>
      </c>
      <c r="M106" s="38">
        <f>[2]Calculations!J74</f>
        <v>0</v>
      </c>
      <c r="N106" s="38">
        <f>[2]Calculations!V74</f>
        <v>0</v>
      </c>
      <c r="O106" s="38">
        <f>[2]Calculations!W74</f>
        <v>0</v>
      </c>
      <c r="P106" s="38">
        <f>[2]Calculations!O74</f>
        <v>4.3158935355600003E-4</v>
      </c>
      <c r="Q106" s="38">
        <f>[2]Calculations!S74</f>
        <v>0.7397816485676233</v>
      </c>
      <c r="R106" s="38">
        <f>[2]Calculations!Q74</f>
        <v>4.3158935355600003E-4</v>
      </c>
      <c r="S106" s="38">
        <f>[2]Calculations!T74</f>
        <v>0.7397816485676233</v>
      </c>
      <c r="T106" s="38">
        <f>[2]Calculations!R74</f>
        <v>2.4384711659100001E-4</v>
      </c>
      <c r="U106" s="38">
        <f>[2]Calculations!U74</f>
        <v>0.41797514332508862</v>
      </c>
      <c r="V106" s="38" t="str">
        <f>[2]Calculations!X74</f>
        <v>Not Modelled</v>
      </c>
      <c r="W106" s="38" t="str">
        <f>[2]Calculations!Y74</f>
        <v>N/A</v>
      </c>
      <c r="X106" s="38" t="s">
        <v>100</v>
      </c>
      <c r="Y106" s="73" t="s">
        <v>105</v>
      </c>
      <c r="Z106" s="73" t="s">
        <v>1066</v>
      </c>
      <c r="AA106" s="38">
        <f>[2]Calculations!AA74</f>
        <v>0</v>
      </c>
      <c r="AB106" s="38">
        <f>[2]Calculations!AM74</f>
        <v>0</v>
      </c>
      <c r="AC106" s="38">
        <f>[2]Calculations!AB74</f>
        <v>0</v>
      </c>
      <c r="AD106" s="38">
        <f>[2]Calculations!AN74</f>
        <v>0</v>
      </c>
      <c r="AE106" s="38">
        <f>[2]Calculations!AC74</f>
        <v>0</v>
      </c>
      <c r="AF106" s="38">
        <f>[2]Calculations!AO74</f>
        <v>0</v>
      </c>
      <c r="AG106" s="38">
        <f>[2]Calculations!AD74</f>
        <v>0</v>
      </c>
      <c r="AH106" s="38">
        <f>[2]Calculations!AP74</f>
        <v>0</v>
      </c>
      <c r="AI106" s="38">
        <f>[2]Calculations!AE74</f>
        <v>0</v>
      </c>
      <c r="AJ106" s="38">
        <f>[2]Calculations!AQ74</f>
        <v>0</v>
      </c>
      <c r="AK106" s="38">
        <f>[2]Calculations!AF74</f>
        <v>0</v>
      </c>
      <c r="AL106" s="38">
        <f>[2]Calculations!AR74</f>
        <v>0</v>
      </c>
      <c r="AM106" s="38">
        <f>[2]Calculations!AG74</f>
        <v>0</v>
      </c>
      <c r="AN106" s="38">
        <f>[2]Calculations!AS74</f>
        <v>0</v>
      </c>
      <c r="AO106" s="38">
        <f>[2]Calculations!AH74</f>
        <v>0</v>
      </c>
      <c r="AP106" s="38">
        <f>[2]Calculations!AT74</f>
        <v>0</v>
      </c>
      <c r="AQ106" s="38">
        <f>[2]Calculations!AI74</f>
        <v>5.8340124998200002E-2</v>
      </c>
      <c r="AR106" s="38">
        <f>[2]Calculations!AU74</f>
        <v>100.00004284908665</v>
      </c>
      <c r="AS106" s="38">
        <f>[2]Calculations!AJ74</f>
        <v>0</v>
      </c>
      <c r="AT106" s="38">
        <f>[2]Calculations!AV74</f>
        <v>0</v>
      </c>
      <c r="AU106" s="38">
        <f>[2]Calculations!AK74</f>
        <v>0</v>
      </c>
      <c r="AV106" s="38">
        <f>[2]Calculations!AW74</f>
        <v>0</v>
      </c>
      <c r="AW106" s="13"/>
      <c r="AX106" s="13"/>
      <c r="AY106" s="85" t="str">
        <f>[2]Calculations!D74</f>
        <v>Land Supply 2018</v>
      </c>
    </row>
    <row r="107" spans="2:51" ht="19.5" customHeight="1" x14ac:dyDescent="0.35">
      <c r="B107" s="13" t="str">
        <f>[2]Calculations!A75</f>
        <v>107281/FO/2014/C1</v>
      </c>
      <c r="C107" s="30" t="str">
        <f>[2]Calculations!B75</f>
        <v>Astley House &amp; Byrom House - 16 Storey</v>
      </c>
      <c r="D107" s="13" t="str">
        <f>[2]Calculations!C75</f>
        <v>Offices</v>
      </c>
      <c r="E107" s="38">
        <f>[2]Calculations!E75</f>
        <v>0.39894200000000002</v>
      </c>
      <c r="F107" s="38">
        <f>[2]Calculations!I75</f>
        <v>0.39894200000000002</v>
      </c>
      <c r="G107" s="38">
        <f>[2]Calculations!M75</f>
        <v>100</v>
      </c>
      <c r="H107" s="38">
        <f>[2]Calculations!H75</f>
        <v>0</v>
      </c>
      <c r="I107" s="38">
        <f>[2]Calculations!L75</f>
        <v>0</v>
      </c>
      <c r="J107" s="38">
        <f>[2]Calculations!G75</f>
        <v>0</v>
      </c>
      <c r="K107" s="38">
        <f>[2]Calculations!K75</f>
        <v>0</v>
      </c>
      <c r="L107" s="38">
        <f>[2]Calculations!F75</f>
        <v>0</v>
      </c>
      <c r="M107" s="38">
        <f>[2]Calculations!J75</f>
        <v>0</v>
      </c>
      <c r="N107" s="38">
        <f>[2]Calculations!V75</f>
        <v>0</v>
      </c>
      <c r="O107" s="38">
        <f>[2]Calculations!W75</f>
        <v>0</v>
      </c>
      <c r="P107" s="38">
        <f>[2]Calculations!O75</f>
        <v>4.00835705439E-3</v>
      </c>
      <c r="Q107" s="38">
        <f>[2]Calculations!S75</f>
        <v>1.0047468189335793</v>
      </c>
      <c r="R107" s="38">
        <f>[2]Calculations!Q75</f>
        <v>4.00835705439E-3</v>
      </c>
      <c r="S107" s="38">
        <f>[2]Calculations!T75</f>
        <v>1.0047468189335793</v>
      </c>
      <c r="T107" s="38">
        <f>[2]Calculations!R75</f>
        <v>1.0541088543000001E-3</v>
      </c>
      <c r="U107" s="38">
        <f>[2]Calculations!U75</f>
        <v>0.2642260915872483</v>
      </c>
      <c r="V107" s="38" t="str">
        <f>[2]Calculations!X75</f>
        <v>Not Modelled</v>
      </c>
      <c r="W107" s="38" t="str">
        <f>[2]Calculations!Y75</f>
        <v>N/A</v>
      </c>
      <c r="X107" s="38" t="s">
        <v>101</v>
      </c>
      <c r="Y107" s="73" t="s">
        <v>105</v>
      </c>
      <c r="Z107" s="73" t="s">
        <v>1066</v>
      </c>
      <c r="AA107" s="38">
        <f>[2]Calculations!AA75</f>
        <v>0</v>
      </c>
      <c r="AB107" s="38">
        <f>[2]Calculations!AM75</f>
        <v>0</v>
      </c>
      <c r="AC107" s="38">
        <f>[2]Calculations!AB75</f>
        <v>0</v>
      </c>
      <c r="AD107" s="38">
        <f>[2]Calculations!AN75</f>
        <v>0</v>
      </c>
      <c r="AE107" s="38">
        <f>[2]Calculations!AC75</f>
        <v>0</v>
      </c>
      <c r="AF107" s="38">
        <f>[2]Calculations!AO75</f>
        <v>0</v>
      </c>
      <c r="AG107" s="38">
        <f>[2]Calculations!AD75</f>
        <v>0</v>
      </c>
      <c r="AH107" s="38">
        <f>[2]Calculations!AP75</f>
        <v>0</v>
      </c>
      <c r="AI107" s="38">
        <f>[2]Calculations!AE75</f>
        <v>0</v>
      </c>
      <c r="AJ107" s="38">
        <f>[2]Calculations!AQ75</f>
        <v>0</v>
      </c>
      <c r="AK107" s="38">
        <f>[2]Calculations!AF75</f>
        <v>0</v>
      </c>
      <c r="AL107" s="38">
        <f>[2]Calculations!AR75</f>
        <v>0</v>
      </c>
      <c r="AM107" s="38">
        <f>[2]Calculations!AG75</f>
        <v>0</v>
      </c>
      <c r="AN107" s="38">
        <f>[2]Calculations!AS75</f>
        <v>0</v>
      </c>
      <c r="AO107" s="38">
        <f>[2]Calculations!AH75</f>
        <v>0</v>
      </c>
      <c r="AP107" s="38">
        <f>[2]Calculations!AT75</f>
        <v>0</v>
      </c>
      <c r="AQ107" s="38">
        <f>[2]Calculations!AI75</f>
        <v>0</v>
      </c>
      <c r="AR107" s="38">
        <f>[2]Calculations!AU75</f>
        <v>0</v>
      </c>
      <c r="AS107" s="38">
        <f>[2]Calculations!AJ75</f>
        <v>0</v>
      </c>
      <c r="AT107" s="38">
        <f>[2]Calculations!AV75</f>
        <v>0</v>
      </c>
      <c r="AU107" s="38">
        <f>[2]Calculations!AK75</f>
        <v>0</v>
      </c>
      <c r="AV107" s="38">
        <f>[2]Calculations!AW75</f>
        <v>0</v>
      </c>
      <c r="AW107" s="13"/>
      <c r="AX107" s="13"/>
      <c r="AY107" s="85" t="str">
        <f>[2]Calculations!D75</f>
        <v>Land Supply 2018</v>
      </c>
    </row>
    <row r="108" spans="2:51" ht="19.5" customHeight="1" x14ac:dyDescent="0.35">
      <c r="B108" s="13" t="str">
        <f>[2]Calculations!A76</f>
        <v>107316/FU/2014/C1</v>
      </c>
      <c r="C108" s="30" t="str">
        <f>[2]Calculations!B76</f>
        <v>Worsley Mill 10 Blantyre Street</v>
      </c>
      <c r="D108" s="13" t="str">
        <f>[2]Calculations!C76</f>
        <v>Offices</v>
      </c>
      <c r="E108" s="38">
        <f>[2]Calculations!E76</f>
        <v>0.13505</v>
      </c>
      <c r="F108" s="38">
        <f>[2]Calculations!I76</f>
        <v>0.13326750522832001</v>
      </c>
      <c r="G108" s="38">
        <f>[2]Calculations!M76</f>
        <v>98.680122346034807</v>
      </c>
      <c r="H108" s="38">
        <f>[2]Calculations!H76</f>
        <v>1.78249477168E-3</v>
      </c>
      <c r="I108" s="38">
        <f>[2]Calculations!L76</f>
        <v>1.319877653965198</v>
      </c>
      <c r="J108" s="38">
        <f>[2]Calculations!G76</f>
        <v>0</v>
      </c>
      <c r="K108" s="38">
        <f>[2]Calculations!K76</f>
        <v>0</v>
      </c>
      <c r="L108" s="38">
        <f>[2]Calculations!F76</f>
        <v>0</v>
      </c>
      <c r="M108" s="38">
        <f>[2]Calculations!J76</f>
        <v>0</v>
      </c>
      <c r="N108" s="38">
        <f>[2]Calculations!V76</f>
        <v>0</v>
      </c>
      <c r="O108" s="38">
        <f>[2]Calculations!W76</f>
        <v>0</v>
      </c>
      <c r="P108" s="38">
        <f>[2]Calculations!O76</f>
        <v>1.1390499999999999E-6</v>
      </c>
      <c r="Q108" s="38">
        <f>[2]Calculations!S76</f>
        <v>8.4342835986671598E-4</v>
      </c>
      <c r="R108" s="38">
        <f>[2]Calculations!Q76</f>
        <v>0</v>
      </c>
      <c r="S108" s="38">
        <f>[2]Calculations!T76</f>
        <v>0</v>
      </c>
      <c r="T108" s="38">
        <f>[2]Calculations!R76</f>
        <v>0</v>
      </c>
      <c r="U108" s="38">
        <f>[2]Calculations!U76</f>
        <v>0</v>
      </c>
      <c r="V108" s="38" t="str">
        <f>[2]Calculations!X76</f>
        <v>Not Modelled</v>
      </c>
      <c r="W108" s="38" t="str">
        <f>[2]Calculations!Y76</f>
        <v>N/A</v>
      </c>
      <c r="X108" s="38" t="s">
        <v>101</v>
      </c>
      <c r="Y108" s="73" t="s">
        <v>105</v>
      </c>
      <c r="Z108" s="73" t="s">
        <v>1066</v>
      </c>
      <c r="AA108" s="38">
        <f>[2]Calculations!AA76</f>
        <v>0</v>
      </c>
      <c r="AB108" s="38">
        <f>[2]Calculations!AM76</f>
        <v>0</v>
      </c>
      <c r="AC108" s="38">
        <f>[2]Calculations!AB76</f>
        <v>0</v>
      </c>
      <c r="AD108" s="38">
        <f>[2]Calculations!AN76</f>
        <v>0</v>
      </c>
      <c r="AE108" s="38">
        <f>[2]Calculations!AC76</f>
        <v>0</v>
      </c>
      <c r="AF108" s="38">
        <f>[2]Calculations!AO76</f>
        <v>0</v>
      </c>
      <c r="AG108" s="38">
        <f>[2]Calculations!AD76</f>
        <v>0</v>
      </c>
      <c r="AH108" s="38">
        <f>[2]Calculations!AP76</f>
        <v>0</v>
      </c>
      <c r="AI108" s="38">
        <f>[2]Calculations!AE76</f>
        <v>0</v>
      </c>
      <c r="AJ108" s="38">
        <f>[2]Calculations!AQ76</f>
        <v>0</v>
      </c>
      <c r="AK108" s="38">
        <f>[2]Calculations!AF76</f>
        <v>0</v>
      </c>
      <c r="AL108" s="38">
        <f>[2]Calculations!AR76</f>
        <v>0</v>
      </c>
      <c r="AM108" s="38">
        <f>[2]Calculations!AG76</f>
        <v>0</v>
      </c>
      <c r="AN108" s="38">
        <f>[2]Calculations!AS76</f>
        <v>0</v>
      </c>
      <c r="AO108" s="38">
        <f>[2]Calculations!AH76</f>
        <v>0</v>
      </c>
      <c r="AP108" s="38">
        <f>[2]Calculations!AT76</f>
        <v>0</v>
      </c>
      <c r="AQ108" s="38">
        <f>[2]Calculations!AI76</f>
        <v>0.13505016499700001</v>
      </c>
      <c r="AR108" s="38">
        <f>[2]Calculations!AU76</f>
        <v>100.00012217475009</v>
      </c>
      <c r="AS108" s="38">
        <f>[2]Calculations!AJ76</f>
        <v>0</v>
      </c>
      <c r="AT108" s="38">
        <f>[2]Calculations!AV76</f>
        <v>0</v>
      </c>
      <c r="AU108" s="38">
        <f>[2]Calculations!AK76</f>
        <v>0</v>
      </c>
      <c r="AV108" s="38">
        <f>[2]Calculations!AW76</f>
        <v>0</v>
      </c>
      <c r="AW108" s="13"/>
      <c r="AX108" s="13"/>
      <c r="AY108" s="85" t="str">
        <f>[2]Calculations!D76</f>
        <v>Land Supply 2018</v>
      </c>
    </row>
    <row r="109" spans="2:51" ht="19.5" customHeight="1" x14ac:dyDescent="0.35">
      <c r="B109" s="13" t="str">
        <f>[2]Calculations!A77</f>
        <v>107351/FO/2014/N1</v>
      </c>
      <c r="C109" s="30" t="str">
        <f>[2]Calculations!B77</f>
        <v>34 Mason Street Ancoats</v>
      </c>
      <c r="D109" s="13" t="str">
        <f>[2]Calculations!C77</f>
        <v>Residential</v>
      </c>
      <c r="E109" s="38">
        <f>[2]Calculations!E77</f>
        <v>1.52988E-2</v>
      </c>
      <c r="F109" s="38">
        <f>[2]Calculations!I77</f>
        <v>1.52988E-2</v>
      </c>
      <c r="G109" s="38">
        <f>[2]Calculations!M77</f>
        <v>100</v>
      </c>
      <c r="H109" s="38">
        <f>[2]Calculations!H77</f>
        <v>0</v>
      </c>
      <c r="I109" s="38">
        <f>[2]Calculations!L77</f>
        <v>0</v>
      </c>
      <c r="J109" s="38">
        <f>[2]Calculations!G77</f>
        <v>0</v>
      </c>
      <c r="K109" s="38">
        <f>[2]Calculations!K77</f>
        <v>0</v>
      </c>
      <c r="L109" s="38">
        <f>[2]Calculations!F77</f>
        <v>0</v>
      </c>
      <c r="M109" s="38">
        <f>[2]Calculations!J77</f>
        <v>0</v>
      </c>
      <c r="N109" s="38">
        <f>[2]Calculations!V77</f>
        <v>0</v>
      </c>
      <c r="O109" s="38">
        <f>[2]Calculations!W77</f>
        <v>0</v>
      </c>
      <c r="P109" s="38">
        <f>[2]Calculations!O77</f>
        <v>0</v>
      </c>
      <c r="Q109" s="38">
        <f>[2]Calculations!S77</f>
        <v>0</v>
      </c>
      <c r="R109" s="38">
        <f>[2]Calculations!Q77</f>
        <v>0</v>
      </c>
      <c r="S109" s="38">
        <f>[2]Calculations!T77</f>
        <v>0</v>
      </c>
      <c r="T109" s="38">
        <f>[2]Calculations!R77</f>
        <v>0</v>
      </c>
      <c r="U109" s="38">
        <f>[2]Calculations!U77</f>
        <v>0</v>
      </c>
      <c r="V109" s="38" t="str">
        <f>[2]Calculations!X77</f>
        <v>Not Modelled</v>
      </c>
      <c r="W109" s="38" t="str">
        <f>[2]Calculations!Y77</f>
        <v>N/A</v>
      </c>
      <c r="X109" s="38" t="s">
        <v>100</v>
      </c>
      <c r="Y109" s="73" t="s">
        <v>106</v>
      </c>
      <c r="Z109" s="74" t="s">
        <v>107</v>
      </c>
      <c r="AA109" s="38">
        <f>[2]Calculations!AA77</f>
        <v>0</v>
      </c>
      <c r="AB109" s="38">
        <f>[2]Calculations!AM77</f>
        <v>0</v>
      </c>
      <c r="AC109" s="38">
        <f>[2]Calculations!AB77</f>
        <v>0</v>
      </c>
      <c r="AD109" s="38">
        <f>[2]Calculations!AN77</f>
        <v>0</v>
      </c>
      <c r="AE109" s="38">
        <f>[2]Calculations!AC77</f>
        <v>0</v>
      </c>
      <c r="AF109" s="38">
        <f>[2]Calculations!AO77</f>
        <v>0</v>
      </c>
      <c r="AG109" s="38">
        <f>[2]Calculations!AD77</f>
        <v>0</v>
      </c>
      <c r="AH109" s="38">
        <f>[2]Calculations!AP77</f>
        <v>0</v>
      </c>
      <c r="AI109" s="38">
        <f>[2]Calculations!AE77</f>
        <v>0</v>
      </c>
      <c r="AJ109" s="38">
        <f>[2]Calculations!AQ77</f>
        <v>0</v>
      </c>
      <c r="AK109" s="38">
        <f>[2]Calculations!AF77</f>
        <v>0</v>
      </c>
      <c r="AL109" s="38">
        <f>[2]Calculations!AR77</f>
        <v>0</v>
      </c>
      <c r="AM109" s="38">
        <f>[2]Calculations!AG77</f>
        <v>0</v>
      </c>
      <c r="AN109" s="38">
        <f>[2]Calculations!AS77</f>
        <v>0</v>
      </c>
      <c r="AO109" s="38">
        <f>[2]Calculations!AH77</f>
        <v>0</v>
      </c>
      <c r="AP109" s="38">
        <f>[2]Calculations!AT77</f>
        <v>0</v>
      </c>
      <c r="AQ109" s="38">
        <f>[2]Calculations!AI77</f>
        <v>0</v>
      </c>
      <c r="AR109" s="38">
        <f>[2]Calculations!AU77</f>
        <v>0</v>
      </c>
      <c r="AS109" s="38">
        <f>[2]Calculations!AJ77</f>
        <v>0</v>
      </c>
      <c r="AT109" s="38">
        <f>[2]Calculations!AV77</f>
        <v>0</v>
      </c>
      <c r="AU109" s="38">
        <f>[2]Calculations!AK77</f>
        <v>0</v>
      </c>
      <c r="AV109" s="38">
        <f>[2]Calculations!AW77</f>
        <v>0</v>
      </c>
      <c r="AW109" s="13"/>
      <c r="AX109" s="13"/>
      <c r="AY109" s="85" t="str">
        <f>[2]Calculations!D77</f>
        <v>Land Supply 2018</v>
      </c>
    </row>
    <row r="110" spans="2:51" ht="19.5" customHeight="1" x14ac:dyDescent="0.35">
      <c r="B110" s="13" t="str">
        <f>[2]Calculations!A78</f>
        <v>107481/FO/2014/N2</v>
      </c>
      <c r="C110" s="30" t="str">
        <f>[2]Calculations!B78</f>
        <v>41 Grange Avenue Levenshulme</v>
      </c>
      <c r="D110" s="13" t="str">
        <f>[2]Calculations!C78</f>
        <v>Residential</v>
      </c>
      <c r="E110" s="38">
        <f>[2]Calculations!E78</f>
        <v>6.7740400000000006E-2</v>
      </c>
      <c r="F110" s="38">
        <f>[2]Calculations!I78</f>
        <v>6.7740400000000006E-2</v>
      </c>
      <c r="G110" s="38">
        <f>[2]Calculations!M78</f>
        <v>100</v>
      </c>
      <c r="H110" s="38">
        <f>[2]Calculations!H78</f>
        <v>0</v>
      </c>
      <c r="I110" s="38">
        <f>[2]Calculations!L78</f>
        <v>0</v>
      </c>
      <c r="J110" s="38">
        <f>[2]Calculations!G78</f>
        <v>0</v>
      </c>
      <c r="K110" s="38">
        <f>[2]Calculations!K78</f>
        <v>0</v>
      </c>
      <c r="L110" s="38">
        <f>[2]Calculations!F78</f>
        <v>0</v>
      </c>
      <c r="M110" s="38">
        <f>[2]Calculations!J78</f>
        <v>0</v>
      </c>
      <c r="N110" s="38">
        <f>[2]Calculations!V78</f>
        <v>0</v>
      </c>
      <c r="O110" s="38">
        <f>[2]Calculations!W78</f>
        <v>0</v>
      </c>
      <c r="P110" s="38">
        <f>[2]Calculations!O78</f>
        <v>1.07765E-2</v>
      </c>
      <c r="Q110" s="38">
        <f>[2]Calculations!S78</f>
        <v>15.908527259951224</v>
      </c>
      <c r="R110" s="38">
        <f>[2]Calculations!Q78</f>
        <v>0</v>
      </c>
      <c r="S110" s="38">
        <f>[2]Calculations!T78</f>
        <v>0</v>
      </c>
      <c r="T110" s="38">
        <f>[2]Calculations!R78</f>
        <v>0</v>
      </c>
      <c r="U110" s="38">
        <f>[2]Calculations!U78</f>
        <v>0</v>
      </c>
      <c r="V110" s="38" t="str">
        <f>[2]Calculations!X78</f>
        <v>Not Modelled</v>
      </c>
      <c r="W110" s="38" t="str">
        <f>[2]Calculations!Y78</f>
        <v>N/A</v>
      </c>
      <c r="X110" s="38" t="s">
        <v>100</v>
      </c>
      <c r="Y110" s="73" t="s">
        <v>105</v>
      </c>
      <c r="Z110" s="73" t="s">
        <v>1066</v>
      </c>
      <c r="AA110" s="38">
        <f>[2]Calculations!AA78</f>
        <v>0</v>
      </c>
      <c r="AB110" s="38">
        <f>[2]Calculations!AM78</f>
        <v>0</v>
      </c>
      <c r="AC110" s="38">
        <f>[2]Calculations!AB78</f>
        <v>0</v>
      </c>
      <c r="AD110" s="38">
        <f>[2]Calculations!AN78</f>
        <v>0</v>
      </c>
      <c r="AE110" s="38">
        <f>[2]Calculations!AC78</f>
        <v>0</v>
      </c>
      <c r="AF110" s="38">
        <f>[2]Calculations!AO78</f>
        <v>0</v>
      </c>
      <c r="AG110" s="38">
        <f>[2]Calculations!AD78</f>
        <v>0</v>
      </c>
      <c r="AH110" s="38">
        <f>[2]Calculations!AP78</f>
        <v>0</v>
      </c>
      <c r="AI110" s="38">
        <f>[2]Calculations!AE78</f>
        <v>0</v>
      </c>
      <c r="AJ110" s="38">
        <f>[2]Calculations!AQ78</f>
        <v>0</v>
      </c>
      <c r="AK110" s="38">
        <f>[2]Calculations!AF78</f>
        <v>0</v>
      </c>
      <c r="AL110" s="38">
        <f>[2]Calculations!AR78</f>
        <v>0</v>
      </c>
      <c r="AM110" s="38">
        <f>[2]Calculations!AG78</f>
        <v>0</v>
      </c>
      <c r="AN110" s="38">
        <f>[2]Calculations!AS78</f>
        <v>0</v>
      </c>
      <c r="AO110" s="38">
        <f>[2]Calculations!AH78</f>
        <v>0</v>
      </c>
      <c r="AP110" s="38">
        <f>[2]Calculations!AT78</f>
        <v>0</v>
      </c>
      <c r="AQ110" s="38">
        <f>[2]Calculations!AI78</f>
        <v>0</v>
      </c>
      <c r="AR110" s="38">
        <f>[2]Calculations!AU78</f>
        <v>0</v>
      </c>
      <c r="AS110" s="38">
        <f>[2]Calculations!AJ78</f>
        <v>0</v>
      </c>
      <c r="AT110" s="38">
        <f>[2]Calculations!AV78</f>
        <v>0</v>
      </c>
      <c r="AU110" s="38">
        <f>[2]Calculations!AK78</f>
        <v>0</v>
      </c>
      <c r="AV110" s="38">
        <f>[2]Calculations!AW78</f>
        <v>0</v>
      </c>
      <c r="AW110" s="13"/>
      <c r="AX110" s="13"/>
      <c r="AY110" s="85" t="str">
        <f>[2]Calculations!D78</f>
        <v>Land Supply 2018</v>
      </c>
    </row>
    <row r="111" spans="2:51" ht="19.5" customHeight="1" x14ac:dyDescent="0.35">
      <c r="B111" s="13" t="str">
        <f>[2]Calculations!A79</f>
        <v>107731/P3JPA/2014/C1</v>
      </c>
      <c r="C111" s="30" t="str">
        <f>[2]Calculations!B79</f>
        <v>Old Half Moon Chambers_x000D_5 - 7 Chapel Walks_x000D_Manchester_x000D_M2 1HN</v>
      </c>
      <c r="D111" s="13" t="str">
        <f>[2]Calculations!C79</f>
        <v>Residential</v>
      </c>
      <c r="E111" s="38">
        <f>[2]Calculations!E79</f>
        <v>1.8685E-2</v>
      </c>
      <c r="F111" s="38">
        <f>[2]Calculations!I79</f>
        <v>1.8685E-2</v>
      </c>
      <c r="G111" s="38">
        <f>[2]Calculations!M79</f>
        <v>100</v>
      </c>
      <c r="H111" s="38">
        <f>[2]Calculations!H79</f>
        <v>0</v>
      </c>
      <c r="I111" s="38">
        <f>[2]Calculations!L79</f>
        <v>0</v>
      </c>
      <c r="J111" s="38">
        <f>[2]Calculations!G79</f>
        <v>0</v>
      </c>
      <c r="K111" s="38">
        <f>[2]Calculations!K79</f>
        <v>0</v>
      </c>
      <c r="L111" s="38">
        <f>[2]Calculations!F79</f>
        <v>0</v>
      </c>
      <c r="M111" s="38">
        <f>[2]Calculations!J79</f>
        <v>0</v>
      </c>
      <c r="N111" s="38">
        <f>[2]Calculations!V79</f>
        <v>0</v>
      </c>
      <c r="O111" s="38">
        <f>[2]Calculations!W79</f>
        <v>0</v>
      </c>
      <c r="P111" s="38">
        <f>[2]Calculations!O79</f>
        <v>0</v>
      </c>
      <c r="Q111" s="38">
        <f>[2]Calculations!S79</f>
        <v>0</v>
      </c>
      <c r="R111" s="38">
        <f>[2]Calculations!Q79</f>
        <v>0</v>
      </c>
      <c r="S111" s="38">
        <f>[2]Calculations!T79</f>
        <v>0</v>
      </c>
      <c r="T111" s="38">
        <f>[2]Calculations!R79</f>
        <v>0</v>
      </c>
      <c r="U111" s="38">
        <f>[2]Calculations!U79</f>
        <v>0</v>
      </c>
      <c r="V111" s="38" t="str">
        <f>[2]Calculations!X79</f>
        <v>Not Modelled</v>
      </c>
      <c r="W111" s="38" t="str">
        <f>[2]Calculations!Y79</f>
        <v>N/A</v>
      </c>
      <c r="X111" s="38" t="s">
        <v>100</v>
      </c>
      <c r="Y111" s="73" t="s">
        <v>106</v>
      </c>
      <c r="Z111" s="74" t="s">
        <v>107</v>
      </c>
      <c r="AA111" s="38">
        <f>[2]Calculations!AA79</f>
        <v>0</v>
      </c>
      <c r="AB111" s="38">
        <f>[2]Calculations!AM79</f>
        <v>0</v>
      </c>
      <c r="AC111" s="38">
        <f>[2]Calculations!AB79</f>
        <v>0</v>
      </c>
      <c r="AD111" s="38">
        <f>[2]Calculations!AN79</f>
        <v>0</v>
      </c>
      <c r="AE111" s="38">
        <f>[2]Calculations!AC79</f>
        <v>0</v>
      </c>
      <c r="AF111" s="38">
        <f>[2]Calculations!AO79</f>
        <v>0</v>
      </c>
      <c r="AG111" s="38">
        <f>[2]Calculations!AD79</f>
        <v>0</v>
      </c>
      <c r="AH111" s="38">
        <f>[2]Calculations!AP79</f>
        <v>0</v>
      </c>
      <c r="AI111" s="38">
        <f>[2]Calculations!AE79</f>
        <v>0</v>
      </c>
      <c r="AJ111" s="38">
        <f>[2]Calculations!AQ79</f>
        <v>0</v>
      </c>
      <c r="AK111" s="38">
        <f>[2]Calculations!AF79</f>
        <v>0</v>
      </c>
      <c r="AL111" s="38">
        <f>[2]Calculations!AR79</f>
        <v>0</v>
      </c>
      <c r="AM111" s="38">
        <f>[2]Calculations!AG79</f>
        <v>0</v>
      </c>
      <c r="AN111" s="38">
        <f>[2]Calculations!AS79</f>
        <v>0</v>
      </c>
      <c r="AO111" s="38">
        <f>[2]Calculations!AH79</f>
        <v>0</v>
      </c>
      <c r="AP111" s="38">
        <f>[2]Calculations!AT79</f>
        <v>0</v>
      </c>
      <c r="AQ111" s="38">
        <f>[2]Calculations!AI79</f>
        <v>0</v>
      </c>
      <c r="AR111" s="38">
        <f>[2]Calculations!AU79</f>
        <v>0</v>
      </c>
      <c r="AS111" s="38">
        <f>[2]Calculations!AJ79</f>
        <v>0</v>
      </c>
      <c r="AT111" s="38">
        <f>[2]Calculations!AV79</f>
        <v>0</v>
      </c>
      <c r="AU111" s="38">
        <f>[2]Calculations!AK79</f>
        <v>0</v>
      </c>
      <c r="AV111" s="38">
        <f>[2]Calculations!AW79</f>
        <v>0</v>
      </c>
      <c r="AW111" s="13"/>
      <c r="AX111" s="13"/>
      <c r="AY111" s="85" t="str">
        <f>[2]Calculations!D79</f>
        <v>Land Supply 2018</v>
      </c>
    </row>
    <row r="112" spans="2:51" ht="19.5" customHeight="1" x14ac:dyDescent="0.35">
      <c r="B112" s="13" t="str">
        <f>[2]Calculations!A80</f>
        <v>107754/FO/2014/N1</v>
      </c>
      <c r="C112" s="30" t="str">
        <f>[2]Calculations!B80</f>
        <v>Back Cable Street Ancoats</v>
      </c>
      <c r="D112" s="13" t="str">
        <f>[2]Calculations!C80</f>
        <v>Residential</v>
      </c>
      <c r="E112" s="38">
        <f>[2]Calculations!E80</f>
        <v>2.4420000000000002E-3</v>
      </c>
      <c r="F112" s="38">
        <f>[2]Calculations!I80</f>
        <v>2.4420000000000002E-3</v>
      </c>
      <c r="G112" s="38">
        <f>[2]Calculations!M80</f>
        <v>100</v>
      </c>
      <c r="H112" s="38">
        <f>[2]Calculations!H80</f>
        <v>0</v>
      </c>
      <c r="I112" s="38">
        <f>[2]Calculations!L80</f>
        <v>0</v>
      </c>
      <c r="J112" s="38">
        <f>[2]Calculations!G80</f>
        <v>0</v>
      </c>
      <c r="K112" s="38">
        <f>[2]Calculations!K80</f>
        <v>0</v>
      </c>
      <c r="L112" s="38">
        <f>[2]Calculations!F80</f>
        <v>0</v>
      </c>
      <c r="M112" s="38">
        <f>[2]Calculations!J80</f>
        <v>0</v>
      </c>
      <c r="N112" s="38">
        <f>[2]Calculations!V80</f>
        <v>0</v>
      </c>
      <c r="O112" s="38">
        <f>[2]Calculations!W80</f>
        <v>0</v>
      </c>
      <c r="P112" s="38">
        <f>[2]Calculations!O80</f>
        <v>0</v>
      </c>
      <c r="Q112" s="38">
        <f>[2]Calculations!S80</f>
        <v>0</v>
      </c>
      <c r="R112" s="38">
        <f>[2]Calculations!Q80</f>
        <v>0</v>
      </c>
      <c r="S112" s="38">
        <f>[2]Calculations!T80</f>
        <v>0</v>
      </c>
      <c r="T112" s="38">
        <f>[2]Calculations!R80</f>
        <v>0</v>
      </c>
      <c r="U112" s="38">
        <f>[2]Calculations!U80</f>
        <v>0</v>
      </c>
      <c r="V112" s="38" t="str">
        <f>[2]Calculations!X80</f>
        <v>Not Modelled</v>
      </c>
      <c r="W112" s="38" t="str">
        <f>[2]Calculations!Y80</f>
        <v>N/A</v>
      </c>
      <c r="X112" s="38" t="s">
        <v>100</v>
      </c>
      <c r="Y112" s="73" t="s">
        <v>106</v>
      </c>
      <c r="Z112" s="74" t="s">
        <v>107</v>
      </c>
      <c r="AA112" s="38">
        <f>[2]Calculations!AA80</f>
        <v>0</v>
      </c>
      <c r="AB112" s="38">
        <f>[2]Calculations!AM80</f>
        <v>0</v>
      </c>
      <c r="AC112" s="38">
        <f>[2]Calculations!AB80</f>
        <v>0</v>
      </c>
      <c r="AD112" s="38">
        <f>[2]Calculations!AN80</f>
        <v>0</v>
      </c>
      <c r="AE112" s="38">
        <f>[2]Calculations!AC80</f>
        <v>0</v>
      </c>
      <c r="AF112" s="38">
        <f>[2]Calculations!AO80</f>
        <v>0</v>
      </c>
      <c r="AG112" s="38">
        <f>[2]Calculations!AD80</f>
        <v>0</v>
      </c>
      <c r="AH112" s="38">
        <f>[2]Calculations!AP80</f>
        <v>0</v>
      </c>
      <c r="AI112" s="38">
        <f>[2]Calculations!AE80</f>
        <v>0</v>
      </c>
      <c r="AJ112" s="38">
        <f>[2]Calculations!AQ80</f>
        <v>0</v>
      </c>
      <c r="AK112" s="38">
        <f>[2]Calculations!AF80</f>
        <v>0</v>
      </c>
      <c r="AL112" s="38">
        <f>[2]Calculations!AR80</f>
        <v>0</v>
      </c>
      <c r="AM112" s="38">
        <f>[2]Calculations!AG80</f>
        <v>0</v>
      </c>
      <c r="AN112" s="38">
        <f>[2]Calculations!AS80</f>
        <v>0</v>
      </c>
      <c r="AO112" s="38">
        <f>[2]Calculations!AH80</f>
        <v>0</v>
      </c>
      <c r="AP112" s="38">
        <f>[2]Calculations!AT80</f>
        <v>0</v>
      </c>
      <c r="AQ112" s="38">
        <f>[2]Calculations!AI80</f>
        <v>0</v>
      </c>
      <c r="AR112" s="38">
        <f>[2]Calculations!AU80</f>
        <v>0</v>
      </c>
      <c r="AS112" s="38">
        <f>[2]Calculations!AJ80</f>
        <v>0</v>
      </c>
      <c r="AT112" s="38">
        <f>[2]Calculations!AV80</f>
        <v>0</v>
      </c>
      <c r="AU112" s="38">
        <f>[2]Calculations!AK80</f>
        <v>0</v>
      </c>
      <c r="AV112" s="38">
        <f>[2]Calculations!AW80</f>
        <v>0</v>
      </c>
      <c r="AW112" s="13"/>
      <c r="AX112" s="13"/>
      <c r="AY112" s="85" t="str">
        <f>[2]Calculations!D80</f>
        <v>Land Supply 2018</v>
      </c>
    </row>
    <row r="113" spans="2:51" ht="19.5" customHeight="1" x14ac:dyDescent="0.35">
      <c r="B113" s="13" t="str">
        <f>[2]Calculations!A81</f>
        <v>107804/FO/2015/N1</v>
      </c>
      <c r="C113" s="30" t="str">
        <f>[2]Calculations!B81</f>
        <v>67 Hillier Street And Land Adjacent To 1 Kingcombe Walk Harpurhey</v>
      </c>
      <c r="D113" s="13" t="str">
        <f>[2]Calculations!C81</f>
        <v>Residential</v>
      </c>
      <c r="E113" s="38">
        <f>[2]Calculations!E81</f>
        <v>0.102275</v>
      </c>
      <c r="F113" s="38">
        <f>[2]Calculations!I81</f>
        <v>0.102275</v>
      </c>
      <c r="G113" s="38">
        <f>[2]Calculations!M81</f>
        <v>100</v>
      </c>
      <c r="H113" s="38">
        <f>[2]Calculations!H81</f>
        <v>0</v>
      </c>
      <c r="I113" s="38">
        <f>[2]Calculations!L81</f>
        <v>0</v>
      </c>
      <c r="J113" s="38">
        <f>[2]Calculations!G81</f>
        <v>0</v>
      </c>
      <c r="K113" s="38">
        <f>[2]Calculations!K81</f>
        <v>0</v>
      </c>
      <c r="L113" s="38">
        <f>[2]Calculations!F81</f>
        <v>0</v>
      </c>
      <c r="M113" s="38">
        <f>[2]Calculations!J81</f>
        <v>0</v>
      </c>
      <c r="N113" s="38">
        <f>[2]Calculations!V81</f>
        <v>0</v>
      </c>
      <c r="O113" s="38">
        <f>[2]Calculations!W81</f>
        <v>0</v>
      </c>
      <c r="P113" s="38">
        <f>[2]Calculations!O81</f>
        <v>7.0339871560900005E-2</v>
      </c>
      <c r="Q113" s="38">
        <f>[2]Calculations!S81</f>
        <v>68.775234965436326</v>
      </c>
      <c r="R113" s="38">
        <f>[2]Calculations!Q81</f>
        <v>5.7817571560900005E-2</v>
      </c>
      <c r="S113" s="38">
        <f>[2]Calculations!T81</f>
        <v>56.531480382204848</v>
      </c>
      <c r="T113" s="38">
        <f>[2]Calculations!R81</f>
        <v>4.3543466955300002E-2</v>
      </c>
      <c r="U113" s="38">
        <f>[2]Calculations!U81</f>
        <v>42.574888247665612</v>
      </c>
      <c r="V113" s="38" t="str">
        <f>[2]Calculations!X81</f>
        <v>Not Modelled</v>
      </c>
      <c r="W113" s="38" t="str">
        <f>[2]Calculations!Y81</f>
        <v>N/A</v>
      </c>
      <c r="X113" s="38" t="s">
        <v>100</v>
      </c>
      <c r="Y113" s="73" t="s">
        <v>108</v>
      </c>
      <c r="Z113" s="73" t="s">
        <v>109</v>
      </c>
      <c r="AA113" s="38">
        <f>[2]Calculations!AA81</f>
        <v>0</v>
      </c>
      <c r="AB113" s="38">
        <f>[2]Calculations!AM81</f>
        <v>0</v>
      </c>
      <c r="AC113" s="38">
        <f>[2]Calculations!AB81</f>
        <v>0</v>
      </c>
      <c r="AD113" s="38">
        <f>[2]Calculations!AN81</f>
        <v>0</v>
      </c>
      <c r="AE113" s="38">
        <f>[2]Calculations!AC81</f>
        <v>0</v>
      </c>
      <c r="AF113" s="38">
        <f>[2]Calculations!AO81</f>
        <v>0</v>
      </c>
      <c r="AG113" s="38">
        <f>[2]Calculations!AD81</f>
        <v>0</v>
      </c>
      <c r="AH113" s="38">
        <f>[2]Calculations!AP81</f>
        <v>0</v>
      </c>
      <c r="AI113" s="38">
        <f>[2]Calculations!AE81</f>
        <v>0</v>
      </c>
      <c r="AJ113" s="38">
        <f>[2]Calculations!AQ81</f>
        <v>0</v>
      </c>
      <c r="AK113" s="38">
        <f>[2]Calculations!AF81</f>
        <v>0</v>
      </c>
      <c r="AL113" s="38">
        <f>[2]Calculations!AR81</f>
        <v>0</v>
      </c>
      <c r="AM113" s="38">
        <f>[2]Calculations!AG81</f>
        <v>0</v>
      </c>
      <c r="AN113" s="38">
        <f>[2]Calculations!AS81</f>
        <v>0</v>
      </c>
      <c r="AO113" s="38">
        <f>[2]Calculations!AH81</f>
        <v>0</v>
      </c>
      <c r="AP113" s="38">
        <f>[2]Calculations!AT81</f>
        <v>0</v>
      </c>
      <c r="AQ113" s="38">
        <f>[2]Calculations!AI81</f>
        <v>0.10227503</v>
      </c>
      <c r="AR113" s="38">
        <f>[2]Calculations!AU81</f>
        <v>100.00002933268148</v>
      </c>
      <c r="AS113" s="38">
        <f>[2]Calculations!AJ81</f>
        <v>0</v>
      </c>
      <c r="AT113" s="38">
        <f>[2]Calculations!AV81</f>
        <v>0</v>
      </c>
      <c r="AU113" s="38">
        <f>[2]Calculations!AK81</f>
        <v>0</v>
      </c>
      <c r="AV113" s="38">
        <f>[2]Calculations!AW81</f>
        <v>0</v>
      </c>
      <c r="AW113" s="13"/>
      <c r="AX113" s="13"/>
      <c r="AY113" s="85" t="str">
        <f>[2]Calculations!D81</f>
        <v>Land Supply 2018</v>
      </c>
    </row>
    <row r="114" spans="2:51" ht="19.5" customHeight="1" x14ac:dyDescent="0.35">
      <c r="B114" s="13" t="str">
        <f>[2]Calculations!A82</f>
        <v>107863/P3JPA/2015/C2</v>
      </c>
      <c r="C114" s="30" t="str">
        <f>[2]Calculations!B82</f>
        <v>31 Back Piccadilly</v>
      </c>
      <c r="D114" s="13" t="str">
        <f>[2]Calculations!C82</f>
        <v>Residential</v>
      </c>
      <c r="E114" s="38">
        <f>[2]Calculations!E82</f>
        <v>1.0120000000000001E-2</v>
      </c>
      <c r="F114" s="38">
        <f>[2]Calculations!I82</f>
        <v>1.0120000000000001E-2</v>
      </c>
      <c r="G114" s="38">
        <f>[2]Calculations!M82</f>
        <v>100</v>
      </c>
      <c r="H114" s="38">
        <f>[2]Calculations!H82</f>
        <v>0</v>
      </c>
      <c r="I114" s="38">
        <f>[2]Calculations!L82</f>
        <v>0</v>
      </c>
      <c r="J114" s="38">
        <f>[2]Calculations!G82</f>
        <v>0</v>
      </c>
      <c r="K114" s="38">
        <f>[2]Calculations!K82</f>
        <v>0</v>
      </c>
      <c r="L114" s="38">
        <f>[2]Calculations!F82</f>
        <v>0</v>
      </c>
      <c r="M114" s="38">
        <f>[2]Calculations!J82</f>
        <v>0</v>
      </c>
      <c r="N114" s="38">
        <f>[2]Calculations!V82</f>
        <v>0</v>
      </c>
      <c r="O114" s="38">
        <f>[2]Calculations!W82</f>
        <v>0</v>
      </c>
      <c r="P114" s="38">
        <f>[2]Calculations!O82</f>
        <v>0</v>
      </c>
      <c r="Q114" s="38">
        <f>[2]Calculations!S82</f>
        <v>0</v>
      </c>
      <c r="R114" s="38">
        <f>[2]Calculations!Q82</f>
        <v>0</v>
      </c>
      <c r="S114" s="38">
        <f>[2]Calculations!T82</f>
        <v>0</v>
      </c>
      <c r="T114" s="38">
        <f>[2]Calculations!R82</f>
        <v>0</v>
      </c>
      <c r="U114" s="38">
        <f>[2]Calculations!U82</f>
        <v>0</v>
      </c>
      <c r="V114" s="38" t="str">
        <f>[2]Calculations!X82</f>
        <v>Not Modelled</v>
      </c>
      <c r="W114" s="38" t="str">
        <f>[2]Calculations!Y82</f>
        <v>N/A</v>
      </c>
      <c r="X114" s="38" t="s">
        <v>100</v>
      </c>
      <c r="Y114" s="73" t="s">
        <v>106</v>
      </c>
      <c r="Z114" s="74" t="s">
        <v>107</v>
      </c>
      <c r="AA114" s="38">
        <f>[2]Calculations!AA82</f>
        <v>0</v>
      </c>
      <c r="AB114" s="38">
        <f>[2]Calculations!AM82</f>
        <v>0</v>
      </c>
      <c r="AC114" s="38">
        <f>[2]Calculations!AB82</f>
        <v>0</v>
      </c>
      <c r="AD114" s="38">
        <f>[2]Calculations!AN82</f>
        <v>0</v>
      </c>
      <c r="AE114" s="38">
        <f>[2]Calculations!AC82</f>
        <v>0</v>
      </c>
      <c r="AF114" s="38">
        <f>[2]Calculations!AO82</f>
        <v>0</v>
      </c>
      <c r="AG114" s="38">
        <f>[2]Calculations!AD82</f>
        <v>0</v>
      </c>
      <c r="AH114" s="38">
        <f>[2]Calculations!AP82</f>
        <v>0</v>
      </c>
      <c r="AI114" s="38">
        <f>[2]Calculations!AE82</f>
        <v>0</v>
      </c>
      <c r="AJ114" s="38">
        <f>[2]Calculations!AQ82</f>
        <v>0</v>
      </c>
      <c r="AK114" s="38">
        <f>[2]Calculations!AF82</f>
        <v>0</v>
      </c>
      <c r="AL114" s="38">
        <f>[2]Calculations!AR82</f>
        <v>0</v>
      </c>
      <c r="AM114" s="38">
        <f>[2]Calculations!AG82</f>
        <v>0</v>
      </c>
      <c r="AN114" s="38">
        <f>[2]Calculations!AS82</f>
        <v>0</v>
      </c>
      <c r="AO114" s="38">
        <f>[2]Calculations!AH82</f>
        <v>0</v>
      </c>
      <c r="AP114" s="38">
        <f>[2]Calculations!AT82</f>
        <v>0</v>
      </c>
      <c r="AQ114" s="38">
        <f>[2]Calculations!AI82</f>
        <v>0</v>
      </c>
      <c r="AR114" s="38">
        <f>[2]Calculations!AU82</f>
        <v>0</v>
      </c>
      <c r="AS114" s="38">
        <f>[2]Calculations!AJ82</f>
        <v>0</v>
      </c>
      <c r="AT114" s="38">
        <f>[2]Calculations!AV82</f>
        <v>0</v>
      </c>
      <c r="AU114" s="38">
        <f>[2]Calculations!AK82</f>
        <v>0</v>
      </c>
      <c r="AV114" s="38">
        <f>[2]Calculations!AW82</f>
        <v>0</v>
      </c>
      <c r="AW114" s="13"/>
      <c r="AX114" s="13"/>
      <c r="AY114" s="85" t="str">
        <f>[2]Calculations!D82</f>
        <v>Land Supply 2018</v>
      </c>
    </row>
    <row r="115" spans="2:51" ht="19.5" customHeight="1" x14ac:dyDescent="0.35">
      <c r="B115" s="13" t="str">
        <f>[2]Calculations!A83</f>
        <v>107906/OO/2015/S2</v>
      </c>
      <c r="C115" s="30" t="str">
        <f>[2]Calculations!B83</f>
        <v>Existing surface car park between World Way, Chicago Avenue, Outwood Lane &amp; The Ground Transport Interchange</v>
      </c>
      <c r="D115" s="13" t="str">
        <f>[2]Calculations!C83</f>
        <v>Offices</v>
      </c>
      <c r="E115" s="38">
        <f>[2]Calculations!E83</f>
        <v>1.0955900000000001</v>
      </c>
      <c r="F115" s="38">
        <f>[2]Calculations!I83</f>
        <v>1.0955900000000001</v>
      </c>
      <c r="G115" s="38">
        <f>[2]Calculations!M83</f>
        <v>100</v>
      </c>
      <c r="H115" s="38">
        <f>[2]Calculations!H83</f>
        <v>0</v>
      </c>
      <c r="I115" s="38">
        <f>[2]Calculations!L83</f>
        <v>0</v>
      </c>
      <c r="J115" s="38">
        <f>[2]Calculations!G83</f>
        <v>0</v>
      </c>
      <c r="K115" s="38">
        <f>[2]Calculations!K83</f>
        <v>0</v>
      </c>
      <c r="L115" s="38">
        <f>[2]Calculations!F83</f>
        <v>0</v>
      </c>
      <c r="M115" s="38">
        <f>[2]Calculations!J83</f>
        <v>0</v>
      </c>
      <c r="N115" s="38">
        <f>[2]Calculations!V83</f>
        <v>0</v>
      </c>
      <c r="O115" s="38">
        <f>[2]Calculations!W83</f>
        <v>0</v>
      </c>
      <c r="P115" s="38">
        <f>[2]Calculations!O83</f>
        <v>0.16400200000000001</v>
      </c>
      <c r="Q115" s="38">
        <f>[2]Calculations!S83</f>
        <v>14.969285955512554</v>
      </c>
      <c r="R115" s="38">
        <f>[2]Calculations!Q83</f>
        <v>0</v>
      </c>
      <c r="S115" s="38">
        <f>[2]Calculations!T83</f>
        <v>0</v>
      </c>
      <c r="T115" s="38">
        <f>[2]Calculations!R83</f>
        <v>0</v>
      </c>
      <c r="U115" s="38">
        <f>[2]Calculations!U83</f>
        <v>0</v>
      </c>
      <c r="V115" s="38" t="str">
        <f>[2]Calculations!X83</f>
        <v>Not Modelled</v>
      </c>
      <c r="W115" s="38" t="str">
        <f>[2]Calculations!Y83</f>
        <v>N/A</v>
      </c>
      <c r="X115" s="38" t="s">
        <v>101</v>
      </c>
      <c r="Y115" s="73" t="s">
        <v>105</v>
      </c>
      <c r="Z115" s="73" t="s">
        <v>1066</v>
      </c>
      <c r="AA115" s="38">
        <f>[2]Calculations!AA83</f>
        <v>0</v>
      </c>
      <c r="AB115" s="38">
        <f>[2]Calculations!AM83</f>
        <v>0</v>
      </c>
      <c r="AC115" s="38">
        <f>[2]Calculations!AB83</f>
        <v>0</v>
      </c>
      <c r="AD115" s="38">
        <f>[2]Calculations!AN83</f>
        <v>0</v>
      </c>
      <c r="AE115" s="38">
        <f>[2]Calculations!AC83</f>
        <v>0</v>
      </c>
      <c r="AF115" s="38">
        <f>[2]Calculations!AO83</f>
        <v>0</v>
      </c>
      <c r="AG115" s="38">
        <f>[2]Calculations!AD83</f>
        <v>0</v>
      </c>
      <c r="AH115" s="38">
        <f>[2]Calculations!AP83</f>
        <v>0</v>
      </c>
      <c r="AI115" s="38">
        <f>[2]Calculations!AE83</f>
        <v>0</v>
      </c>
      <c r="AJ115" s="38">
        <f>[2]Calculations!AQ83</f>
        <v>0</v>
      </c>
      <c r="AK115" s="38">
        <f>[2]Calculations!AF83</f>
        <v>0</v>
      </c>
      <c r="AL115" s="38">
        <f>[2]Calculations!AR83</f>
        <v>0</v>
      </c>
      <c r="AM115" s="38">
        <f>[2]Calculations!AG83</f>
        <v>0</v>
      </c>
      <c r="AN115" s="38">
        <f>[2]Calculations!AS83</f>
        <v>0</v>
      </c>
      <c r="AO115" s="38">
        <f>[2]Calculations!AH83</f>
        <v>0</v>
      </c>
      <c r="AP115" s="38">
        <f>[2]Calculations!AT83</f>
        <v>0</v>
      </c>
      <c r="AQ115" s="38">
        <f>[2]Calculations!AI83</f>
        <v>0</v>
      </c>
      <c r="AR115" s="38">
        <f>[2]Calculations!AU83</f>
        <v>0</v>
      </c>
      <c r="AS115" s="38">
        <f>[2]Calculations!AJ83</f>
        <v>0</v>
      </c>
      <c r="AT115" s="38">
        <f>[2]Calculations!AV83</f>
        <v>0</v>
      </c>
      <c r="AU115" s="38">
        <f>[2]Calculations!AK83</f>
        <v>0</v>
      </c>
      <c r="AV115" s="38">
        <f>[2]Calculations!AW83</f>
        <v>0</v>
      </c>
      <c r="AW115" s="13"/>
      <c r="AX115" s="13"/>
      <c r="AY115" s="85" t="str">
        <f>[2]Calculations!D83</f>
        <v>Land Supply 2018</v>
      </c>
    </row>
    <row r="116" spans="2:51" ht="19.5" customHeight="1" x14ac:dyDescent="0.35">
      <c r="B116" s="13" t="str">
        <f>[2]Calculations!A84</f>
        <v>108021/FO/2015/N1</v>
      </c>
      <c r="C116" s="30" t="str">
        <f>[2]Calculations!B84</f>
        <v>8 Polygon Road Crumpsall</v>
      </c>
      <c r="D116" s="13" t="str">
        <f>[2]Calculations!C84</f>
        <v>Residential</v>
      </c>
      <c r="E116" s="38">
        <f>[2]Calculations!E84</f>
        <v>0.167104</v>
      </c>
      <c r="F116" s="38">
        <f>[2]Calculations!I84</f>
        <v>0.167104</v>
      </c>
      <c r="G116" s="38">
        <f>[2]Calculations!M84</f>
        <v>100</v>
      </c>
      <c r="H116" s="38">
        <f>[2]Calculations!H84</f>
        <v>0</v>
      </c>
      <c r="I116" s="38">
        <f>[2]Calculations!L84</f>
        <v>0</v>
      </c>
      <c r="J116" s="38">
        <f>[2]Calculations!G84</f>
        <v>0</v>
      </c>
      <c r="K116" s="38">
        <f>[2]Calculations!K84</f>
        <v>0</v>
      </c>
      <c r="L116" s="38">
        <f>[2]Calculations!F84</f>
        <v>0</v>
      </c>
      <c r="M116" s="38">
        <f>[2]Calculations!J84</f>
        <v>0</v>
      </c>
      <c r="N116" s="38">
        <f>[2]Calculations!V84</f>
        <v>0</v>
      </c>
      <c r="O116" s="38">
        <f>[2]Calculations!W84</f>
        <v>0</v>
      </c>
      <c r="P116" s="38">
        <f>[2]Calculations!O84</f>
        <v>0</v>
      </c>
      <c r="Q116" s="38">
        <f>[2]Calculations!S84</f>
        <v>0</v>
      </c>
      <c r="R116" s="38">
        <f>[2]Calculations!Q84</f>
        <v>0</v>
      </c>
      <c r="S116" s="38">
        <f>[2]Calculations!T84</f>
        <v>0</v>
      </c>
      <c r="T116" s="38">
        <f>[2]Calculations!R84</f>
        <v>0</v>
      </c>
      <c r="U116" s="38">
        <f>[2]Calculations!U84</f>
        <v>0</v>
      </c>
      <c r="V116" s="38" t="str">
        <f>[2]Calculations!X84</f>
        <v>Not Modelled</v>
      </c>
      <c r="W116" s="38" t="str">
        <f>[2]Calculations!Y84</f>
        <v>N/A</v>
      </c>
      <c r="X116" s="38" t="s">
        <v>100</v>
      </c>
      <c r="Y116" s="73" t="s">
        <v>106</v>
      </c>
      <c r="Z116" s="74" t="s">
        <v>107</v>
      </c>
      <c r="AA116" s="38">
        <f>[2]Calculations!AA84</f>
        <v>0</v>
      </c>
      <c r="AB116" s="38">
        <f>[2]Calculations!AM84</f>
        <v>0</v>
      </c>
      <c r="AC116" s="38">
        <f>[2]Calculations!AB84</f>
        <v>0</v>
      </c>
      <c r="AD116" s="38">
        <f>[2]Calculations!AN84</f>
        <v>0</v>
      </c>
      <c r="AE116" s="38">
        <f>[2]Calculations!AC84</f>
        <v>0</v>
      </c>
      <c r="AF116" s="38">
        <f>[2]Calculations!AO84</f>
        <v>0</v>
      </c>
      <c r="AG116" s="38">
        <f>[2]Calculations!AD84</f>
        <v>0</v>
      </c>
      <c r="AH116" s="38">
        <f>[2]Calculations!AP84</f>
        <v>0</v>
      </c>
      <c r="AI116" s="38">
        <f>[2]Calculations!AE84</f>
        <v>0</v>
      </c>
      <c r="AJ116" s="38">
        <f>[2]Calculations!AQ84</f>
        <v>0</v>
      </c>
      <c r="AK116" s="38">
        <f>[2]Calculations!AF84</f>
        <v>0</v>
      </c>
      <c r="AL116" s="38">
        <f>[2]Calculations!AR84</f>
        <v>0</v>
      </c>
      <c r="AM116" s="38">
        <f>[2]Calculations!AG84</f>
        <v>0</v>
      </c>
      <c r="AN116" s="38">
        <f>[2]Calculations!AS84</f>
        <v>0</v>
      </c>
      <c r="AO116" s="38">
        <f>[2]Calculations!AH84</f>
        <v>0</v>
      </c>
      <c r="AP116" s="38">
        <f>[2]Calculations!AT84</f>
        <v>0</v>
      </c>
      <c r="AQ116" s="38">
        <f>[2]Calculations!AI84</f>
        <v>0.16710445500000001</v>
      </c>
      <c r="AR116" s="38">
        <f>[2]Calculations!AU84</f>
        <v>100.0002722855228</v>
      </c>
      <c r="AS116" s="38">
        <f>[2]Calculations!AJ84</f>
        <v>0</v>
      </c>
      <c r="AT116" s="38">
        <f>[2]Calculations!AV84</f>
        <v>0</v>
      </c>
      <c r="AU116" s="38">
        <f>[2]Calculations!AK84</f>
        <v>0</v>
      </c>
      <c r="AV116" s="38">
        <f>[2]Calculations!AW84</f>
        <v>0</v>
      </c>
      <c r="AW116" s="13"/>
      <c r="AX116" s="13"/>
      <c r="AY116" s="85" t="str">
        <f>[2]Calculations!D84</f>
        <v>Land Supply 2018</v>
      </c>
    </row>
    <row r="117" spans="2:51" ht="26" x14ac:dyDescent="0.35">
      <c r="B117" s="13" t="str">
        <f>[2]Calculations!A85</f>
        <v>108274/FO/2015/N2</v>
      </c>
      <c r="C117" s="30" t="str">
        <f>[2]Calculations!B85</f>
        <v>Vacant Land At The Junction Of Clitheroe Road And Beresford Road Longsight</v>
      </c>
      <c r="D117" s="13" t="str">
        <f>[2]Calculations!C85</f>
        <v>Residential</v>
      </c>
      <c r="E117" s="38">
        <f>[2]Calculations!E85</f>
        <v>5.6670100000000001E-2</v>
      </c>
      <c r="F117" s="38">
        <f>[2]Calculations!I85</f>
        <v>5.6670100000000001E-2</v>
      </c>
      <c r="G117" s="38">
        <f>[2]Calculations!M85</f>
        <v>100</v>
      </c>
      <c r="H117" s="38">
        <f>[2]Calculations!H85</f>
        <v>0</v>
      </c>
      <c r="I117" s="38">
        <f>[2]Calculations!L85</f>
        <v>0</v>
      </c>
      <c r="J117" s="38">
        <f>[2]Calculations!G85</f>
        <v>0</v>
      </c>
      <c r="K117" s="38">
        <f>[2]Calculations!K85</f>
        <v>0</v>
      </c>
      <c r="L117" s="38">
        <f>[2]Calculations!F85</f>
        <v>0</v>
      </c>
      <c r="M117" s="38">
        <f>[2]Calculations!J85</f>
        <v>0</v>
      </c>
      <c r="N117" s="38">
        <f>[2]Calculations!V85</f>
        <v>5.6670090001399998E-2</v>
      </c>
      <c r="O117" s="38">
        <f>[2]Calculations!W85</f>
        <v>99.999982356480743</v>
      </c>
      <c r="P117" s="38">
        <f>[2]Calculations!O85</f>
        <v>0</v>
      </c>
      <c r="Q117" s="38">
        <f>[2]Calculations!S85</f>
        <v>0</v>
      </c>
      <c r="R117" s="38">
        <f>[2]Calculations!Q85</f>
        <v>0</v>
      </c>
      <c r="S117" s="38">
        <f>[2]Calculations!T85</f>
        <v>0</v>
      </c>
      <c r="T117" s="38">
        <f>[2]Calculations!R85</f>
        <v>0</v>
      </c>
      <c r="U117" s="38">
        <f>[2]Calculations!U85</f>
        <v>0</v>
      </c>
      <c r="V117" s="38" t="str">
        <f>[2]Calculations!X85</f>
        <v>Not Modelled</v>
      </c>
      <c r="W117" s="38" t="str">
        <f>[2]Calculations!Y85</f>
        <v>N/A</v>
      </c>
      <c r="X117" s="38" t="s">
        <v>100</v>
      </c>
      <c r="Y117" s="73" t="s">
        <v>106</v>
      </c>
      <c r="Z117" s="74" t="s">
        <v>107</v>
      </c>
      <c r="AA117" s="38">
        <f>[2]Calculations!AA85</f>
        <v>0</v>
      </c>
      <c r="AB117" s="38">
        <f>[2]Calculations!AM85</f>
        <v>0</v>
      </c>
      <c r="AC117" s="38">
        <f>[2]Calculations!AB85</f>
        <v>0</v>
      </c>
      <c r="AD117" s="38">
        <f>[2]Calculations!AN85</f>
        <v>0</v>
      </c>
      <c r="AE117" s="38">
        <f>[2]Calculations!AC85</f>
        <v>0</v>
      </c>
      <c r="AF117" s="38">
        <f>[2]Calculations!AO85</f>
        <v>0</v>
      </c>
      <c r="AG117" s="38">
        <f>[2]Calculations!AD85</f>
        <v>0</v>
      </c>
      <c r="AH117" s="38">
        <f>[2]Calculations!AP85</f>
        <v>0</v>
      </c>
      <c r="AI117" s="38">
        <f>[2]Calculations!AE85</f>
        <v>0</v>
      </c>
      <c r="AJ117" s="38">
        <f>[2]Calculations!AQ85</f>
        <v>0</v>
      </c>
      <c r="AK117" s="38">
        <f>[2]Calculations!AF85</f>
        <v>0</v>
      </c>
      <c r="AL117" s="38">
        <f>[2]Calculations!AR85</f>
        <v>0</v>
      </c>
      <c r="AM117" s="38">
        <f>[2]Calculations!AG85</f>
        <v>0</v>
      </c>
      <c r="AN117" s="38">
        <f>[2]Calculations!AS85</f>
        <v>0</v>
      </c>
      <c r="AO117" s="38">
        <f>[2]Calculations!AH85</f>
        <v>0</v>
      </c>
      <c r="AP117" s="38">
        <f>[2]Calculations!AT85</f>
        <v>0</v>
      </c>
      <c r="AQ117" s="38">
        <f>[2]Calculations!AI85</f>
        <v>0</v>
      </c>
      <c r="AR117" s="38">
        <f>[2]Calculations!AU85</f>
        <v>0</v>
      </c>
      <c r="AS117" s="38">
        <f>[2]Calculations!AJ85</f>
        <v>0</v>
      </c>
      <c r="AT117" s="38">
        <f>[2]Calculations!AV85</f>
        <v>0</v>
      </c>
      <c r="AU117" s="38">
        <f>[2]Calculations!AK85</f>
        <v>0</v>
      </c>
      <c r="AV117" s="38">
        <f>[2]Calculations!AW85</f>
        <v>0</v>
      </c>
      <c r="AW117" s="13"/>
      <c r="AX117" s="13"/>
      <c r="AY117" s="85" t="str">
        <f>[2]Calculations!D85</f>
        <v>Land Supply 2018</v>
      </c>
    </row>
    <row r="118" spans="2:51" ht="26" x14ac:dyDescent="0.35">
      <c r="B118" s="13" t="str">
        <f>[2]Calculations!A86</f>
        <v>108341/FO/2015/C1</v>
      </c>
      <c r="C118" s="30" t="str">
        <f>[2]Calculations!B86</f>
        <v>62 King Street Manchester</v>
      </c>
      <c r="D118" s="13" t="str">
        <f>[2]Calculations!C86</f>
        <v>Residential</v>
      </c>
      <c r="E118" s="38">
        <f>[2]Calculations!E86</f>
        <v>2.4598700000000001E-2</v>
      </c>
      <c r="F118" s="38">
        <f>[2]Calculations!I86</f>
        <v>2.4598700000000001E-2</v>
      </c>
      <c r="G118" s="38">
        <f>[2]Calculations!M86</f>
        <v>100</v>
      </c>
      <c r="H118" s="38">
        <f>[2]Calculations!H86</f>
        <v>0</v>
      </c>
      <c r="I118" s="38">
        <f>[2]Calculations!L86</f>
        <v>0</v>
      </c>
      <c r="J118" s="38">
        <f>[2]Calculations!G86</f>
        <v>0</v>
      </c>
      <c r="K118" s="38">
        <f>[2]Calculations!K86</f>
        <v>0</v>
      </c>
      <c r="L118" s="38">
        <f>[2]Calculations!F86</f>
        <v>0</v>
      </c>
      <c r="M118" s="38">
        <f>[2]Calculations!J86</f>
        <v>0</v>
      </c>
      <c r="N118" s="38">
        <f>[2]Calculations!V86</f>
        <v>0</v>
      </c>
      <c r="O118" s="38">
        <f>[2]Calculations!W86</f>
        <v>0</v>
      </c>
      <c r="P118" s="38">
        <f>[2]Calculations!O86</f>
        <v>0</v>
      </c>
      <c r="Q118" s="38">
        <f>[2]Calculations!S86</f>
        <v>0</v>
      </c>
      <c r="R118" s="38">
        <f>[2]Calculations!Q86</f>
        <v>0</v>
      </c>
      <c r="S118" s="38">
        <f>[2]Calculations!T86</f>
        <v>0</v>
      </c>
      <c r="T118" s="38">
        <f>[2]Calculations!R86</f>
        <v>0</v>
      </c>
      <c r="U118" s="38">
        <f>[2]Calculations!U86</f>
        <v>0</v>
      </c>
      <c r="V118" s="38" t="str">
        <f>[2]Calculations!X86</f>
        <v>Not Modelled</v>
      </c>
      <c r="W118" s="38" t="str">
        <f>[2]Calculations!Y86</f>
        <v>N/A</v>
      </c>
      <c r="X118" s="38" t="s">
        <v>100</v>
      </c>
      <c r="Y118" s="73" t="s">
        <v>106</v>
      </c>
      <c r="Z118" s="74" t="s">
        <v>107</v>
      </c>
      <c r="AA118" s="38">
        <f>[2]Calculations!AA86</f>
        <v>0</v>
      </c>
      <c r="AB118" s="38">
        <f>[2]Calculations!AM86</f>
        <v>0</v>
      </c>
      <c r="AC118" s="38">
        <f>[2]Calculations!AB86</f>
        <v>0</v>
      </c>
      <c r="AD118" s="38">
        <f>[2]Calculations!AN86</f>
        <v>0</v>
      </c>
      <c r="AE118" s="38">
        <f>[2]Calculations!AC86</f>
        <v>0</v>
      </c>
      <c r="AF118" s="38">
        <f>[2]Calculations!AO86</f>
        <v>0</v>
      </c>
      <c r="AG118" s="38">
        <f>[2]Calculations!AD86</f>
        <v>0</v>
      </c>
      <c r="AH118" s="38">
        <f>[2]Calculations!AP86</f>
        <v>0</v>
      </c>
      <c r="AI118" s="38">
        <f>[2]Calculations!AE86</f>
        <v>0</v>
      </c>
      <c r="AJ118" s="38">
        <f>[2]Calculations!AQ86</f>
        <v>0</v>
      </c>
      <c r="AK118" s="38">
        <f>[2]Calculations!AF86</f>
        <v>0</v>
      </c>
      <c r="AL118" s="38">
        <f>[2]Calculations!AR86</f>
        <v>0</v>
      </c>
      <c r="AM118" s="38">
        <f>[2]Calculations!AG86</f>
        <v>0</v>
      </c>
      <c r="AN118" s="38">
        <f>[2]Calculations!AS86</f>
        <v>0</v>
      </c>
      <c r="AO118" s="38">
        <f>[2]Calculations!AH86</f>
        <v>0</v>
      </c>
      <c r="AP118" s="38">
        <f>[2]Calculations!AT86</f>
        <v>0</v>
      </c>
      <c r="AQ118" s="38">
        <f>[2]Calculations!AI86</f>
        <v>0</v>
      </c>
      <c r="AR118" s="38">
        <f>[2]Calculations!AU86</f>
        <v>0</v>
      </c>
      <c r="AS118" s="38">
        <f>[2]Calculations!AJ86</f>
        <v>0</v>
      </c>
      <c r="AT118" s="38">
        <f>[2]Calculations!AV86</f>
        <v>0</v>
      </c>
      <c r="AU118" s="38">
        <f>[2]Calculations!AK86</f>
        <v>0</v>
      </c>
      <c r="AV118" s="38">
        <f>[2]Calculations!AW86</f>
        <v>0</v>
      </c>
      <c r="AW118" s="13"/>
      <c r="AX118" s="13"/>
      <c r="AY118" s="85" t="str">
        <f>[2]Calculations!D86</f>
        <v>Land Supply 2018</v>
      </c>
    </row>
    <row r="119" spans="2:51" ht="26" x14ac:dyDescent="0.35">
      <c r="B119" s="13" t="str">
        <f>[2]Calculations!A87</f>
        <v>108350/P3JPA/2015/C1</v>
      </c>
      <c r="C119" s="30" t="str">
        <f>[2]Calculations!B87</f>
        <v>58 - 60 King Street</v>
      </c>
      <c r="D119" s="13" t="str">
        <f>[2]Calculations!C87</f>
        <v>Residential</v>
      </c>
      <c r="E119" s="38">
        <f>[2]Calculations!E87</f>
        <v>2.28317E-2</v>
      </c>
      <c r="F119" s="38">
        <f>[2]Calculations!I87</f>
        <v>2.28317E-2</v>
      </c>
      <c r="G119" s="38">
        <f>[2]Calculations!M87</f>
        <v>100</v>
      </c>
      <c r="H119" s="38">
        <f>[2]Calculations!H87</f>
        <v>0</v>
      </c>
      <c r="I119" s="38">
        <f>[2]Calculations!L87</f>
        <v>0</v>
      </c>
      <c r="J119" s="38">
        <f>[2]Calculations!G87</f>
        <v>0</v>
      </c>
      <c r="K119" s="38">
        <f>[2]Calculations!K87</f>
        <v>0</v>
      </c>
      <c r="L119" s="38">
        <f>[2]Calculations!F87</f>
        <v>0</v>
      </c>
      <c r="M119" s="38">
        <f>[2]Calculations!J87</f>
        <v>0</v>
      </c>
      <c r="N119" s="38">
        <f>[2]Calculations!V87</f>
        <v>0</v>
      </c>
      <c r="O119" s="38">
        <f>[2]Calculations!W87</f>
        <v>0</v>
      </c>
      <c r="P119" s="38">
        <f>[2]Calculations!O87</f>
        <v>0</v>
      </c>
      <c r="Q119" s="38">
        <f>[2]Calculations!S87</f>
        <v>0</v>
      </c>
      <c r="R119" s="38">
        <f>[2]Calculations!Q87</f>
        <v>0</v>
      </c>
      <c r="S119" s="38">
        <f>[2]Calculations!T87</f>
        <v>0</v>
      </c>
      <c r="T119" s="38">
        <f>[2]Calculations!R87</f>
        <v>0</v>
      </c>
      <c r="U119" s="38">
        <f>[2]Calculations!U87</f>
        <v>0</v>
      </c>
      <c r="V119" s="38" t="str">
        <f>[2]Calculations!X87</f>
        <v>Not Modelled</v>
      </c>
      <c r="W119" s="38" t="str">
        <f>[2]Calculations!Y87</f>
        <v>N/A</v>
      </c>
      <c r="X119" s="38" t="s">
        <v>100</v>
      </c>
      <c r="Y119" s="73" t="s">
        <v>106</v>
      </c>
      <c r="Z119" s="74" t="s">
        <v>107</v>
      </c>
      <c r="AA119" s="38">
        <f>[2]Calculations!AA87</f>
        <v>0</v>
      </c>
      <c r="AB119" s="38">
        <f>[2]Calculations!AM87</f>
        <v>0</v>
      </c>
      <c r="AC119" s="38">
        <f>[2]Calculations!AB87</f>
        <v>0</v>
      </c>
      <c r="AD119" s="38">
        <f>[2]Calculations!AN87</f>
        <v>0</v>
      </c>
      <c r="AE119" s="38">
        <f>[2]Calculations!AC87</f>
        <v>0</v>
      </c>
      <c r="AF119" s="38">
        <f>[2]Calculations!AO87</f>
        <v>0</v>
      </c>
      <c r="AG119" s="38">
        <f>[2]Calculations!AD87</f>
        <v>0</v>
      </c>
      <c r="AH119" s="38">
        <f>[2]Calculations!AP87</f>
        <v>0</v>
      </c>
      <c r="AI119" s="38">
        <f>[2]Calculations!AE87</f>
        <v>0</v>
      </c>
      <c r="AJ119" s="38">
        <f>[2]Calculations!AQ87</f>
        <v>0</v>
      </c>
      <c r="AK119" s="38">
        <f>[2]Calculations!AF87</f>
        <v>0</v>
      </c>
      <c r="AL119" s="38">
        <f>[2]Calculations!AR87</f>
        <v>0</v>
      </c>
      <c r="AM119" s="38">
        <f>[2]Calculations!AG87</f>
        <v>0</v>
      </c>
      <c r="AN119" s="38">
        <f>[2]Calculations!AS87</f>
        <v>0</v>
      </c>
      <c r="AO119" s="38">
        <f>[2]Calculations!AH87</f>
        <v>0</v>
      </c>
      <c r="AP119" s="38">
        <f>[2]Calculations!AT87</f>
        <v>0</v>
      </c>
      <c r="AQ119" s="38">
        <f>[2]Calculations!AI87</f>
        <v>0</v>
      </c>
      <c r="AR119" s="38">
        <f>[2]Calculations!AU87</f>
        <v>0</v>
      </c>
      <c r="AS119" s="38">
        <f>[2]Calculations!AJ87</f>
        <v>0</v>
      </c>
      <c r="AT119" s="38">
        <f>[2]Calculations!AV87</f>
        <v>0</v>
      </c>
      <c r="AU119" s="38">
        <f>[2]Calculations!AK87</f>
        <v>0</v>
      </c>
      <c r="AV119" s="38">
        <f>[2]Calculations!AW87</f>
        <v>0</v>
      </c>
      <c r="AW119" s="13"/>
      <c r="AX119" s="13"/>
      <c r="AY119" s="85" t="str">
        <f>[2]Calculations!D87</f>
        <v>Land Supply 2018</v>
      </c>
    </row>
    <row r="120" spans="2:51" ht="26" x14ac:dyDescent="0.35">
      <c r="B120" s="13" t="str">
        <f>[2]Calculations!A88</f>
        <v>108351/P3JPA/2015/C1</v>
      </c>
      <c r="C120" s="30" t="str">
        <f>[2]Calculations!B88</f>
        <v>64 - 66 King Street</v>
      </c>
      <c r="D120" s="13" t="str">
        <f>[2]Calculations!C88</f>
        <v>Residential</v>
      </c>
      <c r="E120" s="38">
        <f>[2]Calculations!E88</f>
        <v>2.0976399999999999E-2</v>
      </c>
      <c r="F120" s="38">
        <f>[2]Calculations!I88</f>
        <v>2.0976399999999999E-2</v>
      </c>
      <c r="G120" s="38">
        <f>[2]Calculations!M88</f>
        <v>100</v>
      </c>
      <c r="H120" s="38">
        <f>[2]Calculations!H88</f>
        <v>0</v>
      </c>
      <c r="I120" s="38">
        <f>[2]Calculations!L88</f>
        <v>0</v>
      </c>
      <c r="J120" s="38">
        <f>[2]Calculations!G88</f>
        <v>0</v>
      </c>
      <c r="K120" s="38">
        <f>[2]Calculations!K88</f>
        <v>0</v>
      </c>
      <c r="L120" s="38">
        <f>[2]Calculations!F88</f>
        <v>0</v>
      </c>
      <c r="M120" s="38">
        <f>[2]Calculations!J88</f>
        <v>0</v>
      </c>
      <c r="N120" s="38">
        <f>[2]Calculations!V88</f>
        <v>0</v>
      </c>
      <c r="O120" s="38">
        <f>[2]Calculations!W88</f>
        <v>0</v>
      </c>
      <c r="P120" s="38">
        <f>[2]Calculations!O88</f>
        <v>0</v>
      </c>
      <c r="Q120" s="38">
        <f>[2]Calculations!S88</f>
        <v>0</v>
      </c>
      <c r="R120" s="38">
        <f>[2]Calculations!Q88</f>
        <v>0</v>
      </c>
      <c r="S120" s="38">
        <f>[2]Calculations!T88</f>
        <v>0</v>
      </c>
      <c r="T120" s="38">
        <f>[2]Calculations!R88</f>
        <v>0</v>
      </c>
      <c r="U120" s="38">
        <f>[2]Calculations!U88</f>
        <v>0</v>
      </c>
      <c r="V120" s="38" t="str">
        <f>[2]Calculations!X88</f>
        <v>Not Modelled</v>
      </c>
      <c r="W120" s="38" t="str">
        <f>[2]Calculations!Y88</f>
        <v>N/A</v>
      </c>
      <c r="X120" s="38" t="s">
        <v>100</v>
      </c>
      <c r="Y120" s="73" t="s">
        <v>106</v>
      </c>
      <c r="Z120" s="74" t="s">
        <v>107</v>
      </c>
      <c r="AA120" s="38">
        <f>[2]Calculations!AA88</f>
        <v>0</v>
      </c>
      <c r="AB120" s="38">
        <f>[2]Calculations!AM88</f>
        <v>0</v>
      </c>
      <c r="AC120" s="38">
        <f>[2]Calculations!AB88</f>
        <v>0</v>
      </c>
      <c r="AD120" s="38">
        <f>[2]Calculations!AN88</f>
        <v>0</v>
      </c>
      <c r="AE120" s="38">
        <f>[2]Calculations!AC88</f>
        <v>0</v>
      </c>
      <c r="AF120" s="38">
        <f>[2]Calculations!AO88</f>
        <v>0</v>
      </c>
      <c r="AG120" s="38">
        <f>[2]Calculations!AD88</f>
        <v>0</v>
      </c>
      <c r="AH120" s="38">
        <f>[2]Calculations!AP88</f>
        <v>0</v>
      </c>
      <c r="AI120" s="38">
        <f>[2]Calculations!AE88</f>
        <v>0</v>
      </c>
      <c r="AJ120" s="38">
        <f>[2]Calculations!AQ88</f>
        <v>0</v>
      </c>
      <c r="AK120" s="38">
        <f>[2]Calculations!AF88</f>
        <v>0</v>
      </c>
      <c r="AL120" s="38">
        <f>[2]Calculations!AR88</f>
        <v>0</v>
      </c>
      <c r="AM120" s="38">
        <f>[2]Calculations!AG88</f>
        <v>0</v>
      </c>
      <c r="AN120" s="38">
        <f>[2]Calculations!AS88</f>
        <v>0</v>
      </c>
      <c r="AO120" s="38">
        <f>[2]Calculations!AH88</f>
        <v>0</v>
      </c>
      <c r="AP120" s="38">
        <f>[2]Calculations!AT88</f>
        <v>0</v>
      </c>
      <c r="AQ120" s="38">
        <f>[2]Calculations!AI88</f>
        <v>0</v>
      </c>
      <c r="AR120" s="38">
        <f>[2]Calculations!AU88</f>
        <v>0</v>
      </c>
      <c r="AS120" s="38">
        <f>[2]Calculations!AJ88</f>
        <v>0</v>
      </c>
      <c r="AT120" s="38">
        <f>[2]Calculations!AV88</f>
        <v>0</v>
      </c>
      <c r="AU120" s="38">
        <f>[2]Calculations!AK88</f>
        <v>0</v>
      </c>
      <c r="AV120" s="38">
        <f>[2]Calculations!AW88</f>
        <v>0</v>
      </c>
      <c r="AW120" s="13"/>
      <c r="AX120" s="13"/>
      <c r="AY120" s="85" t="str">
        <f>[2]Calculations!D88</f>
        <v>Land Supply 2018</v>
      </c>
    </row>
    <row r="121" spans="2:51" ht="26" x14ac:dyDescent="0.35">
      <c r="B121" s="13" t="str">
        <f>[2]Calculations!A89</f>
        <v>108356/FO/2015/N2</v>
      </c>
      <c r="C121" s="30" t="str">
        <f>[2]Calculations!B89</f>
        <v>1468 Ashton Old Road</v>
      </c>
      <c r="D121" s="13" t="str">
        <f>[2]Calculations!C89</f>
        <v>Residential</v>
      </c>
      <c r="E121" s="38">
        <f>[2]Calculations!E89</f>
        <v>1.87587E-2</v>
      </c>
      <c r="F121" s="38">
        <f>[2]Calculations!I89</f>
        <v>1.87587E-2</v>
      </c>
      <c r="G121" s="38">
        <f>[2]Calculations!M89</f>
        <v>100</v>
      </c>
      <c r="H121" s="38">
        <f>[2]Calculations!H89</f>
        <v>0</v>
      </c>
      <c r="I121" s="38">
        <f>[2]Calculations!L89</f>
        <v>0</v>
      </c>
      <c r="J121" s="38">
        <f>[2]Calculations!G89</f>
        <v>0</v>
      </c>
      <c r="K121" s="38">
        <f>[2]Calculations!K89</f>
        <v>0</v>
      </c>
      <c r="L121" s="38">
        <f>[2]Calculations!F89</f>
        <v>0</v>
      </c>
      <c r="M121" s="38">
        <f>[2]Calculations!J89</f>
        <v>0</v>
      </c>
      <c r="N121" s="38">
        <f>[2]Calculations!V89</f>
        <v>0</v>
      </c>
      <c r="O121" s="38">
        <f>[2]Calculations!W89</f>
        <v>0</v>
      </c>
      <c r="P121" s="38">
        <f>[2]Calculations!O89</f>
        <v>0</v>
      </c>
      <c r="Q121" s="38">
        <f>[2]Calculations!S89</f>
        <v>0</v>
      </c>
      <c r="R121" s="38">
        <f>[2]Calculations!Q89</f>
        <v>0</v>
      </c>
      <c r="S121" s="38">
        <f>[2]Calculations!T89</f>
        <v>0</v>
      </c>
      <c r="T121" s="38">
        <f>[2]Calculations!R89</f>
        <v>0</v>
      </c>
      <c r="U121" s="38">
        <f>[2]Calculations!U89</f>
        <v>0</v>
      </c>
      <c r="V121" s="38" t="str">
        <f>[2]Calculations!X89</f>
        <v>Not Modelled</v>
      </c>
      <c r="W121" s="38" t="str">
        <f>[2]Calculations!Y89</f>
        <v>N/A</v>
      </c>
      <c r="X121" s="38" t="s">
        <v>100</v>
      </c>
      <c r="Y121" s="73" t="s">
        <v>106</v>
      </c>
      <c r="Z121" s="74" t="s">
        <v>107</v>
      </c>
      <c r="AA121" s="38">
        <f>[2]Calculations!AA89</f>
        <v>0</v>
      </c>
      <c r="AB121" s="38">
        <f>[2]Calculations!AM89</f>
        <v>0</v>
      </c>
      <c r="AC121" s="38">
        <f>[2]Calculations!AB89</f>
        <v>0</v>
      </c>
      <c r="AD121" s="38">
        <f>[2]Calculations!AN89</f>
        <v>0</v>
      </c>
      <c r="AE121" s="38">
        <f>[2]Calculations!AC89</f>
        <v>0</v>
      </c>
      <c r="AF121" s="38">
        <f>[2]Calculations!AO89</f>
        <v>0</v>
      </c>
      <c r="AG121" s="38">
        <f>[2]Calculations!AD89</f>
        <v>0</v>
      </c>
      <c r="AH121" s="38">
        <f>[2]Calculations!AP89</f>
        <v>0</v>
      </c>
      <c r="AI121" s="38">
        <f>[2]Calculations!AE89</f>
        <v>0</v>
      </c>
      <c r="AJ121" s="38">
        <f>[2]Calculations!AQ89</f>
        <v>0</v>
      </c>
      <c r="AK121" s="38">
        <f>[2]Calculations!AF89</f>
        <v>0</v>
      </c>
      <c r="AL121" s="38">
        <f>[2]Calculations!AR89</f>
        <v>0</v>
      </c>
      <c r="AM121" s="38">
        <f>[2]Calculations!AG89</f>
        <v>0</v>
      </c>
      <c r="AN121" s="38">
        <f>[2]Calculations!AS89</f>
        <v>0</v>
      </c>
      <c r="AO121" s="38">
        <f>[2]Calculations!AH89</f>
        <v>0</v>
      </c>
      <c r="AP121" s="38">
        <f>[2]Calculations!AT89</f>
        <v>0</v>
      </c>
      <c r="AQ121" s="38">
        <f>[2]Calculations!AI89</f>
        <v>0</v>
      </c>
      <c r="AR121" s="38">
        <f>[2]Calculations!AU89</f>
        <v>0</v>
      </c>
      <c r="AS121" s="38">
        <f>[2]Calculations!AJ89</f>
        <v>0</v>
      </c>
      <c r="AT121" s="38">
        <f>[2]Calculations!AV89</f>
        <v>0</v>
      </c>
      <c r="AU121" s="38">
        <f>[2]Calculations!AK89</f>
        <v>0</v>
      </c>
      <c r="AV121" s="38">
        <f>[2]Calculations!AW89</f>
        <v>0</v>
      </c>
      <c r="AW121" s="13"/>
      <c r="AX121" s="13"/>
      <c r="AY121" s="85" t="str">
        <f>[2]Calculations!D89</f>
        <v>Land Supply 2018</v>
      </c>
    </row>
    <row r="122" spans="2:51" ht="26" x14ac:dyDescent="0.35">
      <c r="B122" s="13" t="str">
        <f>[2]Calculations!A90</f>
        <v>108469/FO/2015/N1</v>
      </c>
      <c r="C122" s="30" t="str">
        <f>[2]Calculations!B90</f>
        <v>6 Loom Street Ancoats</v>
      </c>
      <c r="D122" s="13" t="str">
        <f>[2]Calculations!C90</f>
        <v>Residential</v>
      </c>
      <c r="E122" s="38">
        <f>[2]Calculations!E90</f>
        <v>5.5797499999999996E-3</v>
      </c>
      <c r="F122" s="38">
        <f>[2]Calculations!I90</f>
        <v>5.5797499999999996E-3</v>
      </c>
      <c r="G122" s="38">
        <f>[2]Calculations!M90</f>
        <v>100</v>
      </c>
      <c r="H122" s="38">
        <f>[2]Calculations!H90</f>
        <v>0</v>
      </c>
      <c r="I122" s="38">
        <f>[2]Calculations!L90</f>
        <v>0</v>
      </c>
      <c r="J122" s="38">
        <f>[2]Calculations!G90</f>
        <v>0</v>
      </c>
      <c r="K122" s="38">
        <f>[2]Calculations!K90</f>
        <v>0</v>
      </c>
      <c r="L122" s="38">
        <f>[2]Calculations!F90</f>
        <v>0</v>
      </c>
      <c r="M122" s="38">
        <f>[2]Calculations!J90</f>
        <v>0</v>
      </c>
      <c r="N122" s="38">
        <f>[2]Calculations!V90</f>
        <v>0</v>
      </c>
      <c r="O122" s="38">
        <f>[2]Calculations!W90</f>
        <v>0</v>
      </c>
      <c r="P122" s="38">
        <f>[2]Calculations!O90</f>
        <v>0</v>
      </c>
      <c r="Q122" s="38">
        <f>[2]Calculations!S90</f>
        <v>0</v>
      </c>
      <c r="R122" s="38">
        <f>[2]Calculations!Q90</f>
        <v>0</v>
      </c>
      <c r="S122" s="38">
        <f>[2]Calculations!T90</f>
        <v>0</v>
      </c>
      <c r="T122" s="38">
        <f>[2]Calculations!R90</f>
        <v>0</v>
      </c>
      <c r="U122" s="38">
        <f>[2]Calculations!U90</f>
        <v>0</v>
      </c>
      <c r="V122" s="38" t="str">
        <f>[2]Calculations!X90</f>
        <v>Not Modelled</v>
      </c>
      <c r="W122" s="38" t="str">
        <f>[2]Calculations!Y90</f>
        <v>N/A</v>
      </c>
      <c r="X122" s="38" t="s">
        <v>100</v>
      </c>
      <c r="Y122" s="73" t="s">
        <v>106</v>
      </c>
      <c r="Z122" s="74" t="s">
        <v>107</v>
      </c>
      <c r="AA122" s="38">
        <f>[2]Calculations!AA90</f>
        <v>0</v>
      </c>
      <c r="AB122" s="38">
        <f>[2]Calculations!AM90</f>
        <v>0</v>
      </c>
      <c r="AC122" s="38">
        <f>[2]Calculations!AB90</f>
        <v>0</v>
      </c>
      <c r="AD122" s="38">
        <f>[2]Calculations!AN90</f>
        <v>0</v>
      </c>
      <c r="AE122" s="38">
        <f>[2]Calculations!AC90</f>
        <v>0</v>
      </c>
      <c r="AF122" s="38">
        <f>[2]Calculations!AO90</f>
        <v>0</v>
      </c>
      <c r="AG122" s="38">
        <f>[2]Calculations!AD90</f>
        <v>0</v>
      </c>
      <c r="AH122" s="38">
        <f>[2]Calculations!AP90</f>
        <v>0</v>
      </c>
      <c r="AI122" s="38">
        <f>[2]Calculations!AE90</f>
        <v>0</v>
      </c>
      <c r="AJ122" s="38">
        <f>[2]Calculations!AQ90</f>
        <v>0</v>
      </c>
      <c r="AK122" s="38">
        <f>[2]Calculations!AF90</f>
        <v>0</v>
      </c>
      <c r="AL122" s="38">
        <f>[2]Calculations!AR90</f>
        <v>0</v>
      </c>
      <c r="AM122" s="38">
        <f>[2]Calculations!AG90</f>
        <v>0</v>
      </c>
      <c r="AN122" s="38">
        <f>[2]Calculations!AS90</f>
        <v>0</v>
      </c>
      <c r="AO122" s="38">
        <f>[2]Calculations!AH90</f>
        <v>0</v>
      </c>
      <c r="AP122" s="38">
        <f>[2]Calculations!AT90</f>
        <v>0</v>
      </c>
      <c r="AQ122" s="38">
        <f>[2]Calculations!AI90</f>
        <v>0</v>
      </c>
      <c r="AR122" s="38">
        <f>[2]Calculations!AU90</f>
        <v>0</v>
      </c>
      <c r="AS122" s="38">
        <f>[2]Calculations!AJ90</f>
        <v>0</v>
      </c>
      <c r="AT122" s="38">
        <f>[2]Calculations!AV90</f>
        <v>0</v>
      </c>
      <c r="AU122" s="38">
        <f>[2]Calculations!AK90</f>
        <v>0</v>
      </c>
      <c r="AV122" s="38">
        <f>[2]Calculations!AW90</f>
        <v>0</v>
      </c>
      <c r="AW122" s="13"/>
      <c r="AX122" s="13"/>
      <c r="AY122" s="85" t="str">
        <f>[2]Calculations!D90</f>
        <v>Land Supply 2018</v>
      </c>
    </row>
    <row r="123" spans="2:51" ht="26" x14ac:dyDescent="0.35">
      <c r="B123" s="13" t="str">
        <f>[2]Calculations!A91</f>
        <v>108482/FO/2015/N1</v>
      </c>
      <c r="C123" s="30" t="str">
        <f>[2]Calculations!B91</f>
        <v>Land At The Site Of The Former St Lukes School Sawley Road Miles Platting</v>
      </c>
      <c r="D123" s="13" t="str">
        <f>[2]Calculations!C91</f>
        <v>Residential</v>
      </c>
      <c r="E123" s="38">
        <f>[2]Calculations!E91</f>
        <v>0.33268399999999998</v>
      </c>
      <c r="F123" s="38">
        <f>[2]Calculations!I91</f>
        <v>0.33268399999999998</v>
      </c>
      <c r="G123" s="38">
        <f>[2]Calculations!M91</f>
        <v>100</v>
      </c>
      <c r="H123" s="38">
        <f>[2]Calculations!H91</f>
        <v>0</v>
      </c>
      <c r="I123" s="38">
        <f>[2]Calculations!L91</f>
        <v>0</v>
      </c>
      <c r="J123" s="38">
        <f>[2]Calculations!G91</f>
        <v>0</v>
      </c>
      <c r="K123" s="38">
        <f>[2]Calculations!K91</f>
        <v>0</v>
      </c>
      <c r="L123" s="38">
        <f>[2]Calculations!F91</f>
        <v>0</v>
      </c>
      <c r="M123" s="38">
        <f>[2]Calculations!J91</f>
        <v>0</v>
      </c>
      <c r="N123" s="38">
        <f>[2]Calculations!V91</f>
        <v>0</v>
      </c>
      <c r="O123" s="38">
        <f>[2]Calculations!W91</f>
        <v>0</v>
      </c>
      <c r="P123" s="38">
        <f>[2]Calculations!O91</f>
        <v>2.5230300000000001E-2</v>
      </c>
      <c r="Q123" s="38">
        <f>[2]Calculations!S91</f>
        <v>7.5838633658366499</v>
      </c>
      <c r="R123" s="38">
        <f>[2]Calculations!Q91</f>
        <v>0</v>
      </c>
      <c r="S123" s="38">
        <f>[2]Calculations!T91</f>
        <v>0</v>
      </c>
      <c r="T123" s="38">
        <f>[2]Calculations!R91</f>
        <v>0</v>
      </c>
      <c r="U123" s="38">
        <f>[2]Calculations!U91</f>
        <v>0</v>
      </c>
      <c r="V123" s="38" t="str">
        <f>[2]Calculations!X91</f>
        <v>Not Modelled</v>
      </c>
      <c r="W123" s="38" t="str">
        <f>[2]Calculations!Y91</f>
        <v>N/A</v>
      </c>
      <c r="X123" s="38" t="s">
        <v>100</v>
      </c>
      <c r="Y123" s="73" t="s">
        <v>105</v>
      </c>
      <c r="Z123" s="73" t="s">
        <v>1066</v>
      </c>
      <c r="AA123" s="38">
        <f>[2]Calculations!AA91</f>
        <v>0</v>
      </c>
      <c r="AB123" s="38">
        <f>[2]Calculations!AM91</f>
        <v>0</v>
      </c>
      <c r="AC123" s="38">
        <f>[2]Calculations!AB91</f>
        <v>0</v>
      </c>
      <c r="AD123" s="38">
        <f>[2]Calculations!AN91</f>
        <v>0</v>
      </c>
      <c r="AE123" s="38">
        <f>[2]Calculations!AC91</f>
        <v>0</v>
      </c>
      <c r="AF123" s="38">
        <f>[2]Calculations!AO91</f>
        <v>0</v>
      </c>
      <c r="AG123" s="38">
        <f>[2]Calculations!AD91</f>
        <v>0</v>
      </c>
      <c r="AH123" s="38">
        <f>[2]Calculations!AP91</f>
        <v>0</v>
      </c>
      <c r="AI123" s="38">
        <f>[2]Calculations!AE91</f>
        <v>0</v>
      </c>
      <c r="AJ123" s="38">
        <f>[2]Calculations!AQ91</f>
        <v>0</v>
      </c>
      <c r="AK123" s="38">
        <f>[2]Calculations!AF91</f>
        <v>0</v>
      </c>
      <c r="AL123" s="38">
        <f>[2]Calculations!AR91</f>
        <v>0</v>
      </c>
      <c r="AM123" s="38">
        <f>[2]Calculations!AG91</f>
        <v>0</v>
      </c>
      <c r="AN123" s="38">
        <f>[2]Calculations!AS91</f>
        <v>0</v>
      </c>
      <c r="AO123" s="38">
        <f>[2]Calculations!AH91</f>
        <v>0</v>
      </c>
      <c r="AP123" s="38">
        <f>[2]Calculations!AT91</f>
        <v>0</v>
      </c>
      <c r="AQ123" s="38">
        <f>[2]Calculations!AI91</f>
        <v>0.33268382000199997</v>
      </c>
      <c r="AR123" s="38">
        <f>[2]Calculations!AU91</f>
        <v>99.999945895203851</v>
      </c>
      <c r="AS123" s="38">
        <f>[2]Calculations!AJ91</f>
        <v>0</v>
      </c>
      <c r="AT123" s="38">
        <f>[2]Calculations!AV91</f>
        <v>0</v>
      </c>
      <c r="AU123" s="38">
        <f>[2]Calculations!AK91</f>
        <v>0</v>
      </c>
      <c r="AV123" s="38">
        <f>[2]Calculations!AW91</f>
        <v>0</v>
      </c>
      <c r="AW123" s="13"/>
      <c r="AX123" s="13"/>
      <c r="AY123" s="85" t="str">
        <f>[2]Calculations!D91</f>
        <v>Land Supply 2018</v>
      </c>
    </row>
    <row r="124" spans="2:51" ht="26" x14ac:dyDescent="0.35">
      <c r="B124" s="13" t="str">
        <f>[2]Calculations!A92</f>
        <v>108614/FO/2015/N1</v>
      </c>
      <c r="C124" s="30" t="str">
        <f>[2]Calculations!B92</f>
        <v>New Islington Road Ancoats</v>
      </c>
      <c r="D124" s="13" t="str">
        <f>[2]Calculations!C92</f>
        <v>Residential</v>
      </c>
      <c r="E124" s="38">
        <f>[2]Calculations!E92</f>
        <v>3.5557600000000002E-2</v>
      </c>
      <c r="F124" s="38">
        <f>[2]Calculations!I92</f>
        <v>3.5557600000000002E-2</v>
      </c>
      <c r="G124" s="38">
        <f>[2]Calculations!M92</f>
        <v>100</v>
      </c>
      <c r="H124" s="38">
        <f>[2]Calculations!H92</f>
        <v>0</v>
      </c>
      <c r="I124" s="38">
        <f>[2]Calculations!L92</f>
        <v>0</v>
      </c>
      <c r="J124" s="38">
        <f>[2]Calculations!G92</f>
        <v>0</v>
      </c>
      <c r="K124" s="38">
        <f>[2]Calculations!K92</f>
        <v>0</v>
      </c>
      <c r="L124" s="38">
        <f>[2]Calculations!F92</f>
        <v>0</v>
      </c>
      <c r="M124" s="38">
        <f>[2]Calculations!J92</f>
        <v>0</v>
      </c>
      <c r="N124" s="38">
        <f>[2]Calculations!V92</f>
        <v>0</v>
      </c>
      <c r="O124" s="38">
        <f>[2]Calculations!W92</f>
        <v>0</v>
      </c>
      <c r="P124" s="38">
        <f>[2]Calculations!O92</f>
        <v>0</v>
      </c>
      <c r="Q124" s="38">
        <f>[2]Calculations!S92</f>
        <v>0</v>
      </c>
      <c r="R124" s="38">
        <f>[2]Calculations!Q92</f>
        <v>0</v>
      </c>
      <c r="S124" s="38">
        <f>[2]Calculations!T92</f>
        <v>0</v>
      </c>
      <c r="T124" s="38">
        <f>[2]Calculations!R92</f>
        <v>0</v>
      </c>
      <c r="U124" s="38">
        <f>[2]Calculations!U92</f>
        <v>0</v>
      </c>
      <c r="V124" s="38" t="str">
        <f>[2]Calculations!X92</f>
        <v>Not Modelled</v>
      </c>
      <c r="W124" s="38" t="str">
        <f>[2]Calculations!Y92</f>
        <v>N/A</v>
      </c>
      <c r="X124" s="38" t="s">
        <v>100</v>
      </c>
      <c r="Y124" s="73" t="s">
        <v>106</v>
      </c>
      <c r="Z124" s="74" t="s">
        <v>107</v>
      </c>
      <c r="AA124" s="38">
        <f>[2]Calculations!AA92</f>
        <v>0</v>
      </c>
      <c r="AB124" s="38">
        <f>[2]Calculations!AM92</f>
        <v>0</v>
      </c>
      <c r="AC124" s="38">
        <f>[2]Calculations!AB92</f>
        <v>0</v>
      </c>
      <c r="AD124" s="38">
        <f>[2]Calculations!AN92</f>
        <v>0</v>
      </c>
      <c r="AE124" s="38">
        <f>[2]Calculations!AC92</f>
        <v>0</v>
      </c>
      <c r="AF124" s="38">
        <f>[2]Calculations!AO92</f>
        <v>0</v>
      </c>
      <c r="AG124" s="38">
        <f>[2]Calculations!AD92</f>
        <v>0</v>
      </c>
      <c r="AH124" s="38">
        <f>[2]Calculations!AP92</f>
        <v>0</v>
      </c>
      <c r="AI124" s="38">
        <f>[2]Calculations!AE92</f>
        <v>0</v>
      </c>
      <c r="AJ124" s="38">
        <f>[2]Calculations!AQ92</f>
        <v>0</v>
      </c>
      <c r="AK124" s="38">
        <f>[2]Calculations!AF92</f>
        <v>0</v>
      </c>
      <c r="AL124" s="38">
        <f>[2]Calculations!AR92</f>
        <v>0</v>
      </c>
      <c r="AM124" s="38">
        <f>[2]Calculations!AG92</f>
        <v>0</v>
      </c>
      <c r="AN124" s="38">
        <f>[2]Calculations!AS92</f>
        <v>0</v>
      </c>
      <c r="AO124" s="38">
        <f>[2]Calculations!AH92</f>
        <v>0</v>
      </c>
      <c r="AP124" s="38">
        <f>[2]Calculations!AT92</f>
        <v>0</v>
      </c>
      <c r="AQ124" s="38">
        <f>[2]Calculations!AI92</f>
        <v>3.5557589998000003E-2</v>
      </c>
      <c r="AR124" s="38">
        <f>[2]Calculations!AU92</f>
        <v>99.999971870992425</v>
      </c>
      <c r="AS124" s="38">
        <f>[2]Calculations!AJ92</f>
        <v>0</v>
      </c>
      <c r="AT124" s="38">
        <f>[2]Calculations!AV92</f>
        <v>0</v>
      </c>
      <c r="AU124" s="38">
        <f>[2]Calculations!AK92</f>
        <v>0</v>
      </c>
      <c r="AV124" s="38">
        <f>[2]Calculations!AW92</f>
        <v>0</v>
      </c>
      <c r="AW124" s="13"/>
      <c r="AX124" s="13"/>
      <c r="AY124" s="85" t="str">
        <f>[2]Calculations!D92</f>
        <v>Land Supply 2018</v>
      </c>
    </row>
    <row r="125" spans="2:51" ht="14.5" x14ac:dyDescent="0.35">
      <c r="B125" s="13" t="str">
        <f>[2]Calculations!A93</f>
        <v>108824/P3JPA/2015/C1</v>
      </c>
      <c r="C125" s="30" t="str">
        <f>[2]Calculations!B93</f>
        <v>8-14 St Anns Square Manchester</v>
      </c>
      <c r="D125" s="13" t="str">
        <f>[2]Calculations!C93</f>
        <v>Residential</v>
      </c>
      <c r="E125" s="38">
        <f>[2]Calculations!E93</f>
        <v>8.3527400000000002E-2</v>
      </c>
      <c r="F125" s="38">
        <f>[2]Calculations!I93</f>
        <v>8.3527400000000002E-2</v>
      </c>
      <c r="G125" s="38">
        <f>[2]Calculations!M93</f>
        <v>100</v>
      </c>
      <c r="H125" s="38">
        <f>[2]Calculations!H93</f>
        <v>0</v>
      </c>
      <c r="I125" s="38">
        <f>[2]Calculations!L93</f>
        <v>0</v>
      </c>
      <c r="J125" s="38">
        <f>[2]Calculations!G93</f>
        <v>0</v>
      </c>
      <c r="K125" s="38">
        <f>[2]Calculations!K93</f>
        <v>0</v>
      </c>
      <c r="L125" s="38">
        <f>[2]Calculations!F93</f>
        <v>0</v>
      </c>
      <c r="M125" s="38">
        <f>[2]Calculations!J93</f>
        <v>0</v>
      </c>
      <c r="N125" s="38">
        <f>[2]Calculations!V93</f>
        <v>0</v>
      </c>
      <c r="O125" s="38">
        <f>[2]Calculations!W93</f>
        <v>0</v>
      </c>
      <c r="P125" s="38">
        <f>[2]Calculations!O93</f>
        <v>2.6608082886399999E-6</v>
      </c>
      <c r="Q125" s="38">
        <f>[2]Calculations!S93</f>
        <v>3.1855514341880631E-3</v>
      </c>
      <c r="R125" s="38">
        <f>[2]Calculations!Q93</f>
        <v>2.6608082886399999E-6</v>
      </c>
      <c r="S125" s="38">
        <f>[2]Calculations!T93</f>
        <v>3.1855514341880631E-3</v>
      </c>
      <c r="T125" s="38">
        <f>[2]Calculations!R93</f>
        <v>0</v>
      </c>
      <c r="U125" s="38">
        <f>[2]Calculations!U93</f>
        <v>0</v>
      </c>
      <c r="V125" s="38" t="str">
        <f>[2]Calculations!X93</f>
        <v>Not Modelled</v>
      </c>
      <c r="W125" s="38" t="str">
        <f>[2]Calculations!Y93</f>
        <v>N/A</v>
      </c>
      <c r="X125" s="38" t="s">
        <v>100</v>
      </c>
      <c r="Y125" s="73" t="s">
        <v>105</v>
      </c>
      <c r="Z125" s="73" t="s">
        <v>1066</v>
      </c>
      <c r="AA125" s="38">
        <f>[2]Calculations!AA93</f>
        <v>0</v>
      </c>
      <c r="AB125" s="38">
        <f>[2]Calculations!AM93</f>
        <v>0</v>
      </c>
      <c r="AC125" s="38">
        <f>[2]Calculations!AB93</f>
        <v>0</v>
      </c>
      <c r="AD125" s="38">
        <f>[2]Calculations!AN93</f>
        <v>0</v>
      </c>
      <c r="AE125" s="38">
        <f>[2]Calculations!AC93</f>
        <v>0</v>
      </c>
      <c r="AF125" s="38">
        <f>[2]Calculations!AO93</f>
        <v>0</v>
      </c>
      <c r="AG125" s="38">
        <f>[2]Calculations!AD93</f>
        <v>0</v>
      </c>
      <c r="AH125" s="38">
        <f>[2]Calculations!AP93</f>
        <v>0</v>
      </c>
      <c r="AI125" s="38">
        <f>[2]Calculations!AE93</f>
        <v>0</v>
      </c>
      <c r="AJ125" s="38">
        <f>[2]Calculations!AQ93</f>
        <v>0</v>
      </c>
      <c r="AK125" s="38">
        <f>[2]Calculations!AF93</f>
        <v>0</v>
      </c>
      <c r="AL125" s="38">
        <f>[2]Calculations!AR93</f>
        <v>0</v>
      </c>
      <c r="AM125" s="38">
        <f>[2]Calculations!AG93</f>
        <v>0</v>
      </c>
      <c r="AN125" s="38">
        <f>[2]Calculations!AS93</f>
        <v>0</v>
      </c>
      <c r="AO125" s="38">
        <f>[2]Calculations!AH93</f>
        <v>0</v>
      </c>
      <c r="AP125" s="38">
        <f>[2]Calculations!AT93</f>
        <v>0</v>
      </c>
      <c r="AQ125" s="38">
        <f>[2]Calculations!AI93</f>
        <v>0</v>
      </c>
      <c r="AR125" s="38">
        <f>[2]Calculations!AU93</f>
        <v>0</v>
      </c>
      <c r="AS125" s="38">
        <f>[2]Calculations!AJ93</f>
        <v>0</v>
      </c>
      <c r="AT125" s="38">
        <f>[2]Calculations!AV93</f>
        <v>0</v>
      </c>
      <c r="AU125" s="38">
        <f>[2]Calculations!AK93</f>
        <v>0</v>
      </c>
      <c r="AV125" s="38">
        <f>[2]Calculations!AW93</f>
        <v>0</v>
      </c>
      <c r="AW125" s="13"/>
      <c r="AX125" s="13"/>
      <c r="AY125" s="85" t="str">
        <f>[2]Calculations!D93</f>
        <v>Land Supply 2018</v>
      </c>
    </row>
    <row r="126" spans="2:51" ht="14.5" x14ac:dyDescent="0.35">
      <c r="B126" s="13" t="str">
        <f>[2]Calculations!A94</f>
        <v>108835/FO/2015/S1</v>
      </c>
      <c r="C126" s="30" t="str">
        <f>[2]Calculations!B94</f>
        <v>1 Rippingham Road Withington</v>
      </c>
      <c r="D126" s="13" t="str">
        <f>[2]Calculations!C94</f>
        <v>Residential</v>
      </c>
      <c r="E126" s="38">
        <f>[2]Calculations!E94</f>
        <v>6.4936500000000001E-3</v>
      </c>
      <c r="F126" s="38">
        <f>[2]Calculations!I94</f>
        <v>6.4550480999931003E-3</v>
      </c>
      <c r="G126" s="38">
        <f>[2]Calculations!M94</f>
        <v>99.405543877374043</v>
      </c>
      <c r="H126" s="38">
        <f>[2]Calculations!H94</f>
        <v>0</v>
      </c>
      <c r="I126" s="38">
        <f>[2]Calculations!L94</f>
        <v>0</v>
      </c>
      <c r="J126" s="38">
        <f>[2]Calculations!G94</f>
        <v>3.8601900006899999E-5</v>
      </c>
      <c r="K126" s="38">
        <f>[2]Calculations!K94</f>
        <v>0.59445612262594993</v>
      </c>
      <c r="L126" s="38">
        <f>[2]Calculations!F94</f>
        <v>0</v>
      </c>
      <c r="M126" s="38">
        <f>[2]Calculations!J94</f>
        <v>0</v>
      </c>
      <c r="N126" s="38">
        <f>[2]Calculations!V94</f>
        <v>0</v>
      </c>
      <c r="O126" s="38">
        <f>[2]Calculations!W94</f>
        <v>0</v>
      </c>
      <c r="P126" s="38">
        <f>[2]Calculations!O94</f>
        <v>2.5375400000000002E-4</v>
      </c>
      <c r="Q126" s="38">
        <f>[2]Calculations!S94</f>
        <v>3.9077252392722124</v>
      </c>
      <c r="R126" s="38">
        <f>[2]Calculations!Q94</f>
        <v>0</v>
      </c>
      <c r="S126" s="38">
        <f>[2]Calculations!T94</f>
        <v>0</v>
      </c>
      <c r="T126" s="38">
        <f>[2]Calculations!R94</f>
        <v>0</v>
      </c>
      <c r="U126" s="38">
        <f>[2]Calculations!U94</f>
        <v>0</v>
      </c>
      <c r="V126" s="38" t="str">
        <f>[2]Calculations!X94</f>
        <v>Not Modelled</v>
      </c>
      <c r="W126" s="38" t="str">
        <f>[2]Calculations!Y94</f>
        <v>N/A</v>
      </c>
      <c r="X126" s="38" t="s">
        <v>100</v>
      </c>
      <c r="Y126" s="73" t="s">
        <v>108</v>
      </c>
      <c r="Z126" s="73" t="s">
        <v>109</v>
      </c>
      <c r="AA126" s="38">
        <f>[2]Calculations!AA94</f>
        <v>0</v>
      </c>
      <c r="AB126" s="38">
        <f>[2]Calculations!AM94</f>
        <v>0</v>
      </c>
      <c r="AC126" s="38">
        <f>[2]Calculations!AB94</f>
        <v>0</v>
      </c>
      <c r="AD126" s="38">
        <f>[2]Calculations!AN94</f>
        <v>0</v>
      </c>
      <c r="AE126" s="38">
        <f>[2]Calculations!AC94</f>
        <v>0</v>
      </c>
      <c r="AF126" s="38">
        <f>[2]Calculations!AO94</f>
        <v>0</v>
      </c>
      <c r="AG126" s="38">
        <f>[2]Calculations!AD94</f>
        <v>0</v>
      </c>
      <c r="AH126" s="38">
        <f>[2]Calculations!AP94</f>
        <v>0</v>
      </c>
      <c r="AI126" s="38">
        <f>[2]Calculations!AE94</f>
        <v>0</v>
      </c>
      <c r="AJ126" s="38">
        <f>[2]Calculations!AQ94</f>
        <v>0</v>
      </c>
      <c r="AK126" s="38">
        <f>[2]Calculations!AF94</f>
        <v>0</v>
      </c>
      <c r="AL126" s="38">
        <f>[2]Calculations!AR94</f>
        <v>0</v>
      </c>
      <c r="AM126" s="38">
        <f>[2]Calculations!AG94</f>
        <v>0</v>
      </c>
      <c r="AN126" s="38">
        <f>[2]Calculations!AS94</f>
        <v>0</v>
      </c>
      <c r="AO126" s="38">
        <f>[2]Calculations!AH94</f>
        <v>0</v>
      </c>
      <c r="AP126" s="38">
        <f>[2]Calculations!AT94</f>
        <v>0</v>
      </c>
      <c r="AQ126" s="38">
        <f>[2]Calculations!AI94</f>
        <v>0</v>
      </c>
      <c r="AR126" s="38">
        <f>[2]Calculations!AU94</f>
        <v>0</v>
      </c>
      <c r="AS126" s="38">
        <f>[2]Calculations!AJ94</f>
        <v>0</v>
      </c>
      <c r="AT126" s="38">
        <f>[2]Calculations!AV94</f>
        <v>0</v>
      </c>
      <c r="AU126" s="38">
        <f>[2]Calculations!AK94</f>
        <v>0</v>
      </c>
      <c r="AV126" s="38">
        <f>[2]Calculations!AW94</f>
        <v>0</v>
      </c>
      <c r="AW126" s="13"/>
      <c r="AX126" s="13"/>
      <c r="AY126" s="85" t="str">
        <f>[2]Calculations!D94</f>
        <v>Land Supply 2018</v>
      </c>
    </row>
    <row r="127" spans="2:51" ht="26" x14ac:dyDescent="0.35">
      <c r="B127" s="13" t="str">
        <f>[2]Calculations!A95</f>
        <v>108836 / 106074</v>
      </c>
      <c r="C127" s="30" t="str">
        <f>[2]Calculations!B95</f>
        <v>Land adj to Garibaldi Inn, Lees Street, Gorton</v>
      </c>
      <c r="D127" s="13" t="str">
        <f>[2]Calculations!C95</f>
        <v>Residential</v>
      </c>
      <c r="E127" s="38">
        <f>[2]Calculations!E95</f>
        <v>5.0002999999999999E-2</v>
      </c>
      <c r="F127" s="38">
        <f>[2]Calculations!I95</f>
        <v>5.0002999999999999E-2</v>
      </c>
      <c r="G127" s="38">
        <f>[2]Calculations!M95</f>
        <v>100</v>
      </c>
      <c r="H127" s="38">
        <f>[2]Calculations!H95</f>
        <v>0</v>
      </c>
      <c r="I127" s="38">
        <f>[2]Calculations!L95</f>
        <v>0</v>
      </c>
      <c r="J127" s="38">
        <f>[2]Calculations!G95</f>
        <v>0</v>
      </c>
      <c r="K127" s="38">
        <f>[2]Calculations!K95</f>
        <v>0</v>
      </c>
      <c r="L127" s="38">
        <f>[2]Calculations!F95</f>
        <v>0</v>
      </c>
      <c r="M127" s="38">
        <f>[2]Calculations!J95</f>
        <v>0</v>
      </c>
      <c r="N127" s="38">
        <f>[2]Calculations!V95</f>
        <v>0</v>
      </c>
      <c r="O127" s="38">
        <f>[2]Calculations!W95</f>
        <v>0</v>
      </c>
      <c r="P127" s="38">
        <f>[2]Calculations!O95</f>
        <v>0</v>
      </c>
      <c r="Q127" s="38">
        <f>[2]Calculations!S95</f>
        <v>0</v>
      </c>
      <c r="R127" s="38">
        <f>[2]Calculations!Q95</f>
        <v>0</v>
      </c>
      <c r="S127" s="38">
        <f>[2]Calculations!T95</f>
        <v>0</v>
      </c>
      <c r="T127" s="38">
        <f>[2]Calculations!R95</f>
        <v>0</v>
      </c>
      <c r="U127" s="38">
        <f>[2]Calculations!U95</f>
        <v>0</v>
      </c>
      <c r="V127" s="38" t="str">
        <f>[2]Calculations!X95</f>
        <v>Not Modelled</v>
      </c>
      <c r="W127" s="38" t="str">
        <f>[2]Calculations!Y95</f>
        <v>N/A</v>
      </c>
      <c r="X127" s="38" t="s">
        <v>100</v>
      </c>
      <c r="Y127" s="73" t="s">
        <v>106</v>
      </c>
      <c r="Z127" s="74" t="s">
        <v>107</v>
      </c>
      <c r="AA127" s="38">
        <f>[2]Calculations!AA95</f>
        <v>0</v>
      </c>
      <c r="AB127" s="38">
        <f>[2]Calculations!AM95</f>
        <v>0</v>
      </c>
      <c r="AC127" s="38">
        <f>[2]Calculations!AB95</f>
        <v>0</v>
      </c>
      <c r="AD127" s="38">
        <f>[2]Calculations!AN95</f>
        <v>0</v>
      </c>
      <c r="AE127" s="38">
        <f>[2]Calculations!AC95</f>
        <v>0</v>
      </c>
      <c r="AF127" s="38">
        <f>[2]Calculations!AO95</f>
        <v>0</v>
      </c>
      <c r="AG127" s="38">
        <f>[2]Calculations!AD95</f>
        <v>0</v>
      </c>
      <c r="AH127" s="38">
        <f>[2]Calculations!AP95</f>
        <v>0</v>
      </c>
      <c r="AI127" s="38">
        <f>[2]Calculations!AE95</f>
        <v>0</v>
      </c>
      <c r="AJ127" s="38">
        <f>[2]Calculations!AQ95</f>
        <v>0</v>
      </c>
      <c r="AK127" s="38">
        <f>[2]Calculations!AF95</f>
        <v>0</v>
      </c>
      <c r="AL127" s="38">
        <f>[2]Calculations!AR95</f>
        <v>0</v>
      </c>
      <c r="AM127" s="38">
        <f>[2]Calculations!AG95</f>
        <v>0</v>
      </c>
      <c r="AN127" s="38">
        <f>[2]Calculations!AS95</f>
        <v>0</v>
      </c>
      <c r="AO127" s="38">
        <f>[2]Calculations!AH95</f>
        <v>0</v>
      </c>
      <c r="AP127" s="38">
        <f>[2]Calculations!AT95</f>
        <v>0</v>
      </c>
      <c r="AQ127" s="38">
        <f>[2]Calculations!AI95</f>
        <v>0</v>
      </c>
      <c r="AR127" s="38">
        <f>[2]Calculations!AU95</f>
        <v>0</v>
      </c>
      <c r="AS127" s="38">
        <f>[2]Calculations!AJ95</f>
        <v>0</v>
      </c>
      <c r="AT127" s="38">
        <f>[2]Calculations!AV95</f>
        <v>0</v>
      </c>
      <c r="AU127" s="38">
        <f>[2]Calculations!AK95</f>
        <v>0</v>
      </c>
      <c r="AV127" s="38">
        <f>[2]Calculations!AW95</f>
        <v>0</v>
      </c>
      <c r="AW127" s="13"/>
      <c r="AX127" s="13"/>
      <c r="AY127" s="85" t="str">
        <f>[2]Calculations!D95</f>
        <v>Land Supply 2018</v>
      </c>
    </row>
    <row r="128" spans="2:51" ht="14.5" x14ac:dyDescent="0.35">
      <c r="B128" s="13" t="str">
        <f>[2]Calculations!A96</f>
        <v>108903/OO/2015/N2 / 095102</v>
      </c>
      <c r="C128" s="30" t="str">
        <f>[2]Calculations!B96</f>
        <v>Edge La Business Ctr, Fairfield Rd, Hr Openshw</v>
      </c>
      <c r="D128" s="13" t="str">
        <f>[2]Calculations!C96</f>
        <v>Residential</v>
      </c>
      <c r="E128" s="38">
        <f>[2]Calculations!E96</f>
        <v>4.4248000000000003</v>
      </c>
      <c r="F128" s="38">
        <f>[2]Calculations!I96</f>
        <v>4.4248000000000003</v>
      </c>
      <c r="G128" s="38">
        <f>[2]Calculations!M96</f>
        <v>100</v>
      </c>
      <c r="H128" s="38">
        <f>[2]Calculations!H96</f>
        <v>0</v>
      </c>
      <c r="I128" s="38">
        <f>[2]Calculations!L96</f>
        <v>0</v>
      </c>
      <c r="J128" s="38">
        <f>[2]Calculations!G96</f>
        <v>0</v>
      </c>
      <c r="K128" s="38">
        <f>[2]Calculations!K96</f>
        <v>0</v>
      </c>
      <c r="L128" s="38">
        <f>[2]Calculations!F96</f>
        <v>0</v>
      </c>
      <c r="M128" s="38">
        <f>[2]Calculations!J96</f>
        <v>0</v>
      </c>
      <c r="N128" s="38">
        <f>[2]Calculations!V96</f>
        <v>0</v>
      </c>
      <c r="O128" s="38">
        <f>[2]Calculations!W96</f>
        <v>0</v>
      </c>
      <c r="P128" s="38">
        <f>[2]Calculations!O96</f>
        <v>2.3599999999999999E-2</v>
      </c>
      <c r="Q128" s="38">
        <f>[2]Calculations!S96</f>
        <v>0.53335743988428852</v>
      </c>
      <c r="R128" s="38">
        <f>[2]Calculations!Q96</f>
        <v>2.3599999999999999E-2</v>
      </c>
      <c r="S128" s="38">
        <f>[2]Calculations!T96</f>
        <v>0.53335743988428852</v>
      </c>
      <c r="T128" s="38">
        <f>[2]Calculations!R96</f>
        <v>0</v>
      </c>
      <c r="U128" s="38">
        <f>[2]Calculations!U96</f>
        <v>0</v>
      </c>
      <c r="V128" s="38" t="str">
        <f>[2]Calculations!X96</f>
        <v>Not Modelled</v>
      </c>
      <c r="W128" s="38" t="str">
        <f>[2]Calculations!Y96</f>
        <v>N/A</v>
      </c>
      <c r="X128" s="38" t="s">
        <v>100</v>
      </c>
      <c r="Y128" s="73" t="s">
        <v>105</v>
      </c>
      <c r="Z128" s="73" t="s">
        <v>1066</v>
      </c>
      <c r="AA128" s="38">
        <f>[2]Calculations!AA96</f>
        <v>0</v>
      </c>
      <c r="AB128" s="38">
        <f>[2]Calculations!AM96</f>
        <v>0</v>
      </c>
      <c r="AC128" s="38">
        <f>[2]Calculations!AB96</f>
        <v>0</v>
      </c>
      <c r="AD128" s="38">
        <f>[2]Calculations!AN96</f>
        <v>0</v>
      </c>
      <c r="AE128" s="38">
        <f>[2]Calculations!AC96</f>
        <v>0</v>
      </c>
      <c r="AF128" s="38">
        <f>[2]Calculations!AO96</f>
        <v>0</v>
      </c>
      <c r="AG128" s="38">
        <f>[2]Calculations!AD96</f>
        <v>0</v>
      </c>
      <c r="AH128" s="38">
        <f>[2]Calculations!AP96</f>
        <v>0</v>
      </c>
      <c r="AI128" s="38">
        <f>[2]Calculations!AE96</f>
        <v>0</v>
      </c>
      <c r="AJ128" s="38">
        <f>[2]Calculations!AQ96</f>
        <v>0</v>
      </c>
      <c r="AK128" s="38">
        <f>[2]Calculations!AF96</f>
        <v>0</v>
      </c>
      <c r="AL128" s="38">
        <f>[2]Calculations!AR96</f>
        <v>0</v>
      </c>
      <c r="AM128" s="38">
        <f>[2]Calculations!AG96</f>
        <v>0</v>
      </c>
      <c r="AN128" s="38">
        <f>[2]Calculations!AS96</f>
        <v>0</v>
      </c>
      <c r="AO128" s="38">
        <f>[2]Calculations!AH96</f>
        <v>0</v>
      </c>
      <c r="AP128" s="38">
        <f>[2]Calculations!AT96</f>
        <v>0</v>
      </c>
      <c r="AQ128" s="38">
        <f>[2]Calculations!AI96</f>
        <v>0.51216032415099999</v>
      </c>
      <c r="AR128" s="38">
        <f>[2]Calculations!AU96</f>
        <v>11.574767766927318</v>
      </c>
      <c r="AS128" s="38">
        <f>[2]Calculations!AJ96</f>
        <v>0</v>
      </c>
      <c r="AT128" s="38">
        <f>[2]Calculations!AV96</f>
        <v>0</v>
      </c>
      <c r="AU128" s="38">
        <f>[2]Calculations!AK96</f>
        <v>0</v>
      </c>
      <c r="AV128" s="38">
        <f>[2]Calculations!AW96</f>
        <v>0</v>
      </c>
      <c r="AW128" s="13"/>
      <c r="AX128" s="13"/>
      <c r="AY128" s="85" t="str">
        <f>[2]Calculations!D96</f>
        <v>Land Supply 2018</v>
      </c>
    </row>
    <row r="129" spans="2:51" ht="26" x14ac:dyDescent="0.35">
      <c r="B129" s="13" t="str">
        <f>[2]Calculations!A97</f>
        <v>108981/FO/2015/C1</v>
      </c>
      <c r="C129" s="30" t="str">
        <f>[2]Calculations!B97</f>
        <v>9 Chapel Walks</v>
      </c>
      <c r="D129" s="13" t="str">
        <f>[2]Calculations!C97</f>
        <v>Residential</v>
      </c>
      <c r="E129" s="38">
        <f>[2]Calculations!E97</f>
        <v>1.24999E-2</v>
      </c>
      <c r="F129" s="38">
        <f>[2]Calculations!I97</f>
        <v>1.24999E-2</v>
      </c>
      <c r="G129" s="38">
        <f>[2]Calculations!M97</f>
        <v>100</v>
      </c>
      <c r="H129" s="38">
        <f>[2]Calculations!H97</f>
        <v>0</v>
      </c>
      <c r="I129" s="38">
        <f>[2]Calculations!L97</f>
        <v>0</v>
      </c>
      <c r="J129" s="38">
        <f>[2]Calculations!G97</f>
        <v>0</v>
      </c>
      <c r="K129" s="38">
        <f>[2]Calculations!K97</f>
        <v>0</v>
      </c>
      <c r="L129" s="38">
        <f>[2]Calculations!F97</f>
        <v>0</v>
      </c>
      <c r="M129" s="38">
        <f>[2]Calculations!J97</f>
        <v>0</v>
      </c>
      <c r="N129" s="38">
        <f>[2]Calculations!V97</f>
        <v>0</v>
      </c>
      <c r="O129" s="38">
        <f>[2]Calculations!W97</f>
        <v>0</v>
      </c>
      <c r="P129" s="38">
        <f>[2]Calculations!O97</f>
        <v>0</v>
      </c>
      <c r="Q129" s="38">
        <f>[2]Calculations!S97</f>
        <v>0</v>
      </c>
      <c r="R129" s="38">
        <f>[2]Calculations!Q97</f>
        <v>0</v>
      </c>
      <c r="S129" s="38">
        <f>[2]Calculations!T97</f>
        <v>0</v>
      </c>
      <c r="T129" s="38">
        <f>[2]Calculations!R97</f>
        <v>0</v>
      </c>
      <c r="U129" s="38">
        <f>[2]Calculations!U97</f>
        <v>0</v>
      </c>
      <c r="V129" s="38" t="str">
        <f>[2]Calculations!X97</f>
        <v>Not Modelled</v>
      </c>
      <c r="W129" s="38" t="str">
        <f>[2]Calculations!Y97</f>
        <v>N/A</v>
      </c>
      <c r="X129" s="38" t="s">
        <v>100</v>
      </c>
      <c r="Y129" s="73" t="s">
        <v>106</v>
      </c>
      <c r="Z129" s="74" t="s">
        <v>107</v>
      </c>
      <c r="AA129" s="38">
        <f>[2]Calculations!AA97</f>
        <v>0</v>
      </c>
      <c r="AB129" s="38">
        <f>[2]Calculations!AM97</f>
        <v>0</v>
      </c>
      <c r="AC129" s="38">
        <f>[2]Calculations!AB97</f>
        <v>0</v>
      </c>
      <c r="AD129" s="38">
        <f>[2]Calculations!AN97</f>
        <v>0</v>
      </c>
      <c r="AE129" s="38">
        <f>[2]Calculations!AC97</f>
        <v>0</v>
      </c>
      <c r="AF129" s="38">
        <f>[2]Calculations!AO97</f>
        <v>0</v>
      </c>
      <c r="AG129" s="38">
        <f>[2]Calculations!AD97</f>
        <v>0</v>
      </c>
      <c r="AH129" s="38">
        <f>[2]Calculations!AP97</f>
        <v>0</v>
      </c>
      <c r="AI129" s="38">
        <f>[2]Calculations!AE97</f>
        <v>0</v>
      </c>
      <c r="AJ129" s="38">
        <f>[2]Calculations!AQ97</f>
        <v>0</v>
      </c>
      <c r="AK129" s="38">
        <f>[2]Calculations!AF97</f>
        <v>0</v>
      </c>
      <c r="AL129" s="38">
        <f>[2]Calculations!AR97</f>
        <v>0</v>
      </c>
      <c r="AM129" s="38">
        <f>[2]Calculations!AG97</f>
        <v>0</v>
      </c>
      <c r="AN129" s="38">
        <f>[2]Calculations!AS97</f>
        <v>0</v>
      </c>
      <c r="AO129" s="38">
        <f>[2]Calculations!AH97</f>
        <v>0</v>
      </c>
      <c r="AP129" s="38">
        <f>[2]Calculations!AT97</f>
        <v>0</v>
      </c>
      <c r="AQ129" s="38">
        <f>[2]Calculations!AI97</f>
        <v>0</v>
      </c>
      <c r="AR129" s="38">
        <f>[2]Calculations!AU97</f>
        <v>0</v>
      </c>
      <c r="AS129" s="38">
        <f>[2]Calculations!AJ97</f>
        <v>0</v>
      </c>
      <c r="AT129" s="38">
        <f>[2]Calculations!AV97</f>
        <v>0</v>
      </c>
      <c r="AU129" s="38">
        <f>[2]Calculations!AK97</f>
        <v>0</v>
      </c>
      <c r="AV129" s="38">
        <f>[2]Calculations!AW97</f>
        <v>0</v>
      </c>
      <c r="AW129" s="13"/>
      <c r="AX129" s="13"/>
      <c r="AY129" s="85" t="str">
        <f>[2]Calculations!D97</f>
        <v>Land Supply 2018</v>
      </c>
    </row>
    <row r="130" spans="2:51" ht="26" x14ac:dyDescent="0.35">
      <c r="B130" s="13" t="str">
        <f>[2]Calculations!A98</f>
        <v>108982/FO/2015/C1</v>
      </c>
      <c r="C130" s="30" t="str">
        <f>[2]Calculations!B98</f>
        <v>Tudor House 15 Chapel Walks</v>
      </c>
      <c r="D130" s="13" t="str">
        <f>[2]Calculations!C98</f>
        <v>Residential</v>
      </c>
      <c r="E130" s="38">
        <f>[2]Calculations!E98</f>
        <v>1.39236E-2</v>
      </c>
      <c r="F130" s="38">
        <f>[2]Calculations!I98</f>
        <v>1.39236E-2</v>
      </c>
      <c r="G130" s="38">
        <f>[2]Calculations!M98</f>
        <v>100</v>
      </c>
      <c r="H130" s="38">
        <f>[2]Calculations!H98</f>
        <v>0</v>
      </c>
      <c r="I130" s="38">
        <f>[2]Calculations!L98</f>
        <v>0</v>
      </c>
      <c r="J130" s="38">
        <f>[2]Calculations!G98</f>
        <v>0</v>
      </c>
      <c r="K130" s="38">
        <f>[2]Calculations!K98</f>
        <v>0</v>
      </c>
      <c r="L130" s="38">
        <f>[2]Calculations!F98</f>
        <v>0</v>
      </c>
      <c r="M130" s="38">
        <f>[2]Calculations!J98</f>
        <v>0</v>
      </c>
      <c r="N130" s="38">
        <f>[2]Calculations!V98</f>
        <v>0</v>
      </c>
      <c r="O130" s="38">
        <f>[2]Calculations!W98</f>
        <v>0</v>
      </c>
      <c r="P130" s="38">
        <f>[2]Calculations!O98</f>
        <v>0</v>
      </c>
      <c r="Q130" s="38">
        <f>[2]Calculations!S98</f>
        <v>0</v>
      </c>
      <c r="R130" s="38">
        <f>[2]Calculations!Q98</f>
        <v>0</v>
      </c>
      <c r="S130" s="38">
        <f>[2]Calculations!T98</f>
        <v>0</v>
      </c>
      <c r="T130" s="38">
        <f>[2]Calculations!R98</f>
        <v>0</v>
      </c>
      <c r="U130" s="38">
        <f>[2]Calculations!U98</f>
        <v>0</v>
      </c>
      <c r="V130" s="38" t="str">
        <f>[2]Calculations!X98</f>
        <v>Not Modelled</v>
      </c>
      <c r="W130" s="38" t="str">
        <f>[2]Calculations!Y98</f>
        <v>N/A</v>
      </c>
      <c r="X130" s="38" t="s">
        <v>100</v>
      </c>
      <c r="Y130" s="73" t="s">
        <v>106</v>
      </c>
      <c r="Z130" s="74" t="s">
        <v>107</v>
      </c>
      <c r="AA130" s="38">
        <f>[2]Calculations!AA98</f>
        <v>0</v>
      </c>
      <c r="AB130" s="38">
        <f>[2]Calculations!AM98</f>
        <v>0</v>
      </c>
      <c r="AC130" s="38">
        <f>[2]Calculations!AB98</f>
        <v>0</v>
      </c>
      <c r="AD130" s="38">
        <f>[2]Calculations!AN98</f>
        <v>0</v>
      </c>
      <c r="AE130" s="38">
        <f>[2]Calculations!AC98</f>
        <v>0</v>
      </c>
      <c r="AF130" s="38">
        <f>[2]Calculations!AO98</f>
        <v>0</v>
      </c>
      <c r="AG130" s="38">
        <f>[2]Calculations!AD98</f>
        <v>0</v>
      </c>
      <c r="AH130" s="38">
        <f>[2]Calculations!AP98</f>
        <v>0</v>
      </c>
      <c r="AI130" s="38">
        <f>[2]Calculations!AE98</f>
        <v>0</v>
      </c>
      <c r="AJ130" s="38">
        <f>[2]Calculations!AQ98</f>
        <v>0</v>
      </c>
      <c r="AK130" s="38">
        <f>[2]Calculations!AF98</f>
        <v>0</v>
      </c>
      <c r="AL130" s="38">
        <f>[2]Calculations!AR98</f>
        <v>0</v>
      </c>
      <c r="AM130" s="38">
        <f>[2]Calculations!AG98</f>
        <v>0</v>
      </c>
      <c r="AN130" s="38">
        <f>[2]Calculations!AS98</f>
        <v>0</v>
      </c>
      <c r="AO130" s="38">
        <f>[2]Calculations!AH98</f>
        <v>0</v>
      </c>
      <c r="AP130" s="38">
        <f>[2]Calculations!AT98</f>
        <v>0</v>
      </c>
      <c r="AQ130" s="38">
        <f>[2]Calculations!AI98</f>
        <v>0</v>
      </c>
      <c r="AR130" s="38">
        <f>[2]Calculations!AU98</f>
        <v>0</v>
      </c>
      <c r="AS130" s="38">
        <f>[2]Calculations!AJ98</f>
        <v>0</v>
      </c>
      <c r="AT130" s="38">
        <f>[2]Calculations!AV98</f>
        <v>0</v>
      </c>
      <c r="AU130" s="38">
        <f>[2]Calculations!AK98</f>
        <v>0</v>
      </c>
      <c r="AV130" s="38">
        <f>[2]Calculations!AW98</f>
        <v>0</v>
      </c>
      <c r="AW130" s="13"/>
      <c r="AX130" s="13"/>
      <c r="AY130" s="85" t="str">
        <f>[2]Calculations!D98</f>
        <v>Land Supply 2018</v>
      </c>
    </row>
    <row r="131" spans="2:51" ht="26" x14ac:dyDescent="0.35">
      <c r="B131" s="13" t="str">
        <f>[2]Calculations!A99</f>
        <v>109016/FU/2015/S2</v>
      </c>
      <c r="C131" s="30" t="str">
        <f>[2]Calculations!B99</f>
        <v>42 Atwood Road Didsbury</v>
      </c>
      <c r="D131" s="13" t="str">
        <f>[2]Calculations!C99</f>
        <v>Residential</v>
      </c>
      <c r="E131" s="38">
        <f>[2]Calculations!E99</f>
        <v>2.8960699999999999E-2</v>
      </c>
      <c r="F131" s="38">
        <f>[2]Calculations!I99</f>
        <v>2.8960699999999999E-2</v>
      </c>
      <c r="G131" s="38">
        <f>[2]Calculations!M99</f>
        <v>100</v>
      </c>
      <c r="H131" s="38">
        <f>[2]Calculations!H99</f>
        <v>0</v>
      </c>
      <c r="I131" s="38">
        <f>[2]Calculations!L99</f>
        <v>0</v>
      </c>
      <c r="J131" s="38">
        <f>[2]Calculations!G99</f>
        <v>0</v>
      </c>
      <c r="K131" s="38">
        <f>[2]Calculations!K99</f>
        <v>0</v>
      </c>
      <c r="L131" s="38">
        <f>[2]Calculations!F99</f>
        <v>0</v>
      </c>
      <c r="M131" s="38">
        <f>[2]Calculations!J99</f>
        <v>0</v>
      </c>
      <c r="N131" s="38">
        <f>[2]Calculations!V99</f>
        <v>0</v>
      </c>
      <c r="O131" s="38">
        <f>[2]Calculations!W99</f>
        <v>0</v>
      </c>
      <c r="P131" s="38">
        <f>[2]Calculations!O99</f>
        <v>0</v>
      </c>
      <c r="Q131" s="38">
        <f>[2]Calculations!S99</f>
        <v>0</v>
      </c>
      <c r="R131" s="38">
        <f>[2]Calculations!Q99</f>
        <v>0</v>
      </c>
      <c r="S131" s="38">
        <f>[2]Calculations!T99</f>
        <v>0</v>
      </c>
      <c r="T131" s="38">
        <f>[2]Calculations!R99</f>
        <v>0</v>
      </c>
      <c r="U131" s="38">
        <f>[2]Calculations!U99</f>
        <v>0</v>
      </c>
      <c r="V131" s="38" t="str">
        <f>[2]Calculations!X99</f>
        <v>Not Modelled</v>
      </c>
      <c r="W131" s="38" t="str">
        <f>[2]Calculations!Y99</f>
        <v>N/A</v>
      </c>
      <c r="X131" s="38" t="s">
        <v>100</v>
      </c>
      <c r="Y131" s="73" t="s">
        <v>106</v>
      </c>
      <c r="Z131" s="74" t="s">
        <v>107</v>
      </c>
      <c r="AA131" s="38">
        <f>[2]Calculations!AA99</f>
        <v>0</v>
      </c>
      <c r="AB131" s="38">
        <f>[2]Calculations!AM99</f>
        <v>0</v>
      </c>
      <c r="AC131" s="38">
        <f>[2]Calculations!AB99</f>
        <v>0</v>
      </c>
      <c r="AD131" s="38">
        <f>[2]Calculations!AN99</f>
        <v>0</v>
      </c>
      <c r="AE131" s="38">
        <f>[2]Calculations!AC99</f>
        <v>0</v>
      </c>
      <c r="AF131" s="38">
        <f>[2]Calculations!AO99</f>
        <v>0</v>
      </c>
      <c r="AG131" s="38">
        <f>[2]Calculations!AD99</f>
        <v>0</v>
      </c>
      <c r="AH131" s="38">
        <f>[2]Calculations!AP99</f>
        <v>0</v>
      </c>
      <c r="AI131" s="38">
        <f>[2]Calculations!AE99</f>
        <v>0</v>
      </c>
      <c r="AJ131" s="38">
        <f>[2]Calculations!AQ99</f>
        <v>0</v>
      </c>
      <c r="AK131" s="38">
        <f>[2]Calculations!AF99</f>
        <v>0</v>
      </c>
      <c r="AL131" s="38">
        <f>[2]Calculations!AR99</f>
        <v>0</v>
      </c>
      <c r="AM131" s="38">
        <f>[2]Calculations!AG99</f>
        <v>0</v>
      </c>
      <c r="AN131" s="38">
        <f>[2]Calculations!AS99</f>
        <v>0</v>
      </c>
      <c r="AO131" s="38">
        <f>[2]Calculations!AH99</f>
        <v>0</v>
      </c>
      <c r="AP131" s="38">
        <f>[2]Calculations!AT99</f>
        <v>0</v>
      </c>
      <c r="AQ131" s="38">
        <f>[2]Calculations!AI99</f>
        <v>0</v>
      </c>
      <c r="AR131" s="38">
        <f>[2]Calculations!AU99</f>
        <v>0</v>
      </c>
      <c r="AS131" s="38">
        <f>[2]Calculations!AJ99</f>
        <v>0</v>
      </c>
      <c r="AT131" s="38">
        <f>[2]Calculations!AV99</f>
        <v>0</v>
      </c>
      <c r="AU131" s="38">
        <f>[2]Calculations!AK99</f>
        <v>0</v>
      </c>
      <c r="AV131" s="38">
        <f>[2]Calculations!AW99</f>
        <v>0</v>
      </c>
      <c r="AW131" s="13"/>
      <c r="AX131" s="13"/>
      <c r="AY131" s="85" t="str">
        <f>[2]Calculations!D99</f>
        <v>Land Supply 2018</v>
      </c>
    </row>
    <row r="132" spans="2:51" ht="26" x14ac:dyDescent="0.35">
      <c r="B132" s="13" t="str">
        <f>[2]Calculations!A100</f>
        <v>109018/FO/2015/N2</v>
      </c>
      <c r="C132" s="30" t="str">
        <f>[2]Calculations!B100</f>
        <v>6 Northmoor Road Longsight</v>
      </c>
      <c r="D132" s="13" t="str">
        <f>[2]Calculations!C100</f>
        <v>Residential</v>
      </c>
      <c r="E132" s="38">
        <f>[2]Calculations!E100</f>
        <v>1.6949499999999999E-2</v>
      </c>
      <c r="F132" s="38">
        <f>[2]Calculations!I100</f>
        <v>1.6949499999999999E-2</v>
      </c>
      <c r="G132" s="38">
        <f>[2]Calculations!M100</f>
        <v>100</v>
      </c>
      <c r="H132" s="38">
        <f>[2]Calculations!H100</f>
        <v>0</v>
      </c>
      <c r="I132" s="38">
        <f>[2]Calculations!L100</f>
        <v>0</v>
      </c>
      <c r="J132" s="38">
        <f>[2]Calculations!G100</f>
        <v>0</v>
      </c>
      <c r="K132" s="38">
        <f>[2]Calculations!K100</f>
        <v>0</v>
      </c>
      <c r="L132" s="38">
        <f>[2]Calculations!F100</f>
        <v>0</v>
      </c>
      <c r="M132" s="38">
        <f>[2]Calculations!J100</f>
        <v>0</v>
      </c>
      <c r="N132" s="38">
        <f>[2]Calculations!V100</f>
        <v>0</v>
      </c>
      <c r="O132" s="38">
        <f>[2]Calculations!W100</f>
        <v>0</v>
      </c>
      <c r="P132" s="38">
        <f>[2]Calculations!O100</f>
        <v>0</v>
      </c>
      <c r="Q132" s="38">
        <f>[2]Calculations!S100</f>
        <v>0</v>
      </c>
      <c r="R132" s="38">
        <f>[2]Calculations!Q100</f>
        <v>0</v>
      </c>
      <c r="S132" s="38">
        <f>[2]Calculations!T100</f>
        <v>0</v>
      </c>
      <c r="T132" s="38">
        <f>[2]Calculations!R100</f>
        <v>0</v>
      </c>
      <c r="U132" s="38">
        <f>[2]Calculations!U100</f>
        <v>0</v>
      </c>
      <c r="V132" s="38" t="str">
        <f>[2]Calculations!X100</f>
        <v>Not Modelled</v>
      </c>
      <c r="W132" s="38" t="str">
        <f>[2]Calculations!Y100</f>
        <v>N/A</v>
      </c>
      <c r="X132" s="38" t="s">
        <v>100</v>
      </c>
      <c r="Y132" s="73" t="s">
        <v>106</v>
      </c>
      <c r="Z132" s="74" t="s">
        <v>107</v>
      </c>
      <c r="AA132" s="38">
        <f>[2]Calculations!AA100</f>
        <v>0</v>
      </c>
      <c r="AB132" s="38">
        <f>[2]Calculations!AM100</f>
        <v>0</v>
      </c>
      <c r="AC132" s="38">
        <f>[2]Calculations!AB100</f>
        <v>0</v>
      </c>
      <c r="AD132" s="38">
        <f>[2]Calculations!AN100</f>
        <v>0</v>
      </c>
      <c r="AE132" s="38">
        <f>[2]Calculations!AC100</f>
        <v>0</v>
      </c>
      <c r="AF132" s="38">
        <f>[2]Calculations!AO100</f>
        <v>0</v>
      </c>
      <c r="AG132" s="38">
        <f>[2]Calculations!AD100</f>
        <v>0</v>
      </c>
      <c r="AH132" s="38">
        <f>[2]Calculations!AP100</f>
        <v>0</v>
      </c>
      <c r="AI132" s="38">
        <f>[2]Calculations!AE100</f>
        <v>0</v>
      </c>
      <c r="AJ132" s="38">
        <f>[2]Calculations!AQ100</f>
        <v>0</v>
      </c>
      <c r="AK132" s="38">
        <f>[2]Calculations!AF100</f>
        <v>0</v>
      </c>
      <c r="AL132" s="38">
        <f>[2]Calculations!AR100</f>
        <v>0</v>
      </c>
      <c r="AM132" s="38">
        <f>[2]Calculations!AG100</f>
        <v>0</v>
      </c>
      <c r="AN132" s="38">
        <f>[2]Calculations!AS100</f>
        <v>0</v>
      </c>
      <c r="AO132" s="38">
        <f>[2]Calculations!AH100</f>
        <v>0</v>
      </c>
      <c r="AP132" s="38">
        <f>[2]Calculations!AT100</f>
        <v>0</v>
      </c>
      <c r="AQ132" s="38">
        <f>[2]Calculations!AI100</f>
        <v>0</v>
      </c>
      <c r="AR132" s="38">
        <f>[2]Calculations!AU100</f>
        <v>0</v>
      </c>
      <c r="AS132" s="38">
        <f>[2]Calculations!AJ100</f>
        <v>0</v>
      </c>
      <c r="AT132" s="38">
        <f>[2]Calculations!AV100</f>
        <v>0</v>
      </c>
      <c r="AU132" s="38">
        <f>[2]Calculations!AK100</f>
        <v>0</v>
      </c>
      <c r="AV132" s="38">
        <f>[2]Calculations!AW100</f>
        <v>0</v>
      </c>
      <c r="AW132" s="13"/>
      <c r="AX132" s="13"/>
      <c r="AY132" s="85" t="str">
        <f>[2]Calculations!D100</f>
        <v>Land Supply 2018</v>
      </c>
    </row>
    <row r="133" spans="2:51" ht="26" x14ac:dyDescent="0.35">
      <c r="B133" s="13" t="str">
        <f>[2]Calculations!A101</f>
        <v>109106/PIAPA/2015/S2</v>
      </c>
      <c r="C133" s="30" t="str">
        <f>[2]Calculations!B101</f>
        <v>206 Mauldeth Road Burnage</v>
      </c>
      <c r="D133" s="13" t="str">
        <f>[2]Calculations!C101</f>
        <v>Residential</v>
      </c>
      <c r="E133" s="38">
        <f>[2]Calculations!E101</f>
        <v>9.6271099999999995E-3</v>
      </c>
      <c r="F133" s="38">
        <f>[2]Calculations!I101</f>
        <v>9.6271099999999995E-3</v>
      </c>
      <c r="G133" s="38">
        <f>[2]Calculations!M101</f>
        <v>100</v>
      </c>
      <c r="H133" s="38">
        <f>[2]Calculations!H101</f>
        <v>0</v>
      </c>
      <c r="I133" s="38">
        <f>[2]Calculations!L101</f>
        <v>0</v>
      </c>
      <c r="J133" s="38">
        <f>[2]Calculations!G101</f>
        <v>0</v>
      </c>
      <c r="K133" s="38">
        <f>[2]Calculations!K101</f>
        <v>0</v>
      </c>
      <c r="L133" s="38">
        <f>[2]Calculations!F101</f>
        <v>0</v>
      </c>
      <c r="M133" s="38">
        <f>[2]Calculations!J101</f>
        <v>0</v>
      </c>
      <c r="N133" s="38">
        <f>[2]Calculations!V101</f>
        <v>0</v>
      </c>
      <c r="O133" s="38">
        <f>[2]Calculations!W101</f>
        <v>0</v>
      </c>
      <c r="P133" s="38">
        <f>[2]Calculations!O101</f>
        <v>0</v>
      </c>
      <c r="Q133" s="38">
        <f>[2]Calculations!S101</f>
        <v>0</v>
      </c>
      <c r="R133" s="38">
        <f>[2]Calculations!Q101</f>
        <v>0</v>
      </c>
      <c r="S133" s="38">
        <f>[2]Calculations!T101</f>
        <v>0</v>
      </c>
      <c r="T133" s="38">
        <f>[2]Calculations!R101</f>
        <v>0</v>
      </c>
      <c r="U133" s="38">
        <f>[2]Calculations!U101</f>
        <v>0</v>
      </c>
      <c r="V133" s="38" t="str">
        <f>[2]Calculations!X101</f>
        <v>Not Modelled</v>
      </c>
      <c r="W133" s="38" t="str">
        <f>[2]Calculations!Y101</f>
        <v>N/A</v>
      </c>
      <c r="X133" s="38" t="s">
        <v>100</v>
      </c>
      <c r="Y133" s="73" t="s">
        <v>106</v>
      </c>
      <c r="Z133" s="74" t="s">
        <v>107</v>
      </c>
      <c r="AA133" s="38">
        <f>[2]Calculations!AA101</f>
        <v>0</v>
      </c>
      <c r="AB133" s="38">
        <f>[2]Calculations!AM101</f>
        <v>0</v>
      </c>
      <c r="AC133" s="38">
        <f>[2]Calculations!AB101</f>
        <v>0</v>
      </c>
      <c r="AD133" s="38">
        <f>[2]Calculations!AN101</f>
        <v>0</v>
      </c>
      <c r="AE133" s="38">
        <f>[2]Calculations!AC101</f>
        <v>0</v>
      </c>
      <c r="AF133" s="38">
        <f>[2]Calculations!AO101</f>
        <v>0</v>
      </c>
      <c r="AG133" s="38">
        <f>[2]Calculations!AD101</f>
        <v>0</v>
      </c>
      <c r="AH133" s="38">
        <f>[2]Calculations!AP101</f>
        <v>0</v>
      </c>
      <c r="AI133" s="38">
        <f>[2]Calculations!AE101</f>
        <v>0</v>
      </c>
      <c r="AJ133" s="38">
        <f>[2]Calculations!AQ101</f>
        <v>0</v>
      </c>
      <c r="AK133" s="38">
        <f>[2]Calculations!AF101</f>
        <v>0</v>
      </c>
      <c r="AL133" s="38">
        <f>[2]Calculations!AR101</f>
        <v>0</v>
      </c>
      <c r="AM133" s="38">
        <f>[2]Calculations!AG101</f>
        <v>0</v>
      </c>
      <c r="AN133" s="38">
        <f>[2]Calculations!AS101</f>
        <v>0</v>
      </c>
      <c r="AO133" s="38">
        <f>[2]Calculations!AH101</f>
        <v>0</v>
      </c>
      <c r="AP133" s="38">
        <f>[2]Calculations!AT101</f>
        <v>0</v>
      </c>
      <c r="AQ133" s="38">
        <f>[2]Calculations!AI101</f>
        <v>0</v>
      </c>
      <c r="AR133" s="38">
        <f>[2]Calculations!AU101</f>
        <v>0</v>
      </c>
      <c r="AS133" s="38">
        <f>[2]Calculations!AJ101</f>
        <v>0</v>
      </c>
      <c r="AT133" s="38">
        <f>[2]Calculations!AV101</f>
        <v>0</v>
      </c>
      <c r="AU133" s="38">
        <f>[2]Calculations!AK101</f>
        <v>0</v>
      </c>
      <c r="AV133" s="38">
        <f>[2]Calculations!AW101</f>
        <v>0</v>
      </c>
      <c r="AW133" s="13"/>
      <c r="AX133" s="13"/>
      <c r="AY133" s="85" t="str">
        <f>[2]Calculations!D101</f>
        <v>Land Supply 2018</v>
      </c>
    </row>
    <row r="134" spans="2:51" ht="14.5" x14ac:dyDescent="0.35">
      <c r="B134" s="13" t="str">
        <f>[2]Calculations!A102</f>
        <v>109161/FO/2015/C1</v>
      </c>
      <c r="C134" s="30" t="str">
        <f>[2]Calculations!B102</f>
        <v>11 York Street Manchester</v>
      </c>
      <c r="D134" s="13" t="str">
        <f>[2]Calculations!C102</f>
        <v>Offices</v>
      </c>
      <c r="E134" s="38">
        <f>[2]Calculations!E102</f>
        <v>0.18280299999999999</v>
      </c>
      <c r="F134" s="38">
        <f>[2]Calculations!I102</f>
        <v>0.18280299999999999</v>
      </c>
      <c r="G134" s="38">
        <f>[2]Calculations!M102</f>
        <v>100</v>
      </c>
      <c r="H134" s="38">
        <f>[2]Calculations!H102</f>
        <v>0</v>
      </c>
      <c r="I134" s="38">
        <f>[2]Calculations!L102</f>
        <v>0</v>
      </c>
      <c r="J134" s="38">
        <f>[2]Calculations!G102</f>
        <v>0</v>
      </c>
      <c r="K134" s="38">
        <f>[2]Calculations!K102</f>
        <v>0</v>
      </c>
      <c r="L134" s="38">
        <f>[2]Calculations!F102</f>
        <v>0</v>
      </c>
      <c r="M134" s="38">
        <f>[2]Calculations!J102</f>
        <v>0</v>
      </c>
      <c r="N134" s="38">
        <f>[2]Calculations!V102</f>
        <v>0</v>
      </c>
      <c r="O134" s="38">
        <f>[2]Calculations!W102</f>
        <v>0</v>
      </c>
      <c r="P134" s="38">
        <f>[2]Calculations!O102</f>
        <v>5.6981700000000002E-4</v>
      </c>
      <c r="Q134" s="38">
        <f>[2]Calculations!S102</f>
        <v>0.31171096754429634</v>
      </c>
      <c r="R134" s="38">
        <f>[2]Calculations!Q102</f>
        <v>0</v>
      </c>
      <c r="S134" s="38">
        <f>[2]Calculations!T102</f>
        <v>0</v>
      </c>
      <c r="T134" s="38">
        <f>[2]Calculations!R102</f>
        <v>0</v>
      </c>
      <c r="U134" s="38">
        <f>[2]Calculations!U102</f>
        <v>0</v>
      </c>
      <c r="V134" s="38" t="str">
        <f>[2]Calculations!X102</f>
        <v>Not Modelled</v>
      </c>
      <c r="W134" s="38" t="str">
        <f>[2]Calculations!Y102</f>
        <v>N/A</v>
      </c>
      <c r="X134" s="38" t="s">
        <v>101</v>
      </c>
      <c r="Y134" s="73" t="s">
        <v>105</v>
      </c>
      <c r="Z134" s="73" t="s">
        <v>1066</v>
      </c>
      <c r="AA134" s="38">
        <f>[2]Calculations!AA102</f>
        <v>0</v>
      </c>
      <c r="AB134" s="38">
        <f>[2]Calculations!AM102</f>
        <v>0</v>
      </c>
      <c r="AC134" s="38">
        <f>[2]Calculations!AB102</f>
        <v>0</v>
      </c>
      <c r="AD134" s="38">
        <f>[2]Calculations!AN102</f>
        <v>0</v>
      </c>
      <c r="AE134" s="38">
        <f>[2]Calculations!AC102</f>
        <v>0</v>
      </c>
      <c r="AF134" s="38">
        <f>[2]Calculations!AO102</f>
        <v>0</v>
      </c>
      <c r="AG134" s="38">
        <f>[2]Calculations!AD102</f>
        <v>0</v>
      </c>
      <c r="AH134" s="38">
        <f>[2]Calculations!AP102</f>
        <v>0</v>
      </c>
      <c r="AI134" s="38">
        <f>[2]Calculations!AE102</f>
        <v>0</v>
      </c>
      <c r="AJ134" s="38">
        <f>[2]Calculations!AQ102</f>
        <v>0</v>
      </c>
      <c r="AK134" s="38">
        <f>[2]Calculations!AF102</f>
        <v>0</v>
      </c>
      <c r="AL134" s="38">
        <f>[2]Calculations!AR102</f>
        <v>0</v>
      </c>
      <c r="AM134" s="38">
        <f>[2]Calculations!AG102</f>
        <v>0</v>
      </c>
      <c r="AN134" s="38">
        <f>[2]Calculations!AS102</f>
        <v>0</v>
      </c>
      <c r="AO134" s="38">
        <f>[2]Calculations!AH102</f>
        <v>0</v>
      </c>
      <c r="AP134" s="38">
        <f>[2]Calculations!AT102</f>
        <v>0</v>
      </c>
      <c r="AQ134" s="38">
        <f>[2]Calculations!AI102</f>
        <v>0</v>
      </c>
      <c r="AR134" s="38">
        <f>[2]Calculations!AU102</f>
        <v>0</v>
      </c>
      <c r="AS134" s="38">
        <f>[2]Calculations!AJ102</f>
        <v>0</v>
      </c>
      <c r="AT134" s="38">
        <f>[2]Calculations!AV102</f>
        <v>0</v>
      </c>
      <c r="AU134" s="38">
        <f>[2]Calculations!AK102</f>
        <v>0</v>
      </c>
      <c r="AV134" s="38">
        <f>[2]Calculations!AW102</f>
        <v>0</v>
      </c>
      <c r="AW134" s="13"/>
      <c r="AX134" s="13"/>
      <c r="AY134" s="85" t="str">
        <f>[2]Calculations!D102</f>
        <v>Land Supply 2018</v>
      </c>
    </row>
    <row r="135" spans="2:51" ht="26" x14ac:dyDescent="0.35">
      <c r="B135" s="13" t="str">
        <f>[2]Calculations!A103</f>
        <v>109234/FO/2015/C1</v>
      </c>
      <c r="C135" s="30" t="str">
        <f>[2]Calculations!B103</f>
        <v>31 Liverpool Road</v>
      </c>
      <c r="D135" s="13" t="str">
        <f>[2]Calculations!C103</f>
        <v>Residential</v>
      </c>
      <c r="E135" s="38">
        <f>[2]Calculations!E103</f>
        <v>4.0256700000000003E-3</v>
      </c>
      <c r="F135" s="38">
        <f>[2]Calculations!I103</f>
        <v>4.0256700000000003E-3</v>
      </c>
      <c r="G135" s="38">
        <f>[2]Calculations!M103</f>
        <v>100</v>
      </c>
      <c r="H135" s="38">
        <f>[2]Calculations!H103</f>
        <v>0</v>
      </c>
      <c r="I135" s="38">
        <f>[2]Calculations!L103</f>
        <v>0</v>
      </c>
      <c r="J135" s="38">
        <f>[2]Calculations!G103</f>
        <v>0</v>
      </c>
      <c r="K135" s="38">
        <f>[2]Calculations!K103</f>
        <v>0</v>
      </c>
      <c r="L135" s="38">
        <f>[2]Calculations!F103</f>
        <v>0</v>
      </c>
      <c r="M135" s="38">
        <f>[2]Calculations!J103</f>
        <v>0</v>
      </c>
      <c r="N135" s="38">
        <f>[2]Calculations!V103</f>
        <v>0</v>
      </c>
      <c r="O135" s="38">
        <f>[2]Calculations!W103</f>
        <v>0</v>
      </c>
      <c r="P135" s="38">
        <f>[2]Calculations!O103</f>
        <v>0</v>
      </c>
      <c r="Q135" s="38">
        <f>[2]Calculations!S103</f>
        <v>0</v>
      </c>
      <c r="R135" s="38">
        <f>[2]Calculations!Q103</f>
        <v>0</v>
      </c>
      <c r="S135" s="38">
        <f>[2]Calculations!T103</f>
        <v>0</v>
      </c>
      <c r="T135" s="38">
        <f>[2]Calculations!R103</f>
        <v>0</v>
      </c>
      <c r="U135" s="38">
        <f>[2]Calculations!U103</f>
        <v>0</v>
      </c>
      <c r="V135" s="38" t="str">
        <f>[2]Calculations!X103</f>
        <v>Not Modelled</v>
      </c>
      <c r="W135" s="38" t="str">
        <f>[2]Calculations!Y103</f>
        <v>N/A</v>
      </c>
      <c r="X135" s="38" t="s">
        <v>100</v>
      </c>
      <c r="Y135" s="73" t="s">
        <v>106</v>
      </c>
      <c r="Z135" s="74" t="s">
        <v>107</v>
      </c>
      <c r="AA135" s="38">
        <f>[2]Calculations!AA103</f>
        <v>0</v>
      </c>
      <c r="AB135" s="38">
        <f>[2]Calculations!AM103</f>
        <v>0</v>
      </c>
      <c r="AC135" s="38">
        <f>[2]Calculations!AB103</f>
        <v>0</v>
      </c>
      <c r="AD135" s="38">
        <f>[2]Calculations!AN103</f>
        <v>0</v>
      </c>
      <c r="AE135" s="38">
        <f>[2]Calculations!AC103</f>
        <v>0</v>
      </c>
      <c r="AF135" s="38">
        <f>[2]Calculations!AO103</f>
        <v>0</v>
      </c>
      <c r="AG135" s="38">
        <f>[2]Calculations!AD103</f>
        <v>0</v>
      </c>
      <c r="AH135" s="38">
        <f>[2]Calculations!AP103</f>
        <v>0</v>
      </c>
      <c r="AI135" s="38">
        <f>[2]Calculations!AE103</f>
        <v>0</v>
      </c>
      <c r="AJ135" s="38">
        <f>[2]Calculations!AQ103</f>
        <v>0</v>
      </c>
      <c r="AK135" s="38">
        <f>[2]Calculations!AF103</f>
        <v>0</v>
      </c>
      <c r="AL135" s="38">
        <f>[2]Calculations!AR103</f>
        <v>0</v>
      </c>
      <c r="AM135" s="38">
        <f>[2]Calculations!AG103</f>
        <v>0</v>
      </c>
      <c r="AN135" s="38">
        <f>[2]Calculations!AS103</f>
        <v>0</v>
      </c>
      <c r="AO135" s="38">
        <f>[2]Calculations!AH103</f>
        <v>0</v>
      </c>
      <c r="AP135" s="38">
        <f>[2]Calculations!AT103</f>
        <v>0</v>
      </c>
      <c r="AQ135" s="38">
        <f>[2]Calculations!AI103</f>
        <v>4.0256700000299997E-3</v>
      </c>
      <c r="AR135" s="38">
        <f>[2]Calculations!AU103</f>
        <v>100.0000000007452</v>
      </c>
      <c r="AS135" s="38">
        <f>[2]Calculations!AJ103</f>
        <v>0</v>
      </c>
      <c r="AT135" s="38">
        <f>[2]Calculations!AV103</f>
        <v>0</v>
      </c>
      <c r="AU135" s="38">
        <f>[2]Calculations!AK103</f>
        <v>0</v>
      </c>
      <c r="AV135" s="38">
        <f>[2]Calculations!AW103</f>
        <v>0</v>
      </c>
      <c r="AW135" s="13"/>
      <c r="AX135" s="13"/>
      <c r="AY135" s="85" t="str">
        <f>[2]Calculations!D103</f>
        <v>Land Supply 2018</v>
      </c>
    </row>
    <row r="136" spans="2:51" ht="14.5" x14ac:dyDescent="0.35">
      <c r="B136" s="13" t="str">
        <f>[2]Calculations!A104</f>
        <v>109241/FO/2015/C1</v>
      </c>
      <c r="C136" s="30" t="str">
        <f>[2]Calculations!B104</f>
        <v>Bonded Warehouse Grape Street</v>
      </c>
      <c r="D136" s="13" t="str">
        <f>[2]Calculations!C104</f>
        <v>Offices</v>
      </c>
      <c r="E136" s="38">
        <f>[2]Calculations!E104</f>
        <v>0.72255899999999995</v>
      </c>
      <c r="F136" s="38">
        <f>[2]Calculations!I104</f>
        <v>0.71469694516761995</v>
      </c>
      <c r="G136" s="38">
        <f>[2]Calculations!M104</f>
        <v>98.911915174763593</v>
      </c>
      <c r="H136" s="38">
        <f>[2]Calculations!H104</f>
        <v>7.8620548323800003E-3</v>
      </c>
      <c r="I136" s="38">
        <f>[2]Calculations!L104</f>
        <v>1.0880848252364168</v>
      </c>
      <c r="J136" s="38">
        <f>[2]Calculations!G104</f>
        <v>0</v>
      </c>
      <c r="K136" s="38">
        <f>[2]Calculations!K104</f>
        <v>0</v>
      </c>
      <c r="L136" s="38">
        <f>[2]Calculations!F104</f>
        <v>0</v>
      </c>
      <c r="M136" s="38">
        <f>[2]Calculations!J104</f>
        <v>0</v>
      </c>
      <c r="N136" s="38">
        <f>[2]Calculations!V104</f>
        <v>0.12580080504999999</v>
      </c>
      <c r="O136" s="38">
        <f>[2]Calculations!W104</f>
        <v>17.410454378119987</v>
      </c>
      <c r="P136" s="38">
        <f>[2]Calculations!O104</f>
        <v>3.5191500000279999E-2</v>
      </c>
      <c r="Q136" s="38">
        <f>[2]Calculations!S104</f>
        <v>4.8703981266969203</v>
      </c>
      <c r="R136" s="38">
        <f>[2]Calculations!Q104</f>
        <v>8.1608000002799993E-3</v>
      </c>
      <c r="S136" s="38">
        <f>[2]Calculations!T104</f>
        <v>1.1294302610970177</v>
      </c>
      <c r="T136" s="38">
        <f>[2]Calculations!R104</f>
        <v>0</v>
      </c>
      <c r="U136" s="38">
        <f>[2]Calculations!U104</f>
        <v>0</v>
      </c>
      <c r="V136" s="38" t="str">
        <f>[2]Calculations!X104</f>
        <v>Not Modelled</v>
      </c>
      <c r="W136" s="38" t="str">
        <f>[2]Calculations!Y104</f>
        <v>N/A</v>
      </c>
      <c r="X136" s="38" t="s">
        <v>101</v>
      </c>
      <c r="Y136" s="73" t="s">
        <v>105</v>
      </c>
      <c r="Z136" s="73" t="s">
        <v>1066</v>
      </c>
      <c r="AA136" s="38">
        <f>[2]Calculations!AA104</f>
        <v>0</v>
      </c>
      <c r="AB136" s="38">
        <f>[2]Calculations!AM104</f>
        <v>0</v>
      </c>
      <c r="AC136" s="38">
        <f>[2]Calculations!AB104</f>
        <v>0</v>
      </c>
      <c r="AD136" s="38">
        <f>[2]Calculations!AN104</f>
        <v>0</v>
      </c>
      <c r="AE136" s="38">
        <f>[2]Calculations!AC104</f>
        <v>0</v>
      </c>
      <c r="AF136" s="38">
        <f>[2]Calculations!AO104</f>
        <v>0</v>
      </c>
      <c r="AG136" s="38">
        <f>[2]Calculations!AD104</f>
        <v>0</v>
      </c>
      <c r="AH136" s="38">
        <f>[2]Calculations!AP104</f>
        <v>0</v>
      </c>
      <c r="AI136" s="38">
        <f>[2]Calculations!AE104</f>
        <v>0</v>
      </c>
      <c r="AJ136" s="38">
        <f>[2]Calculations!AQ104</f>
        <v>0</v>
      </c>
      <c r="AK136" s="38">
        <f>[2]Calculations!AF104</f>
        <v>0</v>
      </c>
      <c r="AL136" s="38">
        <f>[2]Calculations!AR104</f>
        <v>0</v>
      </c>
      <c r="AM136" s="38">
        <f>[2]Calculations!AG104</f>
        <v>0</v>
      </c>
      <c r="AN136" s="38">
        <f>[2]Calculations!AS104</f>
        <v>0</v>
      </c>
      <c r="AO136" s="38">
        <f>[2]Calculations!AH104</f>
        <v>0</v>
      </c>
      <c r="AP136" s="38">
        <f>[2]Calculations!AT104</f>
        <v>0</v>
      </c>
      <c r="AQ136" s="38">
        <f>[2]Calculations!AI104</f>
        <v>4.9324720583299999E-3</v>
      </c>
      <c r="AR136" s="38">
        <f>[2]Calculations!AU104</f>
        <v>0.6826393496351163</v>
      </c>
      <c r="AS136" s="38">
        <f>[2]Calculations!AJ104</f>
        <v>0</v>
      </c>
      <c r="AT136" s="38">
        <f>[2]Calculations!AV104</f>
        <v>0</v>
      </c>
      <c r="AU136" s="38">
        <f>[2]Calculations!AK104</f>
        <v>0</v>
      </c>
      <c r="AV136" s="38">
        <f>[2]Calculations!AW104</f>
        <v>0</v>
      </c>
      <c r="AW136" s="13"/>
      <c r="AX136" s="13"/>
      <c r="AY136" s="85" t="str">
        <f>[2]Calculations!D104</f>
        <v>Land Supply 2018</v>
      </c>
    </row>
    <row r="137" spans="2:51" ht="14.5" x14ac:dyDescent="0.35">
      <c r="B137" s="13" t="str">
        <f>[2]Calculations!A105</f>
        <v>109246/FO/2015/C1</v>
      </c>
      <c r="C137" s="30" t="str">
        <f>[2]Calculations!B105</f>
        <v>Granada House Atherton Street Manchester</v>
      </c>
      <c r="D137" s="13" t="str">
        <f>[2]Calculations!C105</f>
        <v>Offices</v>
      </c>
      <c r="E137" s="38">
        <f>[2]Calculations!E105</f>
        <v>2.3360300000000001</v>
      </c>
      <c r="F137" s="38">
        <f>[2]Calculations!I105</f>
        <v>1.618319316404</v>
      </c>
      <c r="G137" s="38">
        <f>[2]Calculations!M105</f>
        <v>69.276478315946278</v>
      </c>
      <c r="H137" s="38">
        <f>[2]Calculations!H105</f>
        <v>0.71771068359599999</v>
      </c>
      <c r="I137" s="38">
        <f>[2]Calculations!L105</f>
        <v>30.723521684053711</v>
      </c>
      <c r="J137" s="38">
        <f>[2]Calculations!G105</f>
        <v>0</v>
      </c>
      <c r="K137" s="38">
        <f>[2]Calculations!K105</f>
        <v>0</v>
      </c>
      <c r="L137" s="38">
        <f>[2]Calculations!F105</f>
        <v>0</v>
      </c>
      <c r="M137" s="38">
        <f>[2]Calculations!J105</f>
        <v>0</v>
      </c>
      <c r="N137" s="38">
        <f>[2]Calculations!V105</f>
        <v>1.5132064899</v>
      </c>
      <c r="O137" s="38">
        <f>[2]Calculations!W105</f>
        <v>64.776843186945371</v>
      </c>
      <c r="P137" s="38">
        <f>[2]Calculations!O105</f>
        <v>0.14270793142914001</v>
      </c>
      <c r="Q137" s="38">
        <f>[2]Calculations!S105</f>
        <v>6.1089939525237265</v>
      </c>
      <c r="R137" s="38">
        <f>[2]Calculations!Q105</f>
        <v>2.070793142914E-2</v>
      </c>
      <c r="S137" s="38">
        <f>[2]Calculations!T105</f>
        <v>0.88645828303318031</v>
      </c>
      <c r="T137" s="38">
        <f>[2]Calculations!R105</f>
        <v>5.44872676584E-3</v>
      </c>
      <c r="U137" s="38">
        <f>[2]Calculations!U105</f>
        <v>0.23324729416317425</v>
      </c>
      <c r="V137" s="38" t="str">
        <f>[2]Calculations!X105</f>
        <v>Not Modelled</v>
      </c>
      <c r="W137" s="38" t="str">
        <f>[2]Calculations!Y105</f>
        <v>N/A</v>
      </c>
      <c r="X137" s="38" t="s">
        <v>101</v>
      </c>
      <c r="Y137" s="73" t="s">
        <v>105</v>
      </c>
      <c r="Z137" s="73" t="s">
        <v>1066</v>
      </c>
      <c r="AA137" s="38">
        <f>[2]Calculations!AA105</f>
        <v>0</v>
      </c>
      <c r="AB137" s="38">
        <f>[2]Calculations!AM105</f>
        <v>0</v>
      </c>
      <c r="AC137" s="38">
        <f>[2]Calculations!AB105</f>
        <v>0</v>
      </c>
      <c r="AD137" s="38">
        <f>[2]Calculations!AN105</f>
        <v>0</v>
      </c>
      <c r="AE137" s="38">
        <f>[2]Calculations!AC105</f>
        <v>0</v>
      </c>
      <c r="AF137" s="38">
        <f>[2]Calculations!AO105</f>
        <v>0</v>
      </c>
      <c r="AG137" s="38">
        <f>[2]Calculations!AD105</f>
        <v>0</v>
      </c>
      <c r="AH137" s="38">
        <f>[2]Calculations!AP105</f>
        <v>0</v>
      </c>
      <c r="AI137" s="38">
        <f>[2]Calculations!AE105</f>
        <v>0</v>
      </c>
      <c r="AJ137" s="38">
        <f>[2]Calculations!AQ105</f>
        <v>0</v>
      </c>
      <c r="AK137" s="38">
        <f>[2]Calculations!AF105</f>
        <v>0</v>
      </c>
      <c r="AL137" s="38">
        <f>[2]Calculations!AR105</f>
        <v>0</v>
      </c>
      <c r="AM137" s="38">
        <f>[2]Calculations!AG105</f>
        <v>0</v>
      </c>
      <c r="AN137" s="38">
        <f>[2]Calculations!AS105</f>
        <v>0</v>
      </c>
      <c r="AO137" s="38">
        <f>[2]Calculations!AH105</f>
        <v>0</v>
      </c>
      <c r="AP137" s="38">
        <f>[2]Calculations!AT105</f>
        <v>0</v>
      </c>
      <c r="AQ137" s="38">
        <f>[2]Calculations!AI105</f>
        <v>0</v>
      </c>
      <c r="AR137" s="38">
        <f>[2]Calculations!AU105</f>
        <v>0</v>
      </c>
      <c r="AS137" s="38">
        <f>[2]Calculations!AJ105</f>
        <v>0</v>
      </c>
      <c r="AT137" s="38">
        <f>[2]Calculations!AV105</f>
        <v>0</v>
      </c>
      <c r="AU137" s="38">
        <f>[2]Calculations!AK105</f>
        <v>0</v>
      </c>
      <c r="AV137" s="38">
        <f>[2]Calculations!AW105</f>
        <v>0</v>
      </c>
      <c r="AW137" s="13"/>
      <c r="AX137" s="13"/>
      <c r="AY137" s="85" t="str">
        <f>[2]Calculations!D105</f>
        <v>Land Supply 2018</v>
      </c>
    </row>
    <row r="138" spans="2:51" ht="26" x14ac:dyDescent="0.35">
      <c r="B138" s="13" t="str">
        <f>[2]Calculations!A106</f>
        <v>109304/FO/2015/S2</v>
      </c>
      <c r="C138" s="30" t="str">
        <f>[2]Calculations!B106</f>
        <v>Former Green End Pub, Mauldeth Road</v>
      </c>
      <c r="D138" s="13" t="str">
        <f>[2]Calculations!C106</f>
        <v>Residential</v>
      </c>
      <c r="E138" s="38">
        <f>[2]Calculations!E106</f>
        <v>0.37135600000000002</v>
      </c>
      <c r="F138" s="38">
        <f>[2]Calculations!I106</f>
        <v>0.37135600000000002</v>
      </c>
      <c r="G138" s="38">
        <f>[2]Calculations!M106</f>
        <v>100</v>
      </c>
      <c r="H138" s="38">
        <f>[2]Calculations!H106</f>
        <v>0</v>
      </c>
      <c r="I138" s="38">
        <f>[2]Calculations!L106</f>
        <v>0</v>
      </c>
      <c r="J138" s="38">
        <f>[2]Calculations!G106</f>
        <v>0</v>
      </c>
      <c r="K138" s="38">
        <f>[2]Calculations!K106</f>
        <v>0</v>
      </c>
      <c r="L138" s="38">
        <f>[2]Calculations!F106</f>
        <v>0</v>
      </c>
      <c r="M138" s="38">
        <f>[2]Calculations!J106</f>
        <v>0</v>
      </c>
      <c r="N138" s="38">
        <f>[2]Calculations!V106</f>
        <v>0</v>
      </c>
      <c r="O138" s="38">
        <f>[2]Calculations!W106</f>
        <v>0</v>
      </c>
      <c r="P138" s="38">
        <f>[2]Calculations!O106</f>
        <v>0</v>
      </c>
      <c r="Q138" s="38">
        <f>[2]Calculations!S106</f>
        <v>0</v>
      </c>
      <c r="R138" s="38">
        <f>[2]Calculations!Q106</f>
        <v>0</v>
      </c>
      <c r="S138" s="38">
        <f>[2]Calculations!T106</f>
        <v>0</v>
      </c>
      <c r="T138" s="38">
        <f>[2]Calculations!R106</f>
        <v>0</v>
      </c>
      <c r="U138" s="38">
        <f>[2]Calculations!U106</f>
        <v>0</v>
      </c>
      <c r="V138" s="38" t="str">
        <f>[2]Calculations!X106</f>
        <v>Not Modelled</v>
      </c>
      <c r="W138" s="38" t="str">
        <f>[2]Calculations!Y106</f>
        <v>N/A</v>
      </c>
      <c r="X138" s="38" t="s">
        <v>100</v>
      </c>
      <c r="Y138" s="73" t="s">
        <v>106</v>
      </c>
      <c r="Z138" s="74" t="s">
        <v>107</v>
      </c>
      <c r="AA138" s="38">
        <f>[2]Calculations!AA106</f>
        <v>0</v>
      </c>
      <c r="AB138" s="38">
        <f>[2]Calculations!AM106</f>
        <v>0</v>
      </c>
      <c r="AC138" s="38">
        <f>[2]Calculations!AB106</f>
        <v>0</v>
      </c>
      <c r="AD138" s="38">
        <f>[2]Calculations!AN106</f>
        <v>0</v>
      </c>
      <c r="AE138" s="38">
        <f>[2]Calculations!AC106</f>
        <v>0</v>
      </c>
      <c r="AF138" s="38">
        <f>[2]Calculations!AO106</f>
        <v>0</v>
      </c>
      <c r="AG138" s="38">
        <f>[2]Calculations!AD106</f>
        <v>0</v>
      </c>
      <c r="AH138" s="38">
        <f>[2]Calculations!AP106</f>
        <v>0</v>
      </c>
      <c r="AI138" s="38">
        <f>[2]Calculations!AE106</f>
        <v>0</v>
      </c>
      <c r="AJ138" s="38">
        <f>[2]Calculations!AQ106</f>
        <v>0</v>
      </c>
      <c r="AK138" s="38">
        <f>[2]Calculations!AF106</f>
        <v>0</v>
      </c>
      <c r="AL138" s="38">
        <f>[2]Calculations!AR106</f>
        <v>0</v>
      </c>
      <c r="AM138" s="38">
        <f>[2]Calculations!AG106</f>
        <v>0</v>
      </c>
      <c r="AN138" s="38">
        <f>[2]Calculations!AS106</f>
        <v>0</v>
      </c>
      <c r="AO138" s="38">
        <f>[2]Calculations!AH106</f>
        <v>0</v>
      </c>
      <c r="AP138" s="38">
        <f>[2]Calculations!AT106</f>
        <v>0</v>
      </c>
      <c r="AQ138" s="38">
        <f>[2]Calculations!AI106</f>
        <v>0</v>
      </c>
      <c r="AR138" s="38">
        <f>[2]Calculations!AU106</f>
        <v>0</v>
      </c>
      <c r="AS138" s="38">
        <f>[2]Calculations!AJ106</f>
        <v>0</v>
      </c>
      <c r="AT138" s="38">
        <f>[2]Calculations!AV106</f>
        <v>0</v>
      </c>
      <c r="AU138" s="38">
        <f>[2]Calculations!AK106</f>
        <v>0</v>
      </c>
      <c r="AV138" s="38">
        <f>[2]Calculations!AW106</f>
        <v>0</v>
      </c>
      <c r="AW138" s="13"/>
      <c r="AX138" s="13"/>
      <c r="AY138" s="85" t="str">
        <f>[2]Calculations!D106</f>
        <v>Land Supply 2018</v>
      </c>
    </row>
    <row r="139" spans="2:51" ht="14.5" x14ac:dyDescent="0.35">
      <c r="B139" s="13" t="str">
        <f>[2]Calculations!A107</f>
        <v>109361/FO/2015/N2</v>
      </c>
      <c r="C139" s="30" t="str">
        <f>[2]Calculations!B107</f>
        <v>Land off Lawton Street, New Smithfield Market, Bradford</v>
      </c>
      <c r="D139" s="13" t="str">
        <f>[2]Calculations!C107</f>
        <v>Industry and warehousing</v>
      </c>
      <c r="E139" s="38">
        <f>[2]Calculations!E107</f>
        <v>0.90823200000000004</v>
      </c>
      <c r="F139" s="38">
        <f>[2]Calculations!I107</f>
        <v>0.90823200000000004</v>
      </c>
      <c r="G139" s="38">
        <f>[2]Calculations!M107</f>
        <v>100</v>
      </c>
      <c r="H139" s="38">
        <f>[2]Calculations!H107</f>
        <v>0</v>
      </c>
      <c r="I139" s="38">
        <f>[2]Calculations!L107</f>
        <v>0</v>
      </c>
      <c r="J139" s="38">
        <f>[2]Calculations!G107</f>
        <v>0</v>
      </c>
      <c r="K139" s="38">
        <f>[2]Calculations!K107</f>
        <v>0</v>
      </c>
      <c r="L139" s="38">
        <f>[2]Calculations!F107</f>
        <v>0</v>
      </c>
      <c r="M139" s="38">
        <f>[2]Calculations!J107</f>
        <v>0</v>
      </c>
      <c r="N139" s="38">
        <f>[2]Calculations!V107</f>
        <v>0.50424689499899999</v>
      </c>
      <c r="O139" s="38">
        <f>[2]Calculations!W107</f>
        <v>55.519613380612</v>
      </c>
      <c r="P139" s="38">
        <f>[2]Calculations!O107</f>
        <v>1.8800000000000001E-2</v>
      </c>
      <c r="Q139" s="38">
        <f>[2]Calculations!S107</f>
        <v>2.0699556941398236</v>
      </c>
      <c r="R139" s="38">
        <f>[2]Calculations!Q107</f>
        <v>1.8800000000000001E-2</v>
      </c>
      <c r="S139" s="38">
        <f>[2]Calculations!T107</f>
        <v>2.0699556941398236</v>
      </c>
      <c r="T139" s="38">
        <f>[2]Calculations!R107</f>
        <v>0</v>
      </c>
      <c r="U139" s="38">
        <f>[2]Calculations!U107</f>
        <v>0</v>
      </c>
      <c r="V139" s="38" t="str">
        <f>[2]Calculations!X107</f>
        <v>Not Modelled</v>
      </c>
      <c r="W139" s="38" t="str">
        <f>[2]Calculations!Y107</f>
        <v>N/A</v>
      </c>
      <c r="X139" s="38" t="s">
        <v>101</v>
      </c>
      <c r="Y139" s="73" t="s">
        <v>105</v>
      </c>
      <c r="Z139" s="73" t="s">
        <v>1066</v>
      </c>
      <c r="AA139" s="38">
        <f>[2]Calculations!AA107</f>
        <v>0</v>
      </c>
      <c r="AB139" s="38">
        <f>[2]Calculations!AM107</f>
        <v>0</v>
      </c>
      <c r="AC139" s="38">
        <f>[2]Calculations!AB107</f>
        <v>0</v>
      </c>
      <c r="AD139" s="38">
        <f>[2]Calculations!AN107</f>
        <v>0</v>
      </c>
      <c r="AE139" s="38">
        <f>[2]Calculations!AC107</f>
        <v>0</v>
      </c>
      <c r="AF139" s="38">
        <f>[2]Calculations!AO107</f>
        <v>0</v>
      </c>
      <c r="AG139" s="38">
        <f>[2]Calculations!AD107</f>
        <v>0</v>
      </c>
      <c r="AH139" s="38">
        <f>[2]Calculations!AP107</f>
        <v>0</v>
      </c>
      <c r="AI139" s="38">
        <f>[2]Calculations!AE107</f>
        <v>0</v>
      </c>
      <c r="AJ139" s="38">
        <f>[2]Calculations!AQ107</f>
        <v>0</v>
      </c>
      <c r="AK139" s="38">
        <f>[2]Calculations!AF107</f>
        <v>0</v>
      </c>
      <c r="AL139" s="38">
        <f>[2]Calculations!AR107</f>
        <v>0</v>
      </c>
      <c r="AM139" s="38">
        <f>[2]Calculations!AG107</f>
        <v>0</v>
      </c>
      <c r="AN139" s="38">
        <f>[2]Calculations!AS107</f>
        <v>0</v>
      </c>
      <c r="AO139" s="38">
        <f>[2]Calculations!AH107</f>
        <v>0</v>
      </c>
      <c r="AP139" s="38">
        <f>[2]Calculations!AT107</f>
        <v>0</v>
      </c>
      <c r="AQ139" s="38">
        <f>[2]Calculations!AI107</f>
        <v>0</v>
      </c>
      <c r="AR139" s="38">
        <f>[2]Calculations!AU107</f>
        <v>0</v>
      </c>
      <c r="AS139" s="38">
        <f>[2]Calculations!AJ107</f>
        <v>0</v>
      </c>
      <c r="AT139" s="38">
        <f>[2]Calculations!AV107</f>
        <v>0</v>
      </c>
      <c r="AU139" s="38">
        <f>[2]Calculations!AK107</f>
        <v>0</v>
      </c>
      <c r="AV139" s="38">
        <f>[2]Calculations!AW107</f>
        <v>0</v>
      </c>
      <c r="AW139" s="13"/>
      <c r="AX139" s="13"/>
      <c r="AY139" s="85" t="str">
        <f>[2]Calculations!D107</f>
        <v>Land Supply 2018</v>
      </c>
    </row>
    <row r="140" spans="2:51" ht="14.5" x14ac:dyDescent="0.35">
      <c r="B140" s="13" t="str">
        <f>[2]Calculations!A108</f>
        <v>109373</v>
      </c>
      <c r="C140" s="30" t="str">
        <f>[2]Calculations!B108</f>
        <v>9-11 Old Market Street_x000D_Blackley_x000D_M9 8DT</v>
      </c>
      <c r="D140" s="13" t="str">
        <f>[2]Calculations!C108</f>
        <v>Residential</v>
      </c>
      <c r="E140" s="38">
        <f>[2]Calculations!E108</f>
        <v>0.249449</v>
      </c>
      <c r="F140" s="38">
        <f>[2]Calculations!I108</f>
        <v>0.249449</v>
      </c>
      <c r="G140" s="38">
        <f>[2]Calculations!M108</f>
        <v>100</v>
      </c>
      <c r="H140" s="38">
        <f>[2]Calculations!H108</f>
        <v>0</v>
      </c>
      <c r="I140" s="38">
        <f>[2]Calculations!L108</f>
        <v>0</v>
      </c>
      <c r="J140" s="38">
        <f>[2]Calculations!G108</f>
        <v>0</v>
      </c>
      <c r="K140" s="38">
        <f>[2]Calculations!K108</f>
        <v>0</v>
      </c>
      <c r="L140" s="38">
        <f>[2]Calculations!F108</f>
        <v>0</v>
      </c>
      <c r="M140" s="38">
        <f>[2]Calculations!J108</f>
        <v>0</v>
      </c>
      <c r="N140" s="38">
        <f>[2]Calculations!V108</f>
        <v>0</v>
      </c>
      <c r="O140" s="38">
        <f>[2]Calculations!W108</f>
        <v>0</v>
      </c>
      <c r="P140" s="38">
        <f>[2]Calculations!O108</f>
        <v>5.8389371268300003E-2</v>
      </c>
      <c r="Q140" s="38">
        <f>[2]Calculations!S108</f>
        <v>23.407338280891086</v>
      </c>
      <c r="R140" s="38">
        <f>[2]Calculations!Q108</f>
        <v>5.8389371268300003E-2</v>
      </c>
      <c r="S140" s="38">
        <f>[2]Calculations!T108</f>
        <v>23.407338280891086</v>
      </c>
      <c r="T140" s="38">
        <f>[2]Calculations!R108</f>
        <v>3.7409383497099997E-2</v>
      </c>
      <c r="U140" s="38">
        <f>[2]Calculations!U108</f>
        <v>14.996806360057565</v>
      </c>
      <c r="V140" s="38" t="str">
        <f>[2]Calculations!X108</f>
        <v>Not Modelled</v>
      </c>
      <c r="W140" s="38" t="str">
        <f>[2]Calculations!Y108</f>
        <v>N/A</v>
      </c>
      <c r="X140" s="38" t="s">
        <v>100</v>
      </c>
      <c r="Y140" s="73" t="s">
        <v>108</v>
      </c>
      <c r="Z140" s="73" t="s">
        <v>109</v>
      </c>
      <c r="AA140" s="38">
        <f>[2]Calculations!AA108</f>
        <v>0</v>
      </c>
      <c r="AB140" s="38">
        <f>[2]Calculations!AM108</f>
        <v>0</v>
      </c>
      <c r="AC140" s="38">
        <f>[2]Calculations!AB108</f>
        <v>0</v>
      </c>
      <c r="AD140" s="38">
        <f>[2]Calculations!AN108</f>
        <v>0</v>
      </c>
      <c r="AE140" s="38">
        <f>[2]Calculations!AC108</f>
        <v>0</v>
      </c>
      <c r="AF140" s="38">
        <f>[2]Calculations!AO108</f>
        <v>0</v>
      </c>
      <c r="AG140" s="38">
        <f>[2]Calculations!AD108</f>
        <v>0</v>
      </c>
      <c r="AH140" s="38">
        <f>[2]Calculations!AP108</f>
        <v>0</v>
      </c>
      <c r="AI140" s="38">
        <f>[2]Calculations!AE108</f>
        <v>0</v>
      </c>
      <c r="AJ140" s="38">
        <f>[2]Calculations!AQ108</f>
        <v>0</v>
      </c>
      <c r="AK140" s="38">
        <f>[2]Calculations!AF108</f>
        <v>0</v>
      </c>
      <c r="AL140" s="38">
        <f>[2]Calculations!AR108</f>
        <v>0</v>
      </c>
      <c r="AM140" s="38">
        <f>[2]Calculations!AG108</f>
        <v>0</v>
      </c>
      <c r="AN140" s="38">
        <f>[2]Calculations!AS108</f>
        <v>0</v>
      </c>
      <c r="AO140" s="38">
        <f>[2]Calculations!AH108</f>
        <v>0</v>
      </c>
      <c r="AP140" s="38">
        <f>[2]Calculations!AT108</f>
        <v>0</v>
      </c>
      <c r="AQ140" s="38">
        <f>[2]Calculations!AI108</f>
        <v>0.24944875500300001</v>
      </c>
      <c r="AR140" s="38">
        <f>[2]Calculations!AU108</f>
        <v>99.999901784733552</v>
      </c>
      <c r="AS140" s="38">
        <f>[2]Calculations!AJ108</f>
        <v>0</v>
      </c>
      <c r="AT140" s="38">
        <f>[2]Calculations!AV108</f>
        <v>0</v>
      </c>
      <c r="AU140" s="38">
        <f>[2]Calculations!AK108</f>
        <v>0</v>
      </c>
      <c r="AV140" s="38">
        <f>[2]Calculations!AW108</f>
        <v>0</v>
      </c>
      <c r="AW140" s="13"/>
      <c r="AX140" s="13"/>
      <c r="AY140" s="85" t="str">
        <f>[2]Calculations!D108</f>
        <v>Land Supply 2018</v>
      </c>
    </row>
    <row r="141" spans="2:51" ht="14.5" x14ac:dyDescent="0.35">
      <c r="B141" s="13" t="str">
        <f>[2]Calculations!A109</f>
        <v>109389/FO/2015/N1</v>
      </c>
      <c r="C141" s="30" t="str">
        <f>[2]Calculations!B109</f>
        <v>186 Church Lane Harpurhey</v>
      </c>
      <c r="D141" s="13" t="str">
        <f>[2]Calculations!C109</f>
        <v>Residential</v>
      </c>
      <c r="E141" s="38">
        <f>[2]Calculations!E109</f>
        <v>9.7254999999999998E-3</v>
      </c>
      <c r="F141" s="38">
        <f>[2]Calculations!I109</f>
        <v>9.7254999999999998E-3</v>
      </c>
      <c r="G141" s="38">
        <f>[2]Calculations!M109</f>
        <v>100</v>
      </c>
      <c r="H141" s="38">
        <f>[2]Calculations!H109</f>
        <v>0</v>
      </c>
      <c r="I141" s="38">
        <f>[2]Calculations!L109</f>
        <v>0</v>
      </c>
      <c r="J141" s="38">
        <f>[2]Calculations!G109</f>
        <v>0</v>
      </c>
      <c r="K141" s="38">
        <f>[2]Calculations!K109</f>
        <v>0</v>
      </c>
      <c r="L141" s="38">
        <f>[2]Calculations!F109</f>
        <v>0</v>
      </c>
      <c r="M141" s="38">
        <f>[2]Calculations!J109</f>
        <v>0</v>
      </c>
      <c r="N141" s="38">
        <f>[2]Calculations!V109</f>
        <v>0</v>
      </c>
      <c r="O141" s="38">
        <f>[2]Calculations!W109</f>
        <v>0</v>
      </c>
      <c r="P141" s="38">
        <f>[2]Calculations!O109</f>
        <v>2.1656400000000002E-5</v>
      </c>
      <c r="Q141" s="38">
        <f>[2]Calculations!S109</f>
        <v>0.22267646907614008</v>
      </c>
      <c r="R141" s="38">
        <f>[2]Calculations!Q109</f>
        <v>0</v>
      </c>
      <c r="S141" s="38">
        <f>[2]Calculations!T109</f>
        <v>0</v>
      </c>
      <c r="T141" s="38">
        <f>[2]Calculations!R109</f>
        <v>0</v>
      </c>
      <c r="U141" s="38">
        <f>[2]Calculations!U109</f>
        <v>0</v>
      </c>
      <c r="V141" s="38" t="str">
        <f>[2]Calculations!X109</f>
        <v>Not Modelled</v>
      </c>
      <c r="W141" s="38" t="str">
        <f>[2]Calculations!Y109</f>
        <v>N/A</v>
      </c>
      <c r="X141" s="38" t="s">
        <v>100</v>
      </c>
      <c r="Y141" s="73" t="s">
        <v>105</v>
      </c>
      <c r="Z141" s="73" t="s">
        <v>1066</v>
      </c>
      <c r="AA141" s="38">
        <f>[2]Calculations!AA109</f>
        <v>0</v>
      </c>
      <c r="AB141" s="38">
        <f>[2]Calculations!AM109</f>
        <v>0</v>
      </c>
      <c r="AC141" s="38">
        <f>[2]Calculations!AB109</f>
        <v>0</v>
      </c>
      <c r="AD141" s="38">
        <f>[2]Calculations!AN109</f>
        <v>0</v>
      </c>
      <c r="AE141" s="38">
        <f>[2]Calculations!AC109</f>
        <v>0</v>
      </c>
      <c r="AF141" s="38">
        <f>[2]Calculations!AO109</f>
        <v>0</v>
      </c>
      <c r="AG141" s="38">
        <f>[2]Calculations!AD109</f>
        <v>0</v>
      </c>
      <c r="AH141" s="38">
        <f>[2]Calculations!AP109</f>
        <v>0</v>
      </c>
      <c r="AI141" s="38">
        <f>[2]Calculations!AE109</f>
        <v>0</v>
      </c>
      <c r="AJ141" s="38">
        <f>[2]Calculations!AQ109</f>
        <v>0</v>
      </c>
      <c r="AK141" s="38">
        <f>[2]Calculations!AF109</f>
        <v>0</v>
      </c>
      <c r="AL141" s="38">
        <f>[2]Calculations!AR109</f>
        <v>0</v>
      </c>
      <c r="AM141" s="38">
        <f>[2]Calculations!AG109</f>
        <v>0</v>
      </c>
      <c r="AN141" s="38">
        <f>[2]Calculations!AS109</f>
        <v>0</v>
      </c>
      <c r="AO141" s="38">
        <f>[2]Calculations!AH109</f>
        <v>0</v>
      </c>
      <c r="AP141" s="38">
        <f>[2]Calculations!AT109</f>
        <v>0</v>
      </c>
      <c r="AQ141" s="38">
        <f>[2]Calculations!AI109</f>
        <v>9.7255000005599997E-3</v>
      </c>
      <c r="AR141" s="38">
        <f>[2]Calculations!AU109</f>
        <v>100.00000000575807</v>
      </c>
      <c r="AS141" s="38">
        <f>[2]Calculations!AJ109</f>
        <v>0</v>
      </c>
      <c r="AT141" s="38">
        <f>[2]Calculations!AV109</f>
        <v>0</v>
      </c>
      <c r="AU141" s="38">
        <f>[2]Calculations!AK109</f>
        <v>0</v>
      </c>
      <c r="AV141" s="38">
        <f>[2]Calculations!AW109</f>
        <v>0</v>
      </c>
      <c r="AW141" s="13"/>
      <c r="AX141" s="13"/>
      <c r="AY141" s="85" t="str">
        <f>[2]Calculations!D109</f>
        <v>Land Supply 2018</v>
      </c>
    </row>
    <row r="142" spans="2:51" ht="26" x14ac:dyDescent="0.35">
      <c r="B142" s="13" t="str">
        <f>[2]Calculations!A110</f>
        <v>109420/FO/2015/N2</v>
      </c>
      <c r="C142" s="30" t="str">
        <f>[2]Calculations!B110</f>
        <v>First Floor 320 - 320A Moseley Road Levenshulme</v>
      </c>
      <c r="D142" s="13" t="str">
        <f>[2]Calculations!C110</f>
        <v>Residential</v>
      </c>
      <c r="E142" s="38">
        <f>[2]Calculations!E110</f>
        <v>1.94275E-2</v>
      </c>
      <c r="F142" s="38">
        <f>[2]Calculations!I110</f>
        <v>1.94275E-2</v>
      </c>
      <c r="G142" s="38">
        <f>[2]Calculations!M110</f>
        <v>100</v>
      </c>
      <c r="H142" s="38">
        <f>[2]Calculations!H110</f>
        <v>0</v>
      </c>
      <c r="I142" s="38">
        <f>[2]Calculations!L110</f>
        <v>0</v>
      </c>
      <c r="J142" s="38">
        <f>[2]Calculations!G110</f>
        <v>0</v>
      </c>
      <c r="K142" s="38">
        <f>[2]Calculations!K110</f>
        <v>0</v>
      </c>
      <c r="L142" s="38">
        <f>[2]Calculations!F110</f>
        <v>0</v>
      </c>
      <c r="M142" s="38">
        <f>[2]Calculations!J110</f>
        <v>0</v>
      </c>
      <c r="N142" s="38">
        <f>[2]Calculations!V110</f>
        <v>0</v>
      </c>
      <c r="O142" s="38">
        <f>[2]Calculations!W110</f>
        <v>0</v>
      </c>
      <c r="P142" s="38">
        <f>[2]Calculations!O110</f>
        <v>0</v>
      </c>
      <c r="Q142" s="38">
        <f>[2]Calculations!S110</f>
        <v>0</v>
      </c>
      <c r="R142" s="38">
        <f>[2]Calculations!Q110</f>
        <v>0</v>
      </c>
      <c r="S142" s="38">
        <f>[2]Calculations!T110</f>
        <v>0</v>
      </c>
      <c r="T142" s="38">
        <f>[2]Calculations!R110</f>
        <v>0</v>
      </c>
      <c r="U142" s="38">
        <f>[2]Calculations!U110</f>
        <v>0</v>
      </c>
      <c r="V142" s="38" t="str">
        <f>[2]Calculations!X110</f>
        <v>Not Modelled</v>
      </c>
      <c r="W142" s="38" t="str">
        <f>[2]Calculations!Y110</f>
        <v>N/A</v>
      </c>
      <c r="X142" s="38" t="s">
        <v>100</v>
      </c>
      <c r="Y142" s="73" t="s">
        <v>106</v>
      </c>
      <c r="Z142" s="74" t="s">
        <v>107</v>
      </c>
      <c r="AA142" s="38">
        <f>[2]Calculations!AA110</f>
        <v>0</v>
      </c>
      <c r="AB142" s="38">
        <f>[2]Calculations!AM110</f>
        <v>0</v>
      </c>
      <c r="AC142" s="38">
        <f>[2]Calculations!AB110</f>
        <v>0</v>
      </c>
      <c r="AD142" s="38">
        <f>[2]Calculations!AN110</f>
        <v>0</v>
      </c>
      <c r="AE142" s="38">
        <f>[2]Calculations!AC110</f>
        <v>0</v>
      </c>
      <c r="AF142" s="38">
        <f>[2]Calculations!AO110</f>
        <v>0</v>
      </c>
      <c r="AG142" s="38">
        <f>[2]Calculations!AD110</f>
        <v>0</v>
      </c>
      <c r="AH142" s="38">
        <f>[2]Calculations!AP110</f>
        <v>0</v>
      </c>
      <c r="AI142" s="38">
        <f>[2]Calculations!AE110</f>
        <v>0</v>
      </c>
      <c r="AJ142" s="38">
        <f>[2]Calculations!AQ110</f>
        <v>0</v>
      </c>
      <c r="AK142" s="38">
        <f>[2]Calculations!AF110</f>
        <v>0</v>
      </c>
      <c r="AL142" s="38">
        <f>[2]Calculations!AR110</f>
        <v>0</v>
      </c>
      <c r="AM142" s="38">
        <f>[2]Calculations!AG110</f>
        <v>0</v>
      </c>
      <c r="AN142" s="38">
        <f>[2]Calculations!AS110</f>
        <v>0</v>
      </c>
      <c r="AO142" s="38">
        <f>[2]Calculations!AH110</f>
        <v>0</v>
      </c>
      <c r="AP142" s="38">
        <f>[2]Calculations!AT110</f>
        <v>0</v>
      </c>
      <c r="AQ142" s="38">
        <f>[2]Calculations!AI110</f>
        <v>0</v>
      </c>
      <c r="AR142" s="38">
        <f>[2]Calculations!AU110</f>
        <v>0</v>
      </c>
      <c r="AS142" s="38">
        <f>[2]Calculations!AJ110</f>
        <v>0</v>
      </c>
      <c r="AT142" s="38">
        <f>[2]Calculations!AV110</f>
        <v>0</v>
      </c>
      <c r="AU142" s="38">
        <f>[2]Calculations!AK110</f>
        <v>0</v>
      </c>
      <c r="AV142" s="38">
        <f>[2]Calculations!AW110</f>
        <v>0</v>
      </c>
      <c r="AW142" s="13"/>
      <c r="AX142" s="13"/>
      <c r="AY142" s="85" t="str">
        <f>[2]Calculations!D110</f>
        <v>Land Supply 2018</v>
      </c>
    </row>
    <row r="143" spans="2:51" ht="38.5" x14ac:dyDescent="0.35">
      <c r="B143" s="13" t="str">
        <f>[2]Calculations!A111</f>
        <v>109466/FO/2015/C1</v>
      </c>
      <c r="C143" s="30" t="str">
        <f>[2]Calculations!B111</f>
        <v>Former Studio Space On Land Bounded By Grape Street To The North, Lower Byrom Street To The East, MOSI To The South</v>
      </c>
      <c r="D143" s="13" t="str">
        <f>[2]Calculations!C111</f>
        <v>Offices</v>
      </c>
      <c r="E143" s="38">
        <f>[2]Calculations!E111</f>
        <v>0.94040699999999999</v>
      </c>
      <c r="F143" s="38">
        <f>[2]Calculations!I111</f>
        <v>0.94040699999999999</v>
      </c>
      <c r="G143" s="38">
        <f>[2]Calculations!M111</f>
        <v>100</v>
      </c>
      <c r="H143" s="38">
        <f>[2]Calculations!H111</f>
        <v>0</v>
      </c>
      <c r="I143" s="38">
        <f>[2]Calculations!L111</f>
        <v>0</v>
      </c>
      <c r="J143" s="38">
        <f>[2]Calculations!G111</f>
        <v>0</v>
      </c>
      <c r="K143" s="38">
        <f>[2]Calculations!K111</f>
        <v>0</v>
      </c>
      <c r="L143" s="38">
        <f>[2]Calculations!F111</f>
        <v>0</v>
      </c>
      <c r="M143" s="38">
        <f>[2]Calculations!J111</f>
        <v>0</v>
      </c>
      <c r="N143" s="38">
        <f>[2]Calculations!V111</f>
        <v>0</v>
      </c>
      <c r="O143" s="38">
        <f>[2]Calculations!W111</f>
        <v>0</v>
      </c>
      <c r="P143" s="38">
        <f>[2]Calculations!O111</f>
        <v>3.0206199999999999E-2</v>
      </c>
      <c r="Q143" s="38">
        <f>[2]Calculations!S111</f>
        <v>3.2120347891923391</v>
      </c>
      <c r="R143" s="38">
        <f>[2]Calculations!Q111</f>
        <v>0</v>
      </c>
      <c r="S143" s="38">
        <f>[2]Calculations!T111</f>
        <v>0</v>
      </c>
      <c r="T143" s="38">
        <f>[2]Calculations!R111</f>
        <v>0</v>
      </c>
      <c r="U143" s="38">
        <f>[2]Calculations!U111</f>
        <v>0</v>
      </c>
      <c r="V143" s="38" t="str">
        <f>[2]Calculations!X111</f>
        <v>Not Modelled</v>
      </c>
      <c r="W143" s="38" t="str">
        <f>[2]Calculations!Y111</f>
        <v>N/A</v>
      </c>
      <c r="X143" s="38" t="s">
        <v>101</v>
      </c>
      <c r="Y143" s="73" t="s">
        <v>105</v>
      </c>
      <c r="Z143" s="73" t="s">
        <v>1066</v>
      </c>
      <c r="AA143" s="38">
        <f>[2]Calculations!AA111</f>
        <v>0</v>
      </c>
      <c r="AB143" s="38">
        <f>[2]Calculations!AM111</f>
        <v>0</v>
      </c>
      <c r="AC143" s="38">
        <f>[2]Calculations!AB111</f>
        <v>0</v>
      </c>
      <c r="AD143" s="38">
        <f>[2]Calculations!AN111</f>
        <v>0</v>
      </c>
      <c r="AE143" s="38">
        <f>[2]Calculations!AC111</f>
        <v>0</v>
      </c>
      <c r="AF143" s="38">
        <f>[2]Calculations!AO111</f>
        <v>0</v>
      </c>
      <c r="AG143" s="38">
        <f>[2]Calculations!AD111</f>
        <v>0</v>
      </c>
      <c r="AH143" s="38">
        <f>[2]Calculations!AP111</f>
        <v>0</v>
      </c>
      <c r="AI143" s="38">
        <f>[2]Calculations!AE111</f>
        <v>0</v>
      </c>
      <c r="AJ143" s="38">
        <f>[2]Calculations!AQ111</f>
        <v>0</v>
      </c>
      <c r="AK143" s="38">
        <f>[2]Calculations!AF111</f>
        <v>0</v>
      </c>
      <c r="AL143" s="38">
        <f>[2]Calculations!AR111</f>
        <v>0</v>
      </c>
      <c r="AM143" s="38">
        <f>[2]Calculations!AG111</f>
        <v>0</v>
      </c>
      <c r="AN143" s="38">
        <f>[2]Calculations!AS111</f>
        <v>0</v>
      </c>
      <c r="AO143" s="38">
        <f>[2]Calculations!AH111</f>
        <v>0</v>
      </c>
      <c r="AP143" s="38">
        <f>[2]Calculations!AT111</f>
        <v>0</v>
      </c>
      <c r="AQ143" s="38">
        <f>[2]Calculations!AI111</f>
        <v>7.45481090758E-3</v>
      </c>
      <c r="AR143" s="38">
        <f>[2]Calculations!AU111</f>
        <v>0.79272175851306947</v>
      </c>
      <c r="AS143" s="38">
        <f>[2]Calculations!AJ111</f>
        <v>0</v>
      </c>
      <c r="AT143" s="38">
        <f>[2]Calculations!AV111</f>
        <v>0</v>
      </c>
      <c r="AU143" s="38">
        <f>[2]Calculations!AK111</f>
        <v>0</v>
      </c>
      <c r="AV143" s="38">
        <f>[2]Calculations!AW111</f>
        <v>0</v>
      </c>
      <c r="AW143" s="13"/>
      <c r="AX143" s="13"/>
      <c r="AY143" s="85" t="str">
        <f>[2]Calculations!D111</f>
        <v>Land Supply 2018</v>
      </c>
    </row>
    <row r="144" spans="2:51" ht="14.5" x14ac:dyDescent="0.35">
      <c r="B144" s="13" t="str">
        <f>[2]Calculations!A112</f>
        <v>109466/FO/2015/C1</v>
      </c>
      <c r="C144" s="30" t="str">
        <f>[2]Calculations!B112</f>
        <v>South Village (The Village Phase 1)</v>
      </c>
      <c r="D144" s="13" t="str">
        <f>[2]Calculations!C112</f>
        <v>Residential</v>
      </c>
      <c r="E144" s="38">
        <f>[2]Calculations!E112</f>
        <v>0.91000800000000004</v>
      </c>
      <c r="F144" s="38">
        <f>[2]Calculations!I112</f>
        <v>0.91000800000000004</v>
      </c>
      <c r="G144" s="38">
        <f>[2]Calculations!M112</f>
        <v>100</v>
      </c>
      <c r="H144" s="38">
        <f>[2]Calculations!H112</f>
        <v>0</v>
      </c>
      <c r="I144" s="38">
        <f>[2]Calculations!L112</f>
        <v>0</v>
      </c>
      <c r="J144" s="38">
        <f>[2]Calculations!G112</f>
        <v>0</v>
      </c>
      <c r="K144" s="38">
        <f>[2]Calculations!K112</f>
        <v>0</v>
      </c>
      <c r="L144" s="38">
        <f>[2]Calculations!F112</f>
        <v>0</v>
      </c>
      <c r="M144" s="38">
        <f>[2]Calculations!J112</f>
        <v>0</v>
      </c>
      <c r="N144" s="38">
        <f>[2]Calculations!V112</f>
        <v>0</v>
      </c>
      <c r="O144" s="38">
        <f>[2]Calculations!W112</f>
        <v>0</v>
      </c>
      <c r="P144" s="38">
        <f>[2]Calculations!O112</f>
        <v>3.0206199999999999E-2</v>
      </c>
      <c r="Q144" s="38">
        <f>[2]Calculations!S112</f>
        <v>3.3193334564091743</v>
      </c>
      <c r="R144" s="38">
        <f>[2]Calculations!Q112</f>
        <v>0</v>
      </c>
      <c r="S144" s="38">
        <f>[2]Calculations!T112</f>
        <v>0</v>
      </c>
      <c r="T144" s="38">
        <f>[2]Calculations!R112</f>
        <v>0</v>
      </c>
      <c r="U144" s="38">
        <f>[2]Calculations!U112</f>
        <v>0</v>
      </c>
      <c r="V144" s="38" t="str">
        <f>[2]Calculations!X112</f>
        <v>Not Modelled</v>
      </c>
      <c r="W144" s="38" t="str">
        <f>[2]Calculations!Y112</f>
        <v>N/A</v>
      </c>
      <c r="X144" s="38" t="s">
        <v>100</v>
      </c>
      <c r="Y144" s="73" t="s">
        <v>105</v>
      </c>
      <c r="Z144" s="73" t="s">
        <v>1066</v>
      </c>
      <c r="AA144" s="38">
        <f>[2]Calculations!AA112</f>
        <v>0</v>
      </c>
      <c r="AB144" s="38">
        <f>[2]Calculations!AM112</f>
        <v>0</v>
      </c>
      <c r="AC144" s="38">
        <f>[2]Calculations!AB112</f>
        <v>0</v>
      </c>
      <c r="AD144" s="38">
        <f>[2]Calculations!AN112</f>
        <v>0</v>
      </c>
      <c r="AE144" s="38">
        <f>[2]Calculations!AC112</f>
        <v>0</v>
      </c>
      <c r="AF144" s="38">
        <f>[2]Calculations!AO112</f>
        <v>0</v>
      </c>
      <c r="AG144" s="38">
        <f>[2]Calculations!AD112</f>
        <v>0</v>
      </c>
      <c r="AH144" s="38">
        <f>[2]Calculations!AP112</f>
        <v>0</v>
      </c>
      <c r="AI144" s="38">
        <f>[2]Calculations!AE112</f>
        <v>0</v>
      </c>
      <c r="AJ144" s="38">
        <f>[2]Calculations!AQ112</f>
        <v>0</v>
      </c>
      <c r="AK144" s="38">
        <f>[2]Calculations!AF112</f>
        <v>0</v>
      </c>
      <c r="AL144" s="38">
        <f>[2]Calculations!AR112</f>
        <v>0</v>
      </c>
      <c r="AM144" s="38">
        <f>[2]Calculations!AG112</f>
        <v>0</v>
      </c>
      <c r="AN144" s="38">
        <f>[2]Calculations!AS112</f>
        <v>0</v>
      </c>
      <c r="AO144" s="38">
        <f>[2]Calculations!AH112</f>
        <v>0</v>
      </c>
      <c r="AP144" s="38">
        <f>[2]Calculations!AT112</f>
        <v>0</v>
      </c>
      <c r="AQ144" s="38">
        <f>[2]Calculations!AI112</f>
        <v>9.0602844673400001E-3</v>
      </c>
      <c r="AR144" s="38">
        <f>[2]Calculations!AU112</f>
        <v>0.9956269029876661</v>
      </c>
      <c r="AS144" s="38">
        <f>[2]Calculations!AJ112</f>
        <v>0</v>
      </c>
      <c r="AT144" s="38">
        <f>[2]Calculations!AV112</f>
        <v>0</v>
      </c>
      <c r="AU144" s="38">
        <f>[2]Calculations!AK112</f>
        <v>0</v>
      </c>
      <c r="AV144" s="38">
        <f>[2]Calculations!AW112</f>
        <v>0</v>
      </c>
      <c r="AW144" s="13"/>
      <c r="AX144" s="13"/>
      <c r="AY144" s="85" t="str">
        <f>[2]Calculations!D112</f>
        <v>Land Supply 2018</v>
      </c>
    </row>
    <row r="145" spans="2:51" ht="26" x14ac:dyDescent="0.35">
      <c r="B145" s="13" t="str">
        <f>[2]Calculations!A113</f>
        <v>109550/FU/2015/S2</v>
      </c>
      <c r="C145" s="30" t="str">
        <f>[2]Calculations!B113</f>
        <v>3 Claremont Grove Didsbury</v>
      </c>
      <c r="D145" s="13" t="str">
        <f>[2]Calculations!C113</f>
        <v>Residential</v>
      </c>
      <c r="E145" s="38">
        <f>[2]Calculations!E113</f>
        <v>3.0062100000000001E-2</v>
      </c>
      <c r="F145" s="38">
        <f>[2]Calculations!I113</f>
        <v>3.0062100000000001E-2</v>
      </c>
      <c r="G145" s="38">
        <f>[2]Calculations!M113</f>
        <v>100</v>
      </c>
      <c r="H145" s="38">
        <f>[2]Calculations!H113</f>
        <v>0</v>
      </c>
      <c r="I145" s="38">
        <f>[2]Calculations!L113</f>
        <v>0</v>
      </c>
      <c r="J145" s="38">
        <f>[2]Calculations!G113</f>
        <v>0</v>
      </c>
      <c r="K145" s="38">
        <f>[2]Calculations!K113</f>
        <v>0</v>
      </c>
      <c r="L145" s="38">
        <f>[2]Calculations!F113</f>
        <v>0</v>
      </c>
      <c r="M145" s="38">
        <f>[2]Calculations!J113</f>
        <v>0</v>
      </c>
      <c r="N145" s="38">
        <f>[2]Calculations!V113</f>
        <v>0</v>
      </c>
      <c r="O145" s="38">
        <f>[2]Calculations!W113</f>
        <v>0</v>
      </c>
      <c r="P145" s="38">
        <f>[2]Calculations!O113</f>
        <v>0</v>
      </c>
      <c r="Q145" s="38">
        <f>[2]Calculations!S113</f>
        <v>0</v>
      </c>
      <c r="R145" s="38">
        <f>[2]Calculations!Q113</f>
        <v>0</v>
      </c>
      <c r="S145" s="38">
        <f>[2]Calculations!T113</f>
        <v>0</v>
      </c>
      <c r="T145" s="38">
        <f>[2]Calculations!R113</f>
        <v>0</v>
      </c>
      <c r="U145" s="38">
        <f>[2]Calculations!U113</f>
        <v>0</v>
      </c>
      <c r="V145" s="38" t="str">
        <f>[2]Calculations!X113</f>
        <v>Not Modelled</v>
      </c>
      <c r="W145" s="38" t="str">
        <f>[2]Calculations!Y113</f>
        <v>N/A</v>
      </c>
      <c r="X145" s="38" t="s">
        <v>100</v>
      </c>
      <c r="Y145" s="73" t="s">
        <v>106</v>
      </c>
      <c r="Z145" s="74" t="s">
        <v>107</v>
      </c>
      <c r="AA145" s="38">
        <f>[2]Calculations!AA113</f>
        <v>0</v>
      </c>
      <c r="AB145" s="38">
        <f>[2]Calculations!AM113</f>
        <v>0</v>
      </c>
      <c r="AC145" s="38">
        <f>[2]Calculations!AB113</f>
        <v>0</v>
      </c>
      <c r="AD145" s="38">
        <f>[2]Calculations!AN113</f>
        <v>0</v>
      </c>
      <c r="AE145" s="38">
        <f>[2]Calculations!AC113</f>
        <v>0</v>
      </c>
      <c r="AF145" s="38">
        <f>[2]Calculations!AO113</f>
        <v>0</v>
      </c>
      <c r="AG145" s="38">
        <f>[2]Calculations!AD113</f>
        <v>0</v>
      </c>
      <c r="AH145" s="38">
        <f>[2]Calculations!AP113</f>
        <v>0</v>
      </c>
      <c r="AI145" s="38">
        <f>[2]Calculations!AE113</f>
        <v>0</v>
      </c>
      <c r="AJ145" s="38">
        <f>[2]Calculations!AQ113</f>
        <v>0</v>
      </c>
      <c r="AK145" s="38">
        <f>[2]Calculations!AF113</f>
        <v>0</v>
      </c>
      <c r="AL145" s="38">
        <f>[2]Calculations!AR113</f>
        <v>0</v>
      </c>
      <c r="AM145" s="38">
        <f>[2]Calculations!AG113</f>
        <v>0</v>
      </c>
      <c r="AN145" s="38">
        <f>[2]Calculations!AS113</f>
        <v>0</v>
      </c>
      <c r="AO145" s="38">
        <f>[2]Calculations!AH113</f>
        <v>0</v>
      </c>
      <c r="AP145" s="38">
        <f>[2]Calculations!AT113</f>
        <v>0</v>
      </c>
      <c r="AQ145" s="38">
        <f>[2]Calculations!AI113</f>
        <v>0</v>
      </c>
      <c r="AR145" s="38">
        <f>[2]Calculations!AU113</f>
        <v>0</v>
      </c>
      <c r="AS145" s="38">
        <f>[2]Calculations!AJ113</f>
        <v>0</v>
      </c>
      <c r="AT145" s="38">
        <f>[2]Calculations!AV113</f>
        <v>0</v>
      </c>
      <c r="AU145" s="38">
        <f>[2]Calculations!AK113</f>
        <v>0</v>
      </c>
      <c r="AV145" s="38">
        <f>[2]Calculations!AW113</f>
        <v>0</v>
      </c>
      <c r="AW145" s="13"/>
      <c r="AX145" s="13"/>
      <c r="AY145" s="85" t="str">
        <f>[2]Calculations!D113</f>
        <v>Land Supply 2018</v>
      </c>
    </row>
    <row r="146" spans="2:51" ht="26" x14ac:dyDescent="0.35">
      <c r="B146" s="13" t="str">
        <f>[2]Calculations!A114</f>
        <v>109613/FO/2015/N1</v>
      </c>
      <c r="C146" s="30" t="str">
        <f>[2]Calculations!B114</f>
        <v>29 Chelsea Road And Flat 5 Crown Point Avenue Newton Heath</v>
      </c>
      <c r="D146" s="13" t="str">
        <f>[2]Calculations!C114</f>
        <v>Residential</v>
      </c>
      <c r="E146" s="38">
        <f>[2]Calculations!E114</f>
        <v>2.7942999999999999E-2</v>
      </c>
      <c r="F146" s="38">
        <f>[2]Calculations!I114</f>
        <v>2.7942999999999999E-2</v>
      </c>
      <c r="G146" s="38">
        <f>[2]Calculations!M114</f>
        <v>100</v>
      </c>
      <c r="H146" s="38">
        <f>[2]Calculations!H114</f>
        <v>0</v>
      </c>
      <c r="I146" s="38">
        <f>[2]Calculations!L114</f>
        <v>0</v>
      </c>
      <c r="J146" s="38">
        <f>[2]Calculations!G114</f>
        <v>0</v>
      </c>
      <c r="K146" s="38">
        <f>[2]Calculations!K114</f>
        <v>0</v>
      </c>
      <c r="L146" s="38">
        <f>[2]Calculations!F114</f>
        <v>0</v>
      </c>
      <c r="M146" s="38">
        <f>[2]Calculations!J114</f>
        <v>0</v>
      </c>
      <c r="N146" s="38">
        <f>[2]Calculations!V114</f>
        <v>0</v>
      </c>
      <c r="O146" s="38">
        <f>[2]Calculations!W114</f>
        <v>0</v>
      </c>
      <c r="P146" s="38">
        <f>[2]Calculations!O114</f>
        <v>0</v>
      </c>
      <c r="Q146" s="38">
        <f>[2]Calculations!S114</f>
        <v>0</v>
      </c>
      <c r="R146" s="38">
        <f>[2]Calculations!Q114</f>
        <v>0</v>
      </c>
      <c r="S146" s="38">
        <f>[2]Calculations!T114</f>
        <v>0</v>
      </c>
      <c r="T146" s="38">
        <f>[2]Calculations!R114</f>
        <v>0</v>
      </c>
      <c r="U146" s="38">
        <f>[2]Calculations!U114</f>
        <v>0</v>
      </c>
      <c r="V146" s="38" t="str">
        <f>[2]Calculations!X114</f>
        <v>Not Modelled</v>
      </c>
      <c r="W146" s="38" t="str">
        <f>[2]Calculations!Y114</f>
        <v>N/A</v>
      </c>
      <c r="X146" s="38" t="s">
        <v>100</v>
      </c>
      <c r="Y146" s="73" t="s">
        <v>106</v>
      </c>
      <c r="Z146" s="74" t="s">
        <v>107</v>
      </c>
      <c r="AA146" s="38">
        <f>[2]Calculations!AA114</f>
        <v>0</v>
      </c>
      <c r="AB146" s="38">
        <f>[2]Calculations!AM114</f>
        <v>0</v>
      </c>
      <c r="AC146" s="38">
        <f>[2]Calculations!AB114</f>
        <v>0</v>
      </c>
      <c r="AD146" s="38">
        <f>[2]Calculations!AN114</f>
        <v>0</v>
      </c>
      <c r="AE146" s="38">
        <f>[2]Calculations!AC114</f>
        <v>0</v>
      </c>
      <c r="AF146" s="38">
        <f>[2]Calculations!AO114</f>
        <v>0</v>
      </c>
      <c r="AG146" s="38">
        <f>[2]Calculations!AD114</f>
        <v>0</v>
      </c>
      <c r="AH146" s="38">
        <f>[2]Calculations!AP114</f>
        <v>0</v>
      </c>
      <c r="AI146" s="38">
        <f>[2]Calculations!AE114</f>
        <v>0</v>
      </c>
      <c r="AJ146" s="38">
        <f>[2]Calculations!AQ114</f>
        <v>0</v>
      </c>
      <c r="AK146" s="38">
        <f>[2]Calculations!AF114</f>
        <v>0</v>
      </c>
      <c r="AL146" s="38">
        <f>[2]Calculations!AR114</f>
        <v>0</v>
      </c>
      <c r="AM146" s="38">
        <f>[2]Calculations!AG114</f>
        <v>0</v>
      </c>
      <c r="AN146" s="38">
        <f>[2]Calculations!AS114</f>
        <v>0</v>
      </c>
      <c r="AO146" s="38">
        <f>[2]Calculations!AH114</f>
        <v>0</v>
      </c>
      <c r="AP146" s="38">
        <f>[2]Calculations!AT114</f>
        <v>0</v>
      </c>
      <c r="AQ146" s="38">
        <f>[2]Calculations!AI114</f>
        <v>2.7943025000999999E-2</v>
      </c>
      <c r="AR146" s="38">
        <f>[2]Calculations!AU114</f>
        <v>100.00008947142396</v>
      </c>
      <c r="AS146" s="38">
        <f>[2]Calculations!AJ114</f>
        <v>0</v>
      </c>
      <c r="AT146" s="38">
        <f>[2]Calculations!AV114</f>
        <v>0</v>
      </c>
      <c r="AU146" s="38">
        <f>[2]Calculations!AK114</f>
        <v>0</v>
      </c>
      <c r="AV146" s="38">
        <f>[2]Calculations!AW114</f>
        <v>0</v>
      </c>
      <c r="AW146" s="13"/>
      <c r="AX146" s="13"/>
      <c r="AY146" s="85" t="str">
        <f>[2]Calculations!D114</f>
        <v>Land Supply 2018</v>
      </c>
    </row>
    <row r="147" spans="2:51" ht="14.5" x14ac:dyDescent="0.35">
      <c r="B147" s="13" t="str">
        <f>[2]Calculations!A115</f>
        <v>109660/FO/2015/C1</v>
      </c>
      <c r="C147" s="30" t="str">
        <f>[2]Calculations!B115</f>
        <v>St John's Place Tower (Globe &amp; Simpson site)</v>
      </c>
      <c r="D147" s="13" t="str">
        <f>[2]Calculations!C115</f>
        <v>Residential</v>
      </c>
      <c r="E147" s="38">
        <f>[2]Calculations!E115</f>
        <v>0.93691400000000002</v>
      </c>
      <c r="F147" s="38">
        <f>[2]Calculations!I115</f>
        <v>0.5887947602641701</v>
      </c>
      <c r="G147" s="38">
        <f>[2]Calculations!M115</f>
        <v>62.844056152877435</v>
      </c>
      <c r="H147" s="38">
        <f>[2]Calculations!H115</f>
        <v>0.28988219662699999</v>
      </c>
      <c r="I147" s="38">
        <f>[2]Calculations!L115</f>
        <v>30.940107269930856</v>
      </c>
      <c r="J147" s="38">
        <f>[2]Calculations!G115</f>
        <v>9.8487380569299999E-3</v>
      </c>
      <c r="K147" s="38">
        <f>[2]Calculations!K115</f>
        <v>1.0511891226868206</v>
      </c>
      <c r="L147" s="38">
        <f>[2]Calculations!F115</f>
        <v>4.8388305051899998E-2</v>
      </c>
      <c r="M147" s="38">
        <f>[2]Calculations!J115</f>
        <v>5.1646474545048955</v>
      </c>
      <c r="N147" s="38">
        <f>[2]Calculations!V115</f>
        <v>0.91880657754999995</v>
      </c>
      <c r="O147" s="38">
        <f>[2]Calculations!W115</f>
        <v>98.06733355996387</v>
      </c>
      <c r="P147" s="38">
        <f>[2]Calculations!O115</f>
        <v>0.12818292660280001</v>
      </c>
      <c r="Q147" s="38">
        <f>[2]Calculations!S115</f>
        <v>13.68139728969788</v>
      </c>
      <c r="R147" s="38">
        <f>[2]Calculations!Q115</f>
        <v>0.12784707060280001</v>
      </c>
      <c r="S147" s="38">
        <f>[2]Calculations!T115</f>
        <v>13.64555024290383</v>
      </c>
      <c r="T147" s="38">
        <f>[2]Calculations!R115</f>
        <v>3.2379092371399999E-2</v>
      </c>
      <c r="U147" s="38">
        <f>[2]Calculations!U115</f>
        <v>3.4559300396194317</v>
      </c>
      <c r="V147" s="38" t="str">
        <f>[2]Calculations!X115</f>
        <v>Not Modelled</v>
      </c>
      <c r="W147" s="38" t="str">
        <f>[2]Calculations!Y115</f>
        <v>N/A</v>
      </c>
      <c r="X147" s="38" t="s">
        <v>100</v>
      </c>
      <c r="Y147" s="73" t="s">
        <v>108</v>
      </c>
      <c r="Z147" s="73" t="s">
        <v>109</v>
      </c>
      <c r="AA147" s="38">
        <f>[2]Calculations!AA115</f>
        <v>0</v>
      </c>
      <c r="AB147" s="38">
        <f>[2]Calculations!AM115</f>
        <v>0</v>
      </c>
      <c r="AC147" s="38">
        <f>[2]Calculations!AB115</f>
        <v>0</v>
      </c>
      <c r="AD147" s="38">
        <f>[2]Calculations!AN115</f>
        <v>0</v>
      </c>
      <c r="AE147" s="38">
        <f>[2]Calculations!AC115</f>
        <v>0</v>
      </c>
      <c r="AF147" s="38">
        <f>[2]Calculations!AO115</f>
        <v>0</v>
      </c>
      <c r="AG147" s="38">
        <f>[2]Calculations!AD115</f>
        <v>0</v>
      </c>
      <c r="AH147" s="38">
        <f>[2]Calculations!AP115</f>
        <v>0</v>
      </c>
      <c r="AI147" s="38">
        <f>[2]Calculations!AE115</f>
        <v>0</v>
      </c>
      <c r="AJ147" s="38">
        <f>[2]Calculations!AQ115</f>
        <v>0</v>
      </c>
      <c r="AK147" s="38">
        <f>[2]Calculations!AF115</f>
        <v>0</v>
      </c>
      <c r="AL147" s="38">
        <f>[2]Calculations!AR115</f>
        <v>0</v>
      </c>
      <c r="AM147" s="38">
        <f>[2]Calculations!AG115</f>
        <v>0</v>
      </c>
      <c r="AN147" s="38">
        <f>[2]Calculations!AS115</f>
        <v>0</v>
      </c>
      <c r="AO147" s="38">
        <f>[2]Calculations!AH115</f>
        <v>0</v>
      </c>
      <c r="AP147" s="38">
        <f>[2]Calculations!AT115</f>
        <v>0</v>
      </c>
      <c r="AQ147" s="38">
        <f>[2]Calculations!AI115</f>
        <v>0</v>
      </c>
      <c r="AR147" s="38">
        <f>[2]Calculations!AU115</f>
        <v>0</v>
      </c>
      <c r="AS147" s="38">
        <f>[2]Calculations!AJ115</f>
        <v>0</v>
      </c>
      <c r="AT147" s="38">
        <f>[2]Calculations!AV115</f>
        <v>0</v>
      </c>
      <c r="AU147" s="38">
        <f>[2]Calculations!AK115</f>
        <v>0</v>
      </c>
      <c r="AV147" s="38">
        <f>[2]Calculations!AW115</f>
        <v>0</v>
      </c>
      <c r="AW147" s="13"/>
      <c r="AX147" s="13"/>
      <c r="AY147" s="85" t="str">
        <f>[2]Calculations!D115</f>
        <v>Land Supply 2018</v>
      </c>
    </row>
    <row r="148" spans="2:51" ht="26" x14ac:dyDescent="0.35">
      <c r="B148" s="13" t="str">
        <f>[2]Calculations!A116</f>
        <v>109675/FO/2015/S1</v>
      </c>
      <c r="C148" s="30" t="str">
        <f>[2]Calculations!B116</f>
        <v>316 Wilmslow Road Withington</v>
      </c>
      <c r="D148" s="13" t="str">
        <f>[2]Calculations!C116</f>
        <v>Residential</v>
      </c>
      <c r="E148" s="38">
        <f>[2]Calculations!E116</f>
        <v>1.1178E-2</v>
      </c>
      <c r="F148" s="38">
        <f>[2]Calculations!I116</f>
        <v>1.1178E-2</v>
      </c>
      <c r="G148" s="38">
        <f>[2]Calculations!M116</f>
        <v>100</v>
      </c>
      <c r="H148" s="38">
        <f>[2]Calculations!H116</f>
        <v>0</v>
      </c>
      <c r="I148" s="38">
        <f>[2]Calculations!L116</f>
        <v>0</v>
      </c>
      <c r="J148" s="38">
        <f>[2]Calculations!G116</f>
        <v>0</v>
      </c>
      <c r="K148" s="38">
        <f>[2]Calculations!K116</f>
        <v>0</v>
      </c>
      <c r="L148" s="38">
        <f>[2]Calculations!F116</f>
        <v>0</v>
      </c>
      <c r="M148" s="38">
        <f>[2]Calculations!J116</f>
        <v>0</v>
      </c>
      <c r="N148" s="38">
        <f>[2]Calculations!V116</f>
        <v>0</v>
      </c>
      <c r="O148" s="38">
        <f>[2]Calculations!W116</f>
        <v>0</v>
      </c>
      <c r="P148" s="38">
        <f>[2]Calculations!O116</f>
        <v>0</v>
      </c>
      <c r="Q148" s="38">
        <f>[2]Calculations!S116</f>
        <v>0</v>
      </c>
      <c r="R148" s="38">
        <f>[2]Calculations!Q116</f>
        <v>0</v>
      </c>
      <c r="S148" s="38">
        <f>[2]Calculations!T116</f>
        <v>0</v>
      </c>
      <c r="T148" s="38">
        <f>[2]Calculations!R116</f>
        <v>0</v>
      </c>
      <c r="U148" s="38">
        <f>[2]Calculations!U116</f>
        <v>0</v>
      </c>
      <c r="V148" s="38" t="str">
        <f>[2]Calculations!X116</f>
        <v>Not Modelled</v>
      </c>
      <c r="W148" s="38" t="str">
        <f>[2]Calculations!Y116</f>
        <v>N/A</v>
      </c>
      <c r="X148" s="38" t="s">
        <v>100</v>
      </c>
      <c r="Y148" s="73" t="s">
        <v>106</v>
      </c>
      <c r="Z148" s="74" t="s">
        <v>107</v>
      </c>
      <c r="AA148" s="38">
        <f>[2]Calculations!AA116</f>
        <v>0</v>
      </c>
      <c r="AB148" s="38">
        <f>[2]Calculations!AM116</f>
        <v>0</v>
      </c>
      <c r="AC148" s="38">
        <f>[2]Calculations!AB116</f>
        <v>0</v>
      </c>
      <c r="AD148" s="38">
        <f>[2]Calculations!AN116</f>
        <v>0</v>
      </c>
      <c r="AE148" s="38">
        <f>[2]Calculations!AC116</f>
        <v>0</v>
      </c>
      <c r="AF148" s="38">
        <f>[2]Calculations!AO116</f>
        <v>0</v>
      </c>
      <c r="AG148" s="38">
        <f>[2]Calculations!AD116</f>
        <v>0</v>
      </c>
      <c r="AH148" s="38">
        <f>[2]Calculations!AP116</f>
        <v>0</v>
      </c>
      <c r="AI148" s="38">
        <f>[2]Calculations!AE116</f>
        <v>0</v>
      </c>
      <c r="AJ148" s="38">
        <f>[2]Calculations!AQ116</f>
        <v>0</v>
      </c>
      <c r="AK148" s="38">
        <f>[2]Calculations!AF116</f>
        <v>0</v>
      </c>
      <c r="AL148" s="38">
        <f>[2]Calculations!AR116</f>
        <v>0</v>
      </c>
      <c r="AM148" s="38">
        <f>[2]Calculations!AG116</f>
        <v>0</v>
      </c>
      <c r="AN148" s="38">
        <f>[2]Calculations!AS116</f>
        <v>0</v>
      </c>
      <c r="AO148" s="38">
        <f>[2]Calculations!AH116</f>
        <v>0</v>
      </c>
      <c r="AP148" s="38">
        <f>[2]Calculations!AT116</f>
        <v>0</v>
      </c>
      <c r="AQ148" s="38">
        <f>[2]Calculations!AI116</f>
        <v>0</v>
      </c>
      <c r="AR148" s="38">
        <f>[2]Calculations!AU116</f>
        <v>0</v>
      </c>
      <c r="AS148" s="38">
        <f>[2]Calculations!AJ116</f>
        <v>0</v>
      </c>
      <c r="AT148" s="38">
        <f>[2]Calculations!AV116</f>
        <v>0</v>
      </c>
      <c r="AU148" s="38">
        <f>[2]Calculations!AK116</f>
        <v>0</v>
      </c>
      <c r="AV148" s="38">
        <f>[2]Calculations!AW116</f>
        <v>0</v>
      </c>
      <c r="AW148" s="13"/>
      <c r="AX148" s="13"/>
      <c r="AY148" s="85" t="str">
        <f>[2]Calculations!D116</f>
        <v>Land Supply 2018</v>
      </c>
    </row>
    <row r="149" spans="2:51" ht="26" x14ac:dyDescent="0.35">
      <c r="B149" s="13" t="str">
        <f>[2]Calculations!A117</f>
        <v>109721/FO/2015/N1</v>
      </c>
      <c r="C149" s="30" t="str">
        <f>[2]Calculations!B117</f>
        <v>322-330 Moston Lane, Moston</v>
      </c>
      <c r="D149" s="13" t="str">
        <f>[2]Calculations!C117</f>
        <v>Residential</v>
      </c>
      <c r="E149" s="38">
        <f>[2]Calculations!E117</f>
        <v>3.9604100000000003E-2</v>
      </c>
      <c r="F149" s="38">
        <f>[2]Calculations!I117</f>
        <v>3.9604100000000003E-2</v>
      </c>
      <c r="G149" s="38">
        <f>[2]Calculations!M117</f>
        <v>100</v>
      </c>
      <c r="H149" s="38">
        <f>[2]Calculations!H117</f>
        <v>0</v>
      </c>
      <c r="I149" s="38">
        <f>[2]Calculations!L117</f>
        <v>0</v>
      </c>
      <c r="J149" s="38">
        <f>[2]Calculations!G117</f>
        <v>0</v>
      </c>
      <c r="K149" s="38">
        <f>[2]Calculations!K117</f>
        <v>0</v>
      </c>
      <c r="L149" s="38">
        <f>[2]Calculations!F117</f>
        <v>0</v>
      </c>
      <c r="M149" s="38">
        <f>[2]Calculations!J117</f>
        <v>0</v>
      </c>
      <c r="N149" s="38">
        <f>[2]Calculations!V117</f>
        <v>0</v>
      </c>
      <c r="O149" s="38">
        <f>[2]Calculations!W117</f>
        <v>0</v>
      </c>
      <c r="P149" s="38">
        <f>[2]Calculations!O117</f>
        <v>0</v>
      </c>
      <c r="Q149" s="38">
        <f>[2]Calculations!S117</f>
        <v>0</v>
      </c>
      <c r="R149" s="38">
        <f>[2]Calculations!Q117</f>
        <v>0</v>
      </c>
      <c r="S149" s="38">
        <f>[2]Calculations!T117</f>
        <v>0</v>
      </c>
      <c r="T149" s="38">
        <f>[2]Calculations!R117</f>
        <v>0</v>
      </c>
      <c r="U149" s="38">
        <f>[2]Calculations!U117</f>
        <v>0</v>
      </c>
      <c r="V149" s="38" t="str">
        <f>[2]Calculations!X117</f>
        <v>Not Modelled</v>
      </c>
      <c r="W149" s="38" t="str">
        <f>[2]Calculations!Y117</f>
        <v>N/A</v>
      </c>
      <c r="X149" s="38" t="s">
        <v>100</v>
      </c>
      <c r="Y149" s="73" t="s">
        <v>106</v>
      </c>
      <c r="Z149" s="74" t="s">
        <v>107</v>
      </c>
      <c r="AA149" s="38">
        <f>[2]Calculations!AA117</f>
        <v>0</v>
      </c>
      <c r="AB149" s="38">
        <f>[2]Calculations!AM117</f>
        <v>0</v>
      </c>
      <c r="AC149" s="38">
        <f>[2]Calculations!AB117</f>
        <v>0</v>
      </c>
      <c r="AD149" s="38">
        <f>[2]Calculations!AN117</f>
        <v>0</v>
      </c>
      <c r="AE149" s="38">
        <f>[2]Calculations!AC117</f>
        <v>0</v>
      </c>
      <c r="AF149" s="38">
        <f>[2]Calculations!AO117</f>
        <v>0</v>
      </c>
      <c r="AG149" s="38">
        <f>[2]Calculations!AD117</f>
        <v>0</v>
      </c>
      <c r="AH149" s="38">
        <f>[2]Calculations!AP117</f>
        <v>0</v>
      </c>
      <c r="AI149" s="38">
        <f>[2]Calculations!AE117</f>
        <v>0</v>
      </c>
      <c r="AJ149" s="38">
        <f>[2]Calculations!AQ117</f>
        <v>0</v>
      </c>
      <c r="AK149" s="38">
        <f>[2]Calculations!AF117</f>
        <v>0</v>
      </c>
      <c r="AL149" s="38">
        <f>[2]Calculations!AR117</f>
        <v>0</v>
      </c>
      <c r="AM149" s="38">
        <f>[2]Calculations!AG117</f>
        <v>0</v>
      </c>
      <c r="AN149" s="38">
        <f>[2]Calculations!AS117</f>
        <v>0</v>
      </c>
      <c r="AO149" s="38">
        <f>[2]Calculations!AH117</f>
        <v>0</v>
      </c>
      <c r="AP149" s="38">
        <f>[2]Calculations!AT117</f>
        <v>0</v>
      </c>
      <c r="AQ149" s="38">
        <f>[2]Calculations!AI117</f>
        <v>3.9604139998799998E-2</v>
      </c>
      <c r="AR149" s="38">
        <f>[2]Calculations!AU117</f>
        <v>100.00010099661398</v>
      </c>
      <c r="AS149" s="38">
        <f>[2]Calculations!AJ117</f>
        <v>0</v>
      </c>
      <c r="AT149" s="38">
        <f>[2]Calculations!AV117</f>
        <v>0</v>
      </c>
      <c r="AU149" s="38">
        <f>[2]Calculations!AK117</f>
        <v>0</v>
      </c>
      <c r="AV149" s="38">
        <f>[2]Calculations!AW117</f>
        <v>0</v>
      </c>
      <c r="AW149" s="13"/>
      <c r="AX149" s="13"/>
      <c r="AY149" s="85" t="str">
        <f>[2]Calculations!D117</f>
        <v>Land Supply 2018</v>
      </c>
    </row>
    <row r="150" spans="2:51" ht="14.5" x14ac:dyDescent="0.35">
      <c r="B150" s="13" t="str">
        <f>[2]Calculations!A118</f>
        <v>109759/FO/2015/S2</v>
      </c>
      <c r="C150" s="30" t="str">
        <f>[2]Calculations!B118</f>
        <v>394 Palatine Road Northenden</v>
      </c>
      <c r="D150" s="13" t="str">
        <f>[2]Calculations!C118</f>
        <v>Residential</v>
      </c>
      <c r="E150" s="38">
        <f>[2]Calculations!E118</f>
        <v>3.5174400000000001E-2</v>
      </c>
      <c r="F150" s="38">
        <f>[2]Calculations!I118</f>
        <v>4.499839999921873E-8</v>
      </c>
      <c r="G150" s="38">
        <f>[2]Calculations!M118</f>
        <v>1.2792940320010781E-4</v>
      </c>
      <c r="H150" s="38">
        <f>[2]Calculations!H118</f>
        <v>3.5174355001600002E-2</v>
      </c>
      <c r="I150" s="38">
        <f>[2]Calculations!L118</f>
        <v>99.999872070596794</v>
      </c>
      <c r="J150" s="38">
        <f>[2]Calculations!G118</f>
        <v>0</v>
      </c>
      <c r="K150" s="38">
        <f>[2]Calculations!K118</f>
        <v>0</v>
      </c>
      <c r="L150" s="38">
        <f>[2]Calculations!F118</f>
        <v>0</v>
      </c>
      <c r="M150" s="38">
        <f>[2]Calculations!J118</f>
        <v>0</v>
      </c>
      <c r="N150" s="38">
        <f>[2]Calculations!V118</f>
        <v>0</v>
      </c>
      <c r="O150" s="38">
        <f>[2]Calculations!W118</f>
        <v>0</v>
      </c>
      <c r="P150" s="38">
        <f>[2]Calculations!O118</f>
        <v>1.4489400000000001E-4</v>
      </c>
      <c r="Q150" s="38">
        <f>[2]Calculations!S118</f>
        <v>0.41193026746724887</v>
      </c>
      <c r="R150" s="38">
        <f>[2]Calculations!Q118</f>
        <v>0</v>
      </c>
      <c r="S150" s="38">
        <f>[2]Calculations!T118</f>
        <v>0</v>
      </c>
      <c r="T150" s="38">
        <f>[2]Calculations!R118</f>
        <v>0</v>
      </c>
      <c r="U150" s="38">
        <f>[2]Calculations!U118</f>
        <v>0</v>
      </c>
      <c r="V150" s="38" t="str">
        <f>[2]Calculations!X118</f>
        <v>Not Modelled</v>
      </c>
      <c r="W150" s="38" t="str">
        <f>[2]Calculations!Y118</f>
        <v>N/A</v>
      </c>
      <c r="X150" s="38" t="s">
        <v>100</v>
      </c>
      <c r="Y150" s="73" t="s">
        <v>105</v>
      </c>
      <c r="Z150" s="73" t="s">
        <v>1066</v>
      </c>
      <c r="AA150" s="38">
        <f>[2]Calculations!AA118</f>
        <v>0</v>
      </c>
      <c r="AB150" s="38">
        <f>[2]Calculations!AM118</f>
        <v>0</v>
      </c>
      <c r="AC150" s="38">
        <f>[2]Calculations!AB118</f>
        <v>0</v>
      </c>
      <c r="AD150" s="38">
        <f>[2]Calculations!AN118</f>
        <v>0</v>
      </c>
      <c r="AE150" s="38">
        <f>[2]Calculations!AC118</f>
        <v>0</v>
      </c>
      <c r="AF150" s="38">
        <f>[2]Calculations!AO118</f>
        <v>0</v>
      </c>
      <c r="AG150" s="38">
        <f>[2]Calculations!AD118</f>
        <v>0</v>
      </c>
      <c r="AH150" s="38">
        <f>[2]Calculations!AP118</f>
        <v>0</v>
      </c>
      <c r="AI150" s="38">
        <f>[2]Calculations!AE118</f>
        <v>0</v>
      </c>
      <c r="AJ150" s="38">
        <f>[2]Calculations!AQ118</f>
        <v>0</v>
      </c>
      <c r="AK150" s="38">
        <f>[2]Calculations!AF118</f>
        <v>0</v>
      </c>
      <c r="AL150" s="38">
        <f>[2]Calculations!AR118</f>
        <v>0</v>
      </c>
      <c r="AM150" s="38">
        <f>[2]Calculations!AG118</f>
        <v>0</v>
      </c>
      <c r="AN150" s="38">
        <f>[2]Calculations!AS118</f>
        <v>0</v>
      </c>
      <c r="AO150" s="38">
        <f>[2]Calculations!AH118</f>
        <v>0</v>
      </c>
      <c r="AP150" s="38">
        <f>[2]Calculations!AT118</f>
        <v>0</v>
      </c>
      <c r="AQ150" s="38">
        <f>[2]Calculations!AI118</f>
        <v>0</v>
      </c>
      <c r="AR150" s="38">
        <f>[2]Calculations!AU118</f>
        <v>0</v>
      </c>
      <c r="AS150" s="38">
        <f>[2]Calculations!AJ118</f>
        <v>0</v>
      </c>
      <c r="AT150" s="38">
        <f>[2]Calculations!AV118</f>
        <v>0</v>
      </c>
      <c r="AU150" s="38">
        <f>[2]Calculations!AK118</f>
        <v>0</v>
      </c>
      <c r="AV150" s="38">
        <f>[2]Calculations!AW118</f>
        <v>0</v>
      </c>
      <c r="AW150" s="13"/>
      <c r="AX150" s="13"/>
      <c r="AY150" s="85" t="str">
        <f>[2]Calculations!D118</f>
        <v>Land Supply 2018</v>
      </c>
    </row>
    <row r="151" spans="2:51" ht="26" x14ac:dyDescent="0.35">
      <c r="B151" s="13" t="str">
        <f>[2]Calculations!A119</f>
        <v>109762/FO/2015/N1</v>
      </c>
      <c r="C151" s="30" t="str">
        <f>[2]Calculations!B119</f>
        <v>Thompson Street/Bower Street</v>
      </c>
      <c r="D151" s="13" t="str">
        <f>[2]Calculations!C119</f>
        <v>Residential</v>
      </c>
      <c r="E151" s="38">
        <f>[2]Calculations!E119</f>
        <v>7.2357299999999999E-2</v>
      </c>
      <c r="F151" s="38">
        <f>[2]Calculations!I119</f>
        <v>7.2357299999999999E-2</v>
      </c>
      <c r="G151" s="38">
        <f>[2]Calculations!M119</f>
        <v>100</v>
      </c>
      <c r="H151" s="38">
        <f>[2]Calculations!H119</f>
        <v>0</v>
      </c>
      <c r="I151" s="38">
        <f>[2]Calculations!L119</f>
        <v>0</v>
      </c>
      <c r="J151" s="38">
        <f>[2]Calculations!G119</f>
        <v>0</v>
      </c>
      <c r="K151" s="38">
        <f>[2]Calculations!K119</f>
        <v>0</v>
      </c>
      <c r="L151" s="38">
        <f>[2]Calculations!F119</f>
        <v>0</v>
      </c>
      <c r="M151" s="38">
        <f>[2]Calculations!J119</f>
        <v>0</v>
      </c>
      <c r="N151" s="38">
        <f>[2]Calculations!V119</f>
        <v>0</v>
      </c>
      <c r="O151" s="38">
        <f>[2]Calculations!W119</f>
        <v>0</v>
      </c>
      <c r="P151" s="38">
        <f>[2]Calculations!O119</f>
        <v>0</v>
      </c>
      <c r="Q151" s="38">
        <f>[2]Calculations!S119</f>
        <v>0</v>
      </c>
      <c r="R151" s="38">
        <f>[2]Calculations!Q119</f>
        <v>0</v>
      </c>
      <c r="S151" s="38">
        <f>[2]Calculations!T119</f>
        <v>0</v>
      </c>
      <c r="T151" s="38">
        <f>[2]Calculations!R119</f>
        <v>0</v>
      </c>
      <c r="U151" s="38">
        <f>[2]Calculations!U119</f>
        <v>0</v>
      </c>
      <c r="V151" s="38" t="str">
        <f>[2]Calculations!X119</f>
        <v>Not Modelled</v>
      </c>
      <c r="W151" s="38" t="str">
        <f>[2]Calculations!Y119</f>
        <v>N/A</v>
      </c>
      <c r="X151" s="38" t="s">
        <v>100</v>
      </c>
      <c r="Y151" s="73" t="s">
        <v>106</v>
      </c>
      <c r="Z151" s="74" t="s">
        <v>107</v>
      </c>
      <c r="AA151" s="38">
        <f>[2]Calculations!AA119</f>
        <v>0</v>
      </c>
      <c r="AB151" s="38">
        <f>[2]Calculations!AM119</f>
        <v>0</v>
      </c>
      <c r="AC151" s="38">
        <f>[2]Calculations!AB119</f>
        <v>0</v>
      </c>
      <c r="AD151" s="38">
        <f>[2]Calculations!AN119</f>
        <v>0</v>
      </c>
      <c r="AE151" s="38">
        <f>[2]Calculations!AC119</f>
        <v>0</v>
      </c>
      <c r="AF151" s="38">
        <f>[2]Calculations!AO119</f>
        <v>0</v>
      </c>
      <c r="AG151" s="38">
        <f>[2]Calculations!AD119</f>
        <v>0</v>
      </c>
      <c r="AH151" s="38">
        <f>[2]Calculations!AP119</f>
        <v>0</v>
      </c>
      <c r="AI151" s="38">
        <f>[2]Calculations!AE119</f>
        <v>0</v>
      </c>
      <c r="AJ151" s="38">
        <f>[2]Calculations!AQ119</f>
        <v>0</v>
      </c>
      <c r="AK151" s="38">
        <f>[2]Calculations!AF119</f>
        <v>0</v>
      </c>
      <c r="AL151" s="38">
        <f>[2]Calculations!AR119</f>
        <v>0</v>
      </c>
      <c r="AM151" s="38">
        <f>[2]Calculations!AG119</f>
        <v>0</v>
      </c>
      <c r="AN151" s="38">
        <f>[2]Calculations!AS119</f>
        <v>0</v>
      </c>
      <c r="AO151" s="38">
        <f>[2]Calculations!AH119</f>
        <v>0</v>
      </c>
      <c r="AP151" s="38">
        <f>[2]Calculations!AT119</f>
        <v>0</v>
      </c>
      <c r="AQ151" s="38">
        <f>[2]Calculations!AI119</f>
        <v>7.23572499988E-2</v>
      </c>
      <c r="AR151" s="38">
        <f>[2]Calculations!AU119</f>
        <v>99.999930896813453</v>
      </c>
      <c r="AS151" s="38">
        <f>[2]Calculations!AJ119</f>
        <v>0</v>
      </c>
      <c r="AT151" s="38">
        <f>[2]Calculations!AV119</f>
        <v>0</v>
      </c>
      <c r="AU151" s="38">
        <f>[2]Calculations!AK119</f>
        <v>0</v>
      </c>
      <c r="AV151" s="38">
        <f>[2]Calculations!AW119</f>
        <v>0</v>
      </c>
      <c r="AW151" s="13"/>
      <c r="AX151" s="13"/>
      <c r="AY151" s="85" t="str">
        <f>[2]Calculations!D119</f>
        <v>Land Supply 2018</v>
      </c>
    </row>
    <row r="152" spans="2:51" ht="26" x14ac:dyDescent="0.35">
      <c r="B152" s="13" t="str">
        <f>[2]Calculations!A120</f>
        <v>109771 / 107177</v>
      </c>
      <c r="C152" s="30" t="str">
        <f>[2]Calculations!B120</f>
        <v>The Robin Hood_x000D_591 Cheetham Hill Road_x000D_Cheetham_x000D_Manchester_x000D_M8 9JE</v>
      </c>
      <c r="D152" s="13" t="str">
        <f>[2]Calculations!C120</f>
        <v>Residential</v>
      </c>
      <c r="E152" s="38">
        <f>[2]Calculations!E120</f>
        <v>4.4412800000000002E-2</v>
      </c>
      <c r="F152" s="38">
        <f>[2]Calculations!I120</f>
        <v>4.4412800000000002E-2</v>
      </c>
      <c r="G152" s="38">
        <f>[2]Calculations!M120</f>
        <v>100</v>
      </c>
      <c r="H152" s="38">
        <f>[2]Calculations!H120</f>
        <v>0</v>
      </c>
      <c r="I152" s="38">
        <f>[2]Calculations!L120</f>
        <v>0</v>
      </c>
      <c r="J152" s="38">
        <f>[2]Calculations!G120</f>
        <v>0</v>
      </c>
      <c r="K152" s="38">
        <f>[2]Calculations!K120</f>
        <v>0</v>
      </c>
      <c r="L152" s="38">
        <f>[2]Calculations!F120</f>
        <v>0</v>
      </c>
      <c r="M152" s="38">
        <f>[2]Calculations!J120</f>
        <v>0</v>
      </c>
      <c r="N152" s="38">
        <f>[2]Calculations!V120</f>
        <v>0</v>
      </c>
      <c r="O152" s="38">
        <f>[2]Calculations!W120</f>
        <v>0</v>
      </c>
      <c r="P152" s="38">
        <f>[2]Calculations!O120</f>
        <v>0</v>
      </c>
      <c r="Q152" s="38">
        <f>[2]Calculations!S120</f>
        <v>0</v>
      </c>
      <c r="R152" s="38">
        <f>[2]Calculations!Q120</f>
        <v>0</v>
      </c>
      <c r="S152" s="38">
        <f>[2]Calculations!T120</f>
        <v>0</v>
      </c>
      <c r="T152" s="38">
        <f>[2]Calculations!R120</f>
        <v>0</v>
      </c>
      <c r="U152" s="38">
        <f>[2]Calculations!U120</f>
        <v>0</v>
      </c>
      <c r="V152" s="38" t="str">
        <f>[2]Calculations!X120</f>
        <v>Not Modelled</v>
      </c>
      <c r="W152" s="38" t="str">
        <f>[2]Calculations!Y120</f>
        <v>N/A</v>
      </c>
      <c r="X152" s="38" t="s">
        <v>100</v>
      </c>
      <c r="Y152" s="73" t="s">
        <v>106</v>
      </c>
      <c r="Z152" s="74" t="s">
        <v>107</v>
      </c>
      <c r="AA152" s="38">
        <f>[2]Calculations!AA120</f>
        <v>0</v>
      </c>
      <c r="AB152" s="38">
        <f>[2]Calculations!AM120</f>
        <v>0</v>
      </c>
      <c r="AC152" s="38">
        <f>[2]Calculations!AB120</f>
        <v>0</v>
      </c>
      <c r="AD152" s="38">
        <f>[2]Calculations!AN120</f>
        <v>0</v>
      </c>
      <c r="AE152" s="38">
        <f>[2]Calculations!AC120</f>
        <v>0</v>
      </c>
      <c r="AF152" s="38">
        <f>[2]Calculations!AO120</f>
        <v>0</v>
      </c>
      <c r="AG152" s="38">
        <f>[2]Calculations!AD120</f>
        <v>0</v>
      </c>
      <c r="AH152" s="38">
        <f>[2]Calculations!AP120</f>
        <v>0</v>
      </c>
      <c r="AI152" s="38">
        <f>[2]Calculations!AE120</f>
        <v>0</v>
      </c>
      <c r="AJ152" s="38">
        <f>[2]Calculations!AQ120</f>
        <v>0</v>
      </c>
      <c r="AK152" s="38">
        <f>[2]Calculations!AF120</f>
        <v>0</v>
      </c>
      <c r="AL152" s="38">
        <f>[2]Calculations!AR120</f>
        <v>0</v>
      </c>
      <c r="AM152" s="38">
        <f>[2]Calculations!AG120</f>
        <v>0</v>
      </c>
      <c r="AN152" s="38">
        <f>[2]Calculations!AS120</f>
        <v>0</v>
      </c>
      <c r="AO152" s="38">
        <f>[2]Calculations!AH120</f>
        <v>0</v>
      </c>
      <c r="AP152" s="38">
        <f>[2]Calculations!AT120</f>
        <v>0</v>
      </c>
      <c r="AQ152" s="38">
        <f>[2]Calculations!AI120</f>
        <v>4.4412834999300002E-2</v>
      </c>
      <c r="AR152" s="38">
        <f>[2]Calculations!AU120</f>
        <v>100.00007880453383</v>
      </c>
      <c r="AS152" s="38">
        <f>[2]Calculations!AJ120</f>
        <v>0</v>
      </c>
      <c r="AT152" s="38">
        <f>[2]Calculations!AV120</f>
        <v>0</v>
      </c>
      <c r="AU152" s="38">
        <f>[2]Calculations!AK120</f>
        <v>0</v>
      </c>
      <c r="AV152" s="38">
        <f>[2]Calculations!AW120</f>
        <v>0</v>
      </c>
      <c r="AW152" s="13"/>
      <c r="AX152" s="13"/>
      <c r="AY152" s="85" t="str">
        <f>[2]Calculations!D120</f>
        <v>Land Supply 2018</v>
      </c>
    </row>
    <row r="153" spans="2:51" ht="26" x14ac:dyDescent="0.35">
      <c r="B153" s="13" t="str">
        <f>[2]Calculations!A121</f>
        <v>109800/FO/2015/N2</v>
      </c>
      <c r="C153" s="30" t="str">
        <f>[2]Calculations!B121</f>
        <v>565 Hyde Road Gorton Manchester</v>
      </c>
      <c r="D153" s="13" t="str">
        <f>[2]Calculations!C121</f>
        <v>Industry and warehousing</v>
      </c>
      <c r="E153" s="38">
        <f>[2]Calculations!E121</f>
        <v>0.25429200000000002</v>
      </c>
      <c r="F153" s="38">
        <f>[2]Calculations!I121</f>
        <v>0.25429200000000002</v>
      </c>
      <c r="G153" s="38">
        <f>[2]Calculations!M121</f>
        <v>100</v>
      </c>
      <c r="H153" s="38">
        <f>[2]Calculations!H121</f>
        <v>0</v>
      </c>
      <c r="I153" s="38">
        <f>[2]Calculations!L121</f>
        <v>0</v>
      </c>
      <c r="J153" s="38">
        <f>[2]Calculations!G121</f>
        <v>0</v>
      </c>
      <c r="K153" s="38">
        <f>[2]Calculations!K121</f>
        <v>0</v>
      </c>
      <c r="L153" s="38">
        <f>[2]Calculations!F121</f>
        <v>0</v>
      </c>
      <c r="M153" s="38">
        <f>[2]Calculations!J121</f>
        <v>0</v>
      </c>
      <c r="N153" s="38">
        <f>[2]Calculations!V121</f>
        <v>0</v>
      </c>
      <c r="O153" s="38">
        <f>[2]Calculations!W121</f>
        <v>0</v>
      </c>
      <c r="P153" s="38">
        <f>[2]Calculations!O121</f>
        <v>0</v>
      </c>
      <c r="Q153" s="38">
        <f>[2]Calculations!S121</f>
        <v>0</v>
      </c>
      <c r="R153" s="38">
        <f>[2]Calculations!Q121</f>
        <v>0</v>
      </c>
      <c r="S153" s="38">
        <f>[2]Calculations!T121</f>
        <v>0</v>
      </c>
      <c r="T153" s="38">
        <f>[2]Calculations!R121</f>
        <v>0</v>
      </c>
      <c r="U153" s="38">
        <f>[2]Calculations!U121</f>
        <v>0</v>
      </c>
      <c r="V153" s="38" t="str">
        <f>[2]Calculations!X121</f>
        <v>Not Modelled</v>
      </c>
      <c r="W153" s="38" t="str">
        <f>[2]Calculations!Y121</f>
        <v>N/A</v>
      </c>
      <c r="X153" s="38" t="s">
        <v>101</v>
      </c>
      <c r="Y153" s="73" t="s">
        <v>106</v>
      </c>
      <c r="Z153" s="74" t="s">
        <v>107</v>
      </c>
      <c r="AA153" s="38">
        <f>[2]Calculations!AA121</f>
        <v>0</v>
      </c>
      <c r="AB153" s="38">
        <f>[2]Calculations!AM121</f>
        <v>0</v>
      </c>
      <c r="AC153" s="38">
        <f>[2]Calculations!AB121</f>
        <v>0</v>
      </c>
      <c r="AD153" s="38">
        <f>[2]Calculations!AN121</f>
        <v>0</v>
      </c>
      <c r="AE153" s="38">
        <f>[2]Calculations!AC121</f>
        <v>0</v>
      </c>
      <c r="AF153" s="38">
        <f>[2]Calculations!AO121</f>
        <v>0</v>
      </c>
      <c r="AG153" s="38">
        <f>[2]Calculations!AD121</f>
        <v>0</v>
      </c>
      <c r="AH153" s="38">
        <f>[2]Calculations!AP121</f>
        <v>0</v>
      </c>
      <c r="AI153" s="38">
        <f>[2]Calculations!AE121</f>
        <v>0</v>
      </c>
      <c r="AJ153" s="38">
        <f>[2]Calculations!AQ121</f>
        <v>0</v>
      </c>
      <c r="AK153" s="38">
        <f>[2]Calculations!AF121</f>
        <v>0</v>
      </c>
      <c r="AL153" s="38">
        <f>[2]Calculations!AR121</f>
        <v>0</v>
      </c>
      <c r="AM153" s="38">
        <f>[2]Calculations!AG121</f>
        <v>0</v>
      </c>
      <c r="AN153" s="38">
        <f>[2]Calculations!AS121</f>
        <v>0</v>
      </c>
      <c r="AO153" s="38">
        <f>[2]Calculations!AH121</f>
        <v>0</v>
      </c>
      <c r="AP153" s="38">
        <f>[2]Calculations!AT121</f>
        <v>0</v>
      </c>
      <c r="AQ153" s="38">
        <f>[2]Calculations!AI121</f>
        <v>0</v>
      </c>
      <c r="AR153" s="38">
        <f>[2]Calculations!AU121</f>
        <v>0</v>
      </c>
      <c r="AS153" s="38">
        <f>[2]Calculations!AJ121</f>
        <v>0</v>
      </c>
      <c r="AT153" s="38">
        <f>[2]Calculations!AV121</f>
        <v>0</v>
      </c>
      <c r="AU153" s="38">
        <f>[2]Calculations!AK121</f>
        <v>0</v>
      </c>
      <c r="AV153" s="38">
        <f>[2]Calculations!AW121</f>
        <v>0</v>
      </c>
      <c r="AW153" s="13"/>
      <c r="AX153" s="13"/>
      <c r="AY153" s="85" t="str">
        <f>[2]Calculations!D121</f>
        <v>Land Supply 2018</v>
      </c>
    </row>
    <row r="154" spans="2:51" ht="26" x14ac:dyDescent="0.35">
      <c r="B154" s="13" t="str">
        <f>[2]Calculations!A122</f>
        <v>109840/FO/2015/N1</v>
      </c>
      <c r="C154" s="30" t="str">
        <f>[2]Calculations!B122</f>
        <v>40 Swan Street</v>
      </c>
      <c r="D154" s="13" t="str">
        <f>[2]Calculations!C122</f>
        <v>Residential</v>
      </c>
      <c r="E154" s="38">
        <f>[2]Calculations!E122</f>
        <v>0.13254299999999999</v>
      </c>
      <c r="F154" s="38">
        <f>[2]Calculations!I122</f>
        <v>0.13254299999999999</v>
      </c>
      <c r="G154" s="38">
        <f>[2]Calculations!M122</f>
        <v>100</v>
      </c>
      <c r="H154" s="38">
        <f>[2]Calculations!H122</f>
        <v>0</v>
      </c>
      <c r="I154" s="38">
        <f>[2]Calculations!L122</f>
        <v>0</v>
      </c>
      <c r="J154" s="38">
        <f>[2]Calculations!G122</f>
        <v>0</v>
      </c>
      <c r="K154" s="38">
        <f>[2]Calculations!K122</f>
        <v>0</v>
      </c>
      <c r="L154" s="38">
        <f>[2]Calculations!F122</f>
        <v>0</v>
      </c>
      <c r="M154" s="38">
        <f>[2]Calculations!J122</f>
        <v>0</v>
      </c>
      <c r="N154" s="38">
        <f>[2]Calculations!V122</f>
        <v>0</v>
      </c>
      <c r="O154" s="38">
        <f>[2]Calculations!W122</f>
        <v>0</v>
      </c>
      <c r="P154" s="38">
        <f>[2]Calculations!O122</f>
        <v>0</v>
      </c>
      <c r="Q154" s="38">
        <f>[2]Calculations!S122</f>
        <v>0</v>
      </c>
      <c r="R154" s="38">
        <f>[2]Calculations!Q122</f>
        <v>0</v>
      </c>
      <c r="S154" s="38">
        <f>[2]Calculations!T122</f>
        <v>0</v>
      </c>
      <c r="T154" s="38">
        <f>[2]Calculations!R122</f>
        <v>0</v>
      </c>
      <c r="U154" s="38">
        <f>[2]Calculations!U122</f>
        <v>0</v>
      </c>
      <c r="V154" s="38" t="str">
        <f>[2]Calculations!X122</f>
        <v>Not Modelled</v>
      </c>
      <c r="W154" s="38" t="str">
        <f>[2]Calculations!Y122</f>
        <v>N/A</v>
      </c>
      <c r="X154" s="38" t="s">
        <v>100</v>
      </c>
      <c r="Y154" s="73" t="s">
        <v>106</v>
      </c>
      <c r="Z154" s="74" t="s">
        <v>107</v>
      </c>
      <c r="AA154" s="38">
        <f>[2]Calculations!AA122</f>
        <v>0</v>
      </c>
      <c r="AB154" s="38">
        <f>[2]Calculations!AM122</f>
        <v>0</v>
      </c>
      <c r="AC154" s="38">
        <f>[2]Calculations!AB122</f>
        <v>0</v>
      </c>
      <c r="AD154" s="38">
        <f>[2]Calculations!AN122</f>
        <v>0</v>
      </c>
      <c r="AE154" s="38">
        <f>[2]Calculations!AC122</f>
        <v>0</v>
      </c>
      <c r="AF154" s="38">
        <f>[2]Calculations!AO122</f>
        <v>0</v>
      </c>
      <c r="AG154" s="38">
        <f>[2]Calculations!AD122</f>
        <v>0</v>
      </c>
      <c r="AH154" s="38">
        <f>[2]Calculations!AP122</f>
        <v>0</v>
      </c>
      <c r="AI154" s="38">
        <f>[2]Calculations!AE122</f>
        <v>0</v>
      </c>
      <c r="AJ154" s="38">
        <f>[2]Calculations!AQ122</f>
        <v>0</v>
      </c>
      <c r="AK154" s="38">
        <f>[2]Calculations!AF122</f>
        <v>0</v>
      </c>
      <c r="AL154" s="38">
        <f>[2]Calculations!AR122</f>
        <v>0</v>
      </c>
      <c r="AM154" s="38">
        <f>[2]Calculations!AG122</f>
        <v>0</v>
      </c>
      <c r="AN154" s="38">
        <f>[2]Calculations!AS122</f>
        <v>0</v>
      </c>
      <c r="AO154" s="38">
        <f>[2]Calculations!AH122</f>
        <v>0</v>
      </c>
      <c r="AP154" s="38">
        <f>[2]Calculations!AT122</f>
        <v>0</v>
      </c>
      <c r="AQ154" s="38">
        <f>[2]Calculations!AI122</f>
        <v>0</v>
      </c>
      <c r="AR154" s="38">
        <f>[2]Calculations!AU122</f>
        <v>0</v>
      </c>
      <c r="AS154" s="38">
        <f>[2]Calculations!AJ122</f>
        <v>0</v>
      </c>
      <c r="AT154" s="38">
        <f>[2]Calculations!AV122</f>
        <v>0</v>
      </c>
      <c r="AU154" s="38">
        <f>[2]Calculations!AK122</f>
        <v>0</v>
      </c>
      <c r="AV154" s="38">
        <f>[2]Calculations!AW122</f>
        <v>0</v>
      </c>
      <c r="AW154" s="13"/>
      <c r="AX154" s="13"/>
      <c r="AY154" s="85" t="str">
        <f>[2]Calculations!D122</f>
        <v>Land Supply 2018</v>
      </c>
    </row>
    <row r="155" spans="2:51" ht="14.5" x14ac:dyDescent="0.35">
      <c r="B155" s="13" t="str">
        <f>[2]Calculations!A123</f>
        <v>109865/FO/2015/N1</v>
      </c>
      <c r="C155" s="30" t="str">
        <f>[2]Calculations!B123</f>
        <v>Nos 2 And 3 Angel Square Ancoats</v>
      </c>
      <c r="D155" s="13" t="str">
        <f>[2]Calculations!C123</f>
        <v>Offices</v>
      </c>
      <c r="E155" s="38">
        <f>[2]Calculations!E123</f>
        <v>0.81857999999999997</v>
      </c>
      <c r="F155" s="38">
        <f>[2]Calculations!I123</f>
        <v>0.81857999999999997</v>
      </c>
      <c r="G155" s="38">
        <f>[2]Calculations!M123</f>
        <v>100</v>
      </c>
      <c r="H155" s="38">
        <f>[2]Calculations!H123</f>
        <v>0</v>
      </c>
      <c r="I155" s="38">
        <f>[2]Calculations!L123</f>
        <v>0</v>
      </c>
      <c r="J155" s="38">
        <f>[2]Calculations!G123</f>
        <v>0</v>
      </c>
      <c r="K155" s="38">
        <f>[2]Calculations!K123</f>
        <v>0</v>
      </c>
      <c r="L155" s="38">
        <f>[2]Calculations!F123</f>
        <v>0</v>
      </c>
      <c r="M155" s="38">
        <f>[2]Calculations!J123</f>
        <v>0</v>
      </c>
      <c r="N155" s="38">
        <f>[2]Calculations!V123</f>
        <v>0</v>
      </c>
      <c r="O155" s="38">
        <f>[2]Calculations!W123</f>
        <v>0</v>
      </c>
      <c r="P155" s="38">
        <f>[2]Calculations!O123</f>
        <v>3.3000170229699997E-2</v>
      </c>
      <c r="Q155" s="38">
        <f>[2]Calculations!S123</f>
        <v>4.0313921949839964</v>
      </c>
      <c r="R155" s="38">
        <f>[2]Calculations!Q123</f>
        <v>3.3000170229699997E-2</v>
      </c>
      <c r="S155" s="38">
        <f>[2]Calculations!T123</f>
        <v>4.0313921949839964</v>
      </c>
      <c r="T155" s="38">
        <f>[2]Calculations!R123</f>
        <v>0</v>
      </c>
      <c r="U155" s="38">
        <f>[2]Calculations!U123</f>
        <v>0</v>
      </c>
      <c r="V155" s="38" t="str">
        <f>[2]Calculations!X123</f>
        <v>Not Modelled</v>
      </c>
      <c r="W155" s="38" t="str">
        <f>[2]Calculations!Y123</f>
        <v>N/A</v>
      </c>
      <c r="X155" s="38" t="s">
        <v>101</v>
      </c>
      <c r="Y155" s="73" t="s">
        <v>105</v>
      </c>
      <c r="Z155" s="73" t="s">
        <v>1066</v>
      </c>
      <c r="AA155" s="38">
        <f>[2]Calculations!AA123</f>
        <v>0</v>
      </c>
      <c r="AB155" s="38">
        <f>[2]Calculations!AM123</f>
        <v>0</v>
      </c>
      <c r="AC155" s="38">
        <f>[2]Calculations!AB123</f>
        <v>0</v>
      </c>
      <c r="AD155" s="38">
        <f>[2]Calculations!AN123</f>
        <v>0</v>
      </c>
      <c r="AE155" s="38">
        <f>[2]Calculations!AC123</f>
        <v>0</v>
      </c>
      <c r="AF155" s="38">
        <f>[2]Calculations!AO123</f>
        <v>0</v>
      </c>
      <c r="AG155" s="38">
        <f>[2]Calculations!AD123</f>
        <v>0</v>
      </c>
      <c r="AH155" s="38">
        <f>[2]Calculations!AP123</f>
        <v>0</v>
      </c>
      <c r="AI155" s="38">
        <f>[2]Calculations!AE123</f>
        <v>0</v>
      </c>
      <c r="AJ155" s="38">
        <f>[2]Calculations!AQ123</f>
        <v>0</v>
      </c>
      <c r="AK155" s="38">
        <f>[2]Calculations!AF123</f>
        <v>0</v>
      </c>
      <c r="AL155" s="38">
        <f>[2]Calculations!AR123</f>
        <v>0</v>
      </c>
      <c r="AM155" s="38">
        <f>[2]Calculations!AG123</f>
        <v>0</v>
      </c>
      <c r="AN155" s="38">
        <f>[2]Calculations!AS123</f>
        <v>0</v>
      </c>
      <c r="AO155" s="38">
        <f>[2]Calculations!AH123</f>
        <v>0</v>
      </c>
      <c r="AP155" s="38">
        <f>[2]Calculations!AT123</f>
        <v>0</v>
      </c>
      <c r="AQ155" s="38">
        <f>[2]Calculations!AI123</f>
        <v>0.81857994499700004</v>
      </c>
      <c r="AR155" s="38">
        <f>[2]Calculations!AU123</f>
        <v>99.999993280681181</v>
      </c>
      <c r="AS155" s="38">
        <f>[2]Calculations!AJ123</f>
        <v>0</v>
      </c>
      <c r="AT155" s="38">
        <f>[2]Calculations!AV123</f>
        <v>0</v>
      </c>
      <c r="AU155" s="38">
        <f>[2]Calculations!AK123</f>
        <v>0</v>
      </c>
      <c r="AV155" s="38">
        <f>[2]Calculations!AW123</f>
        <v>0</v>
      </c>
      <c r="AW155" s="13"/>
      <c r="AX155" s="13"/>
      <c r="AY155" s="85" t="str">
        <f>[2]Calculations!D123</f>
        <v>Land Supply 2018</v>
      </c>
    </row>
    <row r="156" spans="2:51" ht="26" x14ac:dyDescent="0.35">
      <c r="B156" s="13" t="str">
        <f>[2]Calculations!A124</f>
        <v>110014/NMC/2015/C1</v>
      </c>
      <c r="C156" s="30" t="str">
        <f>[2]Calculations!B124</f>
        <v>Land at River St Manchester</v>
      </c>
      <c r="D156" s="13" t="str">
        <f>[2]Calculations!C124</f>
        <v>Offices</v>
      </c>
      <c r="E156" s="38">
        <f>[2]Calculations!E124</f>
        <v>0.38297399999999998</v>
      </c>
      <c r="F156" s="38">
        <f>[2]Calculations!I124</f>
        <v>0.38297399999999998</v>
      </c>
      <c r="G156" s="38">
        <f>[2]Calculations!M124</f>
        <v>100</v>
      </c>
      <c r="H156" s="38">
        <f>[2]Calculations!H124</f>
        <v>0</v>
      </c>
      <c r="I156" s="38">
        <f>[2]Calculations!L124</f>
        <v>0</v>
      </c>
      <c r="J156" s="38">
        <f>[2]Calculations!G124</f>
        <v>0</v>
      </c>
      <c r="K156" s="38">
        <f>[2]Calculations!K124</f>
        <v>0</v>
      </c>
      <c r="L156" s="38">
        <f>[2]Calculations!F124</f>
        <v>0</v>
      </c>
      <c r="M156" s="38">
        <f>[2]Calculations!J124</f>
        <v>0</v>
      </c>
      <c r="N156" s="38">
        <f>[2]Calculations!V124</f>
        <v>0</v>
      </c>
      <c r="O156" s="38">
        <f>[2]Calculations!W124</f>
        <v>0</v>
      </c>
      <c r="P156" s="38">
        <f>[2]Calculations!O124</f>
        <v>0</v>
      </c>
      <c r="Q156" s="38">
        <f>[2]Calculations!S124</f>
        <v>0</v>
      </c>
      <c r="R156" s="38">
        <f>[2]Calculations!Q124</f>
        <v>0</v>
      </c>
      <c r="S156" s="38">
        <f>[2]Calculations!T124</f>
        <v>0</v>
      </c>
      <c r="T156" s="38">
        <f>[2]Calculations!R124</f>
        <v>0</v>
      </c>
      <c r="U156" s="38">
        <f>[2]Calculations!U124</f>
        <v>0</v>
      </c>
      <c r="V156" s="38" t="str">
        <f>[2]Calculations!X124</f>
        <v>Not Modelled</v>
      </c>
      <c r="W156" s="38" t="str">
        <f>[2]Calculations!Y124</f>
        <v>N/A</v>
      </c>
      <c r="X156" s="38" t="s">
        <v>101</v>
      </c>
      <c r="Y156" s="73" t="s">
        <v>106</v>
      </c>
      <c r="Z156" s="74" t="s">
        <v>107</v>
      </c>
      <c r="AA156" s="38">
        <f>[2]Calculations!AA124</f>
        <v>0</v>
      </c>
      <c r="AB156" s="38">
        <f>[2]Calculations!AM124</f>
        <v>0</v>
      </c>
      <c r="AC156" s="38">
        <f>[2]Calculations!AB124</f>
        <v>0</v>
      </c>
      <c r="AD156" s="38">
        <f>[2]Calculations!AN124</f>
        <v>0</v>
      </c>
      <c r="AE156" s="38">
        <f>[2]Calculations!AC124</f>
        <v>0</v>
      </c>
      <c r="AF156" s="38">
        <f>[2]Calculations!AO124</f>
        <v>0</v>
      </c>
      <c r="AG156" s="38">
        <f>[2]Calculations!AD124</f>
        <v>0</v>
      </c>
      <c r="AH156" s="38">
        <f>[2]Calculations!AP124</f>
        <v>0</v>
      </c>
      <c r="AI156" s="38">
        <f>[2]Calculations!AE124</f>
        <v>0</v>
      </c>
      <c r="AJ156" s="38">
        <f>[2]Calculations!AQ124</f>
        <v>0</v>
      </c>
      <c r="AK156" s="38">
        <f>[2]Calculations!AF124</f>
        <v>0</v>
      </c>
      <c r="AL156" s="38">
        <f>[2]Calculations!AR124</f>
        <v>0</v>
      </c>
      <c r="AM156" s="38">
        <f>[2]Calculations!AG124</f>
        <v>0</v>
      </c>
      <c r="AN156" s="38">
        <f>[2]Calculations!AS124</f>
        <v>0</v>
      </c>
      <c r="AO156" s="38">
        <f>[2]Calculations!AH124</f>
        <v>0</v>
      </c>
      <c r="AP156" s="38">
        <f>[2]Calculations!AT124</f>
        <v>0</v>
      </c>
      <c r="AQ156" s="38">
        <f>[2]Calculations!AI124</f>
        <v>0.38297391000100001</v>
      </c>
      <c r="AR156" s="38">
        <f>[2]Calculations!AU124</f>
        <v>99.999976499971282</v>
      </c>
      <c r="AS156" s="38">
        <f>[2]Calculations!AJ124</f>
        <v>0</v>
      </c>
      <c r="AT156" s="38">
        <f>[2]Calculations!AV124</f>
        <v>0</v>
      </c>
      <c r="AU156" s="38">
        <f>[2]Calculations!AK124</f>
        <v>0</v>
      </c>
      <c r="AV156" s="38">
        <f>[2]Calculations!AW124</f>
        <v>0</v>
      </c>
      <c r="AW156" s="13"/>
      <c r="AX156" s="13"/>
      <c r="AY156" s="85" t="str">
        <f>[2]Calculations!D124</f>
        <v>Land Supply 2018</v>
      </c>
    </row>
    <row r="157" spans="2:51" ht="14.5" x14ac:dyDescent="0.35">
      <c r="B157" s="13" t="str">
        <f>[2]Calculations!A125</f>
        <v>110060/FO/2015/N2</v>
      </c>
      <c r="C157" s="30" t="str">
        <f>[2]Calculations!B125</f>
        <v>1 Forber Crescent Gorton</v>
      </c>
      <c r="D157" s="13" t="str">
        <f>[2]Calculations!C125</f>
        <v>Residential</v>
      </c>
      <c r="E157" s="38">
        <f>[2]Calculations!E125</f>
        <v>0.100769</v>
      </c>
      <c r="F157" s="38">
        <f>[2]Calculations!I125</f>
        <v>0.100769</v>
      </c>
      <c r="G157" s="38">
        <f>[2]Calculations!M125</f>
        <v>100</v>
      </c>
      <c r="H157" s="38">
        <f>[2]Calculations!H125</f>
        <v>0</v>
      </c>
      <c r="I157" s="38">
        <f>[2]Calculations!L125</f>
        <v>0</v>
      </c>
      <c r="J157" s="38">
        <f>[2]Calculations!G125</f>
        <v>0</v>
      </c>
      <c r="K157" s="38">
        <f>[2]Calculations!K125</f>
        <v>0</v>
      </c>
      <c r="L157" s="38">
        <f>[2]Calculations!F125</f>
        <v>0</v>
      </c>
      <c r="M157" s="38">
        <f>[2]Calculations!J125</f>
        <v>0</v>
      </c>
      <c r="N157" s="38">
        <f>[2]Calculations!V125</f>
        <v>7.3117138070000004E-2</v>
      </c>
      <c r="O157" s="38">
        <f>[2]Calculations!W125</f>
        <v>72.559158143873617</v>
      </c>
      <c r="P157" s="38">
        <f>[2]Calculations!O125</f>
        <v>2.9501315003200001E-4</v>
      </c>
      <c r="Q157" s="38">
        <f>[2]Calculations!S125</f>
        <v>0.29276181170002685</v>
      </c>
      <c r="R157" s="38">
        <f>[2]Calculations!Q125</f>
        <v>2.9501315003200001E-4</v>
      </c>
      <c r="S157" s="38">
        <f>[2]Calculations!T125</f>
        <v>0.29276181170002685</v>
      </c>
      <c r="T157" s="38">
        <f>[2]Calculations!R125</f>
        <v>0</v>
      </c>
      <c r="U157" s="38">
        <f>[2]Calculations!U125</f>
        <v>0</v>
      </c>
      <c r="V157" s="38" t="str">
        <f>[2]Calculations!X125</f>
        <v>Not Modelled</v>
      </c>
      <c r="W157" s="38" t="str">
        <f>[2]Calculations!Y125</f>
        <v>N/A</v>
      </c>
      <c r="X157" s="38" t="s">
        <v>100</v>
      </c>
      <c r="Y157" s="73" t="s">
        <v>105</v>
      </c>
      <c r="Z157" s="73" t="s">
        <v>1066</v>
      </c>
      <c r="AA157" s="38">
        <f>[2]Calculations!AA125</f>
        <v>0</v>
      </c>
      <c r="AB157" s="38">
        <f>[2]Calculations!AM125</f>
        <v>0</v>
      </c>
      <c r="AC157" s="38">
        <f>[2]Calculations!AB125</f>
        <v>0</v>
      </c>
      <c r="AD157" s="38">
        <f>[2]Calculations!AN125</f>
        <v>0</v>
      </c>
      <c r="AE157" s="38">
        <f>[2]Calculations!AC125</f>
        <v>0</v>
      </c>
      <c r="AF157" s="38">
        <f>[2]Calculations!AO125</f>
        <v>0</v>
      </c>
      <c r="AG157" s="38">
        <f>[2]Calculations!AD125</f>
        <v>0</v>
      </c>
      <c r="AH157" s="38">
        <f>[2]Calculations!AP125</f>
        <v>0</v>
      </c>
      <c r="AI157" s="38">
        <f>[2]Calculations!AE125</f>
        <v>0</v>
      </c>
      <c r="AJ157" s="38">
        <f>[2]Calculations!AQ125</f>
        <v>0</v>
      </c>
      <c r="AK157" s="38">
        <f>[2]Calculations!AF125</f>
        <v>0</v>
      </c>
      <c r="AL157" s="38">
        <f>[2]Calculations!AR125</f>
        <v>0</v>
      </c>
      <c r="AM157" s="38">
        <f>[2]Calculations!AG125</f>
        <v>0</v>
      </c>
      <c r="AN157" s="38">
        <f>[2]Calculations!AS125</f>
        <v>0</v>
      </c>
      <c r="AO157" s="38">
        <f>[2]Calculations!AH125</f>
        <v>0</v>
      </c>
      <c r="AP157" s="38">
        <f>[2]Calculations!AT125</f>
        <v>0</v>
      </c>
      <c r="AQ157" s="38">
        <f>[2]Calculations!AI125</f>
        <v>0</v>
      </c>
      <c r="AR157" s="38">
        <f>[2]Calculations!AU125</f>
        <v>0</v>
      </c>
      <c r="AS157" s="38">
        <f>[2]Calculations!AJ125</f>
        <v>0</v>
      </c>
      <c r="AT157" s="38">
        <f>[2]Calculations!AV125</f>
        <v>0</v>
      </c>
      <c r="AU157" s="38">
        <f>[2]Calculations!AK125</f>
        <v>0</v>
      </c>
      <c r="AV157" s="38">
        <f>[2]Calculations!AW125</f>
        <v>0</v>
      </c>
      <c r="AW157" s="13"/>
      <c r="AX157" s="13"/>
      <c r="AY157" s="85" t="str">
        <f>[2]Calculations!D125</f>
        <v>Land Supply 2018</v>
      </c>
    </row>
    <row r="158" spans="2:51" ht="26" x14ac:dyDescent="0.35">
      <c r="B158" s="13" t="str">
        <f>[2]Calculations!A126</f>
        <v>110074/FO/2015/C2</v>
      </c>
      <c r="C158" s="30" t="str">
        <f>[2]Calculations!B126</f>
        <v>Land At 76 - 82 Oldham Street And Land Bounded By Spear Street, Warwick Street And Houldsworth Stree</v>
      </c>
      <c r="D158" s="13" t="str">
        <f>[2]Calculations!C126</f>
        <v>Offices</v>
      </c>
      <c r="E158" s="38">
        <f>[2]Calculations!E126</f>
        <v>0.21981100000000001</v>
      </c>
      <c r="F158" s="38">
        <f>[2]Calculations!I126</f>
        <v>0.21981100000000001</v>
      </c>
      <c r="G158" s="38">
        <f>[2]Calculations!M126</f>
        <v>100</v>
      </c>
      <c r="H158" s="38">
        <f>[2]Calculations!H126</f>
        <v>0</v>
      </c>
      <c r="I158" s="38">
        <f>[2]Calculations!L126</f>
        <v>0</v>
      </c>
      <c r="J158" s="38">
        <f>[2]Calculations!G126</f>
        <v>0</v>
      </c>
      <c r="K158" s="38">
        <f>[2]Calculations!K126</f>
        <v>0</v>
      </c>
      <c r="L158" s="38">
        <f>[2]Calculations!F126</f>
        <v>0</v>
      </c>
      <c r="M158" s="38">
        <f>[2]Calculations!J126</f>
        <v>0</v>
      </c>
      <c r="N158" s="38">
        <f>[2]Calculations!V126</f>
        <v>0</v>
      </c>
      <c r="O158" s="38">
        <f>[2]Calculations!W126</f>
        <v>0</v>
      </c>
      <c r="P158" s="38">
        <f>[2]Calculations!O126</f>
        <v>1.514137780503E-4</v>
      </c>
      <c r="Q158" s="38">
        <f>[2]Calculations!S126</f>
        <v>6.8883621861644775E-2</v>
      </c>
      <c r="R158" s="38">
        <f>[2]Calculations!Q126</f>
        <v>8.2871778050299996E-5</v>
      </c>
      <c r="S158" s="38">
        <f>[2]Calculations!T126</f>
        <v>3.7701378934766681E-2</v>
      </c>
      <c r="T158" s="38">
        <f>[2]Calculations!R126</f>
        <v>0</v>
      </c>
      <c r="U158" s="38">
        <f>[2]Calculations!U126</f>
        <v>0</v>
      </c>
      <c r="V158" s="38" t="str">
        <f>[2]Calculations!X126</f>
        <v>Not Modelled</v>
      </c>
      <c r="W158" s="38" t="str">
        <f>[2]Calculations!Y126</f>
        <v>N/A</v>
      </c>
      <c r="X158" s="38" t="s">
        <v>101</v>
      </c>
      <c r="Y158" s="73" t="s">
        <v>105</v>
      </c>
      <c r="Z158" s="73" t="s">
        <v>1066</v>
      </c>
      <c r="AA158" s="38">
        <f>[2]Calculations!AA126</f>
        <v>0</v>
      </c>
      <c r="AB158" s="38">
        <f>[2]Calculations!AM126</f>
        <v>0</v>
      </c>
      <c r="AC158" s="38">
        <f>[2]Calculations!AB126</f>
        <v>0</v>
      </c>
      <c r="AD158" s="38">
        <f>[2]Calculations!AN126</f>
        <v>0</v>
      </c>
      <c r="AE158" s="38">
        <f>[2]Calculations!AC126</f>
        <v>0</v>
      </c>
      <c r="AF158" s="38">
        <f>[2]Calculations!AO126</f>
        <v>0</v>
      </c>
      <c r="AG158" s="38">
        <f>[2]Calculations!AD126</f>
        <v>0</v>
      </c>
      <c r="AH158" s="38">
        <f>[2]Calculations!AP126</f>
        <v>0</v>
      </c>
      <c r="AI158" s="38">
        <f>[2]Calculations!AE126</f>
        <v>0</v>
      </c>
      <c r="AJ158" s="38">
        <f>[2]Calculations!AQ126</f>
        <v>0</v>
      </c>
      <c r="AK158" s="38">
        <f>[2]Calculations!AF126</f>
        <v>0</v>
      </c>
      <c r="AL158" s="38">
        <f>[2]Calculations!AR126</f>
        <v>0</v>
      </c>
      <c r="AM158" s="38">
        <f>[2]Calculations!AG126</f>
        <v>0</v>
      </c>
      <c r="AN158" s="38">
        <f>[2]Calculations!AS126</f>
        <v>0</v>
      </c>
      <c r="AO158" s="38">
        <f>[2]Calculations!AH126</f>
        <v>0</v>
      </c>
      <c r="AP158" s="38">
        <f>[2]Calculations!AT126</f>
        <v>0</v>
      </c>
      <c r="AQ158" s="38">
        <f>[2]Calculations!AI126</f>
        <v>0</v>
      </c>
      <c r="AR158" s="38">
        <f>[2]Calculations!AU126</f>
        <v>0</v>
      </c>
      <c r="AS158" s="38">
        <f>[2]Calculations!AJ126</f>
        <v>0</v>
      </c>
      <c r="AT158" s="38">
        <f>[2]Calculations!AV126</f>
        <v>0</v>
      </c>
      <c r="AU158" s="38">
        <f>[2]Calculations!AK126</f>
        <v>0</v>
      </c>
      <c r="AV158" s="38">
        <f>[2]Calculations!AW126</f>
        <v>0</v>
      </c>
      <c r="AW158" s="13"/>
      <c r="AX158" s="13"/>
      <c r="AY158" s="85" t="str">
        <f>[2]Calculations!D126</f>
        <v>Land Supply 2018</v>
      </c>
    </row>
    <row r="159" spans="2:51" ht="14.5" x14ac:dyDescent="0.35">
      <c r="B159" s="13" t="str">
        <f>[2]Calculations!A127</f>
        <v>110074/FO/2015/C2</v>
      </c>
      <c r="C159" s="30" t="str">
        <f>[2]Calculations!B127</f>
        <v>76 - 82 Oldham Street (Car park)</v>
      </c>
      <c r="D159" s="13" t="str">
        <f>[2]Calculations!C127</f>
        <v>Residential</v>
      </c>
      <c r="E159" s="38">
        <f>[2]Calculations!E127</f>
        <v>0.24374999999999999</v>
      </c>
      <c r="F159" s="38">
        <f>[2]Calculations!I127</f>
        <v>0.24374999999999999</v>
      </c>
      <c r="G159" s="38">
        <f>[2]Calculations!M127</f>
        <v>100</v>
      </c>
      <c r="H159" s="38">
        <f>[2]Calculations!H127</f>
        <v>0</v>
      </c>
      <c r="I159" s="38">
        <f>[2]Calculations!L127</f>
        <v>0</v>
      </c>
      <c r="J159" s="38">
        <f>[2]Calculations!G127</f>
        <v>0</v>
      </c>
      <c r="K159" s="38">
        <f>[2]Calculations!K127</f>
        <v>0</v>
      </c>
      <c r="L159" s="38">
        <f>[2]Calculations!F127</f>
        <v>0</v>
      </c>
      <c r="M159" s="38">
        <f>[2]Calculations!J127</f>
        <v>0</v>
      </c>
      <c r="N159" s="38">
        <f>[2]Calculations!V127</f>
        <v>0</v>
      </c>
      <c r="O159" s="38">
        <f>[2]Calculations!W127</f>
        <v>0</v>
      </c>
      <c r="P159" s="38">
        <f>[2]Calculations!O127</f>
        <v>7.8887872015199999E-3</v>
      </c>
      <c r="Q159" s="38">
        <f>[2]Calculations!S127</f>
        <v>3.2364255185723079</v>
      </c>
      <c r="R159" s="38">
        <f>[2]Calculations!Q127</f>
        <v>7.8202452015200003E-3</v>
      </c>
      <c r="S159" s="38">
        <f>[2]Calculations!T127</f>
        <v>3.208305723700513</v>
      </c>
      <c r="T159" s="38">
        <f>[2]Calculations!R127</f>
        <v>0</v>
      </c>
      <c r="U159" s="38">
        <f>[2]Calculations!U127</f>
        <v>0</v>
      </c>
      <c r="V159" s="38" t="str">
        <f>[2]Calculations!X127</f>
        <v>Not Modelled</v>
      </c>
      <c r="W159" s="38" t="str">
        <f>[2]Calculations!Y127</f>
        <v>N/A</v>
      </c>
      <c r="X159" s="38" t="s">
        <v>100</v>
      </c>
      <c r="Y159" s="73" t="s">
        <v>105</v>
      </c>
      <c r="Z159" s="73" t="s">
        <v>1066</v>
      </c>
      <c r="AA159" s="38">
        <f>[2]Calculations!AA127</f>
        <v>0</v>
      </c>
      <c r="AB159" s="38">
        <f>[2]Calculations!AM127</f>
        <v>0</v>
      </c>
      <c r="AC159" s="38">
        <f>[2]Calculations!AB127</f>
        <v>0</v>
      </c>
      <c r="AD159" s="38">
        <f>[2]Calculations!AN127</f>
        <v>0</v>
      </c>
      <c r="AE159" s="38">
        <f>[2]Calculations!AC127</f>
        <v>0</v>
      </c>
      <c r="AF159" s="38">
        <f>[2]Calculations!AO127</f>
        <v>0</v>
      </c>
      <c r="AG159" s="38">
        <f>[2]Calculations!AD127</f>
        <v>0</v>
      </c>
      <c r="AH159" s="38">
        <f>[2]Calculations!AP127</f>
        <v>0</v>
      </c>
      <c r="AI159" s="38">
        <f>[2]Calculations!AE127</f>
        <v>0</v>
      </c>
      <c r="AJ159" s="38">
        <f>[2]Calculations!AQ127</f>
        <v>0</v>
      </c>
      <c r="AK159" s="38">
        <f>[2]Calculations!AF127</f>
        <v>0</v>
      </c>
      <c r="AL159" s="38">
        <f>[2]Calculations!AR127</f>
        <v>0</v>
      </c>
      <c r="AM159" s="38">
        <f>[2]Calculations!AG127</f>
        <v>0</v>
      </c>
      <c r="AN159" s="38">
        <f>[2]Calculations!AS127</f>
        <v>0</v>
      </c>
      <c r="AO159" s="38">
        <f>[2]Calculations!AH127</f>
        <v>0</v>
      </c>
      <c r="AP159" s="38">
        <f>[2]Calculations!AT127</f>
        <v>0</v>
      </c>
      <c r="AQ159" s="38">
        <f>[2]Calculations!AI127</f>
        <v>0</v>
      </c>
      <c r="AR159" s="38">
        <f>[2]Calculations!AU127</f>
        <v>0</v>
      </c>
      <c r="AS159" s="38">
        <f>[2]Calculations!AJ127</f>
        <v>0</v>
      </c>
      <c r="AT159" s="38">
        <f>[2]Calculations!AV127</f>
        <v>0</v>
      </c>
      <c r="AU159" s="38">
        <f>[2]Calculations!AK127</f>
        <v>0</v>
      </c>
      <c r="AV159" s="38">
        <f>[2]Calculations!AW127</f>
        <v>0</v>
      </c>
      <c r="AW159" s="13"/>
      <c r="AX159" s="13"/>
      <c r="AY159" s="85" t="str">
        <f>[2]Calculations!D127</f>
        <v>Land Supply 2018</v>
      </c>
    </row>
    <row r="160" spans="2:51" ht="14.5" x14ac:dyDescent="0.35">
      <c r="B160" s="13" t="str">
        <f>[2]Calculations!A128</f>
        <v>110093/FO/2015/N1</v>
      </c>
      <c r="C160" s="30" t="str">
        <f>[2]Calculations!B128</f>
        <v>Land Adjacent To Pond House Nutbank Lane Blackley</v>
      </c>
      <c r="D160" s="13" t="str">
        <f>[2]Calculations!C128</f>
        <v>Residential</v>
      </c>
      <c r="E160" s="38">
        <f>[2]Calculations!E128</f>
        <v>0.46250000000000002</v>
      </c>
      <c r="F160" s="38">
        <f>[2]Calculations!I128</f>
        <v>0.46250000000000002</v>
      </c>
      <c r="G160" s="38">
        <f>[2]Calculations!M128</f>
        <v>100</v>
      </c>
      <c r="H160" s="38">
        <f>[2]Calculations!H128</f>
        <v>0</v>
      </c>
      <c r="I160" s="38">
        <f>[2]Calculations!L128</f>
        <v>0</v>
      </c>
      <c r="J160" s="38">
        <f>[2]Calculations!G128</f>
        <v>0</v>
      </c>
      <c r="K160" s="38">
        <f>[2]Calculations!K128</f>
        <v>0</v>
      </c>
      <c r="L160" s="38">
        <f>[2]Calculations!F128</f>
        <v>0</v>
      </c>
      <c r="M160" s="38">
        <f>[2]Calculations!J128</f>
        <v>0</v>
      </c>
      <c r="N160" s="38">
        <f>[2]Calculations!V128</f>
        <v>0</v>
      </c>
      <c r="O160" s="38">
        <f>[2]Calculations!W128</f>
        <v>0</v>
      </c>
      <c r="P160" s="38">
        <f>[2]Calculations!O128</f>
        <v>1.5170400000000001E-3</v>
      </c>
      <c r="Q160" s="38">
        <f>[2]Calculations!S128</f>
        <v>0.32800864864864865</v>
      </c>
      <c r="R160" s="38">
        <f>[2]Calculations!Q128</f>
        <v>0</v>
      </c>
      <c r="S160" s="38">
        <f>[2]Calculations!T128</f>
        <v>0</v>
      </c>
      <c r="T160" s="38">
        <f>[2]Calculations!R128</f>
        <v>0</v>
      </c>
      <c r="U160" s="38">
        <f>[2]Calculations!U128</f>
        <v>0</v>
      </c>
      <c r="V160" s="38" t="str">
        <f>[2]Calculations!X128</f>
        <v>Not Modelled</v>
      </c>
      <c r="W160" s="38" t="str">
        <f>[2]Calculations!Y128</f>
        <v>N/A</v>
      </c>
      <c r="X160" s="38" t="s">
        <v>100</v>
      </c>
      <c r="Y160" s="73" t="s">
        <v>105</v>
      </c>
      <c r="Z160" s="73" t="s">
        <v>1066</v>
      </c>
      <c r="AA160" s="38">
        <f>[2]Calculations!AA128</f>
        <v>0</v>
      </c>
      <c r="AB160" s="38">
        <f>[2]Calculations!AM128</f>
        <v>0</v>
      </c>
      <c r="AC160" s="38">
        <f>[2]Calculations!AB128</f>
        <v>0</v>
      </c>
      <c r="AD160" s="38">
        <f>[2]Calculations!AN128</f>
        <v>0</v>
      </c>
      <c r="AE160" s="38">
        <f>[2]Calculations!AC128</f>
        <v>0</v>
      </c>
      <c r="AF160" s="38">
        <f>[2]Calculations!AO128</f>
        <v>0</v>
      </c>
      <c r="AG160" s="38">
        <f>[2]Calculations!AD128</f>
        <v>0</v>
      </c>
      <c r="AH160" s="38">
        <f>[2]Calculations!AP128</f>
        <v>0</v>
      </c>
      <c r="AI160" s="38">
        <f>[2]Calculations!AE128</f>
        <v>0</v>
      </c>
      <c r="AJ160" s="38">
        <f>[2]Calculations!AQ128</f>
        <v>0</v>
      </c>
      <c r="AK160" s="38">
        <f>[2]Calculations!AF128</f>
        <v>0</v>
      </c>
      <c r="AL160" s="38">
        <f>[2]Calculations!AR128</f>
        <v>0</v>
      </c>
      <c r="AM160" s="38">
        <f>[2]Calculations!AG128</f>
        <v>0</v>
      </c>
      <c r="AN160" s="38">
        <f>[2]Calculations!AS128</f>
        <v>0</v>
      </c>
      <c r="AO160" s="38">
        <f>[2]Calculations!AH128</f>
        <v>0</v>
      </c>
      <c r="AP160" s="38">
        <f>[2]Calculations!AT128</f>
        <v>0</v>
      </c>
      <c r="AQ160" s="38">
        <f>[2]Calculations!AI128</f>
        <v>0.462500440003</v>
      </c>
      <c r="AR160" s="38">
        <f>[2]Calculations!AU128</f>
        <v>100.00009513578378</v>
      </c>
      <c r="AS160" s="38">
        <f>[2]Calculations!AJ128</f>
        <v>0</v>
      </c>
      <c r="AT160" s="38">
        <f>[2]Calculations!AV128</f>
        <v>0</v>
      </c>
      <c r="AU160" s="38">
        <f>[2]Calculations!AK128</f>
        <v>0</v>
      </c>
      <c r="AV160" s="38">
        <f>[2]Calculations!AW128</f>
        <v>0</v>
      </c>
      <c r="AW160" s="13"/>
      <c r="AX160" s="13"/>
      <c r="AY160" s="85" t="str">
        <f>[2]Calculations!D128</f>
        <v>Land Supply 2018</v>
      </c>
    </row>
    <row r="161" spans="2:51" ht="26" x14ac:dyDescent="0.35">
      <c r="B161" s="13" t="str">
        <f>[2]Calculations!A129</f>
        <v>110099/FO/2015/N2</v>
      </c>
      <c r="C161" s="30" t="str">
        <f>[2]Calculations!B129</f>
        <v>Beulah Hall Beulah Street Bradford</v>
      </c>
      <c r="D161" s="13" t="str">
        <f>[2]Calculations!C129</f>
        <v>Residential</v>
      </c>
      <c r="E161" s="38">
        <f>[2]Calculations!E129</f>
        <v>9.2598699999999999E-3</v>
      </c>
      <c r="F161" s="38">
        <f>[2]Calculations!I129</f>
        <v>9.2598699999999999E-3</v>
      </c>
      <c r="G161" s="38">
        <f>[2]Calculations!M129</f>
        <v>100</v>
      </c>
      <c r="H161" s="38">
        <f>[2]Calculations!H129</f>
        <v>0</v>
      </c>
      <c r="I161" s="38">
        <f>[2]Calculations!L129</f>
        <v>0</v>
      </c>
      <c r="J161" s="38">
        <f>[2]Calculations!G129</f>
        <v>0</v>
      </c>
      <c r="K161" s="38">
        <f>[2]Calculations!K129</f>
        <v>0</v>
      </c>
      <c r="L161" s="38">
        <f>[2]Calculations!F129</f>
        <v>0</v>
      </c>
      <c r="M161" s="38">
        <f>[2]Calculations!J129</f>
        <v>0</v>
      </c>
      <c r="N161" s="38">
        <f>[2]Calculations!V129</f>
        <v>0</v>
      </c>
      <c r="O161" s="38">
        <f>[2]Calculations!W129</f>
        <v>0</v>
      </c>
      <c r="P161" s="38">
        <f>[2]Calculations!O129</f>
        <v>0</v>
      </c>
      <c r="Q161" s="38">
        <f>[2]Calculations!S129</f>
        <v>0</v>
      </c>
      <c r="R161" s="38">
        <f>[2]Calculations!Q129</f>
        <v>0</v>
      </c>
      <c r="S161" s="38">
        <f>[2]Calculations!T129</f>
        <v>0</v>
      </c>
      <c r="T161" s="38">
        <f>[2]Calculations!R129</f>
        <v>0</v>
      </c>
      <c r="U161" s="38">
        <f>[2]Calculations!U129</f>
        <v>0</v>
      </c>
      <c r="V161" s="38" t="str">
        <f>[2]Calculations!X129</f>
        <v>Not Modelled</v>
      </c>
      <c r="W161" s="38" t="str">
        <f>[2]Calculations!Y129</f>
        <v>N/A</v>
      </c>
      <c r="X161" s="38" t="s">
        <v>100</v>
      </c>
      <c r="Y161" s="73" t="s">
        <v>106</v>
      </c>
      <c r="Z161" s="74" t="s">
        <v>107</v>
      </c>
      <c r="AA161" s="38">
        <f>[2]Calculations!AA129</f>
        <v>0</v>
      </c>
      <c r="AB161" s="38">
        <f>[2]Calculations!AM129</f>
        <v>0</v>
      </c>
      <c r="AC161" s="38">
        <f>[2]Calculations!AB129</f>
        <v>0</v>
      </c>
      <c r="AD161" s="38">
        <f>[2]Calculations!AN129</f>
        <v>0</v>
      </c>
      <c r="AE161" s="38">
        <f>[2]Calculations!AC129</f>
        <v>0</v>
      </c>
      <c r="AF161" s="38">
        <f>[2]Calculations!AO129</f>
        <v>0</v>
      </c>
      <c r="AG161" s="38">
        <f>[2]Calculations!AD129</f>
        <v>0</v>
      </c>
      <c r="AH161" s="38">
        <f>[2]Calculations!AP129</f>
        <v>0</v>
      </c>
      <c r="AI161" s="38">
        <f>[2]Calculations!AE129</f>
        <v>0</v>
      </c>
      <c r="AJ161" s="38">
        <f>[2]Calculations!AQ129</f>
        <v>0</v>
      </c>
      <c r="AK161" s="38">
        <f>[2]Calculations!AF129</f>
        <v>0</v>
      </c>
      <c r="AL161" s="38">
        <f>[2]Calculations!AR129</f>
        <v>0</v>
      </c>
      <c r="AM161" s="38">
        <f>[2]Calculations!AG129</f>
        <v>0</v>
      </c>
      <c r="AN161" s="38">
        <f>[2]Calculations!AS129</f>
        <v>0</v>
      </c>
      <c r="AO161" s="38">
        <f>[2]Calculations!AH129</f>
        <v>0</v>
      </c>
      <c r="AP161" s="38">
        <f>[2]Calculations!AT129</f>
        <v>0</v>
      </c>
      <c r="AQ161" s="38">
        <f>[2]Calculations!AI129</f>
        <v>0</v>
      </c>
      <c r="AR161" s="38">
        <f>[2]Calculations!AU129</f>
        <v>0</v>
      </c>
      <c r="AS161" s="38">
        <f>[2]Calculations!AJ129</f>
        <v>0</v>
      </c>
      <c r="AT161" s="38">
        <f>[2]Calculations!AV129</f>
        <v>0</v>
      </c>
      <c r="AU161" s="38">
        <f>[2]Calculations!AK129</f>
        <v>0</v>
      </c>
      <c r="AV161" s="38">
        <f>[2]Calculations!AW129</f>
        <v>0</v>
      </c>
      <c r="AW161" s="13"/>
      <c r="AX161" s="13"/>
      <c r="AY161" s="85" t="str">
        <f>[2]Calculations!D129</f>
        <v>Land Supply 2018</v>
      </c>
    </row>
    <row r="162" spans="2:51" ht="14.5" x14ac:dyDescent="0.35">
      <c r="B162" s="13" t="str">
        <f>[2]Calculations!A130</f>
        <v>110105 / 093793</v>
      </c>
      <c r="C162" s="30" t="str">
        <f>[2]Calculations!B130</f>
        <v>Greenwood Road/Gladeside Road</v>
      </c>
      <c r="D162" s="13" t="str">
        <f>[2]Calculations!C130</f>
        <v>Residential</v>
      </c>
      <c r="E162" s="38">
        <f>[2]Calculations!E130</f>
        <v>0.24022299999999999</v>
      </c>
      <c r="F162" s="38">
        <f>[2]Calculations!I130</f>
        <v>0.24022299999999999</v>
      </c>
      <c r="G162" s="38">
        <f>[2]Calculations!M130</f>
        <v>100</v>
      </c>
      <c r="H162" s="38">
        <f>[2]Calculations!H130</f>
        <v>0</v>
      </c>
      <c r="I162" s="38">
        <f>[2]Calculations!L130</f>
        <v>0</v>
      </c>
      <c r="J162" s="38">
        <f>[2]Calculations!G130</f>
        <v>0</v>
      </c>
      <c r="K162" s="38">
        <f>[2]Calculations!K130</f>
        <v>0</v>
      </c>
      <c r="L162" s="38">
        <f>[2]Calculations!F130</f>
        <v>0</v>
      </c>
      <c r="M162" s="38">
        <f>[2]Calculations!J130</f>
        <v>0</v>
      </c>
      <c r="N162" s="38">
        <f>[2]Calculations!V130</f>
        <v>0</v>
      </c>
      <c r="O162" s="38">
        <f>[2]Calculations!W130</f>
        <v>0</v>
      </c>
      <c r="P162" s="38">
        <f>[2]Calculations!O130</f>
        <v>0.24022288231219999</v>
      </c>
      <c r="Q162" s="38">
        <f>[2]Calculations!S130</f>
        <v>99.999951008937529</v>
      </c>
      <c r="R162" s="38">
        <f>[2]Calculations!Q130</f>
        <v>0.19589708231219999</v>
      </c>
      <c r="S162" s="38">
        <f>[2]Calculations!T130</f>
        <v>81.548012601707569</v>
      </c>
      <c r="T162" s="38">
        <f>[2]Calculations!R130</f>
        <v>0.119872258562</v>
      </c>
      <c r="U162" s="38">
        <f>[2]Calculations!U130</f>
        <v>49.900408604504982</v>
      </c>
      <c r="V162" s="38" t="str">
        <f>[2]Calculations!X130</f>
        <v>Not Modelled</v>
      </c>
      <c r="W162" s="38" t="str">
        <f>[2]Calculations!Y130</f>
        <v>N/A</v>
      </c>
      <c r="X162" s="38" t="s">
        <v>100</v>
      </c>
      <c r="Y162" s="73" t="s">
        <v>108</v>
      </c>
      <c r="Z162" s="73" t="s">
        <v>109</v>
      </c>
      <c r="AA162" s="38">
        <f>[2]Calculations!AA130</f>
        <v>0</v>
      </c>
      <c r="AB162" s="38">
        <f>[2]Calculations!AM130</f>
        <v>0</v>
      </c>
      <c r="AC162" s="38">
        <f>[2]Calculations!AB130</f>
        <v>0</v>
      </c>
      <c r="AD162" s="38">
        <f>[2]Calculations!AN130</f>
        <v>0</v>
      </c>
      <c r="AE162" s="38">
        <f>[2]Calculations!AC130</f>
        <v>0</v>
      </c>
      <c r="AF162" s="38">
        <f>[2]Calculations!AO130</f>
        <v>0</v>
      </c>
      <c r="AG162" s="38">
        <f>[2]Calculations!AD130</f>
        <v>0</v>
      </c>
      <c r="AH162" s="38">
        <f>[2]Calculations!AP130</f>
        <v>0</v>
      </c>
      <c r="AI162" s="38">
        <f>[2]Calculations!AE130</f>
        <v>0</v>
      </c>
      <c r="AJ162" s="38">
        <f>[2]Calculations!AQ130</f>
        <v>0</v>
      </c>
      <c r="AK162" s="38">
        <f>[2]Calculations!AF130</f>
        <v>0</v>
      </c>
      <c r="AL162" s="38">
        <f>[2]Calculations!AR130</f>
        <v>0</v>
      </c>
      <c r="AM162" s="38">
        <f>[2]Calculations!AG130</f>
        <v>0</v>
      </c>
      <c r="AN162" s="38">
        <f>[2]Calculations!AS130</f>
        <v>0</v>
      </c>
      <c r="AO162" s="38">
        <f>[2]Calculations!AH130</f>
        <v>0</v>
      </c>
      <c r="AP162" s="38">
        <f>[2]Calculations!AT130</f>
        <v>0</v>
      </c>
      <c r="AQ162" s="38">
        <f>[2]Calculations!AI130</f>
        <v>0</v>
      </c>
      <c r="AR162" s="38">
        <f>[2]Calculations!AU130</f>
        <v>0</v>
      </c>
      <c r="AS162" s="38">
        <f>[2]Calculations!AJ130</f>
        <v>0</v>
      </c>
      <c r="AT162" s="38">
        <f>[2]Calculations!AV130</f>
        <v>0</v>
      </c>
      <c r="AU162" s="38">
        <f>[2]Calculations!AK130</f>
        <v>0</v>
      </c>
      <c r="AV162" s="38">
        <f>[2]Calculations!AW130</f>
        <v>0</v>
      </c>
      <c r="AW162" s="13"/>
      <c r="AX162" s="13"/>
      <c r="AY162" s="85" t="str">
        <f>[2]Calculations!D130</f>
        <v>Land Supply 2018</v>
      </c>
    </row>
    <row r="163" spans="2:51" ht="26" x14ac:dyDescent="0.35">
      <c r="B163" s="13" t="str">
        <f>[2]Calculations!A131</f>
        <v>110147/FO/2015/N1</v>
      </c>
      <c r="C163" s="30" t="str">
        <f>[2]Calculations!B131</f>
        <v>108 Woodward Street Miles Platting</v>
      </c>
      <c r="D163" s="13" t="str">
        <f>[2]Calculations!C131</f>
        <v>Residential</v>
      </c>
      <c r="E163" s="38">
        <f>[2]Calculations!E131</f>
        <v>6.7636199999999994E-2</v>
      </c>
      <c r="F163" s="38">
        <f>[2]Calculations!I131</f>
        <v>6.7636199999999994E-2</v>
      </c>
      <c r="G163" s="38">
        <f>[2]Calculations!M131</f>
        <v>100</v>
      </c>
      <c r="H163" s="38">
        <f>[2]Calculations!H131</f>
        <v>0</v>
      </c>
      <c r="I163" s="38">
        <f>[2]Calculations!L131</f>
        <v>0</v>
      </c>
      <c r="J163" s="38">
        <f>[2]Calculations!G131</f>
        <v>0</v>
      </c>
      <c r="K163" s="38">
        <f>[2]Calculations!K131</f>
        <v>0</v>
      </c>
      <c r="L163" s="38">
        <f>[2]Calculations!F131</f>
        <v>0</v>
      </c>
      <c r="M163" s="38">
        <f>[2]Calculations!J131</f>
        <v>0</v>
      </c>
      <c r="N163" s="38">
        <f>[2]Calculations!V131</f>
        <v>0</v>
      </c>
      <c r="O163" s="38">
        <f>[2]Calculations!W131</f>
        <v>0</v>
      </c>
      <c r="P163" s="38">
        <f>[2]Calculations!O131</f>
        <v>0</v>
      </c>
      <c r="Q163" s="38">
        <f>[2]Calculations!S131</f>
        <v>0</v>
      </c>
      <c r="R163" s="38">
        <f>[2]Calculations!Q131</f>
        <v>0</v>
      </c>
      <c r="S163" s="38">
        <f>[2]Calculations!T131</f>
        <v>0</v>
      </c>
      <c r="T163" s="38">
        <f>[2]Calculations!R131</f>
        <v>0</v>
      </c>
      <c r="U163" s="38">
        <f>[2]Calculations!U131</f>
        <v>0</v>
      </c>
      <c r="V163" s="38" t="str">
        <f>[2]Calculations!X131</f>
        <v>Not Modelled</v>
      </c>
      <c r="W163" s="38" t="str">
        <f>[2]Calculations!Y131</f>
        <v>N/A</v>
      </c>
      <c r="X163" s="38" t="s">
        <v>100</v>
      </c>
      <c r="Y163" s="73" t="s">
        <v>106</v>
      </c>
      <c r="Z163" s="74" t="s">
        <v>107</v>
      </c>
      <c r="AA163" s="38">
        <f>[2]Calculations!AA131</f>
        <v>0</v>
      </c>
      <c r="AB163" s="38">
        <f>[2]Calculations!AM131</f>
        <v>0</v>
      </c>
      <c r="AC163" s="38">
        <f>[2]Calculations!AB131</f>
        <v>0</v>
      </c>
      <c r="AD163" s="38">
        <f>[2]Calculations!AN131</f>
        <v>0</v>
      </c>
      <c r="AE163" s="38">
        <f>[2]Calculations!AC131</f>
        <v>0</v>
      </c>
      <c r="AF163" s="38">
        <f>[2]Calculations!AO131</f>
        <v>0</v>
      </c>
      <c r="AG163" s="38">
        <f>[2]Calculations!AD131</f>
        <v>0</v>
      </c>
      <c r="AH163" s="38">
        <f>[2]Calculations!AP131</f>
        <v>0</v>
      </c>
      <c r="AI163" s="38">
        <f>[2]Calculations!AE131</f>
        <v>0</v>
      </c>
      <c r="AJ163" s="38">
        <f>[2]Calculations!AQ131</f>
        <v>0</v>
      </c>
      <c r="AK163" s="38">
        <f>[2]Calculations!AF131</f>
        <v>0</v>
      </c>
      <c r="AL163" s="38">
        <f>[2]Calculations!AR131</f>
        <v>0</v>
      </c>
      <c r="AM163" s="38">
        <f>[2]Calculations!AG131</f>
        <v>0</v>
      </c>
      <c r="AN163" s="38">
        <f>[2]Calculations!AS131</f>
        <v>0</v>
      </c>
      <c r="AO163" s="38">
        <f>[2]Calculations!AH131</f>
        <v>0</v>
      </c>
      <c r="AP163" s="38">
        <f>[2]Calculations!AT131</f>
        <v>0</v>
      </c>
      <c r="AQ163" s="38">
        <f>[2]Calculations!AI131</f>
        <v>6.7636164997099998E-2</v>
      </c>
      <c r="AR163" s="38">
        <f>[2]Calculations!AU131</f>
        <v>99.999948248275345</v>
      </c>
      <c r="AS163" s="38">
        <f>[2]Calculations!AJ131</f>
        <v>0</v>
      </c>
      <c r="AT163" s="38">
        <f>[2]Calculations!AV131</f>
        <v>0</v>
      </c>
      <c r="AU163" s="38">
        <f>[2]Calculations!AK131</f>
        <v>0</v>
      </c>
      <c r="AV163" s="38">
        <f>[2]Calculations!AW131</f>
        <v>0</v>
      </c>
      <c r="AW163" s="13"/>
      <c r="AX163" s="13"/>
      <c r="AY163" s="85" t="str">
        <f>[2]Calculations!D131</f>
        <v>Land Supply 2018</v>
      </c>
    </row>
    <row r="164" spans="2:51" ht="14.5" x14ac:dyDescent="0.35">
      <c r="B164" s="13" t="str">
        <f>[2]Calculations!A132</f>
        <v>110190/FO/2015/C2</v>
      </c>
      <c r="C164" s="30" t="str">
        <f>[2]Calculations!B132</f>
        <v>Charlotte House 10 Charlotte Street</v>
      </c>
      <c r="D164" s="13" t="str">
        <f>[2]Calculations!C132</f>
        <v>Residential</v>
      </c>
      <c r="E164" s="38">
        <f>[2]Calculations!E132</f>
        <v>3.2158800000000001E-2</v>
      </c>
      <c r="F164" s="38">
        <f>[2]Calculations!I132</f>
        <v>3.2158800000000001E-2</v>
      </c>
      <c r="G164" s="38">
        <f>[2]Calculations!M132</f>
        <v>100</v>
      </c>
      <c r="H164" s="38">
        <f>[2]Calculations!H132</f>
        <v>0</v>
      </c>
      <c r="I164" s="38">
        <f>[2]Calculations!L132</f>
        <v>0</v>
      </c>
      <c r="J164" s="38">
        <f>[2]Calculations!G132</f>
        <v>0</v>
      </c>
      <c r="K164" s="38">
        <f>[2]Calculations!K132</f>
        <v>0</v>
      </c>
      <c r="L164" s="38">
        <f>[2]Calculations!F132</f>
        <v>0</v>
      </c>
      <c r="M164" s="38">
        <f>[2]Calculations!J132</f>
        <v>0</v>
      </c>
      <c r="N164" s="38">
        <f>[2]Calculations!V132</f>
        <v>0</v>
      </c>
      <c r="O164" s="38">
        <f>[2]Calculations!W132</f>
        <v>0</v>
      </c>
      <c r="P164" s="38">
        <f>[2]Calculations!O132</f>
        <v>7.2735400000000002E-5</v>
      </c>
      <c r="Q164" s="38">
        <f>[2]Calculations!S132</f>
        <v>0.22617572795004789</v>
      </c>
      <c r="R164" s="38">
        <f>[2]Calculations!Q132</f>
        <v>0</v>
      </c>
      <c r="S164" s="38">
        <f>[2]Calculations!T132</f>
        <v>0</v>
      </c>
      <c r="T164" s="38">
        <f>[2]Calculations!R132</f>
        <v>0</v>
      </c>
      <c r="U164" s="38">
        <f>[2]Calculations!U132</f>
        <v>0</v>
      </c>
      <c r="V164" s="38" t="str">
        <f>[2]Calculations!X132</f>
        <v>Not Modelled</v>
      </c>
      <c r="W164" s="38" t="str">
        <f>[2]Calculations!Y132</f>
        <v>N/A</v>
      </c>
      <c r="X164" s="38" t="s">
        <v>100</v>
      </c>
      <c r="Y164" s="73" t="s">
        <v>105</v>
      </c>
      <c r="Z164" s="73" t="s">
        <v>1066</v>
      </c>
      <c r="AA164" s="38">
        <f>[2]Calculations!AA132</f>
        <v>0</v>
      </c>
      <c r="AB164" s="38">
        <f>[2]Calculations!AM132</f>
        <v>0</v>
      </c>
      <c r="AC164" s="38">
        <f>[2]Calculations!AB132</f>
        <v>0</v>
      </c>
      <c r="AD164" s="38">
        <f>[2]Calculations!AN132</f>
        <v>0</v>
      </c>
      <c r="AE164" s="38">
        <f>[2]Calculations!AC132</f>
        <v>0</v>
      </c>
      <c r="AF164" s="38">
        <f>[2]Calculations!AO132</f>
        <v>0</v>
      </c>
      <c r="AG164" s="38">
        <f>[2]Calculations!AD132</f>
        <v>0</v>
      </c>
      <c r="AH164" s="38">
        <f>[2]Calculations!AP132</f>
        <v>0</v>
      </c>
      <c r="AI164" s="38">
        <f>[2]Calculations!AE132</f>
        <v>0</v>
      </c>
      <c r="AJ164" s="38">
        <f>[2]Calculations!AQ132</f>
        <v>0</v>
      </c>
      <c r="AK164" s="38">
        <f>[2]Calculations!AF132</f>
        <v>0</v>
      </c>
      <c r="AL164" s="38">
        <f>[2]Calculations!AR132</f>
        <v>0</v>
      </c>
      <c r="AM164" s="38">
        <f>[2]Calculations!AG132</f>
        <v>0</v>
      </c>
      <c r="AN164" s="38">
        <f>[2]Calculations!AS132</f>
        <v>0</v>
      </c>
      <c r="AO164" s="38">
        <f>[2]Calculations!AH132</f>
        <v>0</v>
      </c>
      <c r="AP164" s="38">
        <f>[2]Calculations!AT132</f>
        <v>0</v>
      </c>
      <c r="AQ164" s="38">
        <f>[2]Calculations!AI132</f>
        <v>3.2158750002199997E-2</v>
      </c>
      <c r="AR164" s="38">
        <f>[2]Calculations!AU132</f>
        <v>99.999844528402789</v>
      </c>
      <c r="AS164" s="38">
        <f>[2]Calculations!AJ132</f>
        <v>0</v>
      </c>
      <c r="AT164" s="38">
        <f>[2]Calculations!AV132</f>
        <v>0</v>
      </c>
      <c r="AU164" s="38">
        <f>[2]Calculations!AK132</f>
        <v>0</v>
      </c>
      <c r="AV164" s="38">
        <f>[2]Calculations!AW132</f>
        <v>0</v>
      </c>
      <c r="AW164" s="13"/>
      <c r="AX164" s="13"/>
      <c r="AY164" s="85" t="str">
        <f>[2]Calculations!D132</f>
        <v>Land Supply 2018</v>
      </c>
    </row>
    <row r="165" spans="2:51" ht="26" x14ac:dyDescent="0.35">
      <c r="B165" s="13" t="str">
        <f>[2]Calculations!A133</f>
        <v>110300/FO/2015/C2</v>
      </c>
      <c r="C165" s="30" t="str">
        <f>[2]Calculations!B133</f>
        <v>First &amp; second floors, 50 - 52 Back Turner Street</v>
      </c>
      <c r="D165" s="13" t="str">
        <f>[2]Calculations!C133</f>
        <v>Residential</v>
      </c>
      <c r="E165" s="38">
        <f>[2]Calculations!E133</f>
        <v>8.8726599999999992E-3</v>
      </c>
      <c r="F165" s="38">
        <f>[2]Calculations!I133</f>
        <v>8.8726599999999992E-3</v>
      </c>
      <c r="G165" s="38">
        <f>[2]Calculations!M133</f>
        <v>100</v>
      </c>
      <c r="H165" s="38">
        <f>[2]Calculations!H133</f>
        <v>0</v>
      </c>
      <c r="I165" s="38">
        <f>[2]Calculations!L133</f>
        <v>0</v>
      </c>
      <c r="J165" s="38">
        <f>[2]Calculations!G133</f>
        <v>0</v>
      </c>
      <c r="K165" s="38">
        <f>[2]Calculations!K133</f>
        <v>0</v>
      </c>
      <c r="L165" s="38">
        <f>[2]Calculations!F133</f>
        <v>0</v>
      </c>
      <c r="M165" s="38">
        <f>[2]Calculations!J133</f>
        <v>0</v>
      </c>
      <c r="N165" s="38">
        <f>[2]Calculations!V133</f>
        <v>0</v>
      </c>
      <c r="O165" s="38">
        <f>[2]Calculations!W133</f>
        <v>0</v>
      </c>
      <c r="P165" s="38">
        <f>[2]Calculations!O133</f>
        <v>0</v>
      </c>
      <c r="Q165" s="38">
        <f>[2]Calculations!S133</f>
        <v>0</v>
      </c>
      <c r="R165" s="38">
        <f>[2]Calculations!Q133</f>
        <v>0</v>
      </c>
      <c r="S165" s="38">
        <f>[2]Calculations!T133</f>
        <v>0</v>
      </c>
      <c r="T165" s="38">
        <f>[2]Calculations!R133</f>
        <v>0</v>
      </c>
      <c r="U165" s="38">
        <f>[2]Calculations!U133</f>
        <v>0</v>
      </c>
      <c r="V165" s="38" t="str">
        <f>[2]Calculations!X133</f>
        <v>Not Modelled</v>
      </c>
      <c r="W165" s="38" t="str">
        <f>[2]Calculations!Y133</f>
        <v>N/A</v>
      </c>
      <c r="X165" s="38" t="s">
        <v>100</v>
      </c>
      <c r="Y165" s="73" t="s">
        <v>106</v>
      </c>
      <c r="Z165" s="74" t="s">
        <v>107</v>
      </c>
      <c r="AA165" s="38">
        <f>[2]Calculations!AA133</f>
        <v>0</v>
      </c>
      <c r="AB165" s="38">
        <f>[2]Calculations!AM133</f>
        <v>0</v>
      </c>
      <c r="AC165" s="38">
        <f>[2]Calculations!AB133</f>
        <v>0</v>
      </c>
      <c r="AD165" s="38">
        <f>[2]Calculations!AN133</f>
        <v>0</v>
      </c>
      <c r="AE165" s="38">
        <f>[2]Calculations!AC133</f>
        <v>0</v>
      </c>
      <c r="AF165" s="38">
        <f>[2]Calculations!AO133</f>
        <v>0</v>
      </c>
      <c r="AG165" s="38">
        <f>[2]Calculations!AD133</f>
        <v>0</v>
      </c>
      <c r="AH165" s="38">
        <f>[2]Calculations!AP133</f>
        <v>0</v>
      </c>
      <c r="AI165" s="38">
        <f>[2]Calculations!AE133</f>
        <v>0</v>
      </c>
      <c r="AJ165" s="38">
        <f>[2]Calculations!AQ133</f>
        <v>0</v>
      </c>
      <c r="AK165" s="38">
        <f>[2]Calculations!AF133</f>
        <v>0</v>
      </c>
      <c r="AL165" s="38">
        <f>[2]Calculations!AR133</f>
        <v>0</v>
      </c>
      <c r="AM165" s="38">
        <f>[2]Calculations!AG133</f>
        <v>0</v>
      </c>
      <c r="AN165" s="38">
        <f>[2]Calculations!AS133</f>
        <v>0</v>
      </c>
      <c r="AO165" s="38">
        <f>[2]Calculations!AH133</f>
        <v>0</v>
      </c>
      <c r="AP165" s="38">
        <f>[2]Calculations!AT133</f>
        <v>0</v>
      </c>
      <c r="AQ165" s="38">
        <f>[2]Calculations!AI133</f>
        <v>0</v>
      </c>
      <c r="AR165" s="38">
        <f>[2]Calculations!AU133</f>
        <v>0</v>
      </c>
      <c r="AS165" s="38">
        <f>[2]Calculations!AJ133</f>
        <v>0</v>
      </c>
      <c r="AT165" s="38">
        <f>[2]Calculations!AV133</f>
        <v>0</v>
      </c>
      <c r="AU165" s="38">
        <f>[2]Calculations!AK133</f>
        <v>0</v>
      </c>
      <c r="AV165" s="38">
        <f>[2]Calculations!AW133</f>
        <v>0</v>
      </c>
      <c r="AW165" s="13"/>
      <c r="AX165" s="13"/>
      <c r="AY165" s="85" t="str">
        <f>[2]Calculations!D133</f>
        <v>Land Supply 2018</v>
      </c>
    </row>
    <row r="166" spans="2:51" ht="26" x14ac:dyDescent="0.35">
      <c r="B166" s="13" t="str">
        <f>[2]Calculations!A134</f>
        <v>110492/FO/2015/S1</v>
      </c>
      <c r="C166" s="30" t="str">
        <f>[2]Calculations!B134</f>
        <v>496A Wilbraham Road Chorlton</v>
      </c>
      <c r="D166" s="13" t="str">
        <f>[2]Calculations!C134</f>
        <v>Residential</v>
      </c>
      <c r="E166" s="38">
        <f>[2]Calculations!E134</f>
        <v>5.6280699999999998E-3</v>
      </c>
      <c r="F166" s="38">
        <f>[2]Calculations!I134</f>
        <v>5.6280699999999998E-3</v>
      </c>
      <c r="G166" s="38">
        <f>[2]Calculations!M134</f>
        <v>100</v>
      </c>
      <c r="H166" s="38">
        <f>[2]Calculations!H134</f>
        <v>0</v>
      </c>
      <c r="I166" s="38">
        <f>[2]Calculations!L134</f>
        <v>0</v>
      </c>
      <c r="J166" s="38">
        <f>[2]Calculations!G134</f>
        <v>0</v>
      </c>
      <c r="K166" s="38">
        <f>[2]Calculations!K134</f>
        <v>0</v>
      </c>
      <c r="L166" s="38">
        <f>[2]Calculations!F134</f>
        <v>0</v>
      </c>
      <c r="M166" s="38">
        <f>[2]Calculations!J134</f>
        <v>0</v>
      </c>
      <c r="N166" s="38">
        <f>[2]Calculations!V134</f>
        <v>0</v>
      </c>
      <c r="O166" s="38">
        <f>[2]Calculations!W134</f>
        <v>0</v>
      </c>
      <c r="P166" s="38">
        <f>[2]Calculations!O134</f>
        <v>0</v>
      </c>
      <c r="Q166" s="38">
        <f>[2]Calculations!S134</f>
        <v>0</v>
      </c>
      <c r="R166" s="38">
        <f>[2]Calculations!Q134</f>
        <v>0</v>
      </c>
      <c r="S166" s="38">
        <f>[2]Calculations!T134</f>
        <v>0</v>
      </c>
      <c r="T166" s="38">
        <f>[2]Calculations!R134</f>
        <v>0</v>
      </c>
      <c r="U166" s="38">
        <f>[2]Calculations!U134</f>
        <v>0</v>
      </c>
      <c r="V166" s="38" t="str">
        <f>[2]Calculations!X134</f>
        <v>Not Modelled</v>
      </c>
      <c r="W166" s="38" t="str">
        <f>[2]Calculations!Y134</f>
        <v>N/A</v>
      </c>
      <c r="X166" s="38" t="s">
        <v>100</v>
      </c>
      <c r="Y166" s="73" t="s">
        <v>106</v>
      </c>
      <c r="Z166" s="74" t="s">
        <v>107</v>
      </c>
      <c r="AA166" s="38">
        <f>[2]Calculations!AA134</f>
        <v>0</v>
      </c>
      <c r="AB166" s="38">
        <f>[2]Calculations!AM134</f>
        <v>0</v>
      </c>
      <c r="AC166" s="38">
        <f>[2]Calculations!AB134</f>
        <v>0</v>
      </c>
      <c r="AD166" s="38">
        <f>[2]Calculations!AN134</f>
        <v>0</v>
      </c>
      <c r="AE166" s="38">
        <f>[2]Calculations!AC134</f>
        <v>0</v>
      </c>
      <c r="AF166" s="38">
        <f>[2]Calculations!AO134</f>
        <v>0</v>
      </c>
      <c r="AG166" s="38">
        <f>[2]Calculations!AD134</f>
        <v>0</v>
      </c>
      <c r="AH166" s="38">
        <f>[2]Calculations!AP134</f>
        <v>0</v>
      </c>
      <c r="AI166" s="38">
        <f>[2]Calculations!AE134</f>
        <v>0</v>
      </c>
      <c r="AJ166" s="38">
        <f>[2]Calculations!AQ134</f>
        <v>0</v>
      </c>
      <c r="AK166" s="38">
        <f>[2]Calculations!AF134</f>
        <v>0</v>
      </c>
      <c r="AL166" s="38">
        <f>[2]Calculations!AR134</f>
        <v>0</v>
      </c>
      <c r="AM166" s="38">
        <f>[2]Calculations!AG134</f>
        <v>0</v>
      </c>
      <c r="AN166" s="38">
        <f>[2]Calculations!AS134</f>
        <v>0</v>
      </c>
      <c r="AO166" s="38">
        <f>[2]Calculations!AH134</f>
        <v>0</v>
      </c>
      <c r="AP166" s="38">
        <f>[2]Calculations!AT134</f>
        <v>0</v>
      </c>
      <c r="AQ166" s="38">
        <f>[2]Calculations!AI134</f>
        <v>0</v>
      </c>
      <c r="AR166" s="38">
        <f>[2]Calculations!AU134</f>
        <v>0</v>
      </c>
      <c r="AS166" s="38">
        <f>[2]Calculations!AJ134</f>
        <v>0</v>
      </c>
      <c r="AT166" s="38">
        <f>[2]Calculations!AV134</f>
        <v>0</v>
      </c>
      <c r="AU166" s="38">
        <f>[2]Calculations!AK134</f>
        <v>0</v>
      </c>
      <c r="AV166" s="38">
        <f>[2]Calculations!AW134</f>
        <v>0</v>
      </c>
      <c r="AW166" s="13"/>
      <c r="AX166" s="13"/>
      <c r="AY166" s="85" t="str">
        <f>[2]Calculations!D134</f>
        <v>Land Supply 2018</v>
      </c>
    </row>
    <row r="167" spans="2:51" ht="14.5" x14ac:dyDescent="0.35">
      <c r="B167" s="13" t="str">
        <f>[2]Calculations!A135</f>
        <v>110496/FO/2015/S2</v>
      </c>
      <c r="C167" s="30" t="str">
        <f>[2]Calculations!B135</f>
        <v>Former Laundry, Burnage Lane</v>
      </c>
      <c r="D167" s="13" t="str">
        <f>[2]Calculations!C135</f>
        <v>Residential</v>
      </c>
      <c r="E167" s="38">
        <f>[2]Calculations!E135</f>
        <v>0.50936599999999999</v>
      </c>
      <c r="F167" s="38">
        <f>[2]Calculations!I135</f>
        <v>0.50936599999999999</v>
      </c>
      <c r="G167" s="38">
        <f>[2]Calculations!M135</f>
        <v>100</v>
      </c>
      <c r="H167" s="38">
        <f>[2]Calculations!H135</f>
        <v>0</v>
      </c>
      <c r="I167" s="38">
        <f>[2]Calculations!L135</f>
        <v>0</v>
      </c>
      <c r="J167" s="38">
        <f>[2]Calculations!G135</f>
        <v>0</v>
      </c>
      <c r="K167" s="38">
        <f>[2]Calculations!K135</f>
        <v>0</v>
      </c>
      <c r="L167" s="38">
        <f>[2]Calculations!F135</f>
        <v>0</v>
      </c>
      <c r="M167" s="38">
        <f>[2]Calculations!J135</f>
        <v>0</v>
      </c>
      <c r="N167" s="38">
        <f>[2]Calculations!V135</f>
        <v>0</v>
      </c>
      <c r="O167" s="38">
        <f>[2]Calculations!W135</f>
        <v>0</v>
      </c>
      <c r="P167" s="38">
        <f>[2]Calculations!O135</f>
        <v>6.2799999999999995E-2</v>
      </c>
      <c r="Q167" s="38">
        <f>[2]Calculations!S135</f>
        <v>12.329052194296439</v>
      </c>
      <c r="R167" s="38">
        <f>[2]Calculations!Q135</f>
        <v>0</v>
      </c>
      <c r="S167" s="38">
        <f>[2]Calculations!T135</f>
        <v>0</v>
      </c>
      <c r="T167" s="38">
        <f>[2]Calculations!R135</f>
        <v>0</v>
      </c>
      <c r="U167" s="38">
        <f>[2]Calculations!U135</f>
        <v>0</v>
      </c>
      <c r="V167" s="38" t="str">
        <f>[2]Calculations!X135</f>
        <v>Not Modelled</v>
      </c>
      <c r="W167" s="38" t="str">
        <f>[2]Calculations!Y135</f>
        <v>N/A</v>
      </c>
      <c r="X167" s="38" t="s">
        <v>100</v>
      </c>
      <c r="Y167" s="73" t="s">
        <v>105</v>
      </c>
      <c r="Z167" s="73" t="s">
        <v>1066</v>
      </c>
      <c r="AA167" s="38">
        <f>[2]Calculations!AA135</f>
        <v>0</v>
      </c>
      <c r="AB167" s="38">
        <f>[2]Calculations!AM135</f>
        <v>0</v>
      </c>
      <c r="AC167" s="38">
        <f>[2]Calculations!AB135</f>
        <v>0</v>
      </c>
      <c r="AD167" s="38">
        <f>[2]Calculations!AN135</f>
        <v>0</v>
      </c>
      <c r="AE167" s="38">
        <f>[2]Calculations!AC135</f>
        <v>0</v>
      </c>
      <c r="AF167" s="38">
        <f>[2]Calculations!AO135</f>
        <v>0</v>
      </c>
      <c r="AG167" s="38">
        <f>[2]Calculations!AD135</f>
        <v>0</v>
      </c>
      <c r="AH167" s="38">
        <f>[2]Calculations!AP135</f>
        <v>0</v>
      </c>
      <c r="AI167" s="38">
        <f>[2]Calculations!AE135</f>
        <v>0</v>
      </c>
      <c r="AJ167" s="38">
        <f>[2]Calculations!AQ135</f>
        <v>0</v>
      </c>
      <c r="AK167" s="38">
        <f>[2]Calculations!AF135</f>
        <v>0</v>
      </c>
      <c r="AL167" s="38">
        <f>[2]Calculations!AR135</f>
        <v>0</v>
      </c>
      <c r="AM167" s="38">
        <f>[2]Calculations!AG135</f>
        <v>0</v>
      </c>
      <c r="AN167" s="38">
        <f>[2]Calculations!AS135</f>
        <v>0</v>
      </c>
      <c r="AO167" s="38">
        <f>[2]Calculations!AH135</f>
        <v>0</v>
      </c>
      <c r="AP167" s="38">
        <f>[2]Calculations!AT135</f>
        <v>0</v>
      </c>
      <c r="AQ167" s="38">
        <f>[2]Calculations!AI135</f>
        <v>0</v>
      </c>
      <c r="AR167" s="38">
        <f>[2]Calculations!AU135</f>
        <v>0</v>
      </c>
      <c r="AS167" s="38">
        <f>[2]Calculations!AJ135</f>
        <v>0</v>
      </c>
      <c r="AT167" s="38">
        <f>[2]Calculations!AV135</f>
        <v>0</v>
      </c>
      <c r="AU167" s="38">
        <f>[2]Calculations!AK135</f>
        <v>0</v>
      </c>
      <c r="AV167" s="38">
        <f>[2]Calculations!AW135</f>
        <v>0</v>
      </c>
      <c r="AW167" s="13"/>
      <c r="AX167" s="13"/>
      <c r="AY167" s="85" t="str">
        <f>[2]Calculations!D135</f>
        <v>Land Supply 2018</v>
      </c>
    </row>
    <row r="168" spans="2:51" ht="26" x14ac:dyDescent="0.35">
      <c r="B168" s="13" t="str">
        <f>[2]Calculations!A136</f>
        <v>110506/FO/2015/S1</v>
      </c>
      <c r="C168" s="30" t="str">
        <f>[2]Calculations!B136</f>
        <v>25 Finchley Road Withington</v>
      </c>
      <c r="D168" s="13" t="str">
        <f>[2]Calculations!C136</f>
        <v>Residential</v>
      </c>
      <c r="E168" s="38">
        <f>[2]Calculations!E136</f>
        <v>2.9418900000000001E-2</v>
      </c>
      <c r="F168" s="38">
        <f>[2]Calculations!I136</f>
        <v>2.9418900000000001E-2</v>
      </c>
      <c r="G168" s="38">
        <f>[2]Calculations!M136</f>
        <v>100</v>
      </c>
      <c r="H168" s="38">
        <f>[2]Calculations!H136</f>
        <v>0</v>
      </c>
      <c r="I168" s="38">
        <f>[2]Calculations!L136</f>
        <v>0</v>
      </c>
      <c r="J168" s="38">
        <f>[2]Calculations!G136</f>
        <v>0</v>
      </c>
      <c r="K168" s="38">
        <f>[2]Calculations!K136</f>
        <v>0</v>
      </c>
      <c r="L168" s="38">
        <f>[2]Calculations!F136</f>
        <v>0</v>
      </c>
      <c r="M168" s="38">
        <f>[2]Calculations!J136</f>
        <v>0</v>
      </c>
      <c r="N168" s="38">
        <f>[2]Calculations!V136</f>
        <v>0</v>
      </c>
      <c r="O168" s="38">
        <f>[2]Calculations!W136</f>
        <v>0</v>
      </c>
      <c r="P168" s="38">
        <f>[2]Calculations!O136</f>
        <v>0</v>
      </c>
      <c r="Q168" s="38">
        <f>[2]Calculations!S136</f>
        <v>0</v>
      </c>
      <c r="R168" s="38">
        <f>[2]Calculations!Q136</f>
        <v>0</v>
      </c>
      <c r="S168" s="38">
        <f>[2]Calculations!T136</f>
        <v>0</v>
      </c>
      <c r="T168" s="38">
        <f>[2]Calculations!R136</f>
        <v>0</v>
      </c>
      <c r="U168" s="38">
        <f>[2]Calculations!U136</f>
        <v>0</v>
      </c>
      <c r="V168" s="38" t="str">
        <f>[2]Calculations!X136</f>
        <v>Not Modelled</v>
      </c>
      <c r="W168" s="38" t="str">
        <f>[2]Calculations!Y136</f>
        <v>N/A</v>
      </c>
      <c r="X168" s="38" t="s">
        <v>100</v>
      </c>
      <c r="Y168" s="73" t="s">
        <v>106</v>
      </c>
      <c r="Z168" s="74" t="s">
        <v>107</v>
      </c>
      <c r="AA168" s="38">
        <f>[2]Calculations!AA136</f>
        <v>0</v>
      </c>
      <c r="AB168" s="38">
        <f>[2]Calculations!AM136</f>
        <v>0</v>
      </c>
      <c r="AC168" s="38">
        <f>[2]Calculations!AB136</f>
        <v>0</v>
      </c>
      <c r="AD168" s="38">
        <f>[2]Calculations!AN136</f>
        <v>0</v>
      </c>
      <c r="AE168" s="38">
        <f>[2]Calculations!AC136</f>
        <v>0</v>
      </c>
      <c r="AF168" s="38">
        <f>[2]Calculations!AO136</f>
        <v>0</v>
      </c>
      <c r="AG168" s="38">
        <f>[2]Calculations!AD136</f>
        <v>0</v>
      </c>
      <c r="AH168" s="38">
        <f>[2]Calculations!AP136</f>
        <v>0</v>
      </c>
      <c r="AI168" s="38">
        <f>[2]Calculations!AE136</f>
        <v>0</v>
      </c>
      <c r="AJ168" s="38">
        <f>[2]Calculations!AQ136</f>
        <v>0</v>
      </c>
      <c r="AK168" s="38">
        <f>[2]Calculations!AF136</f>
        <v>0</v>
      </c>
      <c r="AL168" s="38">
        <f>[2]Calculations!AR136</f>
        <v>0</v>
      </c>
      <c r="AM168" s="38">
        <f>[2]Calculations!AG136</f>
        <v>0</v>
      </c>
      <c r="AN168" s="38">
        <f>[2]Calculations!AS136</f>
        <v>0</v>
      </c>
      <c r="AO168" s="38">
        <f>[2]Calculations!AH136</f>
        <v>0</v>
      </c>
      <c r="AP168" s="38">
        <f>[2]Calculations!AT136</f>
        <v>0</v>
      </c>
      <c r="AQ168" s="38">
        <f>[2]Calculations!AI136</f>
        <v>0</v>
      </c>
      <c r="AR168" s="38">
        <f>[2]Calculations!AU136</f>
        <v>0</v>
      </c>
      <c r="AS168" s="38">
        <f>[2]Calculations!AJ136</f>
        <v>0</v>
      </c>
      <c r="AT168" s="38">
        <f>[2]Calculations!AV136</f>
        <v>0</v>
      </c>
      <c r="AU168" s="38">
        <f>[2]Calculations!AK136</f>
        <v>0</v>
      </c>
      <c r="AV168" s="38">
        <f>[2]Calculations!AW136</f>
        <v>0</v>
      </c>
      <c r="AW168" s="13"/>
      <c r="AX168" s="13"/>
      <c r="AY168" s="85" t="str">
        <f>[2]Calculations!D136</f>
        <v>Land Supply 2018</v>
      </c>
    </row>
    <row r="169" spans="2:51" ht="14.5" x14ac:dyDescent="0.35">
      <c r="B169" s="13" t="str">
        <f>[2]Calculations!A137</f>
        <v>110540/FO/2015/S1</v>
      </c>
      <c r="C169" s="30" t="str">
        <f>[2]Calculations!B137</f>
        <v>26 Demesne Road Whalley Range</v>
      </c>
      <c r="D169" s="13" t="str">
        <f>[2]Calculations!C137</f>
        <v>Residential</v>
      </c>
      <c r="E169" s="38">
        <f>[2]Calculations!E137</f>
        <v>7.8481499999999996E-2</v>
      </c>
      <c r="F169" s="38">
        <f>[2]Calculations!I137</f>
        <v>3.2837652749199996E-2</v>
      </c>
      <c r="G169" s="38">
        <f>[2]Calculations!M137</f>
        <v>41.84126545644515</v>
      </c>
      <c r="H169" s="38">
        <f>[2]Calculations!H137</f>
        <v>4.56438472508E-2</v>
      </c>
      <c r="I169" s="38">
        <f>[2]Calculations!L137</f>
        <v>58.158734543554857</v>
      </c>
      <c r="J169" s="38">
        <f>[2]Calculations!G137</f>
        <v>0</v>
      </c>
      <c r="K169" s="38">
        <f>[2]Calculations!K137</f>
        <v>0</v>
      </c>
      <c r="L169" s="38">
        <f>[2]Calculations!F137</f>
        <v>0</v>
      </c>
      <c r="M169" s="38">
        <f>[2]Calculations!J137</f>
        <v>0</v>
      </c>
      <c r="N169" s="38">
        <f>[2]Calculations!V137</f>
        <v>7.8481480000499995E-2</v>
      </c>
      <c r="O169" s="38">
        <f>[2]Calculations!W137</f>
        <v>99.999974516924368</v>
      </c>
      <c r="P169" s="38">
        <f>[2]Calculations!O137</f>
        <v>1.3602244000199999E-2</v>
      </c>
      <c r="Q169" s="38">
        <f>[2]Calculations!S137</f>
        <v>17.331783923854665</v>
      </c>
      <c r="R169" s="38">
        <f>[2]Calculations!Q137</f>
        <v>1.3602244000199999E-2</v>
      </c>
      <c r="S169" s="38">
        <f>[2]Calculations!T137</f>
        <v>17.331783923854665</v>
      </c>
      <c r="T169" s="38">
        <f>[2]Calculations!R137</f>
        <v>0</v>
      </c>
      <c r="U169" s="38">
        <f>[2]Calculations!U137</f>
        <v>0</v>
      </c>
      <c r="V169" s="38" t="str">
        <f>[2]Calculations!X137</f>
        <v>Not Modelled</v>
      </c>
      <c r="W169" s="38" t="str">
        <f>[2]Calculations!Y137</f>
        <v>N/A</v>
      </c>
      <c r="X169" s="38" t="s">
        <v>100</v>
      </c>
      <c r="Y169" s="73" t="s">
        <v>108</v>
      </c>
      <c r="Z169" s="73" t="s">
        <v>109</v>
      </c>
      <c r="AA169" s="38">
        <f>[2]Calculations!AA137</f>
        <v>0</v>
      </c>
      <c r="AB169" s="38">
        <f>[2]Calculations!AM137</f>
        <v>0</v>
      </c>
      <c r="AC169" s="38">
        <f>[2]Calculations!AB137</f>
        <v>0</v>
      </c>
      <c r="AD169" s="38">
        <f>[2]Calculations!AN137</f>
        <v>0</v>
      </c>
      <c r="AE169" s="38">
        <f>[2]Calculations!AC137</f>
        <v>0</v>
      </c>
      <c r="AF169" s="38">
        <f>[2]Calculations!AO137</f>
        <v>0</v>
      </c>
      <c r="AG169" s="38">
        <f>[2]Calculations!AD137</f>
        <v>0</v>
      </c>
      <c r="AH169" s="38">
        <f>[2]Calculations!AP137</f>
        <v>0</v>
      </c>
      <c r="AI169" s="38">
        <f>[2]Calculations!AE137</f>
        <v>0</v>
      </c>
      <c r="AJ169" s="38">
        <f>[2]Calculations!AQ137</f>
        <v>0</v>
      </c>
      <c r="AK169" s="38">
        <f>[2]Calculations!AF137</f>
        <v>0</v>
      </c>
      <c r="AL169" s="38">
        <f>[2]Calculations!AR137</f>
        <v>0</v>
      </c>
      <c r="AM169" s="38">
        <f>[2]Calculations!AG137</f>
        <v>0</v>
      </c>
      <c r="AN169" s="38">
        <f>[2]Calculations!AS137</f>
        <v>0</v>
      </c>
      <c r="AO169" s="38">
        <f>[2]Calculations!AH137</f>
        <v>0</v>
      </c>
      <c r="AP169" s="38">
        <f>[2]Calculations!AT137</f>
        <v>0</v>
      </c>
      <c r="AQ169" s="38">
        <f>[2]Calculations!AI137</f>
        <v>0</v>
      </c>
      <c r="AR169" s="38">
        <f>[2]Calculations!AU137</f>
        <v>0</v>
      </c>
      <c r="AS169" s="38">
        <f>[2]Calculations!AJ137</f>
        <v>0</v>
      </c>
      <c r="AT169" s="38">
        <f>[2]Calculations!AV137</f>
        <v>0</v>
      </c>
      <c r="AU169" s="38">
        <f>[2]Calculations!AK137</f>
        <v>0</v>
      </c>
      <c r="AV169" s="38">
        <f>[2]Calculations!AW137</f>
        <v>0</v>
      </c>
      <c r="AW169" s="13"/>
      <c r="AX169" s="13"/>
      <c r="AY169" s="85" t="str">
        <f>[2]Calculations!D137</f>
        <v>Land Supply 2018</v>
      </c>
    </row>
    <row r="170" spans="2:51" ht="26" x14ac:dyDescent="0.35">
      <c r="B170" s="13" t="str">
        <f>[2]Calculations!A138</f>
        <v>110551/FO/2015/S1</v>
      </c>
      <c r="C170" s="30" t="str">
        <f>[2]Calculations!B138</f>
        <v>113 Beech Road Chorlton</v>
      </c>
      <c r="D170" s="13" t="str">
        <f>[2]Calculations!C138</f>
        <v>Residential</v>
      </c>
      <c r="E170" s="38">
        <f>[2]Calculations!E138</f>
        <v>1.28142E-2</v>
      </c>
      <c r="F170" s="38">
        <f>[2]Calculations!I138</f>
        <v>1.28142E-2</v>
      </c>
      <c r="G170" s="38">
        <f>[2]Calculations!M138</f>
        <v>100</v>
      </c>
      <c r="H170" s="38">
        <f>[2]Calculations!H138</f>
        <v>0</v>
      </c>
      <c r="I170" s="38">
        <f>[2]Calculations!L138</f>
        <v>0</v>
      </c>
      <c r="J170" s="38">
        <f>[2]Calculations!G138</f>
        <v>0</v>
      </c>
      <c r="K170" s="38">
        <f>[2]Calculations!K138</f>
        <v>0</v>
      </c>
      <c r="L170" s="38">
        <f>[2]Calculations!F138</f>
        <v>0</v>
      </c>
      <c r="M170" s="38">
        <f>[2]Calculations!J138</f>
        <v>0</v>
      </c>
      <c r="N170" s="38">
        <f>[2]Calculations!V138</f>
        <v>0</v>
      </c>
      <c r="O170" s="38">
        <f>[2]Calculations!W138</f>
        <v>0</v>
      </c>
      <c r="P170" s="38">
        <f>[2]Calculations!O138</f>
        <v>0</v>
      </c>
      <c r="Q170" s="38">
        <f>[2]Calculations!S138</f>
        <v>0</v>
      </c>
      <c r="R170" s="38">
        <f>[2]Calculations!Q138</f>
        <v>0</v>
      </c>
      <c r="S170" s="38">
        <f>[2]Calculations!T138</f>
        <v>0</v>
      </c>
      <c r="T170" s="38">
        <f>[2]Calculations!R138</f>
        <v>0</v>
      </c>
      <c r="U170" s="38">
        <f>[2]Calculations!U138</f>
        <v>0</v>
      </c>
      <c r="V170" s="38" t="str">
        <f>[2]Calculations!X138</f>
        <v>Not Modelled</v>
      </c>
      <c r="W170" s="38" t="str">
        <f>[2]Calculations!Y138</f>
        <v>N/A</v>
      </c>
      <c r="X170" s="38" t="s">
        <v>100</v>
      </c>
      <c r="Y170" s="73" t="s">
        <v>106</v>
      </c>
      <c r="Z170" s="74" t="s">
        <v>107</v>
      </c>
      <c r="AA170" s="38">
        <f>[2]Calculations!AA138</f>
        <v>0</v>
      </c>
      <c r="AB170" s="38">
        <f>[2]Calculations!AM138</f>
        <v>0</v>
      </c>
      <c r="AC170" s="38">
        <f>[2]Calculations!AB138</f>
        <v>0</v>
      </c>
      <c r="AD170" s="38">
        <f>[2]Calculations!AN138</f>
        <v>0</v>
      </c>
      <c r="AE170" s="38">
        <f>[2]Calculations!AC138</f>
        <v>0</v>
      </c>
      <c r="AF170" s="38">
        <f>[2]Calculations!AO138</f>
        <v>0</v>
      </c>
      <c r="AG170" s="38">
        <f>[2]Calculations!AD138</f>
        <v>0</v>
      </c>
      <c r="AH170" s="38">
        <f>[2]Calculations!AP138</f>
        <v>0</v>
      </c>
      <c r="AI170" s="38">
        <f>[2]Calculations!AE138</f>
        <v>0</v>
      </c>
      <c r="AJ170" s="38">
        <f>[2]Calculations!AQ138</f>
        <v>0</v>
      </c>
      <c r="AK170" s="38">
        <f>[2]Calculations!AF138</f>
        <v>0</v>
      </c>
      <c r="AL170" s="38">
        <f>[2]Calculations!AR138</f>
        <v>0</v>
      </c>
      <c r="AM170" s="38">
        <f>[2]Calculations!AG138</f>
        <v>0</v>
      </c>
      <c r="AN170" s="38">
        <f>[2]Calculations!AS138</f>
        <v>0</v>
      </c>
      <c r="AO170" s="38">
        <f>[2]Calculations!AH138</f>
        <v>0</v>
      </c>
      <c r="AP170" s="38">
        <f>[2]Calculations!AT138</f>
        <v>0</v>
      </c>
      <c r="AQ170" s="38">
        <f>[2]Calculations!AI138</f>
        <v>0</v>
      </c>
      <c r="AR170" s="38">
        <f>[2]Calculations!AU138</f>
        <v>0</v>
      </c>
      <c r="AS170" s="38">
        <f>[2]Calculations!AJ138</f>
        <v>0</v>
      </c>
      <c r="AT170" s="38">
        <f>[2]Calculations!AV138</f>
        <v>0</v>
      </c>
      <c r="AU170" s="38">
        <f>[2]Calculations!AK138</f>
        <v>0</v>
      </c>
      <c r="AV170" s="38">
        <f>[2]Calculations!AW138</f>
        <v>0</v>
      </c>
      <c r="AW170" s="13"/>
      <c r="AX170" s="13"/>
      <c r="AY170" s="85" t="str">
        <f>[2]Calculations!D138</f>
        <v>Land Supply 2018</v>
      </c>
    </row>
    <row r="171" spans="2:51" ht="26" x14ac:dyDescent="0.35">
      <c r="B171" s="13" t="str">
        <f>[2]Calculations!A139</f>
        <v>110552/FO/2015</v>
      </c>
      <c r="C171" s="30" t="str">
        <f>[2]Calculations!B139</f>
        <v>Tarbiyah Day Nursery 3 Smedley Lane</v>
      </c>
      <c r="D171" s="13" t="str">
        <f>[2]Calculations!C139</f>
        <v>Residential</v>
      </c>
      <c r="E171" s="38">
        <f>[2]Calculations!E139</f>
        <v>6.3706700000000005E-2</v>
      </c>
      <c r="F171" s="38">
        <f>[2]Calculations!I139</f>
        <v>6.3706700000000005E-2</v>
      </c>
      <c r="G171" s="38">
        <f>[2]Calculations!M139</f>
        <v>100</v>
      </c>
      <c r="H171" s="38">
        <f>[2]Calculations!H139</f>
        <v>0</v>
      </c>
      <c r="I171" s="38">
        <f>[2]Calculations!L139</f>
        <v>0</v>
      </c>
      <c r="J171" s="38">
        <f>[2]Calculations!G139</f>
        <v>0</v>
      </c>
      <c r="K171" s="38">
        <f>[2]Calculations!K139</f>
        <v>0</v>
      </c>
      <c r="L171" s="38">
        <f>[2]Calculations!F139</f>
        <v>0</v>
      </c>
      <c r="M171" s="38">
        <f>[2]Calculations!J139</f>
        <v>0</v>
      </c>
      <c r="N171" s="38">
        <f>[2]Calculations!V139</f>
        <v>0</v>
      </c>
      <c r="O171" s="38">
        <f>[2]Calculations!W139</f>
        <v>0</v>
      </c>
      <c r="P171" s="38">
        <f>[2]Calculations!O139</f>
        <v>0</v>
      </c>
      <c r="Q171" s="38">
        <f>[2]Calculations!S139</f>
        <v>0</v>
      </c>
      <c r="R171" s="38">
        <f>[2]Calculations!Q139</f>
        <v>0</v>
      </c>
      <c r="S171" s="38">
        <f>[2]Calculations!T139</f>
        <v>0</v>
      </c>
      <c r="T171" s="38">
        <f>[2]Calculations!R139</f>
        <v>0</v>
      </c>
      <c r="U171" s="38">
        <f>[2]Calculations!U139</f>
        <v>0</v>
      </c>
      <c r="V171" s="38" t="str">
        <f>[2]Calculations!X139</f>
        <v>Not Modelled</v>
      </c>
      <c r="W171" s="38" t="str">
        <f>[2]Calculations!Y139</f>
        <v>N/A</v>
      </c>
      <c r="X171" s="38" t="s">
        <v>100</v>
      </c>
      <c r="Y171" s="73" t="s">
        <v>106</v>
      </c>
      <c r="Z171" s="74" t="s">
        <v>107</v>
      </c>
      <c r="AA171" s="38">
        <f>[2]Calculations!AA139</f>
        <v>0</v>
      </c>
      <c r="AB171" s="38">
        <f>[2]Calculations!AM139</f>
        <v>0</v>
      </c>
      <c r="AC171" s="38">
        <f>[2]Calculations!AB139</f>
        <v>0</v>
      </c>
      <c r="AD171" s="38">
        <f>[2]Calculations!AN139</f>
        <v>0</v>
      </c>
      <c r="AE171" s="38">
        <f>[2]Calculations!AC139</f>
        <v>0</v>
      </c>
      <c r="AF171" s="38">
        <f>[2]Calculations!AO139</f>
        <v>0</v>
      </c>
      <c r="AG171" s="38">
        <f>[2]Calculations!AD139</f>
        <v>0</v>
      </c>
      <c r="AH171" s="38">
        <f>[2]Calculations!AP139</f>
        <v>0</v>
      </c>
      <c r="AI171" s="38">
        <f>[2]Calculations!AE139</f>
        <v>0</v>
      </c>
      <c r="AJ171" s="38">
        <f>[2]Calculations!AQ139</f>
        <v>0</v>
      </c>
      <c r="AK171" s="38">
        <f>[2]Calculations!AF139</f>
        <v>0</v>
      </c>
      <c r="AL171" s="38">
        <f>[2]Calculations!AR139</f>
        <v>0</v>
      </c>
      <c r="AM171" s="38">
        <f>[2]Calculations!AG139</f>
        <v>0</v>
      </c>
      <c r="AN171" s="38">
        <f>[2]Calculations!AS139</f>
        <v>0</v>
      </c>
      <c r="AO171" s="38">
        <f>[2]Calculations!AH139</f>
        <v>0</v>
      </c>
      <c r="AP171" s="38">
        <f>[2]Calculations!AT139</f>
        <v>0</v>
      </c>
      <c r="AQ171" s="38">
        <f>[2]Calculations!AI139</f>
        <v>6.3706680000599994E-2</v>
      </c>
      <c r="AR171" s="38">
        <f>[2]Calculations!AU139</f>
        <v>99.999968607069562</v>
      </c>
      <c r="AS171" s="38">
        <f>[2]Calculations!AJ139</f>
        <v>0</v>
      </c>
      <c r="AT171" s="38">
        <f>[2]Calculations!AV139</f>
        <v>0</v>
      </c>
      <c r="AU171" s="38">
        <f>[2]Calculations!AK139</f>
        <v>0</v>
      </c>
      <c r="AV171" s="38">
        <f>[2]Calculations!AW139</f>
        <v>0</v>
      </c>
      <c r="AW171" s="13"/>
      <c r="AX171" s="13"/>
      <c r="AY171" s="85" t="str">
        <f>[2]Calculations!D139</f>
        <v>Land Supply 2018</v>
      </c>
    </row>
    <row r="172" spans="2:51" ht="14.5" x14ac:dyDescent="0.35">
      <c r="B172" s="13" t="str">
        <f>[2]Calculations!A140</f>
        <v>110570/P3OPA/2015/N1</v>
      </c>
      <c r="C172" s="30" t="str">
        <f>[2]Calculations!B140</f>
        <v>13 To 15 Welwyn Walk Ancoats</v>
      </c>
      <c r="D172" s="13" t="str">
        <f>[2]Calculations!C140</f>
        <v>Residential</v>
      </c>
      <c r="E172" s="38">
        <f>[2]Calculations!E140</f>
        <v>2.48887E-2</v>
      </c>
      <c r="F172" s="38">
        <f>[2]Calculations!I140</f>
        <v>2.48887E-2</v>
      </c>
      <c r="G172" s="38">
        <f>[2]Calculations!M140</f>
        <v>100</v>
      </c>
      <c r="H172" s="38">
        <f>[2]Calculations!H140</f>
        <v>0</v>
      </c>
      <c r="I172" s="38">
        <f>[2]Calculations!L140</f>
        <v>0</v>
      </c>
      <c r="J172" s="38">
        <f>[2]Calculations!G140</f>
        <v>0</v>
      </c>
      <c r="K172" s="38">
        <f>[2]Calculations!K140</f>
        <v>0</v>
      </c>
      <c r="L172" s="38">
        <f>[2]Calculations!F140</f>
        <v>0</v>
      </c>
      <c r="M172" s="38">
        <f>[2]Calculations!J140</f>
        <v>0</v>
      </c>
      <c r="N172" s="38">
        <f>[2]Calculations!V140</f>
        <v>0</v>
      </c>
      <c r="O172" s="38">
        <f>[2]Calculations!W140</f>
        <v>0</v>
      </c>
      <c r="P172" s="38">
        <f>[2]Calculations!O140</f>
        <v>5.0337558159000003E-3</v>
      </c>
      <c r="Q172" s="38">
        <f>[2]Calculations!S140</f>
        <v>20.225065254111303</v>
      </c>
      <c r="R172" s="38">
        <f>[2]Calculations!Q140</f>
        <v>5.0337558159000003E-3</v>
      </c>
      <c r="S172" s="38">
        <f>[2]Calculations!T140</f>
        <v>20.225065254111303</v>
      </c>
      <c r="T172" s="38">
        <f>[2]Calculations!R140</f>
        <v>0</v>
      </c>
      <c r="U172" s="38">
        <f>[2]Calculations!U140</f>
        <v>0</v>
      </c>
      <c r="V172" s="38" t="str">
        <f>[2]Calculations!X140</f>
        <v>Not Modelled</v>
      </c>
      <c r="W172" s="38" t="str">
        <f>[2]Calculations!Y140</f>
        <v>N/A</v>
      </c>
      <c r="X172" s="38" t="s">
        <v>100</v>
      </c>
      <c r="Y172" s="73" t="s">
        <v>108</v>
      </c>
      <c r="Z172" s="73" t="s">
        <v>109</v>
      </c>
      <c r="AA172" s="38">
        <f>[2]Calculations!AA140</f>
        <v>0</v>
      </c>
      <c r="AB172" s="38">
        <f>[2]Calculations!AM140</f>
        <v>0</v>
      </c>
      <c r="AC172" s="38">
        <f>[2]Calculations!AB140</f>
        <v>0</v>
      </c>
      <c r="AD172" s="38">
        <f>[2]Calculations!AN140</f>
        <v>0</v>
      </c>
      <c r="AE172" s="38">
        <f>[2]Calculations!AC140</f>
        <v>0</v>
      </c>
      <c r="AF172" s="38">
        <f>[2]Calculations!AO140</f>
        <v>0</v>
      </c>
      <c r="AG172" s="38">
        <f>[2]Calculations!AD140</f>
        <v>0</v>
      </c>
      <c r="AH172" s="38">
        <f>[2]Calculations!AP140</f>
        <v>0</v>
      </c>
      <c r="AI172" s="38">
        <f>[2]Calculations!AE140</f>
        <v>0</v>
      </c>
      <c r="AJ172" s="38">
        <f>[2]Calculations!AQ140</f>
        <v>0</v>
      </c>
      <c r="AK172" s="38">
        <f>[2]Calculations!AF140</f>
        <v>0</v>
      </c>
      <c r="AL172" s="38">
        <f>[2]Calculations!AR140</f>
        <v>0</v>
      </c>
      <c r="AM172" s="38">
        <f>[2]Calculations!AG140</f>
        <v>0</v>
      </c>
      <c r="AN172" s="38">
        <f>[2]Calculations!AS140</f>
        <v>0</v>
      </c>
      <c r="AO172" s="38">
        <f>[2]Calculations!AH140</f>
        <v>0</v>
      </c>
      <c r="AP172" s="38">
        <f>[2]Calculations!AT140</f>
        <v>0</v>
      </c>
      <c r="AQ172" s="38">
        <f>[2]Calculations!AI140</f>
        <v>2.4888715000600001E-2</v>
      </c>
      <c r="AR172" s="38">
        <f>[2]Calculations!AU140</f>
        <v>100.00006027072527</v>
      </c>
      <c r="AS172" s="38">
        <f>[2]Calculations!AJ140</f>
        <v>0</v>
      </c>
      <c r="AT172" s="38">
        <f>[2]Calculations!AV140</f>
        <v>0</v>
      </c>
      <c r="AU172" s="38">
        <f>[2]Calculations!AK140</f>
        <v>0</v>
      </c>
      <c r="AV172" s="38">
        <f>[2]Calculations!AW140</f>
        <v>0</v>
      </c>
      <c r="AW172" s="13"/>
      <c r="AX172" s="13"/>
      <c r="AY172" s="85" t="str">
        <f>[2]Calculations!D140</f>
        <v>Land Supply 2018</v>
      </c>
    </row>
    <row r="173" spans="2:51" ht="14.5" x14ac:dyDescent="0.35">
      <c r="B173" s="13" t="str">
        <f>[2]Calculations!A141</f>
        <v>110678/FO/2015/S1</v>
      </c>
      <c r="C173" s="30" t="str">
        <f>[2]Calculations!B141</f>
        <v>Behind Platt Lane Methodist Church, Platt Lane</v>
      </c>
      <c r="D173" s="13" t="str">
        <f>[2]Calculations!C141</f>
        <v>Residential</v>
      </c>
      <c r="E173" s="38">
        <f>[2]Calculations!E141</f>
        <v>8.6108199999999996E-2</v>
      </c>
      <c r="F173" s="38">
        <f>[2]Calculations!I141</f>
        <v>8.4503348877399992E-2</v>
      </c>
      <c r="G173" s="38">
        <f>[2]Calculations!M141</f>
        <v>98.136238914992987</v>
      </c>
      <c r="H173" s="38">
        <f>[2]Calculations!H141</f>
        <v>1.6048511226000001E-3</v>
      </c>
      <c r="I173" s="38">
        <f>[2]Calculations!L141</f>
        <v>1.863761085007003</v>
      </c>
      <c r="J173" s="38">
        <f>[2]Calculations!G141</f>
        <v>0</v>
      </c>
      <c r="K173" s="38">
        <f>[2]Calculations!K141</f>
        <v>0</v>
      </c>
      <c r="L173" s="38">
        <f>[2]Calculations!F141</f>
        <v>0</v>
      </c>
      <c r="M173" s="38">
        <f>[2]Calculations!J141</f>
        <v>0</v>
      </c>
      <c r="N173" s="38">
        <f>[2]Calculations!V141</f>
        <v>8.6108240003099995E-2</v>
      </c>
      <c r="O173" s="38">
        <f>[2]Calculations!W141</f>
        <v>100.00004645678344</v>
      </c>
      <c r="P173" s="38">
        <f>[2]Calculations!O141</f>
        <v>0</v>
      </c>
      <c r="Q173" s="38">
        <f>[2]Calculations!S141</f>
        <v>0</v>
      </c>
      <c r="R173" s="38">
        <f>[2]Calculations!Q141</f>
        <v>0</v>
      </c>
      <c r="S173" s="38">
        <f>[2]Calculations!T141</f>
        <v>0</v>
      </c>
      <c r="T173" s="38">
        <f>[2]Calculations!R141</f>
        <v>0</v>
      </c>
      <c r="U173" s="38">
        <f>[2]Calculations!U141</f>
        <v>0</v>
      </c>
      <c r="V173" s="38" t="str">
        <f>[2]Calculations!X141</f>
        <v>Not Modelled</v>
      </c>
      <c r="W173" s="38" t="str">
        <f>[2]Calculations!Y141</f>
        <v>N/A</v>
      </c>
      <c r="X173" s="38" t="s">
        <v>100</v>
      </c>
      <c r="Y173" s="73" t="s">
        <v>105</v>
      </c>
      <c r="Z173" s="73" t="s">
        <v>1066</v>
      </c>
      <c r="AA173" s="38">
        <f>[2]Calculations!AA141</f>
        <v>0</v>
      </c>
      <c r="AB173" s="38">
        <f>[2]Calculations!AM141</f>
        <v>0</v>
      </c>
      <c r="AC173" s="38">
        <f>[2]Calculations!AB141</f>
        <v>0</v>
      </c>
      <c r="AD173" s="38">
        <f>[2]Calculations!AN141</f>
        <v>0</v>
      </c>
      <c r="AE173" s="38">
        <f>[2]Calculations!AC141</f>
        <v>0</v>
      </c>
      <c r="AF173" s="38">
        <f>[2]Calculations!AO141</f>
        <v>0</v>
      </c>
      <c r="AG173" s="38">
        <f>[2]Calculations!AD141</f>
        <v>0</v>
      </c>
      <c r="AH173" s="38">
        <f>[2]Calculations!AP141</f>
        <v>0</v>
      </c>
      <c r="AI173" s="38">
        <f>[2]Calculations!AE141</f>
        <v>0</v>
      </c>
      <c r="AJ173" s="38">
        <f>[2]Calculations!AQ141</f>
        <v>0</v>
      </c>
      <c r="AK173" s="38">
        <f>[2]Calculations!AF141</f>
        <v>0</v>
      </c>
      <c r="AL173" s="38">
        <f>[2]Calculations!AR141</f>
        <v>0</v>
      </c>
      <c r="AM173" s="38">
        <f>[2]Calculations!AG141</f>
        <v>0</v>
      </c>
      <c r="AN173" s="38">
        <f>[2]Calculations!AS141</f>
        <v>0</v>
      </c>
      <c r="AO173" s="38">
        <f>[2]Calculations!AH141</f>
        <v>0</v>
      </c>
      <c r="AP173" s="38">
        <f>[2]Calculations!AT141</f>
        <v>0</v>
      </c>
      <c r="AQ173" s="38">
        <f>[2]Calculations!AI141</f>
        <v>0</v>
      </c>
      <c r="AR173" s="38">
        <f>[2]Calculations!AU141</f>
        <v>0</v>
      </c>
      <c r="AS173" s="38">
        <f>[2]Calculations!AJ141</f>
        <v>0</v>
      </c>
      <c r="AT173" s="38">
        <f>[2]Calculations!AV141</f>
        <v>0</v>
      </c>
      <c r="AU173" s="38">
        <f>[2]Calculations!AK141</f>
        <v>0</v>
      </c>
      <c r="AV173" s="38">
        <f>[2]Calculations!AW141</f>
        <v>0</v>
      </c>
      <c r="AW173" s="13"/>
      <c r="AX173" s="13"/>
      <c r="AY173" s="85" t="str">
        <f>[2]Calculations!D141</f>
        <v>Land Supply 2018</v>
      </c>
    </row>
    <row r="174" spans="2:51" ht="26" x14ac:dyDescent="0.35">
      <c r="B174" s="13" t="str">
        <f>[2]Calculations!A142</f>
        <v>110757/FO/2015/C1</v>
      </c>
      <c r="C174" s="30" t="str">
        <f>[2]Calculations!B142</f>
        <v>Second and third floors, 6-12 Fountain Street</v>
      </c>
      <c r="D174" s="13" t="str">
        <f>[2]Calculations!C142</f>
        <v>Residential</v>
      </c>
      <c r="E174" s="38">
        <f>[2]Calculations!E142</f>
        <v>1.6740399999999999E-2</v>
      </c>
      <c r="F174" s="38">
        <f>[2]Calculations!I142</f>
        <v>1.6740399999999999E-2</v>
      </c>
      <c r="G174" s="38">
        <f>[2]Calculations!M142</f>
        <v>100</v>
      </c>
      <c r="H174" s="38">
        <f>[2]Calculations!H142</f>
        <v>0</v>
      </c>
      <c r="I174" s="38">
        <f>[2]Calculations!L142</f>
        <v>0</v>
      </c>
      <c r="J174" s="38">
        <f>[2]Calculations!G142</f>
        <v>0</v>
      </c>
      <c r="K174" s="38">
        <f>[2]Calculations!K142</f>
        <v>0</v>
      </c>
      <c r="L174" s="38">
        <f>[2]Calculations!F142</f>
        <v>0</v>
      </c>
      <c r="M174" s="38">
        <f>[2]Calculations!J142</f>
        <v>0</v>
      </c>
      <c r="N174" s="38">
        <f>[2]Calculations!V142</f>
        <v>0</v>
      </c>
      <c r="O174" s="38">
        <f>[2]Calculations!W142</f>
        <v>0</v>
      </c>
      <c r="P174" s="38">
        <f>[2]Calculations!O142</f>
        <v>0</v>
      </c>
      <c r="Q174" s="38">
        <f>[2]Calculations!S142</f>
        <v>0</v>
      </c>
      <c r="R174" s="38">
        <f>[2]Calculations!Q142</f>
        <v>0</v>
      </c>
      <c r="S174" s="38">
        <f>[2]Calculations!T142</f>
        <v>0</v>
      </c>
      <c r="T174" s="38">
        <f>[2]Calculations!R142</f>
        <v>0</v>
      </c>
      <c r="U174" s="38">
        <f>[2]Calculations!U142</f>
        <v>0</v>
      </c>
      <c r="V174" s="38" t="str">
        <f>[2]Calculations!X142</f>
        <v>Not Modelled</v>
      </c>
      <c r="W174" s="38" t="str">
        <f>[2]Calculations!Y142</f>
        <v>N/A</v>
      </c>
      <c r="X174" s="38" t="s">
        <v>100</v>
      </c>
      <c r="Y174" s="73" t="s">
        <v>106</v>
      </c>
      <c r="Z174" s="74" t="s">
        <v>107</v>
      </c>
      <c r="AA174" s="38">
        <f>[2]Calculations!AA142</f>
        <v>0</v>
      </c>
      <c r="AB174" s="38">
        <f>[2]Calculations!AM142</f>
        <v>0</v>
      </c>
      <c r="AC174" s="38">
        <f>[2]Calculations!AB142</f>
        <v>0</v>
      </c>
      <c r="AD174" s="38">
        <f>[2]Calculations!AN142</f>
        <v>0</v>
      </c>
      <c r="AE174" s="38">
        <f>[2]Calculations!AC142</f>
        <v>0</v>
      </c>
      <c r="AF174" s="38">
        <f>[2]Calculations!AO142</f>
        <v>0</v>
      </c>
      <c r="AG174" s="38">
        <f>[2]Calculations!AD142</f>
        <v>0</v>
      </c>
      <c r="AH174" s="38">
        <f>[2]Calculations!AP142</f>
        <v>0</v>
      </c>
      <c r="AI174" s="38">
        <f>[2]Calculations!AE142</f>
        <v>0</v>
      </c>
      <c r="AJ174" s="38">
        <f>[2]Calculations!AQ142</f>
        <v>0</v>
      </c>
      <c r="AK174" s="38">
        <f>[2]Calculations!AF142</f>
        <v>0</v>
      </c>
      <c r="AL174" s="38">
        <f>[2]Calculations!AR142</f>
        <v>0</v>
      </c>
      <c r="AM174" s="38">
        <f>[2]Calculations!AG142</f>
        <v>0</v>
      </c>
      <c r="AN174" s="38">
        <f>[2]Calculations!AS142</f>
        <v>0</v>
      </c>
      <c r="AO174" s="38">
        <f>[2]Calculations!AH142</f>
        <v>0</v>
      </c>
      <c r="AP174" s="38">
        <f>[2]Calculations!AT142</f>
        <v>0</v>
      </c>
      <c r="AQ174" s="38">
        <f>[2]Calculations!AI142</f>
        <v>0</v>
      </c>
      <c r="AR174" s="38">
        <f>[2]Calculations!AU142</f>
        <v>0</v>
      </c>
      <c r="AS174" s="38">
        <f>[2]Calculations!AJ142</f>
        <v>0</v>
      </c>
      <c r="AT174" s="38">
        <f>[2]Calculations!AV142</f>
        <v>0</v>
      </c>
      <c r="AU174" s="38">
        <f>[2]Calculations!AK142</f>
        <v>0</v>
      </c>
      <c r="AV174" s="38">
        <f>[2]Calculations!AW142</f>
        <v>0</v>
      </c>
      <c r="AW174" s="13"/>
      <c r="AX174" s="13"/>
      <c r="AY174" s="85" t="str">
        <f>[2]Calculations!D142</f>
        <v>Land Supply 2018</v>
      </c>
    </row>
    <row r="175" spans="2:51" ht="14.5" x14ac:dyDescent="0.35">
      <c r="B175" s="13" t="str">
        <f>[2]Calculations!A143</f>
        <v>110782/P3OPA/2015/N2</v>
      </c>
      <c r="C175" s="30" t="str">
        <f>[2]Calculations!B143</f>
        <v>Graphic House 308 Moseley Road Levenshulme</v>
      </c>
      <c r="D175" s="13" t="str">
        <f>[2]Calculations!C143</f>
        <v>Residential</v>
      </c>
      <c r="E175" s="38">
        <f>[2]Calculations!E143</f>
        <v>8.5379399999999994E-2</v>
      </c>
      <c r="F175" s="38">
        <f>[2]Calculations!I143</f>
        <v>8.5379399999999994E-2</v>
      </c>
      <c r="G175" s="38">
        <f>[2]Calculations!M143</f>
        <v>100</v>
      </c>
      <c r="H175" s="38">
        <f>[2]Calculations!H143</f>
        <v>0</v>
      </c>
      <c r="I175" s="38">
        <f>[2]Calculations!L143</f>
        <v>0</v>
      </c>
      <c r="J175" s="38">
        <f>[2]Calculations!G143</f>
        <v>0</v>
      </c>
      <c r="K175" s="38">
        <f>[2]Calculations!K143</f>
        <v>0</v>
      </c>
      <c r="L175" s="38">
        <f>[2]Calculations!F143</f>
        <v>0</v>
      </c>
      <c r="M175" s="38">
        <f>[2]Calculations!J143</f>
        <v>0</v>
      </c>
      <c r="N175" s="38">
        <f>[2]Calculations!V143</f>
        <v>0</v>
      </c>
      <c r="O175" s="38">
        <f>[2]Calculations!W143</f>
        <v>0</v>
      </c>
      <c r="P175" s="38">
        <f>[2]Calculations!O143</f>
        <v>1.1999999999999999E-3</v>
      </c>
      <c r="Q175" s="38">
        <f>[2]Calculations!S143</f>
        <v>1.4054912543306699</v>
      </c>
      <c r="R175" s="38">
        <f>[2]Calculations!Q143</f>
        <v>0</v>
      </c>
      <c r="S175" s="38">
        <f>[2]Calculations!T143</f>
        <v>0</v>
      </c>
      <c r="T175" s="38">
        <f>[2]Calculations!R143</f>
        <v>0</v>
      </c>
      <c r="U175" s="38">
        <f>[2]Calculations!U143</f>
        <v>0</v>
      </c>
      <c r="V175" s="38" t="str">
        <f>[2]Calculations!X143</f>
        <v>Not Modelled</v>
      </c>
      <c r="W175" s="38" t="str">
        <f>[2]Calculations!Y143</f>
        <v>N/A</v>
      </c>
      <c r="X175" s="38" t="s">
        <v>100</v>
      </c>
      <c r="Y175" s="73" t="s">
        <v>105</v>
      </c>
      <c r="Z175" s="73" t="s">
        <v>1066</v>
      </c>
      <c r="AA175" s="38">
        <f>[2]Calculations!AA143</f>
        <v>0</v>
      </c>
      <c r="AB175" s="38">
        <f>[2]Calculations!AM143</f>
        <v>0</v>
      </c>
      <c r="AC175" s="38">
        <f>[2]Calculations!AB143</f>
        <v>0</v>
      </c>
      <c r="AD175" s="38">
        <f>[2]Calculations!AN143</f>
        <v>0</v>
      </c>
      <c r="AE175" s="38">
        <f>[2]Calculations!AC143</f>
        <v>0</v>
      </c>
      <c r="AF175" s="38">
        <f>[2]Calculations!AO143</f>
        <v>0</v>
      </c>
      <c r="AG175" s="38">
        <f>[2]Calculations!AD143</f>
        <v>0</v>
      </c>
      <c r="AH175" s="38">
        <f>[2]Calculations!AP143</f>
        <v>0</v>
      </c>
      <c r="AI175" s="38">
        <f>[2]Calculations!AE143</f>
        <v>0</v>
      </c>
      <c r="AJ175" s="38">
        <f>[2]Calculations!AQ143</f>
        <v>0</v>
      </c>
      <c r="AK175" s="38">
        <f>[2]Calculations!AF143</f>
        <v>0</v>
      </c>
      <c r="AL175" s="38">
        <f>[2]Calculations!AR143</f>
        <v>0</v>
      </c>
      <c r="AM175" s="38">
        <f>[2]Calculations!AG143</f>
        <v>0</v>
      </c>
      <c r="AN175" s="38">
        <f>[2]Calculations!AS143</f>
        <v>0</v>
      </c>
      <c r="AO175" s="38">
        <f>[2]Calculations!AH143</f>
        <v>0</v>
      </c>
      <c r="AP175" s="38">
        <f>[2]Calculations!AT143</f>
        <v>0</v>
      </c>
      <c r="AQ175" s="38">
        <f>[2]Calculations!AI143</f>
        <v>0</v>
      </c>
      <c r="AR175" s="38">
        <f>[2]Calculations!AU143</f>
        <v>0</v>
      </c>
      <c r="AS175" s="38">
        <f>[2]Calculations!AJ143</f>
        <v>0</v>
      </c>
      <c r="AT175" s="38">
        <f>[2]Calculations!AV143</f>
        <v>0</v>
      </c>
      <c r="AU175" s="38">
        <f>[2]Calculations!AK143</f>
        <v>0</v>
      </c>
      <c r="AV175" s="38">
        <f>[2]Calculations!AW143</f>
        <v>0</v>
      </c>
      <c r="AW175" s="13"/>
      <c r="AX175" s="13"/>
      <c r="AY175" s="85" t="str">
        <f>[2]Calculations!D143</f>
        <v>Land Supply 2018</v>
      </c>
    </row>
    <row r="176" spans="2:51" ht="14.5" x14ac:dyDescent="0.35">
      <c r="B176" s="13" t="str">
        <f>[2]Calculations!A144</f>
        <v>110785/FO/2015/C2</v>
      </c>
      <c r="C176" s="30" t="str">
        <f>[2]Calculations!B144</f>
        <v>34 Charlotte Street (Lindencourt House)</v>
      </c>
      <c r="D176" s="13" t="str">
        <f>[2]Calculations!C144</f>
        <v>Residential</v>
      </c>
      <c r="E176" s="38">
        <f>[2]Calculations!E144</f>
        <v>2.86486E-2</v>
      </c>
      <c r="F176" s="38">
        <f>[2]Calculations!I144</f>
        <v>2.86486E-2</v>
      </c>
      <c r="G176" s="38">
        <f>[2]Calculations!M144</f>
        <v>100</v>
      </c>
      <c r="H176" s="38">
        <f>[2]Calculations!H144</f>
        <v>0</v>
      </c>
      <c r="I176" s="38">
        <f>[2]Calculations!L144</f>
        <v>0</v>
      </c>
      <c r="J176" s="38">
        <f>[2]Calculations!G144</f>
        <v>0</v>
      </c>
      <c r="K176" s="38">
        <f>[2]Calculations!K144</f>
        <v>0</v>
      </c>
      <c r="L176" s="38">
        <f>[2]Calculations!F144</f>
        <v>0</v>
      </c>
      <c r="M176" s="38">
        <f>[2]Calculations!J144</f>
        <v>0</v>
      </c>
      <c r="N176" s="38">
        <f>[2]Calculations!V144</f>
        <v>0</v>
      </c>
      <c r="O176" s="38">
        <f>[2]Calculations!W144</f>
        <v>0</v>
      </c>
      <c r="P176" s="38">
        <f>[2]Calculations!O144</f>
        <v>1.1042299999999999E-5</v>
      </c>
      <c r="Q176" s="38">
        <f>[2]Calculations!S144</f>
        <v>3.8543942810468926E-2</v>
      </c>
      <c r="R176" s="38">
        <f>[2]Calculations!Q144</f>
        <v>0</v>
      </c>
      <c r="S176" s="38">
        <f>[2]Calculations!T144</f>
        <v>0</v>
      </c>
      <c r="T176" s="38">
        <f>[2]Calculations!R144</f>
        <v>0</v>
      </c>
      <c r="U176" s="38">
        <f>[2]Calculations!U144</f>
        <v>0</v>
      </c>
      <c r="V176" s="38" t="str">
        <f>[2]Calculations!X144</f>
        <v>Not Modelled</v>
      </c>
      <c r="W176" s="38" t="str">
        <f>[2]Calculations!Y144</f>
        <v>N/A</v>
      </c>
      <c r="X176" s="38" t="s">
        <v>100</v>
      </c>
      <c r="Y176" s="73" t="s">
        <v>105</v>
      </c>
      <c r="Z176" s="73" t="s">
        <v>1066</v>
      </c>
      <c r="AA176" s="38">
        <f>[2]Calculations!AA144</f>
        <v>0</v>
      </c>
      <c r="AB176" s="38">
        <f>[2]Calculations!AM144</f>
        <v>0</v>
      </c>
      <c r="AC176" s="38">
        <f>[2]Calculations!AB144</f>
        <v>0</v>
      </c>
      <c r="AD176" s="38">
        <f>[2]Calculations!AN144</f>
        <v>0</v>
      </c>
      <c r="AE176" s="38">
        <f>[2]Calculations!AC144</f>
        <v>0</v>
      </c>
      <c r="AF176" s="38">
        <f>[2]Calculations!AO144</f>
        <v>0</v>
      </c>
      <c r="AG176" s="38">
        <f>[2]Calculations!AD144</f>
        <v>0</v>
      </c>
      <c r="AH176" s="38">
        <f>[2]Calculations!AP144</f>
        <v>0</v>
      </c>
      <c r="AI176" s="38">
        <f>[2]Calculations!AE144</f>
        <v>0</v>
      </c>
      <c r="AJ176" s="38">
        <f>[2]Calculations!AQ144</f>
        <v>0</v>
      </c>
      <c r="AK176" s="38">
        <f>[2]Calculations!AF144</f>
        <v>0</v>
      </c>
      <c r="AL176" s="38">
        <f>[2]Calculations!AR144</f>
        <v>0</v>
      </c>
      <c r="AM176" s="38">
        <f>[2]Calculations!AG144</f>
        <v>0</v>
      </c>
      <c r="AN176" s="38">
        <f>[2]Calculations!AS144</f>
        <v>0</v>
      </c>
      <c r="AO176" s="38">
        <f>[2]Calculations!AH144</f>
        <v>0</v>
      </c>
      <c r="AP176" s="38">
        <f>[2]Calculations!AT144</f>
        <v>0</v>
      </c>
      <c r="AQ176" s="38">
        <f>[2]Calculations!AI144</f>
        <v>2.8648624998699999E-2</v>
      </c>
      <c r="AR176" s="38">
        <f>[2]Calculations!AU144</f>
        <v>100.00008725976137</v>
      </c>
      <c r="AS176" s="38">
        <f>[2]Calculations!AJ144</f>
        <v>0</v>
      </c>
      <c r="AT176" s="38">
        <f>[2]Calculations!AV144</f>
        <v>0</v>
      </c>
      <c r="AU176" s="38">
        <f>[2]Calculations!AK144</f>
        <v>0</v>
      </c>
      <c r="AV176" s="38">
        <f>[2]Calculations!AW144</f>
        <v>0</v>
      </c>
      <c r="AW176" s="13"/>
      <c r="AX176" s="13"/>
      <c r="AY176" s="85" t="str">
        <f>[2]Calculations!D144</f>
        <v>Land Supply 2018</v>
      </c>
    </row>
    <row r="177" spans="2:51" ht="26" x14ac:dyDescent="0.35">
      <c r="B177" s="13" t="str">
        <f>[2]Calculations!A145</f>
        <v>110822/FO/2015/S1</v>
      </c>
      <c r="C177" s="30" t="str">
        <f>[2]Calculations!B145</f>
        <v>36-38 Mayfield Road Whalley Range</v>
      </c>
      <c r="D177" s="13" t="str">
        <f>[2]Calculations!C145</f>
        <v>Residential</v>
      </c>
      <c r="E177" s="38">
        <f>[2]Calculations!E145</f>
        <v>9.7626900000000003E-2</v>
      </c>
      <c r="F177" s="38">
        <f>[2]Calculations!I145</f>
        <v>9.7626900000000003E-2</v>
      </c>
      <c r="G177" s="38">
        <f>[2]Calculations!M145</f>
        <v>100</v>
      </c>
      <c r="H177" s="38">
        <f>[2]Calculations!H145</f>
        <v>0</v>
      </c>
      <c r="I177" s="38">
        <f>[2]Calculations!L145</f>
        <v>0</v>
      </c>
      <c r="J177" s="38">
        <f>[2]Calculations!G145</f>
        <v>0</v>
      </c>
      <c r="K177" s="38">
        <f>[2]Calculations!K145</f>
        <v>0</v>
      </c>
      <c r="L177" s="38">
        <f>[2]Calculations!F145</f>
        <v>0</v>
      </c>
      <c r="M177" s="38">
        <f>[2]Calculations!J145</f>
        <v>0</v>
      </c>
      <c r="N177" s="38">
        <f>[2]Calculations!V145</f>
        <v>9.7626919999299996E-2</v>
      </c>
      <c r="O177" s="38">
        <f>[2]Calculations!W145</f>
        <v>100.00002048543996</v>
      </c>
      <c r="P177" s="38">
        <f>[2]Calculations!O145</f>
        <v>0</v>
      </c>
      <c r="Q177" s="38">
        <f>[2]Calculations!S145</f>
        <v>0</v>
      </c>
      <c r="R177" s="38">
        <f>[2]Calculations!Q145</f>
        <v>0</v>
      </c>
      <c r="S177" s="38">
        <f>[2]Calculations!T145</f>
        <v>0</v>
      </c>
      <c r="T177" s="38">
        <f>[2]Calculations!R145</f>
        <v>0</v>
      </c>
      <c r="U177" s="38">
        <f>[2]Calculations!U145</f>
        <v>0</v>
      </c>
      <c r="V177" s="38" t="str">
        <f>[2]Calculations!X145</f>
        <v>Not Modelled</v>
      </c>
      <c r="W177" s="38" t="str">
        <f>[2]Calculations!Y145</f>
        <v>N/A</v>
      </c>
      <c r="X177" s="38" t="s">
        <v>100</v>
      </c>
      <c r="Y177" s="73" t="s">
        <v>106</v>
      </c>
      <c r="Z177" s="74" t="s">
        <v>107</v>
      </c>
      <c r="AA177" s="38">
        <f>[2]Calculations!AA145</f>
        <v>0</v>
      </c>
      <c r="AB177" s="38">
        <f>[2]Calculations!AM145</f>
        <v>0</v>
      </c>
      <c r="AC177" s="38">
        <f>[2]Calculations!AB145</f>
        <v>0</v>
      </c>
      <c r="AD177" s="38">
        <f>[2]Calculations!AN145</f>
        <v>0</v>
      </c>
      <c r="AE177" s="38">
        <f>[2]Calculations!AC145</f>
        <v>0</v>
      </c>
      <c r="AF177" s="38">
        <f>[2]Calculations!AO145</f>
        <v>0</v>
      </c>
      <c r="AG177" s="38">
        <f>[2]Calculations!AD145</f>
        <v>0</v>
      </c>
      <c r="AH177" s="38">
        <f>[2]Calculations!AP145</f>
        <v>0</v>
      </c>
      <c r="AI177" s="38">
        <f>[2]Calculations!AE145</f>
        <v>0</v>
      </c>
      <c r="AJ177" s="38">
        <f>[2]Calculations!AQ145</f>
        <v>0</v>
      </c>
      <c r="AK177" s="38">
        <f>[2]Calculations!AF145</f>
        <v>0</v>
      </c>
      <c r="AL177" s="38">
        <f>[2]Calculations!AR145</f>
        <v>0</v>
      </c>
      <c r="AM177" s="38">
        <f>[2]Calculations!AG145</f>
        <v>0</v>
      </c>
      <c r="AN177" s="38">
        <f>[2]Calculations!AS145</f>
        <v>0</v>
      </c>
      <c r="AO177" s="38">
        <f>[2]Calculations!AH145</f>
        <v>0</v>
      </c>
      <c r="AP177" s="38">
        <f>[2]Calculations!AT145</f>
        <v>0</v>
      </c>
      <c r="AQ177" s="38">
        <f>[2]Calculations!AI145</f>
        <v>0</v>
      </c>
      <c r="AR177" s="38">
        <f>[2]Calculations!AU145</f>
        <v>0</v>
      </c>
      <c r="AS177" s="38">
        <f>[2]Calculations!AJ145</f>
        <v>0</v>
      </c>
      <c r="AT177" s="38">
        <f>[2]Calculations!AV145</f>
        <v>0</v>
      </c>
      <c r="AU177" s="38">
        <f>[2]Calculations!AK145</f>
        <v>0</v>
      </c>
      <c r="AV177" s="38">
        <f>[2]Calculations!AW145</f>
        <v>0</v>
      </c>
      <c r="AW177" s="13"/>
      <c r="AX177" s="13"/>
      <c r="AY177" s="85" t="str">
        <f>[2]Calculations!D145</f>
        <v>Land Supply 2018</v>
      </c>
    </row>
    <row r="178" spans="2:51" ht="14.5" x14ac:dyDescent="0.35">
      <c r="B178" s="13" t="str">
        <f>[2]Calculations!A146</f>
        <v>110827/MO/2015/S2</v>
      </c>
      <c r="C178" s="30" t="str">
        <f>[2]Calculations!B146</f>
        <v>Plot 2500 Manchester Business Park, Aviator Way</v>
      </c>
      <c r="D178" s="13" t="str">
        <f>[2]Calculations!C146</f>
        <v>Offices</v>
      </c>
      <c r="E178" s="38">
        <f>[2]Calculations!E146</f>
        <v>1.8371200000000001</v>
      </c>
      <c r="F178" s="38">
        <f>[2]Calculations!I146</f>
        <v>1.8371200000000001</v>
      </c>
      <c r="G178" s="38">
        <f>[2]Calculations!M146</f>
        <v>100</v>
      </c>
      <c r="H178" s="38">
        <f>[2]Calculations!H146</f>
        <v>0</v>
      </c>
      <c r="I178" s="38">
        <f>[2]Calculations!L146</f>
        <v>0</v>
      </c>
      <c r="J178" s="38">
        <f>[2]Calculations!G146</f>
        <v>0</v>
      </c>
      <c r="K178" s="38">
        <f>[2]Calculations!K146</f>
        <v>0</v>
      </c>
      <c r="L178" s="38">
        <f>[2]Calculations!F146</f>
        <v>0</v>
      </c>
      <c r="M178" s="38">
        <f>[2]Calculations!J146</f>
        <v>0</v>
      </c>
      <c r="N178" s="38">
        <f>[2]Calculations!V146</f>
        <v>0</v>
      </c>
      <c r="O178" s="38">
        <f>[2]Calculations!W146</f>
        <v>0</v>
      </c>
      <c r="P178" s="38">
        <f>[2]Calculations!O146</f>
        <v>0.14743100000000001</v>
      </c>
      <c r="Q178" s="38">
        <f>[2]Calculations!S146</f>
        <v>8.0251153980142842</v>
      </c>
      <c r="R178" s="38">
        <f>[2]Calculations!Q146</f>
        <v>0</v>
      </c>
      <c r="S178" s="38">
        <f>[2]Calculations!T146</f>
        <v>0</v>
      </c>
      <c r="T178" s="38">
        <f>[2]Calculations!R146</f>
        <v>0</v>
      </c>
      <c r="U178" s="38">
        <f>[2]Calculations!U146</f>
        <v>0</v>
      </c>
      <c r="V178" s="38" t="str">
        <f>[2]Calculations!X146</f>
        <v>Not Modelled</v>
      </c>
      <c r="W178" s="38" t="str">
        <f>[2]Calculations!Y146</f>
        <v>N/A</v>
      </c>
      <c r="X178" s="38" t="s">
        <v>101</v>
      </c>
      <c r="Y178" s="73" t="s">
        <v>105</v>
      </c>
      <c r="Z178" s="73" t="s">
        <v>1066</v>
      </c>
      <c r="AA178" s="38">
        <f>[2]Calculations!AA146</f>
        <v>0</v>
      </c>
      <c r="AB178" s="38">
        <f>[2]Calculations!AM146</f>
        <v>0</v>
      </c>
      <c r="AC178" s="38">
        <f>[2]Calculations!AB146</f>
        <v>0</v>
      </c>
      <c r="AD178" s="38">
        <f>[2]Calculations!AN146</f>
        <v>0</v>
      </c>
      <c r="AE178" s="38">
        <f>[2]Calculations!AC146</f>
        <v>0</v>
      </c>
      <c r="AF178" s="38">
        <f>[2]Calculations!AO146</f>
        <v>0</v>
      </c>
      <c r="AG178" s="38">
        <f>[2]Calculations!AD146</f>
        <v>0</v>
      </c>
      <c r="AH178" s="38">
        <f>[2]Calculations!AP146</f>
        <v>0</v>
      </c>
      <c r="AI178" s="38">
        <f>[2]Calculations!AE146</f>
        <v>0.45985910192599999</v>
      </c>
      <c r="AJ178" s="38">
        <f>[2]Calculations!AQ146</f>
        <v>25.031522269966032</v>
      </c>
      <c r="AK178" s="38">
        <f>[2]Calculations!AF146</f>
        <v>0.45985910192599999</v>
      </c>
      <c r="AL178" s="38">
        <f>[2]Calculations!AR146</f>
        <v>25.031522269966032</v>
      </c>
      <c r="AM178" s="38">
        <f>[2]Calculations!AG146</f>
        <v>0</v>
      </c>
      <c r="AN178" s="38">
        <f>[2]Calculations!AS146</f>
        <v>0</v>
      </c>
      <c r="AO178" s="38">
        <f>[2]Calculations!AH146</f>
        <v>0</v>
      </c>
      <c r="AP178" s="38">
        <f>[2]Calculations!AT146</f>
        <v>0</v>
      </c>
      <c r="AQ178" s="38">
        <f>[2]Calculations!AI146</f>
        <v>0</v>
      </c>
      <c r="AR178" s="38">
        <f>[2]Calculations!AU146</f>
        <v>0</v>
      </c>
      <c r="AS178" s="38">
        <f>[2]Calculations!AJ146</f>
        <v>0</v>
      </c>
      <c r="AT178" s="38">
        <f>[2]Calculations!AV146</f>
        <v>0</v>
      </c>
      <c r="AU178" s="38">
        <f>[2]Calculations!AK146</f>
        <v>0</v>
      </c>
      <c r="AV178" s="38">
        <f>[2]Calculations!AW146</f>
        <v>0</v>
      </c>
      <c r="AW178" s="13"/>
      <c r="AX178" s="13"/>
      <c r="AY178" s="85" t="str">
        <f>[2]Calculations!D146</f>
        <v>Land Supply 2018</v>
      </c>
    </row>
    <row r="179" spans="2:51" ht="26" x14ac:dyDescent="0.35">
      <c r="B179" s="13" t="str">
        <f>[2]Calculations!A147</f>
        <v>110890/FO/2015/C2</v>
      </c>
      <c r="C179" s="30" t="str">
        <f>[2]Calculations!B147</f>
        <v>60 Oldham Street</v>
      </c>
      <c r="D179" s="13" t="str">
        <f>[2]Calculations!C147</f>
        <v>Residential</v>
      </c>
      <c r="E179" s="38">
        <f>[2]Calculations!E147</f>
        <v>1.5726299999999999E-2</v>
      </c>
      <c r="F179" s="38">
        <f>[2]Calculations!I147</f>
        <v>1.5726299999999999E-2</v>
      </c>
      <c r="G179" s="38">
        <f>[2]Calculations!M147</f>
        <v>100</v>
      </c>
      <c r="H179" s="38">
        <f>[2]Calculations!H147</f>
        <v>0</v>
      </c>
      <c r="I179" s="38">
        <f>[2]Calculations!L147</f>
        <v>0</v>
      </c>
      <c r="J179" s="38">
        <f>[2]Calculations!G147</f>
        <v>0</v>
      </c>
      <c r="K179" s="38">
        <f>[2]Calculations!K147</f>
        <v>0</v>
      </c>
      <c r="L179" s="38">
        <f>[2]Calculations!F147</f>
        <v>0</v>
      </c>
      <c r="M179" s="38">
        <f>[2]Calculations!J147</f>
        <v>0</v>
      </c>
      <c r="N179" s="38">
        <f>[2]Calculations!V147</f>
        <v>0</v>
      </c>
      <c r="O179" s="38">
        <f>[2]Calculations!W147</f>
        <v>0</v>
      </c>
      <c r="P179" s="38">
        <f>[2]Calculations!O147</f>
        <v>0</v>
      </c>
      <c r="Q179" s="38">
        <f>[2]Calculations!S147</f>
        <v>0</v>
      </c>
      <c r="R179" s="38">
        <f>[2]Calculations!Q147</f>
        <v>0</v>
      </c>
      <c r="S179" s="38">
        <f>[2]Calculations!T147</f>
        <v>0</v>
      </c>
      <c r="T179" s="38">
        <f>[2]Calculations!R147</f>
        <v>0</v>
      </c>
      <c r="U179" s="38">
        <f>[2]Calculations!U147</f>
        <v>0</v>
      </c>
      <c r="V179" s="38" t="str">
        <f>[2]Calculations!X147</f>
        <v>Not Modelled</v>
      </c>
      <c r="W179" s="38" t="str">
        <f>[2]Calculations!Y147</f>
        <v>N/A</v>
      </c>
      <c r="X179" s="38" t="s">
        <v>100</v>
      </c>
      <c r="Y179" s="73" t="s">
        <v>106</v>
      </c>
      <c r="Z179" s="74" t="s">
        <v>107</v>
      </c>
      <c r="AA179" s="38">
        <f>[2]Calculations!AA147</f>
        <v>0</v>
      </c>
      <c r="AB179" s="38">
        <f>[2]Calculations!AM147</f>
        <v>0</v>
      </c>
      <c r="AC179" s="38">
        <f>[2]Calculations!AB147</f>
        <v>0</v>
      </c>
      <c r="AD179" s="38">
        <f>[2]Calculations!AN147</f>
        <v>0</v>
      </c>
      <c r="AE179" s="38">
        <f>[2]Calculations!AC147</f>
        <v>0</v>
      </c>
      <c r="AF179" s="38">
        <f>[2]Calculations!AO147</f>
        <v>0</v>
      </c>
      <c r="AG179" s="38">
        <f>[2]Calculations!AD147</f>
        <v>0</v>
      </c>
      <c r="AH179" s="38">
        <f>[2]Calculations!AP147</f>
        <v>0</v>
      </c>
      <c r="AI179" s="38">
        <f>[2]Calculations!AE147</f>
        <v>0</v>
      </c>
      <c r="AJ179" s="38">
        <f>[2]Calculations!AQ147</f>
        <v>0</v>
      </c>
      <c r="AK179" s="38">
        <f>[2]Calculations!AF147</f>
        <v>0</v>
      </c>
      <c r="AL179" s="38">
        <f>[2]Calculations!AR147</f>
        <v>0</v>
      </c>
      <c r="AM179" s="38">
        <f>[2]Calculations!AG147</f>
        <v>0</v>
      </c>
      <c r="AN179" s="38">
        <f>[2]Calculations!AS147</f>
        <v>0</v>
      </c>
      <c r="AO179" s="38">
        <f>[2]Calculations!AH147</f>
        <v>0</v>
      </c>
      <c r="AP179" s="38">
        <f>[2]Calculations!AT147</f>
        <v>0</v>
      </c>
      <c r="AQ179" s="38">
        <f>[2]Calculations!AI147</f>
        <v>0</v>
      </c>
      <c r="AR179" s="38">
        <f>[2]Calculations!AU147</f>
        <v>0</v>
      </c>
      <c r="AS179" s="38">
        <f>[2]Calculations!AJ147</f>
        <v>0</v>
      </c>
      <c r="AT179" s="38">
        <f>[2]Calculations!AV147</f>
        <v>0</v>
      </c>
      <c r="AU179" s="38">
        <f>[2]Calculations!AK147</f>
        <v>0</v>
      </c>
      <c r="AV179" s="38">
        <f>[2]Calculations!AW147</f>
        <v>0</v>
      </c>
      <c r="AW179" s="13"/>
      <c r="AX179" s="13"/>
      <c r="AY179" s="85" t="str">
        <f>[2]Calculations!D147</f>
        <v>Land Supply 2018</v>
      </c>
    </row>
    <row r="180" spans="2:51" ht="14.5" x14ac:dyDescent="0.35">
      <c r="B180" s="13" t="str">
        <f>[2]Calculations!A148</f>
        <v>110893/FO/2015/S2</v>
      </c>
      <c r="C180" s="30" t="str">
        <f>[2]Calculations!B148</f>
        <v>Underbank House Millgate Lane Didsbury</v>
      </c>
      <c r="D180" s="13" t="str">
        <f>[2]Calculations!C148</f>
        <v>Residential</v>
      </c>
      <c r="E180" s="38">
        <f>[2]Calculations!E148</f>
        <v>0.29860900000000001</v>
      </c>
      <c r="F180" s="38">
        <f>[2]Calculations!I148</f>
        <v>3.749970000077596E-7</v>
      </c>
      <c r="G180" s="38">
        <f>[2]Calculations!M148</f>
        <v>1.2558127853070722E-4</v>
      </c>
      <c r="H180" s="38">
        <f>[2]Calculations!H148</f>
        <v>0</v>
      </c>
      <c r="I180" s="38">
        <f>[2]Calculations!L148</f>
        <v>0</v>
      </c>
      <c r="J180" s="38">
        <f>[2]Calculations!G148</f>
        <v>0.29860862500300001</v>
      </c>
      <c r="K180" s="38">
        <f>[2]Calculations!K148</f>
        <v>99.999874418721475</v>
      </c>
      <c r="L180" s="38">
        <f>[2]Calculations!F148</f>
        <v>0</v>
      </c>
      <c r="M180" s="38">
        <f>[2]Calculations!J148</f>
        <v>0</v>
      </c>
      <c r="N180" s="38">
        <f>[2]Calculations!V148</f>
        <v>0.29860862500300001</v>
      </c>
      <c r="O180" s="38">
        <f>[2]Calculations!W148</f>
        <v>99.999874418721475</v>
      </c>
      <c r="P180" s="38">
        <f>[2]Calculations!O148</f>
        <v>1.5914999999999999E-5</v>
      </c>
      <c r="Q180" s="38">
        <f>[2]Calculations!S148</f>
        <v>5.3297120984297187E-3</v>
      </c>
      <c r="R180" s="38">
        <f>[2]Calculations!Q148</f>
        <v>0</v>
      </c>
      <c r="S180" s="38">
        <f>[2]Calculations!T148</f>
        <v>0</v>
      </c>
      <c r="T180" s="38">
        <f>[2]Calculations!R148</f>
        <v>0</v>
      </c>
      <c r="U180" s="38">
        <f>[2]Calculations!U148</f>
        <v>0</v>
      </c>
      <c r="V180" s="38" t="str">
        <f>[2]Calculations!X148</f>
        <v>Not Modelled</v>
      </c>
      <c r="W180" s="38" t="str">
        <f>[2]Calculations!Y148</f>
        <v>N/A</v>
      </c>
      <c r="X180" s="38" t="s">
        <v>100</v>
      </c>
      <c r="Y180" s="73" t="s">
        <v>102</v>
      </c>
      <c r="Z180" s="73" t="s">
        <v>1070</v>
      </c>
      <c r="AA180" s="38">
        <f>[2]Calculations!AA148</f>
        <v>0</v>
      </c>
      <c r="AB180" s="38">
        <f>[2]Calculations!AM148</f>
        <v>0</v>
      </c>
      <c r="AC180" s="38">
        <f>[2]Calculations!AB148</f>
        <v>0</v>
      </c>
      <c r="AD180" s="38">
        <f>[2]Calculations!AN148</f>
        <v>0</v>
      </c>
      <c r="AE180" s="38">
        <f>[2]Calculations!AC148</f>
        <v>0</v>
      </c>
      <c r="AF180" s="38">
        <f>[2]Calculations!AO148</f>
        <v>0</v>
      </c>
      <c r="AG180" s="38">
        <f>[2]Calculations!AD148</f>
        <v>0.21912400486799999</v>
      </c>
      <c r="AH180" s="38">
        <f>[2]Calculations!AP148</f>
        <v>73.381580886041604</v>
      </c>
      <c r="AI180" s="38">
        <f>[2]Calculations!AE148</f>
        <v>0</v>
      </c>
      <c r="AJ180" s="38">
        <f>[2]Calculations!AQ148</f>
        <v>0</v>
      </c>
      <c r="AK180" s="38">
        <f>[2]Calculations!AF148</f>
        <v>0</v>
      </c>
      <c r="AL180" s="38">
        <f>[2]Calculations!AR148</f>
        <v>0</v>
      </c>
      <c r="AM180" s="38">
        <f>[2]Calculations!AG148</f>
        <v>0</v>
      </c>
      <c r="AN180" s="38">
        <f>[2]Calculations!AS148</f>
        <v>0</v>
      </c>
      <c r="AO180" s="38">
        <f>[2]Calculations!AH148</f>
        <v>0</v>
      </c>
      <c r="AP180" s="38">
        <f>[2]Calculations!AT148</f>
        <v>0</v>
      </c>
      <c r="AQ180" s="38">
        <f>[2]Calculations!AI148</f>
        <v>0</v>
      </c>
      <c r="AR180" s="38">
        <f>[2]Calculations!AU148</f>
        <v>0</v>
      </c>
      <c r="AS180" s="38">
        <f>[2]Calculations!AJ148</f>
        <v>0</v>
      </c>
      <c r="AT180" s="38">
        <f>[2]Calculations!AV148</f>
        <v>0</v>
      </c>
      <c r="AU180" s="38">
        <f>[2]Calculations!AK148</f>
        <v>0</v>
      </c>
      <c r="AV180" s="38">
        <f>[2]Calculations!AW148</f>
        <v>0</v>
      </c>
      <c r="AW180" s="13"/>
      <c r="AX180" s="13"/>
      <c r="AY180" s="85" t="str">
        <f>[2]Calculations!D148</f>
        <v>Land Supply 2018</v>
      </c>
    </row>
    <row r="181" spans="2:51" ht="14.5" x14ac:dyDescent="0.35">
      <c r="B181" s="13" t="str">
        <f>[2]Calculations!A149</f>
        <v>110912/FO/2015/S2</v>
      </c>
      <c r="C181" s="30" t="str">
        <f>[2]Calculations!B149</f>
        <v>Xenon House 10 School Lane Didsbury</v>
      </c>
      <c r="D181" s="13" t="str">
        <f>[2]Calculations!C149</f>
        <v>Offices</v>
      </c>
      <c r="E181" s="38">
        <f>[2]Calculations!E149</f>
        <v>5.1851300000000003E-2</v>
      </c>
      <c r="F181" s="38">
        <f>[2]Calculations!I149</f>
        <v>5.1851300000000003E-2</v>
      </c>
      <c r="G181" s="38">
        <f>[2]Calculations!M149</f>
        <v>100</v>
      </c>
      <c r="H181" s="38">
        <f>[2]Calculations!H149</f>
        <v>0</v>
      </c>
      <c r="I181" s="38">
        <f>[2]Calculations!L149</f>
        <v>0</v>
      </c>
      <c r="J181" s="38">
        <f>[2]Calculations!G149</f>
        <v>0</v>
      </c>
      <c r="K181" s="38">
        <f>[2]Calculations!K149</f>
        <v>0</v>
      </c>
      <c r="L181" s="38">
        <f>[2]Calculations!F149</f>
        <v>0</v>
      </c>
      <c r="M181" s="38">
        <f>[2]Calculations!J149</f>
        <v>0</v>
      </c>
      <c r="N181" s="38">
        <f>[2]Calculations!V149</f>
        <v>0</v>
      </c>
      <c r="O181" s="38">
        <f>[2]Calculations!W149</f>
        <v>0</v>
      </c>
      <c r="P181" s="38">
        <f>[2]Calculations!O149</f>
        <v>8.8872500000000007E-5</v>
      </c>
      <c r="Q181" s="38">
        <f>[2]Calculations!S149</f>
        <v>0.17139878845853432</v>
      </c>
      <c r="R181" s="38">
        <f>[2]Calculations!Q149</f>
        <v>0</v>
      </c>
      <c r="S181" s="38">
        <f>[2]Calculations!T149</f>
        <v>0</v>
      </c>
      <c r="T181" s="38">
        <f>[2]Calculations!R149</f>
        <v>0</v>
      </c>
      <c r="U181" s="38">
        <f>[2]Calculations!U149</f>
        <v>0</v>
      </c>
      <c r="V181" s="38" t="str">
        <f>[2]Calculations!X149</f>
        <v>Not Modelled</v>
      </c>
      <c r="W181" s="38" t="str">
        <f>[2]Calculations!Y149</f>
        <v>N/A</v>
      </c>
      <c r="X181" s="38" t="s">
        <v>101</v>
      </c>
      <c r="Y181" s="73" t="s">
        <v>105</v>
      </c>
      <c r="Z181" s="73" t="s">
        <v>1066</v>
      </c>
      <c r="AA181" s="38">
        <f>[2]Calculations!AA149</f>
        <v>0</v>
      </c>
      <c r="AB181" s="38">
        <f>[2]Calculations!AM149</f>
        <v>0</v>
      </c>
      <c r="AC181" s="38">
        <f>[2]Calculations!AB149</f>
        <v>0</v>
      </c>
      <c r="AD181" s="38">
        <f>[2]Calculations!AN149</f>
        <v>0</v>
      </c>
      <c r="AE181" s="38">
        <f>[2]Calculations!AC149</f>
        <v>0</v>
      </c>
      <c r="AF181" s="38">
        <f>[2]Calculations!AO149</f>
        <v>0</v>
      </c>
      <c r="AG181" s="38">
        <f>[2]Calculations!AD149</f>
        <v>0</v>
      </c>
      <c r="AH181" s="38">
        <f>[2]Calculations!AP149</f>
        <v>0</v>
      </c>
      <c r="AI181" s="38">
        <f>[2]Calculations!AE149</f>
        <v>0</v>
      </c>
      <c r="AJ181" s="38">
        <f>[2]Calculations!AQ149</f>
        <v>0</v>
      </c>
      <c r="AK181" s="38">
        <f>[2]Calculations!AF149</f>
        <v>0</v>
      </c>
      <c r="AL181" s="38">
        <f>[2]Calculations!AR149</f>
        <v>0</v>
      </c>
      <c r="AM181" s="38">
        <f>[2]Calculations!AG149</f>
        <v>0</v>
      </c>
      <c r="AN181" s="38">
        <f>[2]Calculations!AS149</f>
        <v>0</v>
      </c>
      <c r="AO181" s="38">
        <f>[2]Calculations!AH149</f>
        <v>0</v>
      </c>
      <c r="AP181" s="38">
        <f>[2]Calculations!AT149</f>
        <v>0</v>
      </c>
      <c r="AQ181" s="38">
        <f>[2]Calculations!AI149</f>
        <v>0</v>
      </c>
      <c r="AR181" s="38">
        <f>[2]Calculations!AU149</f>
        <v>0</v>
      </c>
      <c r="AS181" s="38">
        <f>[2]Calculations!AJ149</f>
        <v>0</v>
      </c>
      <c r="AT181" s="38">
        <f>[2]Calculations!AV149</f>
        <v>0</v>
      </c>
      <c r="AU181" s="38">
        <f>[2]Calculations!AK149</f>
        <v>0</v>
      </c>
      <c r="AV181" s="38">
        <f>[2]Calculations!AW149</f>
        <v>0</v>
      </c>
      <c r="AW181" s="13"/>
      <c r="AX181" s="13"/>
      <c r="AY181" s="85" t="str">
        <f>[2]Calculations!D149</f>
        <v>Land Supply 2018</v>
      </c>
    </row>
    <row r="182" spans="2:51" ht="26" x14ac:dyDescent="0.35">
      <c r="B182" s="13" t="str">
        <f>[2]Calculations!A150</f>
        <v>111003 / 108705</v>
      </c>
      <c r="C182" s="30" t="str">
        <f>[2]Calculations!B150</f>
        <v>10-12 Whitworth St West</v>
      </c>
      <c r="D182" s="13" t="str">
        <f>[2]Calculations!C150</f>
        <v>Residential</v>
      </c>
      <c r="E182" s="38">
        <f>[2]Calculations!E150</f>
        <v>8.0563200000000001E-2</v>
      </c>
      <c r="F182" s="38">
        <f>[2]Calculations!I150</f>
        <v>8.0563200000000001E-2</v>
      </c>
      <c r="G182" s="38">
        <f>[2]Calculations!M150</f>
        <v>100</v>
      </c>
      <c r="H182" s="38">
        <f>[2]Calculations!H150</f>
        <v>0</v>
      </c>
      <c r="I182" s="38">
        <f>[2]Calculations!L150</f>
        <v>0</v>
      </c>
      <c r="J182" s="38">
        <f>[2]Calculations!G150</f>
        <v>0</v>
      </c>
      <c r="K182" s="38">
        <f>[2]Calculations!K150</f>
        <v>0</v>
      </c>
      <c r="L182" s="38">
        <f>[2]Calculations!F150</f>
        <v>0</v>
      </c>
      <c r="M182" s="38">
        <f>[2]Calculations!J150</f>
        <v>0</v>
      </c>
      <c r="N182" s="38">
        <f>[2]Calculations!V150</f>
        <v>0</v>
      </c>
      <c r="O182" s="38">
        <f>[2]Calculations!W150</f>
        <v>0</v>
      </c>
      <c r="P182" s="38">
        <f>[2]Calculations!O150</f>
        <v>0</v>
      </c>
      <c r="Q182" s="38">
        <f>[2]Calculations!S150</f>
        <v>0</v>
      </c>
      <c r="R182" s="38">
        <f>[2]Calculations!Q150</f>
        <v>0</v>
      </c>
      <c r="S182" s="38">
        <f>[2]Calculations!T150</f>
        <v>0</v>
      </c>
      <c r="T182" s="38">
        <f>[2]Calculations!R150</f>
        <v>0</v>
      </c>
      <c r="U182" s="38">
        <f>[2]Calculations!U150</f>
        <v>0</v>
      </c>
      <c r="V182" s="38" t="str">
        <f>[2]Calculations!X150</f>
        <v>Not Modelled</v>
      </c>
      <c r="W182" s="38" t="str">
        <f>[2]Calculations!Y150</f>
        <v>N/A</v>
      </c>
      <c r="X182" s="38" t="s">
        <v>100</v>
      </c>
      <c r="Y182" s="73" t="s">
        <v>106</v>
      </c>
      <c r="Z182" s="74" t="s">
        <v>107</v>
      </c>
      <c r="AA182" s="38">
        <f>[2]Calculations!AA150</f>
        <v>0</v>
      </c>
      <c r="AB182" s="38">
        <f>[2]Calculations!AM150</f>
        <v>0</v>
      </c>
      <c r="AC182" s="38">
        <f>[2]Calculations!AB150</f>
        <v>0</v>
      </c>
      <c r="AD182" s="38">
        <f>[2]Calculations!AN150</f>
        <v>0</v>
      </c>
      <c r="AE182" s="38">
        <f>[2]Calculations!AC150</f>
        <v>0</v>
      </c>
      <c r="AF182" s="38">
        <f>[2]Calculations!AO150</f>
        <v>0</v>
      </c>
      <c r="AG182" s="38">
        <f>[2]Calculations!AD150</f>
        <v>0</v>
      </c>
      <c r="AH182" s="38">
        <f>[2]Calculations!AP150</f>
        <v>0</v>
      </c>
      <c r="AI182" s="38">
        <f>[2]Calculations!AE150</f>
        <v>0</v>
      </c>
      <c r="AJ182" s="38">
        <f>[2]Calculations!AQ150</f>
        <v>0</v>
      </c>
      <c r="AK182" s="38">
        <f>[2]Calculations!AF150</f>
        <v>0</v>
      </c>
      <c r="AL182" s="38">
        <f>[2]Calculations!AR150</f>
        <v>0</v>
      </c>
      <c r="AM182" s="38">
        <f>[2]Calculations!AG150</f>
        <v>0</v>
      </c>
      <c r="AN182" s="38">
        <f>[2]Calculations!AS150</f>
        <v>0</v>
      </c>
      <c r="AO182" s="38">
        <f>[2]Calculations!AH150</f>
        <v>0</v>
      </c>
      <c r="AP182" s="38">
        <f>[2]Calculations!AT150</f>
        <v>0</v>
      </c>
      <c r="AQ182" s="38">
        <f>[2]Calculations!AI150</f>
        <v>8.0563149995799999E-2</v>
      </c>
      <c r="AR182" s="38">
        <f>[2]Calculations!AU150</f>
        <v>99.999937931710747</v>
      </c>
      <c r="AS182" s="38">
        <f>[2]Calculations!AJ150</f>
        <v>0</v>
      </c>
      <c r="AT182" s="38">
        <f>[2]Calculations!AV150</f>
        <v>0</v>
      </c>
      <c r="AU182" s="38">
        <f>[2]Calculations!AK150</f>
        <v>0</v>
      </c>
      <c r="AV182" s="38">
        <f>[2]Calculations!AW150</f>
        <v>0</v>
      </c>
      <c r="AW182" s="13"/>
      <c r="AX182" s="13"/>
      <c r="AY182" s="85" t="str">
        <f>[2]Calculations!D150</f>
        <v>Land Supply 2018</v>
      </c>
    </row>
    <row r="183" spans="2:51" ht="14.5" x14ac:dyDescent="0.35">
      <c r="B183" s="13" t="str">
        <f>[2]Calculations!A151</f>
        <v>111027/FO/2016/C1</v>
      </c>
      <c r="C183" s="30" t="str">
        <f>[2]Calculations!B151</f>
        <v>Circle Square Blocks 7 &amp; 8</v>
      </c>
      <c r="D183" s="13" t="str">
        <f>[2]Calculations!C151</f>
        <v>Residential</v>
      </c>
      <c r="E183" s="38">
        <f>[2]Calculations!E151</f>
        <v>0.17621300000000001</v>
      </c>
      <c r="F183" s="38">
        <f>[2]Calculations!I151</f>
        <v>0.17621300000000001</v>
      </c>
      <c r="G183" s="38">
        <f>[2]Calculations!M151</f>
        <v>100</v>
      </c>
      <c r="H183" s="38">
        <f>[2]Calculations!H151</f>
        <v>0</v>
      </c>
      <c r="I183" s="38">
        <f>[2]Calculations!L151</f>
        <v>0</v>
      </c>
      <c r="J183" s="38">
        <f>[2]Calculations!G151</f>
        <v>0</v>
      </c>
      <c r="K183" s="38">
        <f>[2]Calculations!K151</f>
        <v>0</v>
      </c>
      <c r="L183" s="38">
        <f>[2]Calculations!F151</f>
        <v>0</v>
      </c>
      <c r="M183" s="38">
        <f>[2]Calculations!J151</f>
        <v>0</v>
      </c>
      <c r="N183" s="38">
        <f>[2]Calculations!V151</f>
        <v>0.116232677549</v>
      </c>
      <c r="O183" s="38">
        <f>[2]Calculations!W151</f>
        <v>65.961465697196004</v>
      </c>
      <c r="P183" s="38">
        <f>[2]Calculations!O151</f>
        <v>3.1468839999929998E-2</v>
      </c>
      <c r="Q183" s="38">
        <f>[2]Calculations!S151</f>
        <v>17.858409992412589</v>
      </c>
      <c r="R183" s="38">
        <f>[2]Calculations!Q151</f>
        <v>6.4500399999300002E-3</v>
      </c>
      <c r="S183" s="38">
        <f>[2]Calculations!T151</f>
        <v>3.6603655802523081</v>
      </c>
      <c r="T183" s="38">
        <f>[2]Calculations!R151</f>
        <v>0</v>
      </c>
      <c r="U183" s="38">
        <f>[2]Calculations!U151</f>
        <v>0</v>
      </c>
      <c r="V183" s="38" t="str">
        <f>[2]Calculations!X151</f>
        <v>Not Modelled</v>
      </c>
      <c r="W183" s="38" t="str">
        <f>[2]Calculations!Y151</f>
        <v>N/A</v>
      </c>
      <c r="X183" s="38" t="s">
        <v>100</v>
      </c>
      <c r="Y183" s="73" t="s">
        <v>105</v>
      </c>
      <c r="Z183" s="73" t="s">
        <v>1066</v>
      </c>
      <c r="AA183" s="38">
        <f>[2]Calculations!AA151</f>
        <v>0</v>
      </c>
      <c r="AB183" s="38">
        <f>[2]Calculations!AM151</f>
        <v>0</v>
      </c>
      <c r="AC183" s="38">
        <f>[2]Calculations!AB151</f>
        <v>0</v>
      </c>
      <c r="AD183" s="38">
        <f>[2]Calculations!AN151</f>
        <v>0</v>
      </c>
      <c r="AE183" s="38">
        <f>[2]Calculations!AC151</f>
        <v>0</v>
      </c>
      <c r="AF183" s="38">
        <f>[2]Calculations!AO151</f>
        <v>0</v>
      </c>
      <c r="AG183" s="38">
        <f>[2]Calculations!AD151</f>
        <v>0</v>
      </c>
      <c r="AH183" s="38">
        <f>[2]Calculations!AP151</f>
        <v>0</v>
      </c>
      <c r="AI183" s="38">
        <f>[2]Calculations!AE151</f>
        <v>0</v>
      </c>
      <c r="AJ183" s="38">
        <f>[2]Calculations!AQ151</f>
        <v>0</v>
      </c>
      <c r="AK183" s="38">
        <f>[2]Calculations!AF151</f>
        <v>0</v>
      </c>
      <c r="AL183" s="38">
        <f>[2]Calculations!AR151</f>
        <v>0</v>
      </c>
      <c r="AM183" s="38">
        <f>[2]Calculations!AG151</f>
        <v>0</v>
      </c>
      <c r="AN183" s="38">
        <f>[2]Calculations!AS151</f>
        <v>0</v>
      </c>
      <c r="AO183" s="38">
        <f>[2]Calculations!AH151</f>
        <v>0</v>
      </c>
      <c r="AP183" s="38">
        <f>[2]Calculations!AT151</f>
        <v>0</v>
      </c>
      <c r="AQ183" s="38">
        <f>[2]Calculations!AI151</f>
        <v>0.176212805005</v>
      </c>
      <c r="AR183" s="38">
        <f>[2]Calculations!AU151</f>
        <v>99.999889341308517</v>
      </c>
      <c r="AS183" s="38">
        <f>[2]Calculations!AJ151</f>
        <v>0</v>
      </c>
      <c r="AT183" s="38">
        <f>[2]Calculations!AV151</f>
        <v>0</v>
      </c>
      <c r="AU183" s="38">
        <f>[2]Calculations!AK151</f>
        <v>0</v>
      </c>
      <c r="AV183" s="38">
        <f>[2]Calculations!AW151</f>
        <v>0</v>
      </c>
      <c r="AW183" s="13"/>
      <c r="AX183" s="13"/>
      <c r="AY183" s="85" t="str">
        <f>[2]Calculations!D151</f>
        <v>Land Supply 2018</v>
      </c>
    </row>
    <row r="184" spans="2:51" ht="26" x14ac:dyDescent="0.35">
      <c r="B184" s="13" t="str">
        <f>[2]Calculations!A152</f>
        <v>111091/FO/2016/S2</v>
      </c>
      <c r="C184" s="30" t="str">
        <f>[2]Calculations!B152</f>
        <v>58 Kingston Road Didsbury</v>
      </c>
      <c r="D184" s="13" t="str">
        <f>[2]Calculations!C152</f>
        <v>Residential</v>
      </c>
      <c r="E184" s="38">
        <f>[2]Calculations!E152</f>
        <v>9.2504100000000006E-2</v>
      </c>
      <c r="F184" s="38">
        <f>[2]Calculations!I152</f>
        <v>9.2504100000000006E-2</v>
      </c>
      <c r="G184" s="38">
        <f>[2]Calculations!M152</f>
        <v>100</v>
      </c>
      <c r="H184" s="38">
        <f>[2]Calculations!H152</f>
        <v>0</v>
      </c>
      <c r="I184" s="38">
        <f>[2]Calculations!L152</f>
        <v>0</v>
      </c>
      <c r="J184" s="38">
        <f>[2]Calculations!G152</f>
        <v>0</v>
      </c>
      <c r="K184" s="38">
        <f>[2]Calculations!K152</f>
        <v>0</v>
      </c>
      <c r="L184" s="38">
        <f>[2]Calculations!F152</f>
        <v>0</v>
      </c>
      <c r="M184" s="38">
        <f>[2]Calculations!J152</f>
        <v>0</v>
      </c>
      <c r="N184" s="38">
        <f>[2]Calculations!V152</f>
        <v>9.2504095001100003E-2</v>
      </c>
      <c r="O184" s="38">
        <f>[2]Calculations!W152</f>
        <v>99.999994596023313</v>
      </c>
      <c r="P184" s="38">
        <f>[2]Calculations!O152</f>
        <v>0</v>
      </c>
      <c r="Q184" s="38">
        <f>[2]Calculations!S152</f>
        <v>0</v>
      </c>
      <c r="R184" s="38">
        <f>[2]Calculations!Q152</f>
        <v>0</v>
      </c>
      <c r="S184" s="38">
        <f>[2]Calculations!T152</f>
        <v>0</v>
      </c>
      <c r="T184" s="38">
        <f>[2]Calculations!R152</f>
        <v>0</v>
      </c>
      <c r="U184" s="38">
        <f>[2]Calculations!U152</f>
        <v>0</v>
      </c>
      <c r="V184" s="38" t="str">
        <f>[2]Calculations!X152</f>
        <v>Not Modelled</v>
      </c>
      <c r="W184" s="38" t="str">
        <f>[2]Calculations!Y152</f>
        <v>N/A</v>
      </c>
      <c r="X184" s="38" t="s">
        <v>100</v>
      </c>
      <c r="Y184" s="73" t="s">
        <v>106</v>
      </c>
      <c r="Z184" s="74" t="s">
        <v>107</v>
      </c>
      <c r="AA184" s="38">
        <f>[2]Calculations!AA152</f>
        <v>0</v>
      </c>
      <c r="AB184" s="38">
        <f>[2]Calculations!AM152</f>
        <v>0</v>
      </c>
      <c r="AC184" s="38">
        <f>[2]Calculations!AB152</f>
        <v>0</v>
      </c>
      <c r="AD184" s="38">
        <f>[2]Calculations!AN152</f>
        <v>0</v>
      </c>
      <c r="AE184" s="38">
        <f>[2]Calculations!AC152</f>
        <v>0</v>
      </c>
      <c r="AF184" s="38">
        <f>[2]Calculations!AO152</f>
        <v>0</v>
      </c>
      <c r="AG184" s="38">
        <f>[2]Calculations!AD152</f>
        <v>0</v>
      </c>
      <c r="AH184" s="38">
        <f>[2]Calculations!AP152</f>
        <v>0</v>
      </c>
      <c r="AI184" s="38">
        <f>[2]Calculations!AE152</f>
        <v>0</v>
      </c>
      <c r="AJ184" s="38">
        <f>[2]Calculations!AQ152</f>
        <v>0</v>
      </c>
      <c r="AK184" s="38">
        <f>[2]Calculations!AF152</f>
        <v>0</v>
      </c>
      <c r="AL184" s="38">
        <f>[2]Calculations!AR152</f>
        <v>0</v>
      </c>
      <c r="AM184" s="38">
        <f>[2]Calculations!AG152</f>
        <v>0</v>
      </c>
      <c r="AN184" s="38">
        <f>[2]Calculations!AS152</f>
        <v>0</v>
      </c>
      <c r="AO184" s="38">
        <f>[2]Calculations!AH152</f>
        <v>0</v>
      </c>
      <c r="AP184" s="38">
        <f>[2]Calculations!AT152</f>
        <v>0</v>
      </c>
      <c r="AQ184" s="38">
        <f>[2]Calculations!AI152</f>
        <v>0</v>
      </c>
      <c r="AR184" s="38">
        <f>[2]Calculations!AU152</f>
        <v>0</v>
      </c>
      <c r="AS184" s="38">
        <f>[2]Calculations!AJ152</f>
        <v>0</v>
      </c>
      <c r="AT184" s="38">
        <f>[2]Calculations!AV152</f>
        <v>0</v>
      </c>
      <c r="AU184" s="38">
        <f>[2]Calculations!AK152</f>
        <v>0</v>
      </c>
      <c r="AV184" s="38">
        <f>[2]Calculations!AW152</f>
        <v>0</v>
      </c>
      <c r="AW184" s="13"/>
      <c r="AX184" s="13"/>
      <c r="AY184" s="85" t="str">
        <f>[2]Calculations!D152</f>
        <v>Land Supply 2018</v>
      </c>
    </row>
    <row r="185" spans="2:51" ht="26" x14ac:dyDescent="0.35">
      <c r="B185" s="13" t="str">
        <f>[2]Calculations!A153</f>
        <v>111134/FO/2016/N1</v>
      </c>
      <c r="C185" s="30" t="str">
        <f>[2]Calculations!B153</f>
        <v>Land Between 81 And 85 Cleveland Road Crumpsall</v>
      </c>
      <c r="D185" s="13" t="str">
        <f>[2]Calculations!C153</f>
        <v>Residential</v>
      </c>
      <c r="E185" s="38">
        <f>[2]Calculations!E153</f>
        <v>6.6799899999999995E-2</v>
      </c>
      <c r="F185" s="38">
        <f>[2]Calculations!I153</f>
        <v>6.6799899999999995E-2</v>
      </c>
      <c r="G185" s="38">
        <f>[2]Calculations!M153</f>
        <v>100</v>
      </c>
      <c r="H185" s="38">
        <f>[2]Calculations!H153</f>
        <v>0</v>
      </c>
      <c r="I185" s="38">
        <f>[2]Calculations!L153</f>
        <v>0</v>
      </c>
      <c r="J185" s="38">
        <f>[2]Calculations!G153</f>
        <v>0</v>
      </c>
      <c r="K185" s="38">
        <f>[2]Calculations!K153</f>
        <v>0</v>
      </c>
      <c r="L185" s="38">
        <f>[2]Calculations!F153</f>
        <v>0</v>
      </c>
      <c r="M185" s="38">
        <f>[2]Calculations!J153</f>
        <v>0</v>
      </c>
      <c r="N185" s="38">
        <f>[2]Calculations!V153</f>
        <v>0</v>
      </c>
      <c r="O185" s="38">
        <f>[2]Calculations!W153</f>
        <v>0</v>
      </c>
      <c r="P185" s="38">
        <f>[2]Calculations!O153</f>
        <v>0</v>
      </c>
      <c r="Q185" s="38">
        <f>[2]Calculations!S153</f>
        <v>0</v>
      </c>
      <c r="R185" s="38">
        <f>[2]Calculations!Q153</f>
        <v>0</v>
      </c>
      <c r="S185" s="38">
        <f>[2]Calculations!T153</f>
        <v>0</v>
      </c>
      <c r="T185" s="38">
        <f>[2]Calculations!R153</f>
        <v>0</v>
      </c>
      <c r="U185" s="38">
        <f>[2]Calculations!U153</f>
        <v>0</v>
      </c>
      <c r="V185" s="38" t="str">
        <f>[2]Calculations!X153</f>
        <v>Not Modelled</v>
      </c>
      <c r="W185" s="38" t="str">
        <f>[2]Calculations!Y153</f>
        <v>N/A</v>
      </c>
      <c r="X185" s="38" t="s">
        <v>100</v>
      </c>
      <c r="Y185" s="73" t="s">
        <v>106</v>
      </c>
      <c r="Z185" s="74" t="s">
        <v>107</v>
      </c>
      <c r="AA185" s="38">
        <f>[2]Calculations!AA153</f>
        <v>0</v>
      </c>
      <c r="AB185" s="38">
        <f>[2]Calculations!AM153</f>
        <v>0</v>
      </c>
      <c r="AC185" s="38">
        <f>[2]Calculations!AB153</f>
        <v>0</v>
      </c>
      <c r="AD185" s="38">
        <f>[2]Calculations!AN153</f>
        <v>0</v>
      </c>
      <c r="AE185" s="38">
        <f>[2]Calculations!AC153</f>
        <v>0</v>
      </c>
      <c r="AF185" s="38">
        <f>[2]Calculations!AO153</f>
        <v>0</v>
      </c>
      <c r="AG185" s="38">
        <f>[2]Calculations!AD153</f>
        <v>0</v>
      </c>
      <c r="AH185" s="38">
        <f>[2]Calculations!AP153</f>
        <v>0</v>
      </c>
      <c r="AI185" s="38">
        <f>[2]Calculations!AE153</f>
        <v>0</v>
      </c>
      <c r="AJ185" s="38">
        <f>[2]Calculations!AQ153</f>
        <v>0</v>
      </c>
      <c r="AK185" s="38">
        <f>[2]Calculations!AF153</f>
        <v>0</v>
      </c>
      <c r="AL185" s="38">
        <f>[2]Calculations!AR153</f>
        <v>0</v>
      </c>
      <c r="AM185" s="38">
        <f>[2]Calculations!AG153</f>
        <v>0</v>
      </c>
      <c r="AN185" s="38">
        <f>[2]Calculations!AS153</f>
        <v>0</v>
      </c>
      <c r="AO185" s="38">
        <f>[2]Calculations!AH153</f>
        <v>0</v>
      </c>
      <c r="AP185" s="38">
        <f>[2]Calculations!AT153</f>
        <v>0</v>
      </c>
      <c r="AQ185" s="38">
        <f>[2]Calculations!AI153</f>
        <v>6.6799874999199996E-2</v>
      </c>
      <c r="AR185" s="38">
        <f>[2]Calculations!AU153</f>
        <v>99.999962573596662</v>
      </c>
      <c r="AS185" s="38">
        <f>[2]Calculations!AJ153</f>
        <v>0</v>
      </c>
      <c r="AT185" s="38">
        <f>[2]Calculations!AV153</f>
        <v>0</v>
      </c>
      <c r="AU185" s="38">
        <f>[2]Calculations!AK153</f>
        <v>0</v>
      </c>
      <c r="AV185" s="38">
        <f>[2]Calculations!AW153</f>
        <v>0</v>
      </c>
      <c r="AW185" s="13"/>
      <c r="AX185" s="13"/>
      <c r="AY185" s="85" t="str">
        <f>[2]Calculations!D153</f>
        <v>Land Supply 2018</v>
      </c>
    </row>
    <row r="186" spans="2:51" ht="14.5" x14ac:dyDescent="0.35">
      <c r="B186" s="13" t="str">
        <f>[2]Calculations!A154</f>
        <v>111141/FO/2016/N1</v>
      </c>
      <c r="C186" s="30" t="str">
        <f>[2]Calculations!B154</f>
        <v>20-26 Middleton Old Road Blackley</v>
      </c>
      <c r="D186" s="13" t="str">
        <f>[2]Calculations!C154</f>
        <v>Residential</v>
      </c>
      <c r="E186" s="38">
        <f>[2]Calculations!E154</f>
        <v>3.1175499999999998E-2</v>
      </c>
      <c r="F186" s="38">
        <f>[2]Calculations!I154</f>
        <v>3.1175499999999998E-2</v>
      </c>
      <c r="G186" s="38">
        <f>[2]Calculations!M154</f>
        <v>100</v>
      </c>
      <c r="H186" s="38">
        <f>[2]Calculations!H154</f>
        <v>0</v>
      </c>
      <c r="I186" s="38">
        <f>[2]Calculations!L154</f>
        <v>0</v>
      </c>
      <c r="J186" s="38">
        <f>[2]Calculations!G154</f>
        <v>0</v>
      </c>
      <c r="K186" s="38">
        <f>[2]Calculations!K154</f>
        <v>0</v>
      </c>
      <c r="L186" s="38">
        <f>[2]Calculations!F154</f>
        <v>0</v>
      </c>
      <c r="M186" s="38">
        <f>[2]Calculations!J154</f>
        <v>0</v>
      </c>
      <c r="N186" s="38">
        <f>[2]Calculations!V154</f>
        <v>0</v>
      </c>
      <c r="O186" s="38">
        <f>[2]Calculations!W154</f>
        <v>0</v>
      </c>
      <c r="P186" s="38">
        <f>[2]Calculations!O154</f>
        <v>7.3524958594900006E-3</v>
      </c>
      <c r="Q186" s="38">
        <f>[2]Calculations!S154</f>
        <v>23.584211510609297</v>
      </c>
      <c r="R186" s="38">
        <f>[2]Calculations!Q154</f>
        <v>6.9524958594900004E-3</v>
      </c>
      <c r="S186" s="38">
        <f>[2]Calculations!T154</f>
        <v>22.30115269840099</v>
      </c>
      <c r="T186" s="38">
        <f>[2]Calculations!R154</f>
        <v>0</v>
      </c>
      <c r="U186" s="38">
        <f>[2]Calculations!U154</f>
        <v>0</v>
      </c>
      <c r="V186" s="38" t="str">
        <f>[2]Calculations!X154</f>
        <v>Not Modelled</v>
      </c>
      <c r="W186" s="38" t="str">
        <f>[2]Calculations!Y154</f>
        <v>N/A</v>
      </c>
      <c r="X186" s="38" t="s">
        <v>100</v>
      </c>
      <c r="Y186" s="73" t="s">
        <v>108</v>
      </c>
      <c r="Z186" s="73" t="s">
        <v>109</v>
      </c>
      <c r="AA186" s="38">
        <f>[2]Calculations!AA154</f>
        <v>0</v>
      </c>
      <c r="AB186" s="38">
        <f>[2]Calculations!AM154</f>
        <v>0</v>
      </c>
      <c r="AC186" s="38">
        <f>[2]Calculations!AB154</f>
        <v>0</v>
      </c>
      <c r="AD186" s="38">
        <f>[2]Calculations!AN154</f>
        <v>0</v>
      </c>
      <c r="AE186" s="38">
        <f>[2]Calculations!AC154</f>
        <v>0</v>
      </c>
      <c r="AF186" s="38">
        <f>[2]Calculations!AO154</f>
        <v>0</v>
      </c>
      <c r="AG186" s="38">
        <f>[2]Calculations!AD154</f>
        <v>0</v>
      </c>
      <c r="AH186" s="38">
        <f>[2]Calculations!AP154</f>
        <v>0</v>
      </c>
      <c r="AI186" s="38">
        <f>[2]Calculations!AE154</f>
        <v>0</v>
      </c>
      <c r="AJ186" s="38">
        <f>[2]Calculations!AQ154</f>
        <v>0</v>
      </c>
      <c r="AK186" s="38">
        <f>[2]Calculations!AF154</f>
        <v>0</v>
      </c>
      <c r="AL186" s="38">
        <f>[2]Calculations!AR154</f>
        <v>0</v>
      </c>
      <c r="AM186" s="38">
        <f>[2]Calculations!AG154</f>
        <v>0</v>
      </c>
      <c r="AN186" s="38">
        <f>[2]Calculations!AS154</f>
        <v>0</v>
      </c>
      <c r="AO186" s="38">
        <f>[2]Calculations!AH154</f>
        <v>0</v>
      </c>
      <c r="AP186" s="38">
        <f>[2]Calculations!AT154</f>
        <v>0</v>
      </c>
      <c r="AQ186" s="38">
        <f>[2]Calculations!AI154</f>
        <v>3.11755049993E-2</v>
      </c>
      <c r="AR186" s="38">
        <f>[2]Calculations!AU154</f>
        <v>100.0000160359898</v>
      </c>
      <c r="AS186" s="38">
        <f>[2]Calculations!AJ154</f>
        <v>0</v>
      </c>
      <c r="AT186" s="38">
        <f>[2]Calculations!AV154</f>
        <v>0</v>
      </c>
      <c r="AU186" s="38">
        <f>[2]Calculations!AK154</f>
        <v>0</v>
      </c>
      <c r="AV186" s="38">
        <f>[2]Calculations!AW154</f>
        <v>0</v>
      </c>
      <c r="AW186" s="13"/>
      <c r="AX186" s="13"/>
      <c r="AY186" s="85" t="str">
        <f>[2]Calculations!D154</f>
        <v>Land Supply 2018</v>
      </c>
    </row>
    <row r="187" spans="2:51" ht="26" x14ac:dyDescent="0.35">
      <c r="B187" s="13" t="str">
        <f>[2]Calculations!A155</f>
        <v>111155/P3OPA/2016/S1</v>
      </c>
      <c r="C187" s="30" t="str">
        <f>[2]Calculations!B155</f>
        <v>Flat 4 537 - 539 Wilbraham Road Chorlton</v>
      </c>
      <c r="D187" s="13" t="str">
        <f>[2]Calculations!C155</f>
        <v>Residential</v>
      </c>
      <c r="E187" s="38">
        <f>[2]Calculations!E155</f>
        <v>2.4236500000000001E-2</v>
      </c>
      <c r="F187" s="38">
        <f>[2]Calculations!I155</f>
        <v>2.4236500000000001E-2</v>
      </c>
      <c r="G187" s="38">
        <f>[2]Calculations!M155</f>
        <v>100</v>
      </c>
      <c r="H187" s="38">
        <f>[2]Calculations!H155</f>
        <v>0</v>
      </c>
      <c r="I187" s="38">
        <f>[2]Calculations!L155</f>
        <v>0</v>
      </c>
      <c r="J187" s="38">
        <f>[2]Calculations!G155</f>
        <v>0</v>
      </c>
      <c r="K187" s="38">
        <f>[2]Calculations!K155</f>
        <v>0</v>
      </c>
      <c r="L187" s="38">
        <f>[2]Calculations!F155</f>
        <v>0</v>
      </c>
      <c r="M187" s="38">
        <f>[2]Calculations!J155</f>
        <v>0</v>
      </c>
      <c r="N187" s="38">
        <f>[2]Calculations!V155</f>
        <v>0</v>
      </c>
      <c r="O187" s="38">
        <f>[2]Calculations!W155</f>
        <v>0</v>
      </c>
      <c r="P187" s="38">
        <f>[2]Calculations!O155</f>
        <v>0</v>
      </c>
      <c r="Q187" s="38">
        <f>[2]Calculations!S155</f>
        <v>0</v>
      </c>
      <c r="R187" s="38">
        <f>[2]Calculations!Q155</f>
        <v>0</v>
      </c>
      <c r="S187" s="38">
        <f>[2]Calculations!T155</f>
        <v>0</v>
      </c>
      <c r="T187" s="38">
        <f>[2]Calculations!R155</f>
        <v>0</v>
      </c>
      <c r="U187" s="38">
        <f>[2]Calculations!U155</f>
        <v>0</v>
      </c>
      <c r="V187" s="38" t="str">
        <f>[2]Calculations!X155</f>
        <v>Not Modelled</v>
      </c>
      <c r="W187" s="38" t="str">
        <f>[2]Calculations!Y155</f>
        <v>N/A</v>
      </c>
      <c r="X187" s="38" t="s">
        <v>100</v>
      </c>
      <c r="Y187" s="73" t="s">
        <v>106</v>
      </c>
      <c r="Z187" s="74" t="s">
        <v>107</v>
      </c>
      <c r="AA187" s="38">
        <f>[2]Calculations!AA155</f>
        <v>0</v>
      </c>
      <c r="AB187" s="38">
        <f>[2]Calculations!AM155</f>
        <v>0</v>
      </c>
      <c r="AC187" s="38">
        <f>[2]Calculations!AB155</f>
        <v>0</v>
      </c>
      <c r="AD187" s="38">
        <f>[2]Calculations!AN155</f>
        <v>0</v>
      </c>
      <c r="AE187" s="38">
        <f>[2]Calculations!AC155</f>
        <v>0</v>
      </c>
      <c r="AF187" s="38">
        <f>[2]Calculations!AO155</f>
        <v>0</v>
      </c>
      <c r="AG187" s="38">
        <f>[2]Calculations!AD155</f>
        <v>0</v>
      </c>
      <c r="AH187" s="38">
        <f>[2]Calculations!AP155</f>
        <v>0</v>
      </c>
      <c r="AI187" s="38">
        <f>[2]Calculations!AE155</f>
        <v>0</v>
      </c>
      <c r="AJ187" s="38">
        <f>[2]Calculations!AQ155</f>
        <v>0</v>
      </c>
      <c r="AK187" s="38">
        <f>[2]Calculations!AF155</f>
        <v>0</v>
      </c>
      <c r="AL187" s="38">
        <f>[2]Calculations!AR155</f>
        <v>0</v>
      </c>
      <c r="AM187" s="38">
        <f>[2]Calculations!AG155</f>
        <v>0</v>
      </c>
      <c r="AN187" s="38">
        <f>[2]Calculations!AS155</f>
        <v>0</v>
      </c>
      <c r="AO187" s="38">
        <f>[2]Calculations!AH155</f>
        <v>0</v>
      </c>
      <c r="AP187" s="38">
        <f>[2]Calculations!AT155</f>
        <v>0</v>
      </c>
      <c r="AQ187" s="38">
        <f>[2]Calculations!AI155</f>
        <v>0</v>
      </c>
      <c r="AR187" s="38">
        <f>[2]Calculations!AU155</f>
        <v>0</v>
      </c>
      <c r="AS187" s="38">
        <f>[2]Calculations!AJ155</f>
        <v>0</v>
      </c>
      <c r="AT187" s="38">
        <f>[2]Calculations!AV155</f>
        <v>0</v>
      </c>
      <c r="AU187" s="38">
        <f>[2]Calculations!AK155</f>
        <v>0</v>
      </c>
      <c r="AV187" s="38">
        <f>[2]Calculations!AW155</f>
        <v>0</v>
      </c>
      <c r="AW187" s="13"/>
      <c r="AX187" s="13"/>
      <c r="AY187" s="85" t="str">
        <f>[2]Calculations!D155</f>
        <v>Land Supply 2018</v>
      </c>
    </row>
    <row r="188" spans="2:51" ht="14.5" x14ac:dyDescent="0.35">
      <c r="B188" s="13" t="str">
        <f>[2]Calculations!A156</f>
        <v>111170/FO/2016/C1 / 115206</v>
      </c>
      <c r="C188" s="30" t="str">
        <f>[2]Calculations!B156</f>
        <v>First Steet South (Plot 8)</v>
      </c>
      <c r="D188" s="13" t="str">
        <f>[2]Calculations!C156</f>
        <v>Residential</v>
      </c>
      <c r="E188" s="38">
        <f>[2]Calculations!E156</f>
        <v>1.6071500000000001</v>
      </c>
      <c r="F188" s="38">
        <f>[2]Calculations!I156</f>
        <v>1.6071500000000001</v>
      </c>
      <c r="G188" s="38">
        <f>[2]Calculations!M156</f>
        <v>100</v>
      </c>
      <c r="H188" s="38">
        <f>[2]Calculations!H156</f>
        <v>0</v>
      </c>
      <c r="I188" s="38">
        <f>[2]Calculations!L156</f>
        <v>0</v>
      </c>
      <c r="J188" s="38">
        <f>[2]Calculations!G156</f>
        <v>0</v>
      </c>
      <c r="K188" s="38">
        <f>[2]Calculations!K156</f>
        <v>0</v>
      </c>
      <c r="L188" s="38">
        <f>[2]Calculations!F156</f>
        <v>0</v>
      </c>
      <c r="M188" s="38">
        <f>[2]Calculations!J156</f>
        <v>0</v>
      </c>
      <c r="N188" s="38">
        <f>[2]Calculations!V156</f>
        <v>0</v>
      </c>
      <c r="O188" s="38">
        <f>[2]Calculations!W156</f>
        <v>0</v>
      </c>
      <c r="P188" s="38">
        <f>[2]Calculations!O156</f>
        <v>2.0923499999999998E-2</v>
      </c>
      <c r="Q188" s="38">
        <f>[2]Calculations!S156</f>
        <v>1.3019008804405312</v>
      </c>
      <c r="R188" s="38">
        <f>[2]Calculations!Q156</f>
        <v>1.04E-2</v>
      </c>
      <c r="S188" s="38">
        <f>[2]Calculations!T156</f>
        <v>0.64710823507451065</v>
      </c>
      <c r="T188" s="38">
        <f>[2]Calculations!R156</f>
        <v>0</v>
      </c>
      <c r="U188" s="38">
        <f>[2]Calculations!U156</f>
        <v>0</v>
      </c>
      <c r="V188" s="38" t="str">
        <f>[2]Calculations!X156</f>
        <v>Not Modelled</v>
      </c>
      <c r="W188" s="38" t="str">
        <f>[2]Calculations!Y156</f>
        <v>N/A</v>
      </c>
      <c r="X188" s="38" t="s">
        <v>100</v>
      </c>
      <c r="Y188" s="73" t="s">
        <v>105</v>
      </c>
      <c r="Z188" s="73" t="s">
        <v>1066</v>
      </c>
      <c r="AA188" s="38">
        <f>[2]Calculations!AA156</f>
        <v>0</v>
      </c>
      <c r="AB188" s="38">
        <f>[2]Calculations!AM156</f>
        <v>0</v>
      </c>
      <c r="AC188" s="38">
        <f>[2]Calculations!AB156</f>
        <v>0</v>
      </c>
      <c r="AD188" s="38">
        <f>[2]Calculations!AN156</f>
        <v>0</v>
      </c>
      <c r="AE188" s="38">
        <f>[2]Calculations!AC156</f>
        <v>0</v>
      </c>
      <c r="AF188" s="38">
        <f>[2]Calculations!AO156</f>
        <v>0</v>
      </c>
      <c r="AG188" s="38">
        <f>[2]Calculations!AD156</f>
        <v>0</v>
      </c>
      <c r="AH188" s="38">
        <f>[2]Calculations!AP156</f>
        <v>0</v>
      </c>
      <c r="AI188" s="38">
        <f>[2]Calculations!AE156</f>
        <v>0</v>
      </c>
      <c r="AJ188" s="38">
        <f>[2]Calculations!AQ156</f>
        <v>0</v>
      </c>
      <c r="AK188" s="38">
        <f>[2]Calculations!AF156</f>
        <v>0</v>
      </c>
      <c r="AL188" s="38">
        <f>[2]Calculations!AR156</f>
        <v>0</v>
      </c>
      <c r="AM188" s="38">
        <f>[2]Calculations!AG156</f>
        <v>0</v>
      </c>
      <c r="AN188" s="38">
        <f>[2]Calculations!AS156</f>
        <v>0</v>
      </c>
      <c r="AO188" s="38">
        <f>[2]Calculations!AH156</f>
        <v>0</v>
      </c>
      <c r="AP188" s="38">
        <f>[2]Calculations!AT156</f>
        <v>0</v>
      </c>
      <c r="AQ188" s="38">
        <f>[2]Calculations!AI156</f>
        <v>1.6071544149999999</v>
      </c>
      <c r="AR188" s="38">
        <f>[2]Calculations!AU156</f>
        <v>100.00027470989016</v>
      </c>
      <c r="AS188" s="38">
        <f>[2]Calculations!AJ156</f>
        <v>0</v>
      </c>
      <c r="AT188" s="38">
        <f>[2]Calculations!AV156</f>
        <v>0</v>
      </c>
      <c r="AU188" s="38">
        <f>[2]Calculations!AK156</f>
        <v>0</v>
      </c>
      <c r="AV188" s="38">
        <f>[2]Calculations!AW156</f>
        <v>0</v>
      </c>
      <c r="AW188" s="13"/>
      <c r="AX188" s="13"/>
      <c r="AY188" s="85" t="str">
        <f>[2]Calculations!D156</f>
        <v>Land Supply 2018</v>
      </c>
    </row>
    <row r="189" spans="2:51" ht="26" x14ac:dyDescent="0.35">
      <c r="B189" s="13" t="str">
        <f>[2]Calculations!A157</f>
        <v>111219 / 104435</v>
      </c>
      <c r="C189" s="30" t="str">
        <f>[2]Calculations!B157</f>
        <v>Land To The West Of Former Bowker Bank Industrial Estate Off Bowker Bank Avenue Crumpsall</v>
      </c>
      <c r="D189" s="13" t="str">
        <f>[2]Calculations!C157</f>
        <v>Residential</v>
      </c>
      <c r="E189" s="38">
        <f>[2]Calculations!E157</f>
        <v>1.3929199999999999</v>
      </c>
      <c r="F189" s="38">
        <f>[2]Calculations!I157</f>
        <v>1.3929199999999999</v>
      </c>
      <c r="G189" s="38">
        <f>[2]Calculations!M157</f>
        <v>100</v>
      </c>
      <c r="H189" s="38">
        <f>[2]Calculations!H157</f>
        <v>0</v>
      </c>
      <c r="I189" s="38">
        <f>[2]Calculations!L157</f>
        <v>0</v>
      </c>
      <c r="J189" s="38">
        <f>[2]Calculations!G157</f>
        <v>0</v>
      </c>
      <c r="K189" s="38">
        <f>[2]Calculations!K157</f>
        <v>0</v>
      </c>
      <c r="L189" s="38">
        <f>[2]Calculations!F157</f>
        <v>0</v>
      </c>
      <c r="M189" s="38">
        <f>[2]Calculations!J157</f>
        <v>0</v>
      </c>
      <c r="N189" s="38">
        <f>[2]Calculations!V157</f>
        <v>0.83043313705199995</v>
      </c>
      <c r="O189" s="38">
        <f>[2]Calculations!W157</f>
        <v>59.618150148752257</v>
      </c>
      <c r="P189" s="38">
        <f>[2]Calculations!O157</f>
        <v>0.26193500000000003</v>
      </c>
      <c r="Q189" s="38">
        <f>[2]Calculations!S157</f>
        <v>18.80474111937513</v>
      </c>
      <c r="R189" s="38">
        <f>[2]Calculations!Q157</f>
        <v>4.2800000000000005E-2</v>
      </c>
      <c r="S189" s="38">
        <f>[2]Calculations!T157</f>
        <v>3.0726818482037741</v>
      </c>
      <c r="T189" s="38">
        <f>[2]Calculations!R157</f>
        <v>2.64E-2</v>
      </c>
      <c r="U189" s="38">
        <f>[2]Calculations!U157</f>
        <v>1.895299083938776</v>
      </c>
      <c r="V189" s="38" t="str">
        <f>[2]Calculations!X157</f>
        <v>Not Modelled</v>
      </c>
      <c r="W189" s="38" t="str">
        <f>[2]Calculations!Y157</f>
        <v>N/A</v>
      </c>
      <c r="X189" s="38" t="s">
        <v>100</v>
      </c>
      <c r="Y189" s="73" t="s">
        <v>105</v>
      </c>
      <c r="Z189" s="73" t="s">
        <v>1066</v>
      </c>
      <c r="AA189" s="38">
        <f>[2]Calculations!AA157</f>
        <v>0</v>
      </c>
      <c r="AB189" s="38">
        <f>[2]Calculations!AM157</f>
        <v>0</v>
      </c>
      <c r="AC189" s="38">
        <f>[2]Calculations!AB157</f>
        <v>0</v>
      </c>
      <c r="AD189" s="38">
        <f>[2]Calculations!AN157</f>
        <v>0</v>
      </c>
      <c r="AE189" s="38">
        <f>[2]Calculations!AC157</f>
        <v>0</v>
      </c>
      <c r="AF189" s="38">
        <f>[2]Calculations!AO157</f>
        <v>0</v>
      </c>
      <c r="AG189" s="38">
        <f>[2]Calculations!AD157</f>
        <v>0</v>
      </c>
      <c r="AH189" s="38">
        <f>[2]Calculations!AP157</f>
        <v>0</v>
      </c>
      <c r="AI189" s="38">
        <f>[2]Calculations!AE157</f>
        <v>5.8848175339199999E-3</v>
      </c>
      <c r="AJ189" s="38">
        <f>[2]Calculations!AQ157</f>
        <v>0.422480654590357</v>
      </c>
      <c r="AK189" s="38">
        <f>[2]Calculations!AF157</f>
        <v>5.8848175339199999E-3</v>
      </c>
      <c r="AL189" s="38">
        <f>[2]Calculations!AR157</f>
        <v>0.422480654590357</v>
      </c>
      <c r="AM189" s="38">
        <f>[2]Calculations!AG157</f>
        <v>0.2276</v>
      </c>
      <c r="AN189" s="38">
        <f>[2]Calculations!AS157</f>
        <v>16.339775435775206</v>
      </c>
      <c r="AO189" s="38">
        <f>[2]Calculations!AH157</f>
        <v>0</v>
      </c>
      <c r="AP189" s="38">
        <f>[2]Calculations!AT157</f>
        <v>0</v>
      </c>
      <c r="AQ189" s="38">
        <f>[2]Calculations!AI157</f>
        <v>1.3929192749999999</v>
      </c>
      <c r="AR189" s="38">
        <f>[2]Calculations!AU157</f>
        <v>99.999947951066829</v>
      </c>
      <c r="AS189" s="38">
        <f>[2]Calculations!AJ157</f>
        <v>0</v>
      </c>
      <c r="AT189" s="38">
        <f>[2]Calculations!AV157</f>
        <v>0</v>
      </c>
      <c r="AU189" s="38">
        <f>[2]Calculations!AK157</f>
        <v>0</v>
      </c>
      <c r="AV189" s="38">
        <f>[2]Calculations!AW157</f>
        <v>0</v>
      </c>
      <c r="AW189" s="13"/>
      <c r="AX189" s="13"/>
      <c r="AY189" s="85" t="str">
        <f>[2]Calculations!D157</f>
        <v>Land Supply 2018</v>
      </c>
    </row>
    <row r="190" spans="2:51" ht="26" x14ac:dyDescent="0.35">
      <c r="B190" s="13" t="str">
        <f>[2]Calculations!A158</f>
        <v>111258/FO/2016/S2</v>
      </c>
      <c r="C190" s="30" t="str">
        <f>[2]Calculations!B158</f>
        <v>Garden To The Side Of 1 Pine Road Didsbury</v>
      </c>
      <c r="D190" s="13" t="str">
        <f>[2]Calculations!C158</f>
        <v>Residential</v>
      </c>
      <c r="E190" s="38">
        <f>[2]Calculations!E158</f>
        <v>3.9777199999999999E-2</v>
      </c>
      <c r="F190" s="38">
        <f>[2]Calculations!I158</f>
        <v>3.9777199999999999E-2</v>
      </c>
      <c r="G190" s="38">
        <f>[2]Calculations!M158</f>
        <v>100</v>
      </c>
      <c r="H190" s="38">
        <f>[2]Calculations!H158</f>
        <v>0</v>
      </c>
      <c r="I190" s="38">
        <f>[2]Calculations!L158</f>
        <v>0</v>
      </c>
      <c r="J190" s="38">
        <f>[2]Calculations!G158</f>
        <v>0</v>
      </c>
      <c r="K190" s="38">
        <f>[2]Calculations!K158</f>
        <v>0</v>
      </c>
      <c r="L190" s="38">
        <f>[2]Calculations!F158</f>
        <v>0</v>
      </c>
      <c r="M190" s="38">
        <f>[2]Calculations!J158</f>
        <v>0</v>
      </c>
      <c r="N190" s="38">
        <f>[2]Calculations!V158</f>
        <v>0</v>
      </c>
      <c r="O190" s="38">
        <f>[2]Calculations!W158</f>
        <v>0</v>
      </c>
      <c r="P190" s="38">
        <f>[2]Calculations!O158</f>
        <v>0</v>
      </c>
      <c r="Q190" s="38">
        <f>[2]Calculations!S158</f>
        <v>0</v>
      </c>
      <c r="R190" s="38">
        <f>[2]Calculations!Q158</f>
        <v>0</v>
      </c>
      <c r="S190" s="38">
        <f>[2]Calculations!T158</f>
        <v>0</v>
      </c>
      <c r="T190" s="38">
        <f>[2]Calculations!R158</f>
        <v>0</v>
      </c>
      <c r="U190" s="38">
        <f>[2]Calculations!U158</f>
        <v>0</v>
      </c>
      <c r="V190" s="38" t="str">
        <f>[2]Calculations!X158</f>
        <v>Not Modelled</v>
      </c>
      <c r="W190" s="38" t="str">
        <f>[2]Calculations!Y158</f>
        <v>N/A</v>
      </c>
      <c r="X190" s="38" t="s">
        <v>100</v>
      </c>
      <c r="Y190" s="73" t="s">
        <v>106</v>
      </c>
      <c r="Z190" s="74" t="s">
        <v>107</v>
      </c>
      <c r="AA190" s="38">
        <f>[2]Calculations!AA158</f>
        <v>0</v>
      </c>
      <c r="AB190" s="38">
        <f>[2]Calculations!AM158</f>
        <v>0</v>
      </c>
      <c r="AC190" s="38">
        <f>[2]Calculations!AB158</f>
        <v>0</v>
      </c>
      <c r="AD190" s="38">
        <f>[2]Calculations!AN158</f>
        <v>0</v>
      </c>
      <c r="AE190" s="38">
        <f>[2]Calculations!AC158</f>
        <v>0</v>
      </c>
      <c r="AF190" s="38">
        <f>[2]Calculations!AO158</f>
        <v>0</v>
      </c>
      <c r="AG190" s="38">
        <f>[2]Calculations!AD158</f>
        <v>0</v>
      </c>
      <c r="AH190" s="38">
        <f>[2]Calculations!AP158</f>
        <v>0</v>
      </c>
      <c r="AI190" s="38">
        <f>[2]Calculations!AE158</f>
        <v>0</v>
      </c>
      <c r="AJ190" s="38">
        <f>[2]Calculations!AQ158</f>
        <v>0</v>
      </c>
      <c r="AK190" s="38">
        <f>[2]Calculations!AF158</f>
        <v>0</v>
      </c>
      <c r="AL190" s="38">
        <f>[2]Calculations!AR158</f>
        <v>0</v>
      </c>
      <c r="AM190" s="38">
        <f>[2]Calculations!AG158</f>
        <v>0</v>
      </c>
      <c r="AN190" s="38">
        <f>[2]Calculations!AS158</f>
        <v>0</v>
      </c>
      <c r="AO190" s="38">
        <f>[2]Calculations!AH158</f>
        <v>0</v>
      </c>
      <c r="AP190" s="38">
        <f>[2]Calculations!AT158</f>
        <v>0</v>
      </c>
      <c r="AQ190" s="38">
        <f>[2]Calculations!AI158</f>
        <v>0</v>
      </c>
      <c r="AR190" s="38">
        <f>[2]Calculations!AU158</f>
        <v>0</v>
      </c>
      <c r="AS190" s="38">
        <f>[2]Calculations!AJ158</f>
        <v>0</v>
      </c>
      <c r="AT190" s="38">
        <f>[2]Calculations!AV158</f>
        <v>0</v>
      </c>
      <c r="AU190" s="38">
        <f>[2]Calculations!AK158</f>
        <v>0</v>
      </c>
      <c r="AV190" s="38">
        <f>[2]Calculations!AW158</f>
        <v>0</v>
      </c>
      <c r="AW190" s="13"/>
      <c r="AX190" s="13"/>
      <c r="AY190" s="85" t="str">
        <f>[2]Calculations!D158</f>
        <v>Land Supply 2018</v>
      </c>
    </row>
    <row r="191" spans="2:51" ht="14.5" x14ac:dyDescent="0.35">
      <c r="B191" s="13" t="str">
        <f>[2]Calculations!A159</f>
        <v>111282</v>
      </c>
      <c r="C191" s="30" t="str">
        <f>[2]Calculations!B159</f>
        <v>Toast Rack building, Wilmslow Road</v>
      </c>
      <c r="D191" s="13" t="str">
        <f>[2]Calculations!C159</f>
        <v>Residential</v>
      </c>
      <c r="E191" s="38">
        <f>[2]Calculations!E159</f>
        <v>1.2192499999999999</v>
      </c>
      <c r="F191" s="38">
        <f>[2]Calculations!I159</f>
        <v>1.2192499999999999</v>
      </c>
      <c r="G191" s="38">
        <f>[2]Calculations!M159</f>
        <v>100</v>
      </c>
      <c r="H191" s="38">
        <f>[2]Calculations!H159</f>
        <v>0</v>
      </c>
      <c r="I191" s="38">
        <f>[2]Calculations!L159</f>
        <v>0</v>
      </c>
      <c r="J191" s="38">
        <f>[2]Calculations!G159</f>
        <v>0</v>
      </c>
      <c r="K191" s="38">
        <f>[2]Calculations!K159</f>
        <v>0</v>
      </c>
      <c r="L191" s="38">
        <f>[2]Calculations!F159</f>
        <v>0</v>
      </c>
      <c r="M191" s="38">
        <f>[2]Calculations!J159</f>
        <v>0</v>
      </c>
      <c r="N191" s="38">
        <f>[2]Calculations!V159</f>
        <v>0</v>
      </c>
      <c r="O191" s="38">
        <f>[2]Calculations!W159</f>
        <v>0</v>
      </c>
      <c r="P191" s="38">
        <f>[2]Calculations!O159</f>
        <v>7.2366200000000006E-2</v>
      </c>
      <c r="Q191" s="38">
        <f>[2]Calculations!S159</f>
        <v>5.9353044904654508</v>
      </c>
      <c r="R191" s="38">
        <f>[2]Calculations!Q159</f>
        <v>0</v>
      </c>
      <c r="S191" s="38">
        <f>[2]Calculations!T159</f>
        <v>0</v>
      </c>
      <c r="T191" s="38">
        <f>[2]Calculations!R159</f>
        <v>0</v>
      </c>
      <c r="U191" s="38">
        <f>[2]Calculations!U159</f>
        <v>0</v>
      </c>
      <c r="V191" s="38" t="str">
        <f>[2]Calculations!X159</f>
        <v>Not Modelled</v>
      </c>
      <c r="W191" s="38" t="str">
        <f>[2]Calculations!Y159</f>
        <v>N/A</v>
      </c>
      <c r="X191" s="38" t="s">
        <v>100</v>
      </c>
      <c r="Y191" s="73" t="s">
        <v>105</v>
      </c>
      <c r="Z191" s="73" t="s">
        <v>1066</v>
      </c>
      <c r="AA191" s="38">
        <f>[2]Calculations!AA159</f>
        <v>0</v>
      </c>
      <c r="AB191" s="38">
        <f>[2]Calculations!AM159</f>
        <v>0</v>
      </c>
      <c r="AC191" s="38">
        <f>[2]Calculations!AB159</f>
        <v>0</v>
      </c>
      <c r="AD191" s="38">
        <f>[2]Calculations!AN159</f>
        <v>0</v>
      </c>
      <c r="AE191" s="38">
        <f>[2]Calculations!AC159</f>
        <v>0</v>
      </c>
      <c r="AF191" s="38">
        <f>[2]Calculations!AO159</f>
        <v>0</v>
      </c>
      <c r="AG191" s="38">
        <f>[2]Calculations!AD159</f>
        <v>0</v>
      </c>
      <c r="AH191" s="38">
        <f>[2]Calculations!AP159</f>
        <v>0</v>
      </c>
      <c r="AI191" s="38">
        <f>[2]Calculations!AE159</f>
        <v>0</v>
      </c>
      <c r="AJ191" s="38">
        <f>[2]Calculations!AQ159</f>
        <v>0</v>
      </c>
      <c r="AK191" s="38">
        <f>[2]Calculations!AF159</f>
        <v>0</v>
      </c>
      <c r="AL191" s="38">
        <f>[2]Calculations!AR159</f>
        <v>0</v>
      </c>
      <c r="AM191" s="38">
        <f>[2]Calculations!AG159</f>
        <v>0</v>
      </c>
      <c r="AN191" s="38">
        <f>[2]Calculations!AS159</f>
        <v>0</v>
      </c>
      <c r="AO191" s="38">
        <f>[2]Calculations!AH159</f>
        <v>0</v>
      </c>
      <c r="AP191" s="38">
        <f>[2]Calculations!AT159</f>
        <v>0</v>
      </c>
      <c r="AQ191" s="38">
        <f>[2]Calculations!AI159</f>
        <v>0</v>
      </c>
      <c r="AR191" s="38">
        <f>[2]Calculations!AU159</f>
        <v>0</v>
      </c>
      <c r="AS191" s="38">
        <f>[2]Calculations!AJ159</f>
        <v>0</v>
      </c>
      <c r="AT191" s="38">
        <f>[2]Calculations!AV159</f>
        <v>0</v>
      </c>
      <c r="AU191" s="38">
        <f>[2]Calculations!AK159</f>
        <v>0</v>
      </c>
      <c r="AV191" s="38">
        <f>[2]Calculations!AW159</f>
        <v>0</v>
      </c>
      <c r="AW191" s="13"/>
      <c r="AX191" s="13"/>
      <c r="AY191" s="85" t="str">
        <f>[2]Calculations!D159</f>
        <v>Land Supply 2018</v>
      </c>
    </row>
    <row r="192" spans="2:51" ht="26" x14ac:dyDescent="0.35">
      <c r="B192" s="13" t="str">
        <f>[2]Calculations!A160</f>
        <v>111302/FO/2016/C1</v>
      </c>
      <c r="C192" s="30" t="str">
        <f>[2]Calculations!B160</f>
        <v>Invicta House 2 Atkinson Street Manchester</v>
      </c>
      <c r="D192" s="13" t="str">
        <f>[2]Calculations!C160</f>
        <v>Offices</v>
      </c>
      <c r="E192" s="38">
        <f>[2]Calculations!E160</f>
        <v>8.05839E-2</v>
      </c>
      <c r="F192" s="38">
        <f>[2]Calculations!I160</f>
        <v>8.05839E-2</v>
      </c>
      <c r="G192" s="38">
        <f>[2]Calculations!M160</f>
        <v>100</v>
      </c>
      <c r="H192" s="38">
        <f>[2]Calculations!H160</f>
        <v>0</v>
      </c>
      <c r="I192" s="38">
        <f>[2]Calculations!L160</f>
        <v>0</v>
      </c>
      <c r="J192" s="38">
        <f>[2]Calculations!G160</f>
        <v>0</v>
      </c>
      <c r="K192" s="38">
        <f>[2]Calculations!K160</f>
        <v>0</v>
      </c>
      <c r="L192" s="38">
        <f>[2]Calculations!F160</f>
        <v>0</v>
      </c>
      <c r="M192" s="38">
        <f>[2]Calculations!J160</f>
        <v>0</v>
      </c>
      <c r="N192" s="38">
        <f>[2]Calculations!V160</f>
        <v>0</v>
      </c>
      <c r="O192" s="38">
        <f>[2]Calculations!W160</f>
        <v>0</v>
      </c>
      <c r="P192" s="38">
        <f>[2]Calculations!O160</f>
        <v>0</v>
      </c>
      <c r="Q192" s="38">
        <f>[2]Calculations!S160</f>
        <v>0</v>
      </c>
      <c r="R192" s="38">
        <f>[2]Calculations!Q160</f>
        <v>0</v>
      </c>
      <c r="S192" s="38">
        <f>[2]Calculations!T160</f>
        <v>0</v>
      </c>
      <c r="T192" s="38">
        <f>[2]Calculations!R160</f>
        <v>0</v>
      </c>
      <c r="U192" s="38">
        <f>[2]Calculations!U160</f>
        <v>0</v>
      </c>
      <c r="V192" s="38" t="str">
        <f>[2]Calculations!X160</f>
        <v>Not Modelled</v>
      </c>
      <c r="W192" s="38" t="str">
        <f>[2]Calculations!Y160</f>
        <v>N/A</v>
      </c>
      <c r="X192" s="38" t="s">
        <v>101</v>
      </c>
      <c r="Y192" s="73" t="s">
        <v>106</v>
      </c>
      <c r="Z192" s="74" t="s">
        <v>107</v>
      </c>
      <c r="AA192" s="38">
        <f>[2]Calculations!AA160</f>
        <v>0</v>
      </c>
      <c r="AB192" s="38">
        <f>[2]Calculations!AM160</f>
        <v>0</v>
      </c>
      <c r="AC192" s="38">
        <f>[2]Calculations!AB160</f>
        <v>0</v>
      </c>
      <c r="AD192" s="38">
        <f>[2]Calculations!AN160</f>
        <v>0</v>
      </c>
      <c r="AE192" s="38">
        <f>[2]Calculations!AC160</f>
        <v>0</v>
      </c>
      <c r="AF192" s="38">
        <f>[2]Calculations!AO160</f>
        <v>0</v>
      </c>
      <c r="AG192" s="38">
        <f>[2]Calculations!AD160</f>
        <v>0</v>
      </c>
      <c r="AH192" s="38">
        <f>[2]Calculations!AP160</f>
        <v>0</v>
      </c>
      <c r="AI192" s="38">
        <f>[2]Calculations!AE160</f>
        <v>0</v>
      </c>
      <c r="AJ192" s="38">
        <f>[2]Calculations!AQ160</f>
        <v>0</v>
      </c>
      <c r="AK192" s="38">
        <f>[2]Calculations!AF160</f>
        <v>0</v>
      </c>
      <c r="AL192" s="38">
        <f>[2]Calculations!AR160</f>
        <v>0</v>
      </c>
      <c r="AM192" s="38">
        <f>[2]Calculations!AG160</f>
        <v>0</v>
      </c>
      <c r="AN192" s="38">
        <f>[2]Calculations!AS160</f>
        <v>0</v>
      </c>
      <c r="AO192" s="38">
        <f>[2]Calculations!AH160</f>
        <v>0</v>
      </c>
      <c r="AP192" s="38">
        <f>[2]Calculations!AT160</f>
        <v>0</v>
      </c>
      <c r="AQ192" s="38">
        <f>[2]Calculations!AI160</f>
        <v>0</v>
      </c>
      <c r="AR192" s="38">
        <f>[2]Calculations!AU160</f>
        <v>0</v>
      </c>
      <c r="AS192" s="38">
        <f>[2]Calculations!AJ160</f>
        <v>0</v>
      </c>
      <c r="AT192" s="38">
        <f>[2]Calculations!AV160</f>
        <v>0</v>
      </c>
      <c r="AU192" s="38">
        <f>[2]Calculations!AK160</f>
        <v>0</v>
      </c>
      <c r="AV192" s="38">
        <f>[2]Calculations!AW160</f>
        <v>0</v>
      </c>
      <c r="AW192" s="13"/>
      <c r="AX192" s="13"/>
      <c r="AY192" s="85" t="str">
        <f>[2]Calculations!D160</f>
        <v>Land Supply 2018</v>
      </c>
    </row>
    <row r="193" spans="2:51" ht="26" x14ac:dyDescent="0.35">
      <c r="B193" s="13" t="str">
        <f>[2]Calculations!A161</f>
        <v>111312/FO/2016/N1</v>
      </c>
      <c r="C193" s="30" t="str">
        <f>[2]Calculations!B161</f>
        <v>Land Bounded By Culcheth Lane And Tandlewood Mews Newton Heath</v>
      </c>
      <c r="D193" s="13" t="str">
        <f>[2]Calculations!C161</f>
        <v>Residential</v>
      </c>
      <c r="E193" s="38">
        <f>[2]Calculations!E161</f>
        <v>8.3356600000000003E-2</v>
      </c>
      <c r="F193" s="38">
        <f>[2]Calculations!I161</f>
        <v>8.3356600000000003E-2</v>
      </c>
      <c r="G193" s="38">
        <f>[2]Calculations!M161</f>
        <v>100</v>
      </c>
      <c r="H193" s="38">
        <f>[2]Calculations!H161</f>
        <v>0</v>
      </c>
      <c r="I193" s="38">
        <f>[2]Calculations!L161</f>
        <v>0</v>
      </c>
      <c r="J193" s="38">
        <f>[2]Calculations!G161</f>
        <v>0</v>
      </c>
      <c r="K193" s="38">
        <f>[2]Calculations!K161</f>
        <v>0</v>
      </c>
      <c r="L193" s="38">
        <f>[2]Calculations!F161</f>
        <v>0</v>
      </c>
      <c r="M193" s="38">
        <f>[2]Calculations!J161</f>
        <v>0</v>
      </c>
      <c r="N193" s="38">
        <f>[2]Calculations!V161</f>
        <v>0</v>
      </c>
      <c r="O193" s="38">
        <f>[2]Calculations!W161</f>
        <v>0</v>
      </c>
      <c r="P193" s="38">
        <f>[2]Calculations!O161</f>
        <v>4.0738790901270001E-4</v>
      </c>
      <c r="Q193" s="38">
        <f>[2]Calculations!S161</f>
        <v>0.48872903766792308</v>
      </c>
      <c r="R193" s="38">
        <f>[2]Calculations!Q161</f>
        <v>5.6921909012699998E-5</v>
      </c>
      <c r="S193" s="38">
        <f>[2]Calculations!T161</f>
        <v>6.8287225022013856E-2</v>
      </c>
      <c r="T193" s="38">
        <f>[2]Calculations!R161</f>
        <v>0</v>
      </c>
      <c r="U193" s="38">
        <f>[2]Calculations!U161</f>
        <v>0</v>
      </c>
      <c r="V193" s="38" t="str">
        <f>[2]Calculations!X161</f>
        <v>Not Modelled</v>
      </c>
      <c r="W193" s="38" t="str">
        <f>[2]Calculations!Y161</f>
        <v>N/A</v>
      </c>
      <c r="X193" s="38" t="s">
        <v>100</v>
      </c>
      <c r="Y193" s="73" t="s">
        <v>105</v>
      </c>
      <c r="Z193" s="73" t="s">
        <v>1066</v>
      </c>
      <c r="AA193" s="38">
        <f>[2]Calculations!AA161</f>
        <v>0</v>
      </c>
      <c r="AB193" s="38">
        <f>[2]Calculations!AM161</f>
        <v>0</v>
      </c>
      <c r="AC193" s="38">
        <f>[2]Calculations!AB161</f>
        <v>0</v>
      </c>
      <c r="AD193" s="38">
        <f>[2]Calculations!AN161</f>
        <v>0</v>
      </c>
      <c r="AE193" s="38">
        <f>[2]Calculations!AC161</f>
        <v>0</v>
      </c>
      <c r="AF193" s="38">
        <f>[2]Calculations!AO161</f>
        <v>0</v>
      </c>
      <c r="AG193" s="38">
        <f>[2]Calculations!AD161</f>
        <v>0</v>
      </c>
      <c r="AH193" s="38">
        <f>[2]Calculations!AP161</f>
        <v>0</v>
      </c>
      <c r="AI193" s="38">
        <f>[2]Calculations!AE161</f>
        <v>0</v>
      </c>
      <c r="AJ193" s="38">
        <f>[2]Calculations!AQ161</f>
        <v>0</v>
      </c>
      <c r="AK193" s="38">
        <f>[2]Calculations!AF161</f>
        <v>0</v>
      </c>
      <c r="AL193" s="38">
        <f>[2]Calculations!AR161</f>
        <v>0</v>
      </c>
      <c r="AM193" s="38">
        <f>[2]Calculations!AG161</f>
        <v>0</v>
      </c>
      <c r="AN193" s="38">
        <f>[2]Calculations!AS161</f>
        <v>0</v>
      </c>
      <c r="AO193" s="38">
        <f>[2]Calculations!AH161</f>
        <v>0</v>
      </c>
      <c r="AP193" s="38">
        <f>[2]Calculations!AT161</f>
        <v>0</v>
      </c>
      <c r="AQ193" s="38">
        <f>[2]Calculations!AI161</f>
        <v>8.3356599997299996E-2</v>
      </c>
      <c r="AR193" s="38">
        <f>[2]Calculations!AU161</f>
        <v>99.999999996760891</v>
      </c>
      <c r="AS193" s="38">
        <f>[2]Calculations!AJ161</f>
        <v>0</v>
      </c>
      <c r="AT193" s="38">
        <f>[2]Calculations!AV161</f>
        <v>0</v>
      </c>
      <c r="AU193" s="38">
        <f>[2]Calculations!AK161</f>
        <v>0</v>
      </c>
      <c r="AV193" s="38">
        <f>[2]Calculations!AW161</f>
        <v>0</v>
      </c>
      <c r="AW193" s="13"/>
      <c r="AX193" s="13"/>
      <c r="AY193" s="85" t="str">
        <f>[2]Calculations!D161</f>
        <v>Land Supply 2018</v>
      </c>
    </row>
    <row r="194" spans="2:51" ht="26" x14ac:dyDescent="0.35">
      <c r="B194" s="13" t="str">
        <f>[2]Calculations!A162</f>
        <v>111324/FO/2016/S1</v>
      </c>
      <c r="C194" s="30" t="str">
        <f>[2]Calculations!B162</f>
        <v>114 Mauldeth Road Withington</v>
      </c>
      <c r="D194" s="13" t="str">
        <f>[2]Calculations!C162</f>
        <v>Residential</v>
      </c>
      <c r="E194" s="38">
        <f>[2]Calculations!E162</f>
        <v>1.17841E-2</v>
      </c>
      <c r="F194" s="38">
        <f>[2]Calculations!I162</f>
        <v>1.17841E-2</v>
      </c>
      <c r="G194" s="38">
        <f>[2]Calculations!M162</f>
        <v>100</v>
      </c>
      <c r="H194" s="38">
        <f>[2]Calculations!H162</f>
        <v>0</v>
      </c>
      <c r="I194" s="38">
        <f>[2]Calculations!L162</f>
        <v>0</v>
      </c>
      <c r="J194" s="38">
        <f>[2]Calculations!G162</f>
        <v>0</v>
      </c>
      <c r="K194" s="38">
        <f>[2]Calculations!K162</f>
        <v>0</v>
      </c>
      <c r="L194" s="38">
        <f>[2]Calculations!F162</f>
        <v>0</v>
      </c>
      <c r="M194" s="38">
        <f>[2]Calculations!J162</f>
        <v>0</v>
      </c>
      <c r="N194" s="38">
        <f>[2]Calculations!V162</f>
        <v>0</v>
      </c>
      <c r="O194" s="38">
        <f>[2]Calculations!W162</f>
        <v>0</v>
      </c>
      <c r="P194" s="38">
        <f>[2]Calculations!O162</f>
        <v>0</v>
      </c>
      <c r="Q194" s="38">
        <f>[2]Calculations!S162</f>
        <v>0</v>
      </c>
      <c r="R194" s="38">
        <f>[2]Calculations!Q162</f>
        <v>0</v>
      </c>
      <c r="S194" s="38">
        <f>[2]Calculations!T162</f>
        <v>0</v>
      </c>
      <c r="T194" s="38">
        <f>[2]Calculations!R162</f>
        <v>0</v>
      </c>
      <c r="U194" s="38">
        <f>[2]Calculations!U162</f>
        <v>0</v>
      </c>
      <c r="V194" s="38" t="str">
        <f>[2]Calculations!X162</f>
        <v>Not Modelled</v>
      </c>
      <c r="W194" s="38" t="str">
        <f>[2]Calculations!Y162</f>
        <v>N/A</v>
      </c>
      <c r="X194" s="38" t="s">
        <v>100</v>
      </c>
      <c r="Y194" s="73" t="s">
        <v>106</v>
      </c>
      <c r="Z194" s="74" t="s">
        <v>107</v>
      </c>
      <c r="AA194" s="38">
        <f>[2]Calculations!AA162</f>
        <v>0</v>
      </c>
      <c r="AB194" s="38">
        <f>[2]Calculations!AM162</f>
        <v>0</v>
      </c>
      <c r="AC194" s="38">
        <f>[2]Calculations!AB162</f>
        <v>0</v>
      </c>
      <c r="AD194" s="38">
        <f>[2]Calculations!AN162</f>
        <v>0</v>
      </c>
      <c r="AE194" s="38">
        <f>[2]Calculations!AC162</f>
        <v>0</v>
      </c>
      <c r="AF194" s="38">
        <f>[2]Calculations!AO162</f>
        <v>0</v>
      </c>
      <c r="AG194" s="38">
        <f>[2]Calculations!AD162</f>
        <v>0</v>
      </c>
      <c r="AH194" s="38">
        <f>[2]Calculations!AP162</f>
        <v>0</v>
      </c>
      <c r="AI194" s="38">
        <f>[2]Calculations!AE162</f>
        <v>0</v>
      </c>
      <c r="AJ194" s="38">
        <f>[2]Calculations!AQ162</f>
        <v>0</v>
      </c>
      <c r="AK194" s="38">
        <f>[2]Calculations!AF162</f>
        <v>0</v>
      </c>
      <c r="AL194" s="38">
        <f>[2]Calculations!AR162</f>
        <v>0</v>
      </c>
      <c r="AM194" s="38">
        <f>[2]Calculations!AG162</f>
        <v>0</v>
      </c>
      <c r="AN194" s="38">
        <f>[2]Calculations!AS162</f>
        <v>0</v>
      </c>
      <c r="AO194" s="38">
        <f>[2]Calculations!AH162</f>
        <v>0</v>
      </c>
      <c r="AP194" s="38">
        <f>[2]Calculations!AT162</f>
        <v>0</v>
      </c>
      <c r="AQ194" s="38">
        <f>[2]Calculations!AI162</f>
        <v>0</v>
      </c>
      <c r="AR194" s="38">
        <f>[2]Calculations!AU162</f>
        <v>0</v>
      </c>
      <c r="AS194" s="38">
        <f>[2]Calculations!AJ162</f>
        <v>0</v>
      </c>
      <c r="AT194" s="38">
        <f>[2]Calculations!AV162</f>
        <v>0</v>
      </c>
      <c r="AU194" s="38">
        <f>[2]Calculations!AK162</f>
        <v>0</v>
      </c>
      <c r="AV194" s="38">
        <f>[2]Calculations!AW162</f>
        <v>0</v>
      </c>
      <c r="AW194" s="13"/>
      <c r="AX194" s="13"/>
      <c r="AY194" s="85" t="str">
        <f>[2]Calculations!D162</f>
        <v>Land Supply 2018</v>
      </c>
    </row>
    <row r="195" spans="2:51" ht="26" x14ac:dyDescent="0.35">
      <c r="B195" s="13" t="str">
        <f>[2]Calculations!A163</f>
        <v>111338/FO/2016/N1</v>
      </c>
      <c r="C195" s="30" t="str">
        <f>[2]Calculations!B163</f>
        <v>438 Cheetham Hill Road Cheetham</v>
      </c>
      <c r="D195" s="13" t="str">
        <f>[2]Calculations!C163</f>
        <v>Residential</v>
      </c>
      <c r="E195" s="38">
        <f>[2]Calculations!E163</f>
        <v>3.7701199999999997E-2</v>
      </c>
      <c r="F195" s="38">
        <f>[2]Calculations!I163</f>
        <v>3.7701199999999997E-2</v>
      </c>
      <c r="G195" s="38">
        <f>[2]Calculations!M163</f>
        <v>100</v>
      </c>
      <c r="H195" s="38">
        <f>[2]Calculations!H163</f>
        <v>0</v>
      </c>
      <c r="I195" s="38">
        <f>[2]Calculations!L163</f>
        <v>0</v>
      </c>
      <c r="J195" s="38">
        <f>[2]Calculations!G163</f>
        <v>0</v>
      </c>
      <c r="K195" s="38">
        <f>[2]Calculations!K163</f>
        <v>0</v>
      </c>
      <c r="L195" s="38">
        <f>[2]Calculations!F163</f>
        <v>0</v>
      </c>
      <c r="M195" s="38">
        <f>[2]Calculations!J163</f>
        <v>0</v>
      </c>
      <c r="N195" s="38">
        <f>[2]Calculations!V163</f>
        <v>0</v>
      </c>
      <c r="O195" s="38">
        <f>[2]Calculations!W163</f>
        <v>0</v>
      </c>
      <c r="P195" s="38">
        <f>[2]Calculations!O163</f>
        <v>0</v>
      </c>
      <c r="Q195" s="38">
        <f>[2]Calculations!S163</f>
        <v>0</v>
      </c>
      <c r="R195" s="38">
        <f>[2]Calculations!Q163</f>
        <v>0</v>
      </c>
      <c r="S195" s="38">
        <f>[2]Calculations!T163</f>
        <v>0</v>
      </c>
      <c r="T195" s="38">
        <f>[2]Calculations!R163</f>
        <v>0</v>
      </c>
      <c r="U195" s="38">
        <f>[2]Calculations!U163</f>
        <v>0</v>
      </c>
      <c r="V195" s="38" t="str">
        <f>[2]Calculations!X163</f>
        <v>Not Modelled</v>
      </c>
      <c r="W195" s="38" t="str">
        <f>[2]Calculations!Y163</f>
        <v>N/A</v>
      </c>
      <c r="X195" s="38" t="s">
        <v>100</v>
      </c>
      <c r="Y195" s="73" t="s">
        <v>106</v>
      </c>
      <c r="Z195" s="74" t="s">
        <v>107</v>
      </c>
      <c r="AA195" s="38">
        <f>[2]Calculations!AA163</f>
        <v>0</v>
      </c>
      <c r="AB195" s="38">
        <f>[2]Calculations!AM163</f>
        <v>0</v>
      </c>
      <c r="AC195" s="38">
        <f>[2]Calculations!AB163</f>
        <v>0</v>
      </c>
      <c r="AD195" s="38">
        <f>[2]Calculations!AN163</f>
        <v>0</v>
      </c>
      <c r="AE195" s="38">
        <f>[2]Calculations!AC163</f>
        <v>0</v>
      </c>
      <c r="AF195" s="38">
        <f>[2]Calculations!AO163</f>
        <v>0</v>
      </c>
      <c r="AG195" s="38">
        <f>[2]Calculations!AD163</f>
        <v>0</v>
      </c>
      <c r="AH195" s="38">
        <f>[2]Calculations!AP163</f>
        <v>0</v>
      </c>
      <c r="AI195" s="38">
        <f>[2]Calculations!AE163</f>
        <v>0</v>
      </c>
      <c r="AJ195" s="38">
        <f>[2]Calculations!AQ163</f>
        <v>0</v>
      </c>
      <c r="AK195" s="38">
        <f>[2]Calculations!AF163</f>
        <v>0</v>
      </c>
      <c r="AL195" s="38">
        <f>[2]Calculations!AR163</f>
        <v>0</v>
      </c>
      <c r="AM195" s="38">
        <f>[2]Calculations!AG163</f>
        <v>0</v>
      </c>
      <c r="AN195" s="38">
        <f>[2]Calculations!AS163</f>
        <v>0</v>
      </c>
      <c r="AO195" s="38">
        <f>[2]Calculations!AH163</f>
        <v>0</v>
      </c>
      <c r="AP195" s="38">
        <f>[2]Calculations!AT163</f>
        <v>0</v>
      </c>
      <c r="AQ195" s="38">
        <f>[2]Calculations!AI163</f>
        <v>3.7701225000999997E-2</v>
      </c>
      <c r="AR195" s="38">
        <f>[2]Calculations!AU163</f>
        <v>100.00006631353908</v>
      </c>
      <c r="AS195" s="38">
        <f>[2]Calculations!AJ163</f>
        <v>0</v>
      </c>
      <c r="AT195" s="38">
        <f>[2]Calculations!AV163</f>
        <v>0</v>
      </c>
      <c r="AU195" s="38">
        <f>[2]Calculations!AK163</f>
        <v>0</v>
      </c>
      <c r="AV195" s="38">
        <f>[2]Calculations!AW163</f>
        <v>0</v>
      </c>
      <c r="AW195" s="13"/>
      <c r="AX195" s="13"/>
      <c r="AY195" s="85" t="str">
        <f>[2]Calculations!D163</f>
        <v>Land Supply 2018</v>
      </c>
    </row>
    <row r="196" spans="2:51" ht="26" x14ac:dyDescent="0.35">
      <c r="B196" s="13" t="str">
        <f>[2]Calculations!A164</f>
        <v>111383/FO/2016</v>
      </c>
      <c r="C196" s="30" t="str">
        <f>[2]Calculations!B164</f>
        <v>Longsight Business Park Hamilton Road Longsight Manchester M13 0PD</v>
      </c>
      <c r="D196" s="13" t="str">
        <f>[2]Calculations!C164</f>
        <v>Offices</v>
      </c>
      <c r="E196" s="38">
        <f>[2]Calculations!E164</f>
        <v>1.1013999999999999</v>
      </c>
      <c r="F196" s="38">
        <f>[2]Calculations!I164</f>
        <v>1.1013999999999999</v>
      </c>
      <c r="G196" s="38">
        <f>[2]Calculations!M164</f>
        <v>100</v>
      </c>
      <c r="H196" s="38">
        <f>[2]Calculations!H164</f>
        <v>0</v>
      </c>
      <c r="I196" s="38">
        <f>[2]Calculations!L164</f>
        <v>0</v>
      </c>
      <c r="J196" s="38">
        <f>[2]Calculations!G164</f>
        <v>0</v>
      </c>
      <c r="K196" s="38">
        <f>[2]Calculations!K164</f>
        <v>0</v>
      </c>
      <c r="L196" s="38">
        <f>[2]Calculations!F164</f>
        <v>0</v>
      </c>
      <c r="M196" s="38">
        <f>[2]Calculations!J164</f>
        <v>0</v>
      </c>
      <c r="N196" s="38">
        <f>[2]Calculations!V164</f>
        <v>1.01140362499</v>
      </c>
      <c r="O196" s="38">
        <f>[2]Calculations!W164</f>
        <v>91.828910930633739</v>
      </c>
      <c r="P196" s="38">
        <f>[2]Calculations!O164</f>
        <v>0.21639848549909999</v>
      </c>
      <c r="Q196" s="38">
        <f>[2]Calculations!S164</f>
        <v>19.647583575367715</v>
      </c>
      <c r="R196" s="38">
        <f>[2]Calculations!Q164</f>
        <v>0.21639848549909999</v>
      </c>
      <c r="S196" s="38">
        <f>[2]Calculations!T164</f>
        <v>19.647583575367715</v>
      </c>
      <c r="T196" s="38">
        <f>[2]Calculations!R164</f>
        <v>0.15938666952899999</v>
      </c>
      <c r="U196" s="38">
        <f>[2]Calculations!U164</f>
        <v>14.471279238151444</v>
      </c>
      <c r="V196" s="38" t="str">
        <f>[2]Calculations!X164</f>
        <v>Not Modelled</v>
      </c>
      <c r="W196" s="38" t="str">
        <f>[2]Calculations!Y164</f>
        <v>N/A</v>
      </c>
      <c r="X196" s="38" t="s">
        <v>101</v>
      </c>
      <c r="Y196" s="73" t="s">
        <v>108</v>
      </c>
      <c r="Z196" s="73" t="s">
        <v>109</v>
      </c>
      <c r="AA196" s="38">
        <f>[2]Calculations!AA164</f>
        <v>0</v>
      </c>
      <c r="AB196" s="38">
        <f>[2]Calculations!AM164</f>
        <v>0</v>
      </c>
      <c r="AC196" s="38">
        <f>[2]Calculations!AB164</f>
        <v>0</v>
      </c>
      <c r="AD196" s="38">
        <f>[2]Calculations!AN164</f>
        <v>0</v>
      </c>
      <c r="AE196" s="38">
        <f>[2]Calculations!AC164</f>
        <v>0</v>
      </c>
      <c r="AF196" s="38">
        <f>[2]Calculations!AO164</f>
        <v>0</v>
      </c>
      <c r="AG196" s="38">
        <f>[2]Calculations!AD164</f>
        <v>0</v>
      </c>
      <c r="AH196" s="38">
        <f>[2]Calculations!AP164</f>
        <v>0</v>
      </c>
      <c r="AI196" s="38">
        <f>[2]Calculations!AE164</f>
        <v>0</v>
      </c>
      <c r="AJ196" s="38">
        <f>[2]Calculations!AQ164</f>
        <v>0</v>
      </c>
      <c r="AK196" s="38">
        <f>[2]Calculations!AF164</f>
        <v>0</v>
      </c>
      <c r="AL196" s="38">
        <f>[2]Calculations!AR164</f>
        <v>0</v>
      </c>
      <c r="AM196" s="38">
        <f>[2]Calculations!AG164</f>
        <v>0</v>
      </c>
      <c r="AN196" s="38">
        <f>[2]Calculations!AS164</f>
        <v>0</v>
      </c>
      <c r="AO196" s="38">
        <f>[2]Calculations!AH164</f>
        <v>0</v>
      </c>
      <c r="AP196" s="38">
        <f>[2]Calculations!AT164</f>
        <v>0</v>
      </c>
      <c r="AQ196" s="38">
        <f>[2]Calculations!AI164</f>
        <v>0</v>
      </c>
      <c r="AR196" s="38">
        <f>[2]Calculations!AU164</f>
        <v>0</v>
      </c>
      <c r="AS196" s="38">
        <f>[2]Calculations!AJ164</f>
        <v>0</v>
      </c>
      <c r="AT196" s="38">
        <f>[2]Calculations!AV164</f>
        <v>0</v>
      </c>
      <c r="AU196" s="38">
        <f>[2]Calculations!AK164</f>
        <v>0</v>
      </c>
      <c r="AV196" s="38">
        <f>[2]Calculations!AW164</f>
        <v>0</v>
      </c>
      <c r="AW196" s="13"/>
      <c r="AX196" s="13"/>
      <c r="AY196" s="85" t="str">
        <f>[2]Calculations!D164</f>
        <v>Land Supply 2018</v>
      </c>
    </row>
    <row r="197" spans="2:51" ht="14.5" x14ac:dyDescent="0.35">
      <c r="B197" s="13" t="str">
        <f>[2]Calculations!A165</f>
        <v>111422/FO/2016/S2</v>
      </c>
      <c r="C197" s="30" t="str">
        <f>[2]Calculations!B165</f>
        <v>Happy Man Pub, Portway</v>
      </c>
      <c r="D197" s="13" t="str">
        <f>[2]Calculations!C165</f>
        <v>Residential</v>
      </c>
      <c r="E197" s="38">
        <f>[2]Calculations!E165</f>
        <v>0.27279500000000001</v>
      </c>
      <c r="F197" s="38">
        <f>[2]Calculations!I165</f>
        <v>0.27279500000000001</v>
      </c>
      <c r="G197" s="38">
        <f>[2]Calculations!M165</f>
        <v>100</v>
      </c>
      <c r="H197" s="38">
        <f>[2]Calculations!H165</f>
        <v>0</v>
      </c>
      <c r="I197" s="38">
        <f>[2]Calculations!L165</f>
        <v>0</v>
      </c>
      <c r="J197" s="38">
        <f>[2]Calculations!G165</f>
        <v>0</v>
      </c>
      <c r="K197" s="38">
        <f>[2]Calculations!K165</f>
        <v>0</v>
      </c>
      <c r="L197" s="38">
        <f>[2]Calculations!F165</f>
        <v>0</v>
      </c>
      <c r="M197" s="38">
        <f>[2]Calculations!J165</f>
        <v>0</v>
      </c>
      <c r="N197" s="38">
        <f>[2]Calculations!V165</f>
        <v>0</v>
      </c>
      <c r="O197" s="38">
        <f>[2]Calculations!W165</f>
        <v>0</v>
      </c>
      <c r="P197" s="38">
        <f>[2]Calculations!O165</f>
        <v>2.0716200000000001E-2</v>
      </c>
      <c r="Q197" s="38">
        <f>[2]Calculations!S165</f>
        <v>7.5940541432211006</v>
      </c>
      <c r="R197" s="38">
        <f>[2]Calculations!Q165</f>
        <v>0</v>
      </c>
      <c r="S197" s="38">
        <f>[2]Calculations!T165</f>
        <v>0</v>
      </c>
      <c r="T197" s="38">
        <f>[2]Calculations!R165</f>
        <v>0</v>
      </c>
      <c r="U197" s="38">
        <f>[2]Calculations!U165</f>
        <v>0</v>
      </c>
      <c r="V197" s="38" t="str">
        <f>[2]Calculations!X165</f>
        <v>Not Modelled</v>
      </c>
      <c r="W197" s="38" t="str">
        <f>[2]Calculations!Y165</f>
        <v>N/A</v>
      </c>
      <c r="X197" s="38" t="s">
        <v>100</v>
      </c>
      <c r="Y197" s="73" t="s">
        <v>105</v>
      </c>
      <c r="Z197" s="73" t="s">
        <v>1066</v>
      </c>
      <c r="AA197" s="38">
        <f>[2]Calculations!AA165</f>
        <v>0</v>
      </c>
      <c r="AB197" s="38">
        <f>[2]Calculations!AM165</f>
        <v>0</v>
      </c>
      <c r="AC197" s="38">
        <f>[2]Calculations!AB165</f>
        <v>0</v>
      </c>
      <c r="AD197" s="38">
        <f>[2]Calculations!AN165</f>
        <v>0</v>
      </c>
      <c r="AE197" s="38">
        <f>[2]Calculations!AC165</f>
        <v>0</v>
      </c>
      <c r="AF197" s="38">
        <f>[2]Calculations!AO165</f>
        <v>0</v>
      </c>
      <c r="AG197" s="38">
        <f>[2]Calculations!AD165</f>
        <v>0</v>
      </c>
      <c r="AH197" s="38">
        <f>[2]Calculations!AP165</f>
        <v>0</v>
      </c>
      <c r="AI197" s="38">
        <f>[2]Calculations!AE165</f>
        <v>0</v>
      </c>
      <c r="AJ197" s="38">
        <f>[2]Calculations!AQ165</f>
        <v>0</v>
      </c>
      <c r="AK197" s="38">
        <f>[2]Calculations!AF165</f>
        <v>0</v>
      </c>
      <c r="AL197" s="38">
        <f>[2]Calculations!AR165</f>
        <v>0</v>
      </c>
      <c r="AM197" s="38">
        <f>[2]Calculations!AG165</f>
        <v>0</v>
      </c>
      <c r="AN197" s="38">
        <f>[2]Calculations!AS165</f>
        <v>0</v>
      </c>
      <c r="AO197" s="38">
        <f>[2]Calculations!AH165</f>
        <v>0</v>
      </c>
      <c r="AP197" s="38">
        <f>[2]Calculations!AT165</f>
        <v>0</v>
      </c>
      <c r="AQ197" s="38">
        <f>[2]Calculations!AI165</f>
        <v>0</v>
      </c>
      <c r="AR197" s="38">
        <f>[2]Calculations!AU165</f>
        <v>0</v>
      </c>
      <c r="AS197" s="38">
        <f>[2]Calculations!AJ165</f>
        <v>0</v>
      </c>
      <c r="AT197" s="38">
        <f>[2]Calculations!AV165</f>
        <v>0</v>
      </c>
      <c r="AU197" s="38">
        <f>[2]Calculations!AK165</f>
        <v>0</v>
      </c>
      <c r="AV197" s="38">
        <f>[2]Calculations!AW165</f>
        <v>0</v>
      </c>
      <c r="AW197" s="13"/>
      <c r="AX197" s="13"/>
      <c r="AY197" s="85" t="str">
        <f>[2]Calculations!D165</f>
        <v>Land Supply 2018</v>
      </c>
    </row>
    <row r="198" spans="2:51" ht="26" x14ac:dyDescent="0.35">
      <c r="B198" s="13" t="str">
        <f>[2]Calculations!A166</f>
        <v>111424/FO/2016/C1</v>
      </c>
      <c r="C198" s="30" t="str">
        <f>[2]Calculations!B166</f>
        <v>Former Manchester Regiment PH, 6 Hulme Hall Road</v>
      </c>
      <c r="D198" s="13" t="str">
        <f>[2]Calculations!C166</f>
        <v>Residential</v>
      </c>
      <c r="E198" s="38">
        <f>[2]Calculations!E166</f>
        <v>4.5264499999999999E-2</v>
      </c>
      <c r="F198" s="38">
        <f>[2]Calculations!I166</f>
        <v>4.5264499999999999E-2</v>
      </c>
      <c r="G198" s="38">
        <f>[2]Calculations!M166</f>
        <v>100</v>
      </c>
      <c r="H198" s="38">
        <f>[2]Calculations!H166</f>
        <v>0</v>
      </c>
      <c r="I198" s="38">
        <f>[2]Calculations!L166</f>
        <v>0</v>
      </c>
      <c r="J198" s="38">
        <f>[2]Calculations!G166</f>
        <v>0</v>
      </c>
      <c r="K198" s="38">
        <f>[2]Calculations!K166</f>
        <v>0</v>
      </c>
      <c r="L198" s="38">
        <f>[2]Calculations!F166</f>
        <v>0</v>
      </c>
      <c r="M198" s="38">
        <f>[2]Calculations!J166</f>
        <v>0</v>
      </c>
      <c r="N198" s="38">
        <f>[2]Calculations!V166</f>
        <v>0</v>
      </c>
      <c r="O198" s="38">
        <f>[2]Calculations!W166</f>
        <v>0</v>
      </c>
      <c r="P198" s="38">
        <f>[2]Calculations!O166</f>
        <v>0</v>
      </c>
      <c r="Q198" s="38">
        <f>[2]Calculations!S166</f>
        <v>0</v>
      </c>
      <c r="R198" s="38">
        <f>[2]Calculations!Q166</f>
        <v>0</v>
      </c>
      <c r="S198" s="38">
        <f>[2]Calculations!T166</f>
        <v>0</v>
      </c>
      <c r="T198" s="38">
        <f>[2]Calculations!R166</f>
        <v>0</v>
      </c>
      <c r="U198" s="38">
        <f>[2]Calculations!U166</f>
        <v>0</v>
      </c>
      <c r="V198" s="38" t="str">
        <f>[2]Calculations!X166</f>
        <v>Not Modelled</v>
      </c>
      <c r="W198" s="38" t="str">
        <f>[2]Calculations!Y166</f>
        <v>N/A</v>
      </c>
      <c r="X198" s="38" t="s">
        <v>100</v>
      </c>
      <c r="Y198" s="73" t="s">
        <v>106</v>
      </c>
      <c r="Z198" s="74" t="s">
        <v>107</v>
      </c>
      <c r="AA198" s="38">
        <f>[2]Calculations!AA166</f>
        <v>0</v>
      </c>
      <c r="AB198" s="38">
        <f>[2]Calculations!AM166</f>
        <v>0</v>
      </c>
      <c r="AC198" s="38">
        <f>[2]Calculations!AB166</f>
        <v>0</v>
      </c>
      <c r="AD198" s="38">
        <f>[2]Calculations!AN166</f>
        <v>0</v>
      </c>
      <c r="AE198" s="38">
        <f>[2]Calculations!AC166</f>
        <v>0</v>
      </c>
      <c r="AF198" s="38">
        <f>[2]Calculations!AO166</f>
        <v>0</v>
      </c>
      <c r="AG198" s="38">
        <f>[2]Calculations!AD166</f>
        <v>0</v>
      </c>
      <c r="AH198" s="38">
        <f>[2]Calculations!AP166</f>
        <v>0</v>
      </c>
      <c r="AI198" s="38">
        <f>[2]Calculations!AE166</f>
        <v>0</v>
      </c>
      <c r="AJ198" s="38">
        <f>[2]Calculations!AQ166</f>
        <v>0</v>
      </c>
      <c r="AK198" s="38">
        <f>[2]Calculations!AF166</f>
        <v>0</v>
      </c>
      <c r="AL198" s="38">
        <f>[2]Calculations!AR166</f>
        <v>0</v>
      </c>
      <c r="AM198" s="38">
        <f>[2]Calculations!AG166</f>
        <v>0</v>
      </c>
      <c r="AN198" s="38">
        <f>[2]Calculations!AS166</f>
        <v>0</v>
      </c>
      <c r="AO198" s="38">
        <f>[2]Calculations!AH166</f>
        <v>0</v>
      </c>
      <c r="AP198" s="38">
        <f>[2]Calculations!AT166</f>
        <v>0</v>
      </c>
      <c r="AQ198" s="38">
        <f>[2]Calculations!AI166</f>
        <v>2.5949775749400002E-2</v>
      </c>
      <c r="AR198" s="38">
        <f>[2]Calculations!AU166</f>
        <v>57.329200034022257</v>
      </c>
      <c r="AS198" s="38">
        <f>[2]Calculations!AJ166</f>
        <v>0</v>
      </c>
      <c r="AT198" s="38">
        <f>[2]Calculations!AV166</f>
        <v>0</v>
      </c>
      <c r="AU198" s="38">
        <f>[2]Calculations!AK166</f>
        <v>0</v>
      </c>
      <c r="AV198" s="38">
        <f>[2]Calculations!AW166</f>
        <v>0</v>
      </c>
      <c r="AW198" s="13"/>
      <c r="AX198" s="13"/>
      <c r="AY198" s="85" t="str">
        <f>[2]Calculations!D166</f>
        <v>Land Supply 2018</v>
      </c>
    </row>
    <row r="199" spans="2:51" ht="26" x14ac:dyDescent="0.35">
      <c r="B199" s="13" t="str">
        <f>[2]Calculations!A167</f>
        <v>111461 / 101322</v>
      </c>
      <c r="C199" s="30" t="str">
        <f>[2]Calculations!B167</f>
        <v>11 Slaithwaite Drive_x000D_Clayton_x000D_M11 4BA</v>
      </c>
      <c r="D199" s="13" t="str">
        <f>[2]Calculations!C167</f>
        <v>Residential</v>
      </c>
      <c r="E199" s="38">
        <f>[2]Calculations!E167</f>
        <v>1.7279800000000001E-2</v>
      </c>
      <c r="F199" s="38">
        <f>[2]Calculations!I167</f>
        <v>1.7279800000000001E-2</v>
      </c>
      <c r="G199" s="38">
        <f>[2]Calculations!M167</f>
        <v>100</v>
      </c>
      <c r="H199" s="38">
        <f>[2]Calculations!H167</f>
        <v>0</v>
      </c>
      <c r="I199" s="38">
        <f>[2]Calculations!L167</f>
        <v>0</v>
      </c>
      <c r="J199" s="38">
        <f>[2]Calculations!G167</f>
        <v>0</v>
      </c>
      <c r="K199" s="38">
        <f>[2]Calculations!K167</f>
        <v>0</v>
      </c>
      <c r="L199" s="38">
        <f>[2]Calculations!F167</f>
        <v>0</v>
      </c>
      <c r="M199" s="38">
        <f>[2]Calculations!J167</f>
        <v>0</v>
      </c>
      <c r="N199" s="38">
        <f>[2]Calculations!V167</f>
        <v>0</v>
      </c>
      <c r="O199" s="38">
        <f>[2]Calculations!W167</f>
        <v>0</v>
      </c>
      <c r="P199" s="38">
        <f>[2]Calculations!O167</f>
        <v>0</v>
      </c>
      <c r="Q199" s="38">
        <f>[2]Calculations!S167</f>
        <v>0</v>
      </c>
      <c r="R199" s="38">
        <f>[2]Calculations!Q167</f>
        <v>0</v>
      </c>
      <c r="S199" s="38">
        <f>[2]Calculations!T167</f>
        <v>0</v>
      </c>
      <c r="T199" s="38">
        <f>[2]Calculations!R167</f>
        <v>0</v>
      </c>
      <c r="U199" s="38">
        <f>[2]Calculations!U167</f>
        <v>0</v>
      </c>
      <c r="V199" s="38" t="str">
        <f>[2]Calculations!X167</f>
        <v>Not Modelled</v>
      </c>
      <c r="W199" s="38" t="str">
        <f>[2]Calculations!Y167</f>
        <v>N/A</v>
      </c>
      <c r="X199" s="38" t="s">
        <v>100</v>
      </c>
      <c r="Y199" s="73" t="s">
        <v>106</v>
      </c>
      <c r="Z199" s="74" t="s">
        <v>107</v>
      </c>
      <c r="AA199" s="38">
        <f>[2]Calculations!AA167</f>
        <v>0</v>
      </c>
      <c r="AB199" s="38">
        <f>[2]Calculations!AM167</f>
        <v>0</v>
      </c>
      <c r="AC199" s="38">
        <f>[2]Calculations!AB167</f>
        <v>0</v>
      </c>
      <c r="AD199" s="38">
        <f>[2]Calculations!AN167</f>
        <v>0</v>
      </c>
      <c r="AE199" s="38">
        <f>[2]Calculations!AC167</f>
        <v>0</v>
      </c>
      <c r="AF199" s="38">
        <f>[2]Calculations!AO167</f>
        <v>0</v>
      </c>
      <c r="AG199" s="38">
        <f>[2]Calculations!AD167</f>
        <v>0</v>
      </c>
      <c r="AH199" s="38">
        <f>[2]Calculations!AP167</f>
        <v>0</v>
      </c>
      <c r="AI199" s="38">
        <f>[2]Calculations!AE167</f>
        <v>0</v>
      </c>
      <c r="AJ199" s="38">
        <f>[2]Calculations!AQ167</f>
        <v>0</v>
      </c>
      <c r="AK199" s="38">
        <f>[2]Calculations!AF167</f>
        <v>0</v>
      </c>
      <c r="AL199" s="38">
        <f>[2]Calculations!AR167</f>
        <v>0</v>
      </c>
      <c r="AM199" s="38">
        <f>[2]Calculations!AG167</f>
        <v>0</v>
      </c>
      <c r="AN199" s="38">
        <f>[2]Calculations!AS167</f>
        <v>0</v>
      </c>
      <c r="AO199" s="38">
        <f>[2]Calculations!AH167</f>
        <v>0</v>
      </c>
      <c r="AP199" s="38">
        <f>[2]Calculations!AT167</f>
        <v>0</v>
      </c>
      <c r="AQ199" s="38">
        <f>[2]Calculations!AI167</f>
        <v>1.7279759999699999E-2</v>
      </c>
      <c r="AR199" s="38">
        <f>[2]Calculations!AU167</f>
        <v>99.999768514103167</v>
      </c>
      <c r="AS199" s="38">
        <f>[2]Calculations!AJ167</f>
        <v>0</v>
      </c>
      <c r="AT199" s="38">
        <f>[2]Calculations!AV167</f>
        <v>0</v>
      </c>
      <c r="AU199" s="38">
        <f>[2]Calculations!AK167</f>
        <v>0</v>
      </c>
      <c r="AV199" s="38">
        <f>[2]Calculations!AW167</f>
        <v>0</v>
      </c>
      <c r="AW199" s="13"/>
      <c r="AX199" s="13"/>
      <c r="AY199" s="85" t="str">
        <f>[2]Calculations!D167</f>
        <v>Land Supply 2018</v>
      </c>
    </row>
    <row r="200" spans="2:51" ht="26" x14ac:dyDescent="0.35">
      <c r="B200" s="13" t="str">
        <f>[2]Calculations!A168</f>
        <v>111499/FO/2016/N1</v>
      </c>
      <c r="C200" s="30" t="str">
        <f>[2]Calculations!B168</f>
        <v>15-19 Windsor Road Newton Heath</v>
      </c>
      <c r="D200" s="13" t="str">
        <f>[2]Calculations!C168</f>
        <v>Residential</v>
      </c>
      <c r="E200" s="38">
        <f>[2]Calculations!E168</f>
        <v>0.32112000000000002</v>
      </c>
      <c r="F200" s="38">
        <f>[2]Calculations!I168</f>
        <v>0.32112000000000002</v>
      </c>
      <c r="G200" s="38">
        <f>[2]Calculations!M168</f>
        <v>100</v>
      </c>
      <c r="H200" s="38">
        <f>[2]Calculations!H168</f>
        <v>0</v>
      </c>
      <c r="I200" s="38">
        <f>[2]Calculations!L168</f>
        <v>0</v>
      </c>
      <c r="J200" s="38">
        <f>[2]Calculations!G168</f>
        <v>0</v>
      </c>
      <c r="K200" s="38">
        <f>[2]Calculations!K168</f>
        <v>0</v>
      </c>
      <c r="L200" s="38">
        <f>[2]Calculations!F168</f>
        <v>0</v>
      </c>
      <c r="M200" s="38">
        <f>[2]Calculations!J168</f>
        <v>0</v>
      </c>
      <c r="N200" s="38">
        <f>[2]Calculations!V168</f>
        <v>0</v>
      </c>
      <c r="O200" s="38">
        <f>[2]Calculations!W168</f>
        <v>0</v>
      </c>
      <c r="P200" s="38">
        <f>[2]Calculations!O168</f>
        <v>0</v>
      </c>
      <c r="Q200" s="38">
        <f>[2]Calculations!S168</f>
        <v>0</v>
      </c>
      <c r="R200" s="38">
        <f>[2]Calculations!Q168</f>
        <v>0</v>
      </c>
      <c r="S200" s="38">
        <f>[2]Calculations!T168</f>
        <v>0</v>
      </c>
      <c r="T200" s="38">
        <f>[2]Calculations!R168</f>
        <v>0</v>
      </c>
      <c r="U200" s="38">
        <f>[2]Calculations!U168</f>
        <v>0</v>
      </c>
      <c r="V200" s="38" t="str">
        <f>[2]Calculations!X168</f>
        <v>Not Modelled</v>
      </c>
      <c r="W200" s="38" t="str">
        <f>[2]Calculations!Y168</f>
        <v>N/A</v>
      </c>
      <c r="X200" s="38" t="s">
        <v>100</v>
      </c>
      <c r="Y200" s="73" t="s">
        <v>106</v>
      </c>
      <c r="Z200" s="74" t="s">
        <v>107</v>
      </c>
      <c r="AA200" s="38">
        <f>[2]Calculations!AA168</f>
        <v>0</v>
      </c>
      <c r="AB200" s="38">
        <f>[2]Calculations!AM168</f>
        <v>0</v>
      </c>
      <c r="AC200" s="38">
        <f>[2]Calculations!AB168</f>
        <v>0</v>
      </c>
      <c r="AD200" s="38">
        <f>[2]Calculations!AN168</f>
        <v>0</v>
      </c>
      <c r="AE200" s="38">
        <f>[2]Calculations!AC168</f>
        <v>0</v>
      </c>
      <c r="AF200" s="38">
        <f>[2]Calculations!AO168</f>
        <v>0</v>
      </c>
      <c r="AG200" s="38">
        <f>[2]Calculations!AD168</f>
        <v>0</v>
      </c>
      <c r="AH200" s="38">
        <f>[2]Calculations!AP168</f>
        <v>0</v>
      </c>
      <c r="AI200" s="38">
        <f>[2]Calculations!AE168</f>
        <v>0</v>
      </c>
      <c r="AJ200" s="38">
        <f>[2]Calculations!AQ168</f>
        <v>0</v>
      </c>
      <c r="AK200" s="38">
        <f>[2]Calculations!AF168</f>
        <v>0</v>
      </c>
      <c r="AL200" s="38">
        <f>[2]Calculations!AR168</f>
        <v>0</v>
      </c>
      <c r="AM200" s="38">
        <f>[2]Calculations!AG168</f>
        <v>0</v>
      </c>
      <c r="AN200" s="38">
        <f>[2]Calculations!AS168</f>
        <v>0</v>
      </c>
      <c r="AO200" s="38">
        <f>[2]Calculations!AH168</f>
        <v>0</v>
      </c>
      <c r="AP200" s="38">
        <f>[2]Calculations!AT168</f>
        <v>0</v>
      </c>
      <c r="AQ200" s="38">
        <f>[2]Calculations!AI168</f>
        <v>0.321120014999</v>
      </c>
      <c r="AR200" s="38">
        <f>[2]Calculations!AU168</f>
        <v>100.00000467083956</v>
      </c>
      <c r="AS200" s="38">
        <f>[2]Calculations!AJ168</f>
        <v>0</v>
      </c>
      <c r="AT200" s="38">
        <f>[2]Calculations!AV168</f>
        <v>0</v>
      </c>
      <c r="AU200" s="38">
        <f>[2]Calculations!AK168</f>
        <v>0</v>
      </c>
      <c r="AV200" s="38">
        <f>[2]Calculations!AW168</f>
        <v>0</v>
      </c>
      <c r="AW200" s="13"/>
      <c r="AX200" s="13"/>
      <c r="AY200" s="85" t="str">
        <f>[2]Calculations!D168</f>
        <v>Land Supply 2018</v>
      </c>
    </row>
    <row r="201" spans="2:51" ht="14.5" x14ac:dyDescent="0.35">
      <c r="B201" s="13" t="str">
        <f>[2]Calculations!A169</f>
        <v>111587/FO/2016/N1</v>
      </c>
      <c r="C201" s="30" t="str">
        <f>[2]Calculations!B169</f>
        <v>HOUSE Phase 2 (New Islington MDA)</v>
      </c>
      <c r="D201" s="13" t="str">
        <f>[2]Calculations!C169</f>
        <v>Residential</v>
      </c>
      <c r="E201" s="38">
        <f>[2]Calculations!E169</f>
        <v>0.74918600000000002</v>
      </c>
      <c r="F201" s="38">
        <f>[2]Calculations!I169</f>
        <v>0.74918600000000002</v>
      </c>
      <c r="G201" s="38">
        <f>[2]Calculations!M169</f>
        <v>100</v>
      </c>
      <c r="H201" s="38">
        <f>[2]Calculations!H169</f>
        <v>0</v>
      </c>
      <c r="I201" s="38">
        <f>[2]Calculations!L169</f>
        <v>0</v>
      </c>
      <c r="J201" s="38">
        <f>[2]Calculations!G169</f>
        <v>0</v>
      </c>
      <c r="K201" s="38">
        <f>[2]Calculations!K169</f>
        <v>0</v>
      </c>
      <c r="L201" s="38">
        <f>[2]Calculations!F169</f>
        <v>0</v>
      </c>
      <c r="M201" s="38">
        <f>[2]Calculations!J169</f>
        <v>0</v>
      </c>
      <c r="N201" s="38">
        <f>[2]Calculations!V169</f>
        <v>0</v>
      </c>
      <c r="O201" s="38">
        <f>[2]Calculations!W169</f>
        <v>0</v>
      </c>
      <c r="P201" s="38">
        <f>[2]Calculations!O169</f>
        <v>7.6074779336500004E-2</v>
      </c>
      <c r="Q201" s="38">
        <f>[2]Calculations!S169</f>
        <v>10.154324738649681</v>
      </c>
      <c r="R201" s="38">
        <f>[2]Calculations!Q169</f>
        <v>7.6074779336500004E-2</v>
      </c>
      <c r="S201" s="38">
        <f>[2]Calculations!T169</f>
        <v>10.154324738649681</v>
      </c>
      <c r="T201" s="38">
        <f>[2]Calculations!R169</f>
        <v>4.0705140400300002E-2</v>
      </c>
      <c r="U201" s="38">
        <f>[2]Calculations!U169</f>
        <v>5.4332489395557317</v>
      </c>
      <c r="V201" s="38" t="str">
        <f>[2]Calculations!X169</f>
        <v>Not Modelled</v>
      </c>
      <c r="W201" s="38" t="str">
        <f>[2]Calculations!Y169</f>
        <v>N/A</v>
      </c>
      <c r="X201" s="38" t="s">
        <v>100</v>
      </c>
      <c r="Y201" s="73" t="s">
        <v>108</v>
      </c>
      <c r="Z201" s="73" t="s">
        <v>109</v>
      </c>
      <c r="AA201" s="38">
        <f>[2]Calculations!AA169</f>
        <v>0</v>
      </c>
      <c r="AB201" s="38">
        <f>[2]Calculations!AM169</f>
        <v>0</v>
      </c>
      <c r="AC201" s="38">
        <f>[2]Calculations!AB169</f>
        <v>0</v>
      </c>
      <c r="AD201" s="38">
        <f>[2]Calculations!AN169</f>
        <v>0</v>
      </c>
      <c r="AE201" s="38">
        <f>[2]Calculations!AC169</f>
        <v>0</v>
      </c>
      <c r="AF201" s="38">
        <f>[2]Calculations!AO169</f>
        <v>0</v>
      </c>
      <c r="AG201" s="38">
        <f>[2]Calculations!AD169</f>
        <v>0</v>
      </c>
      <c r="AH201" s="38">
        <f>[2]Calculations!AP169</f>
        <v>0</v>
      </c>
      <c r="AI201" s="38">
        <f>[2]Calculations!AE169</f>
        <v>0</v>
      </c>
      <c r="AJ201" s="38">
        <f>[2]Calculations!AQ169</f>
        <v>0</v>
      </c>
      <c r="AK201" s="38">
        <f>[2]Calculations!AF169</f>
        <v>0</v>
      </c>
      <c r="AL201" s="38">
        <f>[2]Calculations!AR169</f>
        <v>0</v>
      </c>
      <c r="AM201" s="38">
        <f>[2]Calculations!AG169</f>
        <v>0</v>
      </c>
      <c r="AN201" s="38">
        <f>[2]Calculations!AS169</f>
        <v>0</v>
      </c>
      <c r="AO201" s="38">
        <f>[2]Calculations!AH169</f>
        <v>0</v>
      </c>
      <c r="AP201" s="38">
        <f>[2]Calculations!AT169</f>
        <v>0</v>
      </c>
      <c r="AQ201" s="38">
        <f>[2]Calculations!AI169</f>
        <v>0.74918569499700005</v>
      </c>
      <c r="AR201" s="38">
        <f>[2]Calculations!AU169</f>
        <v>99.999959288748059</v>
      </c>
      <c r="AS201" s="38">
        <f>[2]Calculations!AJ169</f>
        <v>0</v>
      </c>
      <c r="AT201" s="38">
        <f>[2]Calculations!AV169</f>
        <v>0</v>
      </c>
      <c r="AU201" s="38">
        <f>[2]Calculations!AK169</f>
        <v>0</v>
      </c>
      <c r="AV201" s="38">
        <f>[2]Calculations!AW169</f>
        <v>0</v>
      </c>
      <c r="AW201" s="13"/>
      <c r="AX201" s="13"/>
      <c r="AY201" s="85" t="str">
        <f>[2]Calculations!D169</f>
        <v>Land Supply 2018</v>
      </c>
    </row>
    <row r="202" spans="2:51" ht="26" x14ac:dyDescent="0.35">
      <c r="B202" s="13" t="str">
        <f>[2]Calculations!A170</f>
        <v>111593 / 105558</v>
      </c>
      <c r="C202" s="30" t="str">
        <f>[2]Calculations!B170</f>
        <v>94-102  St Marys Road_x000D_Newton Heath_x000D_Manchester_x000D_M40 0AG</v>
      </c>
      <c r="D202" s="13" t="str">
        <f>[2]Calculations!C170</f>
        <v>Residential</v>
      </c>
      <c r="E202" s="38">
        <f>[2]Calculations!E170</f>
        <v>9.5616900000000005E-2</v>
      </c>
      <c r="F202" s="38">
        <f>[2]Calculations!I170</f>
        <v>9.5616900000000005E-2</v>
      </c>
      <c r="G202" s="38">
        <f>[2]Calculations!M170</f>
        <v>100</v>
      </c>
      <c r="H202" s="38">
        <f>[2]Calculations!H170</f>
        <v>0</v>
      </c>
      <c r="I202" s="38">
        <f>[2]Calculations!L170</f>
        <v>0</v>
      </c>
      <c r="J202" s="38">
        <f>[2]Calculations!G170</f>
        <v>0</v>
      </c>
      <c r="K202" s="38">
        <f>[2]Calculations!K170</f>
        <v>0</v>
      </c>
      <c r="L202" s="38">
        <f>[2]Calculations!F170</f>
        <v>0</v>
      </c>
      <c r="M202" s="38">
        <f>[2]Calculations!J170</f>
        <v>0</v>
      </c>
      <c r="N202" s="38">
        <f>[2]Calculations!V170</f>
        <v>0</v>
      </c>
      <c r="O202" s="38">
        <f>[2]Calculations!W170</f>
        <v>0</v>
      </c>
      <c r="P202" s="38">
        <f>[2]Calculations!O170</f>
        <v>0</v>
      </c>
      <c r="Q202" s="38">
        <f>[2]Calculations!S170</f>
        <v>0</v>
      </c>
      <c r="R202" s="38">
        <f>[2]Calculations!Q170</f>
        <v>0</v>
      </c>
      <c r="S202" s="38">
        <f>[2]Calculations!T170</f>
        <v>0</v>
      </c>
      <c r="T202" s="38">
        <f>[2]Calculations!R170</f>
        <v>0</v>
      </c>
      <c r="U202" s="38">
        <f>[2]Calculations!U170</f>
        <v>0</v>
      </c>
      <c r="V202" s="38" t="str">
        <f>[2]Calculations!X170</f>
        <v>Not Modelled</v>
      </c>
      <c r="W202" s="38" t="str">
        <f>[2]Calculations!Y170</f>
        <v>N/A</v>
      </c>
      <c r="X202" s="38" t="s">
        <v>100</v>
      </c>
      <c r="Y202" s="73" t="s">
        <v>106</v>
      </c>
      <c r="Z202" s="74" t="s">
        <v>107</v>
      </c>
      <c r="AA202" s="38">
        <f>[2]Calculations!AA170</f>
        <v>0</v>
      </c>
      <c r="AB202" s="38">
        <f>[2]Calculations!AM170</f>
        <v>0</v>
      </c>
      <c r="AC202" s="38">
        <f>[2]Calculations!AB170</f>
        <v>0</v>
      </c>
      <c r="AD202" s="38">
        <f>[2]Calculations!AN170</f>
        <v>0</v>
      </c>
      <c r="AE202" s="38">
        <f>[2]Calculations!AC170</f>
        <v>0</v>
      </c>
      <c r="AF202" s="38">
        <f>[2]Calculations!AO170</f>
        <v>0</v>
      </c>
      <c r="AG202" s="38">
        <f>[2]Calculations!AD170</f>
        <v>0</v>
      </c>
      <c r="AH202" s="38">
        <f>[2]Calculations!AP170</f>
        <v>0</v>
      </c>
      <c r="AI202" s="38">
        <f>[2]Calculations!AE170</f>
        <v>0</v>
      </c>
      <c r="AJ202" s="38">
        <f>[2]Calculations!AQ170</f>
        <v>0</v>
      </c>
      <c r="AK202" s="38">
        <f>[2]Calculations!AF170</f>
        <v>0</v>
      </c>
      <c r="AL202" s="38">
        <f>[2]Calculations!AR170</f>
        <v>0</v>
      </c>
      <c r="AM202" s="38">
        <f>[2]Calculations!AG170</f>
        <v>0</v>
      </c>
      <c r="AN202" s="38">
        <f>[2]Calculations!AS170</f>
        <v>0</v>
      </c>
      <c r="AO202" s="38">
        <f>[2]Calculations!AH170</f>
        <v>0</v>
      </c>
      <c r="AP202" s="38">
        <f>[2]Calculations!AT170</f>
        <v>0</v>
      </c>
      <c r="AQ202" s="38">
        <f>[2]Calculations!AI170</f>
        <v>9.5616880000699997E-2</v>
      </c>
      <c r="AR202" s="38">
        <f>[2]Calculations!AU170</f>
        <v>99.999979083927627</v>
      </c>
      <c r="AS202" s="38">
        <f>[2]Calculations!AJ170</f>
        <v>0</v>
      </c>
      <c r="AT202" s="38">
        <f>[2]Calculations!AV170</f>
        <v>0</v>
      </c>
      <c r="AU202" s="38">
        <f>[2]Calculations!AK170</f>
        <v>0</v>
      </c>
      <c r="AV202" s="38">
        <f>[2]Calculations!AW170</f>
        <v>0</v>
      </c>
      <c r="AW202" s="13"/>
      <c r="AX202" s="13"/>
      <c r="AY202" s="85" t="str">
        <f>[2]Calculations!D170</f>
        <v>Land Supply 2018</v>
      </c>
    </row>
    <row r="203" spans="2:51" ht="26" x14ac:dyDescent="0.35">
      <c r="B203" s="13" t="str">
        <f>[2]Calculations!A171</f>
        <v>111605/FO/2016/N2</v>
      </c>
      <c r="C203" s="30" t="str">
        <f>[2]Calculations!B171</f>
        <v>Old Mill Street / Upper Kirby Street</v>
      </c>
      <c r="D203" s="13" t="str">
        <f>[2]Calculations!C171</f>
        <v>Residential</v>
      </c>
      <c r="E203" s="38">
        <f>[2]Calculations!E171</f>
        <v>6.3202800000000003E-2</v>
      </c>
      <c r="F203" s="38">
        <f>[2]Calculations!I171</f>
        <v>6.3202800000000003E-2</v>
      </c>
      <c r="G203" s="38">
        <f>[2]Calculations!M171</f>
        <v>100</v>
      </c>
      <c r="H203" s="38">
        <f>[2]Calculations!H171</f>
        <v>0</v>
      </c>
      <c r="I203" s="38">
        <f>[2]Calculations!L171</f>
        <v>0</v>
      </c>
      <c r="J203" s="38">
        <f>[2]Calculations!G171</f>
        <v>0</v>
      </c>
      <c r="K203" s="38">
        <f>[2]Calculations!K171</f>
        <v>0</v>
      </c>
      <c r="L203" s="38">
        <f>[2]Calculations!F171</f>
        <v>0</v>
      </c>
      <c r="M203" s="38">
        <f>[2]Calculations!J171</f>
        <v>0</v>
      </c>
      <c r="N203" s="38">
        <f>[2]Calculations!V171</f>
        <v>0</v>
      </c>
      <c r="O203" s="38">
        <f>[2]Calculations!W171</f>
        <v>0</v>
      </c>
      <c r="P203" s="38">
        <f>[2]Calculations!O171</f>
        <v>0</v>
      </c>
      <c r="Q203" s="38">
        <f>[2]Calculations!S171</f>
        <v>0</v>
      </c>
      <c r="R203" s="38">
        <f>[2]Calculations!Q171</f>
        <v>0</v>
      </c>
      <c r="S203" s="38">
        <f>[2]Calculations!T171</f>
        <v>0</v>
      </c>
      <c r="T203" s="38">
        <f>[2]Calculations!R171</f>
        <v>0</v>
      </c>
      <c r="U203" s="38">
        <f>[2]Calculations!U171</f>
        <v>0</v>
      </c>
      <c r="V203" s="38" t="str">
        <f>[2]Calculations!X171</f>
        <v>Not Modelled</v>
      </c>
      <c r="W203" s="38" t="str">
        <f>[2]Calculations!Y171</f>
        <v>N/A</v>
      </c>
      <c r="X203" s="38" t="s">
        <v>100</v>
      </c>
      <c r="Y203" s="73" t="s">
        <v>106</v>
      </c>
      <c r="Z203" s="74" t="s">
        <v>107</v>
      </c>
      <c r="AA203" s="38">
        <f>[2]Calculations!AA171</f>
        <v>0</v>
      </c>
      <c r="AB203" s="38">
        <f>[2]Calculations!AM171</f>
        <v>0</v>
      </c>
      <c r="AC203" s="38">
        <f>[2]Calculations!AB171</f>
        <v>0</v>
      </c>
      <c r="AD203" s="38">
        <f>[2]Calculations!AN171</f>
        <v>0</v>
      </c>
      <c r="AE203" s="38">
        <f>[2]Calculations!AC171</f>
        <v>0</v>
      </c>
      <c r="AF203" s="38">
        <f>[2]Calculations!AO171</f>
        <v>0</v>
      </c>
      <c r="AG203" s="38">
        <f>[2]Calculations!AD171</f>
        <v>0</v>
      </c>
      <c r="AH203" s="38">
        <f>[2]Calculations!AP171</f>
        <v>0</v>
      </c>
      <c r="AI203" s="38">
        <f>[2]Calculations!AE171</f>
        <v>0</v>
      </c>
      <c r="AJ203" s="38">
        <f>[2]Calculations!AQ171</f>
        <v>0</v>
      </c>
      <c r="AK203" s="38">
        <f>[2]Calculations!AF171</f>
        <v>0</v>
      </c>
      <c r="AL203" s="38">
        <f>[2]Calculations!AR171</f>
        <v>0</v>
      </c>
      <c r="AM203" s="38">
        <f>[2]Calculations!AG171</f>
        <v>0</v>
      </c>
      <c r="AN203" s="38">
        <f>[2]Calculations!AS171</f>
        <v>0</v>
      </c>
      <c r="AO203" s="38">
        <f>[2]Calculations!AH171</f>
        <v>0</v>
      </c>
      <c r="AP203" s="38">
        <f>[2]Calculations!AT171</f>
        <v>0</v>
      </c>
      <c r="AQ203" s="38">
        <f>[2]Calculations!AI171</f>
        <v>6.3202794998700004E-2</v>
      </c>
      <c r="AR203" s="38">
        <f>[2]Calculations!AU171</f>
        <v>99.999992086901216</v>
      </c>
      <c r="AS203" s="38">
        <f>[2]Calculations!AJ171</f>
        <v>0</v>
      </c>
      <c r="AT203" s="38">
        <f>[2]Calculations!AV171</f>
        <v>0</v>
      </c>
      <c r="AU203" s="38">
        <f>[2]Calculations!AK171</f>
        <v>0</v>
      </c>
      <c r="AV203" s="38">
        <f>[2]Calculations!AW171</f>
        <v>0</v>
      </c>
      <c r="AW203" s="13"/>
      <c r="AX203" s="13"/>
      <c r="AY203" s="85" t="str">
        <f>[2]Calculations!D171</f>
        <v>Land Supply 2018</v>
      </c>
    </row>
    <row r="204" spans="2:51" ht="26" x14ac:dyDescent="0.35">
      <c r="B204" s="13" t="str">
        <f>[2]Calculations!A172</f>
        <v>111612/OO/2016/N2</v>
      </c>
      <c r="C204" s="30" t="str">
        <f>[2]Calculations!B172</f>
        <v>23 Cronshaw Street Levenshulme</v>
      </c>
      <c r="D204" s="13" t="str">
        <f>[2]Calculations!C172</f>
        <v>Residential</v>
      </c>
      <c r="E204" s="38">
        <f>[2]Calculations!E172</f>
        <v>1.63115E-2</v>
      </c>
      <c r="F204" s="38">
        <f>[2]Calculations!I172</f>
        <v>1.63115E-2</v>
      </c>
      <c r="G204" s="38">
        <f>[2]Calculations!M172</f>
        <v>100</v>
      </c>
      <c r="H204" s="38">
        <f>[2]Calculations!H172</f>
        <v>0</v>
      </c>
      <c r="I204" s="38">
        <f>[2]Calculations!L172</f>
        <v>0</v>
      </c>
      <c r="J204" s="38">
        <f>[2]Calculations!G172</f>
        <v>0</v>
      </c>
      <c r="K204" s="38">
        <f>[2]Calculations!K172</f>
        <v>0</v>
      </c>
      <c r="L204" s="38">
        <f>[2]Calculations!F172</f>
        <v>0</v>
      </c>
      <c r="M204" s="38">
        <f>[2]Calculations!J172</f>
        <v>0</v>
      </c>
      <c r="N204" s="38">
        <f>[2]Calculations!V172</f>
        <v>0</v>
      </c>
      <c r="O204" s="38">
        <f>[2]Calculations!W172</f>
        <v>0</v>
      </c>
      <c r="P204" s="38">
        <f>[2]Calculations!O172</f>
        <v>0</v>
      </c>
      <c r="Q204" s="38">
        <f>[2]Calculations!S172</f>
        <v>0</v>
      </c>
      <c r="R204" s="38">
        <f>[2]Calculations!Q172</f>
        <v>0</v>
      </c>
      <c r="S204" s="38">
        <f>[2]Calculations!T172</f>
        <v>0</v>
      </c>
      <c r="T204" s="38">
        <f>[2]Calculations!R172</f>
        <v>0</v>
      </c>
      <c r="U204" s="38">
        <f>[2]Calculations!U172</f>
        <v>0</v>
      </c>
      <c r="V204" s="38" t="str">
        <f>[2]Calculations!X172</f>
        <v>Not Modelled</v>
      </c>
      <c r="W204" s="38" t="str">
        <f>[2]Calculations!Y172</f>
        <v>N/A</v>
      </c>
      <c r="X204" s="38" t="s">
        <v>100</v>
      </c>
      <c r="Y204" s="73" t="s">
        <v>106</v>
      </c>
      <c r="Z204" s="74" t="s">
        <v>107</v>
      </c>
      <c r="AA204" s="38">
        <f>[2]Calculations!AA172</f>
        <v>0</v>
      </c>
      <c r="AB204" s="38">
        <f>[2]Calculations!AM172</f>
        <v>0</v>
      </c>
      <c r="AC204" s="38">
        <f>[2]Calculations!AB172</f>
        <v>0</v>
      </c>
      <c r="AD204" s="38">
        <f>[2]Calculations!AN172</f>
        <v>0</v>
      </c>
      <c r="AE204" s="38">
        <f>[2]Calculations!AC172</f>
        <v>0</v>
      </c>
      <c r="AF204" s="38">
        <f>[2]Calculations!AO172</f>
        <v>0</v>
      </c>
      <c r="AG204" s="38">
        <f>[2]Calculations!AD172</f>
        <v>0</v>
      </c>
      <c r="AH204" s="38">
        <f>[2]Calculations!AP172</f>
        <v>0</v>
      </c>
      <c r="AI204" s="38">
        <f>[2]Calculations!AE172</f>
        <v>0</v>
      </c>
      <c r="AJ204" s="38">
        <f>[2]Calculations!AQ172</f>
        <v>0</v>
      </c>
      <c r="AK204" s="38">
        <f>[2]Calculations!AF172</f>
        <v>0</v>
      </c>
      <c r="AL204" s="38">
        <f>[2]Calculations!AR172</f>
        <v>0</v>
      </c>
      <c r="AM204" s="38">
        <f>[2]Calculations!AG172</f>
        <v>0</v>
      </c>
      <c r="AN204" s="38">
        <f>[2]Calculations!AS172</f>
        <v>0</v>
      </c>
      <c r="AO204" s="38">
        <f>[2]Calculations!AH172</f>
        <v>0</v>
      </c>
      <c r="AP204" s="38">
        <f>[2]Calculations!AT172</f>
        <v>0</v>
      </c>
      <c r="AQ204" s="38">
        <f>[2]Calculations!AI172</f>
        <v>0</v>
      </c>
      <c r="AR204" s="38">
        <f>[2]Calculations!AU172</f>
        <v>0</v>
      </c>
      <c r="AS204" s="38">
        <f>[2]Calculations!AJ172</f>
        <v>0</v>
      </c>
      <c r="AT204" s="38">
        <f>[2]Calculations!AV172</f>
        <v>0</v>
      </c>
      <c r="AU204" s="38">
        <f>[2]Calculations!AK172</f>
        <v>0</v>
      </c>
      <c r="AV204" s="38">
        <f>[2]Calculations!AW172</f>
        <v>0</v>
      </c>
      <c r="AW204" s="13"/>
      <c r="AX204" s="13"/>
      <c r="AY204" s="85" t="str">
        <f>[2]Calculations!D172</f>
        <v>Land Supply 2018</v>
      </c>
    </row>
    <row r="205" spans="2:51" ht="14.5" x14ac:dyDescent="0.35">
      <c r="B205" s="13" t="str">
        <f>[2]Calculations!A173</f>
        <v>111631/P3OPA/2016 / 107712</v>
      </c>
      <c r="C205" s="30" t="str">
        <f>[2]Calculations!B173</f>
        <v>86 - 88 Market Street_x000D_Manchester_x000D_M1 1PD</v>
      </c>
      <c r="D205" s="13" t="str">
        <f>[2]Calculations!C173</f>
        <v>Residential</v>
      </c>
      <c r="E205" s="38">
        <f>[2]Calculations!E173</f>
        <v>4.3177E-2</v>
      </c>
      <c r="F205" s="38">
        <f>[2]Calculations!I173</f>
        <v>4.3177E-2</v>
      </c>
      <c r="G205" s="38">
        <f>[2]Calculations!M173</f>
        <v>100</v>
      </c>
      <c r="H205" s="38">
        <f>[2]Calculations!H173</f>
        <v>0</v>
      </c>
      <c r="I205" s="38">
        <f>[2]Calculations!L173</f>
        <v>0</v>
      </c>
      <c r="J205" s="38">
        <f>[2]Calculations!G173</f>
        <v>0</v>
      </c>
      <c r="K205" s="38">
        <f>[2]Calculations!K173</f>
        <v>0</v>
      </c>
      <c r="L205" s="38">
        <f>[2]Calculations!F173</f>
        <v>0</v>
      </c>
      <c r="M205" s="38">
        <f>[2]Calculations!J173</f>
        <v>0</v>
      </c>
      <c r="N205" s="38">
        <f>[2]Calculations!V173</f>
        <v>0</v>
      </c>
      <c r="O205" s="38">
        <f>[2]Calculations!W173</f>
        <v>0</v>
      </c>
      <c r="P205" s="38">
        <f>[2]Calculations!O173</f>
        <v>3.9713822055299997E-4</v>
      </c>
      <c r="Q205" s="38">
        <f>[2]Calculations!S173</f>
        <v>0.91979114008152485</v>
      </c>
      <c r="R205" s="38">
        <f>[2]Calculations!Q173</f>
        <v>2.7318222055299998E-4</v>
      </c>
      <c r="S205" s="38">
        <f>[2]Calculations!T173</f>
        <v>0.63270310710100275</v>
      </c>
      <c r="T205" s="38">
        <f>[2]Calculations!R173</f>
        <v>0</v>
      </c>
      <c r="U205" s="38">
        <f>[2]Calculations!U173</f>
        <v>0</v>
      </c>
      <c r="V205" s="38" t="str">
        <f>[2]Calculations!X173</f>
        <v>Not Modelled</v>
      </c>
      <c r="W205" s="38" t="str">
        <f>[2]Calculations!Y173</f>
        <v>N/A</v>
      </c>
      <c r="X205" s="38" t="s">
        <v>100</v>
      </c>
      <c r="Y205" s="73" t="s">
        <v>105</v>
      </c>
      <c r="Z205" s="73" t="s">
        <v>1066</v>
      </c>
      <c r="AA205" s="38">
        <f>[2]Calculations!AA173</f>
        <v>0</v>
      </c>
      <c r="AB205" s="38">
        <f>[2]Calculations!AM173</f>
        <v>0</v>
      </c>
      <c r="AC205" s="38">
        <f>[2]Calculations!AB173</f>
        <v>0</v>
      </c>
      <c r="AD205" s="38">
        <f>[2]Calculations!AN173</f>
        <v>0</v>
      </c>
      <c r="AE205" s="38">
        <f>[2]Calculations!AC173</f>
        <v>0</v>
      </c>
      <c r="AF205" s="38">
        <f>[2]Calculations!AO173</f>
        <v>0</v>
      </c>
      <c r="AG205" s="38">
        <f>[2]Calculations!AD173</f>
        <v>0</v>
      </c>
      <c r="AH205" s="38">
        <f>[2]Calculations!AP173</f>
        <v>0</v>
      </c>
      <c r="AI205" s="38">
        <f>[2]Calculations!AE173</f>
        <v>0</v>
      </c>
      <c r="AJ205" s="38">
        <f>[2]Calculations!AQ173</f>
        <v>0</v>
      </c>
      <c r="AK205" s="38">
        <f>[2]Calculations!AF173</f>
        <v>0</v>
      </c>
      <c r="AL205" s="38">
        <f>[2]Calculations!AR173</f>
        <v>0</v>
      </c>
      <c r="AM205" s="38">
        <f>[2]Calculations!AG173</f>
        <v>0</v>
      </c>
      <c r="AN205" s="38">
        <f>[2]Calculations!AS173</f>
        <v>0</v>
      </c>
      <c r="AO205" s="38">
        <f>[2]Calculations!AH173</f>
        <v>0</v>
      </c>
      <c r="AP205" s="38">
        <f>[2]Calculations!AT173</f>
        <v>0</v>
      </c>
      <c r="AQ205" s="38">
        <f>[2]Calculations!AI173</f>
        <v>0</v>
      </c>
      <c r="AR205" s="38">
        <f>[2]Calculations!AU173</f>
        <v>0</v>
      </c>
      <c r="AS205" s="38">
        <f>[2]Calculations!AJ173</f>
        <v>0</v>
      </c>
      <c r="AT205" s="38">
        <f>[2]Calculations!AV173</f>
        <v>0</v>
      </c>
      <c r="AU205" s="38">
        <f>[2]Calculations!AK173</f>
        <v>0</v>
      </c>
      <c r="AV205" s="38">
        <f>[2]Calculations!AW173</f>
        <v>0</v>
      </c>
      <c r="AW205" s="13"/>
      <c r="AX205" s="13"/>
      <c r="AY205" s="85" t="str">
        <f>[2]Calculations!D173</f>
        <v>Land Supply 2018</v>
      </c>
    </row>
    <row r="206" spans="2:51" ht="26" x14ac:dyDescent="0.35">
      <c r="B206" s="13" t="str">
        <f>[2]Calculations!A174</f>
        <v>111641/FO/2016/S1</v>
      </c>
      <c r="C206" s="30" t="str">
        <f>[2]Calculations!B174</f>
        <v>52 Mersey Bank Avenue Chorlton</v>
      </c>
      <c r="D206" s="13" t="str">
        <f>[2]Calculations!C174</f>
        <v>Residential</v>
      </c>
      <c r="E206" s="38">
        <f>[2]Calculations!E174</f>
        <v>8.3111299999999999E-3</v>
      </c>
      <c r="F206" s="38">
        <f>[2]Calculations!I174</f>
        <v>8.3111299999999999E-3</v>
      </c>
      <c r="G206" s="38">
        <f>[2]Calculations!M174</f>
        <v>100</v>
      </c>
      <c r="H206" s="38">
        <f>[2]Calculations!H174</f>
        <v>0</v>
      </c>
      <c r="I206" s="38">
        <f>[2]Calculations!L174</f>
        <v>0</v>
      </c>
      <c r="J206" s="38">
        <f>[2]Calculations!G174</f>
        <v>0</v>
      </c>
      <c r="K206" s="38">
        <f>[2]Calculations!K174</f>
        <v>0</v>
      </c>
      <c r="L206" s="38">
        <f>[2]Calculations!F174</f>
        <v>0</v>
      </c>
      <c r="M206" s="38">
        <f>[2]Calculations!J174</f>
        <v>0</v>
      </c>
      <c r="N206" s="38">
        <f>[2]Calculations!V174</f>
        <v>0</v>
      </c>
      <c r="O206" s="38">
        <f>[2]Calculations!W174</f>
        <v>0</v>
      </c>
      <c r="P206" s="38">
        <f>[2]Calculations!O174</f>
        <v>0</v>
      </c>
      <c r="Q206" s="38">
        <f>[2]Calculations!S174</f>
        <v>0</v>
      </c>
      <c r="R206" s="38">
        <f>[2]Calculations!Q174</f>
        <v>0</v>
      </c>
      <c r="S206" s="38">
        <f>[2]Calculations!T174</f>
        <v>0</v>
      </c>
      <c r="T206" s="38">
        <f>[2]Calculations!R174</f>
        <v>0</v>
      </c>
      <c r="U206" s="38">
        <f>[2]Calculations!U174</f>
        <v>0</v>
      </c>
      <c r="V206" s="38" t="str">
        <f>[2]Calculations!X174</f>
        <v>Not Modelled</v>
      </c>
      <c r="W206" s="38" t="str">
        <f>[2]Calculations!Y174</f>
        <v>N/A</v>
      </c>
      <c r="X206" s="38" t="s">
        <v>100</v>
      </c>
      <c r="Y206" s="73" t="s">
        <v>106</v>
      </c>
      <c r="Z206" s="74" t="s">
        <v>107</v>
      </c>
      <c r="AA206" s="38">
        <f>[2]Calculations!AA174</f>
        <v>0</v>
      </c>
      <c r="AB206" s="38">
        <f>[2]Calculations!AM174</f>
        <v>0</v>
      </c>
      <c r="AC206" s="38">
        <f>[2]Calculations!AB174</f>
        <v>0</v>
      </c>
      <c r="AD206" s="38">
        <f>[2]Calculations!AN174</f>
        <v>0</v>
      </c>
      <c r="AE206" s="38">
        <f>[2]Calculations!AC174</f>
        <v>0</v>
      </c>
      <c r="AF206" s="38">
        <f>[2]Calculations!AO174</f>
        <v>0</v>
      </c>
      <c r="AG206" s="38">
        <f>[2]Calculations!AD174</f>
        <v>0</v>
      </c>
      <c r="AH206" s="38">
        <f>[2]Calculations!AP174</f>
        <v>0</v>
      </c>
      <c r="AI206" s="38">
        <f>[2]Calculations!AE174</f>
        <v>0</v>
      </c>
      <c r="AJ206" s="38">
        <f>[2]Calculations!AQ174</f>
        <v>0</v>
      </c>
      <c r="AK206" s="38">
        <f>[2]Calculations!AF174</f>
        <v>0</v>
      </c>
      <c r="AL206" s="38">
        <f>[2]Calculations!AR174</f>
        <v>0</v>
      </c>
      <c r="AM206" s="38">
        <f>[2]Calculations!AG174</f>
        <v>0</v>
      </c>
      <c r="AN206" s="38">
        <f>[2]Calculations!AS174</f>
        <v>0</v>
      </c>
      <c r="AO206" s="38">
        <f>[2]Calculations!AH174</f>
        <v>0</v>
      </c>
      <c r="AP206" s="38">
        <f>[2]Calculations!AT174</f>
        <v>0</v>
      </c>
      <c r="AQ206" s="38">
        <f>[2]Calculations!AI174</f>
        <v>0</v>
      </c>
      <c r="AR206" s="38">
        <f>[2]Calculations!AU174</f>
        <v>0</v>
      </c>
      <c r="AS206" s="38">
        <f>[2]Calculations!AJ174</f>
        <v>0</v>
      </c>
      <c r="AT206" s="38">
        <f>[2]Calculations!AV174</f>
        <v>0</v>
      </c>
      <c r="AU206" s="38">
        <f>[2]Calculations!AK174</f>
        <v>0</v>
      </c>
      <c r="AV206" s="38">
        <f>[2]Calculations!AW174</f>
        <v>0</v>
      </c>
      <c r="AW206" s="13"/>
      <c r="AX206" s="13"/>
      <c r="AY206" s="85" t="str">
        <f>[2]Calculations!D174</f>
        <v>Land Supply 2018</v>
      </c>
    </row>
    <row r="207" spans="2:51" ht="14.5" x14ac:dyDescent="0.35">
      <c r="B207" s="13" t="str">
        <f>[2]Calculations!A175</f>
        <v>111667/FO/2016/S2</v>
      </c>
      <c r="C207" s="30" t="str">
        <f>[2]Calculations!B175</f>
        <v>2 Crossacres Road Sharston</v>
      </c>
      <c r="D207" s="13" t="str">
        <f>[2]Calculations!C175</f>
        <v>Residential</v>
      </c>
      <c r="E207" s="38">
        <f>[2]Calculations!E175</f>
        <v>7.9654900000000001E-2</v>
      </c>
      <c r="F207" s="38">
        <f>[2]Calculations!I175</f>
        <v>7.9654900000000001E-2</v>
      </c>
      <c r="G207" s="38">
        <f>[2]Calculations!M175</f>
        <v>100</v>
      </c>
      <c r="H207" s="38">
        <f>[2]Calculations!H175</f>
        <v>0</v>
      </c>
      <c r="I207" s="38">
        <f>[2]Calculations!L175</f>
        <v>0</v>
      </c>
      <c r="J207" s="38">
        <f>[2]Calculations!G175</f>
        <v>0</v>
      </c>
      <c r="K207" s="38">
        <f>[2]Calculations!K175</f>
        <v>0</v>
      </c>
      <c r="L207" s="38">
        <f>[2]Calculations!F175</f>
        <v>0</v>
      </c>
      <c r="M207" s="38">
        <f>[2]Calculations!J175</f>
        <v>0</v>
      </c>
      <c r="N207" s="38">
        <f>[2]Calculations!V175</f>
        <v>0</v>
      </c>
      <c r="O207" s="38">
        <f>[2]Calculations!W175</f>
        <v>0</v>
      </c>
      <c r="P207" s="38">
        <f>[2]Calculations!O175</f>
        <v>5.9558299999999996E-3</v>
      </c>
      <c r="Q207" s="38">
        <f>[2]Calculations!S175</f>
        <v>7.477041588150886</v>
      </c>
      <c r="R207" s="38">
        <f>[2]Calculations!Q175</f>
        <v>0</v>
      </c>
      <c r="S207" s="38">
        <f>[2]Calculations!T175</f>
        <v>0</v>
      </c>
      <c r="T207" s="38">
        <f>[2]Calculations!R175</f>
        <v>0</v>
      </c>
      <c r="U207" s="38">
        <f>[2]Calculations!U175</f>
        <v>0</v>
      </c>
      <c r="V207" s="38" t="str">
        <f>[2]Calculations!X175</f>
        <v>Not Modelled</v>
      </c>
      <c r="W207" s="38" t="str">
        <f>[2]Calculations!Y175</f>
        <v>N/A</v>
      </c>
      <c r="X207" s="38" t="s">
        <v>100</v>
      </c>
      <c r="Y207" s="73" t="s">
        <v>105</v>
      </c>
      <c r="Z207" s="73" t="s">
        <v>1066</v>
      </c>
      <c r="AA207" s="38">
        <f>[2]Calculations!AA175</f>
        <v>0</v>
      </c>
      <c r="AB207" s="38">
        <f>[2]Calculations!AM175</f>
        <v>0</v>
      </c>
      <c r="AC207" s="38">
        <f>[2]Calculations!AB175</f>
        <v>0</v>
      </c>
      <c r="AD207" s="38">
        <f>[2]Calculations!AN175</f>
        <v>0</v>
      </c>
      <c r="AE207" s="38">
        <f>[2]Calculations!AC175</f>
        <v>0</v>
      </c>
      <c r="AF207" s="38">
        <f>[2]Calculations!AO175</f>
        <v>0</v>
      </c>
      <c r="AG207" s="38">
        <f>[2]Calculations!AD175</f>
        <v>0</v>
      </c>
      <c r="AH207" s="38">
        <f>[2]Calculations!AP175</f>
        <v>0</v>
      </c>
      <c r="AI207" s="38">
        <f>[2]Calculations!AE175</f>
        <v>0</v>
      </c>
      <c r="AJ207" s="38">
        <f>[2]Calculations!AQ175</f>
        <v>0</v>
      </c>
      <c r="AK207" s="38">
        <f>[2]Calculations!AF175</f>
        <v>0</v>
      </c>
      <c r="AL207" s="38">
        <f>[2]Calculations!AR175</f>
        <v>0</v>
      </c>
      <c r="AM207" s="38">
        <f>[2]Calculations!AG175</f>
        <v>0</v>
      </c>
      <c r="AN207" s="38">
        <f>[2]Calculations!AS175</f>
        <v>0</v>
      </c>
      <c r="AO207" s="38">
        <f>[2]Calculations!AH175</f>
        <v>0</v>
      </c>
      <c r="AP207" s="38">
        <f>[2]Calculations!AT175</f>
        <v>0</v>
      </c>
      <c r="AQ207" s="38">
        <f>[2]Calculations!AI175</f>
        <v>0</v>
      </c>
      <c r="AR207" s="38">
        <f>[2]Calculations!AU175</f>
        <v>0</v>
      </c>
      <c r="AS207" s="38">
        <f>[2]Calculations!AJ175</f>
        <v>0</v>
      </c>
      <c r="AT207" s="38">
        <f>[2]Calculations!AV175</f>
        <v>0</v>
      </c>
      <c r="AU207" s="38">
        <f>[2]Calculations!AK175</f>
        <v>0</v>
      </c>
      <c r="AV207" s="38">
        <f>[2]Calculations!AW175</f>
        <v>0</v>
      </c>
      <c r="AW207" s="13"/>
      <c r="AX207" s="13"/>
      <c r="AY207" s="85" t="str">
        <f>[2]Calculations!D175</f>
        <v>Land Supply 2018</v>
      </c>
    </row>
    <row r="208" spans="2:51" ht="26" x14ac:dyDescent="0.35">
      <c r="B208" s="13" t="str">
        <f>[2]Calculations!A176</f>
        <v>111668/FU/2016/C1 / 112624</v>
      </c>
      <c r="C208" s="30" t="str">
        <f>[2]Calculations!B176</f>
        <v>15 St John Street Manchester</v>
      </c>
      <c r="D208" s="13" t="str">
        <f>[2]Calculations!C176</f>
        <v>Residential</v>
      </c>
      <c r="E208" s="38">
        <f>[2]Calculations!E176</f>
        <v>1.26293E-2</v>
      </c>
      <c r="F208" s="38">
        <f>[2]Calculations!I176</f>
        <v>1.26293E-2</v>
      </c>
      <c r="G208" s="38">
        <f>[2]Calculations!M176</f>
        <v>100</v>
      </c>
      <c r="H208" s="38">
        <f>[2]Calculations!H176</f>
        <v>0</v>
      </c>
      <c r="I208" s="38">
        <f>[2]Calculations!L176</f>
        <v>0</v>
      </c>
      <c r="J208" s="38">
        <f>[2]Calculations!G176</f>
        <v>0</v>
      </c>
      <c r="K208" s="38">
        <f>[2]Calculations!K176</f>
        <v>0</v>
      </c>
      <c r="L208" s="38">
        <f>[2]Calculations!F176</f>
        <v>0</v>
      </c>
      <c r="M208" s="38">
        <f>[2]Calculations!J176</f>
        <v>0</v>
      </c>
      <c r="N208" s="38">
        <f>[2]Calculations!V176</f>
        <v>0</v>
      </c>
      <c r="O208" s="38">
        <f>[2]Calculations!W176</f>
        <v>0</v>
      </c>
      <c r="P208" s="38">
        <f>[2]Calculations!O176</f>
        <v>0</v>
      </c>
      <c r="Q208" s="38">
        <f>[2]Calculations!S176</f>
        <v>0</v>
      </c>
      <c r="R208" s="38">
        <f>[2]Calculations!Q176</f>
        <v>0</v>
      </c>
      <c r="S208" s="38">
        <f>[2]Calculations!T176</f>
        <v>0</v>
      </c>
      <c r="T208" s="38">
        <f>[2]Calculations!R176</f>
        <v>0</v>
      </c>
      <c r="U208" s="38">
        <f>[2]Calculations!U176</f>
        <v>0</v>
      </c>
      <c r="V208" s="38" t="str">
        <f>[2]Calculations!X176</f>
        <v>Not Modelled</v>
      </c>
      <c r="W208" s="38" t="str">
        <f>[2]Calculations!Y176</f>
        <v>N/A</v>
      </c>
      <c r="X208" s="38" t="s">
        <v>100</v>
      </c>
      <c r="Y208" s="73" t="s">
        <v>106</v>
      </c>
      <c r="Z208" s="74" t="s">
        <v>107</v>
      </c>
      <c r="AA208" s="38">
        <f>[2]Calculations!AA176</f>
        <v>0</v>
      </c>
      <c r="AB208" s="38">
        <f>[2]Calculations!AM176</f>
        <v>0</v>
      </c>
      <c r="AC208" s="38">
        <f>[2]Calculations!AB176</f>
        <v>0</v>
      </c>
      <c r="AD208" s="38">
        <f>[2]Calculations!AN176</f>
        <v>0</v>
      </c>
      <c r="AE208" s="38">
        <f>[2]Calculations!AC176</f>
        <v>0</v>
      </c>
      <c r="AF208" s="38">
        <f>[2]Calculations!AO176</f>
        <v>0</v>
      </c>
      <c r="AG208" s="38">
        <f>[2]Calculations!AD176</f>
        <v>0</v>
      </c>
      <c r="AH208" s="38">
        <f>[2]Calculations!AP176</f>
        <v>0</v>
      </c>
      <c r="AI208" s="38">
        <f>[2]Calculations!AE176</f>
        <v>0</v>
      </c>
      <c r="AJ208" s="38">
        <f>[2]Calculations!AQ176</f>
        <v>0</v>
      </c>
      <c r="AK208" s="38">
        <f>[2]Calculations!AF176</f>
        <v>0</v>
      </c>
      <c r="AL208" s="38">
        <f>[2]Calculations!AR176</f>
        <v>0</v>
      </c>
      <c r="AM208" s="38">
        <f>[2]Calculations!AG176</f>
        <v>0</v>
      </c>
      <c r="AN208" s="38">
        <f>[2]Calculations!AS176</f>
        <v>0</v>
      </c>
      <c r="AO208" s="38">
        <f>[2]Calculations!AH176</f>
        <v>0</v>
      </c>
      <c r="AP208" s="38">
        <f>[2]Calculations!AT176</f>
        <v>0</v>
      </c>
      <c r="AQ208" s="38">
        <f>[2]Calculations!AI176</f>
        <v>0</v>
      </c>
      <c r="AR208" s="38">
        <f>[2]Calculations!AU176</f>
        <v>0</v>
      </c>
      <c r="AS208" s="38">
        <f>[2]Calculations!AJ176</f>
        <v>0</v>
      </c>
      <c r="AT208" s="38">
        <f>[2]Calculations!AV176</f>
        <v>0</v>
      </c>
      <c r="AU208" s="38">
        <f>[2]Calculations!AK176</f>
        <v>0</v>
      </c>
      <c r="AV208" s="38">
        <f>[2]Calculations!AW176</f>
        <v>0</v>
      </c>
      <c r="AW208" s="13"/>
      <c r="AX208" s="13"/>
      <c r="AY208" s="85" t="str">
        <f>[2]Calculations!D176</f>
        <v>Land Supply 2018</v>
      </c>
    </row>
    <row r="209" spans="2:51" ht="26" x14ac:dyDescent="0.35">
      <c r="B209" s="13" t="str">
        <f>[2]Calculations!A177</f>
        <v>111674 / 106943/FO/2014/S2</v>
      </c>
      <c r="C209" s="30" t="str">
        <f>[2]Calculations!B177</f>
        <v>Land At 30 Trenchard Drive_x000D_Woodhouse Park_x000D_Wythenshawe_x000D_Manchester_x000D_M22 5NA</v>
      </c>
      <c r="D209" s="13" t="str">
        <f>[2]Calculations!C177</f>
        <v>Residential</v>
      </c>
      <c r="E209" s="38">
        <f>[2]Calculations!E177</f>
        <v>0.30873499999999998</v>
      </c>
      <c r="F209" s="38">
        <f>[2]Calculations!I177</f>
        <v>0.30873499999999998</v>
      </c>
      <c r="G209" s="38">
        <f>[2]Calculations!M177</f>
        <v>100</v>
      </c>
      <c r="H209" s="38">
        <f>[2]Calculations!H177</f>
        <v>0</v>
      </c>
      <c r="I209" s="38">
        <f>[2]Calculations!L177</f>
        <v>0</v>
      </c>
      <c r="J209" s="38">
        <f>[2]Calculations!G177</f>
        <v>0</v>
      </c>
      <c r="K209" s="38">
        <f>[2]Calculations!K177</f>
        <v>0</v>
      </c>
      <c r="L209" s="38">
        <f>[2]Calculations!F177</f>
        <v>0</v>
      </c>
      <c r="M209" s="38">
        <f>[2]Calculations!J177</f>
        <v>0</v>
      </c>
      <c r="N209" s="38">
        <f>[2]Calculations!V177</f>
        <v>0</v>
      </c>
      <c r="O209" s="38">
        <f>[2]Calculations!W177</f>
        <v>0</v>
      </c>
      <c r="P209" s="38">
        <f>[2]Calculations!O177</f>
        <v>0</v>
      </c>
      <c r="Q209" s="38">
        <f>[2]Calculations!S177</f>
        <v>0</v>
      </c>
      <c r="R209" s="38">
        <f>[2]Calculations!Q177</f>
        <v>0</v>
      </c>
      <c r="S209" s="38">
        <f>[2]Calculations!T177</f>
        <v>0</v>
      </c>
      <c r="T209" s="38">
        <f>[2]Calculations!R177</f>
        <v>0</v>
      </c>
      <c r="U209" s="38">
        <f>[2]Calculations!U177</f>
        <v>0</v>
      </c>
      <c r="V209" s="38" t="str">
        <f>[2]Calculations!X177</f>
        <v>Not Modelled</v>
      </c>
      <c r="W209" s="38" t="str">
        <f>[2]Calculations!Y177</f>
        <v>N/A</v>
      </c>
      <c r="X209" s="38" t="s">
        <v>100</v>
      </c>
      <c r="Y209" s="73" t="s">
        <v>106</v>
      </c>
      <c r="Z209" s="74" t="s">
        <v>107</v>
      </c>
      <c r="AA209" s="38">
        <f>[2]Calculations!AA177</f>
        <v>0</v>
      </c>
      <c r="AB209" s="38">
        <f>[2]Calculations!AM177</f>
        <v>0</v>
      </c>
      <c r="AC209" s="38">
        <f>[2]Calculations!AB177</f>
        <v>0</v>
      </c>
      <c r="AD209" s="38">
        <f>[2]Calculations!AN177</f>
        <v>0</v>
      </c>
      <c r="AE209" s="38">
        <f>[2]Calculations!AC177</f>
        <v>0</v>
      </c>
      <c r="AF209" s="38">
        <f>[2]Calculations!AO177</f>
        <v>0</v>
      </c>
      <c r="AG209" s="38">
        <f>[2]Calculations!AD177</f>
        <v>0</v>
      </c>
      <c r="AH209" s="38">
        <f>[2]Calculations!AP177</f>
        <v>0</v>
      </c>
      <c r="AI209" s="38">
        <f>[2]Calculations!AE177</f>
        <v>0</v>
      </c>
      <c r="AJ209" s="38">
        <f>[2]Calculations!AQ177</f>
        <v>0</v>
      </c>
      <c r="AK209" s="38">
        <f>[2]Calculations!AF177</f>
        <v>0</v>
      </c>
      <c r="AL209" s="38">
        <f>[2]Calculations!AR177</f>
        <v>0</v>
      </c>
      <c r="AM209" s="38">
        <f>[2]Calculations!AG177</f>
        <v>0</v>
      </c>
      <c r="AN209" s="38">
        <f>[2]Calculations!AS177</f>
        <v>0</v>
      </c>
      <c r="AO209" s="38">
        <f>[2]Calculations!AH177</f>
        <v>0</v>
      </c>
      <c r="AP209" s="38">
        <f>[2]Calculations!AT177</f>
        <v>0</v>
      </c>
      <c r="AQ209" s="38">
        <f>[2]Calculations!AI177</f>
        <v>0</v>
      </c>
      <c r="AR209" s="38">
        <f>[2]Calculations!AU177</f>
        <v>0</v>
      </c>
      <c r="AS209" s="38">
        <f>[2]Calculations!AJ177</f>
        <v>0</v>
      </c>
      <c r="AT209" s="38">
        <f>[2]Calculations!AV177</f>
        <v>0</v>
      </c>
      <c r="AU209" s="38">
        <f>[2]Calculations!AK177</f>
        <v>0</v>
      </c>
      <c r="AV209" s="38">
        <f>[2]Calculations!AW177</f>
        <v>0</v>
      </c>
      <c r="AW209" s="13"/>
      <c r="AX209" s="13"/>
      <c r="AY209" s="85" t="str">
        <f>[2]Calculations!D177</f>
        <v>Land Supply 2018</v>
      </c>
    </row>
    <row r="210" spans="2:51" ht="14.5" x14ac:dyDescent="0.35">
      <c r="B210" s="13" t="str">
        <f>[2]Calculations!A178</f>
        <v>111712/FO/2016/S2</v>
      </c>
      <c r="C210" s="30" t="str">
        <f>[2]Calculations!B178</f>
        <v>497 Palatine Road Northenden</v>
      </c>
      <c r="D210" s="13" t="str">
        <f>[2]Calculations!C178</f>
        <v>Residential</v>
      </c>
      <c r="E210" s="38">
        <f>[2]Calculations!E178</f>
        <v>0.114065</v>
      </c>
      <c r="F210" s="38">
        <f>[2]Calculations!I178</f>
        <v>0.114065</v>
      </c>
      <c r="G210" s="38">
        <f>[2]Calculations!M178</f>
        <v>100</v>
      </c>
      <c r="H210" s="38">
        <f>[2]Calculations!H178</f>
        <v>0</v>
      </c>
      <c r="I210" s="38">
        <f>[2]Calculations!L178</f>
        <v>0</v>
      </c>
      <c r="J210" s="38">
        <f>[2]Calculations!G178</f>
        <v>0</v>
      </c>
      <c r="K210" s="38">
        <f>[2]Calculations!K178</f>
        <v>0</v>
      </c>
      <c r="L210" s="38">
        <f>[2]Calculations!F178</f>
        <v>0</v>
      </c>
      <c r="M210" s="38">
        <f>[2]Calculations!J178</f>
        <v>0</v>
      </c>
      <c r="N210" s="38">
        <f>[2]Calculations!V178</f>
        <v>0</v>
      </c>
      <c r="O210" s="38">
        <f>[2]Calculations!W178</f>
        <v>0</v>
      </c>
      <c r="P210" s="38">
        <f>[2]Calculations!O178</f>
        <v>3.8978934638031405E-2</v>
      </c>
      <c r="Q210" s="38">
        <f>[2]Calculations!S178</f>
        <v>34.172563571675276</v>
      </c>
      <c r="R210" s="38">
        <f>[2]Calculations!Q178</f>
        <v>1.6257346380314001E-3</v>
      </c>
      <c r="S210" s="38">
        <f>[2]Calculations!T178</f>
        <v>1.4252703616634377</v>
      </c>
      <c r="T210" s="38">
        <f>[2]Calculations!R178</f>
        <v>8.9016542971399995E-5</v>
      </c>
      <c r="U210" s="38">
        <f>[2]Calculations!U178</f>
        <v>7.8040190217332217E-2</v>
      </c>
      <c r="V210" s="38" t="str">
        <f>[2]Calculations!X178</f>
        <v>Not Modelled</v>
      </c>
      <c r="W210" s="38" t="str">
        <f>[2]Calculations!Y178</f>
        <v>N/A</v>
      </c>
      <c r="X210" s="38" t="s">
        <v>100</v>
      </c>
      <c r="Y210" s="73" t="s">
        <v>105</v>
      </c>
      <c r="Z210" s="73" t="s">
        <v>1066</v>
      </c>
      <c r="AA210" s="38">
        <f>[2]Calculations!AA178</f>
        <v>0</v>
      </c>
      <c r="AB210" s="38">
        <f>[2]Calculations!AM178</f>
        <v>0</v>
      </c>
      <c r="AC210" s="38">
        <f>[2]Calculations!AB178</f>
        <v>0</v>
      </c>
      <c r="AD210" s="38">
        <f>[2]Calculations!AN178</f>
        <v>0</v>
      </c>
      <c r="AE210" s="38">
        <f>[2]Calculations!AC178</f>
        <v>0</v>
      </c>
      <c r="AF210" s="38">
        <f>[2]Calculations!AO178</f>
        <v>0</v>
      </c>
      <c r="AG210" s="38">
        <f>[2]Calculations!AD178</f>
        <v>0</v>
      </c>
      <c r="AH210" s="38">
        <f>[2]Calculations!AP178</f>
        <v>0</v>
      </c>
      <c r="AI210" s="38">
        <f>[2]Calculations!AE178</f>
        <v>0</v>
      </c>
      <c r="AJ210" s="38">
        <f>[2]Calculations!AQ178</f>
        <v>0</v>
      </c>
      <c r="AK210" s="38">
        <f>[2]Calculations!AF178</f>
        <v>0</v>
      </c>
      <c r="AL210" s="38">
        <f>[2]Calculations!AR178</f>
        <v>0</v>
      </c>
      <c r="AM210" s="38">
        <f>[2]Calculations!AG178</f>
        <v>0</v>
      </c>
      <c r="AN210" s="38">
        <f>[2]Calculations!AS178</f>
        <v>0</v>
      </c>
      <c r="AO210" s="38">
        <f>[2]Calculations!AH178</f>
        <v>0</v>
      </c>
      <c r="AP210" s="38">
        <f>[2]Calculations!AT178</f>
        <v>0</v>
      </c>
      <c r="AQ210" s="38">
        <f>[2]Calculations!AI178</f>
        <v>0</v>
      </c>
      <c r="AR210" s="38">
        <f>[2]Calculations!AU178</f>
        <v>0</v>
      </c>
      <c r="AS210" s="38">
        <f>[2]Calculations!AJ178</f>
        <v>0</v>
      </c>
      <c r="AT210" s="38">
        <f>[2]Calculations!AV178</f>
        <v>0</v>
      </c>
      <c r="AU210" s="38">
        <f>[2]Calculations!AK178</f>
        <v>0</v>
      </c>
      <c r="AV210" s="38">
        <f>[2]Calculations!AW178</f>
        <v>0</v>
      </c>
      <c r="AW210" s="13"/>
      <c r="AX210" s="13"/>
      <c r="AY210" s="85" t="str">
        <f>[2]Calculations!D178</f>
        <v>Land Supply 2018</v>
      </c>
    </row>
    <row r="211" spans="2:51" ht="14.5" x14ac:dyDescent="0.35">
      <c r="B211" s="13" t="str">
        <f>[2]Calculations!A179</f>
        <v>111756/FO/2016/S2</v>
      </c>
      <c r="C211" s="30" t="str">
        <f>[2]Calculations!B179</f>
        <v>50 Lingard Road Northenden</v>
      </c>
      <c r="D211" s="13" t="str">
        <f>[2]Calculations!C179</f>
        <v>Residential</v>
      </c>
      <c r="E211" s="38">
        <f>[2]Calculations!E179</f>
        <v>3.0561399999999999E-2</v>
      </c>
      <c r="F211" s="38">
        <f>[2]Calculations!I179</f>
        <v>-4.5000300000208604E-8</v>
      </c>
      <c r="G211" s="38">
        <f>[2]Calculations!M179</f>
        <v>-1.4724554503461426E-4</v>
      </c>
      <c r="H211" s="38">
        <f>[2]Calculations!H179</f>
        <v>3.0561445000299999E-2</v>
      </c>
      <c r="I211" s="38">
        <f>[2]Calculations!L179</f>
        <v>100.00014724554502</v>
      </c>
      <c r="J211" s="38">
        <f>[2]Calculations!G179</f>
        <v>0</v>
      </c>
      <c r="K211" s="38">
        <f>[2]Calculations!K179</f>
        <v>0</v>
      </c>
      <c r="L211" s="38">
        <f>[2]Calculations!F179</f>
        <v>0</v>
      </c>
      <c r="M211" s="38">
        <f>[2]Calculations!J179</f>
        <v>0</v>
      </c>
      <c r="N211" s="38">
        <f>[2]Calculations!V179</f>
        <v>3.0561445000299999E-2</v>
      </c>
      <c r="O211" s="38">
        <f>[2]Calculations!W179</f>
        <v>100.00014724554502</v>
      </c>
      <c r="P211" s="38">
        <f>[2]Calculations!O179</f>
        <v>0</v>
      </c>
      <c r="Q211" s="38">
        <f>[2]Calculations!S179</f>
        <v>0</v>
      </c>
      <c r="R211" s="38">
        <f>[2]Calculations!Q179</f>
        <v>0</v>
      </c>
      <c r="S211" s="38">
        <f>[2]Calculations!T179</f>
        <v>0</v>
      </c>
      <c r="T211" s="38">
        <f>[2]Calculations!R179</f>
        <v>0</v>
      </c>
      <c r="U211" s="38">
        <f>[2]Calculations!U179</f>
        <v>0</v>
      </c>
      <c r="V211" s="38" t="str">
        <f>[2]Calculations!X179</f>
        <v>Not Modelled</v>
      </c>
      <c r="W211" s="38" t="str">
        <f>[2]Calculations!Y179</f>
        <v>N/A</v>
      </c>
      <c r="X211" s="38" t="s">
        <v>100</v>
      </c>
      <c r="Y211" s="73" t="s">
        <v>105</v>
      </c>
      <c r="Z211" s="73" t="s">
        <v>1066</v>
      </c>
      <c r="AA211" s="38">
        <f>[2]Calculations!AA179</f>
        <v>0</v>
      </c>
      <c r="AB211" s="38">
        <f>[2]Calculations!AM179</f>
        <v>0</v>
      </c>
      <c r="AC211" s="38">
        <f>[2]Calculations!AB179</f>
        <v>0</v>
      </c>
      <c r="AD211" s="38">
        <f>[2]Calculations!AN179</f>
        <v>0</v>
      </c>
      <c r="AE211" s="38">
        <f>[2]Calculations!AC179</f>
        <v>0</v>
      </c>
      <c r="AF211" s="38">
        <f>[2]Calculations!AO179</f>
        <v>0</v>
      </c>
      <c r="AG211" s="38">
        <f>[2]Calculations!AD179</f>
        <v>0</v>
      </c>
      <c r="AH211" s="38">
        <f>[2]Calculations!AP179</f>
        <v>0</v>
      </c>
      <c r="AI211" s="38">
        <f>[2]Calculations!AE179</f>
        <v>0</v>
      </c>
      <c r="AJ211" s="38">
        <f>[2]Calculations!AQ179</f>
        <v>0</v>
      </c>
      <c r="AK211" s="38">
        <f>[2]Calculations!AF179</f>
        <v>0</v>
      </c>
      <c r="AL211" s="38">
        <f>[2]Calculations!AR179</f>
        <v>0</v>
      </c>
      <c r="AM211" s="38">
        <f>[2]Calculations!AG179</f>
        <v>0</v>
      </c>
      <c r="AN211" s="38">
        <f>[2]Calculations!AS179</f>
        <v>0</v>
      </c>
      <c r="AO211" s="38">
        <f>[2]Calculations!AH179</f>
        <v>0</v>
      </c>
      <c r="AP211" s="38">
        <f>[2]Calculations!AT179</f>
        <v>0</v>
      </c>
      <c r="AQ211" s="38">
        <f>[2]Calculations!AI179</f>
        <v>0</v>
      </c>
      <c r="AR211" s="38">
        <f>[2]Calculations!AU179</f>
        <v>0</v>
      </c>
      <c r="AS211" s="38">
        <f>[2]Calculations!AJ179</f>
        <v>0</v>
      </c>
      <c r="AT211" s="38">
        <f>[2]Calculations!AV179</f>
        <v>0</v>
      </c>
      <c r="AU211" s="38">
        <f>[2]Calculations!AK179</f>
        <v>0</v>
      </c>
      <c r="AV211" s="38">
        <f>[2]Calculations!AW179</f>
        <v>0</v>
      </c>
      <c r="AW211" s="13"/>
      <c r="AX211" s="13"/>
      <c r="AY211" s="85" t="str">
        <f>[2]Calculations!D179</f>
        <v>Land Supply 2018</v>
      </c>
    </row>
    <row r="212" spans="2:51" ht="26" x14ac:dyDescent="0.35">
      <c r="B212" s="13" t="str">
        <f>[2]Calculations!A180</f>
        <v>111777/FO/2016/C1</v>
      </c>
      <c r="C212" s="30" t="str">
        <f>[2]Calculations!B180</f>
        <v>New Victoria Land At Corporation Street_x000D_
Manchester</v>
      </c>
      <c r="D212" s="13" t="str">
        <f>[2]Calculations!C180</f>
        <v>Offices</v>
      </c>
      <c r="E212" s="38">
        <f>[2]Calculations!E180</f>
        <v>1.12104</v>
      </c>
      <c r="F212" s="38">
        <f>[2]Calculations!I180</f>
        <v>1.12104</v>
      </c>
      <c r="G212" s="38">
        <f>[2]Calculations!M180</f>
        <v>100</v>
      </c>
      <c r="H212" s="38">
        <f>[2]Calculations!H180</f>
        <v>0</v>
      </c>
      <c r="I212" s="38">
        <f>[2]Calculations!L180</f>
        <v>0</v>
      </c>
      <c r="J212" s="38">
        <f>[2]Calculations!G180</f>
        <v>0</v>
      </c>
      <c r="K212" s="38">
        <f>[2]Calculations!K180</f>
        <v>0</v>
      </c>
      <c r="L212" s="38">
        <f>[2]Calculations!F180</f>
        <v>0</v>
      </c>
      <c r="M212" s="38">
        <f>[2]Calculations!J180</f>
        <v>0</v>
      </c>
      <c r="N212" s="38">
        <f>[2]Calculations!V180</f>
        <v>0.87066115123300003</v>
      </c>
      <c r="O212" s="38">
        <f>[2]Calculations!W180</f>
        <v>77.66548483845358</v>
      </c>
      <c r="P212" s="38">
        <f>[2]Calculations!O180</f>
        <v>0.11714497656950001</v>
      </c>
      <c r="Q212" s="38">
        <f>[2]Calculations!S180</f>
        <v>10.449669643322274</v>
      </c>
      <c r="R212" s="38">
        <f>[2]Calculations!Q180</f>
        <v>0.11034497656950001</v>
      </c>
      <c r="S212" s="38">
        <f>[2]Calculations!T180</f>
        <v>9.8430900386694518</v>
      </c>
      <c r="T212" s="38">
        <f>[2]Calculations!R180</f>
        <v>3.7863293042500003E-2</v>
      </c>
      <c r="U212" s="38">
        <f>[2]Calculations!U180</f>
        <v>3.3775149006725904</v>
      </c>
      <c r="V212" s="38" t="str">
        <f>[2]Calculations!X180</f>
        <v>Not Modelled</v>
      </c>
      <c r="W212" s="38" t="str">
        <f>[2]Calculations!Y180</f>
        <v>N/A</v>
      </c>
      <c r="X212" s="38" t="s">
        <v>101</v>
      </c>
      <c r="Y212" s="73" t="s">
        <v>105</v>
      </c>
      <c r="Z212" s="73" t="s">
        <v>1066</v>
      </c>
      <c r="AA212" s="38">
        <f>[2]Calculations!AA180</f>
        <v>0</v>
      </c>
      <c r="AB212" s="38">
        <f>[2]Calculations!AM180</f>
        <v>0</v>
      </c>
      <c r="AC212" s="38">
        <f>[2]Calculations!AB180</f>
        <v>0</v>
      </c>
      <c r="AD212" s="38">
        <f>[2]Calculations!AN180</f>
        <v>0</v>
      </c>
      <c r="AE212" s="38">
        <f>[2]Calculations!AC180</f>
        <v>0</v>
      </c>
      <c r="AF212" s="38">
        <f>[2]Calculations!AO180</f>
        <v>0</v>
      </c>
      <c r="AG212" s="38">
        <f>[2]Calculations!AD180</f>
        <v>0</v>
      </c>
      <c r="AH212" s="38">
        <f>[2]Calculations!AP180</f>
        <v>0</v>
      </c>
      <c r="AI212" s="38">
        <f>[2]Calculations!AE180</f>
        <v>0</v>
      </c>
      <c r="AJ212" s="38">
        <f>[2]Calculations!AQ180</f>
        <v>0</v>
      </c>
      <c r="AK212" s="38">
        <f>[2]Calculations!AF180</f>
        <v>0</v>
      </c>
      <c r="AL212" s="38">
        <f>[2]Calculations!AR180</f>
        <v>0</v>
      </c>
      <c r="AM212" s="38">
        <f>[2]Calculations!AG180</f>
        <v>0</v>
      </c>
      <c r="AN212" s="38">
        <f>[2]Calculations!AS180</f>
        <v>0</v>
      </c>
      <c r="AO212" s="38">
        <f>[2]Calculations!AH180</f>
        <v>0</v>
      </c>
      <c r="AP212" s="38">
        <f>[2]Calculations!AT180</f>
        <v>0</v>
      </c>
      <c r="AQ212" s="38">
        <f>[2]Calculations!AI180</f>
        <v>1.121043185</v>
      </c>
      <c r="AR212" s="38">
        <f>[2]Calculations!AU180</f>
        <v>100.00028411118247</v>
      </c>
      <c r="AS212" s="38">
        <f>[2]Calculations!AJ180</f>
        <v>0</v>
      </c>
      <c r="AT212" s="38">
        <f>[2]Calculations!AV180</f>
        <v>0</v>
      </c>
      <c r="AU212" s="38">
        <f>[2]Calculations!AK180</f>
        <v>0</v>
      </c>
      <c r="AV212" s="38">
        <f>[2]Calculations!AW180</f>
        <v>0</v>
      </c>
      <c r="AW212" s="13"/>
      <c r="AX212" s="13"/>
      <c r="AY212" s="85" t="str">
        <f>[2]Calculations!D180</f>
        <v>Land Supply 2018</v>
      </c>
    </row>
    <row r="213" spans="2:51" ht="14.5" x14ac:dyDescent="0.35">
      <c r="B213" s="13" t="str">
        <f>[2]Calculations!A181</f>
        <v>111777/FO/2016/C1</v>
      </c>
      <c r="C213" s="30" t="str">
        <f>[2]Calculations!B181</f>
        <v>New Victoria Land at Corporation Street</v>
      </c>
      <c r="D213" s="13" t="str">
        <f>[2]Calculations!C181</f>
        <v>Residential</v>
      </c>
      <c r="E213" s="38">
        <f>[2]Calculations!E181</f>
        <v>0.91994200000000004</v>
      </c>
      <c r="F213" s="38">
        <f>[2]Calculations!I181</f>
        <v>0.91994200000000004</v>
      </c>
      <c r="G213" s="38">
        <f>[2]Calculations!M181</f>
        <v>100</v>
      </c>
      <c r="H213" s="38">
        <f>[2]Calculations!H181</f>
        <v>0</v>
      </c>
      <c r="I213" s="38">
        <f>[2]Calculations!L181</f>
        <v>0</v>
      </c>
      <c r="J213" s="38">
        <f>[2]Calculations!G181</f>
        <v>0</v>
      </c>
      <c r="K213" s="38">
        <f>[2]Calculations!K181</f>
        <v>0</v>
      </c>
      <c r="L213" s="38">
        <f>[2]Calculations!F181</f>
        <v>0</v>
      </c>
      <c r="M213" s="38">
        <f>[2]Calculations!J181</f>
        <v>0</v>
      </c>
      <c r="N213" s="38">
        <f>[2]Calculations!V181</f>
        <v>0.81199153989899997</v>
      </c>
      <c r="O213" s="38">
        <f>[2]Calculations!W181</f>
        <v>88.265514554069696</v>
      </c>
      <c r="P213" s="38">
        <f>[2]Calculations!O181</f>
        <v>0.10887174249090001</v>
      </c>
      <c r="Q213" s="38">
        <f>[2]Calculations!S181</f>
        <v>11.834631149670306</v>
      </c>
      <c r="R213" s="38">
        <f>[2]Calculations!Q181</f>
        <v>0.10207174249090001</v>
      </c>
      <c r="S213" s="38">
        <f>[2]Calculations!T181</f>
        <v>11.095454114596356</v>
      </c>
      <c r="T213" s="38">
        <f>[2]Calculations!R181</f>
        <v>3.1779298190900002E-2</v>
      </c>
      <c r="U213" s="38">
        <f>[2]Calculations!U181</f>
        <v>3.4544893255118261</v>
      </c>
      <c r="V213" s="38" t="str">
        <f>[2]Calculations!X181</f>
        <v>Not Modelled</v>
      </c>
      <c r="W213" s="38" t="str">
        <f>[2]Calculations!Y181</f>
        <v>N/A</v>
      </c>
      <c r="X213" s="38" t="s">
        <v>100</v>
      </c>
      <c r="Y213" s="73" t="s">
        <v>108</v>
      </c>
      <c r="Z213" s="73" t="s">
        <v>109</v>
      </c>
      <c r="AA213" s="38">
        <f>[2]Calculations!AA181</f>
        <v>0</v>
      </c>
      <c r="AB213" s="38">
        <f>[2]Calculations!AM181</f>
        <v>0</v>
      </c>
      <c r="AC213" s="38">
        <f>[2]Calculations!AB181</f>
        <v>0</v>
      </c>
      <c r="AD213" s="38">
        <f>[2]Calculations!AN181</f>
        <v>0</v>
      </c>
      <c r="AE213" s="38">
        <f>[2]Calculations!AC181</f>
        <v>0</v>
      </c>
      <c r="AF213" s="38">
        <f>[2]Calculations!AO181</f>
        <v>0</v>
      </c>
      <c r="AG213" s="38">
        <f>[2]Calculations!AD181</f>
        <v>0</v>
      </c>
      <c r="AH213" s="38">
        <f>[2]Calculations!AP181</f>
        <v>0</v>
      </c>
      <c r="AI213" s="38">
        <f>[2]Calculations!AE181</f>
        <v>0</v>
      </c>
      <c r="AJ213" s="38">
        <f>[2]Calculations!AQ181</f>
        <v>0</v>
      </c>
      <c r="AK213" s="38">
        <f>[2]Calculations!AF181</f>
        <v>0</v>
      </c>
      <c r="AL213" s="38">
        <f>[2]Calculations!AR181</f>
        <v>0</v>
      </c>
      <c r="AM213" s="38">
        <f>[2]Calculations!AG181</f>
        <v>0</v>
      </c>
      <c r="AN213" s="38">
        <f>[2]Calculations!AS181</f>
        <v>0</v>
      </c>
      <c r="AO213" s="38">
        <f>[2]Calculations!AH181</f>
        <v>0</v>
      </c>
      <c r="AP213" s="38">
        <f>[2]Calculations!AT181</f>
        <v>0</v>
      </c>
      <c r="AQ213" s="38">
        <f>[2]Calculations!AI181</f>
        <v>0.919942200002</v>
      </c>
      <c r="AR213" s="38">
        <f>[2]Calculations!AU181</f>
        <v>100.00002174071842</v>
      </c>
      <c r="AS213" s="38">
        <f>[2]Calculations!AJ181</f>
        <v>0</v>
      </c>
      <c r="AT213" s="38">
        <f>[2]Calculations!AV181</f>
        <v>0</v>
      </c>
      <c r="AU213" s="38">
        <f>[2]Calculations!AK181</f>
        <v>0</v>
      </c>
      <c r="AV213" s="38">
        <f>[2]Calculations!AW181</f>
        <v>0</v>
      </c>
      <c r="AW213" s="13"/>
      <c r="AX213" s="13"/>
      <c r="AY213" s="85" t="str">
        <f>[2]Calculations!D181</f>
        <v>Land Supply 2018</v>
      </c>
    </row>
    <row r="214" spans="2:51" ht="14.5" x14ac:dyDescent="0.35">
      <c r="B214" s="13" t="str">
        <f>[2]Calculations!A182</f>
        <v>111842/FO/2016/C1</v>
      </c>
      <c r="C214" s="30" t="str">
        <f>[2]Calculations!B182</f>
        <v>2 Fountain Street (2nd, 3rd and 4th floors)</v>
      </c>
      <c r="D214" s="13" t="str">
        <f>[2]Calculations!C182</f>
        <v>Residential</v>
      </c>
      <c r="E214" s="38">
        <f>[2]Calculations!E182</f>
        <v>2.31962E-2</v>
      </c>
      <c r="F214" s="38">
        <f>[2]Calculations!I182</f>
        <v>2.31962E-2</v>
      </c>
      <c r="G214" s="38">
        <f>[2]Calculations!M182</f>
        <v>100</v>
      </c>
      <c r="H214" s="38">
        <f>[2]Calculations!H182</f>
        <v>0</v>
      </c>
      <c r="I214" s="38">
        <f>[2]Calculations!L182</f>
        <v>0</v>
      </c>
      <c r="J214" s="38">
        <f>[2]Calculations!G182</f>
        <v>0</v>
      </c>
      <c r="K214" s="38">
        <f>[2]Calculations!K182</f>
        <v>0</v>
      </c>
      <c r="L214" s="38">
        <f>[2]Calculations!F182</f>
        <v>0</v>
      </c>
      <c r="M214" s="38">
        <f>[2]Calculations!J182</f>
        <v>0</v>
      </c>
      <c r="N214" s="38">
        <f>[2]Calculations!V182</f>
        <v>0</v>
      </c>
      <c r="O214" s="38">
        <f>[2]Calculations!W182</f>
        <v>0</v>
      </c>
      <c r="P214" s="38">
        <f>[2]Calculations!O182</f>
        <v>4.4177545001000001E-4</v>
      </c>
      <c r="Q214" s="38">
        <f>[2]Calculations!S182</f>
        <v>1.9045164725687829</v>
      </c>
      <c r="R214" s="38">
        <f>[2]Calculations!Q182</f>
        <v>4.4177545001000001E-4</v>
      </c>
      <c r="S214" s="38">
        <f>[2]Calculations!T182</f>
        <v>1.9045164725687829</v>
      </c>
      <c r="T214" s="38">
        <f>[2]Calculations!R182</f>
        <v>0</v>
      </c>
      <c r="U214" s="38">
        <f>[2]Calculations!U182</f>
        <v>0</v>
      </c>
      <c r="V214" s="38" t="str">
        <f>[2]Calculations!X182</f>
        <v>Not Modelled</v>
      </c>
      <c r="W214" s="38" t="str">
        <f>[2]Calculations!Y182</f>
        <v>N/A</v>
      </c>
      <c r="X214" s="38" t="s">
        <v>100</v>
      </c>
      <c r="Y214" s="73" t="s">
        <v>105</v>
      </c>
      <c r="Z214" s="73" t="s">
        <v>1066</v>
      </c>
      <c r="AA214" s="38">
        <f>[2]Calculations!AA182</f>
        <v>0</v>
      </c>
      <c r="AB214" s="38">
        <f>[2]Calculations!AM182</f>
        <v>0</v>
      </c>
      <c r="AC214" s="38">
        <f>[2]Calculations!AB182</f>
        <v>0</v>
      </c>
      <c r="AD214" s="38">
        <f>[2]Calculations!AN182</f>
        <v>0</v>
      </c>
      <c r="AE214" s="38">
        <f>[2]Calculations!AC182</f>
        <v>0</v>
      </c>
      <c r="AF214" s="38">
        <f>[2]Calculations!AO182</f>
        <v>0</v>
      </c>
      <c r="AG214" s="38">
        <f>[2]Calculations!AD182</f>
        <v>0</v>
      </c>
      <c r="AH214" s="38">
        <f>[2]Calculations!AP182</f>
        <v>0</v>
      </c>
      <c r="AI214" s="38">
        <f>[2]Calculations!AE182</f>
        <v>0</v>
      </c>
      <c r="AJ214" s="38">
        <f>[2]Calculations!AQ182</f>
        <v>0</v>
      </c>
      <c r="AK214" s="38">
        <f>[2]Calculations!AF182</f>
        <v>0</v>
      </c>
      <c r="AL214" s="38">
        <f>[2]Calculations!AR182</f>
        <v>0</v>
      </c>
      <c r="AM214" s="38">
        <f>[2]Calculations!AG182</f>
        <v>0</v>
      </c>
      <c r="AN214" s="38">
        <f>[2]Calculations!AS182</f>
        <v>0</v>
      </c>
      <c r="AO214" s="38">
        <f>[2]Calculations!AH182</f>
        <v>0</v>
      </c>
      <c r="AP214" s="38">
        <f>[2]Calculations!AT182</f>
        <v>0</v>
      </c>
      <c r="AQ214" s="38">
        <f>[2]Calculations!AI182</f>
        <v>0</v>
      </c>
      <c r="AR214" s="38">
        <f>[2]Calculations!AU182</f>
        <v>0</v>
      </c>
      <c r="AS214" s="38">
        <f>[2]Calculations!AJ182</f>
        <v>0</v>
      </c>
      <c r="AT214" s="38">
        <f>[2]Calculations!AV182</f>
        <v>0</v>
      </c>
      <c r="AU214" s="38">
        <f>[2]Calculations!AK182</f>
        <v>0</v>
      </c>
      <c r="AV214" s="38">
        <f>[2]Calculations!AW182</f>
        <v>0</v>
      </c>
      <c r="AW214" s="13"/>
      <c r="AX214" s="13"/>
      <c r="AY214" s="85" t="str">
        <f>[2]Calculations!D182</f>
        <v>Land Supply 2018</v>
      </c>
    </row>
    <row r="215" spans="2:51" ht="26" x14ac:dyDescent="0.35">
      <c r="B215" s="13" t="str">
        <f>[2]Calculations!A183</f>
        <v>111916/FO/2016/S2</v>
      </c>
      <c r="C215" s="30" t="str">
        <f>[2]Calculations!B183</f>
        <v>133 Nesfield Road Brooklands</v>
      </c>
      <c r="D215" s="13" t="str">
        <f>[2]Calculations!C183</f>
        <v>Residential</v>
      </c>
      <c r="E215" s="38">
        <f>[2]Calculations!E183</f>
        <v>1.5035700000000001E-2</v>
      </c>
      <c r="F215" s="38">
        <f>[2]Calculations!I183</f>
        <v>1.5035700000000001E-2</v>
      </c>
      <c r="G215" s="38">
        <f>[2]Calculations!M183</f>
        <v>100</v>
      </c>
      <c r="H215" s="38">
        <f>[2]Calculations!H183</f>
        <v>0</v>
      </c>
      <c r="I215" s="38">
        <f>[2]Calculations!L183</f>
        <v>0</v>
      </c>
      <c r="J215" s="38">
        <f>[2]Calculations!G183</f>
        <v>0</v>
      </c>
      <c r="K215" s="38">
        <f>[2]Calculations!K183</f>
        <v>0</v>
      </c>
      <c r="L215" s="38">
        <f>[2]Calculations!F183</f>
        <v>0</v>
      </c>
      <c r="M215" s="38">
        <f>[2]Calculations!J183</f>
        <v>0</v>
      </c>
      <c r="N215" s="38">
        <f>[2]Calculations!V183</f>
        <v>0</v>
      </c>
      <c r="O215" s="38">
        <f>[2]Calculations!W183</f>
        <v>0</v>
      </c>
      <c r="P215" s="38">
        <f>[2]Calculations!O183</f>
        <v>0</v>
      </c>
      <c r="Q215" s="38">
        <f>[2]Calculations!S183</f>
        <v>0</v>
      </c>
      <c r="R215" s="38">
        <f>[2]Calculations!Q183</f>
        <v>0</v>
      </c>
      <c r="S215" s="38">
        <f>[2]Calculations!T183</f>
        <v>0</v>
      </c>
      <c r="T215" s="38">
        <f>[2]Calculations!R183</f>
        <v>0</v>
      </c>
      <c r="U215" s="38">
        <f>[2]Calculations!U183</f>
        <v>0</v>
      </c>
      <c r="V215" s="38" t="str">
        <f>[2]Calculations!X183</f>
        <v>Not Modelled</v>
      </c>
      <c r="W215" s="38" t="str">
        <f>[2]Calculations!Y183</f>
        <v>N/A</v>
      </c>
      <c r="X215" s="38" t="s">
        <v>100</v>
      </c>
      <c r="Y215" s="73" t="s">
        <v>106</v>
      </c>
      <c r="Z215" s="74" t="s">
        <v>107</v>
      </c>
      <c r="AA215" s="38">
        <f>[2]Calculations!AA183</f>
        <v>0</v>
      </c>
      <c r="AB215" s="38">
        <f>[2]Calculations!AM183</f>
        <v>0</v>
      </c>
      <c r="AC215" s="38">
        <f>[2]Calculations!AB183</f>
        <v>0</v>
      </c>
      <c r="AD215" s="38">
        <f>[2]Calculations!AN183</f>
        <v>0</v>
      </c>
      <c r="AE215" s="38">
        <f>[2]Calculations!AC183</f>
        <v>0</v>
      </c>
      <c r="AF215" s="38">
        <f>[2]Calculations!AO183</f>
        <v>0</v>
      </c>
      <c r="AG215" s="38">
        <f>[2]Calculations!AD183</f>
        <v>0</v>
      </c>
      <c r="AH215" s="38">
        <f>[2]Calculations!AP183</f>
        <v>0</v>
      </c>
      <c r="AI215" s="38">
        <f>[2]Calculations!AE183</f>
        <v>0</v>
      </c>
      <c r="AJ215" s="38">
        <f>[2]Calculations!AQ183</f>
        <v>0</v>
      </c>
      <c r="AK215" s="38">
        <f>[2]Calculations!AF183</f>
        <v>0</v>
      </c>
      <c r="AL215" s="38">
        <f>[2]Calculations!AR183</f>
        <v>0</v>
      </c>
      <c r="AM215" s="38">
        <f>[2]Calculations!AG183</f>
        <v>0</v>
      </c>
      <c r="AN215" s="38">
        <f>[2]Calculations!AS183</f>
        <v>0</v>
      </c>
      <c r="AO215" s="38">
        <f>[2]Calculations!AH183</f>
        <v>0</v>
      </c>
      <c r="AP215" s="38">
        <f>[2]Calculations!AT183</f>
        <v>0</v>
      </c>
      <c r="AQ215" s="38">
        <f>[2]Calculations!AI183</f>
        <v>0</v>
      </c>
      <c r="AR215" s="38">
        <f>[2]Calculations!AU183</f>
        <v>0</v>
      </c>
      <c r="AS215" s="38">
        <f>[2]Calculations!AJ183</f>
        <v>0</v>
      </c>
      <c r="AT215" s="38">
        <f>[2]Calculations!AV183</f>
        <v>0</v>
      </c>
      <c r="AU215" s="38">
        <f>[2]Calculations!AK183</f>
        <v>0</v>
      </c>
      <c r="AV215" s="38">
        <f>[2]Calculations!AW183</f>
        <v>0</v>
      </c>
      <c r="AW215" s="13"/>
      <c r="AX215" s="13"/>
      <c r="AY215" s="85" t="str">
        <f>[2]Calculations!D183</f>
        <v>Land Supply 2018</v>
      </c>
    </row>
    <row r="216" spans="2:51" ht="14.5" x14ac:dyDescent="0.35">
      <c r="B216" s="13" t="str">
        <f>[2]Calculations!A184</f>
        <v>111932/FO/2016</v>
      </c>
      <c r="C216" s="30" t="str">
        <f>[2]Calculations!B184</f>
        <v>Waldorf House, Cooper Street</v>
      </c>
      <c r="D216" s="13" t="str">
        <f>[2]Calculations!C184</f>
        <v>Residential</v>
      </c>
      <c r="E216" s="38">
        <f>[2]Calculations!E184</f>
        <v>3.6693200000000002E-2</v>
      </c>
      <c r="F216" s="38">
        <f>[2]Calculations!I184</f>
        <v>3.6693200000000002E-2</v>
      </c>
      <c r="G216" s="38">
        <f>[2]Calculations!M184</f>
        <v>100</v>
      </c>
      <c r="H216" s="38">
        <f>[2]Calculations!H184</f>
        <v>0</v>
      </c>
      <c r="I216" s="38">
        <f>[2]Calculations!L184</f>
        <v>0</v>
      </c>
      <c r="J216" s="38">
        <f>[2]Calculations!G184</f>
        <v>0</v>
      </c>
      <c r="K216" s="38">
        <f>[2]Calculations!K184</f>
        <v>0</v>
      </c>
      <c r="L216" s="38">
        <f>[2]Calculations!F184</f>
        <v>0</v>
      </c>
      <c r="M216" s="38">
        <f>[2]Calculations!J184</f>
        <v>0</v>
      </c>
      <c r="N216" s="38">
        <f>[2]Calculations!V184</f>
        <v>0</v>
      </c>
      <c r="O216" s="38">
        <f>[2]Calculations!W184</f>
        <v>0</v>
      </c>
      <c r="P216" s="38">
        <f>[2]Calculations!O184</f>
        <v>5.7255300000000001E-5</v>
      </c>
      <c r="Q216" s="38">
        <f>[2]Calculations!S184</f>
        <v>0.15603790348075391</v>
      </c>
      <c r="R216" s="38">
        <f>[2]Calculations!Q184</f>
        <v>0</v>
      </c>
      <c r="S216" s="38">
        <f>[2]Calculations!T184</f>
        <v>0</v>
      </c>
      <c r="T216" s="38">
        <f>[2]Calculations!R184</f>
        <v>0</v>
      </c>
      <c r="U216" s="38">
        <f>[2]Calculations!U184</f>
        <v>0</v>
      </c>
      <c r="V216" s="38" t="str">
        <f>[2]Calculations!X184</f>
        <v>Not Modelled</v>
      </c>
      <c r="W216" s="38" t="str">
        <f>[2]Calculations!Y184</f>
        <v>N/A</v>
      </c>
      <c r="X216" s="38" t="s">
        <v>100</v>
      </c>
      <c r="Y216" s="73" t="s">
        <v>105</v>
      </c>
      <c r="Z216" s="73" t="s">
        <v>1066</v>
      </c>
      <c r="AA216" s="38">
        <f>[2]Calculations!AA184</f>
        <v>0</v>
      </c>
      <c r="AB216" s="38">
        <f>[2]Calculations!AM184</f>
        <v>0</v>
      </c>
      <c r="AC216" s="38">
        <f>[2]Calculations!AB184</f>
        <v>0</v>
      </c>
      <c r="AD216" s="38">
        <f>[2]Calculations!AN184</f>
        <v>0</v>
      </c>
      <c r="AE216" s="38">
        <f>[2]Calculations!AC184</f>
        <v>0</v>
      </c>
      <c r="AF216" s="38">
        <f>[2]Calculations!AO184</f>
        <v>0</v>
      </c>
      <c r="AG216" s="38">
        <f>[2]Calculations!AD184</f>
        <v>0</v>
      </c>
      <c r="AH216" s="38">
        <f>[2]Calculations!AP184</f>
        <v>0</v>
      </c>
      <c r="AI216" s="38">
        <f>[2]Calculations!AE184</f>
        <v>0</v>
      </c>
      <c r="AJ216" s="38">
        <f>[2]Calculations!AQ184</f>
        <v>0</v>
      </c>
      <c r="AK216" s="38">
        <f>[2]Calculations!AF184</f>
        <v>0</v>
      </c>
      <c r="AL216" s="38">
        <f>[2]Calculations!AR184</f>
        <v>0</v>
      </c>
      <c r="AM216" s="38">
        <f>[2]Calculations!AG184</f>
        <v>0</v>
      </c>
      <c r="AN216" s="38">
        <f>[2]Calculations!AS184</f>
        <v>0</v>
      </c>
      <c r="AO216" s="38">
        <f>[2]Calculations!AH184</f>
        <v>0</v>
      </c>
      <c r="AP216" s="38">
        <f>[2]Calculations!AT184</f>
        <v>0</v>
      </c>
      <c r="AQ216" s="38">
        <f>[2]Calculations!AI184</f>
        <v>0</v>
      </c>
      <c r="AR216" s="38">
        <f>[2]Calculations!AU184</f>
        <v>0</v>
      </c>
      <c r="AS216" s="38">
        <f>[2]Calculations!AJ184</f>
        <v>0</v>
      </c>
      <c r="AT216" s="38">
        <f>[2]Calculations!AV184</f>
        <v>0</v>
      </c>
      <c r="AU216" s="38">
        <f>[2]Calculations!AK184</f>
        <v>0</v>
      </c>
      <c r="AV216" s="38">
        <f>[2]Calculations!AW184</f>
        <v>0</v>
      </c>
      <c r="AW216" s="13"/>
      <c r="AX216" s="13"/>
      <c r="AY216" s="85" t="str">
        <f>[2]Calculations!D184</f>
        <v>Land Supply 2018</v>
      </c>
    </row>
    <row r="217" spans="2:51" ht="26" x14ac:dyDescent="0.35">
      <c r="B217" s="13" t="str">
        <f>[2]Calculations!A185</f>
        <v>111946/FO/2016/N1</v>
      </c>
      <c r="C217" s="30" t="str">
        <f>[2]Calculations!B185</f>
        <v>Land At Walker Road, Higher Blackley</v>
      </c>
      <c r="D217" s="13" t="str">
        <f>[2]Calculations!C185</f>
        <v>Residential</v>
      </c>
      <c r="E217" s="38">
        <f>[2]Calculations!E185</f>
        <v>4.7889800000000003E-2</v>
      </c>
      <c r="F217" s="38">
        <f>[2]Calculations!I185</f>
        <v>4.7889800000000003E-2</v>
      </c>
      <c r="G217" s="38">
        <f>[2]Calculations!M185</f>
        <v>100</v>
      </c>
      <c r="H217" s="38">
        <f>[2]Calculations!H185</f>
        <v>0</v>
      </c>
      <c r="I217" s="38">
        <f>[2]Calculations!L185</f>
        <v>0</v>
      </c>
      <c r="J217" s="38">
        <f>[2]Calculations!G185</f>
        <v>0</v>
      </c>
      <c r="K217" s="38">
        <f>[2]Calculations!K185</f>
        <v>0</v>
      </c>
      <c r="L217" s="38">
        <f>[2]Calculations!F185</f>
        <v>0</v>
      </c>
      <c r="M217" s="38">
        <f>[2]Calculations!J185</f>
        <v>0</v>
      </c>
      <c r="N217" s="38">
        <f>[2]Calculations!V185</f>
        <v>0</v>
      </c>
      <c r="O217" s="38">
        <f>[2]Calculations!W185</f>
        <v>0</v>
      </c>
      <c r="P217" s="38">
        <f>[2]Calculations!O185</f>
        <v>0</v>
      </c>
      <c r="Q217" s="38">
        <f>[2]Calculations!S185</f>
        <v>0</v>
      </c>
      <c r="R217" s="38">
        <f>[2]Calculations!Q185</f>
        <v>0</v>
      </c>
      <c r="S217" s="38">
        <f>[2]Calculations!T185</f>
        <v>0</v>
      </c>
      <c r="T217" s="38">
        <f>[2]Calculations!R185</f>
        <v>0</v>
      </c>
      <c r="U217" s="38">
        <f>[2]Calculations!U185</f>
        <v>0</v>
      </c>
      <c r="V217" s="38" t="str">
        <f>[2]Calculations!X185</f>
        <v>Not Modelled</v>
      </c>
      <c r="W217" s="38" t="str">
        <f>[2]Calculations!Y185</f>
        <v>N/A</v>
      </c>
      <c r="X217" s="38" t="s">
        <v>100</v>
      </c>
      <c r="Y217" s="73" t="s">
        <v>106</v>
      </c>
      <c r="Z217" s="74" t="s">
        <v>107</v>
      </c>
      <c r="AA217" s="38">
        <f>[2]Calculations!AA185</f>
        <v>0</v>
      </c>
      <c r="AB217" s="38">
        <f>[2]Calculations!AM185</f>
        <v>0</v>
      </c>
      <c r="AC217" s="38">
        <f>[2]Calculations!AB185</f>
        <v>0</v>
      </c>
      <c r="AD217" s="38">
        <f>[2]Calculations!AN185</f>
        <v>0</v>
      </c>
      <c r="AE217" s="38">
        <f>[2]Calculations!AC185</f>
        <v>0</v>
      </c>
      <c r="AF217" s="38">
        <f>[2]Calculations!AO185</f>
        <v>0</v>
      </c>
      <c r="AG217" s="38">
        <f>[2]Calculations!AD185</f>
        <v>0</v>
      </c>
      <c r="AH217" s="38">
        <f>[2]Calculations!AP185</f>
        <v>0</v>
      </c>
      <c r="AI217" s="38">
        <f>[2]Calculations!AE185</f>
        <v>0</v>
      </c>
      <c r="AJ217" s="38">
        <f>[2]Calculations!AQ185</f>
        <v>0</v>
      </c>
      <c r="AK217" s="38">
        <f>[2]Calculations!AF185</f>
        <v>0</v>
      </c>
      <c r="AL217" s="38">
        <f>[2]Calculations!AR185</f>
        <v>0</v>
      </c>
      <c r="AM217" s="38">
        <f>[2]Calculations!AG185</f>
        <v>0</v>
      </c>
      <c r="AN217" s="38">
        <f>[2]Calculations!AS185</f>
        <v>0</v>
      </c>
      <c r="AO217" s="38">
        <f>[2]Calculations!AH185</f>
        <v>0</v>
      </c>
      <c r="AP217" s="38">
        <f>[2]Calculations!AT185</f>
        <v>0</v>
      </c>
      <c r="AQ217" s="38">
        <f>[2]Calculations!AI185</f>
        <v>4.7889825002400001E-2</v>
      </c>
      <c r="AR217" s="38">
        <f>[2]Calculations!AU185</f>
        <v>100.00005220819463</v>
      </c>
      <c r="AS217" s="38">
        <f>[2]Calculations!AJ185</f>
        <v>0</v>
      </c>
      <c r="AT217" s="38">
        <f>[2]Calculations!AV185</f>
        <v>0</v>
      </c>
      <c r="AU217" s="38">
        <f>[2]Calculations!AK185</f>
        <v>0</v>
      </c>
      <c r="AV217" s="38">
        <f>[2]Calculations!AW185</f>
        <v>0</v>
      </c>
      <c r="AW217" s="13"/>
      <c r="AX217" s="13"/>
      <c r="AY217" s="85" t="str">
        <f>[2]Calculations!D185</f>
        <v>Land Supply 2018</v>
      </c>
    </row>
    <row r="218" spans="2:51" ht="26" x14ac:dyDescent="0.35">
      <c r="B218" s="13" t="str">
        <f>[2]Calculations!A186</f>
        <v>111957/LP/2016/N1</v>
      </c>
      <c r="C218" s="30" t="str">
        <f>[2]Calculations!B186</f>
        <v>8 Knowsley Street Cheeham</v>
      </c>
      <c r="D218" s="13" t="str">
        <f>[2]Calculations!C186</f>
        <v>Offices</v>
      </c>
      <c r="E218" s="38">
        <f>[2]Calculations!E186</f>
        <v>2.5887899999999998E-2</v>
      </c>
      <c r="F218" s="38">
        <f>[2]Calculations!I186</f>
        <v>2.5887899999999998E-2</v>
      </c>
      <c r="G218" s="38">
        <f>[2]Calculations!M186</f>
        <v>100</v>
      </c>
      <c r="H218" s="38">
        <f>[2]Calculations!H186</f>
        <v>0</v>
      </c>
      <c r="I218" s="38">
        <f>[2]Calculations!L186</f>
        <v>0</v>
      </c>
      <c r="J218" s="38">
        <f>[2]Calculations!G186</f>
        <v>0</v>
      </c>
      <c r="K218" s="38">
        <f>[2]Calculations!K186</f>
        <v>0</v>
      </c>
      <c r="L218" s="38">
        <f>[2]Calculations!F186</f>
        <v>0</v>
      </c>
      <c r="M218" s="38">
        <f>[2]Calculations!J186</f>
        <v>0</v>
      </c>
      <c r="N218" s="38">
        <f>[2]Calculations!V186</f>
        <v>0</v>
      </c>
      <c r="O218" s="38">
        <f>[2]Calculations!W186</f>
        <v>0</v>
      </c>
      <c r="P218" s="38">
        <f>[2]Calculations!O186</f>
        <v>0</v>
      </c>
      <c r="Q218" s="38">
        <f>[2]Calculations!S186</f>
        <v>0</v>
      </c>
      <c r="R218" s="38">
        <f>[2]Calculations!Q186</f>
        <v>0</v>
      </c>
      <c r="S218" s="38">
        <f>[2]Calculations!T186</f>
        <v>0</v>
      </c>
      <c r="T218" s="38">
        <f>[2]Calculations!R186</f>
        <v>0</v>
      </c>
      <c r="U218" s="38">
        <f>[2]Calculations!U186</f>
        <v>0</v>
      </c>
      <c r="V218" s="38" t="str">
        <f>[2]Calculations!X186</f>
        <v>Not Modelled</v>
      </c>
      <c r="W218" s="38" t="str">
        <f>[2]Calculations!Y186</f>
        <v>N/A</v>
      </c>
      <c r="X218" s="38" t="s">
        <v>101</v>
      </c>
      <c r="Y218" s="73" t="s">
        <v>106</v>
      </c>
      <c r="Z218" s="74" t="s">
        <v>107</v>
      </c>
      <c r="AA218" s="38">
        <f>[2]Calculations!AA186</f>
        <v>0</v>
      </c>
      <c r="AB218" s="38">
        <f>[2]Calculations!AM186</f>
        <v>0</v>
      </c>
      <c r="AC218" s="38">
        <f>[2]Calculations!AB186</f>
        <v>0</v>
      </c>
      <c r="AD218" s="38">
        <f>[2]Calculations!AN186</f>
        <v>0</v>
      </c>
      <c r="AE218" s="38">
        <f>[2]Calculations!AC186</f>
        <v>0</v>
      </c>
      <c r="AF218" s="38">
        <f>[2]Calculations!AO186</f>
        <v>0</v>
      </c>
      <c r="AG218" s="38">
        <f>[2]Calculations!AD186</f>
        <v>0</v>
      </c>
      <c r="AH218" s="38">
        <f>[2]Calculations!AP186</f>
        <v>0</v>
      </c>
      <c r="AI218" s="38">
        <f>[2]Calculations!AE186</f>
        <v>0</v>
      </c>
      <c r="AJ218" s="38">
        <f>[2]Calculations!AQ186</f>
        <v>0</v>
      </c>
      <c r="AK218" s="38">
        <f>[2]Calculations!AF186</f>
        <v>0</v>
      </c>
      <c r="AL218" s="38">
        <f>[2]Calculations!AR186</f>
        <v>0</v>
      </c>
      <c r="AM218" s="38">
        <f>[2]Calculations!AG186</f>
        <v>0</v>
      </c>
      <c r="AN218" s="38">
        <f>[2]Calculations!AS186</f>
        <v>0</v>
      </c>
      <c r="AO218" s="38">
        <f>[2]Calculations!AH186</f>
        <v>0</v>
      </c>
      <c r="AP218" s="38">
        <f>[2]Calculations!AT186</f>
        <v>0</v>
      </c>
      <c r="AQ218" s="38">
        <f>[2]Calculations!AI186</f>
        <v>2.5887950001500001E-2</v>
      </c>
      <c r="AR218" s="38">
        <f>[2]Calculations!AU186</f>
        <v>100.0001931462189</v>
      </c>
      <c r="AS218" s="38">
        <f>[2]Calculations!AJ186</f>
        <v>0</v>
      </c>
      <c r="AT218" s="38">
        <f>[2]Calculations!AV186</f>
        <v>0</v>
      </c>
      <c r="AU218" s="38">
        <f>[2]Calculations!AK186</f>
        <v>0</v>
      </c>
      <c r="AV218" s="38">
        <f>[2]Calculations!AW186</f>
        <v>0</v>
      </c>
      <c r="AW218" s="13"/>
      <c r="AX218" s="13"/>
      <c r="AY218" s="85" t="str">
        <f>[2]Calculations!D186</f>
        <v>Land Supply 2018</v>
      </c>
    </row>
    <row r="219" spans="2:51" ht="14.5" x14ac:dyDescent="0.35">
      <c r="B219" s="13" t="str">
        <f>[2]Calculations!A187</f>
        <v>111979/FO/2016/C2</v>
      </c>
      <c r="C219" s="30" t="str">
        <f>[2]Calculations!B187</f>
        <v>26 Lever Street Manchester</v>
      </c>
      <c r="D219" s="13" t="str">
        <f>[2]Calculations!C187</f>
        <v>Offices</v>
      </c>
      <c r="E219" s="38">
        <f>[2]Calculations!E187</f>
        <v>0.117324</v>
      </c>
      <c r="F219" s="38">
        <f>[2]Calculations!I187</f>
        <v>0.117324</v>
      </c>
      <c r="G219" s="38">
        <f>[2]Calculations!M187</f>
        <v>100</v>
      </c>
      <c r="H219" s="38">
        <f>[2]Calculations!H187</f>
        <v>0</v>
      </c>
      <c r="I219" s="38">
        <f>[2]Calculations!L187</f>
        <v>0</v>
      </c>
      <c r="J219" s="38">
        <f>[2]Calculations!G187</f>
        <v>0</v>
      </c>
      <c r="K219" s="38">
        <f>[2]Calculations!K187</f>
        <v>0</v>
      </c>
      <c r="L219" s="38">
        <f>[2]Calculations!F187</f>
        <v>0</v>
      </c>
      <c r="M219" s="38">
        <f>[2]Calculations!J187</f>
        <v>0</v>
      </c>
      <c r="N219" s="38">
        <f>[2]Calculations!V187</f>
        <v>0</v>
      </c>
      <c r="O219" s="38">
        <f>[2]Calculations!W187</f>
        <v>0</v>
      </c>
      <c r="P219" s="38">
        <f>[2]Calculations!O187</f>
        <v>5.7077200000000003E-5</v>
      </c>
      <c r="Q219" s="38">
        <f>[2]Calculations!S187</f>
        <v>4.8649210732671921E-2</v>
      </c>
      <c r="R219" s="38">
        <f>[2]Calculations!Q187</f>
        <v>0</v>
      </c>
      <c r="S219" s="38">
        <f>[2]Calculations!T187</f>
        <v>0</v>
      </c>
      <c r="T219" s="38">
        <f>[2]Calculations!R187</f>
        <v>0</v>
      </c>
      <c r="U219" s="38">
        <f>[2]Calculations!U187</f>
        <v>0</v>
      </c>
      <c r="V219" s="38" t="str">
        <f>[2]Calculations!X187</f>
        <v>Not Modelled</v>
      </c>
      <c r="W219" s="38" t="str">
        <f>[2]Calculations!Y187</f>
        <v>N/A</v>
      </c>
      <c r="X219" s="38" t="s">
        <v>101</v>
      </c>
      <c r="Y219" s="73" t="s">
        <v>105</v>
      </c>
      <c r="Z219" s="73" t="s">
        <v>1066</v>
      </c>
      <c r="AA219" s="38">
        <f>[2]Calculations!AA187</f>
        <v>0</v>
      </c>
      <c r="AB219" s="38">
        <f>[2]Calculations!AM187</f>
        <v>0</v>
      </c>
      <c r="AC219" s="38">
        <f>[2]Calculations!AB187</f>
        <v>0</v>
      </c>
      <c r="AD219" s="38">
        <f>[2]Calculations!AN187</f>
        <v>0</v>
      </c>
      <c r="AE219" s="38">
        <f>[2]Calculations!AC187</f>
        <v>0</v>
      </c>
      <c r="AF219" s="38">
        <f>[2]Calculations!AO187</f>
        <v>0</v>
      </c>
      <c r="AG219" s="38">
        <f>[2]Calculations!AD187</f>
        <v>0</v>
      </c>
      <c r="AH219" s="38">
        <f>[2]Calculations!AP187</f>
        <v>0</v>
      </c>
      <c r="AI219" s="38">
        <f>[2]Calculations!AE187</f>
        <v>0</v>
      </c>
      <c r="AJ219" s="38">
        <f>[2]Calculations!AQ187</f>
        <v>0</v>
      </c>
      <c r="AK219" s="38">
        <f>[2]Calculations!AF187</f>
        <v>0</v>
      </c>
      <c r="AL219" s="38">
        <f>[2]Calculations!AR187</f>
        <v>0</v>
      </c>
      <c r="AM219" s="38">
        <f>[2]Calculations!AG187</f>
        <v>0</v>
      </c>
      <c r="AN219" s="38">
        <f>[2]Calculations!AS187</f>
        <v>0</v>
      </c>
      <c r="AO219" s="38">
        <f>[2]Calculations!AH187</f>
        <v>0</v>
      </c>
      <c r="AP219" s="38">
        <f>[2]Calculations!AT187</f>
        <v>0</v>
      </c>
      <c r="AQ219" s="38">
        <f>[2]Calculations!AI187</f>
        <v>0</v>
      </c>
      <c r="AR219" s="38">
        <f>[2]Calculations!AU187</f>
        <v>0</v>
      </c>
      <c r="AS219" s="38">
        <f>[2]Calculations!AJ187</f>
        <v>0</v>
      </c>
      <c r="AT219" s="38">
        <f>[2]Calculations!AV187</f>
        <v>0</v>
      </c>
      <c r="AU219" s="38">
        <f>[2]Calculations!AK187</f>
        <v>0</v>
      </c>
      <c r="AV219" s="38">
        <f>[2]Calculations!AW187</f>
        <v>0</v>
      </c>
      <c r="AW219" s="13"/>
      <c r="AX219" s="13"/>
      <c r="AY219" s="85" t="str">
        <f>[2]Calculations!D187</f>
        <v>Land Supply 2018</v>
      </c>
    </row>
    <row r="220" spans="2:51" ht="14.5" x14ac:dyDescent="0.35">
      <c r="B220" s="13" t="str">
        <f>[2]Calculations!A188</f>
        <v>111998/FO/2016</v>
      </c>
      <c r="C220" s="30" t="str">
        <f>[2]Calculations!B188</f>
        <v>Cheetwood House, Newton Street</v>
      </c>
      <c r="D220" s="13" t="str">
        <f>[2]Calculations!C188</f>
        <v>Residential</v>
      </c>
      <c r="E220" s="38">
        <f>[2]Calculations!E188</f>
        <v>3.2054100000000002E-2</v>
      </c>
      <c r="F220" s="38">
        <f>[2]Calculations!I188</f>
        <v>3.2054100000000002E-2</v>
      </c>
      <c r="G220" s="38">
        <f>[2]Calculations!M188</f>
        <v>100</v>
      </c>
      <c r="H220" s="38">
        <f>[2]Calculations!H188</f>
        <v>0</v>
      </c>
      <c r="I220" s="38">
        <f>[2]Calculations!L188</f>
        <v>0</v>
      </c>
      <c r="J220" s="38">
        <f>[2]Calculations!G188</f>
        <v>0</v>
      </c>
      <c r="K220" s="38">
        <f>[2]Calculations!K188</f>
        <v>0</v>
      </c>
      <c r="L220" s="38">
        <f>[2]Calculations!F188</f>
        <v>0</v>
      </c>
      <c r="M220" s="38">
        <f>[2]Calculations!J188</f>
        <v>0</v>
      </c>
      <c r="N220" s="38">
        <f>[2]Calculations!V188</f>
        <v>0</v>
      </c>
      <c r="O220" s="38">
        <f>[2]Calculations!W188</f>
        <v>0</v>
      </c>
      <c r="P220" s="38">
        <f>[2]Calculations!O188</f>
        <v>1.6134732697999999E-4</v>
      </c>
      <c r="Q220" s="38">
        <f>[2]Calculations!S188</f>
        <v>0.50335940481872832</v>
      </c>
      <c r="R220" s="38">
        <f>[2]Calculations!Q188</f>
        <v>1.6134732697999999E-4</v>
      </c>
      <c r="S220" s="38">
        <f>[2]Calculations!T188</f>
        <v>0.50335940481872832</v>
      </c>
      <c r="T220" s="38">
        <f>[2]Calculations!R188</f>
        <v>0</v>
      </c>
      <c r="U220" s="38">
        <f>[2]Calculations!U188</f>
        <v>0</v>
      </c>
      <c r="V220" s="38" t="str">
        <f>[2]Calculations!X188</f>
        <v>Not Modelled</v>
      </c>
      <c r="W220" s="38" t="str">
        <f>[2]Calculations!Y188</f>
        <v>N/A</v>
      </c>
      <c r="X220" s="38" t="s">
        <v>100</v>
      </c>
      <c r="Y220" s="73" t="s">
        <v>105</v>
      </c>
      <c r="Z220" s="73" t="s">
        <v>1066</v>
      </c>
      <c r="AA220" s="38">
        <f>[2]Calculations!AA188</f>
        <v>0</v>
      </c>
      <c r="AB220" s="38">
        <f>[2]Calculations!AM188</f>
        <v>0</v>
      </c>
      <c r="AC220" s="38">
        <f>[2]Calculations!AB188</f>
        <v>0</v>
      </c>
      <c r="AD220" s="38">
        <f>[2]Calculations!AN188</f>
        <v>0</v>
      </c>
      <c r="AE220" s="38">
        <f>[2]Calculations!AC188</f>
        <v>0</v>
      </c>
      <c r="AF220" s="38">
        <f>[2]Calculations!AO188</f>
        <v>0</v>
      </c>
      <c r="AG220" s="38">
        <f>[2]Calculations!AD188</f>
        <v>0</v>
      </c>
      <c r="AH220" s="38">
        <f>[2]Calculations!AP188</f>
        <v>0</v>
      </c>
      <c r="AI220" s="38">
        <f>[2]Calculations!AE188</f>
        <v>0</v>
      </c>
      <c r="AJ220" s="38">
        <f>[2]Calculations!AQ188</f>
        <v>0</v>
      </c>
      <c r="AK220" s="38">
        <f>[2]Calculations!AF188</f>
        <v>0</v>
      </c>
      <c r="AL220" s="38">
        <f>[2]Calculations!AR188</f>
        <v>0</v>
      </c>
      <c r="AM220" s="38">
        <f>[2]Calculations!AG188</f>
        <v>0</v>
      </c>
      <c r="AN220" s="38">
        <f>[2]Calculations!AS188</f>
        <v>0</v>
      </c>
      <c r="AO220" s="38">
        <f>[2]Calculations!AH188</f>
        <v>0</v>
      </c>
      <c r="AP220" s="38">
        <f>[2]Calculations!AT188</f>
        <v>0</v>
      </c>
      <c r="AQ220" s="38">
        <f>[2]Calculations!AI188</f>
        <v>0</v>
      </c>
      <c r="AR220" s="38">
        <f>[2]Calculations!AU188</f>
        <v>0</v>
      </c>
      <c r="AS220" s="38">
        <f>[2]Calculations!AJ188</f>
        <v>0</v>
      </c>
      <c r="AT220" s="38">
        <f>[2]Calculations!AV188</f>
        <v>0</v>
      </c>
      <c r="AU220" s="38">
        <f>[2]Calculations!AK188</f>
        <v>0</v>
      </c>
      <c r="AV220" s="38">
        <f>[2]Calculations!AW188</f>
        <v>0</v>
      </c>
      <c r="AW220" s="13"/>
      <c r="AX220" s="13"/>
      <c r="AY220" s="85" t="str">
        <f>[2]Calculations!D188</f>
        <v>Land Supply 2018</v>
      </c>
    </row>
    <row r="221" spans="2:51" ht="14.5" x14ac:dyDescent="0.35">
      <c r="B221" s="13" t="str">
        <f>[2]Calculations!A189</f>
        <v>112015/FO/2016/N1</v>
      </c>
      <c r="C221" s="30" t="str">
        <f>[2]Calculations!B189</f>
        <v>Oldham Road Sites New Cross Zone A</v>
      </c>
      <c r="D221" s="13" t="str">
        <f>[2]Calculations!C189</f>
        <v>Residential</v>
      </c>
      <c r="E221" s="38">
        <f>[2]Calculations!E189</f>
        <v>0.55316100000000001</v>
      </c>
      <c r="F221" s="38">
        <f>[2]Calculations!I189</f>
        <v>0.55316100000000001</v>
      </c>
      <c r="G221" s="38">
        <f>[2]Calculations!M189</f>
        <v>100</v>
      </c>
      <c r="H221" s="38">
        <f>[2]Calculations!H189</f>
        <v>0</v>
      </c>
      <c r="I221" s="38">
        <f>[2]Calculations!L189</f>
        <v>0</v>
      </c>
      <c r="J221" s="38">
        <f>[2]Calculations!G189</f>
        <v>0</v>
      </c>
      <c r="K221" s="38">
        <f>[2]Calculations!K189</f>
        <v>0</v>
      </c>
      <c r="L221" s="38">
        <f>[2]Calculations!F189</f>
        <v>0</v>
      </c>
      <c r="M221" s="38">
        <f>[2]Calculations!J189</f>
        <v>0</v>
      </c>
      <c r="N221" s="38">
        <f>[2]Calculations!V189</f>
        <v>0</v>
      </c>
      <c r="O221" s="38">
        <f>[2]Calculations!W189</f>
        <v>0</v>
      </c>
      <c r="P221" s="38">
        <f>[2]Calculations!O189</f>
        <v>1.1244959512620001E-2</v>
      </c>
      <c r="Q221" s="38">
        <f>[2]Calculations!S189</f>
        <v>2.0328547226973703</v>
      </c>
      <c r="R221" s="38">
        <f>[2]Calculations!Q189</f>
        <v>7.8817795126200005E-3</v>
      </c>
      <c r="S221" s="38">
        <f>[2]Calculations!T189</f>
        <v>1.4248617513924517</v>
      </c>
      <c r="T221" s="38">
        <f>[2]Calculations!R189</f>
        <v>0</v>
      </c>
      <c r="U221" s="38">
        <f>[2]Calculations!U189</f>
        <v>0</v>
      </c>
      <c r="V221" s="38" t="str">
        <f>[2]Calculations!X189</f>
        <v>Not Modelled</v>
      </c>
      <c r="W221" s="38" t="str">
        <f>[2]Calculations!Y189</f>
        <v>N/A</v>
      </c>
      <c r="X221" s="38" t="s">
        <v>100</v>
      </c>
      <c r="Y221" s="73" t="s">
        <v>105</v>
      </c>
      <c r="Z221" s="73" t="s">
        <v>1066</v>
      </c>
      <c r="AA221" s="38">
        <f>[2]Calculations!AA189</f>
        <v>0</v>
      </c>
      <c r="AB221" s="38">
        <f>[2]Calculations!AM189</f>
        <v>0</v>
      </c>
      <c r="AC221" s="38">
        <f>[2]Calculations!AB189</f>
        <v>0</v>
      </c>
      <c r="AD221" s="38">
        <f>[2]Calculations!AN189</f>
        <v>0</v>
      </c>
      <c r="AE221" s="38">
        <f>[2]Calculations!AC189</f>
        <v>0</v>
      </c>
      <c r="AF221" s="38">
        <f>[2]Calculations!AO189</f>
        <v>0</v>
      </c>
      <c r="AG221" s="38">
        <f>[2]Calculations!AD189</f>
        <v>0</v>
      </c>
      <c r="AH221" s="38">
        <f>[2]Calculations!AP189</f>
        <v>0</v>
      </c>
      <c r="AI221" s="38">
        <f>[2]Calculations!AE189</f>
        <v>0</v>
      </c>
      <c r="AJ221" s="38">
        <f>[2]Calculations!AQ189</f>
        <v>0</v>
      </c>
      <c r="AK221" s="38">
        <f>[2]Calculations!AF189</f>
        <v>0</v>
      </c>
      <c r="AL221" s="38">
        <f>[2]Calculations!AR189</f>
        <v>0</v>
      </c>
      <c r="AM221" s="38">
        <f>[2]Calculations!AG189</f>
        <v>0</v>
      </c>
      <c r="AN221" s="38">
        <f>[2]Calculations!AS189</f>
        <v>0</v>
      </c>
      <c r="AO221" s="38">
        <f>[2]Calculations!AH189</f>
        <v>0</v>
      </c>
      <c r="AP221" s="38">
        <f>[2]Calculations!AT189</f>
        <v>0</v>
      </c>
      <c r="AQ221" s="38">
        <f>[2]Calculations!AI189</f>
        <v>0</v>
      </c>
      <c r="AR221" s="38">
        <f>[2]Calculations!AU189</f>
        <v>0</v>
      </c>
      <c r="AS221" s="38">
        <f>[2]Calculations!AJ189</f>
        <v>0</v>
      </c>
      <c r="AT221" s="38">
        <f>[2]Calculations!AV189</f>
        <v>0</v>
      </c>
      <c r="AU221" s="38">
        <f>[2]Calculations!AK189</f>
        <v>0</v>
      </c>
      <c r="AV221" s="38">
        <f>[2]Calculations!AW189</f>
        <v>0</v>
      </c>
      <c r="AW221" s="13"/>
      <c r="AX221" s="13"/>
      <c r="AY221" s="85" t="str">
        <f>[2]Calculations!D189</f>
        <v>Land Supply 2018</v>
      </c>
    </row>
    <row r="222" spans="2:51" ht="26" x14ac:dyDescent="0.35">
      <c r="B222" s="13" t="str">
        <f>[2]Calculations!A190</f>
        <v>112059/FO/2016</v>
      </c>
      <c r="C222" s="30" t="str">
        <f>[2]Calculations!B190</f>
        <v>Daisy Bank Mill Terence Street Newton Heath</v>
      </c>
      <c r="D222" s="13" t="str">
        <f>[2]Calculations!C190</f>
        <v>Residential</v>
      </c>
      <c r="E222" s="38">
        <f>[2]Calculations!E190</f>
        <v>0.31528400000000001</v>
      </c>
      <c r="F222" s="38">
        <f>[2]Calculations!I190</f>
        <v>0.31528400000000001</v>
      </c>
      <c r="G222" s="38">
        <f>[2]Calculations!M190</f>
        <v>100</v>
      </c>
      <c r="H222" s="38">
        <f>[2]Calculations!H190</f>
        <v>0</v>
      </c>
      <c r="I222" s="38">
        <f>[2]Calculations!L190</f>
        <v>0</v>
      </c>
      <c r="J222" s="38">
        <f>[2]Calculations!G190</f>
        <v>0</v>
      </c>
      <c r="K222" s="38">
        <f>[2]Calculations!K190</f>
        <v>0</v>
      </c>
      <c r="L222" s="38">
        <f>[2]Calculations!F190</f>
        <v>0</v>
      </c>
      <c r="M222" s="38">
        <f>[2]Calculations!J190</f>
        <v>0</v>
      </c>
      <c r="N222" s="38">
        <f>[2]Calculations!V190</f>
        <v>0</v>
      </c>
      <c r="O222" s="38">
        <f>[2]Calculations!W190</f>
        <v>0</v>
      </c>
      <c r="P222" s="38">
        <f>[2]Calculations!O190</f>
        <v>0</v>
      </c>
      <c r="Q222" s="38">
        <f>[2]Calculations!S190</f>
        <v>0</v>
      </c>
      <c r="R222" s="38">
        <f>[2]Calculations!Q190</f>
        <v>0</v>
      </c>
      <c r="S222" s="38">
        <f>[2]Calculations!T190</f>
        <v>0</v>
      </c>
      <c r="T222" s="38">
        <f>[2]Calculations!R190</f>
        <v>0</v>
      </c>
      <c r="U222" s="38">
        <f>[2]Calculations!U190</f>
        <v>0</v>
      </c>
      <c r="V222" s="38" t="str">
        <f>[2]Calculations!X190</f>
        <v>Not Modelled</v>
      </c>
      <c r="W222" s="38" t="str">
        <f>[2]Calculations!Y190</f>
        <v>N/A</v>
      </c>
      <c r="X222" s="38" t="s">
        <v>100</v>
      </c>
      <c r="Y222" s="73" t="s">
        <v>106</v>
      </c>
      <c r="Z222" s="74" t="s">
        <v>107</v>
      </c>
      <c r="AA222" s="38">
        <f>[2]Calculations!AA190</f>
        <v>0</v>
      </c>
      <c r="AB222" s="38">
        <f>[2]Calculations!AM190</f>
        <v>0</v>
      </c>
      <c r="AC222" s="38">
        <f>[2]Calculations!AB190</f>
        <v>0</v>
      </c>
      <c r="AD222" s="38">
        <f>[2]Calculations!AN190</f>
        <v>0</v>
      </c>
      <c r="AE222" s="38">
        <f>[2]Calculations!AC190</f>
        <v>0</v>
      </c>
      <c r="AF222" s="38">
        <f>[2]Calculations!AO190</f>
        <v>0</v>
      </c>
      <c r="AG222" s="38">
        <f>[2]Calculations!AD190</f>
        <v>0</v>
      </c>
      <c r="AH222" s="38">
        <f>[2]Calculations!AP190</f>
        <v>0</v>
      </c>
      <c r="AI222" s="38">
        <f>[2]Calculations!AE190</f>
        <v>0</v>
      </c>
      <c r="AJ222" s="38">
        <f>[2]Calculations!AQ190</f>
        <v>0</v>
      </c>
      <c r="AK222" s="38">
        <f>[2]Calculations!AF190</f>
        <v>0</v>
      </c>
      <c r="AL222" s="38">
        <f>[2]Calculations!AR190</f>
        <v>0</v>
      </c>
      <c r="AM222" s="38">
        <f>[2]Calculations!AG190</f>
        <v>0</v>
      </c>
      <c r="AN222" s="38">
        <f>[2]Calculations!AS190</f>
        <v>0</v>
      </c>
      <c r="AO222" s="38">
        <f>[2]Calculations!AH190</f>
        <v>0</v>
      </c>
      <c r="AP222" s="38">
        <f>[2]Calculations!AT190</f>
        <v>0</v>
      </c>
      <c r="AQ222" s="38">
        <f>[2]Calculations!AI190</f>
        <v>0.31528399000099999</v>
      </c>
      <c r="AR222" s="38">
        <f>[2]Calculations!AU190</f>
        <v>99.9999968285736</v>
      </c>
      <c r="AS222" s="38">
        <f>[2]Calculations!AJ190</f>
        <v>0</v>
      </c>
      <c r="AT222" s="38">
        <f>[2]Calculations!AV190</f>
        <v>0</v>
      </c>
      <c r="AU222" s="38">
        <f>[2]Calculations!AK190</f>
        <v>0</v>
      </c>
      <c r="AV222" s="38">
        <f>[2]Calculations!AW190</f>
        <v>0</v>
      </c>
      <c r="AW222" s="13"/>
      <c r="AX222" s="13"/>
      <c r="AY222" s="85" t="str">
        <f>[2]Calculations!D190</f>
        <v>Land Supply 2018</v>
      </c>
    </row>
    <row r="223" spans="2:51" ht="26" x14ac:dyDescent="0.35">
      <c r="B223" s="13" t="str">
        <f>[2]Calculations!A191</f>
        <v>112114/FO/2016/S1</v>
      </c>
      <c r="C223" s="30" t="str">
        <f>[2]Calculations!B191</f>
        <v>506 Claremont Road Rusholme</v>
      </c>
      <c r="D223" s="13" t="str">
        <f>[2]Calculations!C191</f>
        <v>Residential</v>
      </c>
      <c r="E223" s="38">
        <f>[2]Calculations!E191</f>
        <v>2.6037100000000001E-2</v>
      </c>
      <c r="F223" s="38">
        <f>[2]Calculations!I191</f>
        <v>2.6037100000000001E-2</v>
      </c>
      <c r="G223" s="38">
        <f>[2]Calculations!M191</f>
        <v>100</v>
      </c>
      <c r="H223" s="38">
        <f>[2]Calculations!H191</f>
        <v>0</v>
      </c>
      <c r="I223" s="38">
        <f>[2]Calculations!L191</f>
        <v>0</v>
      </c>
      <c r="J223" s="38">
        <f>[2]Calculations!G191</f>
        <v>0</v>
      </c>
      <c r="K223" s="38">
        <f>[2]Calculations!K191</f>
        <v>0</v>
      </c>
      <c r="L223" s="38">
        <f>[2]Calculations!F191</f>
        <v>0</v>
      </c>
      <c r="M223" s="38">
        <f>[2]Calculations!J191</f>
        <v>0</v>
      </c>
      <c r="N223" s="38">
        <f>[2]Calculations!V191</f>
        <v>0</v>
      </c>
      <c r="O223" s="38">
        <f>[2]Calculations!W191</f>
        <v>0</v>
      </c>
      <c r="P223" s="38">
        <f>[2]Calculations!O191</f>
        <v>0</v>
      </c>
      <c r="Q223" s="38">
        <f>[2]Calculations!S191</f>
        <v>0</v>
      </c>
      <c r="R223" s="38">
        <f>[2]Calculations!Q191</f>
        <v>0</v>
      </c>
      <c r="S223" s="38">
        <f>[2]Calculations!T191</f>
        <v>0</v>
      </c>
      <c r="T223" s="38">
        <f>[2]Calculations!R191</f>
        <v>0</v>
      </c>
      <c r="U223" s="38">
        <f>[2]Calculations!U191</f>
        <v>0</v>
      </c>
      <c r="V223" s="38" t="str">
        <f>[2]Calculations!X191</f>
        <v>Not Modelled</v>
      </c>
      <c r="W223" s="38" t="str">
        <f>[2]Calculations!Y191</f>
        <v>N/A</v>
      </c>
      <c r="X223" s="38" t="s">
        <v>100</v>
      </c>
      <c r="Y223" s="73" t="s">
        <v>106</v>
      </c>
      <c r="Z223" s="74" t="s">
        <v>107</v>
      </c>
      <c r="AA223" s="38">
        <f>[2]Calculations!AA191</f>
        <v>0</v>
      </c>
      <c r="AB223" s="38">
        <f>[2]Calculations!AM191</f>
        <v>0</v>
      </c>
      <c r="AC223" s="38">
        <f>[2]Calculations!AB191</f>
        <v>0</v>
      </c>
      <c r="AD223" s="38">
        <f>[2]Calculations!AN191</f>
        <v>0</v>
      </c>
      <c r="AE223" s="38">
        <f>[2]Calculations!AC191</f>
        <v>0</v>
      </c>
      <c r="AF223" s="38">
        <f>[2]Calculations!AO191</f>
        <v>0</v>
      </c>
      <c r="AG223" s="38">
        <f>[2]Calculations!AD191</f>
        <v>0</v>
      </c>
      <c r="AH223" s="38">
        <f>[2]Calculations!AP191</f>
        <v>0</v>
      </c>
      <c r="AI223" s="38">
        <f>[2]Calculations!AE191</f>
        <v>0</v>
      </c>
      <c r="AJ223" s="38">
        <f>[2]Calculations!AQ191</f>
        <v>0</v>
      </c>
      <c r="AK223" s="38">
        <f>[2]Calculations!AF191</f>
        <v>0</v>
      </c>
      <c r="AL223" s="38">
        <f>[2]Calculations!AR191</f>
        <v>0</v>
      </c>
      <c r="AM223" s="38">
        <f>[2]Calculations!AG191</f>
        <v>0</v>
      </c>
      <c r="AN223" s="38">
        <f>[2]Calculations!AS191</f>
        <v>0</v>
      </c>
      <c r="AO223" s="38">
        <f>[2]Calculations!AH191</f>
        <v>0</v>
      </c>
      <c r="AP223" s="38">
        <f>[2]Calculations!AT191</f>
        <v>0</v>
      </c>
      <c r="AQ223" s="38">
        <f>[2]Calculations!AI191</f>
        <v>0</v>
      </c>
      <c r="AR223" s="38">
        <f>[2]Calculations!AU191</f>
        <v>0</v>
      </c>
      <c r="AS223" s="38">
        <f>[2]Calculations!AJ191</f>
        <v>0</v>
      </c>
      <c r="AT223" s="38">
        <f>[2]Calculations!AV191</f>
        <v>0</v>
      </c>
      <c r="AU223" s="38">
        <f>[2]Calculations!AK191</f>
        <v>0</v>
      </c>
      <c r="AV223" s="38">
        <f>[2]Calculations!AW191</f>
        <v>0</v>
      </c>
      <c r="AW223" s="13"/>
      <c r="AX223" s="13"/>
      <c r="AY223" s="85" t="str">
        <f>[2]Calculations!D191</f>
        <v>Land Supply 2018</v>
      </c>
    </row>
    <row r="224" spans="2:51" ht="14.5" x14ac:dyDescent="0.35">
      <c r="B224" s="13" t="str">
        <f>[2]Calculations!A192</f>
        <v>112116/FO/2016/S2</v>
      </c>
      <c r="C224" s="30" t="str">
        <f>[2]Calculations!B192</f>
        <v>Garden Area Between 154 And 160 Burnage Lane Burnage</v>
      </c>
      <c r="D224" s="13" t="str">
        <f>[2]Calculations!C192</f>
        <v>Residential</v>
      </c>
      <c r="E224" s="38">
        <f>[2]Calculations!E192</f>
        <v>3.8121799999999997E-2</v>
      </c>
      <c r="F224" s="38">
        <f>[2]Calculations!I192</f>
        <v>3.8121799999999997E-2</v>
      </c>
      <c r="G224" s="38">
        <f>[2]Calculations!M192</f>
        <v>100</v>
      </c>
      <c r="H224" s="38">
        <f>[2]Calculations!H192</f>
        <v>0</v>
      </c>
      <c r="I224" s="38">
        <f>[2]Calculations!L192</f>
        <v>0</v>
      </c>
      <c r="J224" s="38">
        <f>[2]Calculations!G192</f>
        <v>0</v>
      </c>
      <c r="K224" s="38">
        <f>[2]Calculations!K192</f>
        <v>0</v>
      </c>
      <c r="L224" s="38">
        <f>[2]Calculations!F192</f>
        <v>0</v>
      </c>
      <c r="M224" s="38">
        <f>[2]Calculations!J192</f>
        <v>0</v>
      </c>
      <c r="N224" s="38">
        <f>[2]Calculations!V192</f>
        <v>0</v>
      </c>
      <c r="O224" s="38">
        <f>[2]Calculations!W192</f>
        <v>0</v>
      </c>
      <c r="P224" s="38">
        <f>[2]Calculations!O192</f>
        <v>2.608916469961E-2</v>
      </c>
      <c r="Q224" s="38">
        <f>[2]Calculations!S192</f>
        <v>68.436340098342683</v>
      </c>
      <c r="R224" s="38">
        <f>[2]Calculations!Q192</f>
        <v>2.608916469961E-2</v>
      </c>
      <c r="S224" s="38">
        <f>[2]Calculations!T192</f>
        <v>68.436340098342683</v>
      </c>
      <c r="T224" s="38">
        <f>[2]Calculations!R192</f>
        <v>1.6793240000000001E-2</v>
      </c>
      <c r="U224" s="38">
        <f>[2]Calculations!U192</f>
        <v>44.051540063690595</v>
      </c>
      <c r="V224" s="38" t="str">
        <f>[2]Calculations!X192</f>
        <v>Not Modelled</v>
      </c>
      <c r="W224" s="38" t="str">
        <f>[2]Calculations!Y192</f>
        <v>N/A</v>
      </c>
      <c r="X224" s="38" t="s">
        <v>100</v>
      </c>
      <c r="Y224" s="73" t="s">
        <v>108</v>
      </c>
      <c r="Z224" s="73" t="s">
        <v>109</v>
      </c>
      <c r="AA224" s="38">
        <f>[2]Calculations!AA192</f>
        <v>0</v>
      </c>
      <c r="AB224" s="38">
        <f>[2]Calculations!AM192</f>
        <v>0</v>
      </c>
      <c r="AC224" s="38">
        <f>[2]Calculations!AB192</f>
        <v>0</v>
      </c>
      <c r="AD224" s="38">
        <f>[2]Calculations!AN192</f>
        <v>0</v>
      </c>
      <c r="AE224" s="38">
        <f>[2]Calculations!AC192</f>
        <v>0</v>
      </c>
      <c r="AF224" s="38">
        <f>[2]Calculations!AO192</f>
        <v>0</v>
      </c>
      <c r="AG224" s="38">
        <f>[2]Calculations!AD192</f>
        <v>0</v>
      </c>
      <c r="AH224" s="38">
        <f>[2]Calculations!AP192</f>
        <v>0</v>
      </c>
      <c r="AI224" s="38">
        <f>[2]Calculations!AE192</f>
        <v>0</v>
      </c>
      <c r="AJ224" s="38">
        <f>[2]Calculations!AQ192</f>
        <v>0</v>
      </c>
      <c r="AK224" s="38">
        <f>[2]Calculations!AF192</f>
        <v>0</v>
      </c>
      <c r="AL224" s="38">
        <f>[2]Calculations!AR192</f>
        <v>0</v>
      </c>
      <c r="AM224" s="38">
        <f>[2]Calculations!AG192</f>
        <v>0</v>
      </c>
      <c r="AN224" s="38">
        <f>[2]Calculations!AS192</f>
        <v>0</v>
      </c>
      <c r="AO224" s="38">
        <f>[2]Calculations!AH192</f>
        <v>0</v>
      </c>
      <c r="AP224" s="38">
        <f>[2]Calculations!AT192</f>
        <v>0</v>
      </c>
      <c r="AQ224" s="38">
        <f>[2]Calculations!AI192</f>
        <v>0</v>
      </c>
      <c r="AR224" s="38">
        <f>[2]Calculations!AU192</f>
        <v>0</v>
      </c>
      <c r="AS224" s="38">
        <f>[2]Calculations!AJ192</f>
        <v>0</v>
      </c>
      <c r="AT224" s="38">
        <f>[2]Calculations!AV192</f>
        <v>0</v>
      </c>
      <c r="AU224" s="38">
        <f>[2]Calculations!AK192</f>
        <v>0</v>
      </c>
      <c r="AV224" s="38">
        <f>[2]Calculations!AW192</f>
        <v>0</v>
      </c>
      <c r="AW224" s="13"/>
      <c r="AX224" s="13"/>
      <c r="AY224" s="85" t="str">
        <f>[2]Calculations!D192</f>
        <v>Land Supply 2018</v>
      </c>
    </row>
    <row r="225" spans="2:51" ht="26" x14ac:dyDescent="0.35">
      <c r="B225" s="13" t="str">
        <f>[2]Calculations!A193</f>
        <v>112127/FO/2016</v>
      </c>
      <c r="C225" s="30" t="str">
        <f>[2]Calculations!B193</f>
        <v>46-48 Osborne Road Levenshulme</v>
      </c>
      <c r="D225" s="13" t="str">
        <f>[2]Calculations!C193</f>
        <v>Residential</v>
      </c>
      <c r="E225" s="38">
        <f>[2]Calculations!E193</f>
        <v>0.10552</v>
      </c>
      <c r="F225" s="38">
        <f>[2]Calculations!I193</f>
        <v>0.10552</v>
      </c>
      <c r="G225" s="38">
        <f>[2]Calculations!M193</f>
        <v>100</v>
      </c>
      <c r="H225" s="38">
        <f>[2]Calculations!H193</f>
        <v>0</v>
      </c>
      <c r="I225" s="38">
        <f>[2]Calculations!L193</f>
        <v>0</v>
      </c>
      <c r="J225" s="38">
        <f>[2]Calculations!G193</f>
        <v>0</v>
      </c>
      <c r="K225" s="38">
        <f>[2]Calculations!K193</f>
        <v>0</v>
      </c>
      <c r="L225" s="38">
        <f>[2]Calculations!F193</f>
        <v>0</v>
      </c>
      <c r="M225" s="38">
        <f>[2]Calculations!J193</f>
        <v>0</v>
      </c>
      <c r="N225" s="38">
        <f>[2]Calculations!V193</f>
        <v>0</v>
      </c>
      <c r="O225" s="38">
        <f>[2]Calculations!W193</f>
        <v>0</v>
      </c>
      <c r="P225" s="38">
        <f>[2]Calculations!O193</f>
        <v>0</v>
      </c>
      <c r="Q225" s="38">
        <f>[2]Calculations!S193</f>
        <v>0</v>
      </c>
      <c r="R225" s="38">
        <f>[2]Calculations!Q193</f>
        <v>0</v>
      </c>
      <c r="S225" s="38">
        <f>[2]Calculations!T193</f>
        <v>0</v>
      </c>
      <c r="T225" s="38">
        <f>[2]Calculations!R193</f>
        <v>0</v>
      </c>
      <c r="U225" s="38">
        <f>[2]Calculations!U193</f>
        <v>0</v>
      </c>
      <c r="V225" s="38" t="str">
        <f>[2]Calculations!X193</f>
        <v>Not Modelled</v>
      </c>
      <c r="W225" s="38" t="str">
        <f>[2]Calculations!Y193</f>
        <v>N/A</v>
      </c>
      <c r="X225" s="38" t="s">
        <v>100</v>
      </c>
      <c r="Y225" s="73" t="s">
        <v>106</v>
      </c>
      <c r="Z225" s="74" t="s">
        <v>107</v>
      </c>
      <c r="AA225" s="38">
        <f>[2]Calculations!AA193</f>
        <v>0</v>
      </c>
      <c r="AB225" s="38">
        <f>[2]Calculations!AM193</f>
        <v>0</v>
      </c>
      <c r="AC225" s="38">
        <f>[2]Calculations!AB193</f>
        <v>0</v>
      </c>
      <c r="AD225" s="38">
        <f>[2]Calculations!AN193</f>
        <v>0</v>
      </c>
      <c r="AE225" s="38">
        <f>[2]Calculations!AC193</f>
        <v>0</v>
      </c>
      <c r="AF225" s="38">
        <f>[2]Calculations!AO193</f>
        <v>0</v>
      </c>
      <c r="AG225" s="38">
        <f>[2]Calculations!AD193</f>
        <v>0</v>
      </c>
      <c r="AH225" s="38">
        <f>[2]Calculations!AP193</f>
        <v>0</v>
      </c>
      <c r="AI225" s="38">
        <f>[2]Calculations!AE193</f>
        <v>0</v>
      </c>
      <c r="AJ225" s="38">
        <f>[2]Calculations!AQ193</f>
        <v>0</v>
      </c>
      <c r="AK225" s="38">
        <f>[2]Calculations!AF193</f>
        <v>0</v>
      </c>
      <c r="AL225" s="38">
        <f>[2]Calculations!AR193</f>
        <v>0</v>
      </c>
      <c r="AM225" s="38">
        <f>[2]Calculations!AG193</f>
        <v>0</v>
      </c>
      <c r="AN225" s="38">
        <f>[2]Calculations!AS193</f>
        <v>0</v>
      </c>
      <c r="AO225" s="38">
        <f>[2]Calculations!AH193</f>
        <v>0</v>
      </c>
      <c r="AP225" s="38">
        <f>[2]Calculations!AT193</f>
        <v>0</v>
      </c>
      <c r="AQ225" s="38">
        <f>[2]Calculations!AI193</f>
        <v>0</v>
      </c>
      <c r="AR225" s="38">
        <f>[2]Calculations!AU193</f>
        <v>0</v>
      </c>
      <c r="AS225" s="38">
        <f>[2]Calculations!AJ193</f>
        <v>0</v>
      </c>
      <c r="AT225" s="38">
        <f>[2]Calculations!AV193</f>
        <v>0</v>
      </c>
      <c r="AU225" s="38">
        <f>[2]Calculations!AK193</f>
        <v>0</v>
      </c>
      <c r="AV225" s="38">
        <f>[2]Calculations!AW193</f>
        <v>0</v>
      </c>
      <c r="AW225" s="13"/>
      <c r="AX225" s="13"/>
      <c r="AY225" s="85" t="str">
        <f>[2]Calculations!D193</f>
        <v>Land Supply 2018</v>
      </c>
    </row>
    <row r="226" spans="2:51" ht="14.5" x14ac:dyDescent="0.35">
      <c r="B226" s="13" t="str">
        <f>[2]Calculations!A194</f>
        <v>112130/FO/2016/S2</v>
      </c>
      <c r="C226" s="30" t="str">
        <f>[2]Calculations!B194</f>
        <v>Habitat UK Ltd Southmoor Road Brooklands</v>
      </c>
      <c r="D226" s="13" t="str">
        <f>[2]Calculations!C194</f>
        <v>Industry and warehousing</v>
      </c>
      <c r="E226" s="38">
        <f>[2]Calculations!E194</f>
        <v>0.990533</v>
      </c>
      <c r="F226" s="38">
        <f>[2]Calculations!I194</f>
        <v>0.990533</v>
      </c>
      <c r="G226" s="38">
        <f>[2]Calculations!M194</f>
        <v>100</v>
      </c>
      <c r="H226" s="38">
        <f>[2]Calculations!H194</f>
        <v>0</v>
      </c>
      <c r="I226" s="38">
        <f>[2]Calculations!L194</f>
        <v>0</v>
      </c>
      <c r="J226" s="38">
        <f>[2]Calculations!G194</f>
        <v>0</v>
      </c>
      <c r="K226" s="38">
        <f>[2]Calculations!K194</f>
        <v>0</v>
      </c>
      <c r="L226" s="38">
        <f>[2]Calculations!F194</f>
        <v>0</v>
      </c>
      <c r="M226" s="38">
        <f>[2]Calculations!J194</f>
        <v>0</v>
      </c>
      <c r="N226" s="38">
        <f>[2]Calculations!V194</f>
        <v>0</v>
      </c>
      <c r="O226" s="38">
        <f>[2]Calculations!W194</f>
        <v>0</v>
      </c>
      <c r="P226" s="38">
        <f>[2]Calculations!O194</f>
        <v>0.114719832019</v>
      </c>
      <c r="Q226" s="38">
        <f>[2]Calculations!S194</f>
        <v>11.581626459592966</v>
      </c>
      <c r="R226" s="38">
        <f>[2]Calculations!Q194</f>
        <v>0.11431983201900001</v>
      </c>
      <c r="S226" s="38">
        <f>[2]Calculations!T194</f>
        <v>11.541244160366187</v>
      </c>
      <c r="T226" s="38">
        <f>[2]Calculations!R194</f>
        <v>0</v>
      </c>
      <c r="U226" s="38">
        <f>[2]Calculations!U194</f>
        <v>0</v>
      </c>
      <c r="V226" s="38" t="str">
        <f>[2]Calculations!X194</f>
        <v>Not Modelled</v>
      </c>
      <c r="W226" s="38" t="str">
        <f>[2]Calculations!Y194</f>
        <v>N/A</v>
      </c>
      <c r="X226" s="38" t="s">
        <v>101</v>
      </c>
      <c r="Y226" s="73" t="s">
        <v>108</v>
      </c>
      <c r="Z226" s="73" t="s">
        <v>109</v>
      </c>
      <c r="AA226" s="38">
        <f>[2]Calculations!AA194</f>
        <v>0</v>
      </c>
      <c r="AB226" s="38">
        <f>[2]Calculations!AM194</f>
        <v>0</v>
      </c>
      <c r="AC226" s="38">
        <f>[2]Calculations!AB194</f>
        <v>0</v>
      </c>
      <c r="AD226" s="38">
        <f>[2]Calculations!AN194</f>
        <v>0</v>
      </c>
      <c r="AE226" s="38">
        <f>[2]Calculations!AC194</f>
        <v>0</v>
      </c>
      <c r="AF226" s="38">
        <f>[2]Calculations!AO194</f>
        <v>0</v>
      </c>
      <c r="AG226" s="38">
        <f>[2]Calculations!AD194</f>
        <v>0</v>
      </c>
      <c r="AH226" s="38">
        <f>[2]Calculations!AP194</f>
        <v>0</v>
      </c>
      <c r="AI226" s="38">
        <f>[2]Calculations!AE194</f>
        <v>0</v>
      </c>
      <c r="AJ226" s="38">
        <f>[2]Calculations!AQ194</f>
        <v>0</v>
      </c>
      <c r="AK226" s="38">
        <f>[2]Calculations!AF194</f>
        <v>0</v>
      </c>
      <c r="AL226" s="38">
        <f>[2]Calculations!AR194</f>
        <v>0</v>
      </c>
      <c r="AM226" s="38">
        <f>[2]Calculations!AG194</f>
        <v>0</v>
      </c>
      <c r="AN226" s="38">
        <f>[2]Calculations!AS194</f>
        <v>0</v>
      </c>
      <c r="AO226" s="38">
        <f>[2]Calculations!AH194</f>
        <v>0</v>
      </c>
      <c r="AP226" s="38">
        <f>[2]Calculations!AT194</f>
        <v>0</v>
      </c>
      <c r="AQ226" s="38">
        <f>[2]Calculations!AI194</f>
        <v>0</v>
      </c>
      <c r="AR226" s="38">
        <f>[2]Calculations!AU194</f>
        <v>0</v>
      </c>
      <c r="AS226" s="38">
        <f>[2]Calculations!AJ194</f>
        <v>0</v>
      </c>
      <c r="AT226" s="38">
        <f>[2]Calculations!AV194</f>
        <v>0</v>
      </c>
      <c r="AU226" s="38">
        <f>[2]Calculations!AK194</f>
        <v>0</v>
      </c>
      <c r="AV226" s="38">
        <f>[2]Calculations!AW194</f>
        <v>0</v>
      </c>
      <c r="AW226" s="13"/>
      <c r="AX226" s="13"/>
      <c r="AY226" s="85" t="str">
        <f>[2]Calculations!D194</f>
        <v>Land Supply 2018</v>
      </c>
    </row>
    <row r="227" spans="2:51" ht="26" x14ac:dyDescent="0.35">
      <c r="B227" s="13" t="str">
        <f>[2]Calculations!A195</f>
        <v>112172/FO/2016/S1</v>
      </c>
      <c r="C227" s="30" t="str">
        <f>[2]Calculations!B195</f>
        <v>545 Barlow Moor Road Chorlton-cum-Hardy</v>
      </c>
      <c r="D227" s="13" t="str">
        <f>[2]Calculations!C195</f>
        <v>Residential</v>
      </c>
      <c r="E227" s="38">
        <f>[2]Calculations!E195</f>
        <v>3.14341E-2</v>
      </c>
      <c r="F227" s="38">
        <f>[2]Calculations!I195</f>
        <v>3.14341E-2</v>
      </c>
      <c r="G227" s="38">
        <f>[2]Calculations!M195</f>
        <v>100</v>
      </c>
      <c r="H227" s="38">
        <f>[2]Calculations!H195</f>
        <v>0</v>
      </c>
      <c r="I227" s="38">
        <f>[2]Calculations!L195</f>
        <v>0</v>
      </c>
      <c r="J227" s="38">
        <f>[2]Calculations!G195</f>
        <v>0</v>
      </c>
      <c r="K227" s="38">
        <f>[2]Calculations!K195</f>
        <v>0</v>
      </c>
      <c r="L227" s="38">
        <f>[2]Calculations!F195</f>
        <v>0</v>
      </c>
      <c r="M227" s="38">
        <f>[2]Calculations!J195</f>
        <v>0</v>
      </c>
      <c r="N227" s="38">
        <f>[2]Calculations!V195</f>
        <v>3.1434095000600001E-2</v>
      </c>
      <c r="O227" s="38">
        <f>[2]Calculations!W195</f>
        <v>99.999984095615915</v>
      </c>
      <c r="P227" s="38">
        <f>[2]Calculations!O195</f>
        <v>0</v>
      </c>
      <c r="Q227" s="38">
        <f>[2]Calculations!S195</f>
        <v>0</v>
      </c>
      <c r="R227" s="38">
        <f>[2]Calculations!Q195</f>
        <v>0</v>
      </c>
      <c r="S227" s="38">
        <f>[2]Calculations!T195</f>
        <v>0</v>
      </c>
      <c r="T227" s="38">
        <f>[2]Calculations!R195</f>
        <v>0</v>
      </c>
      <c r="U227" s="38">
        <f>[2]Calculations!U195</f>
        <v>0</v>
      </c>
      <c r="V227" s="38" t="str">
        <f>[2]Calculations!X195</f>
        <v>Not Modelled</v>
      </c>
      <c r="W227" s="38" t="str">
        <f>[2]Calculations!Y195</f>
        <v>N/A</v>
      </c>
      <c r="X227" s="38" t="s">
        <v>100</v>
      </c>
      <c r="Y227" s="73" t="s">
        <v>106</v>
      </c>
      <c r="Z227" s="74" t="s">
        <v>107</v>
      </c>
      <c r="AA227" s="38">
        <f>[2]Calculations!AA195</f>
        <v>0</v>
      </c>
      <c r="AB227" s="38">
        <f>[2]Calculations!AM195</f>
        <v>0</v>
      </c>
      <c r="AC227" s="38">
        <f>[2]Calculations!AB195</f>
        <v>0</v>
      </c>
      <c r="AD227" s="38">
        <f>[2]Calculations!AN195</f>
        <v>0</v>
      </c>
      <c r="AE227" s="38">
        <f>[2]Calculations!AC195</f>
        <v>0</v>
      </c>
      <c r="AF227" s="38">
        <f>[2]Calculations!AO195</f>
        <v>0</v>
      </c>
      <c r="AG227" s="38">
        <f>[2]Calculations!AD195</f>
        <v>0</v>
      </c>
      <c r="AH227" s="38">
        <f>[2]Calculations!AP195</f>
        <v>0</v>
      </c>
      <c r="AI227" s="38">
        <f>[2]Calculations!AE195</f>
        <v>0</v>
      </c>
      <c r="AJ227" s="38">
        <f>[2]Calculations!AQ195</f>
        <v>0</v>
      </c>
      <c r="AK227" s="38">
        <f>[2]Calculations!AF195</f>
        <v>0</v>
      </c>
      <c r="AL227" s="38">
        <f>[2]Calculations!AR195</f>
        <v>0</v>
      </c>
      <c r="AM227" s="38">
        <f>[2]Calculations!AG195</f>
        <v>0</v>
      </c>
      <c r="AN227" s="38">
        <f>[2]Calculations!AS195</f>
        <v>0</v>
      </c>
      <c r="AO227" s="38">
        <f>[2]Calculations!AH195</f>
        <v>0</v>
      </c>
      <c r="AP227" s="38">
        <f>[2]Calculations!AT195</f>
        <v>0</v>
      </c>
      <c r="AQ227" s="38">
        <f>[2]Calculations!AI195</f>
        <v>0</v>
      </c>
      <c r="AR227" s="38">
        <f>[2]Calculations!AU195</f>
        <v>0</v>
      </c>
      <c r="AS227" s="38">
        <f>[2]Calculations!AJ195</f>
        <v>0</v>
      </c>
      <c r="AT227" s="38">
        <f>[2]Calculations!AV195</f>
        <v>0</v>
      </c>
      <c r="AU227" s="38">
        <f>[2]Calculations!AK195</f>
        <v>0</v>
      </c>
      <c r="AV227" s="38">
        <f>[2]Calculations!AW195</f>
        <v>0</v>
      </c>
      <c r="AW227" s="13"/>
      <c r="AX227" s="13"/>
      <c r="AY227" s="85" t="str">
        <f>[2]Calculations!D195</f>
        <v>Land Supply 2018</v>
      </c>
    </row>
    <row r="228" spans="2:51" ht="26" x14ac:dyDescent="0.35">
      <c r="B228" s="13" t="str">
        <f>[2]Calculations!A196</f>
        <v>112200/FO/2016/N2</v>
      </c>
      <c r="C228" s="30" t="str">
        <f>[2]Calculations!B196</f>
        <v>Behind Clayton Post Office 627 Ashton New Road</v>
      </c>
      <c r="D228" s="13" t="str">
        <f>[2]Calculations!C196</f>
        <v>Residential</v>
      </c>
      <c r="E228" s="38">
        <f>[2]Calculations!E196</f>
        <v>3.4187200000000001E-2</v>
      </c>
      <c r="F228" s="38">
        <f>[2]Calculations!I196</f>
        <v>3.4187200000000001E-2</v>
      </c>
      <c r="G228" s="38">
        <f>[2]Calculations!M196</f>
        <v>100</v>
      </c>
      <c r="H228" s="38">
        <f>[2]Calculations!H196</f>
        <v>0</v>
      </c>
      <c r="I228" s="38">
        <f>[2]Calculations!L196</f>
        <v>0</v>
      </c>
      <c r="J228" s="38">
        <f>[2]Calculations!G196</f>
        <v>0</v>
      </c>
      <c r="K228" s="38">
        <f>[2]Calculations!K196</f>
        <v>0</v>
      </c>
      <c r="L228" s="38">
        <f>[2]Calculations!F196</f>
        <v>0</v>
      </c>
      <c r="M228" s="38">
        <f>[2]Calculations!J196</f>
        <v>0</v>
      </c>
      <c r="N228" s="38">
        <f>[2]Calculations!V196</f>
        <v>0</v>
      </c>
      <c r="O228" s="38">
        <f>[2]Calculations!W196</f>
        <v>0</v>
      </c>
      <c r="P228" s="38">
        <f>[2]Calculations!O196</f>
        <v>0</v>
      </c>
      <c r="Q228" s="38">
        <f>[2]Calculations!S196</f>
        <v>0</v>
      </c>
      <c r="R228" s="38">
        <f>[2]Calculations!Q196</f>
        <v>0</v>
      </c>
      <c r="S228" s="38">
        <f>[2]Calculations!T196</f>
        <v>0</v>
      </c>
      <c r="T228" s="38">
        <f>[2]Calculations!R196</f>
        <v>0</v>
      </c>
      <c r="U228" s="38">
        <f>[2]Calculations!U196</f>
        <v>0</v>
      </c>
      <c r="V228" s="38" t="str">
        <f>[2]Calculations!X196</f>
        <v>Not Modelled</v>
      </c>
      <c r="W228" s="38" t="str">
        <f>[2]Calculations!Y196</f>
        <v>N/A</v>
      </c>
      <c r="X228" s="38" t="s">
        <v>100</v>
      </c>
      <c r="Y228" s="73" t="s">
        <v>106</v>
      </c>
      <c r="Z228" s="74" t="s">
        <v>107</v>
      </c>
      <c r="AA228" s="38">
        <f>[2]Calculations!AA196</f>
        <v>0</v>
      </c>
      <c r="AB228" s="38">
        <f>[2]Calculations!AM196</f>
        <v>0</v>
      </c>
      <c r="AC228" s="38">
        <f>[2]Calculations!AB196</f>
        <v>0</v>
      </c>
      <c r="AD228" s="38">
        <f>[2]Calculations!AN196</f>
        <v>0</v>
      </c>
      <c r="AE228" s="38">
        <f>[2]Calculations!AC196</f>
        <v>0</v>
      </c>
      <c r="AF228" s="38">
        <f>[2]Calculations!AO196</f>
        <v>0</v>
      </c>
      <c r="AG228" s="38">
        <f>[2]Calculations!AD196</f>
        <v>0</v>
      </c>
      <c r="AH228" s="38">
        <f>[2]Calculations!AP196</f>
        <v>0</v>
      </c>
      <c r="AI228" s="38">
        <f>[2]Calculations!AE196</f>
        <v>0</v>
      </c>
      <c r="AJ228" s="38">
        <f>[2]Calculations!AQ196</f>
        <v>0</v>
      </c>
      <c r="AK228" s="38">
        <f>[2]Calculations!AF196</f>
        <v>0</v>
      </c>
      <c r="AL228" s="38">
        <f>[2]Calculations!AR196</f>
        <v>0</v>
      </c>
      <c r="AM228" s="38">
        <f>[2]Calculations!AG196</f>
        <v>0</v>
      </c>
      <c r="AN228" s="38">
        <f>[2]Calculations!AS196</f>
        <v>0</v>
      </c>
      <c r="AO228" s="38">
        <f>[2]Calculations!AH196</f>
        <v>0</v>
      </c>
      <c r="AP228" s="38">
        <f>[2]Calculations!AT196</f>
        <v>0</v>
      </c>
      <c r="AQ228" s="38">
        <f>[2]Calculations!AI196</f>
        <v>3.4187229998499997E-2</v>
      </c>
      <c r="AR228" s="38">
        <f>[2]Calculations!AU196</f>
        <v>100.00008774775353</v>
      </c>
      <c r="AS228" s="38">
        <f>[2]Calculations!AJ196</f>
        <v>0</v>
      </c>
      <c r="AT228" s="38">
        <f>[2]Calculations!AV196</f>
        <v>0</v>
      </c>
      <c r="AU228" s="38">
        <f>[2]Calculations!AK196</f>
        <v>0</v>
      </c>
      <c r="AV228" s="38">
        <f>[2]Calculations!AW196</f>
        <v>0</v>
      </c>
      <c r="AW228" s="13"/>
      <c r="AX228" s="13"/>
      <c r="AY228" s="85" t="str">
        <f>[2]Calculations!D196</f>
        <v>Land Supply 2018</v>
      </c>
    </row>
    <row r="229" spans="2:51" ht="14.5" x14ac:dyDescent="0.35">
      <c r="B229" s="13" t="str">
        <f>[2]Calculations!A197</f>
        <v>112205/FO/2016</v>
      </c>
      <c r="C229" s="30" t="str">
        <f>[2]Calculations!B197</f>
        <v>27 Moxley Road Crumpsall</v>
      </c>
      <c r="D229" s="13" t="str">
        <f>[2]Calculations!C197</f>
        <v>Residential</v>
      </c>
      <c r="E229" s="38">
        <f>[2]Calculations!E197</f>
        <v>1.43997E-2</v>
      </c>
      <c r="F229" s="38">
        <f>[2]Calculations!I197</f>
        <v>1.43997E-2</v>
      </c>
      <c r="G229" s="38">
        <f>[2]Calculations!M197</f>
        <v>100</v>
      </c>
      <c r="H229" s="38">
        <f>[2]Calculations!H197</f>
        <v>0</v>
      </c>
      <c r="I229" s="38">
        <f>[2]Calculations!L197</f>
        <v>0</v>
      </c>
      <c r="J229" s="38">
        <f>[2]Calculations!G197</f>
        <v>0</v>
      </c>
      <c r="K229" s="38">
        <f>[2]Calculations!K197</f>
        <v>0</v>
      </c>
      <c r="L229" s="38">
        <f>[2]Calculations!F197</f>
        <v>0</v>
      </c>
      <c r="M229" s="38">
        <f>[2]Calculations!J197</f>
        <v>0</v>
      </c>
      <c r="N229" s="38">
        <f>[2]Calculations!V197</f>
        <v>0</v>
      </c>
      <c r="O229" s="38">
        <f>[2]Calculations!W197</f>
        <v>0</v>
      </c>
      <c r="P229" s="38">
        <f>[2]Calculations!O197</f>
        <v>8.8450900000000004E-5</v>
      </c>
      <c r="Q229" s="38">
        <f>[2]Calculations!S197</f>
        <v>0.61425515809357145</v>
      </c>
      <c r="R229" s="38">
        <f>[2]Calculations!Q197</f>
        <v>0</v>
      </c>
      <c r="S229" s="38">
        <f>[2]Calculations!T197</f>
        <v>0</v>
      </c>
      <c r="T229" s="38">
        <f>[2]Calculations!R197</f>
        <v>0</v>
      </c>
      <c r="U229" s="38">
        <f>[2]Calculations!U197</f>
        <v>0</v>
      </c>
      <c r="V229" s="38" t="str">
        <f>[2]Calculations!X197</f>
        <v>Not Modelled</v>
      </c>
      <c r="W229" s="38" t="str">
        <f>[2]Calculations!Y197</f>
        <v>N/A</v>
      </c>
      <c r="X229" s="38" t="s">
        <v>100</v>
      </c>
      <c r="Y229" s="73" t="s">
        <v>105</v>
      </c>
      <c r="Z229" s="73" t="s">
        <v>1066</v>
      </c>
      <c r="AA229" s="38">
        <f>[2]Calculations!AA197</f>
        <v>0</v>
      </c>
      <c r="AB229" s="38">
        <f>[2]Calculations!AM197</f>
        <v>0</v>
      </c>
      <c r="AC229" s="38">
        <f>[2]Calculations!AB197</f>
        <v>0</v>
      </c>
      <c r="AD229" s="38">
        <f>[2]Calculations!AN197</f>
        <v>0</v>
      </c>
      <c r="AE229" s="38">
        <f>[2]Calculations!AC197</f>
        <v>0</v>
      </c>
      <c r="AF229" s="38">
        <f>[2]Calculations!AO197</f>
        <v>0</v>
      </c>
      <c r="AG229" s="38">
        <f>[2]Calculations!AD197</f>
        <v>0</v>
      </c>
      <c r="AH229" s="38">
        <f>[2]Calculations!AP197</f>
        <v>0</v>
      </c>
      <c r="AI229" s="38">
        <f>[2]Calculations!AE197</f>
        <v>0</v>
      </c>
      <c r="AJ229" s="38">
        <f>[2]Calculations!AQ197</f>
        <v>0</v>
      </c>
      <c r="AK229" s="38">
        <f>[2]Calculations!AF197</f>
        <v>0</v>
      </c>
      <c r="AL229" s="38">
        <f>[2]Calculations!AR197</f>
        <v>0</v>
      </c>
      <c r="AM229" s="38">
        <f>[2]Calculations!AG197</f>
        <v>0</v>
      </c>
      <c r="AN229" s="38">
        <f>[2]Calculations!AS197</f>
        <v>0</v>
      </c>
      <c r="AO229" s="38">
        <f>[2]Calculations!AH197</f>
        <v>0</v>
      </c>
      <c r="AP229" s="38">
        <f>[2]Calculations!AT197</f>
        <v>0</v>
      </c>
      <c r="AQ229" s="38">
        <f>[2]Calculations!AI197</f>
        <v>1.4399680001E-2</v>
      </c>
      <c r="AR229" s="38">
        <f>[2]Calculations!AU197</f>
        <v>99.999861115162119</v>
      </c>
      <c r="AS229" s="38">
        <f>[2]Calculations!AJ197</f>
        <v>0</v>
      </c>
      <c r="AT229" s="38">
        <f>[2]Calculations!AV197</f>
        <v>0</v>
      </c>
      <c r="AU229" s="38">
        <f>[2]Calculations!AK197</f>
        <v>0</v>
      </c>
      <c r="AV229" s="38">
        <f>[2]Calculations!AW197</f>
        <v>0</v>
      </c>
      <c r="AW229" s="13"/>
      <c r="AX229" s="13"/>
      <c r="AY229" s="85" t="str">
        <f>[2]Calculations!D197</f>
        <v>Land Supply 2018</v>
      </c>
    </row>
    <row r="230" spans="2:51" ht="14.5" x14ac:dyDescent="0.35">
      <c r="B230" s="13" t="str">
        <f>[2]Calculations!A198</f>
        <v>112209/FO/2016/S2</v>
      </c>
      <c r="C230" s="30" t="str">
        <f>[2]Calculations!B198</f>
        <v>10 Bamford Grove Didsbury</v>
      </c>
      <c r="D230" s="13" t="str">
        <f>[2]Calculations!C198</f>
        <v>Residential</v>
      </c>
      <c r="E230" s="38">
        <f>[2]Calculations!E198</f>
        <v>0.11182499999999999</v>
      </c>
      <c r="F230" s="38">
        <f>[2]Calculations!I198</f>
        <v>0.11182499999999999</v>
      </c>
      <c r="G230" s="38">
        <f>[2]Calculations!M198</f>
        <v>100</v>
      </c>
      <c r="H230" s="38">
        <f>[2]Calculations!H198</f>
        <v>0</v>
      </c>
      <c r="I230" s="38">
        <f>[2]Calculations!L198</f>
        <v>0</v>
      </c>
      <c r="J230" s="38">
        <f>[2]Calculations!G198</f>
        <v>0</v>
      </c>
      <c r="K230" s="38">
        <f>[2]Calculations!K198</f>
        <v>0</v>
      </c>
      <c r="L230" s="38">
        <f>[2]Calculations!F198</f>
        <v>0</v>
      </c>
      <c r="M230" s="38">
        <f>[2]Calculations!J198</f>
        <v>0</v>
      </c>
      <c r="N230" s="38">
        <f>[2]Calculations!V198</f>
        <v>0</v>
      </c>
      <c r="O230" s="38">
        <f>[2]Calculations!W198</f>
        <v>0</v>
      </c>
      <c r="P230" s="38">
        <f>[2]Calculations!O198</f>
        <v>2.9096439500002402E-2</v>
      </c>
      <c r="Q230" s="38">
        <f>[2]Calculations!S198</f>
        <v>26.019619494748405</v>
      </c>
      <c r="R230" s="38">
        <f>[2]Calculations!Q198</f>
        <v>3.3939500002399999E-5</v>
      </c>
      <c r="S230" s="38">
        <f>[2]Calculations!T198</f>
        <v>3.035054773297563E-2</v>
      </c>
      <c r="T230" s="38">
        <f>[2]Calculations!R198</f>
        <v>0</v>
      </c>
      <c r="U230" s="38">
        <f>[2]Calculations!U198</f>
        <v>0</v>
      </c>
      <c r="V230" s="38" t="str">
        <f>[2]Calculations!X198</f>
        <v>Not Modelled</v>
      </c>
      <c r="W230" s="38" t="str">
        <f>[2]Calculations!Y198</f>
        <v>N/A</v>
      </c>
      <c r="X230" s="38" t="s">
        <v>100</v>
      </c>
      <c r="Y230" s="73" t="s">
        <v>105</v>
      </c>
      <c r="Z230" s="73" t="s">
        <v>1066</v>
      </c>
      <c r="AA230" s="38">
        <f>[2]Calculations!AA198</f>
        <v>0</v>
      </c>
      <c r="AB230" s="38">
        <f>[2]Calculations!AM198</f>
        <v>0</v>
      </c>
      <c r="AC230" s="38">
        <f>[2]Calculations!AB198</f>
        <v>0</v>
      </c>
      <c r="AD230" s="38">
        <f>[2]Calculations!AN198</f>
        <v>0</v>
      </c>
      <c r="AE230" s="38">
        <f>[2]Calculations!AC198</f>
        <v>0</v>
      </c>
      <c r="AF230" s="38">
        <f>[2]Calculations!AO198</f>
        <v>0</v>
      </c>
      <c r="AG230" s="38">
        <f>[2]Calculations!AD198</f>
        <v>0</v>
      </c>
      <c r="AH230" s="38">
        <f>[2]Calculations!AP198</f>
        <v>0</v>
      </c>
      <c r="AI230" s="38">
        <f>[2]Calculations!AE198</f>
        <v>0</v>
      </c>
      <c r="AJ230" s="38">
        <f>[2]Calculations!AQ198</f>
        <v>0</v>
      </c>
      <c r="AK230" s="38">
        <f>[2]Calculations!AF198</f>
        <v>0</v>
      </c>
      <c r="AL230" s="38">
        <f>[2]Calculations!AR198</f>
        <v>0</v>
      </c>
      <c r="AM230" s="38">
        <f>[2]Calculations!AG198</f>
        <v>0</v>
      </c>
      <c r="AN230" s="38">
        <f>[2]Calculations!AS198</f>
        <v>0</v>
      </c>
      <c r="AO230" s="38">
        <f>[2]Calculations!AH198</f>
        <v>0</v>
      </c>
      <c r="AP230" s="38">
        <f>[2]Calculations!AT198</f>
        <v>0</v>
      </c>
      <c r="AQ230" s="38">
        <f>[2]Calculations!AI198</f>
        <v>0</v>
      </c>
      <c r="AR230" s="38">
        <f>[2]Calculations!AU198</f>
        <v>0</v>
      </c>
      <c r="AS230" s="38">
        <f>[2]Calculations!AJ198</f>
        <v>0</v>
      </c>
      <c r="AT230" s="38">
        <f>[2]Calculations!AV198</f>
        <v>0</v>
      </c>
      <c r="AU230" s="38">
        <f>[2]Calculations!AK198</f>
        <v>0</v>
      </c>
      <c r="AV230" s="38">
        <f>[2]Calculations!AW198</f>
        <v>0</v>
      </c>
      <c r="AW230" s="13"/>
      <c r="AX230" s="13"/>
      <c r="AY230" s="85" t="str">
        <f>[2]Calculations!D198</f>
        <v>Land Supply 2018</v>
      </c>
    </row>
    <row r="231" spans="2:51" ht="26" x14ac:dyDescent="0.35">
      <c r="B231" s="13" t="str">
        <f>[2]Calculations!A199</f>
        <v>112282/FO/2016/N1</v>
      </c>
      <c r="C231" s="30" t="str">
        <f>[2]Calculations!B199</f>
        <v>303 Cheetham Hill Road Cheetham</v>
      </c>
      <c r="D231" s="13" t="str">
        <f>[2]Calculations!C199</f>
        <v>Residential</v>
      </c>
      <c r="E231" s="38">
        <f>[2]Calculations!E199</f>
        <v>9.3460999999999995E-3</v>
      </c>
      <c r="F231" s="38">
        <f>[2]Calculations!I199</f>
        <v>9.3460999999999995E-3</v>
      </c>
      <c r="G231" s="38">
        <f>[2]Calculations!M199</f>
        <v>100</v>
      </c>
      <c r="H231" s="38">
        <f>[2]Calculations!H199</f>
        <v>0</v>
      </c>
      <c r="I231" s="38">
        <f>[2]Calculations!L199</f>
        <v>0</v>
      </c>
      <c r="J231" s="38">
        <f>[2]Calculations!G199</f>
        <v>0</v>
      </c>
      <c r="K231" s="38">
        <f>[2]Calculations!K199</f>
        <v>0</v>
      </c>
      <c r="L231" s="38">
        <f>[2]Calculations!F199</f>
        <v>0</v>
      </c>
      <c r="M231" s="38">
        <f>[2]Calculations!J199</f>
        <v>0</v>
      </c>
      <c r="N231" s="38">
        <f>[2]Calculations!V199</f>
        <v>0</v>
      </c>
      <c r="O231" s="38">
        <f>[2]Calculations!W199</f>
        <v>0</v>
      </c>
      <c r="P231" s="38">
        <f>[2]Calculations!O199</f>
        <v>0</v>
      </c>
      <c r="Q231" s="38">
        <f>[2]Calculations!S199</f>
        <v>0</v>
      </c>
      <c r="R231" s="38">
        <f>[2]Calculations!Q199</f>
        <v>0</v>
      </c>
      <c r="S231" s="38">
        <f>[2]Calculations!T199</f>
        <v>0</v>
      </c>
      <c r="T231" s="38">
        <f>[2]Calculations!R199</f>
        <v>0</v>
      </c>
      <c r="U231" s="38">
        <f>[2]Calculations!U199</f>
        <v>0</v>
      </c>
      <c r="V231" s="38" t="str">
        <f>[2]Calculations!X199</f>
        <v>Not Modelled</v>
      </c>
      <c r="W231" s="38" t="str">
        <f>[2]Calculations!Y199</f>
        <v>N/A</v>
      </c>
      <c r="X231" s="38" t="s">
        <v>100</v>
      </c>
      <c r="Y231" s="73" t="s">
        <v>106</v>
      </c>
      <c r="Z231" s="74" t="s">
        <v>107</v>
      </c>
      <c r="AA231" s="38">
        <f>[2]Calculations!AA199</f>
        <v>0</v>
      </c>
      <c r="AB231" s="38">
        <f>[2]Calculations!AM199</f>
        <v>0</v>
      </c>
      <c r="AC231" s="38">
        <f>[2]Calculations!AB199</f>
        <v>0</v>
      </c>
      <c r="AD231" s="38">
        <f>[2]Calculations!AN199</f>
        <v>0</v>
      </c>
      <c r="AE231" s="38">
        <f>[2]Calculations!AC199</f>
        <v>0</v>
      </c>
      <c r="AF231" s="38">
        <f>[2]Calculations!AO199</f>
        <v>0</v>
      </c>
      <c r="AG231" s="38">
        <f>[2]Calculations!AD199</f>
        <v>0</v>
      </c>
      <c r="AH231" s="38">
        <f>[2]Calculations!AP199</f>
        <v>0</v>
      </c>
      <c r="AI231" s="38">
        <f>[2]Calculations!AE199</f>
        <v>0</v>
      </c>
      <c r="AJ231" s="38">
        <f>[2]Calculations!AQ199</f>
        <v>0</v>
      </c>
      <c r="AK231" s="38">
        <f>[2]Calculations!AF199</f>
        <v>0</v>
      </c>
      <c r="AL231" s="38">
        <f>[2]Calculations!AR199</f>
        <v>0</v>
      </c>
      <c r="AM231" s="38">
        <f>[2]Calculations!AG199</f>
        <v>0</v>
      </c>
      <c r="AN231" s="38">
        <f>[2]Calculations!AS199</f>
        <v>0</v>
      </c>
      <c r="AO231" s="38">
        <f>[2]Calculations!AH199</f>
        <v>0</v>
      </c>
      <c r="AP231" s="38">
        <f>[2]Calculations!AT199</f>
        <v>0</v>
      </c>
      <c r="AQ231" s="38">
        <f>[2]Calculations!AI199</f>
        <v>9.3460999996100007E-3</v>
      </c>
      <c r="AR231" s="38">
        <f>[2]Calculations!AU199</f>
        <v>99.999999995827153</v>
      </c>
      <c r="AS231" s="38">
        <f>[2]Calculations!AJ199</f>
        <v>0</v>
      </c>
      <c r="AT231" s="38">
        <f>[2]Calculations!AV199</f>
        <v>0</v>
      </c>
      <c r="AU231" s="38">
        <f>[2]Calculations!AK199</f>
        <v>0</v>
      </c>
      <c r="AV231" s="38">
        <f>[2]Calculations!AW199</f>
        <v>0</v>
      </c>
      <c r="AW231" s="13"/>
      <c r="AX231" s="13"/>
      <c r="AY231" s="85" t="str">
        <f>[2]Calculations!D199</f>
        <v>Land Supply 2018</v>
      </c>
    </row>
    <row r="232" spans="2:51" ht="26" x14ac:dyDescent="0.35">
      <c r="B232" s="13" t="str">
        <f>[2]Calculations!A200</f>
        <v>112288/FO/2016/S1</v>
      </c>
      <c r="C232" s="30" t="str">
        <f>[2]Calculations!B200</f>
        <v>6 &amp; 8 Zetland Road Chorlton</v>
      </c>
      <c r="D232" s="13" t="str">
        <f>[2]Calculations!C200</f>
        <v>Residential</v>
      </c>
      <c r="E232" s="38">
        <f>[2]Calculations!E200</f>
        <v>4.4304099999999999E-2</v>
      </c>
      <c r="F232" s="38">
        <f>[2]Calculations!I200</f>
        <v>4.4304099999999999E-2</v>
      </c>
      <c r="G232" s="38">
        <f>[2]Calculations!M200</f>
        <v>100</v>
      </c>
      <c r="H232" s="38">
        <f>[2]Calculations!H200</f>
        <v>0</v>
      </c>
      <c r="I232" s="38">
        <f>[2]Calculations!L200</f>
        <v>0</v>
      </c>
      <c r="J232" s="38">
        <f>[2]Calculations!G200</f>
        <v>0</v>
      </c>
      <c r="K232" s="38">
        <f>[2]Calculations!K200</f>
        <v>0</v>
      </c>
      <c r="L232" s="38">
        <f>[2]Calculations!F200</f>
        <v>0</v>
      </c>
      <c r="M232" s="38">
        <f>[2]Calculations!J200</f>
        <v>0</v>
      </c>
      <c r="N232" s="38">
        <f>[2]Calculations!V200</f>
        <v>3.7044440550299998E-2</v>
      </c>
      <c r="O232" s="38">
        <f>[2]Calculations!W200</f>
        <v>83.614023420631497</v>
      </c>
      <c r="P232" s="38">
        <f>[2]Calculations!O200</f>
        <v>0</v>
      </c>
      <c r="Q232" s="38">
        <f>[2]Calculations!S200</f>
        <v>0</v>
      </c>
      <c r="R232" s="38">
        <f>[2]Calculations!Q200</f>
        <v>0</v>
      </c>
      <c r="S232" s="38">
        <f>[2]Calculations!T200</f>
        <v>0</v>
      </c>
      <c r="T232" s="38">
        <f>[2]Calculations!R200</f>
        <v>0</v>
      </c>
      <c r="U232" s="38">
        <f>[2]Calculations!U200</f>
        <v>0</v>
      </c>
      <c r="V232" s="38" t="str">
        <f>[2]Calculations!X200</f>
        <v>Not Modelled</v>
      </c>
      <c r="W232" s="38" t="str">
        <f>[2]Calculations!Y200</f>
        <v>N/A</v>
      </c>
      <c r="X232" s="38" t="s">
        <v>100</v>
      </c>
      <c r="Y232" s="73" t="s">
        <v>106</v>
      </c>
      <c r="Z232" s="74" t="s">
        <v>107</v>
      </c>
      <c r="AA232" s="38">
        <f>[2]Calculations!AA200</f>
        <v>0</v>
      </c>
      <c r="AB232" s="38">
        <f>[2]Calculations!AM200</f>
        <v>0</v>
      </c>
      <c r="AC232" s="38">
        <f>[2]Calculations!AB200</f>
        <v>0</v>
      </c>
      <c r="AD232" s="38">
        <f>[2]Calculations!AN200</f>
        <v>0</v>
      </c>
      <c r="AE232" s="38">
        <f>[2]Calculations!AC200</f>
        <v>0</v>
      </c>
      <c r="AF232" s="38">
        <f>[2]Calculations!AO200</f>
        <v>0</v>
      </c>
      <c r="AG232" s="38">
        <f>[2]Calculations!AD200</f>
        <v>0</v>
      </c>
      <c r="AH232" s="38">
        <f>[2]Calculations!AP200</f>
        <v>0</v>
      </c>
      <c r="AI232" s="38">
        <f>[2]Calculations!AE200</f>
        <v>0</v>
      </c>
      <c r="AJ232" s="38">
        <f>[2]Calculations!AQ200</f>
        <v>0</v>
      </c>
      <c r="AK232" s="38">
        <f>[2]Calculations!AF200</f>
        <v>0</v>
      </c>
      <c r="AL232" s="38">
        <f>[2]Calculations!AR200</f>
        <v>0</v>
      </c>
      <c r="AM232" s="38">
        <f>[2]Calculations!AG200</f>
        <v>0</v>
      </c>
      <c r="AN232" s="38">
        <f>[2]Calculations!AS200</f>
        <v>0</v>
      </c>
      <c r="AO232" s="38">
        <f>[2]Calculations!AH200</f>
        <v>0</v>
      </c>
      <c r="AP232" s="38">
        <f>[2]Calculations!AT200</f>
        <v>0</v>
      </c>
      <c r="AQ232" s="38">
        <f>[2]Calculations!AI200</f>
        <v>0</v>
      </c>
      <c r="AR232" s="38">
        <f>[2]Calculations!AU200</f>
        <v>0</v>
      </c>
      <c r="AS232" s="38">
        <f>[2]Calculations!AJ200</f>
        <v>0</v>
      </c>
      <c r="AT232" s="38">
        <f>[2]Calculations!AV200</f>
        <v>0</v>
      </c>
      <c r="AU232" s="38">
        <f>[2]Calculations!AK200</f>
        <v>0</v>
      </c>
      <c r="AV232" s="38">
        <f>[2]Calculations!AW200</f>
        <v>0</v>
      </c>
      <c r="AW232" s="13"/>
      <c r="AX232" s="13"/>
      <c r="AY232" s="85" t="str">
        <f>[2]Calculations!D200</f>
        <v>Land Supply 2018</v>
      </c>
    </row>
    <row r="233" spans="2:51" ht="26" x14ac:dyDescent="0.35">
      <c r="B233" s="13" t="str">
        <f>[2]Calculations!A201</f>
        <v>112289/P3OPA/2016</v>
      </c>
      <c r="C233" s="30" t="str">
        <f>[2]Calculations!B201</f>
        <v>Cedar House, 3 Cobourg St</v>
      </c>
      <c r="D233" s="13" t="str">
        <f>[2]Calculations!C201</f>
        <v>Residential</v>
      </c>
      <c r="E233" s="38">
        <f>[2]Calculations!E201</f>
        <v>4.8266900000000001E-2</v>
      </c>
      <c r="F233" s="38">
        <f>[2]Calculations!I201</f>
        <v>4.8266900000000001E-2</v>
      </c>
      <c r="G233" s="38">
        <f>[2]Calculations!M201</f>
        <v>100</v>
      </c>
      <c r="H233" s="38">
        <f>[2]Calculations!H201</f>
        <v>0</v>
      </c>
      <c r="I233" s="38">
        <f>[2]Calculations!L201</f>
        <v>0</v>
      </c>
      <c r="J233" s="38">
        <f>[2]Calculations!G201</f>
        <v>0</v>
      </c>
      <c r="K233" s="38">
        <f>[2]Calculations!K201</f>
        <v>0</v>
      </c>
      <c r="L233" s="38">
        <f>[2]Calculations!F201</f>
        <v>0</v>
      </c>
      <c r="M233" s="38">
        <f>[2]Calculations!J201</f>
        <v>0</v>
      </c>
      <c r="N233" s="38">
        <f>[2]Calculations!V201</f>
        <v>0</v>
      </c>
      <c r="O233" s="38">
        <f>[2]Calculations!W201</f>
        <v>0</v>
      </c>
      <c r="P233" s="38">
        <f>[2]Calculations!O201</f>
        <v>0</v>
      </c>
      <c r="Q233" s="38">
        <f>[2]Calculations!S201</f>
        <v>0</v>
      </c>
      <c r="R233" s="38">
        <f>[2]Calculations!Q201</f>
        <v>0</v>
      </c>
      <c r="S233" s="38">
        <f>[2]Calculations!T201</f>
        <v>0</v>
      </c>
      <c r="T233" s="38">
        <f>[2]Calculations!R201</f>
        <v>0</v>
      </c>
      <c r="U233" s="38">
        <f>[2]Calculations!U201</f>
        <v>0</v>
      </c>
      <c r="V233" s="38" t="str">
        <f>[2]Calculations!X201</f>
        <v>Not Modelled</v>
      </c>
      <c r="W233" s="38" t="str">
        <f>[2]Calculations!Y201</f>
        <v>N/A</v>
      </c>
      <c r="X233" s="38" t="s">
        <v>100</v>
      </c>
      <c r="Y233" s="73" t="s">
        <v>106</v>
      </c>
      <c r="Z233" s="74" t="s">
        <v>107</v>
      </c>
      <c r="AA233" s="38">
        <f>[2]Calculations!AA201</f>
        <v>0</v>
      </c>
      <c r="AB233" s="38">
        <f>[2]Calculations!AM201</f>
        <v>0</v>
      </c>
      <c r="AC233" s="38">
        <f>[2]Calculations!AB201</f>
        <v>0</v>
      </c>
      <c r="AD233" s="38">
        <f>[2]Calculations!AN201</f>
        <v>0</v>
      </c>
      <c r="AE233" s="38">
        <f>[2]Calculations!AC201</f>
        <v>0</v>
      </c>
      <c r="AF233" s="38">
        <f>[2]Calculations!AO201</f>
        <v>0</v>
      </c>
      <c r="AG233" s="38">
        <f>[2]Calculations!AD201</f>
        <v>0</v>
      </c>
      <c r="AH233" s="38">
        <f>[2]Calculations!AP201</f>
        <v>0</v>
      </c>
      <c r="AI233" s="38">
        <f>[2]Calculations!AE201</f>
        <v>0</v>
      </c>
      <c r="AJ233" s="38">
        <f>[2]Calculations!AQ201</f>
        <v>0</v>
      </c>
      <c r="AK233" s="38">
        <f>[2]Calculations!AF201</f>
        <v>0</v>
      </c>
      <c r="AL233" s="38">
        <f>[2]Calculations!AR201</f>
        <v>0</v>
      </c>
      <c r="AM233" s="38">
        <f>[2]Calculations!AG201</f>
        <v>0</v>
      </c>
      <c r="AN233" s="38">
        <f>[2]Calculations!AS201</f>
        <v>0</v>
      </c>
      <c r="AO233" s="38">
        <f>[2]Calculations!AH201</f>
        <v>0</v>
      </c>
      <c r="AP233" s="38">
        <f>[2]Calculations!AT201</f>
        <v>0</v>
      </c>
      <c r="AQ233" s="38">
        <f>[2]Calculations!AI201</f>
        <v>4.8266874999699998E-2</v>
      </c>
      <c r="AR233" s="38">
        <f>[2]Calculations!AU201</f>
        <v>99.999948204048721</v>
      </c>
      <c r="AS233" s="38">
        <f>[2]Calculations!AJ201</f>
        <v>0</v>
      </c>
      <c r="AT233" s="38">
        <f>[2]Calculations!AV201</f>
        <v>0</v>
      </c>
      <c r="AU233" s="38">
        <f>[2]Calculations!AK201</f>
        <v>0</v>
      </c>
      <c r="AV233" s="38">
        <f>[2]Calculations!AW201</f>
        <v>0</v>
      </c>
      <c r="AW233" s="13"/>
      <c r="AX233" s="13"/>
      <c r="AY233" s="85" t="str">
        <f>[2]Calculations!D201</f>
        <v>Land Supply 2018</v>
      </c>
    </row>
    <row r="234" spans="2:51" ht="26" x14ac:dyDescent="0.35">
      <c r="B234" s="13" t="str">
        <f>[2]Calculations!A202</f>
        <v>112319/FO/2016/S2</v>
      </c>
      <c r="C234" s="30" t="str">
        <f>[2]Calculations!B202</f>
        <v>Land Off Cornishway Wythenshawe</v>
      </c>
      <c r="D234" s="13" t="str">
        <f>[2]Calculations!C202</f>
        <v>Residential</v>
      </c>
      <c r="E234" s="38">
        <f>[2]Calculations!E202</f>
        <v>0.16848299999999999</v>
      </c>
      <c r="F234" s="38">
        <f>[2]Calculations!I202</f>
        <v>0.16848299999999999</v>
      </c>
      <c r="G234" s="38">
        <f>[2]Calculations!M202</f>
        <v>100</v>
      </c>
      <c r="H234" s="38">
        <f>[2]Calculations!H202</f>
        <v>0</v>
      </c>
      <c r="I234" s="38">
        <f>[2]Calculations!L202</f>
        <v>0</v>
      </c>
      <c r="J234" s="38">
        <f>[2]Calculations!G202</f>
        <v>0</v>
      </c>
      <c r="K234" s="38">
        <f>[2]Calculations!K202</f>
        <v>0</v>
      </c>
      <c r="L234" s="38">
        <f>[2]Calculations!F202</f>
        <v>0</v>
      </c>
      <c r="M234" s="38">
        <f>[2]Calculations!J202</f>
        <v>0</v>
      </c>
      <c r="N234" s="38">
        <f>[2]Calculations!V202</f>
        <v>0</v>
      </c>
      <c r="O234" s="38">
        <f>[2]Calculations!W202</f>
        <v>0</v>
      </c>
      <c r="P234" s="38">
        <f>[2]Calculations!O202</f>
        <v>0</v>
      </c>
      <c r="Q234" s="38">
        <f>[2]Calculations!S202</f>
        <v>0</v>
      </c>
      <c r="R234" s="38">
        <f>[2]Calculations!Q202</f>
        <v>0</v>
      </c>
      <c r="S234" s="38">
        <f>[2]Calculations!T202</f>
        <v>0</v>
      </c>
      <c r="T234" s="38">
        <f>[2]Calculations!R202</f>
        <v>0</v>
      </c>
      <c r="U234" s="38">
        <f>[2]Calculations!U202</f>
        <v>0</v>
      </c>
      <c r="V234" s="38" t="str">
        <f>[2]Calculations!X202</f>
        <v>Not Modelled</v>
      </c>
      <c r="W234" s="38" t="str">
        <f>[2]Calculations!Y202</f>
        <v>N/A</v>
      </c>
      <c r="X234" s="38" t="s">
        <v>100</v>
      </c>
      <c r="Y234" s="73" t="s">
        <v>106</v>
      </c>
      <c r="Z234" s="74" t="s">
        <v>107</v>
      </c>
      <c r="AA234" s="38">
        <f>[2]Calculations!AA202</f>
        <v>0</v>
      </c>
      <c r="AB234" s="38">
        <f>[2]Calculations!AM202</f>
        <v>0</v>
      </c>
      <c r="AC234" s="38">
        <f>[2]Calculations!AB202</f>
        <v>0</v>
      </c>
      <c r="AD234" s="38">
        <f>[2]Calculations!AN202</f>
        <v>0</v>
      </c>
      <c r="AE234" s="38">
        <f>[2]Calculations!AC202</f>
        <v>0</v>
      </c>
      <c r="AF234" s="38">
        <f>[2]Calculations!AO202</f>
        <v>0</v>
      </c>
      <c r="AG234" s="38">
        <f>[2]Calculations!AD202</f>
        <v>0</v>
      </c>
      <c r="AH234" s="38">
        <f>[2]Calculations!AP202</f>
        <v>0</v>
      </c>
      <c r="AI234" s="38">
        <f>[2]Calculations!AE202</f>
        <v>0</v>
      </c>
      <c r="AJ234" s="38">
        <f>[2]Calculations!AQ202</f>
        <v>0</v>
      </c>
      <c r="AK234" s="38">
        <f>[2]Calculations!AF202</f>
        <v>0</v>
      </c>
      <c r="AL234" s="38">
        <f>[2]Calculations!AR202</f>
        <v>0</v>
      </c>
      <c r="AM234" s="38">
        <f>[2]Calculations!AG202</f>
        <v>0</v>
      </c>
      <c r="AN234" s="38">
        <f>[2]Calculations!AS202</f>
        <v>0</v>
      </c>
      <c r="AO234" s="38">
        <f>[2]Calculations!AH202</f>
        <v>0</v>
      </c>
      <c r="AP234" s="38">
        <f>[2]Calculations!AT202</f>
        <v>0</v>
      </c>
      <c r="AQ234" s="38">
        <f>[2]Calculations!AI202</f>
        <v>0</v>
      </c>
      <c r="AR234" s="38">
        <f>[2]Calculations!AU202</f>
        <v>0</v>
      </c>
      <c r="AS234" s="38">
        <f>[2]Calculations!AJ202</f>
        <v>0</v>
      </c>
      <c r="AT234" s="38">
        <f>[2]Calculations!AV202</f>
        <v>0</v>
      </c>
      <c r="AU234" s="38">
        <f>[2]Calculations!AK202</f>
        <v>0</v>
      </c>
      <c r="AV234" s="38">
        <f>[2]Calculations!AW202</f>
        <v>0</v>
      </c>
      <c r="AW234" s="13"/>
      <c r="AX234" s="13"/>
      <c r="AY234" s="85" t="str">
        <f>[2]Calculations!D202</f>
        <v>Land Supply 2018</v>
      </c>
    </row>
    <row r="235" spans="2:51" ht="14.5" x14ac:dyDescent="0.35">
      <c r="B235" s="13" t="str">
        <f>[2]Calculations!A203</f>
        <v>112331/FO/2016/N2</v>
      </c>
      <c r="C235" s="30" t="str">
        <f>[2]Calculations!B203</f>
        <v>52 Albert Road Levenshulme</v>
      </c>
      <c r="D235" s="13" t="str">
        <f>[2]Calculations!C203</f>
        <v>Residential</v>
      </c>
      <c r="E235" s="38">
        <f>[2]Calculations!E203</f>
        <v>2.5767200000000001E-2</v>
      </c>
      <c r="F235" s="38">
        <f>[2]Calculations!I203</f>
        <v>2.5767200000000001E-2</v>
      </c>
      <c r="G235" s="38">
        <f>[2]Calculations!M203</f>
        <v>100</v>
      </c>
      <c r="H235" s="38">
        <f>[2]Calculations!H203</f>
        <v>0</v>
      </c>
      <c r="I235" s="38">
        <f>[2]Calculations!L203</f>
        <v>0</v>
      </c>
      <c r="J235" s="38">
        <f>[2]Calculations!G203</f>
        <v>0</v>
      </c>
      <c r="K235" s="38">
        <f>[2]Calculations!K203</f>
        <v>0</v>
      </c>
      <c r="L235" s="38">
        <f>[2]Calculations!F203</f>
        <v>0</v>
      </c>
      <c r="M235" s="38">
        <f>[2]Calculations!J203</f>
        <v>0</v>
      </c>
      <c r="N235" s="38">
        <f>[2]Calculations!V203</f>
        <v>0</v>
      </c>
      <c r="O235" s="38">
        <f>[2]Calculations!W203</f>
        <v>0</v>
      </c>
      <c r="P235" s="38">
        <f>[2]Calculations!O203</f>
        <v>1.18821315996E-2</v>
      </c>
      <c r="Q235" s="38">
        <f>[2]Calculations!S203</f>
        <v>46.113398427458165</v>
      </c>
      <c r="R235" s="38">
        <f>[2]Calculations!Q203</f>
        <v>1.18821315996E-2</v>
      </c>
      <c r="S235" s="38">
        <f>[2]Calculations!T203</f>
        <v>46.113398427458165</v>
      </c>
      <c r="T235" s="38">
        <f>[2]Calculations!R203</f>
        <v>0</v>
      </c>
      <c r="U235" s="38">
        <f>[2]Calculations!U203</f>
        <v>0</v>
      </c>
      <c r="V235" s="38" t="str">
        <f>[2]Calculations!X203</f>
        <v>Not Modelled</v>
      </c>
      <c r="W235" s="38" t="str">
        <f>[2]Calculations!Y203</f>
        <v>N/A</v>
      </c>
      <c r="X235" s="38" t="s">
        <v>100</v>
      </c>
      <c r="Y235" s="73" t="s">
        <v>108</v>
      </c>
      <c r="Z235" s="73" t="s">
        <v>109</v>
      </c>
      <c r="AA235" s="38">
        <f>[2]Calculations!AA203</f>
        <v>0</v>
      </c>
      <c r="AB235" s="38">
        <f>[2]Calculations!AM203</f>
        <v>0</v>
      </c>
      <c r="AC235" s="38">
        <f>[2]Calculations!AB203</f>
        <v>0</v>
      </c>
      <c r="AD235" s="38">
        <f>[2]Calculations!AN203</f>
        <v>0</v>
      </c>
      <c r="AE235" s="38">
        <f>[2]Calculations!AC203</f>
        <v>0</v>
      </c>
      <c r="AF235" s="38">
        <f>[2]Calculations!AO203</f>
        <v>0</v>
      </c>
      <c r="AG235" s="38">
        <f>[2]Calculations!AD203</f>
        <v>0</v>
      </c>
      <c r="AH235" s="38">
        <f>[2]Calculations!AP203</f>
        <v>0</v>
      </c>
      <c r="AI235" s="38">
        <f>[2]Calculations!AE203</f>
        <v>0</v>
      </c>
      <c r="AJ235" s="38">
        <f>[2]Calculations!AQ203</f>
        <v>0</v>
      </c>
      <c r="AK235" s="38">
        <f>[2]Calculations!AF203</f>
        <v>0</v>
      </c>
      <c r="AL235" s="38">
        <f>[2]Calculations!AR203</f>
        <v>0</v>
      </c>
      <c r="AM235" s="38">
        <f>[2]Calculations!AG203</f>
        <v>0</v>
      </c>
      <c r="AN235" s="38">
        <f>[2]Calculations!AS203</f>
        <v>0</v>
      </c>
      <c r="AO235" s="38">
        <f>[2]Calculations!AH203</f>
        <v>0</v>
      </c>
      <c r="AP235" s="38">
        <f>[2]Calculations!AT203</f>
        <v>0</v>
      </c>
      <c r="AQ235" s="38">
        <f>[2]Calculations!AI203</f>
        <v>0</v>
      </c>
      <c r="AR235" s="38">
        <f>[2]Calculations!AU203</f>
        <v>0</v>
      </c>
      <c r="AS235" s="38">
        <f>[2]Calculations!AJ203</f>
        <v>0</v>
      </c>
      <c r="AT235" s="38">
        <f>[2]Calculations!AV203</f>
        <v>0</v>
      </c>
      <c r="AU235" s="38">
        <f>[2]Calculations!AK203</f>
        <v>0</v>
      </c>
      <c r="AV235" s="38">
        <f>[2]Calculations!AW203</f>
        <v>0</v>
      </c>
      <c r="AW235" s="13"/>
      <c r="AX235" s="13"/>
      <c r="AY235" s="85" t="str">
        <f>[2]Calculations!D203</f>
        <v>Land Supply 2018</v>
      </c>
    </row>
    <row r="236" spans="2:51" ht="26" x14ac:dyDescent="0.35">
      <c r="B236" s="13" t="str">
        <f>[2]Calculations!A204</f>
        <v>112354/P3MPA/2016/N2</v>
      </c>
      <c r="C236" s="30" t="str">
        <f>[2]Calculations!B204</f>
        <v>50-52 Birch Street Gorton</v>
      </c>
      <c r="D236" s="13" t="str">
        <f>[2]Calculations!C204</f>
        <v>Residential</v>
      </c>
      <c r="E236" s="38">
        <f>[2]Calculations!E204</f>
        <v>7.3310600000000004E-3</v>
      </c>
      <c r="F236" s="38">
        <f>[2]Calculations!I204</f>
        <v>7.3310600000000004E-3</v>
      </c>
      <c r="G236" s="38">
        <f>[2]Calculations!M204</f>
        <v>100</v>
      </c>
      <c r="H236" s="38">
        <f>[2]Calculations!H204</f>
        <v>0</v>
      </c>
      <c r="I236" s="38">
        <f>[2]Calculations!L204</f>
        <v>0</v>
      </c>
      <c r="J236" s="38">
        <f>[2]Calculations!G204</f>
        <v>0</v>
      </c>
      <c r="K236" s="38">
        <f>[2]Calculations!K204</f>
        <v>0</v>
      </c>
      <c r="L236" s="38">
        <f>[2]Calculations!F204</f>
        <v>0</v>
      </c>
      <c r="M236" s="38">
        <f>[2]Calculations!J204</f>
        <v>0</v>
      </c>
      <c r="N236" s="38">
        <f>[2]Calculations!V204</f>
        <v>7.3310550006399997E-3</v>
      </c>
      <c r="O236" s="38">
        <f>[2]Calculations!W204</f>
        <v>99.999931805768867</v>
      </c>
      <c r="P236" s="38">
        <f>[2]Calculations!O204</f>
        <v>0</v>
      </c>
      <c r="Q236" s="38">
        <f>[2]Calculations!S204</f>
        <v>0</v>
      </c>
      <c r="R236" s="38">
        <f>[2]Calculations!Q204</f>
        <v>0</v>
      </c>
      <c r="S236" s="38">
        <f>[2]Calculations!T204</f>
        <v>0</v>
      </c>
      <c r="T236" s="38">
        <f>[2]Calculations!R204</f>
        <v>0</v>
      </c>
      <c r="U236" s="38">
        <f>[2]Calculations!U204</f>
        <v>0</v>
      </c>
      <c r="V236" s="38" t="str">
        <f>[2]Calculations!X204</f>
        <v>Not Modelled</v>
      </c>
      <c r="W236" s="38" t="str">
        <f>[2]Calculations!Y204</f>
        <v>N/A</v>
      </c>
      <c r="X236" s="38" t="s">
        <v>100</v>
      </c>
      <c r="Y236" s="73" t="s">
        <v>106</v>
      </c>
      <c r="Z236" s="74" t="s">
        <v>107</v>
      </c>
      <c r="AA236" s="38">
        <f>[2]Calculations!AA204</f>
        <v>0</v>
      </c>
      <c r="AB236" s="38">
        <f>[2]Calculations!AM204</f>
        <v>0</v>
      </c>
      <c r="AC236" s="38">
        <f>[2]Calculations!AB204</f>
        <v>0</v>
      </c>
      <c r="AD236" s="38">
        <f>[2]Calculations!AN204</f>
        <v>0</v>
      </c>
      <c r="AE236" s="38">
        <f>[2]Calculations!AC204</f>
        <v>0</v>
      </c>
      <c r="AF236" s="38">
        <f>[2]Calculations!AO204</f>
        <v>0</v>
      </c>
      <c r="AG236" s="38">
        <f>[2]Calculations!AD204</f>
        <v>0</v>
      </c>
      <c r="AH236" s="38">
        <f>[2]Calculations!AP204</f>
        <v>0</v>
      </c>
      <c r="AI236" s="38">
        <f>[2]Calculations!AE204</f>
        <v>0</v>
      </c>
      <c r="AJ236" s="38">
        <f>[2]Calculations!AQ204</f>
        <v>0</v>
      </c>
      <c r="AK236" s="38">
        <f>[2]Calculations!AF204</f>
        <v>0</v>
      </c>
      <c r="AL236" s="38">
        <f>[2]Calculations!AR204</f>
        <v>0</v>
      </c>
      <c r="AM236" s="38">
        <f>[2]Calculations!AG204</f>
        <v>0</v>
      </c>
      <c r="AN236" s="38">
        <f>[2]Calculations!AS204</f>
        <v>0</v>
      </c>
      <c r="AO236" s="38">
        <f>[2]Calculations!AH204</f>
        <v>0</v>
      </c>
      <c r="AP236" s="38">
        <f>[2]Calculations!AT204</f>
        <v>0</v>
      </c>
      <c r="AQ236" s="38">
        <f>[2]Calculations!AI204</f>
        <v>0</v>
      </c>
      <c r="AR236" s="38">
        <f>[2]Calculations!AU204</f>
        <v>0</v>
      </c>
      <c r="AS236" s="38">
        <f>[2]Calculations!AJ204</f>
        <v>0</v>
      </c>
      <c r="AT236" s="38">
        <f>[2]Calculations!AV204</f>
        <v>0</v>
      </c>
      <c r="AU236" s="38">
        <f>[2]Calculations!AK204</f>
        <v>0</v>
      </c>
      <c r="AV236" s="38">
        <f>[2]Calculations!AW204</f>
        <v>0</v>
      </c>
      <c r="AW236" s="13"/>
      <c r="AX236" s="13"/>
      <c r="AY236" s="85" t="str">
        <f>[2]Calculations!D204</f>
        <v>Land Supply 2018</v>
      </c>
    </row>
    <row r="237" spans="2:51" ht="14.5" x14ac:dyDescent="0.35">
      <c r="B237" s="13" t="str">
        <f>[2]Calculations!A205</f>
        <v>112367/FO/2016/S1</v>
      </c>
      <c r="C237" s="30" t="str">
        <f>[2]Calculations!B205</f>
        <v>Land At The Side Of 49 Burton Road West Didsbury</v>
      </c>
      <c r="D237" s="13" t="str">
        <f>[2]Calculations!C205</f>
        <v>Residential</v>
      </c>
      <c r="E237" s="38">
        <f>[2]Calculations!E205</f>
        <v>3.9544299999999998E-2</v>
      </c>
      <c r="F237" s="38">
        <f>[2]Calculations!I205</f>
        <v>3.9544299999999998E-2</v>
      </c>
      <c r="G237" s="38">
        <f>[2]Calculations!M205</f>
        <v>100</v>
      </c>
      <c r="H237" s="38">
        <f>[2]Calculations!H205</f>
        <v>0</v>
      </c>
      <c r="I237" s="38">
        <f>[2]Calculations!L205</f>
        <v>0</v>
      </c>
      <c r="J237" s="38">
        <f>[2]Calculations!G205</f>
        <v>0</v>
      </c>
      <c r="K237" s="38">
        <f>[2]Calculations!K205</f>
        <v>0</v>
      </c>
      <c r="L237" s="38">
        <f>[2]Calculations!F205</f>
        <v>0</v>
      </c>
      <c r="M237" s="38">
        <f>[2]Calculations!J205</f>
        <v>0</v>
      </c>
      <c r="N237" s="38">
        <f>[2]Calculations!V205</f>
        <v>0</v>
      </c>
      <c r="O237" s="38">
        <f>[2]Calculations!W205</f>
        <v>0</v>
      </c>
      <c r="P237" s="38">
        <f>[2]Calculations!O205</f>
        <v>7.3471699999999997E-4</v>
      </c>
      <c r="Q237" s="38">
        <f>[2]Calculations!S205</f>
        <v>1.857959301340522</v>
      </c>
      <c r="R237" s="38">
        <f>[2]Calculations!Q205</f>
        <v>0</v>
      </c>
      <c r="S237" s="38">
        <f>[2]Calculations!T205</f>
        <v>0</v>
      </c>
      <c r="T237" s="38">
        <f>[2]Calculations!R205</f>
        <v>0</v>
      </c>
      <c r="U237" s="38">
        <f>[2]Calculations!U205</f>
        <v>0</v>
      </c>
      <c r="V237" s="38" t="str">
        <f>[2]Calculations!X205</f>
        <v>Not Modelled</v>
      </c>
      <c r="W237" s="38" t="str">
        <f>[2]Calculations!Y205</f>
        <v>N/A</v>
      </c>
      <c r="X237" s="38" t="s">
        <v>100</v>
      </c>
      <c r="Y237" s="73" t="s">
        <v>105</v>
      </c>
      <c r="Z237" s="73" t="s">
        <v>1066</v>
      </c>
      <c r="AA237" s="38">
        <f>[2]Calculations!AA205</f>
        <v>0</v>
      </c>
      <c r="AB237" s="38">
        <f>[2]Calculations!AM205</f>
        <v>0</v>
      </c>
      <c r="AC237" s="38">
        <f>[2]Calculations!AB205</f>
        <v>0</v>
      </c>
      <c r="AD237" s="38">
        <f>[2]Calculations!AN205</f>
        <v>0</v>
      </c>
      <c r="AE237" s="38">
        <f>[2]Calculations!AC205</f>
        <v>0</v>
      </c>
      <c r="AF237" s="38">
        <f>[2]Calculations!AO205</f>
        <v>0</v>
      </c>
      <c r="AG237" s="38">
        <f>[2]Calculations!AD205</f>
        <v>0</v>
      </c>
      <c r="AH237" s="38">
        <f>[2]Calculations!AP205</f>
        <v>0</v>
      </c>
      <c r="AI237" s="38">
        <f>[2]Calculations!AE205</f>
        <v>0</v>
      </c>
      <c r="AJ237" s="38">
        <f>[2]Calculations!AQ205</f>
        <v>0</v>
      </c>
      <c r="AK237" s="38">
        <f>[2]Calculations!AF205</f>
        <v>0</v>
      </c>
      <c r="AL237" s="38">
        <f>[2]Calculations!AR205</f>
        <v>0</v>
      </c>
      <c r="AM237" s="38">
        <f>[2]Calculations!AG205</f>
        <v>0</v>
      </c>
      <c r="AN237" s="38">
        <f>[2]Calculations!AS205</f>
        <v>0</v>
      </c>
      <c r="AO237" s="38">
        <f>[2]Calculations!AH205</f>
        <v>0</v>
      </c>
      <c r="AP237" s="38">
        <f>[2]Calculations!AT205</f>
        <v>0</v>
      </c>
      <c r="AQ237" s="38">
        <f>[2]Calculations!AI205</f>
        <v>0</v>
      </c>
      <c r="AR237" s="38">
        <f>[2]Calculations!AU205</f>
        <v>0</v>
      </c>
      <c r="AS237" s="38">
        <f>[2]Calculations!AJ205</f>
        <v>0</v>
      </c>
      <c r="AT237" s="38">
        <f>[2]Calculations!AV205</f>
        <v>0</v>
      </c>
      <c r="AU237" s="38">
        <f>[2]Calculations!AK205</f>
        <v>0</v>
      </c>
      <c r="AV237" s="38">
        <f>[2]Calculations!AW205</f>
        <v>0</v>
      </c>
      <c r="AW237" s="13"/>
      <c r="AX237" s="13"/>
      <c r="AY237" s="85" t="str">
        <f>[2]Calculations!D205</f>
        <v>Land Supply 2018</v>
      </c>
    </row>
    <row r="238" spans="2:51" ht="26" x14ac:dyDescent="0.35">
      <c r="B238" s="13" t="str">
        <f>[2]Calculations!A206</f>
        <v>112399/P3OPA/2016</v>
      </c>
      <c r="C238" s="30" t="str">
        <f>[2]Calculations!B206</f>
        <v>65 Whitworth Street</v>
      </c>
      <c r="D238" s="13" t="str">
        <f>[2]Calculations!C206</f>
        <v>Residential</v>
      </c>
      <c r="E238" s="38">
        <f>[2]Calculations!E206</f>
        <v>1.42985E-2</v>
      </c>
      <c r="F238" s="38">
        <f>[2]Calculations!I206</f>
        <v>1.42985E-2</v>
      </c>
      <c r="G238" s="38">
        <f>[2]Calculations!M206</f>
        <v>100</v>
      </c>
      <c r="H238" s="38">
        <f>[2]Calculations!H206</f>
        <v>0</v>
      </c>
      <c r="I238" s="38">
        <f>[2]Calculations!L206</f>
        <v>0</v>
      </c>
      <c r="J238" s="38">
        <f>[2]Calculations!G206</f>
        <v>0</v>
      </c>
      <c r="K238" s="38">
        <f>[2]Calculations!K206</f>
        <v>0</v>
      </c>
      <c r="L238" s="38">
        <f>[2]Calculations!F206</f>
        <v>0</v>
      </c>
      <c r="M238" s="38">
        <f>[2]Calculations!J206</f>
        <v>0</v>
      </c>
      <c r="N238" s="38">
        <f>[2]Calculations!V206</f>
        <v>0</v>
      </c>
      <c r="O238" s="38">
        <f>[2]Calculations!W206</f>
        <v>0</v>
      </c>
      <c r="P238" s="38">
        <f>[2]Calculations!O206</f>
        <v>0</v>
      </c>
      <c r="Q238" s="38">
        <f>[2]Calculations!S206</f>
        <v>0</v>
      </c>
      <c r="R238" s="38">
        <f>[2]Calculations!Q206</f>
        <v>0</v>
      </c>
      <c r="S238" s="38">
        <f>[2]Calculations!T206</f>
        <v>0</v>
      </c>
      <c r="T238" s="38">
        <f>[2]Calculations!R206</f>
        <v>0</v>
      </c>
      <c r="U238" s="38">
        <f>[2]Calculations!U206</f>
        <v>0</v>
      </c>
      <c r="V238" s="38" t="str">
        <f>[2]Calculations!X206</f>
        <v>Not Modelled</v>
      </c>
      <c r="W238" s="38" t="str">
        <f>[2]Calculations!Y206</f>
        <v>N/A</v>
      </c>
      <c r="X238" s="38" t="s">
        <v>100</v>
      </c>
      <c r="Y238" s="73" t="s">
        <v>106</v>
      </c>
      <c r="Z238" s="74" t="s">
        <v>107</v>
      </c>
      <c r="AA238" s="38">
        <f>[2]Calculations!AA206</f>
        <v>0</v>
      </c>
      <c r="AB238" s="38">
        <f>[2]Calculations!AM206</f>
        <v>0</v>
      </c>
      <c r="AC238" s="38">
        <f>[2]Calculations!AB206</f>
        <v>0</v>
      </c>
      <c r="AD238" s="38">
        <f>[2]Calculations!AN206</f>
        <v>0</v>
      </c>
      <c r="AE238" s="38">
        <f>[2]Calculations!AC206</f>
        <v>0</v>
      </c>
      <c r="AF238" s="38">
        <f>[2]Calculations!AO206</f>
        <v>0</v>
      </c>
      <c r="AG238" s="38">
        <f>[2]Calculations!AD206</f>
        <v>0</v>
      </c>
      <c r="AH238" s="38">
        <f>[2]Calculations!AP206</f>
        <v>0</v>
      </c>
      <c r="AI238" s="38">
        <f>[2]Calculations!AE206</f>
        <v>0</v>
      </c>
      <c r="AJ238" s="38">
        <f>[2]Calculations!AQ206</f>
        <v>0</v>
      </c>
      <c r="AK238" s="38">
        <f>[2]Calculations!AF206</f>
        <v>0</v>
      </c>
      <c r="AL238" s="38">
        <f>[2]Calculations!AR206</f>
        <v>0</v>
      </c>
      <c r="AM238" s="38">
        <f>[2]Calculations!AG206</f>
        <v>0</v>
      </c>
      <c r="AN238" s="38">
        <f>[2]Calculations!AS206</f>
        <v>0</v>
      </c>
      <c r="AO238" s="38">
        <f>[2]Calculations!AH206</f>
        <v>0</v>
      </c>
      <c r="AP238" s="38">
        <f>[2]Calculations!AT206</f>
        <v>0</v>
      </c>
      <c r="AQ238" s="38">
        <f>[2]Calculations!AI206</f>
        <v>1.4298505000099999E-2</v>
      </c>
      <c r="AR238" s="38">
        <f>[2]Calculations!AU206</f>
        <v>100.00003496940238</v>
      </c>
      <c r="AS238" s="38">
        <f>[2]Calculations!AJ206</f>
        <v>0</v>
      </c>
      <c r="AT238" s="38">
        <f>[2]Calculations!AV206</f>
        <v>0</v>
      </c>
      <c r="AU238" s="38">
        <f>[2]Calculations!AK206</f>
        <v>0</v>
      </c>
      <c r="AV238" s="38">
        <f>[2]Calculations!AW206</f>
        <v>0</v>
      </c>
      <c r="AW238" s="13"/>
      <c r="AX238" s="13"/>
      <c r="AY238" s="85" t="str">
        <f>[2]Calculations!D206</f>
        <v>Land Supply 2018</v>
      </c>
    </row>
    <row r="239" spans="2:51" ht="14.5" x14ac:dyDescent="0.35">
      <c r="B239" s="13" t="str">
        <f>[2]Calculations!A207</f>
        <v>112404/FO/2016</v>
      </c>
      <c r="C239" s="30" t="str">
        <f>[2]Calculations!B207</f>
        <v>21-23 Clyde Road</v>
      </c>
      <c r="D239" s="13" t="str">
        <f>[2]Calculations!C207</f>
        <v>Residential</v>
      </c>
      <c r="E239" s="38">
        <f>[2]Calculations!E207</f>
        <v>7.8862299999999996E-2</v>
      </c>
      <c r="F239" s="38">
        <f>[2]Calculations!I207</f>
        <v>7.8862299999999996E-2</v>
      </c>
      <c r="G239" s="38">
        <f>[2]Calculations!M207</f>
        <v>100</v>
      </c>
      <c r="H239" s="38">
        <f>[2]Calculations!H207</f>
        <v>0</v>
      </c>
      <c r="I239" s="38">
        <f>[2]Calculations!L207</f>
        <v>0</v>
      </c>
      <c r="J239" s="38">
        <f>[2]Calculations!G207</f>
        <v>0</v>
      </c>
      <c r="K239" s="38">
        <f>[2]Calculations!K207</f>
        <v>0</v>
      </c>
      <c r="L239" s="38">
        <f>[2]Calculations!F207</f>
        <v>0</v>
      </c>
      <c r="M239" s="38">
        <f>[2]Calculations!J207</f>
        <v>0</v>
      </c>
      <c r="N239" s="38">
        <f>[2]Calculations!V207</f>
        <v>0</v>
      </c>
      <c r="O239" s="38">
        <f>[2]Calculations!W207</f>
        <v>0</v>
      </c>
      <c r="P239" s="38">
        <f>[2]Calculations!O207</f>
        <v>1.05714E-3</v>
      </c>
      <c r="Q239" s="38">
        <f>[2]Calculations!S207</f>
        <v>1.340488420956528</v>
      </c>
      <c r="R239" s="38">
        <f>[2]Calculations!Q207</f>
        <v>0</v>
      </c>
      <c r="S239" s="38">
        <f>[2]Calculations!T207</f>
        <v>0</v>
      </c>
      <c r="T239" s="38">
        <f>[2]Calculations!R207</f>
        <v>0</v>
      </c>
      <c r="U239" s="38">
        <f>[2]Calculations!U207</f>
        <v>0</v>
      </c>
      <c r="V239" s="38" t="str">
        <f>[2]Calculations!X207</f>
        <v>Not Modelled</v>
      </c>
      <c r="W239" s="38" t="str">
        <f>[2]Calculations!Y207</f>
        <v>N/A</v>
      </c>
      <c r="X239" s="38" t="s">
        <v>100</v>
      </c>
      <c r="Y239" s="73" t="s">
        <v>105</v>
      </c>
      <c r="Z239" s="73" t="s">
        <v>1066</v>
      </c>
      <c r="AA239" s="38">
        <f>[2]Calculations!AA207</f>
        <v>0</v>
      </c>
      <c r="AB239" s="38">
        <f>[2]Calculations!AM207</f>
        <v>0</v>
      </c>
      <c r="AC239" s="38">
        <f>[2]Calculations!AB207</f>
        <v>0</v>
      </c>
      <c r="AD239" s="38">
        <f>[2]Calculations!AN207</f>
        <v>0</v>
      </c>
      <c r="AE239" s="38">
        <f>[2]Calculations!AC207</f>
        <v>0</v>
      </c>
      <c r="AF239" s="38">
        <f>[2]Calculations!AO207</f>
        <v>0</v>
      </c>
      <c r="AG239" s="38">
        <f>[2]Calculations!AD207</f>
        <v>0</v>
      </c>
      <c r="AH239" s="38">
        <f>[2]Calculations!AP207</f>
        <v>0</v>
      </c>
      <c r="AI239" s="38">
        <f>[2]Calculations!AE207</f>
        <v>0</v>
      </c>
      <c r="AJ239" s="38">
        <f>[2]Calculations!AQ207</f>
        <v>0</v>
      </c>
      <c r="AK239" s="38">
        <f>[2]Calculations!AF207</f>
        <v>0</v>
      </c>
      <c r="AL239" s="38">
        <f>[2]Calculations!AR207</f>
        <v>0</v>
      </c>
      <c r="AM239" s="38">
        <f>[2]Calculations!AG207</f>
        <v>0</v>
      </c>
      <c r="AN239" s="38">
        <f>[2]Calculations!AS207</f>
        <v>0</v>
      </c>
      <c r="AO239" s="38">
        <f>[2]Calculations!AH207</f>
        <v>0</v>
      </c>
      <c r="AP239" s="38">
        <f>[2]Calculations!AT207</f>
        <v>0</v>
      </c>
      <c r="AQ239" s="38">
        <f>[2]Calculations!AI207</f>
        <v>0</v>
      </c>
      <c r="AR239" s="38">
        <f>[2]Calculations!AU207</f>
        <v>0</v>
      </c>
      <c r="AS239" s="38">
        <f>[2]Calculations!AJ207</f>
        <v>0</v>
      </c>
      <c r="AT239" s="38">
        <f>[2]Calculations!AV207</f>
        <v>0</v>
      </c>
      <c r="AU239" s="38">
        <f>[2]Calculations!AK207</f>
        <v>0</v>
      </c>
      <c r="AV239" s="38">
        <f>[2]Calculations!AW207</f>
        <v>0</v>
      </c>
      <c r="AW239" s="13"/>
      <c r="AX239" s="13"/>
      <c r="AY239" s="85" t="str">
        <f>[2]Calculations!D207</f>
        <v>Land Supply 2018</v>
      </c>
    </row>
    <row r="240" spans="2:51" ht="14.5" x14ac:dyDescent="0.35">
      <c r="B240" s="13" t="str">
        <f>[2]Calculations!A208</f>
        <v>112487/FO/2016</v>
      </c>
      <c r="C240" s="30" t="str">
        <f>[2]Calculations!B208</f>
        <v>Church Of St Jerome Rylance Street, Bradford</v>
      </c>
      <c r="D240" s="13" t="str">
        <f>[2]Calculations!C208</f>
        <v>Residential</v>
      </c>
      <c r="E240" s="38">
        <f>[2]Calculations!E208</f>
        <v>0.582291</v>
      </c>
      <c r="F240" s="38">
        <f>[2]Calculations!I208</f>
        <v>0.582291</v>
      </c>
      <c r="G240" s="38">
        <f>[2]Calculations!M208</f>
        <v>100</v>
      </c>
      <c r="H240" s="38">
        <f>[2]Calculations!H208</f>
        <v>0</v>
      </c>
      <c r="I240" s="38">
        <f>[2]Calculations!L208</f>
        <v>0</v>
      </c>
      <c r="J240" s="38">
        <f>[2]Calculations!G208</f>
        <v>0</v>
      </c>
      <c r="K240" s="38">
        <f>[2]Calculations!K208</f>
        <v>0</v>
      </c>
      <c r="L240" s="38">
        <f>[2]Calculations!F208</f>
        <v>0</v>
      </c>
      <c r="M240" s="38">
        <f>[2]Calculations!J208</f>
        <v>0</v>
      </c>
      <c r="N240" s="38">
        <f>[2]Calculations!V208</f>
        <v>0</v>
      </c>
      <c r="O240" s="38">
        <f>[2]Calculations!W208</f>
        <v>0</v>
      </c>
      <c r="P240" s="38">
        <f>[2]Calculations!O208</f>
        <v>2.147427528089E-2</v>
      </c>
      <c r="Q240" s="38">
        <f>[2]Calculations!S208</f>
        <v>3.68789407373461</v>
      </c>
      <c r="R240" s="38">
        <f>[2]Calculations!Q208</f>
        <v>2.147427528089E-2</v>
      </c>
      <c r="S240" s="38">
        <f>[2]Calculations!T208</f>
        <v>3.68789407373461</v>
      </c>
      <c r="T240" s="38">
        <f>[2]Calculations!R208</f>
        <v>2.8891499999899998E-3</v>
      </c>
      <c r="U240" s="38">
        <f>[2]Calculations!U208</f>
        <v>0.49616944105095212</v>
      </c>
      <c r="V240" s="38" t="str">
        <f>[2]Calculations!X208</f>
        <v>Not Modelled</v>
      </c>
      <c r="W240" s="38" t="str">
        <f>[2]Calculations!Y208</f>
        <v>N/A</v>
      </c>
      <c r="X240" s="38" t="s">
        <v>100</v>
      </c>
      <c r="Y240" s="73" t="s">
        <v>105</v>
      </c>
      <c r="Z240" s="73" t="s">
        <v>1066</v>
      </c>
      <c r="AA240" s="38">
        <f>[2]Calculations!AA208</f>
        <v>0</v>
      </c>
      <c r="AB240" s="38">
        <f>[2]Calculations!AM208</f>
        <v>0</v>
      </c>
      <c r="AC240" s="38">
        <f>[2]Calculations!AB208</f>
        <v>0</v>
      </c>
      <c r="AD240" s="38">
        <f>[2]Calculations!AN208</f>
        <v>0</v>
      </c>
      <c r="AE240" s="38">
        <f>[2]Calculations!AC208</f>
        <v>0</v>
      </c>
      <c r="AF240" s="38">
        <f>[2]Calculations!AO208</f>
        <v>0</v>
      </c>
      <c r="AG240" s="38">
        <f>[2]Calculations!AD208</f>
        <v>0</v>
      </c>
      <c r="AH240" s="38">
        <f>[2]Calculations!AP208</f>
        <v>0</v>
      </c>
      <c r="AI240" s="38">
        <f>[2]Calculations!AE208</f>
        <v>0</v>
      </c>
      <c r="AJ240" s="38">
        <f>[2]Calculations!AQ208</f>
        <v>0</v>
      </c>
      <c r="AK240" s="38">
        <f>[2]Calculations!AF208</f>
        <v>0</v>
      </c>
      <c r="AL240" s="38">
        <f>[2]Calculations!AR208</f>
        <v>0</v>
      </c>
      <c r="AM240" s="38">
        <f>[2]Calculations!AG208</f>
        <v>0</v>
      </c>
      <c r="AN240" s="38">
        <f>[2]Calculations!AS208</f>
        <v>0</v>
      </c>
      <c r="AO240" s="38">
        <f>[2]Calculations!AH208</f>
        <v>0</v>
      </c>
      <c r="AP240" s="38">
        <f>[2]Calculations!AT208</f>
        <v>0</v>
      </c>
      <c r="AQ240" s="38">
        <f>[2]Calculations!AI208</f>
        <v>0</v>
      </c>
      <c r="AR240" s="38">
        <f>[2]Calculations!AU208</f>
        <v>0</v>
      </c>
      <c r="AS240" s="38">
        <f>[2]Calculations!AJ208</f>
        <v>0</v>
      </c>
      <c r="AT240" s="38">
        <f>[2]Calculations!AV208</f>
        <v>0</v>
      </c>
      <c r="AU240" s="38">
        <f>[2]Calculations!AK208</f>
        <v>0</v>
      </c>
      <c r="AV240" s="38">
        <f>[2]Calculations!AW208</f>
        <v>0</v>
      </c>
      <c r="AW240" s="13"/>
      <c r="AX240" s="13"/>
      <c r="AY240" s="85" t="str">
        <f>[2]Calculations!D208</f>
        <v>Land Supply 2018</v>
      </c>
    </row>
    <row r="241" spans="2:51" ht="26" x14ac:dyDescent="0.35">
      <c r="B241" s="13" t="str">
        <f>[2]Calculations!A209</f>
        <v>112501/FO/2016/S1</v>
      </c>
      <c r="C241" s="30" t="str">
        <f>[2]Calculations!B209</f>
        <v>Vacant Land Adjoining 119 Clarendon Road Whalley Range</v>
      </c>
      <c r="D241" s="13" t="str">
        <f>[2]Calculations!C209</f>
        <v>Residential</v>
      </c>
      <c r="E241" s="38">
        <f>[2]Calculations!E209</f>
        <v>1.63745E-2</v>
      </c>
      <c r="F241" s="38">
        <f>[2]Calculations!I209</f>
        <v>1.63745E-2</v>
      </c>
      <c r="G241" s="38">
        <f>[2]Calculations!M209</f>
        <v>100</v>
      </c>
      <c r="H241" s="38">
        <f>[2]Calculations!H209</f>
        <v>0</v>
      </c>
      <c r="I241" s="38">
        <f>[2]Calculations!L209</f>
        <v>0</v>
      </c>
      <c r="J241" s="38">
        <f>[2]Calculations!G209</f>
        <v>0</v>
      </c>
      <c r="K241" s="38">
        <f>[2]Calculations!K209</f>
        <v>0</v>
      </c>
      <c r="L241" s="38">
        <f>[2]Calculations!F209</f>
        <v>0</v>
      </c>
      <c r="M241" s="38">
        <f>[2]Calculations!J209</f>
        <v>0</v>
      </c>
      <c r="N241" s="38">
        <f>[2]Calculations!V209</f>
        <v>1.63745E-2</v>
      </c>
      <c r="O241" s="38">
        <f>[2]Calculations!W209</f>
        <v>100</v>
      </c>
      <c r="P241" s="38">
        <f>[2]Calculations!O209</f>
        <v>0</v>
      </c>
      <c r="Q241" s="38">
        <f>[2]Calculations!S209</f>
        <v>0</v>
      </c>
      <c r="R241" s="38">
        <f>[2]Calculations!Q209</f>
        <v>0</v>
      </c>
      <c r="S241" s="38">
        <f>[2]Calculations!T209</f>
        <v>0</v>
      </c>
      <c r="T241" s="38">
        <f>[2]Calculations!R209</f>
        <v>0</v>
      </c>
      <c r="U241" s="38">
        <f>[2]Calculations!U209</f>
        <v>0</v>
      </c>
      <c r="V241" s="38" t="str">
        <f>[2]Calculations!X209</f>
        <v>Not Modelled</v>
      </c>
      <c r="W241" s="38" t="str">
        <f>[2]Calculations!Y209</f>
        <v>N/A</v>
      </c>
      <c r="X241" s="38" t="s">
        <v>100</v>
      </c>
      <c r="Y241" s="73" t="s">
        <v>106</v>
      </c>
      <c r="Z241" s="74" t="s">
        <v>107</v>
      </c>
      <c r="AA241" s="38">
        <f>[2]Calculations!AA209</f>
        <v>0</v>
      </c>
      <c r="AB241" s="38">
        <f>[2]Calculations!AM209</f>
        <v>0</v>
      </c>
      <c r="AC241" s="38">
        <f>[2]Calculations!AB209</f>
        <v>0</v>
      </c>
      <c r="AD241" s="38">
        <f>[2]Calculations!AN209</f>
        <v>0</v>
      </c>
      <c r="AE241" s="38">
        <f>[2]Calculations!AC209</f>
        <v>0</v>
      </c>
      <c r="AF241" s="38">
        <f>[2]Calculations!AO209</f>
        <v>0</v>
      </c>
      <c r="AG241" s="38">
        <f>[2]Calculations!AD209</f>
        <v>0</v>
      </c>
      <c r="AH241" s="38">
        <f>[2]Calculations!AP209</f>
        <v>0</v>
      </c>
      <c r="AI241" s="38">
        <f>[2]Calculations!AE209</f>
        <v>0</v>
      </c>
      <c r="AJ241" s="38">
        <f>[2]Calculations!AQ209</f>
        <v>0</v>
      </c>
      <c r="AK241" s="38">
        <f>[2]Calculations!AF209</f>
        <v>0</v>
      </c>
      <c r="AL241" s="38">
        <f>[2]Calculations!AR209</f>
        <v>0</v>
      </c>
      <c r="AM241" s="38">
        <f>[2]Calculations!AG209</f>
        <v>0</v>
      </c>
      <c r="AN241" s="38">
        <f>[2]Calculations!AS209</f>
        <v>0</v>
      </c>
      <c r="AO241" s="38">
        <f>[2]Calculations!AH209</f>
        <v>0</v>
      </c>
      <c r="AP241" s="38">
        <f>[2]Calculations!AT209</f>
        <v>0</v>
      </c>
      <c r="AQ241" s="38">
        <f>[2]Calculations!AI209</f>
        <v>0</v>
      </c>
      <c r="AR241" s="38">
        <f>[2]Calculations!AU209</f>
        <v>0</v>
      </c>
      <c r="AS241" s="38">
        <f>[2]Calculations!AJ209</f>
        <v>0</v>
      </c>
      <c r="AT241" s="38">
        <f>[2]Calculations!AV209</f>
        <v>0</v>
      </c>
      <c r="AU241" s="38">
        <f>[2]Calculations!AK209</f>
        <v>0</v>
      </c>
      <c r="AV241" s="38">
        <f>[2]Calculations!AW209</f>
        <v>0</v>
      </c>
      <c r="AW241" s="13"/>
      <c r="AX241" s="13"/>
      <c r="AY241" s="85" t="str">
        <f>[2]Calculations!D209</f>
        <v>Land Supply 2018</v>
      </c>
    </row>
    <row r="242" spans="2:51" ht="26" x14ac:dyDescent="0.35">
      <c r="B242" s="13" t="str">
        <f>[2]Calculations!A210</f>
        <v>112528/FO/2016/N2</v>
      </c>
      <c r="C242" s="30" t="str">
        <f>[2]Calculations!B210</f>
        <v>863-871 Stockport Road Levenshulme</v>
      </c>
      <c r="D242" s="13" t="str">
        <f>[2]Calculations!C210</f>
        <v>Residential</v>
      </c>
      <c r="E242" s="38">
        <f>[2]Calculations!E210</f>
        <v>4.5176800000000003E-2</v>
      </c>
      <c r="F242" s="38">
        <f>[2]Calculations!I210</f>
        <v>4.5176800000000003E-2</v>
      </c>
      <c r="G242" s="38">
        <f>[2]Calculations!M210</f>
        <v>100</v>
      </c>
      <c r="H242" s="38">
        <f>[2]Calculations!H210</f>
        <v>0</v>
      </c>
      <c r="I242" s="38">
        <f>[2]Calculations!L210</f>
        <v>0</v>
      </c>
      <c r="J242" s="38">
        <f>[2]Calculations!G210</f>
        <v>0</v>
      </c>
      <c r="K242" s="38">
        <f>[2]Calculations!K210</f>
        <v>0</v>
      </c>
      <c r="L242" s="38">
        <f>[2]Calculations!F210</f>
        <v>0</v>
      </c>
      <c r="M242" s="38">
        <f>[2]Calculations!J210</f>
        <v>0</v>
      </c>
      <c r="N242" s="38">
        <f>[2]Calculations!V210</f>
        <v>0</v>
      </c>
      <c r="O242" s="38">
        <f>[2]Calculations!W210</f>
        <v>0</v>
      </c>
      <c r="P242" s="38">
        <f>[2]Calculations!O210</f>
        <v>0</v>
      </c>
      <c r="Q242" s="38">
        <f>[2]Calculations!S210</f>
        <v>0</v>
      </c>
      <c r="R242" s="38">
        <f>[2]Calculations!Q210</f>
        <v>0</v>
      </c>
      <c r="S242" s="38">
        <f>[2]Calculations!T210</f>
        <v>0</v>
      </c>
      <c r="T242" s="38">
        <f>[2]Calculations!R210</f>
        <v>0</v>
      </c>
      <c r="U242" s="38">
        <f>[2]Calculations!U210</f>
        <v>0</v>
      </c>
      <c r="V242" s="38" t="str">
        <f>[2]Calculations!X210</f>
        <v>Not Modelled</v>
      </c>
      <c r="W242" s="38" t="str">
        <f>[2]Calculations!Y210</f>
        <v>N/A</v>
      </c>
      <c r="X242" s="38" t="s">
        <v>100</v>
      </c>
      <c r="Y242" s="73" t="s">
        <v>106</v>
      </c>
      <c r="Z242" s="74" t="s">
        <v>107</v>
      </c>
      <c r="AA242" s="38">
        <f>[2]Calculations!AA210</f>
        <v>0</v>
      </c>
      <c r="AB242" s="38">
        <f>[2]Calculations!AM210</f>
        <v>0</v>
      </c>
      <c r="AC242" s="38">
        <f>[2]Calculations!AB210</f>
        <v>0</v>
      </c>
      <c r="AD242" s="38">
        <f>[2]Calculations!AN210</f>
        <v>0</v>
      </c>
      <c r="AE242" s="38">
        <f>[2]Calculations!AC210</f>
        <v>0</v>
      </c>
      <c r="AF242" s="38">
        <f>[2]Calculations!AO210</f>
        <v>0</v>
      </c>
      <c r="AG242" s="38">
        <f>[2]Calculations!AD210</f>
        <v>0</v>
      </c>
      <c r="AH242" s="38">
        <f>[2]Calculations!AP210</f>
        <v>0</v>
      </c>
      <c r="AI242" s="38">
        <f>[2]Calculations!AE210</f>
        <v>0</v>
      </c>
      <c r="AJ242" s="38">
        <f>[2]Calculations!AQ210</f>
        <v>0</v>
      </c>
      <c r="AK242" s="38">
        <f>[2]Calculations!AF210</f>
        <v>0</v>
      </c>
      <c r="AL242" s="38">
        <f>[2]Calculations!AR210</f>
        <v>0</v>
      </c>
      <c r="AM242" s="38">
        <f>[2]Calculations!AG210</f>
        <v>0</v>
      </c>
      <c r="AN242" s="38">
        <f>[2]Calculations!AS210</f>
        <v>0</v>
      </c>
      <c r="AO242" s="38">
        <f>[2]Calculations!AH210</f>
        <v>0</v>
      </c>
      <c r="AP242" s="38">
        <f>[2]Calculations!AT210</f>
        <v>0</v>
      </c>
      <c r="AQ242" s="38">
        <f>[2]Calculations!AI210</f>
        <v>0</v>
      </c>
      <c r="AR242" s="38">
        <f>[2]Calculations!AU210</f>
        <v>0</v>
      </c>
      <c r="AS242" s="38">
        <f>[2]Calculations!AJ210</f>
        <v>0</v>
      </c>
      <c r="AT242" s="38">
        <f>[2]Calculations!AV210</f>
        <v>0</v>
      </c>
      <c r="AU242" s="38">
        <f>[2]Calculations!AK210</f>
        <v>0</v>
      </c>
      <c r="AV242" s="38">
        <f>[2]Calculations!AW210</f>
        <v>0</v>
      </c>
      <c r="AW242" s="13"/>
      <c r="AX242" s="13"/>
      <c r="AY242" s="85" t="str">
        <f>[2]Calculations!D210</f>
        <v>Land Supply 2018</v>
      </c>
    </row>
    <row r="243" spans="2:51" ht="14.5" x14ac:dyDescent="0.35">
      <c r="B243" s="13" t="str">
        <f>[2]Calculations!A211</f>
        <v>112543/FO/2016</v>
      </c>
      <c r="C243" s="30" t="str">
        <f>[2]Calculations!B211</f>
        <v>157 Queens Road Manchester</v>
      </c>
      <c r="D243" s="13" t="str">
        <f>[2]Calculations!C211</f>
        <v>Residential</v>
      </c>
      <c r="E243" s="38">
        <f>[2]Calculations!E211</f>
        <v>1.2638099999999999E-2</v>
      </c>
      <c r="F243" s="38">
        <f>[2]Calculations!I211</f>
        <v>1.2638099999999999E-2</v>
      </c>
      <c r="G243" s="38">
        <f>[2]Calculations!M211</f>
        <v>100</v>
      </c>
      <c r="H243" s="38">
        <f>[2]Calculations!H211</f>
        <v>0</v>
      </c>
      <c r="I243" s="38">
        <f>[2]Calculations!L211</f>
        <v>0</v>
      </c>
      <c r="J243" s="38">
        <f>[2]Calculations!G211</f>
        <v>0</v>
      </c>
      <c r="K243" s="38">
        <f>[2]Calculations!K211</f>
        <v>0</v>
      </c>
      <c r="L243" s="38">
        <f>[2]Calculations!F211</f>
        <v>0</v>
      </c>
      <c r="M243" s="38">
        <f>[2]Calculations!J211</f>
        <v>0</v>
      </c>
      <c r="N243" s="38">
        <f>[2]Calculations!V211</f>
        <v>0</v>
      </c>
      <c r="O243" s="38">
        <f>[2]Calculations!W211</f>
        <v>0</v>
      </c>
      <c r="P243" s="38">
        <f>[2]Calculations!O211</f>
        <v>2.8261499999999999E-3</v>
      </c>
      <c r="Q243" s="38">
        <f>[2]Calculations!S211</f>
        <v>22.362143043653717</v>
      </c>
      <c r="R243" s="38">
        <f>[2]Calculations!Q211</f>
        <v>0</v>
      </c>
      <c r="S243" s="38">
        <f>[2]Calculations!T211</f>
        <v>0</v>
      </c>
      <c r="T243" s="38">
        <f>[2]Calculations!R211</f>
        <v>0</v>
      </c>
      <c r="U243" s="38">
        <f>[2]Calculations!U211</f>
        <v>0</v>
      </c>
      <c r="V243" s="38" t="str">
        <f>[2]Calculations!X211</f>
        <v>Not Modelled</v>
      </c>
      <c r="W243" s="38" t="str">
        <f>[2]Calculations!Y211</f>
        <v>N/A</v>
      </c>
      <c r="X243" s="38" t="s">
        <v>100</v>
      </c>
      <c r="Y243" s="73" t="s">
        <v>105</v>
      </c>
      <c r="Z243" s="73" t="s">
        <v>1066</v>
      </c>
      <c r="AA243" s="38">
        <f>[2]Calculations!AA211</f>
        <v>0</v>
      </c>
      <c r="AB243" s="38">
        <f>[2]Calculations!AM211</f>
        <v>0</v>
      </c>
      <c r="AC243" s="38">
        <f>[2]Calculations!AB211</f>
        <v>0</v>
      </c>
      <c r="AD243" s="38">
        <f>[2]Calculations!AN211</f>
        <v>0</v>
      </c>
      <c r="AE243" s="38">
        <f>[2]Calculations!AC211</f>
        <v>0</v>
      </c>
      <c r="AF243" s="38">
        <f>[2]Calculations!AO211</f>
        <v>0</v>
      </c>
      <c r="AG243" s="38">
        <f>[2]Calculations!AD211</f>
        <v>0</v>
      </c>
      <c r="AH243" s="38">
        <f>[2]Calculations!AP211</f>
        <v>0</v>
      </c>
      <c r="AI243" s="38">
        <f>[2]Calculations!AE211</f>
        <v>0</v>
      </c>
      <c r="AJ243" s="38">
        <f>[2]Calculations!AQ211</f>
        <v>0</v>
      </c>
      <c r="AK243" s="38">
        <f>[2]Calculations!AF211</f>
        <v>0</v>
      </c>
      <c r="AL243" s="38">
        <f>[2]Calculations!AR211</f>
        <v>0</v>
      </c>
      <c r="AM243" s="38">
        <f>[2]Calculations!AG211</f>
        <v>0</v>
      </c>
      <c r="AN243" s="38">
        <f>[2]Calculations!AS211</f>
        <v>0</v>
      </c>
      <c r="AO243" s="38">
        <f>[2]Calculations!AH211</f>
        <v>0</v>
      </c>
      <c r="AP243" s="38">
        <f>[2]Calculations!AT211</f>
        <v>0</v>
      </c>
      <c r="AQ243" s="38">
        <f>[2]Calculations!AI211</f>
        <v>1.2638099999899999E-2</v>
      </c>
      <c r="AR243" s="38">
        <f>[2]Calculations!AU211</f>
        <v>99.99999999920874</v>
      </c>
      <c r="AS243" s="38">
        <f>[2]Calculations!AJ211</f>
        <v>0</v>
      </c>
      <c r="AT243" s="38">
        <f>[2]Calculations!AV211</f>
        <v>0</v>
      </c>
      <c r="AU243" s="38">
        <f>[2]Calculations!AK211</f>
        <v>0</v>
      </c>
      <c r="AV243" s="38">
        <f>[2]Calculations!AW211</f>
        <v>0</v>
      </c>
      <c r="AW243" s="13"/>
      <c r="AX243" s="13"/>
      <c r="AY243" s="85" t="str">
        <f>[2]Calculations!D211</f>
        <v>Land Supply 2018</v>
      </c>
    </row>
    <row r="244" spans="2:51" ht="26" x14ac:dyDescent="0.35">
      <c r="B244" s="13" t="str">
        <f>[2]Calculations!A212</f>
        <v>112565/FO/2016</v>
      </c>
      <c r="C244" s="30" t="str">
        <f>[2]Calculations!B212</f>
        <v>First floor, 103 Portland Street</v>
      </c>
      <c r="D244" s="13" t="str">
        <f>[2]Calculations!C212</f>
        <v>Residential</v>
      </c>
      <c r="E244" s="38">
        <f>[2]Calculations!E212</f>
        <v>4.1376400000000001E-2</v>
      </c>
      <c r="F244" s="38">
        <f>[2]Calculations!I212</f>
        <v>4.1376400000000001E-2</v>
      </c>
      <c r="G244" s="38">
        <f>[2]Calculations!M212</f>
        <v>100</v>
      </c>
      <c r="H244" s="38">
        <f>[2]Calculations!H212</f>
        <v>0</v>
      </c>
      <c r="I244" s="38">
        <f>[2]Calculations!L212</f>
        <v>0</v>
      </c>
      <c r="J244" s="38">
        <f>[2]Calculations!G212</f>
        <v>0</v>
      </c>
      <c r="K244" s="38">
        <f>[2]Calculations!K212</f>
        <v>0</v>
      </c>
      <c r="L244" s="38">
        <f>[2]Calculations!F212</f>
        <v>0</v>
      </c>
      <c r="M244" s="38">
        <f>[2]Calculations!J212</f>
        <v>0</v>
      </c>
      <c r="N244" s="38">
        <f>[2]Calculations!V212</f>
        <v>0</v>
      </c>
      <c r="O244" s="38">
        <f>[2]Calculations!W212</f>
        <v>0</v>
      </c>
      <c r="P244" s="38">
        <f>[2]Calculations!O212</f>
        <v>0</v>
      </c>
      <c r="Q244" s="38">
        <f>[2]Calculations!S212</f>
        <v>0</v>
      </c>
      <c r="R244" s="38">
        <f>[2]Calculations!Q212</f>
        <v>0</v>
      </c>
      <c r="S244" s="38">
        <f>[2]Calculations!T212</f>
        <v>0</v>
      </c>
      <c r="T244" s="38">
        <f>[2]Calculations!R212</f>
        <v>0</v>
      </c>
      <c r="U244" s="38">
        <f>[2]Calculations!U212</f>
        <v>0</v>
      </c>
      <c r="V244" s="38" t="str">
        <f>[2]Calculations!X212</f>
        <v>Not Modelled</v>
      </c>
      <c r="W244" s="38" t="str">
        <f>[2]Calculations!Y212</f>
        <v>N/A</v>
      </c>
      <c r="X244" s="38" t="s">
        <v>100</v>
      </c>
      <c r="Y244" s="73" t="s">
        <v>106</v>
      </c>
      <c r="Z244" s="74" t="s">
        <v>107</v>
      </c>
      <c r="AA244" s="38">
        <f>[2]Calculations!AA212</f>
        <v>0</v>
      </c>
      <c r="AB244" s="38">
        <f>[2]Calculations!AM212</f>
        <v>0</v>
      </c>
      <c r="AC244" s="38">
        <f>[2]Calculations!AB212</f>
        <v>0</v>
      </c>
      <c r="AD244" s="38">
        <f>[2]Calculations!AN212</f>
        <v>0</v>
      </c>
      <c r="AE244" s="38">
        <f>[2]Calculations!AC212</f>
        <v>0</v>
      </c>
      <c r="AF244" s="38">
        <f>[2]Calculations!AO212</f>
        <v>0</v>
      </c>
      <c r="AG244" s="38">
        <f>[2]Calculations!AD212</f>
        <v>0</v>
      </c>
      <c r="AH244" s="38">
        <f>[2]Calculations!AP212</f>
        <v>0</v>
      </c>
      <c r="AI244" s="38">
        <f>[2]Calculations!AE212</f>
        <v>0</v>
      </c>
      <c r="AJ244" s="38">
        <f>[2]Calculations!AQ212</f>
        <v>0</v>
      </c>
      <c r="AK244" s="38">
        <f>[2]Calculations!AF212</f>
        <v>0</v>
      </c>
      <c r="AL244" s="38">
        <f>[2]Calculations!AR212</f>
        <v>0</v>
      </c>
      <c r="AM244" s="38">
        <f>[2]Calculations!AG212</f>
        <v>0</v>
      </c>
      <c r="AN244" s="38">
        <f>[2]Calculations!AS212</f>
        <v>0</v>
      </c>
      <c r="AO244" s="38">
        <f>[2]Calculations!AH212</f>
        <v>0</v>
      </c>
      <c r="AP244" s="38">
        <f>[2]Calculations!AT212</f>
        <v>0</v>
      </c>
      <c r="AQ244" s="38">
        <f>[2]Calculations!AI212</f>
        <v>4.1376375001300002E-2</v>
      </c>
      <c r="AR244" s="38">
        <f>[2]Calculations!AU212</f>
        <v>99.999939582225622</v>
      </c>
      <c r="AS244" s="38">
        <f>[2]Calculations!AJ212</f>
        <v>0</v>
      </c>
      <c r="AT244" s="38">
        <f>[2]Calculations!AV212</f>
        <v>0</v>
      </c>
      <c r="AU244" s="38">
        <f>[2]Calculations!AK212</f>
        <v>0</v>
      </c>
      <c r="AV244" s="38">
        <f>[2]Calculations!AW212</f>
        <v>0</v>
      </c>
      <c r="AW244" s="13"/>
      <c r="AX244" s="13"/>
      <c r="AY244" s="85" t="str">
        <f>[2]Calculations!D212</f>
        <v>Land Supply 2018</v>
      </c>
    </row>
    <row r="245" spans="2:51" ht="26" x14ac:dyDescent="0.35">
      <c r="B245" s="13" t="str">
        <f>[2]Calculations!A213</f>
        <v>112589/FO/2016/S1</v>
      </c>
      <c r="C245" s="30" t="str">
        <f>[2]Calculations!B213</f>
        <v>306-310 Great Western Street Moss Side</v>
      </c>
      <c r="D245" s="13" t="str">
        <f>[2]Calculations!C213</f>
        <v>Residential</v>
      </c>
      <c r="E245" s="38">
        <f>[2]Calculations!E213</f>
        <v>2.6766700000000001E-2</v>
      </c>
      <c r="F245" s="38">
        <f>[2]Calculations!I213</f>
        <v>2.6766700000000001E-2</v>
      </c>
      <c r="G245" s="38">
        <f>[2]Calculations!M213</f>
        <v>100</v>
      </c>
      <c r="H245" s="38">
        <f>[2]Calculations!H213</f>
        <v>0</v>
      </c>
      <c r="I245" s="38">
        <f>[2]Calculations!L213</f>
        <v>0</v>
      </c>
      <c r="J245" s="38">
        <f>[2]Calculations!G213</f>
        <v>0</v>
      </c>
      <c r="K245" s="38">
        <f>[2]Calculations!K213</f>
        <v>0</v>
      </c>
      <c r="L245" s="38">
        <f>[2]Calculations!F213</f>
        <v>0</v>
      </c>
      <c r="M245" s="38">
        <f>[2]Calculations!J213</f>
        <v>0</v>
      </c>
      <c r="N245" s="38">
        <f>[2]Calculations!V213</f>
        <v>2.0830381750800001E-2</v>
      </c>
      <c r="O245" s="38">
        <f>[2]Calculations!W213</f>
        <v>77.822001781317823</v>
      </c>
      <c r="P245" s="38">
        <f>[2]Calculations!O213</f>
        <v>0</v>
      </c>
      <c r="Q245" s="38">
        <f>[2]Calculations!S213</f>
        <v>0</v>
      </c>
      <c r="R245" s="38">
        <f>[2]Calculations!Q213</f>
        <v>0</v>
      </c>
      <c r="S245" s="38">
        <f>[2]Calculations!T213</f>
        <v>0</v>
      </c>
      <c r="T245" s="38">
        <f>[2]Calculations!R213</f>
        <v>0</v>
      </c>
      <c r="U245" s="38">
        <f>[2]Calculations!U213</f>
        <v>0</v>
      </c>
      <c r="V245" s="38" t="str">
        <f>[2]Calculations!X213</f>
        <v>Not Modelled</v>
      </c>
      <c r="W245" s="38" t="str">
        <f>[2]Calculations!Y213</f>
        <v>N/A</v>
      </c>
      <c r="X245" s="38" t="s">
        <v>100</v>
      </c>
      <c r="Y245" s="73" t="s">
        <v>106</v>
      </c>
      <c r="Z245" s="74" t="s">
        <v>107</v>
      </c>
      <c r="AA245" s="38">
        <f>[2]Calculations!AA213</f>
        <v>0</v>
      </c>
      <c r="AB245" s="38">
        <f>[2]Calculations!AM213</f>
        <v>0</v>
      </c>
      <c r="AC245" s="38">
        <f>[2]Calculations!AB213</f>
        <v>0</v>
      </c>
      <c r="AD245" s="38">
        <f>[2]Calculations!AN213</f>
        <v>0</v>
      </c>
      <c r="AE245" s="38">
        <f>[2]Calculations!AC213</f>
        <v>0</v>
      </c>
      <c r="AF245" s="38">
        <f>[2]Calculations!AO213</f>
        <v>0</v>
      </c>
      <c r="AG245" s="38">
        <f>[2]Calculations!AD213</f>
        <v>0</v>
      </c>
      <c r="AH245" s="38">
        <f>[2]Calculations!AP213</f>
        <v>0</v>
      </c>
      <c r="AI245" s="38">
        <f>[2]Calculations!AE213</f>
        <v>0</v>
      </c>
      <c r="AJ245" s="38">
        <f>[2]Calculations!AQ213</f>
        <v>0</v>
      </c>
      <c r="AK245" s="38">
        <f>[2]Calculations!AF213</f>
        <v>0</v>
      </c>
      <c r="AL245" s="38">
        <f>[2]Calculations!AR213</f>
        <v>0</v>
      </c>
      <c r="AM245" s="38">
        <f>[2]Calculations!AG213</f>
        <v>0</v>
      </c>
      <c r="AN245" s="38">
        <f>[2]Calculations!AS213</f>
        <v>0</v>
      </c>
      <c r="AO245" s="38">
        <f>[2]Calculations!AH213</f>
        <v>0</v>
      </c>
      <c r="AP245" s="38">
        <f>[2]Calculations!AT213</f>
        <v>0</v>
      </c>
      <c r="AQ245" s="38">
        <f>[2]Calculations!AI213</f>
        <v>0</v>
      </c>
      <c r="AR245" s="38">
        <f>[2]Calculations!AU213</f>
        <v>0</v>
      </c>
      <c r="AS245" s="38">
        <f>[2]Calculations!AJ213</f>
        <v>0</v>
      </c>
      <c r="AT245" s="38">
        <f>[2]Calculations!AV213</f>
        <v>0</v>
      </c>
      <c r="AU245" s="38">
        <f>[2]Calculations!AK213</f>
        <v>0</v>
      </c>
      <c r="AV245" s="38">
        <f>[2]Calculations!AW213</f>
        <v>0</v>
      </c>
      <c r="AW245" s="13"/>
      <c r="AX245" s="13"/>
      <c r="AY245" s="85" t="str">
        <f>[2]Calculations!D213</f>
        <v>Land Supply 2018</v>
      </c>
    </row>
    <row r="246" spans="2:51" ht="26" x14ac:dyDescent="0.35">
      <c r="B246" s="13" t="str">
        <f>[2]Calculations!A214</f>
        <v>112641/OO/2016 / 104026</v>
      </c>
      <c r="C246" s="30" t="str">
        <f>[2]Calculations!B214</f>
        <v>Junction of Bamford St / Bank St</v>
      </c>
      <c r="D246" s="13" t="str">
        <f>[2]Calculations!C214</f>
        <v>Residential</v>
      </c>
      <c r="E246" s="38">
        <f>[2]Calculations!E214</f>
        <v>0.26361400000000001</v>
      </c>
      <c r="F246" s="38">
        <f>[2]Calculations!I214</f>
        <v>0.26361400000000001</v>
      </c>
      <c r="G246" s="38">
        <f>[2]Calculations!M214</f>
        <v>100</v>
      </c>
      <c r="H246" s="38">
        <f>[2]Calculations!H214</f>
        <v>0</v>
      </c>
      <c r="I246" s="38">
        <f>[2]Calculations!L214</f>
        <v>0</v>
      </c>
      <c r="J246" s="38">
        <f>[2]Calculations!G214</f>
        <v>0</v>
      </c>
      <c r="K246" s="38">
        <f>[2]Calculations!K214</f>
        <v>0</v>
      </c>
      <c r="L246" s="38">
        <f>[2]Calculations!F214</f>
        <v>0</v>
      </c>
      <c r="M246" s="38">
        <f>[2]Calculations!J214</f>
        <v>0</v>
      </c>
      <c r="N246" s="38">
        <f>[2]Calculations!V214</f>
        <v>0</v>
      </c>
      <c r="O246" s="38">
        <f>[2]Calculations!W214</f>
        <v>0</v>
      </c>
      <c r="P246" s="38">
        <f>[2]Calculations!O214</f>
        <v>0</v>
      </c>
      <c r="Q246" s="38">
        <f>[2]Calculations!S214</f>
        <v>0</v>
      </c>
      <c r="R246" s="38">
        <f>[2]Calculations!Q214</f>
        <v>0</v>
      </c>
      <c r="S246" s="38">
        <f>[2]Calculations!T214</f>
        <v>0</v>
      </c>
      <c r="T246" s="38">
        <f>[2]Calculations!R214</f>
        <v>0</v>
      </c>
      <c r="U246" s="38">
        <f>[2]Calculations!U214</f>
        <v>0</v>
      </c>
      <c r="V246" s="38" t="str">
        <f>[2]Calculations!X214</f>
        <v>Not Modelled</v>
      </c>
      <c r="W246" s="38" t="str">
        <f>[2]Calculations!Y214</f>
        <v>N/A</v>
      </c>
      <c r="X246" s="38" t="s">
        <v>100</v>
      </c>
      <c r="Y246" s="73" t="s">
        <v>106</v>
      </c>
      <c r="Z246" s="74" t="s">
        <v>107</v>
      </c>
      <c r="AA246" s="38">
        <f>[2]Calculations!AA214</f>
        <v>0</v>
      </c>
      <c r="AB246" s="38">
        <f>[2]Calculations!AM214</f>
        <v>0</v>
      </c>
      <c r="AC246" s="38">
        <f>[2]Calculations!AB214</f>
        <v>0</v>
      </c>
      <c r="AD246" s="38">
        <f>[2]Calculations!AN214</f>
        <v>0</v>
      </c>
      <c r="AE246" s="38">
        <f>[2]Calculations!AC214</f>
        <v>0</v>
      </c>
      <c r="AF246" s="38">
        <f>[2]Calculations!AO214</f>
        <v>0</v>
      </c>
      <c r="AG246" s="38">
        <f>[2]Calculations!AD214</f>
        <v>0</v>
      </c>
      <c r="AH246" s="38">
        <f>[2]Calculations!AP214</f>
        <v>0</v>
      </c>
      <c r="AI246" s="38">
        <f>[2]Calculations!AE214</f>
        <v>0</v>
      </c>
      <c r="AJ246" s="38">
        <f>[2]Calculations!AQ214</f>
        <v>0</v>
      </c>
      <c r="AK246" s="38">
        <f>[2]Calculations!AF214</f>
        <v>0</v>
      </c>
      <c r="AL246" s="38">
        <f>[2]Calculations!AR214</f>
        <v>0</v>
      </c>
      <c r="AM246" s="38">
        <f>[2]Calculations!AG214</f>
        <v>0</v>
      </c>
      <c r="AN246" s="38">
        <f>[2]Calculations!AS214</f>
        <v>0</v>
      </c>
      <c r="AO246" s="38">
        <f>[2]Calculations!AH214</f>
        <v>0</v>
      </c>
      <c r="AP246" s="38">
        <f>[2]Calculations!AT214</f>
        <v>0</v>
      </c>
      <c r="AQ246" s="38">
        <f>[2]Calculations!AI214</f>
        <v>0.26361379499600002</v>
      </c>
      <c r="AR246" s="38">
        <f>[2]Calculations!AU214</f>
        <v>99.999922233265309</v>
      </c>
      <c r="AS246" s="38">
        <f>[2]Calculations!AJ214</f>
        <v>0</v>
      </c>
      <c r="AT246" s="38">
        <f>[2]Calculations!AV214</f>
        <v>0</v>
      </c>
      <c r="AU246" s="38">
        <f>[2]Calculations!AK214</f>
        <v>0</v>
      </c>
      <c r="AV246" s="38">
        <f>[2]Calculations!AW214</f>
        <v>0</v>
      </c>
      <c r="AW246" s="13"/>
      <c r="AX246" s="13"/>
      <c r="AY246" s="85" t="str">
        <f>[2]Calculations!D214</f>
        <v>Land Supply 2018</v>
      </c>
    </row>
    <row r="247" spans="2:51" ht="26" x14ac:dyDescent="0.35">
      <c r="B247" s="13" t="str">
        <f>[2]Calculations!A215</f>
        <v>112669/FO/2016</v>
      </c>
      <c r="C247" s="30" t="str">
        <f>[2]Calculations!B215</f>
        <v>60 Brantingham Road</v>
      </c>
      <c r="D247" s="13" t="str">
        <f>[2]Calculations!C215</f>
        <v>Residential</v>
      </c>
      <c r="E247" s="38">
        <f>[2]Calculations!E215</f>
        <v>6.1437499999999999E-2</v>
      </c>
      <c r="F247" s="38">
        <f>[2]Calculations!I215</f>
        <v>6.1437499999999999E-2</v>
      </c>
      <c r="G247" s="38">
        <f>[2]Calculations!M215</f>
        <v>100</v>
      </c>
      <c r="H247" s="38">
        <f>[2]Calculations!H215</f>
        <v>0</v>
      </c>
      <c r="I247" s="38">
        <f>[2]Calculations!L215</f>
        <v>0</v>
      </c>
      <c r="J247" s="38">
        <f>[2]Calculations!G215</f>
        <v>0</v>
      </c>
      <c r="K247" s="38">
        <f>[2]Calculations!K215</f>
        <v>0</v>
      </c>
      <c r="L247" s="38">
        <f>[2]Calculations!F215</f>
        <v>0</v>
      </c>
      <c r="M247" s="38">
        <f>[2]Calculations!J215</f>
        <v>0</v>
      </c>
      <c r="N247" s="38">
        <f>[2]Calculations!V215</f>
        <v>6.1437514999500002E-2</v>
      </c>
      <c r="O247" s="38">
        <f>[2]Calculations!W215</f>
        <v>100.00002441424212</v>
      </c>
      <c r="P247" s="38">
        <f>[2]Calculations!O215</f>
        <v>0</v>
      </c>
      <c r="Q247" s="38">
        <f>[2]Calculations!S215</f>
        <v>0</v>
      </c>
      <c r="R247" s="38">
        <f>[2]Calculations!Q215</f>
        <v>0</v>
      </c>
      <c r="S247" s="38">
        <f>[2]Calculations!T215</f>
        <v>0</v>
      </c>
      <c r="T247" s="38">
        <f>[2]Calculations!R215</f>
        <v>0</v>
      </c>
      <c r="U247" s="38">
        <f>[2]Calculations!U215</f>
        <v>0</v>
      </c>
      <c r="V247" s="38" t="str">
        <f>[2]Calculations!X215</f>
        <v>Not Modelled</v>
      </c>
      <c r="W247" s="38" t="str">
        <f>[2]Calculations!Y215</f>
        <v>N/A</v>
      </c>
      <c r="X247" s="38" t="s">
        <v>100</v>
      </c>
      <c r="Y247" s="73" t="s">
        <v>106</v>
      </c>
      <c r="Z247" s="74" t="s">
        <v>107</v>
      </c>
      <c r="AA247" s="38">
        <f>[2]Calculations!AA215</f>
        <v>0</v>
      </c>
      <c r="AB247" s="38">
        <f>[2]Calculations!AM215</f>
        <v>0</v>
      </c>
      <c r="AC247" s="38">
        <f>[2]Calculations!AB215</f>
        <v>0</v>
      </c>
      <c r="AD247" s="38">
        <f>[2]Calculations!AN215</f>
        <v>0</v>
      </c>
      <c r="AE247" s="38">
        <f>[2]Calculations!AC215</f>
        <v>0</v>
      </c>
      <c r="AF247" s="38">
        <f>[2]Calculations!AO215</f>
        <v>0</v>
      </c>
      <c r="AG247" s="38">
        <f>[2]Calculations!AD215</f>
        <v>0</v>
      </c>
      <c r="AH247" s="38">
        <f>[2]Calculations!AP215</f>
        <v>0</v>
      </c>
      <c r="AI247" s="38">
        <f>[2]Calculations!AE215</f>
        <v>0</v>
      </c>
      <c r="AJ247" s="38">
        <f>[2]Calculations!AQ215</f>
        <v>0</v>
      </c>
      <c r="AK247" s="38">
        <f>[2]Calculations!AF215</f>
        <v>0</v>
      </c>
      <c r="AL247" s="38">
        <f>[2]Calculations!AR215</f>
        <v>0</v>
      </c>
      <c r="AM247" s="38">
        <f>[2]Calculations!AG215</f>
        <v>0</v>
      </c>
      <c r="AN247" s="38">
        <f>[2]Calculations!AS215</f>
        <v>0</v>
      </c>
      <c r="AO247" s="38">
        <f>[2]Calculations!AH215</f>
        <v>0</v>
      </c>
      <c r="AP247" s="38">
        <f>[2]Calculations!AT215</f>
        <v>0</v>
      </c>
      <c r="AQ247" s="38">
        <f>[2]Calculations!AI215</f>
        <v>0</v>
      </c>
      <c r="AR247" s="38">
        <f>[2]Calculations!AU215</f>
        <v>0</v>
      </c>
      <c r="AS247" s="38">
        <f>[2]Calculations!AJ215</f>
        <v>0</v>
      </c>
      <c r="AT247" s="38">
        <f>[2]Calculations!AV215</f>
        <v>0</v>
      </c>
      <c r="AU247" s="38">
        <f>[2]Calculations!AK215</f>
        <v>0</v>
      </c>
      <c r="AV247" s="38">
        <f>[2]Calculations!AW215</f>
        <v>0</v>
      </c>
      <c r="AW247" s="13"/>
      <c r="AX247" s="13"/>
      <c r="AY247" s="85" t="str">
        <f>[2]Calculations!D215</f>
        <v>Land Supply 2018</v>
      </c>
    </row>
    <row r="248" spans="2:51" ht="26" x14ac:dyDescent="0.35">
      <c r="B248" s="13" t="str">
        <f>[2]Calculations!A216</f>
        <v>112704 / 101700/OO/2013/N1</v>
      </c>
      <c r="C248" s="30" t="str">
        <f>[2]Calculations!B216</f>
        <v>103 Queens Road Cheetham</v>
      </c>
      <c r="D248" s="13" t="str">
        <f>[2]Calculations!C216</f>
        <v>Residential</v>
      </c>
      <c r="E248" s="38">
        <f>[2]Calculations!E216</f>
        <v>7.5923500000000005E-2</v>
      </c>
      <c r="F248" s="38">
        <f>[2]Calculations!I216</f>
        <v>7.5923500000000005E-2</v>
      </c>
      <c r="G248" s="38">
        <f>[2]Calculations!M216</f>
        <v>100</v>
      </c>
      <c r="H248" s="38">
        <f>[2]Calculations!H216</f>
        <v>0</v>
      </c>
      <c r="I248" s="38">
        <f>[2]Calculations!L216</f>
        <v>0</v>
      </c>
      <c r="J248" s="38">
        <f>[2]Calculations!G216</f>
        <v>0</v>
      </c>
      <c r="K248" s="38">
        <f>[2]Calculations!K216</f>
        <v>0</v>
      </c>
      <c r="L248" s="38">
        <f>[2]Calculations!F216</f>
        <v>0</v>
      </c>
      <c r="M248" s="38">
        <f>[2]Calculations!J216</f>
        <v>0</v>
      </c>
      <c r="N248" s="38">
        <f>[2]Calculations!V216</f>
        <v>0</v>
      </c>
      <c r="O248" s="38">
        <f>[2]Calculations!W216</f>
        <v>0</v>
      </c>
      <c r="P248" s="38">
        <f>[2]Calculations!O216</f>
        <v>0</v>
      </c>
      <c r="Q248" s="38">
        <f>[2]Calculations!S216</f>
        <v>0</v>
      </c>
      <c r="R248" s="38">
        <f>[2]Calculations!Q216</f>
        <v>0</v>
      </c>
      <c r="S248" s="38">
        <f>[2]Calculations!T216</f>
        <v>0</v>
      </c>
      <c r="T248" s="38">
        <f>[2]Calculations!R216</f>
        <v>0</v>
      </c>
      <c r="U248" s="38">
        <f>[2]Calculations!U216</f>
        <v>0</v>
      </c>
      <c r="V248" s="38" t="str">
        <f>[2]Calculations!X216</f>
        <v>Not Modelled</v>
      </c>
      <c r="W248" s="38" t="str">
        <f>[2]Calculations!Y216</f>
        <v>N/A</v>
      </c>
      <c r="X248" s="38" t="s">
        <v>100</v>
      </c>
      <c r="Y248" s="73" t="s">
        <v>106</v>
      </c>
      <c r="Z248" s="74" t="s">
        <v>107</v>
      </c>
      <c r="AA248" s="38">
        <f>[2]Calculations!AA216</f>
        <v>0</v>
      </c>
      <c r="AB248" s="38">
        <f>[2]Calculations!AM216</f>
        <v>0</v>
      </c>
      <c r="AC248" s="38">
        <f>[2]Calculations!AB216</f>
        <v>0</v>
      </c>
      <c r="AD248" s="38">
        <f>[2]Calculations!AN216</f>
        <v>0</v>
      </c>
      <c r="AE248" s="38">
        <f>[2]Calculations!AC216</f>
        <v>0</v>
      </c>
      <c r="AF248" s="38">
        <f>[2]Calculations!AO216</f>
        <v>0</v>
      </c>
      <c r="AG248" s="38">
        <f>[2]Calculations!AD216</f>
        <v>0</v>
      </c>
      <c r="AH248" s="38">
        <f>[2]Calculations!AP216</f>
        <v>0</v>
      </c>
      <c r="AI248" s="38">
        <f>[2]Calculations!AE216</f>
        <v>0</v>
      </c>
      <c r="AJ248" s="38">
        <f>[2]Calculations!AQ216</f>
        <v>0</v>
      </c>
      <c r="AK248" s="38">
        <f>[2]Calculations!AF216</f>
        <v>0</v>
      </c>
      <c r="AL248" s="38">
        <f>[2]Calculations!AR216</f>
        <v>0</v>
      </c>
      <c r="AM248" s="38">
        <f>[2]Calculations!AG216</f>
        <v>0</v>
      </c>
      <c r="AN248" s="38">
        <f>[2]Calculations!AS216</f>
        <v>0</v>
      </c>
      <c r="AO248" s="38">
        <f>[2]Calculations!AH216</f>
        <v>0</v>
      </c>
      <c r="AP248" s="38">
        <f>[2]Calculations!AT216</f>
        <v>0</v>
      </c>
      <c r="AQ248" s="38">
        <f>[2]Calculations!AI216</f>
        <v>7.5923475002199994E-2</v>
      </c>
      <c r="AR248" s="38">
        <f>[2]Calculations!AU216</f>
        <v>99.999967075016286</v>
      </c>
      <c r="AS248" s="38">
        <f>[2]Calculations!AJ216</f>
        <v>0</v>
      </c>
      <c r="AT248" s="38">
        <f>[2]Calculations!AV216</f>
        <v>0</v>
      </c>
      <c r="AU248" s="38">
        <f>[2]Calculations!AK216</f>
        <v>0</v>
      </c>
      <c r="AV248" s="38">
        <f>[2]Calculations!AW216</f>
        <v>0</v>
      </c>
      <c r="AW248" s="13"/>
      <c r="AX248" s="13"/>
      <c r="AY248" s="85" t="str">
        <f>[2]Calculations!D216</f>
        <v>Land Supply 2018</v>
      </c>
    </row>
    <row r="249" spans="2:51" ht="26" x14ac:dyDescent="0.35">
      <c r="B249" s="13" t="str">
        <f>[2]Calculations!A217</f>
        <v>112727/FO/2016</v>
      </c>
      <c r="C249" s="30" t="str">
        <f>[2]Calculations!B217</f>
        <v>80 Grey Mare Lane</v>
      </c>
      <c r="D249" s="13" t="str">
        <f>[2]Calculations!C217</f>
        <v>Residential</v>
      </c>
      <c r="E249" s="38">
        <f>[2]Calculations!E217</f>
        <v>9.5327999999999996E-2</v>
      </c>
      <c r="F249" s="38">
        <f>[2]Calculations!I217</f>
        <v>9.5327999999999996E-2</v>
      </c>
      <c r="G249" s="38">
        <f>[2]Calculations!M217</f>
        <v>100</v>
      </c>
      <c r="H249" s="38">
        <f>[2]Calculations!H217</f>
        <v>0</v>
      </c>
      <c r="I249" s="38">
        <f>[2]Calculations!L217</f>
        <v>0</v>
      </c>
      <c r="J249" s="38">
        <f>[2]Calculations!G217</f>
        <v>0</v>
      </c>
      <c r="K249" s="38">
        <f>[2]Calculations!K217</f>
        <v>0</v>
      </c>
      <c r="L249" s="38">
        <f>[2]Calculations!F217</f>
        <v>0</v>
      </c>
      <c r="M249" s="38">
        <f>[2]Calculations!J217</f>
        <v>0</v>
      </c>
      <c r="N249" s="38">
        <f>[2]Calculations!V217</f>
        <v>0</v>
      </c>
      <c r="O249" s="38">
        <f>[2]Calculations!W217</f>
        <v>0</v>
      </c>
      <c r="P249" s="38">
        <f>[2]Calculations!O217</f>
        <v>0</v>
      </c>
      <c r="Q249" s="38">
        <f>[2]Calculations!S217</f>
        <v>0</v>
      </c>
      <c r="R249" s="38">
        <f>[2]Calculations!Q217</f>
        <v>0</v>
      </c>
      <c r="S249" s="38">
        <f>[2]Calculations!T217</f>
        <v>0</v>
      </c>
      <c r="T249" s="38">
        <f>[2]Calculations!R217</f>
        <v>0</v>
      </c>
      <c r="U249" s="38">
        <f>[2]Calculations!U217</f>
        <v>0</v>
      </c>
      <c r="V249" s="38" t="str">
        <f>[2]Calculations!X217</f>
        <v>Not Modelled</v>
      </c>
      <c r="W249" s="38" t="str">
        <f>[2]Calculations!Y217</f>
        <v>N/A</v>
      </c>
      <c r="X249" s="38" t="s">
        <v>100</v>
      </c>
      <c r="Y249" s="73" t="s">
        <v>106</v>
      </c>
      <c r="Z249" s="74" t="s">
        <v>107</v>
      </c>
      <c r="AA249" s="38">
        <f>[2]Calculations!AA217</f>
        <v>0</v>
      </c>
      <c r="AB249" s="38">
        <f>[2]Calculations!AM217</f>
        <v>0</v>
      </c>
      <c r="AC249" s="38">
        <f>[2]Calculations!AB217</f>
        <v>0</v>
      </c>
      <c r="AD249" s="38">
        <f>[2]Calculations!AN217</f>
        <v>0</v>
      </c>
      <c r="AE249" s="38">
        <f>[2]Calculations!AC217</f>
        <v>0</v>
      </c>
      <c r="AF249" s="38">
        <f>[2]Calculations!AO217</f>
        <v>0</v>
      </c>
      <c r="AG249" s="38">
        <f>[2]Calculations!AD217</f>
        <v>0</v>
      </c>
      <c r="AH249" s="38">
        <f>[2]Calculations!AP217</f>
        <v>0</v>
      </c>
      <c r="AI249" s="38">
        <f>[2]Calculations!AE217</f>
        <v>0</v>
      </c>
      <c r="AJ249" s="38">
        <f>[2]Calculations!AQ217</f>
        <v>0</v>
      </c>
      <c r="AK249" s="38">
        <f>[2]Calculations!AF217</f>
        <v>0</v>
      </c>
      <c r="AL249" s="38">
        <f>[2]Calculations!AR217</f>
        <v>0</v>
      </c>
      <c r="AM249" s="38">
        <f>[2]Calculations!AG217</f>
        <v>0</v>
      </c>
      <c r="AN249" s="38">
        <f>[2]Calculations!AS217</f>
        <v>0</v>
      </c>
      <c r="AO249" s="38">
        <f>[2]Calculations!AH217</f>
        <v>0</v>
      </c>
      <c r="AP249" s="38">
        <f>[2]Calculations!AT217</f>
        <v>0</v>
      </c>
      <c r="AQ249" s="38">
        <f>[2]Calculations!AI217</f>
        <v>0</v>
      </c>
      <c r="AR249" s="38">
        <f>[2]Calculations!AU217</f>
        <v>0</v>
      </c>
      <c r="AS249" s="38">
        <f>[2]Calculations!AJ217</f>
        <v>0</v>
      </c>
      <c r="AT249" s="38">
        <f>[2]Calculations!AV217</f>
        <v>0</v>
      </c>
      <c r="AU249" s="38">
        <f>[2]Calculations!AK217</f>
        <v>0</v>
      </c>
      <c r="AV249" s="38">
        <f>[2]Calculations!AW217</f>
        <v>0</v>
      </c>
      <c r="AW249" s="13"/>
      <c r="AX249" s="13"/>
      <c r="AY249" s="85" t="str">
        <f>[2]Calculations!D217</f>
        <v>Land Supply 2018</v>
      </c>
    </row>
    <row r="250" spans="2:51" ht="26" x14ac:dyDescent="0.35">
      <c r="B250" s="13" t="str">
        <f>[2]Calculations!A218</f>
        <v>113247/FU/2016</v>
      </c>
      <c r="C250" s="30" t="str">
        <f>[2]Calculations!B218</f>
        <v>Holy Trinity CE Primary School Capstan Street</v>
      </c>
      <c r="D250" s="13" t="str">
        <f>[2]Calculations!C218</f>
        <v>Residential</v>
      </c>
      <c r="E250" s="38">
        <f>[2]Calculations!E218</f>
        <v>4.3147600000000001E-2</v>
      </c>
      <c r="F250" s="38">
        <f>[2]Calculations!I218</f>
        <v>4.3147600000000001E-2</v>
      </c>
      <c r="G250" s="38">
        <f>[2]Calculations!M218</f>
        <v>100</v>
      </c>
      <c r="H250" s="38">
        <f>[2]Calculations!H218</f>
        <v>0</v>
      </c>
      <c r="I250" s="38">
        <f>[2]Calculations!L218</f>
        <v>0</v>
      </c>
      <c r="J250" s="38">
        <f>[2]Calculations!G218</f>
        <v>0</v>
      </c>
      <c r="K250" s="38">
        <f>[2]Calculations!K218</f>
        <v>0</v>
      </c>
      <c r="L250" s="38">
        <f>[2]Calculations!F218</f>
        <v>0</v>
      </c>
      <c r="M250" s="38">
        <f>[2]Calculations!J218</f>
        <v>0</v>
      </c>
      <c r="N250" s="38">
        <f>[2]Calculations!V218</f>
        <v>0</v>
      </c>
      <c r="O250" s="38">
        <f>[2]Calculations!W218</f>
        <v>0</v>
      </c>
      <c r="P250" s="38">
        <f>[2]Calculations!O218</f>
        <v>0</v>
      </c>
      <c r="Q250" s="38">
        <f>[2]Calculations!S218</f>
        <v>0</v>
      </c>
      <c r="R250" s="38">
        <f>[2]Calculations!Q218</f>
        <v>0</v>
      </c>
      <c r="S250" s="38">
        <f>[2]Calculations!T218</f>
        <v>0</v>
      </c>
      <c r="T250" s="38">
        <f>[2]Calculations!R218</f>
        <v>0</v>
      </c>
      <c r="U250" s="38">
        <f>[2]Calculations!U218</f>
        <v>0</v>
      </c>
      <c r="V250" s="38" t="str">
        <f>[2]Calculations!X218</f>
        <v>Not Modelled</v>
      </c>
      <c r="W250" s="38" t="str">
        <f>[2]Calculations!Y218</f>
        <v>N/A</v>
      </c>
      <c r="X250" s="38" t="s">
        <v>100</v>
      </c>
      <c r="Y250" s="73" t="s">
        <v>106</v>
      </c>
      <c r="Z250" s="74" t="s">
        <v>107</v>
      </c>
      <c r="AA250" s="38">
        <f>[2]Calculations!AA218</f>
        <v>0</v>
      </c>
      <c r="AB250" s="38">
        <f>[2]Calculations!AM218</f>
        <v>0</v>
      </c>
      <c r="AC250" s="38">
        <f>[2]Calculations!AB218</f>
        <v>0</v>
      </c>
      <c r="AD250" s="38">
        <f>[2]Calculations!AN218</f>
        <v>0</v>
      </c>
      <c r="AE250" s="38">
        <f>[2]Calculations!AC218</f>
        <v>0</v>
      </c>
      <c r="AF250" s="38">
        <f>[2]Calculations!AO218</f>
        <v>0</v>
      </c>
      <c r="AG250" s="38">
        <f>[2]Calculations!AD218</f>
        <v>0</v>
      </c>
      <c r="AH250" s="38">
        <f>[2]Calculations!AP218</f>
        <v>0</v>
      </c>
      <c r="AI250" s="38">
        <f>[2]Calculations!AE218</f>
        <v>0</v>
      </c>
      <c r="AJ250" s="38">
        <f>[2]Calculations!AQ218</f>
        <v>0</v>
      </c>
      <c r="AK250" s="38">
        <f>[2]Calculations!AF218</f>
        <v>0</v>
      </c>
      <c r="AL250" s="38">
        <f>[2]Calculations!AR218</f>
        <v>0</v>
      </c>
      <c r="AM250" s="38">
        <f>[2]Calculations!AG218</f>
        <v>0</v>
      </c>
      <c r="AN250" s="38">
        <f>[2]Calculations!AS218</f>
        <v>0</v>
      </c>
      <c r="AO250" s="38">
        <f>[2]Calculations!AH218</f>
        <v>0</v>
      </c>
      <c r="AP250" s="38">
        <f>[2]Calculations!AT218</f>
        <v>0</v>
      </c>
      <c r="AQ250" s="38">
        <f>[2]Calculations!AI218</f>
        <v>4.3147559999000003E-2</v>
      </c>
      <c r="AR250" s="38">
        <f>[2]Calculations!AU218</f>
        <v>99.999907292642007</v>
      </c>
      <c r="AS250" s="38">
        <f>[2]Calculations!AJ218</f>
        <v>0</v>
      </c>
      <c r="AT250" s="38">
        <f>[2]Calculations!AV218</f>
        <v>0</v>
      </c>
      <c r="AU250" s="38">
        <f>[2]Calculations!AK218</f>
        <v>0</v>
      </c>
      <c r="AV250" s="38">
        <f>[2]Calculations!AW218</f>
        <v>0</v>
      </c>
      <c r="AW250" s="13"/>
      <c r="AX250" s="13"/>
      <c r="AY250" s="85" t="str">
        <f>[2]Calculations!D218</f>
        <v>Land Supply 2018</v>
      </c>
    </row>
    <row r="251" spans="2:51" ht="26" x14ac:dyDescent="0.35">
      <c r="B251" s="13" t="str">
        <f>[2]Calculations!A219</f>
        <v>113265/FO/2016</v>
      </c>
      <c r="C251" s="30" t="str">
        <f>[2]Calculations!B219</f>
        <v>1 Grizebeck Close</v>
      </c>
      <c r="D251" s="13" t="str">
        <f>[2]Calculations!C219</f>
        <v>Residential</v>
      </c>
      <c r="E251" s="38">
        <f>[2]Calculations!E219</f>
        <v>2.7017699999999999E-2</v>
      </c>
      <c r="F251" s="38">
        <f>[2]Calculations!I219</f>
        <v>2.7017699999999999E-2</v>
      </c>
      <c r="G251" s="38">
        <f>[2]Calculations!M219</f>
        <v>100</v>
      </c>
      <c r="H251" s="38">
        <f>[2]Calculations!H219</f>
        <v>0</v>
      </c>
      <c r="I251" s="38">
        <f>[2]Calculations!L219</f>
        <v>0</v>
      </c>
      <c r="J251" s="38">
        <f>[2]Calculations!G219</f>
        <v>0</v>
      </c>
      <c r="K251" s="38">
        <f>[2]Calculations!K219</f>
        <v>0</v>
      </c>
      <c r="L251" s="38">
        <f>[2]Calculations!F219</f>
        <v>0</v>
      </c>
      <c r="M251" s="38">
        <f>[2]Calculations!J219</f>
        <v>0</v>
      </c>
      <c r="N251" s="38">
        <f>[2]Calculations!V219</f>
        <v>0</v>
      </c>
      <c r="O251" s="38">
        <f>[2]Calculations!W219</f>
        <v>0</v>
      </c>
      <c r="P251" s="38">
        <f>[2]Calculations!O219</f>
        <v>0</v>
      </c>
      <c r="Q251" s="38">
        <f>[2]Calculations!S219</f>
        <v>0</v>
      </c>
      <c r="R251" s="38">
        <f>[2]Calculations!Q219</f>
        <v>0</v>
      </c>
      <c r="S251" s="38">
        <f>[2]Calculations!T219</f>
        <v>0</v>
      </c>
      <c r="T251" s="38">
        <f>[2]Calculations!R219</f>
        <v>0</v>
      </c>
      <c r="U251" s="38">
        <f>[2]Calculations!U219</f>
        <v>0</v>
      </c>
      <c r="V251" s="38" t="str">
        <f>[2]Calculations!X219</f>
        <v>Not Modelled</v>
      </c>
      <c r="W251" s="38" t="str">
        <f>[2]Calculations!Y219</f>
        <v>N/A</v>
      </c>
      <c r="X251" s="38" t="s">
        <v>100</v>
      </c>
      <c r="Y251" s="73" t="s">
        <v>106</v>
      </c>
      <c r="Z251" s="74" t="s">
        <v>107</v>
      </c>
      <c r="AA251" s="38">
        <f>[2]Calculations!AA219</f>
        <v>0</v>
      </c>
      <c r="AB251" s="38">
        <f>[2]Calculations!AM219</f>
        <v>0</v>
      </c>
      <c r="AC251" s="38">
        <f>[2]Calculations!AB219</f>
        <v>0</v>
      </c>
      <c r="AD251" s="38">
        <f>[2]Calculations!AN219</f>
        <v>0</v>
      </c>
      <c r="AE251" s="38">
        <f>[2]Calculations!AC219</f>
        <v>0</v>
      </c>
      <c r="AF251" s="38">
        <f>[2]Calculations!AO219</f>
        <v>0</v>
      </c>
      <c r="AG251" s="38">
        <f>[2]Calculations!AD219</f>
        <v>0</v>
      </c>
      <c r="AH251" s="38">
        <f>[2]Calculations!AP219</f>
        <v>0</v>
      </c>
      <c r="AI251" s="38">
        <f>[2]Calculations!AE219</f>
        <v>0</v>
      </c>
      <c r="AJ251" s="38">
        <f>[2]Calculations!AQ219</f>
        <v>0</v>
      </c>
      <c r="AK251" s="38">
        <f>[2]Calculations!AF219</f>
        <v>0</v>
      </c>
      <c r="AL251" s="38">
        <f>[2]Calculations!AR219</f>
        <v>0</v>
      </c>
      <c r="AM251" s="38">
        <f>[2]Calculations!AG219</f>
        <v>0</v>
      </c>
      <c r="AN251" s="38">
        <f>[2]Calculations!AS219</f>
        <v>0</v>
      </c>
      <c r="AO251" s="38">
        <f>[2]Calculations!AH219</f>
        <v>0</v>
      </c>
      <c r="AP251" s="38">
        <f>[2]Calculations!AT219</f>
        <v>0</v>
      </c>
      <c r="AQ251" s="38">
        <f>[2]Calculations!AI219</f>
        <v>0</v>
      </c>
      <c r="AR251" s="38">
        <f>[2]Calculations!AU219</f>
        <v>0</v>
      </c>
      <c r="AS251" s="38">
        <f>[2]Calculations!AJ219</f>
        <v>0</v>
      </c>
      <c r="AT251" s="38">
        <f>[2]Calculations!AV219</f>
        <v>0</v>
      </c>
      <c r="AU251" s="38">
        <f>[2]Calculations!AK219</f>
        <v>0</v>
      </c>
      <c r="AV251" s="38">
        <f>[2]Calculations!AW219</f>
        <v>0</v>
      </c>
      <c r="AW251" s="13"/>
      <c r="AX251" s="13"/>
      <c r="AY251" s="85" t="str">
        <f>[2]Calculations!D219</f>
        <v>Land Supply 2018</v>
      </c>
    </row>
    <row r="252" spans="2:51" ht="14.5" x14ac:dyDescent="0.35">
      <c r="B252" s="13" t="str">
        <f>[2]Calculations!A220</f>
        <v>113345/FO/2016</v>
      </c>
      <c r="C252" s="30" t="str">
        <f>[2]Calculations!B220</f>
        <v>13 Kearsley Road, Crumpsall</v>
      </c>
      <c r="D252" s="13" t="str">
        <f>[2]Calculations!C220</f>
        <v>Residential</v>
      </c>
      <c r="E252" s="38">
        <f>[2]Calculations!E220</f>
        <v>5.8780399999999997E-2</v>
      </c>
      <c r="F252" s="38">
        <f>[2]Calculations!I220</f>
        <v>5.8780399999999997E-2</v>
      </c>
      <c r="G252" s="38">
        <f>[2]Calculations!M220</f>
        <v>100</v>
      </c>
      <c r="H252" s="38">
        <f>[2]Calculations!H220</f>
        <v>0</v>
      </c>
      <c r="I252" s="38">
        <f>[2]Calculations!L220</f>
        <v>0</v>
      </c>
      <c r="J252" s="38">
        <f>[2]Calculations!G220</f>
        <v>0</v>
      </c>
      <c r="K252" s="38">
        <f>[2]Calculations!K220</f>
        <v>0</v>
      </c>
      <c r="L252" s="38">
        <f>[2]Calculations!F220</f>
        <v>0</v>
      </c>
      <c r="M252" s="38">
        <f>[2]Calculations!J220</f>
        <v>0</v>
      </c>
      <c r="N252" s="38">
        <f>[2]Calculations!V220</f>
        <v>0</v>
      </c>
      <c r="O252" s="38">
        <f>[2]Calculations!W220</f>
        <v>0</v>
      </c>
      <c r="P252" s="38">
        <f>[2]Calculations!O220</f>
        <v>1.54506178573E-4</v>
      </c>
      <c r="Q252" s="38">
        <f>[2]Calculations!S220</f>
        <v>0.26285322756054741</v>
      </c>
      <c r="R252" s="38">
        <f>[2]Calculations!Q220</f>
        <v>1.54506178573E-4</v>
      </c>
      <c r="S252" s="38">
        <f>[2]Calculations!T220</f>
        <v>0.26285322756054741</v>
      </c>
      <c r="T252" s="38">
        <f>[2]Calculations!R220</f>
        <v>0</v>
      </c>
      <c r="U252" s="38">
        <f>[2]Calculations!U220</f>
        <v>0</v>
      </c>
      <c r="V252" s="38" t="str">
        <f>[2]Calculations!X220</f>
        <v>Not Modelled</v>
      </c>
      <c r="W252" s="38" t="str">
        <f>[2]Calculations!Y220</f>
        <v>N/A</v>
      </c>
      <c r="X252" s="38" t="s">
        <v>100</v>
      </c>
      <c r="Y252" s="73" t="s">
        <v>105</v>
      </c>
      <c r="Z252" s="73" t="s">
        <v>1066</v>
      </c>
      <c r="AA252" s="38">
        <f>[2]Calculations!AA220</f>
        <v>0</v>
      </c>
      <c r="AB252" s="38">
        <f>[2]Calculations!AM220</f>
        <v>0</v>
      </c>
      <c r="AC252" s="38">
        <f>[2]Calculations!AB220</f>
        <v>0</v>
      </c>
      <c r="AD252" s="38">
        <f>[2]Calculations!AN220</f>
        <v>0</v>
      </c>
      <c r="AE252" s="38">
        <f>[2]Calculations!AC220</f>
        <v>0</v>
      </c>
      <c r="AF252" s="38">
        <f>[2]Calculations!AO220</f>
        <v>0</v>
      </c>
      <c r="AG252" s="38">
        <f>[2]Calculations!AD220</f>
        <v>0</v>
      </c>
      <c r="AH252" s="38">
        <f>[2]Calculations!AP220</f>
        <v>0</v>
      </c>
      <c r="AI252" s="38">
        <f>[2]Calculations!AE220</f>
        <v>0</v>
      </c>
      <c r="AJ252" s="38">
        <f>[2]Calculations!AQ220</f>
        <v>0</v>
      </c>
      <c r="AK252" s="38">
        <f>[2]Calculations!AF220</f>
        <v>0</v>
      </c>
      <c r="AL252" s="38">
        <f>[2]Calculations!AR220</f>
        <v>0</v>
      </c>
      <c r="AM252" s="38">
        <f>[2]Calculations!AG220</f>
        <v>0</v>
      </c>
      <c r="AN252" s="38">
        <f>[2]Calculations!AS220</f>
        <v>0</v>
      </c>
      <c r="AO252" s="38">
        <f>[2]Calculations!AH220</f>
        <v>0</v>
      </c>
      <c r="AP252" s="38">
        <f>[2]Calculations!AT220</f>
        <v>0</v>
      </c>
      <c r="AQ252" s="38">
        <f>[2]Calculations!AI220</f>
        <v>5.8780420000500003E-2</v>
      </c>
      <c r="AR252" s="38">
        <f>[2]Calculations!AU220</f>
        <v>100.00003402579773</v>
      </c>
      <c r="AS252" s="38">
        <f>[2]Calculations!AJ220</f>
        <v>0</v>
      </c>
      <c r="AT252" s="38">
        <f>[2]Calculations!AV220</f>
        <v>0</v>
      </c>
      <c r="AU252" s="38">
        <f>[2]Calculations!AK220</f>
        <v>0</v>
      </c>
      <c r="AV252" s="38">
        <f>[2]Calculations!AW220</f>
        <v>0</v>
      </c>
      <c r="AW252" s="13"/>
      <c r="AX252" s="13"/>
      <c r="AY252" s="85" t="str">
        <f>[2]Calculations!D220</f>
        <v>Land Supply 2018</v>
      </c>
    </row>
    <row r="253" spans="2:51" ht="26" x14ac:dyDescent="0.35">
      <c r="B253" s="13" t="str">
        <f>[2]Calculations!A221</f>
        <v>113422/OO/2016</v>
      </c>
      <c r="C253" s="30" t="str">
        <f>[2]Calculations!B221</f>
        <v>Land Between 91 &amp; 121 Factory Lane To The Rear Of 154-174 Waterloo Street</v>
      </c>
      <c r="D253" s="13" t="str">
        <f>[2]Calculations!C221</f>
        <v>Residential</v>
      </c>
      <c r="E253" s="38">
        <f>[2]Calculations!E221</f>
        <v>0.17271500000000001</v>
      </c>
      <c r="F253" s="38">
        <f>[2]Calculations!I221</f>
        <v>0.17271500000000001</v>
      </c>
      <c r="G253" s="38">
        <f>[2]Calculations!M221</f>
        <v>100</v>
      </c>
      <c r="H253" s="38">
        <f>[2]Calculations!H221</f>
        <v>0</v>
      </c>
      <c r="I253" s="38">
        <f>[2]Calculations!L221</f>
        <v>0</v>
      </c>
      <c r="J253" s="38">
        <f>[2]Calculations!G221</f>
        <v>0</v>
      </c>
      <c r="K253" s="38">
        <f>[2]Calculations!K221</f>
        <v>0</v>
      </c>
      <c r="L253" s="38">
        <f>[2]Calculations!F221</f>
        <v>0</v>
      </c>
      <c r="M253" s="38">
        <f>[2]Calculations!J221</f>
        <v>0</v>
      </c>
      <c r="N253" s="38">
        <f>[2]Calculations!V221</f>
        <v>0.159367126799</v>
      </c>
      <c r="O253" s="38">
        <f>[2]Calculations!W221</f>
        <v>92.271734822684763</v>
      </c>
      <c r="P253" s="38">
        <f>[2]Calculations!O221</f>
        <v>1.35222E-4</v>
      </c>
      <c r="Q253" s="38">
        <f>[2]Calculations!S221</f>
        <v>7.8291983904119497E-2</v>
      </c>
      <c r="R253" s="38">
        <f>[2]Calculations!Q221</f>
        <v>0</v>
      </c>
      <c r="S253" s="38">
        <f>[2]Calculations!T221</f>
        <v>0</v>
      </c>
      <c r="T253" s="38">
        <f>[2]Calculations!R221</f>
        <v>0</v>
      </c>
      <c r="U253" s="38">
        <f>[2]Calculations!U221</f>
        <v>0</v>
      </c>
      <c r="V253" s="38" t="str">
        <f>[2]Calculations!X221</f>
        <v>Not Modelled</v>
      </c>
      <c r="W253" s="38" t="str">
        <f>[2]Calculations!Y221</f>
        <v>N/A</v>
      </c>
      <c r="X253" s="38" t="s">
        <v>100</v>
      </c>
      <c r="Y253" s="73" t="s">
        <v>105</v>
      </c>
      <c r="Z253" s="73" t="s">
        <v>1066</v>
      </c>
      <c r="AA253" s="38">
        <f>[2]Calculations!AA221</f>
        <v>0</v>
      </c>
      <c r="AB253" s="38">
        <f>[2]Calculations!AM221</f>
        <v>0</v>
      </c>
      <c r="AC253" s="38">
        <f>[2]Calculations!AB221</f>
        <v>0</v>
      </c>
      <c r="AD253" s="38">
        <f>[2]Calculations!AN221</f>
        <v>0</v>
      </c>
      <c r="AE253" s="38">
        <f>[2]Calculations!AC221</f>
        <v>0</v>
      </c>
      <c r="AF253" s="38">
        <f>[2]Calculations!AO221</f>
        <v>0</v>
      </c>
      <c r="AG253" s="38">
        <f>[2]Calculations!AD221</f>
        <v>0</v>
      </c>
      <c r="AH253" s="38">
        <f>[2]Calculations!AP221</f>
        <v>0</v>
      </c>
      <c r="AI253" s="38">
        <f>[2]Calculations!AE221</f>
        <v>0</v>
      </c>
      <c r="AJ253" s="38">
        <f>[2]Calculations!AQ221</f>
        <v>0</v>
      </c>
      <c r="AK253" s="38">
        <f>[2]Calculations!AF221</f>
        <v>0</v>
      </c>
      <c r="AL253" s="38">
        <f>[2]Calculations!AR221</f>
        <v>0</v>
      </c>
      <c r="AM253" s="38">
        <f>[2]Calculations!AG221</f>
        <v>0</v>
      </c>
      <c r="AN253" s="38">
        <f>[2]Calculations!AS221</f>
        <v>0</v>
      </c>
      <c r="AO253" s="38">
        <f>[2]Calculations!AH221</f>
        <v>0</v>
      </c>
      <c r="AP253" s="38">
        <f>[2]Calculations!AT221</f>
        <v>0</v>
      </c>
      <c r="AQ253" s="38">
        <f>[2]Calculations!AI221</f>
        <v>0.17271501999700001</v>
      </c>
      <c r="AR253" s="38">
        <f>[2]Calculations!AU221</f>
        <v>100.00001157803318</v>
      </c>
      <c r="AS253" s="38">
        <f>[2]Calculations!AJ221</f>
        <v>0</v>
      </c>
      <c r="AT253" s="38">
        <f>[2]Calculations!AV221</f>
        <v>0</v>
      </c>
      <c r="AU253" s="38">
        <f>[2]Calculations!AK221</f>
        <v>0</v>
      </c>
      <c r="AV253" s="38">
        <f>[2]Calculations!AW221</f>
        <v>0</v>
      </c>
      <c r="AW253" s="13"/>
      <c r="AX253" s="13"/>
      <c r="AY253" s="85" t="str">
        <f>[2]Calculations!D221</f>
        <v>Land Supply 2018</v>
      </c>
    </row>
    <row r="254" spans="2:51" ht="26" x14ac:dyDescent="0.35">
      <c r="B254" s="13" t="str">
        <f>[2]Calculations!A222</f>
        <v>113475/FO/2016</v>
      </c>
      <c r="C254" s="30" t="str">
        <f>[2]Calculations!B222</f>
        <v>Warp &amp; Weft (42-50 Thomas Street And 7 Kelvin Street)</v>
      </c>
      <c r="D254" s="13" t="str">
        <f>[2]Calculations!C222</f>
        <v>Residential</v>
      </c>
      <c r="E254" s="38">
        <f>[2]Calculations!E222</f>
        <v>4.9912499999999999E-2</v>
      </c>
      <c r="F254" s="38">
        <f>[2]Calculations!I222</f>
        <v>4.9912499999999999E-2</v>
      </c>
      <c r="G254" s="38">
        <f>[2]Calculations!M222</f>
        <v>100</v>
      </c>
      <c r="H254" s="38">
        <f>[2]Calculations!H222</f>
        <v>0</v>
      </c>
      <c r="I254" s="38">
        <f>[2]Calculations!L222</f>
        <v>0</v>
      </c>
      <c r="J254" s="38">
        <f>[2]Calculations!G222</f>
        <v>0</v>
      </c>
      <c r="K254" s="38">
        <f>[2]Calculations!K222</f>
        <v>0</v>
      </c>
      <c r="L254" s="38">
        <f>[2]Calculations!F222</f>
        <v>0</v>
      </c>
      <c r="M254" s="38">
        <f>[2]Calculations!J222</f>
        <v>0</v>
      </c>
      <c r="N254" s="38">
        <f>[2]Calculations!V222</f>
        <v>0</v>
      </c>
      <c r="O254" s="38">
        <f>[2]Calculations!W222</f>
        <v>0</v>
      </c>
      <c r="P254" s="38">
        <f>[2]Calculations!O222</f>
        <v>0</v>
      </c>
      <c r="Q254" s="38">
        <f>[2]Calculations!S222</f>
        <v>0</v>
      </c>
      <c r="R254" s="38">
        <f>[2]Calculations!Q222</f>
        <v>0</v>
      </c>
      <c r="S254" s="38">
        <f>[2]Calculations!T222</f>
        <v>0</v>
      </c>
      <c r="T254" s="38">
        <f>[2]Calculations!R222</f>
        <v>0</v>
      </c>
      <c r="U254" s="38">
        <f>[2]Calculations!U222</f>
        <v>0</v>
      </c>
      <c r="V254" s="38" t="str">
        <f>[2]Calculations!X222</f>
        <v>Not Modelled</v>
      </c>
      <c r="W254" s="38" t="str">
        <f>[2]Calculations!Y222</f>
        <v>N/A</v>
      </c>
      <c r="X254" s="38" t="s">
        <v>100</v>
      </c>
      <c r="Y254" s="73" t="s">
        <v>106</v>
      </c>
      <c r="Z254" s="74" t="s">
        <v>107</v>
      </c>
      <c r="AA254" s="38">
        <f>[2]Calculations!AA222</f>
        <v>0</v>
      </c>
      <c r="AB254" s="38">
        <f>[2]Calculations!AM222</f>
        <v>0</v>
      </c>
      <c r="AC254" s="38">
        <f>[2]Calculations!AB222</f>
        <v>0</v>
      </c>
      <c r="AD254" s="38">
        <f>[2]Calculations!AN222</f>
        <v>0</v>
      </c>
      <c r="AE254" s="38">
        <f>[2]Calculations!AC222</f>
        <v>0</v>
      </c>
      <c r="AF254" s="38">
        <f>[2]Calculations!AO222</f>
        <v>0</v>
      </c>
      <c r="AG254" s="38">
        <f>[2]Calculations!AD222</f>
        <v>0</v>
      </c>
      <c r="AH254" s="38">
        <f>[2]Calculations!AP222</f>
        <v>0</v>
      </c>
      <c r="AI254" s="38">
        <f>[2]Calculations!AE222</f>
        <v>0</v>
      </c>
      <c r="AJ254" s="38">
        <f>[2]Calculations!AQ222</f>
        <v>0</v>
      </c>
      <c r="AK254" s="38">
        <f>[2]Calculations!AF222</f>
        <v>0</v>
      </c>
      <c r="AL254" s="38">
        <f>[2]Calculations!AR222</f>
        <v>0</v>
      </c>
      <c r="AM254" s="38">
        <f>[2]Calculations!AG222</f>
        <v>0</v>
      </c>
      <c r="AN254" s="38">
        <f>[2]Calculations!AS222</f>
        <v>0</v>
      </c>
      <c r="AO254" s="38">
        <f>[2]Calculations!AH222</f>
        <v>0</v>
      </c>
      <c r="AP254" s="38">
        <f>[2]Calculations!AT222</f>
        <v>0</v>
      </c>
      <c r="AQ254" s="38">
        <f>[2]Calculations!AI222</f>
        <v>0</v>
      </c>
      <c r="AR254" s="38">
        <f>[2]Calculations!AU222</f>
        <v>0</v>
      </c>
      <c r="AS254" s="38">
        <f>[2]Calculations!AJ222</f>
        <v>0</v>
      </c>
      <c r="AT254" s="38">
        <f>[2]Calculations!AV222</f>
        <v>0</v>
      </c>
      <c r="AU254" s="38">
        <f>[2]Calculations!AK222</f>
        <v>0</v>
      </c>
      <c r="AV254" s="38">
        <f>[2]Calculations!AW222</f>
        <v>0</v>
      </c>
      <c r="AW254" s="13"/>
      <c r="AX254" s="13"/>
      <c r="AY254" s="85" t="str">
        <f>[2]Calculations!D222</f>
        <v>Land Supply 2018</v>
      </c>
    </row>
    <row r="255" spans="2:51" ht="14.5" x14ac:dyDescent="0.35">
      <c r="B255" s="13" t="str">
        <f>[2]Calculations!A223</f>
        <v>113511/P3OPA/2016</v>
      </c>
      <c r="C255" s="30" t="str">
        <f>[2]Calculations!B223</f>
        <v>First and second floors, 567 Barlow Moor Road, Chorlton</v>
      </c>
      <c r="D255" s="13" t="str">
        <f>[2]Calculations!C223</f>
        <v>Residential</v>
      </c>
      <c r="E255" s="38">
        <f>[2]Calculations!E223</f>
        <v>1.6893700000000001E-2</v>
      </c>
      <c r="F255" s="38">
        <f>[2]Calculations!I223</f>
        <v>1.6893700000000001E-2</v>
      </c>
      <c r="G255" s="38">
        <f>[2]Calculations!M223</f>
        <v>100</v>
      </c>
      <c r="H255" s="38">
        <f>[2]Calculations!H223</f>
        <v>0</v>
      </c>
      <c r="I255" s="38">
        <f>[2]Calculations!L223</f>
        <v>0</v>
      </c>
      <c r="J255" s="38">
        <f>[2]Calculations!G223</f>
        <v>0</v>
      </c>
      <c r="K255" s="38">
        <f>[2]Calculations!K223</f>
        <v>0</v>
      </c>
      <c r="L255" s="38">
        <f>[2]Calculations!F223</f>
        <v>0</v>
      </c>
      <c r="M255" s="38">
        <f>[2]Calculations!J223</f>
        <v>0</v>
      </c>
      <c r="N255" s="38">
        <f>[2]Calculations!V223</f>
        <v>1.68937199981E-2</v>
      </c>
      <c r="O255" s="38">
        <f>[2]Calculations!W223</f>
        <v>100.00011837608102</v>
      </c>
      <c r="P255" s="38">
        <f>[2]Calculations!O223</f>
        <v>4.7762400000000002E-3</v>
      </c>
      <c r="Q255" s="38">
        <f>[2]Calculations!S223</f>
        <v>28.272314531452551</v>
      </c>
      <c r="R255" s="38">
        <f>[2]Calculations!Q223</f>
        <v>0</v>
      </c>
      <c r="S255" s="38">
        <f>[2]Calculations!T223</f>
        <v>0</v>
      </c>
      <c r="T255" s="38">
        <f>[2]Calculations!R223</f>
        <v>0</v>
      </c>
      <c r="U255" s="38">
        <f>[2]Calculations!U223</f>
        <v>0</v>
      </c>
      <c r="V255" s="38" t="str">
        <f>[2]Calculations!X223</f>
        <v>Not Modelled</v>
      </c>
      <c r="W255" s="38" t="str">
        <f>[2]Calculations!Y223</f>
        <v>N/A</v>
      </c>
      <c r="X255" s="38" t="s">
        <v>100</v>
      </c>
      <c r="Y255" s="73" t="s">
        <v>105</v>
      </c>
      <c r="Z255" s="73" t="s">
        <v>1066</v>
      </c>
      <c r="AA255" s="38">
        <f>[2]Calculations!AA223</f>
        <v>0</v>
      </c>
      <c r="AB255" s="38">
        <f>[2]Calculations!AM223</f>
        <v>0</v>
      </c>
      <c r="AC255" s="38">
        <f>[2]Calculations!AB223</f>
        <v>0</v>
      </c>
      <c r="AD255" s="38">
        <f>[2]Calculations!AN223</f>
        <v>0</v>
      </c>
      <c r="AE255" s="38">
        <f>[2]Calculations!AC223</f>
        <v>0</v>
      </c>
      <c r="AF255" s="38">
        <f>[2]Calculations!AO223</f>
        <v>0</v>
      </c>
      <c r="AG255" s="38">
        <f>[2]Calculations!AD223</f>
        <v>0</v>
      </c>
      <c r="AH255" s="38">
        <f>[2]Calculations!AP223</f>
        <v>0</v>
      </c>
      <c r="AI255" s="38">
        <f>[2]Calculations!AE223</f>
        <v>0</v>
      </c>
      <c r="AJ255" s="38">
        <f>[2]Calculations!AQ223</f>
        <v>0</v>
      </c>
      <c r="AK255" s="38">
        <f>[2]Calculations!AF223</f>
        <v>0</v>
      </c>
      <c r="AL255" s="38">
        <f>[2]Calculations!AR223</f>
        <v>0</v>
      </c>
      <c r="AM255" s="38">
        <f>[2]Calculations!AG223</f>
        <v>0</v>
      </c>
      <c r="AN255" s="38">
        <f>[2]Calculations!AS223</f>
        <v>0</v>
      </c>
      <c r="AO255" s="38">
        <f>[2]Calculations!AH223</f>
        <v>0</v>
      </c>
      <c r="AP255" s="38">
        <f>[2]Calculations!AT223</f>
        <v>0</v>
      </c>
      <c r="AQ255" s="38">
        <f>[2]Calculations!AI223</f>
        <v>0</v>
      </c>
      <c r="AR255" s="38">
        <f>[2]Calculations!AU223</f>
        <v>0</v>
      </c>
      <c r="AS255" s="38">
        <f>[2]Calculations!AJ223</f>
        <v>0</v>
      </c>
      <c r="AT255" s="38">
        <f>[2]Calculations!AV223</f>
        <v>0</v>
      </c>
      <c r="AU255" s="38">
        <f>[2]Calculations!AK223</f>
        <v>0</v>
      </c>
      <c r="AV255" s="38">
        <f>[2]Calculations!AW223</f>
        <v>0</v>
      </c>
      <c r="AW255" s="13"/>
      <c r="AX255" s="13"/>
      <c r="AY255" s="85" t="str">
        <f>[2]Calculations!D223</f>
        <v>Land Supply 2018</v>
      </c>
    </row>
    <row r="256" spans="2:51" ht="26" x14ac:dyDescent="0.35">
      <c r="B256" s="13" t="str">
        <f>[2]Calculations!A224</f>
        <v>113558/FO/2016</v>
      </c>
      <c r="C256" s="30" t="str">
        <f>[2]Calculations!B224</f>
        <v>Side Gaden Of 2 Meadow Croft Off Sharrington Drive, Brooklands</v>
      </c>
      <c r="D256" s="13" t="str">
        <f>[2]Calculations!C224</f>
        <v>Residential</v>
      </c>
      <c r="E256" s="38">
        <f>[2]Calculations!E224</f>
        <v>2.42115E-2</v>
      </c>
      <c r="F256" s="38">
        <f>[2]Calculations!I224</f>
        <v>2.42115E-2</v>
      </c>
      <c r="G256" s="38">
        <f>[2]Calculations!M224</f>
        <v>100</v>
      </c>
      <c r="H256" s="38">
        <f>[2]Calculations!H224</f>
        <v>0</v>
      </c>
      <c r="I256" s="38">
        <f>[2]Calculations!L224</f>
        <v>0</v>
      </c>
      <c r="J256" s="38">
        <f>[2]Calculations!G224</f>
        <v>0</v>
      </c>
      <c r="K256" s="38">
        <f>[2]Calculations!K224</f>
        <v>0</v>
      </c>
      <c r="L256" s="38">
        <f>[2]Calculations!F224</f>
        <v>0</v>
      </c>
      <c r="M256" s="38">
        <f>[2]Calculations!J224</f>
        <v>0</v>
      </c>
      <c r="N256" s="38">
        <f>[2]Calculations!V224</f>
        <v>0</v>
      </c>
      <c r="O256" s="38">
        <f>[2]Calculations!W224</f>
        <v>0</v>
      </c>
      <c r="P256" s="38">
        <f>[2]Calculations!O224</f>
        <v>0</v>
      </c>
      <c r="Q256" s="38">
        <f>[2]Calculations!S224</f>
        <v>0</v>
      </c>
      <c r="R256" s="38">
        <f>[2]Calculations!Q224</f>
        <v>0</v>
      </c>
      <c r="S256" s="38">
        <f>[2]Calculations!T224</f>
        <v>0</v>
      </c>
      <c r="T256" s="38">
        <f>[2]Calculations!R224</f>
        <v>0</v>
      </c>
      <c r="U256" s="38">
        <f>[2]Calculations!U224</f>
        <v>0</v>
      </c>
      <c r="V256" s="38" t="str">
        <f>[2]Calculations!X224</f>
        <v>Not Modelled</v>
      </c>
      <c r="W256" s="38" t="str">
        <f>[2]Calculations!Y224</f>
        <v>N/A</v>
      </c>
      <c r="X256" s="38" t="s">
        <v>100</v>
      </c>
      <c r="Y256" s="73" t="s">
        <v>106</v>
      </c>
      <c r="Z256" s="74" t="s">
        <v>107</v>
      </c>
      <c r="AA256" s="38">
        <f>[2]Calculations!AA224</f>
        <v>0</v>
      </c>
      <c r="AB256" s="38">
        <f>[2]Calculations!AM224</f>
        <v>0</v>
      </c>
      <c r="AC256" s="38">
        <f>[2]Calculations!AB224</f>
        <v>0</v>
      </c>
      <c r="AD256" s="38">
        <f>[2]Calculations!AN224</f>
        <v>0</v>
      </c>
      <c r="AE256" s="38">
        <f>[2]Calculations!AC224</f>
        <v>0</v>
      </c>
      <c r="AF256" s="38">
        <f>[2]Calculations!AO224</f>
        <v>0</v>
      </c>
      <c r="AG256" s="38">
        <f>[2]Calculations!AD224</f>
        <v>0</v>
      </c>
      <c r="AH256" s="38">
        <f>[2]Calculations!AP224</f>
        <v>0</v>
      </c>
      <c r="AI256" s="38">
        <f>[2]Calculations!AE224</f>
        <v>0</v>
      </c>
      <c r="AJ256" s="38">
        <f>[2]Calculations!AQ224</f>
        <v>0</v>
      </c>
      <c r="AK256" s="38">
        <f>[2]Calculations!AF224</f>
        <v>0</v>
      </c>
      <c r="AL256" s="38">
        <f>[2]Calculations!AR224</f>
        <v>0</v>
      </c>
      <c r="AM256" s="38">
        <f>[2]Calculations!AG224</f>
        <v>0</v>
      </c>
      <c r="AN256" s="38">
        <f>[2]Calculations!AS224</f>
        <v>0</v>
      </c>
      <c r="AO256" s="38">
        <f>[2]Calculations!AH224</f>
        <v>0</v>
      </c>
      <c r="AP256" s="38">
        <f>[2]Calculations!AT224</f>
        <v>0</v>
      </c>
      <c r="AQ256" s="38">
        <f>[2]Calculations!AI224</f>
        <v>0</v>
      </c>
      <c r="AR256" s="38">
        <f>[2]Calculations!AU224</f>
        <v>0</v>
      </c>
      <c r="AS256" s="38">
        <f>[2]Calculations!AJ224</f>
        <v>0</v>
      </c>
      <c r="AT256" s="38">
        <f>[2]Calculations!AV224</f>
        <v>0</v>
      </c>
      <c r="AU256" s="38">
        <f>[2]Calculations!AK224</f>
        <v>0</v>
      </c>
      <c r="AV256" s="38">
        <f>[2]Calculations!AW224</f>
        <v>0</v>
      </c>
      <c r="AW256" s="13"/>
      <c r="AX256" s="13"/>
      <c r="AY256" s="85" t="str">
        <f>[2]Calculations!D224</f>
        <v>Land Supply 2018</v>
      </c>
    </row>
    <row r="257" spans="2:51" ht="26" x14ac:dyDescent="0.35">
      <c r="B257" s="13" t="str">
        <f>[2]Calculations!A225</f>
        <v>113561/FU/2016</v>
      </c>
      <c r="C257" s="30" t="str">
        <f>[2]Calculations!B225</f>
        <v>Lily Lane Primary School Kenyon Lane</v>
      </c>
      <c r="D257" s="13" t="str">
        <f>[2]Calculations!C225</f>
        <v>Residential</v>
      </c>
      <c r="E257" s="38">
        <f>[2]Calculations!E225</f>
        <v>1.71971E-2</v>
      </c>
      <c r="F257" s="38">
        <f>[2]Calculations!I225</f>
        <v>1.71971E-2</v>
      </c>
      <c r="G257" s="38">
        <f>[2]Calculations!M225</f>
        <v>100</v>
      </c>
      <c r="H257" s="38">
        <f>[2]Calculations!H225</f>
        <v>0</v>
      </c>
      <c r="I257" s="38">
        <f>[2]Calculations!L225</f>
        <v>0</v>
      </c>
      <c r="J257" s="38">
        <f>[2]Calculations!G225</f>
        <v>0</v>
      </c>
      <c r="K257" s="38">
        <f>[2]Calculations!K225</f>
        <v>0</v>
      </c>
      <c r="L257" s="38">
        <f>[2]Calculations!F225</f>
        <v>0</v>
      </c>
      <c r="M257" s="38">
        <f>[2]Calculations!J225</f>
        <v>0</v>
      </c>
      <c r="N257" s="38">
        <f>[2]Calculations!V225</f>
        <v>0</v>
      </c>
      <c r="O257" s="38">
        <f>[2]Calculations!W225</f>
        <v>0</v>
      </c>
      <c r="P257" s="38">
        <f>[2]Calculations!O225</f>
        <v>0</v>
      </c>
      <c r="Q257" s="38">
        <f>[2]Calculations!S225</f>
        <v>0</v>
      </c>
      <c r="R257" s="38">
        <f>[2]Calculations!Q225</f>
        <v>0</v>
      </c>
      <c r="S257" s="38">
        <f>[2]Calculations!T225</f>
        <v>0</v>
      </c>
      <c r="T257" s="38">
        <f>[2]Calculations!R225</f>
        <v>0</v>
      </c>
      <c r="U257" s="38">
        <f>[2]Calculations!U225</f>
        <v>0</v>
      </c>
      <c r="V257" s="38" t="str">
        <f>[2]Calculations!X225</f>
        <v>Not Modelled</v>
      </c>
      <c r="W257" s="38" t="str">
        <f>[2]Calculations!Y225</f>
        <v>N/A</v>
      </c>
      <c r="X257" s="38" t="s">
        <v>100</v>
      </c>
      <c r="Y257" s="73" t="s">
        <v>106</v>
      </c>
      <c r="Z257" s="74" t="s">
        <v>107</v>
      </c>
      <c r="AA257" s="38">
        <f>[2]Calculations!AA225</f>
        <v>0</v>
      </c>
      <c r="AB257" s="38">
        <f>[2]Calculations!AM225</f>
        <v>0</v>
      </c>
      <c r="AC257" s="38">
        <f>[2]Calculations!AB225</f>
        <v>0</v>
      </c>
      <c r="AD257" s="38">
        <f>[2]Calculations!AN225</f>
        <v>0</v>
      </c>
      <c r="AE257" s="38">
        <f>[2]Calculations!AC225</f>
        <v>0</v>
      </c>
      <c r="AF257" s="38">
        <f>[2]Calculations!AO225</f>
        <v>0</v>
      </c>
      <c r="AG257" s="38">
        <f>[2]Calculations!AD225</f>
        <v>0</v>
      </c>
      <c r="AH257" s="38">
        <f>[2]Calculations!AP225</f>
        <v>0</v>
      </c>
      <c r="AI257" s="38">
        <f>[2]Calculations!AE225</f>
        <v>0</v>
      </c>
      <c r="AJ257" s="38">
        <f>[2]Calculations!AQ225</f>
        <v>0</v>
      </c>
      <c r="AK257" s="38">
        <f>[2]Calculations!AF225</f>
        <v>0</v>
      </c>
      <c r="AL257" s="38">
        <f>[2]Calculations!AR225</f>
        <v>0</v>
      </c>
      <c r="AM257" s="38">
        <f>[2]Calculations!AG225</f>
        <v>0</v>
      </c>
      <c r="AN257" s="38">
        <f>[2]Calculations!AS225</f>
        <v>0</v>
      </c>
      <c r="AO257" s="38">
        <f>[2]Calculations!AH225</f>
        <v>0</v>
      </c>
      <c r="AP257" s="38">
        <f>[2]Calculations!AT225</f>
        <v>0</v>
      </c>
      <c r="AQ257" s="38">
        <f>[2]Calculations!AI225</f>
        <v>1.71971199997E-2</v>
      </c>
      <c r="AR257" s="38">
        <f>[2]Calculations!AU225</f>
        <v>100.0001162969338</v>
      </c>
      <c r="AS257" s="38">
        <f>[2]Calculations!AJ225</f>
        <v>0</v>
      </c>
      <c r="AT257" s="38">
        <f>[2]Calculations!AV225</f>
        <v>0</v>
      </c>
      <c r="AU257" s="38">
        <f>[2]Calculations!AK225</f>
        <v>0</v>
      </c>
      <c r="AV257" s="38">
        <f>[2]Calculations!AW225</f>
        <v>0</v>
      </c>
      <c r="AW257" s="13"/>
      <c r="AX257" s="13"/>
      <c r="AY257" s="85" t="str">
        <f>[2]Calculations!D225</f>
        <v>Land Supply 2018</v>
      </c>
    </row>
    <row r="258" spans="2:51" ht="26" x14ac:dyDescent="0.35">
      <c r="B258" s="13" t="str">
        <f>[2]Calculations!A226</f>
        <v>113589/FO/2016</v>
      </c>
      <c r="C258" s="30" t="str">
        <f>[2]Calculations!B226</f>
        <v>38-46 King Street And 23, 25 And 35 South King Street</v>
      </c>
      <c r="D258" s="13" t="str">
        <f>[2]Calculations!C226</f>
        <v>Residential</v>
      </c>
      <c r="E258" s="38">
        <f>[2]Calculations!E226</f>
        <v>5.1886399999999999E-2</v>
      </c>
      <c r="F258" s="38">
        <f>[2]Calculations!I226</f>
        <v>5.1886399999999999E-2</v>
      </c>
      <c r="G258" s="38">
        <f>[2]Calculations!M226</f>
        <v>100</v>
      </c>
      <c r="H258" s="38">
        <f>[2]Calculations!H226</f>
        <v>0</v>
      </c>
      <c r="I258" s="38">
        <f>[2]Calculations!L226</f>
        <v>0</v>
      </c>
      <c r="J258" s="38">
        <f>[2]Calculations!G226</f>
        <v>0</v>
      </c>
      <c r="K258" s="38">
        <f>[2]Calculations!K226</f>
        <v>0</v>
      </c>
      <c r="L258" s="38">
        <f>[2]Calculations!F226</f>
        <v>0</v>
      </c>
      <c r="M258" s="38">
        <f>[2]Calculations!J226</f>
        <v>0</v>
      </c>
      <c r="N258" s="38">
        <f>[2]Calculations!V226</f>
        <v>0</v>
      </c>
      <c r="O258" s="38">
        <f>[2]Calculations!W226</f>
        <v>0</v>
      </c>
      <c r="P258" s="38">
        <f>[2]Calculations!O226</f>
        <v>0</v>
      </c>
      <c r="Q258" s="38">
        <f>[2]Calculations!S226</f>
        <v>0</v>
      </c>
      <c r="R258" s="38">
        <f>[2]Calculations!Q226</f>
        <v>0</v>
      </c>
      <c r="S258" s="38">
        <f>[2]Calculations!T226</f>
        <v>0</v>
      </c>
      <c r="T258" s="38">
        <f>[2]Calculations!R226</f>
        <v>0</v>
      </c>
      <c r="U258" s="38">
        <f>[2]Calculations!U226</f>
        <v>0</v>
      </c>
      <c r="V258" s="38" t="str">
        <f>[2]Calculations!X226</f>
        <v>Not Modelled</v>
      </c>
      <c r="W258" s="38" t="str">
        <f>[2]Calculations!Y226</f>
        <v>N/A</v>
      </c>
      <c r="X258" s="38" t="s">
        <v>100</v>
      </c>
      <c r="Y258" s="73" t="s">
        <v>106</v>
      </c>
      <c r="Z258" s="74" t="s">
        <v>107</v>
      </c>
      <c r="AA258" s="38">
        <f>[2]Calculations!AA226</f>
        <v>0</v>
      </c>
      <c r="AB258" s="38">
        <f>[2]Calculations!AM226</f>
        <v>0</v>
      </c>
      <c r="AC258" s="38">
        <f>[2]Calculations!AB226</f>
        <v>0</v>
      </c>
      <c r="AD258" s="38">
        <f>[2]Calculations!AN226</f>
        <v>0</v>
      </c>
      <c r="AE258" s="38">
        <f>[2]Calculations!AC226</f>
        <v>0</v>
      </c>
      <c r="AF258" s="38">
        <f>[2]Calculations!AO226</f>
        <v>0</v>
      </c>
      <c r="AG258" s="38">
        <f>[2]Calculations!AD226</f>
        <v>0</v>
      </c>
      <c r="AH258" s="38">
        <f>[2]Calculations!AP226</f>
        <v>0</v>
      </c>
      <c r="AI258" s="38">
        <f>[2]Calculations!AE226</f>
        <v>0</v>
      </c>
      <c r="AJ258" s="38">
        <f>[2]Calculations!AQ226</f>
        <v>0</v>
      </c>
      <c r="AK258" s="38">
        <f>[2]Calculations!AF226</f>
        <v>0</v>
      </c>
      <c r="AL258" s="38">
        <f>[2]Calculations!AR226</f>
        <v>0</v>
      </c>
      <c r="AM258" s="38">
        <f>[2]Calculations!AG226</f>
        <v>0</v>
      </c>
      <c r="AN258" s="38">
        <f>[2]Calculations!AS226</f>
        <v>0</v>
      </c>
      <c r="AO258" s="38">
        <f>[2]Calculations!AH226</f>
        <v>0</v>
      </c>
      <c r="AP258" s="38">
        <f>[2]Calculations!AT226</f>
        <v>0</v>
      </c>
      <c r="AQ258" s="38">
        <f>[2]Calculations!AI226</f>
        <v>0</v>
      </c>
      <c r="AR258" s="38">
        <f>[2]Calculations!AU226</f>
        <v>0</v>
      </c>
      <c r="AS258" s="38">
        <f>[2]Calculations!AJ226</f>
        <v>0</v>
      </c>
      <c r="AT258" s="38">
        <f>[2]Calculations!AV226</f>
        <v>0</v>
      </c>
      <c r="AU258" s="38">
        <f>[2]Calculations!AK226</f>
        <v>0</v>
      </c>
      <c r="AV258" s="38">
        <f>[2]Calculations!AW226</f>
        <v>0</v>
      </c>
      <c r="AW258" s="13"/>
      <c r="AX258" s="13"/>
      <c r="AY258" s="85" t="str">
        <f>[2]Calculations!D226</f>
        <v>Land Supply 2018</v>
      </c>
    </row>
    <row r="259" spans="2:51" ht="14.5" x14ac:dyDescent="0.35">
      <c r="B259" s="13" t="str">
        <f>[2]Calculations!A227</f>
        <v>113669/FO/2016</v>
      </c>
      <c r="C259" s="30" t="str">
        <f>[2]Calculations!B227</f>
        <v>Land To The Side Of 27 Willaston Close, Chorlton</v>
      </c>
      <c r="D259" s="13" t="str">
        <f>[2]Calculations!C227</f>
        <v>Residential</v>
      </c>
      <c r="E259" s="38">
        <f>[2]Calculations!E227</f>
        <v>4.1827400000000001E-2</v>
      </c>
      <c r="F259" s="38">
        <f>[2]Calculations!I227</f>
        <v>3.0737666688440003E-2</v>
      </c>
      <c r="G259" s="38">
        <f>[2]Calculations!M227</f>
        <v>73.486916921539475</v>
      </c>
      <c r="H259" s="38">
        <f>[2]Calculations!H227</f>
        <v>0</v>
      </c>
      <c r="I259" s="38">
        <f>[2]Calculations!L227</f>
        <v>0</v>
      </c>
      <c r="J259" s="38">
        <f>[2]Calculations!G227</f>
        <v>6.8455789075900003E-3</v>
      </c>
      <c r="K259" s="38">
        <f>[2]Calculations!K227</f>
        <v>16.366254913262598</v>
      </c>
      <c r="L259" s="38">
        <f>[2]Calculations!F227</f>
        <v>4.2441544039699998E-3</v>
      </c>
      <c r="M259" s="38">
        <f>[2]Calculations!J227</f>
        <v>10.146828165197931</v>
      </c>
      <c r="N259" s="38">
        <f>[2]Calculations!V227</f>
        <v>0</v>
      </c>
      <c r="O259" s="38">
        <f>[2]Calculations!W227</f>
        <v>0</v>
      </c>
      <c r="P259" s="38">
        <f>[2]Calculations!O227</f>
        <v>4.9852422001300002E-3</v>
      </c>
      <c r="Q259" s="38">
        <f>[2]Calculations!S227</f>
        <v>11.918604073239074</v>
      </c>
      <c r="R259" s="38">
        <f>[2]Calculations!Q227</f>
        <v>3.77817220013E-3</v>
      </c>
      <c r="S259" s="38">
        <f>[2]Calculations!T227</f>
        <v>9.0327684726518971</v>
      </c>
      <c r="T259" s="38">
        <f>[2]Calculations!R227</f>
        <v>0</v>
      </c>
      <c r="U259" s="38">
        <f>[2]Calculations!U227</f>
        <v>0</v>
      </c>
      <c r="V259" s="38" t="str">
        <f>[2]Calculations!X227</f>
        <v>Not Modelled</v>
      </c>
      <c r="W259" s="38" t="str">
        <f>[2]Calculations!Y227</f>
        <v>N/A</v>
      </c>
      <c r="X259" s="38" t="s">
        <v>100</v>
      </c>
      <c r="Y259" s="73" t="s">
        <v>1080</v>
      </c>
      <c r="Z259" s="73" t="s">
        <v>248</v>
      </c>
      <c r="AA259" s="38">
        <f>[2]Calculations!AA227</f>
        <v>0</v>
      </c>
      <c r="AB259" s="38">
        <f>[2]Calculations!AM227</f>
        <v>0</v>
      </c>
      <c r="AC259" s="38">
        <f>[2]Calculations!AB227</f>
        <v>0</v>
      </c>
      <c r="AD259" s="38">
        <f>[2]Calculations!AN227</f>
        <v>0</v>
      </c>
      <c r="AE259" s="38">
        <f>[2]Calculations!AC227</f>
        <v>0</v>
      </c>
      <c r="AF259" s="38">
        <f>[2]Calculations!AO227</f>
        <v>0</v>
      </c>
      <c r="AG259" s="38">
        <f>[2]Calculations!AD227</f>
        <v>0</v>
      </c>
      <c r="AH259" s="38">
        <f>[2]Calculations!AP227</f>
        <v>0</v>
      </c>
      <c r="AI259" s="38">
        <f>[2]Calculations!AE227</f>
        <v>0</v>
      </c>
      <c r="AJ259" s="38">
        <f>[2]Calculations!AQ227</f>
        <v>0</v>
      </c>
      <c r="AK259" s="38">
        <f>[2]Calculations!AF227</f>
        <v>0</v>
      </c>
      <c r="AL259" s="38">
        <f>[2]Calculations!AR227</f>
        <v>0</v>
      </c>
      <c r="AM259" s="38">
        <f>[2]Calculations!AG227</f>
        <v>0</v>
      </c>
      <c r="AN259" s="38">
        <f>[2]Calculations!AS227</f>
        <v>0</v>
      </c>
      <c r="AO259" s="38">
        <f>[2]Calculations!AH227</f>
        <v>0</v>
      </c>
      <c r="AP259" s="38">
        <f>[2]Calculations!AT227</f>
        <v>0</v>
      </c>
      <c r="AQ259" s="38">
        <f>[2]Calculations!AI227</f>
        <v>0</v>
      </c>
      <c r="AR259" s="38">
        <f>[2]Calculations!AU227</f>
        <v>0</v>
      </c>
      <c r="AS259" s="38">
        <f>[2]Calculations!AJ227</f>
        <v>0</v>
      </c>
      <c r="AT259" s="38">
        <f>[2]Calculations!AV227</f>
        <v>0</v>
      </c>
      <c r="AU259" s="38">
        <f>[2]Calculations!AK227</f>
        <v>0</v>
      </c>
      <c r="AV259" s="38">
        <f>[2]Calculations!AW227</f>
        <v>0</v>
      </c>
      <c r="AW259" s="13"/>
      <c r="AX259" s="13"/>
      <c r="AY259" s="85" t="str">
        <f>[2]Calculations!D227</f>
        <v>Land Supply 2018</v>
      </c>
    </row>
    <row r="260" spans="2:51" ht="14.5" x14ac:dyDescent="0.35">
      <c r="B260" s="13" t="str">
        <f>[2]Calculations!A228</f>
        <v>113670/FO/2016</v>
      </c>
      <c r="C260" s="30" t="str">
        <f>[2]Calculations!B228</f>
        <v>19 St John Street</v>
      </c>
      <c r="D260" s="13" t="str">
        <f>[2]Calculations!C228</f>
        <v>Residential</v>
      </c>
      <c r="E260" s="38">
        <f>[2]Calculations!E228</f>
        <v>2.4592599999999999E-2</v>
      </c>
      <c r="F260" s="38">
        <f>[2]Calculations!I228</f>
        <v>2.4592599999999999E-2</v>
      </c>
      <c r="G260" s="38">
        <f>[2]Calculations!M228</f>
        <v>100</v>
      </c>
      <c r="H260" s="38">
        <f>[2]Calculations!H228</f>
        <v>0</v>
      </c>
      <c r="I260" s="38">
        <f>[2]Calculations!L228</f>
        <v>0</v>
      </c>
      <c r="J260" s="38">
        <f>[2]Calculations!G228</f>
        <v>0</v>
      </c>
      <c r="K260" s="38">
        <f>[2]Calculations!K228</f>
        <v>0</v>
      </c>
      <c r="L260" s="38">
        <f>[2]Calculations!F228</f>
        <v>0</v>
      </c>
      <c r="M260" s="38">
        <f>[2]Calculations!J228</f>
        <v>0</v>
      </c>
      <c r="N260" s="38">
        <f>[2]Calculations!V228</f>
        <v>0</v>
      </c>
      <c r="O260" s="38">
        <f>[2]Calculations!W228</f>
        <v>0</v>
      </c>
      <c r="P260" s="38">
        <f>[2]Calculations!O228</f>
        <v>6.9286899999999996E-5</v>
      </c>
      <c r="Q260" s="38">
        <f>[2]Calculations!S228</f>
        <v>0.28173881574132054</v>
      </c>
      <c r="R260" s="38">
        <f>[2]Calculations!Q228</f>
        <v>0</v>
      </c>
      <c r="S260" s="38">
        <f>[2]Calculations!T228</f>
        <v>0</v>
      </c>
      <c r="T260" s="38">
        <f>[2]Calculations!R228</f>
        <v>0</v>
      </c>
      <c r="U260" s="38">
        <f>[2]Calculations!U228</f>
        <v>0</v>
      </c>
      <c r="V260" s="38" t="str">
        <f>[2]Calculations!X228</f>
        <v>Not Modelled</v>
      </c>
      <c r="W260" s="38" t="str">
        <f>[2]Calculations!Y228</f>
        <v>N/A</v>
      </c>
      <c r="X260" s="38" t="s">
        <v>100</v>
      </c>
      <c r="Y260" s="73" t="s">
        <v>105</v>
      </c>
      <c r="Z260" s="73" t="s">
        <v>1066</v>
      </c>
      <c r="AA260" s="38">
        <f>[2]Calculations!AA228</f>
        <v>0</v>
      </c>
      <c r="AB260" s="38">
        <f>[2]Calculations!AM228</f>
        <v>0</v>
      </c>
      <c r="AC260" s="38">
        <f>[2]Calculations!AB228</f>
        <v>0</v>
      </c>
      <c r="AD260" s="38">
        <f>[2]Calculations!AN228</f>
        <v>0</v>
      </c>
      <c r="AE260" s="38">
        <f>[2]Calculations!AC228</f>
        <v>0</v>
      </c>
      <c r="AF260" s="38">
        <f>[2]Calculations!AO228</f>
        <v>0</v>
      </c>
      <c r="AG260" s="38">
        <f>[2]Calculations!AD228</f>
        <v>0</v>
      </c>
      <c r="AH260" s="38">
        <f>[2]Calculations!AP228</f>
        <v>0</v>
      </c>
      <c r="AI260" s="38">
        <f>[2]Calculations!AE228</f>
        <v>0</v>
      </c>
      <c r="AJ260" s="38">
        <f>[2]Calculations!AQ228</f>
        <v>0</v>
      </c>
      <c r="AK260" s="38">
        <f>[2]Calculations!AF228</f>
        <v>0</v>
      </c>
      <c r="AL260" s="38">
        <f>[2]Calculations!AR228</f>
        <v>0</v>
      </c>
      <c r="AM260" s="38">
        <f>[2]Calculations!AG228</f>
        <v>0</v>
      </c>
      <c r="AN260" s="38">
        <f>[2]Calculations!AS228</f>
        <v>0</v>
      </c>
      <c r="AO260" s="38">
        <f>[2]Calculations!AH228</f>
        <v>0</v>
      </c>
      <c r="AP260" s="38">
        <f>[2]Calculations!AT228</f>
        <v>0</v>
      </c>
      <c r="AQ260" s="38">
        <f>[2]Calculations!AI228</f>
        <v>0</v>
      </c>
      <c r="AR260" s="38">
        <f>[2]Calculations!AU228</f>
        <v>0</v>
      </c>
      <c r="AS260" s="38">
        <f>[2]Calculations!AJ228</f>
        <v>0</v>
      </c>
      <c r="AT260" s="38">
        <f>[2]Calculations!AV228</f>
        <v>0</v>
      </c>
      <c r="AU260" s="38">
        <f>[2]Calculations!AK228</f>
        <v>0</v>
      </c>
      <c r="AV260" s="38">
        <f>[2]Calculations!AW228</f>
        <v>0</v>
      </c>
      <c r="AW260" s="13"/>
      <c r="AX260" s="13"/>
      <c r="AY260" s="85" t="str">
        <f>[2]Calculations!D228</f>
        <v>Land Supply 2018</v>
      </c>
    </row>
    <row r="261" spans="2:51" ht="26" x14ac:dyDescent="0.35">
      <c r="B261" s="13" t="str">
        <f>[2]Calculations!A229</f>
        <v>113713/FO/2016</v>
      </c>
      <c r="C261" s="30" t="str">
        <f>[2]Calculations!B229</f>
        <v>Red Lion Street / 2 Union Street Manchester M4 1PT</v>
      </c>
      <c r="D261" s="13" t="str">
        <f>[2]Calculations!C229</f>
        <v>Offices</v>
      </c>
      <c r="E261" s="38">
        <f>[2]Calculations!E229</f>
        <v>5.79946E-2</v>
      </c>
      <c r="F261" s="38">
        <f>[2]Calculations!I229</f>
        <v>5.79946E-2</v>
      </c>
      <c r="G261" s="38">
        <f>[2]Calculations!M229</f>
        <v>100</v>
      </c>
      <c r="H261" s="38">
        <f>[2]Calculations!H229</f>
        <v>0</v>
      </c>
      <c r="I261" s="38">
        <f>[2]Calculations!L229</f>
        <v>0</v>
      </c>
      <c r="J261" s="38">
        <f>[2]Calculations!G229</f>
        <v>0</v>
      </c>
      <c r="K261" s="38">
        <f>[2]Calculations!K229</f>
        <v>0</v>
      </c>
      <c r="L261" s="38">
        <f>[2]Calculations!F229</f>
        <v>0</v>
      </c>
      <c r="M261" s="38">
        <f>[2]Calculations!J229</f>
        <v>0</v>
      </c>
      <c r="N261" s="38">
        <f>[2]Calculations!V229</f>
        <v>0</v>
      </c>
      <c r="O261" s="38">
        <f>[2]Calculations!W229</f>
        <v>0</v>
      </c>
      <c r="P261" s="38">
        <f>[2]Calculations!O229</f>
        <v>0</v>
      </c>
      <c r="Q261" s="38">
        <f>[2]Calculations!S229</f>
        <v>0</v>
      </c>
      <c r="R261" s="38">
        <f>[2]Calculations!Q229</f>
        <v>0</v>
      </c>
      <c r="S261" s="38">
        <f>[2]Calculations!T229</f>
        <v>0</v>
      </c>
      <c r="T261" s="38">
        <f>[2]Calculations!R229</f>
        <v>0</v>
      </c>
      <c r="U261" s="38">
        <f>[2]Calculations!U229</f>
        <v>0</v>
      </c>
      <c r="V261" s="38" t="str">
        <f>[2]Calculations!X229</f>
        <v>Not Modelled</v>
      </c>
      <c r="W261" s="38" t="str">
        <f>[2]Calculations!Y229</f>
        <v>N/A</v>
      </c>
      <c r="X261" s="38" t="s">
        <v>101</v>
      </c>
      <c r="Y261" s="73" t="s">
        <v>106</v>
      </c>
      <c r="Z261" s="74" t="s">
        <v>107</v>
      </c>
      <c r="AA261" s="38">
        <f>[2]Calculations!AA229</f>
        <v>0</v>
      </c>
      <c r="AB261" s="38">
        <f>[2]Calculations!AM229</f>
        <v>0</v>
      </c>
      <c r="AC261" s="38">
        <f>[2]Calculations!AB229</f>
        <v>0</v>
      </c>
      <c r="AD261" s="38">
        <f>[2]Calculations!AN229</f>
        <v>0</v>
      </c>
      <c r="AE261" s="38">
        <f>[2]Calculations!AC229</f>
        <v>0</v>
      </c>
      <c r="AF261" s="38">
        <f>[2]Calculations!AO229</f>
        <v>0</v>
      </c>
      <c r="AG261" s="38">
        <f>[2]Calculations!AD229</f>
        <v>0</v>
      </c>
      <c r="AH261" s="38">
        <f>[2]Calculations!AP229</f>
        <v>0</v>
      </c>
      <c r="AI261" s="38">
        <f>[2]Calculations!AE229</f>
        <v>0</v>
      </c>
      <c r="AJ261" s="38">
        <f>[2]Calculations!AQ229</f>
        <v>0</v>
      </c>
      <c r="AK261" s="38">
        <f>[2]Calculations!AF229</f>
        <v>0</v>
      </c>
      <c r="AL261" s="38">
        <f>[2]Calculations!AR229</f>
        <v>0</v>
      </c>
      <c r="AM261" s="38">
        <f>[2]Calculations!AG229</f>
        <v>0</v>
      </c>
      <c r="AN261" s="38">
        <f>[2]Calculations!AS229</f>
        <v>0</v>
      </c>
      <c r="AO261" s="38">
        <f>[2]Calculations!AH229</f>
        <v>0</v>
      </c>
      <c r="AP261" s="38">
        <f>[2]Calculations!AT229</f>
        <v>0</v>
      </c>
      <c r="AQ261" s="38">
        <f>[2]Calculations!AI229</f>
        <v>0</v>
      </c>
      <c r="AR261" s="38">
        <f>[2]Calculations!AU229</f>
        <v>0</v>
      </c>
      <c r="AS261" s="38">
        <f>[2]Calculations!AJ229</f>
        <v>0</v>
      </c>
      <c r="AT261" s="38">
        <f>[2]Calculations!AV229</f>
        <v>0</v>
      </c>
      <c r="AU261" s="38">
        <f>[2]Calculations!AK229</f>
        <v>0</v>
      </c>
      <c r="AV261" s="38">
        <f>[2]Calculations!AW229</f>
        <v>0</v>
      </c>
      <c r="AW261" s="13"/>
      <c r="AX261" s="13"/>
      <c r="AY261" s="85" t="str">
        <f>[2]Calculations!D229</f>
        <v>Land Supply 2018</v>
      </c>
    </row>
    <row r="262" spans="2:51" ht="26" x14ac:dyDescent="0.35">
      <c r="B262" s="13" t="str">
        <f>[2]Calculations!A230</f>
        <v>113836/FO/2016</v>
      </c>
      <c r="C262" s="30" t="str">
        <f>[2]Calculations!B230</f>
        <v>Land Bounded By Amberley Drive, Boncarn Drive, Wastdale Road And Frensham Walk</v>
      </c>
      <c r="D262" s="13" t="str">
        <f>[2]Calculations!C230</f>
        <v>Residential</v>
      </c>
      <c r="E262" s="38">
        <f>[2]Calculations!E230</f>
        <v>0.90683800000000003</v>
      </c>
      <c r="F262" s="38">
        <f>[2]Calculations!I230</f>
        <v>0.90683800000000003</v>
      </c>
      <c r="G262" s="38">
        <f>[2]Calculations!M230</f>
        <v>100</v>
      </c>
      <c r="H262" s="38">
        <f>[2]Calculations!H230</f>
        <v>0</v>
      </c>
      <c r="I262" s="38">
        <f>[2]Calculations!L230</f>
        <v>0</v>
      </c>
      <c r="J262" s="38">
        <f>[2]Calculations!G230</f>
        <v>0</v>
      </c>
      <c r="K262" s="38">
        <f>[2]Calculations!K230</f>
        <v>0</v>
      </c>
      <c r="L262" s="38">
        <f>[2]Calculations!F230</f>
        <v>0</v>
      </c>
      <c r="M262" s="38">
        <f>[2]Calculations!J230</f>
        <v>0</v>
      </c>
      <c r="N262" s="38">
        <f>[2]Calculations!V230</f>
        <v>0</v>
      </c>
      <c r="O262" s="38">
        <f>[2]Calculations!W230</f>
        <v>0</v>
      </c>
      <c r="P262" s="38">
        <f>[2]Calculations!O230</f>
        <v>3.1600000000000003E-2</v>
      </c>
      <c r="Q262" s="38">
        <f>[2]Calculations!S230</f>
        <v>3.4846356240034058</v>
      </c>
      <c r="R262" s="38">
        <f>[2]Calculations!Q230</f>
        <v>0</v>
      </c>
      <c r="S262" s="38">
        <f>[2]Calculations!T230</f>
        <v>0</v>
      </c>
      <c r="T262" s="38">
        <f>[2]Calculations!R230</f>
        <v>0</v>
      </c>
      <c r="U262" s="38">
        <f>[2]Calculations!U230</f>
        <v>0</v>
      </c>
      <c r="V262" s="38" t="str">
        <f>[2]Calculations!X230</f>
        <v>Not Modelled</v>
      </c>
      <c r="W262" s="38" t="str">
        <f>[2]Calculations!Y230</f>
        <v>N/A</v>
      </c>
      <c r="X262" s="38" t="s">
        <v>100</v>
      </c>
      <c r="Y262" s="73" t="s">
        <v>105</v>
      </c>
      <c r="Z262" s="73" t="s">
        <v>1066</v>
      </c>
      <c r="AA262" s="38">
        <f>[2]Calculations!AA230</f>
        <v>0</v>
      </c>
      <c r="AB262" s="38">
        <f>[2]Calculations!AM230</f>
        <v>0</v>
      </c>
      <c r="AC262" s="38">
        <f>[2]Calculations!AB230</f>
        <v>0</v>
      </c>
      <c r="AD262" s="38">
        <f>[2]Calculations!AN230</f>
        <v>0</v>
      </c>
      <c r="AE262" s="38">
        <f>[2]Calculations!AC230</f>
        <v>0</v>
      </c>
      <c r="AF262" s="38">
        <f>[2]Calculations!AO230</f>
        <v>0</v>
      </c>
      <c r="AG262" s="38">
        <f>[2]Calculations!AD230</f>
        <v>0</v>
      </c>
      <c r="AH262" s="38">
        <f>[2]Calculations!AP230</f>
        <v>0</v>
      </c>
      <c r="AI262" s="38">
        <f>[2]Calculations!AE230</f>
        <v>0</v>
      </c>
      <c r="AJ262" s="38">
        <f>[2]Calculations!AQ230</f>
        <v>0</v>
      </c>
      <c r="AK262" s="38">
        <f>[2]Calculations!AF230</f>
        <v>0</v>
      </c>
      <c r="AL262" s="38">
        <f>[2]Calculations!AR230</f>
        <v>0</v>
      </c>
      <c r="AM262" s="38">
        <f>[2]Calculations!AG230</f>
        <v>0</v>
      </c>
      <c r="AN262" s="38">
        <f>[2]Calculations!AS230</f>
        <v>0</v>
      </c>
      <c r="AO262" s="38">
        <f>[2]Calculations!AH230</f>
        <v>0</v>
      </c>
      <c r="AP262" s="38">
        <f>[2]Calculations!AT230</f>
        <v>0</v>
      </c>
      <c r="AQ262" s="38">
        <f>[2]Calculations!AI230</f>
        <v>0</v>
      </c>
      <c r="AR262" s="38">
        <f>[2]Calculations!AU230</f>
        <v>0</v>
      </c>
      <c r="AS262" s="38">
        <f>[2]Calculations!AJ230</f>
        <v>0</v>
      </c>
      <c r="AT262" s="38">
        <f>[2]Calculations!AV230</f>
        <v>0</v>
      </c>
      <c r="AU262" s="38">
        <f>[2]Calculations!AK230</f>
        <v>0</v>
      </c>
      <c r="AV262" s="38">
        <f>[2]Calculations!AW230</f>
        <v>0</v>
      </c>
      <c r="AW262" s="13"/>
      <c r="AX262" s="13"/>
      <c r="AY262" s="85" t="str">
        <f>[2]Calculations!D230</f>
        <v>Land Supply 2018</v>
      </c>
    </row>
    <row r="263" spans="2:51" ht="14.5" x14ac:dyDescent="0.35">
      <c r="B263" s="13" t="str">
        <f>[2]Calculations!A231</f>
        <v>113858/FO/2016</v>
      </c>
      <c r="C263" s="30" t="str">
        <f>[2]Calculations!B231</f>
        <v>120 - 122 Grosvenor Street</v>
      </c>
      <c r="D263" s="13" t="str">
        <f>[2]Calculations!C231</f>
        <v>Residential</v>
      </c>
      <c r="E263" s="38">
        <f>[2]Calculations!E231</f>
        <v>4.6912500000000003E-2</v>
      </c>
      <c r="F263" s="38">
        <f>[2]Calculations!I231</f>
        <v>4.5001200002503516E-8</v>
      </c>
      <c r="G263" s="38">
        <f>[2]Calculations!M231</f>
        <v>9.5925819349860949E-5</v>
      </c>
      <c r="H263" s="38">
        <f>[2]Calculations!H231</f>
        <v>4.69124549988E-2</v>
      </c>
      <c r="I263" s="38">
        <f>[2]Calculations!L231</f>
        <v>99.999904074180648</v>
      </c>
      <c r="J263" s="38">
        <f>[2]Calculations!G231</f>
        <v>0</v>
      </c>
      <c r="K263" s="38">
        <f>[2]Calculations!K231</f>
        <v>0</v>
      </c>
      <c r="L263" s="38">
        <f>[2]Calculations!F231</f>
        <v>0</v>
      </c>
      <c r="M263" s="38">
        <f>[2]Calculations!J231</f>
        <v>0</v>
      </c>
      <c r="N263" s="38">
        <f>[2]Calculations!V231</f>
        <v>4.69124549988E-2</v>
      </c>
      <c r="O263" s="38">
        <f>[2]Calculations!W231</f>
        <v>99.999904074180648</v>
      </c>
      <c r="P263" s="38">
        <f>[2]Calculations!O231</f>
        <v>2.8127699999999998E-5</v>
      </c>
      <c r="Q263" s="38">
        <f>[2]Calculations!S231</f>
        <v>5.9957793764988006E-2</v>
      </c>
      <c r="R263" s="38">
        <f>[2]Calculations!Q231</f>
        <v>0</v>
      </c>
      <c r="S263" s="38">
        <f>[2]Calculations!T231</f>
        <v>0</v>
      </c>
      <c r="T263" s="38">
        <f>[2]Calculations!R231</f>
        <v>0</v>
      </c>
      <c r="U263" s="38">
        <f>[2]Calculations!U231</f>
        <v>0</v>
      </c>
      <c r="V263" s="38">
        <f>[2]Calculations!X231</f>
        <v>2.36836486204E-2</v>
      </c>
      <c r="W263" s="38">
        <f>[2]Calculations!Y231</f>
        <v>50.484729273434581</v>
      </c>
      <c r="X263" s="38" t="s">
        <v>100</v>
      </c>
      <c r="Y263" s="73" t="s">
        <v>105</v>
      </c>
      <c r="Z263" s="73" t="s">
        <v>1066</v>
      </c>
      <c r="AA263" s="38">
        <f>[2]Calculations!AA231</f>
        <v>0</v>
      </c>
      <c r="AB263" s="38">
        <f>[2]Calculations!AM231</f>
        <v>0</v>
      </c>
      <c r="AC263" s="38">
        <f>[2]Calculations!AB231</f>
        <v>0</v>
      </c>
      <c r="AD263" s="38">
        <f>[2]Calculations!AN231</f>
        <v>0</v>
      </c>
      <c r="AE263" s="38">
        <f>[2]Calculations!AC231</f>
        <v>0</v>
      </c>
      <c r="AF263" s="38">
        <f>[2]Calculations!AO231</f>
        <v>0</v>
      </c>
      <c r="AG263" s="38">
        <f>[2]Calculations!AD231</f>
        <v>0</v>
      </c>
      <c r="AH263" s="38">
        <f>[2]Calculations!AP231</f>
        <v>0</v>
      </c>
      <c r="AI263" s="38">
        <f>[2]Calculations!AE231</f>
        <v>0</v>
      </c>
      <c r="AJ263" s="38">
        <f>[2]Calculations!AQ231</f>
        <v>0</v>
      </c>
      <c r="AK263" s="38">
        <f>[2]Calculations!AF231</f>
        <v>0</v>
      </c>
      <c r="AL263" s="38">
        <f>[2]Calculations!AR231</f>
        <v>0</v>
      </c>
      <c r="AM263" s="38">
        <f>[2]Calculations!AG231</f>
        <v>0</v>
      </c>
      <c r="AN263" s="38">
        <f>[2]Calculations!AS231</f>
        <v>0</v>
      </c>
      <c r="AO263" s="38">
        <f>[2]Calculations!AH231</f>
        <v>0</v>
      </c>
      <c r="AP263" s="38">
        <f>[2]Calculations!AT231</f>
        <v>0</v>
      </c>
      <c r="AQ263" s="38">
        <f>[2]Calculations!AI231</f>
        <v>4.69124549988E-2</v>
      </c>
      <c r="AR263" s="38">
        <f>[2]Calculations!AU231</f>
        <v>99.999904074180648</v>
      </c>
      <c r="AS263" s="38">
        <f>[2]Calculations!AJ231</f>
        <v>0</v>
      </c>
      <c r="AT263" s="38">
        <f>[2]Calculations!AV231</f>
        <v>0</v>
      </c>
      <c r="AU263" s="38">
        <f>[2]Calculations!AK231</f>
        <v>0</v>
      </c>
      <c r="AV263" s="38">
        <f>[2]Calculations!AW231</f>
        <v>0</v>
      </c>
      <c r="AW263" s="13"/>
      <c r="AX263" s="13"/>
      <c r="AY263" s="85" t="str">
        <f>[2]Calculations!D231</f>
        <v>Land Supply 2018</v>
      </c>
    </row>
    <row r="264" spans="2:51" ht="26" x14ac:dyDescent="0.35">
      <c r="B264" s="13" t="str">
        <f>[2]Calculations!A232</f>
        <v>113894/P3OPA/2016</v>
      </c>
      <c r="C264" s="30" t="str">
        <f>[2]Calculations!B232</f>
        <v>1-5 Swan Street</v>
      </c>
      <c r="D264" s="13" t="str">
        <f>[2]Calculations!C232</f>
        <v>Residential</v>
      </c>
      <c r="E264" s="38">
        <f>[2]Calculations!E232</f>
        <v>1.9185799999999999E-2</v>
      </c>
      <c r="F264" s="38">
        <f>[2]Calculations!I232</f>
        <v>1.9185799999999999E-2</v>
      </c>
      <c r="G264" s="38">
        <f>[2]Calculations!M232</f>
        <v>100</v>
      </c>
      <c r="H264" s="38">
        <f>[2]Calculations!H232</f>
        <v>0</v>
      </c>
      <c r="I264" s="38">
        <f>[2]Calculations!L232</f>
        <v>0</v>
      </c>
      <c r="J264" s="38">
        <f>[2]Calculations!G232</f>
        <v>0</v>
      </c>
      <c r="K264" s="38">
        <f>[2]Calculations!K232</f>
        <v>0</v>
      </c>
      <c r="L264" s="38">
        <f>[2]Calculations!F232</f>
        <v>0</v>
      </c>
      <c r="M264" s="38">
        <f>[2]Calculations!J232</f>
        <v>0</v>
      </c>
      <c r="N264" s="38">
        <f>[2]Calculations!V232</f>
        <v>0</v>
      </c>
      <c r="O264" s="38">
        <f>[2]Calculations!W232</f>
        <v>0</v>
      </c>
      <c r="P264" s="38">
        <f>[2]Calculations!O232</f>
        <v>0</v>
      </c>
      <c r="Q264" s="38">
        <f>[2]Calculations!S232</f>
        <v>0</v>
      </c>
      <c r="R264" s="38">
        <f>[2]Calculations!Q232</f>
        <v>0</v>
      </c>
      <c r="S264" s="38">
        <f>[2]Calculations!T232</f>
        <v>0</v>
      </c>
      <c r="T264" s="38">
        <f>[2]Calculations!R232</f>
        <v>0</v>
      </c>
      <c r="U264" s="38">
        <f>[2]Calculations!U232</f>
        <v>0</v>
      </c>
      <c r="V264" s="38" t="str">
        <f>[2]Calculations!X232</f>
        <v>Not Modelled</v>
      </c>
      <c r="W264" s="38" t="str">
        <f>[2]Calculations!Y232</f>
        <v>N/A</v>
      </c>
      <c r="X264" s="38" t="s">
        <v>100</v>
      </c>
      <c r="Y264" s="73" t="s">
        <v>106</v>
      </c>
      <c r="Z264" s="74" t="s">
        <v>107</v>
      </c>
      <c r="AA264" s="38">
        <f>[2]Calculations!AA232</f>
        <v>0</v>
      </c>
      <c r="AB264" s="38">
        <f>[2]Calculations!AM232</f>
        <v>0</v>
      </c>
      <c r="AC264" s="38">
        <f>[2]Calculations!AB232</f>
        <v>0</v>
      </c>
      <c r="AD264" s="38">
        <f>[2]Calculations!AN232</f>
        <v>0</v>
      </c>
      <c r="AE264" s="38">
        <f>[2]Calculations!AC232</f>
        <v>0</v>
      </c>
      <c r="AF264" s="38">
        <f>[2]Calculations!AO232</f>
        <v>0</v>
      </c>
      <c r="AG264" s="38">
        <f>[2]Calculations!AD232</f>
        <v>0</v>
      </c>
      <c r="AH264" s="38">
        <f>[2]Calculations!AP232</f>
        <v>0</v>
      </c>
      <c r="AI264" s="38">
        <f>[2]Calculations!AE232</f>
        <v>0</v>
      </c>
      <c r="AJ264" s="38">
        <f>[2]Calculations!AQ232</f>
        <v>0</v>
      </c>
      <c r="AK264" s="38">
        <f>[2]Calculations!AF232</f>
        <v>0</v>
      </c>
      <c r="AL264" s="38">
        <f>[2]Calculations!AR232</f>
        <v>0</v>
      </c>
      <c r="AM264" s="38">
        <f>[2]Calculations!AG232</f>
        <v>0</v>
      </c>
      <c r="AN264" s="38">
        <f>[2]Calculations!AS232</f>
        <v>0</v>
      </c>
      <c r="AO264" s="38">
        <f>[2]Calculations!AH232</f>
        <v>0</v>
      </c>
      <c r="AP264" s="38">
        <f>[2]Calculations!AT232</f>
        <v>0</v>
      </c>
      <c r="AQ264" s="38">
        <f>[2]Calculations!AI232</f>
        <v>0</v>
      </c>
      <c r="AR264" s="38">
        <f>[2]Calculations!AU232</f>
        <v>0</v>
      </c>
      <c r="AS264" s="38">
        <f>[2]Calculations!AJ232</f>
        <v>0</v>
      </c>
      <c r="AT264" s="38">
        <f>[2]Calculations!AV232</f>
        <v>0</v>
      </c>
      <c r="AU264" s="38">
        <f>[2]Calculations!AK232</f>
        <v>0</v>
      </c>
      <c r="AV264" s="38">
        <f>[2]Calculations!AW232</f>
        <v>0</v>
      </c>
      <c r="AW264" s="13"/>
      <c r="AX264" s="13"/>
      <c r="AY264" s="85" t="str">
        <f>[2]Calculations!D232</f>
        <v>Land Supply 2018</v>
      </c>
    </row>
    <row r="265" spans="2:51" ht="14.5" x14ac:dyDescent="0.35">
      <c r="B265" s="13" t="str">
        <f>[2]Calculations!A233</f>
        <v>113906/P3OPA/2016</v>
      </c>
      <c r="C265" s="30" t="str">
        <f>[2]Calculations!B233</f>
        <v>Mauldeth House Nell Lane Chorlton</v>
      </c>
      <c r="D265" s="13" t="str">
        <f>[2]Calculations!C233</f>
        <v>Residential</v>
      </c>
      <c r="E265" s="38">
        <f>[2]Calculations!E233</f>
        <v>0.48702200000000001</v>
      </c>
      <c r="F265" s="38">
        <f>[2]Calculations!I233</f>
        <v>0.48702200000000001</v>
      </c>
      <c r="G265" s="38">
        <f>[2]Calculations!M233</f>
        <v>100</v>
      </c>
      <c r="H265" s="38">
        <f>[2]Calculations!H233</f>
        <v>0</v>
      </c>
      <c r="I265" s="38">
        <f>[2]Calculations!L233</f>
        <v>0</v>
      </c>
      <c r="J265" s="38">
        <f>[2]Calculations!G233</f>
        <v>0</v>
      </c>
      <c r="K265" s="38">
        <f>[2]Calculations!K233</f>
        <v>0</v>
      </c>
      <c r="L265" s="38">
        <f>[2]Calculations!F233</f>
        <v>0</v>
      </c>
      <c r="M265" s="38">
        <f>[2]Calculations!J233</f>
        <v>0</v>
      </c>
      <c r="N265" s="38">
        <f>[2]Calculations!V233</f>
        <v>0</v>
      </c>
      <c r="O265" s="38">
        <f>[2]Calculations!W233</f>
        <v>0</v>
      </c>
      <c r="P265" s="38">
        <f>[2]Calculations!O233</f>
        <v>3.0541390466008001E-2</v>
      </c>
      <c r="Q265" s="38">
        <f>[2]Calculations!S233</f>
        <v>6.2710494527984357</v>
      </c>
      <c r="R265" s="38">
        <f>[2]Calculations!Q233</f>
        <v>3.0316904660080001E-3</v>
      </c>
      <c r="S265" s="38">
        <f>[2]Calculations!T233</f>
        <v>0.62249558870194777</v>
      </c>
      <c r="T265" s="38">
        <f>[2]Calculations!R233</f>
        <v>7.6663289204799998E-4</v>
      </c>
      <c r="U265" s="38">
        <f>[2]Calculations!U233</f>
        <v>0.15741237398885471</v>
      </c>
      <c r="V265" s="38" t="str">
        <f>[2]Calculations!X233</f>
        <v>Not Modelled</v>
      </c>
      <c r="W265" s="38" t="str">
        <f>[2]Calculations!Y233</f>
        <v>N/A</v>
      </c>
      <c r="X265" s="38" t="s">
        <v>100</v>
      </c>
      <c r="Y265" s="73" t="s">
        <v>105</v>
      </c>
      <c r="Z265" s="73" t="s">
        <v>1066</v>
      </c>
      <c r="AA265" s="38">
        <f>[2]Calculations!AA233</f>
        <v>0</v>
      </c>
      <c r="AB265" s="38">
        <f>[2]Calculations!AM233</f>
        <v>0</v>
      </c>
      <c r="AC265" s="38">
        <f>[2]Calculations!AB233</f>
        <v>0</v>
      </c>
      <c r="AD265" s="38">
        <f>[2]Calculations!AN233</f>
        <v>0</v>
      </c>
      <c r="AE265" s="38">
        <f>[2]Calculations!AC233</f>
        <v>0</v>
      </c>
      <c r="AF265" s="38">
        <f>[2]Calculations!AO233</f>
        <v>0</v>
      </c>
      <c r="AG265" s="38">
        <f>[2]Calculations!AD233</f>
        <v>0</v>
      </c>
      <c r="AH265" s="38">
        <f>[2]Calculations!AP233</f>
        <v>0</v>
      </c>
      <c r="AI265" s="38">
        <f>[2]Calculations!AE233</f>
        <v>0</v>
      </c>
      <c r="AJ265" s="38">
        <f>[2]Calculations!AQ233</f>
        <v>0</v>
      </c>
      <c r="AK265" s="38">
        <f>[2]Calculations!AF233</f>
        <v>0</v>
      </c>
      <c r="AL265" s="38">
        <f>[2]Calculations!AR233</f>
        <v>0</v>
      </c>
      <c r="AM265" s="38">
        <f>[2]Calculations!AG233</f>
        <v>0</v>
      </c>
      <c r="AN265" s="38">
        <f>[2]Calculations!AS233</f>
        <v>0</v>
      </c>
      <c r="AO265" s="38">
        <f>[2]Calculations!AH233</f>
        <v>0</v>
      </c>
      <c r="AP265" s="38">
        <f>[2]Calculations!AT233</f>
        <v>0</v>
      </c>
      <c r="AQ265" s="38">
        <f>[2]Calculations!AI233</f>
        <v>0</v>
      </c>
      <c r="AR265" s="38">
        <f>[2]Calculations!AU233</f>
        <v>0</v>
      </c>
      <c r="AS265" s="38">
        <f>[2]Calculations!AJ233</f>
        <v>0</v>
      </c>
      <c r="AT265" s="38">
        <f>[2]Calculations!AV233</f>
        <v>0</v>
      </c>
      <c r="AU265" s="38">
        <f>[2]Calculations!AK233</f>
        <v>0</v>
      </c>
      <c r="AV265" s="38">
        <f>[2]Calculations!AW233</f>
        <v>0</v>
      </c>
      <c r="AW265" s="13"/>
      <c r="AX265" s="13"/>
      <c r="AY265" s="85" t="str">
        <f>[2]Calculations!D233</f>
        <v>Land Supply 2018</v>
      </c>
    </row>
    <row r="266" spans="2:51" ht="26" x14ac:dyDescent="0.35">
      <c r="B266" s="13" t="str">
        <f>[2]Calculations!A234</f>
        <v>113914/FO/2016</v>
      </c>
      <c r="C266" s="30" t="str">
        <f>[2]Calculations!B234</f>
        <v>No 1 Lord Street (Block 10-Lord Street / Cheetham Hill Road)</v>
      </c>
      <c r="D266" s="13" t="str">
        <f>[2]Calculations!C234</f>
        <v>Residential</v>
      </c>
      <c r="E266" s="38">
        <f>[2]Calculations!E234</f>
        <v>0.17551900000000001</v>
      </c>
      <c r="F266" s="38">
        <f>[2]Calculations!I234</f>
        <v>0.17551900000000001</v>
      </c>
      <c r="G266" s="38">
        <f>[2]Calculations!M234</f>
        <v>100</v>
      </c>
      <c r="H266" s="38">
        <f>[2]Calculations!H234</f>
        <v>0</v>
      </c>
      <c r="I266" s="38">
        <f>[2]Calculations!L234</f>
        <v>0</v>
      </c>
      <c r="J266" s="38">
        <f>[2]Calculations!G234</f>
        <v>0</v>
      </c>
      <c r="K266" s="38">
        <f>[2]Calculations!K234</f>
        <v>0</v>
      </c>
      <c r="L266" s="38">
        <f>[2]Calculations!F234</f>
        <v>0</v>
      </c>
      <c r="M266" s="38">
        <f>[2]Calculations!J234</f>
        <v>0</v>
      </c>
      <c r="N266" s="38">
        <f>[2]Calculations!V234</f>
        <v>0</v>
      </c>
      <c r="O266" s="38">
        <f>[2]Calculations!W234</f>
        <v>0</v>
      </c>
      <c r="P266" s="38">
        <f>[2]Calculations!O234</f>
        <v>0</v>
      </c>
      <c r="Q266" s="38">
        <f>[2]Calculations!S234</f>
        <v>0</v>
      </c>
      <c r="R266" s="38">
        <f>[2]Calculations!Q234</f>
        <v>0</v>
      </c>
      <c r="S266" s="38">
        <f>[2]Calculations!T234</f>
        <v>0</v>
      </c>
      <c r="T266" s="38">
        <f>[2]Calculations!R234</f>
        <v>0</v>
      </c>
      <c r="U266" s="38">
        <f>[2]Calculations!U234</f>
        <v>0</v>
      </c>
      <c r="V266" s="38" t="str">
        <f>[2]Calculations!X234</f>
        <v>Not Modelled</v>
      </c>
      <c r="W266" s="38" t="str">
        <f>[2]Calculations!Y234</f>
        <v>N/A</v>
      </c>
      <c r="X266" s="38" t="s">
        <v>100</v>
      </c>
      <c r="Y266" s="73" t="s">
        <v>106</v>
      </c>
      <c r="Z266" s="74" t="s">
        <v>107</v>
      </c>
      <c r="AA266" s="38">
        <f>[2]Calculations!AA234</f>
        <v>0</v>
      </c>
      <c r="AB266" s="38">
        <f>[2]Calculations!AM234</f>
        <v>0</v>
      </c>
      <c r="AC266" s="38">
        <f>[2]Calculations!AB234</f>
        <v>0</v>
      </c>
      <c r="AD266" s="38">
        <f>[2]Calculations!AN234</f>
        <v>0</v>
      </c>
      <c r="AE266" s="38">
        <f>[2]Calculations!AC234</f>
        <v>0</v>
      </c>
      <c r="AF266" s="38">
        <f>[2]Calculations!AO234</f>
        <v>0</v>
      </c>
      <c r="AG266" s="38">
        <f>[2]Calculations!AD234</f>
        <v>0</v>
      </c>
      <c r="AH266" s="38">
        <f>[2]Calculations!AP234</f>
        <v>0</v>
      </c>
      <c r="AI266" s="38">
        <f>[2]Calculations!AE234</f>
        <v>0</v>
      </c>
      <c r="AJ266" s="38">
        <f>[2]Calculations!AQ234</f>
        <v>0</v>
      </c>
      <c r="AK266" s="38">
        <f>[2]Calculations!AF234</f>
        <v>0</v>
      </c>
      <c r="AL266" s="38">
        <f>[2]Calculations!AR234</f>
        <v>0</v>
      </c>
      <c r="AM266" s="38">
        <f>[2]Calculations!AG234</f>
        <v>0</v>
      </c>
      <c r="AN266" s="38">
        <f>[2]Calculations!AS234</f>
        <v>0</v>
      </c>
      <c r="AO266" s="38">
        <f>[2]Calculations!AH234</f>
        <v>0</v>
      </c>
      <c r="AP266" s="38">
        <f>[2]Calculations!AT234</f>
        <v>0</v>
      </c>
      <c r="AQ266" s="38">
        <f>[2]Calculations!AI234</f>
        <v>0.17551941000099999</v>
      </c>
      <c r="AR266" s="38">
        <f>[2]Calculations!AU234</f>
        <v>100.00023359351408</v>
      </c>
      <c r="AS266" s="38">
        <f>[2]Calculations!AJ234</f>
        <v>0</v>
      </c>
      <c r="AT266" s="38">
        <f>[2]Calculations!AV234</f>
        <v>0</v>
      </c>
      <c r="AU266" s="38">
        <f>[2]Calculations!AK234</f>
        <v>0</v>
      </c>
      <c r="AV266" s="38">
        <f>[2]Calculations!AW234</f>
        <v>0</v>
      </c>
      <c r="AW266" s="13"/>
      <c r="AX266" s="13"/>
      <c r="AY266" s="85" t="str">
        <f>[2]Calculations!D234</f>
        <v>Land Supply 2018</v>
      </c>
    </row>
    <row r="267" spans="2:51" ht="26" x14ac:dyDescent="0.35">
      <c r="B267" s="13" t="str">
        <f>[2]Calculations!A235</f>
        <v>113955/FO/2016</v>
      </c>
      <c r="C267" s="30" t="str">
        <f>[2]Calculations!B235</f>
        <v>All Souls Rectory Every Street</v>
      </c>
      <c r="D267" s="13" t="str">
        <f>[2]Calculations!C235</f>
        <v>Residential</v>
      </c>
      <c r="E267" s="38">
        <f>[2]Calculations!E235</f>
        <v>5.9058199999999998E-2</v>
      </c>
      <c r="F267" s="38">
        <f>[2]Calculations!I235</f>
        <v>5.9058199999999998E-2</v>
      </c>
      <c r="G267" s="38">
        <f>[2]Calculations!M235</f>
        <v>100</v>
      </c>
      <c r="H267" s="38">
        <f>[2]Calculations!H235</f>
        <v>0</v>
      </c>
      <c r="I267" s="38">
        <f>[2]Calculations!L235</f>
        <v>0</v>
      </c>
      <c r="J267" s="38">
        <f>[2]Calculations!G235</f>
        <v>0</v>
      </c>
      <c r="K267" s="38">
        <f>[2]Calculations!K235</f>
        <v>0</v>
      </c>
      <c r="L267" s="38">
        <f>[2]Calculations!F235</f>
        <v>0</v>
      </c>
      <c r="M267" s="38">
        <f>[2]Calculations!J235</f>
        <v>0</v>
      </c>
      <c r="N267" s="38">
        <f>[2]Calculations!V235</f>
        <v>0</v>
      </c>
      <c r="O267" s="38">
        <f>[2]Calculations!W235</f>
        <v>0</v>
      </c>
      <c r="P267" s="38">
        <f>[2]Calculations!O235</f>
        <v>0</v>
      </c>
      <c r="Q267" s="38">
        <f>[2]Calculations!S235</f>
        <v>0</v>
      </c>
      <c r="R267" s="38">
        <f>[2]Calculations!Q235</f>
        <v>0</v>
      </c>
      <c r="S267" s="38">
        <f>[2]Calculations!T235</f>
        <v>0</v>
      </c>
      <c r="T267" s="38">
        <f>[2]Calculations!R235</f>
        <v>0</v>
      </c>
      <c r="U267" s="38">
        <f>[2]Calculations!U235</f>
        <v>0</v>
      </c>
      <c r="V267" s="38" t="str">
        <f>[2]Calculations!X235</f>
        <v>Not Modelled</v>
      </c>
      <c r="W267" s="38" t="str">
        <f>[2]Calculations!Y235</f>
        <v>N/A</v>
      </c>
      <c r="X267" s="38" t="s">
        <v>100</v>
      </c>
      <c r="Y267" s="73" t="s">
        <v>106</v>
      </c>
      <c r="Z267" s="74" t="s">
        <v>107</v>
      </c>
      <c r="AA267" s="38">
        <f>[2]Calculations!AA235</f>
        <v>0</v>
      </c>
      <c r="AB267" s="38">
        <f>[2]Calculations!AM235</f>
        <v>0</v>
      </c>
      <c r="AC267" s="38">
        <f>[2]Calculations!AB235</f>
        <v>0</v>
      </c>
      <c r="AD267" s="38">
        <f>[2]Calculations!AN235</f>
        <v>0</v>
      </c>
      <c r="AE267" s="38">
        <f>[2]Calculations!AC235</f>
        <v>0</v>
      </c>
      <c r="AF267" s="38">
        <f>[2]Calculations!AO235</f>
        <v>0</v>
      </c>
      <c r="AG267" s="38">
        <f>[2]Calculations!AD235</f>
        <v>0</v>
      </c>
      <c r="AH267" s="38">
        <f>[2]Calculations!AP235</f>
        <v>0</v>
      </c>
      <c r="AI267" s="38">
        <f>[2]Calculations!AE235</f>
        <v>0</v>
      </c>
      <c r="AJ267" s="38">
        <f>[2]Calculations!AQ235</f>
        <v>0</v>
      </c>
      <c r="AK267" s="38">
        <f>[2]Calculations!AF235</f>
        <v>0</v>
      </c>
      <c r="AL267" s="38">
        <f>[2]Calculations!AR235</f>
        <v>0</v>
      </c>
      <c r="AM267" s="38">
        <f>[2]Calculations!AG235</f>
        <v>0</v>
      </c>
      <c r="AN267" s="38">
        <f>[2]Calculations!AS235</f>
        <v>0</v>
      </c>
      <c r="AO267" s="38">
        <f>[2]Calculations!AH235</f>
        <v>0</v>
      </c>
      <c r="AP267" s="38">
        <f>[2]Calculations!AT235</f>
        <v>0</v>
      </c>
      <c r="AQ267" s="38">
        <f>[2]Calculations!AI235</f>
        <v>5.9058234998800002E-2</v>
      </c>
      <c r="AR267" s="38">
        <f>[2]Calculations!AU235</f>
        <v>100.00005926154201</v>
      </c>
      <c r="AS267" s="38">
        <f>[2]Calculations!AJ235</f>
        <v>0</v>
      </c>
      <c r="AT267" s="38">
        <f>[2]Calculations!AV235</f>
        <v>0</v>
      </c>
      <c r="AU267" s="38">
        <f>[2]Calculations!AK235</f>
        <v>0</v>
      </c>
      <c r="AV267" s="38">
        <f>[2]Calculations!AW235</f>
        <v>0</v>
      </c>
      <c r="AW267" s="13"/>
      <c r="AX267" s="13"/>
      <c r="AY267" s="85" t="str">
        <f>[2]Calculations!D235</f>
        <v>Land Supply 2018</v>
      </c>
    </row>
    <row r="268" spans="2:51" ht="14.5" x14ac:dyDescent="0.35">
      <c r="B268" s="13" t="str">
        <f>[2]Calculations!A236</f>
        <v>113982/FO/2016</v>
      </c>
      <c r="C268" s="30" t="str">
        <f>[2]Calculations!B236</f>
        <v>Bus Depot Princess Road</v>
      </c>
      <c r="D268" s="13" t="str">
        <f>[2]Calculations!C236</f>
        <v>Residential</v>
      </c>
      <c r="E268" s="38">
        <f>[2]Calculations!E236</f>
        <v>2.4447199999999998</v>
      </c>
      <c r="F268" s="38">
        <f>[2]Calculations!I236</f>
        <v>2.4447199999999998</v>
      </c>
      <c r="G268" s="38">
        <f>[2]Calculations!M236</f>
        <v>100</v>
      </c>
      <c r="H268" s="38">
        <f>[2]Calculations!H236</f>
        <v>0</v>
      </c>
      <c r="I268" s="38">
        <f>[2]Calculations!L236</f>
        <v>0</v>
      </c>
      <c r="J268" s="38">
        <f>[2]Calculations!G236</f>
        <v>0</v>
      </c>
      <c r="K268" s="38">
        <f>[2]Calculations!K236</f>
        <v>0</v>
      </c>
      <c r="L268" s="38">
        <f>[2]Calculations!F236</f>
        <v>0</v>
      </c>
      <c r="M268" s="38">
        <f>[2]Calculations!J236</f>
        <v>0</v>
      </c>
      <c r="N268" s="38">
        <f>[2]Calculations!V236</f>
        <v>1.64384135045</v>
      </c>
      <c r="O268" s="38">
        <f>[2]Calculations!W236</f>
        <v>67.240475410271941</v>
      </c>
      <c r="P268" s="38">
        <f>[2]Calculations!O236</f>
        <v>3.3403392999900002E-3</v>
      </c>
      <c r="Q268" s="38">
        <f>[2]Calculations!S236</f>
        <v>0.13663484161744496</v>
      </c>
      <c r="R268" s="38">
        <f>[2]Calculations!Q236</f>
        <v>2.9565392999900001E-3</v>
      </c>
      <c r="S268" s="38">
        <f>[2]Calculations!T236</f>
        <v>0.12093570224770119</v>
      </c>
      <c r="T268" s="38">
        <f>[2]Calculations!R236</f>
        <v>1.9188000000999999E-4</v>
      </c>
      <c r="U268" s="38">
        <f>[2]Calculations!U236</f>
        <v>7.8487515956837586E-3</v>
      </c>
      <c r="V268" s="38" t="str">
        <f>[2]Calculations!X236</f>
        <v>Not Modelled</v>
      </c>
      <c r="W268" s="38" t="str">
        <f>[2]Calculations!Y236</f>
        <v>N/A</v>
      </c>
      <c r="X268" s="38" t="s">
        <v>100</v>
      </c>
      <c r="Y268" s="73" t="s">
        <v>105</v>
      </c>
      <c r="Z268" s="73" t="s">
        <v>1066</v>
      </c>
      <c r="AA268" s="38">
        <f>[2]Calculations!AA236</f>
        <v>0</v>
      </c>
      <c r="AB268" s="38">
        <f>[2]Calculations!AM236</f>
        <v>0</v>
      </c>
      <c r="AC268" s="38">
        <f>[2]Calculations!AB236</f>
        <v>0</v>
      </c>
      <c r="AD268" s="38">
        <f>[2]Calculations!AN236</f>
        <v>0</v>
      </c>
      <c r="AE268" s="38">
        <f>[2]Calculations!AC236</f>
        <v>0</v>
      </c>
      <c r="AF268" s="38">
        <f>[2]Calculations!AO236</f>
        <v>0</v>
      </c>
      <c r="AG268" s="38">
        <f>[2]Calculations!AD236</f>
        <v>0</v>
      </c>
      <c r="AH268" s="38">
        <f>[2]Calculations!AP236</f>
        <v>0</v>
      </c>
      <c r="AI268" s="38">
        <f>[2]Calculations!AE236</f>
        <v>0</v>
      </c>
      <c r="AJ268" s="38">
        <f>[2]Calculations!AQ236</f>
        <v>0</v>
      </c>
      <c r="AK268" s="38">
        <f>[2]Calculations!AF236</f>
        <v>0</v>
      </c>
      <c r="AL268" s="38">
        <f>[2]Calculations!AR236</f>
        <v>0</v>
      </c>
      <c r="AM268" s="38">
        <f>[2]Calculations!AG236</f>
        <v>0</v>
      </c>
      <c r="AN268" s="38">
        <f>[2]Calculations!AS236</f>
        <v>0</v>
      </c>
      <c r="AO268" s="38">
        <f>[2]Calculations!AH236</f>
        <v>0</v>
      </c>
      <c r="AP268" s="38">
        <f>[2]Calculations!AT236</f>
        <v>0</v>
      </c>
      <c r="AQ268" s="38">
        <f>[2]Calculations!AI236</f>
        <v>0</v>
      </c>
      <c r="AR268" s="38">
        <f>[2]Calculations!AU236</f>
        <v>0</v>
      </c>
      <c r="AS268" s="38">
        <f>[2]Calculations!AJ236</f>
        <v>0</v>
      </c>
      <c r="AT268" s="38">
        <f>[2]Calculations!AV236</f>
        <v>0</v>
      </c>
      <c r="AU268" s="38">
        <f>[2]Calculations!AK236</f>
        <v>0</v>
      </c>
      <c r="AV268" s="38">
        <f>[2]Calculations!AW236</f>
        <v>0</v>
      </c>
      <c r="AW268" s="13"/>
      <c r="AX268" s="13"/>
      <c r="AY268" s="85" t="str">
        <f>[2]Calculations!D236</f>
        <v>Land Supply 2018</v>
      </c>
    </row>
    <row r="269" spans="2:51" ht="26" x14ac:dyDescent="0.35">
      <c r="B269" s="13" t="str">
        <f>[2]Calculations!A237</f>
        <v>113994/FO/2016</v>
      </c>
      <c r="C269" s="30" t="str">
        <f>[2]Calculations!B237</f>
        <v>Land Adjacent To 555 Princess Road</v>
      </c>
      <c r="D269" s="13" t="str">
        <f>[2]Calculations!C237</f>
        <v>Residential</v>
      </c>
      <c r="E269" s="38">
        <f>[2]Calculations!E237</f>
        <v>4.83899E-2</v>
      </c>
      <c r="F269" s="38">
        <f>[2]Calculations!I237</f>
        <v>4.83899E-2</v>
      </c>
      <c r="G269" s="38">
        <f>[2]Calculations!M237</f>
        <v>100</v>
      </c>
      <c r="H269" s="38">
        <f>[2]Calculations!H237</f>
        <v>0</v>
      </c>
      <c r="I269" s="38">
        <f>[2]Calculations!L237</f>
        <v>0</v>
      </c>
      <c r="J269" s="38">
        <f>[2]Calculations!G237</f>
        <v>0</v>
      </c>
      <c r="K269" s="38">
        <f>[2]Calculations!K237</f>
        <v>0</v>
      </c>
      <c r="L269" s="38">
        <f>[2]Calculations!F237</f>
        <v>0</v>
      </c>
      <c r="M269" s="38">
        <f>[2]Calculations!J237</f>
        <v>0</v>
      </c>
      <c r="N269" s="38">
        <f>[2]Calculations!V237</f>
        <v>0</v>
      </c>
      <c r="O269" s="38">
        <f>[2]Calculations!W237</f>
        <v>0</v>
      </c>
      <c r="P269" s="38">
        <f>[2]Calculations!O237</f>
        <v>0</v>
      </c>
      <c r="Q269" s="38">
        <f>[2]Calculations!S237</f>
        <v>0</v>
      </c>
      <c r="R269" s="38">
        <f>[2]Calculations!Q237</f>
        <v>0</v>
      </c>
      <c r="S269" s="38">
        <f>[2]Calculations!T237</f>
        <v>0</v>
      </c>
      <c r="T269" s="38">
        <f>[2]Calculations!R237</f>
        <v>0</v>
      </c>
      <c r="U269" s="38">
        <f>[2]Calculations!U237</f>
        <v>0</v>
      </c>
      <c r="V269" s="38" t="str">
        <f>[2]Calculations!X237</f>
        <v>Not Modelled</v>
      </c>
      <c r="W269" s="38" t="str">
        <f>[2]Calculations!Y237</f>
        <v>N/A</v>
      </c>
      <c r="X269" s="38" t="s">
        <v>100</v>
      </c>
      <c r="Y269" s="73" t="s">
        <v>106</v>
      </c>
      <c r="Z269" s="74" t="s">
        <v>107</v>
      </c>
      <c r="AA269" s="38">
        <f>[2]Calculations!AA237</f>
        <v>0</v>
      </c>
      <c r="AB269" s="38">
        <f>[2]Calculations!AM237</f>
        <v>0</v>
      </c>
      <c r="AC269" s="38">
        <f>[2]Calculations!AB237</f>
        <v>0</v>
      </c>
      <c r="AD269" s="38">
        <f>[2]Calculations!AN237</f>
        <v>0</v>
      </c>
      <c r="AE269" s="38">
        <f>[2]Calculations!AC237</f>
        <v>0</v>
      </c>
      <c r="AF269" s="38">
        <f>[2]Calculations!AO237</f>
        <v>0</v>
      </c>
      <c r="AG269" s="38">
        <f>[2]Calculations!AD237</f>
        <v>0</v>
      </c>
      <c r="AH269" s="38">
        <f>[2]Calculations!AP237</f>
        <v>0</v>
      </c>
      <c r="AI269" s="38">
        <f>[2]Calculations!AE237</f>
        <v>0</v>
      </c>
      <c r="AJ269" s="38">
        <f>[2]Calculations!AQ237</f>
        <v>0</v>
      </c>
      <c r="AK269" s="38">
        <f>[2]Calculations!AF237</f>
        <v>0</v>
      </c>
      <c r="AL269" s="38">
        <f>[2]Calculations!AR237</f>
        <v>0</v>
      </c>
      <c r="AM269" s="38">
        <f>[2]Calculations!AG237</f>
        <v>0</v>
      </c>
      <c r="AN269" s="38">
        <f>[2]Calculations!AS237</f>
        <v>0</v>
      </c>
      <c r="AO269" s="38">
        <f>[2]Calculations!AH237</f>
        <v>0</v>
      </c>
      <c r="AP269" s="38">
        <f>[2]Calculations!AT237</f>
        <v>0</v>
      </c>
      <c r="AQ269" s="38">
        <f>[2]Calculations!AI237</f>
        <v>0</v>
      </c>
      <c r="AR269" s="38">
        <f>[2]Calculations!AU237</f>
        <v>0</v>
      </c>
      <c r="AS269" s="38">
        <f>[2]Calculations!AJ237</f>
        <v>0</v>
      </c>
      <c r="AT269" s="38">
        <f>[2]Calculations!AV237</f>
        <v>0</v>
      </c>
      <c r="AU269" s="38">
        <f>[2]Calculations!AK237</f>
        <v>0</v>
      </c>
      <c r="AV269" s="38">
        <f>[2]Calculations!AW237</f>
        <v>0</v>
      </c>
      <c r="AW269" s="13"/>
      <c r="AX269" s="13"/>
      <c r="AY269" s="85" t="str">
        <f>[2]Calculations!D237</f>
        <v>Land Supply 2018</v>
      </c>
    </row>
    <row r="270" spans="2:51" ht="26" x14ac:dyDescent="0.35">
      <c r="B270" s="13" t="str">
        <f>[2]Calculations!A238</f>
        <v>114010/FO/2016</v>
      </c>
      <c r="C270" s="30" t="str">
        <f>[2]Calculations!B238</f>
        <v>2 Fraser Road, Crumpsall</v>
      </c>
      <c r="D270" s="13" t="str">
        <f>[2]Calculations!C238</f>
        <v>Residential</v>
      </c>
      <c r="E270" s="38">
        <f>[2]Calculations!E238</f>
        <v>3.3389099999999998E-2</v>
      </c>
      <c r="F270" s="38">
        <f>[2]Calculations!I238</f>
        <v>3.3389099999999998E-2</v>
      </c>
      <c r="G270" s="38">
        <f>[2]Calculations!M238</f>
        <v>100</v>
      </c>
      <c r="H270" s="38">
        <f>[2]Calculations!H238</f>
        <v>0</v>
      </c>
      <c r="I270" s="38">
        <f>[2]Calculations!L238</f>
        <v>0</v>
      </c>
      <c r="J270" s="38">
        <f>[2]Calculations!G238</f>
        <v>0</v>
      </c>
      <c r="K270" s="38">
        <f>[2]Calculations!K238</f>
        <v>0</v>
      </c>
      <c r="L270" s="38">
        <f>[2]Calculations!F238</f>
        <v>0</v>
      </c>
      <c r="M270" s="38">
        <f>[2]Calculations!J238</f>
        <v>0</v>
      </c>
      <c r="N270" s="38">
        <f>[2]Calculations!V238</f>
        <v>0</v>
      </c>
      <c r="O270" s="38">
        <f>[2]Calculations!W238</f>
        <v>0</v>
      </c>
      <c r="P270" s="38">
        <f>[2]Calculations!O238</f>
        <v>0</v>
      </c>
      <c r="Q270" s="38">
        <f>[2]Calculations!S238</f>
        <v>0</v>
      </c>
      <c r="R270" s="38">
        <f>[2]Calculations!Q238</f>
        <v>0</v>
      </c>
      <c r="S270" s="38">
        <f>[2]Calculations!T238</f>
        <v>0</v>
      </c>
      <c r="T270" s="38">
        <f>[2]Calculations!R238</f>
        <v>0</v>
      </c>
      <c r="U270" s="38">
        <f>[2]Calculations!U238</f>
        <v>0</v>
      </c>
      <c r="V270" s="38" t="str">
        <f>[2]Calculations!X238</f>
        <v>Not Modelled</v>
      </c>
      <c r="W270" s="38" t="str">
        <f>[2]Calculations!Y238</f>
        <v>N/A</v>
      </c>
      <c r="X270" s="38" t="s">
        <v>100</v>
      </c>
      <c r="Y270" s="73" t="s">
        <v>106</v>
      </c>
      <c r="Z270" s="74" t="s">
        <v>107</v>
      </c>
      <c r="AA270" s="38">
        <f>[2]Calculations!AA238</f>
        <v>0</v>
      </c>
      <c r="AB270" s="38">
        <f>[2]Calculations!AM238</f>
        <v>0</v>
      </c>
      <c r="AC270" s="38">
        <f>[2]Calculations!AB238</f>
        <v>0</v>
      </c>
      <c r="AD270" s="38">
        <f>[2]Calculations!AN238</f>
        <v>0</v>
      </c>
      <c r="AE270" s="38">
        <f>[2]Calculations!AC238</f>
        <v>0</v>
      </c>
      <c r="AF270" s="38">
        <f>[2]Calculations!AO238</f>
        <v>0</v>
      </c>
      <c r="AG270" s="38">
        <f>[2]Calculations!AD238</f>
        <v>0</v>
      </c>
      <c r="AH270" s="38">
        <f>[2]Calculations!AP238</f>
        <v>0</v>
      </c>
      <c r="AI270" s="38">
        <f>[2]Calculations!AE238</f>
        <v>0</v>
      </c>
      <c r="AJ270" s="38">
        <f>[2]Calculations!AQ238</f>
        <v>0</v>
      </c>
      <c r="AK270" s="38">
        <f>[2]Calculations!AF238</f>
        <v>0</v>
      </c>
      <c r="AL270" s="38">
        <f>[2]Calculations!AR238</f>
        <v>0</v>
      </c>
      <c r="AM270" s="38">
        <f>[2]Calculations!AG238</f>
        <v>0</v>
      </c>
      <c r="AN270" s="38">
        <f>[2]Calculations!AS238</f>
        <v>0</v>
      </c>
      <c r="AO270" s="38">
        <f>[2]Calculations!AH238</f>
        <v>0</v>
      </c>
      <c r="AP270" s="38">
        <f>[2]Calculations!AT238</f>
        <v>0</v>
      </c>
      <c r="AQ270" s="38">
        <f>[2]Calculations!AI238</f>
        <v>3.3389100000300001E-2</v>
      </c>
      <c r="AR270" s="38">
        <f>[2]Calculations!AU238</f>
        <v>100.00000000089851</v>
      </c>
      <c r="AS270" s="38">
        <f>[2]Calculations!AJ238</f>
        <v>0</v>
      </c>
      <c r="AT270" s="38">
        <f>[2]Calculations!AV238</f>
        <v>0</v>
      </c>
      <c r="AU270" s="38">
        <f>[2]Calculations!AK238</f>
        <v>0</v>
      </c>
      <c r="AV270" s="38">
        <f>[2]Calculations!AW238</f>
        <v>0</v>
      </c>
      <c r="AW270" s="13"/>
      <c r="AX270" s="13"/>
      <c r="AY270" s="85" t="str">
        <f>[2]Calculations!D238</f>
        <v>Land Supply 2018</v>
      </c>
    </row>
    <row r="271" spans="2:51" ht="26" x14ac:dyDescent="0.35">
      <c r="B271" s="13" t="str">
        <f>[2]Calculations!A239</f>
        <v>114017/FO/2016</v>
      </c>
      <c r="C271" s="30" t="str">
        <f>[2]Calculations!B239</f>
        <v>Rusholme Gardens 176 Wilmslow Road</v>
      </c>
      <c r="D271" s="13" t="str">
        <f>[2]Calculations!C239</f>
        <v>Residential</v>
      </c>
      <c r="E271" s="38">
        <f>[2]Calculations!E239</f>
        <v>0.213224</v>
      </c>
      <c r="F271" s="38">
        <f>[2]Calculations!I239</f>
        <v>0.213224</v>
      </c>
      <c r="G271" s="38">
        <f>[2]Calculations!M239</f>
        <v>100</v>
      </c>
      <c r="H271" s="38">
        <f>[2]Calculations!H239</f>
        <v>0</v>
      </c>
      <c r="I271" s="38">
        <f>[2]Calculations!L239</f>
        <v>0</v>
      </c>
      <c r="J271" s="38">
        <f>[2]Calculations!G239</f>
        <v>0</v>
      </c>
      <c r="K271" s="38">
        <f>[2]Calculations!K239</f>
        <v>0</v>
      </c>
      <c r="L271" s="38">
        <f>[2]Calculations!F239</f>
        <v>0</v>
      </c>
      <c r="M271" s="38">
        <f>[2]Calculations!J239</f>
        <v>0</v>
      </c>
      <c r="N271" s="38">
        <f>[2]Calculations!V239</f>
        <v>9.7835083306300002E-2</v>
      </c>
      <c r="O271" s="38">
        <f>[2]Calculations!W239</f>
        <v>45.883710701562677</v>
      </c>
      <c r="P271" s="38">
        <f>[2]Calculations!O239</f>
        <v>0</v>
      </c>
      <c r="Q271" s="38">
        <f>[2]Calculations!S239</f>
        <v>0</v>
      </c>
      <c r="R271" s="38">
        <f>[2]Calculations!Q239</f>
        <v>0</v>
      </c>
      <c r="S271" s="38">
        <f>[2]Calculations!T239</f>
        <v>0</v>
      </c>
      <c r="T271" s="38">
        <f>[2]Calculations!R239</f>
        <v>0</v>
      </c>
      <c r="U271" s="38">
        <f>[2]Calculations!U239</f>
        <v>0</v>
      </c>
      <c r="V271" s="38" t="str">
        <f>[2]Calculations!X239</f>
        <v>Not Modelled</v>
      </c>
      <c r="W271" s="38" t="str">
        <f>[2]Calculations!Y239</f>
        <v>N/A</v>
      </c>
      <c r="X271" s="38" t="s">
        <v>100</v>
      </c>
      <c r="Y271" s="73" t="s">
        <v>106</v>
      </c>
      <c r="Z271" s="74" t="s">
        <v>107</v>
      </c>
      <c r="AA271" s="38">
        <f>[2]Calculations!AA239</f>
        <v>0</v>
      </c>
      <c r="AB271" s="38">
        <f>[2]Calculations!AM239</f>
        <v>0</v>
      </c>
      <c r="AC271" s="38">
        <f>[2]Calculations!AB239</f>
        <v>0</v>
      </c>
      <c r="AD271" s="38">
        <f>[2]Calculations!AN239</f>
        <v>0</v>
      </c>
      <c r="AE271" s="38">
        <f>[2]Calculations!AC239</f>
        <v>0</v>
      </c>
      <c r="AF271" s="38">
        <f>[2]Calculations!AO239</f>
        <v>0</v>
      </c>
      <c r="AG271" s="38">
        <f>[2]Calculations!AD239</f>
        <v>0</v>
      </c>
      <c r="AH271" s="38">
        <f>[2]Calculations!AP239</f>
        <v>0</v>
      </c>
      <c r="AI271" s="38">
        <f>[2]Calculations!AE239</f>
        <v>0</v>
      </c>
      <c r="AJ271" s="38">
        <f>[2]Calculations!AQ239</f>
        <v>0</v>
      </c>
      <c r="AK271" s="38">
        <f>[2]Calculations!AF239</f>
        <v>0</v>
      </c>
      <c r="AL271" s="38">
        <f>[2]Calculations!AR239</f>
        <v>0</v>
      </c>
      <c r="AM271" s="38">
        <f>[2]Calculations!AG239</f>
        <v>0</v>
      </c>
      <c r="AN271" s="38">
        <f>[2]Calculations!AS239</f>
        <v>0</v>
      </c>
      <c r="AO271" s="38">
        <f>[2]Calculations!AH239</f>
        <v>0</v>
      </c>
      <c r="AP271" s="38">
        <f>[2]Calculations!AT239</f>
        <v>0</v>
      </c>
      <c r="AQ271" s="38">
        <f>[2]Calculations!AI239</f>
        <v>0</v>
      </c>
      <c r="AR271" s="38">
        <f>[2]Calculations!AU239</f>
        <v>0</v>
      </c>
      <c r="AS271" s="38">
        <f>[2]Calculations!AJ239</f>
        <v>0</v>
      </c>
      <c r="AT271" s="38">
        <f>[2]Calculations!AV239</f>
        <v>0</v>
      </c>
      <c r="AU271" s="38">
        <f>[2]Calculations!AK239</f>
        <v>0</v>
      </c>
      <c r="AV271" s="38">
        <f>[2]Calculations!AW239</f>
        <v>0</v>
      </c>
      <c r="AW271" s="13"/>
      <c r="AX271" s="13"/>
      <c r="AY271" s="85" t="str">
        <f>[2]Calculations!D239</f>
        <v>Land Supply 2018</v>
      </c>
    </row>
    <row r="272" spans="2:51" ht="14.5" x14ac:dyDescent="0.35">
      <c r="B272" s="13" t="str">
        <f>[2]Calculations!A240</f>
        <v>114114/FO/2016</v>
      </c>
      <c r="C272" s="30" t="str">
        <f>[2]Calculations!B240</f>
        <v>58-60 Higher Ardwick Manchester M12 6DA</v>
      </c>
      <c r="D272" s="13" t="str">
        <f>[2]Calculations!C240</f>
        <v>Industry and warehousing</v>
      </c>
      <c r="E272" s="38">
        <f>[2]Calculations!E240</f>
        <v>0.452629</v>
      </c>
      <c r="F272" s="38">
        <f>[2]Calculations!I240</f>
        <v>0.452629</v>
      </c>
      <c r="G272" s="38">
        <f>[2]Calculations!M240</f>
        <v>100</v>
      </c>
      <c r="H272" s="38">
        <f>[2]Calculations!H240</f>
        <v>0</v>
      </c>
      <c r="I272" s="38">
        <f>[2]Calculations!L240</f>
        <v>0</v>
      </c>
      <c r="J272" s="38">
        <f>[2]Calculations!G240</f>
        <v>0</v>
      </c>
      <c r="K272" s="38">
        <f>[2]Calculations!K240</f>
        <v>0</v>
      </c>
      <c r="L272" s="38">
        <f>[2]Calculations!F240</f>
        <v>0</v>
      </c>
      <c r="M272" s="38">
        <f>[2]Calculations!J240</f>
        <v>0</v>
      </c>
      <c r="N272" s="38">
        <f>[2]Calculations!V240</f>
        <v>1.5620013135400001E-2</v>
      </c>
      <c r="O272" s="38">
        <f>[2]Calculations!W240</f>
        <v>3.4509527969705878</v>
      </c>
      <c r="P272" s="38">
        <f>[2]Calculations!O240</f>
        <v>1.14280400001E-2</v>
      </c>
      <c r="Q272" s="38">
        <f>[2]Calculations!S240</f>
        <v>2.5248139204735001</v>
      </c>
      <c r="R272" s="38">
        <f>[2]Calculations!Q240</f>
        <v>1.14280400001E-2</v>
      </c>
      <c r="S272" s="38">
        <f>[2]Calculations!T240</f>
        <v>2.5248139204735001</v>
      </c>
      <c r="T272" s="38">
        <f>[2]Calculations!R240</f>
        <v>0</v>
      </c>
      <c r="U272" s="38">
        <f>[2]Calculations!U240</f>
        <v>0</v>
      </c>
      <c r="V272" s="38" t="str">
        <f>[2]Calculations!X240</f>
        <v>Not Modelled</v>
      </c>
      <c r="W272" s="38" t="str">
        <f>[2]Calculations!Y240</f>
        <v>N/A</v>
      </c>
      <c r="X272" s="38" t="s">
        <v>101</v>
      </c>
      <c r="Y272" s="73" t="s">
        <v>105</v>
      </c>
      <c r="Z272" s="73" t="s">
        <v>1066</v>
      </c>
      <c r="AA272" s="38">
        <f>[2]Calculations!AA240</f>
        <v>0</v>
      </c>
      <c r="AB272" s="38">
        <f>[2]Calculations!AM240</f>
        <v>0</v>
      </c>
      <c r="AC272" s="38">
        <f>[2]Calculations!AB240</f>
        <v>0</v>
      </c>
      <c r="AD272" s="38">
        <f>[2]Calculations!AN240</f>
        <v>0</v>
      </c>
      <c r="AE272" s="38">
        <f>[2]Calculations!AC240</f>
        <v>0</v>
      </c>
      <c r="AF272" s="38">
        <f>[2]Calculations!AO240</f>
        <v>0</v>
      </c>
      <c r="AG272" s="38">
        <f>[2]Calculations!AD240</f>
        <v>0</v>
      </c>
      <c r="AH272" s="38">
        <f>[2]Calculations!AP240</f>
        <v>0</v>
      </c>
      <c r="AI272" s="38">
        <f>[2]Calculations!AE240</f>
        <v>0</v>
      </c>
      <c r="AJ272" s="38">
        <f>[2]Calculations!AQ240</f>
        <v>0</v>
      </c>
      <c r="AK272" s="38">
        <f>[2]Calculations!AF240</f>
        <v>0</v>
      </c>
      <c r="AL272" s="38">
        <f>[2]Calculations!AR240</f>
        <v>0</v>
      </c>
      <c r="AM272" s="38">
        <f>[2]Calculations!AG240</f>
        <v>0</v>
      </c>
      <c r="AN272" s="38">
        <f>[2]Calculations!AS240</f>
        <v>0</v>
      </c>
      <c r="AO272" s="38">
        <f>[2]Calculations!AH240</f>
        <v>0</v>
      </c>
      <c r="AP272" s="38">
        <f>[2]Calculations!AT240</f>
        <v>0</v>
      </c>
      <c r="AQ272" s="38">
        <f>[2]Calculations!AI240</f>
        <v>0</v>
      </c>
      <c r="AR272" s="38">
        <f>[2]Calculations!AU240</f>
        <v>0</v>
      </c>
      <c r="AS272" s="38">
        <f>[2]Calculations!AJ240</f>
        <v>0</v>
      </c>
      <c r="AT272" s="38">
        <f>[2]Calculations!AV240</f>
        <v>0</v>
      </c>
      <c r="AU272" s="38">
        <f>[2]Calculations!AK240</f>
        <v>0</v>
      </c>
      <c r="AV272" s="38">
        <f>[2]Calculations!AW240</f>
        <v>0</v>
      </c>
      <c r="AW272" s="13"/>
      <c r="AX272" s="13"/>
      <c r="AY272" s="85" t="str">
        <f>[2]Calculations!D240</f>
        <v>Land Supply 2018</v>
      </c>
    </row>
    <row r="273" spans="2:51" ht="14.5" x14ac:dyDescent="0.35">
      <c r="B273" s="13" t="str">
        <f>[2]Calculations!A241</f>
        <v>114127/P3OPA/2016</v>
      </c>
      <c r="C273" s="30" t="str">
        <f>[2]Calculations!B241</f>
        <v>First and second floors, Tresco House 149 Oxford Road</v>
      </c>
      <c r="D273" s="13" t="str">
        <f>[2]Calculations!C241</f>
        <v>Residential</v>
      </c>
      <c r="E273" s="38">
        <f>[2]Calculations!E241</f>
        <v>4.8207E-2</v>
      </c>
      <c r="F273" s="38">
        <f>[2]Calculations!I241</f>
        <v>2.7899232899900001E-2</v>
      </c>
      <c r="G273" s="38">
        <f>[2]Calculations!M241</f>
        <v>57.873821021635862</v>
      </c>
      <c r="H273" s="38">
        <f>[2]Calculations!H241</f>
        <v>2.0307767100099999E-2</v>
      </c>
      <c r="I273" s="38">
        <f>[2]Calculations!L241</f>
        <v>42.126178978364138</v>
      </c>
      <c r="J273" s="38">
        <f>[2]Calculations!G241</f>
        <v>0</v>
      </c>
      <c r="K273" s="38">
        <f>[2]Calculations!K241</f>
        <v>0</v>
      </c>
      <c r="L273" s="38">
        <f>[2]Calculations!F241</f>
        <v>0</v>
      </c>
      <c r="M273" s="38">
        <f>[2]Calculations!J241</f>
        <v>0</v>
      </c>
      <c r="N273" s="38">
        <f>[2]Calculations!V241</f>
        <v>4.8207024998000003E-2</v>
      </c>
      <c r="O273" s="38">
        <f>[2]Calculations!W241</f>
        <v>100.00005185553967</v>
      </c>
      <c r="P273" s="38">
        <f>[2]Calculations!O241</f>
        <v>1.327559513971E-2</v>
      </c>
      <c r="Q273" s="38">
        <f>[2]Calculations!S241</f>
        <v>27.53872910512996</v>
      </c>
      <c r="R273" s="38">
        <f>[2]Calculations!Q241</f>
        <v>2.55209513971E-3</v>
      </c>
      <c r="S273" s="38">
        <f>[2]Calculations!T241</f>
        <v>5.2940343512560419</v>
      </c>
      <c r="T273" s="38">
        <f>[2]Calculations!R241</f>
        <v>0</v>
      </c>
      <c r="U273" s="38">
        <f>[2]Calculations!U241</f>
        <v>0</v>
      </c>
      <c r="V273" s="38">
        <f>[2]Calculations!X241</f>
        <v>0</v>
      </c>
      <c r="W273" s="38">
        <f>[2]Calculations!Y241</f>
        <v>0</v>
      </c>
      <c r="X273" s="38" t="s">
        <v>100</v>
      </c>
      <c r="Y273" s="73" t="s">
        <v>105</v>
      </c>
      <c r="Z273" s="73" t="s">
        <v>1066</v>
      </c>
      <c r="AA273" s="38">
        <f>[2]Calculations!AA241</f>
        <v>0</v>
      </c>
      <c r="AB273" s="38">
        <f>[2]Calculations!AM241</f>
        <v>0</v>
      </c>
      <c r="AC273" s="38">
        <f>[2]Calculations!AB241</f>
        <v>0</v>
      </c>
      <c r="AD273" s="38">
        <f>[2]Calculations!AN241</f>
        <v>0</v>
      </c>
      <c r="AE273" s="38">
        <f>[2]Calculations!AC241</f>
        <v>0</v>
      </c>
      <c r="AF273" s="38">
        <f>[2]Calculations!AO241</f>
        <v>0</v>
      </c>
      <c r="AG273" s="38">
        <f>[2]Calculations!AD241</f>
        <v>0</v>
      </c>
      <c r="AH273" s="38">
        <f>[2]Calculations!AP241</f>
        <v>0</v>
      </c>
      <c r="AI273" s="38">
        <f>[2]Calculations!AE241</f>
        <v>0</v>
      </c>
      <c r="AJ273" s="38">
        <f>[2]Calculations!AQ241</f>
        <v>0</v>
      </c>
      <c r="AK273" s="38">
        <f>[2]Calculations!AF241</f>
        <v>0</v>
      </c>
      <c r="AL273" s="38">
        <f>[2]Calculations!AR241</f>
        <v>0</v>
      </c>
      <c r="AM273" s="38">
        <f>[2]Calculations!AG241</f>
        <v>0</v>
      </c>
      <c r="AN273" s="38">
        <f>[2]Calculations!AS241</f>
        <v>0</v>
      </c>
      <c r="AO273" s="38">
        <f>[2]Calculations!AH241</f>
        <v>0</v>
      </c>
      <c r="AP273" s="38">
        <f>[2]Calculations!AT241</f>
        <v>0</v>
      </c>
      <c r="AQ273" s="38">
        <f>[2]Calculations!AI241</f>
        <v>4.7429248998200002E-2</v>
      </c>
      <c r="AR273" s="38">
        <f>[2]Calculations!AU241</f>
        <v>98.386643014914853</v>
      </c>
      <c r="AS273" s="38">
        <f>[2]Calculations!AJ241</f>
        <v>0</v>
      </c>
      <c r="AT273" s="38">
        <f>[2]Calculations!AV241</f>
        <v>0</v>
      </c>
      <c r="AU273" s="38">
        <f>[2]Calculations!AK241</f>
        <v>0</v>
      </c>
      <c r="AV273" s="38">
        <f>[2]Calculations!AW241</f>
        <v>0</v>
      </c>
      <c r="AW273" s="13"/>
      <c r="AX273" s="13"/>
      <c r="AY273" s="85" t="str">
        <f>[2]Calculations!D241</f>
        <v>Land Supply 2018</v>
      </c>
    </row>
    <row r="274" spans="2:51" ht="14.5" x14ac:dyDescent="0.35">
      <c r="B274" s="13" t="str">
        <f>[2]Calculations!A242</f>
        <v>114160/FO/2016</v>
      </c>
      <c r="C274" s="30" t="str">
        <f>[2]Calculations!B242</f>
        <v>39 Netherwood Road</v>
      </c>
      <c r="D274" s="13" t="str">
        <f>[2]Calculations!C242</f>
        <v>Residential</v>
      </c>
      <c r="E274" s="38">
        <f>[2]Calculations!E242</f>
        <v>3.9336700000000002E-2</v>
      </c>
      <c r="F274" s="38">
        <f>[2]Calculations!I242</f>
        <v>5.8688860993000025E-3</v>
      </c>
      <c r="G274" s="38">
        <f>[2]Calculations!M242</f>
        <v>14.919619844318415</v>
      </c>
      <c r="H274" s="38">
        <f>[2]Calculations!H242</f>
        <v>3.34678139007E-2</v>
      </c>
      <c r="I274" s="38">
        <f>[2]Calculations!L242</f>
        <v>85.080380155681596</v>
      </c>
      <c r="J274" s="38">
        <f>[2]Calculations!G242</f>
        <v>0</v>
      </c>
      <c r="K274" s="38">
        <f>[2]Calculations!K242</f>
        <v>0</v>
      </c>
      <c r="L274" s="38">
        <f>[2]Calculations!F242</f>
        <v>0</v>
      </c>
      <c r="M274" s="38">
        <f>[2]Calculations!J242</f>
        <v>0</v>
      </c>
      <c r="N274" s="38">
        <f>[2]Calculations!V242</f>
        <v>0</v>
      </c>
      <c r="O274" s="38">
        <f>[2]Calculations!W242</f>
        <v>0</v>
      </c>
      <c r="P274" s="38">
        <f>[2]Calculations!O242</f>
        <v>0</v>
      </c>
      <c r="Q274" s="38">
        <f>[2]Calculations!S242</f>
        <v>0</v>
      </c>
      <c r="R274" s="38">
        <f>[2]Calculations!Q242</f>
        <v>0</v>
      </c>
      <c r="S274" s="38">
        <f>[2]Calculations!T242</f>
        <v>0</v>
      </c>
      <c r="T274" s="38">
        <f>[2]Calculations!R242</f>
        <v>0</v>
      </c>
      <c r="U274" s="38">
        <f>[2]Calculations!U242</f>
        <v>0</v>
      </c>
      <c r="V274" s="38" t="str">
        <f>[2]Calculations!X242</f>
        <v>Not Modelled</v>
      </c>
      <c r="W274" s="38" t="str">
        <f>[2]Calculations!Y242</f>
        <v>N/A</v>
      </c>
      <c r="X274" s="38" t="s">
        <v>100</v>
      </c>
      <c r="Y274" s="73" t="s">
        <v>105</v>
      </c>
      <c r="Z274" s="73" t="s">
        <v>1066</v>
      </c>
      <c r="AA274" s="38">
        <f>[2]Calculations!AA242</f>
        <v>0</v>
      </c>
      <c r="AB274" s="38">
        <f>[2]Calculations!AM242</f>
        <v>0</v>
      </c>
      <c r="AC274" s="38">
        <f>[2]Calculations!AB242</f>
        <v>0</v>
      </c>
      <c r="AD274" s="38">
        <f>[2]Calculations!AN242</f>
        <v>0</v>
      </c>
      <c r="AE274" s="38">
        <f>[2]Calculations!AC242</f>
        <v>0</v>
      </c>
      <c r="AF274" s="38">
        <f>[2]Calculations!AO242</f>
        <v>0</v>
      </c>
      <c r="AG274" s="38">
        <f>[2]Calculations!AD242</f>
        <v>0</v>
      </c>
      <c r="AH274" s="38">
        <f>[2]Calculations!AP242</f>
        <v>0</v>
      </c>
      <c r="AI274" s="38">
        <f>[2]Calculations!AE242</f>
        <v>0</v>
      </c>
      <c r="AJ274" s="38">
        <f>[2]Calculations!AQ242</f>
        <v>0</v>
      </c>
      <c r="AK274" s="38">
        <f>[2]Calculations!AF242</f>
        <v>0</v>
      </c>
      <c r="AL274" s="38">
        <f>[2]Calculations!AR242</f>
        <v>0</v>
      </c>
      <c r="AM274" s="38">
        <f>[2]Calculations!AG242</f>
        <v>0</v>
      </c>
      <c r="AN274" s="38">
        <f>[2]Calculations!AS242</f>
        <v>0</v>
      </c>
      <c r="AO274" s="38">
        <f>[2]Calculations!AH242</f>
        <v>0</v>
      </c>
      <c r="AP274" s="38">
        <f>[2]Calculations!AT242</f>
        <v>0</v>
      </c>
      <c r="AQ274" s="38">
        <f>[2]Calculations!AI242</f>
        <v>0</v>
      </c>
      <c r="AR274" s="38">
        <f>[2]Calculations!AU242</f>
        <v>0</v>
      </c>
      <c r="AS274" s="38">
        <f>[2]Calculations!AJ242</f>
        <v>0</v>
      </c>
      <c r="AT274" s="38">
        <f>[2]Calculations!AV242</f>
        <v>0</v>
      </c>
      <c r="AU274" s="38">
        <f>[2]Calculations!AK242</f>
        <v>0</v>
      </c>
      <c r="AV274" s="38">
        <f>[2]Calculations!AW242</f>
        <v>0</v>
      </c>
      <c r="AW274" s="13"/>
      <c r="AX274" s="13"/>
      <c r="AY274" s="85" t="str">
        <f>[2]Calculations!D242</f>
        <v>Land Supply 2018</v>
      </c>
    </row>
    <row r="275" spans="2:51" ht="26" x14ac:dyDescent="0.35">
      <c r="B275" s="13" t="str">
        <f>[2]Calculations!A243</f>
        <v>114187/FO/2016</v>
      </c>
      <c r="C275" s="30" t="str">
        <f>[2]Calculations!B243</f>
        <v>The Madina Hall 122 Withington Road</v>
      </c>
      <c r="D275" s="13" t="str">
        <f>[2]Calculations!C243</f>
        <v>Residential</v>
      </c>
      <c r="E275" s="38">
        <f>[2]Calculations!E243</f>
        <v>0.27431499999999998</v>
      </c>
      <c r="F275" s="38">
        <f>[2]Calculations!I243</f>
        <v>0.27431499999999998</v>
      </c>
      <c r="G275" s="38">
        <f>[2]Calculations!M243</f>
        <v>100</v>
      </c>
      <c r="H275" s="38">
        <f>[2]Calculations!H243</f>
        <v>0</v>
      </c>
      <c r="I275" s="38">
        <f>[2]Calculations!L243</f>
        <v>0</v>
      </c>
      <c r="J275" s="38">
        <f>[2]Calculations!G243</f>
        <v>0</v>
      </c>
      <c r="K275" s="38">
        <f>[2]Calculations!K243</f>
        <v>0</v>
      </c>
      <c r="L275" s="38">
        <f>[2]Calculations!F243</f>
        <v>0</v>
      </c>
      <c r="M275" s="38">
        <f>[2]Calculations!J243</f>
        <v>0</v>
      </c>
      <c r="N275" s="38">
        <f>[2]Calculations!V243</f>
        <v>0.257883753966</v>
      </c>
      <c r="O275" s="38">
        <f>[2]Calculations!W243</f>
        <v>94.010081098736862</v>
      </c>
      <c r="P275" s="38">
        <f>[2]Calculations!O243</f>
        <v>0</v>
      </c>
      <c r="Q275" s="38">
        <f>[2]Calculations!S243</f>
        <v>0</v>
      </c>
      <c r="R275" s="38">
        <f>[2]Calculations!Q243</f>
        <v>0</v>
      </c>
      <c r="S275" s="38">
        <f>[2]Calculations!T243</f>
        <v>0</v>
      </c>
      <c r="T275" s="38">
        <f>[2]Calculations!R243</f>
        <v>0</v>
      </c>
      <c r="U275" s="38">
        <f>[2]Calculations!U243</f>
        <v>0</v>
      </c>
      <c r="V275" s="38" t="str">
        <f>[2]Calculations!X243</f>
        <v>Not Modelled</v>
      </c>
      <c r="W275" s="38" t="str">
        <f>[2]Calculations!Y243</f>
        <v>N/A</v>
      </c>
      <c r="X275" s="38" t="s">
        <v>100</v>
      </c>
      <c r="Y275" s="73" t="s">
        <v>106</v>
      </c>
      <c r="Z275" s="74" t="s">
        <v>107</v>
      </c>
      <c r="AA275" s="38">
        <f>[2]Calculations!AA243</f>
        <v>0</v>
      </c>
      <c r="AB275" s="38">
        <f>[2]Calculations!AM243</f>
        <v>0</v>
      </c>
      <c r="AC275" s="38">
        <f>[2]Calculations!AB243</f>
        <v>0</v>
      </c>
      <c r="AD275" s="38">
        <f>[2]Calculations!AN243</f>
        <v>0</v>
      </c>
      <c r="AE275" s="38">
        <f>[2]Calculations!AC243</f>
        <v>0</v>
      </c>
      <c r="AF275" s="38">
        <f>[2]Calculations!AO243</f>
        <v>0</v>
      </c>
      <c r="AG275" s="38">
        <f>[2]Calculations!AD243</f>
        <v>0</v>
      </c>
      <c r="AH275" s="38">
        <f>[2]Calculations!AP243</f>
        <v>0</v>
      </c>
      <c r="AI275" s="38">
        <f>[2]Calculations!AE243</f>
        <v>0</v>
      </c>
      <c r="AJ275" s="38">
        <f>[2]Calculations!AQ243</f>
        <v>0</v>
      </c>
      <c r="AK275" s="38">
        <f>[2]Calculations!AF243</f>
        <v>0</v>
      </c>
      <c r="AL275" s="38">
        <f>[2]Calculations!AR243</f>
        <v>0</v>
      </c>
      <c r="AM275" s="38">
        <f>[2]Calculations!AG243</f>
        <v>0</v>
      </c>
      <c r="AN275" s="38">
        <f>[2]Calculations!AS243</f>
        <v>0</v>
      </c>
      <c r="AO275" s="38">
        <f>[2]Calculations!AH243</f>
        <v>0</v>
      </c>
      <c r="AP275" s="38">
        <f>[2]Calculations!AT243</f>
        <v>0</v>
      </c>
      <c r="AQ275" s="38">
        <f>[2]Calculations!AI243</f>
        <v>0</v>
      </c>
      <c r="AR275" s="38">
        <f>[2]Calculations!AU243</f>
        <v>0</v>
      </c>
      <c r="AS275" s="38">
        <f>[2]Calculations!AJ243</f>
        <v>0</v>
      </c>
      <c r="AT275" s="38">
        <f>[2]Calculations!AV243</f>
        <v>0</v>
      </c>
      <c r="AU275" s="38">
        <f>[2]Calculations!AK243</f>
        <v>0</v>
      </c>
      <c r="AV275" s="38">
        <f>[2]Calculations!AW243</f>
        <v>0</v>
      </c>
      <c r="AW275" s="13"/>
      <c r="AX275" s="13"/>
      <c r="AY275" s="85" t="str">
        <f>[2]Calculations!D243</f>
        <v>Land Supply 2018</v>
      </c>
    </row>
    <row r="276" spans="2:51" ht="14.5" x14ac:dyDescent="0.35">
      <c r="B276" s="13" t="str">
        <f>[2]Calculations!A244</f>
        <v>114229/FO/2016</v>
      </c>
      <c r="C276" s="30" t="str">
        <f>[2]Calculations!B244</f>
        <v>1A Lapwing Lane Manchester</v>
      </c>
      <c r="D276" s="13" t="str">
        <f>[2]Calculations!C244</f>
        <v>Offices</v>
      </c>
      <c r="E276" s="38">
        <f>[2]Calculations!E244</f>
        <v>7.2464199999999999E-3</v>
      </c>
      <c r="F276" s="38">
        <f>[2]Calculations!I244</f>
        <v>7.2464199999999999E-3</v>
      </c>
      <c r="G276" s="38">
        <f>[2]Calculations!M244</f>
        <v>100</v>
      </c>
      <c r="H276" s="38">
        <f>[2]Calculations!H244</f>
        <v>0</v>
      </c>
      <c r="I276" s="38">
        <f>[2]Calculations!L244</f>
        <v>0</v>
      </c>
      <c r="J276" s="38">
        <f>[2]Calculations!G244</f>
        <v>0</v>
      </c>
      <c r="K276" s="38">
        <f>[2]Calculations!K244</f>
        <v>0</v>
      </c>
      <c r="L276" s="38">
        <f>[2]Calculations!F244</f>
        <v>0</v>
      </c>
      <c r="M276" s="38">
        <f>[2]Calculations!J244</f>
        <v>0</v>
      </c>
      <c r="N276" s="38">
        <f>[2]Calculations!V244</f>
        <v>0</v>
      </c>
      <c r="O276" s="38">
        <f>[2]Calculations!W244</f>
        <v>0</v>
      </c>
      <c r="P276" s="38">
        <f>[2]Calculations!O244</f>
        <v>9.9059800000000003E-5</v>
      </c>
      <c r="Q276" s="38">
        <f>[2]Calculations!S244</f>
        <v>1.3670170925781282</v>
      </c>
      <c r="R276" s="38">
        <f>[2]Calculations!Q244</f>
        <v>0</v>
      </c>
      <c r="S276" s="38">
        <f>[2]Calculations!T244</f>
        <v>0</v>
      </c>
      <c r="T276" s="38">
        <f>[2]Calculations!R244</f>
        <v>0</v>
      </c>
      <c r="U276" s="38">
        <f>[2]Calculations!U244</f>
        <v>0</v>
      </c>
      <c r="V276" s="38" t="str">
        <f>[2]Calculations!X244</f>
        <v>Not Modelled</v>
      </c>
      <c r="W276" s="38" t="str">
        <f>[2]Calculations!Y244</f>
        <v>N/A</v>
      </c>
      <c r="X276" s="38" t="s">
        <v>101</v>
      </c>
      <c r="Y276" s="73" t="s">
        <v>105</v>
      </c>
      <c r="Z276" s="73" t="s">
        <v>1066</v>
      </c>
      <c r="AA276" s="38">
        <f>[2]Calculations!AA244</f>
        <v>0</v>
      </c>
      <c r="AB276" s="38">
        <f>[2]Calculations!AM244</f>
        <v>0</v>
      </c>
      <c r="AC276" s="38">
        <f>[2]Calculations!AB244</f>
        <v>0</v>
      </c>
      <c r="AD276" s="38">
        <f>[2]Calculations!AN244</f>
        <v>0</v>
      </c>
      <c r="AE276" s="38">
        <f>[2]Calculations!AC244</f>
        <v>0</v>
      </c>
      <c r="AF276" s="38">
        <f>[2]Calculations!AO244</f>
        <v>0</v>
      </c>
      <c r="AG276" s="38">
        <f>[2]Calculations!AD244</f>
        <v>0</v>
      </c>
      <c r="AH276" s="38">
        <f>[2]Calculations!AP244</f>
        <v>0</v>
      </c>
      <c r="AI276" s="38">
        <f>[2]Calculations!AE244</f>
        <v>0</v>
      </c>
      <c r="AJ276" s="38">
        <f>[2]Calculations!AQ244</f>
        <v>0</v>
      </c>
      <c r="AK276" s="38">
        <f>[2]Calculations!AF244</f>
        <v>0</v>
      </c>
      <c r="AL276" s="38">
        <f>[2]Calculations!AR244</f>
        <v>0</v>
      </c>
      <c r="AM276" s="38">
        <f>[2]Calculations!AG244</f>
        <v>0</v>
      </c>
      <c r="AN276" s="38">
        <f>[2]Calculations!AS244</f>
        <v>0</v>
      </c>
      <c r="AO276" s="38">
        <f>[2]Calculations!AH244</f>
        <v>0</v>
      </c>
      <c r="AP276" s="38">
        <f>[2]Calculations!AT244</f>
        <v>0</v>
      </c>
      <c r="AQ276" s="38">
        <f>[2]Calculations!AI244</f>
        <v>0</v>
      </c>
      <c r="AR276" s="38">
        <f>[2]Calculations!AU244</f>
        <v>0</v>
      </c>
      <c r="AS276" s="38">
        <f>[2]Calculations!AJ244</f>
        <v>0</v>
      </c>
      <c r="AT276" s="38">
        <f>[2]Calculations!AV244</f>
        <v>0</v>
      </c>
      <c r="AU276" s="38">
        <f>[2]Calculations!AK244</f>
        <v>0</v>
      </c>
      <c r="AV276" s="38">
        <f>[2]Calculations!AW244</f>
        <v>0</v>
      </c>
      <c r="AW276" s="13"/>
      <c r="AX276" s="13"/>
      <c r="AY276" s="85" t="str">
        <f>[2]Calculations!D244</f>
        <v>Land Supply 2018</v>
      </c>
    </row>
    <row r="277" spans="2:51" ht="26" x14ac:dyDescent="0.35">
      <c r="B277" s="13" t="str">
        <f>[2]Calculations!A245</f>
        <v>114235/FO/2016</v>
      </c>
      <c r="C277" s="30" t="str">
        <f>[2]Calculations!B245</f>
        <v>Junction Of Clayton Lane South And Ambrose Street Manchester M12 5DD</v>
      </c>
      <c r="D277" s="13" t="str">
        <f>[2]Calculations!C245</f>
        <v>Offices</v>
      </c>
      <c r="E277" s="38">
        <f>[2]Calculations!E245</f>
        <v>0.349607</v>
      </c>
      <c r="F277" s="38">
        <f>[2]Calculations!I245</f>
        <v>7.7666500051000009E-2</v>
      </c>
      <c r="G277" s="38">
        <f>[2]Calculations!M245</f>
        <v>22.215373276564833</v>
      </c>
      <c r="H277" s="38">
        <f>[2]Calculations!H245</f>
        <v>0.27194049994899999</v>
      </c>
      <c r="I277" s="38">
        <f>[2]Calculations!L245</f>
        <v>77.784626723435167</v>
      </c>
      <c r="J277" s="38">
        <f>[2]Calculations!G245</f>
        <v>0</v>
      </c>
      <c r="K277" s="38">
        <f>[2]Calculations!K245</f>
        <v>0</v>
      </c>
      <c r="L277" s="38">
        <f>[2]Calculations!F245</f>
        <v>0</v>
      </c>
      <c r="M277" s="38">
        <f>[2]Calculations!J245</f>
        <v>0</v>
      </c>
      <c r="N277" s="38">
        <f>[2]Calculations!V245</f>
        <v>0.27010371309999998</v>
      </c>
      <c r="O277" s="38">
        <f>[2]Calculations!W245</f>
        <v>77.259240547243039</v>
      </c>
      <c r="P277" s="38">
        <f>[2]Calculations!O245</f>
        <v>1.5500930453264099E-3</v>
      </c>
      <c r="Q277" s="38">
        <f>[2]Calculations!S245</f>
        <v>0.44338158141181666</v>
      </c>
      <c r="R277" s="38">
        <f>[2]Calculations!Q245</f>
        <v>1.5500930453264099E-3</v>
      </c>
      <c r="S277" s="38">
        <f>[2]Calculations!T245</f>
        <v>0.44338158141181666</v>
      </c>
      <c r="T277" s="38">
        <f>[2]Calculations!R245</f>
        <v>3.9270000164100003E-6</v>
      </c>
      <c r="U277" s="38">
        <f>[2]Calculations!U245</f>
        <v>1.1232612666250963E-3</v>
      </c>
      <c r="V277" s="38" t="str">
        <f>[2]Calculations!X245</f>
        <v>Not Modelled</v>
      </c>
      <c r="W277" s="38" t="str">
        <f>[2]Calculations!Y245</f>
        <v>N/A</v>
      </c>
      <c r="X277" s="38" t="s">
        <v>101</v>
      </c>
      <c r="Y277" s="73" t="s">
        <v>105</v>
      </c>
      <c r="Z277" s="73" t="s">
        <v>1066</v>
      </c>
      <c r="AA277" s="38">
        <f>[2]Calculations!AA245</f>
        <v>0</v>
      </c>
      <c r="AB277" s="38">
        <f>[2]Calculations!AM245</f>
        <v>0</v>
      </c>
      <c r="AC277" s="38">
        <f>[2]Calculations!AB245</f>
        <v>0</v>
      </c>
      <c r="AD277" s="38">
        <f>[2]Calculations!AN245</f>
        <v>0</v>
      </c>
      <c r="AE277" s="38">
        <f>[2]Calculations!AC245</f>
        <v>0</v>
      </c>
      <c r="AF277" s="38">
        <f>[2]Calculations!AO245</f>
        <v>0</v>
      </c>
      <c r="AG277" s="38">
        <f>[2]Calculations!AD245</f>
        <v>0</v>
      </c>
      <c r="AH277" s="38">
        <f>[2]Calculations!AP245</f>
        <v>0</v>
      </c>
      <c r="AI277" s="38">
        <f>[2]Calculations!AE245</f>
        <v>0</v>
      </c>
      <c r="AJ277" s="38">
        <f>[2]Calculations!AQ245</f>
        <v>0</v>
      </c>
      <c r="AK277" s="38">
        <f>[2]Calculations!AF245</f>
        <v>0</v>
      </c>
      <c r="AL277" s="38">
        <f>[2]Calculations!AR245</f>
        <v>0</v>
      </c>
      <c r="AM277" s="38">
        <f>[2]Calculations!AG245</f>
        <v>0</v>
      </c>
      <c r="AN277" s="38">
        <f>[2]Calculations!AS245</f>
        <v>0</v>
      </c>
      <c r="AO277" s="38">
        <f>[2]Calculations!AH245</f>
        <v>0</v>
      </c>
      <c r="AP277" s="38">
        <f>[2]Calculations!AT245</f>
        <v>0</v>
      </c>
      <c r="AQ277" s="38">
        <f>[2]Calculations!AI245</f>
        <v>0</v>
      </c>
      <c r="AR277" s="38">
        <f>[2]Calculations!AU245</f>
        <v>0</v>
      </c>
      <c r="AS277" s="38">
        <f>[2]Calculations!AJ245</f>
        <v>0</v>
      </c>
      <c r="AT277" s="38">
        <f>[2]Calculations!AV245</f>
        <v>0</v>
      </c>
      <c r="AU277" s="38">
        <f>[2]Calculations!AK245</f>
        <v>0</v>
      </c>
      <c r="AV277" s="38">
        <f>[2]Calculations!AW245</f>
        <v>0</v>
      </c>
      <c r="AW277" s="13"/>
      <c r="AX277" s="13"/>
      <c r="AY277" s="85" t="str">
        <f>[2]Calculations!D245</f>
        <v>Land Supply 2018</v>
      </c>
    </row>
    <row r="278" spans="2:51" ht="26" x14ac:dyDescent="0.35">
      <c r="B278" s="13" t="str">
        <f>[2]Calculations!A246</f>
        <v>114273/FO/2016</v>
      </c>
      <c r="C278" s="30" t="str">
        <f>[2]Calculations!B246</f>
        <v>326 Slade Lane</v>
      </c>
      <c r="D278" s="13" t="str">
        <f>[2]Calculations!C246</f>
        <v>Residential</v>
      </c>
      <c r="E278" s="38">
        <f>[2]Calculations!E246</f>
        <v>1.1582200000000001E-2</v>
      </c>
      <c r="F278" s="38">
        <f>[2]Calculations!I246</f>
        <v>1.1582200000000001E-2</v>
      </c>
      <c r="G278" s="38">
        <f>[2]Calculations!M246</f>
        <v>100</v>
      </c>
      <c r="H278" s="38">
        <f>[2]Calculations!H246</f>
        <v>0</v>
      </c>
      <c r="I278" s="38">
        <f>[2]Calculations!L246</f>
        <v>0</v>
      </c>
      <c r="J278" s="38">
        <f>[2]Calculations!G246</f>
        <v>0</v>
      </c>
      <c r="K278" s="38">
        <f>[2]Calculations!K246</f>
        <v>0</v>
      </c>
      <c r="L278" s="38">
        <f>[2]Calculations!F246</f>
        <v>0</v>
      </c>
      <c r="M278" s="38">
        <f>[2]Calculations!J246</f>
        <v>0</v>
      </c>
      <c r="N278" s="38">
        <f>[2]Calculations!V246</f>
        <v>0</v>
      </c>
      <c r="O278" s="38">
        <f>[2]Calculations!W246</f>
        <v>0</v>
      </c>
      <c r="P278" s="38">
        <f>[2]Calculations!O246</f>
        <v>0</v>
      </c>
      <c r="Q278" s="38">
        <f>[2]Calculations!S246</f>
        <v>0</v>
      </c>
      <c r="R278" s="38">
        <f>[2]Calculations!Q246</f>
        <v>0</v>
      </c>
      <c r="S278" s="38">
        <f>[2]Calculations!T246</f>
        <v>0</v>
      </c>
      <c r="T278" s="38">
        <f>[2]Calculations!R246</f>
        <v>0</v>
      </c>
      <c r="U278" s="38">
        <f>[2]Calculations!U246</f>
        <v>0</v>
      </c>
      <c r="V278" s="38" t="str">
        <f>[2]Calculations!X246</f>
        <v>Not Modelled</v>
      </c>
      <c r="W278" s="38" t="str">
        <f>[2]Calculations!Y246</f>
        <v>N/A</v>
      </c>
      <c r="X278" s="38" t="s">
        <v>100</v>
      </c>
      <c r="Y278" s="73" t="s">
        <v>106</v>
      </c>
      <c r="Z278" s="74" t="s">
        <v>107</v>
      </c>
      <c r="AA278" s="38">
        <f>[2]Calculations!AA246</f>
        <v>0</v>
      </c>
      <c r="AB278" s="38">
        <f>[2]Calculations!AM246</f>
        <v>0</v>
      </c>
      <c r="AC278" s="38">
        <f>[2]Calculations!AB246</f>
        <v>0</v>
      </c>
      <c r="AD278" s="38">
        <f>[2]Calculations!AN246</f>
        <v>0</v>
      </c>
      <c r="AE278" s="38">
        <f>[2]Calculations!AC246</f>
        <v>0</v>
      </c>
      <c r="AF278" s="38">
        <f>[2]Calculations!AO246</f>
        <v>0</v>
      </c>
      <c r="AG278" s="38">
        <f>[2]Calculations!AD246</f>
        <v>0</v>
      </c>
      <c r="AH278" s="38">
        <f>[2]Calculations!AP246</f>
        <v>0</v>
      </c>
      <c r="AI278" s="38">
        <f>[2]Calculations!AE246</f>
        <v>0</v>
      </c>
      <c r="AJ278" s="38">
        <f>[2]Calculations!AQ246</f>
        <v>0</v>
      </c>
      <c r="AK278" s="38">
        <f>[2]Calculations!AF246</f>
        <v>0</v>
      </c>
      <c r="AL278" s="38">
        <f>[2]Calculations!AR246</f>
        <v>0</v>
      </c>
      <c r="AM278" s="38">
        <f>[2]Calculations!AG246</f>
        <v>0</v>
      </c>
      <c r="AN278" s="38">
        <f>[2]Calculations!AS246</f>
        <v>0</v>
      </c>
      <c r="AO278" s="38">
        <f>[2]Calculations!AH246</f>
        <v>0</v>
      </c>
      <c r="AP278" s="38">
        <f>[2]Calculations!AT246</f>
        <v>0</v>
      </c>
      <c r="AQ278" s="38">
        <f>[2]Calculations!AI246</f>
        <v>0</v>
      </c>
      <c r="AR278" s="38">
        <f>[2]Calculations!AU246</f>
        <v>0</v>
      </c>
      <c r="AS278" s="38">
        <f>[2]Calculations!AJ246</f>
        <v>0</v>
      </c>
      <c r="AT278" s="38">
        <f>[2]Calculations!AV246</f>
        <v>0</v>
      </c>
      <c r="AU278" s="38">
        <f>[2]Calculations!AK246</f>
        <v>0</v>
      </c>
      <c r="AV278" s="38">
        <f>[2]Calculations!AW246</f>
        <v>0</v>
      </c>
      <c r="AW278" s="13"/>
      <c r="AX278" s="13"/>
      <c r="AY278" s="85" t="str">
        <f>[2]Calculations!D246</f>
        <v>Land Supply 2018</v>
      </c>
    </row>
    <row r="279" spans="2:51" ht="26" x14ac:dyDescent="0.35">
      <c r="B279" s="13" t="str">
        <f>[2]Calculations!A247</f>
        <v>114276/FO/2016</v>
      </c>
      <c r="C279" s="30" t="str">
        <f>[2]Calculations!B247</f>
        <v>38 Shudehill</v>
      </c>
      <c r="D279" s="13" t="str">
        <f>[2]Calculations!C247</f>
        <v>Residential</v>
      </c>
      <c r="E279" s="38">
        <f>[2]Calculations!E247</f>
        <v>6.1671399999999998E-3</v>
      </c>
      <c r="F279" s="38">
        <f>[2]Calculations!I247</f>
        <v>6.1671399999999998E-3</v>
      </c>
      <c r="G279" s="38">
        <f>[2]Calculations!M247</f>
        <v>100</v>
      </c>
      <c r="H279" s="38">
        <f>[2]Calculations!H247</f>
        <v>0</v>
      </c>
      <c r="I279" s="38">
        <f>[2]Calculations!L247</f>
        <v>0</v>
      </c>
      <c r="J279" s="38">
        <f>[2]Calculations!G247</f>
        <v>0</v>
      </c>
      <c r="K279" s="38">
        <f>[2]Calculations!K247</f>
        <v>0</v>
      </c>
      <c r="L279" s="38">
        <f>[2]Calculations!F247</f>
        <v>0</v>
      </c>
      <c r="M279" s="38">
        <f>[2]Calculations!J247</f>
        <v>0</v>
      </c>
      <c r="N279" s="38">
        <f>[2]Calculations!V247</f>
        <v>0</v>
      </c>
      <c r="O279" s="38">
        <f>[2]Calculations!W247</f>
        <v>0</v>
      </c>
      <c r="P279" s="38">
        <f>[2]Calculations!O247</f>
        <v>0</v>
      </c>
      <c r="Q279" s="38">
        <f>[2]Calculations!S247</f>
        <v>0</v>
      </c>
      <c r="R279" s="38">
        <f>[2]Calculations!Q247</f>
        <v>0</v>
      </c>
      <c r="S279" s="38">
        <f>[2]Calculations!T247</f>
        <v>0</v>
      </c>
      <c r="T279" s="38">
        <f>[2]Calculations!R247</f>
        <v>0</v>
      </c>
      <c r="U279" s="38">
        <f>[2]Calculations!U247</f>
        <v>0</v>
      </c>
      <c r="V279" s="38" t="str">
        <f>[2]Calculations!X247</f>
        <v>Not Modelled</v>
      </c>
      <c r="W279" s="38" t="str">
        <f>[2]Calculations!Y247</f>
        <v>N/A</v>
      </c>
      <c r="X279" s="38" t="s">
        <v>100</v>
      </c>
      <c r="Y279" s="73" t="s">
        <v>106</v>
      </c>
      <c r="Z279" s="74" t="s">
        <v>107</v>
      </c>
      <c r="AA279" s="38">
        <f>[2]Calculations!AA247</f>
        <v>0</v>
      </c>
      <c r="AB279" s="38">
        <f>[2]Calculations!AM247</f>
        <v>0</v>
      </c>
      <c r="AC279" s="38">
        <f>[2]Calculations!AB247</f>
        <v>0</v>
      </c>
      <c r="AD279" s="38">
        <f>[2]Calculations!AN247</f>
        <v>0</v>
      </c>
      <c r="AE279" s="38">
        <f>[2]Calculations!AC247</f>
        <v>0</v>
      </c>
      <c r="AF279" s="38">
        <f>[2]Calculations!AO247</f>
        <v>0</v>
      </c>
      <c r="AG279" s="38">
        <f>[2]Calculations!AD247</f>
        <v>0</v>
      </c>
      <c r="AH279" s="38">
        <f>[2]Calculations!AP247</f>
        <v>0</v>
      </c>
      <c r="AI279" s="38">
        <f>[2]Calculations!AE247</f>
        <v>0</v>
      </c>
      <c r="AJ279" s="38">
        <f>[2]Calculations!AQ247</f>
        <v>0</v>
      </c>
      <c r="AK279" s="38">
        <f>[2]Calculations!AF247</f>
        <v>0</v>
      </c>
      <c r="AL279" s="38">
        <f>[2]Calculations!AR247</f>
        <v>0</v>
      </c>
      <c r="AM279" s="38">
        <f>[2]Calculations!AG247</f>
        <v>0</v>
      </c>
      <c r="AN279" s="38">
        <f>[2]Calculations!AS247</f>
        <v>0</v>
      </c>
      <c r="AO279" s="38">
        <f>[2]Calculations!AH247</f>
        <v>0</v>
      </c>
      <c r="AP279" s="38">
        <f>[2]Calculations!AT247</f>
        <v>0</v>
      </c>
      <c r="AQ279" s="38">
        <f>[2]Calculations!AI247</f>
        <v>0</v>
      </c>
      <c r="AR279" s="38">
        <f>[2]Calculations!AU247</f>
        <v>0</v>
      </c>
      <c r="AS279" s="38">
        <f>[2]Calculations!AJ247</f>
        <v>0</v>
      </c>
      <c r="AT279" s="38">
        <f>[2]Calculations!AV247</f>
        <v>0</v>
      </c>
      <c r="AU279" s="38">
        <f>[2]Calculations!AK247</f>
        <v>0</v>
      </c>
      <c r="AV279" s="38">
        <f>[2]Calculations!AW247</f>
        <v>0</v>
      </c>
      <c r="AW279" s="13"/>
      <c r="AX279" s="13"/>
      <c r="AY279" s="85" t="str">
        <f>[2]Calculations!D247</f>
        <v>Land Supply 2018</v>
      </c>
    </row>
    <row r="280" spans="2:51" ht="14.5" x14ac:dyDescent="0.35">
      <c r="B280" s="13" t="str">
        <f>[2]Calculations!A248</f>
        <v>114280/FO/2016</v>
      </c>
      <c r="C280" s="30" t="str">
        <f>[2]Calculations!B248</f>
        <v>Land At 467 Kingsway Manchester M19 1NR</v>
      </c>
      <c r="D280" s="13" t="str">
        <f>[2]Calculations!C248</f>
        <v>Industry and warehousing</v>
      </c>
      <c r="E280" s="38">
        <f>[2]Calculations!E248</f>
        <v>6.4214099999999998E-3</v>
      </c>
      <c r="F280" s="38">
        <f>[2]Calculations!I248</f>
        <v>6.4214099999999998E-3</v>
      </c>
      <c r="G280" s="38">
        <f>[2]Calculations!M248</f>
        <v>100</v>
      </c>
      <c r="H280" s="38">
        <f>[2]Calculations!H248</f>
        <v>0</v>
      </c>
      <c r="I280" s="38">
        <f>[2]Calculations!L248</f>
        <v>0</v>
      </c>
      <c r="J280" s="38">
        <f>[2]Calculations!G248</f>
        <v>0</v>
      </c>
      <c r="K280" s="38">
        <f>[2]Calculations!K248</f>
        <v>0</v>
      </c>
      <c r="L280" s="38">
        <f>[2]Calculations!F248</f>
        <v>0</v>
      </c>
      <c r="M280" s="38">
        <f>[2]Calculations!J248</f>
        <v>0</v>
      </c>
      <c r="N280" s="38">
        <f>[2]Calculations!V248</f>
        <v>0</v>
      </c>
      <c r="O280" s="38">
        <f>[2]Calculations!W248</f>
        <v>0</v>
      </c>
      <c r="P280" s="38">
        <f>[2]Calculations!O248</f>
        <v>2.2066252294510001E-3</v>
      </c>
      <c r="Q280" s="38">
        <f>[2]Calculations!S248</f>
        <v>34.363562355479566</v>
      </c>
      <c r="R280" s="38">
        <f>[2]Calculations!Q248</f>
        <v>2.2066252294510001E-3</v>
      </c>
      <c r="S280" s="38">
        <f>[2]Calculations!T248</f>
        <v>34.363562355479566</v>
      </c>
      <c r="T280" s="38">
        <f>[2]Calculations!R248</f>
        <v>9.7326332937100002E-4</v>
      </c>
      <c r="U280" s="38">
        <f>[2]Calculations!U248</f>
        <v>15.156536171510618</v>
      </c>
      <c r="V280" s="38" t="str">
        <f>[2]Calculations!X248</f>
        <v>Not Modelled</v>
      </c>
      <c r="W280" s="38" t="str">
        <f>[2]Calculations!Y248</f>
        <v>N/A</v>
      </c>
      <c r="X280" s="38" t="s">
        <v>101</v>
      </c>
      <c r="Y280" s="73" t="s">
        <v>108</v>
      </c>
      <c r="Z280" s="73" t="s">
        <v>109</v>
      </c>
      <c r="AA280" s="38">
        <f>[2]Calculations!AA248</f>
        <v>0</v>
      </c>
      <c r="AB280" s="38">
        <f>[2]Calculations!AM248</f>
        <v>0</v>
      </c>
      <c r="AC280" s="38">
        <f>[2]Calculations!AB248</f>
        <v>0</v>
      </c>
      <c r="AD280" s="38">
        <f>[2]Calculations!AN248</f>
        <v>0</v>
      </c>
      <c r="AE280" s="38">
        <f>[2]Calculations!AC248</f>
        <v>0</v>
      </c>
      <c r="AF280" s="38">
        <f>[2]Calculations!AO248</f>
        <v>0</v>
      </c>
      <c r="AG280" s="38">
        <f>[2]Calculations!AD248</f>
        <v>0</v>
      </c>
      <c r="AH280" s="38">
        <f>[2]Calculations!AP248</f>
        <v>0</v>
      </c>
      <c r="AI280" s="38">
        <f>[2]Calculations!AE248</f>
        <v>0</v>
      </c>
      <c r="AJ280" s="38">
        <f>[2]Calculations!AQ248</f>
        <v>0</v>
      </c>
      <c r="AK280" s="38">
        <f>[2]Calculations!AF248</f>
        <v>0</v>
      </c>
      <c r="AL280" s="38">
        <f>[2]Calculations!AR248</f>
        <v>0</v>
      </c>
      <c r="AM280" s="38">
        <f>[2]Calculations!AG248</f>
        <v>0</v>
      </c>
      <c r="AN280" s="38">
        <f>[2]Calculations!AS248</f>
        <v>0</v>
      </c>
      <c r="AO280" s="38">
        <f>[2]Calculations!AH248</f>
        <v>0</v>
      </c>
      <c r="AP280" s="38">
        <f>[2]Calculations!AT248</f>
        <v>0</v>
      </c>
      <c r="AQ280" s="38">
        <f>[2]Calculations!AI248</f>
        <v>0</v>
      </c>
      <c r="AR280" s="38">
        <f>[2]Calculations!AU248</f>
        <v>0</v>
      </c>
      <c r="AS280" s="38">
        <f>[2]Calculations!AJ248</f>
        <v>0</v>
      </c>
      <c r="AT280" s="38">
        <f>[2]Calculations!AV248</f>
        <v>0</v>
      </c>
      <c r="AU280" s="38">
        <f>[2]Calculations!AK248</f>
        <v>0</v>
      </c>
      <c r="AV280" s="38">
        <f>[2]Calculations!AW248</f>
        <v>0</v>
      </c>
      <c r="AW280" s="13"/>
      <c r="AX280" s="13"/>
      <c r="AY280" s="85" t="str">
        <f>[2]Calculations!D248</f>
        <v>Land Supply 2018</v>
      </c>
    </row>
    <row r="281" spans="2:51" ht="14.5" x14ac:dyDescent="0.35">
      <c r="B281" s="13" t="str">
        <f>[2]Calculations!A249</f>
        <v>114294/VO/2016</v>
      </c>
      <c r="C281" s="30" t="str">
        <f>[2]Calculations!B249</f>
        <v>Starlight Theatre Water Street Manchester</v>
      </c>
      <c r="D281" s="13" t="str">
        <f>[2]Calculations!C249</f>
        <v>Offices</v>
      </c>
      <c r="E281" s="38">
        <f>[2]Calculations!E249</f>
        <v>1.74214</v>
      </c>
      <c r="F281" s="38">
        <f>[2]Calculations!I249</f>
        <v>0.79246004390615998</v>
      </c>
      <c r="G281" s="38">
        <f>[2]Calculations!M249</f>
        <v>45.487735997460597</v>
      </c>
      <c r="H281" s="38">
        <f>[2]Calculations!H249</f>
        <v>0.94783780468000001</v>
      </c>
      <c r="I281" s="38">
        <f>[2]Calculations!L249</f>
        <v>54.406523280562993</v>
      </c>
      <c r="J281" s="38">
        <f>[2]Calculations!G249</f>
        <v>1.84215141384E-3</v>
      </c>
      <c r="K281" s="38">
        <f>[2]Calculations!K249</f>
        <v>0.10574072197641979</v>
      </c>
      <c r="L281" s="38">
        <f>[2]Calculations!F249</f>
        <v>0</v>
      </c>
      <c r="M281" s="38">
        <f>[2]Calculations!J249</f>
        <v>0</v>
      </c>
      <c r="N281" s="38">
        <f>[2]Calculations!V249</f>
        <v>1.33382457844</v>
      </c>
      <c r="O281" s="38">
        <f>[2]Calculations!W249</f>
        <v>76.562421989047962</v>
      </c>
      <c r="P281" s="38">
        <f>[2]Calculations!O249</f>
        <v>0.1665691248824</v>
      </c>
      <c r="Q281" s="38">
        <f>[2]Calculations!S249</f>
        <v>9.5611790603740232</v>
      </c>
      <c r="R281" s="38">
        <f>[2]Calculations!Q249</f>
        <v>1.9608124882400001E-2</v>
      </c>
      <c r="S281" s="38">
        <f>[2]Calculations!T249</f>
        <v>1.1255194692963826</v>
      </c>
      <c r="T281" s="38">
        <f>[2]Calculations!R249</f>
        <v>0</v>
      </c>
      <c r="U281" s="38">
        <f>[2]Calculations!U249</f>
        <v>0</v>
      </c>
      <c r="V281" s="38" t="str">
        <f>[2]Calculations!X249</f>
        <v>Not Modelled</v>
      </c>
      <c r="W281" s="38" t="str">
        <f>[2]Calculations!Y249</f>
        <v>N/A</v>
      </c>
      <c r="X281" s="38" t="s">
        <v>101</v>
      </c>
      <c r="Y281" s="73" t="s">
        <v>105</v>
      </c>
      <c r="Z281" s="73" t="s">
        <v>1066</v>
      </c>
      <c r="AA281" s="38">
        <f>[2]Calculations!AA249</f>
        <v>0</v>
      </c>
      <c r="AB281" s="38">
        <f>[2]Calculations!AM249</f>
        <v>0</v>
      </c>
      <c r="AC281" s="38">
        <f>[2]Calculations!AB249</f>
        <v>0</v>
      </c>
      <c r="AD281" s="38">
        <f>[2]Calculations!AN249</f>
        <v>0</v>
      </c>
      <c r="AE281" s="38">
        <f>[2]Calculations!AC249</f>
        <v>0</v>
      </c>
      <c r="AF281" s="38">
        <f>[2]Calculations!AO249</f>
        <v>0</v>
      </c>
      <c r="AG281" s="38">
        <f>[2]Calculations!AD249</f>
        <v>0</v>
      </c>
      <c r="AH281" s="38">
        <f>[2]Calculations!AP249</f>
        <v>0</v>
      </c>
      <c r="AI281" s="38">
        <f>[2]Calculations!AE249</f>
        <v>0</v>
      </c>
      <c r="AJ281" s="38">
        <f>[2]Calculations!AQ249</f>
        <v>0</v>
      </c>
      <c r="AK281" s="38">
        <f>[2]Calculations!AF249</f>
        <v>0</v>
      </c>
      <c r="AL281" s="38">
        <f>[2]Calculations!AR249</f>
        <v>0</v>
      </c>
      <c r="AM281" s="38">
        <f>[2]Calculations!AG249</f>
        <v>0</v>
      </c>
      <c r="AN281" s="38">
        <f>[2]Calculations!AS249</f>
        <v>0</v>
      </c>
      <c r="AO281" s="38">
        <f>[2]Calculations!AH249</f>
        <v>0</v>
      </c>
      <c r="AP281" s="38">
        <f>[2]Calculations!AT249</f>
        <v>0</v>
      </c>
      <c r="AQ281" s="38">
        <f>[2]Calculations!AI249</f>
        <v>6.3836134491999999E-3</v>
      </c>
      <c r="AR281" s="38">
        <f>[2]Calculations!AU249</f>
        <v>0.36642367715568208</v>
      </c>
      <c r="AS281" s="38">
        <f>[2]Calculations!AJ249</f>
        <v>0</v>
      </c>
      <c r="AT281" s="38">
        <f>[2]Calculations!AV249</f>
        <v>0</v>
      </c>
      <c r="AU281" s="38">
        <f>[2]Calculations!AK249</f>
        <v>0</v>
      </c>
      <c r="AV281" s="38">
        <f>[2]Calculations!AW249</f>
        <v>0</v>
      </c>
      <c r="AW281" s="13"/>
      <c r="AX281" s="13"/>
      <c r="AY281" s="85" t="str">
        <f>[2]Calculations!D249</f>
        <v>Land Supply 2018</v>
      </c>
    </row>
    <row r="282" spans="2:51" ht="14.5" x14ac:dyDescent="0.35">
      <c r="B282" s="13" t="str">
        <f>[2]Calculations!A250</f>
        <v>114294/VO/2016</v>
      </c>
      <c r="C282" s="30" t="str">
        <f>[2]Calculations!B250</f>
        <v>Starlight Theatre Water Street Manchester</v>
      </c>
      <c r="D282" s="13" t="str">
        <f>[2]Calculations!C250</f>
        <v>Industry and warehousing</v>
      </c>
      <c r="E282" s="38">
        <f>[2]Calculations!E250</f>
        <v>1.74214</v>
      </c>
      <c r="F282" s="38">
        <f>[2]Calculations!I250</f>
        <v>0.79246004390615998</v>
      </c>
      <c r="G282" s="38">
        <f>[2]Calculations!M250</f>
        <v>45.487735997460597</v>
      </c>
      <c r="H282" s="38">
        <f>[2]Calculations!H250</f>
        <v>0.94783780468000001</v>
      </c>
      <c r="I282" s="38">
        <f>[2]Calculations!L250</f>
        <v>54.406523280562993</v>
      </c>
      <c r="J282" s="38">
        <f>[2]Calculations!G250</f>
        <v>1.84215141384E-3</v>
      </c>
      <c r="K282" s="38">
        <f>[2]Calculations!K250</f>
        <v>0.10574072197641979</v>
      </c>
      <c r="L282" s="38">
        <f>[2]Calculations!F250</f>
        <v>0</v>
      </c>
      <c r="M282" s="38">
        <f>[2]Calculations!J250</f>
        <v>0</v>
      </c>
      <c r="N282" s="38">
        <f>[2]Calculations!V250</f>
        <v>1.33382457844</v>
      </c>
      <c r="O282" s="38">
        <f>[2]Calculations!W250</f>
        <v>76.562421989047962</v>
      </c>
      <c r="P282" s="38">
        <f>[2]Calculations!O250</f>
        <v>0.1665691248824</v>
      </c>
      <c r="Q282" s="38">
        <f>[2]Calculations!S250</f>
        <v>9.5611790603740232</v>
      </c>
      <c r="R282" s="38">
        <f>[2]Calculations!Q250</f>
        <v>1.9608124882400001E-2</v>
      </c>
      <c r="S282" s="38">
        <f>[2]Calculations!T250</f>
        <v>1.1255194692963826</v>
      </c>
      <c r="T282" s="38">
        <f>[2]Calculations!R250</f>
        <v>0</v>
      </c>
      <c r="U282" s="38">
        <f>[2]Calculations!U250</f>
        <v>0</v>
      </c>
      <c r="V282" s="38" t="str">
        <f>[2]Calculations!X250</f>
        <v>Not Modelled</v>
      </c>
      <c r="W282" s="38" t="str">
        <f>[2]Calculations!Y250</f>
        <v>N/A</v>
      </c>
      <c r="X282" s="38" t="s">
        <v>101</v>
      </c>
      <c r="Y282" s="73" t="s">
        <v>105</v>
      </c>
      <c r="Z282" s="73" t="s">
        <v>1066</v>
      </c>
      <c r="AA282" s="38">
        <f>[2]Calculations!AA250</f>
        <v>0</v>
      </c>
      <c r="AB282" s="38">
        <f>[2]Calculations!AM250</f>
        <v>0</v>
      </c>
      <c r="AC282" s="38">
        <f>[2]Calculations!AB250</f>
        <v>0</v>
      </c>
      <c r="AD282" s="38">
        <f>[2]Calculations!AN250</f>
        <v>0</v>
      </c>
      <c r="AE282" s="38">
        <f>[2]Calculations!AC250</f>
        <v>0</v>
      </c>
      <c r="AF282" s="38">
        <f>[2]Calculations!AO250</f>
        <v>0</v>
      </c>
      <c r="AG282" s="38">
        <f>[2]Calculations!AD250</f>
        <v>0</v>
      </c>
      <c r="AH282" s="38">
        <f>[2]Calculations!AP250</f>
        <v>0</v>
      </c>
      <c r="AI282" s="38">
        <f>[2]Calculations!AE250</f>
        <v>0</v>
      </c>
      <c r="AJ282" s="38">
        <f>[2]Calculations!AQ250</f>
        <v>0</v>
      </c>
      <c r="AK282" s="38">
        <f>[2]Calculations!AF250</f>
        <v>0</v>
      </c>
      <c r="AL282" s="38">
        <f>[2]Calculations!AR250</f>
        <v>0</v>
      </c>
      <c r="AM282" s="38">
        <f>[2]Calculations!AG250</f>
        <v>0</v>
      </c>
      <c r="AN282" s="38">
        <f>[2]Calculations!AS250</f>
        <v>0</v>
      </c>
      <c r="AO282" s="38">
        <f>[2]Calculations!AH250</f>
        <v>0</v>
      </c>
      <c r="AP282" s="38">
        <f>[2]Calculations!AT250</f>
        <v>0</v>
      </c>
      <c r="AQ282" s="38">
        <f>[2]Calculations!AI250</f>
        <v>6.3836134491999999E-3</v>
      </c>
      <c r="AR282" s="38">
        <f>[2]Calculations!AU250</f>
        <v>0.36642367715568208</v>
      </c>
      <c r="AS282" s="38">
        <f>[2]Calculations!AJ250</f>
        <v>0</v>
      </c>
      <c r="AT282" s="38">
        <f>[2]Calculations!AV250</f>
        <v>0</v>
      </c>
      <c r="AU282" s="38">
        <f>[2]Calculations!AK250</f>
        <v>0</v>
      </c>
      <c r="AV282" s="38">
        <f>[2]Calculations!AW250</f>
        <v>0</v>
      </c>
      <c r="AW282" s="13"/>
      <c r="AX282" s="13"/>
      <c r="AY282" s="85" t="str">
        <f>[2]Calculations!D250</f>
        <v>Land Supply 2018</v>
      </c>
    </row>
    <row r="283" spans="2:51" ht="26" x14ac:dyDescent="0.35">
      <c r="B283" s="13" t="str">
        <f>[2]Calculations!A251</f>
        <v>114325/P3OPA/2016</v>
      </c>
      <c r="C283" s="30" t="str">
        <f>[2]Calculations!B251</f>
        <v>175 Mauldeth Road, Withington</v>
      </c>
      <c r="D283" s="13" t="str">
        <f>[2]Calculations!C251</f>
        <v>Residential</v>
      </c>
      <c r="E283" s="38">
        <f>[2]Calculations!E251</f>
        <v>3.0028099999999999E-2</v>
      </c>
      <c r="F283" s="38">
        <f>[2]Calculations!I251</f>
        <v>3.0028099999999999E-2</v>
      </c>
      <c r="G283" s="38">
        <f>[2]Calculations!M251</f>
        <v>100</v>
      </c>
      <c r="H283" s="38">
        <f>[2]Calculations!H251</f>
        <v>0</v>
      </c>
      <c r="I283" s="38">
        <f>[2]Calculations!L251</f>
        <v>0</v>
      </c>
      <c r="J283" s="38">
        <f>[2]Calculations!G251</f>
        <v>0</v>
      </c>
      <c r="K283" s="38">
        <f>[2]Calculations!K251</f>
        <v>0</v>
      </c>
      <c r="L283" s="38">
        <f>[2]Calculations!F251</f>
        <v>0</v>
      </c>
      <c r="M283" s="38">
        <f>[2]Calculations!J251</f>
        <v>0</v>
      </c>
      <c r="N283" s="38">
        <f>[2]Calculations!V251</f>
        <v>0</v>
      </c>
      <c r="O283" s="38">
        <f>[2]Calculations!W251</f>
        <v>0</v>
      </c>
      <c r="P283" s="38">
        <f>[2]Calculations!O251</f>
        <v>0</v>
      </c>
      <c r="Q283" s="38">
        <f>[2]Calculations!S251</f>
        <v>0</v>
      </c>
      <c r="R283" s="38">
        <f>[2]Calculations!Q251</f>
        <v>0</v>
      </c>
      <c r="S283" s="38">
        <f>[2]Calculations!T251</f>
        <v>0</v>
      </c>
      <c r="T283" s="38">
        <f>[2]Calculations!R251</f>
        <v>0</v>
      </c>
      <c r="U283" s="38">
        <f>[2]Calculations!U251</f>
        <v>0</v>
      </c>
      <c r="V283" s="38" t="str">
        <f>[2]Calculations!X251</f>
        <v>Not Modelled</v>
      </c>
      <c r="W283" s="38" t="str">
        <f>[2]Calculations!Y251</f>
        <v>N/A</v>
      </c>
      <c r="X283" s="38" t="s">
        <v>100</v>
      </c>
      <c r="Y283" s="73" t="s">
        <v>106</v>
      </c>
      <c r="Z283" s="74" t="s">
        <v>107</v>
      </c>
      <c r="AA283" s="38">
        <f>[2]Calculations!AA251</f>
        <v>0</v>
      </c>
      <c r="AB283" s="38">
        <f>[2]Calculations!AM251</f>
        <v>0</v>
      </c>
      <c r="AC283" s="38">
        <f>[2]Calculations!AB251</f>
        <v>0</v>
      </c>
      <c r="AD283" s="38">
        <f>[2]Calculations!AN251</f>
        <v>0</v>
      </c>
      <c r="AE283" s="38">
        <f>[2]Calculations!AC251</f>
        <v>0</v>
      </c>
      <c r="AF283" s="38">
        <f>[2]Calculations!AO251</f>
        <v>0</v>
      </c>
      <c r="AG283" s="38">
        <f>[2]Calculations!AD251</f>
        <v>0</v>
      </c>
      <c r="AH283" s="38">
        <f>[2]Calculations!AP251</f>
        <v>0</v>
      </c>
      <c r="AI283" s="38">
        <f>[2]Calculations!AE251</f>
        <v>0</v>
      </c>
      <c r="AJ283" s="38">
        <f>[2]Calculations!AQ251</f>
        <v>0</v>
      </c>
      <c r="AK283" s="38">
        <f>[2]Calculations!AF251</f>
        <v>0</v>
      </c>
      <c r="AL283" s="38">
        <f>[2]Calculations!AR251</f>
        <v>0</v>
      </c>
      <c r="AM283" s="38">
        <f>[2]Calculations!AG251</f>
        <v>0</v>
      </c>
      <c r="AN283" s="38">
        <f>[2]Calculations!AS251</f>
        <v>0</v>
      </c>
      <c r="AO283" s="38">
        <f>[2]Calculations!AH251</f>
        <v>0</v>
      </c>
      <c r="AP283" s="38">
        <f>[2]Calculations!AT251</f>
        <v>0</v>
      </c>
      <c r="AQ283" s="38">
        <f>[2]Calculations!AI251</f>
        <v>0</v>
      </c>
      <c r="AR283" s="38">
        <f>[2]Calculations!AU251</f>
        <v>0</v>
      </c>
      <c r="AS283" s="38">
        <f>[2]Calculations!AJ251</f>
        <v>0</v>
      </c>
      <c r="AT283" s="38">
        <f>[2]Calculations!AV251</f>
        <v>0</v>
      </c>
      <c r="AU283" s="38">
        <f>[2]Calculations!AK251</f>
        <v>0</v>
      </c>
      <c r="AV283" s="38">
        <f>[2]Calculations!AW251</f>
        <v>0</v>
      </c>
      <c r="AW283" s="13"/>
      <c r="AX283" s="13"/>
      <c r="AY283" s="85" t="str">
        <f>[2]Calculations!D251</f>
        <v>Land Supply 2018</v>
      </c>
    </row>
    <row r="284" spans="2:51" ht="63.5" x14ac:dyDescent="0.35">
      <c r="B284" s="13" t="str">
        <f>[2]Calculations!A252</f>
        <v>114385/FO/2016</v>
      </c>
      <c r="C284" s="30" t="str">
        <f>[2]Calculations!B252</f>
        <v>Land Bounded By Water Street And The V&amp;A Hotel To The West, The Bonded Warehouse And Railway Viaducts To The South, Atherton Street &amp; Granada House To The East And Quay Street &amp; The Globe &amp; Simpson Building To The North Manchester</v>
      </c>
      <c r="D284" s="13" t="str">
        <f>[2]Calculations!C252</f>
        <v>Offices</v>
      </c>
      <c r="E284" s="38">
        <f>[2]Calculations!E252</f>
        <v>1.4684900000000001</v>
      </c>
      <c r="F284" s="38">
        <f>[2]Calculations!I252</f>
        <v>0.6769729179920001</v>
      </c>
      <c r="G284" s="38">
        <f>[2]Calculations!M252</f>
        <v>46.099933809014708</v>
      </c>
      <c r="H284" s="38">
        <f>[2]Calculations!H252</f>
        <v>0.79151708200799997</v>
      </c>
      <c r="I284" s="38">
        <f>[2]Calculations!L252</f>
        <v>53.900066190985299</v>
      </c>
      <c r="J284" s="38">
        <f>[2]Calculations!G252</f>
        <v>0</v>
      </c>
      <c r="K284" s="38">
        <f>[2]Calculations!K252</f>
        <v>0</v>
      </c>
      <c r="L284" s="38">
        <f>[2]Calculations!F252</f>
        <v>0</v>
      </c>
      <c r="M284" s="38">
        <f>[2]Calculations!J252</f>
        <v>0</v>
      </c>
      <c r="N284" s="38">
        <f>[2]Calculations!V252</f>
        <v>1.3295293191599999</v>
      </c>
      <c r="O284" s="38">
        <f>[2]Calculations!W252</f>
        <v>90.537172140089467</v>
      </c>
      <c r="P284" s="38">
        <f>[2]Calculations!O252</f>
        <v>0.14074357616312999</v>
      </c>
      <c r="Q284" s="38">
        <f>[2]Calculations!S252</f>
        <v>9.5842379698281892</v>
      </c>
      <c r="R284" s="38">
        <f>[2]Calculations!Q252</f>
        <v>1.6462576163129999E-2</v>
      </c>
      <c r="S284" s="38">
        <f>[2]Calculations!T252</f>
        <v>1.1210546999387123</v>
      </c>
      <c r="T284" s="38">
        <f>[2]Calculations!R252</f>
        <v>6.4452292401300003E-3</v>
      </c>
      <c r="U284" s="38">
        <f>[2]Calculations!U252</f>
        <v>0.4389018134362509</v>
      </c>
      <c r="V284" s="38" t="str">
        <f>[2]Calculations!X252</f>
        <v>Not Modelled</v>
      </c>
      <c r="W284" s="38" t="str">
        <f>[2]Calculations!Y252</f>
        <v>N/A</v>
      </c>
      <c r="X284" s="38" t="s">
        <v>101</v>
      </c>
      <c r="Y284" s="73" t="s">
        <v>105</v>
      </c>
      <c r="Z284" s="73" t="s">
        <v>1066</v>
      </c>
      <c r="AA284" s="38">
        <f>[2]Calculations!AA252</f>
        <v>0</v>
      </c>
      <c r="AB284" s="38">
        <f>[2]Calculations!AM252</f>
        <v>0</v>
      </c>
      <c r="AC284" s="38">
        <f>[2]Calculations!AB252</f>
        <v>0</v>
      </c>
      <c r="AD284" s="38">
        <f>[2]Calculations!AN252</f>
        <v>0</v>
      </c>
      <c r="AE284" s="38">
        <f>[2]Calculations!AC252</f>
        <v>0</v>
      </c>
      <c r="AF284" s="38">
        <f>[2]Calculations!AO252</f>
        <v>0</v>
      </c>
      <c r="AG284" s="38">
        <f>[2]Calculations!AD252</f>
        <v>0</v>
      </c>
      <c r="AH284" s="38">
        <f>[2]Calculations!AP252</f>
        <v>0</v>
      </c>
      <c r="AI284" s="38">
        <f>[2]Calculations!AE252</f>
        <v>0</v>
      </c>
      <c r="AJ284" s="38">
        <f>[2]Calculations!AQ252</f>
        <v>0</v>
      </c>
      <c r="AK284" s="38">
        <f>[2]Calculations!AF252</f>
        <v>0</v>
      </c>
      <c r="AL284" s="38">
        <f>[2]Calculations!AR252</f>
        <v>0</v>
      </c>
      <c r="AM284" s="38">
        <f>[2]Calculations!AG252</f>
        <v>0</v>
      </c>
      <c r="AN284" s="38">
        <f>[2]Calculations!AS252</f>
        <v>0</v>
      </c>
      <c r="AO284" s="38">
        <f>[2]Calculations!AH252</f>
        <v>0</v>
      </c>
      <c r="AP284" s="38">
        <f>[2]Calculations!AT252</f>
        <v>0</v>
      </c>
      <c r="AQ284" s="38">
        <f>[2]Calculations!AI252</f>
        <v>0</v>
      </c>
      <c r="AR284" s="38">
        <f>[2]Calculations!AU252</f>
        <v>0</v>
      </c>
      <c r="AS284" s="38">
        <f>[2]Calculations!AJ252</f>
        <v>0</v>
      </c>
      <c r="AT284" s="38">
        <f>[2]Calculations!AV252</f>
        <v>0</v>
      </c>
      <c r="AU284" s="38">
        <f>[2]Calculations!AK252</f>
        <v>0</v>
      </c>
      <c r="AV284" s="38">
        <f>[2]Calculations!AW252</f>
        <v>0</v>
      </c>
      <c r="AW284" s="13"/>
      <c r="AX284" s="13"/>
      <c r="AY284" s="85" t="str">
        <f>[2]Calculations!D252</f>
        <v>Land Supply 2018</v>
      </c>
    </row>
    <row r="285" spans="2:51" ht="26" x14ac:dyDescent="0.35">
      <c r="B285" s="13" t="str">
        <f>[2]Calculations!A253</f>
        <v>114385/FO/2016</v>
      </c>
      <c r="C285" s="30" t="str">
        <f>[2]Calculations!B253</f>
        <v>St John's Living - Nickel &amp; Dime East Tower and Manchester Goods Yard</v>
      </c>
      <c r="D285" s="13" t="str">
        <f>[2]Calculations!C253</f>
        <v>Residential</v>
      </c>
      <c r="E285" s="38">
        <f>[2]Calculations!E253</f>
        <v>1.0452999999999999</v>
      </c>
      <c r="F285" s="38">
        <f>[2]Calculations!I253</f>
        <v>0.49375389049699991</v>
      </c>
      <c r="G285" s="38">
        <f>[2]Calculations!M253</f>
        <v>47.235615660288907</v>
      </c>
      <c r="H285" s="38">
        <f>[2]Calculations!H253</f>
        <v>0.55154610950299998</v>
      </c>
      <c r="I285" s="38">
        <f>[2]Calculations!L253</f>
        <v>52.764384339711093</v>
      </c>
      <c r="J285" s="38">
        <f>[2]Calculations!G253</f>
        <v>0</v>
      </c>
      <c r="K285" s="38">
        <f>[2]Calculations!K253</f>
        <v>0</v>
      </c>
      <c r="L285" s="38">
        <f>[2]Calculations!F253</f>
        <v>0</v>
      </c>
      <c r="M285" s="38">
        <f>[2]Calculations!J253</f>
        <v>0</v>
      </c>
      <c r="N285" s="38">
        <f>[2]Calculations!V253</f>
        <v>0.980875141846</v>
      </c>
      <c r="O285" s="38">
        <f>[2]Calculations!W253</f>
        <v>93.836711168659718</v>
      </c>
      <c r="P285" s="38">
        <f>[2]Calculations!O253</f>
        <v>0.124281</v>
      </c>
      <c r="Q285" s="38">
        <f>[2]Calculations!S253</f>
        <v>11.889505405146849</v>
      </c>
      <c r="R285" s="38">
        <f>[2]Calculations!Q253</f>
        <v>0</v>
      </c>
      <c r="S285" s="38">
        <f>[2]Calculations!T253</f>
        <v>0</v>
      </c>
      <c r="T285" s="38">
        <f>[2]Calculations!R253</f>
        <v>0</v>
      </c>
      <c r="U285" s="38">
        <f>[2]Calculations!U253</f>
        <v>0</v>
      </c>
      <c r="V285" s="38" t="str">
        <f>[2]Calculations!X253</f>
        <v>Not Modelled</v>
      </c>
      <c r="W285" s="38" t="str">
        <f>[2]Calculations!Y253</f>
        <v>N/A</v>
      </c>
      <c r="X285" s="38" t="s">
        <v>100</v>
      </c>
      <c r="Y285" s="73" t="s">
        <v>105</v>
      </c>
      <c r="Z285" s="73" t="s">
        <v>1066</v>
      </c>
      <c r="AA285" s="38">
        <f>[2]Calculations!AA253</f>
        <v>0</v>
      </c>
      <c r="AB285" s="38">
        <f>[2]Calculations!AM253</f>
        <v>0</v>
      </c>
      <c r="AC285" s="38">
        <f>[2]Calculations!AB253</f>
        <v>0</v>
      </c>
      <c r="AD285" s="38">
        <f>[2]Calculations!AN253</f>
        <v>0</v>
      </c>
      <c r="AE285" s="38">
        <f>[2]Calculations!AC253</f>
        <v>0</v>
      </c>
      <c r="AF285" s="38">
        <f>[2]Calculations!AO253</f>
        <v>0</v>
      </c>
      <c r="AG285" s="38">
        <f>[2]Calculations!AD253</f>
        <v>0</v>
      </c>
      <c r="AH285" s="38">
        <f>[2]Calculations!AP253</f>
        <v>0</v>
      </c>
      <c r="AI285" s="38">
        <f>[2]Calculations!AE253</f>
        <v>0</v>
      </c>
      <c r="AJ285" s="38">
        <f>[2]Calculations!AQ253</f>
        <v>0</v>
      </c>
      <c r="AK285" s="38">
        <f>[2]Calculations!AF253</f>
        <v>0</v>
      </c>
      <c r="AL285" s="38">
        <f>[2]Calculations!AR253</f>
        <v>0</v>
      </c>
      <c r="AM285" s="38">
        <f>[2]Calculations!AG253</f>
        <v>0</v>
      </c>
      <c r="AN285" s="38">
        <f>[2]Calculations!AS253</f>
        <v>0</v>
      </c>
      <c r="AO285" s="38">
        <f>[2]Calculations!AH253</f>
        <v>0</v>
      </c>
      <c r="AP285" s="38">
        <f>[2]Calculations!AT253</f>
        <v>0</v>
      </c>
      <c r="AQ285" s="38">
        <f>[2]Calculations!AI253</f>
        <v>0</v>
      </c>
      <c r="AR285" s="38">
        <f>[2]Calculations!AU253</f>
        <v>0</v>
      </c>
      <c r="AS285" s="38">
        <f>[2]Calculations!AJ253</f>
        <v>0</v>
      </c>
      <c r="AT285" s="38">
        <f>[2]Calculations!AV253</f>
        <v>0</v>
      </c>
      <c r="AU285" s="38">
        <f>[2]Calculations!AK253</f>
        <v>0</v>
      </c>
      <c r="AV285" s="38">
        <f>[2]Calculations!AW253</f>
        <v>0</v>
      </c>
      <c r="AW285" s="13"/>
      <c r="AX285" s="13"/>
      <c r="AY285" s="85" t="str">
        <f>[2]Calculations!D253</f>
        <v>Land Supply 2018</v>
      </c>
    </row>
    <row r="286" spans="2:51" ht="26" x14ac:dyDescent="0.35">
      <c r="B286" s="13" t="str">
        <f>[2]Calculations!A254</f>
        <v>114425/FO/2016</v>
      </c>
      <c r="C286" s="30" t="str">
        <f>[2]Calculations!B254</f>
        <v>Cotton Hill Manchester M20 4XR</v>
      </c>
      <c r="D286" s="13" t="str">
        <f>[2]Calculations!C254</f>
        <v>Residential</v>
      </c>
      <c r="E286" s="38">
        <f>[2]Calculations!E254</f>
        <v>0.193802</v>
      </c>
      <c r="F286" s="38">
        <f>[2]Calculations!I254</f>
        <v>0.193802</v>
      </c>
      <c r="G286" s="38">
        <f>[2]Calculations!M254</f>
        <v>100</v>
      </c>
      <c r="H286" s="38">
        <f>[2]Calculations!H254</f>
        <v>0</v>
      </c>
      <c r="I286" s="38">
        <f>[2]Calculations!L254</f>
        <v>0</v>
      </c>
      <c r="J286" s="38">
        <f>[2]Calculations!G254</f>
        <v>0</v>
      </c>
      <c r="K286" s="38">
        <f>[2]Calculations!K254</f>
        <v>0</v>
      </c>
      <c r="L286" s="38">
        <f>[2]Calculations!F254</f>
        <v>0</v>
      </c>
      <c r="M286" s="38">
        <f>[2]Calculations!J254</f>
        <v>0</v>
      </c>
      <c r="N286" s="38">
        <f>[2]Calculations!V254</f>
        <v>0</v>
      </c>
      <c r="O286" s="38">
        <f>[2]Calculations!W254</f>
        <v>0</v>
      </c>
      <c r="P286" s="38">
        <f>[2]Calculations!O254</f>
        <v>0</v>
      </c>
      <c r="Q286" s="38">
        <f>[2]Calculations!S254</f>
        <v>0</v>
      </c>
      <c r="R286" s="38">
        <f>[2]Calculations!Q254</f>
        <v>0</v>
      </c>
      <c r="S286" s="38">
        <f>[2]Calculations!T254</f>
        <v>0</v>
      </c>
      <c r="T286" s="38">
        <f>[2]Calculations!R254</f>
        <v>0</v>
      </c>
      <c r="U286" s="38">
        <f>[2]Calculations!U254</f>
        <v>0</v>
      </c>
      <c r="V286" s="38" t="str">
        <f>[2]Calculations!X254</f>
        <v>Not Modelled</v>
      </c>
      <c r="W286" s="38" t="str">
        <f>[2]Calculations!Y254</f>
        <v>N/A</v>
      </c>
      <c r="X286" s="38" t="s">
        <v>100</v>
      </c>
      <c r="Y286" s="73" t="s">
        <v>106</v>
      </c>
      <c r="Z286" s="74" t="s">
        <v>107</v>
      </c>
      <c r="AA286" s="38">
        <f>[2]Calculations!AA254</f>
        <v>0</v>
      </c>
      <c r="AB286" s="38">
        <f>[2]Calculations!AM254</f>
        <v>0</v>
      </c>
      <c r="AC286" s="38">
        <f>[2]Calculations!AB254</f>
        <v>0</v>
      </c>
      <c r="AD286" s="38">
        <f>[2]Calculations!AN254</f>
        <v>0</v>
      </c>
      <c r="AE286" s="38">
        <f>[2]Calculations!AC254</f>
        <v>0</v>
      </c>
      <c r="AF286" s="38">
        <f>[2]Calculations!AO254</f>
        <v>0</v>
      </c>
      <c r="AG286" s="38">
        <f>[2]Calculations!AD254</f>
        <v>0</v>
      </c>
      <c r="AH286" s="38">
        <f>[2]Calculations!AP254</f>
        <v>0</v>
      </c>
      <c r="AI286" s="38">
        <f>[2]Calculations!AE254</f>
        <v>0</v>
      </c>
      <c r="AJ286" s="38">
        <f>[2]Calculations!AQ254</f>
        <v>0</v>
      </c>
      <c r="AK286" s="38">
        <f>[2]Calculations!AF254</f>
        <v>0</v>
      </c>
      <c r="AL286" s="38">
        <f>[2]Calculations!AR254</f>
        <v>0</v>
      </c>
      <c r="AM286" s="38">
        <f>[2]Calculations!AG254</f>
        <v>0</v>
      </c>
      <c r="AN286" s="38">
        <f>[2]Calculations!AS254</f>
        <v>0</v>
      </c>
      <c r="AO286" s="38">
        <f>[2]Calculations!AH254</f>
        <v>0</v>
      </c>
      <c r="AP286" s="38">
        <f>[2]Calculations!AT254</f>
        <v>0</v>
      </c>
      <c r="AQ286" s="38">
        <f>[2]Calculations!AI254</f>
        <v>0</v>
      </c>
      <c r="AR286" s="38">
        <f>[2]Calculations!AU254</f>
        <v>0</v>
      </c>
      <c r="AS286" s="38">
        <f>[2]Calculations!AJ254</f>
        <v>0</v>
      </c>
      <c r="AT286" s="38">
        <f>[2]Calculations!AV254</f>
        <v>0</v>
      </c>
      <c r="AU286" s="38">
        <f>[2]Calculations!AK254</f>
        <v>0</v>
      </c>
      <c r="AV286" s="38">
        <f>[2]Calculations!AW254</f>
        <v>0</v>
      </c>
      <c r="AW286" s="13"/>
      <c r="AX286" s="13"/>
      <c r="AY286" s="85" t="str">
        <f>[2]Calculations!D254</f>
        <v>Land Supply 2018</v>
      </c>
    </row>
    <row r="287" spans="2:51" ht="26" x14ac:dyDescent="0.35">
      <c r="B287" s="13" t="str">
        <f>[2]Calculations!A255</f>
        <v>114462/FO/2016</v>
      </c>
      <c r="C287" s="30" t="str">
        <f>[2]Calculations!B255</f>
        <v>Land To The Rear Of 1-11 Greenlea Avenue And 14-24 Wayland Road South</v>
      </c>
      <c r="D287" s="13" t="str">
        <f>[2]Calculations!C255</f>
        <v>Residential</v>
      </c>
      <c r="E287" s="38">
        <f>[2]Calculations!E255</f>
        <v>0.224721</v>
      </c>
      <c r="F287" s="38">
        <f>[2]Calculations!I255</f>
        <v>0.224721</v>
      </c>
      <c r="G287" s="38">
        <f>[2]Calculations!M255</f>
        <v>100</v>
      </c>
      <c r="H287" s="38">
        <f>[2]Calculations!H255</f>
        <v>0</v>
      </c>
      <c r="I287" s="38">
        <f>[2]Calculations!L255</f>
        <v>0</v>
      </c>
      <c r="J287" s="38">
        <f>[2]Calculations!G255</f>
        <v>0</v>
      </c>
      <c r="K287" s="38">
        <f>[2]Calculations!K255</f>
        <v>0</v>
      </c>
      <c r="L287" s="38">
        <f>[2]Calculations!F255</f>
        <v>0</v>
      </c>
      <c r="M287" s="38">
        <f>[2]Calculations!J255</f>
        <v>0</v>
      </c>
      <c r="N287" s="38">
        <f>[2]Calculations!V255</f>
        <v>0</v>
      </c>
      <c r="O287" s="38">
        <f>[2]Calculations!W255</f>
        <v>0</v>
      </c>
      <c r="P287" s="38">
        <f>[2]Calculations!O255</f>
        <v>0</v>
      </c>
      <c r="Q287" s="38">
        <f>[2]Calculations!S255</f>
        <v>0</v>
      </c>
      <c r="R287" s="38">
        <f>[2]Calculations!Q255</f>
        <v>0</v>
      </c>
      <c r="S287" s="38">
        <f>[2]Calculations!T255</f>
        <v>0</v>
      </c>
      <c r="T287" s="38">
        <f>[2]Calculations!R255</f>
        <v>0</v>
      </c>
      <c r="U287" s="38">
        <f>[2]Calculations!U255</f>
        <v>0</v>
      </c>
      <c r="V287" s="38" t="str">
        <f>[2]Calculations!X255</f>
        <v>Not Modelled</v>
      </c>
      <c r="W287" s="38" t="str">
        <f>[2]Calculations!Y255</f>
        <v>N/A</v>
      </c>
      <c r="X287" s="38" t="s">
        <v>100</v>
      </c>
      <c r="Y287" s="73" t="s">
        <v>106</v>
      </c>
      <c r="Z287" s="74" t="s">
        <v>107</v>
      </c>
      <c r="AA287" s="38">
        <f>[2]Calculations!AA255</f>
        <v>0</v>
      </c>
      <c r="AB287" s="38">
        <f>[2]Calculations!AM255</f>
        <v>0</v>
      </c>
      <c r="AC287" s="38">
        <f>[2]Calculations!AB255</f>
        <v>0</v>
      </c>
      <c r="AD287" s="38">
        <f>[2]Calculations!AN255</f>
        <v>0</v>
      </c>
      <c r="AE287" s="38">
        <f>[2]Calculations!AC255</f>
        <v>0</v>
      </c>
      <c r="AF287" s="38">
        <f>[2]Calculations!AO255</f>
        <v>0</v>
      </c>
      <c r="AG287" s="38">
        <f>[2]Calculations!AD255</f>
        <v>0</v>
      </c>
      <c r="AH287" s="38">
        <f>[2]Calculations!AP255</f>
        <v>0</v>
      </c>
      <c r="AI287" s="38">
        <f>[2]Calculations!AE255</f>
        <v>0</v>
      </c>
      <c r="AJ287" s="38">
        <f>[2]Calculations!AQ255</f>
        <v>0</v>
      </c>
      <c r="AK287" s="38">
        <f>[2]Calculations!AF255</f>
        <v>0</v>
      </c>
      <c r="AL287" s="38">
        <f>[2]Calculations!AR255</f>
        <v>0</v>
      </c>
      <c r="AM287" s="38">
        <f>[2]Calculations!AG255</f>
        <v>0</v>
      </c>
      <c r="AN287" s="38">
        <f>[2]Calculations!AS255</f>
        <v>0</v>
      </c>
      <c r="AO287" s="38">
        <f>[2]Calculations!AH255</f>
        <v>0</v>
      </c>
      <c r="AP287" s="38">
        <f>[2]Calculations!AT255</f>
        <v>0</v>
      </c>
      <c r="AQ287" s="38">
        <f>[2]Calculations!AI255</f>
        <v>0</v>
      </c>
      <c r="AR287" s="38">
        <f>[2]Calculations!AU255</f>
        <v>0</v>
      </c>
      <c r="AS287" s="38">
        <f>[2]Calculations!AJ255</f>
        <v>0</v>
      </c>
      <c r="AT287" s="38">
        <f>[2]Calculations!AV255</f>
        <v>0</v>
      </c>
      <c r="AU287" s="38">
        <f>[2]Calculations!AK255</f>
        <v>0</v>
      </c>
      <c r="AV287" s="38">
        <f>[2]Calculations!AW255</f>
        <v>0</v>
      </c>
      <c r="AW287" s="13"/>
      <c r="AX287" s="13"/>
      <c r="AY287" s="85" t="str">
        <f>[2]Calculations!D255</f>
        <v>Land Supply 2018</v>
      </c>
    </row>
    <row r="288" spans="2:51" ht="26" x14ac:dyDescent="0.35">
      <c r="B288" s="13" t="str">
        <f>[2]Calculations!A256</f>
        <v>114474/FO/2016</v>
      </c>
      <c r="C288" s="30" t="str">
        <f>[2]Calculations!B256</f>
        <v>4 Oswald Road, Chorlton</v>
      </c>
      <c r="D288" s="13" t="str">
        <f>[2]Calculations!C256</f>
        <v>Residential</v>
      </c>
      <c r="E288" s="38">
        <f>[2]Calculations!E256</f>
        <v>4.9319000000000002E-2</v>
      </c>
      <c r="F288" s="38">
        <f>[2]Calculations!I256</f>
        <v>4.9319000000000002E-2</v>
      </c>
      <c r="G288" s="38">
        <f>[2]Calculations!M256</f>
        <v>100</v>
      </c>
      <c r="H288" s="38">
        <f>[2]Calculations!H256</f>
        <v>0</v>
      </c>
      <c r="I288" s="38">
        <f>[2]Calculations!L256</f>
        <v>0</v>
      </c>
      <c r="J288" s="38">
        <f>[2]Calculations!G256</f>
        <v>0</v>
      </c>
      <c r="K288" s="38">
        <f>[2]Calculations!K256</f>
        <v>0</v>
      </c>
      <c r="L288" s="38">
        <f>[2]Calculations!F256</f>
        <v>0</v>
      </c>
      <c r="M288" s="38">
        <f>[2]Calculations!J256</f>
        <v>0</v>
      </c>
      <c r="N288" s="38">
        <f>[2]Calculations!V256</f>
        <v>0</v>
      </c>
      <c r="O288" s="38">
        <f>[2]Calculations!W256</f>
        <v>0</v>
      </c>
      <c r="P288" s="38">
        <f>[2]Calculations!O256</f>
        <v>0</v>
      </c>
      <c r="Q288" s="38">
        <f>[2]Calculations!S256</f>
        <v>0</v>
      </c>
      <c r="R288" s="38">
        <f>[2]Calculations!Q256</f>
        <v>0</v>
      </c>
      <c r="S288" s="38">
        <f>[2]Calculations!T256</f>
        <v>0</v>
      </c>
      <c r="T288" s="38">
        <f>[2]Calculations!R256</f>
        <v>0</v>
      </c>
      <c r="U288" s="38">
        <f>[2]Calculations!U256</f>
        <v>0</v>
      </c>
      <c r="V288" s="38" t="str">
        <f>[2]Calculations!X256</f>
        <v>Not Modelled</v>
      </c>
      <c r="W288" s="38" t="str">
        <f>[2]Calculations!Y256</f>
        <v>N/A</v>
      </c>
      <c r="X288" s="38" t="s">
        <v>100</v>
      </c>
      <c r="Y288" s="73" t="s">
        <v>106</v>
      </c>
      <c r="Z288" s="74" t="s">
        <v>107</v>
      </c>
      <c r="AA288" s="38">
        <f>[2]Calculations!AA256</f>
        <v>0</v>
      </c>
      <c r="AB288" s="38">
        <f>[2]Calculations!AM256</f>
        <v>0</v>
      </c>
      <c r="AC288" s="38">
        <f>[2]Calculations!AB256</f>
        <v>0</v>
      </c>
      <c r="AD288" s="38">
        <f>[2]Calculations!AN256</f>
        <v>0</v>
      </c>
      <c r="AE288" s="38">
        <f>[2]Calculations!AC256</f>
        <v>0</v>
      </c>
      <c r="AF288" s="38">
        <f>[2]Calculations!AO256</f>
        <v>0</v>
      </c>
      <c r="AG288" s="38">
        <f>[2]Calculations!AD256</f>
        <v>0</v>
      </c>
      <c r="AH288" s="38">
        <f>[2]Calculations!AP256</f>
        <v>0</v>
      </c>
      <c r="AI288" s="38">
        <f>[2]Calculations!AE256</f>
        <v>0</v>
      </c>
      <c r="AJ288" s="38">
        <f>[2]Calculations!AQ256</f>
        <v>0</v>
      </c>
      <c r="AK288" s="38">
        <f>[2]Calculations!AF256</f>
        <v>0</v>
      </c>
      <c r="AL288" s="38">
        <f>[2]Calculations!AR256</f>
        <v>0</v>
      </c>
      <c r="AM288" s="38">
        <f>[2]Calculations!AG256</f>
        <v>0</v>
      </c>
      <c r="AN288" s="38">
        <f>[2]Calculations!AS256</f>
        <v>0</v>
      </c>
      <c r="AO288" s="38">
        <f>[2]Calculations!AH256</f>
        <v>0</v>
      </c>
      <c r="AP288" s="38">
        <f>[2]Calculations!AT256</f>
        <v>0</v>
      </c>
      <c r="AQ288" s="38">
        <f>[2]Calculations!AI256</f>
        <v>0</v>
      </c>
      <c r="AR288" s="38">
        <f>[2]Calculations!AU256</f>
        <v>0</v>
      </c>
      <c r="AS288" s="38">
        <f>[2]Calculations!AJ256</f>
        <v>0</v>
      </c>
      <c r="AT288" s="38">
        <f>[2]Calculations!AV256</f>
        <v>0</v>
      </c>
      <c r="AU288" s="38">
        <f>[2]Calculations!AK256</f>
        <v>0</v>
      </c>
      <c r="AV288" s="38">
        <f>[2]Calculations!AW256</f>
        <v>0</v>
      </c>
      <c r="AW288" s="13"/>
      <c r="AX288" s="13"/>
      <c r="AY288" s="85" t="str">
        <f>[2]Calculations!D256</f>
        <v>Land Supply 2018</v>
      </c>
    </row>
    <row r="289" spans="2:51" ht="26" x14ac:dyDescent="0.35">
      <c r="B289" s="13" t="str">
        <f>[2]Calculations!A257</f>
        <v>114493/FO/2016 / 105052</v>
      </c>
      <c r="C289" s="30" t="str">
        <f>[2]Calculations!B257</f>
        <v>Vacant Land Adjacent To 26 Haveley Circle And 1 Fancroft Road_x000D_Northenden_x000D_Manchester</v>
      </c>
      <c r="D289" s="13" t="str">
        <f>[2]Calculations!C257</f>
        <v>Residential</v>
      </c>
      <c r="E289" s="38">
        <f>[2]Calculations!E257</f>
        <v>0.12469</v>
      </c>
      <c r="F289" s="38">
        <f>[2]Calculations!I257</f>
        <v>0.12469</v>
      </c>
      <c r="G289" s="38">
        <f>[2]Calculations!M257</f>
        <v>100</v>
      </c>
      <c r="H289" s="38">
        <f>[2]Calculations!H257</f>
        <v>0</v>
      </c>
      <c r="I289" s="38">
        <f>[2]Calculations!L257</f>
        <v>0</v>
      </c>
      <c r="J289" s="38">
        <f>[2]Calculations!G257</f>
        <v>0</v>
      </c>
      <c r="K289" s="38">
        <f>[2]Calculations!K257</f>
        <v>0</v>
      </c>
      <c r="L289" s="38">
        <f>[2]Calculations!F257</f>
        <v>0</v>
      </c>
      <c r="M289" s="38">
        <f>[2]Calculations!J257</f>
        <v>0</v>
      </c>
      <c r="N289" s="38">
        <f>[2]Calculations!V257</f>
        <v>0</v>
      </c>
      <c r="O289" s="38">
        <f>[2]Calculations!W257</f>
        <v>0</v>
      </c>
      <c r="P289" s="38">
        <f>[2]Calculations!O257</f>
        <v>1.4800000000000001E-2</v>
      </c>
      <c r="Q289" s="38">
        <f>[2]Calculations!S257</f>
        <v>11.869436201780417</v>
      </c>
      <c r="R289" s="38">
        <f>[2]Calculations!Q257</f>
        <v>0</v>
      </c>
      <c r="S289" s="38">
        <f>[2]Calculations!T257</f>
        <v>0</v>
      </c>
      <c r="T289" s="38">
        <f>[2]Calculations!R257</f>
        <v>0</v>
      </c>
      <c r="U289" s="38">
        <f>[2]Calculations!U257</f>
        <v>0</v>
      </c>
      <c r="V289" s="38" t="str">
        <f>[2]Calculations!X257</f>
        <v>Not Modelled</v>
      </c>
      <c r="W289" s="38" t="str">
        <f>[2]Calculations!Y257</f>
        <v>N/A</v>
      </c>
      <c r="X289" s="38" t="s">
        <v>100</v>
      </c>
      <c r="Y289" s="73" t="s">
        <v>105</v>
      </c>
      <c r="Z289" s="73" t="s">
        <v>1066</v>
      </c>
      <c r="AA289" s="38">
        <f>[2]Calculations!AA257</f>
        <v>0</v>
      </c>
      <c r="AB289" s="38">
        <f>[2]Calculations!AM257</f>
        <v>0</v>
      </c>
      <c r="AC289" s="38">
        <f>[2]Calculations!AB257</f>
        <v>0</v>
      </c>
      <c r="AD289" s="38">
        <f>[2]Calculations!AN257</f>
        <v>0</v>
      </c>
      <c r="AE289" s="38">
        <f>[2]Calculations!AC257</f>
        <v>0</v>
      </c>
      <c r="AF289" s="38">
        <f>[2]Calculations!AO257</f>
        <v>0</v>
      </c>
      <c r="AG289" s="38">
        <f>[2]Calculations!AD257</f>
        <v>0</v>
      </c>
      <c r="AH289" s="38">
        <f>[2]Calculations!AP257</f>
        <v>0</v>
      </c>
      <c r="AI289" s="38">
        <f>[2]Calculations!AE257</f>
        <v>0</v>
      </c>
      <c r="AJ289" s="38">
        <f>[2]Calculations!AQ257</f>
        <v>0</v>
      </c>
      <c r="AK289" s="38">
        <f>[2]Calculations!AF257</f>
        <v>0</v>
      </c>
      <c r="AL289" s="38">
        <f>[2]Calculations!AR257</f>
        <v>0</v>
      </c>
      <c r="AM289" s="38">
        <f>[2]Calculations!AG257</f>
        <v>0</v>
      </c>
      <c r="AN289" s="38">
        <f>[2]Calculations!AS257</f>
        <v>0</v>
      </c>
      <c r="AO289" s="38">
        <f>[2]Calculations!AH257</f>
        <v>0</v>
      </c>
      <c r="AP289" s="38">
        <f>[2]Calculations!AT257</f>
        <v>0</v>
      </c>
      <c r="AQ289" s="38">
        <f>[2]Calculations!AI257</f>
        <v>0</v>
      </c>
      <c r="AR289" s="38">
        <f>[2]Calculations!AU257</f>
        <v>0</v>
      </c>
      <c r="AS289" s="38">
        <f>[2]Calculations!AJ257</f>
        <v>0</v>
      </c>
      <c r="AT289" s="38">
        <f>[2]Calculations!AV257</f>
        <v>0</v>
      </c>
      <c r="AU289" s="38">
        <f>[2]Calculations!AK257</f>
        <v>0</v>
      </c>
      <c r="AV289" s="38">
        <f>[2]Calculations!AW257</f>
        <v>0</v>
      </c>
      <c r="AW289" s="13"/>
      <c r="AX289" s="13"/>
      <c r="AY289" s="85" t="str">
        <f>[2]Calculations!D257</f>
        <v>Land Supply 2018</v>
      </c>
    </row>
    <row r="290" spans="2:51" ht="26" x14ac:dyDescent="0.35">
      <c r="B290" s="13" t="str">
        <f>[2]Calculations!A258</f>
        <v>114508/P3OPA/2016</v>
      </c>
      <c r="C290" s="30" t="str">
        <f>[2]Calculations!B258</f>
        <v>First floor of 18-20 Derby Street</v>
      </c>
      <c r="D290" s="13" t="str">
        <f>[2]Calculations!C258</f>
        <v>Residential</v>
      </c>
      <c r="E290" s="38">
        <f>[2]Calculations!E258</f>
        <v>4.1995499999999998E-2</v>
      </c>
      <c r="F290" s="38">
        <f>[2]Calculations!I258</f>
        <v>4.1995499999999998E-2</v>
      </c>
      <c r="G290" s="38">
        <f>[2]Calculations!M258</f>
        <v>100</v>
      </c>
      <c r="H290" s="38">
        <f>[2]Calculations!H258</f>
        <v>0</v>
      </c>
      <c r="I290" s="38">
        <f>[2]Calculations!L258</f>
        <v>0</v>
      </c>
      <c r="J290" s="38">
        <f>[2]Calculations!G258</f>
        <v>0</v>
      </c>
      <c r="K290" s="38">
        <f>[2]Calculations!K258</f>
        <v>0</v>
      </c>
      <c r="L290" s="38">
        <f>[2]Calculations!F258</f>
        <v>0</v>
      </c>
      <c r="M290" s="38">
        <f>[2]Calculations!J258</f>
        <v>0</v>
      </c>
      <c r="N290" s="38">
        <f>[2]Calculations!V258</f>
        <v>0</v>
      </c>
      <c r="O290" s="38">
        <f>[2]Calculations!W258</f>
        <v>0</v>
      </c>
      <c r="P290" s="38">
        <f>[2]Calculations!O258</f>
        <v>0</v>
      </c>
      <c r="Q290" s="38">
        <f>[2]Calculations!S258</f>
        <v>0</v>
      </c>
      <c r="R290" s="38">
        <f>[2]Calculations!Q258</f>
        <v>0</v>
      </c>
      <c r="S290" s="38">
        <f>[2]Calculations!T258</f>
        <v>0</v>
      </c>
      <c r="T290" s="38">
        <f>[2]Calculations!R258</f>
        <v>0</v>
      </c>
      <c r="U290" s="38">
        <f>[2]Calculations!U258</f>
        <v>0</v>
      </c>
      <c r="V290" s="38" t="str">
        <f>[2]Calculations!X258</f>
        <v>Not Modelled</v>
      </c>
      <c r="W290" s="38" t="str">
        <f>[2]Calculations!Y258</f>
        <v>N/A</v>
      </c>
      <c r="X290" s="38" t="s">
        <v>100</v>
      </c>
      <c r="Y290" s="73" t="s">
        <v>106</v>
      </c>
      <c r="Z290" s="74" t="s">
        <v>107</v>
      </c>
      <c r="AA290" s="38">
        <f>[2]Calculations!AA258</f>
        <v>0</v>
      </c>
      <c r="AB290" s="38">
        <f>[2]Calculations!AM258</f>
        <v>0</v>
      </c>
      <c r="AC290" s="38">
        <f>[2]Calculations!AB258</f>
        <v>0</v>
      </c>
      <c r="AD290" s="38">
        <f>[2]Calculations!AN258</f>
        <v>0</v>
      </c>
      <c r="AE290" s="38">
        <f>[2]Calculations!AC258</f>
        <v>0</v>
      </c>
      <c r="AF290" s="38">
        <f>[2]Calculations!AO258</f>
        <v>0</v>
      </c>
      <c r="AG290" s="38">
        <f>[2]Calculations!AD258</f>
        <v>0</v>
      </c>
      <c r="AH290" s="38">
        <f>[2]Calculations!AP258</f>
        <v>0</v>
      </c>
      <c r="AI290" s="38">
        <f>[2]Calculations!AE258</f>
        <v>0</v>
      </c>
      <c r="AJ290" s="38">
        <f>[2]Calculations!AQ258</f>
        <v>0</v>
      </c>
      <c r="AK290" s="38">
        <f>[2]Calculations!AF258</f>
        <v>0</v>
      </c>
      <c r="AL290" s="38">
        <f>[2]Calculations!AR258</f>
        <v>0</v>
      </c>
      <c r="AM290" s="38">
        <f>[2]Calculations!AG258</f>
        <v>0</v>
      </c>
      <c r="AN290" s="38">
        <f>[2]Calculations!AS258</f>
        <v>0</v>
      </c>
      <c r="AO290" s="38">
        <f>[2]Calculations!AH258</f>
        <v>0</v>
      </c>
      <c r="AP290" s="38">
        <f>[2]Calculations!AT258</f>
        <v>0</v>
      </c>
      <c r="AQ290" s="38">
        <f>[2]Calculations!AI258</f>
        <v>4.1995499999700002E-2</v>
      </c>
      <c r="AR290" s="38">
        <f>[2]Calculations!AU258</f>
        <v>99.999999999285649</v>
      </c>
      <c r="AS290" s="38">
        <f>[2]Calculations!AJ258</f>
        <v>0</v>
      </c>
      <c r="AT290" s="38">
        <f>[2]Calculations!AV258</f>
        <v>0</v>
      </c>
      <c r="AU290" s="38">
        <f>[2]Calculations!AK258</f>
        <v>0</v>
      </c>
      <c r="AV290" s="38">
        <f>[2]Calculations!AW258</f>
        <v>0</v>
      </c>
      <c r="AW290" s="13"/>
      <c r="AX290" s="13"/>
      <c r="AY290" s="85" t="str">
        <f>[2]Calculations!D258</f>
        <v>Land Supply 2018</v>
      </c>
    </row>
    <row r="291" spans="2:51" ht="26" x14ac:dyDescent="0.35">
      <c r="B291" s="13" t="str">
        <f>[2]Calculations!A259</f>
        <v>114548/FO/2016</v>
      </c>
      <c r="C291" s="30" t="str">
        <f>[2]Calculations!B259</f>
        <v>2 Albion Road</v>
      </c>
      <c r="D291" s="13" t="str">
        <f>[2]Calculations!C259</f>
        <v>Residential</v>
      </c>
      <c r="E291" s="38">
        <f>[2]Calculations!E259</f>
        <v>2.5498E-2</v>
      </c>
      <c r="F291" s="38">
        <f>[2]Calculations!I259</f>
        <v>2.5498E-2</v>
      </c>
      <c r="G291" s="38">
        <f>[2]Calculations!M259</f>
        <v>100</v>
      </c>
      <c r="H291" s="38">
        <f>[2]Calculations!H259</f>
        <v>0</v>
      </c>
      <c r="I291" s="38">
        <f>[2]Calculations!L259</f>
        <v>0</v>
      </c>
      <c r="J291" s="38">
        <f>[2]Calculations!G259</f>
        <v>0</v>
      </c>
      <c r="K291" s="38">
        <f>[2]Calculations!K259</f>
        <v>0</v>
      </c>
      <c r="L291" s="38">
        <f>[2]Calculations!F259</f>
        <v>0</v>
      </c>
      <c r="M291" s="38">
        <f>[2]Calculations!J259</f>
        <v>0</v>
      </c>
      <c r="N291" s="38">
        <f>[2]Calculations!V259</f>
        <v>0</v>
      </c>
      <c r="O291" s="38">
        <f>[2]Calculations!W259</f>
        <v>0</v>
      </c>
      <c r="P291" s="38">
        <f>[2]Calculations!O259</f>
        <v>0</v>
      </c>
      <c r="Q291" s="38">
        <f>[2]Calculations!S259</f>
        <v>0</v>
      </c>
      <c r="R291" s="38">
        <f>[2]Calculations!Q259</f>
        <v>0</v>
      </c>
      <c r="S291" s="38">
        <f>[2]Calculations!T259</f>
        <v>0</v>
      </c>
      <c r="T291" s="38">
        <f>[2]Calculations!R259</f>
        <v>0</v>
      </c>
      <c r="U291" s="38">
        <f>[2]Calculations!U259</f>
        <v>0</v>
      </c>
      <c r="V291" s="38" t="str">
        <f>[2]Calculations!X259</f>
        <v>Not Modelled</v>
      </c>
      <c r="W291" s="38" t="str">
        <f>[2]Calculations!Y259</f>
        <v>N/A</v>
      </c>
      <c r="X291" s="38" t="s">
        <v>100</v>
      </c>
      <c r="Y291" s="73" t="s">
        <v>106</v>
      </c>
      <c r="Z291" s="74" t="s">
        <v>107</v>
      </c>
      <c r="AA291" s="38">
        <f>[2]Calculations!AA259</f>
        <v>0</v>
      </c>
      <c r="AB291" s="38">
        <f>[2]Calculations!AM259</f>
        <v>0</v>
      </c>
      <c r="AC291" s="38">
        <f>[2]Calculations!AB259</f>
        <v>0</v>
      </c>
      <c r="AD291" s="38">
        <f>[2]Calculations!AN259</f>
        <v>0</v>
      </c>
      <c r="AE291" s="38">
        <f>[2]Calculations!AC259</f>
        <v>0</v>
      </c>
      <c r="AF291" s="38">
        <f>[2]Calculations!AO259</f>
        <v>0</v>
      </c>
      <c r="AG291" s="38">
        <f>[2]Calculations!AD259</f>
        <v>0</v>
      </c>
      <c r="AH291" s="38">
        <f>[2]Calculations!AP259</f>
        <v>0</v>
      </c>
      <c r="AI291" s="38">
        <f>[2]Calculations!AE259</f>
        <v>0</v>
      </c>
      <c r="AJ291" s="38">
        <f>[2]Calculations!AQ259</f>
        <v>0</v>
      </c>
      <c r="AK291" s="38">
        <f>[2]Calculations!AF259</f>
        <v>0</v>
      </c>
      <c r="AL291" s="38">
        <f>[2]Calculations!AR259</f>
        <v>0</v>
      </c>
      <c r="AM291" s="38">
        <f>[2]Calculations!AG259</f>
        <v>0</v>
      </c>
      <c r="AN291" s="38">
        <f>[2]Calculations!AS259</f>
        <v>0</v>
      </c>
      <c r="AO291" s="38">
        <f>[2]Calculations!AH259</f>
        <v>0</v>
      </c>
      <c r="AP291" s="38">
        <f>[2]Calculations!AT259</f>
        <v>0</v>
      </c>
      <c r="AQ291" s="38">
        <f>[2]Calculations!AI259</f>
        <v>0</v>
      </c>
      <c r="AR291" s="38">
        <f>[2]Calculations!AU259</f>
        <v>0</v>
      </c>
      <c r="AS291" s="38">
        <f>[2]Calculations!AJ259</f>
        <v>0</v>
      </c>
      <c r="AT291" s="38">
        <f>[2]Calculations!AV259</f>
        <v>0</v>
      </c>
      <c r="AU291" s="38">
        <f>[2]Calculations!AK259</f>
        <v>0</v>
      </c>
      <c r="AV291" s="38">
        <f>[2]Calculations!AW259</f>
        <v>0</v>
      </c>
      <c r="AW291" s="13"/>
      <c r="AX291" s="13"/>
      <c r="AY291" s="85" t="str">
        <f>[2]Calculations!D259</f>
        <v>Land Supply 2018</v>
      </c>
    </row>
    <row r="292" spans="2:51" ht="26" x14ac:dyDescent="0.35">
      <c r="B292" s="13" t="str">
        <f>[2]Calculations!A260</f>
        <v>114552/FO/2016</v>
      </c>
      <c r="C292" s="30" t="str">
        <f>[2]Calculations!B260</f>
        <v>774-786 Stockport Road</v>
      </c>
      <c r="D292" s="13" t="str">
        <f>[2]Calculations!C260</f>
        <v>Residential</v>
      </c>
      <c r="E292" s="38">
        <f>[2]Calculations!E260</f>
        <v>7.7863399999999999E-2</v>
      </c>
      <c r="F292" s="38">
        <f>[2]Calculations!I260</f>
        <v>7.7863399999999999E-2</v>
      </c>
      <c r="G292" s="38">
        <f>[2]Calculations!M260</f>
        <v>100</v>
      </c>
      <c r="H292" s="38">
        <f>[2]Calculations!H260</f>
        <v>0</v>
      </c>
      <c r="I292" s="38">
        <f>[2]Calculations!L260</f>
        <v>0</v>
      </c>
      <c r="J292" s="38">
        <f>[2]Calculations!G260</f>
        <v>0</v>
      </c>
      <c r="K292" s="38">
        <f>[2]Calculations!K260</f>
        <v>0</v>
      </c>
      <c r="L292" s="38">
        <f>[2]Calculations!F260</f>
        <v>0</v>
      </c>
      <c r="M292" s="38">
        <f>[2]Calculations!J260</f>
        <v>0</v>
      </c>
      <c r="N292" s="38">
        <f>[2]Calculations!V260</f>
        <v>0</v>
      </c>
      <c r="O292" s="38">
        <f>[2]Calculations!W260</f>
        <v>0</v>
      </c>
      <c r="P292" s="38">
        <f>[2]Calculations!O260</f>
        <v>0</v>
      </c>
      <c r="Q292" s="38">
        <f>[2]Calculations!S260</f>
        <v>0</v>
      </c>
      <c r="R292" s="38">
        <f>[2]Calculations!Q260</f>
        <v>0</v>
      </c>
      <c r="S292" s="38">
        <f>[2]Calculations!T260</f>
        <v>0</v>
      </c>
      <c r="T292" s="38">
        <f>[2]Calculations!R260</f>
        <v>0</v>
      </c>
      <c r="U292" s="38">
        <f>[2]Calculations!U260</f>
        <v>0</v>
      </c>
      <c r="V292" s="38" t="str">
        <f>[2]Calculations!X260</f>
        <v>Not Modelled</v>
      </c>
      <c r="W292" s="38" t="str">
        <f>[2]Calculations!Y260</f>
        <v>N/A</v>
      </c>
      <c r="X292" s="38" t="s">
        <v>100</v>
      </c>
      <c r="Y292" s="73" t="s">
        <v>106</v>
      </c>
      <c r="Z292" s="74" t="s">
        <v>107</v>
      </c>
      <c r="AA292" s="38">
        <f>[2]Calculations!AA260</f>
        <v>0</v>
      </c>
      <c r="AB292" s="38">
        <f>[2]Calculations!AM260</f>
        <v>0</v>
      </c>
      <c r="AC292" s="38">
        <f>[2]Calculations!AB260</f>
        <v>0</v>
      </c>
      <c r="AD292" s="38">
        <f>[2]Calculations!AN260</f>
        <v>0</v>
      </c>
      <c r="AE292" s="38">
        <f>[2]Calculations!AC260</f>
        <v>0</v>
      </c>
      <c r="AF292" s="38">
        <f>[2]Calculations!AO260</f>
        <v>0</v>
      </c>
      <c r="AG292" s="38">
        <f>[2]Calculations!AD260</f>
        <v>0</v>
      </c>
      <c r="AH292" s="38">
        <f>[2]Calculations!AP260</f>
        <v>0</v>
      </c>
      <c r="AI292" s="38">
        <f>[2]Calculations!AE260</f>
        <v>0</v>
      </c>
      <c r="AJ292" s="38">
        <f>[2]Calculations!AQ260</f>
        <v>0</v>
      </c>
      <c r="AK292" s="38">
        <f>[2]Calculations!AF260</f>
        <v>0</v>
      </c>
      <c r="AL292" s="38">
        <f>[2]Calculations!AR260</f>
        <v>0</v>
      </c>
      <c r="AM292" s="38">
        <f>[2]Calculations!AG260</f>
        <v>0</v>
      </c>
      <c r="AN292" s="38">
        <f>[2]Calculations!AS260</f>
        <v>0</v>
      </c>
      <c r="AO292" s="38">
        <f>[2]Calculations!AH260</f>
        <v>0</v>
      </c>
      <c r="AP292" s="38">
        <f>[2]Calculations!AT260</f>
        <v>0</v>
      </c>
      <c r="AQ292" s="38">
        <f>[2]Calculations!AI260</f>
        <v>0</v>
      </c>
      <c r="AR292" s="38">
        <f>[2]Calculations!AU260</f>
        <v>0</v>
      </c>
      <c r="AS292" s="38">
        <f>[2]Calculations!AJ260</f>
        <v>0</v>
      </c>
      <c r="AT292" s="38">
        <f>[2]Calculations!AV260</f>
        <v>0</v>
      </c>
      <c r="AU292" s="38">
        <f>[2]Calculations!AK260</f>
        <v>0</v>
      </c>
      <c r="AV292" s="38">
        <f>[2]Calculations!AW260</f>
        <v>0</v>
      </c>
      <c r="AW292" s="13"/>
      <c r="AX292" s="13"/>
      <c r="AY292" s="85" t="str">
        <f>[2]Calculations!D260</f>
        <v>Land Supply 2018</v>
      </c>
    </row>
    <row r="293" spans="2:51" ht="26" x14ac:dyDescent="0.35">
      <c r="B293" s="13" t="str">
        <f>[2]Calculations!A261</f>
        <v>114580/FO/2016</v>
      </c>
      <c r="C293" s="30" t="str">
        <f>[2]Calculations!B261</f>
        <v>12-14 Palatine Road</v>
      </c>
      <c r="D293" s="13" t="str">
        <f>[2]Calculations!C261</f>
        <v>Residential</v>
      </c>
      <c r="E293" s="38">
        <f>[2]Calculations!E261</f>
        <v>0.12438100000000001</v>
      </c>
      <c r="F293" s="38">
        <f>[2]Calculations!I261</f>
        <v>0.12438100000000001</v>
      </c>
      <c r="G293" s="38">
        <f>[2]Calculations!M261</f>
        <v>100</v>
      </c>
      <c r="H293" s="38">
        <f>[2]Calculations!H261</f>
        <v>0</v>
      </c>
      <c r="I293" s="38">
        <f>[2]Calculations!L261</f>
        <v>0</v>
      </c>
      <c r="J293" s="38">
        <f>[2]Calculations!G261</f>
        <v>0</v>
      </c>
      <c r="K293" s="38">
        <f>[2]Calculations!K261</f>
        <v>0</v>
      </c>
      <c r="L293" s="38">
        <f>[2]Calculations!F261</f>
        <v>0</v>
      </c>
      <c r="M293" s="38">
        <f>[2]Calculations!J261</f>
        <v>0</v>
      </c>
      <c r="N293" s="38">
        <f>[2]Calculations!V261</f>
        <v>0</v>
      </c>
      <c r="O293" s="38">
        <f>[2]Calculations!W261</f>
        <v>0</v>
      </c>
      <c r="P293" s="38">
        <f>[2]Calculations!O261</f>
        <v>0</v>
      </c>
      <c r="Q293" s="38">
        <f>[2]Calculations!S261</f>
        <v>0</v>
      </c>
      <c r="R293" s="38">
        <f>[2]Calculations!Q261</f>
        <v>0</v>
      </c>
      <c r="S293" s="38">
        <f>[2]Calculations!T261</f>
        <v>0</v>
      </c>
      <c r="T293" s="38">
        <f>[2]Calculations!R261</f>
        <v>0</v>
      </c>
      <c r="U293" s="38">
        <f>[2]Calculations!U261</f>
        <v>0</v>
      </c>
      <c r="V293" s="38" t="str">
        <f>[2]Calculations!X261</f>
        <v>Not Modelled</v>
      </c>
      <c r="W293" s="38" t="str">
        <f>[2]Calculations!Y261</f>
        <v>N/A</v>
      </c>
      <c r="X293" s="38" t="s">
        <v>100</v>
      </c>
      <c r="Y293" s="73" t="s">
        <v>106</v>
      </c>
      <c r="Z293" s="74" t="s">
        <v>107</v>
      </c>
      <c r="AA293" s="38">
        <f>[2]Calculations!AA261</f>
        <v>0</v>
      </c>
      <c r="AB293" s="38">
        <f>[2]Calculations!AM261</f>
        <v>0</v>
      </c>
      <c r="AC293" s="38">
        <f>[2]Calculations!AB261</f>
        <v>0</v>
      </c>
      <c r="AD293" s="38">
        <f>[2]Calculations!AN261</f>
        <v>0</v>
      </c>
      <c r="AE293" s="38">
        <f>[2]Calculations!AC261</f>
        <v>0</v>
      </c>
      <c r="AF293" s="38">
        <f>[2]Calculations!AO261</f>
        <v>0</v>
      </c>
      <c r="AG293" s="38">
        <f>[2]Calculations!AD261</f>
        <v>0</v>
      </c>
      <c r="AH293" s="38">
        <f>[2]Calculations!AP261</f>
        <v>0</v>
      </c>
      <c r="AI293" s="38">
        <f>[2]Calculations!AE261</f>
        <v>0</v>
      </c>
      <c r="AJ293" s="38">
        <f>[2]Calculations!AQ261</f>
        <v>0</v>
      </c>
      <c r="AK293" s="38">
        <f>[2]Calculations!AF261</f>
        <v>0</v>
      </c>
      <c r="AL293" s="38">
        <f>[2]Calculations!AR261</f>
        <v>0</v>
      </c>
      <c r="AM293" s="38">
        <f>[2]Calculations!AG261</f>
        <v>0</v>
      </c>
      <c r="AN293" s="38">
        <f>[2]Calculations!AS261</f>
        <v>0</v>
      </c>
      <c r="AO293" s="38">
        <f>[2]Calculations!AH261</f>
        <v>0</v>
      </c>
      <c r="AP293" s="38">
        <f>[2]Calculations!AT261</f>
        <v>0</v>
      </c>
      <c r="AQ293" s="38">
        <f>[2]Calculations!AI261</f>
        <v>0</v>
      </c>
      <c r="AR293" s="38">
        <f>[2]Calculations!AU261</f>
        <v>0</v>
      </c>
      <c r="AS293" s="38">
        <f>[2]Calculations!AJ261</f>
        <v>0</v>
      </c>
      <c r="AT293" s="38">
        <f>[2]Calculations!AV261</f>
        <v>0</v>
      </c>
      <c r="AU293" s="38">
        <f>[2]Calculations!AK261</f>
        <v>0</v>
      </c>
      <c r="AV293" s="38">
        <f>[2]Calculations!AW261</f>
        <v>0</v>
      </c>
      <c r="AW293" s="13"/>
      <c r="AX293" s="13"/>
      <c r="AY293" s="85" t="str">
        <f>[2]Calculations!D261</f>
        <v>Land Supply 2018</v>
      </c>
    </row>
    <row r="294" spans="2:51" ht="14.5" x14ac:dyDescent="0.35">
      <c r="B294" s="13" t="str">
        <f>[2]Calculations!A262</f>
        <v>114582/FO/2016</v>
      </c>
      <c r="C294" s="30" t="str">
        <f>[2]Calculations!B262</f>
        <v>12 Woodlands Road Fallowfield</v>
      </c>
      <c r="D294" s="13" t="str">
        <f>[2]Calculations!C262</f>
        <v>Residential</v>
      </c>
      <c r="E294" s="38">
        <f>[2]Calculations!E262</f>
        <v>5.2459100000000002E-2</v>
      </c>
      <c r="F294" s="38">
        <f>[2]Calculations!I262</f>
        <v>5.2459100000000002E-2</v>
      </c>
      <c r="G294" s="38">
        <f>[2]Calculations!M262</f>
        <v>100</v>
      </c>
      <c r="H294" s="38">
        <f>[2]Calculations!H262</f>
        <v>0</v>
      </c>
      <c r="I294" s="38">
        <f>[2]Calculations!L262</f>
        <v>0</v>
      </c>
      <c r="J294" s="38">
        <f>[2]Calculations!G262</f>
        <v>0</v>
      </c>
      <c r="K294" s="38">
        <f>[2]Calculations!K262</f>
        <v>0</v>
      </c>
      <c r="L294" s="38">
        <f>[2]Calculations!F262</f>
        <v>0</v>
      </c>
      <c r="M294" s="38">
        <f>[2]Calculations!J262</f>
        <v>0</v>
      </c>
      <c r="N294" s="38">
        <f>[2]Calculations!V262</f>
        <v>0</v>
      </c>
      <c r="O294" s="38">
        <f>[2]Calculations!W262</f>
        <v>0</v>
      </c>
      <c r="P294" s="38">
        <f>[2]Calculations!O262</f>
        <v>1.5615E-4</v>
      </c>
      <c r="Q294" s="38">
        <f>[2]Calculations!S262</f>
        <v>0.29766046310363692</v>
      </c>
      <c r="R294" s="38">
        <f>[2]Calculations!Q262</f>
        <v>0</v>
      </c>
      <c r="S294" s="38">
        <f>[2]Calculations!T262</f>
        <v>0</v>
      </c>
      <c r="T294" s="38">
        <f>[2]Calculations!R262</f>
        <v>0</v>
      </c>
      <c r="U294" s="38">
        <f>[2]Calculations!U262</f>
        <v>0</v>
      </c>
      <c r="V294" s="38" t="str">
        <f>[2]Calculations!X262</f>
        <v>Not Modelled</v>
      </c>
      <c r="W294" s="38" t="str">
        <f>[2]Calculations!Y262</f>
        <v>N/A</v>
      </c>
      <c r="X294" s="38" t="s">
        <v>100</v>
      </c>
      <c r="Y294" s="73" t="s">
        <v>105</v>
      </c>
      <c r="Z294" s="73" t="s">
        <v>1066</v>
      </c>
      <c r="AA294" s="38">
        <f>[2]Calculations!AA262</f>
        <v>0</v>
      </c>
      <c r="AB294" s="38">
        <f>[2]Calculations!AM262</f>
        <v>0</v>
      </c>
      <c r="AC294" s="38">
        <f>[2]Calculations!AB262</f>
        <v>0</v>
      </c>
      <c r="AD294" s="38">
        <f>[2]Calculations!AN262</f>
        <v>0</v>
      </c>
      <c r="AE294" s="38">
        <f>[2]Calculations!AC262</f>
        <v>0</v>
      </c>
      <c r="AF294" s="38">
        <f>[2]Calculations!AO262</f>
        <v>0</v>
      </c>
      <c r="AG294" s="38">
        <f>[2]Calculations!AD262</f>
        <v>0</v>
      </c>
      <c r="AH294" s="38">
        <f>[2]Calculations!AP262</f>
        <v>0</v>
      </c>
      <c r="AI294" s="38">
        <f>[2]Calculations!AE262</f>
        <v>0</v>
      </c>
      <c r="AJ294" s="38">
        <f>[2]Calculations!AQ262</f>
        <v>0</v>
      </c>
      <c r="AK294" s="38">
        <f>[2]Calculations!AF262</f>
        <v>0</v>
      </c>
      <c r="AL294" s="38">
        <f>[2]Calculations!AR262</f>
        <v>0</v>
      </c>
      <c r="AM294" s="38">
        <f>[2]Calculations!AG262</f>
        <v>0</v>
      </c>
      <c r="AN294" s="38">
        <f>[2]Calculations!AS262</f>
        <v>0</v>
      </c>
      <c r="AO294" s="38">
        <f>[2]Calculations!AH262</f>
        <v>0</v>
      </c>
      <c r="AP294" s="38">
        <f>[2]Calculations!AT262</f>
        <v>0</v>
      </c>
      <c r="AQ294" s="38">
        <f>[2]Calculations!AI262</f>
        <v>0</v>
      </c>
      <c r="AR294" s="38">
        <f>[2]Calculations!AU262</f>
        <v>0</v>
      </c>
      <c r="AS294" s="38">
        <f>[2]Calculations!AJ262</f>
        <v>0</v>
      </c>
      <c r="AT294" s="38">
        <f>[2]Calculations!AV262</f>
        <v>0</v>
      </c>
      <c r="AU294" s="38">
        <f>[2]Calculations!AK262</f>
        <v>0</v>
      </c>
      <c r="AV294" s="38">
        <f>[2]Calculations!AW262</f>
        <v>0</v>
      </c>
      <c r="AW294" s="13"/>
      <c r="AX294" s="13"/>
      <c r="AY294" s="85" t="str">
        <f>[2]Calculations!D262</f>
        <v>Land Supply 2018</v>
      </c>
    </row>
    <row r="295" spans="2:51" ht="14.5" x14ac:dyDescent="0.35">
      <c r="B295" s="13" t="str">
        <f>[2]Calculations!A263</f>
        <v>114600/FO/2016</v>
      </c>
      <c r="C295" s="30" t="str">
        <f>[2]Calculations!B263</f>
        <v>Victoria Mill 10 Lower Vickers Street</v>
      </c>
      <c r="D295" s="13" t="str">
        <f>[2]Calculations!C263</f>
        <v>Residential</v>
      </c>
      <c r="E295" s="38">
        <f>[2]Calculations!E263</f>
        <v>0.169796</v>
      </c>
      <c r="F295" s="38">
        <f>[2]Calculations!I263</f>
        <v>0.169796</v>
      </c>
      <c r="G295" s="38">
        <f>[2]Calculations!M263</f>
        <v>100</v>
      </c>
      <c r="H295" s="38">
        <f>[2]Calculations!H263</f>
        <v>0</v>
      </c>
      <c r="I295" s="38">
        <f>[2]Calculations!L263</f>
        <v>0</v>
      </c>
      <c r="J295" s="38">
        <f>[2]Calculations!G263</f>
        <v>0</v>
      </c>
      <c r="K295" s="38">
        <f>[2]Calculations!K263</f>
        <v>0</v>
      </c>
      <c r="L295" s="38">
        <f>[2]Calculations!F263</f>
        <v>0</v>
      </c>
      <c r="M295" s="38">
        <f>[2]Calculations!J263</f>
        <v>0</v>
      </c>
      <c r="N295" s="38">
        <f>[2]Calculations!V263</f>
        <v>0</v>
      </c>
      <c r="O295" s="38">
        <f>[2]Calculations!W263</f>
        <v>0</v>
      </c>
      <c r="P295" s="38">
        <f>[2]Calculations!O263</f>
        <v>7.7941100000000004E-4</v>
      </c>
      <c r="Q295" s="38">
        <f>[2]Calculations!S263</f>
        <v>0.45902789229428259</v>
      </c>
      <c r="R295" s="38">
        <f>[2]Calculations!Q263</f>
        <v>0</v>
      </c>
      <c r="S295" s="38">
        <f>[2]Calculations!T263</f>
        <v>0</v>
      </c>
      <c r="T295" s="38">
        <f>[2]Calculations!R263</f>
        <v>0</v>
      </c>
      <c r="U295" s="38">
        <f>[2]Calculations!U263</f>
        <v>0</v>
      </c>
      <c r="V295" s="38" t="str">
        <f>[2]Calculations!X263</f>
        <v>Not Modelled</v>
      </c>
      <c r="W295" s="38" t="str">
        <f>[2]Calculations!Y263</f>
        <v>N/A</v>
      </c>
      <c r="X295" s="38" t="s">
        <v>100</v>
      </c>
      <c r="Y295" s="73" t="s">
        <v>105</v>
      </c>
      <c r="Z295" s="73" t="s">
        <v>1066</v>
      </c>
      <c r="AA295" s="38">
        <f>[2]Calculations!AA263</f>
        <v>0</v>
      </c>
      <c r="AB295" s="38">
        <f>[2]Calculations!AM263</f>
        <v>0</v>
      </c>
      <c r="AC295" s="38">
        <f>[2]Calculations!AB263</f>
        <v>0</v>
      </c>
      <c r="AD295" s="38">
        <f>[2]Calculations!AN263</f>
        <v>0</v>
      </c>
      <c r="AE295" s="38">
        <f>[2]Calculations!AC263</f>
        <v>0</v>
      </c>
      <c r="AF295" s="38">
        <f>[2]Calculations!AO263</f>
        <v>0</v>
      </c>
      <c r="AG295" s="38">
        <f>[2]Calculations!AD263</f>
        <v>0</v>
      </c>
      <c r="AH295" s="38">
        <f>[2]Calculations!AP263</f>
        <v>0</v>
      </c>
      <c r="AI295" s="38">
        <f>[2]Calculations!AE263</f>
        <v>0</v>
      </c>
      <c r="AJ295" s="38">
        <f>[2]Calculations!AQ263</f>
        <v>0</v>
      </c>
      <c r="AK295" s="38">
        <f>[2]Calculations!AF263</f>
        <v>0</v>
      </c>
      <c r="AL295" s="38">
        <f>[2]Calculations!AR263</f>
        <v>0</v>
      </c>
      <c r="AM295" s="38">
        <f>[2]Calculations!AG263</f>
        <v>0</v>
      </c>
      <c r="AN295" s="38">
        <f>[2]Calculations!AS263</f>
        <v>0</v>
      </c>
      <c r="AO295" s="38">
        <f>[2]Calculations!AH263</f>
        <v>0</v>
      </c>
      <c r="AP295" s="38">
        <f>[2]Calculations!AT263</f>
        <v>0</v>
      </c>
      <c r="AQ295" s="38">
        <f>[2]Calculations!AI263</f>
        <v>0.16979629999599999</v>
      </c>
      <c r="AR295" s="38">
        <f>[2]Calculations!AU263</f>
        <v>100.00017668025158</v>
      </c>
      <c r="AS295" s="38">
        <f>[2]Calculations!AJ263</f>
        <v>0</v>
      </c>
      <c r="AT295" s="38">
        <f>[2]Calculations!AV263</f>
        <v>0</v>
      </c>
      <c r="AU295" s="38">
        <f>[2]Calculations!AK263</f>
        <v>0</v>
      </c>
      <c r="AV295" s="38">
        <f>[2]Calculations!AW263</f>
        <v>0</v>
      </c>
      <c r="AW295" s="13"/>
      <c r="AX295" s="13"/>
      <c r="AY295" s="85" t="str">
        <f>[2]Calculations!D263</f>
        <v>Land Supply 2018</v>
      </c>
    </row>
    <row r="296" spans="2:51" ht="26" x14ac:dyDescent="0.35">
      <c r="B296" s="13" t="str">
        <f>[2]Calculations!A264</f>
        <v>114604/FO/2016</v>
      </c>
      <c r="C296" s="30" t="str">
        <f>[2]Calculations!B264</f>
        <v>Land Bounded By Oldham Road, Baltimore Street And The Gateway Manchester M40 5AU</v>
      </c>
      <c r="D296" s="13" t="str">
        <f>[2]Calculations!C264</f>
        <v>Offices</v>
      </c>
      <c r="E296" s="38">
        <f>[2]Calculations!E264</f>
        <v>1.4212100000000001</v>
      </c>
      <c r="F296" s="38">
        <f>[2]Calculations!I264</f>
        <v>1.4212100000000001</v>
      </c>
      <c r="G296" s="38">
        <f>[2]Calculations!M264</f>
        <v>100</v>
      </c>
      <c r="H296" s="38">
        <f>[2]Calculations!H264</f>
        <v>0</v>
      </c>
      <c r="I296" s="38">
        <f>[2]Calculations!L264</f>
        <v>0</v>
      </c>
      <c r="J296" s="38">
        <f>[2]Calculations!G264</f>
        <v>0</v>
      </c>
      <c r="K296" s="38">
        <f>[2]Calculations!K264</f>
        <v>0</v>
      </c>
      <c r="L296" s="38">
        <f>[2]Calculations!F264</f>
        <v>0</v>
      </c>
      <c r="M296" s="38">
        <f>[2]Calculations!J264</f>
        <v>0</v>
      </c>
      <c r="N296" s="38">
        <f>[2]Calculations!V264</f>
        <v>0</v>
      </c>
      <c r="O296" s="38">
        <f>[2]Calculations!W264</f>
        <v>0</v>
      </c>
      <c r="P296" s="38">
        <f>[2]Calculations!O264</f>
        <v>0.43281914244827002</v>
      </c>
      <c r="Q296" s="38">
        <f>[2]Calculations!S264</f>
        <v>30.454270828960535</v>
      </c>
      <c r="R296" s="38">
        <f>[2]Calculations!Q264</f>
        <v>6.9521424482699998E-3</v>
      </c>
      <c r="S296" s="38">
        <f>[2]Calculations!T264</f>
        <v>0.48917066783022911</v>
      </c>
      <c r="T296" s="38">
        <f>[2]Calculations!R264</f>
        <v>0</v>
      </c>
      <c r="U296" s="38">
        <f>[2]Calculations!U264</f>
        <v>0</v>
      </c>
      <c r="V296" s="38" t="str">
        <f>[2]Calculations!X264</f>
        <v>Not Modelled</v>
      </c>
      <c r="W296" s="38" t="str">
        <f>[2]Calculations!Y264</f>
        <v>N/A</v>
      </c>
      <c r="X296" s="38" t="s">
        <v>101</v>
      </c>
      <c r="Y296" s="73" t="s">
        <v>105</v>
      </c>
      <c r="Z296" s="73" t="s">
        <v>1066</v>
      </c>
      <c r="AA296" s="38">
        <f>[2]Calculations!AA264</f>
        <v>0</v>
      </c>
      <c r="AB296" s="38">
        <f>[2]Calculations!AM264</f>
        <v>0</v>
      </c>
      <c r="AC296" s="38">
        <f>[2]Calculations!AB264</f>
        <v>0</v>
      </c>
      <c r="AD296" s="38">
        <f>[2]Calculations!AN264</f>
        <v>0</v>
      </c>
      <c r="AE296" s="38">
        <f>[2]Calculations!AC264</f>
        <v>0</v>
      </c>
      <c r="AF296" s="38">
        <f>[2]Calculations!AO264</f>
        <v>0</v>
      </c>
      <c r="AG296" s="38">
        <f>[2]Calculations!AD264</f>
        <v>0</v>
      </c>
      <c r="AH296" s="38">
        <f>[2]Calculations!AP264</f>
        <v>0</v>
      </c>
      <c r="AI296" s="38">
        <f>[2]Calculations!AE264</f>
        <v>0</v>
      </c>
      <c r="AJ296" s="38">
        <f>[2]Calculations!AQ264</f>
        <v>0</v>
      </c>
      <c r="AK296" s="38">
        <f>[2]Calculations!AF264</f>
        <v>0</v>
      </c>
      <c r="AL296" s="38">
        <f>[2]Calculations!AR264</f>
        <v>0</v>
      </c>
      <c r="AM296" s="38">
        <f>[2]Calculations!AG264</f>
        <v>0</v>
      </c>
      <c r="AN296" s="38">
        <f>[2]Calculations!AS264</f>
        <v>0</v>
      </c>
      <c r="AO296" s="38">
        <f>[2]Calculations!AH264</f>
        <v>0</v>
      </c>
      <c r="AP296" s="38">
        <f>[2]Calculations!AT264</f>
        <v>0</v>
      </c>
      <c r="AQ296" s="38">
        <f>[2]Calculations!AI264</f>
        <v>1.4212102500099999</v>
      </c>
      <c r="AR296" s="38">
        <f>[2]Calculations!AU264</f>
        <v>100.0000175913482</v>
      </c>
      <c r="AS296" s="38">
        <f>[2]Calculations!AJ264</f>
        <v>0</v>
      </c>
      <c r="AT296" s="38">
        <f>[2]Calculations!AV264</f>
        <v>0</v>
      </c>
      <c r="AU296" s="38">
        <f>[2]Calculations!AK264</f>
        <v>0</v>
      </c>
      <c r="AV296" s="38">
        <f>[2]Calculations!AW264</f>
        <v>0</v>
      </c>
      <c r="AW296" s="13"/>
      <c r="AX296" s="13"/>
      <c r="AY296" s="85" t="str">
        <f>[2]Calculations!D264</f>
        <v>Land Supply 2018</v>
      </c>
    </row>
    <row r="297" spans="2:51" ht="26" x14ac:dyDescent="0.35">
      <c r="B297" s="13" t="str">
        <f>[2]Calculations!A265</f>
        <v>114664/FO/2016</v>
      </c>
      <c r="C297" s="30" t="str">
        <f>[2]Calculations!B265</f>
        <v>Land Bounded By Jacksons Row, Bootle Street, Southmill Street &amp; 201 Deansgate Manchester M2 5GU</v>
      </c>
      <c r="D297" s="13" t="str">
        <f>[2]Calculations!C265</f>
        <v>Offices</v>
      </c>
      <c r="E297" s="38">
        <f>[2]Calculations!E265</f>
        <v>0.57206900000000005</v>
      </c>
      <c r="F297" s="38">
        <f>[2]Calculations!I265</f>
        <v>0.57206900000000005</v>
      </c>
      <c r="G297" s="38">
        <f>[2]Calculations!M265</f>
        <v>100</v>
      </c>
      <c r="H297" s="38">
        <f>[2]Calculations!H265</f>
        <v>0</v>
      </c>
      <c r="I297" s="38">
        <f>[2]Calculations!L265</f>
        <v>0</v>
      </c>
      <c r="J297" s="38">
        <f>[2]Calculations!G265</f>
        <v>0</v>
      </c>
      <c r="K297" s="38">
        <f>[2]Calculations!K265</f>
        <v>0</v>
      </c>
      <c r="L297" s="38">
        <f>[2]Calculations!F265</f>
        <v>0</v>
      </c>
      <c r="M297" s="38">
        <f>[2]Calculations!J265</f>
        <v>0</v>
      </c>
      <c r="N297" s="38">
        <f>[2]Calculations!V265</f>
        <v>0</v>
      </c>
      <c r="O297" s="38">
        <f>[2]Calculations!W265</f>
        <v>0</v>
      </c>
      <c r="P297" s="38">
        <f>[2]Calculations!O265</f>
        <v>0.03</v>
      </c>
      <c r="Q297" s="38">
        <f>[2]Calculations!S265</f>
        <v>5.2441226495405262</v>
      </c>
      <c r="R297" s="38">
        <f>[2]Calculations!Q265</f>
        <v>0</v>
      </c>
      <c r="S297" s="38">
        <f>[2]Calculations!T265</f>
        <v>0</v>
      </c>
      <c r="T297" s="38">
        <f>[2]Calculations!R265</f>
        <v>0</v>
      </c>
      <c r="U297" s="38">
        <f>[2]Calculations!U265</f>
        <v>0</v>
      </c>
      <c r="V297" s="38" t="str">
        <f>[2]Calculations!X265</f>
        <v>Not Modelled</v>
      </c>
      <c r="W297" s="38" t="str">
        <f>[2]Calculations!Y265</f>
        <v>N/A</v>
      </c>
      <c r="X297" s="38" t="s">
        <v>101</v>
      </c>
      <c r="Y297" s="73" t="s">
        <v>105</v>
      </c>
      <c r="Z297" s="73" t="s">
        <v>1066</v>
      </c>
      <c r="AA297" s="38">
        <f>[2]Calculations!AA265</f>
        <v>0</v>
      </c>
      <c r="AB297" s="38">
        <f>[2]Calculations!AM265</f>
        <v>0</v>
      </c>
      <c r="AC297" s="38">
        <f>[2]Calculations!AB265</f>
        <v>0</v>
      </c>
      <c r="AD297" s="38">
        <f>[2]Calculations!AN265</f>
        <v>0</v>
      </c>
      <c r="AE297" s="38">
        <f>[2]Calculations!AC265</f>
        <v>0</v>
      </c>
      <c r="AF297" s="38">
        <f>[2]Calculations!AO265</f>
        <v>0</v>
      </c>
      <c r="AG297" s="38">
        <f>[2]Calculations!AD265</f>
        <v>0</v>
      </c>
      <c r="AH297" s="38">
        <f>[2]Calculations!AP265</f>
        <v>0</v>
      </c>
      <c r="AI297" s="38">
        <f>[2]Calculations!AE265</f>
        <v>0</v>
      </c>
      <c r="AJ297" s="38">
        <f>[2]Calculations!AQ265</f>
        <v>0</v>
      </c>
      <c r="AK297" s="38">
        <f>[2]Calculations!AF265</f>
        <v>0</v>
      </c>
      <c r="AL297" s="38">
        <f>[2]Calculations!AR265</f>
        <v>0</v>
      </c>
      <c r="AM297" s="38">
        <f>[2]Calculations!AG265</f>
        <v>0</v>
      </c>
      <c r="AN297" s="38">
        <f>[2]Calculations!AS265</f>
        <v>0</v>
      </c>
      <c r="AO297" s="38">
        <f>[2]Calculations!AH265</f>
        <v>0</v>
      </c>
      <c r="AP297" s="38">
        <f>[2]Calculations!AT265</f>
        <v>0</v>
      </c>
      <c r="AQ297" s="38">
        <f>[2]Calculations!AI265</f>
        <v>0</v>
      </c>
      <c r="AR297" s="38">
        <f>[2]Calculations!AU265</f>
        <v>0</v>
      </c>
      <c r="AS297" s="38">
        <f>[2]Calculations!AJ265</f>
        <v>0</v>
      </c>
      <c r="AT297" s="38">
        <f>[2]Calculations!AV265</f>
        <v>0</v>
      </c>
      <c r="AU297" s="38">
        <f>[2]Calculations!AK265</f>
        <v>0</v>
      </c>
      <c r="AV297" s="38">
        <f>[2]Calculations!AW265</f>
        <v>0</v>
      </c>
      <c r="AW297" s="13"/>
      <c r="AX297" s="13"/>
      <c r="AY297" s="85" t="str">
        <f>[2]Calculations!D265</f>
        <v>Land Supply 2018</v>
      </c>
    </row>
    <row r="298" spans="2:51" ht="14.5" x14ac:dyDescent="0.35">
      <c r="B298" s="13" t="str">
        <f>[2]Calculations!A266</f>
        <v>114683/FO/2016 / 108169</v>
      </c>
      <c r="C298" s="30" t="str">
        <f>[2]Calculations!B266</f>
        <v>Talbot Mill 44 Ellesmere Street Hulme</v>
      </c>
      <c r="D298" s="13" t="str">
        <f>[2]Calculations!C266</f>
        <v>Residential</v>
      </c>
      <c r="E298" s="38">
        <f>[2]Calculations!E266</f>
        <v>9.4492599999999993E-3</v>
      </c>
      <c r="F298" s="38">
        <f>[2]Calculations!I266</f>
        <v>9.4411797265011466E-3</v>
      </c>
      <c r="G298" s="38">
        <f>[2]Calculations!M266</f>
        <v>99.914487764133355</v>
      </c>
      <c r="H298" s="38">
        <f>[2]Calculations!H266</f>
        <v>8.0608499978400008E-6</v>
      </c>
      <c r="I298" s="38">
        <f>[2]Calculations!L266</f>
        <v>8.5306680076958422E-2</v>
      </c>
      <c r="J298" s="38">
        <f>[2]Calculations!G266</f>
        <v>0</v>
      </c>
      <c r="K298" s="38">
        <f>[2]Calculations!K266</f>
        <v>0</v>
      </c>
      <c r="L298" s="38">
        <f>[2]Calculations!F266</f>
        <v>1.9423501013300001E-8</v>
      </c>
      <c r="M298" s="38">
        <f>[2]Calculations!J266</f>
        <v>2.0555578969464277E-4</v>
      </c>
      <c r="N298" s="38">
        <f>[2]Calculations!V266</f>
        <v>0</v>
      </c>
      <c r="O298" s="38">
        <f>[2]Calculations!W266</f>
        <v>0</v>
      </c>
      <c r="P298" s="38">
        <f>[2]Calculations!O266</f>
        <v>1.2256000023600001E-5</v>
      </c>
      <c r="Q298" s="38">
        <f>[2]Calculations!S266</f>
        <v>0.12970327860171063</v>
      </c>
      <c r="R298" s="38">
        <f>[2]Calculations!Q266</f>
        <v>1.2256000023600001E-5</v>
      </c>
      <c r="S298" s="38">
        <f>[2]Calculations!T266</f>
        <v>0.12970327860171063</v>
      </c>
      <c r="T298" s="38">
        <f>[2]Calculations!R266</f>
        <v>0</v>
      </c>
      <c r="U298" s="38">
        <f>[2]Calculations!U266</f>
        <v>0</v>
      </c>
      <c r="V298" s="38" t="str">
        <f>[2]Calculations!X266</f>
        <v>Not Modelled</v>
      </c>
      <c r="W298" s="38" t="str">
        <f>[2]Calculations!Y266</f>
        <v>N/A</v>
      </c>
      <c r="X298" s="38" t="s">
        <v>100</v>
      </c>
      <c r="Y298" s="73" t="s">
        <v>108</v>
      </c>
      <c r="Z298" s="73" t="s">
        <v>109</v>
      </c>
      <c r="AA298" s="38">
        <f>[2]Calculations!AA266</f>
        <v>0</v>
      </c>
      <c r="AB298" s="38">
        <f>[2]Calculations!AM266</f>
        <v>0</v>
      </c>
      <c r="AC298" s="38">
        <f>[2]Calculations!AB266</f>
        <v>0</v>
      </c>
      <c r="AD298" s="38">
        <f>[2]Calculations!AN266</f>
        <v>0</v>
      </c>
      <c r="AE298" s="38">
        <f>[2]Calculations!AC266</f>
        <v>0</v>
      </c>
      <c r="AF298" s="38">
        <f>[2]Calculations!AO266</f>
        <v>0</v>
      </c>
      <c r="AG298" s="38">
        <f>[2]Calculations!AD266</f>
        <v>0</v>
      </c>
      <c r="AH298" s="38">
        <f>[2]Calculations!AP266</f>
        <v>0</v>
      </c>
      <c r="AI298" s="38">
        <f>[2]Calculations!AE266</f>
        <v>0</v>
      </c>
      <c r="AJ298" s="38">
        <f>[2]Calculations!AQ266</f>
        <v>0</v>
      </c>
      <c r="AK298" s="38">
        <f>[2]Calculations!AF266</f>
        <v>0</v>
      </c>
      <c r="AL298" s="38">
        <f>[2]Calculations!AR266</f>
        <v>0</v>
      </c>
      <c r="AM298" s="38">
        <f>[2]Calculations!AG266</f>
        <v>0</v>
      </c>
      <c r="AN298" s="38">
        <f>[2]Calculations!AS266</f>
        <v>0</v>
      </c>
      <c r="AO298" s="38">
        <f>[2]Calculations!AH266</f>
        <v>0</v>
      </c>
      <c r="AP298" s="38">
        <f>[2]Calculations!AT266</f>
        <v>0</v>
      </c>
      <c r="AQ298" s="38">
        <f>[2]Calculations!AI266</f>
        <v>9.4492599990899998E-3</v>
      </c>
      <c r="AR298" s="38">
        <f>[2]Calculations!AU266</f>
        <v>99.999999990369631</v>
      </c>
      <c r="AS298" s="38">
        <f>[2]Calculations!AJ266</f>
        <v>0</v>
      </c>
      <c r="AT298" s="38">
        <f>[2]Calculations!AV266</f>
        <v>0</v>
      </c>
      <c r="AU298" s="38">
        <f>[2]Calculations!AK266</f>
        <v>0</v>
      </c>
      <c r="AV298" s="38">
        <f>[2]Calculations!AW266</f>
        <v>0</v>
      </c>
      <c r="AW298" s="13"/>
      <c r="AX298" s="13"/>
      <c r="AY298" s="85" t="str">
        <f>[2]Calculations!D266</f>
        <v>Land Supply 2018</v>
      </c>
    </row>
    <row r="299" spans="2:51" ht="26" x14ac:dyDescent="0.35">
      <c r="B299" s="13" t="str">
        <f>[2]Calculations!A267</f>
        <v>114715/FO/2016</v>
      </c>
      <c r="C299" s="30" t="str">
        <f>[2]Calculations!B267</f>
        <v>Former Parkway Green Office 137 Bowland Road</v>
      </c>
      <c r="D299" s="13" t="str">
        <f>[2]Calculations!C267</f>
        <v>Residential</v>
      </c>
      <c r="E299" s="38">
        <f>[2]Calculations!E267</f>
        <v>0.140708</v>
      </c>
      <c r="F299" s="38">
        <f>[2]Calculations!I267</f>
        <v>0.140708</v>
      </c>
      <c r="G299" s="38">
        <f>[2]Calculations!M267</f>
        <v>100</v>
      </c>
      <c r="H299" s="38">
        <f>[2]Calculations!H267</f>
        <v>0</v>
      </c>
      <c r="I299" s="38">
        <f>[2]Calculations!L267</f>
        <v>0</v>
      </c>
      <c r="J299" s="38">
        <f>[2]Calculations!G267</f>
        <v>0</v>
      </c>
      <c r="K299" s="38">
        <f>[2]Calculations!K267</f>
        <v>0</v>
      </c>
      <c r="L299" s="38">
        <f>[2]Calculations!F267</f>
        <v>0</v>
      </c>
      <c r="M299" s="38">
        <f>[2]Calculations!J267</f>
        <v>0</v>
      </c>
      <c r="N299" s="38">
        <f>[2]Calculations!V267</f>
        <v>0</v>
      </c>
      <c r="O299" s="38">
        <f>[2]Calculations!W267</f>
        <v>0</v>
      </c>
      <c r="P299" s="38">
        <f>[2]Calculations!O267</f>
        <v>0</v>
      </c>
      <c r="Q299" s="38">
        <f>[2]Calculations!S267</f>
        <v>0</v>
      </c>
      <c r="R299" s="38">
        <f>[2]Calculations!Q267</f>
        <v>0</v>
      </c>
      <c r="S299" s="38">
        <f>[2]Calculations!T267</f>
        <v>0</v>
      </c>
      <c r="T299" s="38">
        <f>[2]Calculations!R267</f>
        <v>0</v>
      </c>
      <c r="U299" s="38">
        <f>[2]Calculations!U267</f>
        <v>0</v>
      </c>
      <c r="V299" s="38" t="str">
        <f>[2]Calculations!X267</f>
        <v>Not Modelled</v>
      </c>
      <c r="W299" s="38" t="str">
        <f>[2]Calculations!Y267</f>
        <v>N/A</v>
      </c>
      <c r="X299" s="38" t="s">
        <v>100</v>
      </c>
      <c r="Y299" s="73" t="s">
        <v>106</v>
      </c>
      <c r="Z299" s="74" t="s">
        <v>107</v>
      </c>
      <c r="AA299" s="38">
        <f>[2]Calculations!AA267</f>
        <v>0</v>
      </c>
      <c r="AB299" s="38">
        <f>[2]Calculations!AM267</f>
        <v>0</v>
      </c>
      <c r="AC299" s="38">
        <f>[2]Calculations!AB267</f>
        <v>0</v>
      </c>
      <c r="AD299" s="38">
        <f>[2]Calculations!AN267</f>
        <v>0</v>
      </c>
      <c r="AE299" s="38">
        <f>[2]Calculations!AC267</f>
        <v>0</v>
      </c>
      <c r="AF299" s="38">
        <f>[2]Calculations!AO267</f>
        <v>0</v>
      </c>
      <c r="AG299" s="38">
        <f>[2]Calculations!AD267</f>
        <v>0</v>
      </c>
      <c r="AH299" s="38">
        <f>[2]Calculations!AP267</f>
        <v>0</v>
      </c>
      <c r="AI299" s="38">
        <f>[2]Calculations!AE267</f>
        <v>0</v>
      </c>
      <c r="AJ299" s="38">
        <f>[2]Calculations!AQ267</f>
        <v>0</v>
      </c>
      <c r="AK299" s="38">
        <f>[2]Calculations!AF267</f>
        <v>0</v>
      </c>
      <c r="AL299" s="38">
        <f>[2]Calculations!AR267</f>
        <v>0</v>
      </c>
      <c r="AM299" s="38">
        <f>[2]Calculations!AG267</f>
        <v>0</v>
      </c>
      <c r="AN299" s="38">
        <f>[2]Calculations!AS267</f>
        <v>0</v>
      </c>
      <c r="AO299" s="38">
        <f>[2]Calculations!AH267</f>
        <v>0</v>
      </c>
      <c r="AP299" s="38">
        <f>[2]Calculations!AT267</f>
        <v>0</v>
      </c>
      <c r="AQ299" s="38">
        <f>[2]Calculations!AI267</f>
        <v>0</v>
      </c>
      <c r="AR299" s="38">
        <f>[2]Calculations!AU267</f>
        <v>0</v>
      </c>
      <c r="AS299" s="38">
        <f>[2]Calculations!AJ267</f>
        <v>0</v>
      </c>
      <c r="AT299" s="38">
        <f>[2]Calculations!AV267</f>
        <v>0</v>
      </c>
      <c r="AU299" s="38">
        <f>[2]Calculations!AK267</f>
        <v>0</v>
      </c>
      <c r="AV299" s="38">
        <f>[2]Calculations!AW267</f>
        <v>0</v>
      </c>
      <c r="AW299" s="13"/>
      <c r="AX299" s="13"/>
      <c r="AY299" s="85" t="str">
        <f>[2]Calculations!D267</f>
        <v>Land Supply 2018</v>
      </c>
    </row>
    <row r="300" spans="2:51" ht="14.5" x14ac:dyDescent="0.35">
      <c r="B300" s="13" t="str">
        <f>[2]Calculations!A268</f>
        <v>114723/FO/2016</v>
      </c>
      <c r="C300" s="30" t="str">
        <f>[2]Calculations!B268</f>
        <v>St John's Living - Nickle &amp; Dime West Tower</v>
      </c>
      <c r="D300" s="13" t="str">
        <f>[2]Calculations!C268</f>
        <v>Residential</v>
      </c>
      <c r="E300" s="38">
        <f>[2]Calculations!E268</f>
        <v>0.50536700000000001</v>
      </c>
      <c r="F300" s="38">
        <f>[2]Calculations!I268</f>
        <v>-3.6416849996667722E-7</v>
      </c>
      <c r="G300" s="38">
        <f>[2]Calculations!M268</f>
        <v>-7.2060205744870019E-5</v>
      </c>
      <c r="H300" s="38">
        <f>[2]Calculations!H268</f>
        <v>0.434177127504</v>
      </c>
      <c r="I300" s="38">
        <f>[2]Calculations!L268</f>
        <v>85.913232859288399</v>
      </c>
      <c r="J300" s="38">
        <f>[2]Calculations!G268</f>
        <v>4.5352521557200001E-2</v>
      </c>
      <c r="K300" s="38">
        <f>[2]Calculations!K268</f>
        <v>8.9741755114995634</v>
      </c>
      <c r="L300" s="38">
        <f>[2]Calculations!F268</f>
        <v>2.5837715107299999E-2</v>
      </c>
      <c r="M300" s="38">
        <f>[2]Calculations!J268</f>
        <v>5.112663689417789</v>
      </c>
      <c r="N300" s="38">
        <f>[2]Calculations!V268</f>
        <v>0.50536670499500003</v>
      </c>
      <c r="O300" s="38">
        <f>[2]Calculations!W268</f>
        <v>99.999941625590921</v>
      </c>
      <c r="P300" s="38">
        <f>[2]Calculations!O268</f>
        <v>1.07619638715359E-2</v>
      </c>
      <c r="Q300" s="38">
        <f>[2]Calculations!S268</f>
        <v>2.1295343525667287</v>
      </c>
      <c r="R300" s="38">
        <f>[2]Calculations!Q268</f>
        <v>6.0563871535899997E-5</v>
      </c>
      <c r="S300" s="38">
        <f>[2]Calculations!T268</f>
        <v>1.1984136585075795E-2</v>
      </c>
      <c r="T300" s="38">
        <f>[2]Calculations!R268</f>
        <v>0</v>
      </c>
      <c r="U300" s="38">
        <f>[2]Calculations!U268</f>
        <v>0</v>
      </c>
      <c r="V300" s="38" t="str">
        <f>[2]Calculations!X268</f>
        <v>Not Modelled</v>
      </c>
      <c r="W300" s="38" t="str">
        <f>[2]Calculations!Y268</f>
        <v>N/A</v>
      </c>
      <c r="X300" s="38" t="s">
        <v>100</v>
      </c>
      <c r="Y300" s="73" t="s">
        <v>108</v>
      </c>
      <c r="Z300" s="73" t="s">
        <v>109</v>
      </c>
      <c r="AA300" s="38">
        <f>[2]Calculations!AA268</f>
        <v>0</v>
      </c>
      <c r="AB300" s="38">
        <f>[2]Calculations!AM268</f>
        <v>0</v>
      </c>
      <c r="AC300" s="38">
        <f>[2]Calculations!AB268</f>
        <v>0</v>
      </c>
      <c r="AD300" s="38">
        <f>[2]Calculations!AN268</f>
        <v>0</v>
      </c>
      <c r="AE300" s="38">
        <f>[2]Calculations!AC268</f>
        <v>0</v>
      </c>
      <c r="AF300" s="38">
        <f>[2]Calculations!AO268</f>
        <v>0</v>
      </c>
      <c r="AG300" s="38">
        <f>[2]Calculations!AD268</f>
        <v>0</v>
      </c>
      <c r="AH300" s="38">
        <f>[2]Calculations!AP268</f>
        <v>0</v>
      </c>
      <c r="AI300" s="38">
        <f>[2]Calculations!AE268</f>
        <v>0</v>
      </c>
      <c r="AJ300" s="38">
        <f>[2]Calculations!AQ268</f>
        <v>0</v>
      </c>
      <c r="AK300" s="38">
        <f>[2]Calculations!AF268</f>
        <v>0</v>
      </c>
      <c r="AL300" s="38">
        <f>[2]Calculations!AR268</f>
        <v>0</v>
      </c>
      <c r="AM300" s="38">
        <f>[2]Calculations!AG268</f>
        <v>0</v>
      </c>
      <c r="AN300" s="38">
        <f>[2]Calculations!AS268</f>
        <v>0</v>
      </c>
      <c r="AO300" s="38">
        <f>[2]Calculations!AH268</f>
        <v>0</v>
      </c>
      <c r="AP300" s="38">
        <f>[2]Calculations!AT268</f>
        <v>0</v>
      </c>
      <c r="AQ300" s="38">
        <f>[2]Calculations!AI268</f>
        <v>0</v>
      </c>
      <c r="AR300" s="38">
        <f>[2]Calculations!AU268</f>
        <v>0</v>
      </c>
      <c r="AS300" s="38">
        <f>[2]Calculations!AJ268</f>
        <v>0</v>
      </c>
      <c r="AT300" s="38">
        <f>[2]Calculations!AV268</f>
        <v>0</v>
      </c>
      <c r="AU300" s="38">
        <f>[2]Calculations!AK268</f>
        <v>0</v>
      </c>
      <c r="AV300" s="38">
        <f>[2]Calculations!AW268</f>
        <v>0</v>
      </c>
      <c r="AW300" s="13"/>
      <c r="AX300" s="13"/>
      <c r="AY300" s="85" t="str">
        <f>[2]Calculations!D268</f>
        <v>Land Supply 2018</v>
      </c>
    </row>
    <row r="301" spans="2:51" ht="14.5" x14ac:dyDescent="0.35">
      <c r="B301" s="13" t="str">
        <f>[2]Calculations!A269</f>
        <v>114735/FO/2016</v>
      </c>
      <c r="C301" s="30" t="str">
        <f>[2]Calculations!B269</f>
        <v>Land At Nesfield Road / Hawkridge Drive</v>
      </c>
      <c r="D301" s="13" t="str">
        <f>[2]Calculations!C269</f>
        <v>Residential</v>
      </c>
      <c r="E301" s="38">
        <f>[2]Calculations!E269</f>
        <v>8.0417799999999998E-2</v>
      </c>
      <c r="F301" s="38">
        <f>[2]Calculations!I269</f>
        <v>8.0417799999999998E-2</v>
      </c>
      <c r="G301" s="38">
        <f>[2]Calculations!M269</f>
        <v>100</v>
      </c>
      <c r="H301" s="38">
        <f>[2]Calculations!H269</f>
        <v>0</v>
      </c>
      <c r="I301" s="38">
        <f>[2]Calculations!L269</f>
        <v>0</v>
      </c>
      <c r="J301" s="38">
        <f>[2]Calculations!G269</f>
        <v>0</v>
      </c>
      <c r="K301" s="38">
        <f>[2]Calculations!K269</f>
        <v>0</v>
      </c>
      <c r="L301" s="38">
        <f>[2]Calculations!F269</f>
        <v>0</v>
      </c>
      <c r="M301" s="38">
        <f>[2]Calculations!J269</f>
        <v>0</v>
      </c>
      <c r="N301" s="38">
        <f>[2]Calculations!V269</f>
        <v>0</v>
      </c>
      <c r="O301" s="38">
        <f>[2]Calculations!W269</f>
        <v>0</v>
      </c>
      <c r="P301" s="38">
        <f>[2]Calculations!O269</f>
        <v>3.00395E-3</v>
      </c>
      <c r="Q301" s="38">
        <f>[2]Calculations!S269</f>
        <v>3.7354292208938822</v>
      </c>
      <c r="R301" s="38">
        <f>[2]Calculations!Q269</f>
        <v>0</v>
      </c>
      <c r="S301" s="38">
        <f>[2]Calculations!T269</f>
        <v>0</v>
      </c>
      <c r="T301" s="38">
        <f>[2]Calculations!R269</f>
        <v>0</v>
      </c>
      <c r="U301" s="38">
        <f>[2]Calculations!U269</f>
        <v>0</v>
      </c>
      <c r="V301" s="38" t="str">
        <f>[2]Calculations!X269</f>
        <v>Not Modelled</v>
      </c>
      <c r="W301" s="38" t="str">
        <f>[2]Calculations!Y269</f>
        <v>N/A</v>
      </c>
      <c r="X301" s="38" t="s">
        <v>100</v>
      </c>
      <c r="Y301" s="73" t="s">
        <v>105</v>
      </c>
      <c r="Z301" s="73" t="s">
        <v>1066</v>
      </c>
      <c r="AA301" s="38">
        <f>[2]Calculations!AA269</f>
        <v>0</v>
      </c>
      <c r="AB301" s="38">
        <f>[2]Calculations!AM269</f>
        <v>0</v>
      </c>
      <c r="AC301" s="38">
        <f>[2]Calculations!AB269</f>
        <v>0</v>
      </c>
      <c r="AD301" s="38">
        <f>[2]Calculations!AN269</f>
        <v>0</v>
      </c>
      <c r="AE301" s="38">
        <f>[2]Calculations!AC269</f>
        <v>0</v>
      </c>
      <c r="AF301" s="38">
        <f>[2]Calculations!AO269</f>
        <v>0</v>
      </c>
      <c r="AG301" s="38">
        <f>[2]Calculations!AD269</f>
        <v>0</v>
      </c>
      <c r="AH301" s="38">
        <f>[2]Calculations!AP269</f>
        <v>0</v>
      </c>
      <c r="AI301" s="38">
        <f>[2]Calculations!AE269</f>
        <v>0</v>
      </c>
      <c r="AJ301" s="38">
        <f>[2]Calculations!AQ269</f>
        <v>0</v>
      </c>
      <c r="AK301" s="38">
        <f>[2]Calculations!AF269</f>
        <v>0</v>
      </c>
      <c r="AL301" s="38">
        <f>[2]Calculations!AR269</f>
        <v>0</v>
      </c>
      <c r="AM301" s="38">
        <f>[2]Calculations!AG269</f>
        <v>0</v>
      </c>
      <c r="AN301" s="38">
        <f>[2]Calculations!AS269</f>
        <v>0</v>
      </c>
      <c r="AO301" s="38">
        <f>[2]Calculations!AH269</f>
        <v>0</v>
      </c>
      <c r="AP301" s="38">
        <f>[2]Calculations!AT269</f>
        <v>0</v>
      </c>
      <c r="AQ301" s="38">
        <f>[2]Calculations!AI269</f>
        <v>0</v>
      </c>
      <c r="AR301" s="38">
        <f>[2]Calculations!AU269</f>
        <v>0</v>
      </c>
      <c r="AS301" s="38">
        <f>[2]Calculations!AJ269</f>
        <v>0</v>
      </c>
      <c r="AT301" s="38">
        <f>[2]Calculations!AV269</f>
        <v>0</v>
      </c>
      <c r="AU301" s="38">
        <f>[2]Calculations!AK269</f>
        <v>0</v>
      </c>
      <c r="AV301" s="38">
        <f>[2]Calculations!AW269</f>
        <v>0</v>
      </c>
      <c r="AW301" s="13"/>
      <c r="AX301" s="13"/>
      <c r="AY301" s="85" t="str">
        <f>[2]Calculations!D269</f>
        <v>Land Supply 2018</v>
      </c>
    </row>
    <row r="302" spans="2:51" ht="14.5" x14ac:dyDescent="0.35">
      <c r="B302" s="13" t="str">
        <f>[2]Calculations!A270</f>
        <v>114744/FO/2016</v>
      </c>
      <c r="C302" s="30" t="str">
        <f>[2]Calculations!B270</f>
        <v>Lily Thomas Court site, 33 Botha Close</v>
      </c>
      <c r="D302" s="13" t="str">
        <f>[2]Calculations!C270</f>
        <v>Residential</v>
      </c>
      <c r="E302" s="38">
        <f>[2]Calculations!E270</f>
        <v>0.45697900000000002</v>
      </c>
      <c r="F302" s="38">
        <f>[2]Calculations!I270</f>
        <v>0.45697900000000002</v>
      </c>
      <c r="G302" s="38">
        <f>[2]Calculations!M270</f>
        <v>100</v>
      </c>
      <c r="H302" s="38">
        <f>[2]Calculations!H270</f>
        <v>0</v>
      </c>
      <c r="I302" s="38">
        <f>[2]Calculations!L270</f>
        <v>0</v>
      </c>
      <c r="J302" s="38">
        <f>[2]Calculations!G270</f>
        <v>0</v>
      </c>
      <c r="K302" s="38">
        <f>[2]Calculations!K270</f>
        <v>0</v>
      </c>
      <c r="L302" s="38">
        <f>[2]Calculations!F270</f>
        <v>0</v>
      </c>
      <c r="M302" s="38">
        <f>[2]Calculations!J270</f>
        <v>0</v>
      </c>
      <c r="N302" s="38">
        <f>[2]Calculations!V270</f>
        <v>0</v>
      </c>
      <c r="O302" s="38">
        <f>[2]Calculations!W270</f>
        <v>0</v>
      </c>
      <c r="P302" s="38">
        <f>[2]Calculations!O270</f>
        <v>2.0711120000099999E-2</v>
      </c>
      <c r="Q302" s="38">
        <f>[2]Calculations!S270</f>
        <v>4.5321820040089369</v>
      </c>
      <c r="R302" s="38">
        <f>[2]Calculations!Q270</f>
        <v>2.0711120000099999E-2</v>
      </c>
      <c r="S302" s="38">
        <f>[2]Calculations!T270</f>
        <v>4.5321820040089369</v>
      </c>
      <c r="T302" s="38">
        <f>[2]Calculations!R270</f>
        <v>0</v>
      </c>
      <c r="U302" s="38">
        <f>[2]Calculations!U270</f>
        <v>0</v>
      </c>
      <c r="V302" s="38" t="str">
        <f>[2]Calculations!X270</f>
        <v>Not Modelled</v>
      </c>
      <c r="W302" s="38" t="str">
        <f>[2]Calculations!Y270</f>
        <v>N/A</v>
      </c>
      <c r="X302" s="38" t="s">
        <v>100</v>
      </c>
      <c r="Y302" s="73" t="s">
        <v>105</v>
      </c>
      <c r="Z302" s="73" t="s">
        <v>1066</v>
      </c>
      <c r="AA302" s="38">
        <f>[2]Calculations!AA270</f>
        <v>0</v>
      </c>
      <c r="AB302" s="38">
        <f>[2]Calculations!AM270</f>
        <v>0</v>
      </c>
      <c r="AC302" s="38">
        <f>[2]Calculations!AB270</f>
        <v>0</v>
      </c>
      <c r="AD302" s="38">
        <f>[2]Calculations!AN270</f>
        <v>0</v>
      </c>
      <c r="AE302" s="38">
        <f>[2]Calculations!AC270</f>
        <v>0</v>
      </c>
      <c r="AF302" s="38">
        <f>[2]Calculations!AO270</f>
        <v>0</v>
      </c>
      <c r="AG302" s="38">
        <f>[2]Calculations!AD270</f>
        <v>0</v>
      </c>
      <c r="AH302" s="38">
        <f>[2]Calculations!AP270</f>
        <v>0</v>
      </c>
      <c r="AI302" s="38">
        <f>[2]Calculations!AE270</f>
        <v>0</v>
      </c>
      <c r="AJ302" s="38">
        <f>[2]Calculations!AQ270</f>
        <v>0</v>
      </c>
      <c r="AK302" s="38">
        <f>[2]Calculations!AF270</f>
        <v>0</v>
      </c>
      <c r="AL302" s="38">
        <f>[2]Calculations!AR270</f>
        <v>0</v>
      </c>
      <c r="AM302" s="38">
        <f>[2]Calculations!AG270</f>
        <v>0</v>
      </c>
      <c r="AN302" s="38">
        <f>[2]Calculations!AS270</f>
        <v>0</v>
      </c>
      <c r="AO302" s="38">
        <f>[2]Calculations!AH270</f>
        <v>0</v>
      </c>
      <c r="AP302" s="38">
        <f>[2]Calculations!AT270</f>
        <v>0</v>
      </c>
      <c r="AQ302" s="38">
        <f>[2]Calculations!AI270</f>
        <v>0</v>
      </c>
      <c r="AR302" s="38">
        <f>[2]Calculations!AU270</f>
        <v>0</v>
      </c>
      <c r="AS302" s="38">
        <f>[2]Calculations!AJ270</f>
        <v>0</v>
      </c>
      <c r="AT302" s="38">
        <f>[2]Calculations!AV270</f>
        <v>0</v>
      </c>
      <c r="AU302" s="38">
        <f>[2]Calculations!AK270</f>
        <v>0</v>
      </c>
      <c r="AV302" s="38">
        <f>[2]Calculations!AW270</f>
        <v>0</v>
      </c>
      <c r="AW302" s="13"/>
      <c r="AX302" s="13"/>
      <c r="AY302" s="85" t="str">
        <f>[2]Calculations!D270</f>
        <v>Land Supply 2018</v>
      </c>
    </row>
    <row r="303" spans="2:51" ht="14.5" x14ac:dyDescent="0.35">
      <c r="B303" s="13" t="str">
        <f>[2]Calculations!A271</f>
        <v>114848 / 110554 / 100039</v>
      </c>
      <c r="C303" s="30" t="str">
        <f>[2]Calculations!B271</f>
        <v>Bowker Bank Industrial Estate_x000D_Off Bowker Bank Av</v>
      </c>
      <c r="D303" s="13" t="str">
        <f>[2]Calculations!C271</f>
        <v>Residential</v>
      </c>
      <c r="E303" s="38">
        <f>[2]Calculations!E271</f>
        <v>2.6774499999999999</v>
      </c>
      <c r="F303" s="38">
        <f>[2]Calculations!I271</f>
        <v>2.0838185904738298</v>
      </c>
      <c r="G303" s="38">
        <f>[2]Calculations!M271</f>
        <v>77.828478233910246</v>
      </c>
      <c r="H303" s="38">
        <f>[2]Calculations!H271</f>
        <v>4.1629371611700001E-2</v>
      </c>
      <c r="I303" s="38">
        <f>[2]Calculations!L271</f>
        <v>1.5548141556966517</v>
      </c>
      <c r="J303" s="38">
        <f>[2]Calculations!G271</f>
        <v>0.54496838628599997</v>
      </c>
      <c r="K303" s="38">
        <f>[2]Calculations!K271</f>
        <v>20.354007966012439</v>
      </c>
      <c r="L303" s="38">
        <f>[2]Calculations!F271</f>
        <v>7.0336516284700001E-3</v>
      </c>
      <c r="M303" s="38">
        <f>[2]Calculations!J271</f>
        <v>0.26269964438066074</v>
      </c>
      <c r="N303" s="38">
        <f>[2]Calculations!V271</f>
        <v>1.8917117370400001</v>
      </c>
      <c r="O303" s="38">
        <f>[2]Calculations!W271</f>
        <v>70.653485108592136</v>
      </c>
      <c r="P303" s="38">
        <f>[2]Calculations!O271</f>
        <v>0.2820012307343</v>
      </c>
      <c r="Q303" s="38">
        <f>[2]Calculations!S271</f>
        <v>10.532455535464715</v>
      </c>
      <c r="R303" s="38">
        <f>[2]Calculations!Q271</f>
        <v>0.16539723073430002</v>
      </c>
      <c r="S303" s="38">
        <f>[2]Calculations!T271</f>
        <v>6.1774162256736824</v>
      </c>
      <c r="T303" s="38">
        <f>[2]Calculations!R271</f>
        <v>0.11786376030700001</v>
      </c>
      <c r="U303" s="38">
        <f>[2]Calculations!U271</f>
        <v>4.4020900598330508</v>
      </c>
      <c r="V303" s="38" t="str">
        <f>[2]Calculations!X271</f>
        <v>Not Modelled</v>
      </c>
      <c r="W303" s="38" t="str">
        <f>[2]Calculations!Y271</f>
        <v>N/A</v>
      </c>
      <c r="X303" s="38" t="s">
        <v>100</v>
      </c>
      <c r="Y303" s="73" t="s">
        <v>102</v>
      </c>
      <c r="Z303" s="73" t="s">
        <v>1070</v>
      </c>
      <c r="AA303" s="38">
        <f>[2]Calculations!AA271</f>
        <v>0.105505681497</v>
      </c>
      <c r="AB303" s="38">
        <f>[2]Calculations!AM271</f>
        <v>3.9405285438383535</v>
      </c>
      <c r="AC303" s="38">
        <f>[2]Calculations!AB271</f>
        <v>0</v>
      </c>
      <c r="AD303" s="38">
        <f>[2]Calculations!AN271</f>
        <v>0</v>
      </c>
      <c r="AE303" s="38">
        <f>[2]Calculations!AC271</f>
        <v>0</v>
      </c>
      <c r="AF303" s="38">
        <f>[2]Calculations!AO271</f>
        <v>0</v>
      </c>
      <c r="AG303" s="38">
        <f>[2]Calculations!AD271</f>
        <v>0.33513372622499998</v>
      </c>
      <c r="AH303" s="38">
        <f>[2]Calculations!AP271</f>
        <v>12.516899520999459</v>
      </c>
      <c r="AI303" s="38">
        <f>[2]Calculations!AE271</f>
        <v>0.41106607086500002</v>
      </c>
      <c r="AJ303" s="38">
        <f>[2]Calculations!AQ271</f>
        <v>15.352894390744925</v>
      </c>
      <c r="AK303" s="38">
        <f>[2]Calculations!AF271</f>
        <v>0.41106607086500002</v>
      </c>
      <c r="AL303" s="38">
        <f>[2]Calculations!AR271</f>
        <v>15.352894390744925</v>
      </c>
      <c r="AM303" s="38">
        <f>[2]Calculations!AG271</f>
        <v>0</v>
      </c>
      <c r="AN303" s="38">
        <f>[2]Calculations!AS271</f>
        <v>0</v>
      </c>
      <c r="AO303" s="38">
        <f>[2]Calculations!AH271</f>
        <v>0</v>
      </c>
      <c r="AP303" s="38">
        <f>[2]Calculations!AT271</f>
        <v>0</v>
      </c>
      <c r="AQ303" s="38">
        <f>[2]Calculations!AI271</f>
        <v>2.6774484900000002</v>
      </c>
      <c r="AR303" s="38">
        <f>[2]Calculations!AU271</f>
        <v>99.999943603055158</v>
      </c>
      <c r="AS303" s="38">
        <f>[2]Calculations!AJ271</f>
        <v>0</v>
      </c>
      <c r="AT303" s="38">
        <f>[2]Calculations!AV271</f>
        <v>0</v>
      </c>
      <c r="AU303" s="38">
        <f>[2]Calculations!AK271</f>
        <v>0</v>
      </c>
      <c r="AV303" s="38">
        <f>[2]Calculations!AW271</f>
        <v>0</v>
      </c>
      <c r="AW303" s="13"/>
      <c r="AX303" s="13"/>
      <c r="AY303" s="85" t="str">
        <f>[2]Calculations!D271</f>
        <v>Land Supply 2018</v>
      </c>
    </row>
    <row r="304" spans="2:51" ht="26" x14ac:dyDescent="0.35">
      <c r="B304" s="13" t="str">
        <f>[2]Calculations!A272</f>
        <v>114882/FO/2016</v>
      </c>
      <c r="C304" s="30" t="str">
        <f>[2]Calculations!B272</f>
        <v>Old Saint Marys Hospital Manchester Royal Infirmary Oxford Road Manchester M13 9WL</v>
      </c>
      <c r="D304" s="13" t="str">
        <f>[2]Calculations!C272</f>
        <v>Offices</v>
      </c>
      <c r="E304" s="38">
        <f>[2]Calculations!E272</f>
        <v>1.25183</v>
      </c>
      <c r="F304" s="38">
        <f>[2]Calculations!I272</f>
        <v>1.25183</v>
      </c>
      <c r="G304" s="38">
        <f>[2]Calculations!M272</f>
        <v>100</v>
      </c>
      <c r="H304" s="38">
        <f>[2]Calculations!H272</f>
        <v>0</v>
      </c>
      <c r="I304" s="38">
        <f>[2]Calculations!L272</f>
        <v>0</v>
      </c>
      <c r="J304" s="38">
        <f>[2]Calculations!G272</f>
        <v>0</v>
      </c>
      <c r="K304" s="38">
        <f>[2]Calculations!K272</f>
        <v>0</v>
      </c>
      <c r="L304" s="38">
        <f>[2]Calculations!F272</f>
        <v>0</v>
      </c>
      <c r="M304" s="38">
        <f>[2]Calculations!J272</f>
        <v>0</v>
      </c>
      <c r="N304" s="38">
        <f>[2]Calculations!V272</f>
        <v>0</v>
      </c>
      <c r="O304" s="38">
        <f>[2]Calculations!W272</f>
        <v>0</v>
      </c>
      <c r="P304" s="38">
        <f>[2]Calculations!O272</f>
        <v>0.10951263205018999</v>
      </c>
      <c r="Q304" s="38">
        <f>[2]Calculations!S272</f>
        <v>8.7482031945383945</v>
      </c>
      <c r="R304" s="38">
        <f>[2]Calculations!Q272</f>
        <v>3.2076320501899999E-3</v>
      </c>
      <c r="S304" s="38">
        <f>[2]Calculations!T272</f>
        <v>0.25623543533786536</v>
      </c>
      <c r="T304" s="38">
        <f>[2]Calculations!R272</f>
        <v>0</v>
      </c>
      <c r="U304" s="38">
        <f>[2]Calculations!U272</f>
        <v>0</v>
      </c>
      <c r="V304" s="38" t="str">
        <f>[2]Calculations!X272</f>
        <v>Not Modelled</v>
      </c>
      <c r="W304" s="38" t="str">
        <f>[2]Calculations!Y272</f>
        <v>N/A</v>
      </c>
      <c r="X304" s="38" t="s">
        <v>101</v>
      </c>
      <c r="Y304" s="73" t="s">
        <v>105</v>
      </c>
      <c r="Z304" s="73" t="s">
        <v>1066</v>
      </c>
      <c r="AA304" s="38">
        <f>[2]Calculations!AA272</f>
        <v>0</v>
      </c>
      <c r="AB304" s="38">
        <f>[2]Calculations!AM272</f>
        <v>0</v>
      </c>
      <c r="AC304" s="38">
        <f>[2]Calculations!AB272</f>
        <v>0</v>
      </c>
      <c r="AD304" s="38">
        <f>[2]Calculations!AN272</f>
        <v>0</v>
      </c>
      <c r="AE304" s="38">
        <f>[2]Calculations!AC272</f>
        <v>0</v>
      </c>
      <c r="AF304" s="38">
        <f>[2]Calculations!AO272</f>
        <v>0</v>
      </c>
      <c r="AG304" s="38">
        <f>[2]Calculations!AD272</f>
        <v>0</v>
      </c>
      <c r="AH304" s="38">
        <f>[2]Calculations!AP272</f>
        <v>0</v>
      </c>
      <c r="AI304" s="38">
        <f>[2]Calculations!AE272</f>
        <v>0</v>
      </c>
      <c r="AJ304" s="38">
        <f>[2]Calculations!AQ272</f>
        <v>0</v>
      </c>
      <c r="AK304" s="38">
        <f>[2]Calculations!AF272</f>
        <v>0</v>
      </c>
      <c r="AL304" s="38">
        <f>[2]Calculations!AR272</f>
        <v>0</v>
      </c>
      <c r="AM304" s="38">
        <f>[2]Calculations!AG272</f>
        <v>0</v>
      </c>
      <c r="AN304" s="38">
        <f>[2]Calculations!AS272</f>
        <v>0</v>
      </c>
      <c r="AO304" s="38">
        <f>[2]Calculations!AH272</f>
        <v>0</v>
      </c>
      <c r="AP304" s="38">
        <f>[2]Calculations!AT272</f>
        <v>0</v>
      </c>
      <c r="AQ304" s="38">
        <f>[2]Calculations!AI272</f>
        <v>0</v>
      </c>
      <c r="AR304" s="38">
        <f>[2]Calculations!AU272</f>
        <v>0</v>
      </c>
      <c r="AS304" s="38">
        <f>[2]Calculations!AJ272</f>
        <v>0</v>
      </c>
      <c r="AT304" s="38">
        <f>[2]Calculations!AV272</f>
        <v>0</v>
      </c>
      <c r="AU304" s="38">
        <f>[2]Calculations!AK272</f>
        <v>0</v>
      </c>
      <c r="AV304" s="38">
        <f>[2]Calculations!AW272</f>
        <v>0</v>
      </c>
      <c r="AW304" s="13"/>
      <c r="AX304" s="13"/>
      <c r="AY304" s="85" t="str">
        <f>[2]Calculations!D272</f>
        <v>Land Supply 2018</v>
      </c>
    </row>
    <row r="305" spans="2:51" ht="26" x14ac:dyDescent="0.35">
      <c r="B305" s="13" t="str">
        <f>[2]Calculations!A273</f>
        <v>114896/FO/2016</v>
      </c>
      <c r="C305" s="30" t="str">
        <f>[2]Calculations!B273</f>
        <v>Land At The Junction Of Alness Road And Wellington Road</v>
      </c>
      <c r="D305" s="13" t="str">
        <f>[2]Calculations!C273</f>
        <v>Residential</v>
      </c>
      <c r="E305" s="38">
        <f>[2]Calculations!E273</f>
        <v>0.43434</v>
      </c>
      <c r="F305" s="38">
        <f>[2]Calculations!I273</f>
        <v>0.43434</v>
      </c>
      <c r="G305" s="38">
        <f>[2]Calculations!M273</f>
        <v>100</v>
      </c>
      <c r="H305" s="38">
        <f>[2]Calculations!H273</f>
        <v>0</v>
      </c>
      <c r="I305" s="38">
        <f>[2]Calculations!L273</f>
        <v>0</v>
      </c>
      <c r="J305" s="38">
        <f>[2]Calculations!G273</f>
        <v>0</v>
      </c>
      <c r="K305" s="38">
        <f>[2]Calculations!K273</f>
        <v>0</v>
      </c>
      <c r="L305" s="38">
        <f>[2]Calculations!F273</f>
        <v>0</v>
      </c>
      <c r="M305" s="38">
        <f>[2]Calculations!J273</f>
        <v>0</v>
      </c>
      <c r="N305" s="38">
        <f>[2]Calculations!V273</f>
        <v>0.43434004500000001</v>
      </c>
      <c r="O305" s="38">
        <f>[2]Calculations!W273</f>
        <v>100.00001036054704</v>
      </c>
      <c r="P305" s="38">
        <f>[2]Calculations!O273</f>
        <v>0</v>
      </c>
      <c r="Q305" s="38">
        <f>[2]Calculations!S273</f>
        <v>0</v>
      </c>
      <c r="R305" s="38">
        <f>[2]Calculations!Q273</f>
        <v>0</v>
      </c>
      <c r="S305" s="38">
        <f>[2]Calculations!T273</f>
        <v>0</v>
      </c>
      <c r="T305" s="38">
        <f>[2]Calculations!R273</f>
        <v>0</v>
      </c>
      <c r="U305" s="38">
        <f>[2]Calculations!U273</f>
        <v>0</v>
      </c>
      <c r="V305" s="38" t="str">
        <f>[2]Calculations!X273</f>
        <v>Not Modelled</v>
      </c>
      <c r="W305" s="38" t="str">
        <f>[2]Calculations!Y273</f>
        <v>N/A</v>
      </c>
      <c r="X305" s="38" t="s">
        <v>100</v>
      </c>
      <c r="Y305" s="73" t="s">
        <v>106</v>
      </c>
      <c r="Z305" s="74" t="s">
        <v>107</v>
      </c>
      <c r="AA305" s="38">
        <f>[2]Calculations!AA273</f>
        <v>0</v>
      </c>
      <c r="AB305" s="38">
        <f>[2]Calculations!AM273</f>
        <v>0</v>
      </c>
      <c r="AC305" s="38">
        <f>[2]Calculations!AB273</f>
        <v>0</v>
      </c>
      <c r="AD305" s="38">
        <f>[2]Calculations!AN273</f>
        <v>0</v>
      </c>
      <c r="AE305" s="38">
        <f>[2]Calculations!AC273</f>
        <v>0</v>
      </c>
      <c r="AF305" s="38">
        <f>[2]Calculations!AO273</f>
        <v>0</v>
      </c>
      <c r="AG305" s="38">
        <f>[2]Calculations!AD273</f>
        <v>0</v>
      </c>
      <c r="AH305" s="38">
        <f>[2]Calculations!AP273</f>
        <v>0</v>
      </c>
      <c r="AI305" s="38">
        <f>[2]Calculations!AE273</f>
        <v>0</v>
      </c>
      <c r="AJ305" s="38">
        <f>[2]Calculations!AQ273</f>
        <v>0</v>
      </c>
      <c r="AK305" s="38">
        <f>[2]Calculations!AF273</f>
        <v>0</v>
      </c>
      <c r="AL305" s="38">
        <f>[2]Calculations!AR273</f>
        <v>0</v>
      </c>
      <c r="AM305" s="38">
        <f>[2]Calculations!AG273</f>
        <v>0</v>
      </c>
      <c r="AN305" s="38">
        <f>[2]Calculations!AS273</f>
        <v>0</v>
      </c>
      <c r="AO305" s="38">
        <f>[2]Calculations!AH273</f>
        <v>0</v>
      </c>
      <c r="AP305" s="38">
        <f>[2]Calculations!AT273</f>
        <v>0</v>
      </c>
      <c r="AQ305" s="38">
        <f>[2]Calculations!AI273</f>
        <v>0</v>
      </c>
      <c r="AR305" s="38">
        <f>[2]Calculations!AU273</f>
        <v>0</v>
      </c>
      <c r="AS305" s="38">
        <f>[2]Calculations!AJ273</f>
        <v>0</v>
      </c>
      <c r="AT305" s="38">
        <f>[2]Calculations!AV273</f>
        <v>0</v>
      </c>
      <c r="AU305" s="38">
        <f>[2]Calculations!AK273</f>
        <v>0</v>
      </c>
      <c r="AV305" s="38">
        <f>[2]Calculations!AW273</f>
        <v>0</v>
      </c>
      <c r="AW305" s="13"/>
      <c r="AX305" s="13"/>
      <c r="AY305" s="85" t="str">
        <f>[2]Calculations!D273</f>
        <v>Land Supply 2018</v>
      </c>
    </row>
    <row r="306" spans="2:51" ht="14.5" x14ac:dyDescent="0.35">
      <c r="B306" s="13" t="str">
        <f>[2]Calculations!A274</f>
        <v>114898/FO/2016</v>
      </c>
      <c r="C306" s="30" t="str">
        <f>[2]Calculations!B274</f>
        <v>1 And 3 Abberton Road</v>
      </c>
      <c r="D306" s="13" t="str">
        <f>[2]Calculations!C274</f>
        <v>Residential</v>
      </c>
      <c r="E306" s="38">
        <f>[2]Calculations!E274</f>
        <v>6.1447500000000002E-2</v>
      </c>
      <c r="F306" s="38">
        <f>[2]Calculations!I274</f>
        <v>6.1447500000000002E-2</v>
      </c>
      <c r="G306" s="38">
        <f>[2]Calculations!M274</f>
        <v>100</v>
      </c>
      <c r="H306" s="38">
        <f>[2]Calculations!H274</f>
        <v>0</v>
      </c>
      <c r="I306" s="38">
        <f>[2]Calculations!L274</f>
        <v>0</v>
      </c>
      <c r="J306" s="38">
        <f>[2]Calculations!G274</f>
        <v>0</v>
      </c>
      <c r="K306" s="38">
        <f>[2]Calculations!K274</f>
        <v>0</v>
      </c>
      <c r="L306" s="38">
        <f>[2]Calculations!F274</f>
        <v>0</v>
      </c>
      <c r="M306" s="38">
        <f>[2]Calculations!J274</f>
        <v>0</v>
      </c>
      <c r="N306" s="38">
        <f>[2]Calculations!V274</f>
        <v>0</v>
      </c>
      <c r="O306" s="38">
        <f>[2]Calculations!W274</f>
        <v>0</v>
      </c>
      <c r="P306" s="38">
        <f>[2]Calculations!O274</f>
        <v>1.0803E-2</v>
      </c>
      <c r="Q306" s="38">
        <f>[2]Calculations!S274</f>
        <v>17.58086171121689</v>
      </c>
      <c r="R306" s="38">
        <f>[2]Calculations!Q274</f>
        <v>0</v>
      </c>
      <c r="S306" s="38">
        <f>[2]Calculations!T274</f>
        <v>0</v>
      </c>
      <c r="T306" s="38">
        <f>[2]Calculations!R274</f>
        <v>0</v>
      </c>
      <c r="U306" s="38">
        <f>[2]Calculations!U274</f>
        <v>0</v>
      </c>
      <c r="V306" s="38" t="str">
        <f>[2]Calculations!X274</f>
        <v>Not Modelled</v>
      </c>
      <c r="W306" s="38" t="str">
        <f>[2]Calculations!Y274</f>
        <v>N/A</v>
      </c>
      <c r="X306" s="38" t="s">
        <v>100</v>
      </c>
      <c r="Y306" s="73" t="s">
        <v>105</v>
      </c>
      <c r="Z306" s="73" t="s">
        <v>1066</v>
      </c>
      <c r="AA306" s="38">
        <f>[2]Calculations!AA274</f>
        <v>0</v>
      </c>
      <c r="AB306" s="38">
        <f>[2]Calculations!AM274</f>
        <v>0</v>
      </c>
      <c r="AC306" s="38">
        <f>[2]Calculations!AB274</f>
        <v>0</v>
      </c>
      <c r="AD306" s="38">
        <f>[2]Calculations!AN274</f>
        <v>0</v>
      </c>
      <c r="AE306" s="38">
        <f>[2]Calculations!AC274</f>
        <v>0</v>
      </c>
      <c r="AF306" s="38">
        <f>[2]Calculations!AO274</f>
        <v>0</v>
      </c>
      <c r="AG306" s="38">
        <f>[2]Calculations!AD274</f>
        <v>0</v>
      </c>
      <c r="AH306" s="38">
        <f>[2]Calculations!AP274</f>
        <v>0</v>
      </c>
      <c r="AI306" s="38">
        <f>[2]Calculations!AE274</f>
        <v>0</v>
      </c>
      <c r="AJ306" s="38">
        <f>[2]Calculations!AQ274</f>
        <v>0</v>
      </c>
      <c r="AK306" s="38">
        <f>[2]Calculations!AF274</f>
        <v>0</v>
      </c>
      <c r="AL306" s="38">
        <f>[2]Calculations!AR274</f>
        <v>0</v>
      </c>
      <c r="AM306" s="38">
        <f>[2]Calculations!AG274</f>
        <v>0</v>
      </c>
      <c r="AN306" s="38">
        <f>[2]Calculations!AS274</f>
        <v>0</v>
      </c>
      <c r="AO306" s="38">
        <f>[2]Calculations!AH274</f>
        <v>0</v>
      </c>
      <c r="AP306" s="38">
        <f>[2]Calculations!AT274</f>
        <v>0</v>
      </c>
      <c r="AQ306" s="38">
        <f>[2]Calculations!AI274</f>
        <v>0</v>
      </c>
      <c r="AR306" s="38">
        <f>[2]Calculations!AU274</f>
        <v>0</v>
      </c>
      <c r="AS306" s="38">
        <f>[2]Calculations!AJ274</f>
        <v>0</v>
      </c>
      <c r="AT306" s="38">
        <f>[2]Calculations!AV274</f>
        <v>0</v>
      </c>
      <c r="AU306" s="38">
        <f>[2]Calculations!AK274</f>
        <v>0</v>
      </c>
      <c r="AV306" s="38">
        <f>[2]Calculations!AW274</f>
        <v>0</v>
      </c>
      <c r="AW306" s="13"/>
      <c r="AX306" s="13"/>
      <c r="AY306" s="85" t="str">
        <f>[2]Calculations!D274</f>
        <v>Land Supply 2018</v>
      </c>
    </row>
    <row r="307" spans="2:51" ht="26" x14ac:dyDescent="0.35">
      <c r="B307" s="13" t="str">
        <f>[2]Calculations!A275</f>
        <v>114908/FO/2016</v>
      </c>
      <c r="C307" s="30" t="str">
        <f>[2]Calculations!B275</f>
        <v>8 Cable Street (Umbrella Factory Site)</v>
      </c>
      <c r="D307" s="13" t="str">
        <f>[2]Calculations!C275</f>
        <v>Residential</v>
      </c>
      <c r="E307" s="38">
        <f>[2]Calculations!E275</f>
        <v>2.7276499999999999E-2</v>
      </c>
      <c r="F307" s="38">
        <f>[2]Calculations!I275</f>
        <v>2.7276499999999999E-2</v>
      </c>
      <c r="G307" s="38">
        <f>[2]Calculations!M275</f>
        <v>100</v>
      </c>
      <c r="H307" s="38">
        <f>[2]Calculations!H275</f>
        <v>0</v>
      </c>
      <c r="I307" s="38">
        <f>[2]Calculations!L275</f>
        <v>0</v>
      </c>
      <c r="J307" s="38">
        <f>[2]Calculations!G275</f>
        <v>0</v>
      </c>
      <c r="K307" s="38">
        <f>[2]Calculations!K275</f>
        <v>0</v>
      </c>
      <c r="L307" s="38">
        <f>[2]Calculations!F275</f>
        <v>0</v>
      </c>
      <c r="M307" s="38">
        <f>[2]Calculations!J275</f>
        <v>0</v>
      </c>
      <c r="N307" s="38">
        <f>[2]Calculations!V275</f>
        <v>0</v>
      </c>
      <c r="O307" s="38">
        <f>[2]Calculations!W275</f>
        <v>0</v>
      </c>
      <c r="P307" s="38">
        <f>[2]Calculations!O275</f>
        <v>0</v>
      </c>
      <c r="Q307" s="38">
        <f>[2]Calculations!S275</f>
        <v>0</v>
      </c>
      <c r="R307" s="38">
        <f>[2]Calculations!Q275</f>
        <v>0</v>
      </c>
      <c r="S307" s="38">
        <f>[2]Calculations!T275</f>
        <v>0</v>
      </c>
      <c r="T307" s="38">
        <f>[2]Calculations!R275</f>
        <v>0</v>
      </c>
      <c r="U307" s="38">
        <f>[2]Calculations!U275</f>
        <v>0</v>
      </c>
      <c r="V307" s="38" t="str">
        <f>[2]Calculations!X275</f>
        <v>Not Modelled</v>
      </c>
      <c r="W307" s="38" t="str">
        <f>[2]Calculations!Y275</f>
        <v>N/A</v>
      </c>
      <c r="X307" s="38" t="s">
        <v>100</v>
      </c>
      <c r="Y307" s="73" t="s">
        <v>106</v>
      </c>
      <c r="Z307" s="74" t="s">
        <v>107</v>
      </c>
      <c r="AA307" s="38">
        <f>[2]Calculations!AA275</f>
        <v>0</v>
      </c>
      <c r="AB307" s="38">
        <f>[2]Calculations!AM275</f>
        <v>0</v>
      </c>
      <c r="AC307" s="38">
        <f>[2]Calculations!AB275</f>
        <v>0</v>
      </c>
      <c r="AD307" s="38">
        <f>[2]Calculations!AN275</f>
        <v>0</v>
      </c>
      <c r="AE307" s="38">
        <f>[2]Calculations!AC275</f>
        <v>0</v>
      </c>
      <c r="AF307" s="38">
        <f>[2]Calculations!AO275</f>
        <v>0</v>
      </c>
      <c r="AG307" s="38">
        <f>[2]Calculations!AD275</f>
        <v>0</v>
      </c>
      <c r="AH307" s="38">
        <f>[2]Calculations!AP275</f>
        <v>0</v>
      </c>
      <c r="AI307" s="38">
        <f>[2]Calculations!AE275</f>
        <v>0</v>
      </c>
      <c r="AJ307" s="38">
        <f>[2]Calculations!AQ275</f>
        <v>0</v>
      </c>
      <c r="AK307" s="38">
        <f>[2]Calculations!AF275</f>
        <v>0</v>
      </c>
      <c r="AL307" s="38">
        <f>[2]Calculations!AR275</f>
        <v>0</v>
      </c>
      <c r="AM307" s="38">
        <f>[2]Calculations!AG275</f>
        <v>0</v>
      </c>
      <c r="AN307" s="38">
        <f>[2]Calculations!AS275</f>
        <v>0</v>
      </c>
      <c r="AO307" s="38">
        <f>[2]Calculations!AH275</f>
        <v>0</v>
      </c>
      <c r="AP307" s="38">
        <f>[2]Calculations!AT275</f>
        <v>0</v>
      </c>
      <c r="AQ307" s="38">
        <f>[2]Calculations!AI275</f>
        <v>0</v>
      </c>
      <c r="AR307" s="38">
        <f>[2]Calculations!AU275</f>
        <v>0</v>
      </c>
      <c r="AS307" s="38">
        <f>[2]Calculations!AJ275</f>
        <v>0</v>
      </c>
      <c r="AT307" s="38">
        <f>[2]Calculations!AV275</f>
        <v>0</v>
      </c>
      <c r="AU307" s="38">
        <f>[2]Calculations!AK275</f>
        <v>0</v>
      </c>
      <c r="AV307" s="38">
        <f>[2]Calculations!AW275</f>
        <v>0</v>
      </c>
      <c r="AW307" s="13"/>
      <c r="AX307" s="13"/>
      <c r="AY307" s="85" t="str">
        <f>[2]Calculations!D275</f>
        <v>Land Supply 2018</v>
      </c>
    </row>
    <row r="308" spans="2:51" ht="26" x14ac:dyDescent="0.35">
      <c r="B308" s="13" t="str">
        <f>[2]Calculations!A276</f>
        <v>114920/FO/2017</v>
      </c>
      <c r="C308" s="30" t="str">
        <f>[2]Calculations!B276</f>
        <v>23 New Mount Street</v>
      </c>
      <c r="D308" s="13" t="str">
        <f>[2]Calculations!C276</f>
        <v>Residential</v>
      </c>
      <c r="E308" s="38">
        <f>[2]Calculations!E276</f>
        <v>0.13969100000000001</v>
      </c>
      <c r="F308" s="38">
        <f>[2]Calculations!I276</f>
        <v>0.13969100000000001</v>
      </c>
      <c r="G308" s="38">
        <f>[2]Calculations!M276</f>
        <v>100</v>
      </c>
      <c r="H308" s="38">
        <f>[2]Calculations!H276</f>
        <v>0</v>
      </c>
      <c r="I308" s="38">
        <f>[2]Calculations!L276</f>
        <v>0</v>
      </c>
      <c r="J308" s="38">
        <f>[2]Calculations!G276</f>
        <v>0</v>
      </c>
      <c r="K308" s="38">
        <f>[2]Calculations!K276</f>
        <v>0</v>
      </c>
      <c r="L308" s="38">
        <f>[2]Calculations!F276</f>
        <v>0</v>
      </c>
      <c r="M308" s="38">
        <f>[2]Calculations!J276</f>
        <v>0</v>
      </c>
      <c r="N308" s="38">
        <f>[2]Calculations!V276</f>
        <v>0</v>
      </c>
      <c r="O308" s="38">
        <f>[2]Calculations!W276</f>
        <v>0</v>
      </c>
      <c r="P308" s="38">
        <f>[2]Calculations!O276</f>
        <v>0</v>
      </c>
      <c r="Q308" s="38">
        <f>[2]Calculations!S276</f>
        <v>0</v>
      </c>
      <c r="R308" s="38">
        <f>[2]Calculations!Q276</f>
        <v>0</v>
      </c>
      <c r="S308" s="38">
        <f>[2]Calculations!T276</f>
        <v>0</v>
      </c>
      <c r="T308" s="38">
        <f>[2]Calculations!R276</f>
        <v>0</v>
      </c>
      <c r="U308" s="38">
        <f>[2]Calculations!U276</f>
        <v>0</v>
      </c>
      <c r="V308" s="38" t="str">
        <f>[2]Calculations!X276</f>
        <v>Not Modelled</v>
      </c>
      <c r="W308" s="38" t="str">
        <f>[2]Calculations!Y276</f>
        <v>N/A</v>
      </c>
      <c r="X308" s="38" t="s">
        <v>100</v>
      </c>
      <c r="Y308" s="73" t="s">
        <v>106</v>
      </c>
      <c r="Z308" s="74" t="s">
        <v>107</v>
      </c>
      <c r="AA308" s="38">
        <f>[2]Calculations!AA276</f>
        <v>0</v>
      </c>
      <c r="AB308" s="38">
        <f>[2]Calculations!AM276</f>
        <v>0</v>
      </c>
      <c r="AC308" s="38">
        <f>[2]Calculations!AB276</f>
        <v>0</v>
      </c>
      <c r="AD308" s="38">
        <f>[2]Calculations!AN276</f>
        <v>0</v>
      </c>
      <c r="AE308" s="38">
        <f>[2]Calculations!AC276</f>
        <v>0</v>
      </c>
      <c r="AF308" s="38">
        <f>[2]Calculations!AO276</f>
        <v>0</v>
      </c>
      <c r="AG308" s="38">
        <f>[2]Calculations!AD276</f>
        <v>0</v>
      </c>
      <c r="AH308" s="38">
        <f>[2]Calculations!AP276</f>
        <v>0</v>
      </c>
      <c r="AI308" s="38">
        <f>[2]Calculations!AE276</f>
        <v>0</v>
      </c>
      <c r="AJ308" s="38">
        <f>[2]Calculations!AQ276</f>
        <v>0</v>
      </c>
      <c r="AK308" s="38">
        <f>[2]Calculations!AF276</f>
        <v>0</v>
      </c>
      <c r="AL308" s="38">
        <f>[2]Calculations!AR276</f>
        <v>0</v>
      </c>
      <c r="AM308" s="38">
        <f>[2]Calculations!AG276</f>
        <v>0</v>
      </c>
      <c r="AN308" s="38">
        <f>[2]Calculations!AS276</f>
        <v>0</v>
      </c>
      <c r="AO308" s="38">
        <f>[2]Calculations!AH276</f>
        <v>0</v>
      </c>
      <c r="AP308" s="38">
        <f>[2]Calculations!AT276</f>
        <v>0</v>
      </c>
      <c r="AQ308" s="38">
        <f>[2]Calculations!AI276</f>
        <v>0.139690649996</v>
      </c>
      <c r="AR308" s="38">
        <f>[2]Calculations!AU276</f>
        <v>99.999749444130259</v>
      </c>
      <c r="AS308" s="38">
        <f>[2]Calculations!AJ276</f>
        <v>0</v>
      </c>
      <c r="AT308" s="38">
        <f>[2]Calculations!AV276</f>
        <v>0</v>
      </c>
      <c r="AU308" s="38">
        <f>[2]Calculations!AK276</f>
        <v>0</v>
      </c>
      <c r="AV308" s="38">
        <f>[2]Calculations!AW276</f>
        <v>0</v>
      </c>
      <c r="AW308" s="13"/>
      <c r="AX308" s="13"/>
      <c r="AY308" s="85" t="str">
        <f>[2]Calculations!D276</f>
        <v>Land Supply 2018</v>
      </c>
    </row>
    <row r="309" spans="2:51" ht="26" x14ac:dyDescent="0.35">
      <c r="B309" s="13" t="str">
        <f>[2]Calculations!A277</f>
        <v>114962/FO/2017</v>
      </c>
      <c r="C309" s="30" t="str">
        <f>[2]Calculations!B277</f>
        <v>Victoria Point Block 5, 44 Hathersage Road</v>
      </c>
      <c r="D309" s="13" t="str">
        <f>[2]Calculations!C277</f>
        <v>Residential</v>
      </c>
      <c r="E309" s="38">
        <f>[2]Calculations!E277</f>
        <v>8.8958499999999996E-2</v>
      </c>
      <c r="F309" s="38">
        <f>[2]Calculations!I277</f>
        <v>8.8958499999999996E-2</v>
      </c>
      <c r="G309" s="38">
        <f>[2]Calculations!M277</f>
        <v>100</v>
      </c>
      <c r="H309" s="38">
        <f>[2]Calculations!H277</f>
        <v>0</v>
      </c>
      <c r="I309" s="38">
        <f>[2]Calculations!L277</f>
        <v>0</v>
      </c>
      <c r="J309" s="38">
        <f>[2]Calculations!G277</f>
        <v>0</v>
      </c>
      <c r="K309" s="38">
        <f>[2]Calculations!K277</f>
        <v>0</v>
      </c>
      <c r="L309" s="38">
        <f>[2]Calculations!F277</f>
        <v>0</v>
      </c>
      <c r="M309" s="38">
        <f>[2]Calculations!J277</f>
        <v>0</v>
      </c>
      <c r="N309" s="38">
        <f>[2]Calculations!V277</f>
        <v>0</v>
      </c>
      <c r="O309" s="38">
        <f>[2]Calculations!W277</f>
        <v>0</v>
      </c>
      <c r="P309" s="38">
        <f>[2]Calculations!O277</f>
        <v>0</v>
      </c>
      <c r="Q309" s="38">
        <f>[2]Calculations!S277</f>
        <v>0</v>
      </c>
      <c r="R309" s="38">
        <f>[2]Calculations!Q277</f>
        <v>0</v>
      </c>
      <c r="S309" s="38">
        <f>[2]Calculations!T277</f>
        <v>0</v>
      </c>
      <c r="T309" s="38">
        <f>[2]Calculations!R277</f>
        <v>0</v>
      </c>
      <c r="U309" s="38">
        <f>[2]Calculations!U277</f>
        <v>0</v>
      </c>
      <c r="V309" s="38" t="str">
        <f>[2]Calculations!X277</f>
        <v>Not Modelled</v>
      </c>
      <c r="W309" s="38" t="str">
        <f>[2]Calculations!Y277</f>
        <v>N/A</v>
      </c>
      <c r="X309" s="38" t="s">
        <v>100</v>
      </c>
      <c r="Y309" s="73" t="s">
        <v>106</v>
      </c>
      <c r="Z309" s="74" t="s">
        <v>107</v>
      </c>
      <c r="AA309" s="38">
        <f>[2]Calculations!AA277</f>
        <v>0</v>
      </c>
      <c r="AB309" s="38">
        <f>[2]Calculations!AM277</f>
        <v>0</v>
      </c>
      <c r="AC309" s="38">
        <f>[2]Calculations!AB277</f>
        <v>0</v>
      </c>
      <c r="AD309" s="38">
        <f>[2]Calculations!AN277</f>
        <v>0</v>
      </c>
      <c r="AE309" s="38">
        <f>[2]Calculations!AC277</f>
        <v>0</v>
      </c>
      <c r="AF309" s="38">
        <f>[2]Calculations!AO277</f>
        <v>0</v>
      </c>
      <c r="AG309" s="38">
        <f>[2]Calculations!AD277</f>
        <v>0</v>
      </c>
      <c r="AH309" s="38">
        <f>[2]Calculations!AP277</f>
        <v>0</v>
      </c>
      <c r="AI309" s="38">
        <f>[2]Calculations!AE277</f>
        <v>0</v>
      </c>
      <c r="AJ309" s="38">
        <f>[2]Calculations!AQ277</f>
        <v>0</v>
      </c>
      <c r="AK309" s="38">
        <f>[2]Calculations!AF277</f>
        <v>0</v>
      </c>
      <c r="AL309" s="38">
        <f>[2]Calculations!AR277</f>
        <v>0</v>
      </c>
      <c r="AM309" s="38">
        <f>[2]Calculations!AG277</f>
        <v>0</v>
      </c>
      <c r="AN309" s="38">
        <f>[2]Calculations!AS277</f>
        <v>0</v>
      </c>
      <c r="AO309" s="38">
        <f>[2]Calculations!AH277</f>
        <v>0</v>
      </c>
      <c r="AP309" s="38">
        <f>[2]Calculations!AT277</f>
        <v>0</v>
      </c>
      <c r="AQ309" s="38">
        <f>[2]Calculations!AI277</f>
        <v>0</v>
      </c>
      <c r="AR309" s="38">
        <f>[2]Calculations!AU277</f>
        <v>0</v>
      </c>
      <c r="AS309" s="38">
        <f>[2]Calculations!AJ277</f>
        <v>0</v>
      </c>
      <c r="AT309" s="38">
        <f>[2]Calculations!AV277</f>
        <v>0</v>
      </c>
      <c r="AU309" s="38">
        <f>[2]Calculations!AK277</f>
        <v>0</v>
      </c>
      <c r="AV309" s="38">
        <f>[2]Calculations!AW277</f>
        <v>0</v>
      </c>
      <c r="AW309" s="13"/>
      <c r="AX309" s="13"/>
      <c r="AY309" s="85" t="str">
        <f>[2]Calculations!D277</f>
        <v>Land Supply 2018</v>
      </c>
    </row>
    <row r="310" spans="2:51" ht="26" x14ac:dyDescent="0.35">
      <c r="B310" s="13" t="str">
        <f>[2]Calculations!A278</f>
        <v>114981/FO/2017</v>
      </c>
      <c r="C310" s="30" t="str">
        <f>[2]Calculations!B278</f>
        <v>2 Partington Street, Miles Platting</v>
      </c>
      <c r="D310" s="13" t="str">
        <f>[2]Calculations!C278</f>
        <v>Residential</v>
      </c>
      <c r="E310" s="38">
        <f>[2]Calculations!E278</f>
        <v>8.4252500000000004E-3</v>
      </c>
      <c r="F310" s="38">
        <f>[2]Calculations!I278</f>
        <v>8.4252500000000004E-3</v>
      </c>
      <c r="G310" s="38">
        <f>[2]Calculations!M278</f>
        <v>100</v>
      </c>
      <c r="H310" s="38">
        <f>[2]Calculations!H278</f>
        <v>0</v>
      </c>
      <c r="I310" s="38">
        <f>[2]Calculations!L278</f>
        <v>0</v>
      </c>
      <c r="J310" s="38">
        <f>[2]Calculations!G278</f>
        <v>0</v>
      </c>
      <c r="K310" s="38">
        <f>[2]Calculations!K278</f>
        <v>0</v>
      </c>
      <c r="L310" s="38">
        <f>[2]Calculations!F278</f>
        <v>0</v>
      </c>
      <c r="M310" s="38">
        <f>[2]Calculations!J278</f>
        <v>0</v>
      </c>
      <c r="N310" s="38">
        <f>[2]Calculations!V278</f>
        <v>0</v>
      </c>
      <c r="O310" s="38">
        <f>[2]Calculations!W278</f>
        <v>0</v>
      </c>
      <c r="P310" s="38">
        <f>[2]Calculations!O278</f>
        <v>0</v>
      </c>
      <c r="Q310" s="38">
        <f>[2]Calculations!S278</f>
        <v>0</v>
      </c>
      <c r="R310" s="38">
        <f>[2]Calculations!Q278</f>
        <v>0</v>
      </c>
      <c r="S310" s="38">
        <f>[2]Calculations!T278</f>
        <v>0</v>
      </c>
      <c r="T310" s="38">
        <f>[2]Calculations!R278</f>
        <v>0</v>
      </c>
      <c r="U310" s="38">
        <f>[2]Calculations!U278</f>
        <v>0</v>
      </c>
      <c r="V310" s="38" t="str">
        <f>[2]Calculations!X278</f>
        <v>Not Modelled</v>
      </c>
      <c r="W310" s="38" t="str">
        <f>[2]Calculations!Y278</f>
        <v>N/A</v>
      </c>
      <c r="X310" s="38" t="s">
        <v>100</v>
      </c>
      <c r="Y310" s="73" t="s">
        <v>106</v>
      </c>
      <c r="Z310" s="74" t="s">
        <v>107</v>
      </c>
      <c r="AA310" s="38">
        <f>[2]Calculations!AA278</f>
        <v>0</v>
      </c>
      <c r="AB310" s="38">
        <f>[2]Calculations!AM278</f>
        <v>0</v>
      </c>
      <c r="AC310" s="38">
        <f>[2]Calculations!AB278</f>
        <v>0</v>
      </c>
      <c r="AD310" s="38">
        <f>[2]Calculations!AN278</f>
        <v>0</v>
      </c>
      <c r="AE310" s="38">
        <f>[2]Calculations!AC278</f>
        <v>0</v>
      </c>
      <c r="AF310" s="38">
        <f>[2]Calculations!AO278</f>
        <v>0</v>
      </c>
      <c r="AG310" s="38">
        <f>[2]Calculations!AD278</f>
        <v>0</v>
      </c>
      <c r="AH310" s="38">
        <f>[2]Calculations!AP278</f>
        <v>0</v>
      </c>
      <c r="AI310" s="38">
        <f>[2]Calculations!AE278</f>
        <v>0</v>
      </c>
      <c r="AJ310" s="38">
        <f>[2]Calculations!AQ278</f>
        <v>0</v>
      </c>
      <c r="AK310" s="38">
        <f>[2]Calculations!AF278</f>
        <v>0</v>
      </c>
      <c r="AL310" s="38">
        <f>[2]Calculations!AR278</f>
        <v>0</v>
      </c>
      <c r="AM310" s="38">
        <f>[2]Calculations!AG278</f>
        <v>0</v>
      </c>
      <c r="AN310" s="38">
        <f>[2]Calculations!AS278</f>
        <v>0</v>
      </c>
      <c r="AO310" s="38">
        <f>[2]Calculations!AH278</f>
        <v>0</v>
      </c>
      <c r="AP310" s="38">
        <f>[2]Calculations!AT278</f>
        <v>0</v>
      </c>
      <c r="AQ310" s="38">
        <f>[2]Calculations!AI278</f>
        <v>8.4252499993699992E-3</v>
      </c>
      <c r="AR310" s="38">
        <f>[2]Calculations!AU278</f>
        <v>99.999999992522461</v>
      </c>
      <c r="AS310" s="38">
        <f>[2]Calculations!AJ278</f>
        <v>0</v>
      </c>
      <c r="AT310" s="38">
        <f>[2]Calculations!AV278</f>
        <v>0</v>
      </c>
      <c r="AU310" s="38">
        <f>[2]Calculations!AK278</f>
        <v>0</v>
      </c>
      <c r="AV310" s="38">
        <f>[2]Calculations!AW278</f>
        <v>0</v>
      </c>
      <c r="AW310" s="13"/>
      <c r="AX310" s="13"/>
      <c r="AY310" s="85" t="str">
        <f>[2]Calculations!D278</f>
        <v>Land Supply 2018</v>
      </c>
    </row>
    <row r="311" spans="2:51" ht="14.5" x14ac:dyDescent="0.35">
      <c r="B311" s="13" t="str">
        <f>[2]Calculations!A279</f>
        <v>114999/FO/2017 / 109335</v>
      </c>
      <c r="C311" s="30" t="str">
        <f>[2]Calculations!B279</f>
        <v>Potato Wharf Blocks 3 and 4</v>
      </c>
      <c r="D311" s="13" t="str">
        <f>[2]Calculations!C279</f>
        <v>Residential</v>
      </c>
      <c r="E311" s="38">
        <f>[2]Calculations!E279</f>
        <v>0.74318399999999996</v>
      </c>
      <c r="F311" s="38">
        <f>[2]Calculations!I279</f>
        <v>0.20151103416514471</v>
      </c>
      <c r="G311" s="38">
        <f>[2]Calculations!M279</f>
        <v>27.114554964200615</v>
      </c>
      <c r="H311" s="38">
        <f>[2]Calculations!H279</f>
        <v>0.53173065032</v>
      </c>
      <c r="I311" s="38">
        <f>[2]Calculations!L279</f>
        <v>71.547645040797434</v>
      </c>
      <c r="J311" s="38">
        <f>[2]Calculations!G279</f>
        <v>9.9418901598600003E-3</v>
      </c>
      <c r="K311" s="38">
        <f>[2]Calculations!K279</f>
        <v>1.3377427608586838</v>
      </c>
      <c r="L311" s="38">
        <f>[2]Calculations!F279</f>
        <v>4.2535499517599999E-7</v>
      </c>
      <c r="M311" s="38">
        <f>[2]Calculations!J279</f>
        <v>5.7234143250662019E-5</v>
      </c>
      <c r="N311" s="38">
        <f>[2]Calculations!V279</f>
        <v>0.68524866053300004</v>
      </c>
      <c r="O311" s="38">
        <f>[2]Calculations!W279</f>
        <v>92.204442040329198</v>
      </c>
      <c r="P311" s="38">
        <f>[2]Calculations!O279</f>
        <v>3.7931399999999997E-2</v>
      </c>
      <c r="Q311" s="38">
        <f>[2]Calculations!S279</f>
        <v>5.1039042821158693</v>
      </c>
      <c r="R311" s="38">
        <f>[2]Calculations!Q279</f>
        <v>0</v>
      </c>
      <c r="S311" s="38">
        <f>[2]Calculations!T279</f>
        <v>0</v>
      </c>
      <c r="T311" s="38">
        <f>[2]Calculations!R279</f>
        <v>0</v>
      </c>
      <c r="U311" s="38">
        <f>[2]Calculations!U279</f>
        <v>0</v>
      </c>
      <c r="V311" s="38" t="str">
        <f>[2]Calculations!X279</f>
        <v>Not Modelled</v>
      </c>
      <c r="W311" s="38" t="str">
        <f>[2]Calculations!Y279</f>
        <v>N/A</v>
      </c>
      <c r="X311" s="38" t="s">
        <v>100</v>
      </c>
      <c r="Y311" s="73" t="s">
        <v>108</v>
      </c>
      <c r="Z311" s="73" t="s">
        <v>109</v>
      </c>
      <c r="AA311" s="38">
        <f>[2]Calculations!AA279</f>
        <v>0</v>
      </c>
      <c r="AB311" s="38">
        <f>[2]Calculations!AM279</f>
        <v>0</v>
      </c>
      <c r="AC311" s="38">
        <f>[2]Calculations!AB279</f>
        <v>0</v>
      </c>
      <c r="AD311" s="38">
        <f>[2]Calculations!AN279</f>
        <v>0</v>
      </c>
      <c r="AE311" s="38">
        <f>[2]Calculations!AC279</f>
        <v>0</v>
      </c>
      <c r="AF311" s="38">
        <f>[2]Calculations!AO279</f>
        <v>0</v>
      </c>
      <c r="AG311" s="38">
        <f>[2]Calculations!AD279</f>
        <v>0</v>
      </c>
      <c r="AH311" s="38">
        <f>[2]Calculations!AP279</f>
        <v>0</v>
      </c>
      <c r="AI311" s="38">
        <f>[2]Calculations!AE279</f>
        <v>0</v>
      </c>
      <c r="AJ311" s="38">
        <f>[2]Calculations!AQ279</f>
        <v>0</v>
      </c>
      <c r="AK311" s="38">
        <f>[2]Calculations!AF279</f>
        <v>0</v>
      </c>
      <c r="AL311" s="38">
        <f>[2]Calculations!AR279</f>
        <v>0</v>
      </c>
      <c r="AM311" s="38">
        <f>[2]Calculations!AG279</f>
        <v>0</v>
      </c>
      <c r="AN311" s="38">
        <f>[2]Calculations!AS279</f>
        <v>0</v>
      </c>
      <c r="AO311" s="38">
        <f>[2]Calculations!AH279</f>
        <v>0</v>
      </c>
      <c r="AP311" s="38">
        <f>[2]Calculations!AT279</f>
        <v>0</v>
      </c>
      <c r="AQ311" s="38">
        <f>[2]Calculations!AI279</f>
        <v>0.74318444999599997</v>
      </c>
      <c r="AR311" s="38">
        <f>[2]Calculations!AU279</f>
        <v>100.00006054974273</v>
      </c>
      <c r="AS311" s="38">
        <f>[2]Calculations!AJ279</f>
        <v>0</v>
      </c>
      <c r="AT311" s="38">
        <f>[2]Calculations!AV279</f>
        <v>0</v>
      </c>
      <c r="AU311" s="38">
        <f>[2]Calculations!AK279</f>
        <v>0</v>
      </c>
      <c r="AV311" s="38">
        <f>[2]Calculations!AW279</f>
        <v>0</v>
      </c>
      <c r="AW311" s="13"/>
      <c r="AX311" s="13"/>
      <c r="AY311" s="85" t="str">
        <f>[2]Calculations!D279</f>
        <v>Land Supply 2018</v>
      </c>
    </row>
    <row r="312" spans="2:51" ht="26" x14ac:dyDescent="0.35">
      <c r="B312" s="13" t="str">
        <f>[2]Calculations!A280</f>
        <v>115014/FO/2017</v>
      </c>
      <c r="C312" s="30" t="str">
        <f>[2]Calculations!B280</f>
        <v>550B Wilbraham Road, Chorlton</v>
      </c>
      <c r="D312" s="13" t="str">
        <f>[2]Calculations!C280</f>
        <v>Residential</v>
      </c>
      <c r="E312" s="38">
        <f>[2]Calculations!E280</f>
        <v>5.96403E-2</v>
      </c>
      <c r="F312" s="38">
        <f>[2]Calculations!I280</f>
        <v>5.96403E-2</v>
      </c>
      <c r="G312" s="38">
        <f>[2]Calculations!M280</f>
        <v>100</v>
      </c>
      <c r="H312" s="38">
        <f>[2]Calculations!H280</f>
        <v>0</v>
      </c>
      <c r="I312" s="38">
        <f>[2]Calculations!L280</f>
        <v>0</v>
      </c>
      <c r="J312" s="38">
        <f>[2]Calculations!G280</f>
        <v>0</v>
      </c>
      <c r="K312" s="38">
        <f>[2]Calculations!K280</f>
        <v>0</v>
      </c>
      <c r="L312" s="38">
        <f>[2]Calculations!F280</f>
        <v>0</v>
      </c>
      <c r="M312" s="38">
        <f>[2]Calculations!J280</f>
        <v>0</v>
      </c>
      <c r="N312" s="38">
        <f>[2]Calculations!V280</f>
        <v>0</v>
      </c>
      <c r="O312" s="38">
        <f>[2]Calculations!W280</f>
        <v>0</v>
      </c>
      <c r="P312" s="38">
        <f>[2]Calculations!O280</f>
        <v>0</v>
      </c>
      <c r="Q312" s="38">
        <f>[2]Calculations!S280</f>
        <v>0</v>
      </c>
      <c r="R312" s="38">
        <f>[2]Calculations!Q280</f>
        <v>0</v>
      </c>
      <c r="S312" s="38">
        <f>[2]Calculations!T280</f>
        <v>0</v>
      </c>
      <c r="T312" s="38">
        <f>[2]Calculations!R280</f>
        <v>0</v>
      </c>
      <c r="U312" s="38">
        <f>[2]Calculations!U280</f>
        <v>0</v>
      </c>
      <c r="V312" s="38" t="str">
        <f>[2]Calculations!X280</f>
        <v>Not Modelled</v>
      </c>
      <c r="W312" s="38" t="str">
        <f>[2]Calculations!Y280</f>
        <v>N/A</v>
      </c>
      <c r="X312" s="38" t="s">
        <v>100</v>
      </c>
      <c r="Y312" s="73" t="s">
        <v>106</v>
      </c>
      <c r="Z312" s="74" t="s">
        <v>107</v>
      </c>
      <c r="AA312" s="38">
        <f>[2]Calculations!AA280</f>
        <v>0</v>
      </c>
      <c r="AB312" s="38">
        <f>[2]Calculations!AM280</f>
        <v>0</v>
      </c>
      <c r="AC312" s="38">
        <f>[2]Calculations!AB280</f>
        <v>0</v>
      </c>
      <c r="AD312" s="38">
        <f>[2]Calculations!AN280</f>
        <v>0</v>
      </c>
      <c r="AE312" s="38">
        <f>[2]Calculations!AC280</f>
        <v>0</v>
      </c>
      <c r="AF312" s="38">
        <f>[2]Calculations!AO280</f>
        <v>0</v>
      </c>
      <c r="AG312" s="38">
        <f>[2]Calculations!AD280</f>
        <v>0</v>
      </c>
      <c r="AH312" s="38">
        <f>[2]Calculations!AP280</f>
        <v>0</v>
      </c>
      <c r="AI312" s="38">
        <f>[2]Calculations!AE280</f>
        <v>0</v>
      </c>
      <c r="AJ312" s="38">
        <f>[2]Calculations!AQ280</f>
        <v>0</v>
      </c>
      <c r="AK312" s="38">
        <f>[2]Calculations!AF280</f>
        <v>0</v>
      </c>
      <c r="AL312" s="38">
        <f>[2]Calculations!AR280</f>
        <v>0</v>
      </c>
      <c r="AM312" s="38">
        <f>[2]Calculations!AG280</f>
        <v>0</v>
      </c>
      <c r="AN312" s="38">
        <f>[2]Calculations!AS280</f>
        <v>0</v>
      </c>
      <c r="AO312" s="38">
        <f>[2]Calculations!AH280</f>
        <v>0</v>
      </c>
      <c r="AP312" s="38">
        <f>[2]Calculations!AT280</f>
        <v>0</v>
      </c>
      <c r="AQ312" s="38">
        <f>[2]Calculations!AI280</f>
        <v>0</v>
      </c>
      <c r="AR312" s="38">
        <f>[2]Calculations!AU280</f>
        <v>0</v>
      </c>
      <c r="AS312" s="38">
        <f>[2]Calculations!AJ280</f>
        <v>0</v>
      </c>
      <c r="AT312" s="38">
        <f>[2]Calculations!AV280</f>
        <v>0</v>
      </c>
      <c r="AU312" s="38">
        <f>[2]Calculations!AK280</f>
        <v>0</v>
      </c>
      <c r="AV312" s="38">
        <f>[2]Calculations!AW280</f>
        <v>0</v>
      </c>
      <c r="AW312" s="13"/>
      <c r="AX312" s="13"/>
      <c r="AY312" s="85" t="str">
        <f>[2]Calculations!D280</f>
        <v>Land Supply 2018</v>
      </c>
    </row>
    <row r="313" spans="2:51" ht="26" x14ac:dyDescent="0.35">
      <c r="B313" s="13" t="str">
        <f>[2]Calculations!A281</f>
        <v>115017/P3MPA/2017</v>
      </c>
      <c r="C313" s="30" t="str">
        <f>[2]Calculations!B281</f>
        <v>53 Broom Lane</v>
      </c>
      <c r="D313" s="13" t="str">
        <f>[2]Calculations!C281</f>
        <v>Residential</v>
      </c>
      <c r="E313" s="38">
        <f>[2]Calculations!E281</f>
        <v>8.5426500000000006E-3</v>
      </c>
      <c r="F313" s="38">
        <f>[2]Calculations!I281</f>
        <v>8.5426500000000006E-3</v>
      </c>
      <c r="G313" s="38">
        <f>[2]Calculations!M281</f>
        <v>100</v>
      </c>
      <c r="H313" s="38">
        <f>[2]Calculations!H281</f>
        <v>0</v>
      </c>
      <c r="I313" s="38">
        <f>[2]Calculations!L281</f>
        <v>0</v>
      </c>
      <c r="J313" s="38">
        <f>[2]Calculations!G281</f>
        <v>0</v>
      </c>
      <c r="K313" s="38">
        <f>[2]Calculations!K281</f>
        <v>0</v>
      </c>
      <c r="L313" s="38">
        <f>[2]Calculations!F281</f>
        <v>0</v>
      </c>
      <c r="M313" s="38">
        <f>[2]Calculations!J281</f>
        <v>0</v>
      </c>
      <c r="N313" s="38">
        <f>[2]Calculations!V281</f>
        <v>0</v>
      </c>
      <c r="O313" s="38">
        <f>[2]Calculations!W281</f>
        <v>0</v>
      </c>
      <c r="P313" s="38">
        <f>[2]Calculations!O281</f>
        <v>0</v>
      </c>
      <c r="Q313" s="38">
        <f>[2]Calculations!S281</f>
        <v>0</v>
      </c>
      <c r="R313" s="38">
        <f>[2]Calculations!Q281</f>
        <v>0</v>
      </c>
      <c r="S313" s="38">
        <f>[2]Calculations!T281</f>
        <v>0</v>
      </c>
      <c r="T313" s="38">
        <f>[2]Calculations!R281</f>
        <v>0</v>
      </c>
      <c r="U313" s="38">
        <f>[2]Calculations!U281</f>
        <v>0</v>
      </c>
      <c r="V313" s="38" t="str">
        <f>[2]Calculations!X281</f>
        <v>Not Modelled</v>
      </c>
      <c r="W313" s="38" t="str">
        <f>[2]Calculations!Y281</f>
        <v>N/A</v>
      </c>
      <c r="X313" s="38" t="s">
        <v>100</v>
      </c>
      <c r="Y313" s="73" t="s">
        <v>106</v>
      </c>
      <c r="Z313" s="74" t="s">
        <v>107</v>
      </c>
      <c r="AA313" s="38">
        <f>[2]Calculations!AA281</f>
        <v>0</v>
      </c>
      <c r="AB313" s="38">
        <f>[2]Calculations!AM281</f>
        <v>0</v>
      </c>
      <c r="AC313" s="38">
        <f>[2]Calculations!AB281</f>
        <v>0</v>
      </c>
      <c r="AD313" s="38">
        <f>[2]Calculations!AN281</f>
        <v>0</v>
      </c>
      <c r="AE313" s="38">
        <f>[2]Calculations!AC281</f>
        <v>0</v>
      </c>
      <c r="AF313" s="38">
        <f>[2]Calculations!AO281</f>
        <v>0</v>
      </c>
      <c r="AG313" s="38">
        <f>[2]Calculations!AD281</f>
        <v>0</v>
      </c>
      <c r="AH313" s="38">
        <f>[2]Calculations!AP281</f>
        <v>0</v>
      </c>
      <c r="AI313" s="38">
        <f>[2]Calculations!AE281</f>
        <v>0</v>
      </c>
      <c r="AJ313" s="38">
        <f>[2]Calculations!AQ281</f>
        <v>0</v>
      </c>
      <c r="AK313" s="38">
        <f>[2]Calculations!AF281</f>
        <v>0</v>
      </c>
      <c r="AL313" s="38">
        <f>[2]Calculations!AR281</f>
        <v>0</v>
      </c>
      <c r="AM313" s="38">
        <f>[2]Calculations!AG281</f>
        <v>0</v>
      </c>
      <c r="AN313" s="38">
        <f>[2]Calculations!AS281</f>
        <v>0</v>
      </c>
      <c r="AO313" s="38">
        <f>[2]Calculations!AH281</f>
        <v>0</v>
      </c>
      <c r="AP313" s="38">
        <f>[2]Calculations!AT281</f>
        <v>0</v>
      </c>
      <c r="AQ313" s="38">
        <f>[2]Calculations!AI281</f>
        <v>0</v>
      </c>
      <c r="AR313" s="38">
        <f>[2]Calculations!AU281</f>
        <v>0</v>
      </c>
      <c r="AS313" s="38">
        <f>[2]Calculations!AJ281</f>
        <v>0</v>
      </c>
      <c r="AT313" s="38">
        <f>[2]Calculations!AV281</f>
        <v>0</v>
      </c>
      <c r="AU313" s="38">
        <f>[2]Calculations!AK281</f>
        <v>0</v>
      </c>
      <c r="AV313" s="38">
        <f>[2]Calculations!AW281</f>
        <v>0</v>
      </c>
      <c r="AW313" s="13"/>
      <c r="AX313" s="13"/>
      <c r="AY313" s="85" t="str">
        <f>[2]Calculations!D281</f>
        <v>Land Supply 2018</v>
      </c>
    </row>
    <row r="314" spans="2:51" ht="26" x14ac:dyDescent="0.35">
      <c r="B314" s="13" t="str">
        <f>[2]Calculations!A282</f>
        <v>115038/FO/2017</v>
      </c>
      <c r="C314" s="30" t="str">
        <f>[2]Calculations!B282</f>
        <v>60 Lloyd Street South</v>
      </c>
      <c r="D314" s="13" t="str">
        <f>[2]Calculations!C282</f>
        <v>Residential</v>
      </c>
      <c r="E314" s="38">
        <f>[2]Calculations!E282</f>
        <v>1.4983700000000001E-2</v>
      </c>
      <c r="F314" s="38">
        <f>[2]Calculations!I282</f>
        <v>1.4983700000000001E-2</v>
      </c>
      <c r="G314" s="38">
        <f>[2]Calculations!M282</f>
        <v>100</v>
      </c>
      <c r="H314" s="38">
        <f>[2]Calculations!H282</f>
        <v>0</v>
      </c>
      <c r="I314" s="38">
        <f>[2]Calculations!L282</f>
        <v>0</v>
      </c>
      <c r="J314" s="38">
        <f>[2]Calculations!G282</f>
        <v>0</v>
      </c>
      <c r="K314" s="38">
        <f>[2]Calculations!K282</f>
        <v>0</v>
      </c>
      <c r="L314" s="38">
        <f>[2]Calculations!F282</f>
        <v>0</v>
      </c>
      <c r="M314" s="38">
        <f>[2]Calculations!J282</f>
        <v>0</v>
      </c>
      <c r="N314" s="38">
        <f>[2]Calculations!V282</f>
        <v>1.49836500011E-2</v>
      </c>
      <c r="O314" s="38">
        <f>[2]Calculations!W282</f>
        <v>99.999666311391707</v>
      </c>
      <c r="P314" s="38">
        <f>[2]Calculations!O282</f>
        <v>0</v>
      </c>
      <c r="Q314" s="38">
        <f>[2]Calculations!S282</f>
        <v>0</v>
      </c>
      <c r="R314" s="38">
        <f>[2]Calculations!Q282</f>
        <v>0</v>
      </c>
      <c r="S314" s="38">
        <f>[2]Calculations!T282</f>
        <v>0</v>
      </c>
      <c r="T314" s="38">
        <f>[2]Calculations!R282</f>
        <v>0</v>
      </c>
      <c r="U314" s="38">
        <f>[2]Calculations!U282</f>
        <v>0</v>
      </c>
      <c r="V314" s="38" t="str">
        <f>[2]Calculations!X282</f>
        <v>Not Modelled</v>
      </c>
      <c r="W314" s="38" t="str">
        <f>[2]Calculations!Y282</f>
        <v>N/A</v>
      </c>
      <c r="X314" s="38" t="s">
        <v>100</v>
      </c>
      <c r="Y314" s="73" t="s">
        <v>106</v>
      </c>
      <c r="Z314" s="74" t="s">
        <v>107</v>
      </c>
      <c r="AA314" s="38">
        <f>[2]Calculations!AA282</f>
        <v>0</v>
      </c>
      <c r="AB314" s="38">
        <f>[2]Calculations!AM282</f>
        <v>0</v>
      </c>
      <c r="AC314" s="38">
        <f>[2]Calculations!AB282</f>
        <v>0</v>
      </c>
      <c r="AD314" s="38">
        <f>[2]Calculations!AN282</f>
        <v>0</v>
      </c>
      <c r="AE314" s="38">
        <f>[2]Calculations!AC282</f>
        <v>0</v>
      </c>
      <c r="AF314" s="38">
        <f>[2]Calculations!AO282</f>
        <v>0</v>
      </c>
      <c r="AG314" s="38">
        <f>[2]Calculations!AD282</f>
        <v>0</v>
      </c>
      <c r="AH314" s="38">
        <f>[2]Calculations!AP282</f>
        <v>0</v>
      </c>
      <c r="AI314" s="38">
        <f>[2]Calculations!AE282</f>
        <v>0</v>
      </c>
      <c r="AJ314" s="38">
        <f>[2]Calculations!AQ282</f>
        <v>0</v>
      </c>
      <c r="AK314" s="38">
        <f>[2]Calculations!AF282</f>
        <v>0</v>
      </c>
      <c r="AL314" s="38">
        <f>[2]Calculations!AR282</f>
        <v>0</v>
      </c>
      <c r="AM314" s="38">
        <f>[2]Calculations!AG282</f>
        <v>0</v>
      </c>
      <c r="AN314" s="38">
        <f>[2]Calculations!AS282</f>
        <v>0</v>
      </c>
      <c r="AO314" s="38">
        <f>[2]Calculations!AH282</f>
        <v>0</v>
      </c>
      <c r="AP314" s="38">
        <f>[2]Calculations!AT282</f>
        <v>0</v>
      </c>
      <c r="AQ314" s="38">
        <f>[2]Calculations!AI282</f>
        <v>0</v>
      </c>
      <c r="AR314" s="38">
        <f>[2]Calculations!AU282</f>
        <v>0</v>
      </c>
      <c r="AS314" s="38">
        <f>[2]Calculations!AJ282</f>
        <v>0</v>
      </c>
      <c r="AT314" s="38">
        <f>[2]Calculations!AV282</f>
        <v>0</v>
      </c>
      <c r="AU314" s="38">
        <f>[2]Calculations!AK282</f>
        <v>0</v>
      </c>
      <c r="AV314" s="38">
        <f>[2]Calculations!AW282</f>
        <v>0</v>
      </c>
      <c r="AW314" s="13"/>
      <c r="AX314" s="13"/>
      <c r="AY314" s="85" t="str">
        <f>[2]Calculations!D282</f>
        <v>Land Supply 2018</v>
      </c>
    </row>
    <row r="315" spans="2:51" ht="26" x14ac:dyDescent="0.35">
      <c r="B315" s="13" t="str">
        <f>[2]Calculations!A283</f>
        <v>115051/FO/2017</v>
      </c>
      <c r="C315" s="30" t="str">
        <f>[2]Calculations!B283</f>
        <v>38 Eastburn Avenue</v>
      </c>
      <c r="D315" s="13" t="str">
        <f>[2]Calculations!C283</f>
        <v>Residential</v>
      </c>
      <c r="E315" s="38">
        <f>[2]Calculations!E283</f>
        <v>2.1578799999999999E-2</v>
      </c>
      <c r="F315" s="38">
        <f>[2]Calculations!I283</f>
        <v>2.1578799999999999E-2</v>
      </c>
      <c r="G315" s="38">
        <f>[2]Calculations!M283</f>
        <v>100</v>
      </c>
      <c r="H315" s="38">
        <f>[2]Calculations!H283</f>
        <v>0</v>
      </c>
      <c r="I315" s="38">
        <f>[2]Calculations!L283</f>
        <v>0</v>
      </c>
      <c r="J315" s="38">
        <f>[2]Calculations!G283</f>
        <v>0</v>
      </c>
      <c r="K315" s="38">
        <f>[2]Calculations!K283</f>
        <v>0</v>
      </c>
      <c r="L315" s="38">
        <f>[2]Calculations!F283</f>
        <v>0</v>
      </c>
      <c r="M315" s="38">
        <f>[2]Calculations!J283</f>
        <v>0</v>
      </c>
      <c r="N315" s="38">
        <f>[2]Calculations!V283</f>
        <v>0</v>
      </c>
      <c r="O315" s="38">
        <f>[2]Calculations!W283</f>
        <v>0</v>
      </c>
      <c r="P315" s="38">
        <f>[2]Calculations!O283</f>
        <v>0</v>
      </c>
      <c r="Q315" s="38">
        <f>[2]Calculations!S283</f>
        <v>0</v>
      </c>
      <c r="R315" s="38">
        <f>[2]Calculations!Q283</f>
        <v>0</v>
      </c>
      <c r="S315" s="38">
        <f>[2]Calculations!T283</f>
        <v>0</v>
      </c>
      <c r="T315" s="38">
        <f>[2]Calculations!R283</f>
        <v>0</v>
      </c>
      <c r="U315" s="38">
        <f>[2]Calculations!U283</f>
        <v>0</v>
      </c>
      <c r="V315" s="38" t="str">
        <f>[2]Calculations!X283</f>
        <v>Not Modelled</v>
      </c>
      <c r="W315" s="38" t="str">
        <f>[2]Calculations!Y283</f>
        <v>N/A</v>
      </c>
      <c r="X315" s="38" t="s">
        <v>100</v>
      </c>
      <c r="Y315" s="73" t="s">
        <v>106</v>
      </c>
      <c r="Z315" s="74" t="s">
        <v>107</v>
      </c>
      <c r="AA315" s="38">
        <f>[2]Calculations!AA283</f>
        <v>0</v>
      </c>
      <c r="AB315" s="38">
        <f>[2]Calculations!AM283</f>
        <v>0</v>
      </c>
      <c r="AC315" s="38">
        <f>[2]Calculations!AB283</f>
        <v>0</v>
      </c>
      <c r="AD315" s="38">
        <f>[2]Calculations!AN283</f>
        <v>0</v>
      </c>
      <c r="AE315" s="38">
        <f>[2]Calculations!AC283</f>
        <v>0</v>
      </c>
      <c r="AF315" s="38">
        <f>[2]Calculations!AO283</f>
        <v>0</v>
      </c>
      <c r="AG315" s="38">
        <f>[2]Calculations!AD283</f>
        <v>0</v>
      </c>
      <c r="AH315" s="38">
        <f>[2]Calculations!AP283</f>
        <v>0</v>
      </c>
      <c r="AI315" s="38">
        <f>[2]Calculations!AE283</f>
        <v>0</v>
      </c>
      <c r="AJ315" s="38">
        <f>[2]Calculations!AQ283</f>
        <v>0</v>
      </c>
      <c r="AK315" s="38">
        <f>[2]Calculations!AF283</f>
        <v>0</v>
      </c>
      <c r="AL315" s="38">
        <f>[2]Calculations!AR283</f>
        <v>0</v>
      </c>
      <c r="AM315" s="38">
        <f>[2]Calculations!AG283</f>
        <v>0</v>
      </c>
      <c r="AN315" s="38">
        <f>[2]Calculations!AS283</f>
        <v>0</v>
      </c>
      <c r="AO315" s="38">
        <f>[2]Calculations!AH283</f>
        <v>0</v>
      </c>
      <c r="AP315" s="38">
        <f>[2]Calculations!AT283</f>
        <v>0</v>
      </c>
      <c r="AQ315" s="38">
        <f>[2]Calculations!AI283</f>
        <v>2.1578825001000002E-2</v>
      </c>
      <c r="AR315" s="38">
        <f>[2]Calculations!AU283</f>
        <v>100.00011585908393</v>
      </c>
      <c r="AS315" s="38">
        <f>[2]Calculations!AJ283</f>
        <v>0</v>
      </c>
      <c r="AT315" s="38">
        <f>[2]Calculations!AV283</f>
        <v>0</v>
      </c>
      <c r="AU315" s="38">
        <f>[2]Calculations!AK283</f>
        <v>0</v>
      </c>
      <c r="AV315" s="38">
        <f>[2]Calculations!AW283</f>
        <v>0</v>
      </c>
      <c r="AW315" s="13"/>
      <c r="AX315" s="13"/>
      <c r="AY315" s="85" t="str">
        <f>[2]Calculations!D283</f>
        <v>Land Supply 2018</v>
      </c>
    </row>
    <row r="316" spans="2:51" ht="26" x14ac:dyDescent="0.35">
      <c r="B316" s="13" t="str">
        <f>[2]Calculations!A284</f>
        <v>115087/FO/2017 / 111679</v>
      </c>
      <c r="C316" s="30" t="str">
        <f>[2]Calculations!B284</f>
        <v>Unit 6 Bentinck Street Industrial Estate Bentinck Street Hulme</v>
      </c>
      <c r="D316" s="13" t="str">
        <f>[2]Calculations!C284</f>
        <v>Residential</v>
      </c>
      <c r="E316" s="38">
        <f>[2]Calculations!E284</f>
        <v>8.2721000000000003E-2</v>
      </c>
      <c r="F316" s="38">
        <f>[2]Calculations!I284</f>
        <v>8.2721000000000003E-2</v>
      </c>
      <c r="G316" s="38">
        <f>[2]Calculations!M284</f>
        <v>100</v>
      </c>
      <c r="H316" s="38">
        <f>[2]Calculations!H284</f>
        <v>0</v>
      </c>
      <c r="I316" s="38">
        <f>[2]Calculations!L284</f>
        <v>0</v>
      </c>
      <c r="J316" s="38">
        <f>[2]Calculations!G284</f>
        <v>0</v>
      </c>
      <c r="K316" s="38">
        <f>[2]Calculations!K284</f>
        <v>0</v>
      </c>
      <c r="L316" s="38">
        <f>[2]Calculations!F284</f>
        <v>0</v>
      </c>
      <c r="M316" s="38">
        <f>[2]Calculations!J284</f>
        <v>0</v>
      </c>
      <c r="N316" s="38">
        <f>[2]Calculations!V284</f>
        <v>0</v>
      </c>
      <c r="O316" s="38">
        <f>[2]Calculations!W284</f>
        <v>0</v>
      </c>
      <c r="P316" s="38">
        <f>[2]Calculations!O284</f>
        <v>0</v>
      </c>
      <c r="Q316" s="38">
        <f>[2]Calculations!S284</f>
        <v>0</v>
      </c>
      <c r="R316" s="38">
        <f>[2]Calculations!Q284</f>
        <v>0</v>
      </c>
      <c r="S316" s="38">
        <f>[2]Calculations!T284</f>
        <v>0</v>
      </c>
      <c r="T316" s="38">
        <f>[2]Calculations!R284</f>
        <v>0</v>
      </c>
      <c r="U316" s="38">
        <f>[2]Calculations!U284</f>
        <v>0</v>
      </c>
      <c r="V316" s="38" t="str">
        <f>[2]Calculations!X284</f>
        <v>Not Modelled</v>
      </c>
      <c r="W316" s="38" t="str">
        <f>[2]Calculations!Y284</f>
        <v>N/A</v>
      </c>
      <c r="X316" s="38" t="s">
        <v>100</v>
      </c>
      <c r="Y316" s="73" t="s">
        <v>106</v>
      </c>
      <c r="Z316" s="74" t="s">
        <v>107</v>
      </c>
      <c r="AA316" s="38">
        <f>[2]Calculations!AA284</f>
        <v>0</v>
      </c>
      <c r="AB316" s="38">
        <f>[2]Calculations!AM284</f>
        <v>0</v>
      </c>
      <c r="AC316" s="38">
        <f>[2]Calculations!AB284</f>
        <v>0</v>
      </c>
      <c r="AD316" s="38">
        <f>[2]Calculations!AN284</f>
        <v>0</v>
      </c>
      <c r="AE316" s="38">
        <f>[2]Calculations!AC284</f>
        <v>0</v>
      </c>
      <c r="AF316" s="38">
        <f>[2]Calculations!AO284</f>
        <v>0</v>
      </c>
      <c r="AG316" s="38">
        <f>[2]Calculations!AD284</f>
        <v>0</v>
      </c>
      <c r="AH316" s="38">
        <f>[2]Calculations!AP284</f>
        <v>0</v>
      </c>
      <c r="AI316" s="38">
        <f>[2]Calculations!AE284</f>
        <v>0</v>
      </c>
      <c r="AJ316" s="38">
        <f>[2]Calculations!AQ284</f>
        <v>0</v>
      </c>
      <c r="AK316" s="38">
        <f>[2]Calculations!AF284</f>
        <v>0</v>
      </c>
      <c r="AL316" s="38">
        <f>[2]Calculations!AR284</f>
        <v>0</v>
      </c>
      <c r="AM316" s="38">
        <f>[2]Calculations!AG284</f>
        <v>0</v>
      </c>
      <c r="AN316" s="38">
        <f>[2]Calculations!AS284</f>
        <v>0</v>
      </c>
      <c r="AO316" s="38">
        <f>[2]Calculations!AH284</f>
        <v>0</v>
      </c>
      <c r="AP316" s="38">
        <f>[2]Calculations!AT284</f>
        <v>0</v>
      </c>
      <c r="AQ316" s="38">
        <f>[2]Calculations!AI284</f>
        <v>8.2720985001400002E-2</v>
      </c>
      <c r="AR316" s="38">
        <f>[2]Calculations!AU284</f>
        <v>99.999981868449368</v>
      </c>
      <c r="AS316" s="38">
        <f>[2]Calculations!AJ284</f>
        <v>0</v>
      </c>
      <c r="AT316" s="38">
        <f>[2]Calculations!AV284</f>
        <v>0</v>
      </c>
      <c r="AU316" s="38">
        <f>[2]Calculations!AK284</f>
        <v>0</v>
      </c>
      <c r="AV316" s="38">
        <f>[2]Calculations!AW284</f>
        <v>0</v>
      </c>
      <c r="AW316" s="13"/>
      <c r="AX316" s="13"/>
      <c r="AY316" s="85" t="str">
        <f>[2]Calculations!D284</f>
        <v>Land Supply 2018</v>
      </c>
    </row>
    <row r="317" spans="2:51" ht="26" x14ac:dyDescent="0.35">
      <c r="B317" s="13" t="str">
        <f>[2]Calculations!A285</f>
        <v>115090/FO/2017</v>
      </c>
      <c r="C317" s="30" t="str">
        <f>[2]Calculations!B285</f>
        <v>215-217 Moston Lane</v>
      </c>
      <c r="D317" s="13" t="str">
        <f>[2]Calculations!C285</f>
        <v>Residential</v>
      </c>
      <c r="E317" s="38">
        <f>[2]Calculations!E285</f>
        <v>3.4626200000000003E-2</v>
      </c>
      <c r="F317" s="38">
        <f>[2]Calculations!I285</f>
        <v>3.4626200000000003E-2</v>
      </c>
      <c r="G317" s="38">
        <f>[2]Calculations!M285</f>
        <v>100</v>
      </c>
      <c r="H317" s="38">
        <f>[2]Calculations!H285</f>
        <v>0</v>
      </c>
      <c r="I317" s="38">
        <f>[2]Calculations!L285</f>
        <v>0</v>
      </c>
      <c r="J317" s="38">
        <f>[2]Calculations!G285</f>
        <v>0</v>
      </c>
      <c r="K317" s="38">
        <f>[2]Calculations!K285</f>
        <v>0</v>
      </c>
      <c r="L317" s="38">
        <f>[2]Calculations!F285</f>
        <v>0</v>
      </c>
      <c r="M317" s="38">
        <f>[2]Calculations!J285</f>
        <v>0</v>
      </c>
      <c r="N317" s="38">
        <f>[2]Calculations!V285</f>
        <v>0</v>
      </c>
      <c r="O317" s="38">
        <f>[2]Calculations!W285</f>
        <v>0</v>
      </c>
      <c r="P317" s="38">
        <f>[2]Calculations!O285</f>
        <v>0</v>
      </c>
      <c r="Q317" s="38">
        <f>[2]Calculations!S285</f>
        <v>0</v>
      </c>
      <c r="R317" s="38">
        <f>[2]Calculations!Q285</f>
        <v>0</v>
      </c>
      <c r="S317" s="38">
        <f>[2]Calculations!T285</f>
        <v>0</v>
      </c>
      <c r="T317" s="38">
        <f>[2]Calculations!R285</f>
        <v>0</v>
      </c>
      <c r="U317" s="38">
        <f>[2]Calculations!U285</f>
        <v>0</v>
      </c>
      <c r="V317" s="38" t="str">
        <f>[2]Calculations!X285</f>
        <v>Not Modelled</v>
      </c>
      <c r="W317" s="38" t="str">
        <f>[2]Calculations!Y285</f>
        <v>N/A</v>
      </c>
      <c r="X317" s="38" t="s">
        <v>100</v>
      </c>
      <c r="Y317" s="73" t="s">
        <v>106</v>
      </c>
      <c r="Z317" s="74" t="s">
        <v>107</v>
      </c>
      <c r="AA317" s="38">
        <f>[2]Calculations!AA285</f>
        <v>0</v>
      </c>
      <c r="AB317" s="38">
        <f>[2]Calculations!AM285</f>
        <v>0</v>
      </c>
      <c r="AC317" s="38">
        <f>[2]Calculations!AB285</f>
        <v>0</v>
      </c>
      <c r="AD317" s="38">
        <f>[2]Calculations!AN285</f>
        <v>0</v>
      </c>
      <c r="AE317" s="38">
        <f>[2]Calculations!AC285</f>
        <v>0</v>
      </c>
      <c r="AF317" s="38">
        <f>[2]Calculations!AO285</f>
        <v>0</v>
      </c>
      <c r="AG317" s="38">
        <f>[2]Calculations!AD285</f>
        <v>0</v>
      </c>
      <c r="AH317" s="38">
        <f>[2]Calculations!AP285</f>
        <v>0</v>
      </c>
      <c r="AI317" s="38">
        <f>[2]Calculations!AE285</f>
        <v>0</v>
      </c>
      <c r="AJ317" s="38">
        <f>[2]Calculations!AQ285</f>
        <v>0</v>
      </c>
      <c r="AK317" s="38">
        <f>[2]Calculations!AF285</f>
        <v>0</v>
      </c>
      <c r="AL317" s="38">
        <f>[2]Calculations!AR285</f>
        <v>0</v>
      </c>
      <c r="AM317" s="38">
        <f>[2]Calculations!AG285</f>
        <v>0</v>
      </c>
      <c r="AN317" s="38">
        <f>[2]Calculations!AS285</f>
        <v>0</v>
      </c>
      <c r="AO317" s="38">
        <f>[2]Calculations!AH285</f>
        <v>0</v>
      </c>
      <c r="AP317" s="38">
        <f>[2]Calculations!AT285</f>
        <v>0</v>
      </c>
      <c r="AQ317" s="38">
        <f>[2]Calculations!AI285</f>
        <v>3.4626170001600003E-2</v>
      </c>
      <c r="AR317" s="38">
        <f>[2]Calculations!AU285</f>
        <v>99.99991336502417</v>
      </c>
      <c r="AS317" s="38">
        <f>[2]Calculations!AJ285</f>
        <v>0</v>
      </c>
      <c r="AT317" s="38">
        <f>[2]Calculations!AV285</f>
        <v>0</v>
      </c>
      <c r="AU317" s="38">
        <f>[2]Calculations!AK285</f>
        <v>0</v>
      </c>
      <c r="AV317" s="38">
        <f>[2]Calculations!AW285</f>
        <v>0</v>
      </c>
      <c r="AW317" s="13"/>
      <c r="AX317" s="13"/>
      <c r="AY317" s="85" t="str">
        <f>[2]Calculations!D285</f>
        <v>Land Supply 2018</v>
      </c>
    </row>
    <row r="318" spans="2:51" ht="14.5" x14ac:dyDescent="0.35">
      <c r="B318" s="13" t="str">
        <f>[2]Calculations!A286</f>
        <v>115139/FO/2017</v>
      </c>
      <c r="C318" s="30" t="str">
        <f>[2]Calculations!B286</f>
        <v>Clarkesville Farm</v>
      </c>
      <c r="D318" s="13" t="str">
        <f>[2]Calculations!C286</f>
        <v>Residential</v>
      </c>
      <c r="E318" s="38">
        <f>[2]Calculations!E286</f>
        <v>1.5235000000000001</v>
      </c>
      <c r="F318" s="38">
        <f>[2]Calculations!I286</f>
        <v>1.5235000000000001</v>
      </c>
      <c r="G318" s="38">
        <f>[2]Calculations!M286</f>
        <v>100</v>
      </c>
      <c r="H318" s="38">
        <f>[2]Calculations!H286</f>
        <v>0</v>
      </c>
      <c r="I318" s="38">
        <f>[2]Calculations!L286</f>
        <v>0</v>
      </c>
      <c r="J318" s="38">
        <f>[2]Calculations!G286</f>
        <v>0</v>
      </c>
      <c r="K318" s="38">
        <f>[2]Calculations!K286</f>
        <v>0</v>
      </c>
      <c r="L318" s="38">
        <f>[2]Calculations!F286</f>
        <v>0</v>
      </c>
      <c r="M318" s="38">
        <f>[2]Calculations!J286</f>
        <v>0</v>
      </c>
      <c r="N318" s="38">
        <f>[2]Calculations!V286</f>
        <v>0</v>
      </c>
      <c r="O318" s="38">
        <f>[2]Calculations!W286</f>
        <v>0</v>
      </c>
      <c r="P318" s="38">
        <f>[2]Calculations!O286</f>
        <v>1.4655722607E-2</v>
      </c>
      <c r="Q318" s="38">
        <f>[2]Calculations!S286</f>
        <v>0.96197719770265833</v>
      </c>
      <c r="R318" s="38">
        <f>[2]Calculations!Q286</f>
        <v>1.2655722607E-2</v>
      </c>
      <c r="S318" s="38">
        <f>[2]Calculations!T286</f>
        <v>0.83070053212996386</v>
      </c>
      <c r="T318" s="38">
        <f>[2]Calculations!R286</f>
        <v>0</v>
      </c>
      <c r="U318" s="38">
        <f>[2]Calculations!U286</f>
        <v>0</v>
      </c>
      <c r="V318" s="38" t="str">
        <f>[2]Calculations!X286</f>
        <v>Not Modelled</v>
      </c>
      <c r="W318" s="38" t="str">
        <f>[2]Calculations!Y286</f>
        <v>N/A</v>
      </c>
      <c r="X318" s="38" t="s">
        <v>100</v>
      </c>
      <c r="Y318" s="73" t="s">
        <v>105</v>
      </c>
      <c r="Z318" s="73" t="s">
        <v>1066</v>
      </c>
      <c r="AA318" s="38">
        <f>[2]Calculations!AA286</f>
        <v>0</v>
      </c>
      <c r="AB318" s="38">
        <f>[2]Calculations!AM286</f>
        <v>0</v>
      </c>
      <c r="AC318" s="38">
        <f>[2]Calculations!AB286</f>
        <v>0</v>
      </c>
      <c r="AD318" s="38">
        <f>[2]Calculations!AN286</f>
        <v>0</v>
      </c>
      <c r="AE318" s="38">
        <f>[2]Calculations!AC286</f>
        <v>0</v>
      </c>
      <c r="AF318" s="38">
        <f>[2]Calculations!AO286</f>
        <v>0</v>
      </c>
      <c r="AG318" s="38">
        <f>[2]Calculations!AD286</f>
        <v>0</v>
      </c>
      <c r="AH318" s="38">
        <f>[2]Calculations!AP286</f>
        <v>0</v>
      </c>
      <c r="AI318" s="38">
        <f>[2]Calculations!AE286</f>
        <v>0</v>
      </c>
      <c r="AJ318" s="38">
        <f>[2]Calculations!AQ286</f>
        <v>0</v>
      </c>
      <c r="AK318" s="38">
        <f>[2]Calculations!AF286</f>
        <v>0</v>
      </c>
      <c r="AL318" s="38">
        <f>[2]Calculations!AR286</f>
        <v>0</v>
      </c>
      <c r="AM318" s="38">
        <f>[2]Calculations!AG286</f>
        <v>2.8400000000000002E-2</v>
      </c>
      <c r="AN318" s="38">
        <f>[2]Calculations!AS286</f>
        <v>1.8641286511322612</v>
      </c>
      <c r="AO318" s="38">
        <f>[2]Calculations!AH286</f>
        <v>0</v>
      </c>
      <c r="AP318" s="38">
        <f>[2]Calculations!AT286</f>
        <v>0</v>
      </c>
      <c r="AQ318" s="38">
        <f>[2]Calculations!AI286</f>
        <v>1.5234952900000001</v>
      </c>
      <c r="AR318" s="38">
        <f>[2]Calculations!AU286</f>
        <v>99.999690843452569</v>
      </c>
      <c r="AS318" s="38">
        <f>[2]Calculations!AJ286</f>
        <v>0</v>
      </c>
      <c r="AT318" s="38">
        <f>[2]Calculations!AV286</f>
        <v>0</v>
      </c>
      <c r="AU318" s="38">
        <f>[2]Calculations!AK286</f>
        <v>0</v>
      </c>
      <c r="AV318" s="38">
        <f>[2]Calculations!AW286</f>
        <v>0</v>
      </c>
      <c r="AW318" s="13"/>
      <c r="AX318" s="13"/>
      <c r="AY318" s="85" t="str">
        <f>[2]Calculations!D286</f>
        <v>Land Supply 2018</v>
      </c>
    </row>
    <row r="319" spans="2:51" ht="26" x14ac:dyDescent="0.35">
      <c r="B319" s="13" t="str">
        <f>[2]Calculations!A287</f>
        <v>115162/FO/2017</v>
      </c>
      <c r="C319" s="30" t="str">
        <f>[2]Calculations!B287</f>
        <v>286 Burton Road</v>
      </c>
      <c r="D319" s="13" t="str">
        <f>[2]Calculations!C287</f>
        <v>Residential</v>
      </c>
      <c r="E319" s="38">
        <f>[2]Calculations!E287</f>
        <v>4.29299E-2</v>
      </c>
      <c r="F319" s="38">
        <f>[2]Calculations!I287</f>
        <v>4.29299E-2</v>
      </c>
      <c r="G319" s="38">
        <f>[2]Calculations!M287</f>
        <v>100</v>
      </c>
      <c r="H319" s="38">
        <f>[2]Calculations!H287</f>
        <v>0</v>
      </c>
      <c r="I319" s="38">
        <f>[2]Calculations!L287</f>
        <v>0</v>
      </c>
      <c r="J319" s="38">
        <f>[2]Calculations!G287</f>
        <v>0</v>
      </c>
      <c r="K319" s="38">
        <f>[2]Calculations!K287</f>
        <v>0</v>
      </c>
      <c r="L319" s="38">
        <f>[2]Calculations!F287</f>
        <v>0</v>
      </c>
      <c r="M319" s="38">
        <f>[2]Calculations!J287</f>
        <v>0</v>
      </c>
      <c r="N319" s="38">
        <f>[2]Calculations!V287</f>
        <v>0</v>
      </c>
      <c r="O319" s="38">
        <f>[2]Calculations!W287</f>
        <v>0</v>
      </c>
      <c r="P319" s="38">
        <f>[2]Calculations!O287</f>
        <v>0</v>
      </c>
      <c r="Q319" s="38">
        <f>[2]Calculations!S287</f>
        <v>0</v>
      </c>
      <c r="R319" s="38">
        <f>[2]Calculations!Q287</f>
        <v>0</v>
      </c>
      <c r="S319" s="38">
        <f>[2]Calculations!T287</f>
        <v>0</v>
      </c>
      <c r="T319" s="38">
        <f>[2]Calculations!R287</f>
        <v>0</v>
      </c>
      <c r="U319" s="38">
        <f>[2]Calculations!U287</f>
        <v>0</v>
      </c>
      <c r="V319" s="38" t="str">
        <f>[2]Calculations!X287</f>
        <v>Not Modelled</v>
      </c>
      <c r="W319" s="38" t="str">
        <f>[2]Calculations!Y287</f>
        <v>N/A</v>
      </c>
      <c r="X319" s="38" t="s">
        <v>100</v>
      </c>
      <c r="Y319" s="73" t="s">
        <v>106</v>
      </c>
      <c r="Z319" s="74" t="s">
        <v>107</v>
      </c>
      <c r="AA319" s="38">
        <f>[2]Calculations!AA287</f>
        <v>0</v>
      </c>
      <c r="AB319" s="38">
        <f>[2]Calculations!AM287</f>
        <v>0</v>
      </c>
      <c r="AC319" s="38">
        <f>[2]Calculations!AB287</f>
        <v>0</v>
      </c>
      <c r="AD319" s="38">
        <f>[2]Calculations!AN287</f>
        <v>0</v>
      </c>
      <c r="AE319" s="38">
        <f>[2]Calculations!AC287</f>
        <v>0</v>
      </c>
      <c r="AF319" s="38">
        <f>[2]Calculations!AO287</f>
        <v>0</v>
      </c>
      <c r="AG319" s="38">
        <f>[2]Calculations!AD287</f>
        <v>0</v>
      </c>
      <c r="AH319" s="38">
        <f>[2]Calculations!AP287</f>
        <v>0</v>
      </c>
      <c r="AI319" s="38">
        <f>[2]Calculations!AE287</f>
        <v>0</v>
      </c>
      <c r="AJ319" s="38">
        <f>[2]Calculations!AQ287</f>
        <v>0</v>
      </c>
      <c r="AK319" s="38">
        <f>[2]Calculations!AF287</f>
        <v>0</v>
      </c>
      <c r="AL319" s="38">
        <f>[2]Calculations!AR287</f>
        <v>0</v>
      </c>
      <c r="AM319" s="38">
        <f>[2]Calculations!AG287</f>
        <v>0</v>
      </c>
      <c r="AN319" s="38">
        <f>[2]Calculations!AS287</f>
        <v>0</v>
      </c>
      <c r="AO319" s="38">
        <f>[2]Calculations!AH287</f>
        <v>0</v>
      </c>
      <c r="AP319" s="38">
        <f>[2]Calculations!AT287</f>
        <v>0</v>
      </c>
      <c r="AQ319" s="38">
        <f>[2]Calculations!AI287</f>
        <v>0</v>
      </c>
      <c r="AR319" s="38">
        <f>[2]Calculations!AU287</f>
        <v>0</v>
      </c>
      <c r="AS319" s="38">
        <f>[2]Calculations!AJ287</f>
        <v>0</v>
      </c>
      <c r="AT319" s="38">
        <f>[2]Calculations!AV287</f>
        <v>0</v>
      </c>
      <c r="AU319" s="38">
        <f>[2]Calculations!AK287</f>
        <v>0</v>
      </c>
      <c r="AV319" s="38">
        <f>[2]Calculations!AW287</f>
        <v>0</v>
      </c>
      <c r="AW319" s="13"/>
      <c r="AX319" s="13"/>
      <c r="AY319" s="85" t="str">
        <f>[2]Calculations!D287</f>
        <v>Land Supply 2018</v>
      </c>
    </row>
    <row r="320" spans="2:51" ht="14.5" x14ac:dyDescent="0.35">
      <c r="B320" s="13" t="str">
        <f>[2]Calculations!A288</f>
        <v>115166/FO/2017</v>
      </c>
      <c r="C320" s="30" t="str">
        <f>[2]Calculations!B288</f>
        <v>Renold Plc Trident 2 Styal Road Manchester M22 5XB</v>
      </c>
      <c r="D320" s="13" t="str">
        <f>[2]Calculations!C288</f>
        <v>Offices</v>
      </c>
      <c r="E320" s="38">
        <f>[2]Calculations!E288</f>
        <v>0.48159299999999999</v>
      </c>
      <c r="F320" s="38">
        <f>[2]Calculations!I288</f>
        <v>0.48159299999999999</v>
      </c>
      <c r="G320" s="38">
        <f>[2]Calculations!M288</f>
        <v>100</v>
      </c>
      <c r="H320" s="38">
        <f>[2]Calculations!H288</f>
        <v>0</v>
      </c>
      <c r="I320" s="38">
        <f>[2]Calculations!L288</f>
        <v>0</v>
      </c>
      <c r="J320" s="38">
        <f>[2]Calculations!G288</f>
        <v>0</v>
      </c>
      <c r="K320" s="38">
        <f>[2]Calculations!K288</f>
        <v>0</v>
      </c>
      <c r="L320" s="38">
        <f>[2]Calculations!F288</f>
        <v>0</v>
      </c>
      <c r="M320" s="38">
        <f>[2]Calculations!J288</f>
        <v>0</v>
      </c>
      <c r="N320" s="38">
        <f>[2]Calculations!V288</f>
        <v>0</v>
      </c>
      <c r="O320" s="38">
        <f>[2]Calculations!W288</f>
        <v>0</v>
      </c>
      <c r="P320" s="38">
        <f>[2]Calculations!O288</f>
        <v>5.6551400000000002E-2</v>
      </c>
      <c r="Q320" s="38">
        <f>[2]Calculations!S288</f>
        <v>11.742571009130117</v>
      </c>
      <c r="R320" s="38">
        <f>[2]Calculations!Q288</f>
        <v>0</v>
      </c>
      <c r="S320" s="38">
        <f>[2]Calculations!T288</f>
        <v>0</v>
      </c>
      <c r="T320" s="38">
        <f>[2]Calculations!R288</f>
        <v>0</v>
      </c>
      <c r="U320" s="38">
        <f>[2]Calculations!U288</f>
        <v>0</v>
      </c>
      <c r="V320" s="38" t="str">
        <f>[2]Calculations!X288</f>
        <v>Not Modelled</v>
      </c>
      <c r="W320" s="38" t="str">
        <f>[2]Calculations!Y288</f>
        <v>N/A</v>
      </c>
      <c r="X320" s="38" t="s">
        <v>101</v>
      </c>
      <c r="Y320" s="73" t="s">
        <v>105</v>
      </c>
      <c r="Z320" s="73" t="s">
        <v>1066</v>
      </c>
      <c r="AA320" s="38">
        <f>[2]Calculations!AA288</f>
        <v>0</v>
      </c>
      <c r="AB320" s="38">
        <f>[2]Calculations!AM288</f>
        <v>0</v>
      </c>
      <c r="AC320" s="38">
        <f>[2]Calculations!AB288</f>
        <v>0.01</v>
      </c>
      <c r="AD320" s="38">
        <f>[2]Calculations!AN288</f>
        <v>2.0764421409779628</v>
      </c>
      <c r="AE320" s="38">
        <f>[2]Calculations!AC288</f>
        <v>0</v>
      </c>
      <c r="AF320" s="38">
        <f>[2]Calculations!AO288</f>
        <v>0</v>
      </c>
      <c r="AG320" s="38">
        <f>[2]Calculations!AD288</f>
        <v>0</v>
      </c>
      <c r="AH320" s="38">
        <f>[2]Calculations!AP288</f>
        <v>0</v>
      </c>
      <c r="AI320" s="38">
        <f>[2]Calculations!AE288</f>
        <v>0</v>
      </c>
      <c r="AJ320" s="38">
        <f>[2]Calculations!AQ288</f>
        <v>0</v>
      </c>
      <c r="AK320" s="38">
        <f>[2]Calculations!AF288</f>
        <v>0</v>
      </c>
      <c r="AL320" s="38">
        <f>[2]Calculations!AR288</f>
        <v>0</v>
      </c>
      <c r="AM320" s="38">
        <f>[2]Calculations!AG288</f>
        <v>0</v>
      </c>
      <c r="AN320" s="38">
        <f>[2]Calculations!AS288</f>
        <v>0</v>
      </c>
      <c r="AO320" s="38">
        <f>[2]Calculations!AH288</f>
        <v>0</v>
      </c>
      <c r="AP320" s="38">
        <f>[2]Calculations!AT288</f>
        <v>0</v>
      </c>
      <c r="AQ320" s="38">
        <f>[2]Calculations!AI288</f>
        <v>0</v>
      </c>
      <c r="AR320" s="38">
        <f>[2]Calculations!AU288</f>
        <v>0</v>
      </c>
      <c r="AS320" s="38">
        <f>[2]Calculations!AJ288</f>
        <v>0</v>
      </c>
      <c r="AT320" s="38">
        <f>[2]Calculations!AV288</f>
        <v>0</v>
      </c>
      <c r="AU320" s="38">
        <f>[2]Calculations!AK288</f>
        <v>0</v>
      </c>
      <c r="AV320" s="38">
        <f>[2]Calculations!AW288</f>
        <v>0</v>
      </c>
      <c r="AW320" s="13"/>
      <c r="AX320" s="13"/>
      <c r="AY320" s="85" t="str">
        <f>[2]Calculations!D288</f>
        <v>Land Supply 2018</v>
      </c>
    </row>
    <row r="321" spans="2:51" ht="14.5" x14ac:dyDescent="0.35">
      <c r="B321" s="13" t="str">
        <f>[2]Calculations!A289</f>
        <v>115178/FO/2017</v>
      </c>
      <c r="C321" s="30" t="str">
        <f>[2]Calculations!B289</f>
        <v>Eider House (Piccadilly Basin Framework)</v>
      </c>
      <c r="D321" s="13" t="str">
        <f>[2]Calculations!C289</f>
        <v>Residential</v>
      </c>
      <c r="E321" s="38">
        <f>[2]Calculations!E289</f>
        <v>0.21657399999999999</v>
      </c>
      <c r="F321" s="38">
        <f>[2]Calculations!I289</f>
        <v>0.21657399999999999</v>
      </c>
      <c r="G321" s="38">
        <f>[2]Calculations!M289</f>
        <v>100</v>
      </c>
      <c r="H321" s="38">
        <f>[2]Calculations!H289</f>
        <v>0</v>
      </c>
      <c r="I321" s="38">
        <f>[2]Calculations!L289</f>
        <v>0</v>
      </c>
      <c r="J321" s="38">
        <f>[2]Calculations!G289</f>
        <v>0</v>
      </c>
      <c r="K321" s="38">
        <f>[2]Calculations!K289</f>
        <v>0</v>
      </c>
      <c r="L321" s="38">
        <f>[2]Calculations!F289</f>
        <v>0</v>
      </c>
      <c r="M321" s="38">
        <f>[2]Calculations!J289</f>
        <v>0</v>
      </c>
      <c r="N321" s="38">
        <f>[2]Calculations!V289</f>
        <v>0</v>
      </c>
      <c r="O321" s="38">
        <f>[2]Calculations!W289</f>
        <v>0</v>
      </c>
      <c r="P321" s="38">
        <f>[2]Calculations!O289</f>
        <v>8.5724199999999995E-5</v>
      </c>
      <c r="Q321" s="38">
        <f>[2]Calculations!S289</f>
        <v>3.9581944277706463E-2</v>
      </c>
      <c r="R321" s="38">
        <f>[2]Calculations!Q289</f>
        <v>0</v>
      </c>
      <c r="S321" s="38">
        <f>[2]Calculations!T289</f>
        <v>0</v>
      </c>
      <c r="T321" s="38">
        <f>[2]Calculations!R289</f>
        <v>0</v>
      </c>
      <c r="U321" s="38">
        <f>[2]Calculations!U289</f>
        <v>0</v>
      </c>
      <c r="V321" s="38" t="str">
        <f>[2]Calculations!X289</f>
        <v>Not Modelled</v>
      </c>
      <c r="W321" s="38" t="str">
        <f>[2]Calculations!Y289</f>
        <v>N/A</v>
      </c>
      <c r="X321" s="38" t="s">
        <v>100</v>
      </c>
      <c r="Y321" s="73" t="s">
        <v>105</v>
      </c>
      <c r="Z321" s="73" t="s">
        <v>1066</v>
      </c>
      <c r="AA321" s="38">
        <f>[2]Calculations!AA289</f>
        <v>0</v>
      </c>
      <c r="AB321" s="38">
        <f>[2]Calculations!AM289</f>
        <v>0</v>
      </c>
      <c r="AC321" s="38">
        <f>[2]Calculations!AB289</f>
        <v>0</v>
      </c>
      <c r="AD321" s="38">
        <f>[2]Calculations!AN289</f>
        <v>0</v>
      </c>
      <c r="AE321" s="38">
        <f>[2]Calculations!AC289</f>
        <v>0</v>
      </c>
      <c r="AF321" s="38">
        <f>[2]Calculations!AO289</f>
        <v>0</v>
      </c>
      <c r="AG321" s="38">
        <f>[2]Calculations!AD289</f>
        <v>0</v>
      </c>
      <c r="AH321" s="38">
        <f>[2]Calculations!AP289</f>
        <v>0</v>
      </c>
      <c r="AI321" s="38">
        <f>[2]Calculations!AE289</f>
        <v>0</v>
      </c>
      <c r="AJ321" s="38">
        <f>[2]Calculations!AQ289</f>
        <v>0</v>
      </c>
      <c r="AK321" s="38">
        <f>[2]Calculations!AF289</f>
        <v>0</v>
      </c>
      <c r="AL321" s="38">
        <f>[2]Calculations!AR289</f>
        <v>0</v>
      </c>
      <c r="AM321" s="38">
        <f>[2]Calculations!AG289</f>
        <v>0</v>
      </c>
      <c r="AN321" s="38">
        <f>[2]Calculations!AS289</f>
        <v>0</v>
      </c>
      <c r="AO321" s="38">
        <f>[2]Calculations!AH289</f>
        <v>0</v>
      </c>
      <c r="AP321" s="38">
        <f>[2]Calculations!AT289</f>
        <v>0</v>
      </c>
      <c r="AQ321" s="38">
        <f>[2]Calculations!AI289</f>
        <v>0.216573620001</v>
      </c>
      <c r="AR321" s="38">
        <f>[2]Calculations!AU289</f>
        <v>99.999824540803601</v>
      </c>
      <c r="AS321" s="38">
        <f>[2]Calculations!AJ289</f>
        <v>0</v>
      </c>
      <c r="AT321" s="38">
        <f>[2]Calculations!AV289</f>
        <v>0</v>
      </c>
      <c r="AU321" s="38">
        <f>[2]Calculations!AK289</f>
        <v>0</v>
      </c>
      <c r="AV321" s="38">
        <f>[2]Calculations!AW289</f>
        <v>0</v>
      </c>
      <c r="AW321" s="13"/>
      <c r="AX321" s="13"/>
      <c r="AY321" s="85" t="str">
        <f>[2]Calculations!D289</f>
        <v>Land Supply 2018</v>
      </c>
    </row>
    <row r="322" spans="2:51" ht="26" x14ac:dyDescent="0.35">
      <c r="B322" s="13" t="str">
        <f>[2]Calculations!A290</f>
        <v>115182/FO/2017</v>
      </c>
      <c r="C322" s="30" t="str">
        <f>[2]Calculations!B290</f>
        <v>623 Wilbraham Road</v>
      </c>
      <c r="D322" s="13" t="str">
        <f>[2]Calculations!C290</f>
        <v>Residential</v>
      </c>
      <c r="E322" s="38">
        <f>[2]Calculations!E290</f>
        <v>6.02462E-2</v>
      </c>
      <c r="F322" s="38">
        <f>[2]Calculations!I290</f>
        <v>6.02462E-2</v>
      </c>
      <c r="G322" s="38">
        <f>[2]Calculations!M290</f>
        <v>100</v>
      </c>
      <c r="H322" s="38">
        <f>[2]Calculations!H290</f>
        <v>0</v>
      </c>
      <c r="I322" s="38">
        <f>[2]Calculations!L290</f>
        <v>0</v>
      </c>
      <c r="J322" s="38">
        <f>[2]Calculations!G290</f>
        <v>0</v>
      </c>
      <c r="K322" s="38">
        <f>[2]Calculations!K290</f>
        <v>0</v>
      </c>
      <c r="L322" s="38">
        <f>[2]Calculations!F290</f>
        <v>0</v>
      </c>
      <c r="M322" s="38">
        <f>[2]Calculations!J290</f>
        <v>0</v>
      </c>
      <c r="N322" s="38">
        <f>[2]Calculations!V290</f>
        <v>0</v>
      </c>
      <c r="O322" s="38">
        <f>[2]Calculations!W290</f>
        <v>0</v>
      </c>
      <c r="P322" s="38">
        <f>[2]Calculations!O290</f>
        <v>0</v>
      </c>
      <c r="Q322" s="38">
        <f>[2]Calculations!S290</f>
        <v>0</v>
      </c>
      <c r="R322" s="38">
        <f>[2]Calculations!Q290</f>
        <v>0</v>
      </c>
      <c r="S322" s="38">
        <f>[2]Calculations!T290</f>
        <v>0</v>
      </c>
      <c r="T322" s="38">
        <f>[2]Calculations!R290</f>
        <v>0</v>
      </c>
      <c r="U322" s="38">
        <f>[2]Calculations!U290</f>
        <v>0</v>
      </c>
      <c r="V322" s="38" t="str">
        <f>[2]Calculations!X290</f>
        <v>Not Modelled</v>
      </c>
      <c r="W322" s="38" t="str">
        <f>[2]Calculations!Y290</f>
        <v>N/A</v>
      </c>
      <c r="X322" s="38" t="s">
        <v>100</v>
      </c>
      <c r="Y322" s="73" t="s">
        <v>106</v>
      </c>
      <c r="Z322" s="74" t="s">
        <v>107</v>
      </c>
      <c r="AA322" s="38">
        <f>[2]Calculations!AA290</f>
        <v>0</v>
      </c>
      <c r="AB322" s="38">
        <f>[2]Calculations!AM290</f>
        <v>0</v>
      </c>
      <c r="AC322" s="38">
        <f>[2]Calculations!AB290</f>
        <v>0</v>
      </c>
      <c r="AD322" s="38">
        <f>[2]Calculations!AN290</f>
        <v>0</v>
      </c>
      <c r="AE322" s="38">
        <f>[2]Calculations!AC290</f>
        <v>0</v>
      </c>
      <c r="AF322" s="38">
        <f>[2]Calculations!AO290</f>
        <v>0</v>
      </c>
      <c r="AG322" s="38">
        <f>[2]Calculations!AD290</f>
        <v>0</v>
      </c>
      <c r="AH322" s="38">
        <f>[2]Calculations!AP290</f>
        <v>0</v>
      </c>
      <c r="AI322" s="38">
        <f>[2]Calculations!AE290</f>
        <v>0</v>
      </c>
      <c r="AJ322" s="38">
        <f>[2]Calculations!AQ290</f>
        <v>0</v>
      </c>
      <c r="AK322" s="38">
        <f>[2]Calculations!AF290</f>
        <v>0</v>
      </c>
      <c r="AL322" s="38">
        <f>[2]Calculations!AR290</f>
        <v>0</v>
      </c>
      <c r="AM322" s="38">
        <f>[2]Calculations!AG290</f>
        <v>0</v>
      </c>
      <c r="AN322" s="38">
        <f>[2]Calculations!AS290</f>
        <v>0</v>
      </c>
      <c r="AO322" s="38">
        <f>[2]Calculations!AH290</f>
        <v>0</v>
      </c>
      <c r="AP322" s="38">
        <f>[2]Calculations!AT290</f>
        <v>0</v>
      </c>
      <c r="AQ322" s="38">
        <f>[2]Calculations!AI290</f>
        <v>0</v>
      </c>
      <c r="AR322" s="38">
        <f>[2]Calculations!AU290</f>
        <v>0</v>
      </c>
      <c r="AS322" s="38">
        <f>[2]Calculations!AJ290</f>
        <v>0</v>
      </c>
      <c r="AT322" s="38">
        <f>[2]Calculations!AV290</f>
        <v>0</v>
      </c>
      <c r="AU322" s="38">
        <f>[2]Calculations!AK290</f>
        <v>0</v>
      </c>
      <c r="AV322" s="38">
        <f>[2]Calculations!AW290</f>
        <v>0</v>
      </c>
      <c r="AW322" s="13"/>
      <c r="AX322" s="13"/>
      <c r="AY322" s="85" t="str">
        <f>[2]Calculations!D290</f>
        <v>Land Supply 2018</v>
      </c>
    </row>
    <row r="323" spans="2:51" ht="26" x14ac:dyDescent="0.35">
      <c r="B323" s="13" t="str">
        <f>[2]Calculations!A291</f>
        <v>115200/FO/2017</v>
      </c>
      <c r="C323" s="30" t="str">
        <f>[2]Calculations!B291</f>
        <v>Land Adjacent Manchester Hall 44 - 48 Bridge Street Manchester</v>
      </c>
      <c r="D323" s="13" t="str">
        <f>[2]Calculations!C291</f>
        <v>Offices</v>
      </c>
      <c r="E323" s="38">
        <f>[2]Calculations!E291</f>
        <v>7.0680999999999994E-2</v>
      </c>
      <c r="F323" s="38">
        <f>[2]Calculations!I291</f>
        <v>7.0680999999999994E-2</v>
      </c>
      <c r="G323" s="38">
        <f>[2]Calculations!M291</f>
        <v>100</v>
      </c>
      <c r="H323" s="38">
        <f>[2]Calculations!H291</f>
        <v>0</v>
      </c>
      <c r="I323" s="38">
        <f>[2]Calculations!L291</f>
        <v>0</v>
      </c>
      <c r="J323" s="38">
        <f>[2]Calculations!G291</f>
        <v>0</v>
      </c>
      <c r="K323" s="38">
        <f>[2]Calculations!K291</f>
        <v>0</v>
      </c>
      <c r="L323" s="38">
        <f>[2]Calculations!F291</f>
        <v>0</v>
      </c>
      <c r="M323" s="38">
        <f>[2]Calculations!J291</f>
        <v>0</v>
      </c>
      <c r="N323" s="38">
        <f>[2]Calculations!V291</f>
        <v>0</v>
      </c>
      <c r="O323" s="38">
        <f>[2]Calculations!W291</f>
        <v>0</v>
      </c>
      <c r="P323" s="38">
        <f>[2]Calculations!O291</f>
        <v>0</v>
      </c>
      <c r="Q323" s="38">
        <f>[2]Calculations!S291</f>
        <v>0</v>
      </c>
      <c r="R323" s="38">
        <f>[2]Calculations!Q291</f>
        <v>0</v>
      </c>
      <c r="S323" s="38">
        <f>[2]Calculations!T291</f>
        <v>0</v>
      </c>
      <c r="T323" s="38">
        <f>[2]Calculations!R291</f>
        <v>0</v>
      </c>
      <c r="U323" s="38">
        <f>[2]Calculations!U291</f>
        <v>0</v>
      </c>
      <c r="V323" s="38" t="str">
        <f>[2]Calculations!X291</f>
        <v>Not Modelled</v>
      </c>
      <c r="W323" s="38" t="str">
        <f>[2]Calculations!Y291</f>
        <v>N/A</v>
      </c>
      <c r="X323" s="38" t="s">
        <v>101</v>
      </c>
      <c r="Y323" s="73" t="s">
        <v>106</v>
      </c>
      <c r="Z323" s="74" t="s">
        <v>107</v>
      </c>
      <c r="AA323" s="38">
        <f>[2]Calculations!AA291</f>
        <v>0</v>
      </c>
      <c r="AB323" s="38">
        <f>[2]Calculations!AM291</f>
        <v>0</v>
      </c>
      <c r="AC323" s="38">
        <f>[2]Calculations!AB291</f>
        <v>0</v>
      </c>
      <c r="AD323" s="38">
        <f>[2]Calculations!AN291</f>
        <v>0</v>
      </c>
      <c r="AE323" s="38">
        <f>[2]Calculations!AC291</f>
        <v>0</v>
      </c>
      <c r="AF323" s="38">
        <f>[2]Calculations!AO291</f>
        <v>0</v>
      </c>
      <c r="AG323" s="38">
        <f>[2]Calculations!AD291</f>
        <v>0</v>
      </c>
      <c r="AH323" s="38">
        <f>[2]Calculations!AP291</f>
        <v>0</v>
      </c>
      <c r="AI323" s="38">
        <f>[2]Calculations!AE291</f>
        <v>0</v>
      </c>
      <c r="AJ323" s="38">
        <f>[2]Calculations!AQ291</f>
        <v>0</v>
      </c>
      <c r="AK323" s="38">
        <f>[2]Calculations!AF291</f>
        <v>0</v>
      </c>
      <c r="AL323" s="38">
        <f>[2]Calculations!AR291</f>
        <v>0</v>
      </c>
      <c r="AM323" s="38">
        <f>[2]Calculations!AG291</f>
        <v>0</v>
      </c>
      <c r="AN323" s="38">
        <f>[2]Calculations!AS291</f>
        <v>0</v>
      </c>
      <c r="AO323" s="38">
        <f>[2]Calculations!AH291</f>
        <v>0</v>
      </c>
      <c r="AP323" s="38">
        <f>[2]Calculations!AT291</f>
        <v>0</v>
      </c>
      <c r="AQ323" s="38">
        <f>[2]Calculations!AI291</f>
        <v>0</v>
      </c>
      <c r="AR323" s="38">
        <f>[2]Calculations!AU291</f>
        <v>0</v>
      </c>
      <c r="AS323" s="38">
        <f>[2]Calculations!AJ291</f>
        <v>0</v>
      </c>
      <c r="AT323" s="38">
        <f>[2]Calculations!AV291</f>
        <v>0</v>
      </c>
      <c r="AU323" s="38">
        <f>[2]Calculations!AK291</f>
        <v>0</v>
      </c>
      <c r="AV323" s="38">
        <f>[2]Calculations!AW291</f>
        <v>0</v>
      </c>
      <c r="AW323" s="13"/>
      <c r="AX323" s="13"/>
      <c r="AY323" s="85" t="str">
        <f>[2]Calculations!D291</f>
        <v>Land Supply 2018</v>
      </c>
    </row>
    <row r="324" spans="2:51" ht="14.5" x14ac:dyDescent="0.35">
      <c r="B324" s="13" t="str">
        <f>[2]Calculations!A292</f>
        <v>115207/FO/2017 / 111274</v>
      </c>
      <c r="C324" s="30" t="str">
        <f>[2]Calculations!B292</f>
        <v>Manhattan (Devonshire House), George Street</v>
      </c>
      <c r="D324" s="13" t="str">
        <f>[2]Calculations!C292</f>
        <v>Residential</v>
      </c>
      <c r="E324" s="38">
        <f>[2]Calculations!E292</f>
        <v>4.7171900000000003E-2</v>
      </c>
      <c r="F324" s="38">
        <f>[2]Calculations!I292</f>
        <v>4.7171900000000003E-2</v>
      </c>
      <c r="G324" s="38">
        <f>[2]Calculations!M292</f>
        <v>100</v>
      </c>
      <c r="H324" s="38">
        <f>[2]Calculations!H292</f>
        <v>0</v>
      </c>
      <c r="I324" s="38">
        <f>[2]Calculations!L292</f>
        <v>0</v>
      </c>
      <c r="J324" s="38">
        <f>[2]Calculations!G292</f>
        <v>0</v>
      </c>
      <c r="K324" s="38">
        <f>[2]Calculations!K292</f>
        <v>0</v>
      </c>
      <c r="L324" s="38">
        <f>[2]Calculations!F292</f>
        <v>0</v>
      </c>
      <c r="M324" s="38">
        <f>[2]Calculations!J292</f>
        <v>0</v>
      </c>
      <c r="N324" s="38">
        <f>[2]Calculations!V292</f>
        <v>0</v>
      </c>
      <c r="O324" s="38">
        <f>[2]Calculations!W292</f>
        <v>0</v>
      </c>
      <c r="P324" s="38">
        <f>[2]Calculations!O292</f>
        <v>2.8250699999999998E-4</v>
      </c>
      <c r="Q324" s="38">
        <f>[2]Calculations!S292</f>
        <v>0.59888832122513613</v>
      </c>
      <c r="R324" s="38">
        <f>[2]Calculations!Q292</f>
        <v>0</v>
      </c>
      <c r="S324" s="38">
        <f>[2]Calculations!T292</f>
        <v>0</v>
      </c>
      <c r="T324" s="38">
        <f>[2]Calculations!R292</f>
        <v>0</v>
      </c>
      <c r="U324" s="38">
        <f>[2]Calculations!U292</f>
        <v>0</v>
      </c>
      <c r="V324" s="38" t="str">
        <f>[2]Calculations!X292</f>
        <v>Not Modelled</v>
      </c>
      <c r="W324" s="38" t="str">
        <f>[2]Calculations!Y292</f>
        <v>N/A</v>
      </c>
      <c r="X324" s="38" t="s">
        <v>100</v>
      </c>
      <c r="Y324" s="73" t="s">
        <v>105</v>
      </c>
      <c r="Z324" s="73" t="s">
        <v>1066</v>
      </c>
      <c r="AA324" s="38">
        <f>[2]Calculations!AA292</f>
        <v>0</v>
      </c>
      <c r="AB324" s="38">
        <f>[2]Calculations!AM292</f>
        <v>0</v>
      </c>
      <c r="AC324" s="38">
        <f>[2]Calculations!AB292</f>
        <v>0</v>
      </c>
      <c r="AD324" s="38">
        <f>[2]Calculations!AN292</f>
        <v>0</v>
      </c>
      <c r="AE324" s="38">
        <f>[2]Calculations!AC292</f>
        <v>0</v>
      </c>
      <c r="AF324" s="38">
        <f>[2]Calculations!AO292</f>
        <v>0</v>
      </c>
      <c r="AG324" s="38">
        <f>[2]Calculations!AD292</f>
        <v>0</v>
      </c>
      <c r="AH324" s="38">
        <f>[2]Calculations!AP292</f>
        <v>0</v>
      </c>
      <c r="AI324" s="38">
        <f>[2]Calculations!AE292</f>
        <v>0</v>
      </c>
      <c r="AJ324" s="38">
        <f>[2]Calculations!AQ292</f>
        <v>0</v>
      </c>
      <c r="AK324" s="38">
        <f>[2]Calculations!AF292</f>
        <v>0</v>
      </c>
      <c r="AL324" s="38">
        <f>[2]Calculations!AR292</f>
        <v>0</v>
      </c>
      <c r="AM324" s="38">
        <f>[2]Calculations!AG292</f>
        <v>0</v>
      </c>
      <c r="AN324" s="38">
        <f>[2]Calculations!AS292</f>
        <v>0</v>
      </c>
      <c r="AO324" s="38">
        <f>[2]Calculations!AH292</f>
        <v>0</v>
      </c>
      <c r="AP324" s="38">
        <f>[2]Calculations!AT292</f>
        <v>0</v>
      </c>
      <c r="AQ324" s="38">
        <f>[2]Calculations!AI292</f>
        <v>4.71718749985E-2</v>
      </c>
      <c r="AR324" s="38">
        <f>[2]Calculations!AU292</f>
        <v>99.99994699916688</v>
      </c>
      <c r="AS324" s="38">
        <f>[2]Calculations!AJ292</f>
        <v>0</v>
      </c>
      <c r="AT324" s="38">
        <f>[2]Calculations!AV292</f>
        <v>0</v>
      </c>
      <c r="AU324" s="38">
        <f>[2]Calculations!AK292</f>
        <v>0</v>
      </c>
      <c r="AV324" s="38">
        <f>[2]Calculations!AW292</f>
        <v>0</v>
      </c>
      <c r="AW324" s="13"/>
      <c r="AX324" s="13"/>
      <c r="AY324" s="85" t="str">
        <f>[2]Calculations!D292</f>
        <v>Land Supply 2018</v>
      </c>
    </row>
    <row r="325" spans="2:51" ht="26" x14ac:dyDescent="0.35">
      <c r="B325" s="13" t="str">
        <f>[2]Calculations!A293</f>
        <v>115216/FO/2017</v>
      </c>
      <c r="C325" s="30" t="str">
        <f>[2]Calculations!B293</f>
        <v>Vacant Site Between 717 &amp; 721 Stockport Road</v>
      </c>
      <c r="D325" s="13" t="str">
        <f>[2]Calculations!C293</f>
        <v>Residential</v>
      </c>
      <c r="E325" s="38">
        <f>[2]Calculations!E293</f>
        <v>5.2980400000000004E-3</v>
      </c>
      <c r="F325" s="38">
        <f>[2]Calculations!I293</f>
        <v>5.2980400000000004E-3</v>
      </c>
      <c r="G325" s="38">
        <f>[2]Calculations!M293</f>
        <v>100</v>
      </c>
      <c r="H325" s="38">
        <f>[2]Calculations!H293</f>
        <v>0</v>
      </c>
      <c r="I325" s="38">
        <f>[2]Calculations!L293</f>
        <v>0</v>
      </c>
      <c r="J325" s="38">
        <f>[2]Calculations!G293</f>
        <v>0</v>
      </c>
      <c r="K325" s="38">
        <f>[2]Calculations!K293</f>
        <v>0</v>
      </c>
      <c r="L325" s="38">
        <f>[2]Calculations!F293</f>
        <v>0</v>
      </c>
      <c r="M325" s="38">
        <f>[2]Calculations!J293</f>
        <v>0</v>
      </c>
      <c r="N325" s="38">
        <f>[2]Calculations!V293</f>
        <v>0</v>
      </c>
      <c r="O325" s="38">
        <f>[2]Calculations!W293</f>
        <v>0</v>
      </c>
      <c r="P325" s="38">
        <f>[2]Calculations!O293</f>
        <v>0</v>
      </c>
      <c r="Q325" s="38">
        <f>[2]Calculations!S293</f>
        <v>0</v>
      </c>
      <c r="R325" s="38">
        <f>[2]Calculations!Q293</f>
        <v>0</v>
      </c>
      <c r="S325" s="38">
        <f>[2]Calculations!T293</f>
        <v>0</v>
      </c>
      <c r="T325" s="38">
        <f>[2]Calculations!R293</f>
        <v>0</v>
      </c>
      <c r="U325" s="38">
        <f>[2]Calculations!U293</f>
        <v>0</v>
      </c>
      <c r="V325" s="38" t="str">
        <f>[2]Calculations!X293</f>
        <v>Not Modelled</v>
      </c>
      <c r="W325" s="38" t="str">
        <f>[2]Calculations!Y293</f>
        <v>N/A</v>
      </c>
      <c r="X325" s="38" t="s">
        <v>100</v>
      </c>
      <c r="Y325" s="73" t="s">
        <v>106</v>
      </c>
      <c r="Z325" s="74" t="s">
        <v>107</v>
      </c>
      <c r="AA325" s="38">
        <f>[2]Calculations!AA293</f>
        <v>0</v>
      </c>
      <c r="AB325" s="38">
        <f>[2]Calculations!AM293</f>
        <v>0</v>
      </c>
      <c r="AC325" s="38">
        <f>[2]Calculations!AB293</f>
        <v>0</v>
      </c>
      <c r="AD325" s="38">
        <f>[2]Calculations!AN293</f>
        <v>0</v>
      </c>
      <c r="AE325" s="38">
        <f>[2]Calculations!AC293</f>
        <v>0</v>
      </c>
      <c r="AF325" s="38">
        <f>[2]Calculations!AO293</f>
        <v>0</v>
      </c>
      <c r="AG325" s="38">
        <f>[2]Calculations!AD293</f>
        <v>0</v>
      </c>
      <c r="AH325" s="38">
        <f>[2]Calculations!AP293</f>
        <v>0</v>
      </c>
      <c r="AI325" s="38">
        <f>[2]Calculations!AE293</f>
        <v>0</v>
      </c>
      <c r="AJ325" s="38">
        <f>[2]Calculations!AQ293</f>
        <v>0</v>
      </c>
      <c r="AK325" s="38">
        <f>[2]Calculations!AF293</f>
        <v>0</v>
      </c>
      <c r="AL325" s="38">
        <f>[2]Calculations!AR293</f>
        <v>0</v>
      </c>
      <c r="AM325" s="38">
        <f>[2]Calculations!AG293</f>
        <v>0</v>
      </c>
      <c r="AN325" s="38">
        <f>[2]Calculations!AS293</f>
        <v>0</v>
      </c>
      <c r="AO325" s="38">
        <f>[2]Calculations!AH293</f>
        <v>0</v>
      </c>
      <c r="AP325" s="38">
        <f>[2]Calculations!AT293</f>
        <v>0</v>
      </c>
      <c r="AQ325" s="38">
        <f>[2]Calculations!AI293</f>
        <v>0</v>
      </c>
      <c r="AR325" s="38">
        <f>[2]Calculations!AU293</f>
        <v>0</v>
      </c>
      <c r="AS325" s="38">
        <f>[2]Calculations!AJ293</f>
        <v>0</v>
      </c>
      <c r="AT325" s="38">
        <f>[2]Calculations!AV293</f>
        <v>0</v>
      </c>
      <c r="AU325" s="38">
        <f>[2]Calculations!AK293</f>
        <v>0</v>
      </c>
      <c r="AV325" s="38">
        <f>[2]Calculations!AW293</f>
        <v>0</v>
      </c>
      <c r="AW325" s="13"/>
      <c r="AX325" s="13"/>
      <c r="AY325" s="85" t="str">
        <f>[2]Calculations!D293</f>
        <v>Land Supply 2018</v>
      </c>
    </row>
    <row r="326" spans="2:51" ht="26" x14ac:dyDescent="0.35">
      <c r="B326" s="13" t="str">
        <f>[2]Calculations!A294</f>
        <v>115233/FO/2017</v>
      </c>
      <c r="C326" s="30" t="str">
        <f>[2]Calculations!B294</f>
        <v>3 St John Street</v>
      </c>
      <c r="D326" s="13" t="str">
        <f>[2]Calculations!C294</f>
        <v>Residential</v>
      </c>
      <c r="E326" s="38">
        <f>[2]Calculations!E294</f>
        <v>3.1105799999999999E-2</v>
      </c>
      <c r="F326" s="38">
        <f>[2]Calculations!I294</f>
        <v>3.1105799999999999E-2</v>
      </c>
      <c r="G326" s="38">
        <f>[2]Calculations!M294</f>
        <v>100</v>
      </c>
      <c r="H326" s="38">
        <f>[2]Calculations!H294</f>
        <v>0</v>
      </c>
      <c r="I326" s="38">
        <f>[2]Calculations!L294</f>
        <v>0</v>
      </c>
      <c r="J326" s="38">
        <f>[2]Calculations!G294</f>
        <v>0</v>
      </c>
      <c r="K326" s="38">
        <f>[2]Calculations!K294</f>
        <v>0</v>
      </c>
      <c r="L326" s="38">
        <f>[2]Calculations!F294</f>
        <v>0</v>
      </c>
      <c r="M326" s="38">
        <f>[2]Calculations!J294</f>
        <v>0</v>
      </c>
      <c r="N326" s="38">
        <f>[2]Calculations!V294</f>
        <v>0</v>
      </c>
      <c r="O326" s="38">
        <f>[2]Calculations!W294</f>
        <v>0</v>
      </c>
      <c r="P326" s="38">
        <f>[2]Calculations!O294</f>
        <v>0</v>
      </c>
      <c r="Q326" s="38">
        <f>[2]Calculations!S294</f>
        <v>0</v>
      </c>
      <c r="R326" s="38">
        <f>[2]Calculations!Q294</f>
        <v>0</v>
      </c>
      <c r="S326" s="38">
        <f>[2]Calculations!T294</f>
        <v>0</v>
      </c>
      <c r="T326" s="38">
        <f>[2]Calculations!R294</f>
        <v>0</v>
      </c>
      <c r="U326" s="38">
        <f>[2]Calculations!U294</f>
        <v>0</v>
      </c>
      <c r="V326" s="38" t="str">
        <f>[2]Calculations!X294</f>
        <v>Not Modelled</v>
      </c>
      <c r="W326" s="38" t="str">
        <f>[2]Calculations!Y294</f>
        <v>N/A</v>
      </c>
      <c r="X326" s="38" t="s">
        <v>100</v>
      </c>
      <c r="Y326" s="73" t="s">
        <v>106</v>
      </c>
      <c r="Z326" s="74" t="s">
        <v>107</v>
      </c>
      <c r="AA326" s="38">
        <f>[2]Calculations!AA294</f>
        <v>0</v>
      </c>
      <c r="AB326" s="38">
        <f>[2]Calculations!AM294</f>
        <v>0</v>
      </c>
      <c r="AC326" s="38">
        <f>[2]Calculations!AB294</f>
        <v>0</v>
      </c>
      <c r="AD326" s="38">
        <f>[2]Calculations!AN294</f>
        <v>0</v>
      </c>
      <c r="AE326" s="38">
        <f>[2]Calculations!AC294</f>
        <v>0</v>
      </c>
      <c r="AF326" s="38">
        <f>[2]Calculations!AO294</f>
        <v>0</v>
      </c>
      <c r="AG326" s="38">
        <f>[2]Calculations!AD294</f>
        <v>0</v>
      </c>
      <c r="AH326" s="38">
        <f>[2]Calculations!AP294</f>
        <v>0</v>
      </c>
      <c r="AI326" s="38">
        <f>[2]Calculations!AE294</f>
        <v>0</v>
      </c>
      <c r="AJ326" s="38">
        <f>[2]Calculations!AQ294</f>
        <v>0</v>
      </c>
      <c r="AK326" s="38">
        <f>[2]Calculations!AF294</f>
        <v>0</v>
      </c>
      <c r="AL326" s="38">
        <f>[2]Calculations!AR294</f>
        <v>0</v>
      </c>
      <c r="AM326" s="38">
        <f>[2]Calculations!AG294</f>
        <v>0</v>
      </c>
      <c r="AN326" s="38">
        <f>[2]Calculations!AS294</f>
        <v>0</v>
      </c>
      <c r="AO326" s="38">
        <f>[2]Calculations!AH294</f>
        <v>0</v>
      </c>
      <c r="AP326" s="38">
        <f>[2]Calculations!AT294</f>
        <v>0</v>
      </c>
      <c r="AQ326" s="38">
        <f>[2]Calculations!AI294</f>
        <v>0</v>
      </c>
      <c r="AR326" s="38">
        <f>[2]Calculations!AU294</f>
        <v>0</v>
      </c>
      <c r="AS326" s="38">
        <f>[2]Calculations!AJ294</f>
        <v>0</v>
      </c>
      <c r="AT326" s="38">
        <f>[2]Calculations!AV294</f>
        <v>0</v>
      </c>
      <c r="AU326" s="38">
        <f>[2]Calculations!AK294</f>
        <v>0</v>
      </c>
      <c r="AV326" s="38">
        <f>[2]Calculations!AW294</f>
        <v>0</v>
      </c>
      <c r="AW326" s="13"/>
      <c r="AX326" s="13"/>
      <c r="AY326" s="85" t="str">
        <f>[2]Calculations!D294</f>
        <v>Land Supply 2018</v>
      </c>
    </row>
    <row r="327" spans="2:51" ht="26" x14ac:dyDescent="0.35">
      <c r="B327" s="13" t="str">
        <f>[2]Calculations!A295</f>
        <v>115289/FO/2017</v>
      </c>
      <c r="C327" s="30" t="str">
        <f>[2]Calculations!B295</f>
        <v>177-179 Mauldeth Road</v>
      </c>
      <c r="D327" s="13" t="str">
        <f>[2]Calculations!C295</f>
        <v>Residential</v>
      </c>
      <c r="E327" s="38">
        <f>[2]Calculations!E295</f>
        <v>0.109712</v>
      </c>
      <c r="F327" s="38">
        <f>[2]Calculations!I295</f>
        <v>0.109712</v>
      </c>
      <c r="G327" s="38">
        <f>[2]Calculations!M295</f>
        <v>100</v>
      </c>
      <c r="H327" s="38">
        <f>[2]Calculations!H295</f>
        <v>0</v>
      </c>
      <c r="I327" s="38">
        <f>[2]Calculations!L295</f>
        <v>0</v>
      </c>
      <c r="J327" s="38">
        <f>[2]Calculations!G295</f>
        <v>0</v>
      </c>
      <c r="K327" s="38">
        <f>[2]Calculations!K295</f>
        <v>0</v>
      </c>
      <c r="L327" s="38">
        <f>[2]Calculations!F295</f>
        <v>0</v>
      </c>
      <c r="M327" s="38">
        <f>[2]Calculations!J295</f>
        <v>0</v>
      </c>
      <c r="N327" s="38">
        <f>[2]Calculations!V295</f>
        <v>0</v>
      </c>
      <c r="O327" s="38">
        <f>[2]Calculations!W295</f>
        <v>0</v>
      </c>
      <c r="P327" s="38">
        <f>[2]Calculations!O295</f>
        <v>0</v>
      </c>
      <c r="Q327" s="38">
        <f>[2]Calculations!S295</f>
        <v>0</v>
      </c>
      <c r="R327" s="38">
        <f>[2]Calculations!Q295</f>
        <v>0</v>
      </c>
      <c r="S327" s="38">
        <f>[2]Calculations!T295</f>
        <v>0</v>
      </c>
      <c r="T327" s="38">
        <f>[2]Calculations!R295</f>
        <v>0</v>
      </c>
      <c r="U327" s="38">
        <f>[2]Calculations!U295</f>
        <v>0</v>
      </c>
      <c r="V327" s="38" t="str">
        <f>[2]Calculations!X295</f>
        <v>Not Modelled</v>
      </c>
      <c r="W327" s="38" t="str">
        <f>[2]Calculations!Y295</f>
        <v>N/A</v>
      </c>
      <c r="X327" s="38" t="s">
        <v>100</v>
      </c>
      <c r="Y327" s="73" t="s">
        <v>106</v>
      </c>
      <c r="Z327" s="74" t="s">
        <v>107</v>
      </c>
      <c r="AA327" s="38">
        <f>[2]Calculations!AA295</f>
        <v>0</v>
      </c>
      <c r="AB327" s="38">
        <f>[2]Calculations!AM295</f>
        <v>0</v>
      </c>
      <c r="AC327" s="38">
        <f>[2]Calculations!AB295</f>
        <v>0</v>
      </c>
      <c r="AD327" s="38">
        <f>[2]Calculations!AN295</f>
        <v>0</v>
      </c>
      <c r="AE327" s="38">
        <f>[2]Calculations!AC295</f>
        <v>0</v>
      </c>
      <c r="AF327" s="38">
        <f>[2]Calculations!AO295</f>
        <v>0</v>
      </c>
      <c r="AG327" s="38">
        <f>[2]Calculations!AD295</f>
        <v>0</v>
      </c>
      <c r="AH327" s="38">
        <f>[2]Calculations!AP295</f>
        <v>0</v>
      </c>
      <c r="AI327" s="38">
        <f>[2]Calculations!AE295</f>
        <v>0</v>
      </c>
      <c r="AJ327" s="38">
        <f>[2]Calculations!AQ295</f>
        <v>0</v>
      </c>
      <c r="AK327" s="38">
        <f>[2]Calculations!AF295</f>
        <v>0</v>
      </c>
      <c r="AL327" s="38">
        <f>[2]Calculations!AR295</f>
        <v>0</v>
      </c>
      <c r="AM327" s="38">
        <f>[2]Calculations!AG295</f>
        <v>0</v>
      </c>
      <c r="AN327" s="38">
        <f>[2]Calculations!AS295</f>
        <v>0</v>
      </c>
      <c r="AO327" s="38">
        <f>[2]Calculations!AH295</f>
        <v>0</v>
      </c>
      <c r="AP327" s="38">
        <f>[2]Calculations!AT295</f>
        <v>0</v>
      </c>
      <c r="AQ327" s="38">
        <f>[2]Calculations!AI295</f>
        <v>0</v>
      </c>
      <c r="AR327" s="38">
        <f>[2]Calculations!AU295</f>
        <v>0</v>
      </c>
      <c r="AS327" s="38">
        <f>[2]Calculations!AJ295</f>
        <v>0</v>
      </c>
      <c r="AT327" s="38">
        <f>[2]Calculations!AV295</f>
        <v>0</v>
      </c>
      <c r="AU327" s="38">
        <f>[2]Calculations!AK295</f>
        <v>0</v>
      </c>
      <c r="AV327" s="38">
        <f>[2]Calculations!AW295</f>
        <v>0</v>
      </c>
      <c r="AW327" s="13"/>
      <c r="AX327" s="13"/>
      <c r="AY327" s="85" t="str">
        <f>[2]Calculations!D295</f>
        <v>Land Supply 2018</v>
      </c>
    </row>
    <row r="328" spans="2:51" ht="26" x14ac:dyDescent="0.35">
      <c r="B328" s="13" t="str">
        <f>[2]Calculations!A296</f>
        <v>115299/FO/2017</v>
      </c>
      <c r="C328" s="30" t="str">
        <f>[2]Calculations!B296</f>
        <v>Land North Of Melland Road Sports Field (Former Running Track) South Of Melland Road</v>
      </c>
      <c r="D328" s="13" t="str">
        <f>[2]Calculations!C296</f>
        <v>Residential</v>
      </c>
      <c r="E328" s="38">
        <f>[2]Calculations!E296</f>
        <v>3.1543000000000001</v>
      </c>
      <c r="F328" s="38">
        <f>[2]Calculations!I296</f>
        <v>3.1543000000000001</v>
      </c>
      <c r="G328" s="38">
        <f>[2]Calculations!M296</f>
        <v>100</v>
      </c>
      <c r="H328" s="38">
        <f>[2]Calculations!H296</f>
        <v>0</v>
      </c>
      <c r="I328" s="38">
        <f>[2]Calculations!L296</f>
        <v>0</v>
      </c>
      <c r="J328" s="38">
        <f>[2]Calculations!G296</f>
        <v>0</v>
      </c>
      <c r="K328" s="38">
        <f>[2]Calculations!K296</f>
        <v>0</v>
      </c>
      <c r="L328" s="38">
        <f>[2]Calculations!F296</f>
        <v>0</v>
      </c>
      <c r="M328" s="38">
        <f>[2]Calculations!J296</f>
        <v>0</v>
      </c>
      <c r="N328" s="38">
        <f>[2]Calculations!V296</f>
        <v>2.6868594735100002</v>
      </c>
      <c r="O328" s="38">
        <f>[2]Calculations!W296</f>
        <v>85.180847525917002</v>
      </c>
      <c r="P328" s="38">
        <f>[2]Calculations!O296</f>
        <v>0</v>
      </c>
      <c r="Q328" s="38">
        <f>[2]Calculations!S296</f>
        <v>0</v>
      </c>
      <c r="R328" s="38">
        <f>[2]Calculations!Q296</f>
        <v>0</v>
      </c>
      <c r="S328" s="38">
        <f>[2]Calculations!T296</f>
        <v>0</v>
      </c>
      <c r="T328" s="38">
        <f>[2]Calculations!R296</f>
        <v>0</v>
      </c>
      <c r="U328" s="38">
        <f>[2]Calculations!U296</f>
        <v>0</v>
      </c>
      <c r="V328" s="38" t="str">
        <f>[2]Calculations!X296</f>
        <v>Not Modelled</v>
      </c>
      <c r="W328" s="38" t="str">
        <f>[2]Calculations!Y296</f>
        <v>N/A</v>
      </c>
      <c r="X328" s="38" t="s">
        <v>100</v>
      </c>
      <c r="Y328" s="73" t="s">
        <v>105</v>
      </c>
      <c r="Z328" s="73" t="s">
        <v>1066</v>
      </c>
      <c r="AA328" s="38">
        <f>[2]Calculations!AA296</f>
        <v>0</v>
      </c>
      <c r="AB328" s="38">
        <f>[2]Calculations!AM296</f>
        <v>0</v>
      </c>
      <c r="AC328" s="38">
        <f>[2]Calculations!AB296</f>
        <v>0</v>
      </c>
      <c r="AD328" s="38">
        <f>[2]Calculations!AN296</f>
        <v>0</v>
      </c>
      <c r="AE328" s="38">
        <f>[2]Calculations!AC296</f>
        <v>0</v>
      </c>
      <c r="AF328" s="38">
        <f>[2]Calculations!AO296</f>
        <v>0</v>
      </c>
      <c r="AG328" s="38">
        <f>[2]Calculations!AD296</f>
        <v>0</v>
      </c>
      <c r="AH328" s="38">
        <f>[2]Calculations!AP296</f>
        <v>0</v>
      </c>
      <c r="AI328" s="38">
        <f>[2]Calculations!AE296</f>
        <v>0</v>
      </c>
      <c r="AJ328" s="38">
        <f>[2]Calculations!AQ296</f>
        <v>0</v>
      </c>
      <c r="AK328" s="38">
        <f>[2]Calculations!AF296</f>
        <v>0</v>
      </c>
      <c r="AL328" s="38">
        <f>[2]Calculations!AR296</f>
        <v>0</v>
      </c>
      <c r="AM328" s="38">
        <f>[2]Calculations!AG296</f>
        <v>0</v>
      </c>
      <c r="AN328" s="38">
        <f>[2]Calculations!AS296</f>
        <v>0</v>
      </c>
      <c r="AO328" s="38">
        <f>[2]Calculations!AH296</f>
        <v>0</v>
      </c>
      <c r="AP328" s="38">
        <f>[2]Calculations!AT296</f>
        <v>0</v>
      </c>
      <c r="AQ328" s="38">
        <f>[2]Calculations!AI296</f>
        <v>0</v>
      </c>
      <c r="AR328" s="38">
        <f>[2]Calculations!AU296</f>
        <v>0</v>
      </c>
      <c r="AS328" s="38">
        <f>[2]Calculations!AJ296</f>
        <v>0</v>
      </c>
      <c r="AT328" s="38">
        <f>[2]Calculations!AV296</f>
        <v>0</v>
      </c>
      <c r="AU328" s="38">
        <f>[2]Calculations!AK296</f>
        <v>0</v>
      </c>
      <c r="AV328" s="38">
        <f>[2]Calculations!AW296</f>
        <v>0</v>
      </c>
      <c r="AW328" s="13"/>
      <c r="AX328" s="13"/>
      <c r="AY328" s="85" t="str">
        <f>[2]Calculations!D296</f>
        <v>Land Supply 2018</v>
      </c>
    </row>
    <row r="329" spans="2:51" ht="26" x14ac:dyDescent="0.35">
      <c r="B329" s="13" t="str">
        <f>[2]Calculations!A297</f>
        <v>115345/FO/2017</v>
      </c>
      <c r="C329" s="30" t="str">
        <f>[2]Calculations!B297</f>
        <v>Land At Field Street Manchester M18 8GS</v>
      </c>
      <c r="D329" s="13" t="str">
        <f>[2]Calculations!C297</f>
        <v>Residential</v>
      </c>
      <c r="E329" s="38">
        <f>[2]Calculations!E297</f>
        <v>0.104287</v>
      </c>
      <c r="F329" s="38">
        <f>[2]Calculations!I297</f>
        <v>0.104287</v>
      </c>
      <c r="G329" s="38">
        <f>[2]Calculations!M297</f>
        <v>100</v>
      </c>
      <c r="H329" s="38">
        <f>[2]Calculations!H297</f>
        <v>0</v>
      </c>
      <c r="I329" s="38">
        <f>[2]Calculations!L297</f>
        <v>0</v>
      </c>
      <c r="J329" s="38">
        <f>[2]Calculations!G297</f>
        <v>0</v>
      </c>
      <c r="K329" s="38">
        <f>[2]Calculations!K297</f>
        <v>0</v>
      </c>
      <c r="L329" s="38">
        <f>[2]Calculations!F297</f>
        <v>0</v>
      </c>
      <c r="M329" s="38">
        <f>[2]Calculations!J297</f>
        <v>0</v>
      </c>
      <c r="N329" s="38">
        <f>[2]Calculations!V297</f>
        <v>0</v>
      </c>
      <c r="O329" s="38">
        <f>[2]Calculations!W297</f>
        <v>0</v>
      </c>
      <c r="P329" s="38">
        <f>[2]Calculations!O297</f>
        <v>0</v>
      </c>
      <c r="Q329" s="38">
        <f>[2]Calculations!S297</f>
        <v>0</v>
      </c>
      <c r="R329" s="38">
        <f>[2]Calculations!Q297</f>
        <v>0</v>
      </c>
      <c r="S329" s="38">
        <f>[2]Calculations!T297</f>
        <v>0</v>
      </c>
      <c r="T329" s="38">
        <f>[2]Calculations!R297</f>
        <v>0</v>
      </c>
      <c r="U329" s="38">
        <f>[2]Calculations!U297</f>
        <v>0</v>
      </c>
      <c r="V329" s="38" t="str">
        <f>[2]Calculations!X297</f>
        <v>Not Modelled</v>
      </c>
      <c r="W329" s="38" t="str">
        <f>[2]Calculations!Y297</f>
        <v>N/A</v>
      </c>
      <c r="X329" s="38" t="s">
        <v>100</v>
      </c>
      <c r="Y329" s="73" t="s">
        <v>106</v>
      </c>
      <c r="Z329" s="74" t="s">
        <v>107</v>
      </c>
      <c r="AA329" s="38">
        <f>[2]Calculations!AA297</f>
        <v>0</v>
      </c>
      <c r="AB329" s="38">
        <f>[2]Calculations!AM297</f>
        <v>0</v>
      </c>
      <c r="AC329" s="38">
        <f>[2]Calculations!AB297</f>
        <v>0</v>
      </c>
      <c r="AD329" s="38">
        <f>[2]Calculations!AN297</f>
        <v>0</v>
      </c>
      <c r="AE329" s="38">
        <f>[2]Calculations!AC297</f>
        <v>0</v>
      </c>
      <c r="AF329" s="38">
        <f>[2]Calculations!AO297</f>
        <v>0</v>
      </c>
      <c r="AG329" s="38">
        <f>[2]Calculations!AD297</f>
        <v>0</v>
      </c>
      <c r="AH329" s="38">
        <f>[2]Calculations!AP297</f>
        <v>0</v>
      </c>
      <c r="AI329" s="38">
        <f>[2]Calculations!AE297</f>
        <v>0</v>
      </c>
      <c r="AJ329" s="38">
        <f>[2]Calculations!AQ297</f>
        <v>0</v>
      </c>
      <c r="AK329" s="38">
        <f>[2]Calculations!AF297</f>
        <v>0</v>
      </c>
      <c r="AL329" s="38">
        <f>[2]Calculations!AR297</f>
        <v>0</v>
      </c>
      <c r="AM329" s="38">
        <f>[2]Calculations!AG297</f>
        <v>0</v>
      </c>
      <c r="AN329" s="38">
        <f>[2]Calculations!AS297</f>
        <v>0</v>
      </c>
      <c r="AO329" s="38">
        <f>[2]Calculations!AH297</f>
        <v>0</v>
      </c>
      <c r="AP329" s="38">
        <f>[2]Calculations!AT297</f>
        <v>0</v>
      </c>
      <c r="AQ329" s="38">
        <f>[2]Calculations!AI297</f>
        <v>0</v>
      </c>
      <c r="AR329" s="38">
        <f>[2]Calculations!AU297</f>
        <v>0</v>
      </c>
      <c r="AS329" s="38">
        <f>[2]Calculations!AJ297</f>
        <v>0</v>
      </c>
      <c r="AT329" s="38">
        <f>[2]Calculations!AV297</f>
        <v>0</v>
      </c>
      <c r="AU329" s="38">
        <f>[2]Calculations!AK297</f>
        <v>0</v>
      </c>
      <c r="AV329" s="38">
        <f>[2]Calculations!AW297</f>
        <v>0</v>
      </c>
      <c r="AW329" s="13"/>
      <c r="AX329" s="13"/>
      <c r="AY329" s="85" t="str">
        <f>[2]Calculations!D297</f>
        <v>Land Supply 2018</v>
      </c>
    </row>
    <row r="330" spans="2:51" ht="26" x14ac:dyDescent="0.35">
      <c r="B330" s="13" t="str">
        <f>[2]Calculations!A298</f>
        <v>115353/P3MPA/2017</v>
      </c>
      <c r="C330" s="30" t="str">
        <f>[2]Calculations!B298</f>
        <v>9 Mora Street Manchester M9 1NW</v>
      </c>
      <c r="D330" s="13" t="str">
        <f>[2]Calculations!C298</f>
        <v>Residential</v>
      </c>
      <c r="E330" s="38">
        <f>[2]Calculations!E298</f>
        <v>7.0203499999999999E-3</v>
      </c>
      <c r="F330" s="38">
        <f>[2]Calculations!I298</f>
        <v>7.0203499999999999E-3</v>
      </c>
      <c r="G330" s="38">
        <f>[2]Calculations!M298</f>
        <v>100</v>
      </c>
      <c r="H330" s="38">
        <f>[2]Calculations!H298</f>
        <v>0</v>
      </c>
      <c r="I330" s="38">
        <f>[2]Calculations!L298</f>
        <v>0</v>
      </c>
      <c r="J330" s="38">
        <f>[2]Calculations!G298</f>
        <v>0</v>
      </c>
      <c r="K330" s="38">
        <f>[2]Calculations!K298</f>
        <v>0</v>
      </c>
      <c r="L330" s="38">
        <f>[2]Calculations!F298</f>
        <v>0</v>
      </c>
      <c r="M330" s="38">
        <f>[2]Calculations!J298</f>
        <v>0</v>
      </c>
      <c r="N330" s="38">
        <f>[2]Calculations!V298</f>
        <v>0</v>
      </c>
      <c r="O330" s="38">
        <f>[2]Calculations!W298</f>
        <v>0</v>
      </c>
      <c r="P330" s="38">
        <f>[2]Calculations!O298</f>
        <v>0</v>
      </c>
      <c r="Q330" s="38">
        <f>[2]Calculations!S298</f>
        <v>0</v>
      </c>
      <c r="R330" s="38">
        <f>[2]Calculations!Q298</f>
        <v>0</v>
      </c>
      <c r="S330" s="38">
        <f>[2]Calculations!T298</f>
        <v>0</v>
      </c>
      <c r="T330" s="38">
        <f>[2]Calculations!R298</f>
        <v>0</v>
      </c>
      <c r="U330" s="38">
        <f>[2]Calculations!U298</f>
        <v>0</v>
      </c>
      <c r="V330" s="38" t="str">
        <f>[2]Calculations!X298</f>
        <v>Not Modelled</v>
      </c>
      <c r="W330" s="38" t="str">
        <f>[2]Calculations!Y298</f>
        <v>N/A</v>
      </c>
      <c r="X330" s="38" t="s">
        <v>100</v>
      </c>
      <c r="Y330" s="73" t="s">
        <v>106</v>
      </c>
      <c r="Z330" s="74" t="s">
        <v>107</v>
      </c>
      <c r="AA330" s="38">
        <f>[2]Calculations!AA298</f>
        <v>0</v>
      </c>
      <c r="AB330" s="38">
        <f>[2]Calculations!AM298</f>
        <v>0</v>
      </c>
      <c r="AC330" s="38">
        <f>[2]Calculations!AB298</f>
        <v>0</v>
      </c>
      <c r="AD330" s="38">
        <f>[2]Calculations!AN298</f>
        <v>0</v>
      </c>
      <c r="AE330" s="38">
        <f>[2]Calculations!AC298</f>
        <v>0</v>
      </c>
      <c r="AF330" s="38">
        <f>[2]Calculations!AO298</f>
        <v>0</v>
      </c>
      <c r="AG330" s="38">
        <f>[2]Calculations!AD298</f>
        <v>0</v>
      </c>
      <c r="AH330" s="38">
        <f>[2]Calculations!AP298</f>
        <v>0</v>
      </c>
      <c r="AI330" s="38">
        <f>[2]Calculations!AE298</f>
        <v>0</v>
      </c>
      <c r="AJ330" s="38">
        <f>[2]Calculations!AQ298</f>
        <v>0</v>
      </c>
      <c r="AK330" s="38">
        <f>[2]Calculations!AF298</f>
        <v>0</v>
      </c>
      <c r="AL330" s="38">
        <f>[2]Calculations!AR298</f>
        <v>0</v>
      </c>
      <c r="AM330" s="38">
        <f>[2]Calculations!AG298</f>
        <v>0</v>
      </c>
      <c r="AN330" s="38">
        <f>[2]Calculations!AS298</f>
        <v>0</v>
      </c>
      <c r="AO330" s="38">
        <f>[2]Calculations!AH298</f>
        <v>0</v>
      </c>
      <c r="AP330" s="38">
        <f>[2]Calculations!AT298</f>
        <v>0</v>
      </c>
      <c r="AQ330" s="38">
        <f>[2]Calculations!AI298</f>
        <v>7.0203499994399999E-3</v>
      </c>
      <c r="AR330" s="38">
        <f>[2]Calculations!AU298</f>
        <v>99.999999992023191</v>
      </c>
      <c r="AS330" s="38">
        <f>[2]Calculations!AJ298</f>
        <v>0</v>
      </c>
      <c r="AT330" s="38">
        <f>[2]Calculations!AV298</f>
        <v>0</v>
      </c>
      <c r="AU330" s="38">
        <f>[2]Calculations!AK298</f>
        <v>0</v>
      </c>
      <c r="AV330" s="38">
        <f>[2]Calculations!AW298</f>
        <v>0</v>
      </c>
      <c r="AW330" s="13"/>
      <c r="AX330" s="13"/>
      <c r="AY330" s="85" t="str">
        <f>[2]Calculations!D298</f>
        <v>Land Supply 2018</v>
      </c>
    </row>
    <row r="331" spans="2:51" ht="26" x14ac:dyDescent="0.35">
      <c r="B331" s="13" t="str">
        <f>[2]Calculations!A299</f>
        <v>115380/FO/2017</v>
      </c>
      <c r="C331" s="30" t="str">
        <f>[2]Calculations!B299</f>
        <v>Adj 303 Greenbrow Road</v>
      </c>
      <c r="D331" s="13" t="str">
        <f>[2]Calculations!C299</f>
        <v>Residential</v>
      </c>
      <c r="E331" s="38">
        <f>[2]Calculations!E299</f>
        <v>5.7515299999999998E-2</v>
      </c>
      <c r="F331" s="38">
        <f>[2]Calculations!I299</f>
        <v>5.7515299999999998E-2</v>
      </c>
      <c r="G331" s="38">
        <f>[2]Calculations!M299</f>
        <v>100</v>
      </c>
      <c r="H331" s="38">
        <f>[2]Calculations!H299</f>
        <v>0</v>
      </c>
      <c r="I331" s="38">
        <f>[2]Calculations!L299</f>
        <v>0</v>
      </c>
      <c r="J331" s="38">
        <f>[2]Calculations!G299</f>
        <v>0</v>
      </c>
      <c r="K331" s="38">
        <f>[2]Calculations!K299</f>
        <v>0</v>
      </c>
      <c r="L331" s="38">
        <f>[2]Calculations!F299</f>
        <v>0</v>
      </c>
      <c r="M331" s="38">
        <f>[2]Calculations!J299</f>
        <v>0</v>
      </c>
      <c r="N331" s="38">
        <f>[2]Calculations!V299</f>
        <v>0</v>
      </c>
      <c r="O331" s="38">
        <f>[2]Calculations!W299</f>
        <v>0</v>
      </c>
      <c r="P331" s="38">
        <f>[2]Calculations!O299</f>
        <v>0</v>
      </c>
      <c r="Q331" s="38">
        <f>[2]Calculations!S299</f>
        <v>0</v>
      </c>
      <c r="R331" s="38">
        <f>[2]Calculations!Q299</f>
        <v>0</v>
      </c>
      <c r="S331" s="38">
        <f>[2]Calculations!T299</f>
        <v>0</v>
      </c>
      <c r="T331" s="38">
        <f>[2]Calculations!R299</f>
        <v>0</v>
      </c>
      <c r="U331" s="38">
        <f>[2]Calculations!U299</f>
        <v>0</v>
      </c>
      <c r="V331" s="38" t="str">
        <f>[2]Calculations!X299</f>
        <v>Not Modelled</v>
      </c>
      <c r="W331" s="38" t="str">
        <f>[2]Calculations!Y299</f>
        <v>N/A</v>
      </c>
      <c r="X331" s="38" t="s">
        <v>100</v>
      </c>
      <c r="Y331" s="73" t="s">
        <v>106</v>
      </c>
      <c r="Z331" s="74" t="s">
        <v>107</v>
      </c>
      <c r="AA331" s="38">
        <f>[2]Calculations!AA299</f>
        <v>0</v>
      </c>
      <c r="AB331" s="38">
        <f>[2]Calculations!AM299</f>
        <v>0</v>
      </c>
      <c r="AC331" s="38">
        <f>[2]Calculations!AB299</f>
        <v>0</v>
      </c>
      <c r="AD331" s="38">
        <f>[2]Calculations!AN299</f>
        <v>0</v>
      </c>
      <c r="AE331" s="38">
        <f>[2]Calculations!AC299</f>
        <v>0</v>
      </c>
      <c r="AF331" s="38">
        <f>[2]Calculations!AO299</f>
        <v>0</v>
      </c>
      <c r="AG331" s="38">
        <f>[2]Calculations!AD299</f>
        <v>0</v>
      </c>
      <c r="AH331" s="38">
        <f>[2]Calculations!AP299</f>
        <v>0</v>
      </c>
      <c r="AI331" s="38">
        <f>[2]Calculations!AE299</f>
        <v>0</v>
      </c>
      <c r="AJ331" s="38">
        <f>[2]Calculations!AQ299</f>
        <v>0</v>
      </c>
      <c r="AK331" s="38">
        <f>[2]Calculations!AF299</f>
        <v>0</v>
      </c>
      <c r="AL331" s="38">
        <f>[2]Calculations!AR299</f>
        <v>0</v>
      </c>
      <c r="AM331" s="38">
        <f>[2]Calculations!AG299</f>
        <v>0</v>
      </c>
      <c r="AN331" s="38">
        <f>[2]Calculations!AS299</f>
        <v>0</v>
      </c>
      <c r="AO331" s="38">
        <f>[2]Calculations!AH299</f>
        <v>0</v>
      </c>
      <c r="AP331" s="38">
        <f>[2]Calculations!AT299</f>
        <v>0</v>
      </c>
      <c r="AQ331" s="38">
        <f>[2]Calculations!AI299</f>
        <v>0</v>
      </c>
      <c r="AR331" s="38">
        <f>[2]Calculations!AU299</f>
        <v>0</v>
      </c>
      <c r="AS331" s="38">
        <f>[2]Calculations!AJ299</f>
        <v>0</v>
      </c>
      <c r="AT331" s="38">
        <f>[2]Calculations!AV299</f>
        <v>0</v>
      </c>
      <c r="AU331" s="38">
        <f>[2]Calculations!AK299</f>
        <v>0</v>
      </c>
      <c r="AV331" s="38">
        <f>[2]Calculations!AW299</f>
        <v>0</v>
      </c>
      <c r="AW331" s="13"/>
      <c r="AX331" s="13"/>
      <c r="AY331" s="85" t="str">
        <f>[2]Calculations!D299</f>
        <v>Land Supply 2018</v>
      </c>
    </row>
    <row r="332" spans="2:51" ht="26" x14ac:dyDescent="0.35">
      <c r="B332" s="13" t="str">
        <f>[2]Calculations!A300</f>
        <v>115401/FO/2017</v>
      </c>
      <c r="C332" s="30" t="str">
        <f>[2]Calculations!B300</f>
        <v>Brownsfield Mill (Picc Basin Plot C)</v>
      </c>
      <c r="D332" s="13" t="str">
        <f>[2]Calculations!C300</f>
        <v>Residential</v>
      </c>
      <c r="E332" s="38">
        <f>[2]Calculations!E300</f>
        <v>0.14657100000000001</v>
      </c>
      <c r="F332" s="38">
        <f>[2]Calculations!I300</f>
        <v>0.14657100000000001</v>
      </c>
      <c r="G332" s="38">
        <f>[2]Calculations!M300</f>
        <v>100</v>
      </c>
      <c r="H332" s="38">
        <f>[2]Calculations!H300</f>
        <v>0</v>
      </c>
      <c r="I332" s="38">
        <f>[2]Calculations!L300</f>
        <v>0</v>
      </c>
      <c r="J332" s="38">
        <f>[2]Calculations!G300</f>
        <v>0</v>
      </c>
      <c r="K332" s="38">
        <f>[2]Calculations!K300</f>
        <v>0</v>
      </c>
      <c r="L332" s="38">
        <f>[2]Calculations!F300</f>
        <v>0</v>
      </c>
      <c r="M332" s="38">
        <f>[2]Calculations!J300</f>
        <v>0</v>
      </c>
      <c r="N332" s="38">
        <f>[2]Calculations!V300</f>
        <v>0</v>
      </c>
      <c r="O332" s="38">
        <f>[2]Calculations!W300</f>
        <v>0</v>
      </c>
      <c r="P332" s="38">
        <f>[2]Calculations!O300</f>
        <v>0</v>
      </c>
      <c r="Q332" s="38">
        <f>[2]Calculations!S300</f>
        <v>0</v>
      </c>
      <c r="R332" s="38">
        <f>[2]Calculations!Q300</f>
        <v>0</v>
      </c>
      <c r="S332" s="38">
        <f>[2]Calculations!T300</f>
        <v>0</v>
      </c>
      <c r="T332" s="38">
        <f>[2]Calculations!R300</f>
        <v>0</v>
      </c>
      <c r="U332" s="38">
        <f>[2]Calculations!U300</f>
        <v>0</v>
      </c>
      <c r="V332" s="38" t="str">
        <f>[2]Calculations!X300</f>
        <v>Not Modelled</v>
      </c>
      <c r="W332" s="38" t="str">
        <f>[2]Calculations!Y300</f>
        <v>N/A</v>
      </c>
      <c r="X332" s="38" t="s">
        <v>100</v>
      </c>
      <c r="Y332" s="73" t="s">
        <v>106</v>
      </c>
      <c r="Z332" s="74" t="s">
        <v>107</v>
      </c>
      <c r="AA332" s="38">
        <f>[2]Calculations!AA300</f>
        <v>0</v>
      </c>
      <c r="AB332" s="38">
        <f>[2]Calculations!AM300</f>
        <v>0</v>
      </c>
      <c r="AC332" s="38">
        <f>[2]Calculations!AB300</f>
        <v>0</v>
      </c>
      <c r="AD332" s="38">
        <f>[2]Calculations!AN300</f>
        <v>0</v>
      </c>
      <c r="AE332" s="38">
        <f>[2]Calculations!AC300</f>
        <v>0</v>
      </c>
      <c r="AF332" s="38">
        <f>[2]Calculations!AO300</f>
        <v>0</v>
      </c>
      <c r="AG332" s="38">
        <f>[2]Calculations!AD300</f>
        <v>0</v>
      </c>
      <c r="AH332" s="38">
        <f>[2]Calculations!AP300</f>
        <v>0</v>
      </c>
      <c r="AI332" s="38">
        <f>[2]Calculations!AE300</f>
        <v>0</v>
      </c>
      <c r="AJ332" s="38">
        <f>[2]Calculations!AQ300</f>
        <v>0</v>
      </c>
      <c r="AK332" s="38">
        <f>[2]Calculations!AF300</f>
        <v>0</v>
      </c>
      <c r="AL332" s="38">
        <f>[2]Calculations!AR300</f>
        <v>0</v>
      </c>
      <c r="AM332" s="38">
        <f>[2]Calculations!AG300</f>
        <v>0</v>
      </c>
      <c r="AN332" s="38">
        <f>[2]Calculations!AS300</f>
        <v>0</v>
      </c>
      <c r="AO332" s="38">
        <f>[2]Calculations!AH300</f>
        <v>0</v>
      </c>
      <c r="AP332" s="38">
        <f>[2]Calculations!AT300</f>
        <v>0</v>
      </c>
      <c r="AQ332" s="38">
        <f>[2]Calculations!AI300</f>
        <v>0.14657094000400001</v>
      </c>
      <c r="AR332" s="38">
        <f>[2]Calculations!AU300</f>
        <v>99.999959066936839</v>
      </c>
      <c r="AS332" s="38">
        <f>[2]Calculations!AJ300</f>
        <v>0</v>
      </c>
      <c r="AT332" s="38">
        <f>[2]Calculations!AV300</f>
        <v>0</v>
      </c>
      <c r="AU332" s="38">
        <f>[2]Calculations!AK300</f>
        <v>0</v>
      </c>
      <c r="AV332" s="38">
        <f>[2]Calculations!AW300</f>
        <v>0</v>
      </c>
      <c r="AW332" s="13"/>
      <c r="AX332" s="13"/>
      <c r="AY332" s="85" t="str">
        <f>[2]Calculations!D300</f>
        <v>Land Supply 2018</v>
      </c>
    </row>
    <row r="333" spans="2:51" ht="26" x14ac:dyDescent="0.35">
      <c r="B333" s="13" t="str">
        <f>[2]Calculations!A301</f>
        <v>115414/FO/2017</v>
      </c>
      <c r="C333" s="30" t="str">
        <f>[2]Calculations!B301</f>
        <v>10 Grenfell Road</v>
      </c>
      <c r="D333" s="13" t="str">
        <f>[2]Calculations!C301</f>
        <v>Residential</v>
      </c>
      <c r="E333" s="38">
        <f>[2]Calculations!E301</f>
        <v>1.6393100000000001E-2</v>
      </c>
      <c r="F333" s="38">
        <f>[2]Calculations!I301</f>
        <v>1.6393100000000001E-2</v>
      </c>
      <c r="G333" s="38">
        <f>[2]Calculations!M301</f>
        <v>100</v>
      </c>
      <c r="H333" s="38">
        <f>[2]Calculations!H301</f>
        <v>0</v>
      </c>
      <c r="I333" s="38">
        <f>[2]Calculations!L301</f>
        <v>0</v>
      </c>
      <c r="J333" s="38">
        <f>[2]Calculations!G301</f>
        <v>0</v>
      </c>
      <c r="K333" s="38">
        <f>[2]Calculations!K301</f>
        <v>0</v>
      </c>
      <c r="L333" s="38">
        <f>[2]Calculations!F301</f>
        <v>0</v>
      </c>
      <c r="M333" s="38">
        <f>[2]Calculations!J301</f>
        <v>0</v>
      </c>
      <c r="N333" s="38">
        <f>[2]Calculations!V301</f>
        <v>0</v>
      </c>
      <c r="O333" s="38">
        <f>[2]Calculations!W301</f>
        <v>0</v>
      </c>
      <c r="P333" s="38">
        <f>[2]Calculations!O301</f>
        <v>0</v>
      </c>
      <c r="Q333" s="38">
        <f>[2]Calculations!S301</f>
        <v>0</v>
      </c>
      <c r="R333" s="38">
        <f>[2]Calculations!Q301</f>
        <v>0</v>
      </c>
      <c r="S333" s="38">
        <f>[2]Calculations!T301</f>
        <v>0</v>
      </c>
      <c r="T333" s="38">
        <f>[2]Calculations!R301</f>
        <v>0</v>
      </c>
      <c r="U333" s="38">
        <f>[2]Calculations!U301</f>
        <v>0</v>
      </c>
      <c r="V333" s="38" t="str">
        <f>[2]Calculations!X301</f>
        <v>Not Modelled</v>
      </c>
      <c r="W333" s="38" t="str">
        <f>[2]Calculations!Y301</f>
        <v>N/A</v>
      </c>
      <c r="X333" s="38" t="s">
        <v>100</v>
      </c>
      <c r="Y333" s="73" t="s">
        <v>106</v>
      </c>
      <c r="Z333" s="74" t="s">
        <v>107</v>
      </c>
      <c r="AA333" s="38">
        <f>[2]Calculations!AA301</f>
        <v>0</v>
      </c>
      <c r="AB333" s="38">
        <f>[2]Calculations!AM301</f>
        <v>0</v>
      </c>
      <c r="AC333" s="38">
        <f>[2]Calculations!AB301</f>
        <v>0</v>
      </c>
      <c r="AD333" s="38">
        <f>[2]Calculations!AN301</f>
        <v>0</v>
      </c>
      <c r="AE333" s="38">
        <f>[2]Calculations!AC301</f>
        <v>0</v>
      </c>
      <c r="AF333" s="38">
        <f>[2]Calculations!AO301</f>
        <v>0</v>
      </c>
      <c r="AG333" s="38">
        <f>[2]Calculations!AD301</f>
        <v>0</v>
      </c>
      <c r="AH333" s="38">
        <f>[2]Calculations!AP301</f>
        <v>0</v>
      </c>
      <c r="AI333" s="38">
        <f>[2]Calculations!AE301</f>
        <v>0</v>
      </c>
      <c r="AJ333" s="38">
        <f>[2]Calculations!AQ301</f>
        <v>0</v>
      </c>
      <c r="AK333" s="38">
        <f>[2]Calculations!AF301</f>
        <v>0</v>
      </c>
      <c r="AL333" s="38">
        <f>[2]Calculations!AR301</f>
        <v>0</v>
      </c>
      <c r="AM333" s="38">
        <f>[2]Calculations!AG301</f>
        <v>0</v>
      </c>
      <c r="AN333" s="38">
        <f>[2]Calculations!AS301</f>
        <v>0</v>
      </c>
      <c r="AO333" s="38">
        <f>[2]Calculations!AH301</f>
        <v>0</v>
      </c>
      <c r="AP333" s="38">
        <f>[2]Calculations!AT301</f>
        <v>0</v>
      </c>
      <c r="AQ333" s="38">
        <f>[2]Calculations!AI301</f>
        <v>0</v>
      </c>
      <c r="AR333" s="38">
        <f>[2]Calculations!AU301</f>
        <v>0</v>
      </c>
      <c r="AS333" s="38">
        <f>[2]Calculations!AJ301</f>
        <v>0</v>
      </c>
      <c r="AT333" s="38">
        <f>[2]Calculations!AV301</f>
        <v>0</v>
      </c>
      <c r="AU333" s="38">
        <f>[2]Calculations!AK301</f>
        <v>0</v>
      </c>
      <c r="AV333" s="38">
        <f>[2]Calculations!AW301</f>
        <v>0</v>
      </c>
      <c r="AW333" s="13"/>
      <c r="AX333" s="13"/>
      <c r="AY333" s="85" t="str">
        <f>[2]Calculations!D301</f>
        <v>Land Supply 2018</v>
      </c>
    </row>
    <row r="334" spans="2:51" ht="26" x14ac:dyDescent="0.35">
      <c r="B334" s="13" t="str">
        <f>[2]Calculations!A302</f>
        <v>115430/FO/2017</v>
      </c>
      <c r="C334" s="30" t="str">
        <f>[2]Calculations!B302</f>
        <v>793 Rochdale Road</v>
      </c>
      <c r="D334" s="13" t="str">
        <f>[2]Calculations!C302</f>
        <v>Residential</v>
      </c>
      <c r="E334" s="38">
        <f>[2]Calculations!E302</f>
        <v>8.0627500000000005E-3</v>
      </c>
      <c r="F334" s="38">
        <f>[2]Calculations!I302</f>
        <v>8.0627500000000005E-3</v>
      </c>
      <c r="G334" s="38">
        <f>[2]Calculations!M302</f>
        <v>100</v>
      </c>
      <c r="H334" s="38">
        <f>[2]Calculations!H302</f>
        <v>0</v>
      </c>
      <c r="I334" s="38">
        <f>[2]Calculations!L302</f>
        <v>0</v>
      </c>
      <c r="J334" s="38">
        <f>[2]Calculations!G302</f>
        <v>0</v>
      </c>
      <c r="K334" s="38">
        <f>[2]Calculations!K302</f>
        <v>0</v>
      </c>
      <c r="L334" s="38">
        <f>[2]Calculations!F302</f>
        <v>0</v>
      </c>
      <c r="M334" s="38">
        <f>[2]Calculations!J302</f>
        <v>0</v>
      </c>
      <c r="N334" s="38">
        <f>[2]Calculations!V302</f>
        <v>0</v>
      </c>
      <c r="O334" s="38">
        <f>[2]Calculations!W302</f>
        <v>0</v>
      </c>
      <c r="P334" s="38">
        <f>[2]Calculations!O302</f>
        <v>0</v>
      </c>
      <c r="Q334" s="38">
        <f>[2]Calculations!S302</f>
        <v>0</v>
      </c>
      <c r="R334" s="38">
        <f>[2]Calculations!Q302</f>
        <v>0</v>
      </c>
      <c r="S334" s="38">
        <f>[2]Calculations!T302</f>
        <v>0</v>
      </c>
      <c r="T334" s="38">
        <f>[2]Calculations!R302</f>
        <v>0</v>
      </c>
      <c r="U334" s="38">
        <f>[2]Calculations!U302</f>
        <v>0</v>
      </c>
      <c r="V334" s="38" t="str">
        <f>[2]Calculations!X302</f>
        <v>Not Modelled</v>
      </c>
      <c r="W334" s="38" t="str">
        <f>[2]Calculations!Y302</f>
        <v>N/A</v>
      </c>
      <c r="X334" s="38" t="s">
        <v>100</v>
      </c>
      <c r="Y334" s="73" t="s">
        <v>106</v>
      </c>
      <c r="Z334" s="74" t="s">
        <v>107</v>
      </c>
      <c r="AA334" s="38">
        <f>[2]Calculations!AA302</f>
        <v>0</v>
      </c>
      <c r="AB334" s="38">
        <f>[2]Calculations!AM302</f>
        <v>0</v>
      </c>
      <c r="AC334" s="38">
        <f>[2]Calculations!AB302</f>
        <v>0</v>
      </c>
      <c r="AD334" s="38">
        <f>[2]Calculations!AN302</f>
        <v>0</v>
      </c>
      <c r="AE334" s="38">
        <f>[2]Calculations!AC302</f>
        <v>0</v>
      </c>
      <c r="AF334" s="38">
        <f>[2]Calculations!AO302</f>
        <v>0</v>
      </c>
      <c r="AG334" s="38">
        <f>[2]Calculations!AD302</f>
        <v>0</v>
      </c>
      <c r="AH334" s="38">
        <f>[2]Calculations!AP302</f>
        <v>0</v>
      </c>
      <c r="AI334" s="38">
        <f>[2]Calculations!AE302</f>
        <v>0</v>
      </c>
      <c r="AJ334" s="38">
        <f>[2]Calculations!AQ302</f>
        <v>0</v>
      </c>
      <c r="AK334" s="38">
        <f>[2]Calculations!AF302</f>
        <v>0</v>
      </c>
      <c r="AL334" s="38">
        <f>[2]Calculations!AR302</f>
        <v>0</v>
      </c>
      <c r="AM334" s="38">
        <f>[2]Calculations!AG302</f>
        <v>0</v>
      </c>
      <c r="AN334" s="38">
        <f>[2]Calculations!AS302</f>
        <v>0</v>
      </c>
      <c r="AO334" s="38">
        <f>[2]Calculations!AH302</f>
        <v>0</v>
      </c>
      <c r="AP334" s="38">
        <f>[2]Calculations!AT302</f>
        <v>0</v>
      </c>
      <c r="AQ334" s="38">
        <f>[2]Calculations!AI302</f>
        <v>8.0627500006999996E-3</v>
      </c>
      <c r="AR334" s="38">
        <f>[2]Calculations!AU302</f>
        <v>100.00000000868189</v>
      </c>
      <c r="AS334" s="38">
        <f>[2]Calculations!AJ302</f>
        <v>0</v>
      </c>
      <c r="AT334" s="38">
        <f>[2]Calculations!AV302</f>
        <v>0</v>
      </c>
      <c r="AU334" s="38">
        <f>[2]Calculations!AK302</f>
        <v>0</v>
      </c>
      <c r="AV334" s="38">
        <f>[2]Calculations!AW302</f>
        <v>0</v>
      </c>
      <c r="AW334" s="13"/>
      <c r="AX334" s="13"/>
      <c r="AY334" s="85" t="str">
        <f>[2]Calculations!D302</f>
        <v>Land Supply 2018</v>
      </c>
    </row>
    <row r="335" spans="2:51" ht="26" x14ac:dyDescent="0.35">
      <c r="B335" s="13" t="str">
        <f>[2]Calculations!A303</f>
        <v>115473/FO/2017</v>
      </c>
      <c r="C335" s="30" t="str">
        <f>[2]Calculations!B303</f>
        <v>Alloy Bodies Jubilee Works Clifton Street Manchester M40 8HN</v>
      </c>
      <c r="D335" s="13" t="str">
        <f>[2]Calculations!C303</f>
        <v>Industry and warehousing</v>
      </c>
      <c r="E335" s="38">
        <f>[2]Calculations!E303</f>
        <v>1.3693599999999999</v>
      </c>
      <c r="F335" s="38">
        <f>[2]Calculations!I303</f>
        <v>1.3693599999999999</v>
      </c>
      <c r="G335" s="38">
        <f>[2]Calculations!M303</f>
        <v>100</v>
      </c>
      <c r="H335" s="38">
        <f>[2]Calculations!H303</f>
        <v>0</v>
      </c>
      <c r="I335" s="38">
        <f>[2]Calculations!L303</f>
        <v>0</v>
      </c>
      <c r="J335" s="38">
        <f>[2]Calculations!G303</f>
        <v>0</v>
      </c>
      <c r="K335" s="38">
        <f>[2]Calculations!K303</f>
        <v>0</v>
      </c>
      <c r="L335" s="38">
        <f>[2]Calculations!F303</f>
        <v>0</v>
      </c>
      <c r="M335" s="38">
        <f>[2]Calculations!J303</f>
        <v>0</v>
      </c>
      <c r="N335" s="38">
        <f>[2]Calculations!V303</f>
        <v>0</v>
      </c>
      <c r="O335" s="38">
        <f>[2]Calculations!W303</f>
        <v>0</v>
      </c>
      <c r="P335" s="38">
        <f>[2]Calculations!O303</f>
        <v>7.1199999999999999E-2</v>
      </c>
      <c r="Q335" s="38">
        <f>[2]Calculations!S303</f>
        <v>5.1995092598001991</v>
      </c>
      <c r="R335" s="38">
        <f>[2]Calculations!Q303</f>
        <v>0</v>
      </c>
      <c r="S335" s="38">
        <f>[2]Calculations!T303</f>
        <v>0</v>
      </c>
      <c r="T335" s="38">
        <f>[2]Calculations!R303</f>
        <v>0</v>
      </c>
      <c r="U335" s="38">
        <f>[2]Calculations!U303</f>
        <v>0</v>
      </c>
      <c r="V335" s="38" t="str">
        <f>[2]Calculations!X303</f>
        <v>Not Modelled</v>
      </c>
      <c r="W335" s="38" t="str">
        <f>[2]Calculations!Y303</f>
        <v>N/A</v>
      </c>
      <c r="X335" s="38" t="s">
        <v>101</v>
      </c>
      <c r="Y335" s="73" t="s">
        <v>105</v>
      </c>
      <c r="Z335" s="73" t="s">
        <v>1066</v>
      </c>
      <c r="AA335" s="38">
        <f>[2]Calculations!AA303</f>
        <v>0</v>
      </c>
      <c r="AB335" s="38">
        <f>[2]Calculations!AM303</f>
        <v>0</v>
      </c>
      <c r="AC335" s="38">
        <f>[2]Calculations!AB303</f>
        <v>0</v>
      </c>
      <c r="AD335" s="38">
        <f>[2]Calculations!AN303</f>
        <v>0</v>
      </c>
      <c r="AE335" s="38">
        <f>[2]Calculations!AC303</f>
        <v>0</v>
      </c>
      <c r="AF335" s="38">
        <f>[2]Calculations!AO303</f>
        <v>0</v>
      </c>
      <c r="AG335" s="38">
        <f>[2]Calculations!AD303</f>
        <v>0</v>
      </c>
      <c r="AH335" s="38">
        <f>[2]Calculations!AP303</f>
        <v>0</v>
      </c>
      <c r="AI335" s="38">
        <f>[2]Calculations!AE303</f>
        <v>0</v>
      </c>
      <c r="AJ335" s="38">
        <f>[2]Calculations!AQ303</f>
        <v>0</v>
      </c>
      <c r="AK335" s="38">
        <f>[2]Calculations!AF303</f>
        <v>0</v>
      </c>
      <c r="AL335" s="38">
        <f>[2]Calculations!AR303</f>
        <v>0</v>
      </c>
      <c r="AM335" s="38">
        <f>[2]Calculations!AG303</f>
        <v>0</v>
      </c>
      <c r="AN335" s="38">
        <f>[2]Calculations!AS303</f>
        <v>0</v>
      </c>
      <c r="AO335" s="38">
        <f>[2]Calculations!AH303</f>
        <v>0</v>
      </c>
      <c r="AP335" s="38">
        <f>[2]Calculations!AT303</f>
        <v>0</v>
      </c>
      <c r="AQ335" s="38">
        <f>[2]Calculations!AI303</f>
        <v>1.3693594899899999</v>
      </c>
      <c r="AR335" s="38">
        <f>[2]Calculations!AU303</f>
        <v>99.999962755593856</v>
      </c>
      <c r="AS335" s="38">
        <f>[2]Calculations!AJ303</f>
        <v>0</v>
      </c>
      <c r="AT335" s="38">
        <f>[2]Calculations!AV303</f>
        <v>0</v>
      </c>
      <c r="AU335" s="38">
        <f>[2]Calculations!AK303</f>
        <v>0</v>
      </c>
      <c r="AV335" s="38">
        <f>[2]Calculations!AW303</f>
        <v>0</v>
      </c>
      <c r="AW335" s="13"/>
      <c r="AX335" s="13"/>
      <c r="AY335" s="85" t="str">
        <f>[2]Calculations!D303</f>
        <v>Land Supply 2018</v>
      </c>
    </row>
    <row r="336" spans="2:51" ht="26" x14ac:dyDescent="0.35">
      <c r="B336" s="13" t="str">
        <f>[2]Calculations!A304</f>
        <v>115475/FO/2017</v>
      </c>
      <c r="C336" s="30" t="str">
        <f>[2]Calculations!B304</f>
        <v>Vacant Plot North East Of The Vallance Centre Brunswick Street</v>
      </c>
      <c r="D336" s="13" t="str">
        <f>[2]Calculations!C304</f>
        <v>Residential</v>
      </c>
      <c r="E336" s="38">
        <f>[2]Calculations!E304</f>
        <v>3.4897299999999999E-2</v>
      </c>
      <c r="F336" s="38">
        <f>[2]Calculations!I304</f>
        <v>3.4897299999999999E-2</v>
      </c>
      <c r="G336" s="38">
        <f>[2]Calculations!M304</f>
        <v>100</v>
      </c>
      <c r="H336" s="38">
        <f>[2]Calculations!H304</f>
        <v>0</v>
      </c>
      <c r="I336" s="38">
        <f>[2]Calculations!L304</f>
        <v>0</v>
      </c>
      <c r="J336" s="38">
        <f>[2]Calculations!G304</f>
        <v>0</v>
      </c>
      <c r="K336" s="38">
        <f>[2]Calculations!K304</f>
        <v>0</v>
      </c>
      <c r="L336" s="38">
        <f>[2]Calculations!F304</f>
        <v>0</v>
      </c>
      <c r="M336" s="38">
        <f>[2]Calculations!J304</f>
        <v>0</v>
      </c>
      <c r="N336" s="38">
        <f>[2]Calculations!V304</f>
        <v>3.1058700149300001E-2</v>
      </c>
      <c r="O336" s="38">
        <f>[2]Calculations!W304</f>
        <v>89.000295579600717</v>
      </c>
      <c r="P336" s="38">
        <f>[2]Calculations!O304</f>
        <v>0</v>
      </c>
      <c r="Q336" s="38">
        <f>[2]Calculations!S304</f>
        <v>0</v>
      </c>
      <c r="R336" s="38">
        <f>[2]Calculations!Q304</f>
        <v>0</v>
      </c>
      <c r="S336" s="38">
        <f>[2]Calculations!T304</f>
        <v>0</v>
      </c>
      <c r="T336" s="38">
        <f>[2]Calculations!R304</f>
        <v>0</v>
      </c>
      <c r="U336" s="38">
        <f>[2]Calculations!U304</f>
        <v>0</v>
      </c>
      <c r="V336" s="38">
        <f>[2]Calculations!X304</f>
        <v>0</v>
      </c>
      <c r="W336" s="38">
        <f>[2]Calculations!Y304</f>
        <v>0</v>
      </c>
      <c r="X336" s="38" t="s">
        <v>100</v>
      </c>
      <c r="Y336" s="73" t="s">
        <v>106</v>
      </c>
      <c r="Z336" s="74" t="s">
        <v>107</v>
      </c>
      <c r="AA336" s="38">
        <f>[2]Calculations!AA304</f>
        <v>0</v>
      </c>
      <c r="AB336" s="38">
        <f>[2]Calculations!AM304</f>
        <v>0</v>
      </c>
      <c r="AC336" s="38">
        <f>[2]Calculations!AB304</f>
        <v>0</v>
      </c>
      <c r="AD336" s="38">
        <f>[2]Calculations!AN304</f>
        <v>0</v>
      </c>
      <c r="AE336" s="38">
        <f>[2]Calculations!AC304</f>
        <v>0</v>
      </c>
      <c r="AF336" s="38">
        <f>[2]Calculations!AO304</f>
        <v>0</v>
      </c>
      <c r="AG336" s="38">
        <f>[2]Calculations!AD304</f>
        <v>0</v>
      </c>
      <c r="AH336" s="38">
        <f>[2]Calculations!AP304</f>
        <v>0</v>
      </c>
      <c r="AI336" s="38">
        <f>[2]Calculations!AE304</f>
        <v>0</v>
      </c>
      <c r="AJ336" s="38">
        <f>[2]Calculations!AQ304</f>
        <v>0</v>
      </c>
      <c r="AK336" s="38">
        <f>[2]Calculations!AF304</f>
        <v>0</v>
      </c>
      <c r="AL336" s="38">
        <f>[2]Calculations!AR304</f>
        <v>0</v>
      </c>
      <c r="AM336" s="38">
        <f>[2]Calculations!AG304</f>
        <v>0</v>
      </c>
      <c r="AN336" s="38">
        <f>[2]Calculations!AS304</f>
        <v>0</v>
      </c>
      <c r="AO336" s="38">
        <f>[2]Calculations!AH304</f>
        <v>0</v>
      </c>
      <c r="AP336" s="38">
        <f>[2]Calculations!AT304</f>
        <v>0</v>
      </c>
      <c r="AQ336" s="38">
        <f>[2]Calculations!AI304</f>
        <v>0</v>
      </c>
      <c r="AR336" s="38">
        <f>[2]Calculations!AU304</f>
        <v>0</v>
      </c>
      <c r="AS336" s="38">
        <f>[2]Calculations!AJ304</f>
        <v>0</v>
      </c>
      <c r="AT336" s="38">
        <f>[2]Calculations!AV304</f>
        <v>0</v>
      </c>
      <c r="AU336" s="38">
        <f>[2]Calculations!AK304</f>
        <v>0</v>
      </c>
      <c r="AV336" s="38">
        <f>[2]Calculations!AW304</f>
        <v>0</v>
      </c>
      <c r="AW336" s="13"/>
      <c r="AX336" s="13"/>
      <c r="AY336" s="85" t="str">
        <f>[2]Calculations!D304</f>
        <v>Land Supply 2018</v>
      </c>
    </row>
    <row r="337" spans="2:51" ht="14.5" x14ac:dyDescent="0.35">
      <c r="B337" s="13" t="str">
        <f>[2]Calculations!A305</f>
        <v>115529/FO/2017</v>
      </c>
      <c r="C337" s="30" t="str">
        <f>[2]Calculations!B305</f>
        <v>Land To Rear Of 56 Dale Street Mangle Street</v>
      </c>
      <c r="D337" s="13" t="str">
        <f>[2]Calculations!C305</f>
        <v>Residential</v>
      </c>
      <c r="E337" s="38">
        <f>[2]Calculations!E305</f>
        <v>1.8222499999999999E-2</v>
      </c>
      <c r="F337" s="38">
        <f>[2]Calculations!I305</f>
        <v>1.8222499999999999E-2</v>
      </c>
      <c r="G337" s="38">
        <f>[2]Calculations!M305</f>
        <v>100</v>
      </c>
      <c r="H337" s="38">
        <f>[2]Calculations!H305</f>
        <v>0</v>
      </c>
      <c r="I337" s="38">
        <f>[2]Calculations!L305</f>
        <v>0</v>
      </c>
      <c r="J337" s="38">
        <f>[2]Calculations!G305</f>
        <v>0</v>
      </c>
      <c r="K337" s="38">
        <f>[2]Calculations!K305</f>
        <v>0</v>
      </c>
      <c r="L337" s="38">
        <f>[2]Calculations!F305</f>
        <v>0</v>
      </c>
      <c r="M337" s="38">
        <f>[2]Calculations!J305</f>
        <v>0</v>
      </c>
      <c r="N337" s="38">
        <f>[2]Calculations!V305</f>
        <v>0</v>
      </c>
      <c r="O337" s="38">
        <f>[2]Calculations!W305</f>
        <v>0</v>
      </c>
      <c r="P337" s="38">
        <f>[2]Calculations!O305</f>
        <v>9.0249999999999998E-5</v>
      </c>
      <c r="Q337" s="38">
        <f>[2]Calculations!S305</f>
        <v>0.49526684044450542</v>
      </c>
      <c r="R337" s="38">
        <f>[2]Calculations!Q305</f>
        <v>0</v>
      </c>
      <c r="S337" s="38">
        <f>[2]Calculations!T305</f>
        <v>0</v>
      </c>
      <c r="T337" s="38">
        <f>[2]Calculations!R305</f>
        <v>0</v>
      </c>
      <c r="U337" s="38">
        <f>[2]Calculations!U305</f>
        <v>0</v>
      </c>
      <c r="V337" s="38" t="str">
        <f>[2]Calculations!X305</f>
        <v>Not Modelled</v>
      </c>
      <c r="W337" s="38" t="str">
        <f>[2]Calculations!Y305</f>
        <v>N/A</v>
      </c>
      <c r="X337" s="38" t="s">
        <v>100</v>
      </c>
      <c r="Y337" s="73" t="s">
        <v>105</v>
      </c>
      <c r="Z337" s="73" t="s">
        <v>1066</v>
      </c>
      <c r="AA337" s="38">
        <f>[2]Calculations!AA305</f>
        <v>0</v>
      </c>
      <c r="AB337" s="38">
        <f>[2]Calculations!AM305</f>
        <v>0</v>
      </c>
      <c r="AC337" s="38">
        <f>[2]Calculations!AB305</f>
        <v>0</v>
      </c>
      <c r="AD337" s="38">
        <f>[2]Calculations!AN305</f>
        <v>0</v>
      </c>
      <c r="AE337" s="38">
        <f>[2]Calculations!AC305</f>
        <v>0</v>
      </c>
      <c r="AF337" s="38">
        <f>[2]Calculations!AO305</f>
        <v>0</v>
      </c>
      <c r="AG337" s="38">
        <f>[2]Calculations!AD305</f>
        <v>0</v>
      </c>
      <c r="AH337" s="38">
        <f>[2]Calculations!AP305</f>
        <v>0</v>
      </c>
      <c r="AI337" s="38">
        <f>[2]Calculations!AE305</f>
        <v>0</v>
      </c>
      <c r="AJ337" s="38">
        <f>[2]Calculations!AQ305</f>
        <v>0</v>
      </c>
      <c r="AK337" s="38">
        <f>[2]Calculations!AF305</f>
        <v>0</v>
      </c>
      <c r="AL337" s="38">
        <f>[2]Calculations!AR305</f>
        <v>0</v>
      </c>
      <c r="AM337" s="38">
        <f>[2]Calculations!AG305</f>
        <v>0</v>
      </c>
      <c r="AN337" s="38">
        <f>[2]Calculations!AS305</f>
        <v>0</v>
      </c>
      <c r="AO337" s="38">
        <f>[2]Calculations!AH305</f>
        <v>0</v>
      </c>
      <c r="AP337" s="38">
        <f>[2]Calculations!AT305</f>
        <v>0</v>
      </c>
      <c r="AQ337" s="38">
        <f>[2]Calculations!AI305</f>
        <v>1.82224999991E-2</v>
      </c>
      <c r="AR337" s="38">
        <f>[2]Calculations!AU305</f>
        <v>99.99999999506106</v>
      </c>
      <c r="AS337" s="38">
        <f>[2]Calculations!AJ305</f>
        <v>0</v>
      </c>
      <c r="AT337" s="38">
        <f>[2]Calculations!AV305</f>
        <v>0</v>
      </c>
      <c r="AU337" s="38">
        <f>[2]Calculations!AK305</f>
        <v>0</v>
      </c>
      <c r="AV337" s="38">
        <f>[2]Calculations!AW305</f>
        <v>0</v>
      </c>
      <c r="AW337" s="13"/>
      <c r="AX337" s="13"/>
      <c r="AY337" s="85" t="str">
        <f>[2]Calculations!D305</f>
        <v>Land Supply 2018</v>
      </c>
    </row>
    <row r="338" spans="2:51" ht="26" x14ac:dyDescent="0.35">
      <c r="B338" s="13" t="str">
        <f>[2]Calculations!A306</f>
        <v>115538/FO/2017</v>
      </c>
      <c r="C338" s="30" t="str">
        <f>[2]Calculations!B306</f>
        <v>93 Manchester Road Chorlton</v>
      </c>
      <c r="D338" s="13" t="str">
        <f>[2]Calculations!C306</f>
        <v>Residential</v>
      </c>
      <c r="E338" s="38">
        <f>[2]Calculations!E306</f>
        <v>8.6426300000000001E-3</v>
      </c>
      <c r="F338" s="38">
        <f>[2]Calculations!I306</f>
        <v>8.6426300000000001E-3</v>
      </c>
      <c r="G338" s="38">
        <f>[2]Calculations!M306</f>
        <v>100</v>
      </c>
      <c r="H338" s="38">
        <f>[2]Calculations!H306</f>
        <v>0</v>
      </c>
      <c r="I338" s="38">
        <f>[2]Calculations!L306</f>
        <v>0</v>
      </c>
      <c r="J338" s="38">
        <f>[2]Calculations!G306</f>
        <v>0</v>
      </c>
      <c r="K338" s="38">
        <f>[2]Calculations!K306</f>
        <v>0</v>
      </c>
      <c r="L338" s="38">
        <f>[2]Calculations!F306</f>
        <v>0</v>
      </c>
      <c r="M338" s="38">
        <f>[2]Calculations!J306</f>
        <v>0</v>
      </c>
      <c r="N338" s="38">
        <f>[2]Calculations!V306</f>
        <v>8.6426250010400007E-3</v>
      </c>
      <c r="O338" s="38">
        <f>[2]Calculations!W306</f>
        <v>99.999942159273274</v>
      </c>
      <c r="P338" s="38">
        <f>[2]Calculations!O306</f>
        <v>0</v>
      </c>
      <c r="Q338" s="38">
        <f>[2]Calculations!S306</f>
        <v>0</v>
      </c>
      <c r="R338" s="38">
        <f>[2]Calculations!Q306</f>
        <v>0</v>
      </c>
      <c r="S338" s="38">
        <f>[2]Calculations!T306</f>
        <v>0</v>
      </c>
      <c r="T338" s="38">
        <f>[2]Calculations!R306</f>
        <v>0</v>
      </c>
      <c r="U338" s="38">
        <f>[2]Calculations!U306</f>
        <v>0</v>
      </c>
      <c r="V338" s="38" t="str">
        <f>[2]Calculations!X306</f>
        <v>Not Modelled</v>
      </c>
      <c r="W338" s="38" t="str">
        <f>[2]Calculations!Y306</f>
        <v>N/A</v>
      </c>
      <c r="X338" s="38" t="s">
        <v>100</v>
      </c>
      <c r="Y338" s="73" t="s">
        <v>106</v>
      </c>
      <c r="Z338" s="74" t="s">
        <v>107</v>
      </c>
      <c r="AA338" s="38">
        <f>[2]Calculations!AA306</f>
        <v>0</v>
      </c>
      <c r="AB338" s="38">
        <f>[2]Calculations!AM306</f>
        <v>0</v>
      </c>
      <c r="AC338" s="38">
        <f>[2]Calculations!AB306</f>
        <v>0</v>
      </c>
      <c r="AD338" s="38">
        <f>[2]Calculations!AN306</f>
        <v>0</v>
      </c>
      <c r="AE338" s="38">
        <f>[2]Calculations!AC306</f>
        <v>0</v>
      </c>
      <c r="AF338" s="38">
        <f>[2]Calculations!AO306</f>
        <v>0</v>
      </c>
      <c r="AG338" s="38">
        <f>[2]Calculations!AD306</f>
        <v>0</v>
      </c>
      <c r="AH338" s="38">
        <f>[2]Calculations!AP306</f>
        <v>0</v>
      </c>
      <c r="AI338" s="38">
        <f>[2]Calculations!AE306</f>
        <v>0</v>
      </c>
      <c r="AJ338" s="38">
        <f>[2]Calculations!AQ306</f>
        <v>0</v>
      </c>
      <c r="AK338" s="38">
        <f>[2]Calculations!AF306</f>
        <v>0</v>
      </c>
      <c r="AL338" s="38">
        <f>[2]Calculations!AR306</f>
        <v>0</v>
      </c>
      <c r="AM338" s="38">
        <f>[2]Calculations!AG306</f>
        <v>0</v>
      </c>
      <c r="AN338" s="38">
        <f>[2]Calculations!AS306</f>
        <v>0</v>
      </c>
      <c r="AO338" s="38">
        <f>[2]Calculations!AH306</f>
        <v>0</v>
      </c>
      <c r="AP338" s="38">
        <f>[2]Calculations!AT306</f>
        <v>0</v>
      </c>
      <c r="AQ338" s="38">
        <f>[2]Calculations!AI306</f>
        <v>0</v>
      </c>
      <c r="AR338" s="38">
        <f>[2]Calculations!AU306</f>
        <v>0</v>
      </c>
      <c r="AS338" s="38">
        <f>[2]Calculations!AJ306</f>
        <v>0</v>
      </c>
      <c r="AT338" s="38">
        <f>[2]Calculations!AV306</f>
        <v>0</v>
      </c>
      <c r="AU338" s="38">
        <f>[2]Calculations!AK306</f>
        <v>0</v>
      </c>
      <c r="AV338" s="38">
        <f>[2]Calculations!AW306</f>
        <v>0</v>
      </c>
      <c r="AW338" s="13"/>
      <c r="AX338" s="13"/>
      <c r="AY338" s="85" t="str">
        <f>[2]Calculations!D306</f>
        <v>Land Supply 2018</v>
      </c>
    </row>
    <row r="339" spans="2:51" ht="26" x14ac:dyDescent="0.35">
      <c r="B339" s="13" t="str">
        <f>[2]Calculations!A307</f>
        <v>115556/FO/2017</v>
      </c>
      <c r="C339" s="30" t="str">
        <f>[2]Calculations!B307</f>
        <v>69 Shentonfield Road Sharston Industrial Area Manchester M22 4RW</v>
      </c>
      <c r="D339" s="13" t="str">
        <f>[2]Calculations!C307</f>
        <v>Offices</v>
      </c>
      <c r="E339" s="38">
        <f>[2]Calculations!E307</f>
        <v>0.27998899999999999</v>
      </c>
      <c r="F339" s="38">
        <f>[2]Calculations!I307</f>
        <v>0.19099756049950001</v>
      </c>
      <c r="G339" s="38">
        <f>[2]Calculations!M307</f>
        <v>68.216094382100735</v>
      </c>
      <c r="H339" s="38">
        <f>[2]Calculations!H307</f>
        <v>8.8991439500499994E-2</v>
      </c>
      <c r="I339" s="38">
        <f>[2]Calculations!L307</f>
        <v>31.783905617899272</v>
      </c>
      <c r="J339" s="38">
        <f>[2]Calculations!G307</f>
        <v>0</v>
      </c>
      <c r="K339" s="38">
        <f>[2]Calculations!K307</f>
        <v>0</v>
      </c>
      <c r="L339" s="38">
        <f>[2]Calculations!F307</f>
        <v>0</v>
      </c>
      <c r="M339" s="38">
        <f>[2]Calculations!J307</f>
        <v>0</v>
      </c>
      <c r="N339" s="38">
        <f>[2]Calculations!V307</f>
        <v>0</v>
      </c>
      <c r="O339" s="38">
        <f>[2]Calculations!W307</f>
        <v>0</v>
      </c>
      <c r="P339" s="38">
        <f>[2]Calculations!O307</f>
        <v>0</v>
      </c>
      <c r="Q339" s="38">
        <f>[2]Calculations!S307</f>
        <v>0</v>
      </c>
      <c r="R339" s="38">
        <f>[2]Calculations!Q307</f>
        <v>0</v>
      </c>
      <c r="S339" s="38">
        <f>[2]Calculations!T307</f>
        <v>0</v>
      </c>
      <c r="T339" s="38">
        <f>[2]Calculations!R307</f>
        <v>0</v>
      </c>
      <c r="U339" s="38">
        <f>[2]Calculations!U307</f>
        <v>0</v>
      </c>
      <c r="V339" s="38" t="str">
        <f>[2]Calculations!X307</f>
        <v>Not Modelled</v>
      </c>
      <c r="W339" s="38" t="str">
        <f>[2]Calculations!Y307</f>
        <v>N/A</v>
      </c>
      <c r="X339" s="38" t="s">
        <v>101</v>
      </c>
      <c r="Y339" s="73" t="s">
        <v>105</v>
      </c>
      <c r="Z339" s="73" t="s">
        <v>1066</v>
      </c>
      <c r="AA339" s="38">
        <f>[2]Calculations!AA307</f>
        <v>0</v>
      </c>
      <c r="AB339" s="38">
        <f>[2]Calculations!AM307</f>
        <v>0</v>
      </c>
      <c r="AC339" s="38">
        <f>[2]Calculations!AB307</f>
        <v>0</v>
      </c>
      <c r="AD339" s="38">
        <f>[2]Calculations!AN307</f>
        <v>0</v>
      </c>
      <c r="AE339" s="38">
        <f>[2]Calculations!AC307</f>
        <v>0</v>
      </c>
      <c r="AF339" s="38">
        <f>[2]Calculations!AO307</f>
        <v>0</v>
      </c>
      <c r="AG339" s="38">
        <f>[2]Calculations!AD307</f>
        <v>0</v>
      </c>
      <c r="AH339" s="38">
        <f>[2]Calculations!AP307</f>
        <v>0</v>
      </c>
      <c r="AI339" s="38">
        <f>[2]Calculations!AE307</f>
        <v>0</v>
      </c>
      <c r="AJ339" s="38">
        <f>[2]Calculations!AQ307</f>
        <v>0</v>
      </c>
      <c r="AK339" s="38">
        <f>[2]Calculations!AF307</f>
        <v>0</v>
      </c>
      <c r="AL339" s="38">
        <f>[2]Calculations!AR307</f>
        <v>0</v>
      </c>
      <c r="AM339" s="38">
        <f>[2]Calculations!AG307</f>
        <v>0</v>
      </c>
      <c r="AN339" s="38">
        <f>[2]Calculations!AS307</f>
        <v>0</v>
      </c>
      <c r="AO339" s="38">
        <f>[2]Calculations!AH307</f>
        <v>0</v>
      </c>
      <c r="AP339" s="38">
        <f>[2]Calculations!AT307</f>
        <v>0</v>
      </c>
      <c r="AQ339" s="38">
        <f>[2]Calculations!AI307</f>
        <v>0</v>
      </c>
      <c r="AR339" s="38">
        <f>[2]Calculations!AU307</f>
        <v>0</v>
      </c>
      <c r="AS339" s="38">
        <f>[2]Calculations!AJ307</f>
        <v>0</v>
      </c>
      <c r="AT339" s="38">
        <f>[2]Calculations!AV307</f>
        <v>0</v>
      </c>
      <c r="AU339" s="38">
        <f>[2]Calculations!AK307</f>
        <v>0</v>
      </c>
      <c r="AV339" s="38">
        <f>[2]Calculations!AW307</f>
        <v>0</v>
      </c>
      <c r="AW339" s="13"/>
      <c r="AX339" s="13"/>
      <c r="AY339" s="85" t="str">
        <f>[2]Calculations!D307</f>
        <v>Land Supply 2018</v>
      </c>
    </row>
    <row r="340" spans="2:51" ht="26" x14ac:dyDescent="0.35">
      <c r="B340" s="13" t="str">
        <f>[2]Calculations!A308</f>
        <v>115556/FO/2017</v>
      </c>
      <c r="C340" s="30" t="str">
        <f>[2]Calculations!B308</f>
        <v>69 Shentonfield Road Sharston Industrial Area Manchester M22 4RW</v>
      </c>
      <c r="D340" s="13" t="str">
        <f>[2]Calculations!C308</f>
        <v>Industry and warehousing</v>
      </c>
      <c r="E340" s="38">
        <f>[2]Calculations!E308</f>
        <v>0.27998899999999999</v>
      </c>
      <c r="F340" s="38">
        <f>[2]Calculations!I308</f>
        <v>0.19099756049950001</v>
      </c>
      <c r="G340" s="38">
        <f>[2]Calculations!M308</f>
        <v>68.216094382100735</v>
      </c>
      <c r="H340" s="38">
        <f>[2]Calculations!H308</f>
        <v>8.8991439500499994E-2</v>
      </c>
      <c r="I340" s="38">
        <f>[2]Calculations!L308</f>
        <v>31.783905617899272</v>
      </c>
      <c r="J340" s="38">
        <f>[2]Calculations!G308</f>
        <v>0</v>
      </c>
      <c r="K340" s="38">
        <f>[2]Calculations!K308</f>
        <v>0</v>
      </c>
      <c r="L340" s="38">
        <f>[2]Calculations!F308</f>
        <v>0</v>
      </c>
      <c r="M340" s="38">
        <f>[2]Calculations!J308</f>
        <v>0</v>
      </c>
      <c r="N340" s="38">
        <f>[2]Calculations!V308</f>
        <v>0</v>
      </c>
      <c r="O340" s="38">
        <f>[2]Calculations!W308</f>
        <v>0</v>
      </c>
      <c r="P340" s="38">
        <f>[2]Calculations!O308</f>
        <v>0</v>
      </c>
      <c r="Q340" s="38">
        <f>[2]Calculations!S308</f>
        <v>0</v>
      </c>
      <c r="R340" s="38">
        <f>[2]Calculations!Q308</f>
        <v>0</v>
      </c>
      <c r="S340" s="38">
        <f>[2]Calculations!T308</f>
        <v>0</v>
      </c>
      <c r="T340" s="38">
        <f>[2]Calculations!R308</f>
        <v>0</v>
      </c>
      <c r="U340" s="38">
        <f>[2]Calculations!U308</f>
        <v>0</v>
      </c>
      <c r="V340" s="38" t="str">
        <f>[2]Calculations!X308</f>
        <v>Not Modelled</v>
      </c>
      <c r="W340" s="38" t="str">
        <f>[2]Calculations!Y308</f>
        <v>N/A</v>
      </c>
      <c r="X340" s="38" t="s">
        <v>101</v>
      </c>
      <c r="Y340" s="73" t="s">
        <v>105</v>
      </c>
      <c r="Z340" s="73" t="s">
        <v>1066</v>
      </c>
      <c r="AA340" s="38">
        <f>[2]Calculations!AA308</f>
        <v>0</v>
      </c>
      <c r="AB340" s="38">
        <f>[2]Calculations!AM308</f>
        <v>0</v>
      </c>
      <c r="AC340" s="38">
        <f>[2]Calculations!AB308</f>
        <v>0</v>
      </c>
      <c r="AD340" s="38">
        <f>[2]Calculations!AN308</f>
        <v>0</v>
      </c>
      <c r="AE340" s="38">
        <f>[2]Calculations!AC308</f>
        <v>0</v>
      </c>
      <c r="AF340" s="38">
        <f>[2]Calculations!AO308</f>
        <v>0</v>
      </c>
      <c r="AG340" s="38">
        <f>[2]Calculations!AD308</f>
        <v>0</v>
      </c>
      <c r="AH340" s="38">
        <f>[2]Calculations!AP308</f>
        <v>0</v>
      </c>
      <c r="AI340" s="38">
        <f>[2]Calculations!AE308</f>
        <v>0</v>
      </c>
      <c r="AJ340" s="38">
        <f>[2]Calculations!AQ308</f>
        <v>0</v>
      </c>
      <c r="AK340" s="38">
        <f>[2]Calculations!AF308</f>
        <v>0</v>
      </c>
      <c r="AL340" s="38">
        <f>[2]Calculations!AR308</f>
        <v>0</v>
      </c>
      <c r="AM340" s="38">
        <f>[2]Calculations!AG308</f>
        <v>0</v>
      </c>
      <c r="AN340" s="38">
        <f>[2]Calculations!AS308</f>
        <v>0</v>
      </c>
      <c r="AO340" s="38">
        <f>[2]Calculations!AH308</f>
        <v>0</v>
      </c>
      <c r="AP340" s="38">
        <f>[2]Calculations!AT308</f>
        <v>0</v>
      </c>
      <c r="AQ340" s="38">
        <f>[2]Calculations!AI308</f>
        <v>0</v>
      </c>
      <c r="AR340" s="38">
        <f>[2]Calculations!AU308</f>
        <v>0</v>
      </c>
      <c r="AS340" s="38">
        <f>[2]Calculations!AJ308</f>
        <v>0</v>
      </c>
      <c r="AT340" s="38">
        <f>[2]Calculations!AV308</f>
        <v>0</v>
      </c>
      <c r="AU340" s="38">
        <f>[2]Calculations!AK308</f>
        <v>0</v>
      </c>
      <c r="AV340" s="38">
        <f>[2]Calculations!AW308</f>
        <v>0</v>
      </c>
      <c r="AW340" s="13"/>
      <c r="AX340" s="13"/>
      <c r="AY340" s="85" t="str">
        <f>[2]Calculations!D308</f>
        <v>Land Supply 2018</v>
      </c>
    </row>
    <row r="341" spans="2:51" ht="26" x14ac:dyDescent="0.35">
      <c r="B341" s="13" t="str">
        <f>[2]Calculations!A309</f>
        <v>115558/FO/2017</v>
      </c>
      <c r="C341" s="30" t="str">
        <f>[2]Calculations!B309</f>
        <v>2-4 Birch Polygon</v>
      </c>
      <c r="D341" s="13" t="str">
        <f>[2]Calculations!C309</f>
        <v>Residential</v>
      </c>
      <c r="E341" s="38">
        <f>[2]Calculations!E309</f>
        <v>0.102755</v>
      </c>
      <c r="F341" s="38">
        <f>[2]Calculations!I309</f>
        <v>0.102755</v>
      </c>
      <c r="G341" s="38">
        <f>[2]Calculations!M309</f>
        <v>100</v>
      </c>
      <c r="H341" s="38">
        <f>[2]Calculations!H309</f>
        <v>0</v>
      </c>
      <c r="I341" s="38">
        <f>[2]Calculations!L309</f>
        <v>0</v>
      </c>
      <c r="J341" s="38">
        <f>[2]Calculations!G309</f>
        <v>0</v>
      </c>
      <c r="K341" s="38">
        <f>[2]Calculations!K309</f>
        <v>0</v>
      </c>
      <c r="L341" s="38">
        <f>[2]Calculations!F309</f>
        <v>0</v>
      </c>
      <c r="M341" s="38">
        <f>[2]Calculations!J309</f>
        <v>0</v>
      </c>
      <c r="N341" s="38">
        <f>[2]Calculations!V309</f>
        <v>0</v>
      </c>
      <c r="O341" s="38">
        <f>[2]Calculations!W309</f>
        <v>0</v>
      </c>
      <c r="P341" s="38">
        <f>[2]Calculations!O309</f>
        <v>0</v>
      </c>
      <c r="Q341" s="38">
        <f>[2]Calculations!S309</f>
        <v>0</v>
      </c>
      <c r="R341" s="38">
        <f>[2]Calculations!Q309</f>
        <v>0</v>
      </c>
      <c r="S341" s="38">
        <f>[2]Calculations!T309</f>
        <v>0</v>
      </c>
      <c r="T341" s="38">
        <f>[2]Calculations!R309</f>
        <v>0</v>
      </c>
      <c r="U341" s="38">
        <f>[2]Calculations!U309</f>
        <v>0</v>
      </c>
      <c r="V341" s="38" t="str">
        <f>[2]Calculations!X309</f>
        <v>Not Modelled</v>
      </c>
      <c r="W341" s="38" t="str">
        <f>[2]Calculations!Y309</f>
        <v>N/A</v>
      </c>
      <c r="X341" s="38" t="s">
        <v>100</v>
      </c>
      <c r="Y341" s="73" t="s">
        <v>106</v>
      </c>
      <c r="Z341" s="74" t="s">
        <v>107</v>
      </c>
      <c r="AA341" s="38">
        <f>[2]Calculations!AA309</f>
        <v>0</v>
      </c>
      <c r="AB341" s="38">
        <f>[2]Calculations!AM309</f>
        <v>0</v>
      </c>
      <c r="AC341" s="38">
        <f>[2]Calculations!AB309</f>
        <v>0</v>
      </c>
      <c r="AD341" s="38">
        <f>[2]Calculations!AN309</f>
        <v>0</v>
      </c>
      <c r="AE341" s="38">
        <f>[2]Calculations!AC309</f>
        <v>0</v>
      </c>
      <c r="AF341" s="38">
        <f>[2]Calculations!AO309</f>
        <v>0</v>
      </c>
      <c r="AG341" s="38">
        <f>[2]Calculations!AD309</f>
        <v>0</v>
      </c>
      <c r="AH341" s="38">
        <f>[2]Calculations!AP309</f>
        <v>0</v>
      </c>
      <c r="AI341" s="38">
        <f>[2]Calculations!AE309</f>
        <v>0</v>
      </c>
      <c r="AJ341" s="38">
        <f>[2]Calculations!AQ309</f>
        <v>0</v>
      </c>
      <c r="AK341" s="38">
        <f>[2]Calculations!AF309</f>
        <v>0</v>
      </c>
      <c r="AL341" s="38">
        <f>[2]Calculations!AR309</f>
        <v>0</v>
      </c>
      <c r="AM341" s="38">
        <f>[2]Calculations!AG309</f>
        <v>0</v>
      </c>
      <c r="AN341" s="38">
        <f>[2]Calculations!AS309</f>
        <v>0</v>
      </c>
      <c r="AO341" s="38">
        <f>[2]Calculations!AH309</f>
        <v>0</v>
      </c>
      <c r="AP341" s="38">
        <f>[2]Calculations!AT309</f>
        <v>0</v>
      </c>
      <c r="AQ341" s="38">
        <f>[2]Calculations!AI309</f>
        <v>0</v>
      </c>
      <c r="AR341" s="38">
        <f>[2]Calculations!AU309</f>
        <v>0</v>
      </c>
      <c r="AS341" s="38">
        <f>[2]Calculations!AJ309</f>
        <v>0</v>
      </c>
      <c r="AT341" s="38">
        <f>[2]Calculations!AV309</f>
        <v>0</v>
      </c>
      <c r="AU341" s="38">
        <f>[2]Calculations!AK309</f>
        <v>0</v>
      </c>
      <c r="AV341" s="38">
        <f>[2]Calculations!AW309</f>
        <v>0</v>
      </c>
      <c r="AW341" s="13"/>
      <c r="AX341" s="13"/>
      <c r="AY341" s="85" t="str">
        <f>[2]Calculations!D309</f>
        <v>Land Supply 2018</v>
      </c>
    </row>
    <row r="342" spans="2:51" ht="38.5" x14ac:dyDescent="0.35">
      <c r="B342" s="13" t="str">
        <f>[2]Calculations!A310</f>
        <v>115570/FO/2017</v>
      </c>
      <c r="C342" s="30" t="str">
        <f>[2]Calculations!B310</f>
        <v>Minshull House And Minto &amp; Turner Building Former Manchester Metropolitan University Aytoun Street Campus Chorlton Street Manchester M1 3DT</v>
      </c>
      <c r="D342" s="13" t="str">
        <f>[2]Calculations!C310</f>
        <v>Offices</v>
      </c>
      <c r="E342" s="38">
        <f>[2]Calculations!E310</f>
        <v>0.30082999999999999</v>
      </c>
      <c r="F342" s="38">
        <f>[2]Calculations!I310</f>
        <v>0.29576623910124</v>
      </c>
      <c r="G342" s="38">
        <f>[2]Calculations!M310</f>
        <v>98.316736728797011</v>
      </c>
      <c r="H342" s="38">
        <f>[2]Calculations!H310</f>
        <v>0</v>
      </c>
      <c r="I342" s="38">
        <f>[2]Calculations!L310</f>
        <v>0</v>
      </c>
      <c r="J342" s="38">
        <f>[2]Calculations!G310</f>
        <v>0</v>
      </c>
      <c r="K342" s="38">
        <f>[2]Calculations!K310</f>
        <v>0</v>
      </c>
      <c r="L342" s="38">
        <f>[2]Calculations!F310</f>
        <v>5.0637608987600001E-3</v>
      </c>
      <c r="M342" s="38">
        <f>[2]Calculations!J310</f>
        <v>1.6832632712030049</v>
      </c>
      <c r="N342" s="38">
        <f>[2]Calculations!V310</f>
        <v>0</v>
      </c>
      <c r="O342" s="38">
        <f>[2]Calculations!W310</f>
        <v>0</v>
      </c>
      <c r="P342" s="38">
        <f>[2]Calculations!O310</f>
        <v>3.9140136900799996E-2</v>
      </c>
      <c r="Q342" s="38">
        <f>[2]Calculations!S310</f>
        <v>13.010715986038626</v>
      </c>
      <c r="R342" s="38">
        <f>[2]Calculations!Q310</f>
        <v>2.2327536900799999E-2</v>
      </c>
      <c r="S342" s="38">
        <f>[2]Calculations!T310</f>
        <v>7.4219781606887612</v>
      </c>
      <c r="T342" s="38">
        <f>[2]Calculations!R310</f>
        <v>0</v>
      </c>
      <c r="U342" s="38">
        <f>[2]Calculations!U310</f>
        <v>0</v>
      </c>
      <c r="V342" s="38" t="str">
        <f>[2]Calculations!X310</f>
        <v>Not Modelled</v>
      </c>
      <c r="W342" s="38" t="str">
        <f>[2]Calculations!Y310</f>
        <v>N/A</v>
      </c>
      <c r="X342" s="38" t="s">
        <v>101</v>
      </c>
      <c r="Y342" s="73" t="s">
        <v>108</v>
      </c>
      <c r="Z342" s="73" t="s">
        <v>109</v>
      </c>
      <c r="AA342" s="38">
        <f>[2]Calculations!AA310</f>
        <v>0</v>
      </c>
      <c r="AB342" s="38">
        <f>[2]Calculations!AM310</f>
        <v>0</v>
      </c>
      <c r="AC342" s="38">
        <f>[2]Calculations!AB310</f>
        <v>0</v>
      </c>
      <c r="AD342" s="38">
        <f>[2]Calculations!AN310</f>
        <v>0</v>
      </c>
      <c r="AE342" s="38">
        <f>[2]Calculations!AC310</f>
        <v>0</v>
      </c>
      <c r="AF342" s="38">
        <f>[2]Calculations!AO310</f>
        <v>0</v>
      </c>
      <c r="AG342" s="38">
        <f>[2]Calculations!AD310</f>
        <v>0</v>
      </c>
      <c r="AH342" s="38">
        <f>[2]Calculations!AP310</f>
        <v>0</v>
      </c>
      <c r="AI342" s="38">
        <f>[2]Calculations!AE310</f>
        <v>0</v>
      </c>
      <c r="AJ342" s="38">
        <f>[2]Calculations!AQ310</f>
        <v>0</v>
      </c>
      <c r="AK342" s="38">
        <f>[2]Calculations!AF310</f>
        <v>0</v>
      </c>
      <c r="AL342" s="38">
        <f>[2]Calculations!AR310</f>
        <v>0</v>
      </c>
      <c r="AM342" s="38">
        <f>[2]Calculations!AG310</f>
        <v>0</v>
      </c>
      <c r="AN342" s="38">
        <f>[2]Calculations!AS310</f>
        <v>0</v>
      </c>
      <c r="AO342" s="38">
        <f>[2]Calculations!AH310</f>
        <v>0</v>
      </c>
      <c r="AP342" s="38">
        <f>[2]Calculations!AT310</f>
        <v>0</v>
      </c>
      <c r="AQ342" s="38">
        <f>[2]Calculations!AI310</f>
        <v>0.300830194996</v>
      </c>
      <c r="AR342" s="38">
        <f>[2]Calculations!AU310</f>
        <v>100.00006481933319</v>
      </c>
      <c r="AS342" s="38">
        <f>[2]Calculations!AJ310</f>
        <v>0</v>
      </c>
      <c r="AT342" s="38">
        <f>[2]Calculations!AV310</f>
        <v>0</v>
      </c>
      <c r="AU342" s="38">
        <f>[2]Calculations!AK310</f>
        <v>0</v>
      </c>
      <c r="AV342" s="38">
        <f>[2]Calculations!AW310</f>
        <v>0</v>
      </c>
      <c r="AW342" s="13"/>
      <c r="AX342" s="13"/>
      <c r="AY342" s="85" t="str">
        <f>[2]Calculations!D310</f>
        <v>Land Supply 2018</v>
      </c>
    </row>
    <row r="343" spans="2:51" ht="14.5" x14ac:dyDescent="0.35">
      <c r="B343" s="13" t="str">
        <f>[2]Calculations!A311</f>
        <v>115570/FO/2017</v>
      </c>
      <c r="C343" s="30" t="str">
        <f>[2]Calculations!B311</f>
        <v>Kampus Phase 2 (Minto &amp; Turner and Minshull House)</v>
      </c>
      <c r="D343" s="13" t="str">
        <f>[2]Calculations!C311</f>
        <v>Residential</v>
      </c>
      <c r="E343" s="38">
        <f>[2]Calculations!E311</f>
        <v>0.24027399999999999</v>
      </c>
      <c r="F343" s="38">
        <f>[2]Calculations!I311</f>
        <v>0.24027399999999999</v>
      </c>
      <c r="G343" s="38">
        <f>[2]Calculations!M311</f>
        <v>100</v>
      </c>
      <c r="H343" s="38">
        <f>[2]Calculations!H311</f>
        <v>0</v>
      </c>
      <c r="I343" s="38">
        <f>[2]Calculations!L311</f>
        <v>0</v>
      </c>
      <c r="J343" s="38">
        <f>[2]Calculations!G311</f>
        <v>0</v>
      </c>
      <c r="K343" s="38">
        <f>[2]Calculations!K311</f>
        <v>0</v>
      </c>
      <c r="L343" s="38">
        <f>[2]Calculations!F311</f>
        <v>0</v>
      </c>
      <c r="M343" s="38">
        <f>[2]Calculations!J311</f>
        <v>0</v>
      </c>
      <c r="N343" s="38">
        <f>[2]Calculations!V311</f>
        <v>0</v>
      </c>
      <c r="O343" s="38">
        <f>[2]Calculations!W311</f>
        <v>0</v>
      </c>
      <c r="P343" s="38">
        <f>[2]Calculations!O311</f>
        <v>3.8466286681000002E-2</v>
      </c>
      <c r="Q343" s="38">
        <f>[2]Calculations!S311</f>
        <v>16.009342118165097</v>
      </c>
      <c r="R343" s="38">
        <f>[2]Calculations!Q311</f>
        <v>2.1653686681000001E-2</v>
      </c>
      <c r="S343" s="38">
        <f>[2]Calculations!T311</f>
        <v>9.0120806583317385</v>
      </c>
      <c r="T343" s="38">
        <f>[2]Calculations!R311</f>
        <v>0</v>
      </c>
      <c r="U343" s="38">
        <f>[2]Calculations!U311</f>
        <v>0</v>
      </c>
      <c r="V343" s="38" t="str">
        <f>[2]Calculations!X311</f>
        <v>Not Modelled</v>
      </c>
      <c r="W343" s="38" t="str">
        <f>[2]Calculations!Y311</f>
        <v>N/A</v>
      </c>
      <c r="X343" s="38" t="s">
        <v>100</v>
      </c>
      <c r="Y343" s="73" t="s">
        <v>105</v>
      </c>
      <c r="Z343" s="73" t="s">
        <v>1066</v>
      </c>
      <c r="AA343" s="38">
        <f>[2]Calculations!AA311</f>
        <v>0</v>
      </c>
      <c r="AB343" s="38">
        <f>[2]Calculations!AM311</f>
        <v>0</v>
      </c>
      <c r="AC343" s="38">
        <f>[2]Calculations!AB311</f>
        <v>0</v>
      </c>
      <c r="AD343" s="38">
        <f>[2]Calculations!AN311</f>
        <v>0</v>
      </c>
      <c r="AE343" s="38">
        <f>[2]Calculations!AC311</f>
        <v>0</v>
      </c>
      <c r="AF343" s="38">
        <f>[2]Calculations!AO311</f>
        <v>0</v>
      </c>
      <c r="AG343" s="38">
        <f>[2]Calculations!AD311</f>
        <v>0</v>
      </c>
      <c r="AH343" s="38">
        <f>[2]Calculations!AP311</f>
        <v>0</v>
      </c>
      <c r="AI343" s="38">
        <f>[2]Calculations!AE311</f>
        <v>0</v>
      </c>
      <c r="AJ343" s="38">
        <f>[2]Calculations!AQ311</f>
        <v>0</v>
      </c>
      <c r="AK343" s="38">
        <f>[2]Calculations!AF311</f>
        <v>0</v>
      </c>
      <c r="AL343" s="38">
        <f>[2]Calculations!AR311</f>
        <v>0</v>
      </c>
      <c r="AM343" s="38">
        <f>[2]Calculations!AG311</f>
        <v>0</v>
      </c>
      <c r="AN343" s="38">
        <f>[2]Calculations!AS311</f>
        <v>0</v>
      </c>
      <c r="AO343" s="38">
        <f>[2]Calculations!AH311</f>
        <v>0</v>
      </c>
      <c r="AP343" s="38">
        <f>[2]Calculations!AT311</f>
        <v>0</v>
      </c>
      <c r="AQ343" s="38">
        <f>[2]Calculations!AI311</f>
        <v>0.24027397000600001</v>
      </c>
      <c r="AR343" s="38">
        <f>[2]Calculations!AU311</f>
        <v>99.999987516751716</v>
      </c>
      <c r="AS343" s="38">
        <f>[2]Calculations!AJ311</f>
        <v>0</v>
      </c>
      <c r="AT343" s="38">
        <f>[2]Calculations!AV311</f>
        <v>0</v>
      </c>
      <c r="AU343" s="38">
        <f>[2]Calculations!AK311</f>
        <v>0</v>
      </c>
      <c r="AV343" s="38">
        <f>[2]Calculations!AW311</f>
        <v>0</v>
      </c>
      <c r="AW343" s="13"/>
      <c r="AX343" s="13"/>
      <c r="AY343" s="85" t="str">
        <f>[2]Calculations!D311</f>
        <v>Land Supply 2018</v>
      </c>
    </row>
    <row r="344" spans="2:51" ht="14.5" x14ac:dyDescent="0.35">
      <c r="B344" s="13" t="str">
        <f>[2]Calculations!A312</f>
        <v>115583/FO/2017</v>
      </c>
      <c r="C344" s="30" t="str">
        <f>[2]Calculations!B312</f>
        <v>St James Tower 7 Charlotte Street Manchester M1 4DZ</v>
      </c>
      <c r="D344" s="13" t="str">
        <f>[2]Calculations!C312</f>
        <v>Offices</v>
      </c>
      <c r="E344" s="38">
        <f>[2]Calculations!E312</f>
        <v>0.16503300000000001</v>
      </c>
      <c r="F344" s="38">
        <f>[2]Calculations!I312</f>
        <v>0.16503300000000001</v>
      </c>
      <c r="G344" s="38">
        <f>[2]Calculations!M312</f>
        <v>100</v>
      </c>
      <c r="H344" s="38">
        <f>[2]Calculations!H312</f>
        <v>0</v>
      </c>
      <c r="I344" s="38">
        <f>[2]Calculations!L312</f>
        <v>0</v>
      </c>
      <c r="J344" s="38">
        <f>[2]Calculations!G312</f>
        <v>0</v>
      </c>
      <c r="K344" s="38">
        <f>[2]Calculations!K312</f>
        <v>0</v>
      </c>
      <c r="L344" s="38">
        <f>[2]Calculations!F312</f>
        <v>0</v>
      </c>
      <c r="M344" s="38">
        <f>[2]Calculations!J312</f>
        <v>0</v>
      </c>
      <c r="N344" s="38">
        <f>[2]Calculations!V312</f>
        <v>0</v>
      </c>
      <c r="O344" s="38">
        <f>[2]Calculations!W312</f>
        <v>0</v>
      </c>
      <c r="P344" s="38">
        <f>[2]Calculations!O312</f>
        <v>3.6513180018699998E-4</v>
      </c>
      <c r="Q344" s="38">
        <f>[2]Calculations!S312</f>
        <v>0.22124775056322066</v>
      </c>
      <c r="R344" s="38">
        <f>[2]Calculations!Q312</f>
        <v>2.0755480018700001E-4</v>
      </c>
      <c r="S344" s="38">
        <f>[2]Calculations!T312</f>
        <v>0.12576563486514819</v>
      </c>
      <c r="T344" s="38">
        <f>[2]Calculations!R312</f>
        <v>0</v>
      </c>
      <c r="U344" s="38">
        <f>[2]Calculations!U312</f>
        <v>0</v>
      </c>
      <c r="V344" s="38" t="str">
        <f>[2]Calculations!X312</f>
        <v>Not Modelled</v>
      </c>
      <c r="W344" s="38" t="str">
        <f>[2]Calculations!Y312</f>
        <v>N/A</v>
      </c>
      <c r="X344" s="38" t="s">
        <v>101</v>
      </c>
      <c r="Y344" s="73" t="s">
        <v>105</v>
      </c>
      <c r="Z344" s="73" t="s">
        <v>1066</v>
      </c>
      <c r="AA344" s="38">
        <f>[2]Calculations!AA312</f>
        <v>0</v>
      </c>
      <c r="AB344" s="38">
        <f>[2]Calculations!AM312</f>
        <v>0</v>
      </c>
      <c r="AC344" s="38">
        <f>[2]Calculations!AB312</f>
        <v>0</v>
      </c>
      <c r="AD344" s="38">
        <f>[2]Calculations!AN312</f>
        <v>0</v>
      </c>
      <c r="AE344" s="38">
        <f>[2]Calculations!AC312</f>
        <v>0</v>
      </c>
      <c r="AF344" s="38">
        <f>[2]Calculations!AO312</f>
        <v>0</v>
      </c>
      <c r="AG344" s="38">
        <f>[2]Calculations!AD312</f>
        <v>0</v>
      </c>
      <c r="AH344" s="38">
        <f>[2]Calculations!AP312</f>
        <v>0</v>
      </c>
      <c r="AI344" s="38">
        <f>[2]Calculations!AE312</f>
        <v>0</v>
      </c>
      <c r="AJ344" s="38">
        <f>[2]Calculations!AQ312</f>
        <v>0</v>
      </c>
      <c r="AK344" s="38">
        <f>[2]Calculations!AF312</f>
        <v>0</v>
      </c>
      <c r="AL344" s="38">
        <f>[2]Calculations!AR312</f>
        <v>0</v>
      </c>
      <c r="AM344" s="38">
        <f>[2]Calculations!AG312</f>
        <v>0</v>
      </c>
      <c r="AN344" s="38">
        <f>[2]Calculations!AS312</f>
        <v>0</v>
      </c>
      <c r="AO344" s="38">
        <f>[2]Calculations!AH312</f>
        <v>0</v>
      </c>
      <c r="AP344" s="38">
        <f>[2]Calculations!AT312</f>
        <v>0</v>
      </c>
      <c r="AQ344" s="38">
        <f>[2]Calculations!AI312</f>
        <v>0.165033064998</v>
      </c>
      <c r="AR344" s="38">
        <f>[2]Calculations!AU312</f>
        <v>100.0000393848503</v>
      </c>
      <c r="AS344" s="38">
        <f>[2]Calculations!AJ312</f>
        <v>0</v>
      </c>
      <c r="AT344" s="38">
        <f>[2]Calculations!AV312</f>
        <v>0</v>
      </c>
      <c r="AU344" s="38">
        <f>[2]Calculations!AK312</f>
        <v>0</v>
      </c>
      <c r="AV344" s="38">
        <f>[2]Calculations!AW312</f>
        <v>0</v>
      </c>
      <c r="AW344" s="13"/>
      <c r="AX344" s="13"/>
      <c r="AY344" s="85" t="str">
        <f>[2]Calculations!D312</f>
        <v>Land Supply 2018</v>
      </c>
    </row>
    <row r="345" spans="2:51" ht="14.5" x14ac:dyDescent="0.35">
      <c r="B345" s="13" t="str">
        <f>[2]Calculations!A313</f>
        <v>115591/FO/2017 / 110730</v>
      </c>
      <c r="C345" s="30" t="str">
        <f>[2]Calculations!B313</f>
        <v>Deansgate South (Plot H - Great Jackson St MP)</v>
      </c>
      <c r="D345" s="13" t="str">
        <f>[2]Calculations!C313</f>
        <v>Residential</v>
      </c>
      <c r="E345" s="38">
        <f>[2]Calculations!E313</f>
        <v>6.3065700000000002E-2</v>
      </c>
      <c r="F345" s="38">
        <f>[2]Calculations!I313</f>
        <v>6.3065700000000002E-2</v>
      </c>
      <c r="G345" s="38">
        <f>[2]Calculations!M313</f>
        <v>100</v>
      </c>
      <c r="H345" s="38">
        <f>[2]Calculations!H313</f>
        <v>0</v>
      </c>
      <c r="I345" s="38">
        <f>[2]Calculations!L313</f>
        <v>0</v>
      </c>
      <c r="J345" s="38">
        <f>[2]Calculations!G313</f>
        <v>0</v>
      </c>
      <c r="K345" s="38">
        <f>[2]Calculations!K313</f>
        <v>0</v>
      </c>
      <c r="L345" s="38">
        <f>[2]Calculations!F313</f>
        <v>0</v>
      </c>
      <c r="M345" s="38">
        <f>[2]Calculations!J313</f>
        <v>0</v>
      </c>
      <c r="N345" s="38">
        <f>[2]Calculations!V313</f>
        <v>0</v>
      </c>
      <c r="O345" s="38">
        <f>[2]Calculations!W313</f>
        <v>0</v>
      </c>
      <c r="P345" s="38">
        <f>[2]Calculations!O313</f>
        <v>1.1539899999999999E-5</v>
      </c>
      <c r="Q345" s="38">
        <f>[2]Calculations!S313</f>
        <v>1.8298219158750316E-2</v>
      </c>
      <c r="R345" s="38">
        <f>[2]Calculations!Q313</f>
        <v>0</v>
      </c>
      <c r="S345" s="38">
        <f>[2]Calculations!T313</f>
        <v>0</v>
      </c>
      <c r="T345" s="38">
        <f>[2]Calculations!R313</f>
        <v>0</v>
      </c>
      <c r="U345" s="38">
        <f>[2]Calculations!U313</f>
        <v>0</v>
      </c>
      <c r="V345" s="38" t="str">
        <f>[2]Calculations!X313</f>
        <v>Not Modelled</v>
      </c>
      <c r="W345" s="38" t="str">
        <f>[2]Calculations!Y313</f>
        <v>N/A</v>
      </c>
      <c r="X345" s="38" t="s">
        <v>100</v>
      </c>
      <c r="Y345" s="73" t="s">
        <v>105</v>
      </c>
      <c r="Z345" s="73" t="s">
        <v>1066</v>
      </c>
      <c r="AA345" s="38">
        <f>[2]Calculations!AA313</f>
        <v>0</v>
      </c>
      <c r="AB345" s="38">
        <f>[2]Calculations!AM313</f>
        <v>0</v>
      </c>
      <c r="AC345" s="38">
        <f>[2]Calculations!AB313</f>
        <v>0</v>
      </c>
      <c r="AD345" s="38">
        <f>[2]Calculations!AN313</f>
        <v>0</v>
      </c>
      <c r="AE345" s="38">
        <f>[2]Calculations!AC313</f>
        <v>0</v>
      </c>
      <c r="AF345" s="38">
        <f>[2]Calculations!AO313</f>
        <v>0</v>
      </c>
      <c r="AG345" s="38">
        <f>[2]Calculations!AD313</f>
        <v>0</v>
      </c>
      <c r="AH345" s="38">
        <f>[2]Calculations!AP313</f>
        <v>0</v>
      </c>
      <c r="AI345" s="38">
        <f>[2]Calculations!AE313</f>
        <v>0</v>
      </c>
      <c r="AJ345" s="38">
        <f>[2]Calculations!AQ313</f>
        <v>0</v>
      </c>
      <c r="AK345" s="38">
        <f>[2]Calculations!AF313</f>
        <v>0</v>
      </c>
      <c r="AL345" s="38">
        <f>[2]Calculations!AR313</f>
        <v>0</v>
      </c>
      <c r="AM345" s="38">
        <f>[2]Calculations!AG313</f>
        <v>0</v>
      </c>
      <c r="AN345" s="38">
        <f>[2]Calculations!AS313</f>
        <v>0</v>
      </c>
      <c r="AO345" s="38">
        <f>[2]Calculations!AH313</f>
        <v>0</v>
      </c>
      <c r="AP345" s="38">
        <f>[2]Calculations!AT313</f>
        <v>0</v>
      </c>
      <c r="AQ345" s="38">
        <f>[2]Calculations!AI313</f>
        <v>6.3065699998899993E-2</v>
      </c>
      <c r="AR345" s="38">
        <f>[2]Calculations!AU313</f>
        <v>99.999999998255774</v>
      </c>
      <c r="AS345" s="38">
        <f>[2]Calculations!AJ313</f>
        <v>0</v>
      </c>
      <c r="AT345" s="38">
        <f>[2]Calculations!AV313</f>
        <v>0</v>
      </c>
      <c r="AU345" s="38">
        <f>[2]Calculations!AK313</f>
        <v>0</v>
      </c>
      <c r="AV345" s="38">
        <f>[2]Calculations!AW313</f>
        <v>0</v>
      </c>
      <c r="AW345" s="13"/>
      <c r="AX345" s="13"/>
      <c r="AY345" s="85" t="str">
        <f>[2]Calculations!D313</f>
        <v>Land Supply 2018</v>
      </c>
    </row>
    <row r="346" spans="2:51" ht="14.5" x14ac:dyDescent="0.35">
      <c r="B346" s="13" t="str">
        <f>[2]Calculations!A314</f>
        <v>115596/FO/2017 / 114118</v>
      </c>
      <c r="C346" s="30" t="str">
        <f>[2]Calculations!B314</f>
        <v>Storage Building Underwood Mill Lane Woodhouse Park</v>
      </c>
      <c r="D346" s="13" t="str">
        <f>[2]Calculations!C314</f>
        <v>Residential</v>
      </c>
      <c r="E346" s="38">
        <f>[2]Calculations!E314</f>
        <v>0.195438</v>
      </c>
      <c r="F346" s="38">
        <f>[2]Calculations!I314</f>
        <v>0.16789027219559999</v>
      </c>
      <c r="G346" s="38">
        <f>[2]Calculations!M314</f>
        <v>85.904620491204369</v>
      </c>
      <c r="H346" s="38">
        <f>[2]Calculations!H314</f>
        <v>2.7547727804399999E-2</v>
      </c>
      <c r="I346" s="38">
        <f>[2]Calculations!L314</f>
        <v>14.095379508795627</v>
      </c>
      <c r="J346" s="38">
        <f>[2]Calculations!G314</f>
        <v>0</v>
      </c>
      <c r="K346" s="38">
        <f>[2]Calculations!K314</f>
        <v>0</v>
      </c>
      <c r="L346" s="38">
        <f>[2]Calculations!F314</f>
        <v>0</v>
      </c>
      <c r="M346" s="38">
        <f>[2]Calculations!J314</f>
        <v>0</v>
      </c>
      <c r="N346" s="38">
        <f>[2]Calculations!V314</f>
        <v>0</v>
      </c>
      <c r="O346" s="38">
        <f>[2]Calculations!W314</f>
        <v>0</v>
      </c>
      <c r="P346" s="38">
        <f>[2]Calculations!O314</f>
        <v>7.0395500000000002E-6</v>
      </c>
      <c r="Q346" s="38">
        <f>[2]Calculations!S314</f>
        <v>3.6019351405560843E-3</v>
      </c>
      <c r="R346" s="38">
        <f>[2]Calculations!Q314</f>
        <v>0</v>
      </c>
      <c r="S346" s="38">
        <f>[2]Calculations!T314</f>
        <v>0</v>
      </c>
      <c r="T346" s="38">
        <f>[2]Calculations!R314</f>
        <v>0</v>
      </c>
      <c r="U346" s="38">
        <f>[2]Calculations!U314</f>
        <v>0</v>
      </c>
      <c r="V346" s="38" t="str">
        <f>[2]Calculations!X314</f>
        <v>Not Modelled</v>
      </c>
      <c r="W346" s="38" t="str">
        <f>[2]Calculations!Y314</f>
        <v>N/A</v>
      </c>
      <c r="X346" s="38" t="s">
        <v>100</v>
      </c>
      <c r="Y346" s="73" t="s">
        <v>105</v>
      </c>
      <c r="Z346" s="73" t="s">
        <v>1066</v>
      </c>
      <c r="AA346" s="38">
        <f>[2]Calculations!AA314</f>
        <v>2.7544652562500001E-2</v>
      </c>
      <c r="AB346" s="38">
        <f>[2]Calculations!AM314</f>
        <v>14.093805996019199</v>
      </c>
      <c r="AC346" s="38">
        <f>[2]Calculations!AB314</f>
        <v>0</v>
      </c>
      <c r="AD346" s="38">
        <f>[2]Calculations!AN314</f>
        <v>0</v>
      </c>
      <c r="AE346" s="38">
        <f>[2]Calculations!AC314</f>
        <v>0</v>
      </c>
      <c r="AF346" s="38">
        <f>[2]Calculations!AO314</f>
        <v>0</v>
      </c>
      <c r="AG346" s="38">
        <f>[2]Calculations!AD314</f>
        <v>2.7077684941400001E-2</v>
      </c>
      <c r="AH346" s="38">
        <f>[2]Calculations!AP314</f>
        <v>13.854872103378055</v>
      </c>
      <c r="AI346" s="38">
        <f>[2]Calculations!AE314</f>
        <v>0.191720431724</v>
      </c>
      <c r="AJ346" s="38">
        <f>[2]Calculations!AQ314</f>
        <v>98.097827302776324</v>
      </c>
      <c r="AK346" s="38">
        <f>[2]Calculations!AF314</f>
        <v>0.191720431724</v>
      </c>
      <c r="AL346" s="38">
        <f>[2]Calculations!AR314</f>
        <v>98.097827302776324</v>
      </c>
      <c r="AM346" s="38">
        <f>[2]Calculations!AG314</f>
        <v>0</v>
      </c>
      <c r="AN346" s="38">
        <f>[2]Calculations!AS314</f>
        <v>0</v>
      </c>
      <c r="AO346" s="38">
        <f>[2]Calculations!AH314</f>
        <v>0</v>
      </c>
      <c r="AP346" s="38">
        <f>[2]Calculations!AT314</f>
        <v>0</v>
      </c>
      <c r="AQ346" s="38">
        <f>[2]Calculations!AI314</f>
        <v>0</v>
      </c>
      <c r="AR346" s="38">
        <f>[2]Calculations!AU314</f>
        <v>0</v>
      </c>
      <c r="AS346" s="38">
        <f>[2]Calculations!AJ314</f>
        <v>0</v>
      </c>
      <c r="AT346" s="38">
        <f>[2]Calculations!AV314</f>
        <v>0</v>
      </c>
      <c r="AU346" s="38">
        <f>[2]Calculations!AK314</f>
        <v>0</v>
      </c>
      <c r="AV346" s="38">
        <f>[2]Calculations!AW314</f>
        <v>0</v>
      </c>
      <c r="AW346" s="13"/>
      <c r="AX346" s="13"/>
      <c r="AY346" s="85" t="str">
        <f>[2]Calculations!D314</f>
        <v>Land Supply 2018</v>
      </c>
    </row>
    <row r="347" spans="2:51" ht="26" x14ac:dyDescent="0.35">
      <c r="B347" s="13" t="str">
        <f>[2]Calculations!A315</f>
        <v>115621/FO/2017</v>
      </c>
      <c r="C347" s="30" t="str">
        <f>[2]Calculations!B315</f>
        <v>62 Bridge Street</v>
      </c>
      <c r="D347" s="13" t="str">
        <f>[2]Calculations!C315</f>
        <v>Residential</v>
      </c>
      <c r="E347" s="38">
        <f>[2]Calculations!E315</f>
        <v>3.2083899999999999E-2</v>
      </c>
      <c r="F347" s="38">
        <f>[2]Calculations!I315</f>
        <v>3.2083899999999999E-2</v>
      </c>
      <c r="G347" s="38">
        <f>[2]Calculations!M315</f>
        <v>100</v>
      </c>
      <c r="H347" s="38">
        <f>[2]Calculations!H315</f>
        <v>0</v>
      </c>
      <c r="I347" s="38">
        <f>[2]Calculations!L315</f>
        <v>0</v>
      </c>
      <c r="J347" s="38">
        <f>[2]Calculations!G315</f>
        <v>0</v>
      </c>
      <c r="K347" s="38">
        <f>[2]Calculations!K315</f>
        <v>0</v>
      </c>
      <c r="L347" s="38">
        <f>[2]Calculations!F315</f>
        <v>0</v>
      </c>
      <c r="M347" s="38">
        <f>[2]Calculations!J315</f>
        <v>0</v>
      </c>
      <c r="N347" s="38">
        <f>[2]Calculations!V315</f>
        <v>0</v>
      </c>
      <c r="O347" s="38">
        <f>[2]Calculations!W315</f>
        <v>0</v>
      </c>
      <c r="P347" s="38">
        <f>[2]Calculations!O315</f>
        <v>0</v>
      </c>
      <c r="Q347" s="38">
        <f>[2]Calculations!S315</f>
        <v>0</v>
      </c>
      <c r="R347" s="38">
        <f>[2]Calculations!Q315</f>
        <v>0</v>
      </c>
      <c r="S347" s="38">
        <f>[2]Calculations!T315</f>
        <v>0</v>
      </c>
      <c r="T347" s="38">
        <f>[2]Calculations!R315</f>
        <v>0</v>
      </c>
      <c r="U347" s="38">
        <f>[2]Calculations!U315</f>
        <v>0</v>
      </c>
      <c r="V347" s="38" t="str">
        <f>[2]Calculations!X315</f>
        <v>Not Modelled</v>
      </c>
      <c r="W347" s="38" t="str">
        <f>[2]Calculations!Y315</f>
        <v>N/A</v>
      </c>
      <c r="X347" s="38" t="s">
        <v>100</v>
      </c>
      <c r="Y347" s="73" t="s">
        <v>106</v>
      </c>
      <c r="Z347" s="74" t="s">
        <v>107</v>
      </c>
      <c r="AA347" s="38">
        <f>[2]Calculations!AA315</f>
        <v>0</v>
      </c>
      <c r="AB347" s="38">
        <f>[2]Calculations!AM315</f>
        <v>0</v>
      </c>
      <c r="AC347" s="38">
        <f>[2]Calculations!AB315</f>
        <v>0</v>
      </c>
      <c r="AD347" s="38">
        <f>[2]Calculations!AN315</f>
        <v>0</v>
      </c>
      <c r="AE347" s="38">
        <f>[2]Calculations!AC315</f>
        <v>0</v>
      </c>
      <c r="AF347" s="38">
        <f>[2]Calculations!AO315</f>
        <v>0</v>
      </c>
      <c r="AG347" s="38">
        <f>[2]Calculations!AD315</f>
        <v>0</v>
      </c>
      <c r="AH347" s="38">
        <f>[2]Calculations!AP315</f>
        <v>0</v>
      </c>
      <c r="AI347" s="38">
        <f>[2]Calculations!AE315</f>
        <v>0</v>
      </c>
      <c r="AJ347" s="38">
        <f>[2]Calculations!AQ315</f>
        <v>0</v>
      </c>
      <c r="AK347" s="38">
        <f>[2]Calculations!AF315</f>
        <v>0</v>
      </c>
      <c r="AL347" s="38">
        <f>[2]Calculations!AR315</f>
        <v>0</v>
      </c>
      <c r="AM347" s="38">
        <f>[2]Calculations!AG315</f>
        <v>0</v>
      </c>
      <c r="AN347" s="38">
        <f>[2]Calculations!AS315</f>
        <v>0</v>
      </c>
      <c r="AO347" s="38">
        <f>[2]Calculations!AH315</f>
        <v>0</v>
      </c>
      <c r="AP347" s="38">
        <f>[2]Calculations!AT315</f>
        <v>0</v>
      </c>
      <c r="AQ347" s="38">
        <f>[2]Calculations!AI315</f>
        <v>0</v>
      </c>
      <c r="AR347" s="38">
        <f>[2]Calculations!AU315</f>
        <v>0</v>
      </c>
      <c r="AS347" s="38">
        <f>[2]Calculations!AJ315</f>
        <v>0</v>
      </c>
      <c r="AT347" s="38">
        <f>[2]Calculations!AV315</f>
        <v>0</v>
      </c>
      <c r="AU347" s="38">
        <f>[2]Calculations!AK315</f>
        <v>0</v>
      </c>
      <c r="AV347" s="38">
        <f>[2]Calculations!AW315</f>
        <v>0</v>
      </c>
      <c r="AW347" s="13"/>
      <c r="AX347" s="13"/>
      <c r="AY347" s="85" t="str">
        <f>[2]Calculations!D315</f>
        <v>Land Supply 2018</v>
      </c>
    </row>
    <row r="348" spans="2:51" ht="26" x14ac:dyDescent="0.35">
      <c r="B348" s="13" t="str">
        <f>[2]Calculations!A316</f>
        <v>115658/OO/2017</v>
      </c>
      <c r="C348" s="30" t="str">
        <f>[2]Calculations!B316</f>
        <v>Vacant Land Between 51 And 57 Heathbank Road</v>
      </c>
      <c r="D348" s="13" t="str">
        <f>[2]Calculations!C316</f>
        <v>Residential</v>
      </c>
      <c r="E348" s="38">
        <f>[2]Calculations!E316</f>
        <v>7.1250999999999995E-2</v>
      </c>
      <c r="F348" s="38">
        <f>[2]Calculations!I316</f>
        <v>7.1250999999999995E-2</v>
      </c>
      <c r="G348" s="38">
        <f>[2]Calculations!M316</f>
        <v>100</v>
      </c>
      <c r="H348" s="38">
        <f>[2]Calculations!H316</f>
        <v>0</v>
      </c>
      <c r="I348" s="38">
        <f>[2]Calculations!L316</f>
        <v>0</v>
      </c>
      <c r="J348" s="38">
        <f>[2]Calculations!G316</f>
        <v>0</v>
      </c>
      <c r="K348" s="38">
        <f>[2]Calculations!K316</f>
        <v>0</v>
      </c>
      <c r="L348" s="38">
        <f>[2]Calculations!F316</f>
        <v>0</v>
      </c>
      <c r="M348" s="38">
        <f>[2]Calculations!J316</f>
        <v>0</v>
      </c>
      <c r="N348" s="38">
        <f>[2]Calculations!V316</f>
        <v>0</v>
      </c>
      <c r="O348" s="38">
        <f>[2]Calculations!W316</f>
        <v>0</v>
      </c>
      <c r="P348" s="38">
        <f>[2]Calculations!O316</f>
        <v>0</v>
      </c>
      <c r="Q348" s="38">
        <f>[2]Calculations!S316</f>
        <v>0</v>
      </c>
      <c r="R348" s="38">
        <f>[2]Calculations!Q316</f>
        <v>0</v>
      </c>
      <c r="S348" s="38">
        <f>[2]Calculations!T316</f>
        <v>0</v>
      </c>
      <c r="T348" s="38">
        <f>[2]Calculations!R316</f>
        <v>0</v>
      </c>
      <c r="U348" s="38">
        <f>[2]Calculations!U316</f>
        <v>0</v>
      </c>
      <c r="V348" s="38" t="str">
        <f>[2]Calculations!X316</f>
        <v>Not Modelled</v>
      </c>
      <c r="W348" s="38" t="str">
        <f>[2]Calculations!Y316</f>
        <v>N/A</v>
      </c>
      <c r="X348" s="38" t="s">
        <v>100</v>
      </c>
      <c r="Y348" s="73" t="s">
        <v>106</v>
      </c>
      <c r="Z348" s="74" t="s">
        <v>107</v>
      </c>
      <c r="AA348" s="38">
        <f>[2]Calculations!AA316</f>
        <v>0</v>
      </c>
      <c r="AB348" s="38">
        <f>[2]Calculations!AM316</f>
        <v>0</v>
      </c>
      <c r="AC348" s="38">
        <f>[2]Calculations!AB316</f>
        <v>0</v>
      </c>
      <c r="AD348" s="38">
        <f>[2]Calculations!AN316</f>
        <v>0</v>
      </c>
      <c r="AE348" s="38">
        <f>[2]Calculations!AC316</f>
        <v>0</v>
      </c>
      <c r="AF348" s="38">
        <f>[2]Calculations!AO316</f>
        <v>0</v>
      </c>
      <c r="AG348" s="38">
        <f>[2]Calculations!AD316</f>
        <v>0</v>
      </c>
      <c r="AH348" s="38">
        <f>[2]Calculations!AP316</f>
        <v>0</v>
      </c>
      <c r="AI348" s="38">
        <f>[2]Calculations!AE316</f>
        <v>0</v>
      </c>
      <c r="AJ348" s="38">
        <f>[2]Calculations!AQ316</f>
        <v>0</v>
      </c>
      <c r="AK348" s="38">
        <f>[2]Calculations!AF316</f>
        <v>0</v>
      </c>
      <c r="AL348" s="38">
        <f>[2]Calculations!AR316</f>
        <v>0</v>
      </c>
      <c r="AM348" s="38">
        <f>[2]Calculations!AG316</f>
        <v>0</v>
      </c>
      <c r="AN348" s="38">
        <f>[2]Calculations!AS316</f>
        <v>0</v>
      </c>
      <c r="AO348" s="38">
        <f>[2]Calculations!AH316</f>
        <v>0</v>
      </c>
      <c r="AP348" s="38">
        <f>[2]Calculations!AT316</f>
        <v>0</v>
      </c>
      <c r="AQ348" s="38">
        <f>[2]Calculations!AI316</f>
        <v>7.1251000000200002E-2</v>
      </c>
      <c r="AR348" s="38">
        <f>[2]Calculations!AU316</f>
        <v>100.00000000028071</v>
      </c>
      <c r="AS348" s="38">
        <f>[2]Calculations!AJ316</f>
        <v>0</v>
      </c>
      <c r="AT348" s="38">
        <f>[2]Calculations!AV316</f>
        <v>0</v>
      </c>
      <c r="AU348" s="38">
        <f>[2]Calculations!AK316</f>
        <v>0</v>
      </c>
      <c r="AV348" s="38">
        <f>[2]Calculations!AW316</f>
        <v>0</v>
      </c>
      <c r="AW348" s="13"/>
      <c r="AX348" s="13"/>
      <c r="AY348" s="85" t="str">
        <f>[2]Calculations!D316</f>
        <v>Land Supply 2018</v>
      </c>
    </row>
    <row r="349" spans="2:51" ht="26" x14ac:dyDescent="0.35">
      <c r="B349" s="13" t="str">
        <f>[2]Calculations!A317</f>
        <v>115676/FO/2017</v>
      </c>
      <c r="C349" s="30" t="str">
        <f>[2]Calculations!B317</f>
        <v>45 Harrop Street</v>
      </c>
      <c r="D349" s="13" t="str">
        <f>[2]Calculations!C317</f>
        <v>Residential</v>
      </c>
      <c r="E349" s="38">
        <f>[2]Calculations!E317</f>
        <v>3.7906200000000001E-2</v>
      </c>
      <c r="F349" s="38">
        <f>[2]Calculations!I317</f>
        <v>3.7906200000000001E-2</v>
      </c>
      <c r="G349" s="38">
        <f>[2]Calculations!M317</f>
        <v>100</v>
      </c>
      <c r="H349" s="38">
        <f>[2]Calculations!H317</f>
        <v>0</v>
      </c>
      <c r="I349" s="38">
        <f>[2]Calculations!L317</f>
        <v>0</v>
      </c>
      <c r="J349" s="38">
        <f>[2]Calculations!G317</f>
        <v>0</v>
      </c>
      <c r="K349" s="38">
        <f>[2]Calculations!K317</f>
        <v>0</v>
      </c>
      <c r="L349" s="38">
        <f>[2]Calculations!F317</f>
        <v>0</v>
      </c>
      <c r="M349" s="38">
        <f>[2]Calculations!J317</f>
        <v>0</v>
      </c>
      <c r="N349" s="38">
        <f>[2]Calculations!V317</f>
        <v>0</v>
      </c>
      <c r="O349" s="38">
        <f>[2]Calculations!W317</f>
        <v>0</v>
      </c>
      <c r="P349" s="38">
        <f>[2]Calculations!O317</f>
        <v>0</v>
      </c>
      <c r="Q349" s="38">
        <f>[2]Calculations!S317</f>
        <v>0</v>
      </c>
      <c r="R349" s="38">
        <f>[2]Calculations!Q317</f>
        <v>0</v>
      </c>
      <c r="S349" s="38">
        <f>[2]Calculations!T317</f>
        <v>0</v>
      </c>
      <c r="T349" s="38">
        <f>[2]Calculations!R317</f>
        <v>0</v>
      </c>
      <c r="U349" s="38">
        <f>[2]Calculations!U317</f>
        <v>0</v>
      </c>
      <c r="V349" s="38" t="str">
        <f>[2]Calculations!X317</f>
        <v>Not Modelled</v>
      </c>
      <c r="W349" s="38" t="str">
        <f>[2]Calculations!Y317</f>
        <v>N/A</v>
      </c>
      <c r="X349" s="38" t="s">
        <v>100</v>
      </c>
      <c r="Y349" s="73" t="s">
        <v>106</v>
      </c>
      <c r="Z349" s="74" t="s">
        <v>107</v>
      </c>
      <c r="AA349" s="38">
        <f>[2]Calculations!AA317</f>
        <v>0</v>
      </c>
      <c r="AB349" s="38">
        <f>[2]Calculations!AM317</f>
        <v>0</v>
      </c>
      <c r="AC349" s="38">
        <f>[2]Calculations!AB317</f>
        <v>0</v>
      </c>
      <c r="AD349" s="38">
        <f>[2]Calculations!AN317</f>
        <v>0</v>
      </c>
      <c r="AE349" s="38">
        <f>[2]Calculations!AC317</f>
        <v>0</v>
      </c>
      <c r="AF349" s="38">
        <f>[2]Calculations!AO317</f>
        <v>0</v>
      </c>
      <c r="AG349" s="38">
        <f>[2]Calculations!AD317</f>
        <v>0</v>
      </c>
      <c r="AH349" s="38">
        <f>[2]Calculations!AP317</f>
        <v>0</v>
      </c>
      <c r="AI349" s="38">
        <f>[2]Calculations!AE317</f>
        <v>0</v>
      </c>
      <c r="AJ349" s="38">
        <f>[2]Calculations!AQ317</f>
        <v>0</v>
      </c>
      <c r="AK349" s="38">
        <f>[2]Calculations!AF317</f>
        <v>0</v>
      </c>
      <c r="AL349" s="38">
        <f>[2]Calculations!AR317</f>
        <v>0</v>
      </c>
      <c r="AM349" s="38">
        <f>[2]Calculations!AG317</f>
        <v>0</v>
      </c>
      <c r="AN349" s="38">
        <f>[2]Calculations!AS317</f>
        <v>0</v>
      </c>
      <c r="AO349" s="38">
        <f>[2]Calculations!AH317</f>
        <v>0</v>
      </c>
      <c r="AP349" s="38">
        <f>[2]Calculations!AT317</f>
        <v>0</v>
      </c>
      <c r="AQ349" s="38">
        <f>[2]Calculations!AI317</f>
        <v>0</v>
      </c>
      <c r="AR349" s="38">
        <f>[2]Calculations!AU317</f>
        <v>0</v>
      </c>
      <c r="AS349" s="38">
        <f>[2]Calculations!AJ317</f>
        <v>0</v>
      </c>
      <c r="AT349" s="38">
        <f>[2]Calculations!AV317</f>
        <v>0</v>
      </c>
      <c r="AU349" s="38">
        <f>[2]Calculations!AK317</f>
        <v>0</v>
      </c>
      <c r="AV349" s="38">
        <f>[2]Calculations!AW317</f>
        <v>0</v>
      </c>
      <c r="AW349" s="13"/>
      <c r="AX349" s="13"/>
      <c r="AY349" s="85" t="str">
        <f>[2]Calculations!D317</f>
        <v>Land Supply 2018</v>
      </c>
    </row>
    <row r="350" spans="2:51" ht="14.5" x14ac:dyDescent="0.35">
      <c r="B350" s="13" t="str">
        <f>[2]Calculations!A318</f>
        <v>115695/FO/2017</v>
      </c>
      <c r="C350" s="30" t="str">
        <f>[2]Calculations!B318</f>
        <v>84 Demesne Road</v>
      </c>
      <c r="D350" s="13" t="str">
        <f>[2]Calculations!C318</f>
        <v>Residential</v>
      </c>
      <c r="E350" s="38">
        <f>[2]Calculations!E318</f>
        <v>3.61362E-2</v>
      </c>
      <c r="F350" s="38">
        <f>[2]Calculations!I318</f>
        <v>3.61362E-2</v>
      </c>
      <c r="G350" s="38">
        <f>[2]Calculations!M318</f>
        <v>100</v>
      </c>
      <c r="H350" s="38">
        <f>[2]Calculations!H318</f>
        <v>0</v>
      </c>
      <c r="I350" s="38">
        <f>[2]Calculations!L318</f>
        <v>0</v>
      </c>
      <c r="J350" s="38">
        <f>[2]Calculations!G318</f>
        <v>0</v>
      </c>
      <c r="K350" s="38">
        <f>[2]Calculations!K318</f>
        <v>0</v>
      </c>
      <c r="L350" s="38">
        <f>[2]Calculations!F318</f>
        <v>0</v>
      </c>
      <c r="M350" s="38">
        <f>[2]Calculations!J318</f>
        <v>0</v>
      </c>
      <c r="N350" s="38">
        <f>[2]Calculations!V318</f>
        <v>2.4106630698300002E-2</v>
      </c>
      <c r="O350" s="38">
        <f>[2]Calculations!W318</f>
        <v>66.71047508675511</v>
      </c>
      <c r="P350" s="38">
        <f>[2]Calculations!O318</f>
        <v>1.7922400000000001E-3</v>
      </c>
      <c r="Q350" s="38">
        <f>[2]Calculations!S318</f>
        <v>4.9596803205649733</v>
      </c>
      <c r="R350" s="38">
        <f>[2]Calculations!Q318</f>
        <v>0</v>
      </c>
      <c r="S350" s="38">
        <f>[2]Calculations!T318</f>
        <v>0</v>
      </c>
      <c r="T350" s="38">
        <f>[2]Calculations!R318</f>
        <v>0</v>
      </c>
      <c r="U350" s="38">
        <f>[2]Calculations!U318</f>
        <v>0</v>
      </c>
      <c r="V350" s="38" t="str">
        <f>[2]Calculations!X318</f>
        <v>Not Modelled</v>
      </c>
      <c r="W350" s="38" t="str">
        <f>[2]Calculations!Y318</f>
        <v>N/A</v>
      </c>
      <c r="X350" s="38" t="s">
        <v>100</v>
      </c>
      <c r="Y350" s="73" t="s">
        <v>105</v>
      </c>
      <c r="Z350" s="73" t="s">
        <v>1066</v>
      </c>
      <c r="AA350" s="38">
        <f>[2]Calculations!AA318</f>
        <v>0</v>
      </c>
      <c r="AB350" s="38">
        <f>[2]Calculations!AM318</f>
        <v>0</v>
      </c>
      <c r="AC350" s="38">
        <f>[2]Calculations!AB318</f>
        <v>0</v>
      </c>
      <c r="AD350" s="38">
        <f>[2]Calculations!AN318</f>
        <v>0</v>
      </c>
      <c r="AE350" s="38">
        <f>[2]Calculations!AC318</f>
        <v>0</v>
      </c>
      <c r="AF350" s="38">
        <f>[2]Calculations!AO318</f>
        <v>0</v>
      </c>
      <c r="AG350" s="38">
        <f>[2]Calculations!AD318</f>
        <v>0</v>
      </c>
      <c r="AH350" s="38">
        <f>[2]Calculations!AP318</f>
        <v>0</v>
      </c>
      <c r="AI350" s="38">
        <f>[2]Calculations!AE318</f>
        <v>0</v>
      </c>
      <c r="AJ350" s="38">
        <f>[2]Calculations!AQ318</f>
        <v>0</v>
      </c>
      <c r="AK350" s="38">
        <f>[2]Calculations!AF318</f>
        <v>0</v>
      </c>
      <c r="AL350" s="38">
        <f>[2]Calculations!AR318</f>
        <v>0</v>
      </c>
      <c r="AM350" s="38">
        <f>[2]Calculations!AG318</f>
        <v>0</v>
      </c>
      <c r="AN350" s="38">
        <f>[2]Calculations!AS318</f>
        <v>0</v>
      </c>
      <c r="AO350" s="38">
        <f>[2]Calculations!AH318</f>
        <v>0</v>
      </c>
      <c r="AP350" s="38">
        <f>[2]Calculations!AT318</f>
        <v>0</v>
      </c>
      <c r="AQ350" s="38">
        <f>[2]Calculations!AI318</f>
        <v>0</v>
      </c>
      <c r="AR350" s="38">
        <f>[2]Calculations!AU318</f>
        <v>0</v>
      </c>
      <c r="AS350" s="38">
        <f>[2]Calculations!AJ318</f>
        <v>0</v>
      </c>
      <c r="AT350" s="38">
        <f>[2]Calculations!AV318</f>
        <v>0</v>
      </c>
      <c r="AU350" s="38">
        <f>[2]Calculations!AK318</f>
        <v>0</v>
      </c>
      <c r="AV350" s="38">
        <f>[2]Calculations!AW318</f>
        <v>0</v>
      </c>
      <c r="AW350" s="13"/>
      <c r="AX350" s="13"/>
      <c r="AY350" s="85" t="str">
        <f>[2]Calculations!D318</f>
        <v>Land Supply 2018</v>
      </c>
    </row>
    <row r="351" spans="2:51" ht="26" x14ac:dyDescent="0.35">
      <c r="B351" s="13" t="str">
        <f>[2]Calculations!A319</f>
        <v>115697/VO/2017</v>
      </c>
      <c r="C351" s="30" t="str">
        <f>[2]Calculations!B319</f>
        <v>Park Offices Boggart Hole Clough Charlestown Road Manchester M9 7DH</v>
      </c>
      <c r="D351" s="13" t="str">
        <f>[2]Calculations!C319</f>
        <v>Industry and warehousing</v>
      </c>
      <c r="E351" s="38">
        <f>[2]Calculations!E319</f>
        <v>0.111725</v>
      </c>
      <c r="F351" s="38">
        <f>[2]Calculations!I319</f>
        <v>0.111725</v>
      </c>
      <c r="G351" s="38">
        <f>[2]Calculations!M319</f>
        <v>100</v>
      </c>
      <c r="H351" s="38">
        <f>[2]Calculations!H319</f>
        <v>0</v>
      </c>
      <c r="I351" s="38">
        <f>[2]Calculations!L319</f>
        <v>0</v>
      </c>
      <c r="J351" s="38">
        <f>[2]Calculations!G319</f>
        <v>0</v>
      </c>
      <c r="K351" s="38">
        <f>[2]Calculations!K319</f>
        <v>0</v>
      </c>
      <c r="L351" s="38">
        <f>[2]Calculations!F319</f>
        <v>0</v>
      </c>
      <c r="M351" s="38">
        <f>[2]Calculations!J319</f>
        <v>0</v>
      </c>
      <c r="N351" s="38">
        <f>[2]Calculations!V319</f>
        <v>0</v>
      </c>
      <c r="O351" s="38">
        <f>[2]Calculations!W319</f>
        <v>0</v>
      </c>
      <c r="P351" s="38">
        <f>[2]Calculations!O319</f>
        <v>9.6253799999999998E-4</v>
      </c>
      <c r="Q351" s="38">
        <f>[2]Calculations!S319</f>
        <v>0.8615242783620497</v>
      </c>
      <c r="R351" s="38">
        <f>[2]Calculations!Q319</f>
        <v>0</v>
      </c>
      <c r="S351" s="38">
        <f>[2]Calculations!T319</f>
        <v>0</v>
      </c>
      <c r="T351" s="38">
        <f>[2]Calculations!R319</f>
        <v>0</v>
      </c>
      <c r="U351" s="38">
        <f>[2]Calculations!U319</f>
        <v>0</v>
      </c>
      <c r="V351" s="38" t="str">
        <f>[2]Calculations!X319</f>
        <v>Not Modelled</v>
      </c>
      <c r="W351" s="38" t="str">
        <f>[2]Calculations!Y319</f>
        <v>N/A</v>
      </c>
      <c r="X351" s="38" t="s">
        <v>101</v>
      </c>
      <c r="Y351" s="73" t="s">
        <v>105</v>
      </c>
      <c r="Z351" s="73" t="s">
        <v>1066</v>
      </c>
      <c r="AA351" s="38">
        <f>[2]Calculations!AA319</f>
        <v>0</v>
      </c>
      <c r="AB351" s="38">
        <f>[2]Calculations!AM319</f>
        <v>0</v>
      </c>
      <c r="AC351" s="38">
        <f>[2]Calculations!AB319</f>
        <v>0</v>
      </c>
      <c r="AD351" s="38">
        <f>[2]Calculations!AN319</f>
        <v>0</v>
      </c>
      <c r="AE351" s="38">
        <f>[2]Calculations!AC319</f>
        <v>0</v>
      </c>
      <c r="AF351" s="38">
        <f>[2]Calculations!AO319</f>
        <v>0</v>
      </c>
      <c r="AG351" s="38">
        <f>[2]Calculations!AD319</f>
        <v>0</v>
      </c>
      <c r="AH351" s="38">
        <f>[2]Calculations!AP319</f>
        <v>0</v>
      </c>
      <c r="AI351" s="38">
        <f>[2]Calculations!AE319</f>
        <v>0</v>
      </c>
      <c r="AJ351" s="38">
        <f>[2]Calculations!AQ319</f>
        <v>0</v>
      </c>
      <c r="AK351" s="38">
        <f>[2]Calculations!AF319</f>
        <v>0</v>
      </c>
      <c r="AL351" s="38">
        <f>[2]Calculations!AR319</f>
        <v>0</v>
      </c>
      <c r="AM351" s="38">
        <f>[2]Calculations!AG319</f>
        <v>0</v>
      </c>
      <c r="AN351" s="38">
        <f>[2]Calculations!AS319</f>
        <v>0</v>
      </c>
      <c r="AO351" s="38">
        <f>[2]Calculations!AH319</f>
        <v>0</v>
      </c>
      <c r="AP351" s="38">
        <f>[2]Calculations!AT319</f>
        <v>0</v>
      </c>
      <c r="AQ351" s="38">
        <f>[2]Calculations!AI319</f>
        <v>0.11172537</v>
      </c>
      <c r="AR351" s="38">
        <f>[2]Calculations!AU319</f>
        <v>100.00033117028417</v>
      </c>
      <c r="AS351" s="38">
        <f>[2]Calculations!AJ319</f>
        <v>0</v>
      </c>
      <c r="AT351" s="38">
        <f>[2]Calculations!AV319</f>
        <v>0</v>
      </c>
      <c r="AU351" s="38">
        <f>[2]Calculations!AK319</f>
        <v>0</v>
      </c>
      <c r="AV351" s="38">
        <f>[2]Calculations!AW319</f>
        <v>0</v>
      </c>
      <c r="AW351" s="13"/>
      <c r="AX351" s="13"/>
      <c r="AY351" s="85" t="str">
        <f>[2]Calculations!D319</f>
        <v>Land Supply 2018</v>
      </c>
    </row>
    <row r="352" spans="2:51" ht="26" x14ac:dyDescent="0.35">
      <c r="B352" s="13" t="str">
        <f>[2]Calculations!A320</f>
        <v>115838/FO/2017</v>
      </c>
      <c r="C352" s="30" t="str">
        <f>[2]Calculations!B320</f>
        <v>100 Withington Road</v>
      </c>
      <c r="D352" s="13" t="str">
        <f>[2]Calculations!C320</f>
        <v>Residential</v>
      </c>
      <c r="E352" s="38">
        <f>[2]Calculations!E320</f>
        <v>1.3024600000000001E-2</v>
      </c>
      <c r="F352" s="38">
        <f>[2]Calculations!I320</f>
        <v>1.3024600000000001E-2</v>
      </c>
      <c r="G352" s="38">
        <f>[2]Calculations!M320</f>
        <v>100</v>
      </c>
      <c r="H352" s="38">
        <f>[2]Calculations!H320</f>
        <v>0</v>
      </c>
      <c r="I352" s="38">
        <f>[2]Calculations!L320</f>
        <v>0</v>
      </c>
      <c r="J352" s="38">
        <f>[2]Calculations!G320</f>
        <v>0</v>
      </c>
      <c r="K352" s="38">
        <f>[2]Calculations!K320</f>
        <v>0</v>
      </c>
      <c r="L352" s="38">
        <f>[2]Calculations!F320</f>
        <v>0</v>
      </c>
      <c r="M352" s="38">
        <f>[2]Calculations!J320</f>
        <v>0</v>
      </c>
      <c r="N352" s="38">
        <f>[2]Calculations!V320</f>
        <v>1.3024594999199999E-2</v>
      </c>
      <c r="O352" s="38">
        <f>[2]Calculations!W320</f>
        <v>99.999961604962905</v>
      </c>
      <c r="P352" s="38">
        <f>[2]Calculations!O320</f>
        <v>0</v>
      </c>
      <c r="Q352" s="38">
        <f>[2]Calculations!S320</f>
        <v>0</v>
      </c>
      <c r="R352" s="38">
        <f>[2]Calculations!Q320</f>
        <v>0</v>
      </c>
      <c r="S352" s="38">
        <f>[2]Calculations!T320</f>
        <v>0</v>
      </c>
      <c r="T352" s="38">
        <f>[2]Calculations!R320</f>
        <v>0</v>
      </c>
      <c r="U352" s="38">
        <f>[2]Calculations!U320</f>
        <v>0</v>
      </c>
      <c r="V352" s="38" t="str">
        <f>[2]Calculations!X320</f>
        <v>Not Modelled</v>
      </c>
      <c r="W352" s="38" t="str">
        <f>[2]Calculations!Y320</f>
        <v>N/A</v>
      </c>
      <c r="X352" s="38" t="s">
        <v>100</v>
      </c>
      <c r="Y352" s="73" t="s">
        <v>106</v>
      </c>
      <c r="Z352" s="74" t="s">
        <v>107</v>
      </c>
      <c r="AA352" s="38">
        <f>[2]Calculations!AA320</f>
        <v>0</v>
      </c>
      <c r="AB352" s="38">
        <f>[2]Calculations!AM320</f>
        <v>0</v>
      </c>
      <c r="AC352" s="38">
        <f>[2]Calculations!AB320</f>
        <v>0</v>
      </c>
      <c r="AD352" s="38">
        <f>[2]Calculations!AN320</f>
        <v>0</v>
      </c>
      <c r="AE352" s="38">
        <f>[2]Calculations!AC320</f>
        <v>0</v>
      </c>
      <c r="AF352" s="38">
        <f>[2]Calculations!AO320</f>
        <v>0</v>
      </c>
      <c r="AG352" s="38">
        <f>[2]Calculations!AD320</f>
        <v>0</v>
      </c>
      <c r="AH352" s="38">
        <f>[2]Calculations!AP320</f>
        <v>0</v>
      </c>
      <c r="AI352" s="38">
        <f>[2]Calculations!AE320</f>
        <v>0</v>
      </c>
      <c r="AJ352" s="38">
        <f>[2]Calculations!AQ320</f>
        <v>0</v>
      </c>
      <c r="AK352" s="38">
        <f>[2]Calculations!AF320</f>
        <v>0</v>
      </c>
      <c r="AL352" s="38">
        <f>[2]Calculations!AR320</f>
        <v>0</v>
      </c>
      <c r="AM352" s="38">
        <f>[2]Calculations!AG320</f>
        <v>0</v>
      </c>
      <c r="AN352" s="38">
        <f>[2]Calculations!AS320</f>
        <v>0</v>
      </c>
      <c r="AO352" s="38">
        <f>[2]Calculations!AH320</f>
        <v>0</v>
      </c>
      <c r="AP352" s="38">
        <f>[2]Calculations!AT320</f>
        <v>0</v>
      </c>
      <c r="AQ352" s="38">
        <f>[2]Calculations!AI320</f>
        <v>0</v>
      </c>
      <c r="AR352" s="38">
        <f>[2]Calculations!AU320</f>
        <v>0</v>
      </c>
      <c r="AS352" s="38">
        <f>[2]Calculations!AJ320</f>
        <v>0</v>
      </c>
      <c r="AT352" s="38">
        <f>[2]Calculations!AV320</f>
        <v>0</v>
      </c>
      <c r="AU352" s="38">
        <f>[2]Calculations!AK320</f>
        <v>0</v>
      </c>
      <c r="AV352" s="38">
        <f>[2]Calculations!AW320</f>
        <v>0</v>
      </c>
      <c r="AW352" s="13"/>
      <c r="AX352" s="13"/>
      <c r="AY352" s="85" t="str">
        <f>[2]Calculations!D320</f>
        <v>Land Supply 2018</v>
      </c>
    </row>
    <row r="353" spans="2:51" ht="26" x14ac:dyDescent="0.35">
      <c r="B353" s="13" t="str">
        <f>[2]Calculations!A321</f>
        <v>115843/FO/2017</v>
      </c>
      <c r="C353" s="30" t="str">
        <f>[2]Calculations!B321</f>
        <v>28 Oak Road</v>
      </c>
      <c r="D353" s="13" t="str">
        <f>[2]Calculations!C321</f>
        <v>Residential</v>
      </c>
      <c r="E353" s="38">
        <f>[2]Calculations!E321</f>
        <v>5.1324300000000003E-2</v>
      </c>
      <c r="F353" s="38">
        <f>[2]Calculations!I321</f>
        <v>5.1324300000000003E-2</v>
      </c>
      <c r="G353" s="38">
        <f>[2]Calculations!M321</f>
        <v>100</v>
      </c>
      <c r="H353" s="38">
        <f>[2]Calculations!H321</f>
        <v>0</v>
      </c>
      <c r="I353" s="38">
        <f>[2]Calculations!L321</f>
        <v>0</v>
      </c>
      <c r="J353" s="38">
        <f>[2]Calculations!G321</f>
        <v>0</v>
      </c>
      <c r="K353" s="38">
        <f>[2]Calculations!K321</f>
        <v>0</v>
      </c>
      <c r="L353" s="38">
        <f>[2]Calculations!F321</f>
        <v>0</v>
      </c>
      <c r="M353" s="38">
        <f>[2]Calculations!J321</f>
        <v>0</v>
      </c>
      <c r="N353" s="38">
        <f>[2]Calculations!V321</f>
        <v>0</v>
      </c>
      <c r="O353" s="38">
        <f>[2]Calculations!W321</f>
        <v>0</v>
      </c>
      <c r="P353" s="38">
        <f>[2]Calculations!O321</f>
        <v>0</v>
      </c>
      <c r="Q353" s="38">
        <f>[2]Calculations!S321</f>
        <v>0</v>
      </c>
      <c r="R353" s="38">
        <f>[2]Calculations!Q321</f>
        <v>0</v>
      </c>
      <c r="S353" s="38">
        <f>[2]Calculations!T321</f>
        <v>0</v>
      </c>
      <c r="T353" s="38">
        <f>[2]Calculations!R321</f>
        <v>0</v>
      </c>
      <c r="U353" s="38">
        <f>[2]Calculations!U321</f>
        <v>0</v>
      </c>
      <c r="V353" s="38" t="str">
        <f>[2]Calculations!X321</f>
        <v>Not Modelled</v>
      </c>
      <c r="W353" s="38" t="str">
        <f>[2]Calculations!Y321</f>
        <v>N/A</v>
      </c>
      <c r="X353" s="38" t="s">
        <v>100</v>
      </c>
      <c r="Y353" s="73" t="s">
        <v>106</v>
      </c>
      <c r="Z353" s="74" t="s">
        <v>107</v>
      </c>
      <c r="AA353" s="38">
        <f>[2]Calculations!AA321</f>
        <v>0</v>
      </c>
      <c r="AB353" s="38">
        <f>[2]Calculations!AM321</f>
        <v>0</v>
      </c>
      <c r="AC353" s="38">
        <f>[2]Calculations!AB321</f>
        <v>0</v>
      </c>
      <c r="AD353" s="38">
        <f>[2]Calculations!AN321</f>
        <v>0</v>
      </c>
      <c r="AE353" s="38">
        <f>[2]Calculations!AC321</f>
        <v>0</v>
      </c>
      <c r="AF353" s="38">
        <f>[2]Calculations!AO321</f>
        <v>0</v>
      </c>
      <c r="AG353" s="38">
        <f>[2]Calculations!AD321</f>
        <v>0</v>
      </c>
      <c r="AH353" s="38">
        <f>[2]Calculations!AP321</f>
        <v>0</v>
      </c>
      <c r="AI353" s="38">
        <f>[2]Calculations!AE321</f>
        <v>0</v>
      </c>
      <c r="AJ353" s="38">
        <f>[2]Calculations!AQ321</f>
        <v>0</v>
      </c>
      <c r="AK353" s="38">
        <f>[2]Calculations!AF321</f>
        <v>0</v>
      </c>
      <c r="AL353" s="38">
        <f>[2]Calculations!AR321</f>
        <v>0</v>
      </c>
      <c r="AM353" s="38">
        <f>[2]Calculations!AG321</f>
        <v>0</v>
      </c>
      <c r="AN353" s="38">
        <f>[2]Calculations!AS321</f>
        <v>0</v>
      </c>
      <c r="AO353" s="38">
        <f>[2]Calculations!AH321</f>
        <v>0</v>
      </c>
      <c r="AP353" s="38">
        <f>[2]Calculations!AT321</f>
        <v>0</v>
      </c>
      <c r="AQ353" s="38">
        <f>[2]Calculations!AI321</f>
        <v>0</v>
      </c>
      <c r="AR353" s="38">
        <f>[2]Calculations!AU321</f>
        <v>0</v>
      </c>
      <c r="AS353" s="38">
        <f>[2]Calculations!AJ321</f>
        <v>0</v>
      </c>
      <c r="AT353" s="38">
        <f>[2]Calculations!AV321</f>
        <v>0</v>
      </c>
      <c r="AU353" s="38">
        <f>[2]Calculations!AK321</f>
        <v>0</v>
      </c>
      <c r="AV353" s="38">
        <f>[2]Calculations!AW321</f>
        <v>0</v>
      </c>
      <c r="AW353" s="13"/>
      <c r="AX353" s="13"/>
      <c r="AY353" s="85" t="str">
        <f>[2]Calculations!D321</f>
        <v>Land Supply 2018</v>
      </c>
    </row>
    <row r="354" spans="2:51" ht="14.5" x14ac:dyDescent="0.35">
      <c r="B354" s="13" t="str">
        <f>[2]Calculations!A322</f>
        <v>115844/FO/2017</v>
      </c>
      <c r="C354" s="30" t="str">
        <f>[2]Calculations!B322</f>
        <v>32 Oak Road</v>
      </c>
      <c r="D354" s="13" t="str">
        <f>[2]Calculations!C322</f>
        <v>Residential</v>
      </c>
      <c r="E354" s="38">
        <f>[2]Calculations!E322</f>
        <v>6.0908999999999998E-2</v>
      </c>
      <c r="F354" s="38">
        <f>[2]Calculations!I322</f>
        <v>6.0908999999999998E-2</v>
      </c>
      <c r="G354" s="38">
        <f>[2]Calculations!M322</f>
        <v>100</v>
      </c>
      <c r="H354" s="38">
        <f>[2]Calculations!H322</f>
        <v>0</v>
      </c>
      <c r="I354" s="38">
        <f>[2]Calculations!L322</f>
        <v>0</v>
      </c>
      <c r="J354" s="38">
        <f>[2]Calculations!G322</f>
        <v>0</v>
      </c>
      <c r="K354" s="38">
        <f>[2]Calculations!K322</f>
        <v>0</v>
      </c>
      <c r="L354" s="38">
        <f>[2]Calculations!F322</f>
        <v>0</v>
      </c>
      <c r="M354" s="38">
        <f>[2]Calculations!J322</f>
        <v>0</v>
      </c>
      <c r="N354" s="38">
        <f>[2]Calculations!V322</f>
        <v>0</v>
      </c>
      <c r="O354" s="38">
        <f>[2]Calculations!W322</f>
        <v>0</v>
      </c>
      <c r="P354" s="38">
        <f>[2]Calculations!O322</f>
        <v>4.0000000000000002E-4</v>
      </c>
      <c r="Q354" s="38">
        <f>[2]Calculations!S322</f>
        <v>0.65671739808566887</v>
      </c>
      <c r="R354" s="38">
        <f>[2]Calculations!Q322</f>
        <v>0</v>
      </c>
      <c r="S354" s="38">
        <f>[2]Calculations!T322</f>
        <v>0</v>
      </c>
      <c r="T354" s="38">
        <f>[2]Calculations!R322</f>
        <v>0</v>
      </c>
      <c r="U354" s="38">
        <f>[2]Calculations!U322</f>
        <v>0</v>
      </c>
      <c r="V354" s="38" t="str">
        <f>[2]Calculations!X322</f>
        <v>Not Modelled</v>
      </c>
      <c r="W354" s="38" t="str">
        <f>[2]Calculations!Y322</f>
        <v>N/A</v>
      </c>
      <c r="X354" s="38" t="s">
        <v>100</v>
      </c>
      <c r="Y354" s="73" t="s">
        <v>105</v>
      </c>
      <c r="Z354" s="73" t="s">
        <v>1066</v>
      </c>
      <c r="AA354" s="38">
        <f>[2]Calculations!AA322</f>
        <v>0</v>
      </c>
      <c r="AB354" s="38">
        <f>[2]Calculations!AM322</f>
        <v>0</v>
      </c>
      <c r="AC354" s="38">
        <f>[2]Calculations!AB322</f>
        <v>0</v>
      </c>
      <c r="AD354" s="38">
        <f>[2]Calculations!AN322</f>
        <v>0</v>
      </c>
      <c r="AE354" s="38">
        <f>[2]Calculations!AC322</f>
        <v>0</v>
      </c>
      <c r="AF354" s="38">
        <f>[2]Calculations!AO322</f>
        <v>0</v>
      </c>
      <c r="AG354" s="38">
        <f>[2]Calculations!AD322</f>
        <v>0</v>
      </c>
      <c r="AH354" s="38">
        <f>[2]Calculations!AP322</f>
        <v>0</v>
      </c>
      <c r="AI354" s="38">
        <f>[2]Calculations!AE322</f>
        <v>0</v>
      </c>
      <c r="AJ354" s="38">
        <f>[2]Calculations!AQ322</f>
        <v>0</v>
      </c>
      <c r="AK354" s="38">
        <f>[2]Calculations!AF322</f>
        <v>0</v>
      </c>
      <c r="AL354" s="38">
        <f>[2]Calculations!AR322</f>
        <v>0</v>
      </c>
      <c r="AM354" s="38">
        <f>[2]Calculations!AG322</f>
        <v>0</v>
      </c>
      <c r="AN354" s="38">
        <f>[2]Calculations!AS322</f>
        <v>0</v>
      </c>
      <c r="AO354" s="38">
        <f>[2]Calculations!AH322</f>
        <v>0</v>
      </c>
      <c r="AP354" s="38">
        <f>[2]Calculations!AT322</f>
        <v>0</v>
      </c>
      <c r="AQ354" s="38">
        <f>[2]Calculations!AI322</f>
        <v>0</v>
      </c>
      <c r="AR354" s="38">
        <f>[2]Calculations!AU322</f>
        <v>0</v>
      </c>
      <c r="AS354" s="38">
        <f>[2]Calculations!AJ322</f>
        <v>0</v>
      </c>
      <c r="AT354" s="38">
        <f>[2]Calculations!AV322</f>
        <v>0</v>
      </c>
      <c r="AU354" s="38">
        <f>[2]Calculations!AK322</f>
        <v>0</v>
      </c>
      <c r="AV354" s="38">
        <f>[2]Calculations!AW322</f>
        <v>0</v>
      </c>
      <c r="AW354" s="13"/>
      <c r="AX354" s="13"/>
      <c r="AY354" s="85" t="str">
        <f>[2]Calculations!D322</f>
        <v>Land Supply 2018</v>
      </c>
    </row>
    <row r="355" spans="2:51" ht="26" x14ac:dyDescent="0.35">
      <c r="B355" s="13" t="str">
        <f>[2]Calculations!A323</f>
        <v>115868/FO/2017</v>
      </c>
      <c r="C355" s="30" t="str">
        <f>[2]Calculations!B323</f>
        <v>133 Sandyhill Road</v>
      </c>
      <c r="D355" s="13" t="str">
        <f>[2]Calculations!C323</f>
        <v>Residential</v>
      </c>
      <c r="E355" s="38">
        <f>[2]Calculations!E323</f>
        <v>4.1619900000000001E-2</v>
      </c>
      <c r="F355" s="38">
        <f>[2]Calculations!I323</f>
        <v>4.1619900000000001E-2</v>
      </c>
      <c r="G355" s="38">
        <f>[2]Calculations!M323</f>
        <v>100</v>
      </c>
      <c r="H355" s="38">
        <f>[2]Calculations!H323</f>
        <v>0</v>
      </c>
      <c r="I355" s="38">
        <f>[2]Calculations!L323</f>
        <v>0</v>
      </c>
      <c r="J355" s="38">
        <f>[2]Calculations!G323</f>
        <v>0</v>
      </c>
      <c r="K355" s="38">
        <f>[2]Calculations!K323</f>
        <v>0</v>
      </c>
      <c r="L355" s="38">
        <f>[2]Calculations!F323</f>
        <v>0</v>
      </c>
      <c r="M355" s="38">
        <f>[2]Calculations!J323</f>
        <v>0</v>
      </c>
      <c r="N355" s="38">
        <f>[2]Calculations!V323</f>
        <v>0</v>
      </c>
      <c r="O355" s="38">
        <f>[2]Calculations!W323</f>
        <v>0</v>
      </c>
      <c r="P355" s="38">
        <f>[2]Calculations!O323</f>
        <v>0</v>
      </c>
      <c r="Q355" s="38">
        <f>[2]Calculations!S323</f>
        <v>0</v>
      </c>
      <c r="R355" s="38">
        <f>[2]Calculations!Q323</f>
        <v>0</v>
      </c>
      <c r="S355" s="38">
        <f>[2]Calculations!T323</f>
        <v>0</v>
      </c>
      <c r="T355" s="38">
        <f>[2]Calculations!R323</f>
        <v>0</v>
      </c>
      <c r="U355" s="38">
        <f>[2]Calculations!U323</f>
        <v>0</v>
      </c>
      <c r="V355" s="38" t="str">
        <f>[2]Calculations!X323</f>
        <v>Not Modelled</v>
      </c>
      <c r="W355" s="38" t="str">
        <f>[2]Calculations!Y323</f>
        <v>N/A</v>
      </c>
      <c r="X355" s="38" t="s">
        <v>100</v>
      </c>
      <c r="Y355" s="73" t="s">
        <v>106</v>
      </c>
      <c r="Z355" s="74" t="s">
        <v>107</v>
      </c>
      <c r="AA355" s="38">
        <f>[2]Calculations!AA323</f>
        <v>0</v>
      </c>
      <c r="AB355" s="38">
        <f>[2]Calculations!AM323</f>
        <v>0</v>
      </c>
      <c r="AC355" s="38">
        <f>[2]Calculations!AB323</f>
        <v>0</v>
      </c>
      <c r="AD355" s="38">
        <f>[2]Calculations!AN323</f>
        <v>0</v>
      </c>
      <c r="AE355" s="38">
        <f>[2]Calculations!AC323</f>
        <v>0</v>
      </c>
      <c r="AF355" s="38">
        <f>[2]Calculations!AO323</f>
        <v>0</v>
      </c>
      <c r="AG355" s="38">
        <f>[2]Calculations!AD323</f>
        <v>0</v>
      </c>
      <c r="AH355" s="38">
        <f>[2]Calculations!AP323</f>
        <v>0</v>
      </c>
      <c r="AI355" s="38">
        <f>[2]Calculations!AE323</f>
        <v>0</v>
      </c>
      <c r="AJ355" s="38">
        <f>[2]Calculations!AQ323</f>
        <v>0</v>
      </c>
      <c r="AK355" s="38">
        <f>[2]Calculations!AF323</f>
        <v>0</v>
      </c>
      <c r="AL355" s="38">
        <f>[2]Calculations!AR323</f>
        <v>0</v>
      </c>
      <c r="AM355" s="38">
        <f>[2]Calculations!AG323</f>
        <v>0</v>
      </c>
      <c r="AN355" s="38">
        <f>[2]Calculations!AS323</f>
        <v>0</v>
      </c>
      <c r="AO355" s="38">
        <f>[2]Calculations!AH323</f>
        <v>0</v>
      </c>
      <c r="AP355" s="38">
        <f>[2]Calculations!AT323</f>
        <v>0</v>
      </c>
      <c r="AQ355" s="38">
        <f>[2]Calculations!AI323</f>
        <v>4.1619925000899997E-2</v>
      </c>
      <c r="AR355" s="38">
        <f>[2]Calculations!AU323</f>
        <v>100.00006006958209</v>
      </c>
      <c r="AS355" s="38">
        <f>[2]Calculations!AJ323</f>
        <v>0</v>
      </c>
      <c r="AT355" s="38">
        <f>[2]Calculations!AV323</f>
        <v>0</v>
      </c>
      <c r="AU355" s="38">
        <f>[2]Calculations!AK323</f>
        <v>0</v>
      </c>
      <c r="AV355" s="38">
        <f>[2]Calculations!AW323</f>
        <v>0</v>
      </c>
      <c r="AW355" s="13"/>
      <c r="AX355" s="13"/>
      <c r="AY355" s="85" t="str">
        <f>[2]Calculations!D323</f>
        <v>Land Supply 2018</v>
      </c>
    </row>
    <row r="356" spans="2:51" ht="14.5" x14ac:dyDescent="0.35">
      <c r="B356" s="13" t="str">
        <f>[2]Calculations!A324</f>
        <v>115871/FO/2017</v>
      </c>
      <c r="C356" s="30" t="str">
        <f>[2]Calculations!B324</f>
        <v>Former Bauer Millet Site Albion Street Manchester</v>
      </c>
      <c r="D356" s="13" t="str">
        <f>[2]Calculations!C324</f>
        <v>Offices</v>
      </c>
      <c r="E356" s="38">
        <f>[2]Calculations!E324</f>
        <v>1.2757799999999999</v>
      </c>
      <c r="F356" s="38">
        <f>[2]Calculations!I324</f>
        <v>1.2757799999999999</v>
      </c>
      <c r="G356" s="38">
        <f>[2]Calculations!M324</f>
        <v>100</v>
      </c>
      <c r="H356" s="38">
        <f>[2]Calculations!H324</f>
        <v>0</v>
      </c>
      <c r="I356" s="38">
        <f>[2]Calculations!L324</f>
        <v>0</v>
      </c>
      <c r="J356" s="38">
        <f>[2]Calculations!G324</f>
        <v>0</v>
      </c>
      <c r="K356" s="38">
        <f>[2]Calculations!K324</f>
        <v>0</v>
      </c>
      <c r="L356" s="38">
        <f>[2]Calculations!F324</f>
        <v>0</v>
      </c>
      <c r="M356" s="38">
        <f>[2]Calculations!J324</f>
        <v>0</v>
      </c>
      <c r="N356" s="38">
        <f>[2]Calculations!V324</f>
        <v>0</v>
      </c>
      <c r="O356" s="38">
        <f>[2]Calculations!W324</f>
        <v>0</v>
      </c>
      <c r="P356" s="38">
        <f>[2]Calculations!O324</f>
        <v>8.0269533750309999E-2</v>
      </c>
      <c r="Q356" s="38">
        <f>[2]Calculations!S324</f>
        <v>6.2918006043604704</v>
      </c>
      <c r="R356" s="38">
        <f>[2]Calculations!Q324</f>
        <v>7.5668337503100001E-3</v>
      </c>
      <c r="S356" s="38">
        <f>[2]Calculations!T324</f>
        <v>0.59311431048535013</v>
      </c>
      <c r="T356" s="38">
        <f>[2]Calculations!R324</f>
        <v>0</v>
      </c>
      <c r="U356" s="38">
        <f>[2]Calculations!U324</f>
        <v>0</v>
      </c>
      <c r="V356" s="38" t="str">
        <f>[2]Calculations!X324</f>
        <v>Not Modelled</v>
      </c>
      <c r="W356" s="38" t="str">
        <f>[2]Calculations!Y324</f>
        <v>N/A</v>
      </c>
      <c r="X356" s="38" t="s">
        <v>101</v>
      </c>
      <c r="Y356" s="73" t="s">
        <v>105</v>
      </c>
      <c r="Z356" s="73" t="s">
        <v>1066</v>
      </c>
      <c r="AA356" s="38">
        <f>[2]Calculations!AA324</f>
        <v>0</v>
      </c>
      <c r="AB356" s="38">
        <f>[2]Calculations!AM324</f>
        <v>0</v>
      </c>
      <c r="AC356" s="38">
        <f>[2]Calculations!AB324</f>
        <v>0</v>
      </c>
      <c r="AD356" s="38">
        <f>[2]Calculations!AN324</f>
        <v>0</v>
      </c>
      <c r="AE356" s="38">
        <f>[2]Calculations!AC324</f>
        <v>0</v>
      </c>
      <c r="AF356" s="38">
        <f>[2]Calculations!AO324</f>
        <v>0</v>
      </c>
      <c r="AG356" s="38">
        <f>[2]Calculations!AD324</f>
        <v>0</v>
      </c>
      <c r="AH356" s="38">
        <f>[2]Calculations!AP324</f>
        <v>0</v>
      </c>
      <c r="AI356" s="38">
        <f>[2]Calculations!AE324</f>
        <v>0</v>
      </c>
      <c r="AJ356" s="38">
        <f>[2]Calculations!AQ324</f>
        <v>0</v>
      </c>
      <c r="AK356" s="38">
        <f>[2]Calculations!AF324</f>
        <v>0</v>
      </c>
      <c r="AL356" s="38">
        <f>[2]Calculations!AR324</f>
        <v>0</v>
      </c>
      <c r="AM356" s="38">
        <f>[2]Calculations!AG324</f>
        <v>0</v>
      </c>
      <c r="AN356" s="38">
        <f>[2]Calculations!AS324</f>
        <v>0</v>
      </c>
      <c r="AO356" s="38">
        <f>[2]Calculations!AH324</f>
        <v>0</v>
      </c>
      <c r="AP356" s="38">
        <f>[2]Calculations!AT324</f>
        <v>0</v>
      </c>
      <c r="AQ356" s="38">
        <f>[2]Calculations!AI324</f>
        <v>1.2757815750099999</v>
      </c>
      <c r="AR356" s="38">
        <f>[2]Calculations!AU324</f>
        <v>100.00012345467087</v>
      </c>
      <c r="AS356" s="38">
        <f>[2]Calculations!AJ324</f>
        <v>0</v>
      </c>
      <c r="AT356" s="38">
        <f>[2]Calculations!AV324</f>
        <v>0</v>
      </c>
      <c r="AU356" s="38">
        <f>[2]Calculations!AK324</f>
        <v>0</v>
      </c>
      <c r="AV356" s="38">
        <f>[2]Calculations!AW324</f>
        <v>0</v>
      </c>
      <c r="AW356" s="13"/>
      <c r="AX356" s="13"/>
      <c r="AY356" s="85" t="str">
        <f>[2]Calculations!D324</f>
        <v>Land Supply 2018</v>
      </c>
    </row>
    <row r="357" spans="2:51" ht="14.5" x14ac:dyDescent="0.35">
      <c r="B357" s="13" t="str">
        <f>[2]Calculations!A325</f>
        <v>115871/FO/2017</v>
      </c>
      <c r="C357" s="30" t="str">
        <f>[2]Calculations!B325</f>
        <v>Found Space (Bauer Millet showroom site)</v>
      </c>
      <c r="D357" s="13" t="str">
        <f>[2]Calculations!C325</f>
        <v>Residential</v>
      </c>
      <c r="E357" s="38">
        <f>[2]Calculations!E325</f>
        <v>0.61140600000000001</v>
      </c>
      <c r="F357" s="38">
        <f>[2]Calculations!I325</f>
        <v>0.61140600000000001</v>
      </c>
      <c r="G357" s="38">
        <f>[2]Calculations!M325</f>
        <v>100</v>
      </c>
      <c r="H357" s="38">
        <f>[2]Calculations!H325</f>
        <v>0</v>
      </c>
      <c r="I357" s="38">
        <f>[2]Calculations!L325</f>
        <v>0</v>
      </c>
      <c r="J357" s="38">
        <f>[2]Calculations!G325</f>
        <v>0</v>
      </c>
      <c r="K357" s="38">
        <f>[2]Calculations!K325</f>
        <v>0</v>
      </c>
      <c r="L357" s="38">
        <f>[2]Calculations!F325</f>
        <v>0</v>
      </c>
      <c r="M357" s="38">
        <f>[2]Calculations!J325</f>
        <v>0</v>
      </c>
      <c r="N357" s="38">
        <f>[2]Calculations!V325</f>
        <v>0</v>
      </c>
      <c r="O357" s="38">
        <f>[2]Calculations!W325</f>
        <v>0</v>
      </c>
      <c r="P357" s="38">
        <f>[2]Calculations!O325</f>
        <v>7.2702699999999995E-2</v>
      </c>
      <c r="Q357" s="38">
        <f>[2]Calculations!S325</f>
        <v>11.891067473986189</v>
      </c>
      <c r="R357" s="38">
        <f>[2]Calculations!Q325</f>
        <v>0</v>
      </c>
      <c r="S357" s="38">
        <f>[2]Calculations!T325</f>
        <v>0</v>
      </c>
      <c r="T357" s="38">
        <f>[2]Calculations!R325</f>
        <v>0</v>
      </c>
      <c r="U357" s="38">
        <f>[2]Calculations!U325</f>
        <v>0</v>
      </c>
      <c r="V357" s="38" t="str">
        <f>[2]Calculations!X325</f>
        <v>Not Modelled</v>
      </c>
      <c r="W357" s="38" t="str">
        <f>[2]Calculations!Y325</f>
        <v>N/A</v>
      </c>
      <c r="X357" s="38" t="s">
        <v>100</v>
      </c>
      <c r="Y357" s="73" t="s">
        <v>105</v>
      </c>
      <c r="Z357" s="73" t="s">
        <v>1066</v>
      </c>
      <c r="AA357" s="38">
        <f>[2]Calculations!AA325</f>
        <v>0</v>
      </c>
      <c r="AB357" s="38">
        <f>[2]Calculations!AM325</f>
        <v>0</v>
      </c>
      <c r="AC357" s="38">
        <f>[2]Calculations!AB325</f>
        <v>0</v>
      </c>
      <c r="AD357" s="38">
        <f>[2]Calculations!AN325</f>
        <v>0</v>
      </c>
      <c r="AE357" s="38">
        <f>[2]Calculations!AC325</f>
        <v>0</v>
      </c>
      <c r="AF357" s="38">
        <f>[2]Calculations!AO325</f>
        <v>0</v>
      </c>
      <c r="AG357" s="38">
        <f>[2]Calculations!AD325</f>
        <v>0</v>
      </c>
      <c r="AH357" s="38">
        <f>[2]Calculations!AP325</f>
        <v>0</v>
      </c>
      <c r="AI357" s="38">
        <f>[2]Calculations!AE325</f>
        <v>0</v>
      </c>
      <c r="AJ357" s="38">
        <f>[2]Calculations!AQ325</f>
        <v>0</v>
      </c>
      <c r="AK357" s="38">
        <f>[2]Calculations!AF325</f>
        <v>0</v>
      </c>
      <c r="AL357" s="38">
        <f>[2]Calculations!AR325</f>
        <v>0</v>
      </c>
      <c r="AM357" s="38">
        <f>[2]Calculations!AG325</f>
        <v>0</v>
      </c>
      <c r="AN357" s="38">
        <f>[2]Calculations!AS325</f>
        <v>0</v>
      </c>
      <c r="AO357" s="38">
        <f>[2]Calculations!AH325</f>
        <v>0</v>
      </c>
      <c r="AP357" s="38">
        <f>[2]Calculations!AT325</f>
        <v>0</v>
      </c>
      <c r="AQ357" s="38">
        <f>[2]Calculations!AI325</f>
        <v>0.61140629500300003</v>
      </c>
      <c r="AR357" s="38">
        <f>[2]Calculations!AU325</f>
        <v>100.0000482499354</v>
      </c>
      <c r="AS357" s="38">
        <f>[2]Calculations!AJ325</f>
        <v>0</v>
      </c>
      <c r="AT357" s="38">
        <f>[2]Calculations!AV325</f>
        <v>0</v>
      </c>
      <c r="AU357" s="38">
        <f>[2]Calculations!AK325</f>
        <v>0</v>
      </c>
      <c r="AV357" s="38">
        <f>[2]Calculations!AW325</f>
        <v>0</v>
      </c>
      <c r="AW357" s="13"/>
      <c r="AX357" s="13"/>
      <c r="AY357" s="85" t="str">
        <f>[2]Calculations!D325</f>
        <v>Land Supply 2018</v>
      </c>
    </row>
    <row r="358" spans="2:51" ht="14.5" x14ac:dyDescent="0.35">
      <c r="B358" s="13" t="str">
        <f>[2]Calculations!A326</f>
        <v>115894/FO/2017</v>
      </c>
      <c r="C358" s="30" t="str">
        <f>[2]Calculations!B326</f>
        <v>Land At Richmond Street Manchester M1 3WB</v>
      </c>
      <c r="D358" s="13" t="str">
        <f>[2]Calculations!C326</f>
        <v>Residential</v>
      </c>
      <c r="E358" s="38">
        <f>[2]Calculations!E326</f>
        <v>3.3509799999999999E-2</v>
      </c>
      <c r="F358" s="38">
        <f>[2]Calculations!I326</f>
        <v>3.3509799999999999E-2</v>
      </c>
      <c r="G358" s="38">
        <f>[2]Calculations!M326</f>
        <v>100</v>
      </c>
      <c r="H358" s="38">
        <f>[2]Calculations!H326</f>
        <v>0</v>
      </c>
      <c r="I358" s="38">
        <f>[2]Calculations!L326</f>
        <v>0</v>
      </c>
      <c r="J358" s="38">
        <f>[2]Calculations!G326</f>
        <v>0</v>
      </c>
      <c r="K358" s="38">
        <f>[2]Calculations!K326</f>
        <v>0</v>
      </c>
      <c r="L358" s="38">
        <f>[2]Calculations!F326</f>
        <v>0</v>
      </c>
      <c r="M358" s="38">
        <f>[2]Calculations!J326</f>
        <v>0</v>
      </c>
      <c r="N358" s="38">
        <f>[2]Calculations!V326</f>
        <v>0</v>
      </c>
      <c r="O358" s="38">
        <f>[2]Calculations!W326</f>
        <v>0</v>
      </c>
      <c r="P358" s="38">
        <f>[2]Calculations!O326</f>
        <v>2.6216517133620001E-3</v>
      </c>
      <c r="Q358" s="38">
        <f>[2]Calculations!S326</f>
        <v>7.8235373334427551</v>
      </c>
      <c r="R358" s="38">
        <f>[2]Calculations!Q326</f>
        <v>2.1505171336199999E-4</v>
      </c>
      <c r="S358" s="38">
        <f>[2]Calculations!T326</f>
        <v>0.6417576749547893</v>
      </c>
      <c r="T358" s="38">
        <f>[2]Calculations!R326</f>
        <v>0</v>
      </c>
      <c r="U358" s="38">
        <f>[2]Calculations!U326</f>
        <v>0</v>
      </c>
      <c r="V358" s="38" t="str">
        <f>[2]Calculations!X326</f>
        <v>Not Modelled</v>
      </c>
      <c r="W358" s="38" t="str">
        <f>[2]Calculations!Y326</f>
        <v>N/A</v>
      </c>
      <c r="X358" s="38" t="s">
        <v>100</v>
      </c>
      <c r="Y358" s="73" t="s">
        <v>105</v>
      </c>
      <c r="Z358" s="73" t="s">
        <v>1066</v>
      </c>
      <c r="AA358" s="38">
        <f>[2]Calculations!AA326</f>
        <v>0</v>
      </c>
      <c r="AB358" s="38">
        <f>[2]Calculations!AM326</f>
        <v>0</v>
      </c>
      <c r="AC358" s="38">
        <f>[2]Calculations!AB326</f>
        <v>0</v>
      </c>
      <c r="AD358" s="38">
        <f>[2]Calculations!AN326</f>
        <v>0</v>
      </c>
      <c r="AE358" s="38">
        <f>[2]Calculations!AC326</f>
        <v>0</v>
      </c>
      <c r="AF358" s="38">
        <f>[2]Calculations!AO326</f>
        <v>0</v>
      </c>
      <c r="AG358" s="38">
        <f>[2]Calculations!AD326</f>
        <v>0</v>
      </c>
      <c r="AH358" s="38">
        <f>[2]Calculations!AP326</f>
        <v>0</v>
      </c>
      <c r="AI358" s="38">
        <f>[2]Calculations!AE326</f>
        <v>0</v>
      </c>
      <c r="AJ358" s="38">
        <f>[2]Calculations!AQ326</f>
        <v>0</v>
      </c>
      <c r="AK358" s="38">
        <f>[2]Calculations!AF326</f>
        <v>0</v>
      </c>
      <c r="AL358" s="38">
        <f>[2]Calculations!AR326</f>
        <v>0</v>
      </c>
      <c r="AM358" s="38">
        <f>[2]Calculations!AG326</f>
        <v>0</v>
      </c>
      <c r="AN358" s="38">
        <f>[2]Calculations!AS326</f>
        <v>0</v>
      </c>
      <c r="AO358" s="38">
        <f>[2]Calculations!AH326</f>
        <v>0</v>
      </c>
      <c r="AP358" s="38">
        <f>[2]Calculations!AT326</f>
        <v>0</v>
      </c>
      <c r="AQ358" s="38">
        <f>[2]Calculations!AI326</f>
        <v>3.3509760001500001E-2</v>
      </c>
      <c r="AR358" s="38">
        <f>[2]Calculations!AU326</f>
        <v>99.999880636410836</v>
      </c>
      <c r="AS358" s="38">
        <f>[2]Calculations!AJ326</f>
        <v>0</v>
      </c>
      <c r="AT358" s="38">
        <f>[2]Calculations!AV326</f>
        <v>0</v>
      </c>
      <c r="AU358" s="38">
        <f>[2]Calculations!AK326</f>
        <v>0</v>
      </c>
      <c r="AV358" s="38">
        <f>[2]Calculations!AW326</f>
        <v>0</v>
      </c>
      <c r="AW358" s="13"/>
      <c r="AX358" s="13"/>
      <c r="AY358" s="85" t="str">
        <f>[2]Calculations!D326</f>
        <v>Land Supply 2018</v>
      </c>
    </row>
    <row r="359" spans="2:51" ht="26" x14ac:dyDescent="0.35">
      <c r="B359" s="13" t="str">
        <f>[2]Calculations!A327</f>
        <v>115898/VO/2017</v>
      </c>
      <c r="C359" s="30" t="str">
        <f>[2]Calculations!B327</f>
        <v>Barnstaple Drive</v>
      </c>
      <c r="D359" s="13" t="str">
        <f>[2]Calculations!C327</f>
        <v>Residential</v>
      </c>
      <c r="E359" s="38">
        <f>[2]Calculations!E327</f>
        <v>3.3883999999999997E-2</v>
      </c>
      <c r="F359" s="38">
        <f>[2]Calculations!I327</f>
        <v>3.3883999999999997E-2</v>
      </c>
      <c r="G359" s="38">
        <f>[2]Calculations!M327</f>
        <v>100</v>
      </c>
      <c r="H359" s="38">
        <f>[2]Calculations!H327</f>
        <v>0</v>
      </c>
      <c r="I359" s="38">
        <f>[2]Calculations!L327</f>
        <v>0</v>
      </c>
      <c r="J359" s="38">
        <f>[2]Calculations!G327</f>
        <v>0</v>
      </c>
      <c r="K359" s="38">
        <f>[2]Calculations!K327</f>
        <v>0</v>
      </c>
      <c r="L359" s="38">
        <f>[2]Calculations!F327</f>
        <v>0</v>
      </c>
      <c r="M359" s="38">
        <f>[2]Calculations!J327</f>
        <v>0</v>
      </c>
      <c r="N359" s="38">
        <f>[2]Calculations!V327</f>
        <v>0</v>
      </c>
      <c r="O359" s="38">
        <f>[2]Calculations!W327</f>
        <v>0</v>
      </c>
      <c r="P359" s="38">
        <f>[2]Calculations!O327</f>
        <v>0</v>
      </c>
      <c r="Q359" s="38">
        <f>[2]Calculations!S327</f>
        <v>0</v>
      </c>
      <c r="R359" s="38">
        <f>[2]Calculations!Q327</f>
        <v>0</v>
      </c>
      <c r="S359" s="38">
        <f>[2]Calculations!T327</f>
        <v>0</v>
      </c>
      <c r="T359" s="38">
        <f>[2]Calculations!R327</f>
        <v>0</v>
      </c>
      <c r="U359" s="38">
        <f>[2]Calculations!U327</f>
        <v>0</v>
      </c>
      <c r="V359" s="38" t="str">
        <f>[2]Calculations!X327</f>
        <v>Not Modelled</v>
      </c>
      <c r="W359" s="38" t="str">
        <f>[2]Calculations!Y327</f>
        <v>N/A</v>
      </c>
      <c r="X359" s="38" t="s">
        <v>100</v>
      </c>
      <c r="Y359" s="73" t="s">
        <v>106</v>
      </c>
      <c r="Z359" s="74" t="s">
        <v>107</v>
      </c>
      <c r="AA359" s="38">
        <f>[2]Calculations!AA327</f>
        <v>0</v>
      </c>
      <c r="AB359" s="38">
        <f>[2]Calculations!AM327</f>
        <v>0</v>
      </c>
      <c r="AC359" s="38">
        <f>[2]Calculations!AB327</f>
        <v>0</v>
      </c>
      <c r="AD359" s="38">
        <f>[2]Calculations!AN327</f>
        <v>0</v>
      </c>
      <c r="AE359" s="38">
        <f>[2]Calculations!AC327</f>
        <v>0</v>
      </c>
      <c r="AF359" s="38">
        <f>[2]Calculations!AO327</f>
        <v>0</v>
      </c>
      <c r="AG359" s="38">
        <f>[2]Calculations!AD327</f>
        <v>0</v>
      </c>
      <c r="AH359" s="38">
        <f>[2]Calculations!AP327</f>
        <v>0</v>
      </c>
      <c r="AI359" s="38">
        <f>[2]Calculations!AE327</f>
        <v>0</v>
      </c>
      <c r="AJ359" s="38">
        <f>[2]Calculations!AQ327</f>
        <v>0</v>
      </c>
      <c r="AK359" s="38">
        <f>[2]Calculations!AF327</f>
        <v>0</v>
      </c>
      <c r="AL359" s="38">
        <f>[2]Calculations!AR327</f>
        <v>0</v>
      </c>
      <c r="AM359" s="38">
        <f>[2]Calculations!AG327</f>
        <v>0</v>
      </c>
      <c r="AN359" s="38">
        <f>[2]Calculations!AS327</f>
        <v>0</v>
      </c>
      <c r="AO359" s="38">
        <f>[2]Calculations!AH327</f>
        <v>0</v>
      </c>
      <c r="AP359" s="38">
        <f>[2]Calculations!AT327</f>
        <v>0</v>
      </c>
      <c r="AQ359" s="38">
        <f>[2]Calculations!AI327</f>
        <v>3.38840299995E-2</v>
      </c>
      <c r="AR359" s="38">
        <f>[2]Calculations!AU327</f>
        <v>100.00008853588716</v>
      </c>
      <c r="AS359" s="38">
        <f>[2]Calculations!AJ327</f>
        <v>0</v>
      </c>
      <c r="AT359" s="38">
        <f>[2]Calculations!AV327</f>
        <v>0</v>
      </c>
      <c r="AU359" s="38">
        <f>[2]Calculations!AK327</f>
        <v>0</v>
      </c>
      <c r="AV359" s="38">
        <f>[2]Calculations!AW327</f>
        <v>0</v>
      </c>
      <c r="AW359" s="13"/>
      <c r="AX359" s="13"/>
      <c r="AY359" s="85" t="str">
        <f>[2]Calculations!D327</f>
        <v>Land Supply 2018</v>
      </c>
    </row>
    <row r="360" spans="2:51" ht="26" x14ac:dyDescent="0.35">
      <c r="B360" s="13" t="str">
        <f>[2]Calculations!A328</f>
        <v>115900/VO/2017</v>
      </c>
      <c r="C360" s="30" t="str">
        <f>[2]Calculations!B328</f>
        <v>Land Bounded By Rutherglade Close And Tarvington Close</v>
      </c>
      <c r="D360" s="13" t="str">
        <f>[2]Calculations!C328</f>
        <v>Residential</v>
      </c>
      <c r="E360" s="38">
        <f>[2]Calculations!E328</f>
        <v>0.110927</v>
      </c>
      <c r="F360" s="38">
        <f>[2]Calculations!I328</f>
        <v>0.110927</v>
      </c>
      <c r="G360" s="38">
        <f>[2]Calculations!M328</f>
        <v>100</v>
      </c>
      <c r="H360" s="38">
        <f>[2]Calculations!H328</f>
        <v>0</v>
      </c>
      <c r="I360" s="38">
        <f>[2]Calculations!L328</f>
        <v>0</v>
      </c>
      <c r="J360" s="38">
        <f>[2]Calculations!G328</f>
        <v>0</v>
      </c>
      <c r="K360" s="38">
        <f>[2]Calculations!K328</f>
        <v>0</v>
      </c>
      <c r="L360" s="38">
        <f>[2]Calculations!F328</f>
        <v>0</v>
      </c>
      <c r="M360" s="38">
        <f>[2]Calculations!J328</f>
        <v>0</v>
      </c>
      <c r="N360" s="38">
        <f>[2]Calculations!V328</f>
        <v>0</v>
      </c>
      <c r="O360" s="38">
        <f>[2]Calculations!W328</f>
        <v>0</v>
      </c>
      <c r="P360" s="38">
        <f>[2]Calculations!O328</f>
        <v>0</v>
      </c>
      <c r="Q360" s="38">
        <f>[2]Calculations!S328</f>
        <v>0</v>
      </c>
      <c r="R360" s="38">
        <f>[2]Calculations!Q328</f>
        <v>0</v>
      </c>
      <c r="S360" s="38">
        <f>[2]Calculations!T328</f>
        <v>0</v>
      </c>
      <c r="T360" s="38">
        <f>[2]Calculations!R328</f>
        <v>0</v>
      </c>
      <c r="U360" s="38">
        <f>[2]Calculations!U328</f>
        <v>0</v>
      </c>
      <c r="V360" s="38" t="str">
        <f>[2]Calculations!X328</f>
        <v>Not Modelled</v>
      </c>
      <c r="W360" s="38" t="str">
        <f>[2]Calculations!Y328</f>
        <v>N/A</v>
      </c>
      <c r="X360" s="38" t="s">
        <v>100</v>
      </c>
      <c r="Y360" s="73" t="s">
        <v>106</v>
      </c>
      <c r="Z360" s="74" t="s">
        <v>107</v>
      </c>
      <c r="AA360" s="38">
        <f>[2]Calculations!AA328</f>
        <v>0</v>
      </c>
      <c r="AB360" s="38">
        <f>[2]Calculations!AM328</f>
        <v>0</v>
      </c>
      <c r="AC360" s="38">
        <f>[2]Calculations!AB328</f>
        <v>0</v>
      </c>
      <c r="AD360" s="38">
        <f>[2]Calculations!AN328</f>
        <v>0</v>
      </c>
      <c r="AE360" s="38">
        <f>[2]Calculations!AC328</f>
        <v>0</v>
      </c>
      <c r="AF360" s="38">
        <f>[2]Calculations!AO328</f>
        <v>0</v>
      </c>
      <c r="AG360" s="38">
        <f>[2]Calculations!AD328</f>
        <v>0</v>
      </c>
      <c r="AH360" s="38">
        <f>[2]Calculations!AP328</f>
        <v>0</v>
      </c>
      <c r="AI360" s="38">
        <f>[2]Calculations!AE328</f>
        <v>0</v>
      </c>
      <c r="AJ360" s="38">
        <f>[2]Calculations!AQ328</f>
        <v>0</v>
      </c>
      <c r="AK360" s="38">
        <f>[2]Calculations!AF328</f>
        <v>0</v>
      </c>
      <c r="AL360" s="38">
        <f>[2]Calculations!AR328</f>
        <v>0</v>
      </c>
      <c r="AM360" s="38">
        <f>[2]Calculations!AG328</f>
        <v>0</v>
      </c>
      <c r="AN360" s="38">
        <f>[2]Calculations!AS328</f>
        <v>0</v>
      </c>
      <c r="AO360" s="38">
        <f>[2]Calculations!AH328</f>
        <v>0</v>
      </c>
      <c r="AP360" s="38">
        <f>[2]Calculations!AT328</f>
        <v>0</v>
      </c>
      <c r="AQ360" s="38">
        <f>[2]Calculations!AI328</f>
        <v>0.110927124998</v>
      </c>
      <c r="AR360" s="38">
        <f>[2]Calculations!AU328</f>
        <v>100.0001126849189</v>
      </c>
      <c r="AS360" s="38">
        <f>[2]Calculations!AJ328</f>
        <v>0</v>
      </c>
      <c r="AT360" s="38">
        <f>[2]Calculations!AV328</f>
        <v>0</v>
      </c>
      <c r="AU360" s="38">
        <f>[2]Calculations!AK328</f>
        <v>0</v>
      </c>
      <c r="AV360" s="38">
        <f>[2]Calculations!AW328</f>
        <v>0</v>
      </c>
      <c r="AW360" s="13"/>
      <c r="AX360" s="13"/>
      <c r="AY360" s="85" t="str">
        <f>[2]Calculations!D328</f>
        <v>Land Supply 2018</v>
      </c>
    </row>
    <row r="361" spans="2:51" ht="14.5" x14ac:dyDescent="0.35">
      <c r="B361" s="13" t="str">
        <f>[2]Calculations!A329</f>
        <v>115902/VO/2017</v>
      </c>
      <c r="C361" s="30" t="str">
        <f>[2]Calculations!B329</f>
        <v>Land Bounded By Douglas Street</v>
      </c>
      <c r="D361" s="13" t="str">
        <f>[2]Calculations!C329</f>
        <v>Residential</v>
      </c>
      <c r="E361" s="38">
        <f>[2]Calculations!E329</f>
        <v>0.100549</v>
      </c>
      <c r="F361" s="38">
        <f>[2]Calculations!I329</f>
        <v>0.100549</v>
      </c>
      <c r="G361" s="38">
        <f>[2]Calculations!M329</f>
        <v>100</v>
      </c>
      <c r="H361" s="38">
        <f>[2]Calculations!H329</f>
        <v>0</v>
      </c>
      <c r="I361" s="38">
        <f>[2]Calculations!L329</f>
        <v>0</v>
      </c>
      <c r="J361" s="38">
        <f>[2]Calculations!G329</f>
        <v>0</v>
      </c>
      <c r="K361" s="38">
        <f>[2]Calculations!K329</f>
        <v>0</v>
      </c>
      <c r="L361" s="38">
        <f>[2]Calculations!F329</f>
        <v>0</v>
      </c>
      <c r="M361" s="38">
        <f>[2]Calculations!J329</f>
        <v>0</v>
      </c>
      <c r="N361" s="38">
        <f>[2]Calculations!V329</f>
        <v>0</v>
      </c>
      <c r="O361" s="38">
        <f>[2]Calculations!W329</f>
        <v>0</v>
      </c>
      <c r="P361" s="38">
        <f>[2]Calculations!O329</f>
        <v>5.5740100000000001E-4</v>
      </c>
      <c r="Q361" s="38">
        <f>[2]Calculations!S329</f>
        <v>0.55435757690280363</v>
      </c>
      <c r="R361" s="38">
        <f>[2]Calculations!Q329</f>
        <v>0</v>
      </c>
      <c r="S361" s="38">
        <f>[2]Calculations!T329</f>
        <v>0</v>
      </c>
      <c r="T361" s="38">
        <f>[2]Calculations!R329</f>
        <v>0</v>
      </c>
      <c r="U361" s="38">
        <f>[2]Calculations!U329</f>
        <v>0</v>
      </c>
      <c r="V361" s="38" t="str">
        <f>[2]Calculations!X329</f>
        <v>Not Modelled</v>
      </c>
      <c r="W361" s="38" t="str">
        <f>[2]Calculations!Y329</f>
        <v>N/A</v>
      </c>
      <c r="X361" s="38" t="s">
        <v>100</v>
      </c>
      <c r="Y361" s="73" t="s">
        <v>105</v>
      </c>
      <c r="Z361" s="73" t="s">
        <v>1066</v>
      </c>
      <c r="AA361" s="38">
        <f>[2]Calculations!AA329</f>
        <v>0</v>
      </c>
      <c r="AB361" s="38">
        <f>[2]Calculations!AM329</f>
        <v>0</v>
      </c>
      <c r="AC361" s="38">
        <f>[2]Calculations!AB329</f>
        <v>0</v>
      </c>
      <c r="AD361" s="38">
        <f>[2]Calculations!AN329</f>
        <v>0</v>
      </c>
      <c r="AE361" s="38">
        <f>[2]Calculations!AC329</f>
        <v>0</v>
      </c>
      <c r="AF361" s="38">
        <f>[2]Calculations!AO329</f>
        <v>0</v>
      </c>
      <c r="AG361" s="38">
        <f>[2]Calculations!AD329</f>
        <v>0</v>
      </c>
      <c r="AH361" s="38">
        <f>[2]Calculations!AP329</f>
        <v>0</v>
      </c>
      <c r="AI361" s="38">
        <f>[2]Calculations!AE329</f>
        <v>0</v>
      </c>
      <c r="AJ361" s="38">
        <f>[2]Calculations!AQ329</f>
        <v>0</v>
      </c>
      <c r="AK361" s="38">
        <f>[2]Calculations!AF329</f>
        <v>0</v>
      </c>
      <c r="AL361" s="38">
        <f>[2]Calculations!AR329</f>
        <v>0</v>
      </c>
      <c r="AM361" s="38">
        <f>[2]Calculations!AG329</f>
        <v>0</v>
      </c>
      <c r="AN361" s="38">
        <f>[2]Calculations!AS329</f>
        <v>0</v>
      </c>
      <c r="AO361" s="38">
        <f>[2]Calculations!AH329</f>
        <v>0</v>
      </c>
      <c r="AP361" s="38">
        <f>[2]Calculations!AT329</f>
        <v>0</v>
      </c>
      <c r="AQ361" s="38">
        <f>[2]Calculations!AI329</f>
        <v>0.10054873499899999</v>
      </c>
      <c r="AR361" s="38">
        <f>[2]Calculations!AU329</f>
        <v>99.999736445911935</v>
      </c>
      <c r="AS361" s="38">
        <f>[2]Calculations!AJ329</f>
        <v>0</v>
      </c>
      <c r="AT361" s="38">
        <f>[2]Calculations!AV329</f>
        <v>0</v>
      </c>
      <c r="AU361" s="38">
        <f>[2]Calculations!AK329</f>
        <v>0</v>
      </c>
      <c r="AV361" s="38">
        <f>[2]Calculations!AW329</f>
        <v>0</v>
      </c>
      <c r="AW361" s="13"/>
      <c r="AX361" s="13"/>
      <c r="AY361" s="85" t="str">
        <f>[2]Calculations!D329</f>
        <v>Land Supply 2018</v>
      </c>
    </row>
    <row r="362" spans="2:51" ht="14.5" x14ac:dyDescent="0.35">
      <c r="B362" s="13" t="str">
        <f>[2]Calculations!A330</f>
        <v>115903/VO/2017</v>
      </c>
      <c r="C362" s="30" t="str">
        <f>[2]Calculations!B330</f>
        <v>Kenyon Lane</v>
      </c>
      <c r="D362" s="13" t="str">
        <f>[2]Calculations!C330</f>
        <v>Residential</v>
      </c>
      <c r="E362" s="38">
        <f>[2]Calculations!E330</f>
        <v>0.397698</v>
      </c>
      <c r="F362" s="38">
        <f>[2]Calculations!I330</f>
        <v>0.397698</v>
      </c>
      <c r="G362" s="38">
        <f>[2]Calculations!M330</f>
        <v>100</v>
      </c>
      <c r="H362" s="38">
        <f>[2]Calculations!H330</f>
        <v>0</v>
      </c>
      <c r="I362" s="38">
        <f>[2]Calculations!L330</f>
        <v>0</v>
      </c>
      <c r="J362" s="38">
        <f>[2]Calculations!G330</f>
        <v>0</v>
      </c>
      <c r="K362" s="38">
        <f>[2]Calculations!K330</f>
        <v>0</v>
      </c>
      <c r="L362" s="38">
        <f>[2]Calculations!F330</f>
        <v>0</v>
      </c>
      <c r="M362" s="38">
        <f>[2]Calculations!J330</f>
        <v>0</v>
      </c>
      <c r="N362" s="38">
        <f>[2]Calculations!V330</f>
        <v>0</v>
      </c>
      <c r="O362" s="38">
        <f>[2]Calculations!W330</f>
        <v>0</v>
      </c>
      <c r="P362" s="38">
        <f>[2]Calculations!O330</f>
        <v>9.5497131039900013E-2</v>
      </c>
      <c r="Q362" s="38">
        <f>[2]Calculations!S330</f>
        <v>24.012474551016101</v>
      </c>
      <c r="R362" s="38">
        <f>[2]Calculations!Q330</f>
        <v>4.8230131039900002E-2</v>
      </c>
      <c r="S362" s="38">
        <f>[2]Calculations!T330</f>
        <v>12.127325518333008</v>
      </c>
      <c r="T362" s="38">
        <f>[2]Calculations!R330</f>
        <v>3.5752939341800002E-2</v>
      </c>
      <c r="U362" s="38">
        <f>[2]Calculations!U330</f>
        <v>8.9899721250295457</v>
      </c>
      <c r="V362" s="38" t="str">
        <f>[2]Calculations!X330</f>
        <v>Not Modelled</v>
      </c>
      <c r="W362" s="38" t="str">
        <f>[2]Calculations!Y330</f>
        <v>N/A</v>
      </c>
      <c r="X362" s="38" t="s">
        <v>100</v>
      </c>
      <c r="Y362" s="73" t="s">
        <v>108</v>
      </c>
      <c r="Z362" s="73" t="s">
        <v>109</v>
      </c>
      <c r="AA362" s="38">
        <f>[2]Calculations!AA330</f>
        <v>0</v>
      </c>
      <c r="AB362" s="38">
        <f>[2]Calculations!AM330</f>
        <v>0</v>
      </c>
      <c r="AC362" s="38">
        <f>[2]Calculations!AB330</f>
        <v>0</v>
      </c>
      <c r="AD362" s="38">
        <f>[2]Calculations!AN330</f>
        <v>0</v>
      </c>
      <c r="AE362" s="38">
        <f>[2]Calculations!AC330</f>
        <v>0</v>
      </c>
      <c r="AF362" s="38">
        <f>[2]Calculations!AO330</f>
        <v>0</v>
      </c>
      <c r="AG362" s="38">
        <f>[2]Calculations!AD330</f>
        <v>0</v>
      </c>
      <c r="AH362" s="38">
        <f>[2]Calculations!AP330</f>
        <v>0</v>
      </c>
      <c r="AI362" s="38">
        <f>[2]Calculations!AE330</f>
        <v>0</v>
      </c>
      <c r="AJ362" s="38">
        <f>[2]Calculations!AQ330</f>
        <v>0</v>
      </c>
      <c r="AK362" s="38">
        <f>[2]Calculations!AF330</f>
        <v>0</v>
      </c>
      <c r="AL362" s="38">
        <f>[2]Calculations!AR330</f>
        <v>0</v>
      </c>
      <c r="AM362" s="38">
        <f>[2]Calculations!AG330</f>
        <v>0</v>
      </c>
      <c r="AN362" s="38">
        <f>[2]Calculations!AS330</f>
        <v>0</v>
      </c>
      <c r="AO362" s="38">
        <f>[2]Calculations!AH330</f>
        <v>0</v>
      </c>
      <c r="AP362" s="38">
        <f>[2]Calculations!AT330</f>
        <v>0</v>
      </c>
      <c r="AQ362" s="38">
        <f>[2]Calculations!AI330</f>
        <v>0.39769779999499999</v>
      </c>
      <c r="AR362" s="38">
        <f>[2]Calculations!AU330</f>
        <v>99.999949709327169</v>
      </c>
      <c r="AS362" s="38">
        <f>[2]Calculations!AJ330</f>
        <v>0</v>
      </c>
      <c r="AT362" s="38">
        <f>[2]Calculations!AV330</f>
        <v>0</v>
      </c>
      <c r="AU362" s="38">
        <f>[2]Calculations!AK330</f>
        <v>0</v>
      </c>
      <c r="AV362" s="38">
        <f>[2]Calculations!AW330</f>
        <v>0</v>
      </c>
      <c r="AW362" s="13"/>
      <c r="AX362" s="13"/>
      <c r="AY362" s="85" t="str">
        <f>[2]Calculations!D330</f>
        <v>Land Supply 2018</v>
      </c>
    </row>
    <row r="363" spans="2:51" ht="14.5" x14ac:dyDescent="0.35">
      <c r="B363" s="13" t="str">
        <f>[2]Calculations!A331</f>
        <v>115904/VO/2017</v>
      </c>
      <c r="C363" s="30" t="str">
        <f>[2]Calculations!B331</f>
        <v>Longhurst Road</v>
      </c>
      <c r="D363" s="13" t="str">
        <f>[2]Calculations!C331</f>
        <v>Residential</v>
      </c>
      <c r="E363" s="38">
        <f>[2]Calculations!E331</f>
        <v>0.373998</v>
      </c>
      <c r="F363" s="38">
        <f>[2]Calculations!I331</f>
        <v>0.373998</v>
      </c>
      <c r="G363" s="38">
        <f>[2]Calculations!M331</f>
        <v>100</v>
      </c>
      <c r="H363" s="38">
        <f>[2]Calculations!H331</f>
        <v>0</v>
      </c>
      <c r="I363" s="38">
        <f>[2]Calculations!L331</f>
        <v>0</v>
      </c>
      <c r="J363" s="38">
        <f>[2]Calculations!G331</f>
        <v>0</v>
      </c>
      <c r="K363" s="38">
        <f>[2]Calculations!K331</f>
        <v>0</v>
      </c>
      <c r="L363" s="38">
        <f>[2]Calculations!F331</f>
        <v>0</v>
      </c>
      <c r="M363" s="38">
        <f>[2]Calculations!J331</f>
        <v>0</v>
      </c>
      <c r="N363" s="38">
        <f>[2]Calculations!V331</f>
        <v>0</v>
      </c>
      <c r="O363" s="38">
        <f>[2]Calculations!W331</f>
        <v>0</v>
      </c>
      <c r="P363" s="38">
        <f>[2]Calculations!O331</f>
        <v>1.52097634925E-2</v>
      </c>
      <c r="Q363" s="38">
        <f>[2]Calculations!S331</f>
        <v>4.0668034300985569</v>
      </c>
      <c r="R363" s="38">
        <f>[2]Calculations!Q331</f>
        <v>1.1609763492499999E-2</v>
      </c>
      <c r="S363" s="38">
        <f>[2]Calculations!T331</f>
        <v>3.1042314377349611</v>
      </c>
      <c r="T363" s="38">
        <f>[2]Calculations!R331</f>
        <v>0</v>
      </c>
      <c r="U363" s="38">
        <f>[2]Calculations!U331</f>
        <v>0</v>
      </c>
      <c r="V363" s="38" t="str">
        <f>[2]Calculations!X331</f>
        <v>Not Modelled</v>
      </c>
      <c r="W363" s="38" t="str">
        <f>[2]Calculations!Y331</f>
        <v>N/A</v>
      </c>
      <c r="X363" s="38" t="s">
        <v>100</v>
      </c>
      <c r="Y363" s="73" t="s">
        <v>105</v>
      </c>
      <c r="Z363" s="73" t="s">
        <v>1066</v>
      </c>
      <c r="AA363" s="38">
        <f>[2]Calculations!AA331</f>
        <v>0</v>
      </c>
      <c r="AB363" s="38">
        <f>[2]Calculations!AM331</f>
        <v>0</v>
      </c>
      <c r="AC363" s="38">
        <f>[2]Calculations!AB331</f>
        <v>0</v>
      </c>
      <c r="AD363" s="38">
        <f>[2]Calculations!AN331</f>
        <v>0</v>
      </c>
      <c r="AE363" s="38">
        <f>[2]Calculations!AC331</f>
        <v>0</v>
      </c>
      <c r="AF363" s="38">
        <f>[2]Calculations!AO331</f>
        <v>0</v>
      </c>
      <c r="AG363" s="38">
        <f>[2]Calculations!AD331</f>
        <v>0</v>
      </c>
      <c r="AH363" s="38">
        <f>[2]Calculations!AP331</f>
        <v>0</v>
      </c>
      <c r="AI363" s="38">
        <f>[2]Calculations!AE331</f>
        <v>0</v>
      </c>
      <c r="AJ363" s="38">
        <f>[2]Calculations!AQ331</f>
        <v>0</v>
      </c>
      <c r="AK363" s="38">
        <f>[2]Calculations!AF331</f>
        <v>0</v>
      </c>
      <c r="AL363" s="38">
        <f>[2]Calculations!AR331</f>
        <v>0</v>
      </c>
      <c r="AM363" s="38">
        <f>[2]Calculations!AG331</f>
        <v>0</v>
      </c>
      <c r="AN363" s="38">
        <f>[2]Calculations!AS331</f>
        <v>0</v>
      </c>
      <c r="AO363" s="38">
        <f>[2]Calculations!AH331</f>
        <v>0</v>
      </c>
      <c r="AP363" s="38">
        <f>[2]Calculations!AT331</f>
        <v>0</v>
      </c>
      <c r="AQ363" s="38">
        <f>[2]Calculations!AI331</f>
        <v>0.373998160006</v>
      </c>
      <c r="AR363" s="38">
        <f>[2]Calculations!AU331</f>
        <v>100.00004278258172</v>
      </c>
      <c r="AS363" s="38">
        <f>[2]Calculations!AJ331</f>
        <v>0</v>
      </c>
      <c r="AT363" s="38">
        <f>[2]Calculations!AV331</f>
        <v>0</v>
      </c>
      <c r="AU363" s="38">
        <f>[2]Calculations!AK331</f>
        <v>0</v>
      </c>
      <c r="AV363" s="38">
        <f>[2]Calculations!AW331</f>
        <v>0</v>
      </c>
      <c r="AW363" s="13"/>
      <c r="AX363" s="13"/>
      <c r="AY363" s="85" t="str">
        <f>[2]Calculations!D331</f>
        <v>Land Supply 2018</v>
      </c>
    </row>
    <row r="364" spans="2:51" ht="14.5" x14ac:dyDescent="0.35">
      <c r="B364" s="13" t="str">
        <f>[2]Calculations!A332</f>
        <v>115905/VO/2017</v>
      </c>
      <c r="C364" s="30" t="str">
        <f>[2]Calculations!B332</f>
        <v>Land At Jurby Avenue</v>
      </c>
      <c r="D364" s="13" t="str">
        <f>[2]Calculations!C332</f>
        <v>Residential</v>
      </c>
      <c r="E364" s="38">
        <f>[2]Calculations!E332</f>
        <v>0.37781999999999999</v>
      </c>
      <c r="F364" s="38">
        <f>[2]Calculations!I332</f>
        <v>0.37781999999999999</v>
      </c>
      <c r="G364" s="38">
        <f>[2]Calculations!M332</f>
        <v>100</v>
      </c>
      <c r="H364" s="38">
        <f>[2]Calculations!H332</f>
        <v>0</v>
      </c>
      <c r="I364" s="38">
        <f>[2]Calculations!L332</f>
        <v>0</v>
      </c>
      <c r="J364" s="38">
        <f>[2]Calculations!G332</f>
        <v>0</v>
      </c>
      <c r="K364" s="38">
        <f>[2]Calculations!K332</f>
        <v>0</v>
      </c>
      <c r="L364" s="38">
        <f>[2]Calculations!F332</f>
        <v>0</v>
      </c>
      <c r="M364" s="38">
        <f>[2]Calculations!J332</f>
        <v>0</v>
      </c>
      <c r="N364" s="38">
        <f>[2]Calculations!V332</f>
        <v>0</v>
      </c>
      <c r="O364" s="38">
        <f>[2]Calculations!W332</f>
        <v>0</v>
      </c>
      <c r="P364" s="38">
        <f>[2]Calculations!O332</f>
        <v>2.0399999999999998E-2</v>
      </c>
      <c r="Q364" s="38">
        <f>[2]Calculations!S332</f>
        <v>5.3993965380339839</v>
      </c>
      <c r="R364" s="38">
        <f>[2]Calculations!Q332</f>
        <v>1.7999999999999999E-2</v>
      </c>
      <c r="S364" s="38">
        <f>[2]Calculations!T332</f>
        <v>4.7641734159123397</v>
      </c>
      <c r="T364" s="38">
        <f>[2]Calculations!R332</f>
        <v>1.72E-2</v>
      </c>
      <c r="U364" s="38">
        <f>[2]Calculations!U332</f>
        <v>4.5524323752051243</v>
      </c>
      <c r="V364" s="38" t="str">
        <f>[2]Calculations!X332</f>
        <v>Not Modelled</v>
      </c>
      <c r="W364" s="38" t="str">
        <f>[2]Calculations!Y332</f>
        <v>N/A</v>
      </c>
      <c r="X364" s="38" t="s">
        <v>100</v>
      </c>
      <c r="Y364" s="73" t="s">
        <v>105</v>
      </c>
      <c r="Z364" s="73" t="s">
        <v>1066</v>
      </c>
      <c r="AA364" s="38">
        <f>[2]Calculations!AA332</f>
        <v>0</v>
      </c>
      <c r="AB364" s="38">
        <f>[2]Calculations!AM332</f>
        <v>0</v>
      </c>
      <c r="AC364" s="38">
        <f>[2]Calculations!AB332</f>
        <v>0</v>
      </c>
      <c r="AD364" s="38">
        <f>[2]Calculations!AN332</f>
        <v>0</v>
      </c>
      <c r="AE364" s="38">
        <f>[2]Calculations!AC332</f>
        <v>0</v>
      </c>
      <c r="AF364" s="38">
        <f>[2]Calculations!AO332</f>
        <v>0</v>
      </c>
      <c r="AG364" s="38">
        <f>[2]Calculations!AD332</f>
        <v>0</v>
      </c>
      <c r="AH364" s="38">
        <f>[2]Calculations!AP332</f>
        <v>0</v>
      </c>
      <c r="AI364" s="38">
        <f>[2]Calculations!AE332</f>
        <v>0</v>
      </c>
      <c r="AJ364" s="38">
        <f>[2]Calculations!AQ332</f>
        <v>0</v>
      </c>
      <c r="AK364" s="38">
        <f>[2]Calculations!AF332</f>
        <v>0</v>
      </c>
      <c r="AL364" s="38">
        <f>[2]Calculations!AR332</f>
        <v>0</v>
      </c>
      <c r="AM364" s="38">
        <f>[2]Calculations!AG332</f>
        <v>0</v>
      </c>
      <c r="AN364" s="38">
        <f>[2]Calculations!AS332</f>
        <v>0</v>
      </c>
      <c r="AO364" s="38">
        <f>[2]Calculations!AH332</f>
        <v>0</v>
      </c>
      <c r="AP364" s="38">
        <f>[2]Calculations!AT332</f>
        <v>0</v>
      </c>
      <c r="AQ364" s="38">
        <f>[2]Calculations!AI332</f>
        <v>0.37782029499999997</v>
      </c>
      <c r="AR364" s="38">
        <f>[2]Calculations!AU332</f>
        <v>100.00007807950875</v>
      </c>
      <c r="AS364" s="38">
        <f>[2]Calculations!AJ332</f>
        <v>0</v>
      </c>
      <c r="AT364" s="38">
        <f>[2]Calculations!AV332</f>
        <v>0</v>
      </c>
      <c r="AU364" s="38">
        <f>[2]Calculations!AK332</f>
        <v>0</v>
      </c>
      <c r="AV364" s="38">
        <f>[2]Calculations!AW332</f>
        <v>0</v>
      </c>
      <c r="AW364" s="13"/>
      <c r="AX364" s="13"/>
      <c r="AY364" s="85" t="str">
        <f>[2]Calculations!D332</f>
        <v>Land Supply 2018</v>
      </c>
    </row>
    <row r="365" spans="2:51" ht="26" x14ac:dyDescent="0.35">
      <c r="B365" s="13" t="str">
        <f>[2]Calculations!A333</f>
        <v>115906/VO/2017</v>
      </c>
      <c r="C365" s="30" t="str">
        <f>[2]Calculations!B333</f>
        <v>Land Off Riverdale Road And Bridgnorth Road</v>
      </c>
      <c r="D365" s="13" t="str">
        <f>[2]Calculations!C333</f>
        <v>Residential</v>
      </c>
      <c r="E365" s="38">
        <f>[2]Calculations!E333</f>
        <v>0.13960900000000001</v>
      </c>
      <c r="F365" s="38">
        <f>[2]Calculations!I333</f>
        <v>0.13960900000000001</v>
      </c>
      <c r="G365" s="38">
        <f>[2]Calculations!M333</f>
        <v>100</v>
      </c>
      <c r="H365" s="38">
        <f>[2]Calculations!H333</f>
        <v>0</v>
      </c>
      <c r="I365" s="38">
        <f>[2]Calculations!L333</f>
        <v>0</v>
      </c>
      <c r="J365" s="38">
        <f>[2]Calculations!G333</f>
        <v>0</v>
      </c>
      <c r="K365" s="38">
        <f>[2]Calculations!K333</f>
        <v>0</v>
      </c>
      <c r="L365" s="38">
        <f>[2]Calculations!F333</f>
        <v>0</v>
      </c>
      <c r="M365" s="38">
        <f>[2]Calculations!J333</f>
        <v>0</v>
      </c>
      <c r="N365" s="38">
        <f>[2]Calculations!V333</f>
        <v>0</v>
      </c>
      <c r="O365" s="38">
        <f>[2]Calculations!W333</f>
        <v>0</v>
      </c>
      <c r="P365" s="38">
        <f>[2]Calculations!O333</f>
        <v>0</v>
      </c>
      <c r="Q365" s="38">
        <f>[2]Calculations!S333</f>
        <v>0</v>
      </c>
      <c r="R365" s="38">
        <f>[2]Calculations!Q333</f>
        <v>0</v>
      </c>
      <c r="S365" s="38">
        <f>[2]Calculations!T333</f>
        <v>0</v>
      </c>
      <c r="T365" s="38">
        <f>[2]Calculations!R333</f>
        <v>0</v>
      </c>
      <c r="U365" s="38">
        <f>[2]Calculations!U333</f>
        <v>0</v>
      </c>
      <c r="V365" s="38" t="str">
        <f>[2]Calculations!X333</f>
        <v>Not Modelled</v>
      </c>
      <c r="W365" s="38" t="str">
        <f>[2]Calculations!Y333</f>
        <v>N/A</v>
      </c>
      <c r="X365" s="38" t="s">
        <v>100</v>
      </c>
      <c r="Y365" s="73" t="s">
        <v>106</v>
      </c>
      <c r="Z365" s="74" t="s">
        <v>107</v>
      </c>
      <c r="AA365" s="38">
        <f>[2]Calculations!AA333</f>
        <v>0</v>
      </c>
      <c r="AB365" s="38">
        <f>[2]Calculations!AM333</f>
        <v>0</v>
      </c>
      <c r="AC365" s="38">
        <f>[2]Calculations!AB333</f>
        <v>0</v>
      </c>
      <c r="AD365" s="38">
        <f>[2]Calculations!AN333</f>
        <v>0</v>
      </c>
      <c r="AE365" s="38">
        <f>[2]Calculations!AC333</f>
        <v>0</v>
      </c>
      <c r="AF365" s="38">
        <f>[2]Calculations!AO333</f>
        <v>0</v>
      </c>
      <c r="AG365" s="38">
        <f>[2]Calculations!AD333</f>
        <v>0</v>
      </c>
      <c r="AH365" s="38">
        <f>[2]Calculations!AP333</f>
        <v>0</v>
      </c>
      <c r="AI365" s="38">
        <f>[2]Calculations!AE333</f>
        <v>0</v>
      </c>
      <c r="AJ365" s="38">
        <f>[2]Calculations!AQ333</f>
        <v>0</v>
      </c>
      <c r="AK365" s="38">
        <f>[2]Calculations!AF333</f>
        <v>0</v>
      </c>
      <c r="AL365" s="38">
        <f>[2]Calculations!AR333</f>
        <v>0</v>
      </c>
      <c r="AM365" s="38">
        <f>[2]Calculations!AG333</f>
        <v>0</v>
      </c>
      <c r="AN365" s="38">
        <f>[2]Calculations!AS333</f>
        <v>0</v>
      </c>
      <c r="AO365" s="38">
        <f>[2]Calculations!AH333</f>
        <v>0</v>
      </c>
      <c r="AP365" s="38">
        <f>[2]Calculations!AT333</f>
        <v>0</v>
      </c>
      <c r="AQ365" s="38">
        <f>[2]Calculations!AI333</f>
        <v>0.13960911000099999</v>
      </c>
      <c r="AR365" s="38">
        <f>[2]Calculations!AU333</f>
        <v>100.0000787921982</v>
      </c>
      <c r="AS365" s="38">
        <f>[2]Calculations!AJ333</f>
        <v>0</v>
      </c>
      <c r="AT365" s="38">
        <f>[2]Calculations!AV333</f>
        <v>0</v>
      </c>
      <c r="AU365" s="38">
        <f>[2]Calculations!AK333</f>
        <v>0</v>
      </c>
      <c r="AV365" s="38">
        <f>[2]Calculations!AW333</f>
        <v>0</v>
      </c>
      <c r="AW365" s="13"/>
      <c r="AX365" s="13"/>
      <c r="AY365" s="85" t="str">
        <f>[2]Calculations!D333</f>
        <v>Land Supply 2018</v>
      </c>
    </row>
    <row r="366" spans="2:51" ht="14.5" x14ac:dyDescent="0.35">
      <c r="B366" s="13" t="str">
        <f>[2]Calculations!A334</f>
        <v>115907/VO/2017</v>
      </c>
      <c r="C366" s="30" t="str">
        <f>[2]Calculations!B334</f>
        <v>Land Off Hugo Street</v>
      </c>
      <c r="D366" s="13" t="str">
        <f>[2]Calculations!C334</f>
        <v>Residential</v>
      </c>
      <c r="E366" s="38">
        <f>[2]Calculations!E334</f>
        <v>0.11670800000000001</v>
      </c>
      <c r="F366" s="38">
        <f>[2]Calculations!I334</f>
        <v>0.11670800000000001</v>
      </c>
      <c r="G366" s="38">
        <f>[2]Calculations!M334</f>
        <v>100</v>
      </c>
      <c r="H366" s="38">
        <f>[2]Calculations!H334</f>
        <v>0</v>
      </c>
      <c r="I366" s="38">
        <f>[2]Calculations!L334</f>
        <v>0</v>
      </c>
      <c r="J366" s="38">
        <f>[2]Calculations!G334</f>
        <v>0</v>
      </c>
      <c r="K366" s="38">
        <f>[2]Calculations!K334</f>
        <v>0</v>
      </c>
      <c r="L366" s="38">
        <f>[2]Calculations!F334</f>
        <v>0</v>
      </c>
      <c r="M366" s="38">
        <f>[2]Calculations!J334</f>
        <v>0</v>
      </c>
      <c r="N366" s="38">
        <f>[2]Calculations!V334</f>
        <v>0</v>
      </c>
      <c r="O366" s="38">
        <f>[2]Calculations!W334</f>
        <v>0</v>
      </c>
      <c r="P366" s="38">
        <f>[2]Calculations!O334</f>
        <v>1.8601099999999999E-2</v>
      </c>
      <c r="Q366" s="38">
        <f>[2]Calculations!S334</f>
        <v>15.938153339959554</v>
      </c>
      <c r="R366" s="38">
        <f>[2]Calculations!Q334</f>
        <v>0</v>
      </c>
      <c r="S366" s="38">
        <f>[2]Calculations!T334</f>
        <v>0</v>
      </c>
      <c r="T366" s="38">
        <f>[2]Calculations!R334</f>
        <v>0</v>
      </c>
      <c r="U366" s="38">
        <f>[2]Calculations!U334</f>
        <v>0</v>
      </c>
      <c r="V366" s="38" t="str">
        <f>[2]Calculations!X334</f>
        <v>Not Modelled</v>
      </c>
      <c r="W366" s="38" t="str">
        <f>[2]Calculations!Y334</f>
        <v>N/A</v>
      </c>
      <c r="X366" s="38" t="s">
        <v>100</v>
      </c>
      <c r="Y366" s="73" t="s">
        <v>105</v>
      </c>
      <c r="Z366" s="73" t="s">
        <v>1066</v>
      </c>
      <c r="AA366" s="38">
        <f>[2]Calculations!AA334</f>
        <v>0</v>
      </c>
      <c r="AB366" s="38">
        <f>[2]Calculations!AM334</f>
        <v>0</v>
      </c>
      <c r="AC366" s="38">
        <f>[2]Calculations!AB334</f>
        <v>0</v>
      </c>
      <c r="AD366" s="38">
        <f>[2]Calculations!AN334</f>
        <v>0</v>
      </c>
      <c r="AE366" s="38">
        <f>[2]Calculations!AC334</f>
        <v>0</v>
      </c>
      <c r="AF366" s="38">
        <f>[2]Calculations!AO334</f>
        <v>0</v>
      </c>
      <c r="AG366" s="38">
        <f>[2]Calculations!AD334</f>
        <v>0</v>
      </c>
      <c r="AH366" s="38">
        <f>[2]Calculations!AP334</f>
        <v>0</v>
      </c>
      <c r="AI366" s="38">
        <f>[2]Calculations!AE334</f>
        <v>0</v>
      </c>
      <c r="AJ366" s="38">
        <f>[2]Calculations!AQ334</f>
        <v>0</v>
      </c>
      <c r="AK366" s="38">
        <f>[2]Calculations!AF334</f>
        <v>0</v>
      </c>
      <c r="AL366" s="38">
        <f>[2]Calculations!AR334</f>
        <v>0</v>
      </c>
      <c r="AM366" s="38">
        <f>[2]Calculations!AG334</f>
        <v>0</v>
      </c>
      <c r="AN366" s="38">
        <f>[2]Calculations!AS334</f>
        <v>0</v>
      </c>
      <c r="AO366" s="38">
        <f>[2]Calculations!AH334</f>
        <v>0</v>
      </c>
      <c r="AP366" s="38">
        <f>[2]Calculations!AT334</f>
        <v>0</v>
      </c>
      <c r="AQ366" s="38">
        <f>[2]Calculations!AI334</f>
        <v>0.116708245</v>
      </c>
      <c r="AR366" s="38">
        <f>[2]Calculations!AU334</f>
        <v>100.00020992562635</v>
      </c>
      <c r="AS366" s="38">
        <f>[2]Calculations!AJ334</f>
        <v>0</v>
      </c>
      <c r="AT366" s="38">
        <f>[2]Calculations!AV334</f>
        <v>0</v>
      </c>
      <c r="AU366" s="38">
        <f>[2]Calculations!AK334</f>
        <v>0</v>
      </c>
      <c r="AV366" s="38">
        <f>[2]Calculations!AW334</f>
        <v>0</v>
      </c>
      <c r="AW366" s="13"/>
      <c r="AX366" s="13"/>
      <c r="AY366" s="85" t="str">
        <f>[2]Calculations!D334</f>
        <v>Land Supply 2018</v>
      </c>
    </row>
    <row r="367" spans="2:51" ht="14.5" x14ac:dyDescent="0.35">
      <c r="B367" s="13" t="str">
        <f>[2]Calculations!A335</f>
        <v>115908/VO/2017</v>
      </c>
      <c r="C367" s="30" t="str">
        <f>[2]Calculations!B335</f>
        <v>Land Off Faversham Street And Kenyon Lane</v>
      </c>
      <c r="D367" s="13" t="str">
        <f>[2]Calculations!C335</f>
        <v>Residential</v>
      </c>
      <c r="E367" s="38">
        <f>[2]Calculations!E335</f>
        <v>8.5485599999999995E-2</v>
      </c>
      <c r="F367" s="38">
        <f>[2]Calculations!I335</f>
        <v>8.5485599999999995E-2</v>
      </c>
      <c r="G367" s="38">
        <f>[2]Calculations!M335</f>
        <v>100</v>
      </c>
      <c r="H367" s="38">
        <f>[2]Calculations!H335</f>
        <v>0</v>
      </c>
      <c r="I367" s="38">
        <f>[2]Calculations!L335</f>
        <v>0</v>
      </c>
      <c r="J367" s="38">
        <f>[2]Calculations!G335</f>
        <v>0</v>
      </c>
      <c r="K367" s="38">
        <f>[2]Calculations!K335</f>
        <v>0</v>
      </c>
      <c r="L367" s="38">
        <f>[2]Calculations!F335</f>
        <v>0</v>
      </c>
      <c r="M367" s="38">
        <f>[2]Calculations!J335</f>
        <v>0</v>
      </c>
      <c r="N367" s="38">
        <f>[2]Calculations!V335</f>
        <v>0</v>
      </c>
      <c r="O367" s="38">
        <f>[2]Calculations!W335</f>
        <v>0</v>
      </c>
      <c r="P367" s="38">
        <f>[2]Calculations!O335</f>
        <v>2.48791E-4</v>
      </c>
      <c r="Q367" s="38">
        <f>[2]Calculations!S335</f>
        <v>0.29103264175486865</v>
      </c>
      <c r="R367" s="38">
        <f>[2]Calculations!Q335</f>
        <v>0</v>
      </c>
      <c r="S367" s="38">
        <f>[2]Calculations!T335</f>
        <v>0</v>
      </c>
      <c r="T367" s="38">
        <f>[2]Calculations!R335</f>
        <v>0</v>
      </c>
      <c r="U367" s="38">
        <f>[2]Calculations!U335</f>
        <v>0</v>
      </c>
      <c r="V367" s="38" t="str">
        <f>[2]Calculations!X335</f>
        <v>Not Modelled</v>
      </c>
      <c r="W367" s="38" t="str">
        <f>[2]Calculations!Y335</f>
        <v>N/A</v>
      </c>
      <c r="X367" s="38" t="s">
        <v>100</v>
      </c>
      <c r="Y367" s="73" t="s">
        <v>105</v>
      </c>
      <c r="Z367" s="73" t="s">
        <v>1066</v>
      </c>
      <c r="AA367" s="38">
        <f>[2]Calculations!AA335</f>
        <v>0</v>
      </c>
      <c r="AB367" s="38">
        <f>[2]Calculations!AM335</f>
        <v>0</v>
      </c>
      <c r="AC367" s="38">
        <f>[2]Calculations!AB335</f>
        <v>0</v>
      </c>
      <c r="AD367" s="38">
        <f>[2]Calculations!AN335</f>
        <v>0</v>
      </c>
      <c r="AE367" s="38">
        <f>[2]Calculations!AC335</f>
        <v>0</v>
      </c>
      <c r="AF367" s="38">
        <f>[2]Calculations!AO335</f>
        <v>0</v>
      </c>
      <c r="AG367" s="38">
        <f>[2]Calculations!AD335</f>
        <v>0</v>
      </c>
      <c r="AH367" s="38">
        <f>[2]Calculations!AP335</f>
        <v>0</v>
      </c>
      <c r="AI367" s="38">
        <f>[2]Calculations!AE335</f>
        <v>0</v>
      </c>
      <c r="AJ367" s="38">
        <f>[2]Calculations!AQ335</f>
        <v>0</v>
      </c>
      <c r="AK367" s="38">
        <f>[2]Calculations!AF335</f>
        <v>0</v>
      </c>
      <c r="AL367" s="38">
        <f>[2]Calculations!AR335</f>
        <v>0</v>
      </c>
      <c r="AM367" s="38">
        <f>[2]Calculations!AG335</f>
        <v>0</v>
      </c>
      <c r="AN367" s="38">
        <f>[2]Calculations!AS335</f>
        <v>0</v>
      </c>
      <c r="AO367" s="38">
        <f>[2]Calculations!AH335</f>
        <v>0</v>
      </c>
      <c r="AP367" s="38">
        <f>[2]Calculations!AT335</f>
        <v>0</v>
      </c>
      <c r="AQ367" s="38">
        <f>[2]Calculations!AI335</f>
        <v>8.5485595001299999E-2</v>
      </c>
      <c r="AR367" s="38">
        <f>[2]Calculations!AU335</f>
        <v>99.999994152582431</v>
      </c>
      <c r="AS367" s="38">
        <f>[2]Calculations!AJ335</f>
        <v>0</v>
      </c>
      <c r="AT367" s="38">
        <f>[2]Calculations!AV335</f>
        <v>0</v>
      </c>
      <c r="AU367" s="38">
        <f>[2]Calculations!AK335</f>
        <v>0</v>
      </c>
      <c r="AV367" s="38">
        <f>[2]Calculations!AW335</f>
        <v>0</v>
      </c>
      <c r="AW367" s="13"/>
      <c r="AX367" s="13"/>
      <c r="AY367" s="85" t="str">
        <f>[2]Calculations!D335</f>
        <v>Land Supply 2018</v>
      </c>
    </row>
    <row r="368" spans="2:51" ht="26" x14ac:dyDescent="0.35">
      <c r="B368" s="13" t="str">
        <f>[2]Calculations!A336</f>
        <v>115909/VO/2017</v>
      </c>
      <c r="C368" s="30" t="str">
        <f>[2]Calculations!B336</f>
        <v>Egbert Street</v>
      </c>
      <c r="D368" s="13" t="str">
        <f>[2]Calculations!C336</f>
        <v>Residential</v>
      </c>
      <c r="E368" s="38">
        <f>[2]Calculations!E336</f>
        <v>4.2895999999999997E-2</v>
      </c>
      <c r="F368" s="38">
        <f>[2]Calculations!I336</f>
        <v>4.2895999999999997E-2</v>
      </c>
      <c r="G368" s="38">
        <f>[2]Calculations!M336</f>
        <v>100</v>
      </c>
      <c r="H368" s="38">
        <f>[2]Calculations!H336</f>
        <v>0</v>
      </c>
      <c r="I368" s="38">
        <f>[2]Calculations!L336</f>
        <v>0</v>
      </c>
      <c r="J368" s="38">
        <f>[2]Calculations!G336</f>
        <v>0</v>
      </c>
      <c r="K368" s="38">
        <f>[2]Calculations!K336</f>
        <v>0</v>
      </c>
      <c r="L368" s="38">
        <f>[2]Calculations!F336</f>
        <v>0</v>
      </c>
      <c r="M368" s="38">
        <f>[2]Calculations!J336</f>
        <v>0</v>
      </c>
      <c r="N368" s="38">
        <f>[2]Calculations!V336</f>
        <v>0</v>
      </c>
      <c r="O368" s="38">
        <f>[2]Calculations!W336</f>
        <v>0</v>
      </c>
      <c r="P368" s="38">
        <f>[2]Calculations!O336</f>
        <v>0</v>
      </c>
      <c r="Q368" s="38">
        <f>[2]Calculations!S336</f>
        <v>0</v>
      </c>
      <c r="R368" s="38">
        <f>[2]Calculations!Q336</f>
        <v>0</v>
      </c>
      <c r="S368" s="38">
        <f>[2]Calculations!T336</f>
        <v>0</v>
      </c>
      <c r="T368" s="38">
        <f>[2]Calculations!R336</f>
        <v>0</v>
      </c>
      <c r="U368" s="38">
        <f>[2]Calculations!U336</f>
        <v>0</v>
      </c>
      <c r="V368" s="38" t="str">
        <f>[2]Calculations!X336</f>
        <v>Not Modelled</v>
      </c>
      <c r="W368" s="38" t="str">
        <f>[2]Calculations!Y336</f>
        <v>N/A</v>
      </c>
      <c r="X368" s="38" t="s">
        <v>100</v>
      </c>
      <c r="Y368" s="73" t="s">
        <v>106</v>
      </c>
      <c r="Z368" s="74" t="s">
        <v>107</v>
      </c>
      <c r="AA368" s="38">
        <f>[2]Calculations!AA336</f>
        <v>0</v>
      </c>
      <c r="AB368" s="38">
        <f>[2]Calculations!AM336</f>
        <v>0</v>
      </c>
      <c r="AC368" s="38">
        <f>[2]Calculations!AB336</f>
        <v>0</v>
      </c>
      <c r="AD368" s="38">
        <f>[2]Calculations!AN336</f>
        <v>0</v>
      </c>
      <c r="AE368" s="38">
        <f>[2]Calculations!AC336</f>
        <v>0</v>
      </c>
      <c r="AF368" s="38">
        <f>[2]Calculations!AO336</f>
        <v>0</v>
      </c>
      <c r="AG368" s="38">
        <f>[2]Calculations!AD336</f>
        <v>0</v>
      </c>
      <c r="AH368" s="38">
        <f>[2]Calculations!AP336</f>
        <v>0</v>
      </c>
      <c r="AI368" s="38">
        <f>[2]Calculations!AE336</f>
        <v>0</v>
      </c>
      <c r="AJ368" s="38">
        <f>[2]Calculations!AQ336</f>
        <v>0</v>
      </c>
      <c r="AK368" s="38">
        <f>[2]Calculations!AF336</f>
        <v>0</v>
      </c>
      <c r="AL368" s="38">
        <f>[2]Calculations!AR336</f>
        <v>0</v>
      </c>
      <c r="AM368" s="38">
        <f>[2]Calculations!AG336</f>
        <v>0</v>
      </c>
      <c r="AN368" s="38">
        <f>[2]Calculations!AS336</f>
        <v>0</v>
      </c>
      <c r="AO368" s="38">
        <f>[2]Calculations!AH336</f>
        <v>0</v>
      </c>
      <c r="AP368" s="38">
        <f>[2]Calculations!AT336</f>
        <v>0</v>
      </c>
      <c r="AQ368" s="38">
        <f>[2]Calculations!AI336</f>
        <v>4.28960349996E-2</v>
      </c>
      <c r="AR368" s="38">
        <f>[2]Calculations!AU336</f>
        <v>100.00008159175681</v>
      </c>
      <c r="AS368" s="38">
        <f>[2]Calculations!AJ336</f>
        <v>0</v>
      </c>
      <c r="AT368" s="38">
        <f>[2]Calculations!AV336</f>
        <v>0</v>
      </c>
      <c r="AU368" s="38">
        <f>[2]Calculations!AK336</f>
        <v>0</v>
      </c>
      <c r="AV368" s="38">
        <f>[2]Calculations!AW336</f>
        <v>0</v>
      </c>
      <c r="AW368" s="13"/>
      <c r="AX368" s="13"/>
      <c r="AY368" s="85" t="str">
        <f>[2]Calculations!D336</f>
        <v>Land Supply 2018</v>
      </c>
    </row>
    <row r="369" spans="2:51" ht="14.5" x14ac:dyDescent="0.35">
      <c r="B369" s="13" t="str">
        <f>[2]Calculations!A337</f>
        <v>115910/VO/2017</v>
      </c>
      <c r="C369" s="30" t="str">
        <f>[2]Calculations!B337</f>
        <v>Moorsholme Avenue/Chirton Walk</v>
      </c>
      <c r="D369" s="13" t="str">
        <f>[2]Calculations!C337</f>
        <v>Residential</v>
      </c>
      <c r="E369" s="38">
        <f>[2]Calculations!E337</f>
        <v>0.29076099999999999</v>
      </c>
      <c r="F369" s="38">
        <f>[2]Calculations!I337</f>
        <v>0.29076099999999999</v>
      </c>
      <c r="G369" s="38">
        <f>[2]Calculations!M337</f>
        <v>100</v>
      </c>
      <c r="H369" s="38">
        <f>[2]Calculations!H337</f>
        <v>0</v>
      </c>
      <c r="I369" s="38">
        <f>[2]Calculations!L337</f>
        <v>0</v>
      </c>
      <c r="J369" s="38">
        <f>[2]Calculations!G337</f>
        <v>0</v>
      </c>
      <c r="K369" s="38">
        <f>[2]Calculations!K337</f>
        <v>0</v>
      </c>
      <c r="L369" s="38">
        <f>[2]Calculations!F337</f>
        <v>0</v>
      </c>
      <c r="M369" s="38">
        <f>[2]Calculations!J337</f>
        <v>0</v>
      </c>
      <c r="N369" s="38">
        <f>[2]Calculations!V337</f>
        <v>0</v>
      </c>
      <c r="O369" s="38">
        <f>[2]Calculations!W337</f>
        <v>0</v>
      </c>
      <c r="P369" s="38">
        <f>[2]Calculations!O337</f>
        <v>2.2479299999999999E-4</v>
      </c>
      <c r="Q369" s="38">
        <f>[2]Calculations!S337</f>
        <v>7.731195036473254E-2</v>
      </c>
      <c r="R369" s="38">
        <f>[2]Calculations!Q337</f>
        <v>0</v>
      </c>
      <c r="S369" s="38">
        <f>[2]Calculations!T337</f>
        <v>0</v>
      </c>
      <c r="T369" s="38">
        <f>[2]Calculations!R337</f>
        <v>0</v>
      </c>
      <c r="U369" s="38">
        <f>[2]Calculations!U337</f>
        <v>0</v>
      </c>
      <c r="V369" s="38" t="str">
        <f>[2]Calculations!X337</f>
        <v>Not Modelled</v>
      </c>
      <c r="W369" s="38" t="str">
        <f>[2]Calculations!Y337</f>
        <v>N/A</v>
      </c>
      <c r="X369" s="38" t="s">
        <v>100</v>
      </c>
      <c r="Y369" s="73" t="s">
        <v>105</v>
      </c>
      <c r="Z369" s="73" t="s">
        <v>1066</v>
      </c>
      <c r="AA369" s="38">
        <f>[2]Calculations!AA337</f>
        <v>0</v>
      </c>
      <c r="AB369" s="38">
        <f>[2]Calculations!AM337</f>
        <v>0</v>
      </c>
      <c r="AC369" s="38">
        <f>[2]Calculations!AB337</f>
        <v>0</v>
      </c>
      <c r="AD369" s="38">
        <f>[2]Calculations!AN337</f>
        <v>0</v>
      </c>
      <c r="AE369" s="38">
        <f>[2]Calculations!AC337</f>
        <v>0</v>
      </c>
      <c r="AF369" s="38">
        <f>[2]Calculations!AO337</f>
        <v>0</v>
      </c>
      <c r="AG369" s="38">
        <f>[2]Calculations!AD337</f>
        <v>0</v>
      </c>
      <c r="AH369" s="38">
        <f>[2]Calculations!AP337</f>
        <v>0</v>
      </c>
      <c r="AI369" s="38">
        <f>[2]Calculations!AE337</f>
        <v>0</v>
      </c>
      <c r="AJ369" s="38">
        <f>[2]Calculations!AQ337</f>
        <v>0</v>
      </c>
      <c r="AK369" s="38">
        <f>[2]Calculations!AF337</f>
        <v>0</v>
      </c>
      <c r="AL369" s="38">
        <f>[2]Calculations!AR337</f>
        <v>0</v>
      </c>
      <c r="AM369" s="38">
        <f>[2]Calculations!AG337</f>
        <v>0</v>
      </c>
      <c r="AN369" s="38">
        <f>[2]Calculations!AS337</f>
        <v>0</v>
      </c>
      <c r="AO369" s="38">
        <f>[2]Calculations!AH337</f>
        <v>0</v>
      </c>
      <c r="AP369" s="38">
        <f>[2]Calculations!AT337</f>
        <v>0</v>
      </c>
      <c r="AQ369" s="38">
        <f>[2]Calculations!AI337</f>
        <v>0.29076127500100002</v>
      </c>
      <c r="AR369" s="38">
        <f>[2]Calculations!AU337</f>
        <v>100.00009457974075</v>
      </c>
      <c r="AS369" s="38">
        <f>[2]Calculations!AJ337</f>
        <v>0</v>
      </c>
      <c r="AT369" s="38">
        <f>[2]Calculations!AV337</f>
        <v>0</v>
      </c>
      <c r="AU369" s="38">
        <f>[2]Calculations!AK337</f>
        <v>0</v>
      </c>
      <c r="AV369" s="38">
        <f>[2]Calculations!AW337</f>
        <v>0</v>
      </c>
      <c r="AW369" s="13"/>
      <c r="AX369" s="13"/>
      <c r="AY369" s="85" t="str">
        <f>[2]Calculations!D337</f>
        <v>Land Supply 2018</v>
      </c>
    </row>
    <row r="370" spans="2:51" ht="26" x14ac:dyDescent="0.35">
      <c r="B370" s="13" t="str">
        <f>[2]Calculations!A338</f>
        <v>115919/FO/2017</v>
      </c>
      <c r="C370" s="30" t="str">
        <f>[2]Calculations!B338</f>
        <v>Land Adjacent To Hulme Hall Road Manchester (Excelsior Mill site)</v>
      </c>
      <c r="D370" s="13" t="str">
        <f>[2]Calculations!C338</f>
        <v>Residential</v>
      </c>
      <c r="E370" s="38">
        <f>[2]Calculations!E338</f>
        <v>0.18018700000000001</v>
      </c>
      <c r="F370" s="38">
        <f>[2]Calculations!I338</f>
        <v>0.17351793400522</v>
      </c>
      <c r="G370" s="38">
        <f>[2]Calculations!M338</f>
        <v>96.29880846299676</v>
      </c>
      <c r="H370" s="38">
        <f>[2]Calculations!H338</f>
        <v>6.6690659947799998E-3</v>
      </c>
      <c r="I370" s="38">
        <f>[2]Calculations!L338</f>
        <v>3.7011915370032242</v>
      </c>
      <c r="J370" s="38">
        <f>[2]Calculations!G338</f>
        <v>0</v>
      </c>
      <c r="K370" s="38">
        <f>[2]Calculations!K338</f>
        <v>0</v>
      </c>
      <c r="L370" s="38">
        <f>[2]Calculations!F338</f>
        <v>0</v>
      </c>
      <c r="M370" s="38">
        <f>[2]Calculations!J338</f>
        <v>0</v>
      </c>
      <c r="N370" s="38">
        <f>[2]Calculations!V338</f>
        <v>2.4435840217600001E-2</v>
      </c>
      <c r="O370" s="38">
        <f>[2]Calculations!W338</f>
        <v>13.561378022609844</v>
      </c>
      <c r="P370" s="38">
        <f>[2]Calculations!O338</f>
        <v>7.2415800000000001E-3</v>
      </c>
      <c r="Q370" s="38">
        <f>[2]Calculations!S338</f>
        <v>4.0189247836969368</v>
      </c>
      <c r="R370" s="38">
        <f>[2]Calculations!Q338</f>
        <v>0</v>
      </c>
      <c r="S370" s="38">
        <f>[2]Calculations!T338</f>
        <v>0</v>
      </c>
      <c r="T370" s="38">
        <f>[2]Calculations!R338</f>
        <v>0</v>
      </c>
      <c r="U370" s="38">
        <f>[2]Calculations!U338</f>
        <v>0</v>
      </c>
      <c r="V370" s="38" t="str">
        <f>[2]Calculations!X338</f>
        <v>Not Modelled</v>
      </c>
      <c r="W370" s="38" t="str">
        <f>[2]Calculations!Y338</f>
        <v>N/A</v>
      </c>
      <c r="X370" s="38" t="s">
        <v>100</v>
      </c>
      <c r="Y370" s="73" t="s">
        <v>105</v>
      </c>
      <c r="Z370" s="73" t="s">
        <v>1066</v>
      </c>
      <c r="AA370" s="38">
        <f>[2]Calculations!AA338</f>
        <v>0</v>
      </c>
      <c r="AB370" s="38">
        <f>[2]Calculations!AM338</f>
        <v>0</v>
      </c>
      <c r="AC370" s="38">
        <f>[2]Calculations!AB338</f>
        <v>0</v>
      </c>
      <c r="AD370" s="38">
        <f>[2]Calculations!AN338</f>
        <v>0</v>
      </c>
      <c r="AE370" s="38">
        <f>[2]Calculations!AC338</f>
        <v>0</v>
      </c>
      <c r="AF370" s="38">
        <f>[2]Calculations!AO338</f>
        <v>0</v>
      </c>
      <c r="AG370" s="38">
        <f>[2]Calculations!AD338</f>
        <v>0</v>
      </c>
      <c r="AH370" s="38">
        <f>[2]Calculations!AP338</f>
        <v>0</v>
      </c>
      <c r="AI370" s="38">
        <f>[2]Calculations!AE338</f>
        <v>0</v>
      </c>
      <c r="AJ370" s="38">
        <f>[2]Calculations!AQ338</f>
        <v>0</v>
      </c>
      <c r="AK370" s="38">
        <f>[2]Calculations!AF338</f>
        <v>0</v>
      </c>
      <c r="AL370" s="38">
        <f>[2]Calculations!AR338</f>
        <v>0</v>
      </c>
      <c r="AM370" s="38">
        <f>[2]Calculations!AG338</f>
        <v>0</v>
      </c>
      <c r="AN370" s="38">
        <f>[2]Calculations!AS338</f>
        <v>0</v>
      </c>
      <c r="AO370" s="38">
        <f>[2]Calculations!AH338</f>
        <v>0</v>
      </c>
      <c r="AP370" s="38">
        <f>[2]Calculations!AT338</f>
        <v>0</v>
      </c>
      <c r="AQ370" s="38">
        <f>[2]Calculations!AI338</f>
        <v>0</v>
      </c>
      <c r="AR370" s="38">
        <f>[2]Calculations!AU338</f>
        <v>0</v>
      </c>
      <c r="AS370" s="38">
        <f>[2]Calculations!AJ338</f>
        <v>0</v>
      </c>
      <c r="AT370" s="38">
        <f>[2]Calculations!AV338</f>
        <v>0</v>
      </c>
      <c r="AU370" s="38">
        <f>[2]Calculations!AK338</f>
        <v>0</v>
      </c>
      <c r="AV370" s="38">
        <f>[2]Calculations!AW338</f>
        <v>0</v>
      </c>
      <c r="AW370" s="13"/>
      <c r="AX370" s="13"/>
      <c r="AY370" s="85" t="str">
        <f>[2]Calculations!D338</f>
        <v>Land Supply 2018</v>
      </c>
    </row>
    <row r="371" spans="2:51" ht="14.5" x14ac:dyDescent="0.35">
      <c r="B371" s="13" t="str">
        <f>[2]Calculations!A339</f>
        <v>115923/FO/2017</v>
      </c>
      <c r="C371" s="30" t="str">
        <f>[2]Calculations!B339</f>
        <v>Former Imperial Public House, Delaunays Road</v>
      </c>
      <c r="D371" s="13" t="str">
        <f>[2]Calculations!C339</f>
        <v>Residential</v>
      </c>
      <c r="E371" s="38">
        <f>[2]Calculations!E339</f>
        <v>0.23727000000000001</v>
      </c>
      <c r="F371" s="38">
        <f>[2]Calculations!I339</f>
        <v>0.23654106579996101</v>
      </c>
      <c r="G371" s="38">
        <f>[2]Calculations!M339</f>
        <v>99.692782821242048</v>
      </c>
      <c r="H371" s="38">
        <f>[2]Calculations!H339</f>
        <v>7.28934200039E-4</v>
      </c>
      <c r="I371" s="38">
        <f>[2]Calculations!L339</f>
        <v>0.30721717875795507</v>
      </c>
      <c r="J371" s="38">
        <f>[2]Calculations!G339</f>
        <v>0</v>
      </c>
      <c r="K371" s="38">
        <f>[2]Calculations!K339</f>
        <v>0</v>
      </c>
      <c r="L371" s="38">
        <f>[2]Calculations!F339</f>
        <v>0</v>
      </c>
      <c r="M371" s="38">
        <f>[2]Calculations!J339</f>
        <v>0</v>
      </c>
      <c r="N371" s="38">
        <f>[2]Calculations!V339</f>
        <v>0.17209882959700001</v>
      </c>
      <c r="O371" s="38">
        <f>[2]Calculations!W339</f>
        <v>72.532907488093741</v>
      </c>
      <c r="P371" s="38">
        <f>[2]Calculations!O339</f>
        <v>7.9896843942299997E-2</v>
      </c>
      <c r="Q371" s="38">
        <f>[2]Calculations!S339</f>
        <v>33.673386413073715</v>
      </c>
      <c r="R371" s="38">
        <f>[2]Calculations!Q339</f>
        <v>7.9896843942299997E-2</v>
      </c>
      <c r="S371" s="38">
        <f>[2]Calculations!T339</f>
        <v>33.673386413073715</v>
      </c>
      <c r="T371" s="38">
        <f>[2]Calculations!R339</f>
        <v>3.0562619999999999E-2</v>
      </c>
      <c r="U371" s="38">
        <f>[2]Calculations!U339</f>
        <v>12.880945757997218</v>
      </c>
      <c r="V371" s="38" t="str">
        <f>[2]Calculations!X339</f>
        <v>Not Modelled</v>
      </c>
      <c r="W371" s="38" t="str">
        <f>[2]Calculations!Y339</f>
        <v>N/A</v>
      </c>
      <c r="X371" s="38" t="s">
        <v>100</v>
      </c>
      <c r="Y371" s="73" t="s">
        <v>108</v>
      </c>
      <c r="Z371" s="73" t="s">
        <v>109</v>
      </c>
      <c r="AA371" s="38">
        <f>[2]Calculations!AA339</f>
        <v>0</v>
      </c>
      <c r="AB371" s="38">
        <f>[2]Calculations!AM339</f>
        <v>0</v>
      </c>
      <c r="AC371" s="38">
        <f>[2]Calculations!AB339</f>
        <v>0</v>
      </c>
      <c r="AD371" s="38">
        <f>[2]Calculations!AN339</f>
        <v>0</v>
      </c>
      <c r="AE371" s="38">
        <f>[2]Calculations!AC339</f>
        <v>0</v>
      </c>
      <c r="AF371" s="38">
        <f>[2]Calculations!AO339</f>
        <v>0</v>
      </c>
      <c r="AG371" s="38">
        <f>[2]Calculations!AD339</f>
        <v>0</v>
      </c>
      <c r="AH371" s="38">
        <f>[2]Calculations!AP339</f>
        <v>0</v>
      </c>
      <c r="AI371" s="38">
        <f>[2]Calculations!AE339</f>
        <v>0</v>
      </c>
      <c r="AJ371" s="38">
        <f>[2]Calculations!AQ339</f>
        <v>0</v>
      </c>
      <c r="AK371" s="38">
        <f>[2]Calculations!AF339</f>
        <v>0</v>
      </c>
      <c r="AL371" s="38">
        <f>[2]Calculations!AR339</f>
        <v>0</v>
      </c>
      <c r="AM371" s="38">
        <f>[2]Calculations!AG339</f>
        <v>0</v>
      </c>
      <c r="AN371" s="38">
        <f>[2]Calculations!AS339</f>
        <v>0</v>
      </c>
      <c r="AO371" s="38">
        <f>[2]Calculations!AH339</f>
        <v>0</v>
      </c>
      <c r="AP371" s="38">
        <f>[2]Calculations!AT339</f>
        <v>0</v>
      </c>
      <c r="AQ371" s="38">
        <f>[2]Calculations!AI339</f>
        <v>0.23727038000199999</v>
      </c>
      <c r="AR371" s="38">
        <f>[2]Calculations!AU339</f>
        <v>100.00016015594049</v>
      </c>
      <c r="AS371" s="38">
        <f>[2]Calculations!AJ339</f>
        <v>0</v>
      </c>
      <c r="AT371" s="38">
        <f>[2]Calculations!AV339</f>
        <v>0</v>
      </c>
      <c r="AU371" s="38">
        <f>[2]Calculations!AK339</f>
        <v>0</v>
      </c>
      <c r="AV371" s="38">
        <f>[2]Calculations!AW339</f>
        <v>0</v>
      </c>
      <c r="AW371" s="13"/>
      <c r="AX371" s="13"/>
      <c r="AY371" s="85" t="str">
        <f>[2]Calculations!D339</f>
        <v>Land Supply 2018</v>
      </c>
    </row>
    <row r="372" spans="2:51" ht="14.5" x14ac:dyDescent="0.35">
      <c r="B372" s="13" t="str">
        <f>[2]Calculations!A340</f>
        <v>115947/FO/2017</v>
      </c>
      <c r="C372" s="30" t="str">
        <f>[2]Calculations!B340</f>
        <v>Vesta Street</v>
      </c>
      <c r="D372" s="13" t="str">
        <f>[2]Calculations!C340</f>
        <v>Residential</v>
      </c>
      <c r="E372" s="38">
        <f>[2]Calculations!E340</f>
        <v>0.50288600000000006</v>
      </c>
      <c r="F372" s="38">
        <f>[2]Calculations!I340</f>
        <v>0.5007969046510401</v>
      </c>
      <c r="G372" s="38">
        <f>[2]Calculations!M340</f>
        <v>99.584578741710857</v>
      </c>
      <c r="H372" s="38">
        <f>[2]Calculations!H340</f>
        <v>0</v>
      </c>
      <c r="I372" s="38">
        <f>[2]Calculations!L340</f>
        <v>0</v>
      </c>
      <c r="J372" s="38">
        <f>[2]Calculations!G340</f>
        <v>0</v>
      </c>
      <c r="K372" s="38">
        <f>[2]Calculations!K340</f>
        <v>0</v>
      </c>
      <c r="L372" s="38">
        <f>[2]Calculations!F340</f>
        <v>2.0890953489599998E-3</v>
      </c>
      <c r="M372" s="38">
        <f>[2]Calculations!J340</f>
        <v>0.41542125828915494</v>
      </c>
      <c r="N372" s="38">
        <f>[2]Calculations!V340</f>
        <v>0</v>
      </c>
      <c r="O372" s="38">
        <f>[2]Calculations!W340</f>
        <v>0</v>
      </c>
      <c r="P372" s="38">
        <f>[2]Calculations!O340</f>
        <v>6.1273279978200003E-6</v>
      </c>
      <c r="Q372" s="38">
        <f>[2]Calculations!S340</f>
        <v>1.2184328054111666E-3</v>
      </c>
      <c r="R372" s="38">
        <f>[2]Calculations!Q340</f>
        <v>6.1273279978200003E-6</v>
      </c>
      <c r="S372" s="38">
        <f>[2]Calculations!T340</f>
        <v>1.2184328054111666E-3</v>
      </c>
      <c r="T372" s="38">
        <f>[2]Calculations!R340</f>
        <v>0</v>
      </c>
      <c r="U372" s="38">
        <f>[2]Calculations!U340</f>
        <v>0</v>
      </c>
      <c r="V372" s="38" t="str">
        <f>[2]Calculations!X340</f>
        <v>Not Modelled</v>
      </c>
      <c r="W372" s="38" t="str">
        <f>[2]Calculations!Y340</f>
        <v>N/A</v>
      </c>
      <c r="X372" s="38" t="s">
        <v>100</v>
      </c>
      <c r="Y372" s="73" t="s">
        <v>108</v>
      </c>
      <c r="Z372" s="73" t="s">
        <v>109</v>
      </c>
      <c r="AA372" s="38">
        <f>[2]Calculations!AA340</f>
        <v>0</v>
      </c>
      <c r="AB372" s="38">
        <f>[2]Calculations!AM340</f>
        <v>0</v>
      </c>
      <c r="AC372" s="38">
        <f>[2]Calculations!AB340</f>
        <v>0</v>
      </c>
      <c r="AD372" s="38">
        <f>[2]Calculations!AN340</f>
        <v>0</v>
      </c>
      <c r="AE372" s="38">
        <f>[2]Calculations!AC340</f>
        <v>0</v>
      </c>
      <c r="AF372" s="38">
        <f>[2]Calculations!AO340</f>
        <v>0</v>
      </c>
      <c r="AG372" s="38">
        <f>[2]Calculations!AD340</f>
        <v>0</v>
      </c>
      <c r="AH372" s="38">
        <f>[2]Calculations!AP340</f>
        <v>0</v>
      </c>
      <c r="AI372" s="38">
        <f>[2]Calculations!AE340</f>
        <v>0</v>
      </c>
      <c r="AJ372" s="38">
        <f>[2]Calculations!AQ340</f>
        <v>0</v>
      </c>
      <c r="AK372" s="38">
        <f>[2]Calculations!AF340</f>
        <v>0</v>
      </c>
      <c r="AL372" s="38">
        <f>[2]Calculations!AR340</f>
        <v>0</v>
      </c>
      <c r="AM372" s="38">
        <f>[2]Calculations!AG340</f>
        <v>0</v>
      </c>
      <c r="AN372" s="38">
        <f>[2]Calculations!AS340</f>
        <v>0</v>
      </c>
      <c r="AO372" s="38">
        <f>[2]Calculations!AH340</f>
        <v>0</v>
      </c>
      <c r="AP372" s="38">
        <f>[2]Calculations!AT340</f>
        <v>0</v>
      </c>
      <c r="AQ372" s="38">
        <f>[2]Calculations!AI340</f>
        <v>0.50288625500499995</v>
      </c>
      <c r="AR372" s="38">
        <f>[2]Calculations!AU340</f>
        <v>100.00005070831159</v>
      </c>
      <c r="AS372" s="38">
        <f>[2]Calculations!AJ340</f>
        <v>0</v>
      </c>
      <c r="AT372" s="38">
        <f>[2]Calculations!AV340</f>
        <v>0</v>
      </c>
      <c r="AU372" s="38">
        <f>[2]Calculations!AK340</f>
        <v>0</v>
      </c>
      <c r="AV372" s="38">
        <f>[2]Calculations!AW340</f>
        <v>0</v>
      </c>
      <c r="AW372" s="13"/>
      <c r="AX372" s="13"/>
      <c r="AY372" s="85" t="str">
        <f>[2]Calculations!D340</f>
        <v>Land Supply 2018</v>
      </c>
    </row>
    <row r="373" spans="2:51" ht="26" x14ac:dyDescent="0.35">
      <c r="B373" s="13" t="str">
        <f>[2]Calculations!A341</f>
        <v>115969/FO/2017</v>
      </c>
      <c r="C373" s="30" t="str">
        <f>[2]Calculations!B341</f>
        <v>1-5  Plymouth Grove_x000D_Ardwick_x000D_Manchester_x000D_M13 9PZ</v>
      </c>
      <c r="D373" s="13" t="str">
        <f>[2]Calculations!C341</f>
        <v>Residential</v>
      </c>
      <c r="E373" s="38">
        <f>[2]Calculations!E341</f>
        <v>9.77267E-2</v>
      </c>
      <c r="F373" s="38">
        <f>[2]Calculations!I341</f>
        <v>9.77267E-2</v>
      </c>
      <c r="G373" s="38">
        <f>[2]Calculations!M341</f>
        <v>100</v>
      </c>
      <c r="H373" s="38">
        <f>[2]Calculations!H341</f>
        <v>0</v>
      </c>
      <c r="I373" s="38">
        <f>[2]Calculations!L341</f>
        <v>0</v>
      </c>
      <c r="J373" s="38">
        <f>[2]Calculations!G341</f>
        <v>0</v>
      </c>
      <c r="K373" s="38">
        <f>[2]Calculations!K341</f>
        <v>0</v>
      </c>
      <c r="L373" s="38">
        <f>[2]Calculations!F341</f>
        <v>0</v>
      </c>
      <c r="M373" s="38">
        <f>[2]Calculations!J341</f>
        <v>0</v>
      </c>
      <c r="N373" s="38">
        <f>[2]Calculations!V341</f>
        <v>4.5790987252299997E-4</v>
      </c>
      <c r="O373" s="38">
        <f>[2]Calculations!W341</f>
        <v>0.46856168531527204</v>
      </c>
      <c r="P373" s="38">
        <f>[2]Calculations!O341</f>
        <v>0</v>
      </c>
      <c r="Q373" s="38">
        <f>[2]Calculations!S341</f>
        <v>0</v>
      </c>
      <c r="R373" s="38">
        <f>[2]Calculations!Q341</f>
        <v>0</v>
      </c>
      <c r="S373" s="38">
        <f>[2]Calculations!T341</f>
        <v>0</v>
      </c>
      <c r="T373" s="38">
        <f>[2]Calculations!R341</f>
        <v>0</v>
      </c>
      <c r="U373" s="38">
        <f>[2]Calculations!U341</f>
        <v>0</v>
      </c>
      <c r="V373" s="38" t="str">
        <f>[2]Calculations!X341</f>
        <v>Not Modelled</v>
      </c>
      <c r="W373" s="38" t="str">
        <f>[2]Calculations!Y341</f>
        <v>N/A</v>
      </c>
      <c r="X373" s="38" t="s">
        <v>100</v>
      </c>
      <c r="Y373" s="73" t="s">
        <v>106</v>
      </c>
      <c r="Z373" s="74" t="s">
        <v>107</v>
      </c>
      <c r="AA373" s="38">
        <f>[2]Calculations!AA341</f>
        <v>0</v>
      </c>
      <c r="AB373" s="38">
        <f>[2]Calculations!AM341</f>
        <v>0</v>
      </c>
      <c r="AC373" s="38">
        <f>[2]Calculations!AB341</f>
        <v>0</v>
      </c>
      <c r="AD373" s="38">
        <f>[2]Calculations!AN341</f>
        <v>0</v>
      </c>
      <c r="AE373" s="38">
        <f>[2]Calculations!AC341</f>
        <v>0</v>
      </c>
      <c r="AF373" s="38">
        <f>[2]Calculations!AO341</f>
        <v>0</v>
      </c>
      <c r="AG373" s="38">
        <f>[2]Calculations!AD341</f>
        <v>0</v>
      </c>
      <c r="AH373" s="38">
        <f>[2]Calculations!AP341</f>
        <v>0</v>
      </c>
      <c r="AI373" s="38">
        <f>[2]Calculations!AE341</f>
        <v>0</v>
      </c>
      <c r="AJ373" s="38">
        <f>[2]Calculations!AQ341</f>
        <v>0</v>
      </c>
      <c r="AK373" s="38">
        <f>[2]Calculations!AF341</f>
        <v>0</v>
      </c>
      <c r="AL373" s="38">
        <f>[2]Calculations!AR341</f>
        <v>0</v>
      </c>
      <c r="AM373" s="38">
        <f>[2]Calculations!AG341</f>
        <v>0</v>
      </c>
      <c r="AN373" s="38">
        <f>[2]Calculations!AS341</f>
        <v>0</v>
      </c>
      <c r="AO373" s="38">
        <f>[2]Calculations!AH341</f>
        <v>0</v>
      </c>
      <c r="AP373" s="38">
        <f>[2]Calculations!AT341</f>
        <v>0</v>
      </c>
      <c r="AQ373" s="38">
        <f>[2]Calculations!AI341</f>
        <v>0</v>
      </c>
      <c r="AR373" s="38">
        <f>[2]Calculations!AU341</f>
        <v>0</v>
      </c>
      <c r="AS373" s="38">
        <f>[2]Calculations!AJ341</f>
        <v>0</v>
      </c>
      <c r="AT373" s="38">
        <f>[2]Calculations!AV341</f>
        <v>0</v>
      </c>
      <c r="AU373" s="38">
        <f>[2]Calculations!AK341</f>
        <v>0</v>
      </c>
      <c r="AV373" s="38">
        <f>[2]Calculations!AW341</f>
        <v>0</v>
      </c>
      <c r="AW373" s="13"/>
      <c r="AX373" s="13"/>
      <c r="AY373" s="85" t="str">
        <f>[2]Calculations!D341</f>
        <v>Land Supply 2018</v>
      </c>
    </row>
    <row r="374" spans="2:51" ht="26" x14ac:dyDescent="0.35">
      <c r="B374" s="13" t="str">
        <f>[2]Calculations!A342</f>
        <v>115979/FO/2017</v>
      </c>
      <c r="C374" s="30" t="str">
        <f>[2]Calculations!B342</f>
        <v>Grampian House 144-146 Deansgate Manchester M3 3EE</v>
      </c>
      <c r="D374" s="13" t="str">
        <f>[2]Calculations!C342</f>
        <v>Offices</v>
      </c>
      <c r="E374" s="38">
        <f>[2]Calculations!E342</f>
        <v>4.9069500000000002E-2</v>
      </c>
      <c r="F374" s="38">
        <f>[2]Calculations!I342</f>
        <v>4.9069500000000002E-2</v>
      </c>
      <c r="G374" s="38">
        <f>[2]Calculations!M342</f>
        <v>100</v>
      </c>
      <c r="H374" s="38">
        <f>[2]Calculations!H342</f>
        <v>0</v>
      </c>
      <c r="I374" s="38">
        <f>[2]Calculations!L342</f>
        <v>0</v>
      </c>
      <c r="J374" s="38">
        <f>[2]Calculations!G342</f>
        <v>0</v>
      </c>
      <c r="K374" s="38">
        <f>[2]Calculations!K342</f>
        <v>0</v>
      </c>
      <c r="L374" s="38">
        <f>[2]Calculations!F342</f>
        <v>0</v>
      </c>
      <c r="M374" s="38">
        <f>[2]Calculations!J342</f>
        <v>0</v>
      </c>
      <c r="N374" s="38">
        <f>[2]Calculations!V342</f>
        <v>0</v>
      </c>
      <c r="O374" s="38">
        <f>[2]Calculations!W342</f>
        <v>0</v>
      </c>
      <c r="P374" s="38">
        <f>[2]Calculations!O342</f>
        <v>0</v>
      </c>
      <c r="Q374" s="38">
        <f>[2]Calculations!S342</f>
        <v>0</v>
      </c>
      <c r="R374" s="38">
        <f>[2]Calculations!Q342</f>
        <v>0</v>
      </c>
      <c r="S374" s="38">
        <f>[2]Calculations!T342</f>
        <v>0</v>
      </c>
      <c r="T374" s="38">
        <f>[2]Calculations!R342</f>
        <v>0</v>
      </c>
      <c r="U374" s="38">
        <f>[2]Calculations!U342</f>
        <v>0</v>
      </c>
      <c r="V374" s="38" t="str">
        <f>[2]Calculations!X342</f>
        <v>Not Modelled</v>
      </c>
      <c r="W374" s="38" t="str">
        <f>[2]Calculations!Y342</f>
        <v>N/A</v>
      </c>
      <c r="X374" s="38" t="s">
        <v>101</v>
      </c>
      <c r="Y374" s="73" t="s">
        <v>106</v>
      </c>
      <c r="Z374" s="74" t="s">
        <v>107</v>
      </c>
      <c r="AA374" s="38">
        <f>[2]Calculations!AA342</f>
        <v>0</v>
      </c>
      <c r="AB374" s="38">
        <f>[2]Calculations!AM342</f>
        <v>0</v>
      </c>
      <c r="AC374" s="38">
        <f>[2]Calculations!AB342</f>
        <v>0</v>
      </c>
      <c r="AD374" s="38">
        <f>[2]Calculations!AN342</f>
        <v>0</v>
      </c>
      <c r="AE374" s="38">
        <f>[2]Calculations!AC342</f>
        <v>0</v>
      </c>
      <c r="AF374" s="38">
        <f>[2]Calculations!AO342</f>
        <v>0</v>
      </c>
      <c r="AG374" s="38">
        <f>[2]Calculations!AD342</f>
        <v>0</v>
      </c>
      <c r="AH374" s="38">
        <f>[2]Calculations!AP342</f>
        <v>0</v>
      </c>
      <c r="AI374" s="38">
        <f>[2]Calculations!AE342</f>
        <v>0</v>
      </c>
      <c r="AJ374" s="38">
        <f>[2]Calculations!AQ342</f>
        <v>0</v>
      </c>
      <c r="AK374" s="38">
        <f>[2]Calculations!AF342</f>
        <v>0</v>
      </c>
      <c r="AL374" s="38">
        <f>[2]Calculations!AR342</f>
        <v>0</v>
      </c>
      <c r="AM374" s="38">
        <f>[2]Calculations!AG342</f>
        <v>0</v>
      </c>
      <c r="AN374" s="38">
        <f>[2]Calculations!AS342</f>
        <v>0</v>
      </c>
      <c r="AO374" s="38">
        <f>[2]Calculations!AH342</f>
        <v>0</v>
      </c>
      <c r="AP374" s="38">
        <f>[2]Calculations!AT342</f>
        <v>0</v>
      </c>
      <c r="AQ374" s="38">
        <f>[2]Calculations!AI342</f>
        <v>0</v>
      </c>
      <c r="AR374" s="38">
        <f>[2]Calculations!AU342</f>
        <v>0</v>
      </c>
      <c r="AS374" s="38">
        <f>[2]Calculations!AJ342</f>
        <v>0</v>
      </c>
      <c r="AT374" s="38">
        <f>[2]Calculations!AV342</f>
        <v>0</v>
      </c>
      <c r="AU374" s="38">
        <f>[2]Calculations!AK342</f>
        <v>0</v>
      </c>
      <c r="AV374" s="38">
        <f>[2]Calculations!AW342</f>
        <v>0</v>
      </c>
      <c r="AW374" s="13"/>
      <c r="AX374" s="13"/>
      <c r="AY374" s="85" t="str">
        <f>[2]Calculations!D342</f>
        <v>Land Supply 2018</v>
      </c>
    </row>
    <row r="375" spans="2:51" ht="14.5" x14ac:dyDescent="0.35">
      <c r="B375" s="13" t="str">
        <f>[2]Calculations!A343</f>
        <v>116057/FO/2017</v>
      </c>
      <c r="C375" s="30" t="str">
        <f>[2]Calculations!B343</f>
        <v>122 Palatine Road</v>
      </c>
      <c r="D375" s="13" t="str">
        <f>[2]Calculations!C343</f>
        <v>Residential</v>
      </c>
      <c r="E375" s="38">
        <f>[2]Calculations!E343</f>
        <v>9.1329400000000005E-2</v>
      </c>
      <c r="F375" s="38">
        <f>[2]Calculations!I343</f>
        <v>9.1329400000000005E-2</v>
      </c>
      <c r="G375" s="38">
        <f>[2]Calculations!M343</f>
        <v>100</v>
      </c>
      <c r="H375" s="38">
        <f>[2]Calculations!H343</f>
        <v>0</v>
      </c>
      <c r="I375" s="38">
        <f>[2]Calculations!L343</f>
        <v>0</v>
      </c>
      <c r="J375" s="38">
        <f>[2]Calculations!G343</f>
        <v>0</v>
      </c>
      <c r="K375" s="38">
        <f>[2]Calculations!K343</f>
        <v>0</v>
      </c>
      <c r="L375" s="38">
        <f>[2]Calculations!F343</f>
        <v>0</v>
      </c>
      <c r="M375" s="38">
        <f>[2]Calculations!J343</f>
        <v>0</v>
      </c>
      <c r="N375" s="38">
        <f>[2]Calculations!V343</f>
        <v>0</v>
      </c>
      <c r="O375" s="38">
        <f>[2]Calculations!W343</f>
        <v>0</v>
      </c>
      <c r="P375" s="38">
        <f>[2]Calculations!O343</f>
        <v>4.4313099999999999E-3</v>
      </c>
      <c r="Q375" s="38">
        <f>[2]Calculations!S343</f>
        <v>4.8520082251717405</v>
      </c>
      <c r="R375" s="38">
        <f>[2]Calculations!Q343</f>
        <v>0</v>
      </c>
      <c r="S375" s="38">
        <f>[2]Calculations!T343</f>
        <v>0</v>
      </c>
      <c r="T375" s="38">
        <f>[2]Calculations!R343</f>
        <v>0</v>
      </c>
      <c r="U375" s="38">
        <f>[2]Calculations!U343</f>
        <v>0</v>
      </c>
      <c r="V375" s="38" t="str">
        <f>[2]Calculations!X343</f>
        <v>Not Modelled</v>
      </c>
      <c r="W375" s="38" t="str">
        <f>[2]Calculations!Y343</f>
        <v>N/A</v>
      </c>
      <c r="X375" s="38" t="s">
        <v>100</v>
      </c>
      <c r="Y375" s="73" t="s">
        <v>105</v>
      </c>
      <c r="Z375" s="73" t="s">
        <v>1066</v>
      </c>
      <c r="AA375" s="38">
        <f>[2]Calculations!AA343</f>
        <v>0</v>
      </c>
      <c r="AB375" s="38">
        <f>[2]Calculations!AM343</f>
        <v>0</v>
      </c>
      <c r="AC375" s="38">
        <f>[2]Calculations!AB343</f>
        <v>0</v>
      </c>
      <c r="AD375" s="38">
        <f>[2]Calculations!AN343</f>
        <v>0</v>
      </c>
      <c r="AE375" s="38">
        <f>[2]Calculations!AC343</f>
        <v>0</v>
      </c>
      <c r="AF375" s="38">
        <f>[2]Calculations!AO343</f>
        <v>0</v>
      </c>
      <c r="AG375" s="38">
        <f>[2]Calculations!AD343</f>
        <v>0</v>
      </c>
      <c r="AH375" s="38">
        <f>[2]Calculations!AP343</f>
        <v>0</v>
      </c>
      <c r="AI375" s="38">
        <f>[2]Calculations!AE343</f>
        <v>0</v>
      </c>
      <c r="AJ375" s="38">
        <f>[2]Calculations!AQ343</f>
        <v>0</v>
      </c>
      <c r="AK375" s="38">
        <f>[2]Calculations!AF343</f>
        <v>0</v>
      </c>
      <c r="AL375" s="38">
        <f>[2]Calculations!AR343</f>
        <v>0</v>
      </c>
      <c r="AM375" s="38">
        <f>[2]Calculations!AG343</f>
        <v>0</v>
      </c>
      <c r="AN375" s="38">
        <f>[2]Calculations!AS343</f>
        <v>0</v>
      </c>
      <c r="AO375" s="38">
        <f>[2]Calculations!AH343</f>
        <v>0</v>
      </c>
      <c r="AP375" s="38">
        <f>[2]Calculations!AT343</f>
        <v>0</v>
      </c>
      <c r="AQ375" s="38">
        <f>[2]Calculations!AI343</f>
        <v>0</v>
      </c>
      <c r="AR375" s="38">
        <f>[2]Calculations!AU343</f>
        <v>0</v>
      </c>
      <c r="AS375" s="38">
        <f>[2]Calculations!AJ343</f>
        <v>0</v>
      </c>
      <c r="AT375" s="38">
        <f>[2]Calculations!AV343</f>
        <v>0</v>
      </c>
      <c r="AU375" s="38">
        <f>[2]Calculations!AK343</f>
        <v>0</v>
      </c>
      <c r="AV375" s="38">
        <f>[2]Calculations!AW343</f>
        <v>0</v>
      </c>
      <c r="AW375" s="13"/>
      <c r="AX375" s="13"/>
      <c r="AY375" s="85" t="str">
        <f>[2]Calculations!D343</f>
        <v>Land Supply 2018</v>
      </c>
    </row>
    <row r="376" spans="2:51" ht="26" x14ac:dyDescent="0.35">
      <c r="B376" s="13" t="str">
        <f>[2]Calculations!A344</f>
        <v>116099/FO/2017</v>
      </c>
      <c r="C376" s="30" t="str">
        <f>[2]Calculations!B344</f>
        <v>London Road Fire Station 50 London Road Manchester M1 2PH</v>
      </c>
      <c r="D376" s="13" t="str">
        <f>[2]Calculations!C344</f>
        <v>Offices</v>
      </c>
      <c r="E376" s="38">
        <f>[2]Calculations!E344</f>
        <v>0.58439399999999997</v>
      </c>
      <c r="F376" s="38">
        <f>[2]Calculations!I344</f>
        <v>0.58439399999999997</v>
      </c>
      <c r="G376" s="38">
        <f>[2]Calculations!M344</f>
        <v>100</v>
      </c>
      <c r="H376" s="38">
        <f>[2]Calculations!H344</f>
        <v>0</v>
      </c>
      <c r="I376" s="38">
        <f>[2]Calculations!L344</f>
        <v>0</v>
      </c>
      <c r="J376" s="38">
        <f>[2]Calculations!G344</f>
        <v>0</v>
      </c>
      <c r="K376" s="38">
        <f>[2]Calculations!K344</f>
        <v>0</v>
      </c>
      <c r="L376" s="38">
        <f>[2]Calculations!F344</f>
        <v>0</v>
      </c>
      <c r="M376" s="38">
        <f>[2]Calculations!J344</f>
        <v>0</v>
      </c>
      <c r="N376" s="38">
        <f>[2]Calculations!V344</f>
        <v>0</v>
      </c>
      <c r="O376" s="38">
        <f>[2]Calculations!W344</f>
        <v>0</v>
      </c>
      <c r="P376" s="38">
        <f>[2]Calculations!O344</f>
        <v>5.6400579801703994E-2</v>
      </c>
      <c r="Q376" s="38">
        <f>[2]Calculations!S344</f>
        <v>9.6511223252983438</v>
      </c>
      <c r="R376" s="38">
        <f>[2]Calculations!Q344</f>
        <v>2.6530798017040001E-3</v>
      </c>
      <c r="S376" s="38">
        <f>[2]Calculations!T344</f>
        <v>0.45398820003353907</v>
      </c>
      <c r="T376" s="38">
        <f>[2]Calculations!R344</f>
        <v>4.1400733253399999E-4</v>
      </c>
      <c r="U376" s="38">
        <f>[2]Calculations!U344</f>
        <v>7.0843871178348852E-2</v>
      </c>
      <c r="V376" s="38" t="str">
        <f>[2]Calculations!X344</f>
        <v>Not Modelled</v>
      </c>
      <c r="W376" s="38" t="str">
        <f>[2]Calculations!Y344</f>
        <v>N/A</v>
      </c>
      <c r="X376" s="38" t="s">
        <v>101</v>
      </c>
      <c r="Y376" s="73" t="s">
        <v>105</v>
      </c>
      <c r="Z376" s="73" t="s">
        <v>1066</v>
      </c>
      <c r="AA376" s="38">
        <f>[2]Calculations!AA344</f>
        <v>0</v>
      </c>
      <c r="AB376" s="38">
        <f>[2]Calculations!AM344</f>
        <v>0</v>
      </c>
      <c r="AC376" s="38">
        <f>[2]Calculations!AB344</f>
        <v>0</v>
      </c>
      <c r="AD376" s="38">
        <f>[2]Calculations!AN344</f>
        <v>0</v>
      </c>
      <c r="AE376" s="38">
        <f>[2]Calculations!AC344</f>
        <v>0</v>
      </c>
      <c r="AF376" s="38">
        <f>[2]Calculations!AO344</f>
        <v>0</v>
      </c>
      <c r="AG376" s="38">
        <f>[2]Calculations!AD344</f>
        <v>0</v>
      </c>
      <c r="AH376" s="38">
        <f>[2]Calculations!AP344</f>
        <v>0</v>
      </c>
      <c r="AI376" s="38">
        <f>[2]Calculations!AE344</f>
        <v>0</v>
      </c>
      <c r="AJ376" s="38">
        <f>[2]Calculations!AQ344</f>
        <v>0</v>
      </c>
      <c r="AK376" s="38">
        <f>[2]Calculations!AF344</f>
        <v>0</v>
      </c>
      <c r="AL376" s="38">
        <f>[2]Calculations!AR344</f>
        <v>0</v>
      </c>
      <c r="AM376" s="38">
        <f>[2]Calculations!AG344</f>
        <v>0</v>
      </c>
      <c r="AN376" s="38">
        <f>[2]Calculations!AS344</f>
        <v>0</v>
      </c>
      <c r="AO376" s="38">
        <f>[2]Calculations!AH344</f>
        <v>0</v>
      </c>
      <c r="AP376" s="38">
        <f>[2]Calculations!AT344</f>
        <v>0</v>
      </c>
      <c r="AQ376" s="38">
        <f>[2]Calculations!AI344</f>
        <v>0.58439415000299999</v>
      </c>
      <c r="AR376" s="38">
        <f>[2]Calculations!AU344</f>
        <v>100.00002566812802</v>
      </c>
      <c r="AS376" s="38">
        <f>[2]Calculations!AJ344</f>
        <v>0</v>
      </c>
      <c r="AT376" s="38">
        <f>[2]Calculations!AV344</f>
        <v>0</v>
      </c>
      <c r="AU376" s="38">
        <f>[2]Calculations!AK344</f>
        <v>0</v>
      </c>
      <c r="AV376" s="38">
        <f>[2]Calculations!AW344</f>
        <v>0</v>
      </c>
      <c r="AW376" s="13"/>
      <c r="AX376" s="13"/>
      <c r="AY376" s="85" t="str">
        <f>[2]Calculations!D344</f>
        <v>Land Supply 2018</v>
      </c>
    </row>
    <row r="377" spans="2:51" ht="14.5" x14ac:dyDescent="0.35">
      <c r="B377" s="13" t="str">
        <f>[2]Calculations!A345</f>
        <v>116099/FO/2017</v>
      </c>
      <c r="C377" s="30" t="str">
        <f>[2]Calculations!B345</f>
        <v>London Road Fire Station 50 London Road</v>
      </c>
      <c r="D377" s="13" t="str">
        <f>[2]Calculations!C345</f>
        <v>Residential</v>
      </c>
      <c r="E377" s="38">
        <f>[2]Calculations!E345</f>
        <v>0.58439399999999997</v>
      </c>
      <c r="F377" s="38">
        <f>[2]Calculations!I345</f>
        <v>0.58439399999999997</v>
      </c>
      <c r="G377" s="38">
        <f>[2]Calculations!M345</f>
        <v>100</v>
      </c>
      <c r="H377" s="38">
        <f>[2]Calculations!H345</f>
        <v>0</v>
      </c>
      <c r="I377" s="38">
        <f>[2]Calculations!L345</f>
        <v>0</v>
      </c>
      <c r="J377" s="38">
        <f>[2]Calculations!G345</f>
        <v>0</v>
      </c>
      <c r="K377" s="38">
        <f>[2]Calculations!K345</f>
        <v>0</v>
      </c>
      <c r="L377" s="38">
        <f>[2]Calculations!F345</f>
        <v>0</v>
      </c>
      <c r="M377" s="38">
        <f>[2]Calculations!J345</f>
        <v>0</v>
      </c>
      <c r="N377" s="38">
        <f>[2]Calculations!V345</f>
        <v>0</v>
      </c>
      <c r="O377" s="38">
        <f>[2]Calculations!W345</f>
        <v>0</v>
      </c>
      <c r="P377" s="38">
        <f>[2]Calculations!O345</f>
        <v>5.6400579801703994E-2</v>
      </c>
      <c r="Q377" s="38">
        <f>[2]Calculations!S345</f>
        <v>9.6511223252983438</v>
      </c>
      <c r="R377" s="38">
        <f>[2]Calculations!Q345</f>
        <v>2.6530798017040001E-3</v>
      </c>
      <c r="S377" s="38">
        <f>[2]Calculations!T345</f>
        <v>0.45398820003353907</v>
      </c>
      <c r="T377" s="38">
        <f>[2]Calculations!R345</f>
        <v>4.1400733253399999E-4</v>
      </c>
      <c r="U377" s="38">
        <f>[2]Calculations!U345</f>
        <v>7.0843871178348852E-2</v>
      </c>
      <c r="V377" s="38" t="str">
        <f>[2]Calculations!X345</f>
        <v>Not Modelled</v>
      </c>
      <c r="W377" s="38" t="str">
        <f>[2]Calculations!Y345</f>
        <v>N/A</v>
      </c>
      <c r="X377" s="38" t="s">
        <v>100</v>
      </c>
      <c r="Y377" s="73" t="s">
        <v>105</v>
      </c>
      <c r="Z377" s="73" t="s">
        <v>1066</v>
      </c>
      <c r="AA377" s="38">
        <f>[2]Calculations!AA345</f>
        <v>0</v>
      </c>
      <c r="AB377" s="38">
        <f>[2]Calculations!AM345</f>
        <v>0</v>
      </c>
      <c r="AC377" s="38">
        <f>[2]Calculations!AB345</f>
        <v>0</v>
      </c>
      <c r="AD377" s="38">
        <f>[2]Calculations!AN345</f>
        <v>0</v>
      </c>
      <c r="AE377" s="38">
        <f>[2]Calculations!AC345</f>
        <v>0</v>
      </c>
      <c r="AF377" s="38">
        <f>[2]Calculations!AO345</f>
        <v>0</v>
      </c>
      <c r="AG377" s="38">
        <f>[2]Calculations!AD345</f>
        <v>0</v>
      </c>
      <c r="AH377" s="38">
        <f>[2]Calculations!AP345</f>
        <v>0</v>
      </c>
      <c r="AI377" s="38">
        <f>[2]Calculations!AE345</f>
        <v>0</v>
      </c>
      <c r="AJ377" s="38">
        <f>[2]Calculations!AQ345</f>
        <v>0</v>
      </c>
      <c r="AK377" s="38">
        <f>[2]Calculations!AF345</f>
        <v>0</v>
      </c>
      <c r="AL377" s="38">
        <f>[2]Calculations!AR345</f>
        <v>0</v>
      </c>
      <c r="AM377" s="38">
        <f>[2]Calculations!AG345</f>
        <v>0</v>
      </c>
      <c r="AN377" s="38">
        <f>[2]Calculations!AS345</f>
        <v>0</v>
      </c>
      <c r="AO377" s="38">
        <f>[2]Calculations!AH345</f>
        <v>0</v>
      </c>
      <c r="AP377" s="38">
        <f>[2]Calculations!AT345</f>
        <v>0</v>
      </c>
      <c r="AQ377" s="38">
        <f>[2]Calculations!AI345</f>
        <v>0.58439415000299999</v>
      </c>
      <c r="AR377" s="38">
        <f>[2]Calculations!AU345</f>
        <v>100.00002566812802</v>
      </c>
      <c r="AS377" s="38">
        <f>[2]Calculations!AJ345</f>
        <v>0</v>
      </c>
      <c r="AT377" s="38">
        <f>[2]Calculations!AV345</f>
        <v>0</v>
      </c>
      <c r="AU377" s="38">
        <f>[2]Calculations!AK345</f>
        <v>0</v>
      </c>
      <c r="AV377" s="38">
        <f>[2]Calculations!AW345</f>
        <v>0</v>
      </c>
      <c r="AW377" s="13"/>
      <c r="AX377" s="13"/>
      <c r="AY377" s="85" t="str">
        <f>[2]Calculations!D345</f>
        <v>Land Supply 2018</v>
      </c>
    </row>
    <row r="378" spans="2:51" ht="14.5" x14ac:dyDescent="0.35">
      <c r="B378" s="13" t="str">
        <f>[2]Calculations!A346</f>
        <v>116113/FO/2017</v>
      </c>
      <c r="C378" s="30" t="str">
        <f>[2]Calculations!B346</f>
        <v>165 Kingsbrook Road</v>
      </c>
      <c r="D378" s="13" t="str">
        <f>[2]Calculations!C346</f>
        <v>Residential</v>
      </c>
      <c r="E378" s="38">
        <f>[2]Calculations!E346</f>
        <v>0.195627</v>
      </c>
      <c r="F378" s="38">
        <f>[2]Calculations!I346</f>
        <v>0.195627</v>
      </c>
      <c r="G378" s="38">
        <f>[2]Calculations!M346</f>
        <v>100</v>
      </c>
      <c r="H378" s="38">
        <f>[2]Calculations!H346</f>
        <v>0</v>
      </c>
      <c r="I378" s="38">
        <f>[2]Calculations!L346</f>
        <v>0</v>
      </c>
      <c r="J378" s="38">
        <f>[2]Calculations!G346</f>
        <v>0</v>
      </c>
      <c r="K378" s="38">
        <f>[2]Calculations!K346</f>
        <v>0</v>
      </c>
      <c r="L378" s="38">
        <f>[2]Calculations!F346</f>
        <v>0</v>
      </c>
      <c r="M378" s="38">
        <f>[2]Calculations!J346</f>
        <v>0</v>
      </c>
      <c r="N378" s="38">
        <f>[2]Calculations!V346</f>
        <v>0</v>
      </c>
      <c r="O378" s="38">
        <f>[2]Calculations!W346</f>
        <v>0</v>
      </c>
      <c r="P378" s="38">
        <f>[2]Calculations!O346</f>
        <v>3.4118899999999999E-3</v>
      </c>
      <c r="Q378" s="38">
        <f>[2]Calculations!S346</f>
        <v>1.744079293758019</v>
      </c>
      <c r="R378" s="38">
        <f>[2]Calculations!Q346</f>
        <v>0</v>
      </c>
      <c r="S378" s="38">
        <f>[2]Calculations!T346</f>
        <v>0</v>
      </c>
      <c r="T378" s="38">
        <f>[2]Calculations!R346</f>
        <v>0</v>
      </c>
      <c r="U378" s="38">
        <f>[2]Calculations!U346</f>
        <v>0</v>
      </c>
      <c r="V378" s="38" t="str">
        <f>[2]Calculations!X346</f>
        <v>Not Modelled</v>
      </c>
      <c r="W378" s="38" t="str">
        <f>[2]Calculations!Y346</f>
        <v>N/A</v>
      </c>
      <c r="X378" s="38" t="s">
        <v>100</v>
      </c>
      <c r="Y378" s="73" t="s">
        <v>105</v>
      </c>
      <c r="Z378" s="73" t="s">
        <v>1066</v>
      </c>
      <c r="AA378" s="38">
        <f>[2]Calculations!AA346</f>
        <v>0</v>
      </c>
      <c r="AB378" s="38">
        <f>[2]Calculations!AM346</f>
        <v>0</v>
      </c>
      <c r="AC378" s="38">
        <f>[2]Calculations!AB346</f>
        <v>0</v>
      </c>
      <c r="AD378" s="38">
        <f>[2]Calculations!AN346</f>
        <v>0</v>
      </c>
      <c r="AE378" s="38">
        <f>[2]Calculations!AC346</f>
        <v>0</v>
      </c>
      <c r="AF378" s="38">
        <f>[2]Calculations!AO346</f>
        <v>0</v>
      </c>
      <c r="AG378" s="38">
        <f>[2]Calculations!AD346</f>
        <v>0</v>
      </c>
      <c r="AH378" s="38">
        <f>[2]Calculations!AP346</f>
        <v>0</v>
      </c>
      <c r="AI378" s="38">
        <f>[2]Calculations!AE346</f>
        <v>0</v>
      </c>
      <c r="AJ378" s="38">
        <f>[2]Calculations!AQ346</f>
        <v>0</v>
      </c>
      <c r="AK378" s="38">
        <f>[2]Calculations!AF346</f>
        <v>0</v>
      </c>
      <c r="AL378" s="38">
        <f>[2]Calculations!AR346</f>
        <v>0</v>
      </c>
      <c r="AM378" s="38">
        <f>[2]Calculations!AG346</f>
        <v>0</v>
      </c>
      <c r="AN378" s="38">
        <f>[2]Calculations!AS346</f>
        <v>0</v>
      </c>
      <c r="AO378" s="38">
        <f>[2]Calculations!AH346</f>
        <v>0</v>
      </c>
      <c r="AP378" s="38">
        <f>[2]Calculations!AT346</f>
        <v>0</v>
      </c>
      <c r="AQ378" s="38">
        <f>[2]Calculations!AI346</f>
        <v>0</v>
      </c>
      <c r="AR378" s="38">
        <f>[2]Calculations!AU346</f>
        <v>0</v>
      </c>
      <c r="AS378" s="38">
        <f>[2]Calculations!AJ346</f>
        <v>0</v>
      </c>
      <c r="AT378" s="38">
        <f>[2]Calculations!AV346</f>
        <v>0</v>
      </c>
      <c r="AU378" s="38">
        <f>[2]Calculations!AK346</f>
        <v>0</v>
      </c>
      <c r="AV378" s="38">
        <f>[2]Calculations!AW346</f>
        <v>0</v>
      </c>
      <c r="AW378" s="13"/>
      <c r="AX378" s="13"/>
      <c r="AY378" s="85" t="str">
        <f>[2]Calculations!D346</f>
        <v>Land Supply 2018</v>
      </c>
    </row>
    <row r="379" spans="2:51" ht="26" x14ac:dyDescent="0.35">
      <c r="B379" s="13" t="str">
        <f>[2]Calculations!A347</f>
        <v>116134/FO/2017</v>
      </c>
      <c r="C379" s="30" t="str">
        <f>[2]Calculations!B347</f>
        <v>Land Adjacent To 17 Hawkeshead Road</v>
      </c>
      <c r="D379" s="13" t="str">
        <f>[2]Calculations!C347</f>
        <v>Residential</v>
      </c>
      <c r="E379" s="38">
        <f>[2]Calculations!E347</f>
        <v>2.87291E-2</v>
      </c>
      <c r="F379" s="38">
        <f>[2]Calculations!I347</f>
        <v>2.87291E-2</v>
      </c>
      <c r="G379" s="38">
        <f>[2]Calculations!M347</f>
        <v>100</v>
      </c>
      <c r="H379" s="38">
        <f>[2]Calculations!H347</f>
        <v>0</v>
      </c>
      <c r="I379" s="38">
        <f>[2]Calculations!L347</f>
        <v>0</v>
      </c>
      <c r="J379" s="38">
        <f>[2]Calculations!G347</f>
        <v>0</v>
      </c>
      <c r="K379" s="38">
        <f>[2]Calculations!K347</f>
        <v>0</v>
      </c>
      <c r="L379" s="38">
        <f>[2]Calculations!F347</f>
        <v>0</v>
      </c>
      <c r="M379" s="38">
        <f>[2]Calculations!J347</f>
        <v>0</v>
      </c>
      <c r="N379" s="38">
        <f>[2]Calculations!V347</f>
        <v>0</v>
      </c>
      <c r="O379" s="38">
        <f>[2]Calculations!W347</f>
        <v>0</v>
      </c>
      <c r="P379" s="38">
        <f>[2]Calculations!O347</f>
        <v>0</v>
      </c>
      <c r="Q379" s="38">
        <f>[2]Calculations!S347</f>
        <v>0</v>
      </c>
      <c r="R379" s="38">
        <f>[2]Calculations!Q347</f>
        <v>0</v>
      </c>
      <c r="S379" s="38">
        <f>[2]Calculations!T347</f>
        <v>0</v>
      </c>
      <c r="T379" s="38">
        <f>[2]Calculations!R347</f>
        <v>0</v>
      </c>
      <c r="U379" s="38">
        <f>[2]Calculations!U347</f>
        <v>0</v>
      </c>
      <c r="V379" s="38" t="str">
        <f>[2]Calculations!X347</f>
        <v>Not Modelled</v>
      </c>
      <c r="W379" s="38" t="str">
        <f>[2]Calculations!Y347</f>
        <v>N/A</v>
      </c>
      <c r="X379" s="38" t="s">
        <v>100</v>
      </c>
      <c r="Y379" s="73" t="s">
        <v>106</v>
      </c>
      <c r="Z379" s="74" t="s">
        <v>107</v>
      </c>
      <c r="AA379" s="38">
        <f>[2]Calculations!AA347</f>
        <v>0</v>
      </c>
      <c r="AB379" s="38">
        <f>[2]Calculations!AM347</f>
        <v>0</v>
      </c>
      <c r="AC379" s="38">
        <f>[2]Calculations!AB347</f>
        <v>0</v>
      </c>
      <c r="AD379" s="38">
        <f>[2]Calculations!AN347</f>
        <v>0</v>
      </c>
      <c r="AE379" s="38">
        <f>[2]Calculations!AC347</f>
        <v>0</v>
      </c>
      <c r="AF379" s="38">
        <f>[2]Calculations!AO347</f>
        <v>0</v>
      </c>
      <c r="AG379" s="38">
        <f>[2]Calculations!AD347</f>
        <v>0</v>
      </c>
      <c r="AH379" s="38">
        <f>[2]Calculations!AP347</f>
        <v>0</v>
      </c>
      <c r="AI379" s="38">
        <f>[2]Calculations!AE347</f>
        <v>0</v>
      </c>
      <c r="AJ379" s="38">
        <f>[2]Calculations!AQ347</f>
        <v>0</v>
      </c>
      <c r="AK379" s="38">
        <f>[2]Calculations!AF347</f>
        <v>0</v>
      </c>
      <c r="AL379" s="38">
        <f>[2]Calculations!AR347</f>
        <v>0</v>
      </c>
      <c r="AM379" s="38">
        <f>[2]Calculations!AG347</f>
        <v>0</v>
      </c>
      <c r="AN379" s="38">
        <f>[2]Calculations!AS347</f>
        <v>0</v>
      </c>
      <c r="AO379" s="38">
        <f>[2]Calculations!AH347</f>
        <v>0</v>
      </c>
      <c r="AP379" s="38">
        <f>[2]Calculations!AT347</f>
        <v>0</v>
      </c>
      <c r="AQ379" s="38">
        <f>[2]Calculations!AI347</f>
        <v>2.87291449984E-2</v>
      </c>
      <c r="AR379" s="38">
        <f>[2]Calculations!AU347</f>
        <v>100.00015663003714</v>
      </c>
      <c r="AS379" s="38">
        <f>[2]Calculations!AJ347</f>
        <v>0</v>
      </c>
      <c r="AT379" s="38">
        <f>[2]Calculations!AV347</f>
        <v>0</v>
      </c>
      <c r="AU379" s="38">
        <f>[2]Calculations!AK347</f>
        <v>0</v>
      </c>
      <c r="AV379" s="38">
        <f>[2]Calculations!AW347</f>
        <v>0</v>
      </c>
      <c r="AW379" s="13"/>
      <c r="AX379" s="13"/>
      <c r="AY379" s="85" t="str">
        <f>[2]Calculations!D347</f>
        <v>Land Supply 2018</v>
      </c>
    </row>
    <row r="380" spans="2:51" ht="26" x14ac:dyDescent="0.35">
      <c r="B380" s="13" t="str">
        <f>[2]Calculations!A348</f>
        <v>116137/FO/2017</v>
      </c>
      <c r="C380" s="30" t="str">
        <f>[2]Calculations!B348</f>
        <v>28 Brunswick Road</v>
      </c>
      <c r="D380" s="13" t="str">
        <f>[2]Calculations!C348</f>
        <v>Residential</v>
      </c>
      <c r="E380" s="38">
        <f>[2]Calculations!E348</f>
        <v>0.137932</v>
      </c>
      <c r="F380" s="38">
        <f>[2]Calculations!I348</f>
        <v>0.137932</v>
      </c>
      <c r="G380" s="38">
        <f>[2]Calculations!M348</f>
        <v>100</v>
      </c>
      <c r="H380" s="38">
        <f>[2]Calculations!H348</f>
        <v>0</v>
      </c>
      <c r="I380" s="38">
        <f>[2]Calculations!L348</f>
        <v>0</v>
      </c>
      <c r="J380" s="38">
        <f>[2]Calculations!G348</f>
        <v>0</v>
      </c>
      <c r="K380" s="38">
        <f>[2]Calculations!K348</f>
        <v>0</v>
      </c>
      <c r="L380" s="38">
        <f>[2]Calculations!F348</f>
        <v>0</v>
      </c>
      <c r="M380" s="38">
        <f>[2]Calculations!J348</f>
        <v>0</v>
      </c>
      <c r="N380" s="38">
        <f>[2]Calculations!V348</f>
        <v>0</v>
      </c>
      <c r="O380" s="38">
        <f>[2]Calculations!W348</f>
        <v>0</v>
      </c>
      <c r="P380" s="38">
        <f>[2]Calculations!O348</f>
        <v>0</v>
      </c>
      <c r="Q380" s="38">
        <f>[2]Calculations!S348</f>
        <v>0</v>
      </c>
      <c r="R380" s="38">
        <f>[2]Calculations!Q348</f>
        <v>0</v>
      </c>
      <c r="S380" s="38">
        <f>[2]Calculations!T348</f>
        <v>0</v>
      </c>
      <c r="T380" s="38">
        <f>[2]Calculations!R348</f>
        <v>0</v>
      </c>
      <c r="U380" s="38">
        <f>[2]Calculations!U348</f>
        <v>0</v>
      </c>
      <c r="V380" s="38" t="str">
        <f>[2]Calculations!X348</f>
        <v>Not Modelled</v>
      </c>
      <c r="W380" s="38" t="str">
        <f>[2]Calculations!Y348</f>
        <v>N/A</v>
      </c>
      <c r="X380" s="38" t="s">
        <v>100</v>
      </c>
      <c r="Y380" s="73" t="s">
        <v>106</v>
      </c>
      <c r="Z380" s="74" t="s">
        <v>107</v>
      </c>
      <c r="AA380" s="38">
        <f>[2]Calculations!AA348</f>
        <v>0</v>
      </c>
      <c r="AB380" s="38">
        <f>[2]Calculations!AM348</f>
        <v>0</v>
      </c>
      <c r="AC380" s="38">
        <f>[2]Calculations!AB348</f>
        <v>0</v>
      </c>
      <c r="AD380" s="38">
        <f>[2]Calculations!AN348</f>
        <v>0</v>
      </c>
      <c r="AE380" s="38">
        <f>[2]Calculations!AC348</f>
        <v>0</v>
      </c>
      <c r="AF380" s="38">
        <f>[2]Calculations!AO348</f>
        <v>0</v>
      </c>
      <c r="AG380" s="38">
        <f>[2]Calculations!AD348</f>
        <v>0</v>
      </c>
      <c r="AH380" s="38">
        <f>[2]Calculations!AP348</f>
        <v>0</v>
      </c>
      <c r="AI380" s="38">
        <f>[2]Calculations!AE348</f>
        <v>0</v>
      </c>
      <c r="AJ380" s="38">
        <f>[2]Calculations!AQ348</f>
        <v>0</v>
      </c>
      <c r="AK380" s="38">
        <f>[2]Calculations!AF348</f>
        <v>0</v>
      </c>
      <c r="AL380" s="38">
        <f>[2]Calculations!AR348</f>
        <v>0</v>
      </c>
      <c r="AM380" s="38">
        <f>[2]Calculations!AG348</f>
        <v>0</v>
      </c>
      <c r="AN380" s="38">
        <f>[2]Calculations!AS348</f>
        <v>0</v>
      </c>
      <c r="AO380" s="38">
        <f>[2]Calculations!AH348</f>
        <v>0</v>
      </c>
      <c r="AP380" s="38">
        <f>[2]Calculations!AT348</f>
        <v>0</v>
      </c>
      <c r="AQ380" s="38">
        <f>[2]Calculations!AI348</f>
        <v>0</v>
      </c>
      <c r="AR380" s="38">
        <f>[2]Calculations!AU348</f>
        <v>0</v>
      </c>
      <c r="AS380" s="38">
        <f>[2]Calculations!AJ348</f>
        <v>0</v>
      </c>
      <c r="AT380" s="38">
        <f>[2]Calculations!AV348</f>
        <v>0</v>
      </c>
      <c r="AU380" s="38">
        <f>[2]Calculations!AK348</f>
        <v>0</v>
      </c>
      <c r="AV380" s="38">
        <f>[2]Calculations!AW348</f>
        <v>0</v>
      </c>
      <c r="AW380" s="13"/>
      <c r="AX380" s="13"/>
      <c r="AY380" s="85" t="str">
        <f>[2]Calculations!D348</f>
        <v>Land Supply 2018</v>
      </c>
    </row>
    <row r="381" spans="2:51" ht="26" x14ac:dyDescent="0.35">
      <c r="B381" s="13" t="str">
        <f>[2]Calculations!A349</f>
        <v>116138/FO/2017</v>
      </c>
      <c r="C381" s="30" t="str">
        <f>[2]Calculations!B349</f>
        <v>Land Bounded By Hawkeshead Road/Lecester Road</v>
      </c>
      <c r="D381" s="13" t="str">
        <f>[2]Calculations!C349</f>
        <v>Residential</v>
      </c>
      <c r="E381" s="38">
        <f>[2]Calculations!E349</f>
        <v>0.125836</v>
      </c>
      <c r="F381" s="38">
        <f>[2]Calculations!I349</f>
        <v>0.125836</v>
      </c>
      <c r="G381" s="38">
        <f>[2]Calculations!M349</f>
        <v>100</v>
      </c>
      <c r="H381" s="38">
        <f>[2]Calculations!H349</f>
        <v>0</v>
      </c>
      <c r="I381" s="38">
        <f>[2]Calculations!L349</f>
        <v>0</v>
      </c>
      <c r="J381" s="38">
        <f>[2]Calculations!G349</f>
        <v>0</v>
      </c>
      <c r="K381" s="38">
        <f>[2]Calculations!K349</f>
        <v>0</v>
      </c>
      <c r="L381" s="38">
        <f>[2]Calculations!F349</f>
        <v>0</v>
      </c>
      <c r="M381" s="38">
        <f>[2]Calculations!J349</f>
        <v>0</v>
      </c>
      <c r="N381" s="38">
        <f>[2]Calculations!V349</f>
        <v>0</v>
      </c>
      <c r="O381" s="38">
        <f>[2]Calculations!W349</f>
        <v>0</v>
      </c>
      <c r="P381" s="38">
        <f>[2]Calculations!O349</f>
        <v>0</v>
      </c>
      <c r="Q381" s="38">
        <f>[2]Calculations!S349</f>
        <v>0</v>
      </c>
      <c r="R381" s="38">
        <f>[2]Calculations!Q349</f>
        <v>0</v>
      </c>
      <c r="S381" s="38">
        <f>[2]Calculations!T349</f>
        <v>0</v>
      </c>
      <c r="T381" s="38">
        <f>[2]Calculations!R349</f>
        <v>0</v>
      </c>
      <c r="U381" s="38">
        <f>[2]Calculations!U349</f>
        <v>0</v>
      </c>
      <c r="V381" s="38" t="str">
        <f>[2]Calculations!X349</f>
        <v>Not Modelled</v>
      </c>
      <c r="W381" s="38" t="str">
        <f>[2]Calculations!Y349</f>
        <v>N/A</v>
      </c>
      <c r="X381" s="38" t="s">
        <v>100</v>
      </c>
      <c r="Y381" s="73" t="s">
        <v>106</v>
      </c>
      <c r="Z381" s="74" t="s">
        <v>107</v>
      </c>
      <c r="AA381" s="38">
        <f>[2]Calculations!AA349</f>
        <v>0</v>
      </c>
      <c r="AB381" s="38">
        <f>[2]Calculations!AM349</f>
        <v>0</v>
      </c>
      <c r="AC381" s="38">
        <f>[2]Calculations!AB349</f>
        <v>0</v>
      </c>
      <c r="AD381" s="38">
        <f>[2]Calculations!AN349</f>
        <v>0</v>
      </c>
      <c r="AE381" s="38">
        <f>[2]Calculations!AC349</f>
        <v>0</v>
      </c>
      <c r="AF381" s="38">
        <f>[2]Calculations!AO349</f>
        <v>0</v>
      </c>
      <c r="AG381" s="38">
        <f>[2]Calculations!AD349</f>
        <v>0</v>
      </c>
      <c r="AH381" s="38">
        <f>[2]Calculations!AP349</f>
        <v>0</v>
      </c>
      <c r="AI381" s="38">
        <f>[2]Calculations!AE349</f>
        <v>0</v>
      </c>
      <c r="AJ381" s="38">
        <f>[2]Calculations!AQ349</f>
        <v>0</v>
      </c>
      <c r="AK381" s="38">
        <f>[2]Calculations!AF349</f>
        <v>0</v>
      </c>
      <c r="AL381" s="38">
        <f>[2]Calculations!AR349</f>
        <v>0</v>
      </c>
      <c r="AM381" s="38">
        <f>[2]Calculations!AG349</f>
        <v>0</v>
      </c>
      <c r="AN381" s="38">
        <f>[2]Calculations!AS349</f>
        <v>0</v>
      </c>
      <c r="AO381" s="38">
        <f>[2]Calculations!AH349</f>
        <v>0</v>
      </c>
      <c r="AP381" s="38">
        <f>[2]Calculations!AT349</f>
        <v>0</v>
      </c>
      <c r="AQ381" s="38">
        <f>[2]Calculations!AI349</f>
        <v>0.12583632499700001</v>
      </c>
      <c r="AR381" s="38">
        <f>[2]Calculations!AU349</f>
        <v>100.00025827028831</v>
      </c>
      <c r="AS381" s="38">
        <f>[2]Calculations!AJ349</f>
        <v>0</v>
      </c>
      <c r="AT381" s="38">
        <f>[2]Calculations!AV349</f>
        <v>0</v>
      </c>
      <c r="AU381" s="38">
        <f>[2]Calculations!AK349</f>
        <v>0</v>
      </c>
      <c r="AV381" s="38">
        <f>[2]Calculations!AW349</f>
        <v>0</v>
      </c>
      <c r="AW381" s="13"/>
      <c r="AX381" s="13"/>
      <c r="AY381" s="85" t="str">
        <f>[2]Calculations!D349</f>
        <v>Land Supply 2018</v>
      </c>
    </row>
    <row r="382" spans="2:51" ht="26" x14ac:dyDescent="0.35">
      <c r="B382" s="13" t="str">
        <f>[2]Calculations!A350</f>
        <v>116139/FO/2017</v>
      </c>
      <c r="C382" s="30" t="str">
        <f>[2]Calculations!B350</f>
        <v>Land Adjacent To 46 Lecester Road</v>
      </c>
      <c r="D382" s="13" t="str">
        <f>[2]Calculations!C350</f>
        <v>Residential</v>
      </c>
      <c r="E382" s="38">
        <f>[2]Calculations!E350</f>
        <v>0.130492</v>
      </c>
      <c r="F382" s="38">
        <f>[2]Calculations!I350</f>
        <v>0.130492</v>
      </c>
      <c r="G382" s="38">
        <f>[2]Calculations!M350</f>
        <v>100</v>
      </c>
      <c r="H382" s="38">
        <f>[2]Calculations!H350</f>
        <v>0</v>
      </c>
      <c r="I382" s="38">
        <f>[2]Calculations!L350</f>
        <v>0</v>
      </c>
      <c r="J382" s="38">
        <f>[2]Calculations!G350</f>
        <v>0</v>
      </c>
      <c r="K382" s="38">
        <f>[2]Calculations!K350</f>
        <v>0</v>
      </c>
      <c r="L382" s="38">
        <f>[2]Calculations!F350</f>
        <v>0</v>
      </c>
      <c r="M382" s="38">
        <f>[2]Calculations!J350</f>
        <v>0</v>
      </c>
      <c r="N382" s="38">
        <f>[2]Calculations!V350</f>
        <v>0</v>
      </c>
      <c r="O382" s="38">
        <f>[2]Calculations!W350</f>
        <v>0</v>
      </c>
      <c r="P382" s="38">
        <f>[2]Calculations!O350</f>
        <v>0</v>
      </c>
      <c r="Q382" s="38">
        <f>[2]Calculations!S350</f>
        <v>0</v>
      </c>
      <c r="R382" s="38">
        <f>[2]Calculations!Q350</f>
        <v>0</v>
      </c>
      <c r="S382" s="38">
        <f>[2]Calculations!T350</f>
        <v>0</v>
      </c>
      <c r="T382" s="38">
        <f>[2]Calculations!R350</f>
        <v>0</v>
      </c>
      <c r="U382" s="38">
        <f>[2]Calculations!U350</f>
        <v>0</v>
      </c>
      <c r="V382" s="38" t="str">
        <f>[2]Calculations!X350</f>
        <v>Not Modelled</v>
      </c>
      <c r="W382" s="38" t="str">
        <f>[2]Calculations!Y350</f>
        <v>N/A</v>
      </c>
      <c r="X382" s="38" t="s">
        <v>100</v>
      </c>
      <c r="Y382" s="73" t="s">
        <v>106</v>
      </c>
      <c r="Z382" s="74" t="s">
        <v>107</v>
      </c>
      <c r="AA382" s="38">
        <f>[2]Calculations!AA350</f>
        <v>0</v>
      </c>
      <c r="AB382" s="38">
        <f>[2]Calculations!AM350</f>
        <v>0</v>
      </c>
      <c r="AC382" s="38">
        <f>[2]Calculations!AB350</f>
        <v>0</v>
      </c>
      <c r="AD382" s="38">
        <f>[2]Calculations!AN350</f>
        <v>0</v>
      </c>
      <c r="AE382" s="38">
        <f>[2]Calculations!AC350</f>
        <v>0</v>
      </c>
      <c r="AF382" s="38">
        <f>[2]Calculations!AO350</f>
        <v>0</v>
      </c>
      <c r="AG382" s="38">
        <f>[2]Calculations!AD350</f>
        <v>0</v>
      </c>
      <c r="AH382" s="38">
        <f>[2]Calculations!AP350</f>
        <v>0</v>
      </c>
      <c r="AI382" s="38">
        <f>[2]Calculations!AE350</f>
        <v>0</v>
      </c>
      <c r="AJ382" s="38">
        <f>[2]Calculations!AQ350</f>
        <v>0</v>
      </c>
      <c r="AK382" s="38">
        <f>[2]Calculations!AF350</f>
        <v>0</v>
      </c>
      <c r="AL382" s="38">
        <f>[2]Calculations!AR350</f>
        <v>0</v>
      </c>
      <c r="AM382" s="38">
        <f>[2]Calculations!AG350</f>
        <v>0</v>
      </c>
      <c r="AN382" s="38">
        <f>[2]Calculations!AS350</f>
        <v>0</v>
      </c>
      <c r="AO382" s="38">
        <f>[2]Calculations!AH350</f>
        <v>0</v>
      </c>
      <c r="AP382" s="38">
        <f>[2]Calculations!AT350</f>
        <v>0</v>
      </c>
      <c r="AQ382" s="38">
        <f>[2]Calculations!AI350</f>
        <v>0.13049214000199999</v>
      </c>
      <c r="AR382" s="38">
        <f>[2]Calculations!AU350</f>
        <v>100.00010728780309</v>
      </c>
      <c r="AS382" s="38">
        <f>[2]Calculations!AJ350</f>
        <v>0</v>
      </c>
      <c r="AT382" s="38">
        <f>[2]Calculations!AV350</f>
        <v>0</v>
      </c>
      <c r="AU382" s="38">
        <f>[2]Calculations!AK350</f>
        <v>0</v>
      </c>
      <c r="AV382" s="38">
        <f>[2]Calculations!AW350</f>
        <v>0</v>
      </c>
      <c r="AW382" s="13"/>
      <c r="AX382" s="13"/>
      <c r="AY382" s="85" t="str">
        <f>[2]Calculations!D350</f>
        <v>Land Supply 2018</v>
      </c>
    </row>
    <row r="383" spans="2:51" ht="26" x14ac:dyDescent="0.35">
      <c r="B383" s="13" t="str">
        <f>[2]Calculations!A351</f>
        <v>116140/FO/2017</v>
      </c>
      <c r="C383" s="30" t="str">
        <f>[2]Calculations!B351</f>
        <v>Land Bounded By Eckford Street, Bunyard Street, Queens Road And Rowood Avenue</v>
      </c>
      <c r="D383" s="13" t="str">
        <f>[2]Calculations!C351</f>
        <v>Residential</v>
      </c>
      <c r="E383" s="38">
        <f>[2]Calculations!E351</f>
        <v>0.32201000000000002</v>
      </c>
      <c r="F383" s="38">
        <f>[2]Calculations!I351</f>
        <v>0.32201000000000002</v>
      </c>
      <c r="G383" s="38">
        <f>[2]Calculations!M351</f>
        <v>100</v>
      </c>
      <c r="H383" s="38">
        <f>[2]Calculations!H351</f>
        <v>0</v>
      </c>
      <c r="I383" s="38">
        <f>[2]Calculations!L351</f>
        <v>0</v>
      </c>
      <c r="J383" s="38">
        <f>[2]Calculations!G351</f>
        <v>0</v>
      </c>
      <c r="K383" s="38">
        <f>[2]Calculations!K351</f>
        <v>0</v>
      </c>
      <c r="L383" s="38">
        <f>[2]Calculations!F351</f>
        <v>0</v>
      </c>
      <c r="M383" s="38">
        <f>[2]Calculations!J351</f>
        <v>0</v>
      </c>
      <c r="N383" s="38">
        <f>[2]Calculations!V351</f>
        <v>0</v>
      </c>
      <c r="O383" s="38">
        <f>[2]Calculations!W351</f>
        <v>0</v>
      </c>
      <c r="P383" s="38">
        <f>[2]Calculations!O351</f>
        <v>0</v>
      </c>
      <c r="Q383" s="38">
        <f>[2]Calculations!S351</f>
        <v>0</v>
      </c>
      <c r="R383" s="38">
        <f>[2]Calculations!Q351</f>
        <v>0</v>
      </c>
      <c r="S383" s="38">
        <f>[2]Calculations!T351</f>
        <v>0</v>
      </c>
      <c r="T383" s="38">
        <f>[2]Calculations!R351</f>
        <v>0</v>
      </c>
      <c r="U383" s="38">
        <f>[2]Calculations!U351</f>
        <v>0</v>
      </c>
      <c r="V383" s="38" t="str">
        <f>[2]Calculations!X351</f>
        <v>Not Modelled</v>
      </c>
      <c r="W383" s="38" t="str">
        <f>[2]Calculations!Y351</f>
        <v>N/A</v>
      </c>
      <c r="X383" s="38" t="s">
        <v>100</v>
      </c>
      <c r="Y383" s="73" t="s">
        <v>106</v>
      </c>
      <c r="Z383" s="74" t="s">
        <v>107</v>
      </c>
      <c r="AA383" s="38">
        <f>[2]Calculations!AA351</f>
        <v>0</v>
      </c>
      <c r="AB383" s="38">
        <f>[2]Calculations!AM351</f>
        <v>0</v>
      </c>
      <c r="AC383" s="38">
        <f>[2]Calculations!AB351</f>
        <v>0</v>
      </c>
      <c r="AD383" s="38">
        <f>[2]Calculations!AN351</f>
        <v>0</v>
      </c>
      <c r="AE383" s="38">
        <f>[2]Calculations!AC351</f>
        <v>0</v>
      </c>
      <c r="AF383" s="38">
        <f>[2]Calculations!AO351</f>
        <v>0</v>
      </c>
      <c r="AG383" s="38">
        <f>[2]Calculations!AD351</f>
        <v>0</v>
      </c>
      <c r="AH383" s="38">
        <f>[2]Calculations!AP351</f>
        <v>0</v>
      </c>
      <c r="AI383" s="38">
        <f>[2]Calculations!AE351</f>
        <v>0</v>
      </c>
      <c r="AJ383" s="38">
        <f>[2]Calculations!AQ351</f>
        <v>0</v>
      </c>
      <c r="AK383" s="38">
        <f>[2]Calculations!AF351</f>
        <v>0</v>
      </c>
      <c r="AL383" s="38">
        <f>[2]Calculations!AR351</f>
        <v>0</v>
      </c>
      <c r="AM383" s="38">
        <f>[2]Calculations!AG351</f>
        <v>0</v>
      </c>
      <c r="AN383" s="38">
        <f>[2]Calculations!AS351</f>
        <v>0</v>
      </c>
      <c r="AO383" s="38">
        <f>[2]Calculations!AH351</f>
        <v>0</v>
      </c>
      <c r="AP383" s="38">
        <f>[2]Calculations!AT351</f>
        <v>0</v>
      </c>
      <c r="AQ383" s="38">
        <f>[2]Calculations!AI351</f>
        <v>0.32201004999999999</v>
      </c>
      <c r="AR383" s="38">
        <f>[2]Calculations!AU351</f>
        <v>100.00001552746809</v>
      </c>
      <c r="AS383" s="38">
        <f>[2]Calculations!AJ351</f>
        <v>0</v>
      </c>
      <c r="AT383" s="38">
        <f>[2]Calculations!AV351</f>
        <v>0</v>
      </c>
      <c r="AU383" s="38">
        <f>[2]Calculations!AK351</f>
        <v>0</v>
      </c>
      <c r="AV383" s="38">
        <f>[2]Calculations!AW351</f>
        <v>0</v>
      </c>
      <c r="AW383" s="13"/>
      <c r="AX383" s="13"/>
      <c r="AY383" s="85" t="str">
        <f>[2]Calculations!D351</f>
        <v>Land Supply 2018</v>
      </c>
    </row>
    <row r="384" spans="2:51" ht="26" x14ac:dyDescent="0.35">
      <c r="B384" s="13" t="str">
        <f>[2]Calculations!A352</f>
        <v>116141/FO/2017</v>
      </c>
      <c r="C384" s="30" t="str">
        <f>[2]Calculations!B352</f>
        <v>Land At Eckford Street Manchester</v>
      </c>
      <c r="D384" s="13" t="str">
        <f>[2]Calculations!C352</f>
        <v>Residential</v>
      </c>
      <c r="E384" s="38">
        <f>[2]Calculations!E352</f>
        <v>0.131388</v>
      </c>
      <c r="F384" s="38">
        <f>[2]Calculations!I352</f>
        <v>0.131388</v>
      </c>
      <c r="G384" s="38">
        <f>[2]Calculations!M352</f>
        <v>100</v>
      </c>
      <c r="H384" s="38">
        <f>[2]Calculations!H352</f>
        <v>0</v>
      </c>
      <c r="I384" s="38">
        <f>[2]Calculations!L352</f>
        <v>0</v>
      </c>
      <c r="J384" s="38">
        <f>[2]Calculations!G352</f>
        <v>0</v>
      </c>
      <c r="K384" s="38">
        <f>[2]Calculations!K352</f>
        <v>0</v>
      </c>
      <c r="L384" s="38">
        <f>[2]Calculations!F352</f>
        <v>0</v>
      </c>
      <c r="M384" s="38">
        <f>[2]Calculations!J352</f>
        <v>0</v>
      </c>
      <c r="N384" s="38">
        <f>[2]Calculations!V352</f>
        <v>0</v>
      </c>
      <c r="O384" s="38">
        <f>[2]Calculations!W352</f>
        <v>0</v>
      </c>
      <c r="P384" s="38">
        <f>[2]Calculations!O352</f>
        <v>0</v>
      </c>
      <c r="Q384" s="38">
        <f>[2]Calculations!S352</f>
        <v>0</v>
      </c>
      <c r="R384" s="38">
        <f>[2]Calculations!Q352</f>
        <v>0</v>
      </c>
      <c r="S384" s="38">
        <f>[2]Calculations!T352</f>
        <v>0</v>
      </c>
      <c r="T384" s="38">
        <f>[2]Calculations!R352</f>
        <v>0</v>
      </c>
      <c r="U384" s="38">
        <f>[2]Calculations!U352</f>
        <v>0</v>
      </c>
      <c r="V384" s="38" t="str">
        <f>[2]Calculations!X352</f>
        <v>Not Modelled</v>
      </c>
      <c r="W384" s="38" t="str">
        <f>[2]Calculations!Y352</f>
        <v>N/A</v>
      </c>
      <c r="X384" s="38" t="s">
        <v>100</v>
      </c>
      <c r="Y384" s="73" t="s">
        <v>106</v>
      </c>
      <c r="Z384" s="74" t="s">
        <v>107</v>
      </c>
      <c r="AA384" s="38">
        <f>[2]Calculations!AA352</f>
        <v>0</v>
      </c>
      <c r="AB384" s="38">
        <f>[2]Calculations!AM352</f>
        <v>0</v>
      </c>
      <c r="AC384" s="38">
        <f>[2]Calculations!AB352</f>
        <v>0</v>
      </c>
      <c r="AD384" s="38">
        <f>[2]Calculations!AN352</f>
        <v>0</v>
      </c>
      <c r="AE384" s="38">
        <f>[2]Calculations!AC352</f>
        <v>0</v>
      </c>
      <c r="AF384" s="38">
        <f>[2]Calculations!AO352</f>
        <v>0</v>
      </c>
      <c r="AG384" s="38">
        <f>[2]Calculations!AD352</f>
        <v>0</v>
      </c>
      <c r="AH384" s="38">
        <f>[2]Calculations!AP352</f>
        <v>0</v>
      </c>
      <c r="AI384" s="38">
        <f>[2]Calculations!AE352</f>
        <v>0</v>
      </c>
      <c r="AJ384" s="38">
        <f>[2]Calculations!AQ352</f>
        <v>0</v>
      </c>
      <c r="AK384" s="38">
        <f>[2]Calculations!AF352</f>
        <v>0</v>
      </c>
      <c r="AL384" s="38">
        <f>[2]Calculations!AR352</f>
        <v>0</v>
      </c>
      <c r="AM384" s="38">
        <f>[2]Calculations!AG352</f>
        <v>0</v>
      </c>
      <c r="AN384" s="38">
        <f>[2]Calculations!AS352</f>
        <v>0</v>
      </c>
      <c r="AO384" s="38">
        <f>[2]Calculations!AH352</f>
        <v>0</v>
      </c>
      <c r="AP384" s="38">
        <f>[2]Calculations!AT352</f>
        <v>0</v>
      </c>
      <c r="AQ384" s="38">
        <f>[2]Calculations!AI352</f>
        <v>0.13138785000299999</v>
      </c>
      <c r="AR384" s="38">
        <f>[2]Calculations!AU352</f>
        <v>99.999885836606069</v>
      </c>
      <c r="AS384" s="38">
        <f>[2]Calculations!AJ352</f>
        <v>0</v>
      </c>
      <c r="AT384" s="38">
        <f>[2]Calculations!AV352</f>
        <v>0</v>
      </c>
      <c r="AU384" s="38">
        <f>[2]Calculations!AK352</f>
        <v>0</v>
      </c>
      <c r="AV384" s="38">
        <f>[2]Calculations!AW352</f>
        <v>0</v>
      </c>
      <c r="AW384" s="13"/>
      <c r="AX384" s="13"/>
      <c r="AY384" s="85" t="str">
        <f>[2]Calculations!D352</f>
        <v>Land Supply 2018</v>
      </c>
    </row>
    <row r="385" spans="2:51" ht="26" x14ac:dyDescent="0.35">
      <c r="B385" s="13" t="str">
        <f>[2]Calculations!A353</f>
        <v>116190/FO/2017</v>
      </c>
      <c r="C385" s="30" t="str">
        <f>[2]Calculations!B353</f>
        <v>Lampwick site - Land Bounded By Old Mill Street, Ashton Canal &amp; Upper Kirby Street</v>
      </c>
      <c r="D385" s="13" t="str">
        <f>[2]Calculations!C353</f>
        <v>Residential</v>
      </c>
      <c r="E385" s="38">
        <f>[2]Calculations!E353</f>
        <v>0.57421</v>
      </c>
      <c r="F385" s="38">
        <f>[2]Calculations!I353</f>
        <v>0.57025217134194994</v>
      </c>
      <c r="G385" s="38">
        <f>[2]Calculations!M353</f>
        <v>99.310734982314813</v>
      </c>
      <c r="H385" s="38">
        <f>[2]Calculations!H353</f>
        <v>0</v>
      </c>
      <c r="I385" s="38">
        <f>[2]Calculations!L353</f>
        <v>0</v>
      </c>
      <c r="J385" s="38">
        <f>[2]Calculations!G353</f>
        <v>0</v>
      </c>
      <c r="K385" s="38">
        <f>[2]Calculations!K353</f>
        <v>0</v>
      </c>
      <c r="L385" s="38">
        <f>[2]Calculations!F353</f>
        <v>3.9578286580499999E-3</v>
      </c>
      <c r="M385" s="38">
        <f>[2]Calculations!J353</f>
        <v>0.68926501768516746</v>
      </c>
      <c r="N385" s="38">
        <f>[2]Calculations!V353</f>
        <v>0</v>
      </c>
      <c r="O385" s="38">
        <f>[2]Calculations!W353</f>
        <v>0</v>
      </c>
      <c r="P385" s="38">
        <f>[2]Calculations!O353</f>
        <v>0</v>
      </c>
      <c r="Q385" s="38">
        <f>[2]Calculations!S353</f>
        <v>0</v>
      </c>
      <c r="R385" s="38">
        <f>[2]Calculations!Q353</f>
        <v>0</v>
      </c>
      <c r="S385" s="38">
        <f>[2]Calculations!T353</f>
        <v>0</v>
      </c>
      <c r="T385" s="38">
        <f>[2]Calculations!R353</f>
        <v>0</v>
      </c>
      <c r="U385" s="38">
        <f>[2]Calculations!U353</f>
        <v>0</v>
      </c>
      <c r="V385" s="38" t="str">
        <f>[2]Calculations!X353</f>
        <v>Not Modelled</v>
      </c>
      <c r="W385" s="38" t="str">
        <f>[2]Calculations!Y353</f>
        <v>N/A</v>
      </c>
      <c r="X385" s="38" t="s">
        <v>100</v>
      </c>
      <c r="Y385" s="73" t="s">
        <v>108</v>
      </c>
      <c r="Z385" s="73" t="s">
        <v>109</v>
      </c>
      <c r="AA385" s="38">
        <f>[2]Calculations!AA353</f>
        <v>0</v>
      </c>
      <c r="AB385" s="38">
        <f>[2]Calculations!AM353</f>
        <v>0</v>
      </c>
      <c r="AC385" s="38">
        <f>[2]Calculations!AB353</f>
        <v>0</v>
      </c>
      <c r="AD385" s="38">
        <f>[2]Calculations!AN353</f>
        <v>0</v>
      </c>
      <c r="AE385" s="38">
        <f>[2]Calculations!AC353</f>
        <v>0</v>
      </c>
      <c r="AF385" s="38">
        <f>[2]Calculations!AO353</f>
        <v>0</v>
      </c>
      <c r="AG385" s="38">
        <f>[2]Calculations!AD353</f>
        <v>0</v>
      </c>
      <c r="AH385" s="38">
        <f>[2]Calculations!AP353</f>
        <v>0</v>
      </c>
      <c r="AI385" s="38">
        <f>[2]Calculations!AE353</f>
        <v>0</v>
      </c>
      <c r="AJ385" s="38">
        <f>[2]Calculations!AQ353</f>
        <v>0</v>
      </c>
      <c r="AK385" s="38">
        <f>[2]Calculations!AF353</f>
        <v>0</v>
      </c>
      <c r="AL385" s="38">
        <f>[2]Calculations!AR353</f>
        <v>0</v>
      </c>
      <c r="AM385" s="38">
        <f>[2]Calculations!AG353</f>
        <v>0</v>
      </c>
      <c r="AN385" s="38">
        <f>[2]Calculations!AS353</f>
        <v>0</v>
      </c>
      <c r="AO385" s="38">
        <f>[2]Calculations!AH353</f>
        <v>0</v>
      </c>
      <c r="AP385" s="38">
        <f>[2]Calculations!AT353</f>
        <v>0</v>
      </c>
      <c r="AQ385" s="38">
        <f>[2]Calculations!AI353</f>
        <v>0.57420961999700004</v>
      </c>
      <c r="AR385" s="38">
        <f>[2]Calculations!AU353</f>
        <v>99.999933821598376</v>
      </c>
      <c r="AS385" s="38">
        <f>[2]Calculations!AJ353</f>
        <v>0</v>
      </c>
      <c r="AT385" s="38">
        <f>[2]Calculations!AV353</f>
        <v>0</v>
      </c>
      <c r="AU385" s="38">
        <f>[2]Calculations!AK353</f>
        <v>0</v>
      </c>
      <c r="AV385" s="38">
        <f>[2]Calculations!AW353</f>
        <v>0</v>
      </c>
      <c r="AW385" s="13"/>
      <c r="AX385" s="13"/>
      <c r="AY385" s="85" t="str">
        <f>[2]Calculations!D353</f>
        <v>Land Supply 2018</v>
      </c>
    </row>
    <row r="386" spans="2:51" ht="14.5" x14ac:dyDescent="0.35">
      <c r="B386" s="13" t="str">
        <f>[2]Calculations!A354</f>
        <v>116192/FU/2017</v>
      </c>
      <c r="C386" s="30" t="str">
        <f>[2]Calculations!B354</f>
        <v>Basement Of 18 - 22 Mosley Street Manchester M2 3AQ</v>
      </c>
      <c r="D386" s="13" t="str">
        <f>[2]Calculations!C354</f>
        <v>Offices</v>
      </c>
      <c r="E386" s="38">
        <f>[2]Calculations!E354</f>
        <v>2.4844000000000001E-2</v>
      </c>
      <c r="F386" s="38">
        <f>[2]Calculations!I354</f>
        <v>2.4844000000000001E-2</v>
      </c>
      <c r="G386" s="38">
        <f>[2]Calculations!M354</f>
        <v>100</v>
      </c>
      <c r="H386" s="38">
        <f>[2]Calculations!H354</f>
        <v>0</v>
      </c>
      <c r="I386" s="38">
        <f>[2]Calculations!L354</f>
        <v>0</v>
      </c>
      <c r="J386" s="38">
        <f>[2]Calculations!G354</f>
        <v>0</v>
      </c>
      <c r="K386" s="38">
        <f>[2]Calculations!K354</f>
        <v>0</v>
      </c>
      <c r="L386" s="38">
        <f>[2]Calculations!F354</f>
        <v>0</v>
      </c>
      <c r="M386" s="38">
        <f>[2]Calculations!J354</f>
        <v>0</v>
      </c>
      <c r="N386" s="38">
        <f>[2]Calculations!V354</f>
        <v>0</v>
      </c>
      <c r="O386" s="38">
        <f>[2]Calculations!W354</f>
        <v>0</v>
      </c>
      <c r="P386" s="38">
        <f>[2]Calculations!O354</f>
        <v>1.05769E-5</v>
      </c>
      <c r="Q386" s="38">
        <f>[2]Calculations!S354</f>
        <v>4.2573257124456608E-2</v>
      </c>
      <c r="R386" s="38">
        <f>[2]Calculations!Q354</f>
        <v>0</v>
      </c>
      <c r="S386" s="38">
        <f>[2]Calculations!T354</f>
        <v>0</v>
      </c>
      <c r="T386" s="38">
        <f>[2]Calculations!R354</f>
        <v>0</v>
      </c>
      <c r="U386" s="38">
        <f>[2]Calculations!U354</f>
        <v>0</v>
      </c>
      <c r="V386" s="38" t="str">
        <f>[2]Calculations!X354</f>
        <v>Not Modelled</v>
      </c>
      <c r="W386" s="38" t="str">
        <f>[2]Calculations!Y354</f>
        <v>N/A</v>
      </c>
      <c r="X386" s="38" t="s">
        <v>101</v>
      </c>
      <c r="Y386" s="73" t="s">
        <v>105</v>
      </c>
      <c r="Z386" s="73" t="s">
        <v>1066</v>
      </c>
      <c r="AA386" s="38">
        <f>[2]Calculations!AA354</f>
        <v>0</v>
      </c>
      <c r="AB386" s="38">
        <f>[2]Calculations!AM354</f>
        <v>0</v>
      </c>
      <c r="AC386" s="38">
        <f>[2]Calculations!AB354</f>
        <v>0</v>
      </c>
      <c r="AD386" s="38">
        <f>[2]Calculations!AN354</f>
        <v>0</v>
      </c>
      <c r="AE386" s="38">
        <f>[2]Calculations!AC354</f>
        <v>0</v>
      </c>
      <c r="AF386" s="38">
        <f>[2]Calculations!AO354</f>
        <v>0</v>
      </c>
      <c r="AG386" s="38">
        <f>[2]Calculations!AD354</f>
        <v>0</v>
      </c>
      <c r="AH386" s="38">
        <f>[2]Calculations!AP354</f>
        <v>0</v>
      </c>
      <c r="AI386" s="38">
        <f>[2]Calculations!AE354</f>
        <v>0</v>
      </c>
      <c r="AJ386" s="38">
        <f>[2]Calculations!AQ354</f>
        <v>0</v>
      </c>
      <c r="AK386" s="38">
        <f>[2]Calculations!AF354</f>
        <v>0</v>
      </c>
      <c r="AL386" s="38">
        <f>[2]Calculations!AR354</f>
        <v>0</v>
      </c>
      <c r="AM386" s="38">
        <f>[2]Calculations!AG354</f>
        <v>0</v>
      </c>
      <c r="AN386" s="38">
        <f>[2]Calculations!AS354</f>
        <v>0</v>
      </c>
      <c r="AO386" s="38">
        <f>[2]Calculations!AH354</f>
        <v>0</v>
      </c>
      <c r="AP386" s="38">
        <f>[2]Calculations!AT354</f>
        <v>0</v>
      </c>
      <c r="AQ386" s="38">
        <f>[2]Calculations!AI354</f>
        <v>0</v>
      </c>
      <c r="AR386" s="38">
        <f>[2]Calculations!AU354</f>
        <v>0</v>
      </c>
      <c r="AS386" s="38">
        <f>[2]Calculations!AJ354</f>
        <v>0</v>
      </c>
      <c r="AT386" s="38">
        <f>[2]Calculations!AV354</f>
        <v>0</v>
      </c>
      <c r="AU386" s="38">
        <f>[2]Calculations!AK354</f>
        <v>0</v>
      </c>
      <c r="AV386" s="38">
        <f>[2]Calculations!AW354</f>
        <v>0</v>
      </c>
      <c r="AW386" s="13"/>
      <c r="AX386" s="13"/>
      <c r="AY386" s="85" t="str">
        <f>[2]Calculations!D354</f>
        <v>Land Supply 2018</v>
      </c>
    </row>
    <row r="387" spans="2:51" ht="14.5" x14ac:dyDescent="0.35">
      <c r="B387" s="13" t="str">
        <f>[2]Calculations!A355</f>
        <v>116192/FU/2017</v>
      </c>
      <c r="C387" s="30" t="str">
        <f>[2]Calculations!B355</f>
        <v>Basement Of 18 - 22 Mosley Street Manchester M2 3AQ</v>
      </c>
      <c r="D387" s="13" t="str">
        <f>[2]Calculations!C355</f>
        <v>Industry and warehousing</v>
      </c>
      <c r="E387" s="38">
        <f>[2]Calculations!E355</f>
        <v>2.4844000000000001E-2</v>
      </c>
      <c r="F387" s="38">
        <f>[2]Calculations!I355</f>
        <v>2.4844000000000001E-2</v>
      </c>
      <c r="G387" s="38">
        <f>[2]Calculations!M355</f>
        <v>100</v>
      </c>
      <c r="H387" s="38">
        <f>[2]Calculations!H355</f>
        <v>0</v>
      </c>
      <c r="I387" s="38">
        <f>[2]Calculations!L355</f>
        <v>0</v>
      </c>
      <c r="J387" s="38">
        <f>[2]Calculations!G355</f>
        <v>0</v>
      </c>
      <c r="K387" s="38">
        <f>[2]Calculations!K355</f>
        <v>0</v>
      </c>
      <c r="L387" s="38">
        <f>[2]Calculations!F355</f>
        <v>0</v>
      </c>
      <c r="M387" s="38">
        <f>[2]Calculations!J355</f>
        <v>0</v>
      </c>
      <c r="N387" s="38">
        <f>[2]Calculations!V355</f>
        <v>0</v>
      </c>
      <c r="O387" s="38">
        <f>[2]Calculations!W355</f>
        <v>0</v>
      </c>
      <c r="P387" s="38">
        <f>[2]Calculations!O355</f>
        <v>1.05769E-5</v>
      </c>
      <c r="Q387" s="38">
        <f>[2]Calculations!S355</f>
        <v>4.2573257124456608E-2</v>
      </c>
      <c r="R387" s="38">
        <f>[2]Calculations!Q355</f>
        <v>0</v>
      </c>
      <c r="S387" s="38">
        <f>[2]Calculations!T355</f>
        <v>0</v>
      </c>
      <c r="T387" s="38">
        <f>[2]Calculations!R355</f>
        <v>0</v>
      </c>
      <c r="U387" s="38">
        <f>[2]Calculations!U355</f>
        <v>0</v>
      </c>
      <c r="V387" s="38" t="str">
        <f>[2]Calculations!X355</f>
        <v>Not Modelled</v>
      </c>
      <c r="W387" s="38" t="str">
        <f>[2]Calculations!Y355</f>
        <v>N/A</v>
      </c>
      <c r="X387" s="38" t="s">
        <v>101</v>
      </c>
      <c r="Y387" s="73" t="s">
        <v>105</v>
      </c>
      <c r="Z387" s="73" t="s">
        <v>1066</v>
      </c>
      <c r="AA387" s="38">
        <f>[2]Calculations!AA355</f>
        <v>0</v>
      </c>
      <c r="AB387" s="38">
        <f>[2]Calculations!AM355</f>
        <v>0</v>
      </c>
      <c r="AC387" s="38">
        <f>[2]Calculations!AB355</f>
        <v>0</v>
      </c>
      <c r="AD387" s="38">
        <f>[2]Calculations!AN355</f>
        <v>0</v>
      </c>
      <c r="AE387" s="38">
        <f>[2]Calculations!AC355</f>
        <v>0</v>
      </c>
      <c r="AF387" s="38">
        <f>[2]Calculations!AO355</f>
        <v>0</v>
      </c>
      <c r="AG387" s="38">
        <f>[2]Calculations!AD355</f>
        <v>0</v>
      </c>
      <c r="AH387" s="38">
        <f>[2]Calculations!AP355</f>
        <v>0</v>
      </c>
      <c r="AI387" s="38">
        <f>[2]Calculations!AE355</f>
        <v>0</v>
      </c>
      <c r="AJ387" s="38">
        <f>[2]Calculations!AQ355</f>
        <v>0</v>
      </c>
      <c r="AK387" s="38">
        <f>[2]Calculations!AF355</f>
        <v>0</v>
      </c>
      <c r="AL387" s="38">
        <f>[2]Calculations!AR355</f>
        <v>0</v>
      </c>
      <c r="AM387" s="38">
        <f>[2]Calculations!AG355</f>
        <v>0</v>
      </c>
      <c r="AN387" s="38">
        <f>[2]Calculations!AS355</f>
        <v>0</v>
      </c>
      <c r="AO387" s="38">
        <f>[2]Calculations!AH355</f>
        <v>0</v>
      </c>
      <c r="AP387" s="38">
        <f>[2]Calculations!AT355</f>
        <v>0</v>
      </c>
      <c r="AQ387" s="38">
        <f>[2]Calculations!AI355</f>
        <v>0</v>
      </c>
      <c r="AR387" s="38">
        <f>[2]Calculations!AU355</f>
        <v>0</v>
      </c>
      <c r="AS387" s="38">
        <f>[2]Calculations!AJ355</f>
        <v>0</v>
      </c>
      <c r="AT387" s="38">
        <f>[2]Calculations!AV355</f>
        <v>0</v>
      </c>
      <c r="AU387" s="38">
        <f>[2]Calculations!AK355</f>
        <v>0</v>
      </c>
      <c r="AV387" s="38">
        <f>[2]Calculations!AW355</f>
        <v>0</v>
      </c>
      <c r="AW387" s="13"/>
      <c r="AX387" s="13"/>
      <c r="AY387" s="85" t="str">
        <f>[2]Calculations!D355</f>
        <v>Land Supply 2018</v>
      </c>
    </row>
    <row r="388" spans="2:51" ht="14.5" x14ac:dyDescent="0.35">
      <c r="B388" s="13" t="str">
        <f>[2]Calculations!A356</f>
        <v>116200/FO/2017</v>
      </c>
      <c r="C388" s="30" t="str">
        <f>[2]Calculations!B356</f>
        <v>118 Daisy Bank Road</v>
      </c>
      <c r="D388" s="13" t="str">
        <f>[2]Calculations!C356</f>
        <v>Residential</v>
      </c>
      <c r="E388" s="38">
        <f>[2]Calculations!E356</f>
        <v>9.7629300000000002E-2</v>
      </c>
      <c r="F388" s="38">
        <f>[2]Calculations!I356</f>
        <v>9.7629300000000002E-2</v>
      </c>
      <c r="G388" s="38">
        <f>[2]Calculations!M356</f>
        <v>100</v>
      </c>
      <c r="H388" s="38">
        <f>[2]Calculations!H356</f>
        <v>0</v>
      </c>
      <c r="I388" s="38">
        <f>[2]Calculations!L356</f>
        <v>0</v>
      </c>
      <c r="J388" s="38">
        <f>[2]Calculations!G356</f>
        <v>0</v>
      </c>
      <c r="K388" s="38">
        <f>[2]Calculations!K356</f>
        <v>0</v>
      </c>
      <c r="L388" s="38">
        <f>[2]Calculations!F356</f>
        <v>0</v>
      </c>
      <c r="M388" s="38">
        <f>[2]Calculations!J356</f>
        <v>0</v>
      </c>
      <c r="N388" s="38">
        <f>[2]Calculations!V356</f>
        <v>0</v>
      </c>
      <c r="O388" s="38">
        <f>[2]Calculations!W356</f>
        <v>0</v>
      </c>
      <c r="P388" s="38">
        <f>[2]Calculations!O356</f>
        <v>2.0883510999700001E-2</v>
      </c>
      <c r="Q388" s="38">
        <f>[2]Calculations!S356</f>
        <v>21.390618389868614</v>
      </c>
      <c r="R388" s="38">
        <f>[2]Calculations!Q356</f>
        <v>2.0883510999700001E-2</v>
      </c>
      <c r="S388" s="38">
        <f>[2]Calculations!T356</f>
        <v>21.390618389868614</v>
      </c>
      <c r="T388" s="38">
        <f>[2]Calculations!R356</f>
        <v>0</v>
      </c>
      <c r="U388" s="38">
        <f>[2]Calculations!U356</f>
        <v>0</v>
      </c>
      <c r="V388" s="38" t="str">
        <f>[2]Calculations!X356</f>
        <v>Not Modelled</v>
      </c>
      <c r="W388" s="38" t="str">
        <f>[2]Calculations!Y356</f>
        <v>N/A</v>
      </c>
      <c r="X388" s="38" t="s">
        <v>100</v>
      </c>
      <c r="Y388" s="73" t="s">
        <v>108</v>
      </c>
      <c r="Z388" s="73" t="s">
        <v>109</v>
      </c>
      <c r="AA388" s="38">
        <f>[2]Calculations!AA356</f>
        <v>0</v>
      </c>
      <c r="AB388" s="38">
        <f>[2]Calculations!AM356</f>
        <v>0</v>
      </c>
      <c r="AC388" s="38">
        <f>[2]Calculations!AB356</f>
        <v>0</v>
      </c>
      <c r="AD388" s="38">
        <f>[2]Calculations!AN356</f>
        <v>0</v>
      </c>
      <c r="AE388" s="38">
        <f>[2]Calculations!AC356</f>
        <v>0</v>
      </c>
      <c r="AF388" s="38">
        <f>[2]Calculations!AO356</f>
        <v>0</v>
      </c>
      <c r="AG388" s="38">
        <f>[2]Calculations!AD356</f>
        <v>0</v>
      </c>
      <c r="AH388" s="38">
        <f>[2]Calculations!AP356</f>
        <v>0</v>
      </c>
      <c r="AI388" s="38">
        <f>[2]Calculations!AE356</f>
        <v>0</v>
      </c>
      <c r="AJ388" s="38">
        <f>[2]Calculations!AQ356</f>
        <v>0</v>
      </c>
      <c r="AK388" s="38">
        <f>[2]Calculations!AF356</f>
        <v>0</v>
      </c>
      <c r="AL388" s="38">
        <f>[2]Calculations!AR356</f>
        <v>0</v>
      </c>
      <c r="AM388" s="38">
        <f>[2]Calculations!AG356</f>
        <v>0</v>
      </c>
      <c r="AN388" s="38">
        <f>[2]Calculations!AS356</f>
        <v>0</v>
      </c>
      <c r="AO388" s="38">
        <f>[2]Calculations!AH356</f>
        <v>0</v>
      </c>
      <c r="AP388" s="38">
        <f>[2]Calculations!AT356</f>
        <v>0</v>
      </c>
      <c r="AQ388" s="38">
        <f>[2]Calculations!AI356</f>
        <v>0</v>
      </c>
      <c r="AR388" s="38">
        <f>[2]Calculations!AU356</f>
        <v>0</v>
      </c>
      <c r="AS388" s="38">
        <f>[2]Calculations!AJ356</f>
        <v>0</v>
      </c>
      <c r="AT388" s="38">
        <f>[2]Calculations!AV356</f>
        <v>0</v>
      </c>
      <c r="AU388" s="38">
        <f>[2]Calculations!AK356</f>
        <v>0</v>
      </c>
      <c r="AV388" s="38">
        <f>[2]Calculations!AW356</f>
        <v>0</v>
      </c>
      <c r="AW388" s="13"/>
      <c r="AX388" s="13"/>
      <c r="AY388" s="85" t="str">
        <f>[2]Calculations!D356</f>
        <v>Land Supply 2018</v>
      </c>
    </row>
    <row r="389" spans="2:51" ht="26" x14ac:dyDescent="0.35">
      <c r="B389" s="13" t="str">
        <f>[2]Calculations!A357</f>
        <v>116201/P3QPA/2017</v>
      </c>
      <c r="C389" s="30" t="str">
        <f>[2]Calculations!B357</f>
        <v>Light Alders Farm Boothroyden Road</v>
      </c>
      <c r="D389" s="13" t="str">
        <f>[2]Calculations!C357</f>
        <v>Residential</v>
      </c>
      <c r="E389" s="38">
        <f>[2]Calculations!E357</f>
        <v>0.11931700000000001</v>
      </c>
      <c r="F389" s="38">
        <f>[2]Calculations!I357</f>
        <v>0.11931700000000001</v>
      </c>
      <c r="G389" s="38">
        <f>[2]Calculations!M357</f>
        <v>100</v>
      </c>
      <c r="H389" s="38">
        <f>[2]Calculations!H357</f>
        <v>0</v>
      </c>
      <c r="I389" s="38">
        <f>[2]Calculations!L357</f>
        <v>0</v>
      </c>
      <c r="J389" s="38">
        <f>[2]Calculations!G357</f>
        <v>0</v>
      </c>
      <c r="K389" s="38">
        <f>[2]Calculations!K357</f>
        <v>0</v>
      </c>
      <c r="L389" s="38">
        <f>[2]Calculations!F357</f>
        <v>0</v>
      </c>
      <c r="M389" s="38">
        <f>[2]Calculations!J357</f>
        <v>0</v>
      </c>
      <c r="N389" s="38">
        <f>[2]Calculations!V357</f>
        <v>0</v>
      </c>
      <c r="O389" s="38">
        <f>[2]Calculations!W357</f>
        <v>0</v>
      </c>
      <c r="P389" s="38">
        <f>[2]Calculations!O357</f>
        <v>0</v>
      </c>
      <c r="Q389" s="38">
        <f>[2]Calculations!S357</f>
        <v>0</v>
      </c>
      <c r="R389" s="38">
        <f>[2]Calculations!Q357</f>
        <v>0</v>
      </c>
      <c r="S389" s="38">
        <f>[2]Calculations!T357</f>
        <v>0</v>
      </c>
      <c r="T389" s="38">
        <f>[2]Calculations!R357</f>
        <v>0</v>
      </c>
      <c r="U389" s="38">
        <f>[2]Calculations!U357</f>
        <v>0</v>
      </c>
      <c r="V389" s="38" t="str">
        <f>[2]Calculations!X357</f>
        <v>Not Modelled</v>
      </c>
      <c r="W389" s="38" t="str">
        <f>[2]Calculations!Y357</f>
        <v>N/A</v>
      </c>
      <c r="X389" s="38" t="s">
        <v>100</v>
      </c>
      <c r="Y389" s="73" t="s">
        <v>106</v>
      </c>
      <c r="Z389" s="74" t="s">
        <v>107</v>
      </c>
      <c r="AA389" s="38">
        <f>[2]Calculations!AA357</f>
        <v>0</v>
      </c>
      <c r="AB389" s="38">
        <f>[2]Calculations!AM357</f>
        <v>0</v>
      </c>
      <c r="AC389" s="38">
        <f>[2]Calculations!AB357</f>
        <v>0</v>
      </c>
      <c r="AD389" s="38">
        <f>[2]Calculations!AN357</f>
        <v>0</v>
      </c>
      <c r="AE389" s="38">
        <f>[2]Calculations!AC357</f>
        <v>0</v>
      </c>
      <c r="AF389" s="38">
        <f>[2]Calculations!AO357</f>
        <v>0</v>
      </c>
      <c r="AG389" s="38">
        <f>[2]Calculations!AD357</f>
        <v>0</v>
      </c>
      <c r="AH389" s="38">
        <f>[2]Calculations!AP357</f>
        <v>0</v>
      </c>
      <c r="AI389" s="38">
        <f>[2]Calculations!AE357</f>
        <v>0.119295022515</v>
      </c>
      <c r="AJ389" s="38">
        <f>[2]Calculations!AQ357</f>
        <v>99.981580592036337</v>
      </c>
      <c r="AK389" s="38">
        <f>[2]Calculations!AF357</f>
        <v>0.119295022515</v>
      </c>
      <c r="AL389" s="38">
        <f>[2]Calculations!AR357</f>
        <v>99.981580592036337</v>
      </c>
      <c r="AM389" s="38">
        <f>[2]Calculations!AG357</f>
        <v>0</v>
      </c>
      <c r="AN389" s="38">
        <f>[2]Calculations!AS357</f>
        <v>0</v>
      </c>
      <c r="AO389" s="38">
        <f>[2]Calculations!AH357</f>
        <v>0</v>
      </c>
      <c r="AP389" s="38">
        <f>[2]Calculations!AT357</f>
        <v>0</v>
      </c>
      <c r="AQ389" s="38">
        <f>[2]Calculations!AI357</f>
        <v>0.119316775002</v>
      </c>
      <c r="AR389" s="38">
        <f>[2]Calculations!AU357</f>
        <v>99.999811428379857</v>
      </c>
      <c r="AS389" s="38">
        <f>[2]Calculations!AJ357</f>
        <v>0</v>
      </c>
      <c r="AT389" s="38">
        <f>[2]Calculations!AV357</f>
        <v>0</v>
      </c>
      <c r="AU389" s="38">
        <f>[2]Calculations!AK357</f>
        <v>0</v>
      </c>
      <c r="AV389" s="38">
        <f>[2]Calculations!AW357</f>
        <v>0</v>
      </c>
      <c r="AW389" s="13"/>
      <c r="AX389" s="13"/>
      <c r="AY389" s="85" t="str">
        <f>[2]Calculations!D357</f>
        <v>Land Supply 2018</v>
      </c>
    </row>
    <row r="390" spans="2:51" ht="26" x14ac:dyDescent="0.35">
      <c r="B390" s="13" t="str">
        <f>[2]Calculations!A358</f>
        <v>116222/FO/2017</v>
      </c>
      <c r="C390" s="30" t="str">
        <f>[2]Calculations!B358</f>
        <v>Land To Rear Of 25 Ladybarn Road Between Nos 1 Ladybarn Lane And 23 Moseley Road</v>
      </c>
      <c r="D390" s="13" t="str">
        <f>[2]Calculations!C358</f>
        <v>Residential</v>
      </c>
      <c r="E390" s="38">
        <f>[2]Calculations!E358</f>
        <v>3.3303699999999999E-2</v>
      </c>
      <c r="F390" s="38">
        <f>[2]Calculations!I358</f>
        <v>3.3303699999999999E-2</v>
      </c>
      <c r="G390" s="38">
        <f>[2]Calculations!M358</f>
        <v>100</v>
      </c>
      <c r="H390" s="38">
        <f>[2]Calculations!H358</f>
        <v>0</v>
      </c>
      <c r="I390" s="38">
        <f>[2]Calculations!L358</f>
        <v>0</v>
      </c>
      <c r="J390" s="38">
        <f>[2]Calculations!G358</f>
        <v>0</v>
      </c>
      <c r="K390" s="38">
        <f>[2]Calculations!K358</f>
        <v>0</v>
      </c>
      <c r="L390" s="38">
        <f>[2]Calculations!F358</f>
        <v>0</v>
      </c>
      <c r="M390" s="38">
        <f>[2]Calculations!J358</f>
        <v>0</v>
      </c>
      <c r="N390" s="38">
        <f>[2]Calculations!V358</f>
        <v>0</v>
      </c>
      <c r="O390" s="38">
        <f>[2]Calculations!W358</f>
        <v>0</v>
      </c>
      <c r="P390" s="38">
        <f>[2]Calculations!O358</f>
        <v>0</v>
      </c>
      <c r="Q390" s="38">
        <f>[2]Calculations!S358</f>
        <v>0</v>
      </c>
      <c r="R390" s="38">
        <f>[2]Calculations!Q358</f>
        <v>0</v>
      </c>
      <c r="S390" s="38">
        <f>[2]Calculations!T358</f>
        <v>0</v>
      </c>
      <c r="T390" s="38">
        <f>[2]Calculations!R358</f>
        <v>0</v>
      </c>
      <c r="U390" s="38">
        <f>[2]Calculations!U358</f>
        <v>0</v>
      </c>
      <c r="V390" s="38" t="str">
        <f>[2]Calculations!X358</f>
        <v>Not Modelled</v>
      </c>
      <c r="W390" s="38" t="str">
        <f>[2]Calculations!Y358</f>
        <v>N/A</v>
      </c>
      <c r="X390" s="38" t="s">
        <v>100</v>
      </c>
      <c r="Y390" s="73" t="s">
        <v>106</v>
      </c>
      <c r="Z390" s="74" t="s">
        <v>107</v>
      </c>
      <c r="AA390" s="38">
        <f>[2]Calculations!AA358</f>
        <v>0</v>
      </c>
      <c r="AB390" s="38">
        <f>[2]Calculations!AM358</f>
        <v>0</v>
      </c>
      <c r="AC390" s="38">
        <f>[2]Calculations!AB358</f>
        <v>0</v>
      </c>
      <c r="AD390" s="38">
        <f>[2]Calculations!AN358</f>
        <v>0</v>
      </c>
      <c r="AE390" s="38">
        <f>[2]Calculations!AC358</f>
        <v>0</v>
      </c>
      <c r="AF390" s="38">
        <f>[2]Calculations!AO358</f>
        <v>0</v>
      </c>
      <c r="AG390" s="38">
        <f>[2]Calculations!AD358</f>
        <v>0</v>
      </c>
      <c r="AH390" s="38">
        <f>[2]Calculations!AP358</f>
        <v>0</v>
      </c>
      <c r="AI390" s="38">
        <f>[2]Calculations!AE358</f>
        <v>0</v>
      </c>
      <c r="AJ390" s="38">
        <f>[2]Calculations!AQ358</f>
        <v>0</v>
      </c>
      <c r="AK390" s="38">
        <f>[2]Calculations!AF358</f>
        <v>0</v>
      </c>
      <c r="AL390" s="38">
        <f>[2]Calculations!AR358</f>
        <v>0</v>
      </c>
      <c r="AM390" s="38">
        <f>[2]Calculations!AG358</f>
        <v>0</v>
      </c>
      <c r="AN390" s="38">
        <f>[2]Calculations!AS358</f>
        <v>0</v>
      </c>
      <c r="AO390" s="38">
        <f>[2]Calculations!AH358</f>
        <v>0</v>
      </c>
      <c r="AP390" s="38">
        <f>[2]Calculations!AT358</f>
        <v>0</v>
      </c>
      <c r="AQ390" s="38">
        <f>[2]Calculations!AI358</f>
        <v>0</v>
      </c>
      <c r="AR390" s="38">
        <f>[2]Calculations!AU358</f>
        <v>0</v>
      </c>
      <c r="AS390" s="38">
        <f>[2]Calculations!AJ358</f>
        <v>0</v>
      </c>
      <c r="AT390" s="38">
        <f>[2]Calculations!AV358</f>
        <v>0</v>
      </c>
      <c r="AU390" s="38">
        <f>[2]Calculations!AK358</f>
        <v>0</v>
      </c>
      <c r="AV390" s="38">
        <f>[2]Calculations!AW358</f>
        <v>0</v>
      </c>
      <c r="AW390" s="13"/>
      <c r="AX390" s="13"/>
      <c r="AY390" s="85" t="str">
        <f>[2]Calculations!D358</f>
        <v>Land Supply 2018</v>
      </c>
    </row>
    <row r="391" spans="2:51" ht="14.5" x14ac:dyDescent="0.35">
      <c r="B391" s="13" t="str">
        <f>[2]Calculations!A359</f>
        <v>116233/FO/2017</v>
      </c>
      <c r="C391" s="30" t="str">
        <f>[2]Calculations!B359</f>
        <v>167 Fog Lane</v>
      </c>
      <c r="D391" s="13" t="str">
        <f>[2]Calculations!C359</f>
        <v>Residential</v>
      </c>
      <c r="E391" s="38">
        <f>[2]Calculations!E359</f>
        <v>1.4662400000000001E-2</v>
      </c>
      <c r="F391" s="38">
        <f>[2]Calculations!I359</f>
        <v>1.4662400000000001E-2</v>
      </c>
      <c r="G391" s="38">
        <f>[2]Calculations!M359</f>
        <v>100</v>
      </c>
      <c r="H391" s="38">
        <f>[2]Calculations!H359</f>
        <v>0</v>
      </c>
      <c r="I391" s="38">
        <f>[2]Calculations!L359</f>
        <v>0</v>
      </c>
      <c r="J391" s="38">
        <f>[2]Calculations!G359</f>
        <v>0</v>
      </c>
      <c r="K391" s="38">
        <f>[2]Calculations!K359</f>
        <v>0</v>
      </c>
      <c r="L391" s="38">
        <f>[2]Calculations!F359</f>
        <v>0</v>
      </c>
      <c r="M391" s="38">
        <f>[2]Calculations!J359</f>
        <v>0</v>
      </c>
      <c r="N391" s="38">
        <f>[2]Calculations!V359</f>
        <v>0</v>
      </c>
      <c r="O391" s="38">
        <f>[2]Calculations!W359</f>
        <v>0</v>
      </c>
      <c r="P391" s="38">
        <f>[2]Calculations!O359</f>
        <v>3.6823100000000001E-4</v>
      </c>
      <c r="Q391" s="38">
        <f>[2]Calculations!S359</f>
        <v>2.5113964971628109</v>
      </c>
      <c r="R391" s="38">
        <f>[2]Calculations!Q359</f>
        <v>0</v>
      </c>
      <c r="S391" s="38">
        <f>[2]Calculations!T359</f>
        <v>0</v>
      </c>
      <c r="T391" s="38">
        <f>[2]Calculations!R359</f>
        <v>0</v>
      </c>
      <c r="U391" s="38">
        <f>[2]Calculations!U359</f>
        <v>0</v>
      </c>
      <c r="V391" s="38" t="str">
        <f>[2]Calculations!X359</f>
        <v>Not Modelled</v>
      </c>
      <c r="W391" s="38" t="str">
        <f>[2]Calculations!Y359</f>
        <v>N/A</v>
      </c>
      <c r="X391" s="38" t="s">
        <v>100</v>
      </c>
      <c r="Y391" s="73" t="s">
        <v>105</v>
      </c>
      <c r="Z391" s="73" t="s">
        <v>1066</v>
      </c>
      <c r="AA391" s="38">
        <f>[2]Calculations!AA359</f>
        <v>0</v>
      </c>
      <c r="AB391" s="38">
        <f>[2]Calculations!AM359</f>
        <v>0</v>
      </c>
      <c r="AC391" s="38">
        <f>[2]Calculations!AB359</f>
        <v>0</v>
      </c>
      <c r="AD391" s="38">
        <f>[2]Calculations!AN359</f>
        <v>0</v>
      </c>
      <c r="AE391" s="38">
        <f>[2]Calculations!AC359</f>
        <v>0</v>
      </c>
      <c r="AF391" s="38">
        <f>[2]Calculations!AO359</f>
        <v>0</v>
      </c>
      <c r="AG391" s="38">
        <f>[2]Calculations!AD359</f>
        <v>0</v>
      </c>
      <c r="AH391" s="38">
        <f>[2]Calculations!AP359</f>
        <v>0</v>
      </c>
      <c r="AI391" s="38">
        <f>[2]Calculations!AE359</f>
        <v>0</v>
      </c>
      <c r="AJ391" s="38">
        <f>[2]Calculations!AQ359</f>
        <v>0</v>
      </c>
      <c r="AK391" s="38">
        <f>[2]Calculations!AF359</f>
        <v>0</v>
      </c>
      <c r="AL391" s="38">
        <f>[2]Calculations!AR359</f>
        <v>0</v>
      </c>
      <c r="AM391" s="38">
        <f>[2]Calculations!AG359</f>
        <v>0</v>
      </c>
      <c r="AN391" s="38">
        <f>[2]Calculations!AS359</f>
        <v>0</v>
      </c>
      <c r="AO391" s="38">
        <f>[2]Calculations!AH359</f>
        <v>0</v>
      </c>
      <c r="AP391" s="38">
        <f>[2]Calculations!AT359</f>
        <v>0</v>
      </c>
      <c r="AQ391" s="38">
        <f>[2]Calculations!AI359</f>
        <v>0</v>
      </c>
      <c r="AR391" s="38">
        <f>[2]Calculations!AU359</f>
        <v>0</v>
      </c>
      <c r="AS391" s="38">
        <f>[2]Calculations!AJ359</f>
        <v>0</v>
      </c>
      <c r="AT391" s="38">
        <f>[2]Calculations!AV359</f>
        <v>0</v>
      </c>
      <c r="AU391" s="38">
        <f>[2]Calculations!AK359</f>
        <v>0</v>
      </c>
      <c r="AV391" s="38">
        <f>[2]Calculations!AW359</f>
        <v>0</v>
      </c>
      <c r="AW391" s="13"/>
      <c r="AX391" s="13"/>
      <c r="AY391" s="85" t="str">
        <f>[2]Calculations!D359</f>
        <v>Land Supply 2018</v>
      </c>
    </row>
    <row r="392" spans="2:51" ht="14.5" x14ac:dyDescent="0.35">
      <c r="B392" s="13" t="str">
        <f>[2]Calculations!A360</f>
        <v>116243/FU/2017</v>
      </c>
      <c r="C392" s="30" t="str">
        <f>[2]Calculations!B360</f>
        <v>Second Floor Of 18 - 22 Mosley Street Manchester M2 3AQ</v>
      </c>
      <c r="D392" s="13" t="str">
        <f>[2]Calculations!C360</f>
        <v>Offices</v>
      </c>
      <c r="E392" s="38">
        <f>[2]Calculations!E360</f>
        <v>2.7228499999999999E-2</v>
      </c>
      <c r="F392" s="38">
        <f>[2]Calculations!I360</f>
        <v>2.7228499999999999E-2</v>
      </c>
      <c r="G392" s="38">
        <f>[2]Calculations!M360</f>
        <v>100</v>
      </c>
      <c r="H392" s="38">
        <f>[2]Calculations!H360</f>
        <v>0</v>
      </c>
      <c r="I392" s="38">
        <f>[2]Calculations!L360</f>
        <v>0</v>
      </c>
      <c r="J392" s="38">
        <f>[2]Calculations!G360</f>
        <v>0</v>
      </c>
      <c r="K392" s="38">
        <f>[2]Calculations!K360</f>
        <v>0</v>
      </c>
      <c r="L392" s="38">
        <f>[2]Calculations!F360</f>
        <v>0</v>
      </c>
      <c r="M392" s="38">
        <f>[2]Calculations!J360</f>
        <v>0</v>
      </c>
      <c r="N392" s="38">
        <f>[2]Calculations!V360</f>
        <v>0</v>
      </c>
      <c r="O392" s="38">
        <f>[2]Calculations!W360</f>
        <v>0</v>
      </c>
      <c r="P392" s="38">
        <f>[2]Calculations!O360</f>
        <v>1.05769E-5</v>
      </c>
      <c r="Q392" s="38">
        <f>[2]Calculations!S360</f>
        <v>3.884496024386213E-2</v>
      </c>
      <c r="R392" s="38">
        <f>[2]Calculations!Q360</f>
        <v>0</v>
      </c>
      <c r="S392" s="38">
        <f>[2]Calculations!T360</f>
        <v>0</v>
      </c>
      <c r="T392" s="38">
        <f>[2]Calculations!R360</f>
        <v>0</v>
      </c>
      <c r="U392" s="38">
        <f>[2]Calculations!U360</f>
        <v>0</v>
      </c>
      <c r="V392" s="38" t="str">
        <f>[2]Calculations!X360</f>
        <v>Not Modelled</v>
      </c>
      <c r="W392" s="38" t="str">
        <f>[2]Calculations!Y360</f>
        <v>N/A</v>
      </c>
      <c r="X392" s="38" t="s">
        <v>101</v>
      </c>
      <c r="Y392" s="73" t="s">
        <v>105</v>
      </c>
      <c r="Z392" s="73" t="s">
        <v>1066</v>
      </c>
      <c r="AA392" s="38">
        <f>[2]Calculations!AA360</f>
        <v>0</v>
      </c>
      <c r="AB392" s="38">
        <f>[2]Calculations!AM360</f>
        <v>0</v>
      </c>
      <c r="AC392" s="38">
        <f>[2]Calculations!AB360</f>
        <v>0</v>
      </c>
      <c r="AD392" s="38">
        <f>[2]Calculations!AN360</f>
        <v>0</v>
      </c>
      <c r="AE392" s="38">
        <f>[2]Calculations!AC360</f>
        <v>0</v>
      </c>
      <c r="AF392" s="38">
        <f>[2]Calculations!AO360</f>
        <v>0</v>
      </c>
      <c r="AG392" s="38">
        <f>[2]Calculations!AD360</f>
        <v>0</v>
      </c>
      <c r="AH392" s="38">
        <f>[2]Calculations!AP360</f>
        <v>0</v>
      </c>
      <c r="AI392" s="38">
        <f>[2]Calculations!AE360</f>
        <v>0</v>
      </c>
      <c r="AJ392" s="38">
        <f>[2]Calculations!AQ360</f>
        <v>0</v>
      </c>
      <c r="AK392" s="38">
        <f>[2]Calculations!AF360</f>
        <v>0</v>
      </c>
      <c r="AL392" s="38">
        <f>[2]Calculations!AR360</f>
        <v>0</v>
      </c>
      <c r="AM392" s="38">
        <f>[2]Calculations!AG360</f>
        <v>0</v>
      </c>
      <c r="AN392" s="38">
        <f>[2]Calculations!AS360</f>
        <v>0</v>
      </c>
      <c r="AO392" s="38">
        <f>[2]Calculations!AH360</f>
        <v>0</v>
      </c>
      <c r="AP392" s="38">
        <f>[2]Calculations!AT360</f>
        <v>0</v>
      </c>
      <c r="AQ392" s="38">
        <f>[2]Calculations!AI360</f>
        <v>0</v>
      </c>
      <c r="AR392" s="38">
        <f>[2]Calculations!AU360</f>
        <v>0</v>
      </c>
      <c r="AS392" s="38">
        <f>[2]Calculations!AJ360</f>
        <v>0</v>
      </c>
      <c r="AT392" s="38">
        <f>[2]Calculations!AV360</f>
        <v>0</v>
      </c>
      <c r="AU392" s="38">
        <f>[2]Calculations!AK360</f>
        <v>0</v>
      </c>
      <c r="AV392" s="38">
        <f>[2]Calculations!AW360</f>
        <v>0</v>
      </c>
      <c r="AW392" s="13"/>
      <c r="AX392" s="13"/>
      <c r="AY392" s="85" t="str">
        <f>[2]Calculations!D360</f>
        <v>Land Supply 2018</v>
      </c>
    </row>
    <row r="393" spans="2:51" ht="14.5" x14ac:dyDescent="0.35">
      <c r="B393" s="13" t="str">
        <f>[2]Calculations!A361</f>
        <v>116300/FO/2017</v>
      </c>
      <c r="C393" s="30" t="str">
        <f>[2]Calculations!B361</f>
        <v>New Little Mill (Jersey Street/Bengal Street)</v>
      </c>
      <c r="D393" s="13" t="str">
        <f>[2]Calculations!C361</f>
        <v>Residential</v>
      </c>
      <c r="E393" s="38">
        <f>[2]Calculations!E361</f>
        <v>0.19927300000000001</v>
      </c>
      <c r="F393" s="38">
        <f>[2]Calculations!I361</f>
        <v>0.19927300000000001</v>
      </c>
      <c r="G393" s="38">
        <f>[2]Calculations!M361</f>
        <v>100</v>
      </c>
      <c r="H393" s="38">
        <f>[2]Calculations!H361</f>
        <v>0</v>
      </c>
      <c r="I393" s="38">
        <f>[2]Calculations!L361</f>
        <v>0</v>
      </c>
      <c r="J393" s="38">
        <f>[2]Calculations!G361</f>
        <v>0</v>
      </c>
      <c r="K393" s="38">
        <f>[2]Calculations!K361</f>
        <v>0</v>
      </c>
      <c r="L393" s="38">
        <f>[2]Calculations!F361</f>
        <v>0</v>
      </c>
      <c r="M393" s="38">
        <f>[2]Calculations!J361</f>
        <v>0</v>
      </c>
      <c r="N393" s="38">
        <f>[2]Calculations!V361</f>
        <v>0</v>
      </c>
      <c r="O393" s="38">
        <f>[2]Calculations!W361</f>
        <v>0</v>
      </c>
      <c r="P393" s="38">
        <f>[2]Calculations!O361</f>
        <v>5.4012599999999997E-3</v>
      </c>
      <c r="Q393" s="38">
        <f>[2]Calculations!S361</f>
        <v>2.7104826042665087</v>
      </c>
      <c r="R393" s="38">
        <f>[2]Calculations!Q361</f>
        <v>0</v>
      </c>
      <c r="S393" s="38">
        <f>[2]Calculations!T361</f>
        <v>0</v>
      </c>
      <c r="T393" s="38">
        <f>[2]Calculations!R361</f>
        <v>0</v>
      </c>
      <c r="U393" s="38">
        <f>[2]Calculations!U361</f>
        <v>0</v>
      </c>
      <c r="V393" s="38" t="str">
        <f>[2]Calculations!X361</f>
        <v>Not Modelled</v>
      </c>
      <c r="W393" s="38" t="str">
        <f>[2]Calculations!Y361</f>
        <v>N/A</v>
      </c>
      <c r="X393" s="38" t="s">
        <v>100</v>
      </c>
      <c r="Y393" s="73" t="s">
        <v>105</v>
      </c>
      <c r="Z393" s="73" t="s">
        <v>1066</v>
      </c>
      <c r="AA393" s="38">
        <f>[2]Calculations!AA361</f>
        <v>0</v>
      </c>
      <c r="AB393" s="38">
        <f>[2]Calculations!AM361</f>
        <v>0</v>
      </c>
      <c r="AC393" s="38">
        <f>[2]Calculations!AB361</f>
        <v>0</v>
      </c>
      <c r="AD393" s="38">
        <f>[2]Calculations!AN361</f>
        <v>0</v>
      </c>
      <c r="AE393" s="38">
        <f>[2]Calculations!AC361</f>
        <v>0</v>
      </c>
      <c r="AF393" s="38">
        <f>[2]Calculations!AO361</f>
        <v>0</v>
      </c>
      <c r="AG393" s="38">
        <f>[2]Calculations!AD361</f>
        <v>0</v>
      </c>
      <c r="AH393" s="38">
        <f>[2]Calculations!AP361</f>
        <v>0</v>
      </c>
      <c r="AI393" s="38">
        <f>[2]Calculations!AE361</f>
        <v>0</v>
      </c>
      <c r="AJ393" s="38">
        <f>[2]Calculations!AQ361</f>
        <v>0</v>
      </c>
      <c r="AK393" s="38">
        <f>[2]Calculations!AF361</f>
        <v>0</v>
      </c>
      <c r="AL393" s="38">
        <f>[2]Calculations!AR361</f>
        <v>0</v>
      </c>
      <c r="AM393" s="38">
        <f>[2]Calculations!AG361</f>
        <v>0</v>
      </c>
      <c r="AN393" s="38">
        <f>[2]Calculations!AS361</f>
        <v>0</v>
      </c>
      <c r="AO393" s="38">
        <f>[2]Calculations!AH361</f>
        <v>0</v>
      </c>
      <c r="AP393" s="38">
        <f>[2]Calculations!AT361</f>
        <v>0</v>
      </c>
      <c r="AQ393" s="38">
        <f>[2]Calculations!AI361</f>
        <v>0.199273424999</v>
      </c>
      <c r="AR393" s="38">
        <f>[2]Calculations!AU361</f>
        <v>100.00021327475372</v>
      </c>
      <c r="AS393" s="38">
        <f>[2]Calculations!AJ361</f>
        <v>0</v>
      </c>
      <c r="AT393" s="38">
        <f>[2]Calculations!AV361</f>
        <v>0</v>
      </c>
      <c r="AU393" s="38">
        <f>[2]Calculations!AK361</f>
        <v>0</v>
      </c>
      <c r="AV393" s="38">
        <f>[2]Calculations!AW361</f>
        <v>0</v>
      </c>
      <c r="AW393" s="13"/>
      <c r="AX393" s="13"/>
      <c r="AY393" s="85" t="str">
        <f>[2]Calculations!D361</f>
        <v>Land Supply 2018</v>
      </c>
    </row>
    <row r="394" spans="2:51" ht="26" x14ac:dyDescent="0.35">
      <c r="B394" s="13" t="str">
        <f>[2]Calculations!A362</f>
        <v>116319/FO/2017</v>
      </c>
      <c r="C394" s="30" t="str">
        <f>[2]Calculations!B362</f>
        <v>406 Wilbraham Road</v>
      </c>
      <c r="D394" s="13" t="str">
        <f>[2]Calculations!C362</f>
        <v>Residential</v>
      </c>
      <c r="E394" s="38">
        <f>[2]Calculations!E362</f>
        <v>1.7578300000000002E-2</v>
      </c>
      <c r="F394" s="38">
        <f>[2]Calculations!I362</f>
        <v>1.7578300000000002E-2</v>
      </c>
      <c r="G394" s="38">
        <f>[2]Calculations!M362</f>
        <v>100</v>
      </c>
      <c r="H394" s="38">
        <f>[2]Calculations!H362</f>
        <v>0</v>
      </c>
      <c r="I394" s="38">
        <f>[2]Calculations!L362</f>
        <v>0</v>
      </c>
      <c r="J394" s="38">
        <f>[2]Calculations!G362</f>
        <v>0</v>
      </c>
      <c r="K394" s="38">
        <f>[2]Calculations!K362</f>
        <v>0</v>
      </c>
      <c r="L394" s="38">
        <f>[2]Calculations!F362</f>
        <v>0</v>
      </c>
      <c r="M394" s="38">
        <f>[2]Calculations!J362</f>
        <v>0</v>
      </c>
      <c r="N394" s="38">
        <f>[2]Calculations!V362</f>
        <v>0</v>
      </c>
      <c r="O394" s="38">
        <f>[2]Calculations!W362</f>
        <v>0</v>
      </c>
      <c r="P394" s="38">
        <f>[2]Calculations!O362</f>
        <v>0</v>
      </c>
      <c r="Q394" s="38">
        <f>[2]Calculations!S362</f>
        <v>0</v>
      </c>
      <c r="R394" s="38">
        <f>[2]Calculations!Q362</f>
        <v>0</v>
      </c>
      <c r="S394" s="38">
        <f>[2]Calculations!T362</f>
        <v>0</v>
      </c>
      <c r="T394" s="38">
        <f>[2]Calculations!R362</f>
        <v>0</v>
      </c>
      <c r="U394" s="38">
        <f>[2]Calculations!U362</f>
        <v>0</v>
      </c>
      <c r="V394" s="38" t="str">
        <f>[2]Calculations!X362</f>
        <v>Not Modelled</v>
      </c>
      <c r="W394" s="38" t="str">
        <f>[2]Calculations!Y362</f>
        <v>N/A</v>
      </c>
      <c r="X394" s="38" t="s">
        <v>100</v>
      </c>
      <c r="Y394" s="73" t="s">
        <v>106</v>
      </c>
      <c r="Z394" s="74" t="s">
        <v>107</v>
      </c>
      <c r="AA394" s="38">
        <f>[2]Calculations!AA362</f>
        <v>0</v>
      </c>
      <c r="AB394" s="38">
        <f>[2]Calculations!AM362</f>
        <v>0</v>
      </c>
      <c r="AC394" s="38">
        <f>[2]Calculations!AB362</f>
        <v>0</v>
      </c>
      <c r="AD394" s="38">
        <f>[2]Calculations!AN362</f>
        <v>0</v>
      </c>
      <c r="AE394" s="38">
        <f>[2]Calculations!AC362</f>
        <v>0</v>
      </c>
      <c r="AF394" s="38">
        <f>[2]Calculations!AO362</f>
        <v>0</v>
      </c>
      <c r="AG394" s="38">
        <f>[2]Calculations!AD362</f>
        <v>0</v>
      </c>
      <c r="AH394" s="38">
        <f>[2]Calculations!AP362</f>
        <v>0</v>
      </c>
      <c r="AI394" s="38">
        <f>[2]Calculations!AE362</f>
        <v>0</v>
      </c>
      <c r="AJ394" s="38">
        <f>[2]Calculations!AQ362</f>
        <v>0</v>
      </c>
      <c r="AK394" s="38">
        <f>[2]Calculations!AF362</f>
        <v>0</v>
      </c>
      <c r="AL394" s="38">
        <f>[2]Calculations!AR362</f>
        <v>0</v>
      </c>
      <c r="AM394" s="38">
        <f>[2]Calculations!AG362</f>
        <v>0</v>
      </c>
      <c r="AN394" s="38">
        <f>[2]Calculations!AS362</f>
        <v>0</v>
      </c>
      <c r="AO394" s="38">
        <f>[2]Calculations!AH362</f>
        <v>0</v>
      </c>
      <c r="AP394" s="38">
        <f>[2]Calculations!AT362</f>
        <v>0</v>
      </c>
      <c r="AQ394" s="38">
        <f>[2]Calculations!AI362</f>
        <v>0</v>
      </c>
      <c r="AR394" s="38">
        <f>[2]Calculations!AU362</f>
        <v>0</v>
      </c>
      <c r="AS394" s="38">
        <f>[2]Calculations!AJ362</f>
        <v>0</v>
      </c>
      <c r="AT394" s="38">
        <f>[2]Calculations!AV362</f>
        <v>0</v>
      </c>
      <c r="AU394" s="38">
        <f>[2]Calculations!AK362</f>
        <v>0</v>
      </c>
      <c r="AV394" s="38">
        <f>[2]Calculations!AW362</f>
        <v>0</v>
      </c>
      <c r="AW394" s="13"/>
      <c r="AX394" s="13"/>
      <c r="AY394" s="85" t="str">
        <f>[2]Calculations!D362</f>
        <v>Land Supply 2018</v>
      </c>
    </row>
    <row r="395" spans="2:51" ht="26" x14ac:dyDescent="0.35">
      <c r="B395" s="13" t="str">
        <f>[2]Calculations!A363</f>
        <v>116320/FO/2017</v>
      </c>
      <c r="C395" s="30" t="str">
        <f>[2]Calculations!B363</f>
        <v>70 White Moss Road</v>
      </c>
      <c r="D395" s="13" t="str">
        <f>[2]Calculations!C363</f>
        <v>Residential</v>
      </c>
      <c r="E395" s="38">
        <f>[2]Calculations!E363</f>
        <v>2.68925E-2</v>
      </c>
      <c r="F395" s="38">
        <f>[2]Calculations!I363</f>
        <v>2.68925E-2</v>
      </c>
      <c r="G395" s="38">
        <f>[2]Calculations!M363</f>
        <v>100</v>
      </c>
      <c r="H395" s="38">
        <f>[2]Calculations!H363</f>
        <v>0</v>
      </c>
      <c r="I395" s="38">
        <f>[2]Calculations!L363</f>
        <v>0</v>
      </c>
      <c r="J395" s="38">
        <f>[2]Calculations!G363</f>
        <v>0</v>
      </c>
      <c r="K395" s="38">
        <f>[2]Calculations!K363</f>
        <v>0</v>
      </c>
      <c r="L395" s="38">
        <f>[2]Calculations!F363</f>
        <v>0</v>
      </c>
      <c r="M395" s="38">
        <f>[2]Calculations!J363</f>
        <v>0</v>
      </c>
      <c r="N395" s="38">
        <f>[2]Calculations!V363</f>
        <v>0</v>
      </c>
      <c r="O395" s="38">
        <f>[2]Calculations!W363</f>
        <v>0</v>
      </c>
      <c r="P395" s="38">
        <f>[2]Calculations!O363</f>
        <v>0</v>
      </c>
      <c r="Q395" s="38">
        <f>[2]Calculations!S363</f>
        <v>0</v>
      </c>
      <c r="R395" s="38">
        <f>[2]Calculations!Q363</f>
        <v>0</v>
      </c>
      <c r="S395" s="38">
        <f>[2]Calculations!T363</f>
        <v>0</v>
      </c>
      <c r="T395" s="38">
        <f>[2]Calculations!R363</f>
        <v>0</v>
      </c>
      <c r="U395" s="38">
        <f>[2]Calculations!U363</f>
        <v>0</v>
      </c>
      <c r="V395" s="38" t="str">
        <f>[2]Calculations!X363</f>
        <v>Not Modelled</v>
      </c>
      <c r="W395" s="38" t="str">
        <f>[2]Calculations!Y363</f>
        <v>N/A</v>
      </c>
      <c r="X395" s="38" t="s">
        <v>100</v>
      </c>
      <c r="Y395" s="73" t="s">
        <v>106</v>
      </c>
      <c r="Z395" s="74" t="s">
        <v>107</v>
      </c>
      <c r="AA395" s="38">
        <f>[2]Calculations!AA363</f>
        <v>0</v>
      </c>
      <c r="AB395" s="38">
        <f>[2]Calculations!AM363</f>
        <v>0</v>
      </c>
      <c r="AC395" s="38">
        <f>[2]Calculations!AB363</f>
        <v>0</v>
      </c>
      <c r="AD395" s="38">
        <f>[2]Calculations!AN363</f>
        <v>0</v>
      </c>
      <c r="AE395" s="38">
        <f>[2]Calculations!AC363</f>
        <v>0</v>
      </c>
      <c r="AF395" s="38">
        <f>[2]Calculations!AO363</f>
        <v>0</v>
      </c>
      <c r="AG395" s="38">
        <f>[2]Calculations!AD363</f>
        <v>0</v>
      </c>
      <c r="AH395" s="38">
        <f>[2]Calculations!AP363</f>
        <v>0</v>
      </c>
      <c r="AI395" s="38">
        <f>[2]Calculations!AE363</f>
        <v>0</v>
      </c>
      <c r="AJ395" s="38">
        <f>[2]Calculations!AQ363</f>
        <v>0</v>
      </c>
      <c r="AK395" s="38">
        <f>[2]Calculations!AF363</f>
        <v>0</v>
      </c>
      <c r="AL395" s="38">
        <f>[2]Calculations!AR363</f>
        <v>0</v>
      </c>
      <c r="AM395" s="38">
        <f>[2]Calculations!AG363</f>
        <v>0</v>
      </c>
      <c r="AN395" s="38">
        <f>[2]Calculations!AS363</f>
        <v>0</v>
      </c>
      <c r="AO395" s="38">
        <f>[2]Calculations!AH363</f>
        <v>0</v>
      </c>
      <c r="AP395" s="38">
        <f>[2]Calculations!AT363</f>
        <v>0</v>
      </c>
      <c r="AQ395" s="38">
        <f>[2]Calculations!AI363</f>
        <v>2.6892484999099998E-2</v>
      </c>
      <c r="AR395" s="38">
        <f>[2]Calculations!AU363</f>
        <v>99.999944219020165</v>
      </c>
      <c r="AS395" s="38">
        <f>[2]Calculations!AJ363</f>
        <v>0</v>
      </c>
      <c r="AT395" s="38">
        <f>[2]Calculations!AV363</f>
        <v>0</v>
      </c>
      <c r="AU395" s="38">
        <f>[2]Calculations!AK363</f>
        <v>0</v>
      </c>
      <c r="AV395" s="38">
        <f>[2]Calculations!AW363</f>
        <v>0</v>
      </c>
      <c r="AW395" s="13"/>
      <c r="AX395" s="13"/>
      <c r="AY395" s="85" t="str">
        <f>[2]Calculations!D363</f>
        <v>Land Supply 2018</v>
      </c>
    </row>
    <row r="396" spans="2:51" ht="26" x14ac:dyDescent="0.35">
      <c r="B396" s="13" t="str">
        <f>[2]Calculations!A364</f>
        <v>116332/FO/2017</v>
      </c>
      <c r="C396" s="30" t="str">
        <f>[2]Calculations!B364</f>
        <v>Land To The North Of Marie Louise Gardens Lodge (24 Holme Road)</v>
      </c>
      <c r="D396" s="13" t="str">
        <f>[2]Calculations!C364</f>
        <v>Residential</v>
      </c>
      <c r="E396" s="38">
        <f>[2]Calculations!E364</f>
        <v>4.7859699999999998E-2</v>
      </c>
      <c r="F396" s="38">
        <f>[2]Calculations!I364</f>
        <v>4.7859699999999998E-2</v>
      </c>
      <c r="G396" s="38">
        <f>[2]Calculations!M364</f>
        <v>100</v>
      </c>
      <c r="H396" s="38">
        <f>[2]Calculations!H364</f>
        <v>0</v>
      </c>
      <c r="I396" s="38">
        <f>[2]Calculations!L364</f>
        <v>0</v>
      </c>
      <c r="J396" s="38">
        <f>[2]Calculations!G364</f>
        <v>0</v>
      </c>
      <c r="K396" s="38">
        <f>[2]Calculations!K364</f>
        <v>0</v>
      </c>
      <c r="L396" s="38">
        <f>[2]Calculations!F364</f>
        <v>0</v>
      </c>
      <c r="M396" s="38">
        <f>[2]Calculations!J364</f>
        <v>0</v>
      </c>
      <c r="N396" s="38">
        <f>[2]Calculations!V364</f>
        <v>0</v>
      </c>
      <c r="O396" s="38">
        <f>[2]Calculations!W364</f>
        <v>0</v>
      </c>
      <c r="P396" s="38">
        <f>[2]Calculations!O364</f>
        <v>0</v>
      </c>
      <c r="Q396" s="38">
        <f>[2]Calculations!S364</f>
        <v>0</v>
      </c>
      <c r="R396" s="38">
        <f>[2]Calculations!Q364</f>
        <v>0</v>
      </c>
      <c r="S396" s="38">
        <f>[2]Calculations!T364</f>
        <v>0</v>
      </c>
      <c r="T396" s="38">
        <f>[2]Calculations!R364</f>
        <v>0</v>
      </c>
      <c r="U396" s="38">
        <f>[2]Calculations!U364</f>
        <v>0</v>
      </c>
      <c r="V396" s="38" t="str">
        <f>[2]Calculations!X364</f>
        <v>Not Modelled</v>
      </c>
      <c r="W396" s="38" t="str">
        <f>[2]Calculations!Y364</f>
        <v>N/A</v>
      </c>
      <c r="X396" s="38" t="s">
        <v>100</v>
      </c>
      <c r="Y396" s="73" t="s">
        <v>106</v>
      </c>
      <c r="Z396" s="74" t="s">
        <v>107</v>
      </c>
      <c r="AA396" s="38">
        <f>[2]Calculations!AA364</f>
        <v>0</v>
      </c>
      <c r="AB396" s="38">
        <f>[2]Calculations!AM364</f>
        <v>0</v>
      </c>
      <c r="AC396" s="38">
        <f>[2]Calculations!AB364</f>
        <v>0</v>
      </c>
      <c r="AD396" s="38">
        <f>[2]Calculations!AN364</f>
        <v>0</v>
      </c>
      <c r="AE396" s="38">
        <f>[2]Calculations!AC364</f>
        <v>0</v>
      </c>
      <c r="AF396" s="38">
        <f>[2]Calculations!AO364</f>
        <v>0</v>
      </c>
      <c r="AG396" s="38">
        <f>[2]Calculations!AD364</f>
        <v>0</v>
      </c>
      <c r="AH396" s="38">
        <f>[2]Calculations!AP364</f>
        <v>0</v>
      </c>
      <c r="AI396" s="38">
        <f>[2]Calculations!AE364</f>
        <v>0</v>
      </c>
      <c r="AJ396" s="38">
        <f>[2]Calculations!AQ364</f>
        <v>0</v>
      </c>
      <c r="AK396" s="38">
        <f>[2]Calculations!AF364</f>
        <v>0</v>
      </c>
      <c r="AL396" s="38">
        <f>[2]Calculations!AR364</f>
        <v>0</v>
      </c>
      <c r="AM396" s="38">
        <f>[2]Calculations!AG364</f>
        <v>0</v>
      </c>
      <c r="AN396" s="38">
        <f>[2]Calculations!AS364</f>
        <v>0</v>
      </c>
      <c r="AO396" s="38">
        <f>[2]Calculations!AH364</f>
        <v>0</v>
      </c>
      <c r="AP396" s="38">
        <f>[2]Calculations!AT364</f>
        <v>0</v>
      </c>
      <c r="AQ396" s="38">
        <f>[2]Calculations!AI364</f>
        <v>0</v>
      </c>
      <c r="AR396" s="38">
        <f>[2]Calculations!AU364</f>
        <v>0</v>
      </c>
      <c r="AS396" s="38">
        <f>[2]Calculations!AJ364</f>
        <v>0</v>
      </c>
      <c r="AT396" s="38">
        <f>[2]Calculations!AV364</f>
        <v>0</v>
      </c>
      <c r="AU396" s="38">
        <f>[2]Calculations!AK364</f>
        <v>0</v>
      </c>
      <c r="AV396" s="38">
        <f>[2]Calculations!AW364</f>
        <v>0</v>
      </c>
      <c r="AW396" s="13"/>
      <c r="AX396" s="13"/>
      <c r="AY396" s="85" t="str">
        <f>[2]Calculations!D364</f>
        <v>Land Supply 2018</v>
      </c>
    </row>
    <row r="397" spans="2:51" ht="26" x14ac:dyDescent="0.35">
      <c r="B397" s="13" t="str">
        <f>[2]Calculations!A365</f>
        <v>116341/FO/2017</v>
      </c>
      <c r="C397" s="30" t="str">
        <f>[2]Calculations!B365</f>
        <v>7 Mora Street Manchester M9 4NW</v>
      </c>
      <c r="D397" s="13" t="str">
        <f>[2]Calculations!C365</f>
        <v>Residential</v>
      </c>
      <c r="E397" s="38">
        <f>[2]Calculations!E365</f>
        <v>1.1487199999999999E-2</v>
      </c>
      <c r="F397" s="38">
        <f>[2]Calculations!I365</f>
        <v>1.1487199999999999E-2</v>
      </c>
      <c r="G397" s="38">
        <f>[2]Calculations!M365</f>
        <v>100</v>
      </c>
      <c r="H397" s="38">
        <f>[2]Calculations!H365</f>
        <v>0</v>
      </c>
      <c r="I397" s="38">
        <f>[2]Calculations!L365</f>
        <v>0</v>
      </c>
      <c r="J397" s="38">
        <f>[2]Calculations!G365</f>
        <v>0</v>
      </c>
      <c r="K397" s="38">
        <f>[2]Calculations!K365</f>
        <v>0</v>
      </c>
      <c r="L397" s="38">
        <f>[2]Calculations!F365</f>
        <v>0</v>
      </c>
      <c r="M397" s="38">
        <f>[2]Calculations!J365</f>
        <v>0</v>
      </c>
      <c r="N397" s="38">
        <f>[2]Calculations!V365</f>
        <v>0</v>
      </c>
      <c r="O397" s="38">
        <f>[2]Calculations!W365</f>
        <v>0</v>
      </c>
      <c r="P397" s="38">
        <f>[2]Calculations!O365</f>
        <v>0</v>
      </c>
      <c r="Q397" s="38">
        <f>[2]Calculations!S365</f>
        <v>0</v>
      </c>
      <c r="R397" s="38">
        <f>[2]Calculations!Q365</f>
        <v>0</v>
      </c>
      <c r="S397" s="38">
        <f>[2]Calculations!T365</f>
        <v>0</v>
      </c>
      <c r="T397" s="38">
        <f>[2]Calculations!R365</f>
        <v>0</v>
      </c>
      <c r="U397" s="38">
        <f>[2]Calculations!U365</f>
        <v>0</v>
      </c>
      <c r="V397" s="38" t="str">
        <f>[2]Calculations!X365</f>
        <v>Not Modelled</v>
      </c>
      <c r="W397" s="38" t="str">
        <f>[2]Calculations!Y365</f>
        <v>N/A</v>
      </c>
      <c r="X397" s="38" t="s">
        <v>100</v>
      </c>
      <c r="Y397" s="73" t="s">
        <v>106</v>
      </c>
      <c r="Z397" s="74" t="s">
        <v>107</v>
      </c>
      <c r="AA397" s="38">
        <f>[2]Calculations!AA365</f>
        <v>0</v>
      </c>
      <c r="AB397" s="38">
        <f>[2]Calculations!AM365</f>
        <v>0</v>
      </c>
      <c r="AC397" s="38">
        <f>[2]Calculations!AB365</f>
        <v>0</v>
      </c>
      <c r="AD397" s="38">
        <f>[2]Calculations!AN365</f>
        <v>0</v>
      </c>
      <c r="AE397" s="38">
        <f>[2]Calculations!AC365</f>
        <v>0</v>
      </c>
      <c r="AF397" s="38">
        <f>[2]Calculations!AO365</f>
        <v>0</v>
      </c>
      <c r="AG397" s="38">
        <f>[2]Calculations!AD365</f>
        <v>0</v>
      </c>
      <c r="AH397" s="38">
        <f>[2]Calculations!AP365</f>
        <v>0</v>
      </c>
      <c r="AI397" s="38">
        <f>[2]Calculations!AE365</f>
        <v>0</v>
      </c>
      <c r="AJ397" s="38">
        <f>[2]Calculations!AQ365</f>
        <v>0</v>
      </c>
      <c r="AK397" s="38">
        <f>[2]Calculations!AF365</f>
        <v>0</v>
      </c>
      <c r="AL397" s="38">
        <f>[2]Calculations!AR365</f>
        <v>0</v>
      </c>
      <c r="AM397" s="38">
        <f>[2]Calculations!AG365</f>
        <v>0</v>
      </c>
      <c r="AN397" s="38">
        <f>[2]Calculations!AS365</f>
        <v>0</v>
      </c>
      <c r="AO397" s="38">
        <f>[2]Calculations!AH365</f>
        <v>0</v>
      </c>
      <c r="AP397" s="38">
        <f>[2]Calculations!AT365</f>
        <v>0</v>
      </c>
      <c r="AQ397" s="38">
        <f>[2]Calculations!AI365</f>
        <v>1.14872099996E-2</v>
      </c>
      <c r="AR397" s="38">
        <f>[2]Calculations!AU365</f>
        <v>100.00008704993384</v>
      </c>
      <c r="AS397" s="38">
        <f>[2]Calculations!AJ365</f>
        <v>0</v>
      </c>
      <c r="AT397" s="38">
        <f>[2]Calculations!AV365</f>
        <v>0</v>
      </c>
      <c r="AU397" s="38">
        <f>[2]Calculations!AK365</f>
        <v>0</v>
      </c>
      <c r="AV397" s="38">
        <f>[2]Calculations!AW365</f>
        <v>0</v>
      </c>
      <c r="AW397" s="13"/>
      <c r="AX397" s="13"/>
      <c r="AY397" s="85" t="str">
        <f>[2]Calculations!D365</f>
        <v>Land Supply 2018</v>
      </c>
    </row>
    <row r="398" spans="2:51" ht="51" x14ac:dyDescent="0.35">
      <c r="B398" s="13" t="str">
        <f>[2]Calculations!A366</f>
        <v>116366/FO/2017</v>
      </c>
      <c r="C398" s="30" t="str">
        <f>[2]Calculations!B366</f>
        <v>Land Bounded By Dantzic Street &amp; Aspin Lane, Land Bounded By Gould Street &amp; Angel Meadows And Land Bounded By Old Mount Street, School Street, Naples Street &amp; Ludgate Street Manchester</v>
      </c>
      <c r="D398" s="13" t="str">
        <f>[2]Calculations!C366</f>
        <v>Offices</v>
      </c>
      <c r="E398" s="38">
        <f>[2]Calculations!E366</f>
        <v>1.3801099999999999</v>
      </c>
      <c r="F398" s="38">
        <f>[2]Calculations!I366</f>
        <v>1.19976787953305</v>
      </c>
      <c r="G398" s="38">
        <f>[2]Calculations!M366</f>
        <v>86.932771991584005</v>
      </c>
      <c r="H398" s="38">
        <f>[2]Calculations!H366</f>
        <v>0.177100842506</v>
      </c>
      <c r="I398" s="38">
        <f>[2]Calculations!L366</f>
        <v>12.832371514299584</v>
      </c>
      <c r="J398" s="38">
        <f>[2]Calculations!G366</f>
        <v>3.24127796095E-3</v>
      </c>
      <c r="K398" s="38">
        <f>[2]Calculations!K366</f>
        <v>0.23485649411641102</v>
      </c>
      <c r="L398" s="38">
        <f>[2]Calculations!F366</f>
        <v>0</v>
      </c>
      <c r="M398" s="38">
        <f>[2]Calculations!J366</f>
        <v>0</v>
      </c>
      <c r="N398" s="38">
        <f>[2]Calculations!V366</f>
        <v>0.88502242874500003</v>
      </c>
      <c r="O398" s="38">
        <f>[2]Calculations!W366</f>
        <v>64.126948485627963</v>
      </c>
      <c r="P398" s="38">
        <f>[2]Calculations!O366</f>
        <v>0.15426666743683998</v>
      </c>
      <c r="Q398" s="38">
        <f>[2]Calculations!S366</f>
        <v>11.177853028877408</v>
      </c>
      <c r="R398" s="38">
        <f>[2]Calculations!Q366</f>
        <v>6.4282467436839991E-2</v>
      </c>
      <c r="S398" s="38">
        <f>[2]Calculations!T366</f>
        <v>4.6577785420611395</v>
      </c>
      <c r="T398" s="38">
        <f>[2]Calculations!R366</f>
        <v>2.8009513498400002E-3</v>
      </c>
      <c r="U398" s="38">
        <f>[2]Calculations!U366</f>
        <v>0.20295131184036055</v>
      </c>
      <c r="V398" s="38" t="str">
        <f>[2]Calculations!X366</f>
        <v>Not Modelled</v>
      </c>
      <c r="W398" s="38" t="str">
        <f>[2]Calculations!Y366</f>
        <v>N/A</v>
      </c>
      <c r="X398" s="38" t="s">
        <v>101</v>
      </c>
      <c r="Y398" s="73" t="s">
        <v>105</v>
      </c>
      <c r="Z398" s="73" t="s">
        <v>1066</v>
      </c>
      <c r="AA398" s="38">
        <f>[2]Calculations!AA366</f>
        <v>0</v>
      </c>
      <c r="AB398" s="38">
        <f>[2]Calculations!AM366</f>
        <v>0</v>
      </c>
      <c r="AC398" s="38">
        <f>[2]Calculations!AB366</f>
        <v>0</v>
      </c>
      <c r="AD398" s="38">
        <f>[2]Calculations!AN366</f>
        <v>0</v>
      </c>
      <c r="AE398" s="38">
        <f>[2]Calculations!AC366</f>
        <v>0</v>
      </c>
      <c r="AF398" s="38">
        <f>[2]Calculations!AO366</f>
        <v>0</v>
      </c>
      <c r="AG398" s="38">
        <f>[2]Calculations!AD366</f>
        <v>0</v>
      </c>
      <c r="AH398" s="38">
        <f>[2]Calculations!AP366</f>
        <v>0</v>
      </c>
      <c r="AI398" s="38">
        <f>[2]Calculations!AE366</f>
        <v>0</v>
      </c>
      <c r="AJ398" s="38">
        <f>[2]Calculations!AQ366</f>
        <v>0</v>
      </c>
      <c r="AK398" s="38">
        <f>[2]Calculations!AF366</f>
        <v>0</v>
      </c>
      <c r="AL398" s="38">
        <f>[2]Calculations!AR366</f>
        <v>0</v>
      </c>
      <c r="AM398" s="38">
        <f>[2]Calculations!AG366</f>
        <v>0</v>
      </c>
      <c r="AN398" s="38">
        <f>[2]Calculations!AS366</f>
        <v>0</v>
      </c>
      <c r="AO398" s="38">
        <f>[2]Calculations!AH366</f>
        <v>0</v>
      </c>
      <c r="AP398" s="38">
        <f>[2]Calculations!AT366</f>
        <v>0</v>
      </c>
      <c r="AQ398" s="38">
        <f>[2]Calculations!AI366</f>
        <v>1.3801122699999999</v>
      </c>
      <c r="AR398" s="38">
        <f>[2]Calculations!AU366</f>
        <v>100.00016447964293</v>
      </c>
      <c r="AS398" s="38">
        <f>[2]Calculations!AJ366</f>
        <v>0</v>
      </c>
      <c r="AT398" s="38">
        <f>[2]Calculations!AV366</f>
        <v>0</v>
      </c>
      <c r="AU398" s="38">
        <f>[2]Calculations!AK366</f>
        <v>0</v>
      </c>
      <c r="AV398" s="38">
        <f>[2]Calculations!AW366</f>
        <v>0</v>
      </c>
      <c r="AW398" s="13"/>
      <c r="AX398" s="13"/>
      <c r="AY398" s="85" t="str">
        <f>[2]Calculations!D366</f>
        <v>Land Supply 2018</v>
      </c>
    </row>
    <row r="399" spans="2:51" ht="14.5" x14ac:dyDescent="0.35">
      <c r="B399" s="13" t="str">
        <f>[2]Calculations!A367</f>
        <v>116366/FO/2017</v>
      </c>
      <c r="C399" s="30" t="str">
        <f>[2]Calculations!B367</f>
        <v>NOMA Plots 2, 3, 4 &amp; 5</v>
      </c>
      <c r="D399" s="13" t="str">
        <f>[2]Calculations!C367</f>
        <v>Residential</v>
      </c>
      <c r="E399" s="38">
        <f>[2]Calculations!E367</f>
        <v>1.3801099999999999</v>
      </c>
      <c r="F399" s="38">
        <f>[2]Calculations!I367</f>
        <v>1.19976787953305</v>
      </c>
      <c r="G399" s="38">
        <f>[2]Calculations!M367</f>
        <v>86.932771991584005</v>
      </c>
      <c r="H399" s="38">
        <f>[2]Calculations!H367</f>
        <v>0.177100842506</v>
      </c>
      <c r="I399" s="38">
        <f>[2]Calculations!L367</f>
        <v>12.832371514299584</v>
      </c>
      <c r="J399" s="38">
        <f>[2]Calculations!G367</f>
        <v>3.24127796095E-3</v>
      </c>
      <c r="K399" s="38">
        <f>[2]Calculations!K367</f>
        <v>0.23485649411641102</v>
      </c>
      <c r="L399" s="38">
        <f>[2]Calculations!F367</f>
        <v>0</v>
      </c>
      <c r="M399" s="38">
        <f>[2]Calculations!J367</f>
        <v>0</v>
      </c>
      <c r="N399" s="38">
        <f>[2]Calculations!V367</f>
        <v>0.88502242874500003</v>
      </c>
      <c r="O399" s="38">
        <f>[2]Calculations!W367</f>
        <v>64.126948485627963</v>
      </c>
      <c r="P399" s="38">
        <f>[2]Calculations!O367</f>
        <v>0.15426666743683998</v>
      </c>
      <c r="Q399" s="38">
        <f>[2]Calculations!S367</f>
        <v>11.177853028877408</v>
      </c>
      <c r="R399" s="38">
        <f>[2]Calculations!Q367</f>
        <v>6.4282467436839991E-2</v>
      </c>
      <c r="S399" s="38">
        <f>[2]Calculations!T367</f>
        <v>4.6577785420611395</v>
      </c>
      <c r="T399" s="38">
        <f>[2]Calculations!R367</f>
        <v>2.8009513498400002E-3</v>
      </c>
      <c r="U399" s="38">
        <f>[2]Calculations!U367</f>
        <v>0.20295131184036055</v>
      </c>
      <c r="V399" s="38" t="str">
        <f>[2]Calculations!X367</f>
        <v>Not Modelled</v>
      </c>
      <c r="W399" s="38" t="str">
        <f>[2]Calculations!Y367</f>
        <v>N/A</v>
      </c>
      <c r="X399" s="38" t="s">
        <v>100</v>
      </c>
      <c r="Y399" s="73" t="s">
        <v>108</v>
      </c>
      <c r="Z399" s="73" t="s">
        <v>109</v>
      </c>
      <c r="AA399" s="38">
        <f>[2]Calculations!AA367</f>
        <v>0</v>
      </c>
      <c r="AB399" s="38">
        <f>[2]Calculations!AM367</f>
        <v>0</v>
      </c>
      <c r="AC399" s="38">
        <f>[2]Calculations!AB367</f>
        <v>0</v>
      </c>
      <c r="AD399" s="38">
        <f>[2]Calculations!AN367</f>
        <v>0</v>
      </c>
      <c r="AE399" s="38">
        <f>[2]Calculations!AC367</f>
        <v>0</v>
      </c>
      <c r="AF399" s="38">
        <f>[2]Calculations!AO367</f>
        <v>0</v>
      </c>
      <c r="AG399" s="38">
        <f>[2]Calculations!AD367</f>
        <v>0</v>
      </c>
      <c r="AH399" s="38">
        <f>[2]Calculations!AP367</f>
        <v>0</v>
      </c>
      <c r="AI399" s="38">
        <f>[2]Calculations!AE367</f>
        <v>0</v>
      </c>
      <c r="AJ399" s="38">
        <f>[2]Calculations!AQ367</f>
        <v>0</v>
      </c>
      <c r="AK399" s="38">
        <f>[2]Calculations!AF367</f>
        <v>0</v>
      </c>
      <c r="AL399" s="38">
        <f>[2]Calculations!AR367</f>
        <v>0</v>
      </c>
      <c r="AM399" s="38">
        <f>[2]Calculations!AG367</f>
        <v>0</v>
      </c>
      <c r="AN399" s="38">
        <f>[2]Calculations!AS367</f>
        <v>0</v>
      </c>
      <c r="AO399" s="38">
        <f>[2]Calculations!AH367</f>
        <v>0</v>
      </c>
      <c r="AP399" s="38">
        <f>[2]Calculations!AT367</f>
        <v>0</v>
      </c>
      <c r="AQ399" s="38">
        <f>[2]Calculations!AI367</f>
        <v>1.3801122699999999</v>
      </c>
      <c r="AR399" s="38">
        <f>[2]Calculations!AU367</f>
        <v>100.00016447964293</v>
      </c>
      <c r="AS399" s="38">
        <f>[2]Calculations!AJ367</f>
        <v>0</v>
      </c>
      <c r="AT399" s="38">
        <f>[2]Calculations!AV367</f>
        <v>0</v>
      </c>
      <c r="AU399" s="38">
        <f>[2]Calculations!AK367</f>
        <v>0</v>
      </c>
      <c r="AV399" s="38">
        <f>[2]Calculations!AW367</f>
        <v>0</v>
      </c>
      <c r="AW399" s="13"/>
      <c r="AX399" s="13"/>
      <c r="AY399" s="85" t="str">
        <f>[2]Calculations!D367</f>
        <v>Land Supply 2018</v>
      </c>
    </row>
    <row r="400" spans="2:51" ht="26" x14ac:dyDescent="0.35">
      <c r="B400" s="13" t="str">
        <f>[2]Calculations!A368</f>
        <v>116401/FO/2017</v>
      </c>
      <c r="C400" s="30" t="str">
        <f>[2]Calculations!B368</f>
        <v>25-27 Dale Street Manchester M1 1EY</v>
      </c>
      <c r="D400" s="13" t="str">
        <f>[2]Calculations!C368</f>
        <v>Offices</v>
      </c>
      <c r="E400" s="38">
        <f>[2]Calculations!E368</f>
        <v>4.2879599999999997E-2</v>
      </c>
      <c r="F400" s="38">
        <f>[2]Calculations!I368</f>
        <v>4.2879599999999997E-2</v>
      </c>
      <c r="G400" s="38">
        <f>[2]Calculations!M368</f>
        <v>100</v>
      </c>
      <c r="H400" s="38">
        <f>[2]Calculations!H368</f>
        <v>0</v>
      </c>
      <c r="I400" s="38">
        <f>[2]Calculations!L368</f>
        <v>0</v>
      </c>
      <c r="J400" s="38">
        <f>[2]Calculations!G368</f>
        <v>0</v>
      </c>
      <c r="K400" s="38">
        <f>[2]Calculations!K368</f>
        <v>0</v>
      </c>
      <c r="L400" s="38">
        <f>[2]Calculations!F368</f>
        <v>0</v>
      </c>
      <c r="M400" s="38">
        <f>[2]Calculations!J368</f>
        <v>0</v>
      </c>
      <c r="N400" s="38">
        <f>[2]Calculations!V368</f>
        <v>0</v>
      </c>
      <c r="O400" s="38">
        <f>[2]Calculations!W368</f>
        <v>0</v>
      </c>
      <c r="P400" s="38">
        <f>[2]Calculations!O368</f>
        <v>0</v>
      </c>
      <c r="Q400" s="38">
        <f>[2]Calculations!S368</f>
        <v>0</v>
      </c>
      <c r="R400" s="38">
        <f>[2]Calculations!Q368</f>
        <v>0</v>
      </c>
      <c r="S400" s="38">
        <f>[2]Calculations!T368</f>
        <v>0</v>
      </c>
      <c r="T400" s="38">
        <f>[2]Calculations!R368</f>
        <v>0</v>
      </c>
      <c r="U400" s="38">
        <f>[2]Calculations!U368</f>
        <v>0</v>
      </c>
      <c r="V400" s="38" t="str">
        <f>[2]Calculations!X368</f>
        <v>Not Modelled</v>
      </c>
      <c r="W400" s="38" t="str">
        <f>[2]Calculations!Y368</f>
        <v>N/A</v>
      </c>
      <c r="X400" s="38" t="s">
        <v>101</v>
      </c>
      <c r="Y400" s="73" t="s">
        <v>106</v>
      </c>
      <c r="Z400" s="74" t="s">
        <v>107</v>
      </c>
      <c r="AA400" s="38">
        <f>[2]Calculations!AA368</f>
        <v>0</v>
      </c>
      <c r="AB400" s="38">
        <f>[2]Calculations!AM368</f>
        <v>0</v>
      </c>
      <c r="AC400" s="38">
        <f>[2]Calculations!AB368</f>
        <v>0</v>
      </c>
      <c r="AD400" s="38">
        <f>[2]Calculations!AN368</f>
        <v>0</v>
      </c>
      <c r="AE400" s="38">
        <f>[2]Calculations!AC368</f>
        <v>0</v>
      </c>
      <c r="AF400" s="38">
        <f>[2]Calculations!AO368</f>
        <v>0</v>
      </c>
      <c r="AG400" s="38">
        <f>[2]Calculations!AD368</f>
        <v>0</v>
      </c>
      <c r="AH400" s="38">
        <f>[2]Calculations!AP368</f>
        <v>0</v>
      </c>
      <c r="AI400" s="38">
        <f>[2]Calculations!AE368</f>
        <v>0</v>
      </c>
      <c r="AJ400" s="38">
        <f>[2]Calculations!AQ368</f>
        <v>0</v>
      </c>
      <c r="AK400" s="38">
        <f>[2]Calculations!AF368</f>
        <v>0</v>
      </c>
      <c r="AL400" s="38">
        <f>[2]Calculations!AR368</f>
        <v>0</v>
      </c>
      <c r="AM400" s="38">
        <f>[2]Calculations!AG368</f>
        <v>0</v>
      </c>
      <c r="AN400" s="38">
        <f>[2]Calculations!AS368</f>
        <v>0</v>
      </c>
      <c r="AO400" s="38">
        <f>[2]Calculations!AH368</f>
        <v>0</v>
      </c>
      <c r="AP400" s="38">
        <f>[2]Calculations!AT368</f>
        <v>0</v>
      </c>
      <c r="AQ400" s="38">
        <f>[2]Calculations!AI368</f>
        <v>0</v>
      </c>
      <c r="AR400" s="38">
        <f>[2]Calculations!AU368</f>
        <v>0</v>
      </c>
      <c r="AS400" s="38">
        <f>[2]Calculations!AJ368</f>
        <v>0</v>
      </c>
      <c r="AT400" s="38">
        <f>[2]Calculations!AV368</f>
        <v>0</v>
      </c>
      <c r="AU400" s="38">
        <f>[2]Calculations!AK368</f>
        <v>0</v>
      </c>
      <c r="AV400" s="38">
        <f>[2]Calculations!AW368</f>
        <v>0</v>
      </c>
      <c r="AW400" s="13"/>
      <c r="AX400" s="13"/>
      <c r="AY400" s="85" t="str">
        <f>[2]Calculations!D368</f>
        <v>Land Supply 2018</v>
      </c>
    </row>
    <row r="401" spans="2:51" ht="26" x14ac:dyDescent="0.35">
      <c r="B401" s="13" t="str">
        <f>[2]Calculations!A369</f>
        <v>116447/P3OPA/2017</v>
      </c>
      <c r="C401" s="30" t="str">
        <f>[2]Calculations!B369</f>
        <v>102 Manchester Road</v>
      </c>
      <c r="D401" s="13" t="str">
        <f>[2]Calculations!C369</f>
        <v>Residential</v>
      </c>
      <c r="E401" s="38">
        <f>[2]Calculations!E369</f>
        <v>0.13036400000000001</v>
      </c>
      <c r="F401" s="38">
        <f>[2]Calculations!I369</f>
        <v>0.13036400000000001</v>
      </c>
      <c r="G401" s="38">
        <f>[2]Calculations!M369</f>
        <v>100</v>
      </c>
      <c r="H401" s="38">
        <f>[2]Calculations!H369</f>
        <v>0</v>
      </c>
      <c r="I401" s="38">
        <f>[2]Calculations!L369</f>
        <v>0</v>
      </c>
      <c r="J401" s="38">
        <f>[2]Calculations!G369</f>
        <v>0</v>
      </c>
      <c r="K401" s="38">
        <f>[2]Calculations!K369</f>
        <v>0</v>
      </c>
      <c r="L401" s="38">
        <f>[2]Calculations!F369</f>
        <v>0</v>
      </c>
      <c r="M401" s="38">
        <f>[2]Calculations!J369</f>
        <v>0</v>
      </c>
      <c r="N401" s="38">
        <f>[2]Calculations!V369</f>
        <v>0.13036419499999999</v>
      </c>
      <c r="O401" s="38">
        <f>[2]Calculations!W369</f>
        <v>100.00014958117269</v>
      </c>
      <c r="P401" s="38">
        <f>[2]Calculations!O369</f>
        <v>0</v>
      </c>
      <c r="Q401" s="38">
        <f>[2]Calculations!S369</f>
        <v>0</v>
      </c>
      <c r="R401" s="38">
        <f>[2]Calculations!Q369</f>
        <v>0</v>
      </c>
      <c r="S401" s="38">
        <f>[2]Calculations!T369</f>
        <v>0</v>
      </c>
      <c r="T401" s="38">
        <f>[2]Calculations!R369</f>
        <v>0</v>
      </c>
      <c r="U401" s="38">
        <f>[2]Calculations!U369</f>
        <v>0</v>
      </c>
      <c r="V401" s="38" t="str">
        <f>[2]Calculations!X369</f>
        <v>Not Modelled</v>
      </c>
      <c r="W401" s="38" t="str">
        <f>[2]Calculations!Y369</f>
        <v>N/A</v>
      </c>
      <c r="X401" s="38" t="s">
        <v>100</v>
      </c>
      <c r="Y401" s="73" t="s">
        <v>106</v>
      </c>
      <c r="Z401" s="74" t="s">
        <v>107</v>
      </c>
      <c r="AA401" s="38">
        <f>[2]Calculations!AA369</f>
        <v>0</v>
      </c>
      <c r="AB401" s="38">
        <f>[2]Calculations!AM369</f>
        <v>0</v>
      </c>
      <c r="AC401" s="38">
        <f>[2]Calculations!AB369</f>
        <v>0</v>
      </c>
      <c r="AD401" s="38">
        <f>[2]Calculations!AN369</f>
        <v>0</v>
      </c>
      <c r="AE401" s="38">
        <f>[2]Calculations!AC369</f>
        <v>0</v>
      </c>
      <c r="AF401" s="38">
        <f>[2]Calculations!AO369</f>
        <v>0</v>
      </c>
      <c r="AG401" s="38">
        <f>[2]Calculations!AD369</f>
        <v>0</v>
      </c>
      <c r="AH401" s="38">
        <f>[2]Calculations!AP369</f>
        <v>0</v>
      </c>
      <c r="AI401" s="38">
        <f>[2]Calculations!AE369</f>
        <v>0</v>
      </c>
      <c r="AJ401" s="38">
        <f>[2]Calculations!AQ369</f>
        <v>0</v>
      </c>
      <c r="AK401" s="38">
        <f>[2]Calculations!AF369</f>
        <v>0</v>
      </c>
      <c r="AL401" s="38">
        <f>[2]Calculations!AR369</f>
        <v>0</v>
      </c>
      <c r="AM401" s="38">
        <f>[2]Calculations!AG369</f>
        <v>0</v>
      </c>
      <c r="AN401" s="38">
        <f>[2]Calculations!AS369</f>
        <v>0</v>
      </c>
      <c r="AO401" s="38">
        <f>[2]Calculations!AH369</f>
        <v>0</v>
      </c>
      <c r="AP401" s="38">
        <f>[2]Calculations!AT369</f>
        <v>0</v>
      </c>
      <c r="AQ401" s="38">
        <f>[2]Calculations!AI369</f>
        <v>0</v>
      </c>
      <c r="AR401" s="38">
        <f>[2]Calculations!AU369</f>
        <v>0</v>
      </c>
      <c r="AS401" s="38">
        <f>[2]Calculations!AJ369</f>
        <v>0</v>
      </c>
      <c r="AT401" s="38">
        <f>[2]Calculations!AV369</f>
        <v>0</v>
      </c>
      <c r="AU401" s="38">
        <f>[2]Calculations!AK369</f>
        <v>0</v>
      </c>
      <c r="AV401" s="38">
        <f>[2]Calculations!AW369</f>
        <v>0</v>
      </c>
      <c r="AW401" s="13"/>
      <c r="AX401" s="13"/>
      <c r="AY401" s="85" t="str">
        <f>[2]Calculations!D369</f>
        <v>Land Supply 2018</v>
      </c>
    </row>
    <row r="402" spans="2:51" ht="14.5" x14ac:dyDescent="0.35">
      <c r="B402" s="13" t="str">
        <f>[2]Calculations!A370</f>
        <v>116450/FO/2017 / 111026</v>
      </c>
      <c r="C402" s="30" t="str">
        <f>[2]Calculations!B370</f>
        <v>Circle Square Blocks 5 &amp; 6</v>
      </c>
      <c r="D402" s="13" t="str">
        <f>[2]Calculations!C370</f>
        <v>Residential</v>
      </c>
      <c r="E402" s="38">
        <f>[2]Calculations!E370</f>
        <v>0.214695</v>
      </c>
      <c r="F402" s="38">
        <f>[2]Calculations!I370</f>
        <v>0.1212531482545</v>
      </c>
      <c r="G402" s="38">
        <f>[2]Calculations!M370</f>
        <v>56.476931579449918</v>
      </c>
      <c r="H402" s="38">
        <f>[2]Calculations!H370</f>
        <v>9.3441851745500001E-2</v>
      </c>
      <c r="I402" s="38">
        <f>[2]Calculations!L370</f>
        <v>43.523068420550082</v>
      </c>
      <c r="J402" s="38">
        <f>[2]Calculations!G370</f>
        <v>0</v>
      </c>
      <c r="K402" s="38">
        <f>[2]Calculations!K370</f>
        <v>0</v>
      </c>
      <c r="L402" s="38">
        <f>[2]Calculations!F370</f>
        <v>0</v>
      </c>
      <c r="M402" s="38">
        <f>[2]Calculations!J370</f>
        <v>0</v>
      </c>
      <c r="N402" s="38">
        <f>[2]Calculations!V370</f>
        <v>0.21192564609199999</v>
      </c>
      <c r="O402" s="38">
        <f>[2]Calculations!W370</f>
        <v>98.710098554693857</v>
      </c>
      <c r="P402" s="38">
        <f>[2]Calculations!O370</f>
        <v>5.0253899999999998E-4</v>
      </c>
      <c r="Q402" s="38">
        <f>[2]Calculations!S370</f>
        <v>0.23407112415286799</v>
      </c>
      <c r="R402" s="38">
        <f>[2]Calculations!Q370</f>
        <v>0</v>
      </c>
      <c r="S402" s="38">
        <f>[2]Calculations!T370</f>
        <v>0</v>
      </c>
      <c r="T402" s="38">
        <f>[2]Calculations!R370</f>
        <v>0</v>
      </c>
      <c r="U402" s="38">
        <f>[2]Calculations!U370</f>
        <v>0</v>
      </c>
      <c r="V402" s="38" t="str">
        <f>[2]Calculations!X370</f>
        <v>Not Modelled</v>
      </c>
      <c r="W402" s="38" t="str">
        <f>[2]Calculations!Y370</f>
        <v>N/A</v>
      </c>
      <c r="X402" s="38" t="s">
        <v>100</v>
      </c>
      <c r="Y402" s="73" t="s">
        <v>105</v>
      </c>
      <c r="Z402" s="73" t="s">
        <v>1066</v>
      </c>
      <c r="AA402" s="38">
        <f>[2]Calculations!AA370</f>
        <v>0</v>
      </c>
      <c r="AB402" s="38">
        <f>[2]Calculations!AM370</f>
        <v>0</v>
      </c>
      <c r="AC402" s="38">
        <f>[2]Calculations!AB370</f>
        <v>0</v>
      </c>
      <c r="AD402" s="38">
        <f>[2]Calculations!AN370</f>
        <v>0</v>
      </c>
      <c r="AE402" s="38">
        <f>[2]Calculations!AC370</f>
        <v>0</v>
      </c>
      <c r="AF402" s="38">
        <f>[2]Calculations!AO370</f>
        <v>0</v>
      </c>
      <c r="AG402" s="38">
        <f>[2]Calculations!AD370</f>
        <v>0</v>
      </c>
      <c r="AH402" s="38">
        <f>[2]Calculations!AP370</f>
        <v>0</v>
      </c>
      <c r="AI402" s="38">
        <f>[2]Calculations!AE370</f>
        <v>0</v>
      </c>
      <c r="AJ402" s="38">
        <f>[2]Calculations!AQ370</f>
        <v>0</v>
      </c>
      <c r="AK402" s="38">
        <f>[2]Calculations!AF370</f>
        <v>0</v>
      </c>
      <c r="AL402" s="38">
        <f>[2]Calculations!AR370</f>
        <v>0</v>
      </c>
      <c r="AM402" s="38">
        <f>[2]Calculations!AG370</f>
        <v>0</v>
      </c>
      <c r="AN402" s="38">
        <f>[2]Calculations!AS370</f>
        <v>0</v>
      </c>
      <c r="AO402" s="38">
        <f>[2]Calculations!AH370</f>
        <v>0</v>
      </c>
      <c r="AP402" s="38">
        <f>[2]Calculations!AT370</f>
        <v>0</v>
      </c>
      <c r="AQ402" s="38">
        <f>[2]Calculations!AI370</f>
        <v>0.21469509999200001</v>
      </c>
      <c r="AR402" s="38">
        <f>[2]Calculations!AU370</f>
        <v>100.00004657397706</v>
      </c>
      <c r="AS402" s="38">
        <f>[2]Calculations!AJ370</f>
        <v>0</v>
      </c>
      <c r="AT402" s="38">
        <f>[2]Calculations!AV370</f>
        <v>0</v>
      </c>
      <c r="AU402" s="38">
        <f>[2]Calculations!AK370</f>
        <v>0</v>
      </c>
      <c r="AV402" s="38">
        <f>[2]Calculations!AW370</f>
        <v>0</v>
      </c>
      <c r="AW402" s="13"/>
      <c r="AX402" s="13"/>
      <c r="AY402" s="85" t="str">
        <f>[2]Calculations!D370</f>
        <v>Land Supply 2018</v>
      </c>
    </row>
    <row r="403" spans="2:51" ht="26" x14ac:dyDescent="0.35">
      <c r="B403" s="13" t="str">
        <f>[2]Calculations!A371</f>
        <v>116491/FO/2017 / 108105</v>
      </c>
      <c r="C403" s="30" t="str">
        <f>[2]Calculations!B371</f>
        <v>150 Barlow Moor Road Chorlton</v>
      </c>
      <c r="D403" s="13" t="str">
        <f>[2]Calculations!C371</f>
        <v>Residential</v>
      </c>
      <c r="E403" s="38">
        <f>[2]Calculations!E371</f>
        <v>5.7913600000000003E-2</v>
      </c>
      <c r="F403" s="38">
        <f>[2]Calculations!I371</f>
        <v>5.7913600000000003E-2</v>
      </c>
      <c r="G403" s="38">
        <f>[2]Calculations!M371</f>
        <v>100</v>
      </c>
      <c r="H403" s="38">
        <f>[2]Calculations!H371</f>
        <v>0</v>
      </c>
      <c r="I403" s="38">
        <f>[2]Calculations!L371</f>
        <v>0</v>
      </c>
      <c r="J403" s="38">
        <f>[2]Calculations!G371</f>
        <v>0</v>
      </c>
      <c r="K403" s="38">
        <f>[2]Calculations!K371</f>
        <v>0</v>
      </c>
      <c r="L403" s="38">
        <f>[2]Calculations!F371</f>
        <v>0</v>
      </c>
      <c r="M403" s="38">
        <f>[2]Calculations!J371</f>
        <v>0</v>
      </c>
      <c r="N403" s="38">
        <f>[2]Calculations!V371</f>
        <v>0</v>
      </c>
      <c r="O403" s="38">
        <f>[2]Calculations!W371</f>
        <v>0</v>
      </c>
      <c r="P403" s="38">
        <f>[2]Calculations!O371</f>
        <v>0</v>
      </c>
      <c r="Q403" s="38">
        <f>[2]Calculations!S371</f>
        <v>0</v>
      </c>
      <c r="R403" s="38">
        <f>[2]Calculations!Q371</f>
        <v>0</v>
      </c>
      <c r="S403" s="38">
        <f>[2]Calculations!T371</f>
        <v>0</v>
      </c>
      <c r="T403" s="38">
        <f>[2]Calculations!R371</f>
        <v>0</v>
      </c>
      <c r="U403" s="38">
        <f>[2]Calculations!U371</f>
        <v>0</v>
      </c>
      <c r="V403" s="38" t="str">
        <f>[2]Calculations!X371</f>
        <v>Not Modelled</v>
      </c>
      <c r="W403" s="38" t="str">
        <f>[2]Calculations!Y371</f>
        <v>N/A</v>
      </c>
      <c r="X403" s="38" t="s">
        <v>100</v>
      </c>
      <c r="Y403" s="73" t="s">
        <v>106</v>
      </c>
      <c r="Z403" s="74" t="s">
        <v>107</v>
      </c>
      <c r="AA403" s="38">
        <f>[2]Calculations!AA371</f>
        <v>0</v>
      </c>
      <c r="AB403" s="38">
        <f>[2]Calculations!AM371</f>
        <v>0</v>
      </c>
      <c r="AC403" s="38">
        <f>[2]Calculations!AB371</f>
        <v>0</v>
      </c>
      <c r="AD403" s="38">
        <f>[2]Calculations!AN371</f>
        <v>0</v>
      </c>
      <c r="AE403" s="38">
        <f>[2]Calculations!AC371</f>
        <v>0</v>
      </c>
      <c r="AF403" s="38">
        <f>[2]Calculations!AO371</f>
        <v>0</v>
      </c>
      <c r="AG403" s="38">
        <f>[2]Calculations!AD371</f>
        <v>0</v>
      </c>
      <c r="AH403" s="38">
        <f>[2]Calculations!AP371</f>
        <v>0</v>
      </c>
      <c r="AI403" s="38">
        <f>[2]Calculations!AE371</f>
        <v>0</v>
      </c>
      <c r="AJ403" s="38">
        <f>[2]Calculations!AQ371</f>
        <v>0</v>
      </c>
      <c r="AK403" s="38">
        <f>[2]Calculations!AF371</f>
        <v>0</v>
      </c>
      <c r="AL403" s="38">
        <f>[2]Calculations!AR371</f>
        <v>0</v>
      </c>
      <c r="AM403" s="38">
        <f>[2]Calculations!AG371</f>
        <v>0</v>
      </c>
      <c r="AN403" s="38">
        <f>[2]Calculations!AS371</f>
        <v>0</v>
      </c>
      <c r="AO403" s="38">
        <f>[2]Calculations!AH371</f>
        <v>0</v>
      </c>
      <c r="AP403" s="38">
        <f>[2]Calculations!AT371</f>
        <v>0</v>
      </c>
      <c r="AQ403" s="38">
        <f>[2]Calculations!AI371</f>
        <v>0</v>
      </c>
      <c r="AR403" s="38">
        <f>[2]Calculations!AU371</f>
        <v>0</v>
      </c>
      <c r="AS403" s="38">
        <f>[2]Calculations!AJ371</f>
        <v>0</v>
      </c>
      <c r="AT403" s="38">
        <f>[2]Calculations!AV371</f>
        <v>0</v>
      </c>
      <c r="AU403" s="38">
        <f>[2]Calculations!AK371</f>
        <v>0</v>
      </c>
      <c r="AV403" s="38">
        <f>[2]Calculations!AW371</f>
        <v>0</v>
      </c>
      <c r="AW403" s="13"/>
      <c r="AX403" s="13"/>
      <c r="AY403" s="85" t="str">
        <f>[2]Calculations!D371</f>
        <v>Land Supply 2018</v>
      </c>
    </row>
    <row r="404" spans="2:51" ht="14.5" x14ac:dyDescent="0.35">
      <c r="B404" s="13" t="str">
        <f>[2]Calculations!A372</f>
        <v>116493/FU/2017</v>
      </c>
      <c r="C404" s="30" t="str">
        <f>[2]Calculations!B372</f>
        <v>13 Quay Street Manchester M3 3HN</v>
      </c>
      <c r="D404" s="13" t="str">
        <f>[2]Calculations!C372</f>
        <v>Offices</v>
      </c>
      <c r="E404" s="38">
        <f>[2]Calculations!E372</f>
        <v>6.5229599999999999E-2</v>
      </c>
      <c r="F404" s="38">
        <f>[2]Calculations!I372</f>
        <v>6.5229599999999999E-2</v>
      </c>
      <c r="G404" s="38">
        <f>[2]Calculations!M372</f>
        <v>100</v>
      </c>
      <c r="H404" s="38">
        <f>[2]Calculations!H372</f>
        <v>0</v>
      </c>
      <c r="I404" s="38">
        <f>[2]Calculations!L372</f>
        <v>0</v>
      </c>
      <c r="J404" s="38">
        <f>[2]Calculations!G372</f>
        <v>0</v>
      </c>
      <c r="K404" s="38">
        <f>[2]Calculations!K372</f>
        <v>0</v>
      </c>
      <c r="L404" s="38">
        <f>[2]Calculations!F372</f>
        <v>0</v>
      </c>
      <c r="M404" s="38">
        <f>[2]Calculations!J372</f>
        <v>0</v>
      </c>
      <c r="N404" s="38">
        <f>[2]Calculations!V372</f>
        <v>0</v>
      </c>
      <c r="O404" s="38">
        <f>[2]Calculations!W372</f>
        <v>0</v>
      </c>
      <c r="P404" s="38">
        <f>[2]Calculations!O372</f>
        <v>3.7644281342799998E-4</v>
      </c>
      <c r="Q404" s="38">
        <f>[2]Calculations!S372</f>
        <v>0.57710428000171698</v>
      </c>
      <c r="R404" s="38">
        <f>[2]Calculations!Q372</f>
        <v>3.7644281342799998E-4</v>
      </c>
      <c r="S404" s="38">
        <f>[2]Calculations!T372</f>
        <v>0.57710428000171698</v>
      </c>
      <c r="T404" s="38">
        <f>[2]Calculations!R372</f>
        <v>0</v>
      </c>
      <c r="U404" s="38">
        <f>[2]Calculations!U372</f>
        <v>0</v>
      </c>
      <c r="V404" s="38" t="str">
        <f>[2]Calculations!X372</f>
        <v>Not Modelled</v>
      </c>
      <c r="W404" s="38" t="str">
        <f>[2]Calculations!Y372</f>
        <v>N/A</v>
      </c>
      <c r="X404" s="38" t="s">
        <v>101</v>
      </c>
      <c r="Y404" s="73" t="s">
        <v>105</v>
      </c>
      <c r="Z404" s="73" t="s">
        <v>1066</v>
      </c>
      <c r="AA404" s="38">
        <f>[2]Calculations!AA372</f>
        <v>0</v>
      </c>
      <c r="AB404" s="38">
        <f>[2]Calculations!AM372</f>
        <v>0</v>
      </c>
      <c r="AC404" s="38">
        <f>[2]Calculations!AB372</f>
        <v>0</v>
      </c>
      <c r="AD404" s="38">
        <f>[2]Calculations!AN372</f>
        <v>0</v>
      </c>
      <c r="AE404" s="38">
        <f>[2]Calculations!AC372</f>
        <v>0</v>
      </c>
      <c r="AF404" s="38">
        <f>[2]Calculations!AO372</f>
        <v>0</v>
      </c>
      <c r="AG404" s="38">
        <f>[2]Calculations!AD372</f>
        <v>0</v>
      </c>
      <c r="AH404" s="38">
        <f>[2]Calculations!AP372</f>
        <v>0</v>
      </c>
      <c r="AI404" s="38">
        <f>[2]Calculations!AE372</f>
        <v>0</v>
      </c>
      <c r="AJ404" s="38">
        <f>[2]Calculations!AQ372</f>
        <v>0</v>
      </c>
      <c r="AK404" s="38">
        <f>[2]Calculations!AF372</f>
        <v>0</v>
      </c>
      <c r="AL404" s="38">
        <f>[2]Calculations!AR372</f>
        <v>0</v>
      </c>
      <c r="AM404" s="38">
        <f>[2]Calculations!AG372</f>
        <v>0</v>
      </c>
      <c r="AN404" s="38">
        <f>[2]Calculations!AS372</f>
        <v>0</v>
      </c>
      <c r="AO404" s="38">
        <f>[2]Calculations!AH372</f>
        <v>0</v>
      </c>
      <c r="AP404" s="38">
        <f>[2]Calculations!AT372</f>
        <v>0</v>
      </c>
      <c r="AQ404" s="38">
        <f>[2]Calculations!AI372</f>
        <v>0</v>
      </c>
      <c r="AR404" s="38">
        <f>[2]Calculations!AU372</f>
        <v>0</v>
      </c>
      <c r="AS404" s="38">
        <f>[2]Calculations!AJ372</f>
        <v>0</v>
      </c>
      <c r="AT404" s="38">
        <f>[2]Calculations!AV372</f>
        <v>0</v>
      </c>
      <c r="AU404" s="38">
        <f>[2]Calculations!AK372</f>
        <v>0</v>
      </c>
      <c r="AV404" s="38">
        <f>[2]Calculations!AW372</f>
        <v>0</v>
      </c>
      <c r="AW404" s="13"/>
      <c r="AX404" s="13"/>
      <c r="AY404" s="85" t="str">
        <f>[2]Calculations!D372</f>
        <v>Land Supply 2018</v>
      </c>
    </row>
    <row r="405" spans="2:51" ht="26" x14ac:dyDescent="0.35">
      <c r="B405" s="13" t="str">
        <f>[2]Calculations!A373</f>
        <v>116509/FO/2017</v>
      </c>
      <c r="C405" s="30" t="str">
        <f>[2]Calculations!B373</f>
        <v>Land Adjacent To 874 Rochdale Road</v>
      </c>
      <c r="D405" s="13" t="str">
        <f>[2]Calculations!C373</f>
        <v>Residential</v>
      </c>
      <c r="E405" s="38">
        <f>[2]Calculations!E373</f>
        <v>7.4059200000000006E-2</v>
      </c>
      <c r="F405" s="38">
        <f>[2]Calculations!I373</f>
        <v>7.4059200000000006E-2</v>
      </c>
      <c r="G405" s="38">
        <f>[2]Calculations!M373</f>
        <v>100</v>
      </c>
      <c r="H405" s="38">
        <f>[2]Calculations!H373</f>
        <v>0</v>
      </c>
      <c r="I405" s="38">
        <f>[2]Calculations!L373</f>
        <v>0</v>
      </c>
      <c r="J405" s="38">
        <f>[2]Calculations!G373</f>
        <v>0</v>
      </c>
      <c r="K405" s="38">
        <f>[2]Calculations!K373</f>
        <v>0</v>
      </c>
      <c r="L405" s="38">
        <f>[2]Calculations!F373</f>
        <v>0</v>
      </c>
      <c r="M405" s="38">
        <f>[2]Calculations!J373</f>
        <v>0</v>
      </c>
      <c r="N405" s="38">
        <f>[2]Calculations!V373</f>
        <v>0</v>
      </c>
      <c r="O405" s="38">
        <f>[2]Calculations!W373</f>
        <v>0</v>
      </c>
      <c r="P405" s="38">
        <f>[2]Calculations!O373</f>
        <v>0</v>
      </c>
      <c r="Q405" s="38">
        <f>[2]Calculations!S373</f>
        <v>0</v>
      </c>
      <c r="R405" s="38">
        <f>[2]Calculations!Q373</f>
        <v>0</v>
      </c>
      <c r="S405" s="38">
        <f>[2]Calculations!T373</f>
        <v>0</v>
      </c>
      <c r="T405" s="38">
        <f>[2]Calculations!R373</f>
        <v>0</v>
      </c>
      <c r="U405" s="38">
        <f>[2]Calculations!U373</f>
        <v>0</v>
      </c>
      <c r="V405" s="38" t="str">
        <f>[2]Calculations!X373</f>
        <v>Not Modelled</v>
      </c>
      <c r="W405" s="38" t="str">
        <f>[2]Calculations!Y373</f>
        <v>N/A</v>
      </c>
      <c r="X405" s="38" t="s">
        <v>100</v>
      </c>
      <c r="Y405" s="73" t="s">
        <v>106</v>
      </c>
      <c r="Z405" s="74" t="s">
        <v>107</v>
      </c>
      <c r="AA405" s="38">
        <f>[2]Calculations!AA373</f>
        <v>0</v>
      </c>
      <c r="AB405" s="38">
        <f>[2]Calculations!AM373</f>
        <v>0</v>
      </c>
      <c r="AC405" s="38">
        <f>[2]Calculations!AB373</f>
        <v>0</v>
      </c>
      <c r="AD405" s="38">
        <f>[2]Calculations!AN373</f>
        <v>0</v>
      </c>
      <c r="AE405" s="38">
        <f>[2]Calculations!AC373</f>
        <v>0</v>
      </c>
      <c r="AF405" s="38">
        <f>[2]Calculations!AO373</f>
        <v>0</v>
      </c>
      <c r="AG405" s="38">
        <f>[2]Calculations!AD373</f>
        <v>0</v>
      </c>
      <c r="AH405" s="38">
        <f>[2]Calculations!AP373</f>
        <v>0</v>
      </c>
      <c r="AI405" s="38">
        <f>[2]Calculations!AE373</f>
        <v>0</v>
      </c>
      <c r="AJ405" s="38">
        <f>[2]Calculations!AQ373</f>
        <v>0</v>
      </c>
      <c r="AK405" s="38">
        <f>[2]Calculations!AF373</f>
        <v>0</v>
      </c>
      <c r="AL405" s="38">
        <f>[2]Calculations!AR373</f>
        <v>0</v>
      </c>
      <c r="AM405" s="38">
        <f>[2]Calculations!AG373</f>
        <v>0</v>
      </c>
      <c r="AN405" s="38">
        <f>[2]Calculations!AS373</f>
        <v>0</v>
      </c>
      <c r="AO405" s="38">
        <f>[2]Calculations!AH373</f>
        <v>0</v>
      </c>
      <c r="AP405" s="38">
        <f>[2]Calculations!AT373</f>
        <v>0</v>
      </c>
      <c r="AQ405" s="38">
        <f>[2]Calculations!AI373</f>
        <v>7.4059209999700004E-2</v>
      </c>
      <c r="AR405" s="38">
        <f>[2]Calculations!AU373</f>
        <v>100.00001350230625</v>
      </c>
      <c r="AS405" s="38">
        <f>[2]Calculations!AJ373</f>
        <v>0</v>
      </c>
      <c r="AT405" s="38">
        <f>[2]Calculations!AV373</f>
        <v>0</v>
      </c>
      <c r="AU405" s="38">
        <f>[2]Calculations!AK373</f>
        <v>0</v>
      </c>
      <c r="AV405" s="38">
        <f>[2]Calculations!AW373</f>
        <v>0</v>
      </c>
      <c r="AW405" s="13"/>
      <c r="AX405" s="13"/>
      <c r="AY405" s="85" t="str">
        <f>[2]Calculations!D373</f>
        <v>Land Supply 2018</v>
      </c>
    </row>
    <row r="406" spans="2:51" ht="14.5" x14ac:dyDescent="0.35">
      <c r="B406" s="13" t="str">
        <f>[2]Calculations!A374</f>
        <v>116550/FO/2017</v>
      </c>
      <c r="C406" s="30" t="str">
        <f>[2]Calculations!B374</f>
        <v>40 Princess Street Manchester M1 6DE</v>
      </c>
      <c r="D406" s="13" t="str">
        <f>[2]Calculations!C374</f>
        <v>Offices</v>
      </c>
      <c r="E406" s="38">
        <f>[2]Calculations!E374</f>
        <v>0.16392999999999999</v>
      </c>
      <c r="F406" s="38">
        <f>[2]Calculations!I374</f>
        <v>0.16392999999999999</v>
      </c>
      <c r="G406" s="38">
        <f>[2]Calculations!M374</f>
        <v>100</v>
      </c>
      <c r="H406" s="38">
        <f>[2]Calculations!H374</f>
        <v>0</v>
      </c>
      <c r="I406" s="38">
        <f>[2]Calculations!L374</f>
        <v>0</v>
      </c>
      <c r="J406" s="38">
        <f>[2]Calculations!G374</f>
        <v>0</v>
      </c>
      <c r="K406" s="38">
        <f>[2]Calculations!K374</f>
        <v>0</v>
      </c>
      <c r="L406" s="38">
        <f>[2]Calculations!F374</f>
        <v>0</v>
      </c>
      <c r="M406" s="38">
        <f>[2]Calculations!J374</f>
        <v>0</v>
      </c>
      <c r="N406" s="38">
        <f>[2]Calculations!V374</f>
        <v>0</v>
      </c>
      <c r="O406" s="38">
        <f>[2]Calculations!W374</f>
        <v>0</v>
      </c>
      <c r="P406" s="38">
        <f>[2]Calculations!O374</f>
        <v>2.7820600000000003E-4</v>
      </c>
      <c r="Q406" s="38">
        <f>[2]Calculations!S374</f>
        <v>0.16971024217653879</v>
      </c>
      <c r="R406" s="38">
        <f>[2]Calculations!Q374</f>
        <v>0</v>
      </c>
      <c r="S406" s="38">
        <f>[2]Calculations!T374</f>
        <v>0</v>
      </c>
      <c r="T406" s="38">
        <f>[2]Calculations!R374</f>
        <v>0</v>
      </c>
      <c r="U406" s="38">
        <f>[2]Calculations!U374</f>
        <v>0</v>
      </c>
      <c r="V406" s="38" t="str">
        <f>[2]Calculations!X374</f>
        <v>Not Modelled</v>
      </c>
      <c r="W406" s="38" t="str">
        <f>[2]Calculations!Y374</f>
        <v>N/A</v>
      </c>
      <c r="X406" s="38" t="s">
        <v>101</v>
      </c>
      <c r="Y406" s="73" t="s">
        <v>105</v>
      </c>
      <c r="Z406" s="73" t="s">
        <v>1066</v>
      </c>
      <c r="AA406" s="38">
        <f>[2]Calculations!AA374</f>
        <v>0</v>
      </c>
      <c r="AB406" s="38">
        <f>[2]Calculations!AM374</f>
        <v>0</v>
      </c>
      <c r="AC406" s="38">
        <f>[2]Calculations!AB374</f>
        <v>0</v>
      </c>
      <c r="AD406" s="38">
        <f>[2]Calculations!AN374</f>
        <v>0</v>
      </c>
      <c r="AE406" s="38">
        <f>[2]Calculations!AC374</f>
        <v>0</v>
      </c>
      <c r="AF406" s="38">
        <f>[2]Calculations!AO374</f>
        <v>0</v>
      </c>
      <c r="AG406" s="38">
        <f>[2]Calculations!AD374</f>
        <v>0</v>
      </c>
      <c r="AH406" s="38">
        <f>[2]Calculations!AP374</f>
        <v>0</v>
      </c>
      <c r="AI406" s="38">
        <f>[2]Calculations!AE374</f>
        <v>0</v>
      </c>
      <c r="AJ406" s="38">
        <f>[2]Calculations!AQ374</f>
        <v>0</v>
      </c>
      <c r="AK406" s="38">
        <f>[2]Calculations!AF374</f>
        <v>0</v>
      </c>
      <c r="AL406" s="38">
        <f>[2]Calculations!AR374</f>
        <v>0</v>
      </c>
      <c r="AM406" s="38">
        <f>[2]Calculations!AG374</f>
        <v>0</v>
      </c>
      <c r="AN406" s="38">
        <f>[2]Calculations!AS374</f>
        <v>0</v>
      </c>
      <c r="AO406" s="38">
        <f>[2]Calculations!AH374</f>
        <v>0</v>
      </c>
      <c r="AP406" s="38">
        <f>[2]Calculations!AT374</f>
        <v>0</v>
      </c>
      <c r="AQ406" s="38">
        <f>[2]Calculations!AI374</f>
        <v>0.163930475001</v>
      </c>
      <c r="AR406" s="38">
        <f>[2]Calculations!AU374</f>
        <v>100.0002897584335</v>
      </c>
      <c r="AS406" s="38">
        <f>[2]Calculations!AJ374</f>
        <v>0</v>
      </c>
      <c r="AT406" s="38">
        <f>[2]Calculations!AV374</f>
        <v>0</v>
      </c>
      <c r="AU406" s="38">
        <f>[2]Calculations!AK374</f>
        <v>0</v>
      </c>
      <c r="AV406" s="38">
        <f>[2]Calculations!AW374</f>
        <v>0</v>
      </c>
      <c r="AW406" s="13"/>
      <c r="AX406" s="13"/>
      <c r="AY406" s="85" t="str">
        <f>[2]Calculations!D374</f>
        <v>Land Supply 2018</v>
      </c>
    </row>
    <row r="407" spans="2:51" ht="14.5" x14ac:dyDescent="0.35">
      <c r="B407" s="13" t="str">
        <f>[2]Calculations!A375</f>
        <v>116628/FO/2017</v>
      </c>
      <c r="C407" s="30" t="str">
        <f>[2]Calculations!B375</f>
        <v>2 Maple Road</v>
      </c>
      <c r="D407" s="13" t="str">
        <f>[2]Calculations!C375</f>
        <v>Residential</v>
      </c>
      <c r="E407" s="38">
        <f>[2]Calculations!E375</f>
        <v>0.119607</v>
      </c>
      <c r="F407" s="38">
        <f>[2]Calculations!I375</f>
        <v>0.119607</v>
      </c>
      <c r="G407" s="38">
        <f>[2]Calculations!M375</f>
        <v>100</v>
      </c>
      <c r="H407" s="38">
        <f>[2]Calculations!H375</f>
        <v>0</v>
      </c>
      <c r="I407" s="38">
        <f>[2]Calculations!L375</f>
        <v>0</v>
      </c>
      <c r="J407" s="38">
        <f>[2]Calculations!G375</f>
        <v>0</v>
      </c>
      <c r="K407" s="38">
        <f>[2]Calculations!K375</f>
        <v>0</v>
      </c>
      <c r="L407" s="38">
        <f>[2]Calculations!F375</f>
        <v>0</v>
      </c>
      <c r="M407" s="38">
        <f>[2]Calculations!J375</f>
        <v>0</v>
      </c>
      <c r="N407" s="38">
        <f>[2]Calculations!V375</f>
        <v>0</v>
      </c>
      <c r="O407" s="38">
        <f>[2]Calculations!W375</f>
        <v>0</v>
      </c>
      <c r="P407" s="38">
        <f>[2]Calculations!O375</f>
        <v>4.4095000000000001E-4</v>
      </c>
      <c r="Q407" s="38">
        <f>[2]Calculations!S375</f>
        <v>0.36866571354519384</v>
      </c>
      <c r="R407" s="38">
        <f>[2]Calculations!Q375</f>
        <v>0</v>
      </c>
      <c r="S407" s="38">
        <f>[2]Calculations!T375</f>
        <v>0</v>
      </c>
      <c r="T407" s="38">
        <f>[2]Calculations!R375</f>
        <v>0</v>
      </c>
      <c r="U407" s="38">
        <f>[2]Calculations!U375</f>
        <v>0</v>
      </c>
      <c r="V407" s="38" t="str">
        <f>[2]Calculations!X375</f>
        <v>Not Modelled</v>
      </c>
      <c r="W407" s="38" t="str">
        <f>[2]Calculations!Y375</f>
        <v>N/A</v>
      </c>
      <c r="X407" s="38" t="s">
        <v>100</v>
      </c>
      <c r="Y407" s="73" t="s">
        <v>105</v>
      </c>
      <c r="Z407" s="73" t="s">
        <v>1066</v>
      </c>
      <c r="AA407" s="38">
        <f>[2]Calculations!AA375</f>
        <v>0</v>
      </c>
      <c r="AB407" s="38">
        <f>[2]Calculations!AM375</f>
        <v>0</v>
      </c>
      <c r="AC407" s="38">
        <f>[2]Calculations!AB375</f>
        <v>0</v>
      </c>
      <c r="AD407" s="38">
        <f>[2]Calculations!AN375</f>
        <v>0</v>
      </c>
      <c r="AE407" s="38">
        <f>[2]Calculations!AC375</f>
        <v>0</v>
      </c>
      <c r="AF407" s="38">
        <f>[2]Calculations!AO375</f>
        <v>0</v>
      </c>
      <c r="AG407" s="38">
        <f>[2]Calculations!AD375</f>
        <v>0</v>
      </c>
      <c r="AH407" s="38">
        <f>[2]Calculations!AP375</f>
        <v>0</v>
      </c>
      <c r="AI407" s="38">
        <f>[2]Calculations!AE375</f>
        <v>0</v>
      </c>
      <c r="AJ407" s="38">
        <f>[2]Calculations!AQ375</f>
        <v>0</v>
      </c>
      <c r="AK407" s="38">
        <f>[2]Calculations!AF375</f>
        <v>0</v>
      </c>
      <c r="AL407" s="38">
        <f>[2]Calculations!AR375</f>
        <v>0</v>
      </c>
      <c r="AM407" s="38">
        <f>[2]Calculations!AG375</f>
        <v>0</v>
      </c>
      <c r="AN407" s="38">
        <f>[2]Calculations!AS375</f>
        <v>0</v>
      </c>
      <c r="AO407" s="38">
        <f>[2]Calculations!AH375</f>
        <v>0</v>
      </c>
      <c r="AP407" s="38">
        <f>[2]Calculations!AT375</f>
        <v>0</v>
      </c>
      <c r="AQ407" s="38">
        <f>[2]Calculations!AI375</f>
        <v>0</v>
      </c>
      <c r="AR407" s="38">
        <f>[2]Calculations!AU375</f>
        <v>0</v>
      </c>
      <c r="AS407" s="38">
        <f>[2]Calculations!AJ375</f>
        <v>0</v>
      </c>
      <c r="AT407" s="38">
        <f>[2]Calculations!AV375</f>
        <v>0</v>
      </c>
      <c r="AU407" s="38">
        <f>[2]Calculations!AK375</f>
        <v>0</v>
      </c>
      <c r="AV407" s="38">
        <f>[2]Calculations!AW375</f>
        <v>0</v>
      </c>
      <c r="AW407" s="13"/>
      <c r="AX407" s="13"/>
      <c r="AY407" s="85" t="str">
        <f>[2]Calculations!D375</f>
        <v>Land Supply 2018</v>
      </c>
    </row>
    <row r="408" spans="2:51" ht="26" x14ac:dyDescent="0.35">
      <c r="B408" s="13" t="str">
        <f>[2]Calculations!A376</f>
        <v>116657/FO/2017</v>
      </c>
      <c r="C408" s="30" t="str">
        <f>[2]Calculations!B376</f>
        <v>Oxford House Manchester Technology Centre Princess Street Manchester M1 7ED</v>
      </c>
      <c r="D408" s="13" t="str">
        <f>[2]Calculations!C376</f>
        <v>Offices</v>
      </c>
      <c r="E408" s="38">
        <f>[2]Calculations!E376</f>
        <v>0.41583300000000001</v>
      </c>
      <c r="F408" s="38">
        <f>[2]Calculations!I376</f>
        <v>0.41583300000000001</v>
      </c>
      <c r="G408" s="38">
        <f>[2]Calculations!M376</f>
        <v>100</v>
      </c>
      <c r="H408" s="38">
        <f>[2]Calculations!H376</f>
        <v>0</v>
      </c>
      <c r="I408" s="38">
        <f>[2]Calculations!L376</f>
        <v>0</v>
      </c>
      <c r="J408" s="38">
        <f>[2]Calculations!G376</f>
        <v>0</v>
      </c>
      <c r="K408" s="38">
        <f>[2]Calculations!K376</f>
        <v>0</v>
      </c>
      <c r="L408" s="38">
        <f>[2]Calculations!F376</f>
        <v>0</v>
      </c>
      <c r="M408" s="38">
        <f>[2]Calculations!J376</f>
        <v>0</v>
      </c>
      <c r="N408" s="38">
        <f>[2]Calculations!V376</f>
        <v>0.41583309000300001</v>
      </c>
      <c r="O408" s="38">
        <f>[2]Calculations!W376</f>
        <v>100.00002164402537</v>
      </c>
      <c r="P408" s="38">
        <f>[2]Calculations!O376</f>
        <v>1.08913E-2</v>
      </c>
      <c r="Q408" s="38">
        <f>[2]Calculations!S376</f>
        <v>2.619152400122164</v>
      </c>
      <c r="R408" s="38">
        <f>[2]Calculations!Q376</f>
        <v>0</v>
      </c>
      <c r="S408" s="38">
        <f>[2]Calculations!T376</f>
        <v>0</v>
      </c>
      <c r="T408" s="38">
        <f>[2]Calculations!R376</f>
        <v>0</v>
      </c>
      <c r="U408" s="38">
        <f>[2]Calculations!U376</f>
        <v>0</v>
      </c>
      <c r="V408" s="38">
        <f>[2]Calculations!X376</f>
        <v>0</v>
      </c>
      <c r="W408" s="38">
        <f>[2]Calculations!Y376</f>
        <v>0</v>
      </c>
      <c r="X408" s="38" t="s">
        <v>101</v>
      </c>
      <c r="Y408" s="73" t="s">
        <v>105</v>
      </c>
      <c r="Z408" s="73" t="s">
        <v>1066</v>
      </c>
      <c r="AA408" s="38">
        <f>[2]Calculations!AA376</f>
        <v>0</v>
      </c>
      <c r="AB408" s="38">
        <f>[2]Calculations!AM376</f>
        <v>0</v>
      </c>
      <c r="AC408" s="38">
        <f>[2]Calculations!AB376</f>
        <v>0</v>
      </c>
      <c r="AD408" s="38">
        <f>[2]Calculations!AN376</f>
        <v>0</v>
      </c>
      <c r="AE408" s="38">
        <f>[2]Calculations!AC376</f>
        <v>0</v>
      </c>
      <c r="AF408" s="38">
        <f>[2]Calculations!AO376</f>
        <v>0</v>
      </c>
      <c r="AG408" s="38">
        <f>[2]Calculations!AD376</f>
        <v>0</v>
      </c>
      <c r="AH408" s="38">
        <f>[2]Calculations!AP376</f>
        <v>0</v>
      </c>
      <c r="AI408" s="38">
        <f>[2]Calculations!AE376</f>
        <v>0</v>
      </c>
      <c r="AJ408" s="38">
        <f>[2]Calculations!AQ376</f>
        <v>0</v>
      </c>
      <c r="AK408" s="38">
        <f>[2]Calculations!AF376</f>
        <v>0</v>
      </c>
      <c r="AL408" s="38">
        <f>[2]Calculations!AR376</f>
        <v>0</v>
      </c>
      <c r="AM408" s="38">
        <f>[2]Calculations!AG376</f>
        <v>0</v>
      </c>
      <c r="AN408" s="38">
        <f>[2]Calculations!AS376</f>
        <v>0</v>
      </c>
      <c r="AO408" s="38">
        <f>[2]Calculations!AH376</f>
        <v>0</v>
      </c>
      <c r="AP408" s="38">
        <f>[2]Calculations!AT376</f>
        <v>0</v>
      </c>
      <c r="AQ408" s="38">
        <f>[2]Calculations!AI376</f>
        <v>0.41583309000300001</v>
      </c>
      <c r="AR408" s="38">
        <f>[2]Calculations!AU376</f>
        <v>100.00002164402537</v>
      </c>
      <c r="AS408" s="38">
        <f>[2]Calculations!AJ376</f>
        <v>0</v>
      </c>
      <c r="AT408" s="38">
        <f>[2]Calculations!AV376</f>
        <v>0</v>
      </c>
      <c r="AU408" s="38">
        <f>[2]Calculations!AK376</f>
        <v>0</v>
      </c>
      <c r="AV408" s="38">
        <f>[2]Calculations!AW376</f>
        <v>0</v>
      </c>
      <c r="AW408" s="13"/>
      <c r="AX408" s="13"/>
      <c r="AY408" s="85" t="str">
        <f>[2]Calculations!D376</f>
        <v>Land Supply 2018</v>
      </c>
    </row>
    <row r="409" spans="2:51" ht="26" x14ac:dyDescent="0.35">
      <c r="B409" s="13" t="str">
        <f>[2]Calculations!A377</f>
        <v>116716/FO/2017</v>
      </c>
      <c r="C409" s="30" t="str">
        <f>[2]Calculations!B377</f>
        <v>22 Northbank Gardens</v>
      </c>
      <c r="D409" s="13" t="str">
        <f>[2]Calculations!C377</f>
        <v>Residential</v>
      </c>
      <c r="E409" s="38">
        <f>[2]Calculations!E377</f>
        <v>3.3723099999999999E-2</v>
      </c>
      <c r="F409" s="38">
        <f>[2]Calculations!I377</f>
        <v>3.3723099999999999E-2</v>
      </c>
      <c r="G409" s="38">
        <f>[2]Calculations!M377</f>
        <v>100</v>
      </c>
      <c r="H409" s="38">
        <f>[2]Calculations!H377</f>
        <v>0</v>
      </c>
      <c r="I409" s="38">
        <f>[2]Calculations!L377</f>
        <v>0</v>
      </c>
      <c r="J409" s="38">
        <f>[2]Calculations!G377</f>
        <v>0</v>
      </c>
      <c r="K409" s="38">
        <f>[2]Calculations!K377</f>
        <v>0</v>
      </c>
      <c r="L409" s="38">
        <f>[2]Calculations!F377</f>
        <v>0</v>
      </c>
      <c r="M409" s="38">
        <f>[2]Calculations!J377</f>
        <v>0</v>
      </c>
      <c r="N409" s="38">
        <f>[2]Calculations!V377</f>
        <v>0</v>
      </c>
      <c r="O409" s="38">
        <f>[2]Calculations!W377</f>
        <v>0</v>
      </c>
      <c r="P409" s="38">
        <f>[2]Calculations!O377</f>
        <v>0</v>
      </c>
      <c r="Q409" s="38">
        <f>[2]Calculations!S377</f>
        <v>0</v>
      </c>
      <c r="R409" s="38">
        <f>[2]Calculations!Q377</f>
        <v>0</v>
      </c>
      <c r="S409" s="38">
        <f>[2]Calculations!T377</f>
        <v>0</v>
      </c>
      <c r="T409" s="38">
        <f>[2]Calculations!R377</f>
        <v>0</v>
      </c>
      <c r="U409" s="38">
        <f>[2]Calculations!U377</f>
        <v>0</v>
      </c>
      <c r="V409" s="38" t="str">
        <f>[2]Calculations!X377</f>
        <v>Not Modelled</v>
      </c>
      <c r="W409" s="38" t="str">
        <f>[2]Calculations!Y377</f>
        <v>N/A</v>
      </c>
      <c r="X409" s="38" t="s">
        <v>100</v>
      </c>
      <c r="Y409" s="73" t="s">
        <v>106</v>
      </c>
      <c r="Z409" s="74" t="s">
        <v>107</v>
      </c>
      <c r="AA409" s="38">
        <f>[2]Calculations!AA377</f>
        <v>0</v>
      </c>
      <c r="AB409" s="38">
        <f>[2]Calculations!AM377</f>
        <v>0</v>
      </c>
      <c r="AC409" s="38">
        <f>[2]Calculations!AB377</f>
        <v>0</v>
      </c>
      <c r="AD409" s="38">
        <f>[2]Calculations!AN377</f>
        <v>0</v>
      </c>
      <c r="AE409" s="38">
        <f>[2]Calculations!AC377</f>
        <v>0</v>
      </c>
      <c r="AF409" s="38">
        <f>[2]Calculations!AO377</f>
        <v>0</v>
      </c>
      <c r="AG409" s="38">
        <f>[2]Calculations!AD377</f>
        <v>0</v>
      </c>
      <c r="AH409" s="38">
        <f>[2]Calculations!AP377</f>
        <v>0</v>
      </c>
      <c r="AI409" s="38">
        <f>[2]Calculations!AE377</f>
        <v>0</v>
      </c>
      <c r="AJ409" s="38">
        <f>[2]Calculations!AQ377</f>
        <v>0</v>
      </c>
      <c r="AK409" s="38">
        <f>[2]Calculations!AF377</f>
        <v>0</v>
      </c>
      <c r="AL409" s="38">
        <f>[2]Calculations!AR377</f>
        <v>0</v>
      </c>
      <c r="AM409" s="38">
        <f>[2]Calculations!AG377</f>
        <v>0</v>
      </c>
      <c r="AN409" s="38">
        <f>[2]Calculations!AS377</f>
        <v>0</v>
      </c>
      <c r="AO409" s="38">
        <f>[2]Calculations!AH377</f>
        <v>0</v>
      </c>
      <c r="AP409" s="38">
        <f>[2]Calculations!AT377</f>
        <v>0</v>
      </c>
      <c r="AQ409" s="38">
        <f>[2]Calculations!AI377</f>
        <v>0</v>
      </c>
      <c r="AR409" s="38">
        <f>[2]Calculations!AU377</f>
        <v>0</v>
      </c>
      <c r="AS409" s="38">
        <f>[2]Calculations!AJ377</f>
        <v>0</v>
      </c>
      <c r="AT409" s="38">
        <f>[2]Calculations!AV377</f>
        <v>0</v>
      </c>
      <c r="AU409" s="38">
        <f>[2]Calculations!AK377</f>
        <v>0</v>
      </c>
      <c r="AV409" s="38">
        <f>[2]Calculations!AW377</f>
        <v>0</v>
      </c>
      <c r="AW409" s="13"/>
      <c r="AX409" s="13"/>
      <c r="AY409" s="85" t="str">
        <f>[2]Calculations!D377</f>
        <v>Land Supply 2018</v>
      </c>
    </row>
    <row r="410" spans="2:51" ht="26" x14ac:dyDescent="0.35">
      <c r="B410" s="13" t="str">
        <f>[2]Calculations!A378</f>
        <v>116719/FO/2017</v>
      </c>
      <c r="C410" s="30" t="str">
        <f>[2]Calculations!B378</f>
        <v>Land To The Rear Of And Including 5 And 6 Deepdale Avenue And Part Of Rear Gardens</v>
      </c>
      <c r="D410" s="13" t="str">
        <f>[2]Calculations!C378</f>
        <v>Residential</v>
      </c>
      <c r="E410" s="38">
        <f>[2]Calculations!E378</f>
        <v>0.19627500000000001</v>
      </c>
      <c r="F410" s="38">
        <f>[2]Calculations!I378</f>
        <v>4.6763969999141786E-7</v>
      </c>
      <c r="G410" s="38">
        <f>[2]Calculations!M378</f>
        <v>2.3825739395818001E-4</v>
      </c>
      <c r="H410" s="38">
        <f>[2]Calculations!H378</f>
        <v>0.162795393358</v>
      </c>
      <c r="I410" s="38">
        <f>[2]Calculations!L378</f>
        <v>82.942500755572539</v>
      </c>
      <c r="J410" s="38">
        <f>[2]Calculations!G378</f>
        <v>3.3479139002299999E-2</v>
      </c>
      <c r="K410" s="38">
        <f>[2]Calculations!K378</f>
        <v>17.057260987033498</v>
      </c>
      <c r="L410" s="38">
        <f>[2]Calculations!F378</f>
        <v>0</v>
      </c>
      <c r="M410" s="38">
        <f>[2]Calculations!J378</f>
        <v>0</v>
      </c>
      <c r="N410" s="38">
        <f>[2]Calculations!V378</f>
        <v>0.16249584915500001</v>
      </c>
      <c r="O410" s="38">
        <f>[2]Calculations!W378</f>
        <v>82.789886208126362</v>
      </c>
      <c r="P410" s="38">
        <f>[2]Calculations!O378</f>
        <v>2.04289E-4</v>
      </c>
      <c r="Q410" s="38">
        <f>[2]Calculations!S378</f>
        <v>0.10408304674563749</v>
      </c>
      <c r="R410" s="38">
        <f>[2]Calculations!Q378</f>
        <v>0</v>
      </c>
      <c r="S410" s="38">
        <f>[2]Calculations!T378</f>
        <v>0</v>
      </c>
      <c r="T410" s="38">
        <f>[2]Calculations!R378</f>
        <v>0</v>
      </c>
      <c r="U410" s="38">
        <f>[2]Calculations!U378</f>
        <v>0</v>
      </c>
      <c r="V410" s="38" t="str">
        <f>[2]Calculations!X378</f>
        <v>Not Modelled</v>
      </c>
      <c r="W410" s="38" t="str">
        <f>[2]Calculations!Y378</f>
        <v>N/A</v>
      </c>
      <c r="X410" s="38" t="s">
        <v>100</v>
      </c>
      <c r="Y410" s="73" t="s">
        <v>102</v>
      </c>
      <c r="Z410" s="73" t="s">
        <v>1070</v>
      </c>
      <c r="AA410" s="38">
        <f>[2]Calculations!AA378</f>
        <v>0</v>
      </c>
      <c r="AB410" s="38">
        <f>[2]Calculations!AM378</f>
        <v>0</v>
      </c>
      <c r="AC410" s="38">
        <f>[2]Calculations!AB378</f>
        <v>0</v>
      </c>
      <c r="AD410" s="38">
        <f>[2]Calculations!AN378</f>
        <v>0</v>
      </c>
      <c r="AE410" s="38">
        <f>[2]Calculations!AC378</f>
        <v>0</v>
      </c>
      <c r="AF410" s="38">
        <f>[2]Calculations!AO378</f>
        <v>0</v>
      </c>
      <c r="AG410" s="38">
        <f>[2]Calculations!AD378</f>
        <v>0</v>
      </c>
      <c r="AH410" s="38">
        <f>[2]Calculations!AP378</f>
        <v>0</v>
      </c>
      <c r="AI410" s="38">
        <f>[2]Calculations!AE378</f>
        <v>0</v>
      </c>
      <c r="AJ410" s="38">
        <f>[2]Calculations!AQ378</f>
        <v>0</v>
      </c>
      <c r="AK410" s="38">
        <f>[2]Calculations!AF378</f>
        <v>0</v>
      </c>
      <c r="AL410" s="38">
        <f>[2]Calculations!AR378</f>
        <v>0</v>
      </c>
      <c r="AM410" s="38">
        <f>[2]Calculations!AG378</f>
        <v>0</v>
      </c>
      <c r="AN410" s="38">
        <f>[2]Calculations!AS378</f>
        <v>0</v>
      </c>
      <c r="AO410" s="38">
        <f>[2]Calculations!AH378</f>
        <v>0</v>
      </c>
      <c r="AP410" s="38">
        <f>[2]Calculations!AT378</f>
        <v>0</v>
      </c>
      <c r="AQ410" s="38">
        <f>[2]Calculations!AI378</f>
        <v>0</v>
      </c>
      <c r="AR410" s="38">
        <f>[2]Calculations!AU378</f>
        <v>0</v>
      </c>
      <c r="AS410" s="38">
        <f>[2]Calculations!AJ378</f>
        <v>0</v>
      </c>
      <c r="AT410" s="38">
        <f>[2]Calculations!AV378</f>
        <v>0</v>
      </c>
      <c r="AU410" s="38">
        <f>[2]Calculations!AK378</f>
        <v>0</v>
      </c>
      <c r="AV410" s="38">
        <f>[2]Calculations!AW378</f>
        <v>0</v>
      </c>
      <c r="AW410" s="13"/>
      <c r="AX410" s="13"/>
      <c r="AY410" s="85" t="str">
        <f>[2]Calculations!D378</f>
        <v>Land Supply 2018</v>
      </c>
    </row>
    <row r="411" spans="2:51" ht="14.5" x14ac:dyDescent="0.35">
      <c r="B411" s="13" t="str">
        <f>[2]Calculations!A379</f>
        <v>116758/FO/2017</v>
      </c>
      <c r="C411" s="30" t="str">
        <f>[2]Calculations!B379</f>
        <v>MEA School Fields</v>
      </c>
      <c r="D411" s="13" t="str">
        <f>[2]Calculations!C379</f>
        <v>Residential</v>
      </c>
      <c r="E411" s="38">
        <f>[2]Calculations!E379</f>
        <v>3.5044599999999999</v>
      </c>
      <c r="F411" s="38">
        <f>[2]Calculations!I379</f>
        <v>3.5044599999999999</v>
      </c>
      <c r="G411" s="38">
        <f>[2]Calculations!M379</f>
        <v>100</v>
      </c>
      <c r="H411" s="38">
        <f>[2]Calculations!H379</f>
        <v>0</v>
      </c>
      <c r="I411" s="38">
        <f>[2]Calculations!L379</f>
        <v>0</v>
      </c>
      <c r="J411" s="38">
        <f>[2]Calculations!G379</f>
        <v>0</v>
      </c>
      <c r="K411" s="38">
        <f>[2]Calculations!K379</f>
        <v>0</v>
      </c>
      <c r="L411" s="38">
        <f>[2]Calculations!F379</f>
        <v>0</v>
      </c>
      <c r="M411" s="38">
        <f>[2]Calculations!J379</f>
        <v>0</v>
      </c>
      <c r="N411" s="38">
        <f>[2]Calculations!V379</f>
        <v>0</v>
      </c>
      <c r="O411" s="38">
        <f>[2]Calculations!W379</f>
        <v>0</v>
      </c>
      <c r="P411" s="38">
        <f>[2]Calculations!O379</f>
        <v>0.1248358867657</v>
      </c>
      <c r="Q411" s="38">
        <f>[2]Calculations!S379</f>
        <v>3.5622003608458934</v>
      </c>
      <c r="R411" s="38">
        <f>[2]Calculations!Q379</f>
        <v>2.0956886765700001E-2</v>
      </c>
      <c r="S411" s="38">
        <f>[2]Calculations!T379</f>
        <v>0.59800616259566386</v>
      </c>
      <c r="T411" s="38">
        <f>[2]Calculations!R379</f>
        <v>1.0800000000000001E-2</v>
      </c>
      <c r="U411" s="38">
        <f>[2]Calculations!U379</f>
        <v>0.30817872083002806</v>
      </c>
      <c r="V411" s="38" t="str">
        <f>[2]Calculations!X379</f>
        <v>Not Modelled</v>
      </c>
      <c r="W411" s="38" t="str">
        <f>[2]Calculations!Y379</f>
        <v>N/A</v>
      </c>
      <c r="X411" s="38" t="s">
        <v>100</v>
      </c>
      <c r="Y411" s="73" t="s">
        <v>105</v>
      </c>
      <c r="Z411" s="73" t="s">
        <v>1066</v>
      </c>
      <c r="AA411" s="38">
        <f>[2]Calculations!AA379</f>
        <v>0</v>
      </c>
      <c r="AB411" s="38">
        <f>[2]Calculations!AM379</f>
        <v>0</v>
      </c>
      <c r="AC411" s="38">
        <f>[2]Calculations!AB379</f>
        <v>0</v>
      </c>
      <c r="AD411" s="38">
        <f>[2]Calculations!AN379</f>
        <v>0</v>
      </c>
      <c r="AE411" s="38">
        <f>[2]Calculations!AC379</f>
        <v>0</v>
      </c>
      <c r="AF411" s="38">
        <f>[2]Calculations!AO379</f>
        <v>0</v>
      </c>
      <c r="AG411" s="38">
        <f>[2]Calculations!AD379</f>
        <v>0</v>
      </c>
      <c r="AH411" s="38">
        <f>[2]Calculations!AP379</f>
        <v>0</v>
      </c>
      <c r="AI411" s="38">
        <f>[2]Calculations!AE379</f>
        <v>0</v>
      </c>
      <c r="AJ411" s="38">
        <f>[2]Calculations!AQ379</f>
        <v>0</v>
      </c>
      <c r="AK411" s="38">
        <f>[2]Calculations!AF379</f>
        <v>0</v>
      </c>
      <c r="AL411" s="38">
        <f>[2]Calculations!AR379</f>
        <v>0</v>
      </c>
      <c r="AM411" s="38">
        <f>[2]Calculations!AG379</f>
        <v>0</v>
      </c>
      <c r="AN411" s="38">
        <f>[2]Calculations!AS379</f>
        <v>0</v>
      </c>
      <c r="AO411" s="38">
        <f>[2]Calculations!AH379</f>
        <v>0</v>
      </c>
      <c r="AP411" s="38">
        <f>[2]Calculations!AT379</f>
        <v>0</v>
      </c>
      <c r="AQ411" s="38">
        <f>[2]Calculations!AI379</f>
        <v>0</v>
      </c>
      <c r="AR411" s="38">
        <f>[2]Calculations!AU379</f>
        <v>0</v>
      </c>
      <c r="AS411" s="38">
        <f>[2]Calculations!AJ379</f>
        <v>0</v>
      </c>
      <c r="AT411" s="38">
        <f>[2]Calculations!AV379</f>
        <v>0</v>
      </c>
      <c r="AU411" s="38">
        <f>[2]Calculations!AK379</f>
        <v>0</v>
      </c>
      <c r="AV411" s="38">
        <f>[2]Calculations!AW379</f>
        <v>0</v>
      </c>
      <c r="AW411" s="13"/>
      <c r="AX411" s="13"/>
      <c r="AY411" s="85" t="str">
        <f>[2]Calculations!D379</f>
        <v>Land Supply 2018</v>
      </c>
    </row>
    <row r="412" spans="2:51" ht="14.5" x14ac:dyDescent="0.35">
      <c r="B412" s="13" t="str">
        <f>[2]Calculations!A380</f>
        <v>116766/FO/2017</v>
      </c>
      <c r="C412" s="30" t="str">
        <f>[2]Calculations!B380</f>
        <v>Land To The Rear Of 2 Cunningham Drive</v>
      </c>
      <c r="D412" s="13" t="str">
        <f>[2]Calculations!C380</f>
        <v>Residential</v>
      </c>
      <c r="E412" s="38">
        <f>[2]Calculations!E380</f>
        <v>8.9871199999999998E-2</v>
      </c>
      <c r="F412" s="38">
        <f>[2]Calculations!I380</f>
        <v>8.9871199999999998E-2</v>
      </c>
      <c r="G412" s="38">
        <f>[2]Calculations!M380</f>
        <v>100</v>
      </c>
      <c r="H412" s="38">
        <f>[2]Calculations!H380</f>
        <v>0</v>
      </c>
      <c r="I412" s="38">
        <f>[2]Calculations!L380</f>
        <v>0</v>
      </c>
      <c r="J412" s="38">
        <f>[2]Calculations!G380</f>
        <v>0</v>
      </c>
      <c r="K412" s="38">
        <f>[2]Calculations!K380</f>
        <v>0</v>
      </c>
      <c r="L412" s="38">
        <f>[2]Calculations!F380</f>
        <v>0</v>
      </c>
      <c r="M412" s="38">
        <f>[2]Calculations!J380</f>
        <v>0</v>
      </c>
      <c r="N412" s="38">
        <f>[2]Calculations!V380</f>
        <v>0</v>
      </c>
      <c r="O412" s="38">
        <f>[2]Calculations!W380</f>
        <v>0</v>
      </c>
      <c r="P412" s="38">
        <f>[2]Calculations!O380</f>
        <v>6.3862000000000001E-4</v>
      </c>
      <c r="Q412" s="38">
        <f>[2]Calculations!S380</f>
        <v>0.71059471777388084</v>
      </c>
      <c r="R412" s="38">
        <f>[2]Calculations!Q380</f>
        <v>0</v>
      </c>
      <c r="S412" s="38">
        <f>[2]Calculations!T380</f>
        <v>0</v>
      </c>
      <c r="T412" s="38">
        <f>[2]Calculations!R380</f>
        <v>0</v>
      </c>
      <c r="U412" s="38">
        <f>[2]Calculations!U380</f>
        <v>0</v>
      </c>
      <c r="V412" s="38" t="str">
        <f>[2]Calculations!X380</f>
        <v>Not Modelled</v>
      </c>
      <c r="W412" s="38" t="str">
        <f>[2]Calculations!Y380</f>
        <v>N/A</v>
      </c>
      <c r="X412" s="38" t="s">
        <v>100</v>
      </c>
      <c r="Y412" s="73" t="s">
        <v>105</v>
      </c>
      <c r="Z412" s="73" t="s">
        <v>1066</v>
      </c>
      <c r="AA412" s="38">
        <f>[2]Calculations!AA380</f>
        <v>0</v>
      </c>
      <c r="AB412" s="38">
        <f>[2]Calculations!AM380</f>
        <v>0</v>
      </c>
      <c r="AC412" s="38">
        <f>[2]Calculations!AB380</f>
        <v>0</v>
      </c>
      <c r="AD412" s="38">
        <f>[2]Calculations!AN380</f>
        <v>0</v>
      </c>
      <c r="AE412" s="38">
        <f>[2]Calculations!AC380</f>
        <v>0</v>
      </c>
      <c r="AF412" s="38">
        <f>[2]Calculations!AO380</f>
        <v>0</v>
      </c>
      <c r="AG412" s="38">
        <f>[2]Calculations!AD380</f>
        <v>0</v>
      </c>
      <c r="AH412" s="38">
        <f>[2]Calculations!AP380</f>
        <v>0</v>
      </c>
      <c r="AI412" s="38">
        <f>[2]Calculations!AE380</f>
        <v>0</v>
      </c>
      <c r="AJ412" s="38">
        <f>[2]Calculations!AQ380</f>
        <v>0</v>
      </c>
      <c r="AK412" s="38">
        <f>[2]Calculations!AF380</f>
        <v>0</v>
      </c>
      <c r="AL412" s="38">
        <f>[2]Calculations!AR380</f>
        <v>0</v>
      </c>
      <c r="AM412" s="38">
        <f>[2]Calculations!AG380</f>
        <v>0</v>
      </c>
      <c r="AN412" s="38">
        <f>[2]Calculations!AS380</f>
        <v>0</v>
      </c>
      <c r="AO412" s="38">
        <f>[2]Calculations!AH380</f>
        <v>0</v>
      </c>
      <c r="AP412" s="38">
        <f>[2]Calculations!AT380</f>
        <v>0</v>
      </c>
      <c r="AQ412" s="38">
        <f>[2]Calculations!AI380</f>
        <v>0</v>
      </c>
      <c r="AR412" s="38">
        <f>[2]Calculations!AU380</f>
        <v>0</v>
      </c>
      <c r="AS412" s="38">
        <f>[2]Calculations!AJ380</f>
        <v>0</v>
      </c>
      <c r="AT412" s="38">
        <f>[2]Calculations!AV380</f>
        <v>0</v>
      </c>
      <c r="AU412" s="38">
        <f>[2]Calculations!AK380</f>
        <v>0</v>
      </c>
      <c r="AV412" s="38">
        <f>[2]Calculations!AW380</f>
        <v>0</v>
      </c>
      <c r="AW412" s="13"/>
      <c r="AX412" s="13"/>
      <c r="AY412" s="85" t="str">
        <f>[2]Calculations!D380</f>
        <v>Land Supply 2018</v>
      </c>
    </row>
    <row r="413" spans="2:51" ht="26" x14ac:dyDescent="0.35">
      <c r="B413" s="13" t="str">
        <f>[2]Calculations!A381</f>
        <v>116777/FO/2017</v>
      </c>
      <c r="C413" s="30" t="str">
        <f>[2]Calculations!B381</f>
        <v>25 Rochdale Road</v>
      </c>
      <c r="D413" s="13" t="str">
        <f>[2]Calculations!C381</f>
        <v>Residential</v>
      </c>
      <c r="E413" s="38">
        <f>[2]Calculations!E381</f>
        <v>0.124626</v>
      </c>
      <c r="F413" s="38">
        <f>[2]Calculations!I381</f>
        <v>0.124626</v>
      </c>
      <c r="G413" s="38">
        <f>[2]Calculations!M381</f>
        <v>100</v>
      </c>
      <c r="H413" s="38">
        <f>[2]Calculations!H381</f>
        <v>0</v>
      </c>
      <c r="I413" s="38">
        <f>[2]Calculations!L381</f>
        <v>0</v>
      </c>
      <c r="J413" s="38">
        <f>[2]Calculations!G381</f>
        <v>0</v>
      </c>
      <c r="K413" s="38">
        <f>[2]Calculations!K381</f>
        <v>0</v>
      </c>
      <c r="L413" s="38">
        <f>[2]Calculations!F381</f>
        <v>0</v>
      </c>
      <c r="M413" s="38">
        <f>[2]Calculations!J381</f>
        <v>0</v>
      </c>
      <c r="N413" s="38">
        <f>[2]Calculations!V381</f>
        <v>0</v>
      </c>
      <c r="O413" s="38">
        <f>[2]Calculations!W381</f>
        <v>0</v>
      </c>
      <c r="P413" s="38">
        <f>[2]Calculations!O381</f>
        <v>0</v>
      </c>
      <c r="Q413" s="38">
        <f>[2]Calculations!S381</f>
        <v>0</v>
      </c>
      <c r="R413" s="38">
        <f>[2]Calculations!Q381</f>
        <v>0</v>
      </c>
      <c r="S413" s="38">
        <f>[2]Calculations!T381</f>
        <v>0</v>
      </c>
      <c r="T413" s="38">
        <f>[2]Calculations!R381</f>
        <v>0</v>
      </c>
      <c r="U413" s="38">
        <f>[2]Calculations!U381</f>
        <v>0</v>
      </c>
      <c r="V413" s="38" t="str">
        <f>[2]Calculations!X381</f>
        <v>Not Modelled</v>
      </c>
      <c r="W413" s="38" t="str">
        <f>[2]Calculations!Y381</f>
        <v>N/A</v>
      </c>
      <c r="X413" s="38" t="s">
        <v>100</v>
      </c>
      <c r="Y413" s="73" t="s">
        <v>106</v>
      </c>
      <c r="Z413" s="74" t="s">
        <v>107</v>
      </c>
      <c r="AA413" s="38">
        <f>[2]Calculations!AA381</f>
        <v>0</v>
      </c>
      <c r="AB413" s="38">
        <f>[2]Calculations!AM381</f>
        <v>0</v>
      </c>
      <c r="AC413" s="38">
        <f>[2]Calculations!AB381</f>
        <v>0</v>
      </c>
      <c r="AD413" s="38">
        <f>[2]Calculations!AN381</f>
        <v>0</v>
      </c>
      <c r="AE413" s="38">
        <f>[2]Calculations!AC381</f>
        <v>0</v>
      </c>
      <c r="AF413" s="38">
        <f>[2]Calculations!AO381</f>
        <v>0</v>
      </c>
      <c r="AG413" s="38">
        <f>[2]Calculations!AD381</f>
        <v>0</v>
      </c>
      <c r="AH413" s="38">
        <f>[2]Calculations!AP381</f>
        <v>0</v>
      </c>
      <c r="AI413" s="38">
        <f>[2]Calculations!AE381</f>
        <v>0</v>
      </c>
      <c r="AJ413" s="38">
        <f>[2]Calculations!AQ381</f>
        <v>0</v>
      </c>
      <c r="AK413" s="38">
        <f>[2]Calculations!AF381</f>
        <v>0</v>
      </c>
      <c r="AL413" s="38">
        <f>[2]Calculations!AR381</f>
        <v>0</v>
      </c>
      <c r="AM413" s="38">
        <f>[2]Calculations!AG381</f>
        <v>0</v>
      </c>
      <c r="AN413" s="38">
        <f>[2]Calculations!AS381</f>
        <v>0</v>
      </c>
      <c r="AO413" s="38">
        <f>[2]Calculations!AH381</f>
        <v>0</v>
      </c>
      <c r="AP413" s="38">
        <f>[2]Calculations!AT381</f>
        <v>0</v>
      </c>
      <c r="AQ413" s="38">
        <f>[2]Calculations!AI381</f>
        <v>0.124625615001</v>
      </c>
      <c r="AR413" s="38">
        <f>[2]Calculations!AU381</f>
        <v>99.999691076500895</v>
      </c>
      <c r="AS413" s="38">
        <f>[2]Calculations!AJ381</f>
        <v>0</v>
      </c>
      <c r="AT413" s="38">
        <f>[2]Calculations!AV381</f>
        <v>0</v>
      </c>
      <c r="AU413" s="38">
        <f>[2]Calculations!AK381</f>
        <v>0</v>
      </c>
      <c r="AV413" s="38">
        <f>[2]Calculations!AW381</f>
        <v>0</v>
      </c>
      <c r="AW413" s="13"/>
      <c r="AX413" s="13"/>
      <c r="AY413" s="85" t="str">
        <f>[2]Calculations!D381</f>
        <v>Land Supply 2018</v>
      </c>
    </row>
    <row r="414" spans="2:51" ht="26" x14ac:dyDescent="0.35">
      <c r="B414" s="13" t="str">
        <f>[2]Calculations!A382</f>
        <v>116792/FU/2017</v>
      </c>
      <c r="C414" s="30" t="str">
        <f>[2]Calculations!B382</f>
        <v>Part Ground Floor Suite 54 Princess Street Manchester M1 6HS</v>
      </c>
      <c r="D414" s="13" t="str">
        <f>[2]Calculations!C382</f>
        <v>Offices</v>
      </c>
      <c r="E414" s="38">
        <f>[2]Calculations!E382</f>
        <v>5.6940900000000003E-2</v>
      </c>
      <c r="F414" s="38">
        <f>[2]Calculations!I382</f>
        <v>5.6940900000000003E-2</v>
      </c>
      <c r="G414" s="38">
        <f>[2]Calculations!M382</f>
        <v>100</v>
      </c>
      <c r="H414" s="38">
        <f>[2]Calculations!H382</f>
        <v>0</v>
      </c>
      <c r="I414" s="38">
        <f>[2]Calculations!L382</f>
        <v>0</v>
      </c>
      <c r="J414" s="38">
        <f>[2]Calculations!G382</f>
        <v>0</v>
      </c>
      <c r="K414" s="38">
        <f>[2]Calculations!K382</f>
        <v>0</v>
      </c>
      <c r="L414" s="38">
        <f>[2]Calculations!F382</f>
        <v>0</v>
      </c>
      <c r="M414" s="38">
        <f>[2]Calculations!J382</f>
        <v>0</v>
      </c>
      <c r="N414" s="38">
        <f>[2]Calculations!V382</f>
        <v>0</v>
      </c>
      <c r="O414" s="38">
        <f>[2]Calculations!W382</f>
        <v>0</v>
      </c>
      <c r="P414" s="38">
        <f>[2]Calculations!O382</f>
        <v>1.3943127942453999E-3</v>
      </c>
      <c r="Q414" s="38">
        <f>[2]Calculations!S382</f>
        <v>2.44870171396202</v>
      </c>
      <c r="R414" s="38">
        <f>[2]Calculations!Q382</f>
        <v>9.393957942453999E-4</v>
      </c>
      <c r="S414" s="38">
        <f>[2]Calculations!T382</f>
        <v>1.6497733513966231</v>
      </c>
      <c r="T414" s="38">
        <f>[2]Calculations!R382</f>
        <v>1.5575450017400002E-5</v>
      </c>
      <c r="U414" s="38">
        <f>[2]Calculations!U382</f>
        <v>2.7353712388458913E-2</v>
      </c>
      <c r="V414" s="38" t="str">
        <f>[2]Calculations!X382</f>
        <v>Not Modelled</v>
      </c>
      <c r="W414" s="38" t="str">
        <f>[2]Calculations!Y382</f>
        <v>N/A</v>
      </c>
      <c r="X414" s="38" t="s">
        <v>101</v>
      </c>
      <c r="Y414" s="73" t="s">
        <v>105</v>
      </c>
      <c r="Z414" s="73" t="s">
        <v>1066</v>
      </c>
      <c r="AA414" s="38">
        <f>[2]Calculations!AA382</f>
        <v>0</v>
      </c>
      <c r="AB414" s="38">
        <f>[2]Calculations!AM382</f>
        <v>0</v>
      </c>
      <c r="AC414" s="38">
        <f>[2]Calculations!AB382</f>
        <v>0</v>
      </c>
      <c r="AD414" s="38">
        <f>[2]Calculations!AN382</f>
        <v>0</v>
      </c>
      <c r="AE414" s="38">
        <f>[2]Calculations!AC382</f>
        <v>0</v>
      </c>
      <c r="AF414" s="38">
        <f>[2]Calculations!AO382</f>
        <v>0</v>
      </c>
      <c r="AG414" s="38">
        <f>[2]Calculations!AD382</f>
        <v>0</v>
      </c>
      <c r="AH414" s="38">
        <f>[2]Calculations!AP382</f>
        <v>0</v>
      </c>
      <c r="AI414" s="38">
        <f>[2]Calculations!AE382</f>
        <v>0</v>
      </c>
      <c r="AJ414" s="38">
        <f>[2]Calculations!AQ382</f>
        <v>0</v>
      </c>
      <c r="AK414" s="38">
        <f>[2]Calculations!AF382</f>
        <v>0</v>
      </c>
      <c r="AL414" s="38">
        <f>[2]Calculations!AR382</f>
        <v>0</v>
      </c>
      <c r="AM414" s="38">
        <f>[2]Calculations!AG382</f>
        <v>0</v>
      </c>
      <c r="AN414" s="38">
        <f>[2]Calculations!AS382</f>
        <v>0</v>
      </c>
      <c r="AO414" s="38">
        <f>[2]Calculations!AH382</f>
        <v>0</v>
      </c>
      <c r="AP414" s="38">
        <f>[2]Calculations!AT382</f>
        <v>0</v>
      </c>
      <c r="AQ414" s="38">
        <f>[2]Calculations!AI382</f>
        <v>5.6940875001500003E-2</v>
      </c>
      <c r="AR414" s="38">
        <f>[2]Calculations!AU382</f>
        <v>99.999956097462459</v>
      </c>
      <c r="AS414" s="38">
        <f>[2]Calculations!AJ382</f>
        <v>0</v>
      </c>
      <c r="AT414" s="38">
        <f>[2]Calculations!AV382</f>
        <v>0</v>
      </c>
      <c r="AU414" s="38">
        <f>[2]Calculations!AK382</f>
        <v>0</v>
      </c>
      <c r="AV414" s="38">
        <f>[2]Calculations!AW382</f>
        <v>0</v>
      </c>
      <c r="AW414" s="13"/>
      <c r="AX414" s="13"/>
      <c r="AY414" s="85" t="str">
        <f>[2]Calculations!D382</f>
        <v>Land Supply 2018</v>
      </c>
    </row>
    <row r="415" spans="2:51" ht="14.5" x14ac:dyDescent="0.35">
      <c r="B415" s="13" t="str">
        <f>[2]Calculations!A383</f>
        <v>116793/P3OPA/2017</v>
      </c>
      <c r="C415" s="30" t="str">
        <f>[2]Calculations!B383</f>
        <v>12 Minshull Street</v>
      </c>
      <c r="D415" s="13" t="str">
        <f>[2]Calculations!C383</f>
        <v>Residential</v>
      </c>
      <c r="E415" s="38">
        <f>[2]Calculations!E383</f>
        <v>2.85236E-2</v>
      </c>
      <c r="F415" s="38">
        <f>[2]Calculations!I383</f>
        <v>2.85236E-2</v>
      </c>
      <c r="G415" s="38">
        <f>[2]Calculations!M383</f>
        <v>100</v>
      </c>
      <c r="H415" s="38">
        <f>[2]Calculations!H383</f>
        <v>0</v>
      </c>
      <c r="I415" s="38">
        <f>[2]Calculations!L383</f>
        <v>0</v>
      </c>
      <c r="J415" s="38">
        <f>[2]Calculations!G383</f>
        <v>0</v>
      </c>
      <c r="K415" s="38">
        <f>[2]Calculations!K383</f>
        <v>0</v>
      </c>
      <c r="L415" s="38">
        <f>[2]Calculations!F383</f>
        <v>0</v>
      </c>
      <c r="M415" s="38">
        <f>[2]Calculations!J383</f>
        <v>0</v>
      </c>
      <c r="N415" s="38">
        <f>[2]Calculations!V383</f>
        <v>0</v>
      </c>
      <c r="O415" s="38">
        <f>[2]Calculations!W383</f>
        <v>0</v>
      </c>
      <c r="P415" s="38">
        <f>[2]Calculations!O383</f>
        <v>3.1844799999999997E-5</v>
      </c>
      <c r="Q415" s="38">
        <f>[2]Calculations!S383</f>
        <v>0.11164369153963735</v>
      </c>
      <c r="R415" s="38">
        <f>[2]Calculations!Q383</f>
        <v>0</v>
      </c>
      <c r="S415" s="38">
        <f>[2]Calculations!T383</f>
        <v>0</v>
      </c>
      <c r="T415" s="38">
        <f>[2]Calculations!R383</f>
        <v>0</v>
      </c>
      <c r="U415" s="38">
        <f>[2]Calculations!U383</f>
        <v>0</v>
      </c>
      <c r="V415" s="38" t="str">
        <f>[2]Calculations!X383</f>
        <v>Not Modelled</v>
      </c>
      <c r="W415" s="38" t="str">
        <f>[2]Calculations!Y383</f>
        <v>N/A</v>
      </c>
      <c r="X415" s="38" t="s">
        <v>100</v>
      </c>
      <c r="Y415" s="73" t="s">
        <v>105</v>
      </c>
      <c r="Z415" s="73" t="s">
        <v>1066</v>
      </c>
      <c r="AA415" s="38">
        <f>[2]Calculations!AA383</f>
        <v>0</v>
      </c>
      <c r="AB415" s="38">
        <f>[2]Calculations!AM383</f>
        <v>0</v>
      </c>
      <c r="AC415" s="38">
        <f>[2]Calculations!AB383</f>
        <v>0</v>
      </c>
      <c r="AD415" s="38">
        <f>[2]Calculations!AN383</f>
        <v>0</v>
      </c>
      <c r="AE415" s="38">
        <f>[2]Calculations!AC383</f>
        <v>0</v>
      </c>
      <c r="AF415" s="38">
        <f>[2]Calculations!AO383</f>
        <v>0</v>
      </c>
      <c r="AG415" s="38">
        <f>[2]Calculations!AD383</f>
        <v>0</v>
      </c>
      <c r="AH415" s="38">
        <f>[2]Calculations!AP383</f>
        <v>0</v>
      </c>
      <c r="AI415" s="38">
        <f>[2]Calculations!AE383</f>
        <v>0</v>
      </c>
      <c r="AJ415" s="38">
        <f>[2]Calculations!AQ383</f>
        <v>0</v>
      </c>
      <c r="AK415" s="38">
        <f>[2]Calculations!AF383</f>
        <v>0</v>
      </c>
      <c r="AL415" s="38">
        <f>[2]Calculations!AR383</f>
        <v>0</v>
      </c>
      <c r="AM415" s="38">
        <f>[2]Calculations!AG383</f>
        <v>0</v>
      </c>
      <c r="AN415" s="38">
        <f>[2]Calculations!AS383</f>
        <v>0</v>
      </c>
      <c r="AO415" s="38">
        <f>[2]Calculations!AH383</f>
        <v>0</v>
      </c>
      <c r="AP415" s="38">
        <f>[2]Calculations!AT383</f>
        <v>0</v>
      </c>
      <c r="AQ415" s="38">
        <f>[2]Calculations!AI383</f>
        <v>2.8523625001499998E-2</v>
      </c>
      <c r="AR415" s="38">
        <f>[2]Calculations!AU383</f>
        <v>100.00008765197941</v>
      </c>
      <c r="AS415" s="38">
        <f>[2]Calculations!AJ383</f>
        <v>0</v>
      </c>
      <c r="AT415" s="38">
        <f>[2]Calculations!AV383</f>
        <v>0</v>
      </c>
      <c r="AU415" s="38">
        <f>[2]Calculations!AK383</f>
        <v>0</v>
      </c>
      <c r="AV415" s="38">
        <f>[2]Calculations!AW383</f>
        <v>0</v>
      </c>
      <c r="AW415" s="13"/>
      <c r="AX415" s="13"/>
      <c r="AY415" s="85" t="str">
        <f>[2]Calculations!D383</f>
        <v>Land Supply 2018</v>
      </c>
    </row>
    <row r="416" spans="2:51" ht="26" x14ac:dyDescent="0.35">
      <c r="B416" s="13" t="str">
        <f>[2]Calculations!A384</f>
        <v>116795/FO/2017 / 112570</v>
      </c>
      <c r="C416" s="30" t="str">
        <f>[2]Calculations!B384</f>
        <v>45 St Werburghs Road</v>
      </c>
      <c r="D416" s="13" t="str">
        <f>[2]Calculations!C384</f>
        <v>Residential</v>
      </c>
      <c r="E416" s="38">
        <f>[2]Calculations!E384</f>
        <v>0.26261800000000002</v>
      </c>
      <c r="F416" s="38">
        <f>[2]Calculations!I384</f>
        <v>0.26261800000000002</v>
      </c>
      <c r="G416" s="38">
        <f>[2]Calculations!M384</f>
        <v>100</v>
      </c>
      <c r="H416" s="38">
        <f>[2]Calculations!H384</f>
        <v>0</v>
      </c>
      <c r="I416" s="38">
        <f>[2]Calculations!L384</f>
        <v>0</v>
      </c>
      <c r="J416" s="38">
        <f>[2]Calculations!G384</f>
        <v>0</v>
      </c>
      <c r="K416" s="38">
        <f>[2]Calculations!K384</f>
        <v>0</v>
      </c>
      <c r="L416" s="38">
        <f>[2]Calculations!F384</f>
        <v>0</v>
      </c>
      <c r="M416" s="38">
        <f>[2]Calculations!J384</f>
        <v>0</v>
      </c>
      <c r="N416" s="38">
        <f>[2]Calculations!V384</f>
        <v>0</v>
      </c>
      <c r="O416" s="38">
        <f>[2]Calculations!W384</f>
        <v>0</v>
      </c>
      <c r="P416" s="38">
        <f>[2]Calculations!O384</f>
        <v>0</v>
      </c>
      <c r="Q416" s="38">
        <f>[2]Calculations!S384</f>
        <v>0</v>
      </c>
      <c r="R416" s="38">
        <f>[2]Calculations!Q384</f>
        <v>0</v>
      </c>
      <c r="S416" s="38">
        <f>[2]Calculations!T384</f>
        <v>0</v>
      </c>
      <c r="T416" s="38">
        <f>[2]Calculations!R384</f>
        <v>0</v>
      </c>
      <c r="U416" s="38">
        <f>[2]Calculations!U384</f>
        <v>0</v>
      </c>
      <c r="V416" s="38" t="str">
        <f>[2]Calculations!X384</f>
        <v>Not Modelled</v>
      </c>
      <c r="W416" s="38" t="str">
        <f>[2]Calculations!Y384</f>
        <v>N/A</v>
      </c>
      <c r="X416" s="38" t="s">
        <v>100</v>
      </c>
      <c r="Y416" s="73" t="s">
        <v>106</v>
      </c>
      <c r="Z416" s="74" t="s">
        <v>107</v>
      </c>
      <c r="AA416" s="38">
        <f>[2]Calculations!AA384</f>
        <v>0</v>
      </c>
      <c r="AB416" s="38">
        <f>[2]Calculations!AM384</f>
        <v>0</v>
      </c>
      <c r="AC416" s="38">
        <f>[2]Calculations!AB384</f>
        <v>0</v>
      </c>
      <c r="AD416" s="38">
        <f>[2]Calculations!AN384</f>
        <v>0</v>
      </c>
      <c r="AE416" s="38">
        <f>[2]Calculations!AC384</f>
        <v>0</v>
      </c>
      <c r="AF416" s="38">
        <f>[2]Calculations!AO384</f>
        <v>0</v>
      </c>
      <c r="AG416" s="38">
        <f>[2]Calculations!AD384</f>
        <v>0</v>
      </c>
      <c r="AH416" s="38">
        <f>[2]Calculations!AP384</f>
        <v>0</v>
      </c>
      <c r="AI416" s="38">
        <f>[2]Calculations!AE384</f>
        <v>0</v>
      </c>
      <c r="AJ416" s="38">
        <f>[2]Calculations!AQ384</f>
        <v>0</v>
      </c>
      <c r="AK416" s="38">
        <f>[2]Calculations!AF384</f>
        <v>0</v>
      </c>
      <c r="AL416" s="38">
        <f>[2]Calculations!AR384</f>
        <v>0</v>
      </c>
      <c r="AM416" s="38">
        <f>[2]Calculations!AG384</f>
        <v>0</v>
      </c>
      <c r="AN416" s="38">
        <f>[2]Calculations!AS384</f>
        <v>0</v>
      </c>
      <c r="AO416" s="38">
        <f>[2]Calculations!AH384</f>
        <v>0</v>
      </c>
      <c r="AP416" s="38">
        <f>[2]Calculations!AT384</f>
        <v>0</v>
      </c>
      <c r="AQ416" s="38">
        <f>[2]Calculations!AI384</f>
        <v>0</v>
      </c>
      <c r="AR416" s="38">
        <f>[2]Calculations!AU384</f>
        <v>0</v>
      </c>
      <c r="AS416" s="38">
        <f>[2]Calculations!AJ384</f>
        <v>0</v>
      </c>
      <c r="AT416" s="38">
        <f>[2]Calculations!AV384</f>
        <v>0</v>
      </c>
      <c r="AU416" s="38">
        <f>[2]Calculations!AK384</f>
        <v>0</v>
      </c>
      <c r="AV416" s="38">
        <f>[2]Calculations!AW384</f>
        <v>0</v>
      </c>
      <c r="AW416" s="13"/>
      <c r="AX416" s="13"/>
      <c r="AY416" s="85" t="str">
        <f>[2]Calculations!D384</f>
        <v>Land Supply 2018</v>
      </c>
    </row>
    <row r="417" spans="2:51" ht="26" x14ac:dyDescent="0.35">
      <c r="B417" s="13" t="str">
        <f>[2]Calculations!A385</f>
        <v>116803/FU/2017</v>
      </c>
      <c r="C417" s="30" t="str">
        <f>[2]Calculations!B385</f>
        <v>678 Burnage Lane Manchester M19 1NA</v>
      </c>
      <c r="D417" s="13" t="str">
        <f>[2]Calculations!C385</f>
        <v>Offices</v>
      </c>
      <c r="E417" s="38">
        <f>[2]Calculations!E385</f>
        <v>1.02839E-2</v>
      </c>
      <c r="F417" s="38">
        <f>[2]Calculations!I385</f>
        <v>1.02839E-2</v>
      </c>
      <c r="G417" s="38">
        <f>[2]Calculations!M385</f>
        <v>100</v>
      </c>
      <c r="H417" s="38">
        <f>[2]Calculations!H385</f>
        <v>0</v>
      </c>
      <c r="I417" s="38">
        <f>[2]Calculations!L385</f>
        <v>0</v>
      </c>
      <c r="J417" s="38">
        <f>[2]Calculations!G385</f>
        <v>0</v>
      </c>
      <c r="K417" s="38">
        <f>[2]Calculations!K385</f>
        <v>0</v>
      </c>
      <c r="L417" s="38">
        <f>[2]Calculations!F385</f>
        <v>0</v>
      </c>
      <c r="M417" s="38">
        <f>[2]Calculations!J385</f>
        <v>0</v>
      </c>
      <c r="N417" s="38">
        <f>[2]Calculations!V385</f>
        <v>0</v>
      </c>
      <c r="O417" s="38">
        <f>[2]Calculations!W385</f>
        <v>0</v>
      </c>
      <c r="P417" s="38">
        <f>[2]Calculations!O385</f>
        <v>0</v>
      </c>
      <c r="Q417" s="38">
        <f>[2]Calculations!S385</f>
        <v>0</v>
      </c>
      <c r="R417" s="38">
        <f>[2]Calculations!Q385</f>
        <v>0</v>
      </c>
      <c r="S417" s="38">
        <f>[2]Calculations!T385</f>
        <v>0</v>
      </c>
      <c r="T417" s="38">
        <f>[2]Calculations!R385</f>
        <v>0</v>
      </c>
      <c r="U417" s="38">
        <f>[2]Calculations!U385</f>
        <v>0</v>
      </c>
      <c r="V417" s="38" t="str">
        <f>[2]Calculations!X385</f>
        <v>Not Modelled</v>
      </c>
      <c r="W417" s="38" t="str">
        <f>[2]Calculations!Y385</f>
        <v>N/A</v>
      </c>
      <c r="X417" s="38" t="s">
        <v>101</v>
      </c>
      <c r="Y417" s="73" t="s">
        <v>106</v>
      </c>
      <c r="Z417" s="74" t="s">
        <v>107</v>
      </c>
      <c r="AA417" s="38">
        <f>[2]Calculations!AA385</f>
        <v>0</v>
      </c>
      <c r="AB417" s="38">
        <f>[2]Calculations!AM385</f>
        <v>0</v>
      </c>
      <c r="AC417" s="38">
        <f>[2]Calculations!AB385</f>
        <v>0</v>
      </c>
      <c r="AD417" s="38">
        <f>[2]Calculations!AN385</f>
        <v>0</v>
      </c>
      <c r="AE417" s="38">
        <f>[2]Calculations!AC385</f>
        <v>0</v>
      </c>
      <c r="AF417" s="38">
        <f>[2]Calculations!AO385</f>
        <v>0</v>
      </c>
      <c r="AG417" s="38">
        <f>[2]Calculations!AD385</f>
        <v>0</v>
      </c>
      <c r="AH417" s="38">
        <f>[2]Calculations!AP385</f>
        <v>0</v>
      </c>
      <c r="AI417" s="38">
        <f>[2]Calculations!AE385</f>
        <v>0</v>
      </c>
      <c r="AJ417" s="38">
        <f>[2]Calculations!AQ385</f>
        <v>0</v>
      </c>
      <c r="AK417" s="38">
        <f>[2]Calculations!AF385</f>
        <v>0</v>
      </c>
      <c r="AL417" s="38">
        <f>[2]Calculations!AR385</f>
        <v>0</v>
      </c>
      <c r="AM417" s="38">
        <f>[2]Calculations!AG385</f>
        <v>0</v>
      </c>
      <c r="AN417" s="38">
        <f>[2]Calculations!AS385</f>
        <v>0</v>
      </c>
      <c r="AO417" s="38">
        <f>[2]Calculations!AH385</f>
        <v>0</v>
      </c>
      <c r="AP417" s="38">
        <f>[2]Calculations!AT385</f>
        <v>0</v>
      </c>
      <c r="AQ417" s="38">
        <f>[2]Calculations!AI385</f>
        <v>0</v>
      </c>
      <c r="AR417" s="38">
        <f>[2]Calculations!AU385</f>
        <v>0</v>
      </c>
      <c r="AS417" s="38">
        <f>[2]Calculations!AJ385</f>
        <v>0</v>
      </c>
      <c r="AT417" s="38">
        <f>[2]Calculations!AV385</f>
        <v>0</v>
      </c>
      <c r="AU417" s="38">
        <f>[2]Calculations!AK385</f>
        <v>0</v>
      </c>
      <c r="AV417" s="38">
        <f>[2]Calculations!AW385</f>
        <v>0</v>
      </c>
      <c r="AW417" s="13"/>
      <c r="AX417" s="13"/>
      <c r="AY417" s="85" t="str">
        <f>[2]Calculations!D385</f>
        <v>Land Supply 2018</v>
      </c>
    </row>
    <row r="418" spans="2:51" ht="26" x14ac:dyDescent="0.35">
      <c r="B418" s="13" t="str">
        <f>[2]Calculations!A386</f>
        <v>116820/FO/2017</v>
      </c>
      <c r="C418" s="30" t="str">
        <f>[2]Calculations!B386</f>
        <v>Malaga House Pink Bank Lane Manchester M12 5QJ</v>
      </c>
      <c r="D418" s="13" t="str">
        <f>[2]Calculations!C386</f>
        <v>Industry and warehousing</v>
      </c>
      <c r="E418" s="38">
        <f>[2]Calculations!E386</f>
        <v>4.6660600000000003E-2</v>
      </c>
      <c r="F418" s="38">
        <f>[2]Calculations!I386</f>
        <v>4.6660600000000003E-2</v>
      </c>
      <c r="G418" s="38">
        <f>[2]Calculations!M386</f>
        <v>100</v>
      </c>
      <c r="H418" s="38">
        <f>[2]Calculations!H386</f>
        <v>0</v>
      </c>
      <c r="I418" s="38">
        <f>[2]Calculations!L386</f>
        <v>0</v>
      </c>
      <c r="J418" s="38">
        <f>[2]Calculations!G386</f>
        <v>0</v>
      </c>
      <c r="K418" s="38">
        <f>[2]Calculations!K386</f>
        <v>0</v>
      </c>
      <c r="L418" s="38">
        <f>[2]Calculations!F386</f>
        <v>0</v>
      </c>
      <c r="M418" s="38">
        <f>[2]Calculations!J386</f>
        <v>0</v>
      </c>
      <c r="N418" s="38">
        <f>[2]Calculations!V386</f>
        <v>3.52204480411E-2</v>
      </c>
      <c r="O418" s="38">
        <f>[2]Calculations!W386</f>
        <v>75.482201345674923</v>
      </c>
      <c r="P418" s="38">
        <f>[2]Calculations!O386</f>
        <v>0</v>
      </c>
      <c r="Q418" s="38">
        <f>[2]Calculations!S386</f>
        <v>0</v>
      </c>
      <c r="R418" s="38">
        <f>[2]Calculations!Q386</f>
        <v>0</v>
      </c>
      <c r="S418" s="38">
        <f>[2]Calculations!T386</f>
        <v>0</v>
      </c>
      <c r="T418" s="38">
        <f>[2]Calculations!R386</f>
        <v>0</v>
      </c>
      <c r="U418" s="38">
        <f>[2]Calculations!U386</f>
        <v>0</v>
      </c>
      <c r="V418" s="38" t="str">
        <f>[2]Calculations!X386</f>
        <v>Not Modelled</v>
      </c>
      <c r="W418" s="38" t="str">
        <f>[2]Calculations!Y386</f>
        <v>N/A</v>
      </c>
      <c r="X418" s="38" t="s">
        <v>101</v>
      </c>
      <c r="Y418" s="73" t="s">
        <v>106</v>
      </c>
      <c r="Z418" s="74" t="s">
        <v>107</v>
      </c>
      <c r="AA418" s="38">
        <f>[2]Calculations!AA386</f>
        <v>0</v>
      </c>
      <c r="AB418" s="38">
        <f>[2]Calculations!AM386</f>
        <v>0</v>
      </c>
      <c r="AC418" s="38">
        <f>[2]Calculations!AB386</f>
        <v>0</v>
      </c>
      <c r="AD418" s="38">
        <f>[2]Calculations!AN386</f>
        <v>0</v>
      </c>
      <c r="AE418" s="38">
        <f>[2]Calculations!AC386</f>
        <v>0</v>
      </c>
      <c r="AF418" s="38">
        <f>[2]Calculations!AO386</f>
        <v>0</v>
      </c>
      <c r="AG418" s="38">
        <f>[2]Calculations!AD386</f>
        <v>0</v>
      </c>
      <c r="AH418" s="38">
        <f>[2]Calculations!AP386</f>
        <v>0</v>
      </c>
      <c r="AI418" s="38">
        <f>[2]Calculations!AE386</f>
        <v>0</v>
      </c>
      <c r="AJ418" s="38">
        <f>[2]Calculations!AQ386</f>
        <v>0</v>
      </c>
      <c r="AK418" s="38">
        <f>[2]Calculations!AF386</f>
        <v>0</v>
      </c>
      <c r="AL418" s="38">
        <f>[2]Calculations!AR386</f>
        <v>0</v>
      </c>
      <c r="AM418" s="38">
        <f>[2]Calculations!AG386</f>
        <v>0</v>
      </c>
      <c r="AN418" s="38">
        <f>[2]Calculations!AS386</f>
        <v>0</v>
      </c>
      <c r="AO418" s="38">
        <f>[2]Calculations!AH386</f>
        <v>0</v>
      </c>
      <c r="AP418" s="38">
        <f>[2]Calculations!AT386</f>
        <v>0</v>
      </c>
      <c r="AQ418" s="38">
        <f>[2]Calculations!AI386</f>
        <v>0</v>
      </c>
      <c r="AR418" s="38">
        <f>[2]Calculations!AU386</f>
        <v>0</v>
      </c>
      <c r="AS418" s="38">
        <f>[2]Calculations!AJ386</f>
        <v>0</v>
      </c>
      <c r="AT418" s="38">
        <f>[2]Calculations!AV386</f>
        <v>0</v>
      </c>
      <c r="AU418" s="38">
        <f>[2]Calculations!AK386</f>
        <v>0</v>
      </c>
      <c r="AV418" s="38">
        <f>[2]Calculations!AW386</f>
        <v>0</v>
      </c>
      <c r="AW418" s="13"/>
      <c r="AX418" s="13"/>
      <c r="AY418" s="85" t="str">
        <f>[2]Calculations!D386</f>
        <v>Land Supply 2018</v>
      </c>
    </row>
    <row r="419" spans="2:51" ht="26" x14ac:dyDescent="0.35">
      <c r="B419" s="13" t="str">
        <f>[2]Calculations!A387</f>
        <v>116823/OO/2017</v>
      </c>
      <c r="C419" s="30" t="str">
        <f>[2]Calculations!B387</f>
        <v>Land Bounded By Talgarth Road, Kingsfold Avenue And Kirkwood Drive</v>
      </c>
      <c r="D419" s="13" t="str">
        <f>[2]Calculations!C387</f>
        <v>Residential</v>
      </c>
      <c r="E419" s="38">
        <f>[2]Calculations!E387</f>
        <v>0.102961</v>
      </c>
      <c r="F419" s="38">
        <f>[2]Calculations!I387</f>
        <v>0.102961</v>
      </c>
      <c r="G419" s="38">
        <f>[2]Calculations!M387</f>
        <v>100</v>
      </c>
      <c r="H419" s="38">
        <f>[2]Calculations!H387</f>
        <v>0</v>
      </c>
      <c r="I419" s="38">
        <f>[2]Calculations!L387</f>
        <v>0</v>
      </c>
      <c r="J419" s="38">
        <f>[2]Calculations!G387</f>
        <v>0</v>
      </c>
      <c r="K419" s="38">
        <f>[2]Calculations!K387</f>
        <v>0</v>
      </c>
      <c r="L419" s="38">
        <f>[2]Calculations!F387</f>
        <v>0</v>
      </c>
      <c r="M419" s="38">
        <f>[2]Calculations!J387</f>
        <v>0</v>
      </c>
      <c r="N419" s="38">
        <f>[2]Calculations!V387</f>
        <v>0</v>
      </c>
      <c r="O419" s="38">
        <f>[2]Calculations!W387</f>
        <v>0</v>
      </c>
      <c r="P419" s="38">
        <f>[2]Calculations!O387</f>
        <v>3.14431E-3</v>
      </c>
      <c r="Q419" s="38">
        <f>[2]Calculations!S387</f>
        <v>3.0538844805314636</v>
      </c>
      <c r="R419" s="38">
        <f>[2]Calculations!Q387</f>
        <v>0</v>
      </c>
      <c r="S419" s="38">
        <f>[2]Calculations!T387</f>
        <v>0</v>
      </c>
      <c r="T419" s="38">
        <f>[2]Calculations!R387</f>
        <v>0</v>
      </c>
      <c r="U419" s="38">
        <f>[2]Calculations!U387</f>
        <v>0</v>
      </c>
      <c r="V419" s="38" t="str">
        <f>[2]Calculations!X387</f>
        <v>Not Modelled</v>
      </c>
      <c r="W419" s="38" t="str">
        <f>[2]Calculations!Y387</f>
        <v>N/A</v>
      </c>
      <c r="X419" s="38" t="s">
        <v>100</v>
      </c>
      <c r="Y419" s="73" t="s">
        <v>105</v>
      </c>
      <c r="Z419" s="73" t="s">
        <v>1066</v>
      </c>
      <c r="AA419" s="38">
        <f>[2]Calculations!AA387</f>
        <v>0</v>
      </c>
      <c r="AB419" s="38">
        <f>[2]Calculations!AM387</f>
        <v>0</v>
      </c>
      <c r="AC419" s="38">
        <f>[2]Calculations!AB387</f>
        <v>0</v>
      </c>
      <c r="AD419" s="38">
        <f>[2]Calculations!AN387</f>
        <v>0</v>
      </c>
      <c r="AE419" s="38">
        <f>[2]Calculations!AC387</f>
        <v>0</v>
      </c>
      <c r="AF419" s="38">
        <f>[2]Calculations!AO387</f>
        <v>0</v>
      </c>
      <c r="AG419" s="38">
        <f>[2]Calculations!AD387</f>
        <v>0</v>
      </c>
      <c r="AH419" s="38">
        <f>[2]Calculations!AP387</f>
        <v>0</v>
      </c>
      <c r="AI419" s="38">
        <f>[2]Calculations!AE387</f>
        <v>0</v>
      </c>
      <c r="AJ419" s="38">
        <f>[2]Calculations!AQ387</f>
        <v>0</v>
      </c>
      <c r="AK419" s="38">
        <f>[2]Calculations!AF387</f>
        <v>0</v>
      </c>
      <c r="AL419" s="38">
        <f>[2]Calculations!AR387</f>
        <v>0</v>
      </c>
      <c r="AM419" s="38">
        <f>[2]Calculations!AG387</f>
        <v>0</v>
      </c>
      <c r="AN419" s="38">
        <f>[2]Calculations!AS387</f>
        <v>0</v>
      </c>
      <c r="AO419" s="38">
        <f>[2]Calculations!AH387</f>
        <v>0</v>
      </c>
      <c r="AP419" s="38">
        <f>[2]Calculations!AT387</f>
        <v>0</v>
      </c>
      <c r="AQ419" s="38">
        <f>[2]Calculations!AI387</f>
        <v>0.102960955001</v>
      </c>
      <c r="AR419" s="38">
        <f>[2]Calculations!AU387</f>
        <v>99.999956295102038</v>
      </c>
      <c r="AS419" s="38">
        <f>[2]Calculations!AJ387</f>
        <v>0</v>
      </c>
      <c r="AT419" s="38">
        <f>[2]Calculations!AV387</f>
        <v>0</v>
      </c>
      <c r="AU419" s="38">
        <f>[2]Calculations!AK387</f>
        <v>0</v>
      </c>
      <c r="AV419" s="38">
        <f>[2]Calculations!AW387</f>
        <v>0</v>
      </c>
      <c r="AW419" s="13"/>
      <c r="AX419" s="13"/>
      <c r="AY419" s="85" t="str">
        <f>[2]Calculations!D387</f>
        <v>Land Supply 2018</v>
      </c>
    </row>
    <row r="420" spans="2:51" ht="14.5" x14ac:dyDescent="0.35">
      <c r="B420" s="13" t="str">
        <f>[2]Calculations!A388</f>
        <v>116840/FO/2017</v>
      </c>
      <c r="C420" s="30" t="str">
        <f>[2]Calculations!B388</f>
        <v>Former Minehead Centre, Dermot Murphy Close (RP)</v>
      </c>
      <c r="D420" s="13" t="str">
        <f>[2]Calculations!C388</f>
        <v>Residential</v>
      </c>
      <c r="E420" s="38">
        <f>[2]Calculations!E388</f>
        <v>0.76756599999999997</v>
      </c>
      <c r="F420" s="38">
        <f>[2]Calculations!I388</f>
        <v>0.76756599999999997</v>
      </c>
      <c r="G420" s="38">
        <f>[2]Calculations!M388</f>
        <v>100</v>
      </c>
      <c r="H420" s="38">
        <f>[2]Calculations!H388</f>
        <v>0</v>
      </c>
      <c r="I420" s="38">
        <f>[2]Calculations!L388</f>
        <v>0</v>
      </c>
      <c r="J420" s="38">
        <f>[2]Calculations!G388</f>
        <v>0</v>
      </c>
      <c r="K420" s="38">
        <f>[2]Calculations!K388</f>
        <v>0</v>
      </c>
      <c r="L420" s="38">
        <f>[2]Calculations!F388</f>
        <v>0</v>
      </c>
      <c r="M420" s="38">
        <f>[2]Calculations!J388</f>
        <v>0</v>
      </c>
      <c r="N420" s="38">
        <f>[2]Calculations!V388</f>
        <v>0</v>
      </c>
      <c r="O420" s="38">
        <f>[2]Calculations!W388</f>
        <v>0</v>
      </c>
      <c r="P420" s="38">
        <f>[2]Calculations!O388</f>
        <v>0.1196673</v>
      </c>
      <c r="Q420" s="38">
        <f>[2]Calculations!S388</f>
        <v>15.590489938324522</v>
      </c>
      <c r="R420" s="38">
        <f>[2]Calculations!Q388</f>
        <v>0.02</v>
      </c>
      <c r="S420" s="38">
        <f>[2]Calculations!T388</f>
        <v>2.6056391241925776</v>
      </c>
      <c r="T420" s="38">
        <f>[2]Calculations!R388</f>
        <v>0</v>
      </c>
      <c r="U420" s="38">
        <f>[2]Calculations!U388</f>
        <v>0</v>
      </c>
      <c r="V420" s="38" t="str">
        <f>[2]Calculations!X388</f>
        <v>Not Modelled</v>
      </c>
      <c r="W420" s="38" t="str">
        <f>[2]Calculations!Y388</f>
        <v>N/A</v>
      </c>
      <c r="X420" s="38" t="s">
        <v>100</v>
      </c>
      <c r="Y420" s="73" t="s">
        <v>105</v>
      </c>
      <c r="Z420" s="73" t="s">
        <v>1066</v>
      </c>
      <c r="AA420" s="38">
        <f>[2]Calculations!AA388</f>
        <v>0</v>
      </c>
      <c r="AB420" s="38">
        <f>[2]Calculations!AM388</f>
        <v>0</v>
      </c>
      <c r="AC420" s="38">
        <f>[2]Calculations!AB388</f>
        <v>0</v>
      </c>
      <c r="AD420" s="38">
        <f>[2]Calculations!AN388</f>
        <v>0</v>
      </c>
      <c r="AE420" s="38">
        <f>[2]Calculations!AC388</f>
        <v>0</v>
      </c>
      <c r="AF420" s="38">
        <f>[2]Calculations!AO388</f>
        <v>0</v>
      </c>
      <c r="AG420" s="38">
        <f>[2]Calculations!AD388</f>
        <v>0</v>
      </c>
      <c r="AH420" s="38">
        <f>[2]Calculations!AP388</f>
        <v>0</v>
      </c>
      <c r="AI420" s="38">
        <f>[2]Calculations!AE388</f>
        <v>0</v>
      </c>
      <c r="AJ420" s="38">
        <f>[2]Calculations!AQ388</f>
        <v>0</v>
      </c>
      <c r="AK420" s="38">
        <f>[2]Calculations!AF388</f>
        <v>0</v>
      </c>
      <c r="AL420" s="38">
        <f>[2]Calculations!AR388</f>
        <v>0</v>
      </c>
      <c r="AM420" s="38">
        <f>[2]Calculations!AG388</f>
        <v>0</v>
      </c>
      <c r="AN420" s="38">
        <f>[2]Calculations!AS388</f>
        <v>0</v>
      </c>
      <c r="AO420" s="38">
        <f>[2]Calculations!AH388</f>
        <v>0</v>
      </c>
      <c r="AP420" s="38">
        <f>[2]Calculations!AT388</f>
        <v>0</v>
      </c>
      <c r="AQ420" s="38">
        <f>[2]Calculations!AI388</f>
        <v>0</v>
      </c>
      <c r="AR420" s="38">
        <f>[2]Calculations!AU388</f>
        <v>0</v>
      </c>
      <c r="AS420" s="38">
        <f>[2]Calculations!AJ388</f>
        <v>0</v>
      </c>
      <c r="AT420" s="38">
        <f>[2]Calculations!AV388</f>
        <v>0</v>
      </c>
      <c r="AU420" s="38">
        <f>[2]Calculations!AK388</f>
        <v>0</v>
      </c>
      <c r="AV420" s="38">
        <f>[2]Calculations!AW388</f>
        <v>0</v>
      </c>
      <c r="AW420" s="13"/>
      <c r="AX420" s="13"/>
      <c r="AY420" s="85" t="str">
        <f>[2]Calculations!D388</f>
        <v>Land Supply 2018</v>
      </c>
    </row>
    <row r="421" spans="2:51" ht="14.5" x14ac:dyDescent="0.35">
      <c r="B421" s="13" t="str">
        <f>[2]Calculations!A389</f>
        <v>116845/FO/2017</v>
      </c>
      <c r="C421" s="30" t="str">
        <f>[2]Calculations!B389</f>
        <v>3 Ford Lane</v>
      </c>
      <c r="D421" s="13" t="str">
        <f>[2]Calculations!C389</f>
        <v>Residential</v>
      </c>
      <c r="E421" s="38">
        <f>[2]Calculations!E389</f>
        <v>5.4352400000000002E-2</v>
      </c>
      <c r="F421" s="38">
        <f>[2]Calculations!I389</f>
        <v>4.5601162303780002E-2</v>
      </c>
      <c r="G421" s="38">
        <f>[2]Calculations!M389</f>
        <v>83.899077692576597</v>
      </c>
      <c r="H421" s="38">
        <f>[2]Calculations!H389</f>
        <v>8.7512376962200003E-3</v>
      </c>
      <c r="I421" s="38">
        <f>[2]Calculations!L389</f>
        <v>16.100922307423406</v>
      </c>
      <c r="J421" s="38">
        <f>[2]Calculations!G389</f>
        <v>0</v>
      </c>
      <c r="K421" s="38">
        <f>[2]Calculations!K389</f>
        <v>0</v>
      </c>
      <c r="L421" s="38">
        <f>[2]Calculations!F389</f>
        <v>0</v>
      </c>
      <c r="M421" s="38">
        <f>[2]Calculations!J389</f>
        <v>0</v>
      </c>
      <c r="N421" s="38">
        <f>[2]Calculations!V389</f>
        <v>0</v>
      </c>
      <c r="O421" s="38">
        <f>[2]Calculations!W389</f>
        <v>0</v>
      </c>
      <c r="P421" s="38">
        <f>[2]Calculations!O389</f>
        <v>0</v>
      </c>
      <c r="Q421" s="38">
        <f>[2]Calculations!S389</f>
        <v>0</v>
      </c>
      <c r="R421" s="38">
        <f>[2]Calculations!Q389</f>
        <v>0</v>
      </c>
      <c r="S421" s="38">
        <f>[2]Calculations!T389</f>
        <v>0</v>
      </c>
      <c r="T421" s="38">
        <f>[2]Calculations!R389</f>
        <v>0</v>
      </c>
      <c r="U421" s="38">
        <f>[2]Calculations!U389</f>
        <v>0</v>
      </c>
      <c r="V421" s="38" t="str">
        <f>[2]Calculations!X389</f>
        <v>Not Modelled</v>
      </c>
      <c r="W421" s="38" t="str">
        <f>[2]Calculations!Y389</f>
        <v>N/A</v>
      </c>
      <c r="X421" s="38" t="s">
        <v>100</v>
      </c>
      <c r="Y421" s="73" t="s">
        <v>105</v>
      </c>
      <c r="Z421" s="73" t="s">
        <v>1066</v>
      </c>
      <c r="AA421" s="38">
        <f>[2]Calculations!AA389</f>
        <v>0</v>
      </c>
      <c r="AB421" s="38">
        <f>[2]Calculations!AM389</f>
        <v>0</v>
      </c>
      <c r="AC421" s="38">
        <f>[2]Calculations!AB389</f>
        <v>0</v>
      </c>
      <c r="AD421" s="38">
        <f>[2]Calculations!AN389</f>
        <v>0</v>
      </c>
      <c r="AE421" s="38">
        <f>[2]Calculations!AC389</f>
        <v>0</v>
      </c>
      <c r="AF421" s="38">
        <f>[2]Calculations!AO389</f>
        <v>0</v>
      </c>
      <c r="AG421" s="38">
        <f>[2]Calculations!AD389</f>
        <v>0</v>
      </c>
      <c r="AH421" s="38">
        <f>[2]Calculations!AP389</f>
        <v>0</v>
      </c>
      <c r="AI421" s="38">
        <f>[2]Calculations!AE389</f>
        <v>0</v>
      </c>
      <c r="AJ421" s="38">
        <f>[2]Calculations!AQ389</f>
        <v>0</v>
      </c>
      <c r="AK421" s="38">
        <f>[2]Calculations!AF389</f>
        <v>0</v>
      </c>
      <c r="AL421" s="38">
        <f>[2]Calculations!AR389</f>
        <v>0</v>
      </c>
      <c r="AM421" s="38">
        <f>[2]Calculations!AG389</f>
        <v>0</v>
      </c>
      <c r="AN421" s="38">
        <f>[2]Calculations!AS389</f>
        <v>0</v>
      </c>
      <c r="AO421" s="38">
        <f>[2]Calculations!AH389</f>
        <v>0</v>
      </c>
      <c r="AP421" s="38">
        <f>[2]Calculations!AT389</f>
        <v>0</v>
      </c>
      <c r="AQ421" s="38">
        <f>[2]Calculations!AI389</f>
        <v>0</v>
      </c>
      <c r="AR421" s="38">
        <f>[2]Calculations!AU389</f>
        <v>0</v>
      </c>
      <c r="AS421" s="38">
        <f>[2]Calculations!AJ389</f>
        <v>0</v>
      </c>
      <c r="AT421" s="38">
        <f>[2]Calculations!AV389</f>
        <v>0</v>
      </c>
      <c r="AU421" s="38">
        <f>[2]Calculations!AK389</f>
        <v>0</v>
      </c>
      <c r="AV421" s="38">
        <f>[2]Calculations!AW389</f>
        <v>0</v>
      </c>
      <c r="AW421" s="13"/>
      <c r="AX421" s="13"/>
      <c r="AY421" s="85" t="str">
        <f>[2]Calculations!D389</f>
        <v>Land Supply 2018</v>
      </c>
    </row>
    <row r="422" spans="2:51" ht="14.5" x14ac:dyDescent="0.35">
      <c r="B422" s="13" t="str">
        <f>[2]Calculations!A390</f>
        <v>116848/FO/2017</v>
      </c>
      <c r="C422" s="30" t="str">
        <f>[2]Calculations!B390</f>
        <v>7 Fairmile Drive, Didsbury</v>
      </c>
      <c r="D422" s="13" t="str">
        <f>[2]Calculations!C390</f>
        <v>Residential</v>
      </c>
      <c r="E422" s="38">
        <f>[2]Calculations!E390</f>
        <v>4.0963699999999999E-2</v>
      </c>
      <c r="F422" s="38">
        <f>[2]Calculations!I390</f>
        <v>3.8687760120000025E-4</v>
      </c>
      <c r="G422" s="38">
        <f>[2]Calculations!M390</f>
        <v>0.94444008036383487</v>
      </c>
      <c r="H422" s="38">
        <f>[2]Calculations!H390</f>
        <v>4.0576822398799998E-2</v>
      </c>
      <c r="I422" s="38">
        <f>[2]Calculations!L390</f>
        <v>99.055559919636167</v>
      </c>
      <c r="J422" s="38">
        <f>[2]Calculations!G390</f>
        <v>0</v>
      </c>
      <c r="K422" s="38">
        <f>[2]Calculations!K390</f>
        <v>0</v>
      </c>
      <c r="L422" s="38">
        <f>[2]Calculations!F390</f>
        <v>0</v>
      </c>
      <c r="M422" s="38">
        <f>[2]Calculations!J390</f>
        <v>0</v>
      </c>
      <c r="N422" s="38">
        <f>[2]Calculations!V390</f>
        <v>4.0963664998399998E-2</v>
      </c>
      <c r="O422" s="38">
        <f>[2]Calculations!W390</f>
        <v>99.99991455459346</v>
      </c>
      <c r="P422" s="38">
        <f>[2]Calculations!O390</f>
        <v>3.2155700000000002E-2</v>
      </c>
      <c r="Q422" s="38">
        <f>[2]Calculations!S390</f>
        <v>78.498036066078029</v>
      </c>
      <c r="R422" s="38">
        <f>[2]Calculations!Q390</f>
        <v>0</v>
      </c>
      <c r="S422" s="38">
        <f>[2]Calculations!T390</f>
        <v>0</v>
      </c>
      <c r="T422" s="38">
        <f>[2]Calculations!R390</f>
        <v>0</v>
      </c>
      <c r="U422" s="38">
        <f>[2]Calculations!U390</f>
        <v>0</v>
      </c>
      <c r="V422" s="38" t="str">
        <f>[2]Calculations!X390</f>
        <v>Not Modelled</v>
      </c>
      <c r="W422" s="38" t="str">
        <f>[2]Calculations!Y390</f>
        <v>N/A</v>
      </c>
      <c r="X422" s="38" t="s">
        <v>100</v>
      </c>
      <c r="Y422" s="73" t="s">
        <v>105</v>
      </c>
      <c r="Z422" s="73" t="s">
        <v>1066</v>
      </c>
      <c r="AA422" s="38">
        <f>[2]Calculations!AA390</f>
        <v>0</v>
      </c>
      <c r="AB422" s="38">
        <f>[2]Calculations!AM390</f>
        <v>0</v>
      </c>
      <c r="AC422" s="38">
        <f>[2]Calculations!AB390</f>
        <v>0</v>
      </c>
      <c r="AD422" s="38">
        <f>[2]Calculations!AN390</f>
        <v>0</v>
      </c>
      <c r="AE422" s="38">
        <f>[2]Calculations!AC390</f>
        <v>0</v>
      </c>
      <c r="AF422" s="38">
        <f>[2]Calculations!AO390</f>
        <v>0</v>
      </c>
      <c r="AG422" s="38">
        <f>[2]Calculations!AD390</f>
        <v>0</v>
      </c>
      <c r="AH422" s="38">
        <f>[2]Calculations!AP390</f>
        <v>0</v>
      </c>
      <c r="AI422" s="38">
        <f>[2]Calculations!AE390</f>
        <v>0</v>
      </c>
      <c r="AJ422" s="38">
        <f>[2]Calculations!AQ390</f>
        <v>0</v>
      </c>
      <c r="AK422" s="38">
        <f>[2]Calculations!AF390</f>
        <v>0</v>
      </c>
      <c r="AL422" s="38">
        <f>[2]Calculations!AR390</f>
        <v>0</v>
      </c>
      <c r="AM422" s="38">
        <f>[2]Calculations!AG390</f>
        <v>0</v>
      </c>
      <c r="AN422" s="38">
        <f>[2]Calculations!AS390</f>
        <v>0</v>
      </c>
      <c r="AO422" s="38">
        <f>[2]Calculations!AH390</f>
        <v>0</v>
      </c>
      <c r="AP422" s="38">
        <f>[2]Calculations!AT390</f>
        <v>0</v>
      </c>
      <c r="AQ422" s="38">
        <f>[2]Calculations!AI390</f>
        <v>0</v>
      </c>
      <c r="AR422" s="38">
        <f>[2]Calculations!AU390</f>
        <v>0</v>
      </c>
      <c r="AS422" s="38">
        <f>[2]Calculations!AJ390</f>
        <v>0</v>
      </c>
      <c r="AT422" s="38">
        <f>[2]Calculations!AV390</f>
        <v>0</v>
      </c>
      <c r="AU422" s="38">
        <f>[2]Calculations!AK390</f>
        <v>0</v>
      </c>
      <c r="AV422" s="38">
        <f>[2]Calculations!AW390</f>
        <v>0</v>
      </c>
      <c r="AW422" s="13"/>
      <c r="AX422" s="13"/>
      <c r="AY422" s="85" t="str">
        <f>[2]Calculations!D390</f>
        <v>Land Supply 2018</v>
      </c>
    </row>
    <row r="423" spans="2:51" ht="26" x14ac:dyDescent="0.35">
      <c r="B423" s="13" t="str">
        <f>[2]Calculations!A391</f>
        <v>116849/FO/2017</v>
      </c>
      <c r="C423" s="30" t="str">
        <f>[2]Calculations!B391</f>
        <v>40-42 John Dalton Street</v>
      </c>
      <c r="D423" s="13" t="str">
        <f>[2]Calculations!C391</f>
        <v>Residential</v>
      </c>
      <c r="E423" s="38">
        <f>[2]Calculations!E391</f>
        <v>1.0271600000000001E-2</v>
      </c>
      <c r="F423" s="38">
        <f>[2]Calculations!I391</f>
        <v>1.0271600000000001E-2</v>
      </c>
      <c r="G423" s="38">
        <f>[2]Calculations!M391</f>
        <v>100</v>
      </c>
      <c r="H423" s="38">
        <f>[2]Calculations!H391</f>
        <v>0</v>
      </c>
      <c r="I423" s="38">
        <f>[2]Calculations!L391</f>
        <v>0</v>
      </c>
      <c r="J423" s="38">
        <f>[2]Calculations!G391</f>
        <v>0</v>
      </c>
      <c r="K423" s="38">
        <f>[2]Calculations!K391</f>
        <v>0</v>
      </c>
      <c r="L423" s="38">
        <f>[2]Calculations!F391</f>
        <v>0</v>
      </c>
      <c r="M423" s="38">
        <f>[2]Calculations!J391</f>
        <v>0</v>
      </c>
      <c r="N423" s="38">
        <f>[2]Calculations!V391</f>
        <v>0</v>
      </c>
      <c r="O423" s="38">
        <f>[2]Calculations!W391</f>
        <v>0</v>
      </c>
      <c r="P423" s="38">
        <f>[2]Calculations!O391</f>
        <v>0</v>
      </c>
      <c r="Q423" s="38">
        <f>[2]Calculations!S391</f>
        <v>0</v>
      </c>
      <c r="R423" s="38">
        <f>[2]Calculations!Q391</f>
        <v>0</v>
      </c>
      <c r="S423" s="38">
        <f>[2]Calculations!T391</f>
        <v>0</v>
      </c>
      <c r="T423" s="38">
        <f>[2]Calculations!R391</f>
        <v>0</v>
      </c>
      <c r="U423" s="38">
        <f>[2]Calculations!U391</f>
        <v>0</v>
      </c>
      <c r="V423" s="38" t="str">
        <f>[2]Calculations!X391</f>
        <v>Not Modelled</v>
      </c>
      <c r="W423" s="38" t="str">
        <f>[2]Calculations!Y391</f>
        <v>N/A</v>
      </c>
      <c r="X423" s="38" t="s">
        <v>100</v>
      </c>
      <c r="Y423" s="73" t="s">
        <v>106</v>
      </c>
      <c r="Z423" s="74" t="s">
        <v>107</v>
      </c>
      <c r="AA423" s="38">
        <f>[2]Calculations!AA391</f>
        <v>0</v>
      </c>
      <c r="AB423" s="38">
        <f>[2]Calculations!AM391</f>
        <v>0</v>
      </c>
      <c r="AC423" s="38">
        <f>[2]Calculations!AB391</f>
        <v>0</v>
      </c>
      <c r="AD423" s="38">
        <f>[2]Calculations!AN391</f>
        <v>0</v>
      </c>
      <c r="AE423" s="38">
        <f>[2]Calculations!AC391</f>
        <v>0</v>
      </c>
      <c r="AF423" s="38">
        <f>[2]Calculations!AO391</f>
        <v>0</v>
      </c>
      <c r="AG423" s="38">
        <f>[2]Calculations!AD391</f>
        <v>0</v>
      </c>
      <c r="AH423" s="38">
        <f>[2]Calculations!AP391</f>
        <v>0</v>
      </c>
      <c r="AI423" s="38">
        <f>[2]Calculations!AE391</f>
        <v>0</v>
      </c>
      <c r="AJ423" s="38">
        <f>[2]Calculations!AQ391</f>
        <v>0</v>
      </c>
      <c r="AK423" s="38">
        <f>[2]Calculations!AF391</f>
        <v>0</v>
      </c>
      <c r="AL423" s="38">
        <f>[2]Calculations!AR391</f>
        <v>0</v>
      </c>
      <c r="AM423" s="38">
        <f>[2]Calculations!AG391</f>
        <v>0</v>
      </c>
      <c r="AN423" s="38">
        <f>[2]Calculations!AS391</f>
        <v>0</v>
      </c>
      <c r="AO423" s="38">
        <f>[2]Calculations!AH391</f>
        <v>0</v>
      </c>
      <c r="AP423" s="38">
        <f>[2]Calculations!AT391</f>
        <v>0</v>
      </c>
      <c r="AQ423" s="38">
        <f>[2]Calculations!AI391</f>
        <v>0</v>
      </c>
      <c r="AR423" s="38">
        <f>[2]Calculations!AU391</f>
        <v>0</v>
      </c>
      <c r="AS423" s="38">
        <f>[2]Calculations!AJ391</f>
        <v>0</v>
      </c>
      <c r="AT423" s="38">
        <f>[2]Calculations!AV391</f>
        <v>0</v>
      </c>
      <c r="AU423" s="38">
        <f>[2]Calculations!AK391</f>
        <v>0</v>
      </c>
      <c r="AV423" s="38">
        <f>[2]Calculations!AW391</f>
        <v>0</v>
      </c>
      <c r="AW423" s="13"/>
      <c r="AX423" s="13"/>
      <c r="AY423" s="85" t="str">
        <f>[2]Calculations!D391</f>
        <v>Land Supply 2018</v>
      </c>
    </row>
    <row r="424" spans="2:51" ht="14.5" x14ac:dyDescent="0.35">
      <c r="B424" s="13" t="str">
        <f>[2]Calculations!A392</f>
        <v>116867/FO/2017</v>
      </c>
      <c r="C424" s="30" t="str">
        <f>[2]Calculations!B392</f>
        <v>30 Palatine Road</v>
      </c>
      <c r="D424" s="13" t="str">
        <f>[2]Calculations!C392</f>
        <v>Residential</v>
      </c>
      <c r="E424" s="38">
        <f>[2]Calculations!E392</f>
        <v>0.228437</v>
      </c>
      <c r="F424" s="38">
        <f>[2]Calculations!I392</f>
        <v>0.228437</v>
      </c>
      <c r="G424" s="38">
        <f>[2]Calculations!M392</f>
        <v>100</v>
      </c>
      <c r="H424" s="38">
        <f>[2]Calculations!H392</f>
        <v>0</v>
      </c>
      <c r="I424" s="38">
        <f>[2]Calculations!L392</f>
        <v>0</v>
      </c>
      <c r="J424" s="38">
        <f>[2]Calculations!G392</f>
        <v>0</v>
      </c>
      <c r="K424" s="38">
        <f>[2]Calculations!K392</f>
        <v>0</v>
      </c>
      <c r="L424" s="38">
        <f>[2]Calculations!F392</f>
        <v>0</v>
      </c>
      <c r="M424" s="38">
        <f>[2]Calculations!J392</f>
        <v>0</v>
      </c>
      <c r="N424" s="38">
        <f>[2]Calculations!V392</f>
        <v>0</v>
      </c>
      <c r="O424" s="38">
        <f>[2]Calculations!W392</f>
        <v>0</v>
      </c>
      <c r="P424" s="38">
        <f>[2]Calculations!O392</f>
        <v>2.9597600000000002E-2</v>
      </c>
      <c r="Q424" s="38">
        <f>[2]Calculations!S392</f>
        <v>12.956570082779937</v>
      </c>
      <c r="R424" s="38">
        <f>[2]Calculations!Q392</f>
        <v>0</v>
      </c>
      <c r="S424" s="38">
        <f>[2]Calculations!T392</f>
        <v>0</v>
      </c>
      <c r="T424" s="38">
        <f>[2]Calculations!R392</f>
        <v>0</v>
      </c>
      <c r="U424" s="38">
        <f>[2]Calculations!U392</f>
        <v>0</v>
      </c>
      <c r="V424" s="38" t="str">
        <f>[2]Calculations!X392</f>
        <v>Not Modelled</v>
      </c>
      <c r="W424" s="38" t="str">
        <f>[2]Calculations!Y392</f>
        <v>N/A</v>
      </c>
      <c r="X424" s="38" t="s">
        <v>100</v>
      </c>
      <c r="Y424" s="73" t="s">
        <v>105</v>
      </c>
      <c r="Z424" s="73" t="s">
        <v>1066</v>
      </c>
      <c r="AA424" s="38">
        <f>[2]Calculations!AA392</f>
        <v>0</v>
      </c>
      <c r="AB424" s="38">
        <f>[2]Calculations!AM392</f>
        <v>0</v>
      </c>
      <c r="AC424" s="38">
        <f>[2]Calculations!AB392</f>
        <v>0</v>
      </c>
      <c r="AD424" s="38">
        <f>[2]Calculations!AN392</f>
        <v>0</v>
      </c>
      <c r="AE424" s="38">
        <f>[2]Calculations!AC392</f>
        <v>0</v>
      </c>
      <c r="AF424" s="38">
        <f>[2]Calculations!AO392</f>
        <v>0</v>
      </c>
      <c r="AG424" s="38">
        <f>[2]Calculations!AD392</f>
        <v>0</v>
      </c>
      <c r="AH424" s="38">
        <f>[2]Calculations!AP392</f>
        <v>0</v>
      </c>
      <c r="AI424" s="38">
        <f>[2]Calculations!AE392</f>
        <v>0</v>
      </c>
      <c r="AJ424" s="38">
        <f>[2]Calculations!AQ392</f>
        <v>0</v>
      </c>
      <c r="AK424" s="38">
        <f>[2]Calculations!AF392</f>
        <v>0</v>
      </c>
      <c r="AL424" s="38">
        <f>[2]Calculations!AR392</f>
        <v>0</v>
      </c>
      <c r="AM424" s="38">
        <f>[2]Calculations!AG392</f>
        <v>0</v>
      </c>
      <c r="AN424" s="38">
        <f>[2]Calculations!AS392</f>
        <v>0</v>
      </c>
      <c r="AO424" s="38">
        <f>[2]Calculations!AH392</f>
        <v>0</v>
      </c>
      <c r="AP424" s="38">
        <f>[2]Calculations!AT392</f>
        <v>0</v>
      </c>
      <c r="AQ424" s="38">
        <f>[2]Calculations!AI392</f>
        <v>0</v>
      </c>
      <c r="AR424" s="38">
        <f>[2]Calculations!AU392</f>
        <v>0</v>
      </c>
      <c r="AS424" s="38">
        <f>[2]Calculations!AJ392</f>
        <v>0</v>
      </c>
      <c r="AT424" s="38">
        <f>[2]Calculations!AV392</f>
        <v>0</v>
      </c>
      <c r="AU424" s="38">
        <f>[2]Calculations!AK392</f>
        <v>0</v>
      </c>
      <c r="AV424" s="38">
        <f>[2]Calculations!AW392</f>
        <v>0</v>
      </c>
      <c r="AW424" s="13"/>
      <c r="AX424" s="13"/>
      <c r="AY424" s="85" t="str">
        <f>[2]Calculations!D392</f>
        <v>Land Supply 2018</v>
      </c>
    </row>
    <row r="425" spans="2:51" ht="26" x14ac:dyDescent="0.35">
      <c r="B425" s="13" t="str">
        <f>[2]Calculations!A393</f>
        <v>116881/FO/2017</v>
      </c>
      <c r="C425" s="30" t="str">
        <f>[2]Calculations!B393</f>
        <v>Unit 5 Bentinck Street Industrial Estate</v>
      </c>
      <c r="D425" s="13" t="str">
        <f>[2]Calculations!C393</f>
        <v>Residential</v>
      </c>
      <c r="E425" s="38">
        <f>[2]Calculations!E393</f>
        <v>0.11144</v>
      </c>
      <c r="F425" s="38">
        <f>[2]Calculations!I393</f>
        <v>0.11144</v>
      </c>
      <c r="G425" s="38">
        <f>[2]Calculations!M393</f>
        <v>100</v>
      </c>
      <c r="H425" s="38">
        <f>[2]Calculations!H393</f>
        <v>0</v>
      </c>
      <c r="I425" s="38">
        <f>[2]Calculations!L393</f>
        <v>0</v>
      </c>
      <c r="J425" s="38">
        <f>[2]Calculations!G393</f>
        <v>0</v>
      </c>
      <c r="K425" s="38">
        <f>[2]Calculations!K393</f>
        <v>0</v>
      </c>
      <c r="L425" s="38">
        <f>[2]Calculations!F393</f>
        <v>0</v>
      </c>
      <c r="M425" s="38">
        <f>[2]Calculations!J393</f>
        <v>0</v>
      </c>
      <c r="N425" s="38">
        <f>[2]Calculations!V393</f>
        <v>0</v>
      </c>
      <c r="O425" s="38">
        <f>[2]Calculations!W393</f>
        <v>0</v>
      </c>
      <c r="P425" s="38">
        <f>[2]Calculations!O393</f>
        <v>0</v>
      </c>
      <c r="Q425" s="38">
        <f>[2]Calculations!S393</f>
        <v>0</v>
      </c>
      <c r="R425" s="38">
        <f>[2]Calculations!Q393</f>
        <v>0</v>
      </c>
      <c r="S425" s="38">
        <f>[2]Calculations!T393</f>
        <v>0</v>
      </c>
      <c r="T425" s="38">
        <f>[2]Calculations!R393</f>
        <v>0</v>
      </c>
      <c r="U425" s="38">
        <f>[2]Calculations!U393</f>
        <v>0</v>
      </c>
      <c r="V425" s="38" t="str">
        <f>[2]Calculations!X393</f>
        <v>Not Modelled</v>
      </c>
      <c r="W425" s="38" t="str">
        <f>[2]Calculations!Y393</f>
        <v>N/A</v>
      </c>
      <c r="X425" s="38" t="s">
        <v>100</v>
      </c>
      <c r="Y425" s="73" t="s">
        <v>106</v>
      </c>
      <c r="Z425" s="74" t="s">
        <v>107</v>
      </c>
      <c r="AA425" s="38">
        <f>[2]Calculations!AA393</f>
        <v>0</v>
      </c>
      <c r="AB425" s="38">
        <f>[2]Calculations!AM393</f>
        <v>0</v>
      </c>
      <c r="AC425" s="38">
        <f>[2]Calculations!AB393</f>
        <v>0</v>
      </c>
      <c r="AD425" s="38">
        <f>[2]Calculations!AN393</f>
        <v>0</v>
      </c>
      <c r="AE425" s="38">
        <f>[2]Calculations!AC393</f>
        <v>0</v>
      </c>
      <c r="AF425" s="38">
        <f>[2]Calculations!AO393</f>
        <v>0</v>
      </c>
      <c r="AG425" s="38">
        <f>[2]Calculations!AD393</f>
        <v>0</v>
      </c>
      <c r="AH425" s="38">
        <f>[2]Calculations!AP393</f>
        <v>0</v>
      </c>
      <c r="AI425" s="38">
        <f>[2]Calculations!AE393</f>
        <v>0</v>
      </c>
      <c r="AJ425" s="38">
        <f>[2]Calculations!AQ393</f>
        <v>0</v>
      </c>
      <c r="AK425" s="38">
        <f>[2]Calculations!AF393</f>
        <v>0</v>
      </c>
      <c r="AL425" s="38">
        <f>[2]Calculations!AR393</f>
        <v>0</v>
      </c>
      <c r="AM425" s="38">
        <f>[2]Calculations!AG393</f>
        <v>0</v>
      </c>
      <c r="AN425" s="38">
        <f>[2]Calculations!AS393</f>
        <v>0</v>
      </c>
      <c r="AO425" s="38">
        <f>[2]Calculations!AH393</f>
        <v>0</v>
      </c>
      <c r="AP425" s="38">
        <f>[2]Calculations!AT393</f>
        <v>0</v>
      </c>
      <c r="AQ425" s="38">
        <f>[2]Calculations!AI393</f>
        <v>0.1097234448</v>
      </c>
      <c r="AR425" s="38">
        <f>[2]Calculations!AU393</f>
        <v>98.459659727207466</v>
      </c>
      <c r="AS425" s="38">
        <f>[2]Calculations!AJ393</f>
        <v>0</v>
      </c>
      <c r="AT425" s="38">
        <f>[2]Calculations!AV393</f>
        <v>0</v>
      </c>
      <c r="AU425" s="38">
        <f>[2]Calculations!AK393</f>
        <v>0</v>
      </c>
      <c r="AV425" s="38">
        <f>[2]Calculations!AW393</f>
        <v>0</v>
      </c>
      <c r="AW425" s="13"/>
      <c r="AX425" s="13"/>
      <c r="AY425" s="85" t="str">
        <f>[2]Calculations!D393</f>
        <v>Land Supply 2018</v>
      </c>
    </row>
    <row r="426" spans="2:51" ht="26" x14ac:dyDescent="0.35">
      <c r="B426" s="13" t="str">
        <f>[2]Calculations!A394</f>
        <v>116892/FO/2017</v>
      </c>
      <c r="C426" s="30" t="str">
        <f>[2]Calculations!B394</f>
        <v>27 - 31 Anson Road</v>
      </c>
      <c r="D426" s="13" t="str">
        <f>[2]Calculations!C394</f>
        <v>Residential</v>
      </c>
      <c r="E426" s="38">
        <f>[2]Calculations!E394</f>
        <v>0.13289400000000001</v>
      </c>
      <c r="F426" s="38">
        <f>[2]Calculations!I394</f>
        <v>0.13289400000000001</v>
      </c>
      <c r="G426" s="38">
        <f>[2]Calculations!M394</f>
        <v>100</v>
      </c>
      <c r="H426" s="38">
        <f>[2]Calculations!H394</f>
        <v>0</v>
      </c>
      <c r="I426" s="38">
        <f>[2]Calculations!L394</f>
        <v>0</v>
      </c>
      <c r="J426" s="38">
        <f>[2]Calculations!G394</f>
        <v>0</v>
      </c>
      <c r="K426" s="38">
        <f>[2]Calculations!K394</f>
        <v>0</v>
      </c>
      <c r="L426" s="38">
        <f>[2]Calculations!F394</f>
        <v>0</v>
      </c>
      <c r="M426" s="38">
        <f>[2]Calculations!J394</f>
        <v>0</v>
      </c>
      <c r="N426" s="38">
        <f>[2]Calculations!V394</f>
        <v>0</v>
      </c>
      <c r="O426" s="38">
        <f>[2]Calculations!W394</f>
        <v>0</v>
      </c>
      <c r="P426" s="38">
        <f>[2]Calculations!O394</f>
        <v>0</v>
      </c>
      <c r="Q426" s="38">
        <f>[2]Calculations!S394</f>
        <v>0</v>
      </c>
      <c r="R426" s="38">
        <f>[2]Calculations!Q394</f>
        <v>0</v>
      </c>
      <c r="S426" s="38">
        <f>[2]Calculations!T394</f>
        <v>0</v>
      </c>
      <c r="T426" s="38">
        <f>[2]Calculations!R394</f>
        <v>0</v>
      </c>
      <c r="U426" s="38">
        <f>[2]Calculations!U394</f>
        <v>0</v>
      </c>
      <c r="V426" s="38" t="str">
        <f>[2]Calculations!X394</f>
        <v>Not Modelled</v>
      </c>
      <c r="W426" s="38" t="str">
        <f>[2]Calculations!Y394</f>
        <v>N/A</v>
      </c>
      <c r="X426" s="38" t="s">
        <v>100</v>
      </c>
      <c r="Y426" s="73" t="s">
        <v>106</v>
      </c>
      <c r="Z426" s="74" t="s">
        <v>107</v>
      </c>
      <c r="AA426" s="38">
        <f>[2]Calculations!AA394</f>
        <v>0</v>
      </c>
      <c r="AB426" s="38">
        <f>[2]Calculations!AM394</f>
        <v>0</v>
      </c>
      <c r="AC426" s="38">
        <f>[2]Calculations!AB394</f>
        <v>0</v>
      </c>
      <c r="AD426" s="38">
        <f>[2]Calculations!AN394</f>
        <v>0</v>
      </c>
      <c r="AE426" s="38">
        <f>[2]Calculations!AC394</f>
        <v>0</v>
      </c>
      <c r="AF426" s="38">
        <f>[2]Calculations!AO394</f>
        <v>0</v>
      </c>
      <c r="AG426" s="38">
        <f>[2]Calculations!AD394</f>
        <v>0</v>
      </c>
      <c r="AH426" s="38">
        <f>[2]Calculations!AP394</f>
        <v>0</v>
      </c>
      <c r="AI426" s="38">
        <f>[2]Calculations!AE394</f>
        <v>0</v>
      </c>
      <c r="AJ426" s="38">
        <f>[2]Calculations!AQ394</f>
        <v>0</v>
      </c>
      <c r="AK426" s="38">
        <f>[2]Calculations!AF394</f>
        <v>0</v>
      </c>
      <c r="AL426" s="38">
        <f>[2]Calculations!AR394</f>
        <v>0</v>
      </c>
      <c r="AM426" s="38">
        <f>[2]Calculations!AG394</f>
        <v>0</v>
      </c>
      <c r="AN426" s="38">
        <f>[2]Calculations!AS394</f>
        <v>0</v>
      </c>
      <c r="AO426" s="38">
        <f>[2]Calculations!AH394</f>
        <v>0</v>
      </c>
      <c r="AP426" s="38">
        <f>[2]Calculations!AT394</f>
        <v>0</v>
      </c>
      <c r="AQ426" s="38">
        <f>[2]Calculations!AI394</f>
        <v>0</v>
      </c>
      <c r="AR426" s="38">
        <f>[2]Calculations!AU394</f>
        <v>0</v>
      </c>
      <c r="AS426" s="38">
        <f>[2]Calculations!AJ394</f>
        <v>0</v>
      </c>
      <c r="AT426" s="38">
        <f>[2]Calculations!AV394</f>
        <v>0</v>
      </c>
      <c r="AU426" s="38">
        <f>[2]Calculations!AK394</f>
        <v>0</v>
      </c>
      <c r="AV426" s="38">
        <f>[2]Calculations!AW394</f>
        <v>0</v>
      </c>
      <c r="AW426" s="13"/>
      <c r="AX426" s="13"/>
      <c r="AY426" s="85" t="str">
        <f>[2]Calculations!D394</f>
        <v>Land Supply 2018</v>
      </c>
    </row>
    <row r="427" spans="2:51" ht="14.5" x14ac:dyDescent="0.35">
      <c r="B427" s="13" t="str">
        <f>[2]Calculations!A395</f>
        <v>116912/FO/2017</v>
      </c>
      <c r="C427" s="30" t="str">
        <f>[2]Calculations!B395</f>
        <v>86 Palatine Road</v>
      </c>
      <c r="D427" s="13" t="str">
        <f>[2]Calculations!C395</f>
        <v>Residential</v>
      </c>
      <c r="E427" s="38">
        <f>[2]Calculations!E395</f>
        <v>0.118713</v>
      </c>
      <c r="F427" s="38">
        <f>[2]Calculations!I395</f>
        <v>0.118713</v>
      </c>
      <c r="G427" s="38">
        <f>[2]Calculations!M395</f>
        <v>100</v>
      </c>
      <c r="H427" s="38">
        <f>[2]Calculations!H395</f>
        <v>0</v>
      </c>
      <c r="I427" s="38">
        <f>[2]Calculations!L395</f>
        <v>0</v>
      </c>
      <c r="J427" s="38">
        <f>[2]Calculations!G395</f>
        <v>0</v>
      </c>
      <c r="K427" s="38">
        <f>[2]Calculations!K395</f>
        <v>0</v>
      </c>
      <c r="L427" s="38">
        <f>[2]Calculations!F395</f>
        <v>0</v>
      </c>
      <c r="M427" s="38">
        <f>[2]Calculations!J395</f>
        <v>0</v>
      </c>
      <c r="N427" s="38">
        <f>[2]Calculations!V395</f>
        <v>0</v>
      </c>
      <c r="O427" s="38">
        <f>[2]Calculations!W395</f>
        <v>0</v>
      </c>
      <c r="P427" s="38">
        <f>[2]Calculations!O395</f>
        <v>4.0000000000000002E-4</v>
      </c>
      <c r="Q427" s="38">
        <f>[2]Calculations!S395</f>
        <v>0.33694709088305408</v>
      </c>
      <c r="R427" s="38">
        <f>[2]Calculations!Q395</f>
        <v>0</v>
      </c>
      <c r="S427" s="38">
        <f>[2]Calculations!T395</f>
        <v>0</v>
      </c>
      <c r="T427" s="38">
        <f>[2]Calculations!R395</f>
        <v>0</v>
      </c>
      <c r="U427" s="38">
        <f>[2]Calculations!U395</f>
        <v>0</v>
      </c>
      <c r="V427" s="38" t="str">
        <f>[2]Calculations!X395</f>
        <v>Not Modelled</v>
      </c>
      <c r="W427" s="38" t="str">
        <f>[2]Calculations!Y395</f>
        <v>N/A</v>
      </c>
      <c r="X427" s="38" t="s">
        <v>100</v>
      </c>
      <c r="Y427" s="73" t="s">
        <v>105</v>
      </c>
      <c r="Z427" s="73" t="s">
        <v>1066</v>
      </c>
      <c r="AA427" s="38">
        <f>[2]Calculations!AA395</f>
        <v>0</v>
      </c>
      <c r="AB427" s="38">
        <f>[2]Calculations!AM395</f>
        <v>0</v>
      </c>
      <c r="AC427" s="38">
        <f>[2]Calculations!AB395</f>
        <v>0</v>
      </c>
      <c r="AD427" s="38">
        <f>[2]Calculations!AN395</f>
        <v>0</v>
      </c>
      <c r="AE427" s="38">
        <f>[2]Calculations!AC395</f>
        <v>0</v>
      </c>
      <c r="AF427" s="38">
        <f>[2]Calculations!AO395</f>
        <v>0</v>
      </c>
      <c r="AG427" s="38">
        <f>[2]Calculations!AD395</f>
        <v>0</v>
      </c>
      <c r="AH427" s="38">
        <f>[2]Calculations!AP395</f>
        <v>0</v>
      </c>
      <c r="AI427" s="38">
        <f>[2]Calculations!AE395</f>
        <v>0</v>
      </c>
      <c r="AJ427" s="38">
        <f>[2]Calculations!AQ395</f>
        <v>0</v>
      </c>
      <c r="AK427" s="38">
        <f>[2]Calculations!AF395</f>
        <v>0</v>
      </c>
      <c r="AL427" s="38">
        <f>[2]Calculations!AR395</f>
        <v>0</v>
      </c>
      <c r="AM427" s="38">
        <f>[2]Calculations!AG395</f>
        <v>0</v>
      </c>
      <c r="AN427" s="38">
        <f>[2]Calculations!AS395</f>
        <v>0</v>
      </c>
      <c r="AO427" s="38">
        <f>[2]Calculations!AH395</f>
        <v>0</v>
      </c>
      <c r="AP427" s="38">
        <f>[2]Calculations!AT395</f>
        <v>0</v>
      </c>
      <c r="AQ427" s="38">
        <f>[2]Calculations!AI395</f>
        <v>0</v>
      </c>
      <c r="AR427" s="38">
        <f>[2]Calculations!AU395</f>
        <v>0</v>
      </c>
      <c r="AS427" s="38">
        <f>[2]Calculations!AJ395</f>
        <v>0</v>
      </c>
      <c r="AT427" s="38">
        <f>[2]Calculations!AV395</f>
        <v>0</v>
      </c>
      <c r="AU427" s="38">
        <f>[2]Calculations!AK395</f>
        <v>0</v>
      </c>
      <c r="AV427" s="38">
        <f>[2]Calculations!AW395</f>
        <v>0</v>
      </c>
      <c r="AW427" s="13"/>
      <c r="AX427" s="13"/>
      <c r="AY427" s="85" t="str">
        <f>[2]Calculations!D395</f>
        <v>Land Supply 2018</v>
      </c>
    </row>
    <row r="428" spans="2:51" ht="26" x14ac:dyDescent="0.35">
      <c r="B428" s="13" t="str">
        <f>[2]Calculations!A396</f>
        <v>116917/FO/2017</v>
      </c>
      <c r="C428" s="30" t="str">
        <f>[2]Calculations!B396</f>
        <v>Land On Dalbeattie Street South Of Parkmount Road</v>
      </c>
      <c r="D428" s="13" t="str">
        <f>[2]Calculations!C396</f>
        <v>Residential</v>
      </c>
      <c r="E428" s="38">
        <f>[2]Calculations!E396</f>
        <v>0.15021300000000001</v>
      </c>
      <c r="F428" s="38">
        <f>[2]Calculations!I396</f>
        <v>0.15021300000000001</v>
      </c>
      <c r="G428" s="38">
        <f>[2]Calculations!M396</f>
        <v>100</v>
      </c>
      <c r="H428" s="38">
        <f>[2]Calculations!H396</f>
        <v>0</v>
      </c>
      <c r="I428" s="38">
        <f>[2]Calculations!L396</f>
        <v>0</v>
      </c>
      <c r="J428" s="38">
        <f>[2]Calculations!G396</f>
        <v>0</v>
      </c>
      <c r="K428" s="38">
        <f>[2]Calculations!K396</f>
        <v>0</v>
      </c>
      <c r="L428" s="38">
        <f>[2]Calculations!F396</f>
        <v>0</v>
      </c>
      <c r="M428" s="38">
        <f>[2]Calculations!J396</f>
        <v>0</v>
      </c>
      <c r="N428" s="38">
        <f>[2]Calculations!V396</f>
        <v>0</v>
      </c>
      <c r="O428" s="38">
        <f>[2]Calculations!W396</f>
        <v>0</v>
      </c>
      <c r="P428" s="38">
        <f>[2]Calculations!O396</f>
        <v>0</v>
      </c>
      <c r="Q428" s="38">
        <f>[2]Calculations!S396</f>
        <v>0</v>
      </c>
      <c r="R428" s="38">
        <f>[2]Calculations!Q396</f>
        <v>0</v>
      </c>
      <c r="S428" s="38">
        <f>[2]Calculations!T396</f>
        <v>0</v>
      </c>
      <c r="T428" s="38">
        <f>[2]Calculations!R396</f>
        <v>0</v>
      </c>
      <c r="U428" s="38">
        <f>[2]Calculations!U396</f>
        <v>0</v>
      </c>
      <c r="V428" s="38" t="str">
        <f>[2]Calculations!X396</f>
        <v>Not Modelled</v>
      </c>
      <c r="W428" s="38" t="str">
        <f>[2]Calculations!Y396</f>
        <v>N/A</v>
      </c>
      <c r="X428" s="38" t="s">
        <v>100</v>
      </c>
      <c r="Y428" s="73" t="s">
        <v>106</v>
      </c>
      <c r="Z428" s="74" t="s">
        <v>107</v>
      </c>
      <c r="AA428" s="38">
        <f>[2]Calculations!AA396</f>
        <v>0</v>
      </c>
      <c r="AB428" s="38">
        <f>[2]Calculations!AM396</f>
        <v>0</v>
      </c>
      <c r="AC428" s="38">
        <f>[2]Calculations!AB396</f>
        <v>0</v>
      </c>
      <c r="AD428" s="38">
        <f>[2]Calculations!AN396</f>
        <v>0</v>
      </c>
      <c r="AE428" s="38">
        <f>[2]Calculations!AC396</f>
        <v>0</v>
      </c>
      <c r="AF428" s="38">
        <f>[2]Calculations!AO396</f>
        <v>0</v>
      </c>
      <c r="AG428" s="38">
        <f>[2]Calculations!AD396</f>
        <v>0</v>
      </c>
      <c r="AH428" s="38">
        <f>[2]Calculations!AP396</f>
        <v>0</v>
      </c>
      <c r="AI428" s="38">
        <f>[2]Calculations!AE396</f>
        <v>0</v>
      </c>
      <c r="AJ428" s="38">
        <f>[2]Calculations!AQ396</f>
        <v>0</v>
      </c>
      <c r="AK428" s="38">
        <f>[2]Calculations!AF396</f>
        <v>0</v>
      </c>
      <c r="AL428" s="38">
        <f>[2]Calculations!AR396</f>
        <v>0</v>
      </c>
      <c r="AM428" s="38">
        <f>[2]Calculations!AG396</f>
        <v>0</v>
      </c>
      <c r="AN428" s="38">
        <f>[2]Calculations!AS396</f>
        <v>0</v>
      </c>
      <c r="AO428" s="38">
        <f>[2]Calculations!AH396</f>
        <v>0</v>
      </c>
      <c r="AP428" s="38">
        <f>[2]Calculations!AT396</f>
        <v>0</v>
      </c>
      <c r="AQ428" s="38">
        <f>[2]Calculations!AI396</f>
        <v>0.15021264000199999</v>
      </c>
      <c r="AR428" s="38">
        <f>[2]Calculations!AU396</f>
        <v>99.999760341648184</v>
      </c>
      <c r="AS428" s="38">
        <f>[2]Calculations!AJ396</f>
        <v>0</v>
      </c>
      <c r="AT428" s="38">
        <f>[2]Calculations!AV396</f>
        <v>0</v>
      </c>
      <c r="AU428" s="38">
        <f>[2]Calculations!AK396</f>
        <v>0</v>
      </c>
      <c r="AV428" s="38">
        <f>[2]Calculations!AW396</f>
        <v>0</v>
      </c>
      <c r="AW428" s="13"/>
      <c r="AX428" s="13"/>
      <c r="AY428" s="85" t="str">
        <f>[2]Calculations!D396</f>
        <v>Land Supply 2018</v>
      </c>
    </row>
    <row r="429" spans="2:51" ht="26" x14ac:dyDescent="0.35">
      <c r="B429" s="13" t="str">
        <f>[2]Calculations!A397</f>
        <v>116918/FO/2017</v>
      </c>
      <c r="C429" s="30" t="str">
        <f>[2]Calculations!B397</f>
        <v>Constable Street</v>
      </c>
      <c r="D429" s="13" t="str">
        <f>[2]Calculations!C397</f>
        <v>Residential</v>
      </c>
      <c r="E429" s="38">
        <f>[2]Calculations!E397</f>
        <v>0.36436600000000002</v>
      </c>
      <c r="F429" s="38">
        <f>[2]Calculations!I397</f>
        <v>0.36436600000000002</v>
      </c>
      <c r="G429" s="38">
        <f>[2]Calculations!M397</f>
        <v>100</v>
      </c>
      <c r="H429" s="38">
        <f>[2]Calculations!H397</f>
        <v>0</v>
      </c>
      <c r="I429" s="38">
        <f>[2]Calculations!L397</f>
        <v>0</v>
      </c>
      <c r="J429" s="38">
        <f>[2]Calculations!G397</f>
        <v>0</v>
      </c>
      <c r="K429" s="38">
        <f>[2]Calculations!K397</f>
        <v>0</v>
      </c>
      <c r="L429" s="38">
        <f>[2]Calculations!F397</f>
        <v>0</v>
      </c>
      <c r="M429" s="38">
        <f>[2]Calculations!J397</f>
        <v>0</v>
      </c>
      <c r="N429" s="38">
        <f>[2]Calculations!V397</f>
        <v>0</v>
      </c>
      <c r="O429" s="38">
        <f>[2]Calculations!W397</f>
        <v>0</v>
      </c>
      <c r="P429" s="38">
        <f>[2]Calculations!O397</f>
        <v>0</v>
      </c>
      <c r="Q429" s="38">
        <f>[2]Calculations!S397</f>
        <v>0</v>
      </c>
      <c r="R429" s="38">
        <f>[2]Calculations!Q397</f>
        <v>0</v>
      </c>
      <c r="S429" s="38">
        <f>[2]Calculations!T397</f>
        <v>0</v>
      </c>
      <c r="T429" s="38">
        <f>[2]Calculations!R397</f>
        <v>0</v>
      </c>
      <c r="U429" s="38">
        <f>[2]Calculations!U397</f>
        <v>0</v>
      </c>
      <c r="V429" s="38" t="str">
        <f>[2]Calculations!X397</f>
        <v>Not Modelled</v>
      </c>
      <c r="W429" s="38" t="str">
        <f>[2]Calculations!Y397</f>
        <v>N/A</v>
      </c>
      <c r="X429" s="38" t="s">
        <v>100</v>
      </c>
      <c r="Y429" s="73" t="s">
        <v>106</v>
      </c>
      <c r="Z429" s="74" t="s">
        <v>107</v>
      </c>
      <c r="AA429" s="38">
        <f>[2]Calculations!AA397</f>
        <v>0</v>
      </c>
      <c r="AB429" s="38">
        <f>[2]Calculations!AM397</f>
        <v>0</v>
      </c>
      <c r="AC429" s="38">
        <f>[2]Calculations!AB397</f>
        <v>0</v>
      </c>
      <c r="AD429" s="38">
        <f>[2]Calculations!AN397</f>
        <v>0</v>
      </c>
      <c r="AE429" s="38">
        <f>[2]Calculations!AC397</f>
        <v>0</v>
      </c>
      <c r="AF429" s="38">
        <f>[2]Calculations!AO397</f>
        <v>0</v>
      </c>
      <c r="AG429" s="38">
        <f>[2]Calculations!AD397</f>
        <v>0</v>
      </c>
      <c r="AH429" s="38">
        <f>[2]Calculations!AP397</f>
        <v>0</v>
      </c>
      <c r="AI429" s="38">
        <f>[2]Calculations!AE397</f>
        <v>0</v>
      </c>
      <c r="AJ429" s="38">
        <f>[2]Calculations!AQ397</f>
        <v>0</v>
      </c>
      <c r="AK429" s="38">
        <f>[2]Calculations!AF397</f>
        <v>0</v>
      </c>
      <c r="AL429" s="38">
        <f>[2]Calculations!AR397</f>
        <v>0</v>
      </c>
      <c r="AM429" s="38">
        <f>[2]Calculations!AG397</f>
        <v>0</v>
      </c>
      <c r="AN429" s="38">
        <f>[2]Calculations!AS397</f>
        <v>0</v>
      </c>
      <c r="AO429" s="38">
        <f>[2]Calculations!AH397</f>
        <v>0</v>
      </c>
      <c r="AP429" s="38">
        <f>[2]Calculations!AT397</f>
        <v>0</v>
      </c>
      <c r="AQ429" s="38">
        <f>[2]Calculations!AI397</f>
        <v>0</v>
      </c>
      <c r="AR429" s="38">
        <f>[2]Calculations!AU397</f>
        <v>0</v>
      </c>
      <c r="AS429" s="38">
        <f>[2]Calculations!AJ397</f>
        <v>0</v>
      </c>
      <c r="AT429" s="38">
        <f>[2]Calculations!AV397</f>
        <v>0</v>
      </c>
      <c r="AU429" s="38">
        <f>[2]Calculations!AK397</f>
        <v>0</v>
      </c>
      <c r="AV429" s="38">
        <f>[2]Calculations!AW397</f>
        <v>0</v>
      </c>
      <c r="AW429" s="13"/>
      <c r="AX429" s="13"/>
      <c r="AY429" s="85" t="str">
        <f>[2]Calculations!D397</f>
        <v>Land Supply 2018</v>
      </c>
    </row>
    <row r="430" spans="2:51" ht="14.5" x14ac:dyDescent="0.35">
      <c r="B430" s="13" t="str">
        <f>[2]Calculations!A398</f>
        <v>116926/FO/2017</v>
      </c>
      <c r="C430" s="30" t="str">
        <f>[2]Calculations!B398</f>
        <v>1 Cardale Walk</v>
      </c>
      <c r="D430" s="13" t="str">
        <f>[2]Calculations!C398</f>
        <v>Residential</v>
      </c>
      <c r="E430" s="38">
        <f>[2]Calculations!E398</f>
        <v>2.2300199999999999E-2</v>
      </c>
      <c r="F430" s="38">
        <f>[2]Calculations!I398</f>
        <v>2.2300199999999999E-2</v>
      </c>
      <c r="G430" s="38">
        <f>[2]Calculations!M398</f>
        <v>100</v>
      </c>
      <c r="H430" s="38">
        <f>[2]Calculations!H398</f>
        <v>0</v>
      </c>
      <c r="I430" s="38">
        <f>[2]Calculations!L398</f>
        <v>0</v>
      </c>
      <c r="J430" s="38">
        <f>[2]Calculations!G398</f>
        <v>0</v>
      </c>
      <c r="K430" s="38">
        <f>[2]Calculations!K398</f>
        <v>0</v>
      </c>
      <c r="L430" s="38">
        <f>[2]Calculations!F398</f>
        <v>0</v>
      </c>
      <c r="M430" s="38">
        <f>[2]Calculations!J398</f>
        <v>0</v>
      </c>
      <c r="N430" s="38">
        <f>[2]Calculations!V398</f>
        <v>0</v>
      </c>
      <c r="O430" s="38">
        <f>[2]Calculations!W398</f>
        <v>0</v>
      </c>
      <c r="P430" s="38">
        <f>[2]Calculations!O398</f>
        <v>5.9372899999999996E-3</v>
      </c>
      <c r="Q430" s="38">
        <f>[2]Calculations!S398</f>
        <v>26.624380050403136</v>
      </c>
      <c r="R430" s="38">
        <f>[2]Calculations!Q398</f>
        <v>0</v>
      </c>
      <c r="S430" s="38">
        <f>[2]Calculations!T398</f>
        <v>0</v>
      </c>
      <c r="T430" s="38">
        <f>[2]Calculations!R398</f>
        <v>0</v>
      </c>
      <c r="U430" s="38">
        <f>[2]Calculations!U398</f>
        <v>0</v>
      </c>
      <c r="V430" s="38" t="str">
        <f>[2]Calculations!X398</f>
        <v>Not Modelled</v>
      </c>
      <c r="W430" s="38" t="str">
        <f>[2]Calculations!Y398</f>
        <v>N/A</v>
      </c>
      <c r="X430" s="38" t="s">
        <v>100</v>
      </c>
      <c r="Y430" s="73" t="s">
        <v>105</v>
      </c>
      <c r="Z430" s="73" t="s">
        <v>1066</v>
      </c>
      <c r="AA430" s="38">
        <f>[2]Calculations!AA398</f>
        <v>0</v>
      </c>
      <c r="AB430" s="38">
        <f>[2]Calculations!AM398</f>
        <v>0</v>
      </c>
      <c r="AC430" s="38">
        <f>[2]Calculations!AB398</f>
        <v>0</v>
      </c>
      <c r="AD430" s="38">
        <f>[2]Calculations!AN398</f>
        <v>0</v>
      </c>
      <c r="AE430" s="38">
        <f>[2]Calculations!AC398</f>
        <v>0</v>
      </c>
      <c r="AF430" s="38">
        <f>[2]Calculations!AO398</f>
        <v>0</v>
      </c>
      <c r="AG430" s="38">
        <f>[2]Calculations!AD398</f>
        <v>0</v>
      </c>
      <c r="AH430" s="38">
        <f>[2]Calculations!AP398</f>
        <v>0</v>
      </c>
      <c r="AI430" s="38">
        <f>[2]Calculations!AE398</f>
        <v>0</v>
      </c>
      <c r="AJ430" s="38">
        <f>[2]Calculations!AQ398</f>
        <v>0</v>
      </c>
      <c r="AK430" s="38">
        <f>[2]Calculations!AF398</f>
        <v>0</v>
      </c>
      <c r="AL430" s="38">
        <f>[2]Calculations!AR398</f>
        <v>0</v>
      </c>
      <c r="AM430" s="38">
        <f>[2]Calculations!AG398</f>
        <v>0</v>
      </c>
      <c r="AN430" s="38">
        <f>[2]Calculations!AS398</f>
        <v>0</v>
      </c>
      <c r="AO430" s="38">
        <f>[2]Calculations!AH398</f>
        <v>0</v>
      </c>
      <c r="AP430" s="38">
        <f>[2]Calculations!AT398</f>
        <v>0</v>
      </c>
      <c r="AQ430" s="38">
        <f>[2]Calculations!AI398</f>
        <v>2.2300200000299999E-2</v>
      </c>
      <c r="AR430" s="38">
        <f>[2]Calculations!AU398</f>
        <v>100.00000000134528</v>
      </c>
      <c r="AS430" s="38">
        <f>[2]Calculations!AJ398</f>
        <v>0</v>
      </c>
      <c r="AT430" s="38">
        <f>[2]Calculations!AV398</f>
        <v>0</v>
      </c>
      <c r="AU430" s="38">
        <f>[2]Calculations!AK398</f>
        <v>0</v>
      </c>
      <c r="AV430" s="38">
        <f>[2]Calculations!AW398</f>
        <v>0</v>
      </c>
      <c r="AW430" s="13"/>
      <c r="AX430" s="13"/>
      <c r="AY430" s="85" t="str">
        <f>[2]Calculations!D398</f>
        <v>Land Supply 2018</v>
      </c>
    </row>
    <row r="431" spans="2:51" ht="26" x14ac:dyDescent="0.35">
      <c r="B431" s="13" t="str">
        <f>[2]Calculations!A399</f>
        <v>116936/FO/2017</v>
      </c>
      <c r="C431" s="30" t="str">
        <f>[2]Calculations!B399</f>
        <v>1161 Rochdale Road</v>
      </c>
      <c r="D431" s="13" t="str">
        <f>[2]Calculations!C399</f>
        <v>Residential</v>
      </c>
      <c r="E431" s="38">
        <f>[2]Calculations!E399</f>
        <v>0.19722000000000001</v>
      </c>
      <c r="F431" s="38">
        <f>[2]Calculations!I399</f>
        <v>0.19722000000000001</v>
      </c>
      <c r="G431" s="38">
        <f>[2]Calculations!M399</f>
        <v>100</v>
      </c>
      <c r="H431" s="38">
        <f>[2]Calculations!H399</f>
        <v>0</v>
      </c>
      <c r="I431" s="38">
        <f>[2]Calculations!L399</f>
        <v>0</v>
      </c>
      <c r="J431" s="38">
        <f>[2]Calculations!G399</f>
        <v>0</v>
      </c>
      <c r="K431" s="38">
        <f>[2]Calculations!K399</f>
        <v>0</v>
      </c>
      <c r="L431" s="38">
        <f>[2]Calculations!F399</f>
        <v>0</v>
      </c>
      <c r="M431" s="38">
        <f>[2]Calculations!J399</f>
        <v>0</v>
      </c>
      <c r="N431" s="38">
        <f>[2]Calculations!V399</f>
        <v>0</v>
      </c>
      <c r="O431" s="38">
        <f>[2]Calculations!W399</f>
        <v>0</v>
      </c>
      <c r="P431" s="38">
        <f>[2]Calculations!O399</f>
        <v>0</v>
      </c>
      <c r="Q431" s="38">
        <f>[2]Calculations!S399</f>
        <v>0</v>
      </c>
      <c r="R431" s="38">
        <f>[2]Calculations!Q399</f>
        <v>0</v>
      </c>
      <c r="S431" s="38">
        <f>[2]Calculations!T399</f>
        <v>0</v>
      </c>
      <c r="T431" s="38">
        <f>[2]Calculations!R399</f>
        <v>0</v>
      </c>
      <c r="U431" s="38">
        <f>[2]Calculations!U399</f>
        <v>0</v>
      </c>
      <c r="V431" s="38" t="str">
        <f>[2]Calculations!X399</f>
        <v>Not Modelled</v>
      </c>
      <c r="W431" s="38" t="str">
        <f>[2]Calculations!Y399</f>
        <v>N/A</v>
      </c>
      <c r="X431" s="38" t="s">
        <v>100</v>
      </c>
      <c r="Y431" s="73" t="s">
        <v>106</v>
      </c>
      <c r="Z431" s="74" t="s">
        <v>107</v>
      </c>
      <c r="AA431" s="38">
        <f>[2]Calculations!AA399</f>
        <v>0</v>
      </c>
      <c r="AB431" s="38">
        <f>[2]Calculations!AM399</f>
        <v>0</v>
      </c>
      <c r="AC431" s="38">
        <f>[2]Calculations!AB399</f>
        <v>0</v>
      </c>
      <c r="AD431" s="38">
        <f>[2]Calculations!AN399</f>
        <v>0</v>
      </c>
      <c r="AE431" s="38">
        <f>[2]Calculations!AC399</f>
        <v>0</v>
      </c>
      <c r="AF431" s="38">
        <f>[2]Calculations!AO399</f>
        <v>0</v>
      </c>
      <c r="AG431" s="38">
        <f>[2]Calculations!AD399</f>
        <v>0</v>
      </c>
      <c r="AH431" s="38">
        <f>[2]Calculations!AP399</f>
        <v>0</v>
      </c>
      <c r="AI431" s="38">
        <f>[2]Calculations!AE399</f>
        <v>0</v>
      </c>
      <c r="AJ431" s="38">
        <f>[2]Calculations!AQ399</f>
        <v>0</v>
      </c>
      <c r="AK431" s="38">
        <f>[2]Calculations!AF399</f>
        <v>0</v>
      </c>
      <c r="AL431" s="38">
        <f>[2]Calculations!AR399</f>
        <v>0</v>
      </c>
      <c r="AM431" s="38">
        <f>[2]Calculations!AG399</f>
        <v>0</v>
      </c>
      <c r="AN431" s="38">
        <f>[2]Calculations!AS399</f>
        <v>0</v>
      </c>
      <c r="AO431" s="38">
        <f>[2]Calculations!AH399</f>
        <v>0</v>
      </c>
      <c r="AP431" s="38">
        <f>[2]Calculations!AT399</f>
        <v>0</v>
      </c>
      <c r="AQ431" s="38">
        <f>[2]Calculations!AI399</f>
        <v>0.19722025000000001</v>
      </c>
      <c r="AR431" s="38">
        <f>[2]Calculations!AU399</f>
        <v>100.00012676199168</v>
      </c>
      <c r="AS431" s="38">
        <f>[2]Calculations!AJ399</f>
        <v>0</v>
      </c>
      <c r="AT431" s="38">
        <f>[2]Calculations!AV399</f>
        <v>0</v>
      </c>
      <c r="AU431" s="38">
        <f>[2]Calculations!AK399</f>
        <v>0</v>
      </c>
      <c r="AV431" s="38">
        <f>[2]Calculations!AW399</f>
        <v>0</v>
      </c>
      <c r="AW431" s="13"/>
      <c r="AX431" s="13"/>
      <c r="AY431" s="85" t="str">
        <f>[2]Calculations!D399</f>
        <v>Land Supply 2018</v>
      </c>
    </row>
    <row r="432" spans="2:51" ht="26" x14ac:dyDescent="0.35">
      <c r="B432" s="13" t="str">
        <f>[2]Calculations!A400</f>
        <v>116971/FU/2017</v>
      </c>
      <c r="C432" s="30" t="str">
        <f>[2]Calculations!B400</f>
        <v>258 Burnage Lane</v>
      </c>
      <c r="D432" s="13" t="str">
        <f>[2]Calculations!C400</f>
        <v>Residential</v>
      </c>
      <c r="E432" s="38">
        <f>[2]Calculations!E400</f>
        <v>8.0849900000000002E-3</v>
      </c>
      <c r="F432" s="38">
        <f>[2]Calculations!I400</f>
        <v>8.0849900000000002E-3</v>
      </c>
      <c r="G432" s="38">
        <f>[2]Calculations!M400</f>
        <v>100</v>
      </c>
      <c r="H432" s="38">
        <f>[2]Calculations!H400</f>
        <v>0</v>
      </c>
      <c r="I432" s="38">
        <f>[2]Calculations!L400</f>
        <v>0</v>
      </c>
      <c r="J432" s="38">
        <f>[2]Calculations!G400</f>
        <v>0</v>
      </c>
      <c r="K432" s="38">
        <f>[2]Calculations!K400</f>
        <v>0</v>
      </c>
      <c r="L432" s="38">
        <f>[2]Calculations!F400</f>
        <v>0</v>
      </c>
      <c r="M432" s="38">
        <f>[2]Calculations!J400</f>
        <v>0</v>
      </c>
      <c r="N432" s="38">
        <f>[2]Calculations!V400</f>
        <v>0</v>
      </c>
      <c r="O432" s="38">
        <f>[2]Calculations!W400</f>
        <v>0</v>
      </c>
      <c r="P432" s="38">
        <f>[2]Calculations!O400</f>
        <v>0</v>
      </c>
      <c r="Q432" s="38">
        <f>[2]Calculations!S400</f>
        <v>0</v>
      </c>
      <c r="R432" s="38">
        <f>[2]Calculations!Q400</f>
        <v>0</v>
      </c>
      <c r="S432" s="38">
        <f>[2]Calculations!T400</f>
        <v>0</v>
      </c>
      <c r="T432" s="38">
        <f>[2]Calculations!R400</f>
        <v>0</v>
      </c>
      <c r="U432" s="38">
        <f>[2]Calculations!U400</f>
        <v>0</v>
      </c>
      <c r="V432" s="38" t="str">
        <f>[2]Calculations!X400</f>
        <v>Not Modelled</v>
      </c>
      <c r="W432" s="38" t="str">
        <f>[2]Calculations!Y400</f>
        <v>N/A</v>
      </c>
      <c r="X432" s="38" t="s">
        <v>100</v>
      </c>
      <c r="Y432" s="73" t="s">
        <v>106</v>
      </c>
      <c r="Z432" s="74" t="s">
        <v>107</v>
      </c>
      <c r="AA432" s="38">
        <f>[2]Calculations!AA400</f>
        <v>0</v>
      </c>
      <c r="AB432" s="38">
        <f>[2]Calculations!AM400</f>
        <v>0</v>
      </c>
      <c r="AC432" s="38">
        <f>[2]Calculations!AB400</f>
        <v>0</v>
      </c>
      <c r="AD432" s="38">
        <f>[2]Calculations!AN400</f>
        <v>0</v>
      </c>
      <c r="AE432" s="38">
        <f>[2]Calculations!AC400</f>
        <v>0</v>
      </c>
      <c r="AF432" s="38">
        <f>[2]Calculations!AO400</f>
        <v>0</v>
      </c>
      <c r="AG432" s="38">
        <f>[2]Calculations!AD400</f>
        <v>0</v>
      </c>
      <c r="AH432" s="38">
        <f>[2]Calculations!AP400</f>
        <v>0</v>
      </c>
      <c r="AI432" s="38">
        <f>[2]Calculations!AE400</f>
        <v>0</v>
      </c>
      <c r="AJ432" s="38">
        <f>[2]Calculations!AQ400</f>
        <v>0</v>
      </c>
      <c r="AK432" s="38">
        <f>[2]Calculations!AF400</f>
        <v>0</v>
      </c>
      <c r="AL432" s="38">
        <f>[2]Calculations!AR400</f>
        <v>0</v>
      </c>
      <c r="AM432" s="38">
        <f>[2]Calculations!AG400</f>
        <v>0</v>
      </c>
      <c r="AN432" s="38">
        <f>[2]Calculations!AS400</f>
        <v>0</v>
      </c>
      <c r="AO432" s="38">
        <f>[2]Calculations!AH400</f>
        <v>0</v>
      </c>
      <c r="AP432" s="38">
        <f>[2]Calculations!AT400</f>
        <v>0</v>
      </c>
      <c r="AQ432" s="38">
        <f>[2]Calculations!AI400</f>
        <v>0</v>
      </c>
      <c r="AR432" s="38">
        <f>[2]Calculations!AU400</f>
        <v>0</v>
      </c>
      <c r="AS432" s="38">
        <f>[2]Calculations!AJ400</f>
        <v>0</v>
      </c>
      <c r="AT432" s="38">
        <f>[2]Calculations!AV400</f>
        <v>0</v>
      </c>
      <c r="AU432" s="38">
        <f>[2]Calculations!AK400</f>
        <v>0</v>
      </c>
      <c r="AV432" s="38">
        <f>[2]Calculations!AW400</f>
        <v>0</v>
      </c>
      <c r="AW432" s="13"/>
      <c r="AX432" s="13"/>
      <c r="AY432" s="85" t="str">
        <f>[2]Calculations!D400</f>
        <v>Land Supply 2018</v>
      </c>
    </row>
    <row r="433" spans="2:51" ht="26" x14ac:dyDescent="0.35">
      <c r="B433" s="13" t="str">
        <f>[2]Calculations!A401</f>
        <v>116984 / 114453</v>
      </c>
      <c r="C433" s="30" t="str">
        <f>[2]Calculations!B401</f>
        <v>102 Manchester Road</v>
      </c>
      <c r="D433" s="13" t="str">
        <f>[2]Calculations!C401</f>
        <v>Residential</v>
      </c>
      <c r="E433" s="38">
        <f>[2]Calculations!E401</f>
        <v>0.13036400000000001</v>
      </c>
      <c r="F433" s="38">
        <f>[2]Calculations!I401</f>
        <v>0.13036400000000001</v>
      </c>
      <c r="G433" s="38">
        <f>[2]Calculations!M401</f>
        <v>100</v>
      </c>
      <c r="H433" s="38">
        <f>[2]Calculations!H401</f>
        <v>0</v>
      </c>
      <c r="I433" s="38">
        <f>[2]Calculations!L401</f>
        <v>0</v>
      </c>
      <c r="J433" s="38">
        <f>[2]Calculations!G401</f>
        <v>0</v>
      </c>
      <c r="K433" s="38">
        <f>[2]Calculations!K401</f>
        <v>0</v>
      </c>
      <c r="L433" s="38">
        <f>[2]Calculations!F401</f>
        <v>0</v>
      </c>
      <c r="M433" s="38">
        <f>[2]Calculations!J401</f>
        <v>0</v>
      </c>
      <c r="N433" s="38">
        <f>[2]Calculations!V401</f>
        <v>0.13036419499999999</v>
      </c>
      <c r="O433" s="38">
        <f>[2]Calculations!W401</f>
        <v>100.00014958117269</v>
      </c>
      <c r="P433" s="38">
        <f>[2]Calculations!O401</f>
        <v>0</v>
      </c>
      <c r="Q433" s="38">
        <f>[2]Calculations!S401</f>
        <v>0</v>
      </c>
      <c r="R433" s="38">
        <f>[2]Calculations!Q401</f>
        <v>0</v>
      </c>
      <c r="S433" s="38">
        <f>[2]Calculations!T401</f>
        <v>0</v>
      </c>
      <c r="T433" s="38">
        <f>[2]Calculations!R401</f>
        <v>0</v>
      </c>
      <c r="U433" s="38">
        <f>[2]Calculations!U401</f>
        <v>0</v>
      </c>
      <c r="V433" s="38" t="str">
        <f>[2]Calculations!X401</f>
        <v>Not Modelled</v>
      </c>
      <c r="W433" s="38" t="str">
        <f>[2]Calculations!Y401</f>
        <v>N/A</v>
      </c>
      <c r="X433" s="38" t="s">
        <v>100</v>
      </c>
      <c r="Y433" s="73" t="s">
        <v>106</v>
      </c>
      <c r="Z433" s="74" t="s">
        <v>107</v>
      </c>
      <c r="AA433" s="38">
        <f>[2]Calculations!AA401</f>
        <v>0</v>
      </c>
      <c r="AB433" s="38">
        <f>[2]Calculations!AM401</f>
        <v>0</v>
      </c>
      <c r="AC433" s="38">
        <f>[2]Calculations!AB401</f>
        <v>0</v>
      </c>
      <c r="AD433" s="38">
        <f>[2]Calculations!AN401</f>
        <v>0</v>
      </c>
      <c r="AE433" s="38">
        <f>[2]Calculations!AC401</f>
        <v>0</v>
      </c>
      <c r="AF433" s="38">
        <f>[2]Calculations!AO401</f>
        <v>0</v>
      </c>
      <c r="AG433" s="38">
        <f>[2]Calculations!AD401</f>
        <v>0</v>
      </c>
      <c r="AH433" s="38">
        <f>[2]Calculations!AP401</f>
        <v>0</v>
      </c>
      <c r="AI433" s="38">
        <f>[2]Calculations!AE401</f>
        <v>0</v>
      </c>
      <c r="AJ433" s="38">
        <f>[2]Calculations!AQ401</f>
        <v>0</v>
      </c>
      <c r="AK433" s="38">
        <f>[2]Calculations!AF401</f>
        <v>0</v>
      </c>
      <c r="AL433" s="38">
        <f>[2]Calculations!AR401</f>
        <v>0</v>
      </c>
      <c r="AM433" s="38">
        <f>[2]Calculations!AG401</f>
        <v>0</v>
      </c>
      <c r="AN433" s="38">
        <f>[2]Calculations!AS401</f>
        <v>0</v>
      </c>
      <c r="AO433" s="38">
        <f>[2]Calculations!AH401</f>
        <v>0</v>
      </c>
      <c r="AP433" s="38">
        <f>[2]Calculations!AT401</f>
        <v>0</v>
      </c>
      <c r="AQ433" s="38">
        <f>[2]Calculations!AI401</f>
        <v>0</v>
      </c>
      <c r="AR433" s="38">
        <f>[2]Calculations!AU401</f>
        <v>0</v>
      </c>
      <c r="AS433" s="38">
        <f>[2]Calculations!AJ401</f>
        <v>0</v>
      </c>
      <c r="AT433" s="38">
        <f>[2]Calculations!AV401</f>
        <v>0</v>
      </c>
      <c r="AU433" s="38">
        <f>[2]Calculations!AK401</f>
        <v>0</v>
      </c>
      <c r="AV433" s="38">
        <f>[2]Calculations!AW401</f>
        <v>0</v>
      </c>
      <c r="AW433" s="13"/>
      <c r="AX433" s="13"/>
      <c r="AY433" s="85" t="str">
        <f>[2]Calculations!D401</f>
        <v>Land Supply 2018</v>
      </c>
    </row>
    <row r="434" spans="2:51" ht="26" x14ac:dyDescent="0.35">
      <c r="B434" s="13" t="str">
        <f>[2]Calculations!A402</f>
        <v>117003/FO/2017</v>
      </c>
      <c r="C434" s="30" t="str">
        <f>[2]Calculations!B402</f>
        <v>Russell House, 83 Russell Road</v>
      </c>
      <c r="D434" s="13" t="str">
        <f>[2]Calculations!C402</f>
        <v>Residential</v>
      </c>
      <c r="E434" s="38">
        <f>[2]Calculations!E402</f>
        <v>7.1175000000000002E-2</v>
      </c>
      <c r="F434" s="38">
        <f>[2]Calculations!I402</f>
        <v>7.1175000000000002E-2</v>
      </c>
      <c r="G434" s="38">
        <f>[2]Calculations!M402</f>
        <v>100</v>
      </c>
      <c r="H434" s="38">
        <f>[2]Calculations!H402</f>
        <v>0</v>
      </c>
      <c r="I434" s="38">
        <f>[2]Calculations!L402</f>
        <v>0</v>
      </c>
      <c r="J434" s="38">
        <f>[2]Calculations!G402</f>
        <v>0</v>
      </c>
      <c r="K434" s="38">
        <f>[2]Calculations!K402</f>
        <v>0</v>
      </c>
      <c r="L434" s="38">
        <f>[2]Calculations!F402</f>
        <v>0</v>
      </c>
      <c r="M434" s="38">
        <f>[2]Calculations!J402</f>
        <v>0</v>
      </c>
      <c r="N434" s="38">
        <f>[2]Calculations!V402</f>
        <v>2.26075774311E-2</v>
      </c>
      <c r="O434" s="38">
        <f>[2]Calculations!W402</f>
        <v>31.763368361222337</v>
      </c>
      <c r="P434" s="38">
        <f>[2]Calculations!O402</f>
        <v>0</v>
      </c>
      <c r="Q434" s="38">
        <f>[2]Calculations!S402</f>
        <v>0</v>
      </c>
      <c r="R434" s="38">
        <f>[2]Calculations!Q402</f>
        <v>0</v>
      </c>
      <c r="S434" s="38">
        <f>[2]Calculations!T402</f>
        <v>0</v>
      </c>
      <c r="T434" s="38">
        <f>[2]Calculations!R402</f>
        <v>0</v>
      </c>
      <c r="U434" s="38">
        <f>[2]Calculations!U402</f>
        <v>0</v>
      </c>
      <c r="V434" s="38" t="str">
        <f>[2]Calculations!X402</f>
        <v>Not Modelled</v>
      </c>
      <c r="W434" s="38" t="str">
        <f>[2]Calculations!Y402</f>
        <v>N/A</v>
      </c>
      <c r="X434" s="38" t="s">
        <v>100</v>
      </c>
      <c r="Y434" s="73" t="s">
        <v>106</v>
      </c>
      <c r="Z434" s="74" t="s">
        <v>107</v>
      </c>
      <c r="AA434" s="38">
        <f>[2]Calculations!AA402</f>
        <v>0</v>
      </c>
      <c r="AB434" s="38">
        <f>[2]Calculations!AM402</f>
        <v>0</v>
      </c>
      <c r="AC434" s="38">
        <f>[2]Calculations!AB402</f>
        <v>0</v>
      </c>
      <c r="AD434" s="38">
        <f>[2]Calculations!AN402</f>
        <v>0</v>
      </c>
      <c r="AE434" s="38">
        <f>[2]Calculations!AC402</f>
        <v>0</v>
      </c>
      <c r="AF434" s="38">
        <f>[2]Calculations!AO402</f>
        <v>0</v>
      </c>
      <c r="AG434" s="38">
        <f>[2]Calculations!AD402</f>
        <v>0</v>
      </c>
      <c r="AH434" s="38">
        <f>[2]Calculations!AP402</f>
        <v>0</v>
      </c>
      <c r="AI434" s="38">
        <f>[2]Calculations!AE402</f>
        <v>0</v>
      </c>
      <c r="AJ434" s="38">
        <f>[2]Calculations!AQ402</f>
        <v>0</v>
      </c>
      <c r="AK434" s="38">
        <f>[2]Calculations!AF402</f>
        <v>0</v>
      </c>
      <c r="AL434" s="38">
        <f>[2]Calculations!AR402</f>
        <v>0</v>
      </c>
      <c r="AM434" s="38">
        <f>[2]Calculations!AG402</f>
        <v>0</v>
      </c>
      <c r="AN434" s="38">
        <f>[2]Calculations!AS402</f>
        <v>0</v>
      </c>
      <c r="AO434" s="38">
        <f>[2]Calculations!AH402</f>
        <v>0</v>
      </c>
      <c r="AP434" s="38">
        <f>[2]Calculations!AT402</f>
        <v>0</v>
      </c>
      <c r="AQ434" s="38">
        <f>[2]Calculations!AI402</f>
        <v>0</v>
      </c>
      <c r="AR434" s="38">
        <f>[2]Calculations!AU402</f>
        <v>0</v>
      </c>
      <c r="AS434" s="38">
        <f>[2]Calculations!AJ402</f>
        <v>0</v>
      </c>
      <c r="AT434" s="38">
        <f>[2]Calculations!AV402</f>
        <v>0</v>
      </c>
      <c r="AU434" s="38">
        <f>[2]Calculations!AK402</f>
        <v>0</v>
      </c>
      <c r="AV434" s="38">
        <f>[2]Calculations!AW402</f>
        <v>0</v>
      </c>
      <c r="AW434" s="13"/>
      <c r="AX434" s="13"/>
      <c r="AY434" s="85" t="str">
        <f>[2]Calculations!D402</f>
        <v>Land Supply 2018</v>
      </c>
    </row>
    <row r="435" spans="2:51" ht="14.5" x14ac:dyDescent="0.35">
      <c r="B435" s="13" t="str">
        <f>[2]Calculations!A403</f>
        <v>117014/FO/2017</v>
      </c>
      <c r="C435" s="30" t="str">
        <f>[2]Calculations!B403</f>
        <v>BO/HO Mount Pleasant House 162-164 Oldham Road</v>
      </c>
      <c r="D435" s="13" t="str">
        <f>[2]Calculations!C403</f>
        <v>Residential</v>
      </c>
      <c r="E435" s="38">
        <f>[2]Calculations!E403</f>
        <v>8.4895600000000002E-2</v>
      </c>
      <c r="F435" s="38">
        <f>[2]Calculations!I403</f>
        <v>8.4895600000000002E-2</v>
      </c>
      <c r="G435" s="38">
        <f>[2]Calculations!M403</f>
        <v>100</v>
      </c>
      <c r="H435" s="38">
        <f>[2]Calculations!H403</f>
        <v>0</v>
      </c>
      <c r="I435" s="38">
        <f>[2]Calculations!L403</f>
        <v>0</v>
      </c>
      <c r="J435" s="38">
        <f>[2]Calculations!G403</f>
        <v>0</v>
      </c>
      <c r="K435" s="38">
        <f>[2]Calculations!K403</f>
        <v>0</v>
      </c>
      <c r="L435" s="38">
        <f>[2]Calculations!F403</f>
        <v>0</v>
      </c>
      <c r="M435" s="38">
        <f>[2]Calculations!J403</f>
        <v>0</v>
      </c>
      <c r="N435" s="38">
        <f>[2]Calculations!V403</f>
        <v>0</v>
      </c>
      <c r="O435" s="38">
        <f>[2]Calculations!W403</f>
        <v>0</v>
      </c>
      <c r="P435" s="38">
        <f>[2]Calculations!O403</f>
        <v>3.8642899999999998E-3</v>
      </c>
      <c r="Q435" s="38">
        <f>[2]Calculations!S403</f>
        <v>4.5518142282992287</v>
      </c>
      <c r="R435" s="38">
        <f>[2]Calculations!Q403</f>
        <v>0</v>
      </c>
      <c r="S435" s="38">
        <f>[2]Calculations!T403</f>
        <v>0</v>
      </c>
      <c r="T435" s="38">
        <f>[2]Calculations!R403</f>
        <v>0</v>
      </c>
      <c r="U435" s="38">
        <f>[2]Calculations!U403</f>
        <v>0</v>
      </c>
      <c r="V435" s="38" t="str">
        <f>[2]Calculations!X403</f>
        <v>Not Modelled</v>
      </c>
      <c r="W435" s="38" t="str">
        <f>[2]Calculations!Y403</f>
        <v>N/A</v>
      </c>
      <c r="X435" s="38" t="s">
        <v>100</v>
      </c>
      <c r="Y435" s="73" t="s">
        <v>105</v>
      </c>
      <c r="Z435" s="73" t="s">
        <v>1066</v>
      </c>
      <c r="AA435" s="38">
        <f>[2]Calculations!AA403</f>
        <v>0</v>
      </c>
      <c r="AB435" s="38">
        <f>[2]Calculations!AM403</f>
        <v>0</v>
      </c>
      <c r="AC435" s="38">
        <f>[2]Calculations!AB403</f>
        <v>0</v>
      </c>
      <c r="AD435" s="38">
        <f>[2]Calculations!AN403</f>
        <v>0</v>
      </c>
      <c r="AE435" s="38">
        <f>[2]Calculations!AC403</f>
        <v>0</v>
      </c>
      <c r="AF435" s="38">
        <f>[2]Calculations!AO403</f>
        <v>0</v>
      </c>
      <c r="AG435" s="38">
        <f>[2]Calculations!AD403</f>
        <v>0</v>
      </c>
      <c r="AH435" s="38">
        <f>[2]Calculations!AP403</f>
        <v>0</v>
      </c>
      <c r="AI435" s="38">
        <f>[2]Calculations!AE403</f>
        <v>0</v>
      </c>
      <c r="AJ435" s="38">
        <f>[2]Calculations!AQ403</f>
        <v>0</v>
      </c>
      <c r="AK435" s="38">
        <f>[2]Calculations!AF403</f>
        <v>0</v>
      </c>
      <c r="AL435" s="38">
        <f>[2]Calculations!AR403</f>
        <v>0</v>
      </c>
      <c r="AM435" s="38">
        <f>[2]Calculations!AG403</f>
        <v>0</v>
      </c>
      <c r="AN435" s="38">
        <f>[2]Calculations!AS403</f>
        <v>0</v>
      </c>
      <c r="AO435" s="38">
        <f>[2]Calculations!AH403</f>
        <v>0</v>
      </c>
      <c r="AP435" s="38">
        <f>[2]Calculations!AT403</f>
        <v>0</v>
      </c>
      <c r="AQ435" s="38">
        <f>[2]Calculations!AI403</f>
        <v>8.4895614999500005E-2</v>
      </c>
      <c r="AR435" s="38">
        <f>[2]Calculations!AU403</f>
        <v>100.00001766817125</v>
      </c>
      <c r="AS435" s="38">
        <f>[2]Calculations!AJ403</f>
        <v>0</v>
      </c>
      <c r="AT435" s="38">
        <f>[2]Calculations!AV403</f>
        <v>0</v>
      </c>
      <c r="AU435" s="38">
        <f>[2]Calculations!AK403</f>
        <v>0</v>
      </c>
      <c r="AV435" s="38">
        <f>[2]Calculations!AW403</f>
        <v>0</v>
      </c>
      <c r="AW435" s="13"/>
      <c r="AX435" s="13"/>
      <c r="AY435" s="85" t="str">
        <f>[2]Calculations!D403</f>
        <v>Land Supply 2018</v>
      </c>
    </row>
    <row r="436" spans="2:51" ht="26" x14ac:dyDescent="0.35">
      <c r="B436" s="13" t="str">
        <f>[2]Calculations!A404</f>
        <v>117030/FO/2017</v>
      </c>
      <c r="C436" s="30" t="str">
        <f>[2]Calculations!B404</f>
        <v>Ground floor, Vulcan Mill, Pollard Street</v>
      </c>
      <c r="D436" s="13" t="str">
        <f>[2]Calculations!C404</f>
        <v>Residential</v>
      </c>
      <c r="E436" s="38">
        <f>[2]Calculations!E404</f>
        <v>5.6218799999999999E-2</v>
      </c>
      <c r="F436" s="38">
        <f>[2]Calculations!I404</f>
        <v>5.6218799999999999E-2</v>
      </c>
      <c r="G436" s="38">
        <f>[2]Calculations!M404</f>
        <v>100</v>
      </c>
      <c r="H436" s="38">
        <f>[2]Calculations!H404</f>
        <v>0</v>
      </c>
      <c r="I436" s="38">
        <f>[2]Calculations!L404</f>
        <v>0</v>
      </c>
      <c r="J436" s="38">
        <f>[2]Calculations!G404</f>
        <v>0</v>
      </c>
      <c r="K436" s="38">
        <f>[2]Calculations!K404</f>
        <v>0</v>
      </c>
      <c r="L436" s="38">
        <f>[2]Calculations!F404</f>
        <v>0</v>
      </c>
      <c r="M436" s="38">
        <f>[2]Calculations!J404</f>
        <v>0</v>
      </c>
      <c r="N436" s="38">
        <f>[2]Calculations!V404</f>
        <v>0</v>
      </c>
      <c r="O436" s="38">
        <f>[2]Calculations!W404</f>
        <v>0</v>
      </c>
      <c r="P436" s="38">
        <f>[2]Calculations!O404</f>
        <v>0</v>
      </c>
      <c r="Q436" s="38">
        <f>[2]Calculations!S404</f>
        <v>0</v>
      </c>
      <c r="R436" s="38">
        <f>[2]Calculations!Q404</f>
        <v>0</v>
      </c>
      <c r="S436" s="38">
        <f>[2]Calculations!T404</f>
        <v>0</v>
      </c>
      <c r="T436" s="38">
        <f>[2]Calculations!R404</f>
        <v>0</v>
      </c>
      <c r="U436" s="38">
        <f>[2]Calculations!U404</f>
        <v>0</v>
      </c>
      <c r="V436" s="38" t="str">
        <f>[2]Calculations!X404</f>
        <v>Not Modelled</v>
      </c>
      <c r="W436" s="38" t="str">
        <f>[2]Calculations!Y404</f>
        <v>N/A</v>
      </c>
      <c r="X436" s="38" t="s">
        <v>100</v>
      </c>
      <c r="Y436" s="73" t="s">
        <v>106</v>
      </c>
      <c r="Z436" s="74" t="s">
        <v>107</v>
      </c>
      <c r="AA436" s="38">
        <f>[2]Calculations!AA404</f>
        <v>0</v>
      </c>
      <c r="AB436" s="38">
        <f>[2]Calculations!AM404</f>
        <v>0</v>
      </c>
      <c r="AC436" s="38">
        <f>[2]Calculations!AB404</f>
        <v>0</v>
      </c>
      <c r="AD436" s="38">
        <f>[2]Calculations!AN404</f>
        <v>0</v>
      </c>
      <c r="AE436" s="38">
        <f>[2]Calculations!AC404</f>
        <v>0</v>
      </c>
      <c r="AF436" s="38">
        <f>[2]Calculations!AO404</f>
        <v>0</v>
      </c>
      <c r="AG436" s="38">
        <f>[2]Calculations!AD404</f>
        <v>0</v>
      </c>
      <c r="AH436" s="38">
        <f>[2]Calculations!AP404</f>
        <v>0</v>
      </c>
      <c r="AI436" s="38">
        <f>[2]Calculations!AE404</f>
        <v>0</v>
      </c>
      <c r="AJ436" s="38">
        <f>[2]Calculations!AQ404</f>
        <v>0</v>
      </c>
      <c r="AK436" s="38">
        <f>[2]Calculations!AF404</f>
        <v>0</v>
      </c>
      <c r="AL436" s="38">
        <f>[2]Calculations!AR404</f>
        <v>0</v>
      </c>
      <c r="AM436" s="38">
        <f>[2]Calculations!AG404</f>
        <v>0</v>
      </c>
      <c r="AN436" s="38">
        <f>[2]Calculations!AS404</f>
        <v>0</v>
      </c>
      <c r="AO436" s="38">
        <f>[2]Calculations!AH404</f>
        <v>0</v>
      </c>
      <c r="AP436" s="38">
        <f>[2]Calculations!AT404</f>
        <v>0</v>
      </c>
      <c r="AQ436" s="38">
        <f>[2]Calculations!AI404</f>
        <v>5.6218754999200003E-2</v>
      </c>
      <c r="AR436" s="38">
        <f>[2]Calculations!AU404</f>
        <v>99.999919954179035</v>
      </c>
      <c r="AS436" s="38">
        <f>[2]Calculations!AJ404</f>
        <v>0</v>
      </c>
      <c r="AT436" s="38">
        <f>[2]Calculations!AV404</f>
        <v>0</v>
      </c>
      <c r="AU436" s="38">
        <f>[2]Calculations!AK404</f>
        <v>0</v>
      </c>
      <c r="AV436" s="38">
        <f>[2]Calculations!AW404</f>
        <v>0</v>
      </c>
      <c r="AW436" s="13"/>
      <c r="AX436" s="13"/>
      <c r="AY436" s="85" t="str">
        <f>[2]Calculations!D404</f>
        <v>Land Supply 2018</v>
      </c>
    </row>
    <row r="437" spans="2:51" ht="14.5" x14ac:dyDescent="0.35">
      <c r="B437" s="13" t="str">
        <f>[2]Calculations!A405</f>
        <v>117054/FO/2017</v>
      </c>
      <c r="C437" s="30" t="str">
        <f>[2]Calculations!B405</f>
        <v>UNITE Tower, 1-5 New Wakefield Street</v>
      </c>
      <c r="D437" s="13" t="str">
        <f>[2]Calculations!C405</f>
        <v>Residential</v>
      </c>
      <c r="E437" s="38">
        <f>[2]Calculations!E405</f>
        <v>0.111432</v>
      </c>
      <c r="F437" s="38">
        <f>[2]Calculations!I405</f>
        <v>-2.5790253729146562E-7</v>
      </c>
      <c r="G437" s="38">
        <f>[2]Calculations!M405</f>
        <v>-2.314438736552028E-4</v>
      </c>
      <c r="H437" s="38">
        <f>[2]Calculations!H405</f>
        <v>2.1853129883500001E-2</v>
      </c>
      <c r="I437" s="38">
        <f>[2]Calculations!L405</f>
        <v>19.611179807864886</v>
      </c>
      <c r="J437" s="38">
        <f>[2]Calculations!G405</f>
        <v>8.9577746019200002E-2</v>
      </c>
      <c r="K437" s="38">
        <f>[2]Calculations!K405</f>
        <v>80.387811417905084</v>
      </c>
      <c r="L437" s="38">
        <f>[2]Calculations!F405</f>
        <v>1.3819998372899999E-6</v>
      </c>
      <c r="M437" s="38">
        <f>[2]Calculations!J405</f>
        <v>1.2402181036775791E-3</v>
      </c>
      <c r="N437" s="38">
        <f>[2]Calculations!V405</f>
        <v>7.5897971248500007E-2</v>
      </c>
      <c r="O437" s="38">
        <f>[2]Calculations!W405</f>
        <v>68.111468203478353</v>
      </c>
      <c r="P437" s="38">
        <f>[2]Calculations!O405</f>
        <v>9.2966188216394002E-3</v>
      </c>
      <c r="Q437" s="38">
        <f>[2]Calculations!S405</f>
        <v>8.3428627518481218</v>
      </c>
      <c r="R437" s="38">
        <f>[2]Calculations!Q405</f>
        <v>1.548588216394E-4</v>
      </c>
      <c r="S437" s="38">
        <f>[2]Calculations!T405</f>
        <v>0.13897158952491206</v>
      </c>
      <c r="T437" s="38">
        <f>[2]Calculations!R405</f>
        <v>2.87565607224E-5</v>
      </c>
      <c r="U437" s="38">
        <f>[2]Calculations!U405</f>
        <v>2.5806375836743483E-2</v>
      </c>
      <c r="V437" s="38" t="str">
        <f>[2]Calculations!X405</f>
        <v>Not Modelled</v>
      </c>
      <c r="W437" s="38" t="str">
        <f>[2]Calculations!Y405</f>
        <v>N/A</v>
      </c>
      <c r="X437" s="38" t="s">
        <v>100</v>
      </c>
      <c r="Y437" s="73" t="s">
        <v>102</v>
      </c>
      <c r="Z437" s="73" t="s">
        <v>1070</v>
      </c>
      <c r="AA437" s="38">
        <f>[2]Calculations!AA405</f>
        <v>0</v>
      </c>
      <c r="AB437" s="38">
        <f>[2]Calculations!AM405</f>
        <v>0</v>
      </c>
      <c r="AC437" s="38">
        <f>[2]Calculations!AB405</f>
        <v>0</v>
      </c>
      <c r="AD437" s="38">
        <f>[2]Calculations!AN405</f>
        <v>0</v>
      </c>
      <c r="AE437" s="38">
        <f>[2]Calculations!AC405</f>
        <v>0</v>
      </c>
      <c r="AF437" s="38">
        <f>[2]Calculations!AO405</f>
        <v>0</v>
      </c>
      <c r="AG437" s="38">
        <f>[2]Calculations!AD405</f>
        <v>0</v>
      </c>
      <c r="AH437" s="38">
        <f>[2]Calculations!AP405</f>
        <v>0</v>
      </c>
      <c r="AI437" s="38">
        <f>[2]Calculations!AE405</f>
        <v>0</v>
      </c>
      <c r="AJ437" s="38">
        <f>[2]Calculations!AQ405</f>
        <v>0</v>
      </c>
      <c r="AK437" s="38">
        <f>[2]Calculations!AF405</f>
        <v>0</v>
      </c>
      <c r="AL437" s="38">
        <f>[2]Calculations!AR405</f>
        <v>0</v>
      </c>
      <c r="AM437" s="38">
        <f>[2]Calculations!AG405</f>
        <v>0</v>
      </c>
      <c r="AN437" s="38">
        <f>[2]Calculations!AS405</f>
        <v>0</v>
      </c>
      <c r="AO437" s="38">
        <f>[2]Calculations!AH405</f>
        <v>0</v>
      </c>
      <c r="AP437" s="38">
        <f>[2]Calculations!AT405</f>
        <v>0</v>
      </c>
      <c r="AQ437" s="38">
        <f>[2]Calculations!AI405</f>
        <v>0.111432254999</v>
      </c>
      <c r="AR437" s="38">
        <f>[2]Calculations!AU405</f>
        <v>100.00022883821525</v>
      </c>
      <c r="AS437" s="38">
        <f>[2]Calculations!AJ405</f>
        <v>0</v>
      </c>
      <c r="AT437" s="38">
        <f>[2]Calculations!AV405</f>
        <v>0</v>
      </c>
      <c r="AU437" s="38">
        <f>[2]Calculations!AK405</f>
        <v>0</v>
      </c>
      <c r="AV437" s="38">
        <f>[2]Calculations!AW405</f>
        <v>0</v>
      </c>
      <c r="AW437" s="13"/>
      <c r="AX437" s="13"/>
      <c r="AY437" s="85" t="str">
        <f>[2]Calculations!D405</f>
        <v>Land Supply 2018</v>
      </c>
    </row>
    <row r="438" spans="2:51" ht="14.5" x14ac:dyDescent="0.35">
      <c r="B438" s="13" t="str">
        <f>[2]Calculations!A406</f>
        <v>117055/FO/2017</v>
      </c>
      <c r="C438" s="30" t="str">
        <f>[2]Calculations!B406</f>
        <v>Varley Street / Berkshire Road (Area 11), Miles Platting</v>
      </c>
      <c r="D438" s="13" t="str">
        <f>[2]Calculations!C406</f>
        <v>Residential</v>
      </c>
      <c r="E438" s="38">
        <f>[2]Calculations!E406</f>
        <v>3.9589300000000001</v>
      </c>
      <c r="F438" s="38">
        <f>[2]Calculations!I406</f>
        <v>3.9589300000000001</v>
      </c>
      <c r="G438" s="38">
        <f>[2]Calculations!M406</f>
        <v>100</v>
      </c>
      <c r="H438" s="38">
        <f>[2]Calculations!H406</f>
        <v>0</v>
      </c>
      <c r="I438" s="38">
        <f>[2]Calculations!L406</f>
        <v>0</v>
      </c>
      <c r="J438" s="38">
        <f>[2]Calculations!G406</f>
        <v>0</v>
      </c>
      <c r="K438" s="38">
        <f>[2]Calculations!K406</f>
        <v>0</v>
      </c>
      <c r="L438" s="38">
        <f>[2]Calculations!F406</f>
        <v>0</v>
      </c>
      <c r="M438" s="38">
        <f>[2]Calculations!J406</f>
        <v>0</v>
      </c>
      <c r="N438" s="38">
        <f>[2]Calculations!V406</f>
        <v>0</v>
      </c>
      <c r="O438" s="38">
        <f>[2]Calculations!W406</f>
        <v>0</v>
      </c>
      <c r="P438" s="38">
        <f>[2]Calculations!O406</f>
        <v>0.30470103778070001</v>
      </c>
      <c r="Q438" s="38">
        <f>[2]Calculations!S406</f>
        <v>7.696550274460523</v>
      </c>
      <c r="R438" s="38">
        <f>[2]Calculations!Q406</f>
        <v>0.2577658377807</v>
      </c>
      <c r="S438" s="38">
        <f>[2]Calculations!T406</f>
        <v>6.5109976125038838</v>
      </c>
      <c r="T438" s="38">
        <f>[2]Calculations!R406</f>
        <v>2.4727395609700002E-2</v>
      </c>
      <c r="U438" s="38">
        <f>[2]Calculations!U406</f>
        <v>0.62459794969095195</v>
      </c>
      <c r="V438" s="38" t="str">
        <f>[2]Calculations!X406</f>
        <v>Not Modelled</v>
      </c>
      <c r="W438" s="38" t="str">
        <f>[2]Calculations!Y406</f>
        <v>N/A</v>
      </c>
      <c r="X438" s="38" t="s">
        <v>100</v>
      </c>
      <c r="Y438" s="73" t="s">
        <v>105</v>
      </c>
      <c r="Z438" s="73" t="s">
        <v>1066</v>
      </c>
      <c r="AA438" s="38">
        <f>[2]Calculations!AA406</f>
        <v>0</v>
      </c>
      <c r="AB438" s="38">
        <f>[2]Calculations!AM406</f>
        <v>0</v>
      </c>
      <c r="AC438" s="38">
        <f>[2]Calculations!AB406</f>
        <v>0</v>
      </c>
      <c r="AD438" s="38">
        <f>[2]Calculations!AN406</f>
        <v>0</v>
      </c>
      <c r="AE438" s="38">
        <f>[2]Calculations!AC406</f>
        <v>0</v>
      </c>
      <c r="AF438" s="38">
        <f>[2]Calculations!AO406</f>
        <v>0</v>
      </c>
      <c r="AG438" s="38">
        <f>[2]Calculations!AD406</f>
        <v>0</v>
      </c>
      <c r="AH438" s="38">
        <f>[2]Calculations!AP406</f>
        <v>0</v>
      </c>
      <c r="AI438" s="38">
        <f>[2]Calculations!AE406</f>
        <v>0</v>
      </c>
      <c r="AJ438" s="38">
        <f>[2]Calculations!AQ406</f>
        <v>0</v>
      </c>
      <c r="AK438" s="38">
        <f>[2]Calculations!AF406</f>
        <v>0</v>
      </c>
      <c r="AL438" s="38">
        <f>[2]Calculations!AR406</f>
        <v>0</v>
      </c>
      <c r="AM438" s="38">
        <f>[2]Calculations!AG406</f>
        <v>0</v>
      </c>
      <c r="AN438" s="38">
        <f>[2]Calculations!AS406</f>
        <v>0</v>
      </c>
      <c r="AO438" s="38">
        <f>[2]Calculations!AH406</f>
        <v>0</v>
      </c>
      <c r="AP438" s="38">
        <f>[2]Calculations!AT406</f>
        <v>0</v>
      </c>
      <c r="AQ438" s="38">
        <f>[2]Calculations!AI406</f>
        <v>3.9589280850000002</v>
      </c>
      <c r="AR438" s="38">
        <f>[2]Calculations!AU406</f>
        <v>99.999951628344022</v>
      </c>
      <c r="AS438" s="38">
        <f>[2]Calculations!AJ406</f>
        <v>0</v>
      </c>
      <c r="AT438" s="38">
        <f>[2]Calculations!AV406</f>
        <v>0</v>
      </c>
      <c r="AU438" s="38">
        <f>[2]Calculations!AK406</f>
        <v>0</v>
      </c>
      <c r="AV438" s="38">
        <f>[2]Calculations!AW406</f>
        <v>0</v>
      </c>
      <c r="AW438" s="13"/>
      <c r="AX438" s="13"/>
      <c r="AY438" s="85" t="str">
        <f>[2]Calculations!D406</f>
        <v>Land Supply 2018</v>
      </c>
    </row>
    <row r="439" spans="2:51" ht="26" x14ac:dyDescent="0.35">
      <c r="B439" s="13" t="str">
        <f>[2]Calculations!A407</f>
        <v>117075/FO/2017</v>
      </c>
      <c r="C439" s="30" t="str">
        <f>[2]Calculations!B407</f>
        <v>The Belmont 89 Middleton Road Manchester M8 4JY</v>
      </c>
      <c r="D439" s="13" t="str">
        <f>[2]Calculations!C407</f>
        <v>Offices</v>
      </c>
      <c r="E439" s="38">
        <f>[2]Calculations!E407</f>
        <v>0.253662</v>
      </c>
      <c r="F439" s="38">
        <f>[2]Calculations!I407</f>
        <v>0.253662</v>
      </c>
      <c r="G439" s="38">
        <f>[2]Calculations!M407</f>
        <v>100</v>
      </c>
      <c r="H439" s="38">
        <f>[2]Calculations!H407</f>
        <v>0</v>
      </c>
      <c r="I439" s="38">
        <f>[2]Calculations!L407</f>
        <v>0</v>
      </c>
      <c r="J439" s="38">
        <f>[2]Calculations!G407</f>
        <v>0</v>
      </c>
      <c r="K439" s="38">
        <f>[2]Calculations!K407</f>
        <v>0</v>
      </c>
      <c r="L439" s="38">
        <f>[2]Calculations!F407</f>
        <v>0</v>
      </c>
      <c r="M439" s="38">
        <f>[2]Calculations!J407</f>
        <v>0</v>
      </c>
      <c r="N439" s="38">
        <f>[2]Calculations!V407</f>
        <v>0</v>
      </c>
      <c r="O439" s="38">
        <f>[2]Calculations!W407</f>
        <v>0</v>
      </c>
      <c r="P439" s="38">
        <f>[2]Calculations!O407</f>
        <v>0</v>
      </c>
      <c r="Q439" s="38">
        <f>[2]Calculations!S407</f>
        <v>0</v>
      </c>
      <c r="R439" s="38">
        <f>[2]Calculations!Q407</f>
        <v>0</v>
      </c>
      <c r="S439" s="38">
        <f>[2]Calculations!T407</f>
        <v>0</v>
      </c>
      <c r="T439" s="38">
        <f>[2]Calculations!R407</f>
        <v>0</v>
      </c>
      <c r="U439" s="38">
        <f>[2]Calculations!U407</f>
        <v>0</v>
      </c>
      <c r="V439" s="38" t="str">
        <f>[2]Calculations!X407</f>
        <v>Not Modelled</v>
      </c>
      <c r="W439" s="38" t="str">
        <f>[2]Calculations!Y407</f>
        <v>N/A</v>
      </c>
      <c r="X439" s="38" t="s">
        <v>101</v>
      </c>
      <c r="Y439" s="73" t="s">
        <v>106</v>
      </c>
      <c r="Z439" s="74" t="s">
        <v>107</v>
      </c>
      <c r="AA439" s="38">
        <f>[2]Calculations!AA407</f>
        <v>0</v>
      </c>
      <c r="AB439" s="38">
        <f>[2]Calculations!AM407</f>
        <v>0</v>
      </c>
      <c r="AC439" s="38">
        <f>[2]Calculations!AB407</f>
        <v>0</v>
      </c>
      <c r="AD439" s="38">
        <f>[2]Calculations!AN407</f>
        <v>0</v>
      </c>
      <c r="AE439" s="38">
        <f>[2]Calculations!AC407</f>
        <v>0</v>
      </c>
      <c r="AF439" s="38">
        <f>[2]Calculations!AO407</f>
        <v>0</v>
      </c>
      <c r="AG439" s="38">
        <f>[2]Calculations!AD407</f>
        <v>0</v>
      </c>
      <c r="AH439" s="38">
        <f>[2]Calculations!AP407</f>
        <v>0</v>
      </c>
      <c r="AI439" s="38">
        <f>[2]Calculations!AE407</f>
        <v>0</v>
      </c>
      <c r="AJ439" s="38">
        <f>[2]Calculations!AQ407</f>
        <v>0</v>
      </c>
      <c r="AK439" s="38">
        <f>[2]Calculations!AF407</f>
        <v>0</v>
      </c>
      <c r="AL439" s="38">
        <f>[2]Calculations!AR407</f>
        <v>0</v>
      </c>
      <c r="AM439" s="38">
        <f>[2]Calculations!AG407</f>
        <v>0</v>
      </c>
      <c r="AN439" s="38">
        <f>[2]Calculations!AS407</f>
        <v>0</v>
      </c>
      <c r="AO439" s="38">
        <f>[2]Calculations!AH407</f>
        <v>0</v>
      </c>
      <c r="AP439" s="38">
        <f>[2]Calculations!AT407</f>
        <v>0</v>
      </c>
      <c r="AQ439" s="38">
        <f>[2]Calculations!AI407</f>
        <v>0.25366203074900001</v>
      </c>
      <c r="AR439" s="38">
        <f>[2]Calculations!AU407</f>
        <v>100.00001212203642</v>
      </c>
      <c r="AS439" s="38">
        <f>[2]Calculations!AJ407</f>
        <v>0</v>
      </c>
      <c r="AT439" s="38">
        <f>[2]Calculations!AV407</f>
        <v>0</v>
      </c>
      <c r="AU439" s="38">
        <f>[2]Calculations!AK407</f>
        <v>0</v>
      </c>
      <c r="AV439" s="38">
        <f>[2]Calculations!AW407</f>
        <v>0</v>
      </c>
      <c r="AW439" s="13"/>
      <c r="AX439" s="13"/>
      <c r="AY439" s="85" t="str">
        <f>[2]Calculations!D407</f>
        <v>Land Supply 2018</v>
      </c>
    </row>
    <row r="440" spans="2:51" ht="26" x14ac:dyDescent="0.35">
      <c r="B440" s="13" t="str">
        <f>[2]Calculations!A408</f>
        <v>117115/FO/2017</v>
      </c>
      <c r="C440" s="30" t="str">
        <f>[2]Calculations!B408</f>
        <v>39- 41 Liverpool Road</v>
      </c>
      <c r="D440" s="13" t="str">
        <f>[2]Calculations!C408</f>
        <v>Residential</v>
      </c>
      <c r="E440" s="38">
        <f>[2]Calculations!E408</f>
        <v>1.38292E-2</v>
      </c>
      <c r="F440" s="38">
        <f>[2]Calculations!I408</f>
        <v>1.38292E-2</v>
      </c>
      <c r="G440" s="38">
        <f>[2]Calculations!M408</f>
        <v>100</v>
      </c>
      <c r="H440" s="38">
        <f>[2]Calculations!H408</f>
        <v>0</v>
      </c>
      <c r="I440" s="38">
        <f>[2]Calculations!L408</f>
        <v>0</v>
      </c>
      <c r="J440" s="38">
        <f>[2]Calculations!G408</f>
        <v>0</v>
      </c>
      <c r="K440" s="38">
        <f>[2]Calculations!K408</f>
        <v>0</v>
      </c>
      <c r="L440" s="38">
        <f>[2]Calculations!F408</f>
        <v>0</v>
      </c>
      <c r="M440" s="38">
        <f>[2]Calculations!J408</f>
        <v>0</v>
      </c>
      <c r="N440" s="38">
        <f>[2]Calculations!V408</f>
        <v>0</v>
      </c>
      <c r="O440" s="38">
        <f>[2]Calculations!W408</f>
        <v>0</v>
      </c>
      <c r="P440" s="38">
        <f>[2]Calculations!O408</f>
        <v>0</v>
      </c>
      <c r="Q440" s="38">
        <f>[2]Calculations!S408</f>
        <v>0</v>
      </c>
      <c r="R440" s="38">
        <f>[2]Calculations!Q408</f>
        <v>0</v>
      </c>
      <c r="S440" s="38">
        <f>[2]Calculations!T408</f>
        <v>0</v>
      </c>
      <c r="T440" s="38">
        <f>[2]Calculations!R408</f>
        <v>0</v>
      </c>
      <c r="U440" s="38">
        <f>[2]Calculations!U408</f>
        <v>0</v>
      </c>
      <c r="V440" s="38" t="str">
        <f>[2]Calculations!X408</f>
        <v>Not Modelled</v>
      </c>
      <c r="W440" s="38" t="str">
        <f>[2]Calculations!Y408</f>
        <v>N/A</v>
      </c>
      <c r="X440" s="38" t="s">
        <v>100</v>
      </c>
      <c r="Y440" s="73" t="s">
        <v>106</v>
      </c>
      <c r="Z440" s="74" t="s">
        <v>107</v>
      </c>
      <c r="AA440" s="38">
        <f>[2]Calculations!AA408</f>
        <v>0</v>
      </c>
      <c r="AB440" s="38">
        <f>[2]Calculations!AM408</f>
        <v>0</v>
      </c>
      <c r="AC440" s="38">
        <f>[2]Calculations!AB408</f>
        <v>0</v>
      </c>
      <c r="AD440" s="38">
        <f>[2]Calculations!AN408</f>
        <v>0</v>
      </c>
      <c r="AE440" s="38">
        <f>[2]Calculations!AC408</f>
        <v>0</v>
      </c>
      <c r="AF440" s="38">
        <f>[2]Calculations!AO408</f>
        <v>0</v>
      </c>
      <c r="AG440" s="38">
        <f>[2]Calculations!AD408</f>
        <v>0</v>
      </c>
      <c r="AH440" s="38">
        <f>[2]Calculations!AP408</f>
        <v>0</v>
      </c>
      <c r="AI440" s="38">
        <f>[2]Calculations!AE408</f>
        <v>0</v>
      </c>
      <c r="AJ440" s="38">
        <f>[2]Calculations!AQ408</f>
        <v>0</v>
      </c>
      <c r="AK440" s="38">
        <f>[2]Calculations!AF408</f>
        <v>0</v>
      </c>
      <c r="AL440" s="38">
        <f>[2]Calculations!AR408</f>
        <v>0</v>
      </c>
      <c r="AM440" s="38">
        <f>[2]Calculations!AG408</f>
        <v>0</v>
      </c>
      <c r="AN440" s="38">
        <f>[2]Calculations!AS408</f>
        <v>0</v>
      </c>
      <c r="AO440" s="38">
        <f>[2]Calculations!AH408</f>
        <v>0</v>
      </c>
      <c r="AP440" s="38">
        <f>[2]Calculations!AT408</f>
        <v>0</v>
      </c>
      <c r="AQ440" s="38">
        <f>[2]Calculations!AI408</f>
        <v>1.3829179999E-2</v>
      </c>
      <c r="AR440" s="38">
        <f>[2]Calculations!AU408</f>
        <v>99.999855371243456</v>
      </c>
      <c r="AS440" s="38">
        <f>[2]Calculations!AJ408</f>
        <v>0</v>
      </c>
      <c r="AT440" s="38">
        <f>[2]Calculations!AV408</f>
        <v>0</v>
      </c>
      <c r="AU440" s="38">
        <f>[2]Calculations!AK408</f>
        <v>0</v>
      </c>
      <c r="AV440" s="38">
        <f>[2]Calculations!AW408</f>
        <v>0</v>
      </c>
      <c r="AW440" s="13"/>
      <c r="AX440" s="13"/>
      <c r="AY440" s="85" t="str">
        <f>[2]Calculations!D408</f>
        <v>Land Supply 2018</v>
      </c>
    </row>
    <row r="441" spans="2:51" ht="14.5" x14ac:dyDescent="0.35">
      <c r="B441" s="13" t="str">
        <f>[2]Calculations!A409</f>
        <v>117123/FO/2017</v>
      </c>
      <c r="C441" s="30" t="str">
        <f>[2]Calculations!B409</f>
        <v>60 Oxford Street Manchester M1 5EE</v>
      </c>
      <c r="D441" s="13" t="str">
        <f>[2]Calculations!C409</f>
        <v>Offices</v>
      </c>
      <c r="E441" s="38">
        <f>[2]Calculations!E409</f>
        <v>5.5485699999999999E-2</v>
      </c>
      <c r="F441" s="38">
        <f>[2]Calculations!I409</f>
        <v>5.5485699999999999E-2</v>
      </c>
      <c r="G441" s="38">
        <f>[2]Calculations!M409</f>
        <v>100</v>
      </c>
      <c r="H441" s="38">
        <f>[2]Calculations!H409</f>
        <v>0</v>
      </c>
      <c r="I441" s="38">
        <f>[2]Calculations!L409</f>
        <v>0</v>
      </c>
      <c r="J441" s="38">
        <f>[2]Calculations!G409</f>
        <v>0</v>
      </c>
      <c r="K441" s="38">
        <f>[2]Calculations!K409</f>
        <v>0</v>
      </c>
      <c r="L441" s="38">
        <f>[2]Calculations!F409</f>
        <v>0</v>
      </c>
      <c r="M441" s="38">
        <f>[2]Calculations!J409</f>
        <v>0</v>
      </c>
      <c r="N441" s="38">
        <f>[2]Calculations!V409</f>
        <v>0</v>
      </c>
      <c r="O441" s="38">
        <f>[2]Calculations!W409</f>
        <v>0</v>
      </c>
      <c r="P441" s="38">
        <f>[2]Calculations!O409</f>
        <v>1.452845536498E-2</v>
      </c>
      <c r="Q441" s="38">
        <f>[2]Calculations!S409</f>
        <v>26.184143599125541</v>
      </c>
      <c r="R441" s="38">
        <f>[2]Calculations!Q409</f>
        <v>1.6381553649800001E-3</v>
      </c>
      <c r="S441" s="38">
        <f>[2]Calculations!T409</f>
        <v>2.9523919946580834</v>
      </c>
      <c r="T441" s="38">
        <f>[2]Calculations!R409</f>
        <v>0</v>
      </c>
      <c r="U441" s="38">
        <f>[2]Calculations!U409</f>
        <v>0</v>
      </c>
      <c r="V441" s="38" t="str">
        <f>[2]Calculations!X409</f>
        <v>Not Modelled</v>
      </c>
      <c r="W441" s="38" t="str">
        <f>[2]Calculations!Y409</f>
        <v>N/A</v>
      </c>
      <c r="X441" s="38" t="s">
        <v>101</v>
      </c>
      <c r="Y441" s="73" t="s">
        <v>105</v>
      </c>
      <c r="Z441" s="73" t="s">
        <v>1066</v>
      </c>
      <c r="AA441" s="38">
        <f>[2]Calculations!AA409</f>
        <v>0</v>
      </c>
      <c r="AB441" s="38">
        <f>[2]Calculations!AM409</f>
        <v>0</v>
      </c>
      <c r="AC441" s="38">
        <f>[2]Calculations!AB409</f>
        <v>0</v>
      </c>
      <c r="AD441" s="38">
        <f>[2]Calculations!AN409</f>
        <v>0</v>
      </c>
      <c r="AE441" s="38">
        <f>[2]Calculations!AC409</f>
        <v>0</v>
      </c>
      <c r="AF441" s="38">
        <f>[2]Calculations!AO409</f>
        <v>0</v>
      </c>
      <c r="AG441" s="38">
        <f>[2]Calculations!AD409</f>
        <v>0</v>
      </c>
      <c r="AH441" s="38">
        <f>[2]Calculations!AP409</f>
        <v>0</v>
      </c>
      <c r="AI441" s="38">
        <f>[2]Calculations!AE409</f>
        <v>0</v>
      </c>
      <c r="AJ441" s="38">
        <f>[2]Calculations!AQ409</f>
        <v>0</v>
      </c>
      <c r="AK441" s="38">
        <f>[2]Calculations!AF409</f>
        <v>0</v>
      </c>
      <c r="AL441" s="38">
        <f>[2]Calculations!AR409</f>
        <v>0</v>
      </c>
      <c r="AM441" s="38">
        <f>[2]Calculations!AG409</f>
        <v>0</v>
      </c>
      <c r="AN441" s="38">
        <f>[2]Calculations!AS409</f>
        <v>0</v>
      </c>
      <c r="AO441" s="38">
        <f>[2]Calculations!AH409</f>
        <v>0</v>
      </c>
      <c r="AP441" s="38">
        <f>[2]Calculations!AT409</f>
        <v>0</v>
      </c>
      <c r="AQ441" s="38">
        <f>[2]Calculations!AI409</f>
        <v>5.5485665001699998E-2</v>
      </c>
      <c r="AR441" s="38">
        <f>[2]Calculations!AU409</f>
        <v>99.999936923747924</v>
      </c>
      <c r="AS441" s="38">
        <f>[2]Calculations!AJ409</f>
        <v>0</v>
      </c>
      <c r="AT441" s="38">
        <f>[2]Calculations!AV409</f>
        <v>0</v>
      </c>
      <c r="AU441" s="38">
        <f>[2]Calculations!AK409</f>
        <v>0</v>
      </c>
      <c r="AV441" s="38">
        <f>[2]Calculations!AW409</f>
        <v>0</v>
      </c>
      <c r="AW441" s="13"/>
      <c r="AX441" s="13"/>
      <c r="AY441" s="85" t="str">
        <f>[2]Calculations!D409</f>
        <v>Land Supply 2018</v>
      </c>
    </row>
    <row r="442" spans="2:51" ht="14.5" x14ac:dyDescent="0.35">
      <c r="B442" s="13" t="str">
        <f>[2]Calculations!A410</f>
        <v>117128/FO/2017</v>
      </c>
      <c r="C442" s="30" t="str">
        <f>[2]Calculations!B410</f>
        <v>Buckthorn Close</v>
      </c>
      <c r="D442" s="13" t="str">
        <f>[2]Calculations!C410</f>
        <v>Residential</v>
      </c>
      <c r="E442" s="38">
        <f>[2]Calculations!E410</f>
        <v>0.26240999999999998</v>
      </c>
      <c r="F442" s="38">
        <f>[2]Calculations!I410</f>
        <v>0.26240999999999998</v>
      </c>
      <c r="G442" s="38">
        <f>[2]Calculations!M410</f>
        <v>100</v>
      </c>
      <c r="H442" s="38">
        <f>[2]Calculations!H410</f>
        <v>0</v>
      </c>
      <c r="I442" s="38">
        <f>[2]Calculations!L410</f>
        <v>0</v>
      </c>
      <c r="J442" s="38">
        <f>[2]Calculations!G410</f>
        <v>0</v>
      </c>
      <c r="K442" s="38">
        <f>[2]Calculations!K410</f>
        <v>0</v>
      </c>
      <c r="L442" s="38">
        <f>[2]Calculations!F410</f>
        <v>0</v>
      </c>
      <c r="M442" s="38">
        <f>[2]Calculations!J410</f>
        <v>0</v>
      </c>
      <c r="N442" s="38">
        <f>[2]Calculations!V410</f>
        <v>0</v>
      </c>
      <c r="O442" s="38">
        <f>[2]Calculations!W410</f>
        <v>0</v>
      </c>
      <c r="P442" s="38">
        <f>[2]Calculations!O410</f>
        <v>6.24334E-2</v>
      </c>
      <c r="Q442" s="38">
        <f>[2]Calculations!S410</f>
        <v>23.792309744293284</v>
      </c>
      <c r="R442" s="38">
        <f>[2]Calculations!Q410</f>
        <v>1.7600000000000001E-2</v>
      </c>
      <c r="S442" s="38">
        <f>[2]Calculations!T410</f>
        <v>6.7070614686940297</v>
      </c>
      <c r="T442" s="38">
        <f>[2]Calculations!R410</f>
        <v>0</v>
      </c>
      <c r="U442" s="38">
        <f>[2]Calculations!U410</f>
        <v>0</v>
      </c>
      <c r="V442" s="38" t="str">
        <f>[2]Calculations!X410</f>
        <v>Not Modelled</v>
      </c>
      <c r="W442" s="38" t="str">
        <f>[2]Calculations!Y410</f>
        <v>N/A</v>
      </c>
      <c r="X442" s="38" t="s">
        <v>100</v>
      </c>
      <c r="Y442" s="73" t="s">
        <v>105</v>
      </c>
      <c r="Z442" s="73" t="s">
        <v>1066</v>
      </c>
      <c r="AA442" s="38">
        <f>[2]Calculations!AA410</f>
        <v>0</v>
      </c>
      <c r="AB442" s="38">
        <f>[2]Calculations!AM410</f>
        <v>0</v>
      </c>
      <c r="AC442" s="38">
        <f>[2]Calculations!AB410</f>
        <v>0</v>
      </c>
      <c r="AD442" s="38">
        <f>[2]Calculations!AN410</f>
        <v>0</v>
      </c>
      <c r="AE442" s="38">
        <f>[2]Calculations!AC410</f>
        <v>0</v>
      </c>
      <c r="AF442" s="38">
        <f>[2]Calculations!AO410</f>
        <v>0</v>
      </c>
      <c r="AG442" s="38">
        <f>[2]Calculations!AD410</f>
        <v>0</v>
      </c>
      <c r="AH442" s="38">
        <f>[2]Calculations!AP410</f>
        <v>0</v>
      </c>
      <c r="AI442" s="38">
        <f>[2]Calculations!AE410</f>
        <v>0</v>
      </c>
      <c r="AJ442" s="38">
        <f>[2]Calculations!AQ410</f>
        <v>0</v>
      </c>
      <c r="AK442" s="38">
        <f>[2]Calculations!AF410</f>
        <v>0</v>
      </c>
      <c r="AL442" s="38">
        <f>[2]Calculations!AR410</f>
        <v>0</v>
      </c>
      <c r="AM442" s="38">
        <f>[2]Calculations!AG410</f>
        <v>0</v>
      </c>
      <c r="AN442" s="38">
        <f>[2]Calculations!AS410</f>
        <v>0</v>
      </c>
      <c r="AO442" s="38">
        <f>[2]Calculations!AH410</f>
        <v>0</v>
      </c>
      <c r="AP442" s="38">
        <f>[2]Calculations!AT410</f>
        <v>0</v>
      </c>
      <c r="AQ442" s="38">
        <f>[2]Calculations!AI410</f>
        <v>0</v>
      </c>
      <c r="AR442" s="38">
        <f>[2]Calculations!AU410</f>
        <v>0</v>
      </c>
      <c r="AS442" s="38">
        <f>[2]Calculations!AJ410</f>
        <v>0</v>
      </c>
      <c r="AT442" s="38">
        <f>[2]Calculations!AV410</f>
        <v>0</v>
      </c>
      <c r="AU442" s="38">
        <f>[2]Calculations!AK410</f>
        <v>0</v>
      </c>
      <c r="AV442" s="38">
        <f>[2]Calculations!AW410</f>
        <v>0</v>
      </c>
      <c r="AW442" s="13"/>
      <c r="AX442" s="13"/>
      <c r="AY442" s="85" t="str">
        <f>[2]Calculations!D410</f>
        <v>Land Supply 2018</v>
      </c>
    </row>
    <row r="443" spans="2:51" ht="14.5" x14ac:dyDescent="0.35">
      <c r="B443" s="13" t="str">
        <f>[2]Calculations!A411</f>
        <v>117148/FO/2017</v>
      </c>
      <c r="C443" s="30" t="str">
        <f>[2]Calculations!B411</f>
        <v>Victoria Mill 10 Lower Vickers Street</v>
      </c>
      <c r="D443" s="13" t="str">
        <f>[2]Calculations!C411</f>
        <v>Residential</v>
      </c>
      <c r="E443" s="38">
        <f>[2]Calculations!E411</f>
        <v>0.16517999999999999</v>
      </c>
      <c r="F443" s="38">
        <f>[2]Calculations!I411</f>
        <v>0.16517999999999999</v>
      </c>
      <c r="G443" s="38">
        <f>[2]Calculations!M411</f>
        <v>100</v>
      </c>
      <c r="H443" s="38">
        <f>[2]Calculations!H411</f>
        <v>0</v>
      </c>
      <c r="I443" s="38">
        <f>[2]Calculations!L411</f>
        <v>0</v>
      </c>
      <c r="J443" s="38">
        <f>[2]Calculations!G411</f>
        <v>0</v>
      </c>
      <c r="K443" s="38">
        <f>[2]Calculations!K411</f>
        <v>0</v>
      </c>
      <c r="L443" s="38">
        <f>[2]Calculations!F411</f>
        <v>0</v>
      </c>
      <c r="M443" s="38">
        <f>[2]Calculations!J411</f>
        <v>0</v>
      </c>
      <c r="N443" s="38">
        <f>[2]Calculations!V411</f>
        <v>0</v>
      </c>
      <c r="O443" s="38">
        <f>[2]Calculations!W411</f>
        <v>0</v>
      </c>
      <c r="P443" s="38">
        <f>[2]Calculations!O411</f>
        <v>1.7221999999999999E-3</v>
      </c>
      <c r="Q443" s="38">
        <f>[2]Calculations!S411</f>
        <v>1.0426201719336481</v>
      </c>
      <c r="R443" s="38">
        <f>[2]Calculations!Q411</f>
        <v>0</v>
      </c>
      <c r="S443" s="38">
        <f>[2]Calculations!T411</f>
        <v>0</v>
      </c>
      <c r="T443" s="38">
        <f>[2]Calculations!R411</f>
        <v>0</v>
      </c>
      <c r="U443" s="38">
        <f>[2]Calculations!U411</f>
        <v>0</v>
      </c>
      <c r="V443" s="38" t="str">
        <f>[2]Calculations!X411</f>
        <v>Not Modelled</v>
      </c>
      <c r="W443" s="38" t="str">
        <f>[2]Calculations!Y411</f>
        <v>N/A</v>
      </c>
      <c r="X443" s="38" t="s">
        <v>100</v>
      </c>
      <c r="Y443" s="73" t="s">
        <v>105</v>
      </c>
      <c r="Z443" s="73" t="s">
        <v>1066</v>
      </c>
      <c r="AA443" s="38">
        <f>[2]Calculations!AA411</f>
        <v>0</v>
      </c>
      <c r="AB443" s="38">
        <f>[2]Calculations!AM411</f>
        <v>0</v>
      </c>
      <c r="AC443" s="38">
        <f>[2]Calculations!AB411</f>
        <v>0</v>
      </c>
      <c r="AD443" s="38">
        <f>[2]Calculations!AN411</f>
        <v>0</v>
      </c>
      <c r="AE443" s="38">
        <f>[2]Calculations!AC411</f>
        <v>0</v>
      </c>
      <c r="AF443" s="38">
        <f>[2]Calculations!AO411</f>
        <v>0</v>
      </c>
      <c r="AG443" s="38">
        <f>[2]Calculations!AD411</f>
        <v>0</v>
      </c>
      <c r="AH443" s="38">
        <f>[2]Calculations!AP411</f>
        <v>0</v>
      </c>
      <c r="AI443" s="38">
        <f>[2]Calculations!AE411</f>
        <v>0</v>
      </c>
      <c r="AJ443" s="38">
        <f>[2]Calculations!AQ411</f>
        <v>0</v>
      </c>
      <c r="AK443" s="38">
        <f>[2]Calculations!AF411</f>
        <v>0</v>
      </c>
      <c r="AL443" s="38">
        <f>[2]Calculations!AR411</f>
        <v>0</v>
      </c>
      <c r="AM443" s="38">
        <f>[2]Calculations!AG411</f>
        <v>0</v>
      </c>
      <c r="AN443" s="38">
        <f>[2]Calculations!AS411</f>
        <v>0</v>
      </c>
      <c r="AO443" s="38">
        <f>[2]Calculations!AH411</f>
        <v>0</v>
      </c>
      <c r="AP443" s="38">
        <f>[2]Calculations!AT411</f>
        <v>0</v>
      </c>
      <c r="AQ443" s="38">
        <f>[2]Calculations!AI411</f>
        <v>0.16517978999800001</v>
      </c>
      <c r="AR443" s="38">
        <f>[2]Calculations!AU411</f>
        <v>99.999872864753613</v>
      </c>
      <c r="AS443" s="38">
        <f>[2]Calculations!AJ411</f>
        <v>0</v>
      </c>
      <c r="AT443" s="38">
        <f>[2]Calculations!AV411</f>
        <v>0</v>
      </c>
      <c r="AU443" s="38">
        <f>[2]Calculations!AK411</f>
        <v>0</v>
      </c>
      <c r="AV443" s="38">
        <f>[2]Calculations!AW411</f>
        <v>0</v>
      </c>
      <c r="AW443" s="13"/>
      <c r="AX443" s="13"/>
      <c r="AY443" s="85" t="str">
        <f>[2]Calculations!D411</f>
        <v>Land Supply 2018</v>
      </c>
    </row>
    <row r="444" spans="2:51" ht="26" x14ac:dyDescent="0.35">
      <c r="B444" s="13" t="str">
        <f>[2]Calculations!A412</f>
        <v>117159/FO/2017</v>
      </c>
      <c r="C444" s="30" t="str">
        <f>[2]Calculations!B412</f>
        <v>Former St Thomas School site - Land Bounded By Nunthorpe Dr/ Chataway Rd/ Cottesmore Dr</v>
      </c>
      <c r="D444" s="13" t="str">
        <f>[2]Calculations!C412</f>
        <v>Residential</v>
      </c>
      <c r="E444" s="38">
        <f>[2]Calculations!E412</f>
        <v>0.33374700000000002</v>
      </c>
      <c r="F444" s="38">
        <f>[2]Calculations!I412</f>
        <v>0.33374700000000002</v>
      </c>
      <c r="G444" s="38">
        <f>[2]Calculations!M412</f>
        <v>100</v>
      </c>
      <c r="H444" s="38">
        <f>[2]Calculations!H412</f>
        <v>0</v>
      </c>
      <c r="I444" s="38">
        <f>[2]Calculations!L412</f>
        <v>0</v>
      </c>
      <c r="J444" s="38">
        <f>[2]Calculations!G412</f>
        <v>0</v>
      </c>
      <c r="K444" s="38">
        <f>[2]Calculations!K412</f>
        <v>0</v>
      </c>
      <c r="L444" s="38">
        <f>[2]Calculations!F412</f>
        <v>0</v>
      </c>
      <c r="M444" s="38">
        <f>[2]Calculations!J412</f>
        <v>0</v>
      </c>
      <c r="N444" s="38">
        <f>[2]Calculations!V412</f>
        <v>0.333746875</v>
      </c>
      <c r="O444" s="38">
        <f>[2]Calculations!W412</f>
        <v>99.999962546479821</v>
      </c>
      <c r="P444" s="38">
        <f>[2]Calculations!O412</f>
        <v>2.7101900000000002E-2</v>
      </c>
      <c r="Q444" s="38">
        <f>[2]Calculations!S412</f>
        <v>8.1204924688461624</v>
      </c>
      <c r="R444" s="38">
        <f>[2]Calculations!Q412</f>
        <v>1.7740820000000001E-2</v>
      </c>
      <c r="S444" s="38">
        <f>[2]Calculations!T412</f>
        <v>5.3156492792444574</v>
      </c>
      <c r="T444" s="38">
        <f>[2]Calculations!R412</f>
        <v>0</v>
      </c>
      <c r="U444" s="38">
        <f>[2]Calculations!U412</f>
        <v>0</v>
      </c>
      <c r="V444" s="38" t="str">
        <f>[2]Calculations!X412</f>
        <v>Not Modelled</v>
      </c>
      <c r="W444" s="38" t="str">
        <f>[2]Calculations!Y412</f>
        <v>N/A</v>
      </c>
      <c r="X444" s="38" t="s">
        <v>100</v>
      </c>
      <c r="Y444" s="73" t="s">
        <v>105</v>
      </c>
      <c r="Z444" s="73" t="s">
        <v>1066</v>
      </c>
      <c r="AA444" s="38">
        <f>[2]Calculations!AA412</f>
        <v>0</v>
      </c>
      <c r="AB444" s="38">
        <f>[2]Calculations!AM412</f>
        <v>0</v>
      </c>
      <c r="AC444" s="38">
        <f>[2]Calculations!AB412</f>
        <v>0</v>
      </c>
      <c r="AD444" s="38">
        <f>[2]Calculations!AN412</f>
        <v>0</v>
      </c>
      <c r="AE444" s="38">
        <f>[2]Calculations!AC412</f>
        <v>0</v>
      </c>
      <c r="AF444" s="38">
        <f>[2]Calculations!AO412</f>
        <v>0</v>
      </c>
      <c r="AG444" s="38">
        <f>[2]Calculations!AD412</f>
        <v>0</v>
      </c>
      <c r="AH444" s="38">
        <f>[2]Calculations!AP412</f>
        <v>0</v>
      </c>
      <c r="AI444" s="38">
        <f>[2]Calculations!AE412</f>
        <v>0</v>
      </c>
      <c r="AJ444" s="38">
        <f>[2]Calculations!AQ412</f>
        <v>0</v>
      </c>
      <c r="AK444" s="38">
        <f>[2]Calculations!AF412</f>
        <v>0</v>
      </c>
      <c r="AL444" s="38">
        <f>[2]Calculations!AR412</f>
        <v>0</v>
      </c>
      <c r="AM444" s="38">
        <f>[2]Calculations!AG412</f>
        <v>0</v>
      </c>
      <c r="AN444" s="38">
        <f>[2]Calculations!AS412</f>
        <v>0</v>
      </c>
      <c r="AO444" s="38">
        <f>[2]Calculations!AH412</f>
        <v>0</v>
      </c>
      <c r="AP444" s="38">
        <f>[2]Calculations!AT412</f>
        <v>0</v>
      </c>
      <c r="AQ444" s="38">
        <f>[2]Calculations!AI412</f>
        <v>0.333746875</v>
      </c>
      <c r="AR444" s="38">
        <f>[2]Calculations!AU412</f>
        <v>99.999962546479821</v>
      </c>
      <c r="AS444" s="38">
        <f>[2]Calculations!AJ412</f>
        <v>0</v>
      </c>
      <c r="AT444" s="38">
        <f>[2]Calculations!AV412</f>
        <v>0</v>
      </c>
      <c r="AU444" s="38">
        <f>[2]Calculations!AK412</f>
        <v>0</v>
      </c>
      <c r="AV444" s="38">
        <f>[2]Calculations!AW412</f>
        <v>0</v>
      </c>
      <c r="AW444" s="13"/>
      <c r="AX444" s="13"/>
      <c r="AY444" s="85" t="str">
        <f>[2]Calculations!D412</f>
        <v>Land Supply 2018</v>
      </c>
    </row>
    <row r="445" spans="2:51" ht="14.5" x14ac:dyDescent="0.35">
      <c r="B445" s="13" t="str">
        <f>[2]Calculations!A413</f>
        <v>117160/FO/2017</v>
      </c>
      <c r="C445" s="30" t="str">
        <f>[2]Calculations!B413</f>
        <v>Land At Howgill Street</v>
      </c>
      <c r="D445" s="13" t="str">
        <f>[2]Calculations!C413</f>
        <v>Residential</v>
      </c>
      <c r="E445" s="38">
        <f>[2]Calculations!E413</f>
        <v>8.5759000000000002E-2</v>
      </c>
      <c r="F445" s="38">
        <f>[2]Calculations!I413</f>
        <v>8.5759000000000002E-2</v>
      </c>
      <c r="G445" s="38">
        <f>[2]Calculations!M413</f>
        <v>100</v>
      </c>
      <c r="H445" s="38">
        <f>[2]Calculations!H413</f>
        <v>0</v>
      </c>
      <c r="I445" s="38">
        <f>[2]Calculations!L413</f>
        <v>0</v>
      </c>
      <c r="J445" s="38">
        <f>[2]Calculations!G413</f>
        <v>0</v>
      </c>
      <c r="K445" s="38">
        <f>[2]Calculations!K413</f>
        <v>0</v>
      </c>
      <c r="L445" s="38">
        <f>[2]Calculations!F413</f>
        <v>0</v>
      </c>
      <c r="M445" s="38">
        <f>[2]Calculations!J413</f>
        <v>0</v>
      </c>
      <c r="N445" s="38">
        <f>[2]Calculations!V413</f>
        <v>0</v>
      </c>
      <c r="O445" s="38">
        <f>[2]Calculations!W413</f>
        <v>0</v>
      </c>
      <c r="P445" s="38">
        <f>[2]Calculations!O413</f>
        <v>6.1560628996999993E-5</v>
      </c>
      <c r="Q445" s="38">
        <f>[2]Calculations!S413</f>
        <v>7.1783286881843295E-2</v>
      </c>
      <c r="R445" s="38">
        <f>[2]Calculations!Q413</f>
        <v>6.1560628996999993E-5</v>
      </c>
      <c r="S445" s="38">
        <f>[2]Calculations!T413</f>
        <v>7.1783286881843295E-2</v>
      </c>
      <c r="T445" s="38">
        <f>[2]Calculations!R413</f>
        <v>2.4245750013400001E-5</v>
      </c>
      <c r="U445" s="38">
        <f>[2]Calculations!U413</f>
        <v>2.8271959809932485E-2</v>
      </c>
      <c r="V445" s="38" t="str">
        <f>[2]Calculations!X413</f>
        <v>Not Modelled</v>
      </c>
      <c r="W445" s="38" t="str">
        <f>[2]Calculations!Y413</f>
        <v>N/A</v>
      </c>
      <c r="X445" s="38" t="s">
        <v>100</v>
      </c>
      <c r="Y445" s="73" t="s">
        <v>105</v>
      </c>
      <c r="Z445" s="73" t="s">
        <v>1066</v>
      </c>
      <c r="AA445" s="38">
        <f>[2]Calculations!AA413</f>
        <v>0</v>
      </c>
      <c r="AB445" s="38">
        <f>[2]Calculations!AM413</f>
        <v>0</v>
      </c>
      <c r="AC445" s="38">
        <f>[2]Calculations!AB413</f>
        <v>0</v>
      </c>
      <c r="AD445" s="38">
        <f>[2]Calculations!AN413</f>
        <v>0</v>
      </c>
      <c r="AE445" s="38">
        <f>[2]Calculations!AC413</f>
        <v>0</v>
      </c>
      <c r="AF445" s="38">
        <f>[2]Calculations!AO413</f>
        <v>0</v>
      </c>
      <c r="AG445" s="38">
        <f>[2]Calculations!AD413</f>
        <v>0</v>
      </c>
      <c r="AH445" s="38">
        <f>[2]Calculations!AP413</f>
        <v>0</v>
      </c>
      <c r="AI445" s="38">
        <f>[2]Calculations!AE413</f>
        <v>0</v>
      </c>
      <c r="AJ445" s="38">
        <f>[2]Calculations!AQ413</f>
        <v>0</v>
      </c>
      <c r="AK445" s="38">
        <f>[2]Calculations!AF413</f>
        <v>0</v>
      </c>
      <c r="AL445" s="38">
        <f>[2]Calculations!AR413</f>
        <v>0</v>
      </c>
      <c r="AM445" s="38">
        <f>[2]Calculations!AG413</f>
        <v>0</v>
      </c>
      <c r="AN445" s="38">
        <f>[2]Calculations!AS413</f>
        <v>0</v>
      </c>
      <c r="AO445" s="38">
        <f>[2]Calculations!AH413</f>
        <v>0</v>
      </c>
      <c r="AP445" s="38">
        <f>[2]Calculations!AT413</f>
        <v>0</v>
      </c>
      <c r="AQ445" s="38">
        <f>[2]Calculations!AI413</f>
        <v>8.5759045001500001E-2</v>
      </c>
      <c r="AR445" s="38">
        <f>[2]Calculations!AU413</f>
        <v>100.00005247437586</v>
      </c>
      <c r="AS445" s="38">
        <f>[2]Calculations!AJ413</f>
        <v>0</v>
      </c>
      <c r="AT445" s="38">
        <f>[2]Calculations!AV413</f>
        <v>0</v>
      </c>
      <c r="AU445" s="38">
        <f>[2]Calculations!AK413</f>
        <v>0</v>
      </c>
      <c r="AV445" s="38">
        <f>[2]Calculations!AW413</f>
        <v>0</v>
      </c>
      <c r="AW445" s="13"/>
      <c r="AX445" s="13"/>
      <c r="AY445" s="85" t="str">
        <f>[2]Calculations!D413</f>
        <v>Land Supply 2018</v>
      </c>
    </row>
    <row r="446" spans="2:51" ht="14.5" x14ac:dyDescent="0.35">
      <c r="B446" s="13" t="str">
        <f>[2]Calculations!A414</f>
        <v>117192/FO/2017</v>
      </c>
      <c r="C446" s="30" t="str">
        <f>[2]Calculations!B414</f>
        <v>Land At 467 Kingsway Manchester M19 1NR</v>
      </c>
      <c r="D446" s="13" t="str">
        <f>[2]Calculations!C414</f>
        <v>Industry and warehousing</v>
      </c>
      <c r="E446" s="38">
        <f>[2]Calculations!E414</f>
        <v>1.6306299999999999E-2</v>
      </c>
      <c r="F446" s="38">
        <f>[2]Calculations!I414</f>
        <v>1.6306299999999999E-2</v>
      </c>
      <c r="G446" s="38">
        <f>[2]Calculations!M414</f>
        <v>100</v>
      </c>
      <c r="H446" s="38">
        <f>[2]Calculations!H414</f>
        <v>0</v>
      </c>
      <c r="I446" s="38">
        <f>[2]Calculations!L414</f>
        <v>0</v>
      </c>
      <c r="J446" s="38">
        <f>[2]Calculations!G414</f>
        <v>0</v>
      </c>
      <c r="K446" s="38">
        <f>[2]Calculations!K414</f>
        <v>0</v>
      </c>
      <c r="L446" s="38">
        <f>[2]Calculations!F414</f>
        <v>0</v>
      </c>
      <c r="M446" s="38">
        <f>[2]Calculations!J414</f>
        <v>0</v>
      </c>
      <c r="N446" s="38">
        <f>[2]Calculations!V414</f>
        <v>0</v>
      </c>
      <c r="O446" s="38">
        <f>[2]Calculations!W414</f>
        <v>0</v>
      </c>
      <c r="P446" s="38">
        <f>[2]Calculations!O414</f>
        <v>4.7526609087299998E-3</v>
      </c>
      <c r="Q446" s="38">
        <f>[2]Calculations!S414</f>
        <v>29.146163806197606</v>
      </c>
      <c r="R446" s="38">
        <f>[2]Calculations!Q414</f>
        <v>4.7526609087299998E-3</v>
      </c>
      <c r="S446" s="38">
        <f>[2]Calculations!T414</f>
        <v>29.146163806197606</v>
      </c>
      <c r="T446" s="38">
        <f>[2]Calculations!R414</f>
        <v>3.3899174706799999E-3</v>
      </c>
      <c r="U446" s="38">
        <f>[2]Calculations!U414</f>
        <v>20.789004683343247</v>
      </c>
      <c r="V446" s="38" t="str">
        <f>[2]Calculations!X414</f>
        <v>Not Modelled</v>
      </c>
      <c r="W446" s="38" t="str">
        <f>[2]Calculations!Y414</f>
        <v>N/A</v>
      </c>
      <c r="X446" s="38" t="s">
        <v>101</v>
      </c>
      <c r="Y446" s="73" t="s">
        <v>108</v>
      </c>
      <c r="Z446" s="73" t="s">
        <v>109</v>
      </c>
      <c r="AA446" s="38">
        <f>[2]Calculations!AA414</f>
        <v>0</v>
      </c>
      <c r="AB446" s="38">
        <f>[2]Calculations!AM414</f>
        <v>0</v>
      </c>
      <c r="AC446" s="38">
        <f>[2]Calculations!AB414</f>
        <v>0</v>
      </c>
      <c r="AD446" s="38">
        <f>[2]Calculations!AN414</f>
        <v>0</v>
      </c>
      <c r="AE446" s="38">
        <f>[2]Calculations!AC414</f>
        <v>0</v>
      </c>
      <c r="AF446" s="38">
        <f>[2]Calculations!AO414</f>
        <v>0</v>
      </c>
      <c r="AG446" s="38">
        <f>[2]Calculations!AD414</f>
        <v>0</v>
      </c>
      <c r="AH446" s="38">
        <f>[2]Calculations!AP414</f>
        <v>0</v>
      </c>
      <c r="AI446" s="38">
        <f>[2]Calculations!AE414</f>
        <v>0</v>
      </c>
      <c r="AJ446" s="38">
        <f>[2]Calculations!AQ414</f>
        <v>0</v>
      </c>
      <c r="AK446" s="38">
        <f>[2]Calculations!AF414</f>
        <v>0</v>
      </c>
      <c r="AL446" s="38">
        <f>[2]Calculations!AR414</f>
        <v>0</v>
      </c>
      <c r="AM446" s="38">
        <f>[2]Calculations!AG414</f>
        <v>0</v>
      </c>
      <c r="AN446" s="38">
        <f>[2]Calculations!AS414</f>
        <v>0</v>
      </c>
      <c r="AO446" s="38">
        <f>[2]Calculations!AH414</f>
        <v>0</v>
      </c>
      <c r="AP446" s="38">
        <f>[2]Calculations!AT414</f>
        <v>0</v>
      </c>
      <c r="AQ446" s="38">
        <f>[2]Calculations!AI414</f>
        <v>0</v>
      </c>
      <c r="AR446" s="38">
        <f>[2]Calculations!AU414</f>
        <v>0</v>
      </c>
      <c r="AS446" s="38">
        <f>[2]Calculations!AJ414</f>
        <v>0</v>
      </c>
      <c r="AT446" s="38">
        <f>[2]Calculations!AV414</f>
        <v>0</v>
      </c>
      <c r="AU446" s="38">
        <f>[2]Calculations!AK414</f>
        <v>0</v>
      </c>
      <c r="AV446" s="38">
        <f>[2]Calculations!AW414</f>
        <v>0</v>
      </c>
      <c r="AW446" s="13"/>
      <c r="AX446" s="13"/>
      <c r="AY446" s="85" t="str">
        <f>[2]Calculations!D414</f>
        <v>Land Supply 2018</v>
      </c>
    </row>
    <row r="447" spans="2:51" ht="14.5" x14ac:dyDescent="0.35">
      <c r="B447" s="13" t="str">
        <f>[2]Calculations!A415</f>
        <v>117210/FO/2017</v>
      </c>
      <c r="C447" s="30" t="str">
        <f>[2]Calculations!B415</f>
        <v>949 Stockport Road Manchester M19 3NP</v>
      </c>
      <c r="D447" s="13" t="str">
        <f>[2]Calculations!C415</f>
        <v>Offices</v>
      </c>
      <c r="E447" s="38">
        <f>[2]Calculations!E415</f>
        <v>8.34004E-3</v>
      </c>
      <c r="F447" s="38">
        <f>[2]Calculations!I415</f>
        <v>8.34004E-3</v>
      </c>
      <c r="G447" s="38">
        <f>[2]Calculations!M415</f>
        <v>100</v>
      </c>
      <c r="H447" s="38">
        <f>[2]Calculations!H415</f>
        <v>0</v>
      </c>
      <c r="I447" s="38">
        <f>[2]Calculations!L415</f>
        <v>0</v>
      </c>
      <c r="J447" s="38">
        <f>[2]Calculations!G415</f>
        <v>0</v>
      </c>
      <c r="K447" s="38">
        <f>[2]Calculations!K415</f>
        <v>0</v>
      </c>
      <c r="L447" s="38">
        <f>[2]Calculations!F415</f>
        <v>0</v>
      </c>
      <c r="M447" s="38">
        <f>[2]Calculations!J415</f>
        <v>0</v>
      </c>
      <c r="N447" s="38">
        <f>[2]Calculations!V415</f>
        <v>0</v>
      </c>
      <c r="O447" s="38">
        <f>[2]Calculations!W415</f>
        <v>0</v>
      </c>
      <c r="P447" s="38">
        <f>[2]Calculations!O415</f>
        <v>3.2095399999999998E-5</v>
      </c>
      <c r="Q447" s="38">
        <f>[2]Calculations!S415</f>
        <v>0.38483508472381422</v>
      </c>
      <c r="R447" s="38">
        <f>[2]Calculations!Q415</f>
        <v>0</v>
      </c>
      <c r="S447" s="38">
        <f>[2]Calculations!T415</f>
        <v>0</v>
      </c>
      <c r="T447" s="38">
        <f>[2]Calculations!R415</f>
        <v>0</v>
      </c>
      <c r="U447" s="38">
        <f>[2]Calculations!U415</f>
        <v>0</v>
      </c>
      <c r="V447" s="38" t="str">
        <f>[2]Calculations!X415</f>
        <v>Not Modelled</v>
      </c>
      <c r="W447" s="38" t="str">
        <f>[2]Calculations!Y415</f>
        <v>N/A</v>
      </c>
      <c r="X447" s="38" t="s">
        <v>101</v>
      </c>
      <c r="Y447" s="73" t="s">
        <v>105</v>
      </c>
      <c r="Z447" s="73" t="s">
        <v>1066</v>
      </c>
      <c r="AA447" s="38">
        <f>[2]Calculations!AA415</f>
        <v>0</v>
      </c>
      <c r="AB447" s="38">
        <f>[2]Calculations!AM415</f>
        <v>0</v>
      </c>
      <c r="AC447" s="38">
        <f>[2]Calculations!AB415</f>
        <v>0</v>
      </c>
      <c r="AD447" s="38">
        <f>[2]Calculations!AN415</f>
        <v>0</v>
      </c>
      <c r="AE447" s="38">
        <f>[2]Calculations!AC415</f>
        <v>0</v>
      </c>
      <c r="AF447" s="38">
        <f>[2]Calculations!AO415</f>
        <v>0</v>
      </c>
      <c r="AG447" s="38">
        <f>[2]Calculations!AD415</f>
        <v>0</v>
      </c>
      <c r="AH447" s="38">
        <f>[2]Calculations!AP415</f>
        <v>0</v>
      </c>
      <c r="AI447" s="38">
        <f>[2]Calculations!AE415</f>
        <v>0</v>
      </c>
      <c r="AJ447" s="38">
        <f>[2]Calculations!AQ415</f>
        <v>0</v>
      </c>
      <c r="AK447" s="38">
        <f>[2]Calculations!AF415</f>
        <v>0</v>
      </c>
      <c r="AL447" s="38">
        <f>[2]Calculations!AR415</f>
        <v>0</v>
      </c>
      <c r="AM447" s="38">
        <f>[2]Calculations!AG415</f>
        <v>0</v>
      </c>
      <c r="AN447" s="38">
        <f>[2]Calculations!AS415</f>
        <v>0</v>
      </c>
      <c r="AO447" s="38">
        <f>[2]Calculations!AH415</f>
        <v>0</v>
      </c>
      <c r="AP447" s="38">
        <f>[2]Calculations!AT415</f>
        <v>0</v>
      </c>
      <c r="AQ447" s="38">
        <f>[2]Calculations!AI415</f>
        <v>0</v>
      </c>
      <c r="AR447" s="38">
        <f>[2]Calculations!AU415</f>
        <v>0</v>
      </c>
      <c r="AS447" s="38">
        <f>[2]Calculations!AJ415</f>
        <v>0</v>
      </c>
      <c r="AT447" s="38">
        <f>[2]Calculations!AV415</f>
        <v>0</v>
      </c>
      <c r="AU447" s="38">
        <f>[2]Calculations!AK415</f>
        <v>0</v>
      </c>
      <c r="AV447" s="38">
        <f>[2]Calculations!AW415</f>
        <v>0</v>
      </c>
      <c r="AW447" s="13"/>
      <c r="AX447" s="13"/>
      <c r="AY447" s="85" t="str">
        <f>[2]Calculations!D415</f>
        <v>Land Supply 2018</v>
      </c>
    </row>
    <row r="448" spans="2:51" ht="14.5" x14ac:dyDescent="0.35">
      <c r="B448" s="13" t="str">
        <f>[2]Calculations!A416</f>
        <v>117210/FO/2017</v>
      </c>
      <c r="C448" s="30" t="str">
        <f>[2]Calculations!B416</f>
        <v>949 Stockport Road</v>
      </c>
      <c r="D448" s="13" t="str">
        <f>[2]Calculations!C416</f>
        <v>Residential</v>
      </c>
      <c r="E448" s="38">
        <f>[2]Calculations!E416</f>
        <v>8.34004E-3</v>
      </c>
      <c r="F448" s="38">
        <f>[2]Calculations!I416</f>
        <v>8.34004E-3</v>
      </c>
      <c r="G448" s="38">
        <f>[2]Calculations!M416</f>
        <v>100</v>
      </c>
      <c r="H448" s="38">
        <f>[2]Calculations!H416</f>
        <v>0</v>
      </c>
      <c r="I448" s="38">
        <f>[2]Calculations!L416</f>
        <v>0</v>
      </c>
      <c r="J448" s="38">
        <f>[2]Calculations!G416</f>
        <v>0</v>
      </c>
      <c r="K448" s="38">
        <f>[2]Calculations!K416</f>
        <v>0</v>
      </c>
      <c r="L448" s="38">
        <f>[2]Calculations!F416</f>
        <v>0</v>
      </c>
      <c r="M448" s="38">
        <f>[2]Calculations!J416</f>
        <v>0</v>
      </c>
      <c r="N448" s="38">
        <f>[2]Calculations!V416</f>
        <v>0</v>
      </c>
      <c r="O448" s="38">
        <f>[2]Calculations!W416</f>
        <v>0</v>
      </c>
      <c r="P448" s="38">
        <f>[2]Calculations!O416</f>
        <v>3.2095399999999998E-5</v>
      </c>
      <c r="Q448" s="38">
        <f>[2]Calculations!S416</f>
        <v>0.38483508472381422</v>
      </c>
      <c r="R448" s="38">
        <f>[2]Calculations!Q416</f>
        <v>0</v>
      </c>
      <c r="S448" s="38">
        <f>[2]Calculations!T416</f>
        <v>0</v>
      </c>
      <c r="T448" s="38">
        <f>[2]Calculations!R416</f>
        <v>0</v>
      </c>
      <c r="U448" s="38">
        <f>[2]Calculations!U416</f>
        <v>0</v>
      </c>
      <c r="V448" s="38" t="str">
        <f>[2]Calculations!X416</f>
        <v>Not Modelled</v>
      </c>
      <c r="W448" s="38" t="str">
        <f>[2]Calculations!Y416</f>
        <v>N/A</v>
      </c>
      <c r="X448" s="38" t="s">
        <v>100</v>
      </c>
      <c r="Y448" s="73" t="s">
        <v>105</v>
      </c>
      <c r="Z448" s="73" t="s">
        <v>1066</v>
      </c>
      <c r="AA448" s="38">
        <f>[2]Calculations!AA416</f>
        <v>0</v>
      </c>
      <c r="AB448" s="38">
        <f>[2]Calculations!AM416</f>
        <v>0</v>
      </c>
      <c r="AC448" s="38">
        <f>[2]Calculations!AB416</f>
        <v>0</v>
      </c>
      <c r="AD448" s="38">
        <f>[2]Calculations!AN416</f>
        <v>0</v>
      </c>
      <c r="AE448" s="38">
        <f>[2]Calculations!AC416</f>
        <v>0</v>
      </c>
      <c r="AF448" s="38">
        <f>[2]Calculations!AO416</f>
        <v>0</v>
      </c>
      <c r="AG448" s="38">
        <f>[2]Calculations!AD416</f>
        <v>0</v>
      </c>
      <c r="AH448" s="38">
        <f>[2]Calculations!AP416</f>
        <v>0</v>
      </c>
      <c r="AI448" s="38">
        <f>[2]Calculations!AE416</f>
        <v>0</v>
      </c>
      <c r="AJ448" s="38">
        <f>[2]Calculations!AQ416</f>
        <v>0</v>
      </c>
      <c r="AK448" s="38">
        <f>[2]Calculations!AF416</f>
        <v>0</v>
      </c>
      <c r="AL448" s="38">
        <f>[2]Calculations!AR416</f>
        <v>0</v>
      </c>
      <c r="AM448" s="38">
        <f>[2]Calculations!AG416</f>
        <v>0</v>
      </c>
      <c r="AN448" s="38">
        <f>[2]Calculations!AS416</f>
        <v>0</v>
      </c>
      <c r="AO448" s="38">
        <f>[2]Calculations!AH416</f>
        <v>0</v>
      </c>
      <c r="AP448" s="38">
        <f>[2]Calculations!AT416</f>
        <v>0</v>
      </c>
      <c r="AQ448" s="38">
        <f>[2]Calculations!AI416</f>
        <v>0</v>
      </c>
      <c r="AR448" s="38">
        <f>[2]Calculations!AU416</f>
        <v>0</v>
      </c>
      <c r="AS448" s="38">
        <f>[2]Calculations!AJ416</f>
        <v>0</v>
      </c>
      <c r="AT448" s="38">
        <f>[2]Calculations!AV416</f>
        <v>0</v>
      </c>
      <c r="AU448" s="38">
        <f>[2]Calculations!AK416</f>
        <v>0</v>
      </c>
      <c r="AV448" s="38">
        <f>[2]Calculations!AW416</f>
        <v>0</v>
      </c>
      <c r="AW448" s="13"/>
      <c r="AX448" s="13"/>
      <c r="AY448" s="85" t="str">
        <f>[2]Calculations!D416</f>
        <v>Land Supply 2018</v>
      </c>
    </row>
    <row r="449" spans="2:51" ht="26" x14ac:dyDescent="0.35">
      <c r="B449" s="13" t="str">
        <f>[2]Calculations!A417</f>
        <v>117274/FO/2017</v>
      </c>
      <c r="C449" s="30" t="str">
        <f>[2]Calculations!B417</f>
        <v>Kingsway Hotel Moseley Road</v>
      </c>
      <c r="D449" s="13" t="str">
        <f>[2]Calculations!C417</f>
        <v>Residential</v>
      </c>
      <c r="E449" s="38">
        <f>[2]Calculations!E417</f>
        <v>0.252944</v>
      </c>
      <c r="F449" s="38">
        <f>[2]Calculations!I417</f>
        <v>0.252944</v>
      </c>
      <c r="G449" s="38">
        <f>[2]Calculations!M417</f>
        <v>100</v>
      </c>
      <c r="H449" s="38">
        <f>[2]Calculations!H417</f>
        <v>0</v>
      </c>
      <c r="I449" s="38">
        <f>[2]Calculations!L417</f>
        <v>0</v>
      </c>
      <c r="J449" s="38">
        <f>[2]Calculations!G417</f>
        <v>0</v>
      </c>
      <c r="K449" s="38">
        <f>[2]Calculations!K417</f>
        <v>0</v>
      </c>
      <c r="L449" s="38">
        <f>[2]Calculations!F417</f>
        <v>0</v>
      </c>
      <c r="M449" s="38">
        <f>[2]Calculations!J417</f>
        <v>0</v>
      </c>
      <c r="N449" s="38">
        <f>[2]Calculations!V417</f>
        <v>0</v>
      </c>
      <c r="O449" s="38">
        <f>[2]Calculations!W417</f>
        <v>0</v>
      </c>
      <c r="P449" s="38">
        <f>[2]Calculations!O417</f>
        <v>0</v>
      </c>
      <c r="Q449" s="38">
        <f>[2]Calculations!S417</f>
        <v>0</v>
      </c>
      <c r="R449" s="38">
        <f>[2]Calculations!Q417</f>
        <v>0</v>
      </c>
      <c r="S449" s="38">
        <f>[2]Calculations!T417</f>
        <v>0</v>
      </c>
      <c r="T449" s="38">
        <f>[2]Calculations!R417</f>
        <v>0</v>
      </c>
      <c r="U449" s="38">
        <f>[2]Calculations!U417</f>
        <v>0</v>
      </c>
      <c r="V449" s="38" t="str">
        <f>[2]Calculations!X417</f>
        <v>Not Modelled</v>
      </c>
      <c r="W449" s="38" t="str">
        <f>[2]Calculations!Y417</f>
        <v>N/A</v>
      </c>
      <c r="X449" s="38" t="s">
        <v>100</v>
      </c>
      <c r="Y449" s="73" t="s">
        <v>106</v>
      </c>
      <c r="Z449" s="74" t="s">
        <v>107</v>
      </c>
      <c r="AA449" s="38">
        <f>[2]Calculations!AA417</f>
        <v>0</v>
      </c>
      <c r="AB449" s="38">
        <f>[2]Calculations!AM417</f>
        <v>0</v>
      </c>
      <c r="AC449" s="38">
        <f>[2]Calculations!AB417</f>
        <v>0</v>
      </c>
      <c r="AD449" s="38">
        <f>[2]Calculations!AN417</f>
        <v>0</v>
      </c>
      <c r="AE449" s="38">
        <f>[2]Calculations!AC417</f>
        <v>0</v>
      </c>
      <c r="AF449" s="38">
        <f>[2]Calculations!AO417</f>
        <v>0</v>
      </c>
      <c r="AG449" s="38">
        <f>[2]Calculations!AD417</f>
        <v>0</v>
      </c>
      <c r="AH449" s="38">
        <f>[2]Calculations!AP417</f>
        <v>0</v>
      </c>
      <c r="AI449" s="38">
        <f>[2]Calculations!AE417</f>
        <v>0</v>
      </c>
      <c r="AJ449" s="38">
        <f>[2]Calculations!AQ417</f>
        <v>0</v>
      </c>
      <c r="AK449" s="38">
        <f>[2]Calculations!AF417</f>
        <v>0</v>
      </c>
      <c r="AL449" s="38">
        <f>[2]Calculations!AR417</f>
        <v>0</v>
      </c>
      <c r="AM449" s="38">
        <f>[2]Calculations!AG417</f>
        <v>0</v>
      </c>
      <c r="AN449" s="38">
        <f>[2]Calculations!AS417</f>
        <v>0</v>
      </c>
      <c r="AO449" s="38">
        <f>[2]Calculations!AH417</f>
        <v>0</v>
      </c>
      <c r="AP449" s="38">
        <f>[2]Calculations!AT417</f>
        <v>0</v>
      </c>
      <c r="AQ449" s="38">
        <f>[2]Calculations!AI417</f>
        <v>0</v>
      </c>
      <c r="AR449" s="38">
        <f>[2]Calculations!AU417</f>
        <v>0</v>
      </c>
      <c r="AS449" s="38">
        <f>[2]Calculations!AJ417</f>
        <v>0</v>
      </c>
      <c r="AT449" s="38">
        <f>[2]Calculations!AV417</f>
        <v>0</v>
      </c>
      <c r="AU449" s="38">
        <f>[2]Calculations!AK417</f>
        <v>0</v>
      </c>
      <c r="AV449" s="38">
        <f>[2]Calculations!AW417</f>
        <v>0</v>
      </c>
      <c r="AW449" s="13"/>
      <c r="AX449" s="13"/>
      <c r="AY449" s="85" t="str">
        <f>[2]Calculations!D417</f>
        <v>Land Supply 2018</v>
      </c>
    </row>
    <row r="450" spans="2:51" ht="26" x14ac:dyDescent="0.35">
      <c r="B450" s="13" t="str">
        <f>[2]Calculations!A418</f>
        <v>117279/P3MPA/2017</v>
      </c>
      <c r="C450" s="30" t="str">
        <f>[2]Calculations!B418</f>
        <v>Second Floor 137, Oxford Road</v>
      </c>
      <c r="D450" s="13" t="str">
        <f>[2]Calculations!C418</f>
        <v>Residential</v>
      </c>
      <c r="E450" s="38">
        <f>[2]Calculations!E418</f>
        <v>1.9921100000000001E-2</v>
      </c>
      <c r="F450" s="38">
        <f>[2]Calculations!I418</f>
        <v>1.9921100000000001E-2</v>
      </c>
      <c r="G450" s="38">
        <f>[2]Calculations!M418</f>
        <v>100</v>
      </c>
      <c r="H450" s="38">
        <f>[2]Calculations!H418</f>
        <v>0</v>
      </c>
      <c r="I450" s="38">
        <f>[2]Calculations!L418</f>
        <v>0</v>
      </c>
      <c r="J450" s="38">
        <f>[2]Calculations!G418</f>
        <v>0</v>
      </c>
      <c r="K450" s="38">
        <f>[2]Calculations!K418</f>
        <v>0</v>
      </c>
      <c r="L450" s="38">
        <f>[2]Calculations!F418</f>
        <v>0</v>
      </c>
      <c r="M450" s="38">
        <f>[2]Calculations!J418</f>
        <v>0</v>
      </c>
      <c r="N450" s="38">
        <f>[2]Calculations!V418</f>
        <v>1.9921095001500001E-2</v>
      </c>
      <c r="O450" s="38">
        <f>[2]Calculations!W418</f>
        <v>99.999974908514091</v>
      </c>
      <c r="P450" s="38">
        <f>[2]Calculations!O418</f>
        <v>0</v>
      </c>
      <c r="Q450" s="38">
        <f>[2]Calculations!S418</f>
        <v>0</v>
      </c>
      <c r="R450" s="38">
        <f>[2]Calculations!Q418</f>
        <v>0</v>
      </c>
      <c r="S450" s="38">
        <f>[2]Calculations!T418</f>
        <v>0</v>
      </c>
      <c r="T450" s="38">
        <f>[2]Calculations!R418</f>
        <v>0</v>
      </c>
      <c r="U450" s="38">
        <f>[2]Calculations!U418</f>
        <v>0</v>
      </c>
      <c r="V450" s="38">
        <f>[2]Calculations!X418</f>
        <v>0</v>
      </c>
      <c r="W450" s="38">
        <f>[2]Calculations!Y418</f>
        <v>0</v>
      </c>
      <c r="X450" s="38" t="s">
        <v>100</v>
      </c>
      <c r="Y450" s="73" t="s">
        <v>106</v>
      </c>
      <c r="Z450" s="74" t="s">
        <v>107</v>
      </c>
      <c r="AA450" s="38">
        <f>[2]Calculations!AA418</f>
        <v>0</v>
      </c>
      <c r="AB450" s="38">
        <f>[2]Calculations!AM418</f>
        <v>0</v>
      </c>
      <c r="AC450" s="38">
        <f>[2]Calculations!AB418</f>
        <v>0</v>
      </c>
      <c r="AD450" s="38">
        <f>[2]Calculations!AN418</f>
        <v>0</v>
      </c>
      <c r="AE450" s="38">
        <f>[2]Calculations!AC418</f>
        <v>0</v>
      </c>
      <c r="AF450" s="38">
        <f>[2]Calculations!AO418</f>
        <v>0</v>
      </c>
      <c r="AG450" s="38">
        <f>[2]Calculations!AD418</f>
        <v>0</v>
      </c>
      <c r="AH450" s="38">
        <f>[2]Calculations!AP418</f>
        <v>0</v>
      </c>
      <c r="AI450" s="38">
        <f>[2]Calculations!AE418</f>
        <v>0</v>
      </c>
      <c r="AJ450" s="38">
        <f>[2]Calculations!AQ418</f>
        <v>0</v>
      </c>
      <c r="AK450" s="38">
        <f>[2]Calculations!AF418</f>
        <v>0</v>
      </c>
      <c r="AL450" s="38">
        <f>[2]Calculations!AR418</f>
        <v>0</v>
      </c>
      <c r="AM450" s="38">
        <f>[2]Calculations!AG418</f>
        <v>0</v>
      </c>
      <c r="AN450" s="38">
        <f>[2]Calculations!AS418</f>
        <v>0</v>
      </c>
      <c r="AO450" s="38">
        <f>[2]Calculations!AH418</f>
        <v>0</v>
      </c>
      <c r="AP450" s="38">
        <f>[2]Calculations!AT418</f>
        <v>0</v>
      </c>
      <c r="AQ450" s="38">
        <f>[2]Calculations!AI418</f>
        <v>1.9921095001500001E-2</v>
      </c>
      <c r="AR450" s="38">
        <f>[2]Calculations!AU418</f>
        <v>99.999974908514091</v>
      </c>
      <c r="AS450" s="38">
        <f>[2]Calculations!AJ418</f>
        <v>0</v>
      </c>
      <c r="AT450" s="38">
        <f>[2]Calculations!AV418</f>
        <v>0</v>
      </c>
      <c r="AU450" s="38">
        <f>[2]Calculations!AK418</f>
        <v>0</v>
      </c>
      <c r="AV450" s="38">
        <f>[2]Calculations!AW418</f>
        <v>0</v>
      </c>
      <c r="AW450" s="13"/>
      <c r="AX450" s="13"/>
      <c r="AY450" s="85" t="str">
        <f>[2]Calculations!D418</f>
        <v>Land Supply 2018</v>
      </c>
    </row>
    <row r="451" spans="2:51" ht="26" x14ac:dyDescent="0.35">
      <c r="B451" s="13" t="str">
        <f>[2]Calculations!A419</f>
        <v>117282/FO/2017</v>
      </c>
      <c r="C451" s="30" t="str">
        <f>[2]Calculations!B419</f>
        <v>Land Bounded By Tram Street, Parkhouse Street, Greenside Street And South Street</v>
      </c>
      <c r="D451" s="13" t="str">
        <f>[2]Calculations!C419</f>
        <v>Residential</v>
      </c>
      <c r="E451" s="38">
        <f>[2]Calculations!E419</f>
        <v>0.77192700000000003</v>
      </c>
      <c r="F451" s="38">
        <f>[2]Calculations!I419</f>
        <v>0.77192700000000003</v>
      </c>
      <c r="G451" s="38">
        <f>[2]Calculations!M419</f>
        <v>100</v>
      </c>
      <c r="H451" s="38">
        <f>[2]Calculations!H419</f>
        <v>0</v>
      </c>
      <c r="I451" s="38">
        <f>[2]Calculations!L419</f>
        <v>0</v>
      </c>
      <c r="J451" s="38">
        <f>[2]Calculations!G419</f>
        <v>0</v>
      </c>
      <c r="K451" s="38">
        <f>[2]Calculations!K419</f>
        <v>0</v>
      </c>
      <c r="L451" s="38">
        <f>[2]Calculations!F419</f>
        <v>0</v>
      </c>
      <c r="M451" s="38">
        <f>[2]Calculations!J419</f>
        <v>0</v>
      </c>
      <c r="N451" s="38">
        <f>[2]Calculations!V419</f>
        <v>0</v>
      </c>
      <c r="O451" s="38">
        <f>[2]Calculations!W419</f>
        <v>0</v>
      </c>
      <c r="P451" s="38">
        <f>[2]Calculations!O419</f>
        <v>0</v>
      </c>
      <c r="Q451" s="38">
        <f>[2]Calculations!S419</f>
        <v>0</v>
      </c>
      <c r="R451" s="38">
        <f>[2]Calculations!Q419</f>
        <v>0</v>
      </c>
      <c r="S451" s="38">
        <f>[2]Calculations!T419</f>
        <v>0</v>
      </c>
      <c r="T451" s="38">
        <f>[2]Calculations!R419</f>
        <v>0</v>
      </c>
      <c r="U451" s="38">
        <f>[2]Calculations!U419</f>
        <v>0</v>
      </c>
      <c r="V451" s="38" t="str">
        <f>[2]Calculations!X419</f>
        <v>Not Modelled</v>
      </c>
      <c r="W451" s="38" t="str">
        <f>[2]Calculations!Y419</f>
        <v>N/A</v>
      </c>
      <c r="X451" s="38" t="s">
        <v>100</v>
      </c>
      <c r="Y451" s="73" t="s">
        <v>106</v>
      </c>
      <c r="Z451" s="74" t="s">
        <v>107</v>
      </c>
      <c r="AA451" s="38">
        <f>[2]Calculations!AA419</f>
        <v>0</v>
      </c>
      <c r="AB451" s="38">
        <f>[2]Calculations!AM419</f>
        <v>0</v>
      </c>
      <c r="AC451" s="38">
        <f>[2]Calculations!AB419</f>
        <v>0</v>
      </c>
      <c r="AD451" s="38">
        <f>[2]Calculations!AN419</f>
        <v>0</v>
      </c>
      <c r="AE451" s="38">
        <f>[2]Calculations!AC419</f>
        <v>0</v>
      </c>
      <c r="AF451" s="38">
        <f>[2]Calculations!AO419</f>
        <v>0</v>
      </c>
      <c r="AG451" s="38">
        <f>[2]Calculations!AD419</f>
        <v>0</v>
      </c>
      <c r="AH451" s="38">
        <f>[2]Calculations!AP419</f>
        <v>0</v>
      </c>
      <c r="AI451" s="38">
        <f>[2]Calculations!AE419</f>
        <v>0</v>
      </c>
      <c r="AJ451" s="38">
        <f>[2]Calculations!AQ419</f>
        <v>0</v>
      </c>
      <c r="AK451" s="38">
        <f>[2]Calculations!AF419</f>
        <v>0</v>
      </c>
      <c r="AL451" s="38">
        <f>[2]Calculations!AR419</f>
        <v>0</v>
      </c>
      <c r="AM451" s="38">
        <f>[2]Calculations!AG419</f>
        <v>0</v>
      </c>
      <c r="AN451" s="38">
        <f>[2]Calculations!AS419</f>
        <v>0</v>
      </c>
      <c r="AO451" s="38">
        <f>[2]Calculations!AH419</f>
        <v>0</v>
      </c>
      <c r="AP451" s="38">
        <f>[2]Calculations!AT419</f>
        <v>0</v>
      </c>
      <c r="AQ451" s="38">
        <f>[2]Calculations!AI419</f>
        <v>0</v>
      </c>
      <c r="AR451" s="38">
        <f>[2]Calculations!AU419</f>
        <v>0</v>
      </c>
      <c r="AS451" s="38">
        <f>[2]Calculations!AJ419</f>
        <v>0</v>
      </c>
      <c r="AT451" s="38">
        <f>[2]Calculations!AV419</f>
        <v>0</v>
      </c>
      <c r="AU451" s="38">
        <f>[2]Calculations!AK419</f>
        <v>0</v>
      </c>
      <c r="AV451" s="38">
        <f>[2]Calculations!AW419</f>
        <v>0</v>
      </c>
      <c r="AW451" s="13"/>
      <c r="AX451" s="13"/>
      <c r="AY451" s="85" t="str">
        <f>[2]Calculations!D419</f>
        <v>Land Supply 2018</v>
      </c>
    </row>
    <row r="452" spans="2:51" ht="26" x14ac:dyDescent="0.35">
      <c r="B452" s="13" t="str">
        <f>[2]Calculations!A420</f>
        <v>117288/P3OPA/2017</v>
      </c>
      <c r="C452" s="30" t="str">
        <f>[2]Calculations!B420</f>
        <v>Third Floor 137, Oxford Road</v>
      </c>
      <c r="D452" s="13" t="str">
        <f>[2]Calculations!C420</f>
        <v>Residential</v>
      </c>
      <c r="E452" s="38">
        <f>[2]Calculations!E420</f>
        <v>1.9921100000000001E-2</v>
      </c>
      <c r="F452" s="38">
        <f>[2]Calculations!I420</f>
        <v>1.9921100000000001E-2</v>
      </c>
      <c r="G452" s="38">
        <f>[2]Calculations!M420</f>
        <v>100</v>
      </c>
      <c r="H452" s="38">
        <f>[2]Calculations!H420</f>
        <v>0</v>
      </c>
      <c r="I452" s="38">
        <f>[2]Calculations!L420</f>
        <v>0</v>
      </c>
      <c r="J452" s="38">
        <f>[2]Calculations!G420</f>
        <v>0</v>
      </c>
      <c r="K452" s="38">
        <f>[2]Calculations!K420</f>
        <v>0</v>
      </c>
      <c r="L452" s="38">
        <f>[2]Calculations!F420</f>
        <v>0</v>
      </c>
      <c r="M452" s="38">
        <f>[2]Calculations!J420</f>
        <v>0</v>
      </c>
      <c r="N452" s="38">
        <f>[2]Calculations!V420</f>
        <v>1.9921095001500001E-2</v>
      </c>
      <c r="O452" s="38">
        <f>[2]Calculations!W420</f>
        <v>99.999974908514091</v>
      </c>
      <c r="P452" s="38">
        <f>[2]Calculations!O420</f>
        <v>0</v>
      </c>
      <c r="Q452" s="38">
        <f>[2]Calculations!S420</f>
        <v>0</v>
      </c>
      <c r="R452" s="38">
        <f>[2]Calculations!Q420</f>
        <v>0</v>
      </c>
      <c r="S452" s="38">
        <f>[2]Calculations!T420</f>
        <v>0</v>
      </c>
      <c r="T452" s="38">
        <f>[2]Calculations!R420</f>
        <v>0</v>
      </c>
      <c r="U452" s="38">
        <f>[2]Calculations!U420</f>
        <v>0</v>
      </c>
      <c r="V452" s="38">
        <f>[2]Calculations!X420</f>
        <v>0</v>
      </c>
      <c r="W452" s="38">
        <f>[2]Calculations!Y420</f>
        <v>0</v>
      </c>
      <c r="X452" s="38" t="s">
        <v>100</v>
      </c>
      <c r="Y452" s="73" t="s">
        <v>106</v>
      </c>
      <c r="Z452" s="74" t="s">
        <v>107</v>
      </c>
      <c r="AA452" s="38">
        <f>[2]Calculations!AA420</f>
        <v>0</v>
      </c>
      <c r="AB452" s="38">
        <f>[2]Calculations!AM420</f>
        <v>0</v>
      </c>
      <c r="AC452" s="38">
        <f>[2]Calculations!AB420</f>
        <v>0</v>
      </c>
      <c r="AD452" s="38">
        <f>[2]Calculations!AN420</f>
        <v>0</v>
      </c>
      <c r="AE452" s="38">
        <f>[2]Calculations!AC420</f>
        <v>0</v>
      </c>
      <c r="AF452" s="38">
        <f>[2]Calculations!AO420</f>
        <v>0</v>
      </c>
      <c r="AG452" s="38">
        <f>[2]Calculations!AD420</f>
        <v>0</v>
      </c>
      <c r="AH452" s="38">
        <f>[2]Calculations!AP420</f>
        <v>0</v>
      </c>
      <c r="AI452" s="38">
        <f>[2]Calculations!AE420</f>
        <v>0</v>
      </c>
      <c r="AJ452" s="38">
        <f>[2]Calculations!AQ420</f>
        <v>0</v>
      </c>
      <c r="AK452" s="38">
        <f>[2]Calculations!AF420</f>
        <v>0</v>
      </c>
      <c r="AL452" s="38">
        <f>[2]Calculations!AR420</f>
        <v>0</v>
      </c>
      <c r="AM452" s="38">
        <f>[2]Calculations!AG420</f>
        <v>0</v>
      </c>
      <c r="AN452" s="38">
        <f>[2]Calculations!AS420</f>
        <v>0</v>
      </c>
      <c r="AO452" s="38">
        <f>[2]Calculations!AH420</f>
        <v>0</v>
      </c>
      <c r="AP452" s="38">
        <f>[2]Calculations!AT420</f>
        <v>0</v>
      </c>
      <c r="AQ452" s="38">
        <f>[2]Calculations!AI420</f>
        <v>1.9921095001500001E-2</v>
      </c>
      <c r="AR452" s="38">
        <f>[2]Calculations!AU420</f>
        <v>99.999974908514091</v>
      </c>
      <c r="AS452" s="38">
        <f>[2]Calculations!AJ420</f>
        <v>0</v>
      </c>
      <c r="AT452" s="38">
        <f>[2]Calculations!AV420</f>
        <v>0</v>
      </c>
      <c r="AU452" s="38">
        <f>[2]Calculations!AK420</f>
        <v>0</v>
      </c>
      <c r="AV452" s="38">
        <f>[2]Calculations!AW420</f>
        <v>0</v>
      </c>
      <c r="AW452" s="13"/>
      <c r="AX452" s="13"/>
      <c r="AY452" s="85" t="str">
        <f>[2]Calculations!D420</f>
        <v>Land Supply 2018</v>
      </c>
    </row>
    <row r="453" spans="2:51" ht="26" x14ac:dyDescent="0.35">
      <c r="B453" s="13" t="str">
        <f>[2]Calculations!A421</f>
        <v>117300/FO/2017</v>
      </c>
      <c r="C453" s="30" t="str">
        <f>[2]Calculations!B421</f>
        <v>815 Stockport Road Manchester M19 3BS</v>
      </c>
      <c r="D453" s="13" t="str">
        <f>[2]Calculations!C421</f>
        <v>Offices</v>
      </c>
      <c r="E453" s="38">
        <f>[2]Calculations!E421</f>
        <v>1.0448900000000001E-2</v>
      </c>
      <c r="F453" s="38">
        <f>[2]Calculations!I421</f>
        <v>1.0448900000000001E-2</v>
      </c>
      <c r="G453" s="38">
        <f>[2]Calculations!M421</f>
        <v>100</v>
      </c>
      <c r="H453" s="38">
        <f>[2]Calculations!H421</f>
        <v>0</v>
      </c>
      <c r="I453" s="38">
        <f>[2]Calculations!L421</f>
        <v>0</v>
      </c>
      <c r="J453" s="38">
        <f>[2]Calculations!G421</f>
        <v>0</v>
      </c>
      <c r="K453" s="38">
        <f>[2]Calculations!K421</f>
        <v>0</v>
      </c>
      <c r="L453" s="38">
        <f>[2]Calculations!F421</f>
        <v>0</v>
      </c>
      <c r="M453" s="38">
        <f>[2]Calculations!J421</f>
        <v>0</v>
      </c>
      <c r="N453" s="38">
        <f>[2]Calculations!V421</f>
        <v>0</v>
      </c>
      <c r="O453" s="38">
        <f>[2]Calculations!W421</f>
        <v>0</v>
      </c>
      <c r="P453" s="38">
        <f>[2]Calculations!O421</f>
        <v>0</v>
      </c>
      <c r="Q453" s="38">
        <f>[2]Calculations!S421</f>
        <v>0</v>
      </c>
      <c r="R453" s="38">
        <f>[2]Calculations!Q421</f>
        <v>0</v>
      </c>
      <c r="S453" s="38">
        <f>[2]Calculations!T421</f>
        <v>0</v>
      </c>
      <c r="T453" s="38">
        <f>[2]Calculations!R421</f>
        <v>0</v>
      </c>
      <c r="U453" s="38">
        <f>[2]Calculations!U421</f>
        <v>0</v>
      </c>
      <c r="V453" s="38" t="str">
        <f>[2]Calculations!X421</f>
        <v>Not Modelled</v>
      </c>
      <c r="W453" s="38" t="str">
        <f>[2]Calculations!Y421</f>
        <v>N/A</v>
      </c>
      <c r="X453" s="38" t="s">
        <v>101</v>
      </c>
      <c r="Y453" s="73" t="s">
        <v>106</v>
      </c>
      <c r="Z453" s="74" t="s">
        <v>107</v>
      </c>
      <c r="AA453" s="38">
        <f>[2]Calculations!AA421</f>
        <v>0</v>
      </c>
      <c r="AB453" s="38">
        <f>[2]Calculations!AM421</f>
        <v>0</v>
      </c>
      <c r="AC453" s="38">
        <f>[2]Calculations!AB421</f>
        <v>0</v>
      </c>
      <c r="AD453" s="38">
        <f>[2]Calculations!AN421</f>
        <v>0</v>
      </c>
      <c r="AE453" s="38">
        <f>[2]Calculations!AC421</f>
        <v>0</v>
      </c>
      <c r="AF453" s="38">
        <f>[2]Calculations!AO421</f>
        <v>0</v>
      </c>
      <c r="AG453" s="38">
        <f>[2]Calculations!AD421</f>
        <v>0</v>
      </c>
      <c r="AH453" s="38">
        <f>[2]Calculations!AP421</f>
        <v>0</v>
      </c>
      <c r="AI453" s="38">
        <f>[2]Calculations!AE421</f>
        <v>0</v>
      </c>
      <c r="AJ453" s="38">
        <f>[2]Calculations!AQ421</f>
        <v>0</v>
      </c>
      <c r="AK453" s="38">
        <f>[2]Calculations!AF421</f>
        <v>0</v>
      </c>
      <c r="AL453" s="38">
        <f>[2]Calculations!AR421</f>
        <v>0</v>
      </c>
      <c r="AM453" s="38">
        <f>[2]Calculations!AG421</f>
        <v>0</v>
      </c>
      <c r="AN453" s="38">
        <f>[2]Calculations!AS421</f>
        <v>0</v>
      </c>
      <c r="AO453" s="38">
        <f>[2]Calculations!AH421</f>
        <v>0</v>
      </c>
      <c r="AP453" s="38">
        <f>[2]Calculations!AT421</f>
        <v>0</v>
      </c>
      <c r="AQ453" s="38">
        <f>[2]Calculations!AI421</f>
        <v>0</v>
      </c>
      <c r="AR453" s="38">
        <f>[2]Calculations!AU421</f>
        <v>0</v>
      </c>
      <c r="AS453" s="38">
        <f>[2]Calculations!AJ421</f>
        <v>0</v>
      </c>
      <c r="AT453" s="38">
        <f>[2]Calculations!AV421</f>
        <v>0</v>
      </c>
      <c r="AU453" s="38">
        <f>[2]Calculations!AK421</f>
        <v>0</v>
      </c>
      <c r="AV453" s="38">
        <f>[2]Calculations!AW421</f>
        <v>0</v>
      </c>
      <c r="AW453" s="13"/>
      <c r="AX453" s="13"/>
      <c r="AY453" s="85" t="str">
        <f>[2]Calculations!D421</f>
        <v>Land Supply 2018</v>
      </c>
    </row>
    <row r="454" spans="2:51" ht="26" x14ac:dyDescent="0.35">
      <c r="B454" s="13" t="str">
        <f>[2]Calculations!A422</f>
        <v>117325/FO/2017</v>
      </c>
      <c r="C454" s="30" t="str">
        <f>[2]Calculations!B422</f>
        <v>62 Ferndown Road, Wythenshawe</v>
      </c>
      <c r="D454" s="13" t="str">
        <f>[2]Calculations!C422</f>
        <v>Residential</v>
      </c>
      <c r="E454" s="38">
        <f>[2]Calculations!E422</f>
        <v>4.1291899999999999E-2</v>
      </c>
      <c r="F454" s="38">
        <f>[2]Calculations!I422</f>
        <v>4.1291899999999999E-2</v>
      </c>
      <c r="G454" s="38">
        <f>[2]Calculations!M422</f>
        <v>100</v>
      </c>
      <c r="H454" s="38">
        <f>[2]Calculations!H422</f>
        <v>0</v>
      </c>
      <c r="I454" s="38">
        <f>[2]Calculations!L422</f>
        <v>0</v>
      </c>
      <c r="J454" s="38">
        <f>[2]Calculations!G422</f>
        <v>0</v>
      </c>
      <c r="K454" s="38">
        <f>[2]Calculations!K422</f>
        <v>0</v>
      </c>
      <c r="L454" s="38">
        <f>[2]Calculations!F422</f>
        <v>0</v>
      </c>
      <c r="M454" s="38">
        <f>[2]Calculations!J422</f>
        <v>0</v>
      </c>
      <c r="N454" s="38">
        <f>[2]Calculations!V422</f>
        <v>0</v>
      </c>
      <c r="O454" s="38">
        <f>[2]Calculations!W422</f>
        <v>0</v>
      </c>
      <c r="P454" s="38">
        <f>[2]Calculations!O422</f>
        <v>0</v>
      </c>
      <c r="Q454" s="38">
        <f>[2]Calculations!S422</f>
        <v>0</v>
      </c>
      <c r="R454" s="38">
        <f>[2]Calculations!Q422</f>
        <v>0</v>
      </c>
      <c r="S454" s="38">
        <f>[2]Calculations!T422</f>
        <v>0</v>
      </c>
      <c r="T454" s="38">
        <f>[2]Calculations!R422</f>
        <v>0</v>
      </c>
      <c r="U454" s="38">
        <f>[2]Calculations!U422</f>
        <v>0</v>
      </c>
      <c r="V454" s="38" t="str">
        <f>[2]Calculations!X422</f>
        <v>Not Modelled</v>
      </c>
      <c r="W454" s="38" t="str">
        <f>[2]Calculations!Y422</f>
        <v>N/A</v>
      </c>
      <c r="X454" s="38" t="s">
        <v>100</v>
      </c>
      <c r="Y454" s="73" t="s">
        <v>106</v>
      </c>
      <c r="Z454" s="74" t="s">
        <v>107</v>
      </c>
      <c r="AA454" s="38">
        <f>[2]Calculations!AA422</f>
        <v>0</v>
      </c>
      <c r="AB454" s="38">
        <f>[2]Calculations!AM422</f>
        <v>0</v>
      </c>
      <c r="AC454" s="38">
        <f>[2]Calculations!AB422</f>
        <v>0</v>
      </c>
      <c r="AD454" s="38">
        <f>[2]Calculations!AN422</f>
        <v>0</v>
      </c>
      <c r="AE454" s="38">
        <f>[2]Calculations!AC422</f>
        <v>0</v>
      </c>
      <c r="AF454" s="38">
        <f>[2]Calculations!AO422</f>
        <v>0</v>
      </c>
      <c r="AG454" s="38">
        <f>[2]Calculations!AD422</f>
        <v>0</v>
      </c>
      <c r="AH454" s="38">
        <f>[2]Calculations!AP422</f>
        <v>0</v>
      </c>
      <c r="AI454" s="38">
        <f>[2]Calculations!AE422</f>
        <v>0</v>
      </c>
      <c r="AJ454" s="38">
        <f>[2]Calculations!AQ422</f>
        <v>0</v>
      </c>
      <c r="AK454" s="38">
        <f>[2]Calculations!AF422</f>
        <v>0</v>
      </c>
      <c r="AL454" s="38">
        <f>[2]Calculations!AR422</f>
        <v>0</v>
      </c>
      <c r="AM454" s="38">
        <f>[2]Calculations!AG422</f>
        <v>0</v>
      </c>
      <c r="AN454" s="38">
        <f>[2]Calculations!AS422</f>
        <v>0</v>
      </c>
      <c r="AO454" s="38">
        <f>[2]Calculations!AH422</f>
        <v>0</v>
      </c>
      <c r="AP454" s="38">
        <f>[2]Calculations!AT422</f>
        <v>0</v>
      </c>
      <c r="AQ454" s="38">
        <f>[2]Calculations!AI422</f>
        <v>0</v>
      </c>
      <c r="AR454" s="38">
        <f>[2]Calculations!AU422</f>
        <v>0</v>
      </c>
      <c r="AS454" s="38">
        <f>[2]Calculations!AJ422</f>
        <v>0</v>
      </c>
      <c r="AT454" s="38">
        <f>[2]Calculations!AV422</f>
        <v>0</v>
      </c>
      <c r="AU454" s="38">
        <f>[2]Calculations!AK422</f>
        <v>0</v>
      </c>
      <c r="AV454" s="38">
        <f>[2]Calculations!AW422</f>
        <v>0</v>
      </c>
      <c r="AW454" s="13"/>
      <c r="AX454" s="13"/>
      <c r="AY454" s="85" t="str">
        <f>[2]Calculations!D422</f>
        <v>Land Supply 2018</v>
      </c>
    </row>
    <row r="455" spans="2:51" ht="14.5" x14ac:dyDescent="0.35">
      <c r="B455" s="13" t="str">
        <f>[2]Calculations!A423</f>
        <v>117366/FO/2017</v>
      </c>
      <c r="C455" s="30" t="str">
        <f>[2]Calculations!B423</f>
        <v>55 Faulkner Street</v>
      </c>
      <c r="D455" s="13" t="str">
        <f>[2]Calculations!C423</f>
        <v>Residential</v>
      </c>
      <c r="E455" s="38">
        <f>[2]Calculations!E423</f>
        <v>2.1375000000000002E-2</v>
      </c>
      <c r="F455" s="38">
        <f>[2]Calculations!I423</f>
        <v>2.1375000000000002E-2</v>
      </c>
      <c r="G455" s="38">
        <f>[2]Calculations!M423</f>
        <v>100</v>
      </c>
      <c r="H455" s="38">
        <f>[2]Calculations!H423</f>
        <v>0</v>
      </c>
      <c r="I455" s="38">
        <f>[2]Calculations!L423</f>
        <v>0</v>
      </c>
      <c r="J455" s="38">
        <f>[2]Calculations!G423</f>
        <v>0</v>
      </c>
      <c r="K455" s="38">
        <f>[2]Calculations!K423</f>
        <v>0</v>
      </c>
      <c r="L455" s="38">
        <f>[2]Calculations!F423</f>
        <v>0</v>
      </c>
      <c r="M455" s="38">
        <f>[2]Calculations!J423</f>
        <v>0</v>
      </c>
      <c r="N455" s="38">
        <f>[2]Calculations!V423</f>
        <v>0</v>
      </c>
      <c r="O455" s="38">
        <f>[2]Calculations!W423</f>
        <v>0</v>
      </c>
      <c r="P455" s="38">
        <f>[2]Calculations!O423</f>
        <v>6.8102199999999999E-4</v>
      </c>
      <c r="Q455" s="38">
        <f>[2]Calculations!S423</f>
        <v>3.1860678362573092</v>
      </c>
      <c r="R455" s="38">
        <f>[2]Calculations!Q423</f>
        <v>0</v>
      </c>
      <c r="S455" s="38">
        <f>[2]Calculations!T423</f>
        <v>0</v>
      </c>
      <c r="T455" s="38">
        <f>[2]Calculations!R423</f>
        <v>0</v>
      </c>
      <c r="U455" s="38">
        <f>[2]Calculations!U423</f>
        <v>0</v>
      </c>
      <c r="V455" s="38" t="str">
        <f>[2]Calculations!X423</f>
        <v>Not Modelled</v>
      </c>
      <c r="W455" s="38" t="str">
        <f>[2]Calculations!Y423</f>
        <v>N/A</v>
      </c>
      <c r="X455" s="38" t="s">
        <v>100</v>
      </c>
      <c r="Y455" s="73" t="s">
        <v>105</v>
      </c>
      <c r="Z455" s="73" t="s">
        <v>1066</v>
      </c>
      <c r="AA455" s="38">
        <f>[2]Calculations!AA423</f>
        <v>0</v>
      </c>
      <c r="AB455" s="38">
        <f>[2]Calculations!AM423</f>
        <v>0</v>
      </c>
      <c r="AC455" s="38">
        <f>[2]Calculations!AB423</f>
        <v>0</v>
      </c>
      <c r="AD455" s="38">
        <f>[2]Calculations!AN423</f>
        <v>0</v>
      </c>
      <c r="AE455" s="38">
        <f>[2]Calculations!AC423</f>
        <v>0</v>
      </c>
      <c r="AF455" s="38">
        <f>[2]Calculations!AO423</f>
        <v>0</v>
      </c>
      <c r="AG455" s="38">
        <f>[2]Calculations!AD423</f>
        <v>0</v>
      </c>
      <c r="AH455" s="38">
        <f>[2]Calculations!AP423</f>
        <v>0</v>
      </c>
      <c r="AI455" s="38">
        <f>[2]Calculations!AE423</f>
        <v>0</v>
      </c>
      <c r="AJ455" s="38">
        <f>[2]Calculations!AQ423</f>
        <v>0</v>
      </c>
      <c r="AK455" s="38">
        <f>[2]Calculations!AF423</f>
        <v>0</v>
      </c>
      <c r="AL455" s="38">
        <f>[2]Calculations!AR423</f>
        <v>0</v>
      </c>
      <c r="AM455" s="38">
        <f>[2]Calculations!AG423</f>
        <v>0</v>
      </c>
      <c r="AN455" s="38">
        <f>[2]Calculations!AS423</f>
        <v>0</v>
      </c>
      <c r="AO455" s="38">
        <f>[2]Calculations!AH423</f>
        <v>0</v>
      </c>
      <c r="AP455" s="38">
        <f>[2]Calculations!AT423</f>
        <v>0</v>
      </c>
      <c r="AQ455" s="38">
        <f>[2]Calculations!AI423</f>
        <v>2.1374999999099999E-2</v>
      </c>
      <c r="AR455" s="38">
        <f>[2]Calculations!AU423</f>
        <v>99.999999995789466</v>
      </c>
      <c r="AS455" s="38">
        <f>[2]Calculations!AJ423</f>
        <v>0</v>
      </c>
      <c r="AT455" s="38">
        <f>[2]Calculations!AV423</f>
        <v>0</v>
      </c>
      <c r="AU455" s="38">
        <f>[2]Calculations!AK423</f>
        <v>0</v>
      </c>
      <c r="AV455" s="38">
        <f>[2]Calculations!AW423</f>
        <v>0</v>
      </c>
      <c r="AW455" s="13"/>
      <c r="AX455" s="13"/>
      <c r="AY455" s="85" t="str">
        <f>[2]Calculations!D423</f>
        <v>Land Supply 2018</v>
      </c>
    </row>
    <row r="456" spans="2:51" ht="26" x14ac:dyDescent="0.35">
      <c r="B456" s="13" t="str">
        <f>[2]Calculations!A424</f>
        <v>117372/FO/2017</v>
      </c>
      <c r="C456" s="30" t="str">
        <f>[2]Calculations!B424</f>
        <v>111 Lapwing Lane</v>
      </c>
      <c r="D456" s="13" t="str">
        <f>[2]Calculations!C424</f>
        <v>Residential</v>
      </c>
      <c r="E456" s="38">
        <f>[2]Calculations!E424</f>
        <v>1.19349E-2</v>
      </c>
      <c r="F456" s="38">
        <f>[2]Calculations!I424</f>
        <v>1.19349E-2</v>
      </c>
      <c r="G456" s="38">
        <f>[2]Calculations!M424</f>
        <v>100</v>
      </c>
      <c r="H456" s="38">
        <f>[2]Calculations!H424</f>
        <v>0</v>
      </c>
      <c r="I456" s="38">
        <f>[2]Calculations!L424</f>
        <v>0</v>
      </c>
      <c r="J456" s="38">
        <f>[2]Calculations!G424</f>
        <v>0</v>
      </c>
      <c r="K456" s="38">
        <f>[2]Calculations!K424</f>
        <v>0</v>
      </c>
      <c r="L456" s="38">
        <f>[2]Calculations!F424</f>
        <v>0</v>
      </c>
      <c r="M456" s="38">
        <f>[2]Calculations!J424</f>
        <v>0</v>
      </c>
      <c r="N456" s="38">
        <f>[2]Calculations!V424</f>
        <v>0</v>
      </c>
      <c r="O456" s="38">
        <f>[2]Calculations!W424</f>
        <v>0</v>
      </c>
      <c r="P456" s="38">
        <f>[2]Calculations!O424</f>
        <v>0</v>
      </c>
      <c r="Q456" s="38">
        <f>[2]Calculations!S424</f>
        <v>0</v>
      </c>
      <c r="R456" s="38">
        <f>[2]Calculations!Q424</f>
        <v>0</v>
      </c>
      <c r="S456" s="38">
        <f>[2]Calculations!T424</f>
        <v>0</v>
      </c>
      <c r="T456" s="38">
        <f>[2]Calculations!R424</f>
        <v>0</v>
      </c>
      <c r="U456" s="38">
        <f>[2]Calculations!U424</f>
        <v>0</v>
      </c>
      <c r="V456" s="38" t="str">
        <f>[2]Calculations!X424</f>
        <v>Not Modelled</v>
      </c>
      <c r="W456" s="38" t="str">
        <f>[2]Calculations!Y424</f>
        <v>N/A</v>
      </c>
      <c r="X456" s="38" t="s">
        <v>100</v>
      </c>
      <c r="Y456" s="73" t="s">
        <v>106</v>
      </c>
      <c r="Z456" s="74" t="s">
        <v>107</v>
      </c>
      <c r="AA456" s="38">
        <f>[2]Calculations!AA424</f>
        <v>0</v>
      </c>
      <c r="AB456" s="38">
        <f>[2]Calculations!AM424</f>
        <v>0</v>
      </c>
      <c r="AC456" s="38">
        <f>[2]Calculations!AB424</f>
        <v>0</v>
      </c>
      <c r="AD456" s="38">
        <f>[2]Calculations!AN424</f>
        <v>0</v>
      </c>
      <c r="AE456" s="38">
        <f>[2]Calculations!AC424</f>
        <v>0</v>
      </c>
      <c r="AF456" s="38">
        <f>[2]Calculations!AO424</f>
        <v>0</v>
      </c>
      <c r="AG456" s="38">
        <f>[2]Calculations!AD424</f>
        <v>0</v>
      </c>
      <c r="AH456" s="38">
        <f>[2]Calculations!AP424</f>
        <v>0</v>
      </c>
      <c r="AI456" s="38">
        <f>[2]Calculations!AE424</f>
        <v>0</v>
      </c>
      <c r="AJ456" s="38">
        <f>[2]Calculations!AQ424</f>
        <v>0</v>
      </c>
      <c r="AK456" s="38">
        <f>[2]Calculations!AF424</f>
        <v>0</v>
      </c>
      <c r="AL456" s="38">
        <f>[2]Calculations!AR424</f>
        <v>0</v>
      </c>
      <c r="AM456" s="38">
        <f>[2]Calculations!AG424</f>
        <v>0</v>
      </c>
      <c r="AN456" s="38">
        <f>[2]Calculations!AS424</f>
        <v>0</v>
      </c>
      <c r="AO456" s="38">
        <f>[2]Calculations!AH424</f>
        <v>0</v>
      </c>
      <c r="AP456" s="38">
        <f>[2]Calculations!AT424</f>
        <v>0</v>
      </c>
      <c r="AQ456" s="38">
        <f>[2]Calculations!AI424</f>
        <v>0</v>
      </c>
      <c r="AR456" s="38">
        <f>[2]Calculations!AU424</f>
        <v>0</v>
      </c>
      <c r="AS456" s="38">
        <f>[2]Calculations!AJ424</f>
        <v>0</v>
      </c>
      <c r="AT456" s="38">
        <f>[2]Calculations!AV424</f>
        <v>0</v>
      </c>
      <c r="AU456" s="38">
        <f>[2]Calculations!AK424</f>
        <v>0</v>
      </c>
      <c r="AV456" s="38">
        <f>[2]Calculations!AW424</f>
        <v>0</v>
      </c>
      <c r="AW456" s="13"/>
      <c r="AX456" s="13"/>
      <c r="AY456" s="85" t="str">
        <f>[2]Calculations!D424</f>
        <v>Land Supply 2018</v>
      </c>
    </row>
    <row r="457" spans="2:51" ht="26" x14ac:dyDescent="0.35">
      <c r="B457" s="13" t="str">
        <f>[2]Calculations!A425</f>
        <v>117404/FO/2017</v>
      </c>
      <c r="C457" s="30" t="str">
        <f>[2]Calculations!B425</f>
        <v>39A Daisy Bank Road</v>
      </c>
      <c r="D457" s="13" t="str">
        <f>[2]Calculations!C425</f>
        <v>Residential</v>
      </c>
      <c r="E457" s="38">
        <f>[2]Calculations!E425</f>
        <v>0.11428000000000001</v>
      </c>
      <c r="F457" s="38">
        <f>[2]Calculations!I425</f>
        <v>0.11428000000000001</v>
      </c>
      <c r="G457" s="38">
        <f>[2]Calculations!M425</f>
        <v>100</v>
      </c>
      <c r="H457" s="38">
        <f>[2]Calculations!H425</f>
        <v>0</v>
      </c>
      <c r="I457" s="38">
        <f>[2]Calculations!L425</f>
        <v>0</v>
      </c>
      <c r="J457" s="38">
        <f>[2]Calculations!G425</f>
        <v>0</v>
      </c>
      <c r="K457" s="38">
        <f>[2]Calculations!K425</f>
        <v>0</v>
      </c>
      <c r="L457" s="38">
        <f>[2]Calculations!F425</f>
        <v>0</v>
      </c>
      <c r="M457" s="38">
        <f>[2]Calculations!J425</f>
        <v>0</v>
      </c>
      <c r="N457" s="38">
        <f>[2]Calculations!V425</f>
        <v>0</v>
      </c>
      <c r="O457" s="38">
        <f>[2]Calculations!W425</f>
        <v>0</v>
      </c>
      <c r="P457" s="38">
        <f>[2]Calculations!O425</f>
        <v>0</v>
      </c>
      <c r="Q457" s="38">
        <f>[2]Calculations!S425</f>
        <v>0</v>
      </c>
      <c r="R457" s="38">
        <f>[2]Calculations!Q425</f>
        <v>0</v>
      </c>
      <c r="S457" s="38">
        <f>[2]Calculations!T425</f>
        <v>0</v>
      </c>
      <c r="T457" s="38">
        <f>[2]Calculations!R425</f>
        <v>0</v>
      </c>
      <c r="U457" s="38">
        <f>[2]Calculations!U425</f>
        <v>0</v>
      </c>
      <c r="V457" s="38" t="str">
        <f>[2]Calculations!X425</f>
        <v>Not Modelled</v>
      </c>
      <c r="W457" s="38" t="str">
        <f>[2]Calculations!Y425</f>
        <v>N/A</v>
      </c>
      <c r="X457" s="38" t="s">
        <v>100</v>
      </c>
      <c r="Y457" s="73" t="s">
        <v>106</v>
      </c>
      <c r="Z457" s="74" t="s">
        <v>107</v>
      </c>
      <c r="AA457" s="38">
        <f>[2]Calculations!AA425</f>
        <v>0</v>
      </c>
      <c r="AB457" s="38">
        <f>[2]Calculations!AM425</f>
        <v>0</v>
      </c>
      <c r="AC457" s="38">
        <f>[2]Calculations!AB425</f>
        <v>0</v>
      </c>
      <c r="AD457" s="38">
        <f>[2]Calculations!AN425</f>
        <v>0</v>
      </c>
      <c r="AE457" s="38">
        <f>[2]Calculations!AC425</f>
        <v>0</v>
      </c>
      <c r="AF457" s="38">
        <f>[2]Calculations!AO425</f>
        <v>0</v>
      </c>
      <c r="AG457" s="38">
        <f>[2]Calculations!AD425</f>
        <v>0</v>
      </c>
      <c r="AH457" s="38">
        <f>[2]Calculations!AP425</f>
        <v>0</v>
      </c>
      <c r="AI457" s="38">
        <f>[2]Calculations!AE425</f>
        <v>0</v>
      </c>
      <c r="AJ457" s="38">
        <f>[2]Calculations!AQ425</f>
        <v>0</v>
      </c>
      <c r="AK457" s="38">
        <f>[2]Calculations!AF425</f>
        <v>0</v>
      </c>
      <c r="AL457" s="38">
        <f>[2]Calculations!AR425</f>
        <v>0</v>
      </c>
      <c r="AM457" s="38">
        <f>[2]Calculations!AG425</f>
        <v>0</v>
      </c>
      <c r="AN457" s="38">
        <f>[2]Calculations!AS425</f>
        <v>0</v>
      </c>
      <c r="AO457" s="38">
        <f>[2]Calculations!AH425</f>
        <v>0</v>
      </c>
      <c r="AP457" s="38">
        <f>[2]Calculations!AT425</f>
        <v>0</v>
      </c>
      <c r="AQ457" s="38">
        <f>[2]Calculations!AI425</f>
        <v>0</v>
      </c>
      <c r="AR457" s="38">
        <f>[2]Calculations!AU425</f>
        <v>0</v>
      </c>
      <c r="AS457" s="38">
        <f>[2]Calculations!AJ425</f>
        <v>0</v>
      </c>
      <c r="AT457" s="38">
        <f>[2]Calculations!AV425</f>
        <v>0</v>
      </c>
      <c r="AU457" s="38">
        <f>[2]Calculations!AK425</f>
        <v>0</v>
      </c>
      <c r="AV457" s="38">
        <f>[2]Calculations!AW425</f>
        <v>0</v>
      </c>
      <c r="AW457" s="13"/>
      <c r="AX457" s="13"/>
      <c r="AY457" s="85" t="str">
        <f>[2]Calculations!D425</f>
        <v>Land Supply 2018</v>
      </c>
    </row>
    <row r="458" spans="2:51" ht="26" x14ac:dyDescent="0.35">
      <c r="B458" s="13" t="str">
        <f>[2]Calculations!A426</f>
        <v>117442/FO/2017</v>
      </c>
      <c r="C458" s="30" t="str">
        <f>[2]Calculations!B426</f>
        <v>Ground floor, 52 Eastwood Road</v>
      </c>
      <c r="D458" s="13" t="str">
        <f>[2]Calculations!C426</f>
        <v>Residential</v>
      </c>
      <c r="E458" s="38">
        <f>[2]Calculations!E426</f>
        <v>1.2256599999999999E-2</v>
      </c>
      <c r="F458" s="38">
        <f>[2]Calculations!I426</f>
        <v>1.2256599999999999E-2</v>
      </c>
      <c r="G458" s="38">
        <f>[2]Calculations!M426</f>
        <v>100</v>
      </c>
      <c r="H458" s="38">
        <f>[2]Calculations!H426</f>
        <v>0</v>
      </c>
      <c r="I458" s="38">
        <f>[2]Calculations!L426</f>
        <v>0</v>
      </c>
      <c r="J458" s="38">
        <f>[2]Calculations!G426</f>
        <v>0</v>
      </c>
      <c r="K458" s="38">
        <f>[2]Calculations!K426</f>
        <v>0</v>
      </c>
      <c r="L458" s="38">
        <f>[2]Calculations!F426</f>
        <v>0</v>
      </c>
      <c r="M458" s="38">
        <f>[2]Calculations!J426</f>
        <v>0</v>
      </c>
      <c r="N458" s="38">
        <f>[2]Calculations!V426</f>
        <v>0</v>
      </c>
      <c r="O458" s="38">
        <f>[2]Calculations!W426</f>
        <v>0</v>
      </c>
      <c r="P458" s="38">
        <f>[2]Calculations!O426</f>
        <v>0</v>
      </c>
      <c r="Q458" s="38">
        <f>[2]Calculations!S426</f>
        <v>0</v>
      </c>
      <c r="R458" s="38">
        <f>[2]Calculations!Q426</f>
        <v>0</v>
      </c>
      <c r="S458" s="38">
        <f>[2]Calculations!T426</f>
        <v>0</v>
      </c>
      <c r="T458" s="38">
        <f>[2]Calculations!R426</f>
        <v>0</v>
      </c>
      <c r="U458" s="38">
        <f>[2]Calculations!U426</f>
        <v>0</v>
      </c>
      <c r="V458" s="38" t="str">
        <f>[2]Calculations!X426</f>
        <v>Not Modelled</v>
      </c>
      <c r="W458" s="38" t="str">
        <f>[2]Calculations!Y426</f>
        <v>N/A</v>
      </c>
      <c r="X458" s="38" t="s">
        <v>100</v>
      </c>
      <c r="Y458" s="73" t="s">
        <v>106</v>
      </c>
      <c r="Z458" s="74" t="s">
        <v>107</v>
      </c>
      <c r="AA458" s="38">
        <f>[2]Calculations!AA426</f>
        <v>0</v>
      </c>
      <c r="AB458" s="38">
        <f>[2]Calculations!AM426</f>
        <v>0</v>
      </c>
      <c r="AC458" s="38">
        <f>[2]Calculations!AB426</f>
        <v>0</v>
      </c>
      <c r="AD458" s="38">
        <f>[2]Calculations!AN426</f>
        <v>0</v>
      </c>
      <c r="AE458" s="38">
        <f>[2]Calculations!AC426</f>
        <v>0</v>
      </c>
      <c r="AF458" s="38">
        <f>[2]Calculations!AO426</f>
        <v>0</v>
      </c>
      <c r="AG458" s="38">
        <f>[2]Calculations!AD426</f>
        <v>0</v>
      </c>
      <c r="AH458" s="38">
        <f>[2]Calculations!AP426</f>
        <v>0</v>
      </c>
      <c r="AI458" s="38">
        <f>[2]Calculations!AE426</f>
        <v>0</v>
      </c>
      <c r="AJ458" s="38">
        <f>[2]Calculations!AQ426</f>
        <v>0</v>
      </c>
      <c r="AK458" s="38">
        <f>[2]Calculations!AF426</f>
        <v>0</v>
      </c>
      <c r="AL458" s="38">
        <f>[2]Calculations!AR426</f>
        <v>0</v>
      </c>
      <c r="AM458" s="38">
        <f>[2]Calculations!AG426</f>
        <v>0</v>
      </c>
      <c r="AN458" s="38">
        <f>[2]Calculations!AS426</f>
        <v>0</v>
      </c>
      <c r="AO458" s="38">
        <f>[2]Calculations!AH426</f>
        <v>0</v>
      </c>
      <c r="AP458" s="38">
        <f>[2]Calculations!AT426</f>
        <v>0</v>
      </c>
      <c r="AQ458" s="38">
        <f>[2]Calculations!AI426</f>
        <v>1.22566249991E-2</v>
      </c>
      <c r="AR458" s="38">
        <f>[2]Calculations!AU426</f>
        <v>100.00020396439469</v>
      </c>
      <c r="AS458" s="38">
        <f>[2]Calculations!AJ426</f>
        <v>0</v>
      </c>
      <c r="AT458" s="38">
        <f>[2]Calculations!AV426</f>
        <v>0</v>
      </c>
      <c r="AU458" s="38">
        <f>[2]Calculations!AK426</f>
        <v>0</v>
      </c>
      <c r="AV458" s="38">
        <f>[2]Calculations!AW426</f>
        <v>0</v>
      </c>
      <c r="AW458" s="13"/>
      <c r="AX458" s="13"/>
      <c r="AY458" s="85" t="str">
        <f>[2]Calculations!D426</f>
        <v>Land Supply 2018</v>
      </c>
    </row>
    <row r="459" spans="2:51" ht="26" x14ac:dyDescent="0.35">
      <c r="B459" s="13" t="str">
        <f>[2]Calculations!A427</f>
        <v>117463/FO/2017</v>
      </c>
      <c r="C459" s="30" t="str">
        <f>[2]Calculations!B427</f>
        <v>25-33 Central Road</v>
      </c>
      <c r="D459" s="13" t="str">
        <f>[2]Calculations!C427</f>
        <v>Residential</v>
      </c>
      <c r="E459" s="38">
        <f>[2]Calculations!E427</f>
        <v>0.106795</v>
      </c>
      <c r="F459" s="38">
        <f>[2]Calculations!I427</f>
        <v>0.106795</v>
      </c>
      <c r="G459" s="38">
        <f>[2]Calculations!M427</f>
        <v>100</v>
      </c>
      <c r="H459" s="38">
        <f>[2]Calculations!H427</f>
        <v>0</v>
      </c>
      <c r="I459" s="38">
        <f>[2]Calculations!L427</f>
        <v>0</v>
      </c>
      <c r="J459" s="38">
        <f>[2]Calculations!G427</f>
        <v>0</v>
      </c>
      <c r="K459" s="38">
        <f>[2]Calculations!K427</f>
        <v>0</v>
      </c>
      <c r="L459" s="38">
        <f>[2]Calculations!F427</f>
        <v>0</v>
      </c>
      <c r="M459" s="38">
        <f>[2]Calculations!J427</f>
        <v>0</v>
      </c>
      <c r="N459" s="38">
        <f>[2]Calculations!V427</f>
        <v>0</v>
      </c>
      <c r="O459" s="38">
        <f>[2]Calculations!W427</f>
        <v>0</v>
      </c>
      <c r="P459" s="38">
        <f>[2]Calculations!O427</f>
        <v>0</v>
      </c>
      <c r="Q459" s="38">
        <f>[2]Calculations!S427</f>
        <v>0</v>
      </c>
      <c r="R459" s="38">
        <f>[2]Calculations!Q427</f>
        <v>0</v>
      </c>
      <c r="S459" s="38">
        <f>[2]Calculations!T427</f>
        <v>0</v>
      </c>
      <c r="T459" s="38">
        <f>[2]Calculations!R427</f>
        <v>0</v>
      </c>
      <c r="U459" s="38">
        <f>[2]Calculations!U427</f>
        <v>0</v>
      </c>
      <c r="V459" s="38" t="str">
        <f>[2]Calculations!X427</f>
        <v>Not Modelled</v>
      </c>
      <c r="W459" s="38" t="str">
        <f>[2]Calculations!Y427</f>
        <v>N/A</v>
      </c>
      <c r="X459" s="38" t="s">
        <v>100</v>
      </c>
      <c r="Y459" s="73" t="s">
        <v>106</v>
      </c>
      <c r="Z459" s="74" t="s">
        <v>107</v>
      </c>
      <c r="AA459" s="38">
        <f>[2]Calculations!AA427</f>
        <v>0</v>
      </c>
      <c r="AB459" s="38">
        <f>[2]Calculations!AM427</f>
        <v>0</v>
      </c>
      <c r="AC459" s="38">
        <f>[2]Calculations!AB427</f>
        <v>0</v>
      </c>
      <c r="AD459" s="38">
        <f>[2]Calculations!AN427</f>
        <v>0</v>
      </c>
      <c r="AE459" s="38">
        <f>[2]Calculations!AC427</f>
        <v>0</v>
      </c>
      <c r="AF459" s="38">
        <f>[2]Calculations!AO427</f>
        <v>0</v>
      </c>
      <c r="AG459" s="38">
        <f>[2]Calculations!AD427</f>
        <v>0</v>
      </c>
      <c r="AH459" s="38">
        <f>[2]Calculations!AP427</f>
        <v>0</v>
      </c>
      <c r="AI459" s="38">
        <f>[2]Calculations!AE427</f>
        <v>0</v>
      </c>
      <c r="AJ459" s="38">
        <f>[2]Calculations!AQ427</f>
        <v>0</v>
      </c>
      <c r="AK459" s="38">
        <f>[2]Calculations!AF427</f>
        <v>0</v>
      </c>
      <c r="AL459" s="38">
        <f>[2]Calculations!AR427</f>
        <v>0</v>
      </c>
      <c r="AM459" s="38">
        <f>[2]Calculations!AG427</f>
        <v>0</v>
      </c>
      <c r="AN459" s="38">
        <f>[2]Calculations!AS427</f>
        <v>0</v>
      </c>
      <c r="AO459" s="38">
        <f>[2]Calculations!AH427</f>
        <v>0</v>
      </c>
      <c r="AP459" s="38">
        <f>[2]Calculations!AT427</f>
        <v>0</v>
      </c>
      <c r="AQ459" s="38">
        <f>[2]Calculations!AI427</f>
        <v>0</v>
      </c>
      <c r="AR459" s="38">
        <f>[2]Calculations!AU427</f>
        <v>0</v>
      </c>
      <c r="AS459" s="38">
        <f>[2]Calculations!AJ427</f>
        <v>0</v>
      </c>
      <c r="AT459" s="38">
        <f>[2]Calculations!AV427</f>
        <v>0</v>
      </c>
      <c r="AU459" s="38">
        <f>[2]Calculations!AK427</f>
        <v>0</v>
      </c>
      <c r="AV459" s="38">
        <f>[2]Calculations!AW427</f>
        <v>0</v>
      </c>
      <c r="AW459" s="13"/>
      <c r="AX459" s="13"/>
      <c r="AY459" s="85" t="str">
        <f>[2]Calculations!D427</f>
        <v>Land Supply 2018</v>
      </c>
    </row>
    <row r="460" spans="2:51" ht="14.5" x14ac:dyDescent="0.35">
      <c r="B460" s="13" t="str">
        <f>[2]Calculations!A428</f>
        <v>117508/FO/2017</v>
      </c>
      <c r="C460" s="30" t="str">
        <f>[2]Calculations!B428</f>
        <v>Woodlands 55 Carlton Road</v>
      </c>
      <c r="D460" s="13" t="str">
        <f>[2]Calculations!C428</f>
        <v>Residential</v>
      </c>
      <c r="E460" s="38">
        <f>[2]Calculations!E428</f>
        <v>0.185365</v>
      </c>
      <c r="F460" s="38">
        <f>[2]Calculations!I428</f>
        <v>0.185365</v>
      </c>
      <c r="G460" s="38">
        <f>[2]Calculations!M428</f>
        <v>100</v>
      </c>
      <c r="H460" s="38">
        <f>[2]Calculations!H428</f>
        <v>0</v>
      </c>
      <c r="I460" s="38">
        <f>[2]Calculations!L428</f>
        <v>0</v>
      </c>
      <c r="J460" s="38">
        <f>[2]Calculations!G428</f>
        <v>0</v>
      </c>
      <c r="K460" s="38">
        <f>[2]Calculations!K428</f>
        <v>0</v>
      </c>
      <c r="L460" s="38">
        <f>[2]Calculations!F428</f>
        <v>0</v>
      </c>
      <c r="M460" s="38">
        <f>[2]Calculations!J428</f>
        <v>0</v>
      </c>
      <c r="N460" s="38">
        <f>[2]Calculations!V428</f>
        <v>0.185364614998</v>
      </c>
      <c r="O460" s="38">
        <f>[2]Calculations!W428</f>
        <v>99.999792300596127</v>
      </c>
      <c r="P460" s="38">
        <f>[2]Calculations!O428</f>
        <v>2.6592400000000001E-6</v>
      </c>
      <c r="Q460" s="38">
        <f>[2]Calculations!S428</f>
        <v>1.4345966066948992E-3</v>
      </c>
      <c r="R460" s="38">
        <f>[2]Calculations!Q428</f>
        <v>0</v>
      </c>
      <c r="S460" s="38">
        <f>[2]Calculations!T428</f>
        <v>0</v>
      </c>
      <c r="T460" s="38">
        <f>[2]Calculations!R428</f>
        <v>0</v>
      </c>
      <c r="U460" s="38">
        <f>[2]Calculations!U428</f>
        <v>0</v>
      </c>
      <c r="V460" s="38" t="str">
        <f>[2]Calculations!X428</f>
        <v>Not Modelled</v>
      </c>
      <c r="W460" s="38" t="str">
        <f>[2]Calculations!Y428</f>
        <v>N/A</v>
      </c>
      <c r="X460" s="38" t="s">
        <v>100</v>
      </c>
      <c r="Y460" s="73" t="s">
        <v>105</v>
      </c>
      <c r="Z460" s="73" t="s">
        <v>1066</v>
      </c>
      <c r="AA460" s="38">
        <f>[2]Calculations!AA428</f>
        <v>0</v>
      </c>
      <c r="AB460" s="38">
        <f>[2]Calculations!AM428</f>
        <v>0</v>
      </c>
      <c r="AC460" s="38">
        <f>[2]Calculations!AB428</f>
        <v>0</v>
      </c>
      <c r="AD460" s="38">
        <f>[2]Calculations!AN428</f>
        <v>0</v>
      </c>
      <c r="AE460" s="38">
        <f>[2]Calculations!AC428</f>
        <v>0</v>
      </c>
      <c r="AF460" s="38">
        <f>[2]Calculations!AO428</f>
        <v>0</v>
      </c>
      <c r="AG460" s="38">
        <f>[2]Calculations!AD428</f>
        <v>0</v>
      </c>
      <c r="AH460" s="38">
        <f>[2]Calculations!AP428</f>
        <v>0</v>
      </c>
      <c r="AI460" s="38">
        <f>[2]Calculations!AE428</f>
        <v>0</v>
      </c>
      <c r="AJ460" s="38">
        <f>[2]Calculations!AQ428</f>
        <v>0</v>
      </c>
      <c r="AK460" s="38">
        <f>[2]Calculations!AF428</f>
        <v>0</v>
      </c>
      <c r="AL460" s="38">
        <f>[2]Calculations!AR428</f>
        <v>0</v>
      </c>
      <c r="AM460" s="38">
        <f>[2]Calculations!AG428</f>
        <v>0</v>
      </c>
      <c r="AN460" s="38">
        <f>[2]Calculations!AS428</f>
        <v>0</v>
      </c>
      <c r="AO460" s="38">
        <f>[2]Calculations!AH428</f>
        <v>0</v>
      </c>
      <c r="AP460" s="38">
        <f>[2]Calculations!AT428</f>
        <v>0</v>
      </c>
      <c r="AQ460" s="38">
        <f>[2]Calculations!AI428</f>
        <v>0</v>
      </c>
      <c r="AR460" s="38">
        <f>[2]Calculations!AU428</f>
        <v>0</v>
      </c>
      <c r="AS460" s="38">
        <f>[2]Calculations!AJ428</f>
        <v>0</v>
      </c>
      <c r="AT460" s="38">
        <f>[2]Calculations!AV428</f>
        <v>0</v>
      </c>
      <c r="AU460" s="38">
        <f>[2]Calculations!AK428</f>
        <v>0</v>
      </c>
      <c r="AV460" s="38">
        <f>[2]Calculations!AW428</f>
        <v>0</v>
      </c>
      <c r="AW460" s="13"/>
      <c r="AX460" s="13"/>
      <c r="AY460" s="85" t="str">
        <f>[2]Calculations!D428</f>
        <v>Land Supply 2018</v>
      </c>
    </row>
    <row r="461" spans="2:51" ht="26" x14ac:dyDescent="0.35">
      <c r="B461" s="13" t="str">
        <f>[2]Calculations!A429</f>
        <v>117567/P3MPA/2017</v>
      </c>
      <c r="C461" s="30" t="str">
        <f>[2]Calculations!B429</f>
        <v>Tekniques Hair And Beauty 34 Seabrook Road</v>
      </c>
      <c r="D461" s="13" t="str">
        <f>[2]Calculations!C429</f>
        <v>Residential</v>
      </c>
      <c r="E461" s="38">
        <f>[2]Calculations!E429</f>
        <v>1.33648E-2</v>
      </c>
      <c r="F461" s="38">
        <f>[2]Calculations!I429</f>
        <v>1.33648E-2</v>
      </c>
      <c r="G461" s="38">
        <f>[2]Calculations!M429</f>
        <v>100</v>
      </c>
      <c r="H461" s="38">
        <f>[2]Calculations!H429</f>
        <v>0</v>
      </c>
      <c r="I461" s="38">
        <f>[2]Calculations!L429</f>
        <v>0</v>
      </c>
      <c r="J461" s="38">
        <f>[2]Calculations!G429</f>
        <v>0</v>
      </c>
      <c r="K461" s="38">
        <f>[2]Calculations!K429</f>
        <v>0</v>
      </c>
      <c r="L461" s="38">
        <f>[2]Calculations!F429</f>
        <v>0</v>
      </c>
      <c r="M461" s="38">
        <f>[2]Calculations!J429</f>
        <v>0</v>
      </c>
      <c r="N461" s="38">
        <f>[2]Calculations!V429</f>
        <v>0</v>
      </c>
      <c r="O461" s="38">
        <f>[2]Calculations!W429</f>
        <v>0</v>
      </c>
      <c r="P461" s="38">
        <f>[2]Calculations!O429</f>
        <v>0</v>
      </c>
      <c r="Q461" s="38">
        <f>[2]Calculations!S429</f>
        <v>0</v>
      </c>
      <c r="R461" s="38">
        <f>[2]Calculations!Q429</f>
        <v>0</v>
      </c>
      <c r="S461" s="38">
        <f>[2]Calculations!T429</f>
        <v>0</v>
      </c>
      <c r="T461" s="38">
        <f>[2]Calculations!R429</f>
        <v>0</v>
      </c>
      <c r="U461" s="38">
        <f>[2]Calculations!U429</f>
        <v>0</v>
      </c>
      <c r="V461" s="38" t="str">
        <f>[2]Calculations!X429</f>
        <v>Not Modelled</v>
      </c>
      <c r="W461" s="38" t="str">
        <f>[2]Calculations!Y429</f>
        <v>N/A</v>
      </c>
      <c r="X461" s="38" t="s">
        <v>100</v>
      </c>
      <c r="Y461" s="73" t="s">
        <v>106</v>
      </c>
      <c r="Z461" s="74" t="s">
        <v>107</v>
      </c>
      <c r="AA461" s="38">
        <f>[2]Calculations!AA429</f>
        <v>0</v>
      </c>
      <c r="AB461" s="38">
        <f>[2]Calculations!AM429</f>
        <v>0</v>
      </c>
      <c r="AC461" s="38">
        <f>[2]Calculations!AB429</f>
        <v>0</v>
      </c>
      <c r="AD461" s="38">
        <f>[2]Calculations!AN429</f>
        <v>0</v>
      </c>
      <c r="AE461" s="38">
        <f>[2]Calculations!AC429</f>
        <v>0</v>
      </c>
      <c r="AF461" s="38">
        <f>[2]Calculations!AO429</f>
        <v>0</v>
      </c>
      <c r="AG461" s="38">
        <f>[2]Calculations!AD429</f>
        <v>0</v>
      </c>
      <c r="AH461" s="38">
        <f>[2]Calculations!AP429</f>
        <v>0</v>
      </c>
      <c r="AI461" s="38">
        <f>[2]Calculations!AE429</f>
        <v>0</v>
      </c>
      <c r="AJ461" s="38">
        <f>[2]Calculations!AQ429</f>
        <v>0</v>
      </c>
      <c r="AK461" s="38">
        <f>[2]Calculations!AF429</f>
        <v>0</v>
      </c>
      <c r="AL461" s="38">
        <f>[2]Calculations!AR429</f>
        <v>0</v>
      </c>
      <c r="AM461" s="38">
        <f>[2]Calculations!AG429</f>
        <v>0</v>
      </c>
      <c r="AN461" s="38">
        <f>[2]Calculations!AS429</f>
        <v>0</v>
      </c>
      <c r="AO461" s="38">
        <f>[2]Calculations!AH429</f>
        <v>0</v>
      </c>
      <c r="AP461" s="38">
        <f>[2]Calculations!AT429</f>
        <v>0</v>
      </c>
      <c r="AQ461" s="38">
        <f>[2]Calculations!AI429</f>
        <v>1.33648050001E-2</v>
      </c>
      <c r="AR461" s="38">
        <f>[2]Calculations!AU429</f>
        <v>100.00003741245661</v>
      </c>
      <c r="AS461" s="38">
        <f>[2]Calculations!AJ429</f>
        <v>0</v>
      </c>
      <c r="AT461" s="38">
        <f>[2]Calculations!AV429</f>
        <v>0</v>
      </c>
      <c r="AU461" s="38">
        <f>[2]Calculations!AK429</f>
        <v>0</v>
      </c>
      <c r="AV461" s="38">
        <f>[2]Calculations!AW429</f>
        <v>0</v>
      </c>
      <c r="AW461" s="13"/>
      <c r="AX461" s="13"/>
      <c r="AY461" s="85" t="str">
        <f>[2]Calculations!D429</f>
        <v>Land Supply 2018</v>
      </c>
    </row>
    <row r="462" spans="2:51" ht="14.5" x14ac:dyDescent="0.35">
      <c r="B462" s="13" t="str">
        <f>[2]Calculations!A430</f>
        <v>117595/FO/2017</v>
      </c>
      <c r="C462" s="30" t="str">
        <f>[2]Calculations!B430</f>
        <v>Talbot Mill</v>
      </c>
      <c r="D462" s="13" t="str">
        <f>[2]Calculations!C430</f>
        <v>Residential</v>
      </c>
      <c r="E462" s="38">
        <f>[2]Calculations!E430</f>
        <v>0.38245200000000001</v>
      </c>
      <c r="F462" s="38">
        <f>[2]Calculations!I430</f>
        <v>0.38188067188006469</v>
      </c>
      <c r="G462" s="38">
        <f>[2]Calculations!M430</f>
        <v>99.850614424833623</v>
      </c>
      <c r="H462" s="38">
        <f>[2]Calculations!H430</f>
        <v>5.7105417096100001E-4</v>
      </c>
      <c r="I462" s="38">
        <f>[2]Calculations!L430</f>
        <v>0.14931394553068097</v>
      </c>
      <c r="J462" s="38">
        <f>[2]Calculations!G430</f>
        <v>0</v>
      </c>
      <c r="K462" s="38">
        <f>[2]Calculations!K430</f>
        <v>0</v>
      </c>
      <c r="L462" s="38">
        <f>[2]Calculations!F430</f>
        <v>2.7394897431299998E-7</v>
      </c>
      <c r="M462" s="38">
        <f>[2]Calculations!J430</f>
        <v>7.1629635696244235E-5</v>
      </c>
      <c r="N462" s="38">
        <f>[2]Calculations!V430</f>
        <v>0</v>
      </c>
      <c r="O462" s="38">
        <f>[2]Calculations!W430</f>
        <v>0</v>
      </c>
      <c r="P462" s="38">
        <f>[2]Calculations!O430</f>
        <v>4.4956733528025997E-2</v>
      </c>
      <c r="Q462" s="38">
        <f>[2]Calculations!S430</f>
        <v>11.754869507291371</v>
      </c>
      <c r="R462" s="38">
        <f>[2]Calculations!Q430</f>
        <v>1.56733528026E-4</v>
      </c>
      <c r="S462" s="38">
        <f>[2]Calculations!T430</f>
        <v>4.0981228500831475E-2</v>
      </c>
      <c r="T462" s="38">
        <f>[2]Calculations!R430</f>
        <v>0</v>
      </c>
      <c r="U462" s="38">
        <f>[2]Calculations!U430</f>
        <v>0</v>
      </c>
      <c r="V462" s="38" t="str">
        <f>[2]Calculations!X430</f>
        <v>Not Modelled</v>
      </c>
      <c r="W462" s="38" t="str">
        <f>[2]Calculations!Y430</f>
        <v>N/A</v>
      </c>
      <c r="X462" s="38" t="s">
        <v>100</v>
      </c>
      <c r="Y462" s="73" t="s">
        <v>108</v>
      </c>
      <c r="Z462" s="73" t="s">
        <v>109</v>
      </c>
      <c r="AA462" s="38">
        <f>[2]Calculations!AA430</f>
        <v>0</v>
      </c>
      <c r="AB462" s="38">
        <f>[2]Calculations!AM430</f>
        <v>0</v>
      </c>
      <c r="AC462" s="38">
        <f>[2]Calculations!AB430</f>
        <v>0</v>
      </c>
      <c r="AD462" s="38">
        <f>[2]Calculations!AN430</f>
        <v>0</v>
      </c>
      <c r="AE462" s="38">
        <f>[2]Calculations!AC430</f>
        <v>0</v>
      </c>
      <c r="AF462" s="38">
        <f>[2]Calculations!AO430</f>
        <v>0</v>
      </c>
      <c r="AG462" s="38">
        <f>[2]Calculations!AD430</f>
        <v>0</v>
      </c>
      <c r="AH462" s="38">
        <f>[2]Calculations!AP430</f>
        <v>0</v>
      </c>
      <c r="AI462" s="38">
        <f>[2]Calculations!AE430</f>
        <v>0</v>
      </c>
      <c r="AJ462" s="38">
        <f>[2]Calculations!AQ430</f>
        <v>0</v>
      </c>
      <c r="AK462" s="38">
        <f>[2]Calculations!AF430</f>
        <v>0</v>
      </c>
      <c r="AL462" s="38">
        <f>[2]Calculations!AR430</f>
        <v>0</v>
      </c>
      <c r="AM462" s="38">
        <f>[2]Calculations!AG430</f>
        <v>0</v>
      </c>
      <c r="AN462" s="38">
        <f>[2]Calculations!AS430</f>
        <v>0</v>
      </c>
      <c r="AO462" s="38">
        <f>[2]Calculations!AH430</f>
        <v>0</v>
      </c>
      <c r="AP462" s="38">
        <f>[2]Calculations!AT430</f>
        <v>0</v>
      </c>
      <c r="AQ462" s="38">
        <f>[2]Calculations!AI430</f>
        <v>0.38245244499999997</v>
      </c>
      <c r="AR462" s="38">
        <f>[2]Calculations!AU430</f>
        <v>100.00011635447062</v>
      </c>
      <c r="AS462" s="38">
        <f>[2]Calculations!AJ430</f>
        <v>0</v>
      </c>
      <c r="AT462" s="38">
        <f>[2]Calculations!AV430</f>
        <v>0</v>
      </c>
      <c r="AU462" s="38">
        <f>[2]Calculations!AK430</f>
        <v>0</v>
      </c>
      <c r="AV462" s="38">
        <f>[2]Calculations!AW430</f>
        <v>0</v>
      </c>
      <c r="AW462" s="13"/>
      <c r="AX462" s="13"/>
      <c r="AY462" s="85" t="str">
        <f>[2]Calculations!D430</f>
        <v>Land Supply 2018</v>
      </c>
    </row>
    <row r="463" spans="2:51" ht="14.5" x14ac:dyDescent="0.35">
      <c r="B463" s="13" t="str">
        <f>[2]Calculations!A431</f>
        <v>117600/P3MPA/2017</v>
      </c>
      <c r="C463" s="30" t="str">
        <f>[2]Calculations!B431</f>
        <v>70 Gill Street</v>
      </c>
      <c r="D463" s="13" t="str">
        <f>[2]Calculations!C431</f>
        <v>Residential</v>
      </c>
      <c r="E463" s="38">
        <f>[2]Calculations!E431</f>
        <v>1.0992699999999999E-2</v>
      </c>
      <c r="F463" s="38">
        <f>[2]Calculations!I431</f>
        <v>1.0992699999999999E-2</v>
      </c>
      <c r="G463" s="38">
        <f>[2]Calculations!M431</f>
        <v>100</v>
      </c>
      <c r="H463" s="38">
        <f>[2]Calculations!H431</f>
        <v>0</v>
      </c>
      <c r="I463" s="38">
        <f>[2]Calculations!L431</f>
        <v>0</v>
      </c>
      <c r="J463" s="38">
        <f>[2]Calculations!G431</f>
        <v>0</v>
      </c>
      <c r="K463" s="38">
        <f>[2]Calculations!K431</f>
        <v>0</v>
      </c>
      <c r="L463" s="38">
        <f>[2]Calculations!F431</f>
        <v>0</v>
      </c>
      <c r="M463" s="38">
        <f>[2]Calculations!J431</f>
        <v>0</v>
      </c>
      <c r="N463" s="38">
        <f>[2]Calculations!V431</f>
        <v>0</v>
      </c>
      <c r="O463" s="38">
        <f>[2]Calculations!W431</f>
        <v>0</v>
      </c>
      <c r="P463" s="38">
        <f>[2]Calculations!O431</f>
        <v>9.0729000000000005E-4</v>
      </c>
      <c r="Q463" s="38">
        <f>[2]Calculations!S431</f>
        <v>8.2535682771293679</v>
      </c>
      <c r="R463" s="38">
        <f>[2]Calculations!Q431</f>
        <v>0</v>
      </c>
      <c r="S463" s="38">
        <f>[2]Calculations!T431</f>
        <v>0</v>
      </c>
      <c r="T463" s="38">
        <f>[2]Calculations!R431</f>
        <v>0</v>
      </c>
      <c r="U463" s="38">
        <f>[2]Calculations!U431</f>
        <v>0</v>
      </c>
      <c r="V463" s="38" t="str">
        <f>[2]Calculations!X431</f>
        <v>Not Modelled</v>
      </c>
      <c r="W463" s="38" t="str">
        <f>[2]Calculations!Y431</f>
        <v>N/A</v>
      </c>
      <c r="X463" s="38" t="s">
        <v>100</v>
      </c>
      <c r="Y463" s="73" t="s">
        <v>105</v>
      </c>
      <c r="Z463" s="73" t="s">
        <v>1066</v>
      </c>
      <c r="AA463" s="38">
        <f>[2]Calculations!AA431</f>
        <v>0</v>
      </c>
      <c r="AB463" s="38">
        <f>[2]Calculations!AM431</f>
        <v>0</v>
      </c>
      <c r="AC463" s="38">
        <f>[2]Calculations!AB431</f>
        <v>0</v>
      </c>
      <c r="AD463" s="38">
        <f>[2]Calculations!AN431</f>
        <v>0</v>
      </c>
      <c r="AE463" s="38">
        <f>[2]Calculations!AC431</f>
        <v>0</v>
      </c>
      <c r="AF463" s="38">
        <f>[2]Calculations!AO431</f>
        <v>0</v>
      </c>
      <c r="AG463" s="38">
        <f>[2]Calculations!AD431</f>
        <v>0</v>
      </c>
      <c r="AH463" s="38">
        <f>[2]Calculations!AP431</f>
        <v>0</v>
      </c>
      <c r="AI463" s="38">
        <f>[2]Calculations!AE431</f>
        <v>0</v>
      </c>
      <c r="AJ463" s="38">
        <f>[2]Calculations!AQ431</f>
        <v>0</v>
      </c>
      <c r="AK463" s="38">
        <f>[2]Calculations!AF431</f>
        <v>0</v>
      </c>
      <c r="AL463" s="38">
        <f>[2]Calculations!AR431</f>
        <v>0</v>
      </c>
      <c r="AM463" s="38">
        <f>[2]Calculations!AG431</f>
        <v>0</v>
      </c>
      <c r="AN463" s="38">
        <f>[2]Calculations!AS431</f>
        <v>0</v>
      </c>
      <c r="AO463" s="38">
        <f>[2]Calculations!AH431</f>
        <v>0</v>
      </c>
      <c r="AP463" s="38">
        <f>[2]Calculations!AT431</f>
        <v>0</v>
      </c>
      <c r="AQ463" s="38">
        <f>[2]Calculations!AI431</f>
        <v>1.0992654999900001E-2</v>
      </c>
      <c r="AR463" s="38">
        <f>[2]Calculations!AU431</f>
        <v>99.999590636513332</v>
      </c>
      <c r="AS463" s="38">
        <f>[2]Calculations!AJ431</f>
        <v>0</v>
      </c>
      <c r="AT463" s="38">
        <f>[2]Calculations!AV431</f>
        <v>0</v>
      </c>
      <c r="AU463" s="38">
        <f>[2]Calculations!AK431</f>
        <v>0</v>
      </c>
      <c r="AV463" s="38">
        <f>[2]Calculations!AW431</f>
        <v>0</v>
      </c>
      <c r="AW463" s="13"/>
      <c r="AX463" s="13"/>
      <c r="AY463" s="85" t="str">
        <f>[2]Calculations!D431</f>
        <v>Land Supply 2018</v>
      </c>
    </row>
    <row r="464" spans="2:51" ht="26" x14ac:dyDescent="0.35">
      <c r="B464" s="13" t="str">
        <f>[2]Calculations!A432</f>
        <v>117635/FO/2017</v>
      </c>
      <c r="C464" s="30" t="str">
        <f>[2]Calculations!B432</f>
        <v>116 Reddish Lane</v>
      </c>
      <c r="D464" s="13" t="str">
        <f>[2]Calculations!C432</f>
        <v>Residential</v>
      </c>
      <c r="E464" s="38">
        <f>[2]Calculations!E432</f>
        <v>2.1965499999999999E-2</v>
      </c>
      <c r="F464" s="38">
        <f>[2]Calculations!I432</f>
        <v>2.1965499999999999E-2</v>
      </c>
      <c r="G464" s="38">
        <f>[2]Calculations!M432</f>
        <v>100</v>
      </c>
      <c r="H464" s="38">
        <f>[2]Calculations!H432</f>
        <v>0</v>
      </c>
      <c r="I464" s="38">
        <f>[2]Calculations!L432</f>
        <v>0</v>
      </c>
      <c r="J464" s="38">
        <f>[2]Calculations!G432</f>
        <v>0</v>
      </c>
      <c r="K464" s="38">
        <f>[2]Calculations!K432</f>
        <v>0</v>
      </c>
      <c r="L464" s="38">
        <f>[2]Calculations!F432</f>
        <v>0</v>
      </c>
      <c r="M464" s="38">
        <f>[2]Calculations!J432</f>
        <v>0</v>
      </c>
      <c r="N464" s="38">
        <f>[2]Calculations!V432</f>
        <v>0</v>
      </c>
      <c r="O464" s="38">
        <f>[2]Calculations!W432</f>
        <v>0</v>
      </c>
      <c r="P464" s="38">
        <f>[2]Calculations!O432</f>
        <v>0</v>
      </c>
      <c r="Q464" s="38">
        <f>[2]Calculations!S432</f>
        <v>0</v>
      </c>
      <c r="R464" s="38">
        <f>[2]Calculations!Q432</f>
        <v>0</v>
      </c>
      <c r="S464" s="38">
        <f>[2]Calculations!T432</f>
        <v>0</v>
      </c>
      <c r="T464" s="38">
        <f>[2]Calculations!R432</f>
        <v>0</v>
      </c>
      <c r="U464" s="38">
        <f>[2]Calculations!U432</f>
        <v>0</v>
      </c>
      <c r="V464" s="38" t="str">
        <f>[2]Calculations!X432</f>
        <v>Not Modelled</v>
      </c>
      <c r="W464" s="38" t="str">
        <f>[2]Calculations!Y432</f>
        <v>N/A</v>
      </c>
      <c r="X464" s="38" t="s">
        <v>100</v>
      </c>
      <c r="Y464" s="73" t="s">
        <v>106</v>
      </c>
      <c r="Z464" s="74" t="s">
        <v>107</v>
      </c>
      <c r="AA464" s="38">
        <f>[2]Calculations!AA432</f>
        <v>0</v>
      </c>
      <c r="AB464" s="38">
        <f>[2]Calculations!AM432</f>
        <v>0</v>
      </c>
      <c r="AC464" s="38">
        <f>[2]Calculations!AB432</f>
        <v>0</v>
      </c>
      <c r="AD464" s="38">
        <f>[2]Calculations!AN432</f>
        <v>0</v>
      </c>
      <c r="AE464" s="38">
        <f>[2]Calculations!AC432</f>
        <v>0</v>
      </c>
      <c r="AF464" s="38">
        <f>[2]Calculations!AO432</f>
        <v>0</v>
      </c>
      <c r="AG464" s="38">
        <f>[2]Calculations!AD432</f>
        <v>0</v>
      </c>
      <c r="AH464" s="38">
        <f>[2]Calculations!AP432</f>
        <v>0</v>
      </c>
      <c r="AI464" s="38">
        <f>[2]Calculations!AE432</f>
        <v>0</v>
      </c>
      <c r="AJ464" s="38">
        <f>[2]Calculations!AQ432</f>
        <v>0</v>
      </c>
      <c r="AK464" s="38">
        <f>[2]Calculations!AF432</f>
        <v>0</v>
      </c>
      <c r="AL464" s="38">
        <f>[2]Calculations!AR432</f>
        <v>0</v>
      </c>
      <c r="AM464" s="38">
        <f>[2]Calculations!AG432</f>
        <v>0</v>
      </c>
      <c r="AN464" s="38">
        <f>[2]Calculations!AS432</f>
        <v>0</v>
      </c>
      <c r="AO464" s="38">
        <f>[2]Calculations!AH432</f>
        <v>0</v>
      </c>
      <c r="AP464" s="38">
        <f>[2]Calculations!AT432</f>
        <v>0</v>
      </c>
      <c r="AQ464" s="38">
        <f>[2]Calculations!AI432</f>
        <v>0</v>
      </c>
      <c r="AR464" s="38">
        <f>[2]Calculations!AU432</f>
        <v>0</v>
      </c>
      <c r="AS464" s="38">
        <f>[2]Calculations!AJ432</f>
        <v>0</v>
      </c>
      <c r="AT464" s="38">
        <f>[2]Calculations!AV432</f>
        <v>0</v>
      </c>
      <c r="AU464" s="38">
        <f>[2]Calculations!AK432</f>
        <v>0</v>
      </c>
      <c r="AV464" s="38">
        <f>[2]Calculations!AW432</f>
        <v>0</v>
      </c>
      <c r="AW464" s="13"/>
      <c r="AX464" s="13"/>
      <c r="AY464" s="85" t="str">
        <f>[2]Calculations!D432</f>
        <v>Land Supply 2018</v>
      </c>
    </row>
    <row r="465" spans="2:51" ht="14.5" x14ac:dyDescent="0.35">
      <c r="B465" s="13" t="str">
        <f>[2]Calculations!A433</f>
        <v>117760/P3OPA/2017 / 110944</v>
      </c>
      <c r="C465" s="30" t="str">
        <f>[2]Calculations!B433</f>
        <v>Globe House 30- 34 Southall Street Cheetham</v>
      </c>
      <c r="D465" s="13" t="str">
        <f>[2]Calculations!C433</f>
        <v>Residential</v>
      </c>
      <c r="E465" s="38">
        <f>[2]Calculations!E433</f>
        <v>5.0369900000000002E-2</v>
      </c>
      <c r="F465" s="38">
        <f>[2]Calculations!I433</f>
        <v>5.0369900000000002E-2</v>
      </c>
      <c r="G465" s="38">
        <f>[2]Calculations!M433</f>
        <v>100</v>
      </c>
      <c r="H465" s="38">
        <f>[2]Calculations!H433</f>
        <v>0</v>
      </c>
      <c r="I465" s="38">
        <f>[2]Calculations!L433</f>
        <v>0</v>
      </c>
      <c r="J465" s="38">
        <f>[2]Calculations!G433</f>
        <v>0</v>
      </c>
      <c r="K465" s="38">
        <f>[2]Calculations!K433</f>
        <v>0</v>
      </c>
      <c r="L465" s="38">
        <f>[2]Calculations!F433</f>
        <v>0</v>
      </c>
      <c r="M465" s="38">
        <f>[2]Calculations!J433</f>
        <v>0</v>
      </c>
      <c r="N465" s="38">
        <f>[2]Calculations!V433</f>
        <v>0</v>
      </c>
      <c r="O465" s="38">
        <f>[2]Calculations!W433</f>
        <v>0</v>
      </c>
      <c r="P465" s="38">
        <f>[2]Calculations!O433</f>
        <v>4.2233599999999999E-4</v>
      </c>
      <c r="Q465" s="38">
        <f>[2]Calculations!S433</f>
        <v>0.83846900629145571</v>
      </c>
      <c r="R465" s="38">
        <f>[2]Calculations!Q433</f>
        <v>0</v>
      </c>
      <c r="S465" s="38">
        <f>[2]Calculations!T433</f>
        <v>0</v>
      </c>
      <c r="T465" s="38">
        <f>[2]Calculations!R433</f>
        <v>0</v>
      </c>
      <c r="U465" s="38">
        <f>[2]Calculations!U433</f>
        <v>0</v>
      </c>
      <c r="V465" s="38" t="str">
        <f>[2]Calculations!X433</f>
        <v>Not Modelled</v>
      </c>
      <c r="W465" s="38" t="str">
        <f>[2]Calculations!Y433</f>
        <v>N/A</v>
      </c>
      <c r="X465" s="38" t="s">
        <v>100</v>
      </c>
      <c r="Y465" s="73" t="s">
        <v>105</v>
      </c>
      <c r="Z465" s="73" t="s">
        <v>1066</v>
      </c>
      <c r="AA465" s="38">
        <f>[2]Calculations!AA433</f>
        <v>0</v>
      </c>
      <c r="AB465" s="38">
        <f>[2]Calculations!AM433</f>
        <v>0</v>
      </c>
      <c r="AC465" s="38">
        <f>[2]Calculations!AB433</f>
        <v>0</v>
      </c>
      <c r="AD465" s="38">
        <f>[2]Calculations!AN433</f>
        <v>0</v>
      </c>
      <c r="AE465" s="38">
        <f>[2]Calculations!AC433</f>
        <v>0</v>
      </c>
      <c r="AF465" s="38">
        <f>[2]Calculations!AO433</f>
        <v>0</v>
      </c>
      <c r="AG465" s="38">
        <f>[2]Calculations!AD433</f>
        <v>0</v>
      </c>
      <c r="AH465" s="38">
        <f>[2]Calculations!AP433</f>
        <v>0</v>
      </c>
      <c r="AI465" s="38">
        <f>[2]Calculations!AE433</f>
        <v>0</v>
      </c>
      <c r="AJ465" s="38">
        <f>[2]Calculations!AQ433</f>
        <v>0</v>
      </c>
      <c r="AK465" s="38">
        <f>[2]Calculations!AF433</f>
        <v>0</v>
      </c>
      <c r="AL465" s="38">
        <f>[2]Calculations!AR433</f>
        <v>0</v>
      </c>
      <c r="AM465" s="38">
        <f>[2]Calculations!AG433</f>
        <v>0</v>
      </c>
      <c r="AN465" s="38">
        <f>[2]Calculations!AS433</f>
        <v>0</v>
      </c>
      <c r="AO465" s="38">
        <f>[2]Calculations!AH433</f>
        <v>0</v>
      </c>
      <c r="AP465" s="38">
        <f>[2]Calculations!AT433</f>
        <v>0</v>
      </c>
      <c r="AQ465" s="38">
        <f>[2]Calculations!AI433</f>
        <v>5.0369924998900001E-2</v>
      </c>
      <c r="AR465" s="38">
        <f>[2]Calculations!AU433</f>
        <v>100.00004963063259</v>
      </c>
      <c r="AS465" s="38">
        <f>[2]Calculations!AJ433</f>
        <v>0</v>
      </c>
      <c r="AT465" s="38">
        <f>[2]Calculations!AV433</f>
        <v>0</v>
      </c>
      <c r="AU465" s="38">
        <f>[2]Calculations!AK433</f>
        <v>0</v>
      </c>
      <c r="AV465" s="38">
        <f>[2]Calculations!AW433</f>
        <v>0</v>
      </c>
      <c r="AW465" s="13"/>
      <c r="AX465" s="13"/>
      <c r="AY465" s="85" t="str">
        <f>[2]Calculations!D433</f>
        <v>Land Supply 2018</v>
      </c>
    </row>
    <row r="466" spans="2:51" ht="14.5" x14ac:dyDescent="0.35">
      <c r="B466" s="13" t="str">
        <f>[2]Calculations!A434</f>
        <v>117793/FO/2017</v>
      </c>
      <c r="C466" s="30" t="str">
        <f>[2]Calculations!B434</f>
        <v>5-7 Abberton Road</v>
      </c>
      <c r="D466" s="13" t="str">
        <f>[2]Calculations!C434</f>
        <v>Residential</v>
      </c>
      <c r="E466" s="38">
        <f>[2]Calculations!E434</f>
        <v>5.97853E-2</v>
      </c>
      <c r="F466" s="38">
        <f>[2]Calculations!I434</f>
        <v>5.97853E-2</v>
      </c>
      <c r="G466" s="38">
        <f>[2]Calculations!M434</f>
        <v>100</v>
      </c>
      <c r="H466" s="38">
        <f>[2]Calculations!H434</f>
        <v>0</v>
      </c>
      <c r="I466" s="38">
        <f>[2]Calculations!L434</f>
        <v>0</v>
      </c>
      <c r="J466" s="38">
        <f>[2]Calculations!G434</f>
        <v>0</v>
      </c>
      <c r="K466" s="38">
        <f>[2]Calculations!K434</f>
        <v>0</v>
      </c>
      <c r="L466" s="38">
        <f>[2]Calculations!F434</f>
        <v>0</v>
      </c>
      <c r="M466" s="38">
        <f>[2]Calculations!J434</f>
        <v>0</v>
      </c>
      <c r="N466" s="38">
        <f>[2]Calculations!V434</f>
        <v>0</v>
      </c>
      <c r="O466" s="38">
        <f>[2]Calculations!W434</f>
        <v>0</v>
      </c>
      <c r="P466" s="38">
        <f>[2]Calculations!O434</f>
        <v>1.31907E-2</v>
      </c>
      <c r="Q466" s="38">
        <f>[2]Calculations!S434</f>
        <v>22.063450379942896</v>
      </c>
      <c r="R466" s="38">
        <f>[2]Calculations!Q434</f>
        <v>0</v>
      </c>
      <c r="S466" s="38">
        <f>[2]Calculations!T434</f>
        <v>0</v>
      </c>
      <c r="T466" s="38">
        <f>[2]Calculations!R434</f>
        <v>0</v>
      </c>
      <c r="U466" s="38">
        <f>[2]Calculations!U434</f>
        <v>0</v>
      </c>
      <c r="V466" s="38" t="str">
        <f>[2]Calculations!X434</f>
        <v>Not Modelled</v>
      </c>
      <c r="W466" s="38" t="str">
        <f>[2]Calculations!Y434</f>
        <v>N/A</v>
      </c>
      <c r="X466" s="38" t="s">
        <v>100</v>
      </c>
      <c r="Y466" s="73" t="s">
        <v>105</v>
      </c>
      <c r="Z466" s="73" t="s">
        <v>1066</v>
      </c>
      <c r="AA466" s="38">
        <f>[2]Calculations!AA434</f>
        <v>0</v>
      </c>
      <c r="AB466" s="38">
        <f>[2]Calculations!AM434</f>
        <v>0</v>
      </c>
      <c r="AC466" s="38">
        <f>[2]Calculations!AB434</f>
        <v>0</v>
      </c>
      <c r="AD466" s="38">
        <f>[2]Calculations!AN434</f>
        <v>0</v>
      </c>
      <c r="AE466" s="38">
        <f>[2]Calculations!AC434</f>
        <v>0</v>
      </c>
      <c r="AF466" s="38">
        <f>[2]Calculations!AO434</f>
        <v>0</v>
      </c>
      <c r="AG466" s="38">
        <f>[2]Calculations!AD434</f>
        <v>0</v>
      </c>
      <c r="AH466" s="38">
        <f>[2]Calculations!AP434</f>
        <v>0</v>
      </c>
      <c r="AI466" s="38">
        <f>[2]Calculations!AE434</f>
        <v>0</v>
      </c>
      <c r="AJ466" s="38">
        <f>[2]Calculations!AQ434</f>
        <v>0</v>
      </c>
      <c r="AK466" s="38">
        <f>[2]Calculations!AF434</f>
        <v>0</v>
      </c>
      <c r="AL466" s="38">
        <f>[2]Calculations!AR434</f>
        <v>0</v>
      </c>
      <c r="AM466" s="38">
        <f>[2]Calculations!AG434</f>
        <v>0</v>
      </c>
      <c r="AN466" s="38">
        <f>[2]Calculations!AS434</f>
        <v>0</v>
      </c>
      <c r="AO466" s="38">
        <f>[2]Calculations!AH434</f>
        <v>0</v>
      </c>
      <c r="AP466" s="38">
        <f>[2]Calculations!AT434</f>
        <v>0</v>
      </c>
      <c r="AQ466" s="38">
        <f>[2]Calculations!AI434</f>
        <v>0</v>
      </c>
      <c r="AR466" s="38">
        <f>[2]Calculations!AU434</f>
        <v>0</v>
      </c>
      <c r="AS466" s="38">
        <f>[2]Calculations!AJ434</f>
        <v>0</v>
      </c>
      <c r="AT466" s="38">
        <f>[2]Calculations!AV434</f>
        <v>0</v>
      </c>
      <c r="AU466" s="38">
        <f>[2]Calculations!AK434</f>
        <v>0</v>
      </c>
      <c r="AV466" s="38">
        <f>[2]Calculations!AW434</f>
        <v>0</v>
      </c>
      <c r="AW466" s="13"/>
      <c r="AX466" s="13"/>
      <c r="AY466" s="85" t="str">
        <f>[2]Calculations!D434</f>
        <v>Land Supply 2018</v>
      </c>
    </row>
    <row r="467" spans="2:51" ht="26" x14ac:dyDescent="0.35">
      <c r="B467" s="13" t="str">
        <f>[2]Calculations!A435</f>
        <v>117799/FO/2017</v>
      </c>
      <c r="C467" s="30" t="str">
        <f>[2]Calculations!B435</f>
        <v>Land At 29-31 Park Grove, Levenshulme</v>
      </c>
      <c r="D467" s="13" t="str">
        <f>[2]Calculations!C435</f>
        <v>Residential</v>
      </c>
      <c r="E467" s="38">
        <f>[2]Calculations!E435</f>
        <v>9.6114599999999994E-2</v>
      </c>
      <c r="F467" s="38">
        <f>[2]Calculations!I435</f>
        <v>9.6114599999999994E-2</v>
      </c>
      <c r="G467" s="38">
        <f>[2]Calculations!M435</f>
        <v>100</v>
      </c>
      <c r="H467" s="38">
        <f>[2]Calculations!H435</f>
        <v>0</v>
      </c>
      <c r="I467" s="38">
        <f>[2]Calculations!L435</f>
        <v>0</v>
      </c>
      <c r="J467" s="38">
        <f>[2]Calculations!G435</f>
        <v>0</v>
      </c>
      <c r="K467" s="38">
        <f>[2]Calculations!K435</f>
        <v>0</v>
      </c>
      <c r="L467" s="38">
        <f>[2]Calculations!F435</f>
        <v>0</v>
      </c>
      <c r="M467" s="38">
        <f>[2]Calculations!J435</f>
        <v>0</v>
      </c>
      <c r="N467" s="38">
        <f>[2]Calculations!V435</f>
        <v>0</v>
      </c>
      <c r="O467" s="38">
        <f>[2]Calculations!W435</f>
        <v>0</v>
      </c>
      <c r="P467" s="38">
        <f>[2]Calculations!O435</f>
        <v>0</v>
      </c>
      <c r="Q467" s="38">
        <f>[2]Calculations!S435</f>
        <v>0</v>
      </c>
      <c r="R467" s="38">
        <f>[2]Calculations!Q435</f>
        <v>0</v>
      </c>
      <c r="S467" s="38">
        <f>[2]Calculations!T435</f>
        <v>0</v>
      </c>
      <c r="T467" s="38">
        <f>[2]Calculations!R435</f>
        <v>0</v>
      </c>
      <c r="U467" s="38">
        <f>[2]Calculations!U435</f>
        <v>0</v>
      </c>
      <c r="V467" s="38" t="str">
        <f>[2]Calculations!X435</f>
        <v>Not Modelled</v>
      </c>
      <c r="W467" s="38" t="str">
        <f>[2]Calculations!Y435</f>
        <v>N/A</v>
      </c>
      <c r="X467" s="38" t="s">
        <v>100</v>
      </c>
      <c r="Y467" s="73" t="s">
        <v>106</v>
      </c>
      <c r="Z467" s="74" t="s">
        <v>107</v>
      </c>
      <c r="AA467" s="38">
        <f>[2]Calculations!AA435</f>
        <v>0</v>
      </c>
      <c r="AB467" s="38">
        <f>[2]Calculations!AM435</f>
        <v>0</v>
      </c>
      <c r="AC467" s="38">
        <f>[2]Calculations!AB435</f>
        <v>0</v>
      </c>
      <c r="AD467" s="38">
        <f>[2]Calculations!AN435</f>
        <v>0</v>
      </c>
      <c r="AE467" s="38">
        <f>[2]Calculations!AC435</f>
        <v>0</v>
      </c>
      <c r="AF467" s="38">
        <f>[2]Calculations!AO435</f>
        <v>0</v>
      </c>
      <c r="AG467" s="38">
        <f>[2]Calculations!AD435</f>
        <v>0</v>
      </c>
      <c r="AH467" s="38">
        <f>[2]Calculations!AP435</f>
        <v>0</v>
      </c>
      <c r="AI467" s="38">
        <f>[2]Calculations!AE435</f>
        <v>0</v>
      </c>
      <c r="AJ467" s="38">
        <f>[2]Calculations!AQ435</f>
        <v>0</v>
      </c>
      <c r="AK467" s="38">
        <f>[2]Calculations!AF435</f>
        <v>0</v>
      </c>
      <c r="AL467" s="38">
        <f>[2]Calculations!AR435</f>
        <v>0</v>
      </c>
      <c r="AM467" s="38">
        <f>[2]Calculations!AG435</f>
        <v>0</v>
      </c>
      <c r="AN467" s="38">
        <f>[2]Calculations!AS435</f>
        <v>0</v>
      </c>
      <c r="AO467" s="38">
        <f>[2]Calculations!AH435</f>
        <v>0</v>
      </c>
      <c r="AP467" s="38">
        <f>[2]Calculations!AT435</f>
        <v>0</v>
      </c>
      <c r="AQ467" s="38">
        <f>[2]Calculations!AI435</f>
        <v>0</v>
      </c>
      <c r="AR467" s="38">
        <f>[2]Calculations!AU435</f>
        <v>0</v>
      </c>
      <c r="AS467" s="38">
        <f>[2]Calculations!AJ435</f>
        <v>0</v>
      </c>
      <c r="AT467" s="38">
        <f>[2]Calculations!AV435</f>
        <v>0</v>
      </c>
      <c r="AU467" s="38">
        <f>[2]Calculations!AK435</f>
        <v>0</v>
      </c>
      <c r="AV467" s="38">
        <f>[2]Calculations!AW435</f>
        <v>0</v>
      </c>
      <c r="AW467" s="13"/>
      <c r="AX467" s="13"/>
      <c r="AY467" s="85" t="str">
        <f>[2]Calculations!D435</f>
        <v>Land Supply 2018</v>
      </c>
    </row>
    <row r="468" spans="2:51" ht="26" x14ac:dyDescent="0.35">
      <c r="B468" s="13" t="str">
        <f>[2]Calculations!A436</f>
        <v>117842/FO/2017</v>
      </c>
      <c r="C468" s="30" t="str">
        <f>[2]Calculations!B436</f>
        <v>4 Springbridge Road</v>
      </c>
      <c r="D468" s="13" t="str">
        <f>[2]Calculations!C436</f>
        <v>Residential</v>
      </c>
      <c r="E468" s="38">
        <f>[2]Calculations!E436</f>
        <v>3.4754699999999999E-2</v>
      </c>
      <c r="F468" s="38">
        <f>[2]Calculations!I436</f>
        <v>3.4754699999999999E-2</v>
      </c>
      <c r="G468" s="38">
        <f>[2]Calculations!M436</f>
        <v>100</v>
      </c>
      <c r="H468" s="38">
        <f>[2]Calculations!H436</f>
        <v>0</v>
      </c>
      <c r="I468" s="38">
        <f>[2]Calculations!L436</f>
        <v>0</v>
      </c>
      <c r="J468" s="38">
        <f>[2]Calculations!G436</f>
        <v>0</v>
      </c>
      <c r="K468" s="38">
        <f>[2]Calculations!K436</f>
        <v>0</v>
      </c>
      <c r="L468" s="38">
        <f>[2]Calculations!F436</f>
        <v>0</v>
      </c>
      <c r="M468" s="38">
        <f>[2]Calculations!J436</f>
        <v>0</v>
      </c>
      <c r="N468" s="38">
        <f>[2]Calculations!V436</f>
        <v>3.4754749999600001E-2</v>
      </c>
      <c r="O468" s="38">
        <f>[2]Calculations!W436</f>
        <v>100.0001438642831</v>
      </c>
      <c r="P468" s="38">
        <f>[2]Calculations!O436</f>
        <v>0</v>
      </c>
      <c r="Q468" s="38">
        <f>[2]Calculations!S436</f>
        <v>0</v>
      </c>
      <c r="R468" s="38">
        <f>[2]Calculations!Q436</f>
        <v>0</v>
      </c>
      <c r="S468" s="38">
        <f>[2]Calculations!T436</f>
        <v>0</v>
      </c>
      <c r="T468" s="38">
        <f>[2]Calculations!R436</f>
        <v>0</v>
      </c>
      <c r="U468" s="38">
        <f>[2]Calculations!U436</f>
        <v>0</v>
      </c>
      <c r="V468" s="38" t="str">
        <f>[2]Calculations!X436</f>
        <v>Not Modelled</v>
      </c>
      <c r="W468" s="38" t="str">
        <f>[2]Calculations!Y436</f>
        <v>N/A</v>
      </c>
      <c r="X468" s="38" t="s">
        <v>100</v>
      </c>
      <c r="Y468" s="73" t="s">
        <v>106</v>
      </c>
      <c r="Z468" s="74" t="s">
        <v>107</v>
      </c>
      <c r="AA468" s="38">
        <f>[2]Calculations!AA436</f>
        <v>0</v>
      </c>
      <c r="AB468" s="38">
        <f>[2]Calculations!AM436</f>
        <v>0</v>
      </c>
      <c r="AC468" s="38">
        <f>[2]Calculations!AB436</f>
        <v>0</v>
      </c>
      <c r="AD468" s="38">
        <f>[2]Calculations!AN436</f>
        <v>0</v>
      </c>
      <c r="AE468" s="38">
        <f>[2]Calculations!AC436</f>
        <v>0</v>
      </c>
      <c r="AF468" s="38">
        <f>[2]Calculations!AO436</f>
        <v>0</v>
      </c>
      <c r="AG468" s="38">
        <f>[2]Calculations!AD436</f>
        <v>0</v>
      </c>
      <c r="AH468" s="38">
        <f>[2]Calculations!AP436</f>
        <v>0</v>
      </c>
      <c r="AI468" s="38">
        <f>[2]Calculations!AE436</f>
        <v>0</v>
      </c>
      <c r="AJ468" s="38">
        <f>[2]Calculations!AQ436</f>
        <v>0</v>
      </c>
      <c r="AK468" s="38">
        <f>[2]Calculations!AF436</f>
        <v>0</v>
      </c>
      <c r="AL468" s="38">
        <f>[2]Calculations!AR436</f>
        <v>0</v>
      </c>
      <c r="AM468" s="38">
        <f>[2]Calculations!AG436</f>
        <v>0</v>
      </c>
      <c r="AN468" s="38">
        <f>[2]Calculations!AS436</f>
        <v>0</v>
      </c>
      <c r="AO468" s="38">
        <f>[2]Calculations!AH436</f>
        <v>0</v>
      </c>
      <c r="AP468" s="38">
        <f>[2]Calculations!AT436</f>
        <v>0</v>
      </c>
      <c r="AQ468" s="38">
        <f>[2]Calculations!AI436</f>
        <v>0</v>
      </c>
      <c r="AR468" s="38">
        <f>[2]Calculations!AU436</f>
        <v>0</v>
      </c>
      <c r="AS468" s="38">
        <f>[2]Calculations!AJ436</f>
        <v>0</v>
      </c>
      <c r="AT468" s="38">
        <f>[2]Calculations!AV436</f>
        <v>0</v>
      </c>
      <c r="AU468" s="38">
        <f>[2]Calculations!AK436</f>
        <v>0</v>
      </c>
      <c r="AV468" s="38">
        <f>[2]Calculations!AW436</f>
        <v>0</v>
      </c>
      <c r="AW468" s="13"/>
      <c r="AX468" s="13"/>
      <c r="AY468" s="85" t="str">
        <f>[2]Calculations!D436</f>
        <v>Land Supply 2018</v>
      </c>
    </row>
    <row r="469" spans="2:51" ht="14.5" x14ac:dyDescent="0.35">
      <c r="B469" s="13" t="str">
        <f>[2]Calculations!A437</f>
        <v>117875 / 117349 / 113363</v>
      </c>
      <c r="C469" s="30" t="str">
        <f>[2]Calculations!B437</f>
        <v>Crusader Works - Chapeltown St / Baird St</v>
      </c>
      <c r="D469" s="13" t="str">
        <f>[2]Calculations!C437</f>
        <v>Residential</v>
      </c>
      <c r="E469" s="38">
        <f>[2]Calculations!E437</f>
        <v>0.44786900000000002</v>
      </c>
      <c r="F469" s="38">
        <f>[2]Calculations!I437</f>
        <v>0.44786900000000002</v>
      </c>
      <c r="G469" s="38">
        <f>[2]Calculations!M437</f>
        <v>100</v>
      </c>
      <c r="H469" s="38">
        <f>[2]Calculations!H437</f>
        <v>0</v>
      </c>
      <c r="I469" s="38">
        <f>[2]Calculations!L437</f>
        <v>0</v>
      </c>
      <c r="J469" s="38">
        <f>[2]Calculations!G437</f>
        <v>0</v>
      </c>
      <c r="K469" s="38">
        <f>[2]Calculations!K437</f>
        <v>0</v>
      </c>
      <c r="L469" s="38">
        <f>[2]Calculations!F437</f>
        <v>0</v>
      </c>
      <c r="M469" s="38">
        <f>[2]Calculations!J437</f>
        <v>0</v>
      </c>
      <c r="N469" s="38">
        <f>[2]Calculations!V437</f>
        <v>0</v>
      </c>
      <c r="O469" s="38">
        <f>[2]Calculations!W437</f>
        <v>0</v>
      </c>
      <c r="P469" s="38">
        <f>[2]Calculations!O437</f>
        <v>2.6800000000000001E-2</v>
      </c>
      <c r="Q469" s="38">
        <f>[2]Calculations!S437</f>
        <v>5.9838926114555813</v>
      </c>
      <c r="R469" s="38">
        <f>[2]Calculations!Q437</f>
        <v>0</v>
      </c>
      <c r="S469" s="38">
        <f>[2]Calculations!T437</f>
        <v>0</v>
      </c>
      <c r="T469" s="38">
        <f>[2]Calculations!R437</f>
        <v>0</v>
      </c>
      <c r="U469" s="38">
        <f>[2]Calculations!U437</f>
        <v>0</v>
      </c>
      <c r="V469" s="38" t="str">
        <f>[2]Calculations!X437</f>
        <v>Not Modelled</v>
      </c>
      <c r="W469" s="38" t="str">
        <f>[2]Calculations!Y437</f>
        <v>N/A</v>
      </c>
      <c r="X469" s="38" t="s">
        <v>100</v>
      </c>
      <c r="Y469" s="73" t="s">
        <v>105</v>
      </c>
      <c r="Z469" s="73" t="s">
        <v>1066</v>
      </c>
      <c r="AA469" s="38">
        <f>[2]Calculations!AA437</f>
        <v>0</v>
      </c>
      <c r="AB469" s="38">
        <f>[2]Calculations!AM437</f>
        <v>0</v>
      </c>
      <c r="AC469" s="38">
        <f>[2]Calculations!AB437</f>
        <v>0</v>
      </c>
      <c r="AD469" s="38">
        <f>[2]Calculations!AN437</f>
        <v>0</v>
      </c>
      <c r="AE469" s="38">
        <f>[2]Calculations!AC437</f>
        <v>0</v>
      </c>
      <c r="AF469" s="38">
        <f>[2]Calculations!AO437</f>
        <v>0</v>
      </c>
      <c r="AG469" s="38">
        <f>[2]Calculations!AD437</f>
        <v>0</v>
      </c>
      <c r="AH469" s="38">
        <f>[2]Calculations!AP437</f>
        <v>0</v>
      </c>
      <c r="AI469" s="38">
        <f>[2]Calculations!AE437</f>
        <v>0</v>
      </c>
      <c r="AJ469" s="38">
        <f>[2]Calculations!AQ437</f>
        <v>0</v>
      </c>
      <c r="AK469" s="38">
        <f>[2]Calculations!AF437</f>
        <v>0</v>
      </c>
      <c r="AL469" s="38">
        <f>[2]Calculations!AR437</f>
        <v>0</v>
      </c>
      <c r="AM469" s="38">
        <f>[2]Calculations!AG437</f>
        <v>0</v>
      </c>
      <c r="AN469" s="38">
        <f>[2]Calculations!AS437</f>
        <v>0</v>
      </c>
      <c r="AO469" s="38">
        <f>[2]Calculations!AH437</f>
        <v>0</v>
      </c>
      <c r="AP469" s="38">
        <f>[2]Calculations!AT437</f>
        <v>0</v>
      </c>
      <c r="AQ469" s="38">
        <f>[2]Calculations!AI437</f>
        <v>0.44786882499500003</v>
      </c>
      <c r="AR469" s="38">
        <f>[2]Calculations!AU437</f>
        <v>99.999960924957961</v>
      </c>
      <c r="AS469" s="38">
        <f>[2]Calculations!AJ437</f>
        <v>0</v>
      </c>
      <c r="AT469" s="38">
        <f>[2]Calculations!AV437</f>
        <v>0</v>
      </c>
      <c r="AU469" s="38">
        <f>[2]Calculations!AK437</f>
        <v>0</v>
      </c>
      <c r="AV469" s="38">
        <f>[2]Calculations!AW437</f>
        <v>0</v>
      </c>
      <c r="AW469" s="13"/>
      <c r="AX469" s="13"/>
      <c r="AY469" s="85" t="str">
        <f>[2]Calculations!D437</f>
        <v>Land Supply 2018</v>
      </c>
    </row>
    <row r="470" spans="2:51" ht="26" x14ac:dyDescent="0.35">
      <c r="B470" s="13" t="str">
        <f>[2]Calculations!A438</f>
        <v>117919/FO/2017</v>
      </c>
      <c r="C470" s="30" t="str">
        <f>[2]Calculations!B438</f>
        <v>19B Quay Street Manchester M3 3HN</v>
      </c>
      <c r="D470" s="13" t="str">
        <f>[2]Calculations!C438</f>
        <v>Offices</v>
      </c>
      <c r="E470" s="38">
        <f>[2]Calculations!E438</f>
        <v>2.55254E-2</v>
      </c>
      <c r="F470" s="38">
        <f>[2]Calculations!I438</f>
        <v>2.55254E-2</v>
      </c>
      <c r="G470" s="38">
        <f>[2]Calculations!M438</f>
        <v>100</v>
      </c>
      <c r="H470" s="38">
        <f>[2]Calculations!H438</f>
        <v>0</v>
      </c>
      <c r="I470" s="38">
        <f>[2]Calculations!L438</f>
        <v>0</v>
      </c>
      <c r="J470" s="38">
        <f>[2]Calculations!G438</f>
        <v>0</v>
      </c>
      <c r="K470" s="38">
        <f>[2]Calculations!K438</f>
        <v>0</v>
      </c>
      <c r="L470" s="38">
        <f>[2]Calculations!F438</f>
        <v>0</v>
      </c>
      <c r="M470" s="38">
        <f>[2]Calculations!J438</f>
        <v>0</v>
      </c>
      <c r="N470" s="38">
        <f>[2]Calculations!V438</f>
        <v>0</v>
      </c>
      <c r="O470" s="38">
        <f>[2]Calculations!W438</f>
        <v>0</v>
      </c>
      <c r="P470" s="38">
        <f>[2]Calculations!O438</f>
        <v>0</v>
      </c>
      <c r="Q470" s="38">
        <f>[2]Calculations!S438</f>
        <v>0</v>
      </c>
      <c r="R470" s="38">
        <f>[2]Calculations!Q438</f>
        <v>0</v>
      </c>
      <c r="S470" s="38">
        <f>[2]Calculations!T438</f>
        <v>0</v>
      </c>
      <c r="T470" s="38">
        <f>[2]Calculations!R438</f>
        <v>0</v>
      </c>
      <c r="U470" s="38">
        <f>[2]Calculations!U438</f>
        <v>0</v>
      </c>
      <c r="V470" s="38" t="str">
        <f>[2]Calculations!X438</f>
        <v>Not Modelled</v>
      </c>
      <c r="W470" s="38" t="str">
        <f>[2]Calculations!Y438</f>
        <v>N/A</v>
      </c>
      <c r="X470" s="38" t="s">
        <v>101</v>
      </c>
      <c r="Y470" s="73" t="s">
        <v>106</v>
      </c>
      <c r="Z470" s="74" t="s">
        <v>107</v>
      </c>
      <c r="AA470" s="38">
        <f>[2]Calculations!AA438</f>
        <v>0</v>
      </c>
      <c r="AB470" s="38">
        <f>[2]Calculations!AM438</f>
        <v>0</v>
      </c>
      <c r="AC470" s="38">
        <f>[2]Calculations!AB438</f>
        <v>0</v>
      </c>
      <c r="AD470" s="38">
        <f>[2]Calculations!AN438</f>
        <v>0</v>
      </c>
      <c r="AE470" s="38">
        <f>[2]Calculations!AC438</f>
        <v>0</v>
      </c>
      <c r="AF470" s="38">
        <f>[2]Calculations!AO438</f>
        <v>0</v>
      </c>
      <c r="AG470" s="38">
        <f>[2]Calculations!AD438</f>
        <v>0</v>
      </c>
      <c r="AH470" s="38">
        <f>[2]Calculations!AP438</f>
        <v>0</v>
      </c>
      <c r="AI470" s="38">
        <f>[2]Calculations!AE438</f>
        <v>0</v>
      </c>
      <c r="AJ470" s="38">
        <f>[2]Calculations!AQ438</f>
        <v>0</v>
      </c>
      <c r="AK470" s="38">
        <f>[2]Calculations!AF438</f>
        <v>0</v>
      </c>
      <c r="AL470" s="38">
        <f>[2]Calculations!AR438</f>
        <v>0</v>
      </c>
      <c r="AM470" s="38">
        <f>[2]Calculations!AG438</f>
        <v>0</v>
      </c>
      <c r="AN470" s="38">
        <f>[2]Calculations!AS438</f>
        <v>0</v>
      </c>
      <c r="AO470" s="38">
        <f>[2]Calculations!AH438</f>
        <v>0</v>
      </c>
      <c r="AP470" s="38">
        <f>[2]Calculations!AT438</f>
        <v>0</v>
      </c>
      <c r="AQ470" s="38">
        <f>[2]Calculations!AI438</f>
        <v>0</v>
      </c>
      <c r="AR470" s="38">
        <f>[2]Calculations!AU438</f>
        <v>0</v>
      </c>
      <c r="AS470" s="38">
        <f>[2]Calculations!AJ438</f>
        <v>0</v>
      </c>
      <c r="AT470" s="38">
        <f>[2]Calculations!AV438</f>
        <v>0</v>
      </c>
      <c r="AU470" s="38">
        <f>[2]Calculations!AK438</f>
        <v>0</v>
      </c>
      <c r="AV470" s="38">
        <f>[2]Calculations!AW438</f>
        <v>0</v>
      </c>
      <c r="AW470" s="13"/>
      <c r="AX470" s="13"/>
      <c r="AY470" s="85" t="str">
        <f>[2]Calculations!D438</f>
        <v>Land Supply 2018</v>
      </c>
    </row>
    <row r="471" spans="2:51" ht="14.5" x14ac:dyDescent="0.35">
      <c r="B471" s="13" t="str">
        <f>[2]Calculations!A439</f>
        <v>117954/FO/2017</v>
      </c>
      <c r="C471" s="30" t="str">
        <f>[2]Calculations!B439</f>
        <v>Berkeley Court 150 Bury Old Road</v>
      </c>
      <c r="D471" s="13" t="str">
        <f>[2]Calculations!C439</f>
        <v>Residential</v>
      </c>
      <c r="E471" s="38">
        <f>[2]Calculations!E439</f>
        <v>0.42220800000000003</v>
      </c>
      <c r="F471" s="38">
        <f>[2]Calculations!I439</f>
        <v>0.42220800000000003</v>
      </c>
      <c r="G471" s="38">
        <f>[2]Calculations!M439</f>
        <v>100</v>
      </c>
      <c r="H471" s="38">
        <f>[2]Calculations!H439</f>
        <v>0</v>
      </c>
      <c r="I471" s="38">
        <f>[2]Calculations!L439</f>
        <v>0</v>
      </c>
      <c r="J471" s="38">
        <f>[2]Calculations!G439</f>
        <v>0</v>
      </c>
      <c r="K471" s="38">
        <f>[2]Calculations!K439</f>
        <v>0</v>
      </c>
      <c r="L471" s="38">
        <f>[2]Calculations!F439</f>
        <v>0</v>
      </c>
      <c r="M471" s="38">
        <f>[2]Calculations!J439</f>
        <v>0</v>
      </c>
      <c r="N471" s="38">
        <f>[2]Calculations!V439</f>
        <v>0</v>
      </c>
      <c r="O471" s="38">
        <f>[2]Calculations!W439</f>
        <v>0</v>
      </c>
      <c r="P471" s="38">
        <f>[2]Calculations!O439</f>
        <v>1.2E-2</v>
      </c>
      <c r="Q471" s="38">
        <f>[2]Calculations!S439</f>
        <v>2.842201000454752</v>
      </c>
      <c r="R471" s="38">
        <f>[2]Calculations!Q439</f>
        <v>0</v>
      </c>
      <c r="S471" s="38">
        <f>[2]Calculations!T439</f>
        <v>0</v>
      </c>
      <c r="T471" s="38">
        <f>[2]Calculations!R439</f>
        <v>0</v>
      </c>
      <c r="U471" s="38">
        <f>[2]Calculations!U439</f>
        <v>0</v>
      </c>
      <c r="V471" s="38" t="str">
        <f>[2]Calculations!X439</f>
        <v>Not Modelled</v>
      </c>
      <c r="W471" s="38" t="str">
        <f>[2]Calculations!Y439</f>
        <v>N/A</v>
      </c>
      <c r="X471" s="38" t="s">
        <v>100</v>
      </c>
      <c r="Y471" s="73" t="s">
        <v>105</v>
      </c>
      <c r="Z471" s="73" t="s">
        <v>1066</v>
      </c>
      <c r="AA471" s="38">
        <f>[2]Calculations!AA439</f>
        <v>0</v>
      </c>
      <c r="AB471" s="38">
        <f>[2]Calculations!AM439</f>
        <v>0</v>
      </c>
      <c r="AC471" s="38">
        <f>[2]Calculations!AB439</f>
        <v>0</v>
      </c>
      <c r="AD471" s="38">
        <f>[2]Calculations!AN439</f>
        <v>0</v>
      </c>
      <c r="AE471" s="38">
        <f>[2]Calculations!AC439</f>
        <v>0</v>
      </c>
      <c r="AF471" s="38">
        <f>[2]Calculations!AO439</f>
        <v>0</v>
      </c>
      <c r="AG471" s="38">
        <f>[2]Calculations!AD439</f>
        <v>0</v>
      </c>
      <c r="AH471" s="38">
        <f>[2]Calculations!AP439</f>
        <v>0</v>
      </c>
      <c r="AI471" s="38">
        <f>[2]Calculations!AE439</f>
        <v>0</v>
      </c>
      <c r="AJ471" s="38">
        <f>[2]Calculations!AQ439</f>
        <v>0</v>
      </c>
      <c r="AK471" s="38">
        <f>[2]Calculations!AF439</f>
        <v>0</v>
      </c>
      <c r="AL471" s="38">
        <f>[2]Calculations!AR439</f>
        <v>0</v>
      </c>
      <c r="AM471" s="38">
        <f>[2]Calculations!AG439</f>
        <v>0</v>
      </c>
      <c r="AN471" s="38">
        <f>[2]Calculations!AS439</f>
        <v>0</v>
      </c>
      <c r="AO471" s="38">
        <f>[2]Calculations!AH439</f>
        <v>0</v>
      </c>
      <c r="AP471" s="38">
        <f>[2]Calculations!AT439</f>
        <v>0</v>
      </c>
      <c r="AQ471" s="38">
        <f>[2]Calculations!AI439</f>
        <v>0.422208489997</v>
      </c>
      <c r="AR471" s="38">
        <f>[2]Calculations!AU439</f>
        <v>100.0001160558303</v>
      </c>
      <c r="AS471" s="38">
        <f>[2]Calculations!AJ439</f>
        <v>0</v>
      </c>
      <c r="AT471" s="38">
        <f>[2]Calculations!AV439</f>
        <v>0</v>
      </c>
      <c r="AU471" s="38">
        <f>[2]Calculations!AK439</f>
        <v>0</v>
      </c>
      <c r="AV471" s="38">
        <f>[2]Calculations!AW439</f>
        <v>0</v>
      </c>
      <c r="AW471" s="13"/>
      <c r="AX471" s="13"/>
      <c r="AY471" s="85" t="str">
        <f>[2]Calculations!D439</f>
        <v>Land Supply 2018</v>
      </c>
    </row>
    <row r="472" spans="2:51" ht="14.5" x14ac:dyDescent="0.35">
      <c r="B472" s="13" t="str">
        <f>[2]Calculations!A440</f>
        <v>118001/FO/2017</v>
      </c>
      <c r="C472" s="30" t="str">
        <f>[2]Calculations!B440</f>
        <v>Express Building 1 George Leigh Street Manchester M4 5DL</v>
      </c>
      <c r="D472" s="13" t="str">
        <f>[2]Calculations!C440</f>
        <v>Offices</v>
      </c>
      <c r="E472" s="38">
        <f>[2]Calculations!E440</f>
        <v>0.14529400000000001</v>
      </c>
      <c r="F472" s="38">
        <f>[2]Calculations!I440</f>
        <v>0.14529400000000001</v>
      </c>
      <c r="G472" s="38">
        <f>[2]Calculations!M440</f>
        <v>100</v>
      </c>
      <c r="H472" s="38">
        <f>[2]Calculations!H440</f>
        <v>0</v>
      </c>
      <c r="I472" s="38">
        <f>[2]Calculations!L440</f>
        <v>0</v>
      </c>
      <c r="J472" s="38">
        <f>[2]Calculations!G440</f>
        <v>0</v>
      </c>
      <c r="K472" s="38">
        <f>[2]Calculations!K440</f>
        <v>0</v>
      </c>
      <c r="L472" s="38">
        <f>[2]Calculations!F440</f>
        <v>0</v>
      </c>
      <c r="M472" s="38">
        <f>[2]Calculations!J440</f>
        <v>0</v>
      </c>
      <c r="N472" s="38">
        <f>[2]Calculations!V440</f>
        <v>0</v>
      </c>
      <c r="O472" s="38">
        <f>[2]Calculations!W440</f>
        <v>0</v>
      </c>
      <c r="P472" s="38">
        <f>[2]Calculations!O440</f>
        <v>7.5053946496199996E-3</v>
      </c>
      <c r="Q472" s="38">
        <f>[2]Calculations!S440</f>
        <v>5.1656604193015534</v>
      </c>
      <c r="R472" s="38">
        <f>[2]Calculations!Q440</f>
        <v>7.5053946496199996E-3</v>
      </c>
      <c r="S472" s="38">
        <f>[2]Calculations!T440</f>
        <v>5.1656604193015534</v>
      </c>
      <c r="T472" s="38">
        <f>[2]Calculations!R440</f>
        <v>0</v>
      </c>
      <c r="U472" s="38">
        <f>[2]Calculations!U440</f>
        <v>0</v>
      </c>
      <c r="V472" s="38" t="str">
        <f>[2]Calculations!X440</f>
        <v>Not Modelled</v>
      </c>
      <c r="W472" s="38" t="str">
        <f>[2]Calculations!Y440</f>
        <v>N/A</v>
      </c>
      <c r="X472" s="38" t="s">
        <v>101</v>
      </c>
      <c r="Y472" s="73" t="s">
        <v>105</v>
      </c>
      <c r="Z472" s="73" t="s">
        <v>1066</v>
      </c>
      <c r="AA472" s="38">
        <f>[2]Calculations!AA440</f>
        <v>0</v>
      </c>
      <c r="AB472" s="38">
        <f>[2]Calculations!AM440</f>
        <v>0</v>
      </c>
      <c r="AC472" s="38">
        <f>[2]Calculations!AB440</f>
        <v>0</v>
      </c>
      <c r="AD472" s="38">
        <f>[2]Calculations!AN440</f>
        <v>0</v>
      </c>
      <c r="AE472" s="38">
        <f>[2]Calculations!AC440</f>
        <v>0</v>
      </c>
      <c r="AF472" s="38">
        <f>[2]Calculations!AO440</f>
        <v>0</v>
      </c>
      <c r="AG472" s="38">
        <f>[2]Calculations!AD440</f>
        <v>0</v>
      </c>
      <c r="AH472" s="38">
        <f>[2]Calculations!AP440</f>
        <v>0</v>
      </c>
      <c r="AI472" s="38">
        <f>[2]Calculations!AE440</f>
        <v>0</v>
      </c>
      <c r="AJ472" s="38">
        <f>[2]Calculations!AQ440</f>
        <v>0</v>
      </c>
      <c r="AK472" s="38">
        <f>[2]Calculations!AF440</f>
        <v>0</v>
      </c>
      <c r="AL472" s="38">
        <f>[2]Calculations!AR440</f>
        <v>0</v>
      </c>
      <c r="AM472" s="38">
        <f>[2]Calculations!AG440</f>
        <v>0</v>
      </c>
      <c r="AN472" s="38">
        <f>[2]Calculations!AS440</f>
        <v>0</v>
      </c>
      <c r="AO472" s="38">
        <f>[2]Calculations!AH440</f>
        <v>0</v>
      </c>
      <c r="AP472" s="38">
        <f>[2]Calculations!AT440</f>
        <v>0</v>
      </c>
      <c r="AQ472" s="38">
        <f>[2]Calculations!AI440</f>
        <v>0</v>
      </c>
      <c r="AR472" s="38">
        <f>[2]Calculations!AU440</f>
        <v>0</v>
      </c>
      <c r="AS472" s="38">
        <f>[2]Calculations!AJ440</f>
        <v>0</v>
      </c>
      <c r="AT472" s="38">
        <f>[2]Calculations!AV440</f>
        <v>0</v>
      </c>
      <c r="AU472" s="38">
        <f>[2]Calculations!AK440</f>
        <v>0</v>
      </c>
      <c r="AV472" s="38">
        <f>[2]Calculations!AW440</f>
        <v>0</v>
      </c>
      <c r="AW472" s="13"/>
      <c r="AX472" s="13"/>
      <c r="AY472" s="85" t="str">
        <f>[2]Calculations!D440</f>
        <v>Land Supply 2018</v>
      </c>
    </row>
    <row r="473" spans="2:51" ht="26" x14ac:dyDescent="0.35">
      <c r="B473" s="13" t="str">
        <f>[2]Calculations!A441</f>
        <v>118019/FO/2017</v>
      </c>
      <c r="C473" s="30" t="str">
        <f>[2]Calculations!B441</f>
        <v>360, Wilmslow Road</v>
      </c>
      <c r="D473" s="13" t="str">
        <f>[2]Calculations!C441</f>
        <v>Residential</v>
      </c>
      <c r="E473" s="38">
        <f>[2]Calculations!E441</f>
        <v>4.7602499999999999E-2</v>
      </c>
      <c r="F473" s="38">
        <f>[2]Calculations!I441</f>
        <v>4.7602499999999999E-2</v>
      </c>
      <c r="G473" s="38">
        <f>[2]Calculations!M441</f>
        <v>100</v>
      </c>
      <c r="H473" s="38">
        <f>[2]Calculations!H441</f>
        <v>0</v>
      </c>
      <c r="I473" s="38">
        <f>[2]Calculations!L441</f>
        <v>0</v>
      </c>
      <c r="J473" s="38">
        <f>[2]Calculations!G441</f>
        <v>0</v>
      </c>
      <c r="K473" s="38">
        <f>[2]Calculations!K441</f>
        <v>0</v>
      </c>
      <c r="L473" s="38">
        <f>[2]Calculations!F441</f>
        <v>0</v>
      </c>
      <c r="M473" s="38">
        <f>[2]Calculations!J441</f>
        <v>0</v>
      </c>
      <c r="N473" s="38">
        <f>[2]Calculations!V441</f>
        <v>0</v>
      </c>
      <c r="O473" s="38">
        <f>[2]Calculations!W441</f>
        <v>0</v>
      </c>
      <c r="P473" s="38">
        <f>[2]Calculations!O441</f>
        <v>0</v>
      </c>
      <c r="Q473" s="38">
        <f>[2]Calculations!S441</f>
        <v>0</v>
      </c>
      <c r="R473" s="38">
        <f>[2]Calculations!Q441</f>
        <v>0</v>
      </c>
      <c r="S473" s="38">
        <f>[2]Calculations!T441</f>
        <v>0</v>
      </c>
      <c r="T473" s="38">
        <f>[2]Calculations!R441</f>
        <v>0</v>
      </c>
      <c r="U473" s="38">
        <f>[2]Calculations!U441</f>
        <v>0</v>
      </c>
      <c r="V473" s="38" t="str">
        <f>[2]Calculations!X441</f>
        <v>Not Modelled</v>
      </c>
      <c r="W473" s="38" t="str">
        <f>[2]Calculations!Y441</f>
        <v>N/A</v>
      </c>
      <c r="X473" s="38" t="s">
        <v>100</v>
      </c>
      <c r="Y473" s="73" t="s">
        <v>106</v>
      </c>
      <c r="Z473" s="74" t="s">
        <v>107</v>
      </c>
      <c r="AA473" s="38">
        <f>[2]Calculations!AA441</f>
        <v>0</v>
      </c>
      <c r="AB473" s="38">
        <f>[2]Calculations!AM441</f>
        <v>0</v>
      </c>
      <c r="AC473" s="38">
        <f>[2]Calculations!AB441</f>
        <v>0</v>
      </c>
      <c r="AD473" s="38">
        <f>[2]Calculations!AN441</f>
        <v>0</v>
      </c>
      <c r="AE473" s="38">
        <f>[2]Calculations!AC441</f>
        <v>0</v>
      </c>
      <c r="AF473" s="38">
        <f>[2]Calculations!AO441</f>
        <v>0</v>
      </c>
      <c r="AG473" s="38">
        <f>[2]Calculations!AD441</f>
        <v>0</v>
      </c>
      <c r="AH473" s="38">
        <f>[2]Calculations!AP441</f>
        <v>0</v>
      </c>
      <c r="AI473" s="38">
        <f>[2]Calculations!AE441</f>
        <v>0</v>
      </c>
      <c r="AJ473" s="38">
        <f>[2]Calculations!AQ441</f>
        <v>0</v>
      </c>
      <c r="AK473" s="38">
        <f>[2]Calculations!AF441</f>
        <v>0</v>
      </c>
      <c r="AL473" s="38">
        <f>[2]Calculations!AR441</f>
        <v>0</v>
      </c>
      <c r="AM473" s="38">
        <f>[2]Calculations!AG441</f>
        <v>0</v>
      </c>
      <c r="AN473" s="38">
        <f>[2]Calculations!AS441</f>
        <v>0</v>
      </c>
      <c r="AO473" s="38">
        <f>[2]Calculations!AH441</f>
        <v>0</v>
      </c>
      <c r="AP473" s="38">
        <f>[2]Calculations!AT441</f>
        <v>0</v>
      </c>
      <c r="AQ473" s="38">
        <f>[2]Calculations!AI441</f>
        <v>0</v>
      </c>
      <c r="AR473" s="38">
        <f>[2]Calculations!AU441</f>
        <v>0</v>
      </c>
      <c r="AS473" s="38">
        <f>[2]Calculations!AJ441</f>
        <v>0</v>
      </c>
      <c r="AT473" s="38">
        <f>[2]Calculations!AV441</f>
        <v>0</v>
      </c>
      <c r="AU473" s="38">
        <f>[2]Calculations!AK441</f>
        <v>0</v>
      </c>
      <c r="AV473" s="38">
        <f>[2]Calculations!AW441</f>
        <v>0</v>
      </c>
      <c r="AW473" s="13"/>
      <c r="AX473" s="13"/>
      <c r="AY473" s="85" t="str">
        <f>[2]Calculations!D441</f>
        <v>Land Supply 2018</v>
      </c>
    </row>
    <row r="474" spans="2:51" ht="14.5" x14ac:dyDescent="0.35">
      <c r="B474" s="13" t="str">
        <f>[2]Calculations!A442</f>
        <v>118033/P3OPA/2017</v>
      </c>
      <c r="C474" s="30" t="str">
        <f>[2]Calculations!B442</f>
        <v>Barclay House 35 Whitworth Street West</v>
      </c>
      <c r="D474" s="13" t="str">
        <f>[2]Calculations!C442</f>
        <v>Residential</v>
      </c>
      <c r="E474" s="38">
        <f>[2]Calculations!E442</f>
        <v>0.13166700000000001</v>
      </c>
      <c r="F474" s="38">
        <f>[2]Calculations!I442</f>
        <v>0.13166700000000001</v>
      </c>
      <c r="G474" s="38">
        <f>[2]Calculations!M442</f>
        <v>100</v>
      </c>
      <c r="H474" s="38">
        <f>[2]Calculations!H442</f>
        <v>0</v>
      </c>
      <c r="I474" s="38">
        <f>[2]Calculations!L442</f>
        <v>0</v>
      </c>
      <c r="J474" s="38">
        <f>[2]Calculations!G442</f>
        <v>0</v>
      </c>
      <c r="K474" s="38">
        <f>[2]Calculations!K442</f>
        <v>0</v>
      </c>
      <c r="L474" s="38">
        <f>[2]Calculations!F442</f>
        <v>0</v>
      </c>
      <c r="M474" s="38">
        <f>[2]Calculations!J442</f>
        <v>0</v>
      </c>
      <c r="N474" s="38">
        <f>[2]Calculations!V442</f>
        <v>0</v>
      </c>
      <c r="O474" s="38">
        <f>[2]Calculations!W442</f>
        <v>0</v>
      </c>
      <c r="P474" s="38">
        <f>[2]Calculations!O442</f>
        <v>1.53346E-2</v>
      </c>
      <c r="Q474" s="38">
        <f>[2]Calculations!S442</f>
        <v>11.646502160754023</v>
      </c>
      <c r="R474" s="38">
        <f>[2]Calculations!Q442</f>
        <v>0</v>
      </c>
      <c r="S474" s="38">
        <f>[2]Calculations!T442</f>
        <v>0</v>
      </c>
      <c r="T474" s="38">
        <f>[2]Calculations!R442</f>
        <v>0</v>
      </c>
      <c r="U474" s="38">
        <f>[2]Calculations!U442</f>
        <v>0</v>
      </c>
      <c r="V474" s="38" t="str">
        <f>[2]Calculations!X442</f>
        <v>Not Modelled</v>
      </c>
      <c r="W474" s="38" t="str">
        <f>[2]Calculations!Y442</f>
        <v>N/A</v>
      </c>
      <c r="X474" s="38" t="s">
        <v>100</v>
      </c>
      <c r="Y474" s="73" t="s">
        <v>105</v>
      </c>
      <c r="Z474" s="73" t="s">
        <v>1066</v>
      </c>
      <c r="AA474" s="38">
        <f>[2]Calculations!AA442</f>
        <v>0</v>
      </c>
      <c r="AB474" s="38">
        <f>[2]Calculations!AM442</f>
        <v>0</v>
      </c>
      <c r="AC474" s="38">
        <f>[2]Calculations!AB442</f>
        <v>0</v>
      </c>
      <c r="AD474" s="38">
        <f>[2]Calculations!AN442</f>
        <v>0</v>
      </c>
      <c r="AE474" s="38">
        <f>[2]Calculations!AC442</f>
        <v>0</v>
      </c>
      <c r="AF474" s="38">
        <f>[2]Calculations!AO442</f>
        <v>0</v>
      </c>
      <c r="AG474" s="38">
        <f>[2]Calculations!AD442</f>
        <v>0</v>
      </c>
      <c r="AH474" s="38">
        <f>[2]Calculations!AP442</f>
        <v>0</v>
      </c>
      <c r="AI474" s="38">
        <f>[2]Calculations!AE442</f>
        <v>0</v>
      </c>
      <c r="AJ474" s="38">
        <f>[2]Calculations!AQ442</f>
        <v>0</v>
      </c>
      <c r="AK474" s="38">
        <f>[2]Calculations!AF442</f>
        <v>0</v>
      </c>
      <c r="AL474" s="38">
        <f>[2]Calculations!AR442</f>
        <v>0</v>
      </c>
      <c r="AM474" s="38">
        <f>[2]Calculations!AG442</f>
        <v>0</v>
      </c>
      <c r="AN474" s="38">
        <f>[2]Calculations!AS442</f>
        <v>0</v>
      </c>
      <c r="AO474" s="38">
        <f>[2]Calculations!AH442</f>
        <v>0</v>
      </c>
      <c r="AP474" s="38">
        <f>[2]Calculations!AT442</f>
        <v>0</v>
      </c>
      <c r="AQ474" s="38">
        <f>[2]Calculations!AI442</f>
        <v>0.13166675999999999</v>
      </c>
      <c r="AR474" s="38">
        <f>[2]Calculations!AU442</f>
        <v>99.999817721980449</v>
      </c>
      <c r="AS474" s="38">
        <f>[2]Calculations!AJ442</f>
        <v>0</v>
      </c>
      <c r="AT474" s="38">
        <f>[2]Calculations!AV442</f>
        <v>0</v>
      </c>
      <c r="AU474" s="38">
        <f>[2]Calculations!AK442</f>
        <v>0</v>
      </c>
      <c r="AV474" s="38">
        <f>[2]Calculations!AW442</f>
        <v>0</v>
      </c>
      <c r="AW474" s="13"/>
      <c r="AX474" s="13"/>
      <c r="AY474" s="85" t="str">
        <f>[2]Calculations!D442</f>
        <v>Land Supply 2018</v>
      </c>
    </row>
    <row r="475" spans="2:51" ht="26" x14ac:dyDescent="0.35">
      <c r="B475" s="13" t="str">
        <f>[2]Calculations!A443</f>
        <v>118039/FO/2017</v>
      </c>
      <c r="C475" s="30" t="str">
        <f>[2]Calculations!B443</f>
        <v>Land Adjacent Nutbank Lane</v>
      </c>
      <c r="D475" s="13" t="str">
        <f>[2]Calculations!C443</f>
        <v>Residential</v>
      </c>
      <c r="E475" s="38">
        <f>[2]Calculations!E443</f>
        <v>0.44125999999999999</v>
      </c>
      <c r="F475" s="38">
        <f>[2]Calculations!I443</f>
        <v>0.44125999999999999</v>
      </c>
      <c r="G475" s="38">
        <f>[2]Calculations!M443</f>
        <v>100</v>
      </c>
      <c r="H475" s="38">
        <f>[2]Calculations!H443</f>
        <v>0</v>
      </c>
      <c r="I475" s="38">
        <f>[2]Calculations!L443</f>
        <v>0</v>
      </c>
      <c r="J475" s="38">
        <f>[2]Calculations!G443</f>
        <v>0</v>
      </c>
      <c r="K475" s="38">
        <f>[2]Calculations!K443</f>
        <v>0</v>
      </c>
      <c r="L475" s="38">
        <f>[2]Calculations!F443</f>
        <v>0</v>
      </c>
      <c r="M475" s="38">
        <f>[2]Calculations!J443</f>
        <v>0</v>
      </c>
      <c r="N475" s="38">
        <f>[2]Calculations!V443</f>
        <v>0</v>
      </c>
      <c r="O475" s="38">
        <f>[2]Calculations!W443</f>
        <v>0</v>
      </c>
      <c r="P475" s="38">
        <f>[2]Calculations!O443</f>
        <v>0</v>
      </c>
      <c r="Q475" s="38">
        <f>[2]Calculations!S443</f>
        <v>0</v>
      </c>
      <c r="R475" s="38">
        <f>[2]Calculations!Q443</f>
        <v>0</v>
      </c>
      <c r="S475" s="38">
        <f>[2]Calculations!T443</f>
        <v>0</v>
      </c>
      <c r="T475" s="38">
        <f>[2]Calculations!R443</f>
        <v>0</v>
      </c>
      <c r="U475" s="38">
        <f>[2]Calculations!U443</f>
        <v>0</v>
      </c>
      <c r="V475" s="38" t="str">
        <f>[2]Calculations!X443</f>
        <v>Not Modelled</v>
      </c>
      <c r="W475" s="38" t="str">
        <f>[2]Calculations!Y443</f>
        <v>N/A</v>
      </c>
      <c r="X475" s="38" t="s">
        <v>100</v>
      </c>
      <c r="Y475" s="73" t="s">
        <v>106</v>
      </c>
      <c r="Z475" s="74" t="s">
        <v>107</v>
      </c>
      <c r="AA475" s="38">
        <f>[2]Calculations!AA443</f>
        <v>0</v>
      </c>
      <c r="AB475" s="38">
        <f>[2]Calculations!AM443</f>
        <v>0</v>
      </c>
      <c r="AC475" s="38">
        <f>[2]Calculations!AB443</f>
        <v>0</v>
      </c>
      <c r="AD475" s="38">
        <f>[2]Calculations!AN443</f>
        <v>0</v>
      </c>
      <c r="AE475" s="38">
        <f>[2]Calculations!AC443</f>
        <v>0</v>
      </c>
      <c r="AF475" s="38">
        <f>[2]Calculations!AO443</f>
        <v>0</v>
      </c>
      <c r="AG475" s="38">
        <f>[2]Calculations!AD443</f>
        <v>0</v>
      </c>
      <c r="AH475" s="38">
        <f>[2]Calculations!AP443</f>
        <v>0</v>
      </c>
      <c r="AI475" s="38">
        <f>[2]Calculations!AE443</f>
        <v>8.0670567950200001E-2</v>
      </c>
      <c r="AJ475" s="38">
        <f>[2]Calculations!AQ443</f>
        <v>18.281867368490236</v>
      </c>
      <c r="AK475" s="38">
        <f>[2]Calculations!AF443</f>
        <v>8.0670567950200001E-2</v>
      </c>
      <c r="AL475" s="38">
        <f>[2]Calculations!AR443</f>
        <v>18.281867368490236</v>
      </c>
      <c r="AM475" s="38">
        <f>[2]Calculations!AG443</f>
        <v>0</v>
      </c>
      <c r="AN475" s="38">
        <f>[2]Calculations!AS443</f>
        <v>0</v>
      </c>
      <c r="AO475" s="38">
        <f>[2]Calculations!AH443</f>
        <v>0</v>
      </c>
      <c r="AP475" s="38">
        <f>[2]Calculations!AT443</f>
        <v>0</v>
      </c>
      <c r="AQ475" s="38">
        <f>[2]Calculations!AI443</f>
        <v>0.44126014499799998</v>
      </c>
      <c r="AR475" s="38">
        <f>[2]Calculations!AU443</f>
        <v>100.00003285999183</v>
      </c>
      <c r="AS475" s="38">
        <f>[2]Calculations!AJ443</f>
        <v>0</v>
      </c>
      <c r="AT475" s="38">
        <f>[2]Calculations!AV443</f>
        <v>0</v>
      </c>
      <c r="AU475" s="38">
        <f>[2]Calculations!AK443</f>
        <v>0</v>
      </c>
      <c r="AV475" s="38">
        <f>[2]Calculations!AW443</f>
        <v>0</v>
      </c>
      <c r="AW475" s="13"/>
      <c r="AX475" s="13"/>
      <c r="AY475" s="85" t="str">
        <f>[2]Calculations!D443</f>
        <v>Land Supply 2018</v>
      </c>
    </row>
    <row r="476" spans="2:51" ht="26" x14ac:dyDescent="0.35">
      <c r="B476" s="13" t="str">
        <f>[2]Calculations!A444</f>
        <v>118072/FO/2017</v>
      </c>
      <c r="C476" s="30" t="str">
        <f>[2]Calculations!B444</f>
        <v>60-62 Clarence Road</v>
      </c>
      <c r="D476" s="13" t="str">
        <f>[2]Calculations!C444</f>
        <v>Residential</v>
      </c>
      <c r="E476" s="38">
        <f>[2]Calculations!E444</f>
        <v>4.9574300000000002E-2</v>
      </c>
      <c r="F476" s="38">
        <f>[2]Calculations!I444</f>
        <v>4.9574300000000002E-2</v>
      </c>
      <c r="G476" s="38">
        <f>[2]Calculations!M444</f>
        <v>100</v>
      </c>
      <c r="H476" s="38">
        <f>[2]Calculations!H444</f>
        <v>0</v>
      </c>
      <c r="I476" s="38">
        <f>[2]Calculations!L444</f>
        <v>0</v>
      </c>
      <c r="J476" s="38">
        <f>[2]Calculations!G444</f>
        <v>0</v>
      </c>
      <c r="K476" s="38">
        <f>[2]Calculations!K444</f>
        <v>0</v>
      </c>
      <c r="L476" s="38">
        <f>[2]Calculations!F444</f>
        <v>0</v>
      </c>
      <c r="M476" s="38">
        <f>[2]Calculations!J444</f>
        <v>0</v>
      </c>
      <c r="N476" s="38">
        <f>[2]Calculations!V444</f>
        <v>0</v>
      </c>
      <c r="O476" s="38">
        <f>[2]Calculations!W444</f>
        <v>0</v>
      </c>
      <c r="P476" s="38">
        <f>[2]Calculations!O444</f>
        <v>0</v>
      </c>
      <c r="Q476" s="38">
        <f>[2]Calculations!S444</f>
        <v>0</v>
      </c>
      <c r="R476" s="38">
        <f>[2]Calculations!Q444</f>
        <v>0</v>
      </c>
      <c r="S476" s="38">
        <f>[2]Calculations!T444</f>
        <v>0</v>
      </c>
      <c r="T476" s="38">
        <f>[2]Calculations!R444</f>
        <v>0</v>
      </c>
      <c r="U476" s="38">
        <f>[2]Calculations!U444</f>
        <v>0</v>
      </c>
      <c r="V476" s="38" t="str">
        <f>[2]Calculations!X444</f>
        <v>Not Modelled</v>
      </c>
      <c r="W476" s="38" t="str">
        <f>[2]Calculations!Y444</f>
        <v>N/A</v>
      </c>
      <c r="X476" s="38" t="s">
        <v>100</v>
      </c>
      <c r="Y476" s="73" t="s">
        <v>106</v>
      </c>
      <c r="Z476" s="74" t="s">
        <v>107</v>
      </c>
      <c r="AA476" s="38">
        <f>[2]Calculations!AA444</f>
        <v>0</v>
      </c>
      <c r="AB476" s="38">
        <f>[2]Calculations!AM444</f>
        <v>0</v>
      </c>
      <c r="AC476" s="38">
        <f>[2]Calculations!AB444</f>
        <v>0</v>
      </c>
      <c r="AD476" s="38">
        <f>[2]Calculations!AN444</f>
        <v>0</v>
      </c>
      <c r="AE476" s="38">
        <f>[2]Calculations!AC444</f>
        <v>0</v>
      </c>
      <c r="AF476" s="38">
        <f>[2]Calculations!AO444</f>
        <v>0</v>
      </c>
      <c r="AG476" s="38">
        <f>[2]Calculations!AD444</f>
        <v>0</v>
      </c>
      <c r="AH476" s="38">
        <f>[2]Calculations!AP444</f>
        <v>0</v>
      </c>
      <c r="AI476" s="38">
        <f>[2]Calculations!AE444</f>
        <v>0</v>
      </c>
      <c r="AJ476" s="38">
        <f>[2]Calculations!AQ444</f>
        <v>0</v>
      </c>
      <c r="AK476" s="38">
        <f>[2]Calculations!AF444</f>
        <v>0</v>
      </c>
      <c r="AL476" s="38">
        <f>[2]Calculations!AR444</f>
        <v>0</v>
      </c>
      <c r="AM476" s="38">
        <f>[2]Calculations!AG444</f>
        <v>0</v>
      </c>
      <c r="AN476" s="38">
        <f>[2]Calculations!AS444</f>
        <v>0</v>
      </c>
      <c r="AO476" s="38">
        <f>[2]Calculations!AH444</f>
        <v>0</v>
      </c>
      <c r="AP476" s="38">
        <f>[2]Calculations!AT444</f>
        <v>0</v>
      </c>
      <c r="AQ476" s="38">
        <f>[2]Calculations!AI444</f>
        <v>0</v>
      </c>
      <c r="AR476" s="38">
        <f>[2]Calculations!AU444</f>
        <v>0</v>
      </c>
      <c r="AS476" s="38">
        <f>[2]Calculations!AJ444</f>
        <v>0</v>
      </c>
      <c r="AT476" s="38">
        <f>[2]Calculations!AV444</f>
        <v>0</v>
      </c>
      <c r="AU476" s="38">
        <f>[2]Calculations!AK444</f>
        <v>0</v>
      </c>
      <c r="AV476" s="38">
        <f>[2]Calculations!AW444</f>
        <v>0</v>
      </c>
      <c r="AW476" s="13"/>
      <c r="AX476" s="13"/>
      <c r="AY476" s="85" t="str">
        <f>[2]Calculations!D444</f>
        <v>Land Supply 2018</v>
      </c>
    </row>
    <row r="477" spans="2:51" ht="26" x14ac:dyDescent="0.35">
      <c r="B477" s="13" t="str">
        <f>[2]Calculations!A445</f>
        <v>118150/P3MPA/2017</v>
      </c>
      <c r="C477" s="30" t="str">
        <f>[2]Calculations!B445</f>
        <v>174 Stanley Grove Longsight</v>
      </c>
      <c r="D477" s="13" t="str">
        <f>[2]Calculations!C445</f>
        <v>Residential</v>
      </c>
      <c r="E477" s="38">
        <f>[2]Calculations!E445</f>
        <v>8.8083799999999993E-3</v>
      </c>
      <c r="F477" s="38">
        <f>[2]Calculations!I445</f>
        <v>8.8083799999999993E-3</v>
      </c>
      <c r="G477" s="38">
        <f>[2]Calculations!M445</f>
        <v>100</v>
      </c>
      <c r="H477" s="38">
        <f>[2]Calculations!H445</f>
        <v>0</v>
      </c>
      <c r="I477" s="38">
        <f>[2]Calculations!L445</f>
        <v>0</v>
      </c>
      <c r="J477" s="38">
        <f>[2]Calculations!G445</f>
        <v>0</v>
      </c>
      <c r="K477" s="38">
        <f>[2]Calculations!K445</f>
        <v>0</v>
      </c>
      <c r="L477" s="38">
        <f>[2]Calculations!F445</f>
        <v>0</v>
      </c>
      <c r="M477" s="38">
        <f>[2]Calculations!J445</f>
        <v>0</v>
      </c>
      <c r="N477" s="38">
        <f>[2]Calculations!V445</f>
        <v>8.8083750001399994E-3</v>
      </c>
      <c r="O477" s="38">
        <f>[2]Calculations!W445</f>
        <v>99.999943237462503</v>
      </c>
      <c r="P477" s="38">
        <f>[2]Calculations!O445</f>
        <v>0</v>
      </c>
      <c r="Q477" s="38">
        <f>[2]Calculations!S445</f>
        <v>0</v>
      </c>
      <c r="R477" s="38">
        <f>[2]Calculations!Q445</f>
        <v>0</v>
      </c>
      <c r="S477" s="38">
        <f>[2]Calculations!T445</f>
        <v>0</v>
      </c>
      <c r="T477" s="38">
        <f>[2]Calculations!R445</f>
        <v>0</v>
      </c>
      <c r="U477" s="38">
        <f>[2]Calculations!U445</f>
        <v>0</v>
      </c>
      <c r="V477" s="38" t="str">
        <f>[2]Calculations!X445</f>
        <v>Not Modelled</v>
      </c>
      <c r="W477" s="38" t="str">
        <f>[2]Calculations!Y445</f>
        <v>N/A</v>
      </c>
      <c r="X477" s="38" t="s">
        <v>100</v>
      </c>
      <c r="Y477" s="73" t="s">
        <v>106</v>
      </c>
      <c r="Z477" s="74" t="s">
        <v>107</v>
      </c>
      <c r="AA477" s="38">
        <f>[2]Calculations!AA445</f>
        <v>0</v>
      </c>
      <c r="AB477" s="38">
        <f>[2]Calculations!AM445</f>
        <v>0</v>
      </c>
      <c r="AC477" s="38">
        <f>[2]Calculations!AB445</f>
        <v>0</v>
      </c>
      <c r="AD477" s="38">
        <f>[2]Calculations!AN445</f>
        <v>0</v>
      </c>
      <c r="AE477" s="38">
        <f>[2]Calculations!AC445</f>
        <v>0</v>
      </c>
      <c r="AF477" s="38">
        <f>[2]Calculations!AO445</f>
        <v>0</v>
      </c>
      <c r="AG477" s="38">
        <f>[2]Calculations!AD445</f>
        <v>0</v>
      </c>
      <c r="AH477" s="38">
        <f>[2]Calculations!AP445</f>
        <v>0</v>
      </c>
      <c r="AI477" s="38">
        <f>[2]Calculations!AE445</f>
        <v>0</v>
      </c>
      <c r="AJ477" s="38">
        <f>[2]Calculations!AQ445</f>
        <v>0</v>
      </c>
      <c r="AK477" s="38">
        <f>[2]Calculations!AF445</f>
        <v>0</v>
      </c>
      <c r="AL477" s="38">
        <f>[2]Calculations!AR445</f>
        <v>0</v>
      </c>
      <c r="AM477" s="38">
        <f>[2]Calculations!AG445</f>
        <v>0</v>
      </c>
      <c r="AN477" s="38">
        <f>[2]Calculations!AS445</f>
        <v>0</v>
      </c>
      <c r="AO477" s="38">
        <f>[2]Calculations!AH445</f>
        <v>0</v>
      </c>
      <c r="AP477" s="38">
        <f>[2]Calculations!AT445</f>
        <v>0</v>
      </c>
      <c r="AQ477" s="38">
        <f>[2]Calculations!AI445</f>
        <v>0</v>
      </c>
      <c r="AR477" s="38">
        <f>[2]Calculations!AU445</f>
        <v>0</v>
      </c>
      <c r="AS477" s="38">
        <f>[2]Calculations!AJ445</f>
        <v>0</v>
      </c>
      <c r="AT477" s="38">
        <f>[2]Calculations!AV445</f>
        <v>0</v>
      </c>
      <c r="AU477" s="38">
        <f>[2]Calculations!AK445</f>
        <v>0</v>
      </c>
      <c r="AV477" s="38">
        <f>[2]Calculations!AW445</f>
        <v>0</v>
      </c>
      <c r="AW477" s="13"/>
      <c r="AX477" s="13"/>
      <c r="AY477" s="85" t="str">
        <f>[2]Calculations!D445</f>
        <v>Land Supply 2018</v>
      </c>
    </row>
    <row r="478" spans="2:51" ht="14.5" x14ac:dyDescent="0.35">
      <c r="B478" s="13" t="str">
        <f>[2]Calculations!A446</f>
        <v>118209/FO/2017</v>
      </c>
      <c r="C478" s="30" t="str">
        <f>[2]Calculations!B446</f>
        <v>Peter House 2 Oxford Street Manchester M1 5AE</v>
      </c>
      <c r="D478" s="13" t="str">
        <f>[2]Calculations!C446</f>
        <v>Offices</v>
      </c>
      <c r="E478" s="38">
        <f>[2]Calculations!E446</f>
        <v>0.199906</v>
      </c>
      <c r="F478" s="38">
        <f>[2]Calculations!I446</f>
        <v>0.199906</v>
      </c>
      <c r="G478" s="38">
        <f>[2]Calculations!M446</f>
        <v>100</v>
      </c>
      <c r="H478" s="38">
        <f>[2]Calculations!H446</f>
        <v>0</v>
      </c>
      <c r="I478" s="38">
        <f>[2]Calculations!L446</f>
        <v>0</v>
      </c>
      <c r="J478" s="38">
        <f>[2]Calculations!G446</f>
        <v>0</v>
      </c>
      <c r="K478" s="38">
        <f>[2]Calculations!K446</f>
        <v>0</v>
      </c>
      <c r="L478" s="38">
        <f>[2]Calculations!F446</f>
        <v>0</v>
      </c>
      <c r="M478" s="38">
        <f>[2]Calculations!J446</f>
        <v>0</v>
      </c>
      <c r="N478" s="38">
        <f>[2]Calculations!V446</f>
        <v>0</v>
      </c>
      <c r="O478" s="38">
        <f>[2]Calculations!W446</f>
        <v>0</v>
      </c>
      <c r="P478" s="38">
        <f>[2]Calculations!O446</f>
        <v>7.97434E-5</v>
      </c>
      <c r="Q478" s="38">
        <f>[2]Calculations!S446</f>
        <v>3.9890448510800078E-2</v>
      </c>
      <c r="R478" s="38">
        <f>[2]Calculations!Q446</f>
        <v>0</v>
      </c>
      <c r="S478" s="38">
        <f>[2]Calculations!T446</f>
        <v>0</v>
      </c>
      <c r="T478" s="38">
        <f>[2]Calculations!R446</f>
        <v>0</v>
      </c>
      <c r="U478" s="38">
        <f>[2]Calculations!U446</f>
        <v>0</v>
      </c>
      <c r="V478" s="38" t="str">
        <f>[2]Calculations!X446</f>
        <v>Not Modelled</v>
      </c>
      <c r="W478" s="38" t="str">
        <f>[2]Calculations!Y446</f>
        <v>N/A</v>
      </c>
      <c r="X478" s="38" t="s">
        <v>101</v>
      </c>
      <c r="Y478" s="73" t="s">
        <v>105</v>
      </c>
      <c r="Z478" s="73" t="s">
        <v>1066</v>
      </c>
      <c r="AA478" s="38">
        <f>[2]Calculations!AA446</f>
        <v>0</v>
      </c>
      <c r="AB478" s="38">
        <f>[2]Calculations!AM446</f>
        <v>0</v>
      </c>
      <c r="AC478" s="38">
        <f>[2]Calculations!AB446</f>
        <v>0</v>
      </c>
      <c r="AD478" s="38">
        <f>[2]Calculations!AN446</f>
        <v>0</v>
      </c>
      <c r="AE478" s="38">
        <f>[2]Calculations!AC446</f>
        <v>0</v>
      </c>
      <c r="AF478" s="38">
        <f>[2]Calculations!AO446</f>
        <v>0</v>
      </c>
      <c r="AG478" s="38">
        <f>[2]Calculations!AD446</f>
        <v>0</v>
      </c>
      <c r="AH478" s="38">
        <f>[2]Calculations!AP446</f>
        <v>0</v>
      </c>
      <c r="AI478" s="38">
        <f>[2]Calculations!AE446</f>
        <v>0</v>
      </c>
      <c r="AJ478" s="38">
        <f>[2]Calculations!AQ446</f>
        <v>0</v>
      </c>
      <c r="AK478" s="38">
        <f>[2]Calculations!AF446</f>
        <v>0</v>
      </c>
      <c r="AL478" s="38">
        <f>[2]Calculations!AR446</f>
        <v>0</v>
      </c>
      <c r="AM478" s="38">
        <f>[2]Calculations!AG446</f>
        <v>0</v>
      </c>
      <c r="AN478" s="38">
        <f>[2]Calculations!AS446</f>
        <v>0</v>
      </c>
      <c r="AO478" s="38">
        <f>[2]Calculations!AH446</f>
        <v>0</v>
      </c>
      <c r="AP478" s="38">
        <f>[2]Calculations!AT446</f>
        <v>0</v>
      </c>
      <c r="AQ478" s="38">
        <f>[2]Calculations!AI446</f>
        <v>0.197823232248</v>
      </c>
      <c r="AR478" s="38">
        <f>[2]Calculations!AU446</f>
        <v>98.958126443428412</v>
      </c>
      <c r="AS478" s="38">
        <f>[2]Calculations!AJ446</f>
        <v>0</v>
      </c>
      <c r="AT478" s="38">
        <f>[2]Calculations!AV446</f>
        <v>0</v>
      </c>
      <c r="AU478" s="38">
        <f>[2]Calculations!AK446</f>
        <v>0</v>
      </c>
      <c r="AV478" s="38">
        <f>[2]Calculations!AW446</f>
        <v>0</v>
      </c>
      <c r="AW478" s="13"/>
      <c r="AX478" s="13"/>
      <c r="AY478" s="85" t="str">
        <f>[2]Calculations!D446</f>
        <v>Land Supply 2018</v>
      </c>
    </row>
    <row r="479" spans="2:51" ht="14.5" x14ac:dyDescent="0.35">
      <c r="B479" s="13" t="str">
        <f>[2]Calculations!A447</f>
        <v>118288/FO/2017</v>
      </c>
      <c r="C479" s="30" t="str">
        <f>[2]Calculations!B447</f>
        <v>77 Church Lane Lightbowne</v>
      </c>
      <c r="D479" s="13" t="str">
        <f>[2]Calculations!C447</f>
        <v>Residential</v>
      </c>
      <c r="E479" s="38">
        <f>[2]Calculations!E447</f>
        <v>0.208287</v>
      </c>
      <c r="F479" s="38">
        <f>[2]Calculations!I447</f>
        <v>0.208287</v>
      </c>
      <c r="G479" s="38">
        <f>[2]Calculations!M447</f>
        <v>100</v>
      </c>
      <c r="H479" s="38">
        <f>[2]Calculations!H447</f>
        <v>0</v>
      </c>
      <c r="I479" s="38">
        <f>[2]Calculations!L447</f>
        <v>0</v>
      </c>
      <c r="J479" s="38">
        <f>[2]Calculations!G447</f>
        <v>0</v>
      </c>
      <c r="K479" s="38">
        <f>[2]Calculations!K447</f>
        <v>0</v>
      </c>
      <c r="L479" s="38">
        <f>[2]Calculations!F447</f>
        <v>0</v>
      </c>
      <c r="M479" s="38">
        <f>[2]Calculations!J447</f>
        <v>0</v>
      </c>
      <c r="N479" s="38">
        <f>[2]Calculations!V447</f>
        <v>0</v>
      </c>
      <c r="O479" s="38">
        <f>[2]Calculations!W447</f>
        <v>0</v>
      </c>
      <c r="P479" s="38">
        <f>[2]Calculations!O447</f>
        <v>1.3412800000000001E-2</v>
      </c>
      <c r="Q479" s="38">
        <f>[2]Calculations!S447</f>
        <v>6.4395761617383709</v>
      </c>
      <c r="R479" s="38">
        <f>[2]Calculations!Q447</f>
        <v>0</v>
      </c>
      <c r="S479" s="38">
        <f>[2]Calculations!T447</f>
        <v>0</v>
      </c>
      <c r="T479" s="38">
        <f>[2]Calculations!R447</f>
        <v>0</v>
      </c>
      <c r="U479" s="38">
        <f>[2]Calculations!U447</f>
        <v>0</v>
      </c>
      <c r="V479" s="38" t="str">
        <f>[2]Calculations!X447</f>
        <v>Not Modelled</v>
      </c>
      <c r="W479" s="38" t="str">
        <f>[2]Calculations!Y447</f>
        <v>N/A</v>
      </c>
      <c r="X479" s="38" t="s">
        <v>100</v>
      </c>
      <c r="Y479" s="73" t="s">
        <v>105</v>
      </c>
      <c r="Z479" s="73" t="s">
        <v>1066</v>
      </c>
      <c r="AA479" s="38">
        <f>[2]Calculations!AA447</f>
        <v>0</v>
      </c>
      <c r="AB479" s="38">
        <f>[2]Calculations!AM447</f>
        <v>0</v>
      </c>
      <c r="AC479" s="38">
        <f>[2]Calculations!AB447</f>
        <v>0</v>
      </c>
      <c r="AD479" s="38">
        <f>[2]Calculations!AN447</f>
        <v>0</v>
      </c>
      <c r="AE479" s="38">
        <f>[2]Calculations!AC447</f>
        <v>0</v>
      </c>
      <c r="AF479" s="38">
        <f>[2]Calculations!AO447</f>
        <v>0</v>
      </c>
      <c r="AG479" s="38">
        <f>[2]Calculations!AD447</f>
        <v>0</v>
      </c>
      <c r="AH479" s="38">
        <f>[2]Calculations!AP447</f>
        <v>0</v>
      </c>
      <c r="AI479" s="38">
        <f>[2]Calculations!AE447</f>
        <v>0</v>
      </c>
      <c r="AJ479" s="38">
        <f>[2]Calculations!AQ447</f>
        <v>0</v>
      </c>
      <c r="AK479" s="38">
        <f>[2]Calculations!AF447</f>
        <v>0</v>
      </c>
      <c r="AL479" s="38">
        <f>[2]Calculations!AR447</f>
        <v>0</v>
      </c>
      <c r="AM479" s="38">
        <f>[2]Calculations!AG447</f>
        <v>0</v>
      </c>
      <c r="AN479" s="38">
        <f>[2]Calculations!AS447</f>
        <v>0</v>
      </c>
      <c r="AO479" s="38">
        <f>[2]Calculations!AH447</f>
        <v>0</v>
      </c>
      <c r="AP479" s="38">
        <f>[2]Calculations!AT447</f>
        <v>0</v>
      </c>
      <c r="AQ479" s="38">
        <f>[2]Calculations!AI447</f>
        <v>0.20828727999900001</v>
      </c>
      <c r="AR479" s="38">
        <f>[2]Calculations!AU447</f>
        <v>100.0001344294171</v>
      </c>
      <c r="AS479" s="38">
        <f>[2]Calculations!AJ447</f>
        <v>0</v>
      </c>
      <c r="AT479" s="38">
        <f>[2]Calculations!AV447</f>
        <v>0</v>
      </c>
      <c r="AU479" s="38">
        <f>[2]Calculations!AK447</f>
        <v>0</v>
      </c>
      <c r="AV479" s="38">
        <f>[2]Calculations!AW447</f>
        <v>0</v>
      </c>
      <c r="AW479" s="13"/>
      <c r="AX479" s="13"/>
      <c r="AY479" s="85" t="str">
        <f>[2]Calculations!D447</f>
        <v>Land Supply 2018</v>
      </c>
    </row>
    <row r="480" spans="2:51" ht="26" x14ac:dyDescent="0.35">
      <c r="B480" s="13" t="str">
        <f>[2]Calculations!A448</f>
        <v>118291/P3MPA/2017</v>
      </c>
      <c r="C480" s="30" t="str">
        <f>[2]Calculations!B448</f>
        <v>382 - 384 Claremont Road</v>
      </c>
      <c r="D480" s="13" t="str">
        <f>[2]Calculations!C448</f>
        <v>Residential</v>
      </c>
      <c r="E480" s="38">
        <f>[2]Calculations!E448</f>
        <v>1.4604499999999999E-2</v>
      </c>
      <c r="F480" s="38">
        <f>[2]Calculations!I448</f>
        <v>1.4604499999999999E-2</v>
      </c>
      <c r="G480" s="38">
        <f>[2]Calculations!M448</f>
        <v>100</v>
      </c>
      <c r="H480" s="38">
        <f>[2]Calculations!H448</f>
        <v>0</v>
      </c>
      <c r="I480" s="38">
        <f>[2]Calculations!L448</f>
        <v>0</v>
      </c>
      <c r="J480" s="38">
        <f>[2]Calculations!G448</f>
        <v>0</v>
      </c>
      <c r="K480" s="38">
        <f>[2]Calculations!K448</f>
        <v>0</v>
      </c>
      <c r="L480" s="38">
        <f>[2]Calculations!F448</f>
        <v>0</v>
      </c>
      <c r="M480" s="38">
        <f>[2]Calculations!J448</f>
        <v>0</v>
      </c>
      <c r="N480" s="38">
        <f>[2]Calculations!V448</f>
        <v>0</v>
      </c>
      <c r="O480" s="38">
        <f>[2]Calculations!W448</f>
        <v>0</v>
      </c>
      <c r="P480" s="38">
        <f>[2]Calculations!O448</f>
        <v>0</v>
      </c>
      <c r="Q480" s="38">
        <f>[2]Calculations!S448</f>
        <v>0</v>
      </c>
      <c r="R480" s="38">
        <f>[2]Calculations!Q448</f>
        <v>0</v>
      </c>
      <c r="S480" s="38">
        <f>[2]Calculations!T448</f>
        <v>0</v>
      </c>
      <c r="T480" s="38">
        <f>[2]Calculations!R448</f>
        <v>0</v>
      </c>
      <c r="U480" s="38">
        <f>[2]Calculations!U448</f>
        <v>0</v>
      </c>
      <c r="V480" s="38" t="str">
        <f>[2]Calculations!X448</f>
        <v>Not Modelled</v>
      </c>
      <c r="W480" s="38" t="str">
        <f>[2]Calculations!Y448</f>
        <v>N/A</v>
      </c>
      <c r="X480" s="38" t="s">
        <v>100</v>
      </c>
      <c r="Y480" s="73" t="s">
        <v>106</v>
      </c>
      <c r="Z480" s="74" t="s">
        <v>107</v>
      </c>
      <c r="AA480" s="38">
        <f>[2]Calculations!AA448</f>
        <v>0</v>
      </c>
      <c r="AB480" s="38">
        <f>[2]Calculations!AM448</f>
        <v>0</v>
      </c>
      <c r="AC480" s="38">
        <f>[2]Calculations!AB448</f>
        <v>0</v>
      </c>
      <c r="AD480" s="38">
        <f>[2]Calculations!AN448</f>
        <v>0</v>
      </c>
      <c r="AE480" s="38">
        <f>[2]Calculations!AC448</f>
        <v>0</v>
      </c>
      <c r="AF480" s="38">
        <f>[2]Calculations!AO448</f>
        <v>0</v>
      </c>
      <c r="AG480" s="38">
        <f>[2]Calculations!AD448</f>
        <v>0</v>
      </c>
      <c r="AH480" s="38">
        <f>[2]Calculations!AP448</f>
        <v>0</v>
      </c>
      <c r="AI480" s="38">
        <f>[2]Calculations!AE448</f>
        <v>0</v>
      </c>
      <c r="AJ480" s="38">
        <f>[2]Calculations!AQ448</f>
        <v>0</v>
      </c>
      <c r="AK480" s="38">
        <f>[2]Calculations!AF448</f>
        <v>0</v>
      </c>
      <c r="AL480" s="38">
        <f>[2]Calculations!AR448</f>
        <v>0</v>
      </c>
      <c r="AM480" s="38">
        <f>[2]Calculations!AG448</f>
        <v>0</v>
      </c>
      <c r="AN480" s="38">
        <f>[2]Calculations!AS448</f>
        <v>0</v>
      </c>
      <c r="AO480" s="38">
        <f>[2]Calculations!AH448</f>
        <v>0</v>
      </c>
      <c r="AP480" s="38">
        <f>[2]Calculations!AT448</f>
        <v>0</v>
      </c>
      <c r="AQ480" s="38">
        <f>[2]Calculations!AI448</f>
        <v>0</v>
      </c>
      <c r="AR480" s="38">
        <f>[2]Calculations!AU448</f>
        <v>0</v>
      </c>
      <c r="AS480" s="38">
        <f>[2]Calculations!AJ448</f>
        <v>0</v>
      </c>
      <c r="AT480" s="38">
        <f>[2]Calculations!AV448</f>
        <v>0</v>
      </c>
      <c r="AU480" s="38">
        <f>[2]Calculations!AK448</f>
        <v>0</v>
      </c>
      <c r="AV480" s="38">
        <f>[2]Calculations!AW448</f>
        <v>0</v>
      </c>
      <c r="AW480" s="13"/>
      <c r="AX480" s="13"/>
      <c r="AY480" s="85" t="str">
        <f>[2]Calculations!D448</f>
        <v>Land Supply 2018</v>
      </c>
    </row>
    <row r="481" spans="2:51" ht="14.5" x14ac:dyDescent="0.35">
      <c r="B481" s="13" t="str">
        <f>[2]Calculations!A449</f>
        <v>118354/FO/2017</v>
      </c>
      <c r="C481" s="30" t="str">
        <f>[2]Calculations!B449</f>
        <v>Manager's Flat, Rowan Court 9 Green Street</v>
      </c>
      <c r="D481" s="13" t="str">
        <f>[2]Calculations!C449</f>
        <v>Residential</v>
      </c>
      <c r="E481" s="38">
        <f>[2]Calculations!E449</f>
        <v>0.33268199999999998</v>
      </c>
      <c r="F481" s="38">
        <f>[2]Calculations!I449</f>
        <v>0.33252846000000597</v>
      </c>
      <c r="G481" s="38">
        <f>[2]Calculations!M449</f>
        <v>99.953847818639417</v>
      </c>
      <c r="H481" s="38">
        <f>[2]Calculations!H449</f>
        <v>1.53539999994E-4</v>
      </c>
      <c r="I481" s="38">
        <f>[2]Calculations!L449</f>
        <v>4.6152181360578574E-2</v>
      </c>
      <c r="J481" s="38">
        <f>[2]Calculations!G449</f>
        <v>0</v>
      </c>
      <c r="K481" s="38">
        <f>[2]Calculations!K449</f>
        <v>0</v>
      </c>
      <c r="L481" s="38">
        <f>[2]Calculations!F449</f>
        <v>0</v>
      </c>
      <c r="M481" s="38">
        <f>[2]Calculations!J449</f>
        <v>0</v>
      </c>
      <c r="N481" s="38">
        <f>[2]Calculations!V449</f>
        <v>0</v>
      </c>
      <c r="O481" s="38">
        <f>[2]Calculations!W449</f>
        <v>0</v>
      </c>
      <c r="P481" s="38">
        <f>[2]Calculations!O449</f>
        <v>5.8000000000000003E-2</v>
      </c>
      <c r="Q481" s="38">
        <f>[2]Calculations!S449</f>
        <v>17.434066165286975</v>
      </c>
      <c r="R481" s="38">
        <f>[2]Calculations!Q449</f>
        <v>2.2800000000000001E-2</v>
      </c>
      <c r="S481" s="38">
        <f>[2]Calculations!T449</f>
        <v>6.8533915270438452</v>
      </c>
      <c r="T481" s="38">
        <f>[2]Calculations!R449</f>
        <v>0</v>
      </c>
      <c r="U481" s="38">
        <f>[2]Calculations!U449</f>
        <v>0</v>
      </c>
      <c r="V481" s="38" t="str">
        <f>[2]Calculations!X449</f>
        <v>Not Modelled</v>
      </c>
      <c r="W481" s="38" t="str">
        <f>[2]Calculations!Y449</f>
        <v>N/A</v>
      </c>
      <c r="X481" s="38" t="s">
        <v>100</v>
      </c>
      <c r="Y481" s="73" t="s">
        <v>105</v>
      </c>
      <c r="Z481" s="73" t="s">
        <v>1066</v>
      </c>
      <c r="AA481" s="38">
        <f>[2]Calculations!AA449</f>
        <v>0</v>
      </c>
      <c r="AB481" s="38">
        <f>[2]Calculations!AM449</f>
        <v>0</v>
      </c>
      <c r="AC481" s="38">
        <f>[2]Calculations!AB449</f>
        <v>0</v>
      </c>
      <c r="AD481" s="38">
        <f>[2]Calculations!AN449</f>
        <v>0</v>
      </c>
      <c r="AE481" s="38">
        <f>[2]Calculations!AC449</f>
        <v>0</v>
      </c>
      <c r="AF481" s="38">
        <f>[2]Calculations!AO449</f>
        <v>0</v>
      </c>
      <c r="AG481" s="38">
        <f>[2]Calculations!AD449</f>
        <v>0</v>
      </c>
      <c r="AH481" s="38">
        <f>[2]Calculations!AP449</f>
        <v>0</v>
      </c>
      <c r="AI481" s="38">
        <f>[2]Calculations!AE449</f>
        <v>0</v>
      </c>
      <c r="AJ481" s="38">
        <f>[2]Calculations!AQ449</f>
        <v>0</v>
      </c>
      <c r="AK481" s="38">
        <f>[2]Calculations!AF449</f>
        <v>0</v>
      </c>
      <c r="AL481" s="38">
        <f>[2]Calculations!AR449</f>
        <v>0</v>
      </c>
      <c r="AM481" s="38">
        <f>[2]Calculations!AG449</f>
        <v>0</v>
      </c>
      <c r="AN481" s="38">
        <f>[2]Calculations!AS449</f>
        <v>0</v>
      </c>
      <c r="AO481" s="38">
        <f>[2]Calculations!AH449</f>
        <v>0</v>
      </c>
      <c r="AP481" s="38">
        <f>[2]Calculations!AT449</f>
        <v>0</v>
      </c>
      <c r="AQ481" s="38">
        <f>[2]Calculations!AI449</f>
        <v>0</v>
      </c>
      <c r="AR481" s="38">
        <f>[2]Calculations!AU449</f>
        <v>0</v>
      </c>
      <c r="AS481" s="38">
        <f>[2]Calculations!AJ449</f>
        <v>0</v>
      </c>
      <c r="AT481" s="38">
        <f>[2]Calculations!AV449</f>
        <v>0</v>
      </c>
      <c r="AU481" s="38">
        <f>[2]Calculations!AK449</f>
        <v>0</v>
      </c>
      <c r="AV481" s="38">
        <f>[2]Calculations!AW449</f>
        <v>0</v>
      </c>
      <c r="AW481" s="13"/>
      <c r="AX481" s="13"/>
      <c r="AY481" s="85" t="str">
        <f>[2]Calculations!D449</f>
        <v>Land Supply 2018</v>
      </c>
    </row>
    <row r="482" spans="2:51" ht="26" x14ac:dyDescent="0.35">
      <c r="B482" s="13" t="str">
        <f>[2]Calculations!A450</f>
        <v>118376/FO/2017</v>
      </c>
      <c r="C482" s="30" t="str">
        <f>[2]Calculations!B450</f>
        <v>Arden Court 1 Oakhouse Drive</v>
      </c>
      <c r="D482" s="13" t="str">
        <f>[2]Calculations!C450</f>
        <v>Residential</v>
      </c>
      <c r="E482" s="38">
        <f>[2]Calculations!E450</f>
        <v>0.298153</v>
      </c>
      <c r="F482" s="38">
        <f>[2]Calculations!I450</f>
        <v>0.298153</v>
      </c>
      <c r="G482" s="38">
        <f>[2]Calculations!M450</f>
        <v>100</v>
      </c>
      <c r="H482" s="38">
        <f>[2]Calculations!H450</f>
        <v>0</v>
      </c>
      <c r="I482" s="38">
        <f>[2]Calculations!L450</f>
        <v>0</v>
      </c>
      <c r="J482" s="38">
        <f>[2]Calculations!G450</f>
        <v>0</v>
      </c>
      <c r="K482" s="38">
        <f>[2]Calculations!K450</f>
        <v>0</v>
      </c>
      <c r="L482" s="38">
        <f>[2]Calculations!F450</f>
        <v>0</v>
      </c>
      <c r="M482" s="38">
        <f>[2]Calculations!J450</f>
        <v>0</v>
      </c>
      <c r="N482" s="38">
        <f>[2]Calculations!V450</f>
        <v>0</v>
      </c>
      <c r="O482" s="38">
        <f>[2]Calculations!W450</f>
        <v>0</v>
      </c>
      <c r="P482" s="38">
        <f>[2]Calculations!O450</f>
        <v>0</v>
      </c>
      <c r="Q482" s="38">
        <f>[2]Calculations!S450</f>
        <v>0</v>
      </c>
      <c r="R482" s="38">
        <f>[2]Calculations!Q450</f>
        <v>0</v>
      </c>
      <c r="S482" s="38">
        <f>[2]Calculations!T450</f>
        <v>0</v>
      </c>
      <c r="T482" s="38">
        <f>[2]Calculations!R450</f>
        <v>0</v>
      </c>
      <c r="U482" s="38">
        <f>[2]Calculations!U450</f>
        <v>0</v>
      </c>
      <c r="V482" s="38" t="str">
        <f>[2]Calculations!X450</f>
        <v>Not Modelled</v>
      </c>
      <c r="W482" s="38" t="str">
        <f>[2]Calculations!Y450</f>
        <v>N/A</v>
      </c>
      <c r="X482" s="38" t="s">
        <v>100</v>
      </c>
      <c r="Y482" s="73" t="s">
        <v>106</v>
      </c>
      <c r="Z482" s="74" t="s">
        <v>107</v>
      </c>
      <c r="AA482" s="38">
        <f>[2]Calculations!AA450</f>
        <v>0</v>
      </c>
      <c r="AB482" s="38">
        <f>[2]Calculations!AM450</f>
        <v>0</v>
      </c>
      <c r="AC482" s="38">
        <f>[2]Calculations!AB450</f>
        <v>0</v>
      </c>
      <c r="AD482" s="38">
        <f>[2]Calculations!AN450</f>
        <v>0</v>
      </c>
      <c r="AE482" s="38">
        <f>[2]Calculations!AC450</f>
        <v>0</v>
      </c>
      <c r="AF482" s="38">
        <f>[2]Calculations!AO450</f>
        <v>0</v>
      </c>
      <c r="AG482" s="38">
        <f>[2]Calculations!AD450</f>
        <v>0</v>
      </c>
      <c r="AH482" s="38">
        <f>[2]Calculations!AP450</f>
        <v>0</v>
      </c>
      <c r="AI482" s="38">
        <f>[2]Calculations!AE450</f>
        <v>0</v>
      </c>
      <c r="AJ482" s="38">
        <f>[2]Calculations!AQ450</f>
        <v>0</v>
      </c>
      <c r="AK482" s="38">
        <f>[2]Calculations!AF450</f>
        <v>0</v>
      </c>
      <c r="AL482" s="38">
        <f>[2]Calculations!AR450</f>
        <v>0</v>
      </c>
      <c r="AM482" s="38">
        <f>[2]Calculations!AG450</f>
        <v>0</v>
      </c>
      <c r="AN482" s="38">
        <f>[2]Calculations!AS450</f>
        <v>0</v>
      </c>
      <c r="AO482" s="38">
        <f>[2]Calculations!AH450</f>
        <v>0</v>
      </c>
      <c r="AP482" s="38">
        <f>[2]Calculations!AT450</f>
        <v>0</v>
      </c>
      <c r="AQ482" s="38">
        <f>[2]Calculations!AI450</f>
        <v>0</v>
      </c>
      <c r="AR482" s="38">
        <f>[2]Calculations!AU450</f>
        <v>0</v>
      </c>
      <c r="AS482" s="38">
        <f>[2]Calculations!AJ450</f>
        <v>0</v>
      </c>
      <c r="AT482" s="38">
        <f>[2]Calculations!AV450</f>
        <v>0</v>
      </c>
      <c r="AU482" s="38">
        <f>[2]Calculations!AK450</f>
        <v>0</v>
      </c>
      <c r="AV482" s="38">
        <f>[2]Calculations!AW450</f>
        <v>0</v>
      </c>
      <c r="AW482" s="13"/>
      <c r="AX482" s="13"/>
      <c r="AY482" s="85" t="str">
        <f>[2]Calculations!D450</f>
        <v>Land Supply 2018</v>
      </c>
    </row>
    <row r="483" spans="2:51" ht="26" x14ac:dyDescent="0.35">
      <c r="B483" s="13" t="str">
        <f>[2]Calculations!A451</f>
        <v>118396/FO/2017</v>
      </c>
      <c r="C483" s="30" t="str">
        <f>[2]Calculations!B451</f>
        <v>75 East Road Longsight</v>
      </c>
      <c r="D483" s="13" t="str">
        <f>[2]Calculations!C451</f>
        <v>Residential</v>
      </c>
      <c r="E483" s="38">
        <f>[2]Calculations!E451</f>
        <v>2.0801900000000002E-2</v>
      </c>
      <c r="F483" s="38">
        <f>[2]Calculations!I451</f>
        <v>2.0801900000000002E-2</v>
      </c>
      <c r="G483" s="38">
        <f>[2]Calculations!M451</f>
        <v>100</v>
      </c>
      <c r="H483" s="38">
        <f>[2]Calculations!H451</f>
        <v>0</v>
      </c>
      <c r="I483" s="38">
        <f>[2]Calculations!L451</f>
        <v>0</v>
      </c>
      <c r="J483" s="38">
        <f>[2]Calculations!G451</f>
        <v>0</v>
      </c>
      <c r="K483" s="38">
        <f>[2]Calculations!K451</f>
        <v>0</v>
      </c>
      <c r="L483" s="38">
        <f>[2]Calculations!F451</f>
        <v>0</v>
      </c>
      <c r="M483" s="38">
        <f>[2]Calculations!J451</f>
        <v>0</v>
      </c>
      <c r="N483" s="38">
        <f>[2]Calculations!V451</f>
        <v>0</v>
      </c>
      <c r="O483" s="38">
        <f>[2]Calculations!W451</f>
        <v>0</v>
      </c>
      <c r="P483" s="38">
        <f>[2]Calculations!O451</f>
        <v>0</v>
      </c>
      <c r="Q483" s="38">
        <f>[2]Calculations!S451</f>
        <v>0</v>
      </c>
      <c r="R483" s="38">
        <f>[2]Calculations!Q451</f>
        <v>0</v>
      </c>
      <c r="S483" s="38">
        <f>[2]Calculations!T451</f>
        <v>0</v>
      </c>
      <c r="T483" s="38">
        <f>[2]Calculations!R451</f>
        <v>0</v>
      </c>
      <c r="U483" s="38">
        <f>[2]Calculations!U451</f>
        <v>0</v>
      </c>
      <c r="V483" s="38" t="str">
        <f>[2]Calculations!X451</f>
        <v>Not Modelled</v>
      </c>
      <c r="W483" s="38" t="str">
        <f>[2]Calculations!Y451</f>
        <v>N/A</v>
      </c>
      <c r="X483" s="38" t="s">
        <v>100</v>
      </c>
      <c r="Y483" s="73" t="s">
        <v>106</v>
      </c>
      <c r="Z483" s="74" t="s">
        <v>107</v>
      </c>
      <c r="AA483" s="38">
        <f>[2]Calculations!AA451</f>
        <v>0</v>
      </c>
      <c r="AB483" s="38">
        <f>[2]Calculations!AM451</f>
        <v>0</v>
      </c>
      <c r="AC483" s="38">
        <f>[2]Calculations!AB451</f>
        <v>0</v>
      </c>
      <c r="AD483" s="38">
        <f>[2]Calculations!AN451</f>
        <v>0</v>
      </c>
      <c r="AE483" s="38">
        <f>[2]Calculations!AC451</f>
        <v>0</v>
      </c>
      <c r="AF483" s="38">
        <f>[2]Calculations!AO451</f>
        <v>0</v>
      </c>
      <c r="AG483" s="38">
        <f>[2]Calculations!AD451</f>
        <v>0</v>
      </c>
      <c r="AH483" s="38">
        <f>[2]Calculations!AP451</f>
        <v>0</v>
      </c>
      <c r="AI483" s="38">
        <f>[2]Calculations!AE451</f>
        <v>0</v>
      </c>
      <c r="AJ483" s="38">
        <f>[2]Calculations!AQ451</f>
        <v>0</v>
      </c>
      <c r="AK483" s="38">
        <f>[2]Calculations!AF451</f>
        <v>0</v>
      </c>
      <c r="AL483" s="38">
        <f>[2]Calculations!AR451</f>
        <v>0</v>
      </c>
      <c r="AM483" s="38">
        <f>[2]Calculations!AG451</f>
        <v>0</v>
      </c>
      <c r="AN483" s="38">
        <f>[2]Calculations!AS451</f>
        <v>0</v>
      </c>
      <c r="AO483" s="38">
        <f>[2]Calculations!AH451</f>
        <v>0</v>
      </c>
      <c r="AP483" s="38">
        <f>[2]Calculations!AT451</f>
        <v>0</v>
      </c>
      <c r="AQ483" s="38">
        <f>[2]Calculations!AI451</f>
        <v>0</v>
      </c>
      <c r="AR483" s="38">
        <f>[2]Calculations!AU451</f>
        <v>0</v>
      </c>
      <c r="AS483" s="38">
        <f>[2]Calculations!AJ451</f>
        <v>0</v>
      </c>
      <c r="AT483" s="38">
        <f>[2]Calculations!AV451</f>
        <v>0</v>
      </c>
      <c r="AU483" s="38">
        <f>[2]Calculations!AK451</f>
        <v>0</v>
      </c>
      <c r="AV483" s="38">
        <f>[2]Calculations!AW451</f>
        <v>0</v>
      </c>
      <c r="AW483" s="13"/>
      <c r="AX483" s="13"/>
      <c r="AY483" s="85" t="str">
        <f>[2]Calculations!D451</f>
        <v>Land Supply 2018</v>
      </c>
    </row>
    <row r="484" spans="2:51" ht="14.5" x14ac:dyDescent="0.35">
      <c r="B484" s="13" t="str">
        <f>[2]Calculations!A452</f>
        <v>118405/FO/2017</v>
      </c>
      <c r="C484" s="30" t="str">
        <f>[2]Calculations!B452</f>
        <v>Land Adjacent To 76 Manley Road</v>
      </c>
      <c r="D484" s="13" t="str">
        <f>[2]Calculations!C452</f>
        <v>Residential</v>
      </c>
      <c r="E484" s="38">
        <f>[2]Calculations!E452</f>
        <v>2.2611800000000001E-2</v>
      </c>
      <c r="F484" s="38">
        <f>[2]Calculations!I452</f>
        <v>2.2611800000000001E-2</v>
      </c>
      <c r="G484" s="38">
        <f>[2]Calculations!M452</f>
        <v>100</v>
      </c>
      <c r="H484" s="38">
        <f>[2]Calculations!H452</f>
        <v>0</v>
      </c>
      <c r="I484" s="38">
        <f>[2]Calculations!L452</f>
        <v>0</v>
      </c>
      <c r="J484" s="38">
        <f>[2]Calculations!G452</f>
        <v>0</v>
      </c>
      <c r="K484" s="38">
        <f>[2]Calculations!K452</f>
        <v>0</v>
      </c>
      <c r="L484" s="38">
        <f>[2]Calculations!F452</f>
        <v>0</v>
      </c>
      <c r="M484" s="38">
        <f>[2]Calculations!J452</f>
        <v>0</v>
      </c>
      <c r="N484" s="38">
        <f>[2]Calculations!V452</f>
        <v>2.2611755000000001E-2</v>
      </c>
      <c r="O484" s="38">
        <f>[2]Calculations!W452</f>
        <v>99.999800988864223</v>
      </c>
      <c r="P484" s="38">
        <f>[2]Calculations!O452</f>
        <v>1.4523299999999999E-2</v>
      </c>
      <c r="Q484" s="38">
        <f>[2]Calculations!S452</f>
        <v>64.228853961206084</v>
      </c>
      <c r="R484" s="38">
        <f>[2]Calculations!Q452</f>
        <v>0</v>
      </c>
      <c r="S484" s="38">
        <f>[2]Calculations!T452</f>
        <v>0</v>
      </c>
      <c r="T484" s="38">
        <f>[2]Calculations!R452</f>
        <v>0</v>
      </c>
      <c r="U484" s="38">
        <f>[2]Calculations!U452</f>
        <v>0</v>
      </c>
      <c r="V484" s="38" t="str">
        <f>[2]Calculations!X452</f>
        <v>Not Modelled</v>
      </c>
      <c r="W484" s="38" t="str">
        <f>[2]Calculations!Y452</f>
        <v>N/A</v>
      </c>
      <c r="X484" s="38" t="s">
        <v>100</v>
      </c>
      <c r="Y484" s="73" t="s">
        <v>105</v>
      </c>
      <c r="Z484" s="73" t="s">
        <v>1066</v>
      </c>
      <c r="AA484" s="38">
        <f>[2]Calculations!AA452</f>
        <v>0</v>
      </c>
      <c r="AB484" s="38">
        <f>[2]Calculations!AM452</f>
        <v>0</v>
      </c>
      <c r="AC484" s="38">
        <f>[2]Calculations!AB452</f>
        <v>0</v>
      </c>
      <c r="AD484" s="38">
        <f>[2]Calculations!AN452</f>
        <v>0</v>
      </c>
      <c r="AE484" s="38">
        <f>[2]Calculations!AC452</f>
        <v>0</v>
      </c>
      <c r="AF484" s="38">
        <f>[2]Calculations!AO452</f>
        <v>0</v>
      </c>
      <c r="AG484" s="38">
        <f>[2]Calculations!AD452</f>
        <v>0</v>
      </c>
      <c r="AH484" s="38">
        <f>[2]Calculations!AP452</f>
        <v>0</v>
      </c>
      <c r="AI484" s="38">
        <f>[2]Calculations!AE452</f>
        <v>0</v>
      </c>
      <c r="AJ484" s="38">
        <f>[2]Calculations!AQ452</f>
        <v>0</v>
      </c>
      <c r="AK484" s="38">
        <f>[2]Calculations!AF452</f>
        <v>0</v>
      </c>
      <c r="AL484" s="38">
        <f>[2]Calculations!AR452</f>
        <v>0</v>
      </c>
      <c r="AM484" s="38">
        <f>[2]Calculations!AG452</f>
        <v>0</v>
      </c>
      <c r="AN484" s="38">
        <f>[2]Calculations!AS452</f>
        <v>0</v>
      </c>
      <c r="AO484" s="38">
        <f>[2]Calculations!AH452</f>
        <v>0</v>
      </c>
      <c r="AP484" s="38">
        <f>[2]Calculations!AT452</f>
        <v>0</v>
      </c>
      <c r="AQ484" s="38">
        <f>[2]Calculations!AI452</f>
        <v>0</v>
      </c>
      <c r="AR484" s="38">
        <f>[2]Calculations!AU452</f>
        <v>0</v>
      </c>
      <c r="AS484" s="38">
        <f>[2]Calculations!AJ452</f>
        <v>0</v>
      </c>
      <c r="AT484" s="38">
        <f>[2]Calculations!AV452</f>
        <v>0</v>
      </c>
      <c r="AU484" s="38">
        <f>[2]Calculations!AK452</f>
        <v>0</v>
      </c>
      <c r="AV484" s="38">
        <f>[2]Calculations!AW452</f>
        <v>0</v>
      </c>
      <c r="AW484" s="13"/>
      <c r="AX484" s="13"/>
      <c r="AY484" s="85" t="str">
        <f>[2]Calculations!D452</f>
        <v>Land Supply 2018</v>
      </c>
    </row>
    <row r="485" spans="2:51" ht="26" x14ac:dyDescent="0.35">
      <c r="B485" s="13" t="str">
        <f>[2]Calculations!A453</f>
        <v>118482/FO/2017</v>
      </c>
      <c r="C485" s="30" t="str">
        <f>[2]Calculations!B453</f>
        <v>Portway Hotel Ruddpark Road</v>
      </c>
      <c r="D485" s="13" t="str">
        <f>[2]Calculations!C453</f>
        <v>Residential</v>
      </c>
      <c r="E485" s="38">
        <f>[2]Calculations!E453</f>
        <v>0.223911</v>
      </c>
      <c r="F485" s="38">
        <f>[2]Calculations!I453</f>
        <v>0.223911</v>
      </c>
      <c r="G485" s="38">
        <f>[2]Calculations!M453</f>
        <v>100</v>
      </c>
      <c r="H485" s="38">
        <f>[2]Calculations!H453</f>
        <v>0</v>
      </c>
      <c r="I485" s="38">
        <f>[2]Calculations!L453</f>
        <v>0</v>
      </c>
      <c r="J485" s="38">
        <f>[2]Calculations!G453</f>
        <v>0</v>
      </c>
      <c r="K485" s="38">
        <f>[2]Calculations!K453</f>
        <v>0</v>
      </c>
      <c r="L485" s="38">
        <f>[2]Calculations!F453</f>
        <v>0</v>
      </c>
      <c r="M485" s="38">
        <f>[2]Calculations!J453</f>
        <v>0</v>
      </c>
      <c r="N485" s="38">
        <f>[2]Calculations!V453</f>
        <v>0</v>
      </c>
      <c r="O485" s="38">
        <f>[2]Calculations!W453</f>
        <v>0</v>
      </c>
      <c r="P485" s="38">
        <f>[2]Calculations!O453</f>
        <v>0</v>
      </c>
      <c r="Q485" s="38">
        <f>[2]Calculations!S453</f>
        <v>0</v>
      </c>
      <c r="R485" s="38">
        <f>[2]Calculations!Q453</f>
        <v>0</v>
      </c>
      <c r="S485" s="38">
        <f>[2]Calculations!T453</f>
        <v>0</v>
      </c>
      <c r="T485" s="38">
        <f>[2]Calculations!R453</f>
        <v>0</v>
      </c>
      <c r="U485" s="38">
        <f>[2]Calculations!U453</f>
        <v>0</v>
      </c>
      <c r="V485" s="38" t="str">
        <f>[2]Calculations!X453</f>
        <v>Not Modelled</v>
      </c>
      <c r="W485" s="38" t="str">
        <f>[2]Calculations!Y453</f>
        <v>N/A</v>
      </c>
      <c r="X485" s="38" t="s">
        <v>100</v>
      </c>
      <c r="Y485" s="73" t="s">
        <v>106</v>
      </c>
      <c r="Z485" s="74" t="s">
        <v>107</v>
      </c>
      <c r="AA485" s="38">
        <f>[2]Calculations!AA453</f>
        <v>0</v>
      </c>
      <c r="AB485" s="38">
        <f>[2]Calculations!AM453</f>
        <v>0</v>
      </c>
      <c r="AC485" s="38">
        <f>[2]Calculations!AB453</f>
        <v>0</v>
      </c>
      <c r="AD485" s="38">
        <f>[2]Calculations!AN453</f>
        <v>0</v>
      </c>
      <c r="AE485" s="38">
        <f>[2]Calculations!AC453</f>
        <v>0</v>
      </c>
      <c r="AF485" s="38">
        <f>[2]Calculations!AO453</f>
        <v>0</v>
      </c>
      <c r="AG485" s="38">
        <f>[2]Calculations!AD453</f>
        <v>0</v>
      </c>
      <c r="AH485" s="38">
        <f>[2]Calculations!AP453</f>
        <v>0</v>
      </c>
      <c r="AI485" s="38">
        <f>[2]Calculations!AE453</f>
        <v>0</v>
      </c>
      <c r="AJ485" s="38">
        <f>[2]Calculations!AQ453</f>
        <v>0</v>
      </c>
      <c r="AK485" s="38">
        <f>[2]Calculations!AF453</f>
        <v>0</v>
      </c>
      <c r="AL485" s="38">
        <f>[2]Calculations!AR453</f>
        <v>0</v>
      </c>
      <c r="AM485" s="38">
        <f>[2]Calculations!AG453</f>
        <v>0</v>
      </c>
      <c r="AN485" s="38">
        <f>[2]Calculations!AS453</f>
        <v>0</v>
      </c>
      <c r="AO485" s="38">
        <f>[2]Calculations!AH453</f>
        <v>0</v>
      </c>
      <c r="AP485" s="38">
        <f>[2]Calculations!AT453</f>
        <v>0</v>
      </c>
      <c r="AQ485" s="38">
        <f>[2]Calculations!AI453</f>
        <v>0</v>
      </c>
      <c r="AR485" s="38">
        <f>[2]Calculations!AU453</f>
        <v>0</v>
      </c>
      <c r="AS485" s="38">
        <f>[2]Calculations!AJ453</f>
        <v>0</v>
      </c>
      <c r="AT485" s="38">
        <f>[2]Calculations!AV453</f>
        <v>0</v>
      </c>
      <c r="AU485" s="38">
        <f>[2]Calculations!AK453</f>
        <v>0</v>
      </c>
      <c r="AV485" s="38">
        <f>[2]Calculations!AW453</f>
        <v>0</v>
      </c>
      <c r="AW485" s="13"/>
      <c r="AX485" s="13"/>
      <c r="AY485" s="85" t="str">
        <f>[2]Calculations!D453</f>
        <v>Land Supply 2018</v>
      </c>
    </row>
    <row r="486" spans="2:51" ht="14.5" x14ac:dyDescent="0.35">
      <c r="B486" s="13" t="str">
        <f>[2]Calculations!A454</f>
        <v>118568/FO/2017</v>
      </c>
      <c r="C486" s="30" t="str">
        <f>[2]Calculations!B454</f>
        <v>Great Northern Complex</v>
      </c>
      <c r="D486" s="13" t="str">
        <f>[2]Calculations!C454</f>
        <v>Residential</v>
      </c>
      <c r="E486" s="38">
        <f>[2]Calculations!E454</f>
        <v>1.70635</v>
      </c>
      <c r="F486" s="38">
        <f>[2]Calculations!I454</f>
        <v>1.70635</v>
      </c>
      <c r="G486" s="38">
        <f>[2]Calculations!M454</f>
        <v>100</v>
      </c>
      <c r="H486" s="38">
        <f>[2]Calculations!H454</f>
        <v>0</v>
      </c>
      <c r="I486" s="38">
        <f>[2]Calculations!L454</f>
        <v>0</v>
      </c>
      <c r="J486" s="38">
        <f>[2]Calculations!G454</f>
        <v>0</v>
      </c>
      <c r="K486" s="38">
        <f>[2]Calculations!K454</f>
        <v>0</v>
      </c>
      <c r="L486" s="38">
        <f>[2]Calculations!F454</f>
        <v>0</v>
      </c>
      <c r="M486" s="38">
        <f>[2]Calculations!J454</f>
        <v>0</v>
      </c>
      <c r="N486" s="38">
        <f>[2]Calculations!V454</f>
        <v>0</v>
      </c>
      <c r="O486" s="38">
        <f>[2]Calculations!W454</f>
        <v>0</v>
      </c>
      <c r="P486" s="38">
        <f>[2]Calculations!O454</f>
        <v>0.10950046799880001</v>
      </c>
      <c r="Q486" s="38">
        <f>[2]Calculations!S454</f>
        <v>6.417233744472119</v>
      </c>
      <c r="R486" s="38">
        <f>[2]Calculations!Q454</f>
        <v>5.7646067998800003E-2</v>
      </c>
      <c r="S486" s="38">
        <f>[2]Calculations!T454</f>
        <v>3.3783261346617048</v>
      </c>
      <c r="T486" s="38">
        <f>[2]Calculations!R454</f>
        <v>1.07681906408E-2</v>
      </c>
      <c r="U486" s="38">
        <f>[2]Calculations!U454</f>
        <v>0.63106576263955227</v>
      </c>
      <c r="V486" s="38" t="str">
        <f>[2]Calculations!X454</f>
        <v>Not Modelled</v>
      </c>
      <c r="W486" s="38" t="str">
        <f>[2]Calculations!Y454</f>
        <v>N/A</v>
      </c>
      <c r="X486" s="38" t="s">
        <v>100</v>
      </c>
      <c r="Y486" s="73" t="s">
        <v>105</v>
      </c>
      <c r="Z486" s="73" t="s">
        <v>1066</v>
      </c>
      <c r="AA486" s="38">
        <f>[2]Calculations!AA454</f>
        <v>0</v>
      </c>
      <c r="AB486" s="38">
        <f>[2]Calculations!AM454</f>
        <v>0</v>
      </c>
      <c r="AC486" s="38">
        <f>[2]Calculations!AB454</f>
        <v>0</v>
      </c>
      <c r="AD486" s="38">
        <f>[2]Calculations!AN454</f>
        <v>0</v>
      </c>
      <c r="AE486" s="38">
        <f>[2]Calculations!AC454</f>
        <v>0</v>
      </c>
      <c r="AF486" s="38">
        <f>[2]Calculations!AO454</f>
        <v>0</v>
      </c>
      <c r="AG486" s="38">
        <f>[2]Calculations!AD454</f>
        <v>0</v>
      </c>
      <c r="AH486" s="38">
        <f>[2]Calculations!AP454</f>
        <v>0</v>
      </c>
      <c r="AI486" s="38">
        <f>[2]Calculations!AE454</f>
        <v>0</v>
      </c>
      <c r="AJ486" s="38">
        <f>[2]Calculations!AQ454</f>
        <v>0</v>
      </c>
      <c r="AK486" s="38">
        <f>[2]Calculations!AF454</f>
        <v>0</v>
      </c>
      <c r="AL486" s="38">
        <f>[2]Calculations!AR454</f>
        <v>0</v>
      </c>
      <c r="AM486" s="38">
        <f>[2]Calculations!AG454</f>
        <v>0</v>
      </c>
      <c r="AN486" s="38">
        <f>[2]Calculations!AS454</f>
        <v>0</v>
      </c>
      <c r="AO486" s="38">
        <f>[2]Calculations!AH454</f>
        <v>0</v>
      </c>
      <c r="AP486" s="38">
        <f>[2]Calculations!AT454</f>
        <v>0</v>
      </c>
      <c r="AQ486" s="38">
        <f>[2]Calculations!AI454</f>
        <v>2.0654656633999999E-2</v>
      </c>
      <c r="AR486" s="38">
        <f>[2]Calculations!AU454</f>
        <v>1.2104583839188912</v>
      </c>
      <c r="AS486" s="38">
        <f>[2]Calculations!AJ454</f>
        <v>0</v>
      </c>
      <c r="AT486" s="38">
        <f>[2]Calculations!AV454</f>
        <v>0</v>
      </c>
      <c r="AU486" s="38">
        <f>[2]Calculations!AK454</f>
        <v>0</v>
      </c>
      <c r="AV486" s="38">
        <f>[2]Calculations!AW454</f>
        <v>0</v>
      </c>
      <c r="AW486" s="13"/>
      <c r="AX486" s="13"/>
      <c r="AY486" s="85" t="str">
        <f>[2]Calculations!D454</f>
        <v>Land Supply 2018</v>
      </c>
    </row>
    <row r="487" spans="2:51" ht="26" x14ac:dyDescent="0.35">
      <c r="B487" s="13" t="str">
        <f>[2]Calculations!A455</f>
        <v>118614/FO/2017</v>
      </c>
      <c r="C487" s="30" t="str">
        <f>[2]Calculations!B455</f>
        <v>21 St John Street</v>
      </c>
      <c r="D487" s="13" t="str">
        <f>[2]Calculations!C455</f>
        <v>Residential</v>
      </c>
      <c r="E487" s="38">
        <f>[2]Calculations!E455</f>
        <v>2.62277E-2</v>
      </c>
      <c r="F487" s="38">
        <f>[2]Calculations!I455</f>
        <v>2.62277E-2</v>
      </c>
      <c r="G487" s="38">
        <f>[2]Calculations!M455</f>
        <v>100</v>
      </c>
      <c r="H487" s="38">
        <f>[2]Calculations!H455</f>
        <v>0</v>
      </c>
      <c r="I487" s="38">
        <f>[2]Calculations!L455</f>
        <v>0</v>
      </c>
      <c r="J487" s="38">
        <f>[2]Calculations!G455</f>
        <v>0</v>
      </c>
      <c r="K487" s="38">
        <f>[2]Calculations!K455</f>
        <v>0</v>
      </c>
      <c r="L487" s="38">
        <f>[2]Calculations!F455</f>
        <v>0</v>
      </c>
      <c r="M487" s="38">
        <f>[2]Calculations!J455</f>
        <v>0</v>
      </c>
      <c r="N487" s="38">
        <f>[2]Calculations!V455</f>
        <v>0</v>
      </c>
      <c r="O487" s="38">
        <f>[2]Calculations!W455</f>
        <v>0</v>
      </c>
      <c r="P487" s="38">
        <f>[2]Calculations!O455</f>
        <v>0</v>
      </c>
      <c r="Q487" s="38">
        <f>[2]Calculations!S455</f>
        <v>0</v>
      </c>
      <c r="R487" s="38">
        <f>[2]Calculations!Q455</f>
        <v>0</v>
      </c>
      <c r="S487" s="38">
        <f>[2]Calculations!T455</f>
        <v>0</v>
      </c>
      <c r="T487" s="38">
        <f>[2]Calculations!R455</f>
        <v>0</v>
      </c>
      <c r="U487" s="38">
        <f>[2]Calculations!U455</f>
        <v>0</v>
      </c>
      <c r="V487" s="38" t="str">
        <f>[2]Calculations!X455</f>
        <v>Not Modelled</v>
      </c>
      <c r="W487" s="38" t="str">
        <f>[2]Calculations!Y455</f>
        <v>N/A</v>
      </c>
      <c r="X487" s="38" t="s">
        <v>100</v>
      </c>
      <c r="Y487" s="73" t="s">
        <v>106</v>
      </c>
      <c r="Z487" s="74" t="s">
        <v>107</v>
      </c>
      <c r="AA487" s="38">
        <f>[2]Calculations!AA455</f>
        <v>0</v>
      </c>
      <c r="AB487" s="38">
        <f>[2]Calculations!AM455</f>
        <v>0</v>
      </c>
      <c r="AC487" s="38">
        <f>[2]Calculations!AB455</f>
        <v>0</v>
      </c>
      <c r="AD487" s="38">
        <f>[2]Calculations!AN455</f>
        <v>0</v>
      </c>
      <c r="AE487" s="38">
        <f>[2]Calculations!AC455</f>
        <v>0</v>
      </c>
      <c r="AF487" s="38">
        <f>[2]Calculations!AO455</f>
        <v>0</v>
      </c>
      <c r="AG487" s="38">
        <f>[2]Calculations!AD455</f>
        <v>0</v>
      </c>
      <c r="AH487" s="38">
        <f>[2]Calculations!AP455</f>
        <v>0</v>
      </c>
      <c r="AI487" s="38">
        <f>[2]Calculations!AE455</f>
        <v>0</v>
      </c>
      <c r="AJ487" s="38">
        <f>[2]Calculations!AQ455</f>
        <v>0</v>
      </c>
      <c r="AK487" s="38">
        <f>[2]Calculations!AF455</f>
        <v>0</v>
      </c>
      <c r="AL487" s="38">
        <f>[2]Calculations!AR455</f>
        <v>0</v>
      </c>
      <c r="AM487" s="38">
        <f>[2]Calculations!AG455</f>
        <v>0</v>
      </c>
      <c r="AN487" s="38">
        <f>[2]Calculations!AS455</f>
        <v>0</v>
      </c>
      <c r="AO487" s="38">
        <f>[2]Calculations!AH455</f>
        <v>0</v>
      </c>
      <c r="AP487" s="38">
        <f>[2]Calculations!AT455</f>
        <v>0</v>
      </c>
      <c r="AQ487" s="38">
        <f>[2]Calculations!AI455</f>
        <v>0</v>
      </c>
      <c r="AR487" s="38">
        <f>[2]Calculations!AU455</f>
        <v>0</v>
      </c>
      <c r="AS487" s="38">
        <f>[2]Calculations!AJ455</f>
        <v>0</v>
      </c>
      <c r="AT487" s="38">
        <f>[2]Calculations!AV455</f>
        <v>0</v>
      </c>
      <c r="AU487" s="38">
        <f>[2]Calculations!AK455</f>
        <v>0</v>
      </c>
      <c r="AV487" s="38">
        <f>[2]Calculations!AW455</f>
        <v>0</v>
      </c>
      <c r="AW487" s="13"/>
      <c r="AX487" s="13"/>
      <c r="AY487" s="85" t="str">
        <f>[2]Calculations!D455</f>
        <v>Land Supply 2018</v>
      </c>
    </row>
    <row r="488" spans="2:51" ht="14.5" x14ac:dyDescent="0.35">
      <c r="B488" s="13" t="str">
        <f>[2]Calculations!A456</f>
        <v>118631/FO/2017</v>
      </c>
      <c r="C488" s="30" t="str">
        <f>[2]Calculations!B456</f>
        <v>Heineken Brewery Denmark Road Manchester M15 6LD</v>
      </c>
      <c r="D488" s="13" t="str">
        <f>[2]Calculations!C456</f>
        <v>Industry and warehousing</v>
      </c>
      <c r="E488" s="38">
        <f>[2]Calculations!E456</f>
        <v>8.5917300000000005E-3</v>
      </c>
      <c r="F488" s="38">
        <f>[2]Calculations!I456</f>
        <v>9.899997488460599E-13</v>
      </c>
      <c r="G488" s="38">
        <f>[2]Calculations!M456</f>
        <v>1.1522705541794957E-8</v>
      </c>
      <c r="H488" s="38">
        <f>[2]Calculations!H456</f>
        <v>8.5917299990100008E-3</v>
      </c>
      <c r="I488" s="38">
        <f>[2]Calculations!L456</f>
        <v>99.999999988477299</v>
      </c>
      <c r="J488" s="38">
        <f>[2]Calculations!G456</f>
        <v>0</v>
      </c>
      <c r="K488" s="38">
        <f>[2]Calculations!K456</f>
        <v>0</v>
      </c>
      <c r="L488" s="38">
        <f>[2]Calculations!F456</f>
        <v>0</v>
      </c>
      <c r="M488" s="38">
        <f>[2]Calculations!J456</f>
        <v>0</v>
      </c>
      <c r="N488" s="38">
        <f>[2]Calculations!V456</f>
        <v>8.5917299990100008E-3</v>
      </c>
      <c r="O488" s="38">
        <f>[2]Calculations!W456</f>
        <v>99.999999988477299</v>
      </c>
      <c r="P488" s="38">
        <f>[2]Calculations!O456</f>
        <v>0</v>
      </c>
      <c r="Q488" s="38">
        <f>[2]Calculations!S456</f>
        <v>0</v>
      </c>
      <c r="R488" s="38">
        <f>[2]Calculations!Q456</f>
        <v>0</v>
      </c>
      <c r="S488" s="38">
        <f>[2]Calculations!T456</f>
        <v>0</v>
      </c>
      <c r="T488" s="38">
        <f>[2]Calculations!R456</f>
        <v>0</v>
      </c>
      <c r="U488" s="38">
        <f>[2]Calculations!U456</f>
        <v>0</v>
      </c>
      <c r="V488" s="38">
        <f>[2]Calculations!X456</f>
        <v>1.7442696650999999E-3</v>
      </c>
      <c r="W488" s="38">
        <f>[2]Calculations!Y456</f>
        <v>20.301728116456172</v>
      </c>
      <c r="X488" s="38" t="s">
        <v>101</v>
      </c>
      <c r="Y488" s="73" t="s">
        <v>105</v>
      </c>
      <c r="Z488" s="73" t="s">
        <v>1066</v>
      </c>
      <c r="AA488" s="38">
        <f>[2]Calculations!AA456</f>
        <v>0</v>
      </c>
      <c r="AB488" s="38">
        <f>[2]Calculations!AM456</f>
        <v>0</v>
      </c>
      <c r="AC488" s="38">
        <f>[2]Calculations!AB456</f>
        <v>0</v>
      </c>
      <c r="AD488" s="38">
        <f>[2]Calculations!AN456</f>
        <v>0</v>
      </c>
      <c r="AE488" s="38">
        <f>[2]Calculations!AC456</f>
        <v>0</v>
      </c>
      <c r="AF488" s="38">
        <f>[2]Calculations!AO456</f>
        <v>0</v>
      </c>
      <c r="AG488" s="38">
        <f>[2]Calculations!AD456</f>
        <v>0</v>
      </c>
      <c r="AH488" s="38">
        <f>[2]Calculations!AP456</f>
        <v>0</v>
      </c>
      <c r="AI488" s="38">
        <f>[2]Calculations!AE456</f>
        <v>0</v>
      </c>
      <c r="AJ488" s="38">
        <f>[2]Calculations!AQ456</f>
        <v>0</v>
      </c>
      <c r="AK488" s="38">
        <f>[2]Calculations!AF456</f>
        <v>0</v>
      </c>
      <c r="AL488" s="38">
        <f>[2]Calculations!AR456</f>
        <v>0</v>
      </c>
      <c r="AM488" s="38">
        <f>[2]Calculations!AG456</f>
        <v>0</v>
      </c>
      <c r="AN488" s="38">
        <f>[2]Calculations!AS456</f>
        <v>0</v>
      </c>
      <c r="AO488" s="38">
        <f>[2]Calculations!AH456</f>
        <v>0</v>
      </c>
      <c r="AP488" s="38">
        <f>[2]Calculations!AT456</f>
        <v>0</v>
      </c>
      <c r="AQ488" s="38">
        <f>[2]Calculations!AI456</f>
        <v>0</v>
      </c>
      <c r="AR488" s="38">
        <f>[2]Calculations!AU456</f>
        <v>0</v>
      </c>
      <c r="AS488" s="38">
        <f>[2]Calculations!AJ456</f>
        <v>0</v>
      </c>
      <c r="AT488" s="38">
        <f>[2]Calculations!AV456</f>
        <v>0</v>
      </c>
      <c r="AU488" s="38">
        <f>[2]Calculations!AK456</f>
        <v>0</v>
      </c>
      <c r="AV488" s="38">
        <f>[2]Calculations!AW456</f>
        <v>0</v>
      </c>
      <c r="AW488" s="13"/>
      <c r="AX488" s="13"/>
      <c r="AY488" s="85" t="str">
        <f>[2]Calculations!D456</f>
        <v>Land Supply 2018</v>
      </c>
    </row>
    <row r="489" spans="2:51" ht="26" x14ac:dyDescent="0.35">
      <c r="B489" s="13" t="str">
        <f>[2]Calculations!A457</f>
        <v>118681/FO/2017</v>
      </c>
      <c r="C489" s="30" t="str">
        <f>[2]Calculations!B457</f>
        <v>1A Southwood Drive</v>
      </c>
      <c r="D489" s="13" t="str">
        <f>[2]Calculations!C457</f>
        <v>Residential</v>
      </c>
      <c r="E489" s="38">
        <f>[2]Calculations!E457</f>
        <v>2.7975699999999999E-2</v>
      </c>
      <c r="F489" s="38">
        <f>[2]Calculations!I457</f>
        <v>2.7975699999999999E-2</v>
      </c>
      <c r="G489" s="38">
        <f>[2]Calculations!M457</f>
        <v>100</v>
      </c>
      <c r="H489" s="38">
        <f>[2]Calculations!H457</f>
        <v>0</v>
      </c>
      <c r="I489" s="38">
        <f>[2]Calculations!L457</f>
        <v>0</v>
      </c>
      <c r="J489" s="38">
        <f>[2]Calculations!G457</f>
        <v>0</v>
      </c>
      <c r="K489" s="38">
        <f>[2]Calculations!K457</f>
        <v>0</v>
      </c>
      <c r="L489" s="38">
        <f>[2]Calculations!F457</f>
        <v>0</v>
      </c>
      <c r="M489" s="38">
        <f>[2]Calculations!J457</f>
        <v>0</v>
      </c>
      <c r="N489" s="38">
        <f>[2]Calculations!V457</f>
        <v>0</v>
      </c>
      <c r="O489" s="38">
        <f>[2]Calculations!W457</f>
        <v>0</v>
      </c>
      <c r="P489" s="38">
        <f>[2]Calculations!O457</f>
        <v>0</v>
      </c>
      <c r="Q489" s="38">
        <f>[2]Calculations!S457</f>
        <v>0</v>
      </c>
      <c r="R489" s="38">
        <f>[2]Calculations!Q457</f>
        <v>0</v>
      </c>
      <c r="S489" s="38">
        <f>[2]Calculations!T457</f>
        <v>0</v>
      </c>
      <c r="T489" s="38">
        <f>[2]Calculations!R457</f>
        <v>0</v>
      </c>
      <c r="U489" s="38">
        <f>[2]Calculations!U457</f>
        <v>0</v>
      </c>
      <c r="V489" s="38" t="str">
        <f>[2]Calculations!X457</f>
        <v>Not Modelled</v>
      </c>
      <c r="W489" s="38" t="str">
        <f>[2]Calculations!Y457</f>
        <v>N/A</v>
      </c>
      <c r="X489" s="38" t="s">
        <v>100</v>
      </c>
      <c r="Y489" s="73" t="s">
        <v>106</v>
      </c>
      <c r="Z489" s="74" t="s">
        <v>107</v>
      </c>
      <c r="AA489" s="38">
        <f>[2]Calculations!AA457</f>
        <v>0</v>
      </c>
      <c r="AB489" s="38">
        <f>[2]Calculations!AM457</f>
        <v>0</v>
      </c>
      <c r="AC489" s="38">
        <f>[2]Calculations!AB457</f>
        <v>0</v>
      </c>
      <c r="AD489" s="38">
        <f>[2]Calculations!AN457</f>
        <v>0</v>
      </c>
      <c r="AE489" s="38">
        <f>[2]Calculations!AC457</f>
        <v>0</v>
      </c>
      <c r="AF489" s="38">
        <f>[2]Calculations!AO457</f>
        <v>0</v>
      </c>
      <c r="AG489" s="38">
        <f>[2]Calculations!AD457</f>
        <v>0</v>
      </c>
      <c r="AH489" s="38">
        <f>[2]Calculations!AP457</f>
        <v>0</v>
      </c>
      <c r="AI489" s="38">
        <f>[2]Calculations!AE457</f>
        <v>0</v>
      </c>
      <c r="AJ489" s="38">
        <f>[2]Calculations!AQ457</f>
        <v>0</v>
      </c>
      <c r="AK489" s="38">
        <f>[2]Calculations!AF457</f>
        <v>0</v>
      </c>
      <c r="AL489" s="38">
        <f>[2]Calculations!AR457</f>
        <v>0</v>
      </c>
      <c r="AM489" s="38">
        <f>[2]Calculations!AG457</f>
        <v>0</v>
      </c>
      <c r="AN489" s="38">
        <f>[2]Calculations!AS457</f>
        <v>0</v>
      </c>
      <c r="AO489" s="38">
        <f>[2]Calculations!AH457</f>
        <v>0</v>
      </c>
      <c r="AP489" s="38">
        <f>[2]Calculations!AT457</f>
        <v>0</v>
      </c>
      <c r="AQ489" s="38">
        <f>[2]Calculations!AI457</f>
        <v>2.7975690001199999E-2</v>
      </c>
      <c r="AR489" s="38">
        <f>[2]Calculations!AU457</f>
        <v>99.999964258981905</v>
      </c>
      <c r="AS489" s="38">
        <f>[2]Calculations!AJ457</f>
        <v>0</v>
      </c>
      <c r="AT489" s="38">
        <f>[2]Calculations!AV457</f>
        <v>0</v>
      </c>
      <c r="AU489" s="38">
        <f>[2]Calculations!AK457</f>
        <v>0</v>
      </c>
      <c r="AV489" s="38">
        <f>[2]Calculations!AW457</f>
        <v>0</v>
      </c>
      <c r="AW489" s="13"/>
      <c r="AX489" s="13"/>
      <c r="AY489" s="85" t="str">
        <f>[2]Calculations!D457</f>
        <v>Land Supply 2018</v>
      </c>
    </row>
    <row r="490" spans="2:51" ht="26" x14ac:dyDescent="0.35">
      <c r="B490" s="13" t="str">
        <f>[2]Calculations!A458</f>
        <v>118683/FO/2017</v>
      </c>
      <c r="C490" s="30" t="str">
        <f>[2]Calculations!B458</f>
        <v>Land At River Street (STUDENT)</v>
      </c>
      <c r="D490" s="13" t="str">
        <f>[2]Calculations!C458</f>
        <v>Residential</v>
      </c>
      <c r="E490" s="38">
        <f>[2]Calculations!E458</f>
        <v>0.38297399999999998</v>
      </c>
      <c r="F490" s="38">
        <f>[2]Calculations!I458</f>
        <v>0.38297399999999998</v>
      </c>
      <c r="G490" s="38">
        <f>[2]Calculations!M458</f>
        <v>100</v>
      </c>
      <c r="H490" s="38">
        <f>[2]Calculations!H458</f>
        <v>0</v>
      </c>
      <c r="I490" s="38">
        <f>[2]Calculations!L458</f>
        <v>0</v>
      </c>
      <c r="J490" s="38">
        <f>[2]Calculations!G458</f>
        <v>0</v>
      </c>
      <c r="K490" s="38">
        <f>[2]Calculations!K458</f>
        <v>0</v>
      </c>
      <c r="L490" s="38">
        <f>[2]Calculations!F458</f>
        <v>0</v>
      </c>
      <c r="M490" s="38">
        <f>[2]Calculations!J458</f>
        <v>0</v>
      </c>
      <c r="N490" s="38">
        <f>[2]Calculations!V458</f>
        <v>0</v>
      </c>
      <c r="O490" s="38">
        <f>[2]Calculations!W458</f>
        <v>0</v>
      </c>
      <c r="P490" s="38">
        <f>[2]Calculations!O458</f>
        <v>0</v>
      </c>
      <c r="Q490" s="38">
        <f>[2]Calculations!S458</f>
        <v>0</v>
      </c>
      <c r="R490" s="38">
        <f>[2]Calculations!Q458</f>
        <v>0</v>
      </c>
      <c r="S490" s="38">
        <f>[2]Calculations!T458</f>
        <v>0</v>
      </c>
      <c r="T490" s="38">
        <f>[2]Calculations!R458</f>
        <v>0</v>
      </c>
      <c r="U490" s="38">
        <f>[2]Calculations!U458</f>
        <v>0</v>
      </c>
      <c r="V490" s="38" t="str">
        <f>[2]Calculations!X458</f>
        <v>Not Modelled</v>
      </c>
      <c r="W490" s="38" t="str">
        <f>[2]Calculations!Y458</f>
        <v>N/A</v>
      </c>
      <c r="X490" s="38" t="s">
        <v>100</v>
      </c>
      <c r="Y490" s="73" t="s">
        <v>106</v>
      </c>
      <c r="Z490" s="74" t="s">
        <v>107</v>
      </c>
      <c r="AA490" s="38">
        <f>[2]Calculations!AA458</f>
        <v>0</v>
      </c>
      <c r="AB490" s="38">
        <f>[2]Calculations!AM458</f>
        <v>0</v>
      </c>
      <c r="AC490" s="38">
        <f>[2]Calculations!AB458</f>
        <v>0</v>
      </c>
      <c r="AD490" s="38">
        <f>[2]Calculations!AN458</f>
        <v>0</v>
      </c>
      <c r="AE490" s="38">
        <f>[2]Calculations!AC458</f>
        <v>0</v>
      </c>
      <c r="AF490" s="38">
        <f>[2]Calculations!AO458</f>
        <v>0</v>
      </c>
      <c r="AG490" s="38">
        <f>[2]Calculations!AD458</f>
        <v>0</v>
      </c>
      <c r="AH490" s="38">
        <f>[2]Calculations!AP458</f>
        <v>0</v>
      </c>
      <c r="AI490" s="38">
        <f>[2]Calculations!AE458</f>
        <v>0</v>
      </c>
      <c r="AJ490" s="38">
        <f>[2]Calculations!AQ458</f>
        <v>0</v>
      </c>
      <c r="AK490" s="38">
        <f>[2]Calculations!AF458</f>
        <v>0</v>
      </c>
      <c r="AL490" s="38">
        <f>[2]Calculations!AR458</f>
        <v>0</v>
      </c>
      <c r="AM490" s="38">
        <f>[2]Calculations!AG458</f>
        <v>0</v>
      </c>
      <c r="AN490" s="38">
        <f>[2]Calculations!AS458</f>
        <v>0</v>
      </c>
      <c r="AO490" s="38">
        <f>[2]Calculations!AH458</f>
        <v>0</v>
      </c>
      <c r="AP490" s="38">
        <f>[2]Calculations!AT458</f>
        <v>0</v>
      </c>
      <c r="AQ490" s="38">
        <f>[2]Calculations!AI458</f>
        <v>0.38297391000100001</v>
      </c>
      <c r="AR490" s="38">
        <f>[2]Calculations!AU458</f>
        <v>99.999976499971282</v>
      </c>
      <c r="AS490" s="38">
        <f>[2]Calculations!AJ458</f>
        <v>0</v>
      </c>
      <c r="AT490" s="38">
        <f>[2]Calculations!AV458</f>
        <v>0</v>
      </c>
      <c r="AU490" s="38">
        <f>[2]Calculations!AK458</f>
        <v>0</v>
      </c>
      <c r="AV490" s="38">
        <f>[2]Calculations!AW458</f>
        <v>0</v>
      </c>
      <c r="AW490" s="13"/>
      <c r="AX490" s="13"/>
      <c r="AY490" s="85" t="str">
        <f>[2]Calculations!D458</f>
        <v>Land Supply 2018</v>
      </c>
    </row>
    <row r="491" spans="2:51" ht="26" x14ac:dyDescent="0.35">
      <c r="B491" s="13" t="str">
        <f>[2]Calculations!A459</f>
        <v>118695/FO/2017</v>
      </c>
      <c r="C491" s="30" t="str">
        <f>[2]Calculations!B459</f>
        <v>Greater Manchester Police Lawton Street Manchester M11 2NS</v>
      </c>
      <c r="D491" s="13" t="str">
        <f>[2]Calculations!C459</f>
        <v>Offices</v>
      </c>
      <c r="E491" s="38">
        <f>[2]Calculations!E459</f>
        <v>0.94414200000000004</v>
      </c>
      <c r="F491" s="38">
        <f>[2]Calculations!I459</f>
        <v>0.94414200000000004</v>
      </c>
      <c r="G491" s="38">
        <f>[2]Calculations!M459</f>
        <v>100</v>
      </c>
      <c r="H491" s="38">
        <f>[2]Calculations!H459</f>
        <v>0</v>
      </c>
      <c r="I491" s="38">
        <f>[2]Calculations!L459</f>
        <v>0</v>
      </c>
      <c r="J491" s="38">
        <f>[2]Calculations!G459</f>
        <v>0</v>
      </c>
      <c r="K491" s="38">
        <f>[2]Calculations!K459</f>
        <v>0</v>
      </c>
      <c r="L491" s="38">
        <f>[2]Calculations!F459</f>
        <v>0</v>
      </c>
      <c r="M491" s="38">
        <f>[2]Calculations!J459</f>
        <v>0</v>
      </c>
      <c r="N491" s="38">
        <f>[2]Calculations!V459</f>
        <v>4.7898232094299997E-2</v>
      </c>
      <c r="O491" s="38">
        <f>[2]Calculations!W459</f>
        <v>5.073202134244637</v>
      </c>
      <c r="P491" s="38">
        <f>[2]Calculations!O459</f>
        <v>4.6874249908469999E-3</v>
      </c>
      <c r="Q491" s="38">
        <f>[2]Calculations!S459</f>
        <v>0.49647457594800359</v>
      </c>
      <c r="R491" s="38">
        <f>[2]Calculations!Q459</f>
        <v>4.6874249908469999E-3</v>
      </c>
      <c r="S491" s="38">
        <f>[2]Calculations!T459</f>
        <v>0.49647457594800359</v>
      </c>
      <c r="T491" s="38">
        <f>[2]Calculations!R459</f>
        <v>4.68550519984E-3</v>
      </c>
      <c r="U491" s="38">
        <f>[2]Calculations!U459</f>
        <v>0.49627123884330959</v>
      </c>
      <c r="V491" s="38">
        <f>[2]Calculations!X459</f>
        <v>0</v>
      </c>
      <c r="W491" s="38">
        <f>[2]Calculations!Y459</f>
        <v>0</v>
      </c>
      <c r="X491" s="38" t="s">
        <v>101</v>
      </c>
      <c r="Y491" s="73" t="s">
        <v>105</v>
      </c>
      <c r="Z491" s="73" t="s">
        <v>1066</v>
      </c>
      <c r="AA491" s="38">
        <f>[2]Calculations!AA459</f>
        <v>0</v>
      </c>
      <c r="AB491" s="38">
        <f>[2]Calculations!AM459</f>
        <v>0</v>
      </c>
      <c r="AC491" s="38">
        <f>[2]Calculations!AB459</f>
        <v>0</v>
      </c>
      <c r="AD491" s="38">
        <f>[2]Calculations!AN459</f>
        <v>0</v>
      </c>
      <c r="AE491" s="38">
        <f>[2]Calculations!AC459</f>
        <v>0</v>
      </c>
      <c r="AF491" s="38">
        <f>[2]Calculations!AO459</f>
        <v>0</v>
      </c>
      <c r="AG491" s="38">
        <f>[2]Calculations!AD459</f>
        <v>0</v>
      </c>
      <c r="AH491" s="38">
        <f>[2]Calculations!AP459</f>
        <v>0</v>
      </c>
      <c r="AI491" s="38">
        <f>[2]Calculations!AE459</f>
        <v>0</v>
      </c>
      <c r="AJ491" s="38">
        <f>[2]Calculations!AQ459</f>
        <v>0</v>
      </c>
      <c r="AK491" s="38">
        <f>[2]Calculations!AF459</f>
        <v>0</v>
      </c>
      <c r="AL491" s="38">
        <f>[2]Calculations!AR459</f>
        <v>0</v>
      </c>
      <c r="AM491" s="38">
        <f>[2]Calculations!AG459</f>
        <v>0</v>
      </c>
      <c r="AN491" s="38">
        <f>[2]Calculations!AS459</f>
        <v>0</v>
      </c>
      <c r="AO491" s="38">
        <f>[2]Calculations!AH459</f>
        <v>0</v>
      </c>
      <c r="AP491" s="38">
        <f>[2]Calculations!AT459</f>
        <v>0</v>
      </c>
      <c r="AQ491" s="38">
        <f>[2]Calculations!AI459</f>
        <v>0</v>
      </c>
      <c r="AR491" s="38">
        <f>[2]Calculations!AU459</f>
        <v>0</v>
      </c>
      <c r="AS491" s="38">
        <f>[2]Calculations!AJ459</f>
        <v>0</v>
      </c>
      <c r="AT491" s="38">
        <f>[2]Calculations!AV459</f>
        <v>0</v>
      </c>
      <c r="AU491" s="38">
        <f>[2]Calculations!AK459</f>
        <v>0</v>
      </c>
      <c r="AV491" s="38">
        <f>[2]Calculations!AW459</f>
        <v>0</v>
      </c>
      <c r="AW491" s="13"/>
      <c r="AX491" s="13"/>
      <c r="AY491" s="85" t="str">
        <f>[2]Calculations!D459</f>
        <v>Land Supply 2018</v>
      </c>
    </row>
    <row r="492" spans="2:51" ht="26" x14ac:dyDescent="0.35">
      <c r="B492" s="13" t="str">
        <f>[2]Calculations!A460</f>
        <v>118695/FO/2017</v>
      </c>
      <c r="C492" s="30" t="str">
        <f>[2]Calculations!B460</f>
        <v>Greater Manchester Police Lawton Street Manchester M11 2NS</v>
      </c>
      <c r="D492" s="13" t="str">
        <f>[2]Calculations!C460</f>
        <v>Industry and warehousing</v>
      </c>
      <c r="E492" s="38">
        <f>[2]Calculations!E460</f>
        <v>0.94414200000000004</v>
      </c>
      <c r="F492" s="38">
        <f>[2]Calculations!I460</f>
        <v>0.94414200000000004</v>
      </c>
      <c r="G492" s="38">
        <f>[2]Calculations!M460</f>
        <v>100</v>
      </c>
      <c r="H492" s="38">
        <f>[2]Calculations!H460</f>
        <v>0</v>
      </c>
      <c r="I492" s="38">
        <f>[2]Calculations!L460</f>
        <v>0</v>
      </c>
      <c r="J492" s="38">
        <f>[2]Calculations!G460</f>
        <v>0</v>
      </c>
      <c r="K492" s="38">
        <f>[2]Calculations!K460</f>
        <v>0</v>
      </c>
      <c r="L492" s="38">
        <f>[2]Calculations!F460</f>
        <v>0</v>
      </c>
      <c r="M492" s="38">
        <f>[2]Calculations!J460</f>
        <v>0</v>
      </c>
      <c r="N492" s="38">
        <f>[2]Calculations!V460</f>
        <v>4.7898232094299997E-2</v>
      </c>
      <c r="O492" s="38">
        <f>[2]Calculations!W460</f>
        <v>5.073202134244637</v>
      </c>
      <c r="P492" s="38">
        <f>[2]Calculations!O460</f>
        <v>4.6874249908469999E-3</v>
      </c>
      <c r="Q492" s="38">
        <f>[2]Calculations!S460</f>
        <v>0.49647457594800359</v>
      </c>
      <c r="R492" s="38">
        <f>[2]Calculations!Q460</f>
        <v>4.6874249908469999E-3</v>
      </c>
      <c r="S492" s="38">
        <f>[2]Calculations!T460</f>
        <v>0.49647457594800359</v>
      </c>
      <c r="T492" s="38">
        <f>[2]Calculations!R460</f>
        <v>4.68550519984E-3</v>
      </c>
      <c r="U492" s="38">
        <f>[2]Calculations!U460</f>
        <v>0.49627123884330959</v>
      </c>
      <c r="V492" s="38">
        <f>[2]Calculations!X460</f>
        <v>0</v>
      </c>
      <c r="W492" s="38">
        <f>[2]Calculations!Y460</f>
        <v>0</v>
      </c>
      <c r="X492" s="38" t="s">
        <v>101</v>
      </c>
      <c r="Y492" s="73" t="s">
        <v>105</v>
      </c>
      <c r="Z492" s="73" t="s">
        <v>1066</v>
      </c>
      <c r="AA492" s="38">
        <f>[2]Calculations!AA460</f>
        <v>0</v>
      </c>
      <c r="AB492" s="38">
        <f>[2]Calculations!AM460</f>
        <v>0</v>
      </c>
      <c r="AC492" s="38">
        <f>[2]Calculations!AB460</f>
        <v>0</v>
      </c>
      <c r="AD492" s="38">
        <f>[2]Calculations!AN460</f>
        <v>0</v>
      </c>
      <c r="AE492" s="38">
        <f>[2]Calculations!AC460</f>
        <v>0</v>
      </c>
      <c r="AF492" s="38">
        <f>[2]Calculations!AO460</f>
        <v>0</v>
      </c>
      <c r="AG492" s="38">
        <f>[2]Calculations!AD460</f>
        <v>0</v>
      </c>
      <c r="AH492" s="38">
        <f>[2]Calculations!AP460</f>
        <v>0</v>
      </c>
      <c r="AI492" s="38">
        <f>[2]Calculations!AE460</f>
        <v>0</v>
      </c>
      <c r="AJ492" s="38">
        <f>[2]Calculations!AQ460</f>
        <v>0</v>
      </c>
      <c r="AK492" s="38">
        <f>[2]Calculations!AF460</f>
        <v>0</v>
      </c>
      <c r="AL492" s="38">
        <f>[2]Calculations!AR460</f>
        <v>0</v>
      </c>
      <c r="AM492" s="38">
        <f>[2]Calculations!AG460</f>
        <v>0</v>
      </c>
      <c r="AN492" s="38">
        <f>[2]Calculations!AS460</f>
        <v>0</v>
      </c>
      <c r="AO492" s="38">
        <f>[2]Calculations!AH460</f>
        <v>0</v>
      </c>
      <c r="AP492" s="38">
        <f>[2]Calculations!AT460</f>
        <v>0</v>
      </c>
      <c r="AQ492" s="38">
        <f>[2]Calculations!AI460</f>
        <v>0</v>
      </c>
      <c r="AR492" s="38">
        <f>[2]Calculations!AU460</f>
        <v>0</v>
      </c>
      <c r="AS492" s="38">
        <f>[2]Calculations!AJ460</f>
        <v>0</v>
      </c>
      <c r="AT492" s="38">
        <f>[2]Calculations!AV460</f>
        <v>0</v>
      </c>
      <c r="AU492" s="38">
        <f>[2]Calculations!AK460</f>
        <v>0</v>
      </c>
      <c r="AV492" s="38">
        <f>[2]Calculations!AW460</f>
        <v>0</v>
      </c>
      <c r="AW492" s="13"/>
      <c r="AX492" s="13"/>
      <c r="AY492" s="85" t="str">
        <f>[2]Calculations!D460</f>
        <v>Land Supply 2018</v>
      </c>
    </row>
    <row r="493" spans="2:51" ht="26" x14ac:dyDescent="0.35">
      <c r="B493" s="13" t="str">
        <f>[2]Calculations!A461</f>
        <v>118752/FO/2018</v>
      </c>
      <c r="C493" s="30" t="str">
        <f>[2]Calculations!B461</f>
        <v>58 Victoria Avenue East</v>
      </c>
      <c r="D493" s="13" t="str">
        <f>[2]Calculations!C461</f>
        <v>Residential</v>
      </c>
      <c r="E493" s="38">
        <f>[2]Calculations!E461</f>
        <v>0.106651</v>
      </c>
      <c r="F493" s="38">
        <f>[2]Calculations!I461</f>
        <v>0.106651</v>
      </c>
      <c r="G493" s="38">
        <f>[2]Calculations!M461</f>
        <v>100</v>
      </c>
      <c r="H493" s="38">
        <f>[2]Calculations!H461</f>
        <v>0</v>
      </c>
      <c r="I493" s="38">
        <f>[2]Calculations!L461</f>
        <v>0</v>
      </c>
      <c r="J493" s="38">
        <f>[2]Calculations!G461</f>
        <v>0</v>
      </c>
      <c r="K493" s="38">
        <f>[2]Calculations!K461</f>
        <v>0</v>
      </c>
      <c r="L493" s="38">
        <f>[2]Calculations!F461</f>
        <v>0</v>
      </c>
      <c r="M493" s="38">
        <f>[2]Calculations!J461</f>
        <v>0</v>
      </c>
      <c r="N493" s="38">
        <f>[2]Calculations!V461</f>
        <v>0</v>
      </c>
      <c r="O493" s="38">
        <f>[2]Calculations!W461</f>
        <v>0</v>
      </c>
      <c r="P493" s="38">
        <f>[2]Calculations!O461</f>
        <v>0</v>
      </c>
      <c r="Q493" s="38">
        <f>[2]Calculations!S461</f>
        <v>0</v>
      </c>
      <c r="R493" s="38">
        <f>[2]Calculations!Q461</f>
        <v>0</v>
      </c>
      <c r="S493" s="38">
        <f>[2]Calculations!T461</f>
        <v>0</v>
      </c>
      <c r="T493" s="38">
        <f>[2]Calculations!R461</f>
        <v>0</v>
      </c>
      <c r="U493" s="38">
        <f>[2]Calculations!U461</f>
        <v>0</v>
      </c>
      <c r="V493" s="38" t="str">
        <f>[2]Calculations!X461</f>
        <v>Not Modelled</v>
      </c>
      <c r="W493" s="38" t="str">
        <f>[2]Calculations!Y461</f>
        <v>N/A</v>
      </c>
      <c r="X493" s="38" t="s">
        <v>100</v>
      </c>
      <c r="Y493" s="73" t="s">
        <v>106</v>
      </c>
      <c r="Z493" s="74" t="s">
        <v>107</v>
      </c>
      <c r="AA493" s="38">
        <f>[2]Calculations!AA461</f>
        <v>0</v>
      </c>
      <c r="AB493" s="38">
        <f>[2]Calculations!AM461</f>
        <v>0</v>
      </c>
      <c r="AC493" s="38">
        <f>[2]Calculations!AB461</f>
        <v>0</v>
      </c>
      <c r="AD493" s="38">
        <f>[2]Calculations!AN461</f>
        <v>0</v>
      </c>
      <c r="AE493" s="38">
        <f>[2]Calculations!AC461</f>
        <v>0</v>
      </c>
      <c r="AF493" s="38">
        <f>[2]Calculations!AO461</f>
        <v>0</v>
      </c>
      <c r="AG493" s="38">
        <f>[2]Calculations!AD461</f>
        <v>0</v>
      </c>
      <c r="AH493" s="38">
        <f>[2]Calculations!AP461</f>
        <v>0</v>
      </c>
      <c r="AI493" s="38">
        <f>[2]Calculations!AE461</f>
        <v>0</v>
      </c>
      <c r="AJ493" s="38">
        <f>[2]Calculations!AQ461</f>
        <v>0</v>
      </c>
      <c r="AK493" s="38">
        <f>[2]Calculations!AF461</f>
        <v>0</v>
      </c>
      <c r="AL493" s="38">
        <f>[2]Calculations!AR461</f>
        <v>0</v>
      </c>
      <c r="AM493" s="38">
        <f>[2]Calculations!AG461</f>
        <v>0</v>
      </c>
      <c r="AN493" s="38">
        <f>[2]Calculations!AS461</f>
        <v>0</v>
      </c>
      <c r="AO493" s="38">
        <f>[2]Calculations!AH461</f>
        <v>0</v>
      </c>
      <c r="AP493" s="38">
        <f>[2]Calculations!AT461</f>
        <v>0</v>
      </c>
      <c r="AQ493" s="38">
        <f>[2]Calculations!AI461</f>
        <v>0.106651474999</v>
      </c>
      <c r="AR493" s="38">
        <f>[2]Calculations!AU461</f>
        <v>100.00044537697725</v>
      </c>
      <c r="AS493" s="38">
        <f>[2]Calculations!AJ461</f>
        <v>0</v>
      </c>
      <c r="AT493" s="38">
        <f>[2]Calculations!AV461</f>
        <v>0</v>
      </c>
      <c r="AU493" s="38">
        <f>[2]Calculations!AK461</f>
        <v>0</v>
      </c>
      <c r="AV493" s="38">
        <f>[2]Calculations!AW461</f>
        <v>0</v>
      </c>
      <c r="AW493" s="13"/>
      <c r="AX493" s="13"/>
      <c r="AY493" s="85" t="str">
        <f>[2]Calculations!D461</f>
        <v>Land Supply 2018</v>
      </c>
    </row>
    <row r="494" spans="2:51" ht="26" x14ac:dyDescent="0.35">
      <c r="B494" s="13" t="str">
        <f>[2]Calculations!A462</f>
        <v>118836/FO/2018 / 105839</v>
      </c>
      <c r="C494" s="30" t="str">
        <f>[2]Calculations!B462</f>
        <v>Land Adjacent To 1 Meadow Croft_x000D_Off Sharrington Drive_x000D_Brooklands_x000D_Manchester_x000D_M23 9PE</v>
      </c>
      <c r="D494" s="13" t="str">
        <f>[2]Calculations!C462</f>
        <v>Residential</v>
      </c>
      <c r="E494" s="38">
        <f>[2]Calculations!E462</f>
        <v>5.3485100000000001E-2</v>
      </c>
      <c r="F494" s="38">
        <f>[2]Calculations!I462</f>
        <v>5.3485100000000001E-2</v>
      </c>
      <c r="G494" s="38">
        <f>[2]Calculations!M462</f>
        <v>100</v>
      </c>
      <c r="H494" s="38">
        <f>[2]Calculations!H462</f>
        <v>0</v>
      </c>
      <c r="I494" s="38">
        <f>[2]Calculations!L462</f>
        <v>0</v>
      </c>
      <c r="J494" s="38">
        <f>[2]Calculations!G462</f>
        <v>0</v>
      </c>
      <c r="K494" s="38">
        <f>[2]Calculations!K462</f>
        <v>0</v>
      </c>
      <c r="L494" s="38">
        <f>[2]Calculations!F462</f>
        <v>0</v>
      </c>
      <c r="M494" s="38">
        <f>[2]Calculations!J462</f>
        <v>0</v>
      </c>
      <c r="N494" s="38">
        <f>[2]Calculations!V462</f>
        <v>0</v>
      </c>
      <c r="O494" s="38">
        <f>[2]Calculations!W462</f>
        <v>0</v>
      </c>
      <c r="P494" s="38">
        <f>[2]Calculations!O462</f>
        <v>0</v>
      </c>
      <c r="Q494" s="38">
        <f>[2]Calculations!S462</f>
        <v>0</v>
      </c>
      <c r="R494" s="38">
        <f>[2]Calculations!Q462</f>
        <v>0</v>
      </c>
      <c r="S494" s="38">
        <f>[2]Calculations!T462</f>
        <v>0</v>
      </c>
      <c r="T494" s="38">
        <f>[2]Calculations!R462</f>
        <v>0</v>
      </c>
      <c r="U494" s="38">
        <f>[2]Calculations!U462</f>
        <v>0</v>
      </c>
      <c r="V494" s="38" t="str">
        <f>[2]Calculations!X462</f>
        <v>Not Modelled</v>
      </c>
      <c r="W494" s="38" t="str">
        <f>[2]Calculations!Y462</f>
        <v>N/A</v>
      </c>
      <c r="X494" s="38" t="s">
        <v>100</v>
      </c>
      <c r="Y494" s="73" t="s">
        <v>106</v>
      </c>
      <c r="Z494" s="74" t="s">
        <v>107</v>
      </c>
      <c r="AA494" s="38">
        <f>[2]Calculations!AA462</f>
        <v>0</v>
      </c>
      <c r="AB494" s="38">
        <f>[2]Calculations!AM462</f>
        <v>0</v>
      </c>
      <c r="AC494" s="38">
        <f>[2]Calculations!AB462</f>
        <v>0</v>
      </c>
      <c r="AD494" s="38">
        <f>[2]Calculations!AN462</f>
        <v>0</v>
      </c>
      <c r="AE494" s="38">
        <f>[2]Calculations!AC462</f>
        <v>0</v>
      </c>
      <c r="AF494" s="38">
        <f>[2]Calculations!AO462</f>
        <v>0</v>
      </c>
      <c r="AG494" s="38">
        <f>[2]Calculations!AD462</f>
        <v>0</v>
      </c>
      <c r="AH494" s="38">
        <f>[2]Calculations!AP462</f>
        <v>0</v>
      </c>
      <c r="AI494" s="38">
        <f>[2]Calculations!AE462</f>
        <v>0</v>
      </c>
      <c r="AJ494" s="38">
        <f>[2]Calculations!AQ462</f>
        <v>0</v>
      </c>
      <c r="AK494" s="38">
        <f>[2]Calculations!AF462</f>
        <v>0</v>
      </c>
      <c r="AL494" s="38">
        <f>[2]Calculations!AR462</f>
        <v>0</v>
      </c>
      <c r="AM494" s="38">
        <f>[2]Calculations!AG462</f>
        <v>0</v>
      </c>
      <c r="AN494" s="38">
        <f>[2]Calculations!AS462</f>
        <v>0</v>
      </c>
      <c r="AO494" s="38">
        <f>[2]Calculations!AH462</f>
        <v>0</v>
      </c>
      <c r="AP494" s="38">
        <f>[2]Calculations!AT462</f>
        <v>0</v>
      </c>
      <c r="AQ494" s="38">
        <f>[2]Calculations!AI462</f>
        <v>0</v>
      </c>
      <c r="AR494" s="38">
        <f>[2]Calculations!AU462</f>
        <v>0</v>
      </c>
      <c r="AS494" s="38">
        <f>[2]Calculations!AJ462</f>
        <v>0</v>
      </c>
      <c r="AT494" s="38">
        <f>[2]Calculations!AV462</f>
        <v>0</v>
      </c>
      <c r="AU494" s="38">
        <f>[2]Calculations!AK462</f>
        <v>0</v>
      </c>
      <c r="AV494" s="38">
        <f>[2]Calculations!AW462</f>
        <v>0</v>
      </c>
      <c r="AW494" s="13"/>
      <c r="AX494" s="13"/>
      <c r="AY494" s="85" t="str">
        <f>[2]Calculations!D462</f>
        <v>Land Supply 2018</v>
      </c>
    </row>
    <row r="495" spans="2:51" ht="26" x14ac:dyDescent="0.35">
      <c r="B495" s="13" t="str">
        <f>[2]Calculations!A463</f>
        <v>118866/P3OPA/2018</v>
      </c>
      <c r="C495" s="30" t="str">
        <f>[2]Calculations!B463</f>
        <v>Part of 1st floor, 1-5 Swan Street</v>
      </c>
      <c r="D495" s="13" t="str">
        <f>[2]Calculations!C463</f>
        <v>Residential</v>
      </c>
      <c r="E495" s="38">
        <f>[2]Calculations!E463</f>
        <v>1.9185799999999999E-2</v>
      </c>
      <c r="F495" s="38">
        <f>[2]Calculations!I463</f>
        <v>1.9185799999999999E-2</v>
      </c>
      <c r="G495" s="38">
        <f>[2]Calculations!M463</f>
        <v>100</v>
      </c>
      <c r="H495" s="38">
        <f>[2]Calculations!H463</f>
        <v>0</v>
      </c>
      <c r="I495" s="38">
        <f>[2]Calculations!L463</f>
        <v>0</v>
      </c>
      <c r="J495" s="38">
        <f>[2]Calculations!G463</f>
        <v>0</v>
      </c>
      <c r="K495" s="38">
        <f>[2]Calculations!K463</f>
        <v>0</v>
      </c>
      <c r="L495" s="38">
        <f>[2]Calculations!F463</f>
        <v>0</v>
      </c>
      <c r="M495" s="38">
        <f>[2]Calculations!J463</f>
        <v>0</v>
      </c>
      <c r="N495" s="38">
        <f>[2]Calculations!V463</f>
        <v>0</v>
      </c>
      <c r="O495" s="38">
        <f>[2]Calculations!W463</f>
        <v>0</v>
      </c>
      <c r="P495" s="38">
        <f>[2]Calculations!O463</f>
        <v>0</v>
      </c>
      <c r="Q495" s="38">
        <f>[2]Calculations!S463</f>
        <v>0</v>
      </c>
      <c r="R495" s="38">
        <f>[2]Calculations!Q463</f>
        <v>0</v>
      </c>
      <c r="S495" s="38">
        <f>[2]Calculations!T463</f>
        <v>0</v>
      </c>
      <c r="T495" s="38">
        <f>[2]Calculations!R463</f>
        <v>0</v>
      </c>
      <c r="U495" s="38">
        <f>[2]Calculations!U463</f>
        <v>0</v>
      </c>
      <c r="V495" s="38" t="str">
        <f>[2]Calculations!X463</f>
        <v>Not Modelled</v>
      </c>
      <c r="W495" s="38" t="str">
        <f>[2]Calculations!Y463</f>
        <v>N/A</v>
      </c>
      <c r="X495" s="38" t="s">
        <v>100</v>
      </c>
      <c r="Y495" s="73" t="s">
        <v>106</v>
      </c>
      <c r="Z495" s="74" t="s">
        <v>107</v>
      </c>
      <c r="AA495" s="38">
        <f>[2]Calculations!AA463</f>
        <v>0</v>
      </c>
      <c r="AB495" s="38">
        <f>[2]Calculations!AM463</f>
        <v>0</v>
      </c>
      <c r="AC495" s="38">
        <f>[2]Calculations!AB463</f>
        <v>0</v>
      </c>
      <c r="AD495" s="38">
        <f>[2]Calculations!AN463</f>
        <v>0</v>
      </c>
      <c r="AE495" s="38">
        <f>[2]Calculations!AC463</f>
        <v>0</v>
      </c>
      <c r="AF495" s="38">
        <f>[2]Calculations!AO463</f>
        <v>0</v>
      </c>
      <c r="AG495" s="38">
        <f>[2]Calculations!AD463</f>
        <v>0</v>
      </c>
      <c r="AH495" s="38">
        <f>[2]Calculations!AP463</f>
        <v>0</v>
      </c>
      <c r="AI495" s="38">
        <f>[2]Calculations!AE463</f>
        <v>0</v>
      </c>
      <c r="AJ495" s="38">
        <f>[2]Calculations!AQ463</f>
        <v>0</v>
      </c>
      <c r="AK495" s="38">
        <f>[2]Calculations!AF463</f>
        <v>0</v>
      </c>
      <c r="AL495" s="38">
        <f>[2]Calculations!AR463</f>
        <v>0</v>
      </c>
      <c r="AM495" s="38">
        <f>[2]Calculations!AG463</f>
        <v>0</v>
      </c>
      <c r="AN495" s="38">
        <f>[2]Calculations!AS463</f>
        <v>0</v>
      </c>
      <c r="AO495" s="38">
        <f>[2]Calculations!AH463</f>
        <v>0</v>
      </c>
      <c r="AP495" s="38">
        <f>[2]Calculations!AT463</f>
        <v>0</v>
      </c>
      <c r="AQ495" s="38">
        <f>[2]Calculations!AI463</f>
        <v>0</v>
      </c>
      <c r="AR495" s="38">
        <f>[2]Calculations!AU463</f>
        <v>0</v>
      </c>
      <c r="AS495" s="38">
        <f>[2]Calculations!AJ463</f>
        <v>0</v>
      </c>
      <c r="AT495" s="38">
        <f>[2]Calculations!AV463</f>
        <v>0</v>
      </c>
      <c r="AU495" s="38">
        <f>[2]Calculations!AK463</f>
        <v>0</v>
      </c>
      <c r="AV495" s="38">
        <f>[2]Calculations!AW463</f>
        <v>0</v>
      </c>
      <c r="AW495" s="13"/>
      <c r="AX495" s="13"/>
      <c r="AY495" s="85" t="str">
        <f>[2]Calculations!D463</f>
        <v>Land Supply 2018</v>
      </c>
    </row>
    <row r="496" spans="2:51" ht="26" x14ac:dyDescent="0.35">
      <c r="B496" s="13" t="str">
        <f>[2]Calculations!A464</f>
        <v>119143/NMC/2018 / 113713</v>
      </c>
      <c r="C496" s="30" t="str">
        <f>[2]Calculations!B464</f>
        <v>Red Lion Street / 2 Union Street</v>
      </c>
      <c r="D496" s="13" t="str">
        <f>[2]Calculations!C464</f>
        <v>Residential</v>
      </c>
      <c r="E496" s="38">
        <f>[2]Calculations!E464</f>
        <v>5.79946E-2</v>
      </c>
      <c r="F496" s="38">
        <f>[2]Calculations!I464</f>
        <v>5.79946E-2</v>
      </c>
      <c r="G496" s="38">
        <f>[2]Calculations!M464</f>
        <v>100</v>
      </c>
      <c r="H496" s="38">
        <f>[2]Calculations!H464</f>
        <v>0</v>
      </c>
      <c r="I496" s="38">
        <f>[2]Calculations!L464</f>
        <v>0</v>
      </c>
      <c r="J496" s="38">
        <f>[2]Calculations!G464</f>
        <v>0</v>
      </c>
      <c r="K496" s="38">
        <f>[2]Calculations!K464</f>
        <v>0</v>
      </c>
      <c r="L496" s="38">
        <f>[2]Calculations!F464</f>
        <v>0</v>
      </c>
      <c r="M496" s="38">
        <f>[2]Calculations!J464</f>
        <v>0</v>
      </c>
      <c r="N496" s="38">
        <f>[2]Calculations!V464</f>
        <v>0</v>
      </c>
      <c r="O496" s="38">
        <f>[2]Calculations!W464</f>
        <v>0</v>
      </c>
      <c r="P496" s="38">
        <f>[2]Calculations!O464</f>
        <v>0</v>
      </c>
      <c r="Q496" s="38">
        <f>[2]Calculations!S464</f>
        <v>0</v>
      </c>
      <c r="R496" s="38">
        <f>[2]Calculations!Q464</f>
        <v>0</v>
      </c>
      <c r="S496" s="38">
        <f>[2]Calculations!T464</f>
        <v>0</v>
      </c>
      <c r="T496" s="38">
        <f>[2]Calculations!R464</f>
        <v>0</v>
      </c>
      <c r="U496" s="38">
        <f>[2]Calculations!U464</f>
        <v>0</v>
      </c>
      <c r="V496" s="38" t="str">
        <f>[2]Calculations!X464</f>
        <v>Not Modelled</v>
      </c>
      <c r="W496" s="38" t="str">
        <f>[2]Calculations!Y464</f>
        <v>N/A</v>
      </c>
      <c r="X496" s="38" t="s">
        <v>100</v>
      </c>
      <c r="Y496" s="73" t="s">
        <v>106</v>
      </c>
      <c r="Z496" s="74" t="s">
        <v>107</v>
      </c>
      <c r="AA496" s="38">
        <f>[2]Calculations!AA464</f>
        <v>0</v>
      </c>
      <c r="AB496" s="38">
        <f>[2]Calculations!AM464</f>
        <v>0</v>
      </c>
      <c r="AC496" s="38">
        <f>[2]Calculations!AB464</f>
        <v>0</v>
      </c>
      <c r="AD496" s="38">
        <f>[2]Calculations!AN464</f>
        <v>0</v>
      </c>
      <c r="AE496" s="38">
        <f>[2]Calculations!AC464</f>
        <v>0</v>
      </c>
      <c r="AF496" s="38">
        <f>[2]Calculations!AO464</f>
        <v>0</v>
      </c>
      <c r="AG496" s="38">
        <f>[2]Calculations!AD464</f>
        <v>0</v>
      </c>
      <c r="AH496" s="38">
        <f>[2]Calculations!AP464</f>
        <v>0</v>
      </c>
      <c r="AI496" s="38">
        <f>[2]Calculations!AE464</f>
        <v>0</v>
      </c>
      <c r="AJ496" s="38">
        <f>[2]Calculations!AQ464</f>
        <v>0</v>
      </c>
      <c r="AK496" s="38">
        <f>[2]Calculations!AF464</f>
        <v>0</v>
      </c>
      <c r="AL496" s="38">
        <f>[2]Calculations!AR464</f>
        <v>0</v>
      </c>
      <c r="AM496" s="38">
        <f>[2]Calculations!AG464</f>
        <v>0</v>
      </c>
      <c r="AN496" s="38">
        <f>[2]Calculations!AS464</f>
        <v>0</v>
      </c>
      <c r="AO496" s="38">
        <f>[2]Calculations!AH464</f>
        <v>0</v>
      </c>
      <c r="AP496" s="38">
        <f>[2]Calculations!AT464</f>
        <v>0</v>
      </c>
      <c r="AQ496" s="38">
        <f>[2]Calculations!AI464</f>
        <v>0</v>
      </c>
      <c r="AR496" s="38">
        <f>[2]Calculations!AU464</f>
        <v>0</v>
      </c>
      <c r="AS496" s="38">
        <f>[2]Calculations!AJ464</f>
        <v>0</v>
      </c>
      <c r="AT496" s="38">
        <f>[2]Calculations!AV464</f>
        <v>0</v>
      </c>
      <c r="AU496" s="38">
        <f>[2]Calculations!AK464</f>
        <v>0</v>
      </c>
      <c r="AV496" s="38">
        <f>[2]Calculations!AW464</f>
        <v>0</v>
      </c>
      <c r="AW496" s="13"/>
      <c r="AX496" s="13"/>
      <c r="AY496" s="85" t="str">
        <f>[2]Calculations!D464</f>
        <v>Land Supply 2018</v>
      </c>
    </row>
    <row r="497" spans="2:51" ht="26" x14ac:dyDescent="0.35">
      <c r="B497" s="13" t="str">
        <f>[2]Calculations!A465</f>
        <v>Airport City N</v>
      </c>
      <c r="C497" s="30" t="str">
        <f>[2]Calculations!B465</f>
        <v>Airport City North, Land off Ringway Road West and North of M56 spur</v>
      </c>
      <c r="D497" s="13" t="str">
        <f>[2]Calculations!C465</f>
        <v>Offices</v>
      </c>
      <c r="E497" s="38">
        <f>[2]Calculations!E465</f>
        <v>25.652899999999999</v>
      </c>
      <c r="F497" s="38">
        <f>[2]Calculations!I465</f>
        <v>25.652899999999999</v>
      </c>
      <c r="G497" s="38">
        <f>[2]Calculations!M465</f>
        <v>100</v>
      </c>
      <c r="H497" s="38">
        <f>[2]Calculations!H465</f>
        <v>0</v>
      </c>
      <c r="I497" s="38">
        <f>[2]Calculations!L465</f>
        <v>0</v>
      </c>
      <c r="J497" s="38">
        <f>[2]Calculations!G465</f>
        <v>0</v>
      </c>
      <c r="K497" s="38">
        <f>[2]Calculations!K465</f>
        <v>0</v>
      </c>
      <c r="L497" s="38">
        <f>[2]Calculations!F465</f>
        <v>0</v>
      </c>
      <c r="M497" s="38">
        <f>[2]Calculations!J465</f>
        <v>0</v>
      </c>
      <c r="N497" s="38">
        <f>[2]Calculations!V465</f>
        <v>0</v>
      </c>
      <c r="O497" s="38">
        <f>[2]Calculations!W465</f>
        <v>0</v>
      </c>
      <c r="P497" s="38">
        <f>[2]Calculations!O465</f>
        <v>2.0008030057379997</v>
      </c>
      <c r="Q497" s="38">
        <f>[2]Calculations!S465</f>
        <v>7.7995197647751313</v>
      </c>
      <c r="R497" s="38">
        <f>[2]Calculations!Q465</f>
        <v>0.65766300573799996</v>
      </c>
      <c r="S497" s="38">
        <f>[2]Calculations!T465</f>
        <v>2.5636984736150685</v>
      </c>
      <c r="T497" s="38">
        <f>[2]Calculations!R465</f>
        <v>0.65766300573799996</v>
      </c>
      <c r="U497" s="38">
        <f>[2]Calculations!U465</f>
        <v>2.5636984736150685</v>
      </c>
      <c r="V497" s="38" t="str">
        <f>[2]Calculations!X465</f>
        <v>Not Modelled</v>
      </c>
      <c r="W497" s="38" t="str">
        <f>[2]Calculations!Y465</f>
        <v>N/A</v>
      </c>
      <c r="X497" s="38" t="s">
        <v>101</v>
      </c>
      <c r="Y497" s="73" t="s">
        <v>105</v>
      </c>
      <c r="Z497" s="73" t="s">
        <v>1066</v>
      </c>
      <c r="AA497" s="38">
        <f>[2]Calculations!AA465</f>
        <v>0</v>
      </c>
      <c r="AB497" s="38">
        <f>[2]Calculations!AM465</f>
        <v>0</v>
      </c>
      <c r="AC497" s="38">
        <f>[2]Calculations!AB465</f>
        <v>0</v>
      </c>
      <c r="AD497" s="38">
        <f>[2]Calculations!AN465</f>
        <v>0</v>
      </c>
      <c r="AE497" s="38">
        <f>[2]Calculations!AC465</f>
        <v>0</v>
      </c>
      <c r="AF497" s="38">
        <f>[2]Calculations!AO465</f>
        <v>0</v>
      </c>
      <c r="AG497" s="38">
        <f>[2]Calculations!AD465</f>
        <v>0</v>
      </c>
      <c r="AH497" s="38">
        <f>[2]Calculations!AP465</f>
        <v>0</v>
      </c>
      <c r="AI497" s="38">
        <f>[2]Calculations!AE465</f>
        <v>2.0797669080499999</v>
      </c>
      <c r="AJ497" s="38">
        <f>[2]Calculations!AQ465</f>
        <v>8.1073364338924652</v>
      </c>
      <c r="AK497" s="38">
        <f>[2]Calculations!AF465</f>
        <v>2.0797669080499999</v>
      </c>
      <c r="AL497" s="38">
        <f>[2]Calculations!AR465</f>
        <v>8.1073364338924652</v>
      </c>
      <c r="AM497" s="38">
        <f>[2]Calculations!AG465</f>
        <v>0</v>
      </c>
      <c r="AN497" s="38">
        <f>[2]Calculations!AS465</f>
        <v>0</v>
      </c>
      <c r="AO497" s="38">
        <f>[2]Calculations!AH465</f>
        <v>0</v>
      </c>
      <c r="AP497" s="38">
        <f>[2]Calculations!AT465</f>
        <v>0</v>
      </c>
      <c r="AQ497" s="38">
        <f>[2]Calculations!AI465</f>
        <v>0</v>
      </c>
      <c r="AR497" s="38">
        <f>[2]Calculations!AU465</f>
        <v>0</v>
      </c>
      <c r="AS497" s="38">
        <f>[2]Calculations!AJ465</f>
        <v>0</v>
      </c>
      <c r="AT497" s="38">
        <f>[2]Calculations!AV465</f>
        <v>0</v>
      </c>
      <c r="AU497" s="38">
        <f>[2]Calculations!AK465</f>
        <v>0</v>
      </c>
      <c r="AV497" s="38">
        <f>[2]Calculations!AW465</f>
        <v>0</v>
      </c>
      <c r="AW497" s="13"/>
      <c r="AX497" s="13"/>
      <c r="AY497" s="85" t="str">
        <f>[2]Calculations!D465</f>
        <v>Land Supply 2018</v>
      </c>
    </row>
    <row r="498" spans="2:51" ht="26" x14ac:dyDescent="0.35">
      <c r="B498" s="13" t="str">
        <f>[2]Calculations!A466</f>
        <v>Airport City North</v>
      </c>
      <c r="C498" s="30" t="str">
        <f>[2]Calculations!B466</f>
        <v>Land Off Ringway Road West And North Of M56 Spur Woodhouse Park Wythenshawe</v>
      </c>
      <c r="D498" s="13" t="str">
        <f>[2]Calculations!C466</f>
        <v>Industry and warehousing</v>
      </c>
      <c r="E498" s="38">
        <f>[2]Calculations!E466</f>
        <v>25.652699999999999</v>
      </c>
      <c r="F498" s="38">
        <f>[2]Calculations!I466</f>
        <v>25.652699999999999</v>
      </c>
      <c r="G498" s="38">
        <f>[2]Calculations!M466</f>
        <v>100</v>
      </c>
      <c r="H498" s="38">
        <f>[2]Calculations!H466</f>
        <v>0</v>
      </c>
      <c r="I498" s="38">
        <f>[2]Calculations!L466</f>
        <v>0</v>
      </c>
      <c r="J498" s="38">
        <f>[2]Calculations!G466</f>
        <v>0</v>
      </c>
      <c r="K498" s="38">
        <f>[2]Calculations!K466</f>
        <v>0</v>
      </c>
      <c r="L498" s="38">
        <f>[2]Calculations!F466</f>
        <v>0</v>
      </c>
      <c r="M498" s="38">
        <f>[2]Calculations!J466</f>
        <v>0</v>
      </c>
      <c r="N498" s="38">
        <f>[2]Calculations!V466</f>
        <v>0</v>
      </c>
      <c r="O498" s="38">
        <f>[2]Calculations!W466</f>
        <v>0</v>
      </c>
      <c r="P498" s="38">
        <f>[2]Calculations!O466</f>
        <v>2.0007977156969998</v>
      </c>
      <c r="Q498" s="38">
        <f>[2]Calculations!S466</f>
        <v>7.7995599515723493</v>
      </c>
      <c r="R498" s="38">
        <f>[2]Calculations!Q466</f>
        <v>0.65765771569700004</v>
      </c>
      <c r="S498" s="38">
        <f>[2]Calculations!T466</f>
        <v>2.5636978395919341</v>
      </c>
      <c r="T498" s="38">
        <f>[2]Calculations!R466</f>
        <v>0.65765771569700004</v>
      </c>
      <c r="U498" s="38">
        <f>[2]Calculations!U466</f>
        <v>2.5636978395919341</v>
      </c>
      <c r="V498" s="38" t="str">
        <f>[2]Calculations!X466</f>
        <v>Not Modelled</v>
      </c>
      <c r="W498" s="38" t="str">
        <f>[2]Calculations!Y466</f>
        <v>N/A</v>
      </c>
      <c r="X498" s="38" t="s">
        <v>101</v>
      </c>
      <c r="Y498" s="73" t="s">
        <v>105</v>
      </c>
      <c r="Z498" s="73" t="s">
        <v>1066</v>
      </c>
      <c r="AA498" s="38">
        <f>[2]Calculations!AA466</f>
        <v>0</v>
      </c>
      <c r="AB498" s="38">
        <f>[2]Calculations!AM466</f>
        <v>0</v>
      </c>
      <c r="AC498" s="38">
        <f>[2]Calculations!AB466</f>
        <v>0</v>
      </c>
      <c r="AD498" s="38">
        <f>[2]Calculations!AN466</f>
        <v>0</v>
      </c>
      <c r="AE498" s="38">
        <f>[2]Calculations!AC466</f>
        <v>0</v>
      </c>
      <c r="AF498" s="38">
        <f>[2]Calculations!AO466</f>
        <v>0</v>
      </c>
      <c r="AG498" s="38">
        <f>[2]Calculations!AD466</f>
        <v>0</v>
      </c>
      <c r="AH498" s="38">
        <f>[2]Calculations!AP466</f>
        <v>0</v>
      </c>
      <c r="AI498" s="38">
        <f>[2]Calculations!AE466</f>
        <v>2.0797427119099998</v>
      </c>
      <c r="AJ498" s="38">
        <f>[2]Calculations!AQ466</f>
        <v>8.1073053203366499</v>
      </c>
      <c r="AK498" s="38">
        <f>[2]Calculations!AF466</f>
        <v>2.0797427119099998</v>
      </c>
      <c r="AL498" s="38">
        <f>[2]Calculations!AR466</f>
        <v>8.1073053203366499</v>
      </c>
      <c r="AM498" s="38">
        <f>[2]Calculations!AG466</f>
        <v>0</v>
      </c>
      <c r="AN498" s="38">
        <f>[2]Calculations!AS466</f>
        <v>0</v>
      </c>
      <c r="AO498" s="38">
        <f>[2]Calculations!AH466</f>
        <v>0</v>
      </c>
      <c r="AP498" s="38">
        <f>[2]Calculations!AT466</f>
        <v>0</v>
      </c>
      <c r="AQ498" s="38">
        <f>[2]Calculations!AI466</f>
        <v>0</v>
      </c>
      <c r="AR498" s="38">
        <f>[2]Calculations!AU466</f>
        <v>0</v>
      </c>
      <c r="AS498" s="38">
        <f>[2]Calculations!AJ466</f>
        <v>0</v>
      </c>
      <c r="AT498" s="38">
        <f>[2]Calculations!AV466</f>
        <v>0</v>
      </c>
      <c r="AU498" s="38">
        <f>[2]Calculations!AK466</f>
        <v>0</v>
      </c>
      <c r="AV498" s="38">
        <f>[2]Calculations!AW466</f>
        <v>0</v>
      </c>
      <c r="AW498" s="13"/>
      <c r="AX498" s="13"/>
      <c r="AY498" s="85" t="str">
        <f>[2]Calculations!D466</f>
        <v>Land Supply 2018</v>
      </c>
    </row>
    <row r="499" spans="2:51" ht="14.5" x14ac:dyDescent="0.35">
      <c r="B499" s="13" t="str">
        <f>[2]Calculations!A467</f>
        <v>Anco_Cap_005</v>
      </c>
      <c r="C499" s="30" t="str">
        <f>[2]Calculations!B467</f>
        <v>Woodward Place</v>
      </c>
      <c r="D499" s="13" t="str">
        <f>[2]Calculations!C467</f>
        <v>Residential</v>
      </c>
      <c r="E499" s="38">
        <f>[2]Calculations!E467</f>
        <v>0.37917600000000001</v>
      </c>
      <c r="F499" s="38">
        <f>[2]Calculations!I467</f>
        <v>0.37917600000000001</v>
      </c>
      <c r="G499" s="38">
        <f>[2]Calculations!M467</f>
        <v>100</v>
      </c>
      <c r="H499" s="38">
        <f>[2]Calculations!H467</f>
        <v>0</v>
      </c>
      <c r="I499" s="38">
        <f>[2]Calculations!L467</f>
        <v>0</v>
      </c>
      <c r="J499" s="38">
        <f>[2]Calculations!G467</f>
        <v>0</v>
      </c>
      <c r="K499" s="38">
        <f>[2]Calculations!K467</f>
        <v>0</v>
      </c>
      <c r="L499" s="38">
        <f>[2]Calculations!F467</f>
        <v>0</v>
      </c>
      <c r="M499" s="38">
        <f>[2]Calculations!J467</f>
        <v>0</v>
      </c>
      <c r="N499" s="38">
        <f>[2]Calculations!V467</f>
        <v>0</v>
      </c>
      <c r="O499" s="38">
        <f>[2]Calculations!W467</f>
        <v>0</v>
      </c>
      <c r="P499" s="38">
        <f>[2]Calculations!O467</f>
        <v>4.1298100013600003E-4</v>
      </c>
      <c r="Q499" s="38">
        <f>[2]Calculations!S467</f>
        <v>0.10891538497584236</v>
      </c>
      <c r="R499" s="38">
        <f>[2]Calculations!Q467</f>
        <v>4.1298100013600003E-4</v>
      </c>
      <c r="S499" s="38">
        <f>[2]Calculations!T467</f>
        <v>0.10891538497584236</v>
      </c>
      <c r="T499" s="38">
        <f>[2]Calculations!R467</f>
        <v>0</v>
      </c>
      <c r="U499" s="38">
        <f>[2]Calculations!U467</f>
        <v>0</v>
      </c>
      <c r="V499" s="38" t="str">
        <f>[2]Calculations!X467</f>
        <v>Not Modelled</v>
      </c>
      <c r="W499" s="38" t="str">
        <f>[2]Calculations!Y467</f>
        <v>N/A</v>
      </c>
      <c r="X499" s="38" t="s">
        <v>100</v>
      </c>
      <c r="Y499" s="73" t="s">
        <v>105</v>
      </c>
      <c r="Z499" s="73" t="s">
        <v>1066</v>
      </c>
      <c r="AA499" s="38">
        <f>[2]Calculations!AA467</f>
        <v>0</v>
      </c>
      <c r="AB499" s="38">
        <f>[2]Calculations!AM467</f>
        <v>0</v>
      </c>
      <c r="AC499" s="38">
        <f>[2]Calculations!AB467</f>
        <v>0</v>
      </c>
      <c r="AD499" s="38">
        <f>[2]Calculations!AN467</f>
        <v>0</v>
      </c>
      <c r="AE499" s="38">
        <f>[2]Calculations!AC467</f>
        <v>0</v>
      </c>
      <c r="AF499" s="38">
        <f>[2]Calculations!AO467</f>
        <v>0</v>
      </c>
      <c r="AG499" s="38">
        <f>[2]Calculations!AD467</f>
        <v>0</v>
      </c>
      <c r="AH499" s="38">
        <f>[2]Calculations!AP467</f>
        <v>0</v>
      </c>
      <c r="AI499" s="38">
        <f>[2]Calculations!AE467</f>
        <v>0</v>
      </c>
      <c r="AJ499" s="38">
        <f>[2]Calculations!AQ467</f>
        <v>0</v>
      </c>
      <c r="AK499" s="38">
        <f>[2]Calculations!AF467</f>
        <v>0</v>
      </c>
      <c r="AL499" s="38">
        <f>[2]Calculations!AR467</f>
        <v>0</v>
      </c>
      <c r="AM499" s="38">
        <f>[2]Calculations!AG467</f>
        <v>0</v>
      </c>
      <c r="AN499" s="38">
        <f>[2]Calculations!AS467</f>
        <v>0</v>
      </c>
      <c r="AO499" s="38">
        <f>[2]Calculations!AH467</f>
        <v>0</v>
      </c>
      <c r="AP499" s="38">
        <f>[2]Calculations!AT467</f>
        <v>0</v>
      </c>
      <c r="AQ499" s="38">
        <f>[2]Calculations!AI467</f>
        <v>0.379175685002</v>
      </c>
      <c r="AR499" s="38">
        <f>[2]Calculations!AU467</f>
        <v>99.999916925649302</v>
      </c>
      <c r="AS499" s="38">
        <f>[2]Calculations!AJ467</f>
        <v>0</v>
      </c>
      <c r="AT499" s="38">
        <f>[2]Calculations!AV467</f>
        <v>0</v>
      </c>
      <c r="AU499" s="38">
        <f>[2]Calculations!AK467</f>
        <v>0</v>
      </c>
      <c r="AV499" s="38">
        <f>[2]Calculations!AW467</f>
        <v>0</v>
      </c>
      <c r="AW499" s="13"/>
      <c r="AX499" s="13"/>
      <c r="AY499" s="85" t="str">
        <f>[2]Calculations!D467</f>
        <v>Land Supply 2018</v>
      </c>
    </row>
    <row r="500" spans="2:51" ht="14.5" x14ac:dyDescent="0.35">
      <c r="B500" s="13" t="str">
        <f>[2]Calculations!A468</f>
        <v>Anco_Cap_015</v>
      </c>
      <c r="C500" s="30" t="str">
        <f>[2]Calculations!B468</f>
        <v>Tartan Street/Bank Street</v>
      </c>
      <c r="D500" s="13" t="str">
        <f>[2]Calculations!C468</f>
        <v>Residential</v>
      </c>
      <c r="E500" s="38">
        <f>[2]Calculations!E468</f>
        <v>1.51684</v>
      </c>
      <c r="F500" s="38">
        <f>[2]Calculations!I468</f>
        <v>1.51684</v>
      </c>
      <c r="G500" s="38">
        <f>[2]Calculations!M468</f>
        <v>100</v>
      </c>
      <c r="H500" s="38">
        <f>[2]Calculations!H468</f>
        <v>0</v>
      </c>
      <c r="I500" s="38">
        <f>[2]Calculations!L468</f>
        <v>0</v>
      </c>
      <c r="J500" s="38">
        <f>[2]Calculations!G468</f>
        <v>0</v>
      </c>
      <c r="K500" s="38">
        <f>[2]Calculations!K468</f>
        <v>0</v>
      </c>
      <c r="L500" s="38">
        <f>[2]Calculations!F468</f>
        <v>0</v>
      </c>
      <c r="M500" s="38">
        <f>[2]Calculations!J468</f>
        <v>0</v>
      </c>
      <c r="N500" s="38">
        <f>[2]Calculations!V468</f>
        <v>0</v>
      </c>
      <c r="O500" s="38">
        <f>[2]Calculations!W468</f>
        <v>0</v>
      </c>
      <c r="P500" s="38">
        <f>[2]Calculations!O468</f>
        <v>3.3197299999900003E-2</v>
      </c>
      <c r="Q500" s="38">
        <f>[2]Calculations!S468</f>
        <v>2.1885828432728567</v>
      </c>
      <c r="R500" s="38">
        <f>[2]Calculations!Q468</f>
        <v>3.3197299999900003E-2</v>
      </c>
      <c r="S500" s="38">
        <f>[2]Calculations!T468</f>
        <v>2.1885828432728567</v>
      </c>
      <c r="T500" s="38">
        <f>[2]Calculations!R468</f>
        <v>2.12E-2</v>
      </c>
      <c r="U500" s="38">
        <f>[2]Calculations!U468</f>
        <v>1.397642467234514</v>
      </c>
      <c r="V500" s="38" t="str">
        <f>[2]Calculations!X468</f>
        <v>Not Modelled</v>
      </c>
      <c r="W500" s="38" t="str">
        <f>[2]Calculations!Y468</f>
        <v>N/A</v>
      </c>
      <c r="X500" s="38" t="s">
        <v>100</v>
      </c>
      <c r="Y500" s="73" t="s">
        <v>105</v>
      </c>
      <c r="Z500" s="73" t="s">
        <v>1066</v>
      </c>
      <c r="AA500" s="38">
        <f>[2]Calculations!AA468</f>
        <v>0</v>
      </c>
      <c r="AB500" s="38">
        <f>[2]Calculations!AM468</f>
        <v>0</v>
      </c>
      <c r="AC500" s="38">
        <f>[2]Calculations!AB468</f>
        <v>0</v>
      </c>
      <c r="AD500" s="38">
        <f>[2]Calculations!AN468</f>
        <v>0</v>
      </c>
      <c r="AE500" s="38">
        <f>[2]Calculations!AC468</f>
        <v>0</v>
      </c>
      <c r="AF500" s="38">
        <f>[2]Calculations!AO468</f>
        <v>0</v>
      </c>
      <c r="AG500" s="38">
        <f>[2]Calculations!AD468</f>
        <v>0</v>
      </c>
      <c r="AH500" s="38">
        <f>[2]Calculations!AP468</f>
        <v>0</v>
      </c>
      <c r="AI500" s="38">
        <f>[2]Calculations!AE468</f>
        <v>0</v>
      </c>
      <c r="AJ500" s="38">
        <f>[2]Calculations!AQ468</f>
        <v>0</v>
      </c>
      <c r="AK500" s="38">
        <f>[2]Calculations!AF468</f>
        <v>0</v>
      </c>
      <c r="AL500" s="38">
        <f>[2]Calculations!AR468</f>
        <v>0</v>
      </c>
      <c r="AM500" s="38">
        <f>[2]Calculations!AG468</f>
        <v>0</v>
      </c>
      <c r="AN500" s="38">
        <f>[2]Calculations!AS468</f>
        <v>0</v>
      </c>
      <c r="AO500" s="38">
        <f>[2]Calculations!AH468</f>
        <v>0</v>
      </c>
      <c r="AP500" s="38">
        <f>[2]Calculations!AT468</f>
        <v>0</v>
      </c>
      <c r="AQ500" s="38">
        <f>[2]Calculations!AI468</f>
        <v>1.5168440000000001</v>
      </c>
      <c r="AR500" s="38">
        <f>[2]Calculations!AU468</f>
        <v>100.00026370612589</v>
      </c>
      <c r="AS500" s="38">
        <f>[2]Calculations!AJ468</f>
        <v>0</v>
      </c>
      <c r="AT500" s="38">
        <f>[2]Calculations!AV468</f>
        <v>0</v>
      </c>
      <c r="AU500" s="38">
        <f>[2]Calculations!AK468</f>
        <v>0</v>
      </c>
      <c r="AV500" s="38">
        <f>[2]Calculations!AW468</f>
        <v>0</v>
      </c>
      <c r="AW500" s="13"/>
      <c r="AX500" s="13"/>
      <c r="AY500" s="85" t="str">
        <f>[2]Calculations!D468</f>
        <v>Land Supply 2018</v>
      </c>
    </row>
    <row r="501" spans="2:51" ht="14.5" x14ac:dyDescent="0.35">
      <c r="B501" s="13" t="str">
        <f>[2]Calculations!A469</f>
        <v>Anco_Cap_028</v>
      </c>
      <c r="C501" s="30" t="str">
        <f>[2]Calculations!B469</f>
        <v>Iron Street</v>
      </c>
      <c r="D501" s="13" t="str">
        <f>[2]Calculations!C469</f>
        <v>Residential</v>
      </c>
      <c r="E501" s="38">
        <f>[2]Calculations!E469</f>
        <v>6.3195699999999997</v>
      </c>
      <c r="F501" s="38">
        <f>[2]Calculations!I469</f>
        <v>6.3194485803032929</v>
      </c>
      <c r="G501" s="38">
        <f>[2]Calculations!M469</f>
        <v>99.998078671543993</v>
      </c>
      <c r="H501" s="38">
        <f>[2]Calculations!H469</f>
        <v>0</v>
      </c>
      <c r="I501" s="38">
        <f>[2]Calculations!L469</f>
        <v>0</v>
      </c>
      <c r="J501" s="38">
        <f>[2]Calculations!G469</f>
        <v>0</v>
      </c>
      <c r="K501" s="38">
        <f>[2]Calculations!K469</f>
        <v>0</v>
      </c>
      <c r="L501" s="38">
        <f>[2]Calculations!F469</f>
        <v>1.21419696707E-4</v>
      </c>
      <c r="M501" s="38">
        <f>[2]Calculations!J469</f>
        <v>1.9213284560025447E-3</v>
      </c>
      <c r="N501" s="38">
        <f>[2]Calculations!V469</f>
        <v>0</v>
      </c>
      <c r="O501" s="38">
        <f>[2]Calculations!W469</f>
        <v>0</v>
      </c>
      <c r="P501" s="38">
        <f>[2]Calculations!O469</f>
        <v>0.1551355141761</v>
      </c>
      <c r="Q501" s="38">
        <f>[2]Calculations!S469</f>
        <v>2.454842879754477</v>
      </c>
      <c r="R501" s="38">
        <f>[2]Calculations!Q469</f>
        <v>1.25355141761E-2</v>
      </c>
      <c r="S501" s="38">
        <f>[2]Calculations!T469</f>
        <v>0.19836023932166275</v>
      </c>
      <c r="T501" s="38">
        <f>[2]Calculations!R469</f>
        <v>0</v>
      </c>
      <c r="U501" s="38">
        <f>[2]Calculations!U469</f>
        <v>0</v>
      </c>
      <c r="V501" s="38" t="str">
        <f>[2]Calculations!X469</f>
        <v>Not Modelled</v>
      </c>
      <c r="W501" s="38" t="str">
        <f>[2]Calculations!Y469</f>
        <v>N/A</v>
      </c>
      <c r="X501" s="38" t="s">
        <v>100</v>
      </c>
      <c r="Y501" s="73" t="s">
        <v>108</v>
      </c>
      <c r="Z501" s="73" t="s">
        <v>109</v>
      </c>
      <c r="AA501" s="38">
        <f>[2]Calculations!AA469</f>
        <v>0</v>
      </c>
      <c r="AB501" s="38">
        <f>[2]Calculations!AM469</f>
        <v>0</v>
      </c>
      <c r="AC501" s="38">
        <f>[2]Calculations!AB469</f>
        <v>0</v>
      </c>
      <c r="AD501" s="38">
        <f>[2]Calculations!AN469</f>
        <v>0</v>
      </c>
      <c r="AE501" s="38">
        <f>[2]Calculations!AC469</f>
        <v>0</v>
      </c>
      <c r="AF501" s="38">
        <f>[2]Calculations!AO469</f>
        <v>0</v>
      </c>
      <c r="AG501" s="38">
        <f>[2]Calculations!AD469</f>
        <v>0</v>
      </c>
      <c r="AH501" s="38">
        <f>[2]Calculations!AP469</f>
        <v>0</v>
      </c>
      <c r="AI501" s="38">
        <f>[2]Calculations!AE469</f>
        <v>0</v>
      </c>
      <c r="AJ501" s="38">
        <f>[2]Calculations!AQ469</f>
        <v>0</v>
      </c>
      <c r="AK501" s="38">
        <f>[2]Calculations!AF469</f>
        <v>0</v>
      </c>
      <c r="AL501" s="38">
        <f>[2]Calculations!AR469</f>
        <v>0</v>
      </c>
      <c r="AM501" s="38">
        <f>[2]Calculations!AG469</f>
        <v>0</v>
      </c>
      <c r="AN501" s="38">
        <f>[2]Calculations!AS469</f>
        <v>0</v>
      </c>
      <c r="AO501" s="38">
        <f>[2]Calculations!AH469</f>
        <v>0</v>
      </c>
      <c r="AP501" s="38">
        <f>[2]Calculations!AT469</f>
        <v>0</v>
      </c>
      <c r="AQ501" s="38">
        <f>[2]Calculations!AI469</f>
        <v>6.31957397498</v>
      </c>
      <c r="AR501" s="38">
        <f>[2]Calculations!AU469</f>
        <v>100.00006289953272</v>
      </c>
      <c r="AS501" s="38">
        <f>[2]Calculations!AJ469</f>
        <v>0</v>
      </c>
      <c r="AT501" s="38">
        <f>[2]Calculations!AV469</f>
        <v>0</v>
      </c>
      <c r="AU501" s="38">
        <f>[2]Calculations!AK469</f>
        <v>0</v>
      </c>
      <c r="AV501" s="38">
        <f>[2]Calculations!AW469</f>
        <v>0</v>
      </c>
      <c r="AW501" s="13"/>
      <c r="AX501" s="13"/>
      <c r="AY501" s="85" t="str">
        <f>[2]Calculations!D469</f>
        <v>Land Supply 2018</v>
      </c>
    </row>
    <row r="502" spans="2:51" ht="14.5" x14ac:dyDescent="0.35">
      <c r="B502" s="13" t="str">
        <f>[2]Calculations!A470</f>
        <v>Anco_Cap_051</v>
      </c>
      <c r="C502" s="30" t="str">
        <f>[2]Calculations!B470</f>
        <v>Poland Street/Naval Street/George Leigh Street</v>
      </c>
      <c r="D502" s="13" t="str">
        <f>[2]Calculations!C470</f>
        <v>Residential</v>
      </c>
      <c r="E502" s="38">
        <f>[2]Calculations!E470</f>
        <v>0.38957000000000003</v>
      </c>
      <c r="F502" s="38">
        <f>[2]Calculations!I470</f>
        <v>0.38957000000000003</v>
      </c>
      <c r="G502" s="38">
        <f>[2]Calculations!M470</f>
        <v>100</v>
      </c>
      <c r="H502" s="38">
        <f>[2]Calculations!H470</f>
        <v>0</v>
      </c>
      <c r="I502" s="38">
        <f>[2]Calculations!L470</f>
        <v>0</v>
      </c>
      <c r="J502" s="38">
        <f>[2]Calculations!G470</f>
        <v>0</v>
      </c>
      <c r="K502" s="38">
        <f>[2]Calculations!K470</f>
        <v>0</v>
      </c>
      <c r="L502" s="38">
        <f>[2]Calculations!F470</f>
        <v>0</v>
      </c>
      <c r="M502" s="38">
        <f>[2]Calculations!J470</f>
        <v>0</v>
      </c>
      <c r="N502" s="38">
        <f>[2]Calculations!V470</f>
        <v>0</v>
      </c>
      <c r="O502" s="38">
        <f>[2]Calculations!W470</f>
        <v>0</v>
      </c>
      <c r="P502" s="38">
        <f>[2]Calculations!O470</f>
        <v>2.4410299999999999E-4</v>
      </c>
      <c r="Q502" s="38">
        <f>[2]Calculations!S470</f>
        <v>6.2659599045101003E-2</v>
      </c>
      <c r="R502" s="38">
        <f>[2]Calculations!Q470</f>
        <v>0</v>
      </c>
      <c r="S502" s="38">
        <f>[2]Calculations!T470</f>
        <v>0</v>
      </c>
      <c r="T502" s="38">
        <f>[2]Calculations!R470</f>
        <v>0</v>
      </c>
      <c r="U502" s="38">
        <f>[2]Calculations!U470</f>
        <v>0</v>
      </c>
      <c r="V502" s="38" t="str">
        <f>[2]Calculations!X470</f>
        <v>Not Modelled</v>
      </c>
      <c r="W502" s="38" t="str">
        <f>[2]Calculations!Y470</f>
        <v>N/A</v>
      </c>
      <c r="X502" s="38" t="s">
        <v>100</v>
      </c>
      <c r="Y502" s="73" t="s">
        <v>105</v>
      </c>
      <c r="Z502" s="73" t="s">
        <v>1066</v>
      </c>
      <c r="AA502" s="38">
        <f>[2]Calculations!AA470</f>
        <v>0</v>
      </c>
      <c r="AB502" s="38">
        <f>[2]Calculations!AM470</f>
        <v>0</v>
      </c>
      <c r="AC502" s="38">
        <f>[2]Calculations!AB470</f>
        <v>0</v>
      </c>
      <c r="AD502" s="38">
        <f>[2]Calculations!AN470</f>
        <v>0</v>
      </c>
      <c r="AE502" s="38">
        <f>[2]Calculations!AC470</f>
        <v>0</v>
      </c>
      <c r="AF502" s="38">
        <f>[2]Calculations!AO470</f>
        <v>0</v>
      </c>
      <c r="AG502" s="38">
        <f>[2]Calculations!AD470</f>
        <v>0</v>
      </c>
      <c r="AH502" s="38">
        <f>[2]Calculations!AP470</f>
        <v>0</v>
      </c>
      <c r="AI502" s="38">
        <f>[2]Calculations!AE470</f>
        <v>0</v>
      </c>
      <c r="AJ502" s="38">
        <f>[2]Calculations!AQ470</f>
        <v>0</v>
      </c>
      <c r="AK502" s="38">
        <f>[2]Calculations!AF470</f>
        <v>0</v>
      </c>
      <c r="AL502" s="38">
        <f>[2]Calculations!AR470</f>
        <v>0</v>
      </c>
      <c r="AM502" s="38">
        <f>[2]Calculations!AG470</f>
        <v>0</v>
      </c>
      <c r="AN502" s="38">
        <f>[2]Calculations!AS470</f>
        <v>0</v>
      </c>
      <c r="AO502" s="38">
        <f>[2]Calculations!AH470</f>
        <v>0</v>
      </c>
      <c r="AP502" s="38">
        <f>[2]Calculations!AT470</f>
        <v>0</v>
      </c>
      <c r="AQ502" s="38">
        <f>[2]Calculations!AI470</f>
        <v>0.38956962500499998</v>
      </c>
      <c r="AR502" s="38">
        <f>[2]Calculations!AU470</f>
        <v>99.999903741304493</v>
      </c>
      <c r="AS502" s="38">
        <f>[2]Calculations!AJ470</f>
        <v>0</v>
      </c>
      <c r="AT502" s="38">
        <f>[2]Calculations!AV470</f>
        <v>0</v>
      </c>
      <c r="AU502" s="38">
        <f>[2]Calculations!AK470</f>
        <v>0</v>
      </c>
      <c r="AV502" s="38">
        <f>[2]Calculations!AW470</f>
        <v>0</v>
      </c>
      <c r="AW502" s="13"/>
      <c r="AX502" s="13"/>
      <c r="AY502" s="85" t="str">
        <f>[2]Calculations!D470</f>
        <v>Land Supply 2018</v>
      </c>
    </row>
    <row r="503" spans="2:51" ht="26" x14ac:dyDescent="0.35">
      <c r="B503" s="13" t="str">
        <f>[2]Calculations!A471</f>
        <v>Anco_Cap_055</v>
      </c>
      <c r="C503" s="30" t="str">
        <f>[2]Calculations!B471</f>
        <v>Seymour Road South</v>
      </c>
      <c r="D503" s="13" t="str">
        <f>[2]Calculations!C471</f>
        <v>Residential</v>
      </c>
      <c r="E503" s="38">
        <f>[2]Calculations!E471</f>
        <v>0.17882600000000001</v>
      </c>
      <c r="F503" s="38">
        <f>[2]Calculations!I471</f>
        <v>0.17882600000000001</v>
      </c>
      <c r="G503" s="38">
        <f>[2]Calculations!M471</f>
        <v>100</v>
      </c>
      <c r="H503" s="38">
        <f>[2]Calculations!H471</f>
        <v>0</v>
      </c>
      <c r="I503" s="38">
        <f>[2]Calculations!L471</f>
        <v>0</v>
      </c>
      <c r="J503" s="38">
        <f>[2]Calculations!G471</f>
        <v>0</v>
      </c>
      <c r="K503" s="38">
        <f>[2]Calculations!K471</f>
        <v>0</v>
      </c>
      <c r="L503" s="38">
        <f>[2]Calculations!F471</f>
        <v>0</v>
      </c>
      <c r="M503" s="38">
        <f>[2]Calculations!J471</f>
        <v>0</v>
      </c>
      <c r="N503" s="38">
        <f>[2]Calculations!V471</f>
        <v>0</v>
      </c>
      <c r="O503" s="38">
        <f>[2]Calculations!W471</f>
        <v>0</v>
      </c>
      <c r="P503" s="38">
        <f>[2]Calculations!O471</f>
        <v>0</v>
      </c>
      <c r="Q503" s="38">
        <f>[2]Calculations!S471</f>
        <v>0</v>
      </c>
      <c r="R503" s="38">
        <f>[2]Calculations!Q471</f>
        <v>0</v>
      </c>
      <c r="S503" s="38">
        <f>[2]Calculations!T471</f>
        <v>0</v>
      </c>
      <c r="T503" s="38">
        <f>[2]Calculations!R471</f>
        <v>0</v>
      </c>
      <c r="U503" s="38">
        <f>[2]Calculations!U471</f>
        <v>0</v>
      </c>
      <c r="V503" s="38" t="str">
        <f>[2]Calculations!X471</f>
        <v>Not Modelled</v>
      </c>
      <c r="W503" s="38" t="str">
        <f>[2]Calculations!Y471</f>
        <v>N/A</v>
      </c>
      <c r="X503" s="38" t="s">
        <v>100</v>
      </c>
      <c r="Y503" s="73" t="s">
        <v>106</v>
      </c>
      <c r="Z503" s="74" t="s">
        <v>107</v>
      </c>
      <c r="AA503" s="38">
        <f>[2]Calculations!AA471</f>
        <v>0</v>
      </c>
      <c r="AB503" s="38">
        <f>[2]Calculations!AM471</f>
        <v>0</v>
      </c>
      <c r="AC503" s="38">
        <f>[2]Calculations!AB471</f>
        <v>0</v>
      </c>
      <c r="AD503" s="38">
        <f>[2]Calculations!AN471</f>
        <v>0</v>
      </c>
      <c r="AE503" s="38">
        <f>[2]Calculations!AC471</f>
        <v>0</v>
      </c>
      <c r="AF503" s="38">
        <f>[2]Calculations!AO471</f>
        <v>0</v>
      </c>
      <c r="AG503" s="38">
        <f>[2]Calculations!AD471</f>
        <v>0</v>
      </c>
      <c r="AH503" s="38">
        <f>[2]Calculations!AP471</f>
        <v>0</v>
      </c>
      <c r="AI503" s="38">
        <f>[2]Calculations!AE471</f>
        <v>0</v>
      </c>
      <c r="AJ503" s="38">
        <f>[2]Calculations!AQ471</f>
        <v>0</v>
      </c>
      <c r="AK503" s="38">
        <f>[2]Calculations!AF471</f>
        <v>0</v>
      </c>
      <c r="AL503" s="38">
        <f>[2]Calculations!AR471</f>
        <v>0</v>
      </c>
      <c r="AM503" s="38">
        <f>[2]Calculations!AG471</f>
        <v>0</v>
      </c>
      <c r="AN503" s="38">
        <f>[2]Calculations!AS471</f>
        <v>0</v>
      </c>
      <c r="AO503" s="38">
        <f>[2]Calculations!AH471</f>
        <v>0</v>
      </c>
      <c r="AP503" s="38">
        <f>[2]Calculations!AT471</f>
        <v>0</v>
      </c>
      <c r="AQ503" s="38">
        <f>[2]Calculations!AI471</f>
        <v>0.17882561500300001</v>
      </c>
      <c r="AR503" s="38">
        <f>[2]Calculations!AU471</f>
        <v>99.999784708599421</v>
      </c>
      <c r="AS503" s="38">
        <f>[2]Calculations!AJ471</f>
        <v>0</v>
      </c>
      <c r="AT503" s="38">
        <f>[2]Calculations!AV471</f>
        <v>0</v>
      </c>
      <c r="AU503" s="38">
        <f>[2]Calculations!AK471</f>
        <v>0</v>
      </c>
      <c r="AV503" s="38">
        <f>[2]Calculations!AW471</f>
        <v>0</v>
      </c>
      <c r="AW503" s="13"/>
      <c r="AX503" s="13"/>
      <c r="AY503" s="85" t="str">
        <f>[2]Calculations!D471</f>
        <v>Land Supply 2018</v>
      </c>
    </row>
    <row r="504" spans="2:51" ht="26" x14ac:dyDescent="0.35">
      <c r="B504" s="13" t="str">
        <f>[2]Calculations!A472</f>
        <v>Anco_Cap_070</v>
      </c>
      <c r="C504" s="30" t="str">
        <f>[2]Calculations!B472</f>
        <v>Jersey Street/Poland Street</v>
      </c>
      <c r="D504" s="13" t="str">
        <f>[2]Calculations!C472</f>
        <v>Residential</v>
      </c>
      <c r="E504" s="38">
        <f>[2]Calculations!E472</f>
        <v>0.28904099999999999</v>
      </c>
      <c r="F504" s="38">
        <f>[2]Calculations!I472</f>
        <v>0.28904099999999999</v>
      </c>
      <c r="G504" s="38">
        <f>[2]Calculations!M472</f>
        <v>100</v>
      </c>
      <c r="H504" s="38">
        <f>[2]Calculations!H472</f>
        <v>0</v>
      </c>
      <c r="I504" s="38">
        <f>[2]Calculations!L472</f>
        <v>0</v>
      </c>
      <c r="J504" s="38">
        <f>[2]Calculations!G472</f>
        <v>0</v>
      </c>
      <c r="K504" s="38">
        <f>[2]Calculations!K472</f>
        <v>0</v>
      </c>
      <c r="L504" s="38">
        <f>[2]Calculations!F472</f>
        <v>0</v>
      </c>
      <c r="M504" s="38">
        <f>[2]Calculations!J472</f>
        <v>0</v>
      </c>
      <c r="N504" s="38">
        <f>[2]Calculations!V472</f>
        <v>0</v>
      </c>
      <c r="O504" s="38">
        <f>[2]Calculations!W472</f>
        <v>0</v>
      </c>
      <c r="P504" s="38">
        <f>[2]Calculations!O472</f>
        <v>0</v>
      </c>
      <c r="Q504" s="38">
        <f>[2]Calculations!S472</f>
        <v>0</v>
      </c>
      <c r="R504" s="38">
        <f>[2]Calculations!Q472</f>
        <v>0</v>
      </c>
      <c r="S504" s="38">
        <f>[2]Calculations!T472</f>
        <v>0</v>
      </c>
      <c r="T504" s="38">
        <f>[2]Calculations!R472</f>
        <v>0</v>
      </c>
      <c r="U504" s="38">
        <f>[2]Calculations!U472</f>
        <v>0</v>
      </c>
      <c r="V504" s="38" t="str">
        <f>[2]Calculations!X472</f>
        <v>Not Modelled</v>
      </c>
      <c r="W504" s="38" t="str">
        <f>[2]Calculations!Y472</f>
        <v>N/A</v>
      </c>
      <c r="X504" s="38" t="s">
        <v>100</v>
      </c>
      <c r="Y504" s="73" t="s">
        <v>106</v>
      </c>
      <c r="Z504" s="74" t="s">
        <v>107</v>
      </c>
      <c r="AA504" s="38">
        <f>[2]Calculations!AA472</f>
        <v>0</v>
      </c>
      <c r="AB504" s="38">
        <f>[2]Calculations!AM472</f>
        <v>0</v>
      </c>
      <c r="AC504" s="38">
        <f>[2]Calculations!AB472</f>
        <v>0</v>
      </c>
      <c r="AD504" s="38">
        <f>[2]Calculations!AN472</f>
        <v>0</v>
      </c>
      <c r="AE504" s="38">
        <f>[2]Calculations!AC472</f>
        <v>0</v>
      </c>
      <c r="AF504" s="38">
        <f>[2]Calculations!AO472</f>
        <v>0</v>
      </c>
      <c r="AG504" s="38">
        <f>[2]Calculations!AD472</f>
        <v>0</v>
      </c>
      <c r="AH504" s="38">
        <f>[2]Calculations!AP472</f>
        <v>0</v>
      </c>
      <c r="AI504" s="38">
        <f>[2]Calculations!AE472</f>
        <v>0</v>
      </c>
      <c r="AJ504" s="38">
        <f>[2]Calculations!AQ472</f>
        <v>0</v>
      </c>
      <c r="AK504" s="38">
        <f>[2]Calculations!AF472</f>
        <v>0</v>
      </c>
      <c r="AL504" s="38">
        <f>[2]Calculations!AR472</f>
        <v>0</v>
      </c>
      <c r="AM504" s="38">
        <f>[2]Calculations!AG472</f>
        <v>0</v>
      </c>
      <c r="AN504" s="38">
        <f>[2]Calculations!AS472</f>
        <v>0</v>
      </c>
      <c r="AO504" s="38">
        <f>[2]Calculations!AH472</f>
        <v>0</v>
      </c>
      <c r="AP504" s="38">
        <f>[2]Calculations!AT472</f>
        <v>0</v>
      </c>
      <c r="AQ504" s="38">
        <f>[2]Calculations!AI472</f>
        <v>0.28904117499600002</v>
      </c>
      <c r="AR504" s="38">
        <f>[2]Calculations!AU472</f>
        <v>100.00006054365991</v>
      </c>
      <c r="AS504" s="38">
        <f>[2]Calculations!AJ472</f>
        <v>0</v>
      </c>
      <c r="AT504" s="38">
        <f>[2]Calculations!AV472</f>
        <v>0</v>
      </c>
      <c r="AU504" s="38">
        <f>[2]Calculations!AK472</f>
        <v>0</v>
      </c>
      <c r="AV504" s="38">
        <f>[2]Calculations!AW472</f>
        <v>0</v>
      </c>
      <c r="AW504" s="13"/>
      <c r="AX504" s="13"/>
      <c r="AY504" s="85" t="str">
        <f>[2]Calculations!D472</f>
        <v>Land Supply 2018</v>
      </c>
    </row>
    <row r="505" spans="2:51" ht="14.5" x14ac:dyDescent="0.35">
      <c r="B505" s="13" t="str">
        <f>[2]Calculations!A473</f>
        <v>Anco_Cap_079</v>
      </c>
      <c r="C505" s="30" t="str">
        <f>[2]Calculations!B473</f>
        <v>Remaining New Cross Zone A</v>
      </c>
      <c r="D505" s="13" t="str">
        <f>[2]Calculations!C473</f>
        <v>Residential</v>
      </c>
      <c r="E505" s="38">
        <f>[2]Calculations!E473</f>
        <v>4.1528600000000004</v>
      </c>
      <c r="F505" s="38">
        <f>[2]Calculations!I473</f>
        <v>4.1528600000000004</v>
      </c>
      <c r="G505" s="38">
        <f>[2]Calculations!M473</f>
        <v>100</v>
      </c>
      <c r="H505" s="38">
        <f>[2]Calculations!H473</f>
        <v>0</v>
      </c>
      <c r="I505" s="38">
        <f>[2]Calculations!L473</f>
        <v>0</v>
      </c>
      <c r="J505" s="38">
        <f>[2]Calculations!G473</f>
        <v>0</v>
      </c>
      <c r="K505" s="38">
        <f>[2]Calculations!K473</f>
        <v>0</v>
      </c>
      <c r="L505" s="38">
        <f>[2]Calculations!F473</f>
        <v>0</v>
      </c>
      <c r="M505" s="38">
        <f>[2]Calculations!J473</f>
        <v>0</v>
      </c>
      <c r="N505" s="38">
        <f>[2]Calculations!V473</f>
        <v>0</v>
      </c>
      <c r="O505" s="38">
        <f>[2]Calculations!W473</f>
        <v>0</v>
      </c>
      <c r="P505" s="38">
        <f>[2]Calculations!O473</f>
        <v>0.10161722813145001</v>
      </c>
      <c r="Q505" s="38">
        <f>[2]Calculations!S473</f>
        <v>2.4469215945505023</v>
      </c>
      <c r="R505" s="38">
        <f>[2]Calculations!Q473</f>
        <v>8.7797281314500007E-3</v>
      </c>
      <c r="S505" s="38">
        <f>[2]Calculations!T473</f>
        <v>0.2114140166403394</v>
      </c>
      <c r="T505" s="38">
        <f>[2]Calculations!R473</f>
        <v>1.6797299999700001E-3</v>
      </c>
      <c r="U505" s="38">
        <f>[2]Calculations!U473</f>
        <v>4.044754699098934E-2</v>
      </c>
      <c r="V505" s="38" t="str">
        <f>[2]Calculations!X473</f>
        <v>Not Modelled</v>
      </c>
      <c r="W505" s="38" t="str">
        <f>[2]Calculations!Y473</f>
        <v>N/A</v>
      </c>
      <c r="X505" s="38" t="s">
        <v>100</v>
      </c>
      <c r="Y505" s="73" t="s">
        <v>105</v>
      </c>
      <c r="Z505" s="73" t="s">
        <v>1066</v>
      </c>
      <c r="AA505" s="38">
        <f>[2]Calculations!AA473</f>
        <v>0</v>
      </c>
      <c r="AB505" s="38">
        <f>[2]Calculations!AM473</f>
        <v>0</v>
      </c>
      <c r="AC505" s="38">
        <f>[2]Calculations!AB473</f>
        <v>0</v>
      </c>
      <c r="AD505" s="38">
        <f>[2]Calculations!AN473</f>
        <v>0</v>
      </c>
      <c r="AE505" s="38">
        <f>[2]Calculations!AC473</f>
        <v>0</v>
      </c>
      <c r="AF505" s="38">
        <f>[2]Calculations!AO473</f>
        <v>0</v>
      </c>
      <c r="AG505" s="38">
        <f>[2]Calculations!AD473</f>
        <v>0</v>
      </c>
      <c r="AH505" s="38">
        <f>[2]Calculations!AP473</f>
        <v>0</v>
      </c>
      <c r="AI505" s="38">
        <f>[2]Calculations!AE473</f>
        <v>0</v>
      </c>
      <c r="AJ505" s="38">
        <f>[2]Calculations!AQ473</f>
        <v>0</v>
      </c>
      <c r="AK505" s="38">
        <f>[2]Calculations!AF473</f>
        <v>0</v>
      </c>
      <c r="AL505" s="38">
        <f>[2]Calculations!AR473</f>
        <v>0</v>
      </c>
      <c r="AM505" s="38">
        <f>[2]Calculations!AG473</f>
        <v>0</v>
      </c>
      <c r="AN505" s="38">
        <f>[2]Calculations!AS473</f>
        <v>0</v>
      </c>
      <c r="AO505" s="38">
        <f>[2]Calculations!AH473</f>
        <v>0</v>
      </c>
      <c r="AP505" s="38">
        <f>[2]Calculations!AT473</f>
        <v>0</v>
      </c>
      <c r="AQ505" s="38">
        <f>[2]Calculations!AI473</f>
        <v>1.5882914393300001</v>
      </c>
      <c r="AR505" s="38">
        <f>[2]Calculations!AU473</f>
        <v>38.245725580202553</v>
      </c>
      <c r="AS505" s="38">
        <f>[2]Calculations!AJ473</f>
        <v>0</v>
      </c>
      <c r="AT505" s="38">
        <f>[2]Calculations!AV473</f>
        <v>0</v>
      </c>
      <c r="AU505" s="38">
        <f>[2]Calculations!AK473</f>
        <v>0</v>
      </c>
      <c r="AV505" s="38">
        <f>[2]Calculations!AW473</f>
        <v>0</v>
      </c>
      <c r="AW505" s="13"/>
      <c r="AX505" s="13"/>
      <c r="AY505" s="85" t="str">
        <f>[2]Calculations!D473</f>
        <v>Land Supply 2018</v>
      </c>
    </row>
    <row r="506" spans="2:51" ht="26" x14ac:dyDescent="0.35">
      <c r="B506" s="13" t="str">
        <f>[2]Calculations!A474</f>
        <v>Anco_Cap_1000</v>
      </c>
      <c r="C506" s="30" t="str">
        <f>[2]Calculations!B474</f>
        <v>Thompson Street</v>
      </c>
      <c r="D506" s="13" t="str">
        <f>[2]Calculations!C474</f>
        <v>Residential</v>
      </c>
      <c r="E506" s="38">
        <f>[2]Calculations!E474</f>
        <v>0.20335400000000001</v>
      </c>
      <c r="F506" s="38">
        <f>[2]Calculations!I474</f>
        <v>0.20335400000000001</v>
      </c>
      <c r="G506" s="38">
        <f>[2]Calculations!M474</f>
        <v>100</v>
      </c>
      <c r="H506" s="38">
        <f>[2]Calculations!H474</f>
        <v>0</v>
      </c>
      <c r="I506" s="38">
        <f>[2]Calculations!L474</f>
        <v>0</v>
      </c>
      <c r="J506" s="38">
        <f>[2]Calculations!G474</f>
        <v>0</v>
      </c>
      <c r="K506" s="38">
        <f>[2]Calculations!K474</f>
        <v>0</v>
      </c>
      <c r="L506" s="38">
        <f>[2]Calculations!F474</f>
        <v>0</v>
      </c>
      <c r="M506" s="38">
        <f>[2]Calculations!J474</f>
        <v>0</v>
      </c>
      <c r="N506" s="38">
        <f>[2]Calculations!V474</f>
        <v>0</v>
      </c>
      <c r="O506" s="38">
        <f>[2]Calculations!W474</f>
        <v>0</v>
      </c>
      <c r="P506" s="38">
        <f>[2]Calculations!O474</f>
        <v>0</v>
      </c>
      <c r="Q506" s="38">
        <f>[2]Calculations!S474</f>
        <v>0</v>
      </c>
      <c r="R506" s="38">
        <f>[2]Calculations!Q474</f>
        <v>0</v>
      </c>
      <c r="S506" s="38">
        <f>[2]Calculations!T474</f>
        <v>0</v>
      </c>
      <c r="T506" s="38">
        <f>[2]Calculations!R474</f>
        <v>0</v>
      </c>
      <c r="U506" s="38">
        <f>[2]Calculations!U474</f>
        <v>0</v>
      </c>
      <c r="V506" s="38" t="str">
        <f>[2]Calculations!X474</f>
        <v>Not Modelled</v>
      </c>
      <c r="W506" s="38" t="str">
        <f>[2]Calculations!Y474</f>
        <v>N/A</v>
      </c>
      <c r="X506" s="38" t="s">
        <v>100</v>
      </c>
      <c r="Y506" s="73" t="s">
        <v>106</v>
      </c>
      <c r="Z506" s="74" t="s">
        <v>107</v>
      </c>
      <c r="AA506" s="38">
        <f>[2]Calculations!AA474</f>
        <v>0</v>
      </c>
      <c r="AB506" s="38">
        <f>[2]Calculations!AM474</f>
        <v>0</v>
      </c>
      <c r="AC506" s="38">
        <f>[2]Calculations!AB474</f>
        <v>0</v>
      </c>
      <c r="AD506" s="38">
        <f>[2]Calculations!AN474</f>
        <v>0</v>
      </c>
      <c r="AE506" s="38">
        <f>[2]Calculations!AC474</f>
        <v>0</v>
      </c>
      <c r="AF506" s="38">
        <f>[2]Calculations!AO474</f>
        <v>0</v>
      </c>
      <c r="AG506" s="38">
        <f>[2]Calculations!AD474</f>
        <v>0</v>
      </c>
      <c r="AH506" s="38">
        <f>[2]Calculations!AP474</f>
        <v>0</v>
      </c>
      <c r="AI506" s="38">
        <f>[2]Calculations!AE474</f>
        <v>0</v>
      </c>
      <c r="AJ506" s="38">
        <f>[2]Calculations!AQ474</f>
        <v>0</v>
      </c>
      <c r="AK506" s="38">
        <f>[2]Calculations!AF474</f>
        <v>0</v>
      </c>
      <c r="AL506" s="38">
        <f>[2]Calculations!AR474</f>
        <v>0</v>
      </c>
      <c r="AM506" s="38">
        <f>[2]Calculations!AG474</f>
        <v>0</v>
      </c>
      <c r="AN506" s="38">
        <f>[2]Calculations!AS474</f>
        <v>0</v>
      </c>
      <c r="AO506" s="38">
        <f>[2]Calculations!AH474</f>
        <v>0</v>
      </c>
      <c r="AP506" s="38">
        <f>[2]Calculations!AT474</f>
        <v>0</v>
      </c>
      <c r="AQ506" s="38">
        <f>[2]Calculations!AI474</f>
        <v>0.134086160457</v>
      </c>
      <c r="AR506" s="38">
        <f>[2]Calculations!AU474</f>
        <v>65.937311514403447</v>
      </c>
      <c r="AS506" s="38">
        <f>[2]Calculations!AJ474</f>
        <v>0</v>
      </c>
      <c r="AT506" s="38">
        <f>[2]Calculations!AV474</f>
        <v>0</v>
      </c>
      <c r="AU506" s="38">
        <f>[2]Calculations!AK474</f>
        <v>0</v>
      </c>
      <c r="AV506" s="38">
        <f>[2]Calculations!AW474</f>
        <v>0</v>
      </c>
      <c r="AW506" s="13"/>
      <c r="AX506" s="13"/>
      <c r="AY506" s="85" t="str">
        <f>[2]Calculations!D474</f>
        <v>Land Supply 2018</v>
      </c>
    </row>
    <row r="507" spans="2:51" ht="26" x14ac:dyDescent="0.35">
      <c r="B507" s="13" t="str">
        <f>[2]Calculations!A475</f>
        <v>Anco_Cap_1001</v>
      </c>
      <c r="C507" s="30" t="str">
        <f>[2]Calculations!B475</f>
        <v>New Islington 3</v>
      </c>
      <c r="D507" s="13" t="str">
        <f>[2]Calculations!C475</f>
        <v>Residential</v>
      </c>
      <c r="E507" s="38">
        <f>[2]Calculations!E475</f>
        <v>0.25040600000000002</v>
      </c>
      <c r="F507" s="38">
        <f>[2]Calculations!I475</f>
        <v>0.25040600000000002</v>
      </c>
      <c r="G507" s="38">
        <f>[2]Calculations!M475</f>
        <v>100</v>
      </c>
      <c r="H507" s="38">
        <f>[2]Calculations!H475</f>
        <v>0</v>
      </c>
      <c r="I507" s="38">
        <f>[2]Calculations!L475</f>
        <v>0</v>
      </c>
      <c r="J507" s="38">
        <f>[2]Calculations!G475</f>
        <v>0</v>
      </c>
      <c r="K507" s="38">
        <f>[2]Calculations!K475</f>
        <v>0</v>
      </c>
      <c r="L507" s="38">
        <f>[2]Calculations!F475</f>
        <v>0</v>
      </c>
      <c r="M507" s="38">
        <f>[2]Calculations!J475</f>
        <v>0</v>
      </c>
      <c r="N507" s="38">
        <f>[2]Calculations!V475</f>
        <v>0</v>
      </c>
      <c r="O507" s="38">
        <f>[2]Calculations!W475</f>
        <v>0</v>
      </c>
      <c r="P507" s="38">
        <f>[2]Calculations!O475</f>
        <v>0</v>
      </c>
      <c r="Q507" s="38">
        <f>[2]Calculations!S475</f>
        <v>0</v>
      </c>
      <c r="R507" s="38">
        <f>[2]Calculations!Q475</f>
        <v>0</v>
      </c>
      <c r="S507" s="38">
        <f>[2]Calculations!T475</f>
        <v>0</v>
      </c>
      <c r="T507" s="38">
        <f>[2]Calculations!R475</f>
        <v>0</v>
      </c>
      <c r="U507" s="38">
        <f>[2]Calculations!U475</f>
        <v>0</v>
      </c>
      <c r="V507" s="38" t="str">
        <f>[2]Calculations!X475</f>
        <v>Not Modelled</v>
      </c>
      <c r="W507" s="38" t="str">
        <f>[2]Calculations!Y475</f>
        <v>N/A</v>
      </c>
      <c r="X507" s="38" t="s">
        <v>100</v>
      </c>
      <c r="Y507" s="73" t="s">
        <v>106</v>
      </c>
      <c r="Z507" s="74" t="s">
        <v>107</v>
      </c>
      <c r="AA507" s="38">
        <f>[2]Calculations!AA475</f>
        <v>0</v>
      </c>
      <c r="AB507" s="38">
        <f>[2]Calculations!AM475</f>
        <v>0</v>
      </c>
      <c r="AC507" s="38">
        <f>[2]Calculations!AB475</f>
        <v>0</v>
      </c>
      <c r="AD507" s="38">
        <f>[2]Calculations!AN475</f>
        <v>0</v>
      </c>
      <c r="AE507" s="38">
        <f>[2]Calculations!AC475</f>
        <v>0</v>
      </c>
      <c r="AF507" s="38">
        <f>[2]Calculations!AO475</f>
        <v>0</v>
      </c>
      <c r="AG507" s="38">
        <f>[2]Calculations!AD475</f>
        <v>0</v>
      </c>
      <c r="AH507" s="38">
        <f>[2]Calculations!AP475</f>
        <v>0</v>
      </c>
      <c r="AI507" s="38">
        <f>[2]Calculations!AE475</f>
        <v>0</v>
      </c>
      <c r="AJ507" s="38">
        <f>[2]Calculations!AQ475</f>
        <v>0</v>
      </c>
      <c r="AK507" s="38">
        <f>[2]Calculations!AF475</f>
        <v>0</v>
      </c>
      <c r="AL507" s="38">
        <f>[2]Calculations!AR475</f>
        <v>0</v>
      </c>
      <c r="AM507" s="38">
        <f>[2]Calculations!AG475</f>
        <v>0</v>
      </c>
      <c r="AN507" s="38">
        <f>[2]Calculations!AS475</f>
        <v>0</v>
      </c>
      <c r="AO507" s="38">
        <f>[2]Calculations!AH475</f>
        <v>0</v>
      </c>
      <c r="AP507" s="38">
        <f>[2]Calculations!AT475</f>
        <v>0</v>
      </c>
      <c r="AQ507" s="38">
        <f>[2]Calculations!AI475</f>
        <v>0.25040633499199999</v>
      </c>
      <c r="AR507" s="38">
        <f>[2]Calculations!AU475</f>
        <v>100.00013377954203</v>
      </c>
      <c r="AS507" s="38">
        <f>[2]Calculations!AJ475</f>
        <v>0</v>
      </c>
      <c r="AT507" s="38">
        <f>[2]Calculations!AV475</f>
        <v>0</v>
      </c>
      <c r="AU507" s="38">
        <f>[2]Calculations!AK475</f>
        <v>0</v>
      </c>
      <c r="AV507" s="38">
        <f>[2]Calculations!AW475</f>
        <v>0</v>
      </c>
      <c r="AW507" s="13"/>
      <c r="AX507" s="13"/>
      <c r="AY507" s="85" t="str">
        <f>[2]Calculations!D475</f>
        <v>Land Supply 2018</v>
      </c>
    </row>
    <row r="508" spans="2:51" ht="26" x14ac:dyDescent="0.35">
      <c r="B508" s="13" t="str">
        <f>[2]Calculations!A476</f>
        <v>Anco_Cap_1002</v>
      </c>
      <c r="C508" s="30" t="str">
        <f>[2]Calculations!B476</f>
        <v>Outram House, Great Ancoats Street</v>
      </c>
      <c r="D508" s="13" t="str">
        <f>[2]Calculations!C476</f>
        <v>Residential</v>
      </c>
      <c r="E508" s="38">
        <f>[2]Calculations!E476</f>
        <v>8.9239799999999994E-2</v>
      </c>
      <c r="F508" s="38">
        <f>[2]Calculations!I476</f>
        <v>8.9239799999999994E-2</v>
      </c>
      <c r="G508" s="38">
        <f>[2]Calculations!M476</f>
        <v>100</v>
      </c>
      <c r="H508" s="38">
        <f>[2]Calculations!H476</f>
        <v>0</v>
      </c>
      <c r="I508" s="38">
        <f>[2]Calculations!L476</f>
        <v>0</v>
      </c>
      <c r="J508" s="38">
        <f>[2]Calculations!G476</f>
        <v>0</v>
      </c>
      <c r="K508" s="38">
        <f>[2]Calculations!K476</f>
        <v>0</v>
      </c>
      <c r="L508" s="38">
        <f>[2]Calculations!F476</f>
        <v>0</v>
      </c>
      <c r="M508" s="38">
        <f>[2]Calculations!J476</f>
        <v>0</v>
      </c>
      <c r="N508" s="38">
        <f>[2]Calculations!V476</f>
        <v>0</v>
      </c>
      <c r="O508" s="38">
        <f>[2]Calculations!W476</f>
        <v>0</v>
      </c>
      <c r="P508" s="38">
        <f>[2]Calculations!O476</f>
        <v>0</v>
      </c>
      <c r="Q508" s="38">
        <f>[2]Calculations!S476</f>
        <v>0</v>
      </c>
      <c r="R508" s="38">
        <f>[2]Calculations!Q476</f>
        <v>0</v>
      </c>
      <c r="S508" s="38">
        <f>[2]Calculations!T476</f>
        <v>0</v>
      </c>
      <c r="T508" s="38">
        <f>[2]Calculations!R476</f>
        <v>0</v>
      </c>
      <c r="U508" s="38">
        <f>[2]Calculations!U476</f>
        <v>0</v>
      </c>
      <c r="V508" s="38" t="str">
        <f>[2]Calculations!X476</f>
        <v>Not Modelled</v>
      </c>
      <c r="W508" s="38" t="str">
        <f>[2]Calculations!Y476</f>
        <v>N/A</v>
      </c>
      <c r="X508" s="38" t="s">
        <v>100</v>
      </c>
      <c r="Y508" s="73" t="s">
        <v>106</v>
      </c>
      <c r="Z508" s="74" t="s">
        <v>107</v>
      </c>
      <c r="AA508" s="38">
        <f>[2]Calculations!AA476</f>
        <v>0</v>
      </c>
      <c r="AB508" s="38">
        <f>[2]Calculations!AM476</f>
        <v>0</v>
      </c>
      <c r="AC508" s="38">
        <f>[2]Calculations!AB476</f>
        <v>0</v>
      </c>
      <c r="AD508" s="38">
        <f>[2]Calculations!AN476</f>
        <v>0</v>
      </c>
      <c r="AE508" s="38">
        <f>[2]Calculations!AC476</f>
        <v>0</v>
      </c>
      <c r="AF508" s="38">
        <f>[2]Calculations!AO476</f>
        <v>0</v>
      </c>
      <c r="AG508" s="38">
        <f>[2]Calculations!AD476</f>
        <v>0</v>
      </c>
      <c r="AH508" s="38">
        <f>[2]Calculations!AP476</f>
        <v>0</v>
      </c>
      <c r="AI508" s="38">
        <f>[2]Calculations!AE476</f>
        <v>0</v>
      </c>
      <c r="AJ508" s="38">
        <f>[2]Calculations!AQ476</f>
        <v>0</v>
      </c>
      <c r="AK508" s="38">
        <f>[2]Calculations!AF476</f>
        <v>0</v>
      </c>
      <c r="AL508" s="38">
        <f>[2]Calculations!AR476</f>
        <v>0</v>
      </c>
      <c r="AM508" s="38">
        <f>[2]Calculations!AG476</f>
        <v>0</v>
      </c>
      <c r="AN508" s="38">
        <f>[2]Calculations!AS476</f>
        <v>0</v>
      </c>
      <c r="AO508" s="38">
        <f>[2]Calculations!AH476</f>
        <v>0</v>
      </c>
      <c r="AP508" s="38">
        <f>[2]Calculations!AT476</f>
        <v>0</v>
      </c>
      <c r="AQ508" s="38">
        <f>[2]Calculations!AI476</f>
        <v>8.9239764999999999E-2</v>
      </c>
      <c r="AR508" s="38">
        <f>[2]Calculations!AU476</f>
        <v>99.999960779831426</v>
      </c>
      <c r="AS508" s="38">
        <f>[2]Calculations!AJ476</f>
        <v>0</v>
      </c>
      <c r="AT508" s="38">
        <f>[2]Calculations!AV476</f>
        <v>0</v>
      </c>
      <c r="AU508" s="38">
        <f>[2]Calculations!AK476</f>
        <v>0</v>
      </c>
      <c r="AV508" s="38">
        <f>[2]Calculations!AW476</f>
        <v>0</v>
      </c>
      <c r="AW508" s="13"/>
      <c r="AX508" s="13"/>
      <c r="AY508" s="85" t="str">
        <f>[2]Calculations!D476</f>
        <v>Land Supply 2018</v>
      </c>
    </row>
    <row r="509" spans="2:51" ht="14.5" x14ac:dyDescent="0.35">
      <c r="B509" s="13" t="str">
        <f>[2]Calculations!A477</f>
        <v>Anco_Cap_1003</v>
      </c>
      <c r="C509" s="30" t="str">
        <f>[2]Calculations!B477</f>
        <v>HS2 Development Area, excluding UC 115545</v>
      </c>
      <c r="D509" s="13" t="str">
        <f>[2]Calculations!C477</f>
        <v>Residential</v>
      </c>
      <c r="E509" s="38">
        <f>[2]Calculations!E477</f>
        <v>2.4036200000000001</v>
      </c>
      <c r="F509" s="38">
        <f>[2]Calculations!I477</f>
        <v>2.4036200000000001</v>
      </c>
      <c r="G509" s="38">
        <f>[2]Calculations!M477</f>
        <v>100</v>
      </c>
      <c r="H509" s="38">
        <f>[2]Calculations!H477</f>
        <v>0</v>
      </c>
      <c r="I509" s="38">
        <f>[2]Calculations!L477</f>
        <v>0</v>
      </c>
      <c r="J509" s="38">
        <f>[2]Calculations!G477</f>
        <v>0</v>
      </c>
      <c r="K509" s="38">
        <f>[2]Calculations!K477</f>
        <v>0</v>
      </c>
      <c r="L509" s="38">
        <f>[2]Calculations!F477</f>
        <v>0</v>
      </c>
      <c r="M509" s="38">
        <f>[2]Calculations!J477</f>
        <v>0</v>
      </c>
      <c r="N509" s="38">
        <f>[2]Calculations!V477</f>
        <v>0</v>
      </c>
      <c r="O509" s="38">
        <f>[2]Calculations!W477</f>
        <v>0</v>
      </c>
      <c r="P509" s="38">
        <f>[2]Calculations!O477</f>
        <v>6.3363754453899995E-2</v>
      </c>
      <c r="Q509" s="38">
        <f>[2]Calculations!S477</f>
        <v>2.6361801971151841</v>
      </c>
      <c r="R509" s="38">
        <f>[2]Calculations!Q477</f>
        <v>3.8682554453899995E-2</v>
      </c>
      <c r="S509" s="38">
        <f>[2]Calculations!T477</f>
        <v>1.6093456725231108</v>
      </c>
      <c r="T509" s="38">
        <f>[2]Calculations!R477</f>
        <v>1.44E-2</v>
      </c>
      <c r="U509" s="38">
        <f>[2]Calculations!U477</f>
        <v>0.59909636298582969</v>
      </c>
      <c r="V509" s="38" t="str">
        <f>[2]Calculations!X477</f>
        <v>Not Modelled</v>
      </c>
      <c r="W509" s="38" t="str">
        <f>[2]Calculations!Y477</f>
        <v>N/A</v>
      </c>
      <c r="X509" s="38" t="s">
        <v>100</v>
      </c>
      <c r="Y509" s="73" t="s">
        <v>105</v>
      </c>
      <c r="Z509" s="73" t="s">
        <v>1066</v>
      </c>
      <c r="AA509" s="38">
        <f>[2]Calculations!AA477</f>
        <v>0</v>
      </c>
      <c r="AB509" s="38">
        <f>[2]Calculations!AM477</f>
        <v>0</v>
      </c>
      <c r="AC509" s="38">
        <f>[2]Calculations!AB477</f>
        <v>0</v>
      </c>
      <c r="AD509" s="38">
        <f>[2]Calculations!AN477</f>
        <v>0</v>
      </c>
      <c r="AE509" s="38">
        <f>[2]Calculations!AC477</f>
        <v>0</v>
      </c>
      <c r="AF509" s="38">
        <f>[2]Calculations!AO477</f>
        <v>0</v>
      </c>
      <c r="AG509" s="38">
        <f>[2]Calculations!AD477</f>
        <v>0</v>
      </c>
      <c r="AH509" s="38">
        <f>[2]Calculations!AP477</f>
        <v>0</v>
      </c>
      <c r="AI509" s="38">
        <f>[2]Calculations!AE477</f>
        <v>0</v>
      </c>
      <c r="AJ509" s="38">
        <f>[2]Calculations!AQ477</f>
        <v>0</v>
      </c>
      <c r="AK509" s="38">
        <f>[2]Calculations!AF477</f>
        <v>0</v>
      </c>
      <c r="AL509" s="38">
        <f>[2]Calculations!AR477</f>
        <v>0</v>
      </c>
      <c r="AM509" s="38">
        <f>[2]Calculations!AG477</f>
        <v>0</v>
      </c>
      <c r="AN509" s="38">
        <f>[2]Calculations!AS477</f>
        <v>0</v>
      </c>
      <c r="AO509" s="38">
        <f>[2]Calculations!AH477</f>
        <v>0</v>
      </c>
      <c r="AP509" s="38">
        <f>[2]Calculations!AT477</f>
        <v>0</v>
      </c>
      <c r="AQ509" s="38">
        <f>[2]Calculations!AI477</f>
        <v>2.4036171999999998</v>
      </c>
      <c r="AR509" s="38">
        <f>[2]Calculations!AU477</f>
        <v>99.999883509040515</v>
      </c>
      <c r="AS509" s="38">
        <f>[2]Calculations!AJ477</f>
        <v>0</v>
      </c>
      <c r="AT509" s="38">
        <f>[2]Calculations!AV477</f>
        <v>0</v>
      </c>
      <c r="AU509" s="38">
        <f>[2]Calculations!AK477</f>
        <v>0</v>
      </c>
      <c r="AV509" s="38">
        <f>[2]Calculations!AW477</f>
        <v>0</v>
      </c>
      <c r="AW509" s="13"/>
      <c r="AX509" s="13"/>
      <c r="AY509" s="85" t="str">
        <f>[2]Calculations!D477</f>
        <v>Land Supply 2018</v>
      </c>
    </row>
    <row r="510" spans="2:51" ht="26" x14ac:dyDescent="0.35">
      <c r="B510" s="13" t="str">
        <f>[2]Calculations!A478</f>
        <v>Anco_Cap_1004</v>
      </c>
      <c r="C510" s="30" t="str">
        <f>[2]Calculations!B478</f>
        <v>32 Mason Street, Ancoats</v>
      </c>
      <c r="D510" s="13" t="str">
        <f>[2]Calculations!C478</f>
        <v>Residential</v>
      </c>
      <c r="E510" s="38">
        <f>[2]Calculations!E478</f>
        <v>2.9329600000000001E-2</v>
      </c>
      <c r="F510" s="38">
        <f>[2]Calculations!I478</f>
        <v>2.9329600000000001E-2</v>
      </c>
      <c r="G510" s="38">
        <f>[2]Calculations!M478</f>
        <v>100</v>
      </c>
      <c r="H510" s="38">
        <f>[2]Calculations!H478</f>
        <v>0</v>
      </c>
      <c r="I510" s="38">
        <f>[2]Calculations!L478</f>
        <v>0</v>
      </c>
      <c r="J510" s="38">
        <f>[2]Calculations!G478</f>
        <v>0</v>
      </c>
      <c r="K510" s="38">
        <f>[2]Calculations!K478</f>
        <v>0</v>
      </c>
      <c r="L510" s="38">
        <f>[2]Calculations!F478</f>
        <v>0</v>
      </c>
      <c r="M510" s="38">
        <f>[2]Calculations!J478</f>
        <v>0</v>
      </c>
      <c r="N510" s="38">
        <f>[2]Calculations!V478</f>
        <v>0</v>
      </c>
      <c r="O510" s="38">
        <f>[2]Calculations!W478</f>
        <v>0</v>
      </c>
      <c r="P510" s="38">
        <f>[2]Calculations!O478</f>
        <v>0</v>
      </c>
      <c r="Q510" s="38">
        <f>[2]Calculations!S478</f>
        <v>0</v>
      </c>
      <c r="R510" s="38">
        <f>[2]Calculations!Q478</f>
        <v>0</v>
      </c>
      <c r="S510" s="38">
        <f>[2]Calculations!T478</f>
        <v>0</v>
      </c>
      <c r="T510" s="38">
        <f>[2]Calculations!R478</f>
        <v>0</v>
      </c>
      <c r="U510" s="38">
        <f>[2]Calculations!U478</f>
        <v>0</v>
      </c>
      <c r="V510" s="38" t="str">
        <f>[2]Calculations!X478</f>
        <v>Not Modelled</v>
      </c>
      <c r="W510" s="38" t="str">
        <f>[2]Calculations!Y478</f>
        <v>N/A</v>
      </c>
      <c r="X510" s="38" t="s">
        <v>100</v>
      </c>
      <c r="Y510" s="73" t="s">
        <v>106</v>
      </c>
      <c r="Z510" s="74" t="s">
        <v>107</v>
      </c>
      <c r="AA510" s="38">
        <f>[2]Calculations!AA478</f>
        <v>0</v>
      </c>
      <c r="AB510" s="38">
        <f>[2]Calculations!AM478</f>
        <v>0</v>
      </c>
      <c r="AC510" s="38">
        <f>[2]Calculations!AB478</f>
        <v>0</v>
      </c>
      <c r="AD510" s="38">
        <f>[2]Calculations!AN478</f>
        <v>0</v>
      </c>
      <c r="AE510" s="38">
        <f>[2]Calculations!AC478</f>
        <v>0</v>
      </c>
      <c r="AF510" s="38">
        <f>[2]Calculations!AO478</f>
        <v>0</v>
      </c>
      <c r="AG510" s="38">
        <f>[2]Calculations!AD478</f>
        <v>0</v>
      </c>
      <c r="AH510" s="38">
        <f>[2]Calculations!AP478</f>
        <v>0</v>
      </c>
      <c r="AI510" s="38">
        <f>[2]Calculations!AE478</f>
        <v>0</v>
      </c>
      <c r="AJ510" s="38">
        <f>[2]Calculations!AQ478</f>
        <v>0</v>
      </c>
      <c r="AK510" s="38">
        <f>[2]Calculations!AF478</f>
        <v>0</v>
      </c>
      <c r="AL510" s="38">
        <f>[2]Calculations!AR478</f>
        <v>0</v>
      </c>
      <c r="AM510" s="38">
        <f>[2]Calculations!AG478</f>
        <v>0</v>
      </c>
      <c r="AN510" s="38">
        <f>[2]Calculations!AS478</f>
        <v>0</v>
      </c>
      <c r="AO510" s="38">
        <f>[2]Calculations!AH478</f>
        <v>0</v>
      </c>
      <c r="AP510" s="38">
        <f>[2]Calculations!AT478</f>
        <v>0</v>
      </c>
      <c r="AQ510" s="38">
        <f>[2]Calculations!AI478</f>
        <v>0</v>
      </c>
      <c r="AR510" s="38">
        <f>[2]Calculations!AU478</f>
        <v>0</v>
      </c>
      <c r="AS510" s="38">
        <f>[2]Calculations!AJ478</f>
        <v>0</v>
      </c>
      <c r="AT510" s="38">
        <f>[2]Calculations!AV478</f>
        <v>0</v>
      </c>
      <c r="AU510" s="38">
        <f>[2]Calculations!AK478</f>
        <v>0</v>
      </c>
      <c r="AV510" s="38">
        <f>[2]Calculations!AW478</f>
        <v>0</v>
      </c>
      <c r="AW510" s="13"/>
      <c r="AX510" s="13"/>
      <c r="AY510" s="85" t="str">
        <f>[2]Calculations!D478</f>
        <v>Land Supply 2018</v>
      </c>
    </row>
    <row r="511" spans="2:51" ht="26" x14ac:dyDescent="0.35">
      <c r="B511" s="13" t="str">
        <f>[2]Calculations!A479</f>
        <v>Anco_Cap_1005</v>
      </c>
      <c r="C511" s="30" t="str">
        <f>[2]Calculations!B479</f>
        <v>39 Mason Street, Ancoats</v>
      </c>
      <c r="D511" s="13" t="str">
        <f>[2]Calculations!C479</f>
        <v>Residential</v>
      </c>
      <c r="E511" s="38">
        <f>[2]Calculations!E479</f>
        <v>3.5648699999999998E-2</v>
      </c>
      <c r="F511" s="38">
        <f>[2]Calculations!I479</f>
        <v>3.5648699999999998E-2</v>
      </c>
      <c r="G511" s="38">
        <f>[2]Calculations!M479</f>
        <v>100</v>
      </c>
      <c r="H511" s="38">
        <f>[2]Calculations!H479</f>
        <v>0</v>
      </c>
      <c r="I511" s="38">
        <f>[2]Calculations!L479</f>
        <v>0</v>
      </c>
      <c r="J511" s="38">
        <f>[2]Calculations!G479</f>
        <v>0</v>
      </c>
      <c r="K511" s="38">
        <f>[2]Calculations!K479</f>
        <v>0</v>
      </c>
      <c r="L511" s="38">
        <f>[2]Calculations!F479</f>
        <v>0</v>
      </c>
      <c r="M511" s="38">
        <f>[2]Calculations!J479</f>
        <v>0</v>
      </c>
      <c r="N511" s="38">
        <f>[2]Calculations!V479</f>
        <v>0</v>
      </c>
      <c r="O511" s="38">
        <f>[2]Calculations!W479</f>
        <v>0</v>
      </c>
      <c r="P511" s="38">
        <f>[2]Calculations!O479</f>
        <v>0</v>
      </c>
      <c r="Q511" s="38">
        <f>[2]Calculations!S479</f>
        <v>0</v>
      </c>
      <c r="R511" s="38">
        <f>[2]Calculations!Q479</f>
        <v>0</v>
      </c>
      <c r="S511" s="38">
        <f>[2]Calculations!T479</f>
        <v>0</v>
      </c>
      <c r="T511" s="38">
        <f>[2]Calculations!R479</f>
        <v>0</v>
      </c>
      <c r="U511" s="38">
        <f>[2]Calculations!U479</f>
        <v>0</v>
      </c>
      <c r="V511" s="38" t="str">
        <f>[2]Calculations!X479</f>
        <v>Not Modelled</v>
      </c>
      <c r="W511" s="38" t="str">
        <f>[2]Calculations!Y479</f>
        <v>N/A</v>
      </c>
      <c r="X511" s="38" t="s">
        <v>100</v>
      </c>
      <c r="Y511" s="73" t="s">
        <v>106</v>
      </c>
      <c r="Z511" s="74" t="s">
        <v>107</v>
      </c>
      <c r="AA511" s="38">
        <f>[2]Calculations!AA479</f>
        <v>0</v>
      </c>
      <c r="AB511" s="38">
        <f>[2]Calculations!AM479</f>
        <v>0</v>
      </c>
      <c r="AC511" s="38">
        <f>[2]Calculations!AB479</f>
        <v>0</v>
      </c>
      <c r="AD511" s="38">
        <f>[2]Calculations!AN479</f>
        <v>0</v>
      </c>
      <c r="AE511" s="38">
        <f>[2]Calculations!AC479</f>
        <v>0</v>
      </c>
      <c r="AF511" s="38">
        <f>[2]Calculations!AO479</f>
        <v>0</v>
      </c>
      <c r="AG511" s="38">
        <f>[2]Calculations!AD479</f>
        <v>0</v>
      </c>
      <c r="AH511" s="38">
        <f>[2]Calculations!AP479</f>
        <v>0</v>
      </c>
      <c r="AI511" s="38">
        <f>[2]Calculations!AE479</f>
        <v>0</v>
      </c>
      <c r="AJ511" s="38">
        <f>[2]Calculations!AQ479</f>
        <v>0</v>
      </c>
      <c r="AK511" s="38">
        <f>[2]Calculations!AF479</f>
        <v>0</v>
      </c>
      <c r="AL511" s="38">
        <f>[2]Calculations!AR479</f>
        <v>0</v>
      </c>
      <c r="AM511" s="38">
        <f>[2]Calculations!AG479</f>
        <v>0</v>
      </c>
      <c r="AN511" s="38">
        <f>[2]Calculations!AS479</f>
        <v>0</v>
      </c>
      <c r="AO511" s="38">
        <f>[2]Calculations!AH479</f>
        <v>0</v>
      </c>
      <c r="AP511" s="38">
        <f>[2]Calculations!AT479</f>
        <v>0</v>
      </c>
      <c r="AQ511" s="38">
        <f>[2]Calculations!AI479</f>
        <v>3.5648720001099997E-2</v>
      </c>
      <c r="AR511" s="38">
        <f>[2]Calculations!AU479</f>
        <v>100.00005610611326</v>
      </c>
      <c r="AS511" s="38">
        <f>[2]Calculations!AJ479</f>
        <v>0</v>
      </c>
      <c r="AT511" s="38">
        <f>[2]Calculations!AV479</f>
        <v>0</v>
      </c>
      <c r="AU511" s="38">
        <f>[2]Calculations!AK479</f>
        <v>0</v>
      </c>
      <c r="AV511" s="38">
        <f>[2]Calculations!AW479</f>
        <v>0</v>
      </c>
      <c r="AW511" s="13"/>
      <c r="AX511" s="13"/>
      <c r="AY511" s="85" t="str">
        <f>[2]Calculations!D479</f>
        <v>Land Supply 2018</v>
      </c>
    </row>
    <row r="512" spans="2:51" ht="26" x14ac:dyDescent="0.35">
      <c r="B512" s="13" t="str">
        <f>[2]Calculations!A480</f>
        <v>Anco_Cap_1006</v>
      </c>
      <c r="C512" s="30" t="str">
        <f>[2]Calculations!B480</f>
        <v>53 Marshall Street</v>
      </c>
      <c r="D512" s="13" t="str">
        <f>[2]Calculations!C480</f>
        <v>Residential</v>
      </c>
      <c r="E512" s="38">
        <f>[2]Calculations!E480</f>
        <v>2.8313700000000001E-2</v>
      </c>
      <c r="F512" s="38">
        <f>[2]Calculations!I480</f>
        <v>2.8313700000000001E-2</v>
      </c>
      <c r="G512" s="38">
        <f>[2]Calculations!M480</f>
        <v>100</v>
      </c>
      <c r="H512" s="38">
        <f>[2]Calculations!H480</f>
        <v>0</v>
      </c>
      <c r="I512" s="38">
        <f>[2]Calculations!L480</f>
        <v>0</v>
      </c>
      <c r="J512" s="38">
        <f>[2]Calculations!G480</f>
        <v>0</v>
      </c>
      <c r="K512" s="38">
        <f>[2]Calculations!K480</f>
        <v>0</v>
      </c>
      <c r="L512" s="38">
        <f>[2]Calculations!F480</f>
        <v>0</v>
      </c>
      <c r="M512" s="38">
        <f>[2]Calculations!J480</f>
        <v>0</v>
      </c>
      <c r="N512" s="38">
        <f>[2]Calculations!V480</f>
        <v>0</v>
      </c>
      <c r="O512" s="38">
        <f>[2]Calculations!W480</f>
        <v>0</v>
      </c>
      <c r="P512" s="38">
        <f>[2]Calculations!O480</f>
        <v>0</v>
      </c>
      <c r="Q512" s="38">
        <f>[2]Calculations!S480</f>
        <v>0</v>
      </c>
      <c r="R512" s="38">
        <f>[2]Calculations!Q480</f>
        <v>0</v>
      </c>
      <c r="S512" s="38">
        <f>[2]Calculations!T480</f>
        <v>0</v>
      </c>
      <c r="T512" s="38">
        <f>[2]Calculations!R480</f>
        <v>0</v>
      </c>
      <c r="U512" s="38">
        <f>[2]Calculations!U480</f>
        <v>0</v>
      </c>
      <c r="V512" s="38" t="str">
        <f>[2]Calculations!X480</f>
        <v>Not Modelled</v>
      </c>
      <c r="W512" s="38" t="str">
        <f>[2]Calculations!Y480</f>
        <v>N/A</v>
      </c>
      <c r="X512" s="38" t="s">
        <v>100</v>
      </c>
      <c r="Y512" s="73" t="s">
        <v>106</v>
      </c>
      <c r="Z512" s="74" t="s">
        <v>107</v>
      </c>
      <c r="AA512" s="38">
        <f>[2]Calculations!AA480</f>
        <v>0</v>
      </c>
      <c r="AB512" s="38">
        <f>[2]Calculations!AM480</f>
        <v>0</v>
      </c>
      <c r="AC512" s="38">
        <f>[2]Calculations!AB480</f>
        <v>0</v>
      </c>
      <c r="AD512" s="38">
        <f>[2]Calculations!AN480</f>
        <v>0</v>
      </c>
      <c r="AE512" s="38">
        <f>[2]Calculations!AC480</f>
        <v>0</v>
      </c>
      <c r="AF512" s="38">
        <f>[2]Calculations!AO480</f>
        <v>0</v>
      </c>
      <c r="AG512" s="38">
        <f>[2]Calculations!AD480</f>
        <v>0</v>
      </c>
      <c r="AH512" s="38">
        <f>[2]Calculations!AP480</f>
        <v>0</v>
      </c>
      <c r="AI512" s="38">
        <f>[2]Calculations!AE480</f>
        <v>0</v>
      </c>
      <c r="AJ512" s="38">
        <f>[2]Calculations!AQ480</f>
        <v>0</v>
      </c>
      <c r="AK512" s="38">
        <f>[2]Calculations!AF480</f>
        <v>0</v>
      </c>
      <c r="AL512" s="38">
        <f>[2]Calculations!AR480</f>
        <v>0</v>
      </c>
      <c r="AM512" s="38">
        <f>[2]Calculations!AG480</f>
        <v>0</v>
      </c>
      <c r="AN512" s="38">
        <f>[2]Calculations!AS480</f>
        <v>0</v>
      </c>
      <c r="AO512" s="38">
        <f>[2]Calculations!AH480</f>
        <v>0</v>
      </c>
      <c r="AP512" s="38">
        <f>[2]Calculations!AT480</f>
        <v>0</v>
      </c>
      <c r="AQ512" s="38">
        <f>[2]Calculations!AI480</f>
        <v>2.8313690001400001E-2</v>
      </c>
      <c r="AR512" s="38">
        <f>[2]Calculations!AU480</f>
        <v>99.999964686353252</v>
      </c>
      <c r="AS512" s="38">
        <f>[2]Calculations!AJ480</f>
        <v>0</v>
      </c>
      <c r="AT512" s="38">
        <f>[2]Calculations!AV480</f>
        <v>0</v>
      </c>
      <c r="AU512" s="38">
        <f>[2]Calculations!AK480</f>
        <v>0</v>
      </c>
      <c r="AV512" s="38">
        <f>[2]Calculations!AW480</f>
        <v>0</v>
      </c>
      <c r="AW512" s="13"/>
      <c r="AX512" s="13"/>
      <c r="AY512" s="85" t="str">
        <f>[2]Calculations!D480</f>
        <v>Land Supply 2018</v>
      </c>
    </row>
    <row r="513" spans="2:51" ht="26" x14ac:dyDescent="0.35">
      <c r="B513" s="13" t="str">
        <f>[2]Calculations!A481</f>
        <v>Anco_Cap_107</v>
      </c>
      <c r="C513" s="30" t="str">
        <f>[2]Calculations!B481</f>
        <v>Silk Street/Cinder Street</v>
      </c>
      <c r="D513" s="13" t="str">
        <f>[2]Calculations!C481</f>
        <v>Residential</v>
      </c>
      <c r="E513" s="38">
        <f>[2]Calculations!E481</f>
        <v>5.33736E-2</v>
      </c>
      <c r="F513" s="38">
        <f>[2]Calculations!I481</f>
        <v>5.33736E-2</v>
      </c>
      <c r="G513" s="38">
        <f>[2]Calculations!M481</f>
        <v>100</v>
      </c>
      <c r="H513" s="38">
        <f>[2]Calculations!H481</f>
        <v>0</v>
      </c>
      <c r="I513" s="38">
        <f>[2]Calculations!L481</f>
        <v>0</v>
      </c>
      <c r="J513" s="38">
        <f>[2]Calculations!G481</f>
        <v>0</v>
      </c>
      <c r="K513" s="38">
        <f>[2]Calculations!K481</f>
        <v>0</v>
      </c>
      <c r="L513" s="38">
        <f>[2]Calculations!F481</f>
        <v>0</v>
      </c>
      <c r="M513" s="38">
        <f>[2]Calculations!J481</f>
        <v>0</v>
      </c>
      <c r="N513" s="38">
        <f>[2]Calculations!V481</f>
        <v>0</v>
      </c>
      <c r="O513" s="38">
        <f>[2]Calculations!W481</f>
        <v>0</v>
      </c>
      <c r="P513" s="38">
        <f>[2]Calculations!O481</f>
        <v>0</v>
      </c>
      <c r="Q513" s="38">
        <f>[2]Calculations!S481</f>
        <v>0</v>
      </c>
      <c r="R513" s="38">
        <f>[2]Calculations!Q481</f>
        <v>0</v>
      </c>
      <c r="S513" s="38">
        <f>[2]Calculations!T481</f>
        <v>0</v>
      </c>
      <c r="T513" s="38">
        <f>[2]Calculations!R481</f>
        <v>0</v>
      </c>
      <c r="U513" s="38">
        <f>[2]Calculations!U481</f>
        <v>0</v>
      </c>
      <c r="V513" s="38" t="str">
        <f>[2]Calculations!X481</f>
        <v>Not Modelled</v>
      </c>
      <c r="W513" s="38" t="str">
        <f>[2]Calculations!Y481</f>
        <v>N/A</v>
      </c>
      <c r="X513" s="38" t="s">
        <v>100</v>
      </c>
      <c r="Y513" s="73" t="s">
        <v>106</v>
      </c>
      <c r="Z513" s="74" t="s">
        <v>107</v>
      </c>
      <c r="AA513" s="38">
        <f>[2]Calculations!AA481</f>
        <v>0</v>
      </c>
      <c r="AB513" s="38">
        <f>[2]Calculations!AM481</f>
        <v>0</v>
      </c>
      <c r="AC513" s="38">
        <f>[2]Calculations!AB481</f>
        <v>0</v>
      </c>
      <c r="AD513" s="38">
        <f>[2]Calculations!AN481</f>
        <v>0</v>
      </c>
      <c r="AE513" s="38">
        <f>[2]Calculations!AC481</f>
        <v>0</v>
      </c>
      <c r="AF513" s="38">
        <f>[2]Calculations!AO481</f>
        <v>0</v>
      </c>
      <c r="AG513" s="38">
        <f>[2]Calculations!AD481</f>
        <v>0</v>
      </c>
      <c r="AH513" s="38">
        <f>[2]Calculations!AP481</f>
        <v>0</v>
      </c>
      <c r="AI513" s="38">
        <f>[2]Calculations!AE481</f>
        <v>0</v>
      </c>
      <c r="AJ513" s="38">
        <f>[2]Calculations!AQ481</f>
        <v>0</v>
      </c>
      <c r="AK513" s="38">
        <f>[2]Calculations!AF481</f>
        <v>0</v>
      </c>
      <c r="AL513" s="38">
        <f>[2]Calculations!AR481</f>
        <v>0</v>
      </c>
      <c r="AM513" s="38">
        <f>[2]Calculations!AG481</f>
        <v>0</v>
      </c>
      <c r="AN513" s="38">
        <f>[2]Calculations!AS481</f>
        <v>0</v>
      </c>
      <c r="AO513" s="38">
        <f>[2]Calculations!AH481</f>
        <v>0</v>
      </c>
      <c r="AP513" s="38">
        <f>[2]Calculations!AT481</f>
        <v>0</v>
      </c>
      <c r="AQ513" s="38">
        <f>[2]Calculations!AI481</f>
        <v>3.0820046249300001E-2</v>
      </c>
      <c r="AR513" s="38">
        <f>[2]Calculations!AU481</f>
        <v>57.743990004983736</v>
      </c>
      <c r="AS513" s="38">
        <f>[2]Calculations!AJ481</f>
        <v>0</v>
      </c>
      <c r="AT513" s="38">
        <f>[2]Calculations!AV481</f>
        <v>0</v>
      </c>
      <c r="AU513" s="38">
        <f>[2]Calculations!AK481</f>
        <v>0</v>
      </c>
      <c r="AV513" s="38">
        <f>[2]Calculations!AW481</f>
        <v>0</v>
      </c>
      <c r="AW513" s="13"/>
      <c r="AX513" s="13"/>
      <c r="AY513" s="85" t="str">
        <f>[2]Calculations!D481</f>
        <v>Land Supply 2018</v>
      </c>
    </row>
    <row r="514" spans="2:51" ht="14.5" x14ac:dyDescent="0.35">
      <c r="B514" s="13" t="str">
        <f>[2]Calculations!A482</f>
        <v>Anco_Cap_109</v>
      </c>
      <c r="C514" s="30" t="str">
        <f>[2]Calculations!B482</f>
        <v>Bengal Street</v>
      </c>
      <c r="D514" s="13" t="str">
        <f>[2]Calculations!C482</f>
        <v>Residential</v>
      </c>
      <c r="E514" s="38">
        <f>[2]Calculations!E482</f>
        <v>0.14308499999999999</v>
      </c>
      <c r="F514" s="38">
        <f>[2]Calculations!I482</f>
        <v>0.14308499999999999</v>
      </c>
      <c r="G514" s="38">
        <f>[2]Calculations!M482</f>
        <v>100</v>
      </c>
      <c r="H514" s="38">
        <f>[2]Calculations!H482</f>
        <v>0</v>
      </c>
      <c r="I514" s="38">
        <f>[2]Calculations!L482</f>
        <v>0</v>
      </c>
      <c r="J514" s="38">
        <f>[2]Calculations!G482</f>
        <v>0</v>
      </c>
      <c r="K514" s="38">
        <f>[2]Calculations!K482</f>
        <v>0</v>
      </c>
      <c r="L514" s="38">
        <f>[2]Calculations!F482</f>
        <v>0</v>
      </c>
      <c r="M514" s="38">
        <f>[2]Calculations!J482</f>
        <v>0</v>
      </c>
      <c r="N514" s="38">
        <f>[2]Calculations!V482</f>
        <v>0</v>
      </c>
      <c r="O514" s="38">
        <f>[2]Calculations!W482</f>
        <v>0</v>
      </c>
      <c r="P514" s="38">
        <f>[2]Calculations!O482</f>
        <v>3.41954E-3</v>
      </c>
      <c r="Q514" s="38">
        <f>[2]Calculations!S482</f>
        <v>2.3898661634692666</v>
      </c>
      <c r="R514" s="38">
        <f>[2]Calculations!Q482</f>
        <v>0</v>
      </c>
      <c r="S514" s="38">
        <f>[2]Calculations!T482</f>
        <v>0</v>
      </c>
      <c r="T514" s="38">
        <f>[2]Calculations!R482</f>
        <v>0</v>
      </c>
      <c r="U514" s="38">
        <f>[2]Calculations!U482</f>
        <v>0</v>
      </c>
      <c r="V514" s="38" t="str">
        <f>[2]Calculations!X482</f>
        <v>Not Modelled</v>
      </c>
      <c r="W514" s="38" t="str">
        <f>[2]Calculations!Y482</f>
        <v>N/A</v>
      </c>
      <c r="X514" s="38" t="s">
        <v>100</v>
      </c>
      <c r="Y514" s="73" t="s">
        <v>105</v>
      </c>
      <c r="Z514" s="73" t="s">
        <v>1066</v>
      </c>
      <c r="AA514" s="38">
        <f>[2]Calculations!AA482</f>
        <v>0</v>
      </c>
      <c r="AB514" s="38">
        <f>[2]Calculations!AM482</f>
        <v>0</v>
      </c>
      <c r="AC514" s="38">
        <f>[2]Calculations!AB482</f>
        <v>0</v>
      </c>
      <c r="AD514" s="38">
        <f>[2]Calculations!AN482</f>
        <v>0</v>
      </c>
      <c r="AE514" s="38">
        <f>[2]Calculations!AC482</f>
        <v>0</v>
      </c>
      <c r="AF514" s="38">
        <f>[2]Calculations!AO482</f>
        <v>0</v>
      </c>
      <c r="AG514" s="38">
        <f>[2]Calculations!AD482</f>
        <v>0</v>
      </c>
      <c r="AH514" s="38">
        <f>[2]Calculations!AP482</f>
        <v>0</v>
      </c>
      <c r="AI514" s="38">
        <f>[2]Calculations!AE482</f>
        <v>0</v>
      </c>
      <c r="AJ514" s="38">
        <f>[2]Calculations!AQ482</f>
        <v>0</v>
      </c>
      <c r="AK514" s="38">
        <f>[2]Calculations!AF482</f>
        <v>0</v>
      </c>
      <c r="AL514" s="38">
        <f>[2]Calculations!AR482</f>
        <v>0</v>
      </c>
      <c r="AM514" s="38">
        <f>[2]Calculations!AG482</f>
        <v>0</v>
      </c>
      <c r="AN514" s="38">
        <f>[2]Calculations!AS482</f>
        <v>0</v>
      </c>
      <c r="AO514" s="38">
        <f>[2]Calculations!AH482</f>
        <v>0</v>
      </c>
      <c r="AP514" s="38">
        <f>[2]Calculations!AT482</f>
        <v>0</v>
      </c>
      <c r="AQ514" s="38">
        <f>[2]Calculations!AI482</f>
        <v>4.1877820498999997E-2</v>
      </c>
      <c r="AR514" s="38">
        <f>[2]Calculations!AU482</f>
        <v>29.267792220707971</v>
      </c>
      <c r="AS514" s="38">
        <f>[2]Calculations!AJ482</f>
        <v>0</v>
      </c>
      <c r="AT514" s="38">
        <f>[2]Calculations!AV482</f>
        <v>0</v>
      </c>
      <c r="AU514" s="38">
        <f>[2]Calculations!AK482</f>
        <v>0</v>
      </c>
      <c r="AV514" s="38">
        <f>[2]Calculations!AW482</f>
        <v>0</v>
      </c>
      <c r="AW514" s="13"/>
      <c r="AX514" s="13"/>
      <c r="AY514" s="85" t="str">
        <f>[2]Calculations!D482</f>
        <v>Land Supply 2018</v>
      </c>
    </row>
    <row r="515" spans="2:51" ht="14.5" x14ac:dyDescent="0.35">
      <c r="B515" s="13" t="str">
        <f>[2]Calculations!A483</f>
        <v>Anco_Cap_115</v>
      </c>
      <c r="C515" s="30" t="str">
        <f>[2]Calculations!B483</f>
        <v>George Leigh Street/Silk Street</v>
      </c>
      <c r="D515" s="13" t="str">
        <f>[2]Calculations!C483</f>
        <v>Residential</v>
      </c>
      <c r="E515" s="38">
        <f>[2]Calculations!E483</f>
        <v>0.147615</v>
      </c>
      <c r="F515" s="38">
        <f>[2]Calculations!I483</f>
        <v>0.147615</v>
      </c>
      <c r="G515" s="38">
        <f>[2]Calculations!M483</f>
        <v>100</v>
      </c>
      <c r="H515" s="38">
        <f>[2]Calculations!H483</f>
        <v>0</v>
      </c>
      <c r="I515" s="38">
        <f>[2]Calculations!L483</f>
        <v>0</v>
      </c>
      <c r="J515" s="38">
        <f>[2]Calculations!G483</f>
        <v>0</v>
      </c>
      <c r="K515" s="38">
        <f>[2]Calculations!K483</f>
        <v>0</v>
      </c>
      <c r="L515" s="38">
        <f>[2]Calculations!F483</f>
        <v>0</v>
      </c>
      <c r="M515" s="38">
        <f>[2]Calculations!J483</f>
        <v>0</v>
      </c>
      <c r="N515" s="38">
        <f>[2]Calculations!V483</f>
        <v>0</v>
      </c>
      <c r="O515" s="38">
        <f>[2]Calculations!W483</f>
        <v>0</v>
      </c>
      <c r="P515" s="38">
        <f>[2]Calculations!O483</f>
        <v>3.3742400000000001E-3</v>
      </c>
      <c r="Q515" s="38">
        <f>[2]Calculations!S483</f>
        <v>2.2858381600785829</v>
      </c>
      <c r="R515" s="38">
        <f>[2]Calculations!Q483</f>
        <v>0</v>
      </c>
      <c r="S515" s="38">
        <f>[2]Calculations!T483</f>
        <v>0</v>
      </c>
      <c r="T515" s="38">
        <f>[2]Calculations!R483</f>
        <v>0</v>
      </c>
      <c r="U515" s="38">
        <f>[2]Calculations!U483</f>
        <v>0</v>
      </c>
      <c r="V515" s="38" t="str">
        <f>[2]Calculations!X483</f>
        <v>Not Modelled</v>
      </c>
      <c r="W515" s="38" t="str">
        <f>[2]Calculations!Y483</f>
        <v>N/A</v>
      </c>
      <c r="X515" s="38" t="s">
        <v>100</v>
      </c>
      <c r="Y515" s="73" t="s">
        <v>105</v>
      </c>
      <c r="Z515" s="73" t="s">
        <v>1066</v>
      </c>
      <c r="AA515" s="38">
        <f>[2]Calculations!AA483</f>
        <v>0</v>
      </c>
      <c r="AB515" s="38">
        <f>[2]Calculations!AM483</f>
        <v>0</v>
      </c>
      <c r="AC515" s="38">
        <f>[2]Calculations!AB483</f>
        <v>0</v>
      </c>
      <c r="AD515" s="38">
        <f>[2]Calculations!AN483</f>
        <v>0</v>
      </c>
      <c r="AE515" s="38">
        <f>[2]Calculations!AC483</f>
        <v>0</v>
      </c>
      <c r="AF515" s="38">
        <f>[2]Calculations!AO483</f>
        <v>0</v>
      </c>
      <c r="AG515" s="38">
        <f>[2]Calculations!AD483</f>
        <v>0</v>
      </c>
      <c r="AH515" s="38">
        <f>[2]Calculations!AP483</f>
        <v>0</v>
      </c>
      <c r="AI515" s="38">
        <f>[2]Calculations!AE483</f>
        <v>0</v>
      </c>
      <c r="AJ515" s="38">
        <f>[2]Calculations!AQ483</f>
        <v>0</v>
      </c>
      <c r="AK515" s="38">
        <f>[2]Calculations!AF483</f>
        <v>0</v>
      </c>
      <c r="AL515" s="38">
        <f>[2]Calculations!AR483</f>
        <v>0</v>
      </c>
      <c r="AM515" s="38">
        <f>[2]Calculations!AG483</f>
        <v>0</v>
      </c>
      <c r="AN515" s="38">
        <f>[2]Calculations!AS483</f>
        <v>0</v>
      </c>
      <c r="AO515" s="38">
        <f>[2]Calculations!AH483</f>
        <v>0</v>
      </c>
      <c r="AP515" s="38">
        <f>[2]Calculations!AT483</f>
        <v>0</v>
      </c>
      <c r="AQ515" s="38">
        <f>[2]Calculations!AI483</f>
        <v>0.124381492341</v>
      </c>
      <c r="AR515" s="38">
        <f>[2]Calculations!AU483</f>
        <v>84.260740670663552</v>
      </c>
      <c r="AS515" s="38">
        <f>[2]Calculations!AJ483</f>
        <v>0</v>
      </c>
      <c r="AT515" s="38">
        <f>[2]Calculations!AV483</f>
        <v>0</v>
      </c>
      <c r="AU515" s="38">
        <f>[2]Calculations!AK483</f>
        <v>0</v>
      </c>
      <c r="AV515" s="38">
        <f>[2]Calculations!AW483</f>
        <v>0</v>
      </c>
      <c r="AW515" s="13"/>
      <c r="AX515" s="13"/>
      <c r="AY515" s="85" t="str">
        <f>[2]Calculations!D483</f>
        <v>Land Supply 2018</v>
      </c>
    </row>
    <row r="516" spans="2:51" ht="26" x14ac:dyDescent="0.35">
      <c r="B516" s="13" t="str">
        <f>[2]Calculations!A484</f>
        <v>Anco_Cap_116</v>
      </c>
      <c r="C516" s="30" t="str">
        <f>[2]Calculations!B484</f>
        <v>Silk Street/Poland Street</v>
      </c>
      <c r="D516" s="13" t="str">
        <f>[2]Calculations!C484</f>
        <v>Residential</v>
      </c>
      <c r="E516" s="38">
        <f>[2]Calculations!E484</f>
        <v>0.13667499999999999</v>
      </c>
      <c r="F516" s="38">
        <f>[2]Calculations!I484</f>
        <v>0.13667499999999999</v>
      </c>
      <c r="G516" s="38">
        <f>[2]Calculations!M484</f>
        <v>100</v>
      </c>
      <c r="H516" s="38">
        <f>[2]Calculations!H484</f>
        <v>0</v>
      </c>
      <c r="I516" s="38">
        <f>[2]Calculations!L484</f>
        <v>0</v>
      </c>
      <c r="J516" s="38">
        <f>[2]Calculations!G484</f>
        <v>0</v>
      </c>
      <c r="K516" s="38">
        <f>[2]Calculations!K484</f>
        <v>0</v>
      </c>
      <c r="L516" s="38">
        <f>[2]Calculations!F484</f>
        <v>0</v>
      </c>
      <c r="M516" s="38">
        <f>[2]Calculations!J484</f>
        <v>0</v>
      </c>
      <c r="N516" s="38">
        <f>[2]Calculations!V484</f>
        <v>0</v>
      </c>
      <c r="O516" s="38">
        <f>[2]Calculations!W484</f>
        <v>0</v>
      </c>
      <c r="P516" s="38">
        <f>[2]Calculations!O484</f>
        <v>0</v>
      </c>
      <c r="Q516" s="38">
        <f>[2]Calculations!S484</f>
        <v>0</v>
      </c>
      <c r="R516" s="38">
        <f>[2]Calculations!Q484</f>
        <v>0</v>
      </c>
      <c r="S516" s="38">
        <f>[2]Calculations!T484</f>
        <v>0</v>
      </c>
      <c r="T516" s="38">
        <f>[2]Calculations!R484</f>
        <v>0</v>
      </c>
      <c r="U516" s="38">
        <f>[2]Calculations!U484</f>
        <v>0</v>
      </c>
      <c r="V516" s="38" t="str">
        <f>[2]Calculations!X484</f>
        <v>Not Modelled</v>
      </c>
      <c r="W516" s="38" t="str">
        <f>[2]Calculations!Y484</f>
        <v>N/A</v>
      </c>
      <c r="X516" s="38" t="s">
        <v>100</v>
      </c>
      <c r="Y516" s="73" t="s">
        <v>106</v>
      </c>
      <c r="Z516" s="74" t="s">
        <v>107</v>
      </c>
      <c r="AA516" s="38">
        <f>[2]Calculations!AA484</f>
        <v>0</v>
      </c>
      <c r="AB516" s="38">
        <f>[2]Calculations!AM484</f>
        <v>0</v>
      </c>
      <c r="AC516" s="38">
        <f>[2]Calculations!AB484</f>
        <v>0</v>
      </c>
      <c r="AD516" s="38">
        <f>[2]Calculations!AN484</f>
        <v>0</v>
      </c>
      <c r="AE516" s="38">
        <f>[2]Calculations!AC484</f>
        <v>0</v>
      </c>
      <c r="AF516" s="38">
        <f>[2]Calculations!AO484</f>
        <v>0</v>
      </c>
      <c r="AG516" s="38">
        <f>[2]Calculations!AD484</f>
        <v>0</v>
      </c>
      <c r="AH516" s="38">
        <f>[2]Calculations!AP484</f>
        <v>0</v>
      </c>
      <c r="AI516" s="38">
        <f>[2]Calculations!AE484</f>
        <v>0</v>
      </c>
      <c r="AJ516" s="38">
        <f>[2]Calculations!AQ484</f>
        <v>0</v>
      </c>
      <c r="AK516" s="38">
        <f>[2]Calculations!AF484</f>
        <v>0</v>
      </c>
      <c r="AL516" s="38">
        <f>[2]Calculations!AR484</f>
        <v>0</v>
      </c>
      <c r="AM516" s="38">
        <f>[2]Calculations!AG484</f>
        <v>0</v>
      </c>
      <c r="AN516" s="38">
        <f>[2]Calculations!AS484</f>
        <v>0</v>
      </c>
      <c r="AO516" s="38">
        <f>[2]Calculations!AH484</f>
        <v>0</v>
      </c>
      <c r="AP516" s="38">
        <f>[2]Calculations!AT484</f>
        <v>0</v>
      </c>
      <c r="AQ516" s="38">
        <f>[2]Calculations!AI484</f>
        <v>0.136675395004</v>
      </c>
      <c r="AR516" s="38">
        <f>[2]Calculations!AU484</f>
        <v>100.00028900969453</v>
      </c>
      <c r="AS516" s="38">
        <f>[2]Calculations!AJ484</f>
        <v>0</v>
      </c>
      <c r="AT516" s="38">
        <f>[2]Calculations!AV484</f>
        <v>0</v>
      </c>
      <c r="AU516" s="38">
        <f>[2]Calculations!AK484</f>
        <v>0</v>
      </c>
      <c r="AV516" s="38">
        <f>[2]Calculations!AW484</f>
        <v>0</v>
      </c>
      <c r="AW516" s="13"/>
      <c r="AX516" s="13"/>
      <c r="AY516" s="85" t="str">
        <f>[2]Calculations!D484</f>
        <v>Land Supply 2018</v>
      </c>
    </row>
    <row r="517" spans="2:51" ht="14.5" x14ac:dyDescent="0.35">
      <c r="B517" s="13" t="str">
        <f>[2]Calculations!A485</f>
        <v>Anco_Cap_140</v>
      </c>
      <c r="C517" s="30" t="str">
        <f>[2]Calculations!B485</f>
        <v>Cinder Street/Silk Street</v>
      </c>
      <c r="D517" s="13" t="str">
        <f>[2]Calculations!C485</f>
        <v>Residential</v>
      </c>
      <c r="E517" s="38">
        <f>[2]Calculations!E485</f>
        <v>0.110601</v>
      </c>
      <c r="F517" s="38">
        <f>[2]Calculations!I485</f>
        <v>0.110601</v>
      </c>
      <c r="G517" s="38">
        <f>[2]Calculations!M485</f>
        <v>100</v>
      </c>
      <c r="H517" s="38">
        <f>[2]Calculations!H485</f>
        <v>0</v>
      </c>
      <c r="I517" s="38">
        <f>[2]Calculations!L485</f>
        <v>0</v>
      </c>
      <c r="J517" s="38">
        <f>[2]Calculations!G485</f>
        <v>0</v>
      </c>
      <c r="K517" s="38">
        <f>[2]Calculations!K485</f>
        <v>0</v>
      </c>
      <c r="L517" s="38">
        <f>[2]Calculations!F485</f>
        <v>0</v>
      </c>
      <c r="M517" s="38">
        <f>[2]Calculations!J485</f>
        <v>0</v>
      </c>
      <c r="N517" s="38">
        <f>[2]Calculations!V485</f>
        <v>0</v>
      </c>
      <c r="O517" s="38">
        <f>[2]Calculations!W485</f>
        <v>0</v>
      </c>
      <c r="P517" s="38">
        <f>[2]Calculations!O485</f>
        <v>1.5319800000000001E-4</v>
      </c>
      <c r="Q517" s="38">
        <f>[2]Calculations!S485</f>
        <v>0.13851411831719423</v>
      </c>
      <c r="R517" s="38">
        <f>[2]Calculations!Q485</f>
        <v>0</v>
      </c>
      <c r="S517" s="38">
        <f>[2]Calculations!T485</f>
        <v>0</v>
      </c>
      <c r="T517" s="38">
        <f>[2]Calculations!R485</f>
        <v>0</v>
      </c>
      <c r="U517" s="38">
        <f>[2]Calculations!U485</f>
        <v>0</v>
      </c>
      <c r="V517" s="38" t="str">
        <f>[2]Calculations!X485</f>
        <v>Not Modelled</v>
      </c>
      <c r="W517" s="38" t="str">
        <f>[2]Calculations!Y485</f>
        <v>N/A</v>
      </c>
      <c r="X517" s="38" t="s">
        <v>100</v>
      </c>
      <c r="Y517" s="73" t="s">
        <v>105</v>
      </c>
      <c r="Z517" s="73" t="s">
        <v>1066</v>
      </c>
      <c r="AA517" s="38">
        <f>[2]Calculations!AA485</f>
        <v>0</v>
      </c>
      <c r="AB517" s="38">
        <f>[2]Calculations!AM485</f>
        <v>0</v>
      </c>
      <c r="AC517" s="38">
        <f>[2]Calculations!AB485</f>
        <v>0</v>
      </c>
      <c r="AD517" s="38">
        <f>[2]Calculations!AN485</f>
        <v>0</v>
      </c>
      <c r="AE517" s="38">
        <f>[2]Calculations!AC485</f>
        <v>0</v>
      </c>
      <c r="AF517" s="38">
        <f>[2]Calculations!AO485</f>
        <v>0</v>
      </c>
      <c r="AG517" s="38">
        <f>[2]Calculations!AD485</f>
        <v>0</v>
      </c>
      <c r="AH517" s="38">
        <f>[2]Calculations!AP485</f>
        <v>0</v>
      </c>
      <c r="AI517" s="38">
        <f>[2]Calculations!AE485</f>
        <v>0</v>
      </c>
      <c r="AJ517" s="38">
        <f>[2]Calculations!AQ485</f>
        <v>0</v>
      </c>
      <c r="AK517" s="38">
        <f>[2]Calculations!AF485</f>
        <v>0</v>
      </c>
      <c r="AL517" s="38">
        <f>[2]Calculations!AR485</f>
        <v>0</v>
      </c>
      <c r="AM517" s="38">
        <f>[2]Calculations!AG485</f>
        <v>0</v>
      </c>
      <c r="AN517" s="38">
        <f>[2]Calculations!AS485</f>
        <v>0</v>
      </c>
      <c r="AO517" s="38">
        <f>[2]Calculations!AH485</f>
        <v>0</v>
      </c>
      <c r="AP517" s="38">
        <f>[2]Calculations!AT485</f>
        <v>0</v>
      </c>
      <c r="AQ517" s="38">
        <f>[2]Calculations!AI485</f>
        <v>6.1577212498600001E-2</v>
      </c>
      <c r="AR517" s="38">
        <f>[2]Calculations!AU485</f>
        <v>55.675095612697888</v>
      </c>
      <c r="AS517" s="38">
        <f>[2]Calculations!AJ485</f>
        <v>0</v>
      </c>
      <c r="AT517" s="38">
        <f>[2]Calculations!AV485</f>
        <v>0</v>
      </c>
      <c r="AU517" s="38">
        <f>[2]Calculations!AK485</f>
        <v>0</v>
      </c>
      <c r="AV517" s="38">
        <f>[2]Calculations!AW485</f>
        <v>0</v>
      </c>
      <c r="AW517" s="13"/>
      <c r="AX517" s="13"/>
      <c r="AY517" s="85" t="str">
        <f>[2]Calculations!D485</f>
        <v>Land Supply 2018</v>
      </c>
    </row>
    <row r="518" spans="2:51" ht="26" x14ac:dyDescent="0.35">
      <c r="B518" s="13" t="str">
        <f>[2]Calculations!A486</f>
        <v>Anco_Cap_152</v>
      </c>
      <c r="C518" s="30" t="str">
        <f>[2]Calculations!B486</f>
        <v>Jactin House</v>
      </c>
      <c r="D518" s="13" t="str">
        <f>[2]Calculations!C486</f>
        <v>Residential</v>
      </c>
      <c r="E518" s="38">
        <f>[2]Calculations!E486</f>
        <v>9.9644499999999997E-2</v>
      </c>
      <c r="F518" s="38">
        <f>[2]Calculations!I486</f>
        <v>9.9644499999999997E-2</v>
      </c>
      <c r="G518" s="38">
        <f>[2]Calculations!M486</f>
        <v>100</v>
      </c>
      <c r="H518" s="38">
        <f>[2]Calculations!H486</f>
        <v>0</v>
      </c>
      <c r="I518" s="38">
        <f>[2]Calculations!L486</f>
        <v>0</v>
      </c>
      <c r="J518" s="38">
        <f>[2]Calculations!G486</f>
        <v>0</v>
      </c>
      <c r="K518" s="38">
        <f>[2]Calculations!K486</f>
        <v>0</v>
      </c>
      <c r="L518" s="38">
        <f>[2]Calculations!F486</f>
        <v>0</v>
      </c>
      <c r="M518" s="38">
        <f>[2]Calculations!J486</f>
        <v>0</v>
      </c>
      <c r="N518" s="38">
        <f>[2]Calculations!V486</f>
        <v>0</v>
      </c>
      <c r="O518" s="38">
        <f>[2]Calculations!W486</f>
        <v>0</v>
      </c>
      <c r="P518" s="38">
        <f>[2]Calculations!O486</f>
        <v>0</v>
      </c>
      <c r="Q518" s="38">
        <f>[2]Calculations!S486</f>
        <v>0</v>
      </c>
      <c r="R518" s="38">
        <f>[2]Calculations!Q486</f>
        <v>0</v>
      </c>
      <c r="S518" s="38">
        <f>[2]Calculations!T486</f>
        <v>0</v>
      </c>
      <c r="T518" s="38">
        <f>[2]Calculations!R486</f>
        <v>0</v>
      </c>
      <c r="U518" s="38">
        <f>[2]Calculations!U486</f>
        <v>0</v>
      </c>
      <c r="V518" s="38" t="str">
        <f>[2]Calculations!X486</f>
        <v>Not Modelled</v>
      </c>
      <c r="W518" s="38" t="str">
        <f>[2]Calculations!Y486</f>
        <v>N/A</v>
      </c>
      <c r="X518" s="38" t="s">
        <v>100</v>
      </c>
      <c r="Y518" s="73" t="s">
        <v>106</v>
      </c>
      <c r="Z518" s="74" t="s">
        <v>107</v>
      </c>
      <c r="AA518" s="38">
        <f>[2]Calculations!AA486</f>
        <v>0</v>
      </c>
      <c r="AB518" s="38">
        <f>[2]Calculations!AM486</f>
        <v>0</v>
      </c>
      <c r="AC518" s="38">
        <f>[2]Calculations!AB486</f>
        <v>0</v>
      </c>
      <c r="AD518" s="38">
        <f>[2]Calculations!AN486</f>
        <v>0</v>
      </c>
      <c r="AE518" s="38">
        <f>[2]Calculations!AC486</f>
        <v>0</v>
      </c>
      <c r="AF518" s="38">
        <f>[2]Calculations!AO486</f>
        <v>0</v>
      </c>
      <c r="AG518" s="38">
        <f>[2]Calculations!AD486</f>
        <v>0</v>
      </c>
      <c r="AH518" s="38">
        <f>[2]Calculations!AP486</f>
        <v>0</v>
      </c>
      <c r="AI518" s="38">
        <f>[2]Calculations!AE486</f>
        <v>0</v>
      </c>
      <c r="AJ518" s="38">
        <f>[2]Calculations!AQ486</f>
        <v>0</v>
      </c>
      <c r="AK518" s="38">
        <f>[2]Calculations!AF486</f>
        <v>0</v>
      </c>
      <c r="AL518" s="38">
        <f>[2]Calculations!AR486</f>
        <v>0</v>
      </c>
      <c r="AM518" s="38">
        <f>[2]Calculations!AG486</f>
        <v>0</v>
      </c>
      <c r="AN518" s="38">
        <f>[2]Calculations!AS486</f>
        <v>0</v>
      </c>
      <c r="AO518" s="38">
        <f>[2]Calculations!AH486</f>
        <v>0</v>
      </c>
      <c r="AP518" s="38">
        <f>[2]Calculations!AT486</f>
        <v>0</v>
      </c>
      <c r="AQ518" s="38">
        <f>[2]Calculations!AI486</f>
        <v>4.6489484750899999E-2</v>
      </c>
      <c r="AR518" s="38">
        <f>[2]Calculations!AU486</f>
        <v>46.655344500599632</v>
      </c>
      <c r="AS518" s="38">
        <f>[2]Calculations!AJ486</f>
        <v>0</v>
      </c>
      <c r="AT518" s="38">
        <f>[2]Calculations!AV486</f>
        <v>0</v>
      </c>
      <c r="AU518" s="38">
        <f>[2]Calculations!AK486</f>
        <v>0</v>
      </c>
      <c r="AV518" s="38">
        <f>[2]Calculations!AW486</f>
        <v>0</v>
      </c>
      <c r="AW518" s="13"/>
      <c r="AX518" s="13"/>
      <c r="AY518" s="85" t="str">
        <f>[2]Calculations!D486</f>
        <v>Land Supply 2018</v>
      </c>
    </row>
    <row r="519" spans="2:51" ht="14.5" x14ac:dyDescent="0.35">
      <c r="B519" s="13" t="str">
        <f>[2]Calculations!A487</f>
        <v>Anco_Cap_320</v>
      </c>
      <c r="C519" s="30" t="str">
        <f>[2]Calculations!B487</f>
        <v>Crown &amp; Poland St Industrial Estates</v>
      </c>
      <c r="D519" s="13" t="str">
        <f>[2]Calculations!C487</f>
        <v>Residential</v>
      </c>
      <c r="E519" s="38">
        <f>[2]Calculations!E487</f>
        <v>0.702291</v>
      </c>
      <c r="F519" s="38">
        <f>[2]Calculations!I487</f>
        <v>0.702291</v>
      </c>
      <c r="G519" s="38">
        <f>[2]Calculations!M487</f>
        <v>100</v>
      </c>
      <c r="H519" s="38">
        <f>[2]Calculations!H487</f>
        <v>0</v>
      </c>
      <c r="I519" s="38">
        <f>[2]Calculations!L487</f>
        <v>0</v>
      </c>
      <c r="J519" s="38">
        <f>[2]Calculations!G487</f>
        <v>0</v>
      </c>
      <c r="K519" s="38">
        <f>[2]Calculations!K487</f>
        <v>0</v>
      </c>
      <c r="L519" s="38">
        <f>[2]Calculations!F487</f>
        <v>0</v>
      </c>
      <c r="M519" s="38">
        <f>[2]Calculations!J487</f>
        <v>0</v>
      </c>
      <c r="N519" s="38">
        <f>[2]Calculations!V487</f>
        <v>0</v>
      </c>
      <c r="O519" s="38">
        <f>[2]Calculations!W487</f>
        <v>0</v>
      </c>
      <c r="P519" s="38">
        <f>[2]Calculations!O487</f>
        <v>6.3159100000000003E-4</v>
      </c>
      <c r="Q519" s="38">
        <f>[2]Calculations!S487</f>
        <v>8.9932948022970541E-2</v>
      </c>
      <c r="R519" s="38">
        <f>[2]Calculations!Q487</f>
        <v>0</v>
      </c>
      <c r="S519" s="38">
        <f>[2]Calculations!T487</f>
        <v>0</v>
      </c>
      <c r="T519" s="38">
        <f>[2]Calculations!R487</f>
        <v>0</v>
      </c>
      <c r="U519" s="38">
        <f>[2]Calculations!U487</f>
        <v>0</v>
      </c>
      <c r="V519" s="38" t="str">
        <f>[2]Calculations!X487</f>
        <v>Not Modelled</v>
      </c>
      <c r="W519" s="38" t="str">
        <f>[2]Calculations!Y487</f>
        <v>N/A</v>
      </c>
      <c r="X519" s="38" t="s">
        <v>100</v>
      </c>
      <c r="Y519" s="73" t="s">
        <v>105</v>
      </c>
      <c r="Z519" s="73" t="s">
        <v>1066</v>
      </c>
      <c r="AA519" s="38">
        <f>[2]Calculations!AA487</f>
        <v>0</v>
      </c>
      <c r="AB519" s="38">
        <f>[2]Calculations!AM487</f>
        <v>0</v>
      </c>
      <c r="AC519" s="38">
        <f>[2]Calculations!AB487</f>
        <v>0</v>
      </c>
      <c r="AD519" s="38">
        <f>[2]Calculations!AN487</f>
        <v>0</v>
      </c>
      <c r="AE519" s="38">
        <f>[2]Calculations!AC487</f>
        <v>0</v>
      </c>
      <c r="AF519" s="38">
        <f>[2]Calculations!AO487</f>
        <v>0</v>
      </c>
      <c r="AG519" s="38">
        <f>[2]Calculations!AD487</f>
        <v>0</v>
      </c>
      <c r="AH519" s="38">
        <f>[2]Calculations!AP487</f>
        <v>0</v>
      </c>
      <c r="AI519" s="38">
        <f>[2]Calculations!AE487</f>
        <v>0</v>
      </c>
      <c r="AJ519" s="38">
        <f>[2]Calculations!AQ487</f>
        <v>0</v>
      </c>
      <c r="AK519" s="38">
        <f>[2]Calculations!AF487</f>
        <v>0</v>
      </c>
      <c r="AL519" s="38">
        <f>[2]Calculations!AR487</f>
        <v>0</v>
      </c>
      <c r="AM519" s="38">
        <f>[2]Calculations!AG487</f>
        <v>0</v>
      </c>
      <c r="AN519" s="38">
        <f>[2]Calculations!AS487</f>
        <v>0</v>
      </c>
      <c r="AO519" s="38">
        <f>[2]Calculations!AH487</f>
        <v>0</v>
      </c>
      <c r="AP519" s="38">
        <f>[2]Calculations!AT487</f>
        <v>0</v>
      </c>
      <c r="AQ519" s="38">
        <f>[2]Calculations!AI487</f>
        <v>0.70229077499699999</v>
      </c>
      <c r="AR519" s="38">
        <f>[2]Calculations!AU487</f>
        <v>99.999967961571485</v>
      </c>
      <c r="AS519" s="38">
        <f>[2]Calculations!AJ487</f>
        <v>0</v>
      </c>
      <c r="AT519" s="38">
        <f>[2]Calculations!AV487</f>
        <v>0</v>
      </c>
      <c r="AU519" s="38">
        <f>[2]Calculations!AK487</f>
        <v>0</v>
      </c>
      <c r="AV519" s="38">
        <f>[2]Calculations!AW487</f>
        <v>0</v>
      </c>
      <c r="AW519" s="13"/>
      <c r="AX519" s="13"/>
      <c r="AY519" s="85" t="str">
        <f>[2]Calculations!D487</f>
        <v>Land Supply 2018</v>
      </c>
    </row>
    <row r="520" spans="2:51" ht="26" x14ac:dyDescent="0.35">
      <c r="B520" s="13" t="str">
        <f>[2]Calculations!A488</f>
        <v>Anco_Cap_324</v>
      </c>
      <c r="C520" s="30" t="str">
        <f>[2]Calculations!B488</f>
        <v>School Street</v>
      </c>
      <c r="D520" s="13" t="str">
        <f>[2]Calculations!C488</f>
        <v>Residential</v>
      </c>
      <c r="E520" s="38">
        <f>[2]Calculations!E488</f>
        <v>2.15709E-2</v>
      </c>
      <c r="F520" s="38">
        <f>[2]Calculations!I488</f>
        <v>2.15709E-2</v>
      </c>
      <c r="G520" s="38">
        <f>[2]Calculations!M488</f>
        <v>100</v>
      </c>
      <c r="H520" s="38">
        <f>[2]Calculations!H488</f>
        <v>0</v>
      </c>
      <c r="I520" s="38">
        <f>[2]Calculations!L488</f>
        <v>0</v>
      </c>
      <c r="J520" s="38">
        <f>[2]Calculations!G488</f>
        <v>0</v>
      </c>
      <c r="K520" s="38">
        <f>[2]Calculations!K488</f>
        <v>0</v>
      </c>
      <c r="L520" s="38">
        <f>[2]Calculations!F488</f>
        <v>0</v>
      </c>
      <c r="M520" s="38">
        <f>[2]Calculations!J488</f>
        <v>0</v>
      </c>
      <c r="N520" s="38">
        <f>[2]Calculations!V488</f>
        <v>0</v>
      </c>
      <c r="O520" s="38">
        <f>[2]Calculations!W488</f>
        <v>0</v>
      </c>
      <c r="P520" s="38">
        <f>[2]Calculations!O488</f>
        <v>0</v>
      </c>
      <c r="Q520" s="38">
        <f>[2]Calculations!S488</f>
        <v>0</v>
      </c>
      <c r="R520" s="38">
        <f>[2]Calculations!Q488</f>
        <v>0</v>
      </c>
      <c r="S520" s="38">
        <f>[2]Calculations!T488</f>
        <v>0</v>
      </c>
      <c r="T520" s="38">
        <f>[2]Calculations!R488</f>
        <v>0</v>
      </c>
      <c r="U520" s="38">
        <f>[2]Calculations!U488</f>
        <v>0</v>
      </c>
      <c r="V520" s="38" t="str">
        <f>[2]Calculations!X488</f>
        <v>Not Modelled</v>
      </c>
      <c r="W520" s="38" t="str">
        <f>[2]Calculations!Y488</f>
        <v>N/A</v>
      </c>
      <c r="X520" s="38" t="s">
        <v>100</v>
      </c>
      <c r="Y520" s="73" t="s">
        <v>106</v>
      </c>
      <c r="Z520" s="74" t="s">
        <v>107</v>
      </c>
      <c r="AA520" s="38">
        <f>[2]Calculations!AA488</f>
        <v>0</v>
      </c>
      <c r="AB520" s="38">
        <f>[2]Calculations!AM488</f>
        <v>0</v>
      </c>
      <c r="AC520" s="38">
        <f>[2]Calculations!AB488</f>
        <v>0</v>
      </c>
      <c r="AD520" s="38">
        <f>[2]Calculations!AN488</f>
        <v>0</v>
      </c>
      <c r="AE520" s="38">
        <f>[2]Calculations!AC488</f>
        <v>0</v>
      </c>
      <c r="AF520" s="38">
        <f>[2]Calculations!AO488</f>
        <v>0</v>
      </c>
      <c r="AG520" s="38">
        <f>[2]Calculations!AD488</f>
        <v>0</v>
      </c>
      <c r="AH520" s="38">
        <f>[2]Calculations!AP488</f>
        <v>0</v>
      </c>
      <c r="AI520" s="38">
        <f>[2]Calculations!AE488</f>
        <v>0</v>
      </c>
      <c r="AJ520" s="38">
        <f>[2]Calculations!AQ488</f>
        <v>0</v>
      </c>
      <c r="AK520" s="38">
        <f>[2]Calculations!AF488</f>
        <v>0</v>
      </c>
      <c r="AL520" s="38">
        <f>[2]Calculations!AR488</f>
        <v>0</v>
      </c>
      <c r="AM520" s="38">
        <f>[2]Calculations!AG488</f>
        <v>0</v>
      </c>
      <c r="AN520" s="38">
        <f>[2]Calculations!AS488</f>
        <v>0</v>
      </c>
      <c r="AO520" s="38">
        <f>[2]Calculations!AH488</f>
        <v>0</v>
      </c>
      <c r="AP520" s="38">
        <f>[2]Calculations!AT488</f>
        <v>0</v>
      </c>
      <c r="AQ520" s="38">
        <f>[2]Calculations!AI488</f>
        <v>2.15709450007E-2</v>
      </c>
      <c r="AR520" s="38">
        <f>[2]Calculations!AU488</f>
        <v>100.00020861762837</v>
      </c>
      <c r="AS520" s="38">
        <f>[2]Calculations!AJ488</f>
        <v>0</v>
      </c>
      <c r="AT520" s="38">
        <f>[2]Calculations!AV488</f>
        <v>0</v>
      </c>
      <c r="AU520" s="38">
        <f>[2]Calculations!AK488</f>
        <v>0</v>
      </c>
      <c r="AV520" s="38">
        <f>[2]Calculations!AW488</f>
        <v>0</v>
      </c>
      <c r="AW520" s="13"/>
      <c r="AX520" s="13"/>
      <c r="AY520" s="85" t="str">
        <f>[2]Calculations!D488</f>
        <v>Land Supply 2018</v>
      </c>
    </row>
    <row r="521" spans="2:51" ht="26" x14ac:dyDescent="0.35">
      <c r="B521" s="13" t="str">
        <f>[2]Calculations!A489</f>
        <v>Anco_Cap_327</v>
      </c>
      <c r="C521" s="30" t="str">
        <f>[2]Calculations!B489</f>
        <v>32-40 Oldham Road (former Cheshire Cheese pub)</v>
      </c>
      <c r="D521" s="13" t="str">
        <f>[2]Calculations!C489</f>
        <v>Residential</v>
      </c>
      <c r="E521" s="38">
        <f>[2]Calculations!E489</f>
        <v>4.8820599999999999E-2</v>
      </c>
      <c r="F521" s="38">
        <f>[2]Calculations!I489</f>
        <v>4.8820599999999999E-2</v>
      </c>
      <c r="G521" s="38">
        <f>[2]Calculations!M489</f>
        <v>100</v>
      </c>
      <c r="H521" s="38">
        <f>[2]Calculations!H489</f>
        <v>0</v>
      </c>
      <c r="I521" s="38">
        <f>[2]Calculations!L489</f>
        <v>0</v>
      </c>
      <c r="J521" s="38">
        <f>[2]Calculations!G489</f>
        <v>0</v>
      </c>
      <c r="K521" s="38">
        <f>[2]Calculations!K489</f>
        <v>0</v>
      </c>
      <c r="L521" s="38">
        <f>[2]Calculations!F489</f>
        <v>0</v>
      </c>
      <c r="M521" s="38">
        <f>[2]Calculations!J489</f>
        <v>0</v>
      </c>
      <c r="N521" s="38">
        <f>[2]Calculations!V489</f>
        <v>0</v>
      </c>
      <c r="O521" s="38">
        <f>[2]Calculations!W489</f>
        <v>0</v>
      </c>
      <c r="P521" s="38">
        <f>[2]Calculations!O489</f>
        <v>0</v>
      </c>
      <c r="Q521" s="38">
        <f>[2]Calculations!S489</f>
        <v>0</v>
      </c>
      <c r="R521" s="38">
        <f>[2]Calculations!Q489</f>
        <v>0</v>
      </c>
      <c r="S521" s="38">
        <f>[2]Calculations!T489</f>
        <v>0</v>
      </c>
      <c r="T521" s="38">
        <f>[2]Calculations!R489</f>
        <v>0</v>
      </c>
      <c r="U521" s="38">
        <f>[2]Calculations!U489</f>
        <v>0</v>
      </c>
      <c r="V521" s="38" t="str">
        <f>[2]Calculations!X489</f>
        <v>Not Modelled</v>
      </c>
      <c r="W521" s="38" t="str">
        <f>[2]Calculations!Y489</f>
        <v>N/A</v>
      </c>
      <c r="X521" s="38" t="s">
        <v>100</v>
      </c>
      <c r="Y521" s="73" t="s">
        <v>106</v>
      </c>
      <c r="Z521" s="74" t="s">
        <v>107</v>
      </c>
      <c r="AA521" s="38">
        <f>[2]Calculations!AA489</f>
        <v>0</v>
      </c>
      <c r="AB521" s="38">
        <f>[2]Calculations!AM489</f>
        <v>0</v>
      </c>
      <c r="AC521" s="38">
        <f>[2]Calculations!AB489</f>
        <v>0</v>
      </c>
      <c r="AD521" s="38">
        <f>[2]Calculations!AN489</f>
        <v>0</v>
      </c>
      <c r="AE521" s="38">
        <f>[2]Calculations!AC489</f>
        <v>0</v>
      </c>
      <c r="AF521" s="38">
        <f>[2]Calculations!AO489</f>
        <v>0</v>
      </c>
      <c r="AG521" s="38">
        <f>[2]Calculations!AD489</f>
        <v>0</v>
      </c>
      <c r="AH521" s="38">
        <f>[2]Calculations!AP489</f>
        <v>0</v>
      </c>
      <c r="AI521" s="38">
        <f>[2]Calculations!AE489</f>
        <v>0</v>
      </c>
      <c r="AJ521" s="38">
        <f>[2]Calculations!AQ489</f>
        <v>0</v>
      </c>
      <c r="AK521" s="38">
        <f>[2]Calculations!AF489</f>
        <v>0</v>
      </c>
      <c r="AL521" s="38">
        <f>[2]Calculations!AR489</f>
        <v>0</v>
      </c>
      <c r="AM521" s="38">
        <f>[2]Calculations!AG489</f>
        <v>0</v>
      </c>
      <c r="AN521" s="38">
        <f>[2]Calculations!AS489</f>
        <v>0</v>
      </c>
      <c r="AO521" s="38">
        <f>[2]Calculations!AH489</f>
        <v>0</v>
      </c>
      <c r="AP521" s="38">
        <f>[2]Calculations!AT489</f>
        <v>0</v>
      </c>
      <c r="AQ521" s="38">
        <f>[2]Calculations!AI489</f>
        <v>0</v>
      </c>
      <c r="AR521" s="38">
        <f>[2]Calculations!AU489</f>
        <v>0</v>
      </c>
      <c r="AS521" s="38">
        <f>[2]Calculations!AJ489</f>
        <v>0</v>
      </c>
      <c r="AT521" s="38">
        <f>[2]Calculations!AV489</f>
        <v>0</v>
      </c>
      <c r="AU521" s="38">
        <f>[2]Calculations!AK489</f>
        <v>0</v>
      </c>
      <c r="AV521" s="38">
        <f>[2]Calculations!AW489</f>
        <v>0</v>
      </c>
      <c r="AW521" s="13"/>
      <c r="AX521" s="13"/>
      <c r="AY521" s="85" t="str">
        <f>[2]Calculations!D489</f>
        <v>Land Supply 2018</v>
      </c>
    </row>
    <row r="522" spans="2:51" ht="14.5" x14ac:dyDescent="0.35">
      <c r="B522" s="13" t="str">
        <f>[2]Calculations!A490</f>
        <v>Anco_Cap_331</v>
      </c>
      <c r="C522" s="30" t="str">
        <f>[2]Calculations!B490</f>
        <v>Port Street/Houldsworth Street</v>
      </c>
      <c r="D522" s="13" t="str">
        <f>[2]Calculations!C490</f>
        <v>Residential</v>
      </c>
      <c r="E522" s="38">
        <f>[2]Calculations!E490</f>
        <v>0.59650499999999995</v>
      </c>
      <c r="F522" s="38">
        <f>[2]Calculations!I490</f>
        <v>0.59650499999999995</v>
      </c>
      <c r="G522" s="38">
        <f>[2]Calculations!M490</f>
        <v>100</v>
      </c>
      <c r="H522" s="38">
        <f>[2]Calculations!H490</f>
        <v>0</v>
      </c>
      <c r="I522" s="38">
        <f>[2]Calculations!L490</f>
        <v>0</v>
      </c>
      <c r="J522" s="38">
        <f>[2]Calculations!G490</f>
        <v>0</v>
      </c>
      <c r="K522" s="38">
        <f>[2]Calculations!K490</f>
        <v>0</v>
      </c>
      <c r="L522" s="38">
        <f>[2]Calculations!F490</f>
        <v>0</v>
      </c>
      <c r="M522" s="38">
        <f>[2]Calculations!J490</f>
        <v>0</v>
      </c>
      <c r="N522" s="38">
        <f>[2]Calculations!V490</f>
        <v>0</v>
      </c>
      <c r="O522" s="38">
        <f>[2]Calculations!W490</f>
        <v>0</v>
      </c>
      <c r="P522" s="38">
        <f>[2]Calculations!O490</f>
        <v>5.7071110521080007E-2</v>
      </c>
      <c r="Q522" s="38">
        <f>[2]Calculations!S490</f>
        <v>9.5675829240459027</v>
      </c>
      <c r="R522" s="38">
        <f>[2]Calculations!Q490</f>
        <v>9.6031105210800001E-3</v>
      </c>
      <c r="S522" s="38">
        <f>[2]Calculations!T490</f>
        <v>1.6098960647572109</v>
      </c>
      <c r="T522" s="38">
        <f>[2]Calculations!R490</f>
        <v>0</v>
      </c>
      <c r="U522" s="38">
        <f>[2]Calculations!U490</f>
        <v>0</v>
      </c>
      <c r="V522" s="38" t="str">
        <f>[2]Calculations!X490</f>
        <v>Not Modelled</v>
      </c>
      <c r="W522" s="38" t="str">
        <f>[2]Calculations!Y490</f>
        <v>N/A</v>
      </c>
      <c r="X522" s="38" t="s">
        <v>100</v>
      </c>
      <c r="Y522" s="73" t="s">
        <v>105</v>
      </c>
      <c r="Z522" s="73" t="s">
        <v>1066</v>
      </c>
      <c r="AA522" s="38">
        <f>[2]Calculations!AA490</f>
        <v>0</v>
      </c>
      <c r="AB522" s="38">
        <f>[2]Calculations!AM490</f>
        <v>0</v>
      </c>
      <c r="AC522" s="38">
        <f>[2]Calculations!AB490</f>
        <v>0</v>
      </c>
      <c r="AD522" s="38">
        <f>[2]Calculations!AN490</f>
        <v>0</v>
      </c>
      <c r="AE522" s="38">
        <f>[2]Calculations!AC490</f>
        <v>0</v>
      </c>
      <c r="AF522" s="38">
        <f>[2]Calculations!AO490</f>
        <v>0</v>
      </c>
      <c r="AG522" s="38">
        <f>[2]Calculations!AD490</f>
        <v>0</v>
      </c>
      <c r="AH522" s="38">
        <f>[2]Calculations!AP490</f>
        <v>0</v>
      </c>
      <c r="AI522" s="38">
        <f>[2]Calculations!AE490</f>
        <v>0</v>
      </c>
      <c r="AJ522" s="38">
        <f>[2]Calculations!AQ490</f>
        <v>0</v>
      </c>
      <c r="AK522" s="38">
        <f>[2]Calculations!AF490</f>
        <v>0</v>
      </c>
      <c r="AL522" s="38">
        <f>[2]Calculations!AR490</f>
        <v>0</v>
      </c>
      <c r="AM522" s="38">
        <f>[2]Calculations!AG490</f>
        <v>0</v>
      </c>
      <c r="AN522" s="38">
        <f>[2]Calculations!AS490</f>
        <v>0</v>
      </c>
      <c r="AO522" s="38">
        <f>[2]Calculations!AH490</f>
        <v>0</v>
      </c>
      <c r="AP522" s="38">
        <f>[2]Calculations!AT490</f>
        <v>0</v>
      </c>
      <c r="AQ522" s="38">
        <f>[2]Calculations!AI490</f>
        <v>0.56226936270000005</v>
      </c>
      <c r="AR522" s="38">
        <f>[2]Calculations!AU490</f>
        <v>94.260628611662952</v>
      </c>
      <c r="AS522" s="38">
        <f>[2]Calculations!AJ490</f>
        <v>0</v>
      </c>
      <c r="AT522" s="38">
        <f>[2]Calculations!AV490</f>
        <v>0</v>
      </c>
      <c r="AU522" s="38">
        <f>[2]Calculations!AK490</f>
        <v>0</v>
      </c>
      <c r="AV522" s="38">
        <f>[2]Calculations!AW490</f>
        <v>0</v>
      </c>
      <c r="AW522" s="13"/>
      <c r="AX522" s="13"/>
      <c r="AY522" s="85" t="str">
        <f>[2]Calculations!D490</f>
        <v>Land Supply 2018</v>
      </c>
    </row>
    <row r="523" spans="2:51" ht="14.5" x14ac:dyDescent="0.35">
      <c r="B523" s="13" t="str">
        <f>[2]Calculations!A491</f>
        <v>Anco_Cap_605</v>
      </c>
      <c r="C523" s="30" t="str">
        <f>[2]Calculations!B491</f>
        <v>Remaining Picc Basin Sites (Plots A, B, D, E, F, G, J, K, L)</v>
      </c>
      <c r="D523" s="13" t="str">
        <f>[2]Calculations!C491</f>
        <v>Residential</v>
      </c>
      <c r="E523" s="38">
        <f>[2]Calculations!E491</f>
        <v>1.44207</v>
      </c>
      <c r="F523" s="38">
        <f>[2]Calculations!I491</f>
        <v>1.44207</v>
      </c>
      <c r="G523" s="38">
        <f>[2]Calculations!M491</f>
        <v>100</v>
      </c>
      <c r="H523" s="38">
        <f>[2]Calculations!H491</f>
        <v>0</v>
      </c>
      <c r="I523" s="38">
        <f>[2]Calculations!L491</f>
        <v>0</v>
      </c>
      <c r="J523" s="38">
        <f>[2]Calculations!G491</f>
        <v>0</v>
      </c>
      <c r="K523" s="38">
        <f>[2]Calculations!K491</f>
        <v>0</v>
      </c>
      <c r="L523" s="38">
        <f>[2]Calculations!F491</f>
        <v>0</v>
      </c>
      <c r="M523" s="38">
        <f>[2]Calculations!J491</f>
        <v>0</v>
      </c>
      <c r="N523" s="38">
        <f>[2]Calculations!V491</f>
        <v>0</v>
      </c>
      <c r="O523" s="38">
        <f>[2]Calculations!W491</f>
        <v>0</v>
      </c>
      <c r="P523" s="38">
        <f>[2]Calculations!O491</f>
        <v>3.8084699999999999E-2</v>
      </c>
      <c r="Q523" s="38">
        <f>[2]Calculations!S491</f>
        <v>2.6409744325864901</v>
      </c>
      <c r="R523" s="38">
        <f>[2]Calculations!Q491</f>
        <v>0</v>
      </c>
      <c r="S523" s="38">
        <f>[2]Calculations!T491</f>
        <v>0</v>
      </c>
      <c r="T523" s="38">
        <f>[2]Calculations!R491</f>
        <v>0</v>
      </c>
      <c r="U523" s="38">
        <f>[2]Calculations!U491</f>
        <v>0</v>
      </c>
      <c r="V523" s="38" t="str">
        <f>[2]Calculations!X491</f>
        <v>Not Modelled</v>
      </c>
      <c r="W523" s="38" t="str">
        <f>[2]Calculations!Y491</f>
        <v>N/A</v>
      </c>
      <c r="X523" s="38" t="s">
        <v>100</v>
      </c>
      <c r="Y523" s="73" t="s">
        <v>105</v>
      </c>
      <c r="Z523" s="73" t="s">
        <v>1066</v>
      </c>
      <c r="AA523" s="38">
        <f>[2]Calculations!AA491</f>
        <v>0</v>
      </c>
      <c r="AB523" s="38">
        <f>[2]Calculations!AM491</f>
        <v>0</v>
      </c>
      <c r="AC523" s="38">
        <f>[2]Calculations!AB491</f>
        <v>0</v>
      </c>
      <c r="AD523" s="38">
        <f>[2]Calculations!AN491</f>
        <v>0</v>
      </c>
      <c r="AE523" s="38">
        <f>[2]Calculations!AC491</f>
        <v>0</v>
      </c>
      <c r="AF523" s="38">
        <f>[2]Calculations!AO491</f>
        <v>0</v>
      </c>
      <c r="AG523" s="38">
        <f>[2]Calculations!AD491</f>
        <v>0</v>
      </c>
      <c r="AH523" s="38">
        <f>[2]Calculations!AP491</f>
        <v>0</v>
      </c>
      <c r="AI523" s="38">
        <f>[2]Calculations!AE491</f>
        <v>0</v>
      </c>
      <c r="AJ523" s="38">
        <f>[2]Calculations!AQ491</f>
        <v>0</v>
      </c>
      <c r="AK523" s="38">
        <f>[2]Calculations!AF491</f>
        <v>0</v>
      </c>
      <c r="AL523" s="38">
        <f>[2]Calculations!AR491</f>
        <v>0</v>
      </c>
      <c r="AM523" s="38">
        <f>[2]Calculations!AG491</f>
        <v>0</v>
      </c>
      <c r="AN523" s="38">
        <f>[2]Calculations!AS491</f>
        <v>0</v>
      </c>
      <c r="AO523" s="38">
        <f>[2]Calculations!AH491</f>
        <v>0</v>
      </c>
      <c r="AP523" s="38">
        <f>[2]Calculations!AT491</f>
        <v>0</v>
      </c>
      <c r="AQ523" s="38">
        <f>[2]Calculations!AI491</f>
        <v>1.4420675999999999</v>
      </c>
      <c r="AR523" s="38">
        <f>[2]Calculations!AU491</f>
        <v>99.999833572572754</v>
      </c>
      <c r="AS523" s="38">
        <f>[2]Calculations!AJ491</f>
        <v>0</v>
      </c>
      <c r="AT523" s="38">
        <f>[2]Calculations!AV491</f>
        <v>0</v>
      </c>
      <c r="AU523" s="38">
        <f>[2]Calculations!AK491</f>
        <v>0</v>
      </c>
      <c r="AV523" s="38">
        <f>[2]Calculations!AW491</f>
        <v>0</v>
      </c>
      <c r="AW523" s="13"/>
      <c r="AX523" s="13"/>
      <c r="AY523" s="85" t="str">
        <f>[2]Calculations!D491</f>
        <v>Land Supply 2018</v>
      </c>
    </row>
    <row r="524" spans="2:51" ht="14.5" x14ac:dyDescent="0.35">
      <c r="B524" s="13" t="str">
        <f>[2]Calculations!A492</f>
        <v>Anco_Cap_711</v>
      </c>
      <c r="C524" s="30" t="str">
        <f>[2]Calculations!B492</f>
        <v>Eccleshall Street</v>
      </c>
      <c r="D524" s="13" t="str">
        <f>[2]Calculations!C492</f>
        <v>Residential</v>
      </c>
      <c r="E524" s="38">
        <f>[2]Calculations!E492</f>
        <v>8.2332400000000003</v>
      </c>
      <c r="F524" s="38">
        <f>[2]Calculations!I492</f>
        <v>8.2332400000000003</v>
      </c>
      <c r="G524" s="38">
        <f>[2]Calculations!M492</f>
        <v>100</v>
      </c>
      <c r="H524" s="38">
        <f>[2]Calculations!H492</f>
        <v>0</v>
      </c>
      <c r="I524" s="38">
        <f>[2]Calculations!L492</f>
        <v>0</v>
      </c>
      <c r="J524" s="38">
        <f>[2]Calculations!G492</f>
        <v>0</v>
      </c>
      <c r="K524" s="38">
        <f>[2]Calculations!K492</f>
        <v>0</v>
      </c>
      <c r="L524" s="38">
        <f>[2]Calculations!F492</f>
        <v>0</v>
      </c>
      <c r="M524" s="38">
        <f>[2]Calculations!J492</f>
        <v>0</v>
      </c>
      <c r="N524" s="38">
        <f>[2]Calculations!V492</f>
        <v>0</v>
      </c>
      <c r="O524" s="38">
        <f>[2]Calculations!W492</f>
        <v>0</v>
      </c>
      <c r="P524" s="38">
        <f>[2]Calculations!O492</f>
        <v>0.26130779946194999</v>
      </c>
      <c r="Q524" s="38">
        <f>[2]Calculations!S492</f>
        <v>3.1738149193021212</v>
      </c>
      <c r="R524" s="38">
        <f>[2]Calculations!Q492</f>
        <v>0.26130779946194999</v>
      </c>
      <c r="S524" s="38">
        <f>[2]Calculations!T492</f>
        <v>3.1738149193021212</v>
      </c>
      <c r="T524" s="38">
        <f>[2]Calculations!R492</f>
        <v>8.6677899999499999E-3</v>
      </c>
      <c r="U524" s="38">
        <f>[2]Calculations!U492</f>
        <v>0.10527799505358766</v>
      </c>
      <c r="V524" s="38" t="str">
        <f>[2]Calculations!X492</f>
        <v>Not Modelled</v>
      </c>
      <c r="W524" s="38" t="str">
        <f>[2]Calculations!Y492</f>
        <v>N/A</v>
      </c>
      <c r="X524" s="38" t="s">
        <v>100</v>
      </c>
      <c r="Y524" s="73" t="s">
        <v>105</v>
      </c>
      <c r="Z524" s="73" t="s">
        <v>1066</v>
      </c>
      <c r="AA524" s="38">
        <f>[2]Calculations!AA492</f>
        <v>0</v>
      </c>
      <c r="AB524" s="38">
        <f>[2]Calculations!AM492</f>
        <v>0</v>
      </c>
      <c r="AC524" s="38">
        <f>[2]Calculations!AB492</f>
        <v>0</v>
      </c>
      <c r="AD524" s="38">
        <f>[2]Calculations!AN492</f>
        <v>0</v>
      </c>
      <c r="AE524" s="38">
        <f>[2]Calculations!AC492</f>
        <v>0</v>
      </c>
      <c r="AF524" s="38">
        <f>[2]Calculations!AO492</f>
        <v>0</v>
      </c>
      <c r="AG524" s="38">
        <f>[2]Calculations!AD492</f>
        <v>0</v>
      </c>
      <c r="AH524" s="38">
        <f>[2]Calculations!AP492</f>
        <v>0</v>
      </c>
      <c r="AI524" s="38">
        <f>[2]Calculations!AE492</f>
        <v>0</v>
      </c>
      <c r="AJ524" s="38">
        <f>[2]Calculations!AQ492</f>
        <v>0</v>
      </c>
      <c r="AK524" s="38">
        <f>[2]Calculations!AF492</f>
        <v>0</v>
      </c>
      <c r="AL524" s="38">
        <f>[2]Calculations!AR492</f>
        <v>0</v>
      </c>
      <c r="AM524" s="38">
        <f>[2]Calculations!AG492</f>
        <v>0</v>
      </c>
      <c r="AN524" s="38">
        <f>[2]Calculations!AS492</f>
        <v>0</v>
      </c>
      <c r="AO524" s="38">
        <f>[2]Calculations!AH492</f>
        <v>0</v>
      </c>
      <c r="AP524" s="38">
        <f>[2]Calculations!AT492</f>
        <v>0</v>
      </c>
      <c r="AQ524" s="38">
        <f>[2]Calculations!AI492</f>
        <v>8.2332440999299994</v>
      </c>
      <c r="AR524" s="38">
        <f>[2]Calculations!AU492</f>
        <v>100.00004979728514</v>
      </c>
      <c r="AS524" s="38">
        <f>[2]Calculations!AJ492</f>
        <v>0</v>
      </c>
      <c r="AT524" s="38">
        <f>[2]Calculations!AV492</f>
        <v>0</v>
      </c>
      <c r="AU524" s="38">
        <f>[2]Calculations!AK492</f>
        <v>0</v>
      </c>
      <c r="AV524" s="38">
        <f>[2]Calculations!AW492</f>
        <v>0</v>
      </c>
      <c r="AW524" s="13"/>
      <c r="AX524" s="13"/>
      <c r="AY524" s="85" t="str">
        <f>[2]Calculations!D492</f>
        <v>Land Supply 2018</v>
      </c>
    </row>
    <row r="525" spans="2:51" ht="14.5" x14ac:dyDescent="0.35">
      <c r="B525" s="13" t="str">
        <f>[2]Calculations!A493</f>
        <v>Anco_Cap_712</v>
      </c>
      <c r="C525" s="30" t="str">
        <f>[2]Calculations!B493</f>
        <v>New Cross Zones B &amp; C (Northern Gateway)</v>
      </c>
      <c r="D525" s="13" t="str">
        <f>[2]Calculations!C493</f>
        <v>Residential</v>
      </c>
      <c r="E525" s="38">
        <f>[2]Calculations!E493</f>
        <v>11.7218</v>
      </c>
      <c r="F525" s="38">
        <f>[2]Calculations!I493</f>
        <v>11.7218</v>
      </c>
      <c r="G525" s="38">
        <f>[2]Calculations!M493</f>
        <v>100</v>
      </c>
      <c r="H525" s="38">
        <f>[2]Calculations!H493</f>
        <v>0</v>
      </c>
      <c r="I525" s="38">
        <f>[2]Calculations!L493</f>
        <v>0</v>
      </c>
      <c r="J525" s="38">
        <f>[2]Calculations!G493</f>
        <v>0</v>
      </c>
      <c r="K525" s="38">
        <f>[2]Calculations!K493</f>
        <v>0</v>
      </c>
      <c r="L525" s="38">
        <f>[2]Calculations!F493</f>
        <v>0</v>
      </c>
      <c r="M525" s="38">
        <f>[2]Calculations!J493</f>
        <v>0</v>
      </c>
      <c r="N525" s="38">
        <f>[2]Calculations!V493</f>
        <v>0</v>
      </c>
      <c r="O525" s="38">
        <f>[2]Calculations!W493</f>
        <v>0</v>
      </c>
      <c r="P525" s="38">
        <f>[2]Calculations!O493</f>
        <v>0.86774714318000001</v>
      </c>
      <c r="Q525" s="38">
        <f>[2]Calculations!S493</f>
        <v>7.4028489069938068</v>
      </c>
      <c r="R525" s="38">
        <f>[2]Calculations!Q493</f>
        <v>0.28003014317999997</v>
      </c>
      <c r="S525" s="38">
        <f>[2]Calculations!T493</f>
        <v>2.3889687861932467</v>
      </c>
      <c r="T525" s="38">
        <f>[2]Calculations!R493</f>
        <v>1.32E-2</v>
      </c>
      <c r="U525" s="38">
        <f>[2]Calculations!U493</f>
        <v>0.11261069119077274</v>
      </c>
      <c r="V525" s="38" t="str">
        <f>[2]Calculations!X493</f>
        <v>Not Modelled</v>
      </c>
      <c r="W525" s="38" t="str">
        <f>[2]Calculations!Y493</f>
        <v>N/A</v>
      </c>
      <c r="X525" s="38" t="s">
        <v>100</v>
      </c>
      <c r="Y525" s="73" t="s">
        <v>105</v>
      </c>
      <c r="Z525" s="73" t="s">
        <v>1066</v>
      </c>
      <c r="AA525" s="38">
        <f>[2]Calculations!AA493</f>
        <v>0</v>
      </c>
      <c r="AB525" s="38">
        <f>[2]Calculations!AM493</f>
        <v>0</v>
      </c>
      <c r="AC525" s="38">
        <f>[2]Calculations!AB493</f>
        <v>0</v>
      </c>
      <c r="AD525" s="38">
        <f>[2]Calculations!AN493</f>
        <v>0</v>
      </c>
      <c r="AE525" s="38">
        <f>[2]Calculations!AC493</f>
        <v>0</v>
      </c>
      <c r="AF525" s="38">
        <f>[2]Calculations!AO493</f>
        <v>0</v>
      </c>
      <c r="AG525" s="38">
        <f>[2]Calculations!AD493</f>
        <v>0</v>
      </c>
      <c r="AH525" s="38">
        <f>[2]Calculations!AP493</f>
        <v>0</v>
      </c>
      <c r="AI525" s="38">
        <f>[2]Calculations!AE493</f>
        <v>0</v>
      </c>
      <c r="AJ525" s="38">
        <f>[2]Calculations!AQ493</f>
        <v>0</v>
      </c>
      <c r="AK525" s="38">
        <f>[2]Calculations!AF493</f>
        <v>0</v>
      </c>
      <c r="AL525" s="38">
        <f>[2]Calculations!AR493</f>
        <v>0</v>
      </c>
      <c r="AM525" s="38">
        <f>[2]Calculations!AG493</f>
        <v>0</v>
      </c>
      <c r="AN525" s="38">
        <f>[2]Calculations!AS493</f>
        <v>0</v>
      </c>
      <c r="AO525" s="38">
        <f>[2]Calculations!AH493</f>
        <v>0</v>
      </c>
      <c r="AP525" s="38">
        <f>[2]Calculations!AT493</f>
        <v>0</v>
      </c>
      <c r="AQ525" s="38">
        <f>[2]Calculations!AI493</f>
        <v>2.9100532969700001</v>
      </c>
      <c r="AR525" s="38">
        <f>[2]Calculations!AU493</f>
        <v>24.825993422255969</v>
      </c>
      <c r="AS525" s="38">
        <f>[2]Calculations!AJ493</f>
        <v>0</v>
      </c>
      <c r="AT525" s="38">
        <f>[2]Calculations!AV493</f>
        <v>0</v>
      </c>
      <c r="AU525" s="38">
        <f>[2]Calculations!AK493</f>
        <v>0</v>
      </c>
      <c r="AV525" s="38">
        <f>[2]Calculations!AW493</f>
        <v>0</v>
      </c>
      <c r="AW525" s="13"/>
      <c r="AX525" s="13"/>
      <c r="AY525" s="85" t="str">
        <f>[2]Calculations!D493</f>
        <v>Land Supply 2018</v>
      </c>
    </row>
    <row r="526" spans="2:51" ht="26" x14ac:dyDescent="0.35">
      <c r="B526" s="13" t="str">
        <f>[2]Calculations!A494</f>
        <v>Anco_Cap_901</v>
      </c>
      <c r="C526" s="30" t="str">
        <f>[2]Calculations!B494</f>
        <v>Spear Street</v>
      </c>
      <c r="D526" s="13" t="str">
        <f>[2]Calculations!C494</f>
        <v>Residential</v>
      </c>
      <c r="E526" s="38">
        <f>[2]Calculations!E494</f>
        <v>9.5634099999999996E-3</v>
      </c>
      <c r="F526" s="38">
        <f>[2]Calculations!I494</f>
        <v>9.5634099999999996E-3</v>
      </c>
      <c r="G526" s="38">
        <f>[2]Calculations!M494</f>
        <v>100</v>
      </c>
      <c r="H526" s="38">
        <f>[2]Calculations!H494</f>
        <v>0</v>
      </c>
      <c r="I526" s="38">
        <f>[2]Calculations!L494</f>
        <v>0</v>
      </c>
      <c r="J526" s="38">
        <f>[2]Calculations!G494</f>
        <v>0</v>
      </c>
      <c r="K526" s="38">
        <f>[2]Calculations!K494</f>
        <v>0</v>
      </c>
      <c r="L526" s="38">
        <f>[2]Calculations!F494</f>
        <v>0</v>
      </c>
      <c r="M526" s="38">
        <f>[2]Calculations!J494</f>
        <v>0</v>
      </c>
      <c r="N526" s="38">
        <f>[2]Calculations!V494</f>
        <v>0</v>
      </c>
      <c r="O526" s="38">
        <f>[2]Calculations!W494</f>
        <v>0</v>
      </c>
      <c r="P526" s="38">
        <f>[2]Calculations!O494</f>
        <v>0</v>
      </c>
      <c r="Q526" s="38">
        <f>[2]Calculations!S494</f>
        <v>0</v>
      </c>
      <c r="R526" s="38">
        <f>[2]Calculations!Q494</f>
        <v>0</v>
      </c>
      <c r="S526" s="38">
        <f>[2]Calculations!T494</f>
        <v>0</v>
      </c>
      <c r="T526" s="38">
        <f>[2]Calculations!R494</f>
        <v>0</v>
      </c>
      <c r="U526" s="38">
        <f>[2]Calculations!U494</f>
        <v>0</v>
      </c>
      <c r="V526" s="38" t="str">
        <f>[2]Calculations!X494</f>
        <v>Not Modelled</v>
      </c>
      <c r="W526" s="38" t="str">
        <f>[2]Calculations!Y494</f>
        <v>N/A</v>
      </c>
      <c r="X526" s="38" t="s">
        <v>100</v>
      </c>
      <c r="Y526" s="73" t="s">
        <v>106</v>
      </c>
      <c r="Z526" s="74" t="s">
        <v>107</v>
      </c>
      <c r="AA526" s="38">
        <f>[2]Calculations!AA494</f>
        <v>0</v>
      </c>
      <c r="AB526" s="38">
        <f>[2]Calculations!AM494</f>
        <v>0</v>
      </c>
      <c r="AC526" s="38">
        <f>[2]Calculations!AB494</f>
        <v>0</v>
      </c>
      <c r="AD526" s="38">
        <f>[2]Calculations!AN494</f>
        <v>0</v>
      </c>
      <c r="AE526" s="38">
        <f>[2]Calculations!AC494</f>
        <v>0</v>
      </c>
      <c r="AF526" s="38">
        <f>[2]Calculations!AO494</f>
        <v>0</v>
      </c>
      <c r="AG526" s="38">
        <f>[2]Calculations!AD494</f>
        <v>0</v>
      </c>
      <c r="AH526" s="38">
        <f>[2]Calculations!AP494</f>
        <v>0</v>
      </c>
      <c r="AI526" s="38">
        <f>[2]Calculations!AE494</f>
        <v>0</v>
      </c>
      <c r="AJ526" s="38">
        <f>[2]Calculations!AQ494</f>
        <v>0</v>
      </c>
      <c r="AK526" s="38">
        <f>[2]Calculations!AF494</f>
        <v>0</v>
      </c>
      <c r="AL526" s="38">
        <f>[2]Calculations!AR494</f>
        <v>0</v>
      </c>
      <c r="AM526" s="38">
        <f>[2]Calculations!AG494</f>
        <v>0</v>
      </c>
      <c r="AN526" s="38">
        <f>[2]Calculations!AS494</f>
        <v>0</v>
      </c>
      <c r="AO526" s="38">
        <f>[2]Calculations!AH494</f>
        <v>0</v>
      </c>
      <c r="AP526" s="38">
        <f>[2]Calculations!AT494</f>
        <v>0</v>
      </c>
      <c r="AQ526" s="38">
        <f>[2]Calculations!AI494</f>
        <v>0</v>
      </c>
      <c r="AR526" s="38">
        <f>[2]Calculations!AU494</f>
        <v>0</v>
      </c>
      <c r="AS526" s="38">
        <f>[2]Calculations!AJ494</f>
        <v>0</v>
      </c>
      <c r="AT526" s="38">
        <f>[2]Calculations!AV494</f>
        <v>0</v>
      </c>
      <c r="AU526" s="38">
        <f>[2]Calculations!AK494</f>
        <v>0</v>
      </c>
      <c r="AV526" s="38">
        <f>[2]Calculations!AW494</f>
        <v>0</v>
      </c>
      <c r="AW526" s="13"/>
      <c r="AX526" s="13"/>
      <c r="AY526" s="85" t="str">
        <f>[2]Calculations!D494</f>
        <v>Land Supply 2018</v>
      </c>
    </row>
    <row r="527" spans="2:51" ht="14.5" x14ac:dyDescent="0.35">
      <c r="B527" s="13" t="str">
        <f>[2]Calculations!A495</f>
        <v>Anco_Cap_903</v>
      </c>
      <c r="C527" s="30" t="str">
        <f>[2]Calculations!B495</f>
        <v>Naval Street</v>
      </c>
      <c r="D527" s="13" t="str">
        <f>[2]Calculations!C495</f>
        <v>Residential</v>
      </c>
      <c r="E527" s="38">
        <f>[2]Calculations!E495</f>
        <v>0.142651</v>
      </c>
      <c r="F527" s="38">
        <f>[2]Calculations!I495</f>
        <v>0.142651</v>
      </c>
      <c r="G527" s="38">
        <f>[2]Calculations!M495</f>
        <v>100</v>
      </c>
      <c r="H527" s="38">
        <f>[2]Calculations!H495</f>
        <v>0</v>
      </c>
      <c r="I527" s="38">
        <f>[2]Calculations!L495</f>
        <v>0</v>
      </c>
      <c r="J527" s="38">
        <f>[2]Calculations!G495</f>
        <v>0</v>
      </c>
      <c r="K527" s="38">
        <f>[2]Calculations!K495</f>
        <v>0</v>
      </c>
      <c r="L527" s="38">
        <f>[2]Calculations!F495</f>
        <v>0</v>
      </c>
      <c r="M527" s="38">
        <f>[2]Calculations!J495</f>
        <v>0</v>
      </c>
      <c r="N527" s="38">
        <f>[2]Calculations!V495</f>
        <v>0</v>
      </c>
      <c r="O527" s="38">
        <f>[2]Calculations!W495</f>
        <v>0</v>
      </c>
      <c r="P527" s="38">
        <f>[2]Calculations!O495</f>
        <v>2.5411300000000001E-2</v>
      </c>
      <c r="Q527" s="38">
        <f>[2]Calculations!S495</f>
        <v>17.813615046512119</v>
      </c>
      <c r="R527" s="38">
        <f>[2]Calculations!Q495</f>
        <v>0</v>
      </c>
      <c r="S527" s="38">
        <f>[2]Calculations!T495</f>
        <v>0</v>
      </c>
      <c r="T527" s="38">
        <f>[2]Calculations!R495</f>
        <v>0</v>
      </c>
      <c r="U527" s="38">
        <f>[2]Calculations!U495</f>
        <v>0</v>
      </c>
      <c r="V527" s="38" t="str">
        <f>[2]Calculations!X495</f>
        <v>Not Modelled</v>
      </c>
      <c r="W527" s="38" t="str">
        <f>[2]Calculations!Y495</f>
        <v>N/A</v>
      </c>
      <c r="X527" s="38" t="s">
        <v>100</v>
      </c>
      <c r="Y527" s="73" t="s">
        <v>105</v>
      </c>
      <c r="Z527" s="73" t="s">
        <v>1066</v>
      </c>
      <c r="AA527" s="38">
        <f>[2]Calculations!AA495</f>
        <v>0</v>
      </c>
      <c r="AB527" s="38">
        <f>[2]Calculations!AM495</f>
        <v>0</v>
      </c>
      <c r="AC527" s="38">
        <f>[2]Calculations!AB495</f>
        <v>0</v>
      </c>
      <c r="AD527" s="38">
        <f>[2]Calculations!AN495</f>
        <v>0</v>
      </c>
      <c r="AE527" s="38">
        <f>[2]Calculations!AC495</f>
        <v>0</v>
      </c>
      <c r="AF527" s="38">
        <f>[2]Calculations!AO495</f>
        <v>0</v>
      </c>
      <c r="AG527" s="38">
        <f>[2]Calculations!AD495</f>
        <v>0</v>
      </c>
      <c r="AH527" s="38">
        <f>[2]Calculations!AP495</f>
        <v>0</v>
      </c>
      <c r="AI527" s="38">
        <f>[2]Calculations!AE495</f>
        <v>0</v>
      </c>
      <c r="AJ527" s="38">
        <f>[2]Calculations!AQ495</f>
        <v>0</v>
      </c>
      <c r="AK527" s="38">
        <f>[2]Calculations!AF495</f>
        <v>0</v>
      </c>
      <c r="AL527" s="38">
        <f>[2]Calculations!AR495</f>
        <v>0</v>
      </c>
      <c r="AM527" s="38">
        <f>[2]Calculations!AG495</f>
        <v>0</v>
      </c>
      <c r="AN527" s="38">
        <f>[2]Calculations!AS495</f>
        <v>0</v>
      </c>
      <c r="AO527" s="38">
        <f>[2]Calculations!AH495</f>
        <v>0</v>
      </c>
      <c r="AP527" s="38">
        <f>[2]Calculations!AT495</f>
        <v>0</v>
      </c>
      <c r="AQ527" s="38">
        <f>[2]Calculations!AI495</f>
        <v>0.142650645002</v>
      </c>
      <c r="AR527" s="38">
        <f>[2]Calculations!AU495</f>
        <v>99.999751142298337</v>
      </c>
      <c r="AS527" s="38">
        <f>[2]Calculations!AJ495</f>
        <v>0</v>
      </c>
      <c r="AT527" s="38">
        <f>[2]Calculations!AV495</f>
        <v>0</v>
      </c>
      <c r="AU527" s="38">
        <f>[2]Calculations!AK495</f>
        <v>0</v>
      </c>
      <c r="AV527" s="38">
        <f>[2]Calculations!AW495</f>
        <v>0</v>
      </c>
      <c r="AW527" s="13"/>
      <c r="AX527" s="13"/>
      <c r="AY527" s="85" t="str">
        <f>[2]Calculations!D495</f>
        <v>Land Supply 2018</v>
      </c>
    </row>
    <row r="528" spans="2:51" ht="26" x14ac:dyDescent="0.35">
      <c r="B528" s="13" t="str">
        <f>[2]Calculations!A496</f>
        <v>Ardw_Cap_102</v>
      </c>
      <c r="C528" s="30" t="str">
        <f>[2]Calculations!B496</f>
        <v>Hostel Site, Downing Street</v>
      </c>
      <c r="D528" s="13" t="str">
        <f>[2]Calculations!C496</f>
        <v>Residential</v>
      </c>
      <c r="E528" s="38">
        <f>[2]Calculations!E496</f>
        <v>0.26305400000000001</v>
      </c>
      <c r="F528" s="38">
        <f>[2]Calculations!I496</f>
        <v>0.26305400000000001</v>
      </c>
      <c r="G528" s="38">
        <f>[2]Calculations!M496</f>
        <v>100</v>
      </c>
      <c r="H528" s="38">
        <f>[2]Calculations!H496</f>
        <v>0</v>
      </c>
      <c r="I528" s="38">
        <f>[2]Calculations!L496</f>
        <v>0</v>
      </c>
      <c r="J528" s="38">
        <f>[2]Calculations!G496</f>
        <v>0</v>
      </c>
      <c r="K528" s="38">
        <f>[2]Calculations!K496</f>
        <v>0</v>
      </c>
      <c r="L528" s="38">
        <f>[2]Calculations!F496</f>
        <v>0</v>
      </c>
      <c r="M528" s="38">
        <f>[2]Calculations!J496</f>
        <v>0</v>
      </c>
      <c r="N528" s="38">
        <f>[2]Calculations!V496</f>
        <v>4.8429862221599999E-2</v>
      </c>
      <c r="O528" s="38">
        <f>[2]Calculations!W496</f>
        <v>18.41061615546618</v>
      </c>
      <c r="P528" s="38">
        <f>[2]Calculations!O496</f>
        <v>0</v>
      </c>
      <c r="Q528" s="38">
        <f>[2]Calculations!S496</f>
        <v>0</v>
      </c>
      <c r="R528" s="38">
        <f>[2]Calculations!Q496</f>
        <v>0</v>
      </c>
      <c r="S528" s="38">
        <f>[2]Calculations!T496</f>
        <v>0</v>
      </c>
      <c r="T528" s="38">
        <f>[2]Calculations!R496</f>
        <v>0</v>
      </c>
      <c r="U528" s="38">
        <f>[2]Calculations!U496</f>
        <v>0</v>
      </c>
      <c r="V528" s="38" t="str">
        <f>[2]Calculations!X496</f>
        <v>Not Modelled</v>
      </c>
      <c r="W528" s="38" t="str">
        <f>[2]Calculations!Y496</f>
        <v>N/A</v>
      </c>
      <c r="X528" s="38" t="s">
        <v>100</v>
      </c>
      <c r="Y528" s="73" t="s">
        <v>106</v>
      </c>
      <c r="Z528" s="74" t="s">
        <v>107</v>
      </c>
      <c r="AA528" s="38">
        <f>[2]Calculations!AA496</f>
        <v>0</v>
      </c>
      <c r="AB528" s="38">
        <f>[2]Calculations!AM496</f>
        <v>0</v>
      </c>
      <c r="AC528" s="38">
        <f>[2]Calculations!AB496</f>
        <v>0</v>
      </c>
      <c r="AD528" s="38">
        <f>[2]Calculations!AN496</f>
        <v>0</v>
      </c>
      <c r="AE528" s="38">
        <f>[2]Calculations!AC496</f>
        <v>0</v>
      </c>
      <c r="AF528" s="38">
        <f>[2]Calculations!AO496</f>
        <v>0</v>
      </c>
      <c r="AG528" s="38">
        <f>[2]Calculations!AD496</f>
        <v>0</v>
      </c>
      <c r="AH528" s="38">
        <f>[2]Calculations!AP496</f>
        <v>0</v>
      </c>
      <c r="AI528" s="38">
        <f>[2]Calculations!AE496</f>
        <v>0</v>
      </c>
      <c r="AJ528" s="38">
        <f>[2]Calculations!AQ496</f>
        <v>0</v>
      </c>
      <c r="AK528" s="38">
        <f>[2]Calculations!AF496</f>
        <v>0</v>
      </c>
      <c r="AL528" s="38">
        <f>[2]Calculations!AR496</f>
        <v>0</v>
      </c>
      <c r="AM528" s="38">
        <f>[2]Calculations!AG496</f>
        <v>0</v>
      </c>
      <c r="AN528" s="38">
        <f>[2]Calculations!AS496</f>
        <v>0</v>
      </c>
      <c r="AO528" s="38">
        <f>[2]Calculations!AH496</f>
        <v>0</v>
      </c>
      <c r="AP528" s="38">
        <f>[2]Calculations!AT496</f>
        <v>0</v>
      </c>
      <c r="AQ528" s="38">
        <f>[2]Calculations!AI496</f>
        <v>0.26305428000300002</v>
      </c>
      <c r="AR528" s="38">
        <f>[2]Calculations!AU496</f>
        <v>100.00010644316377</v>
      </c>
      <c r="AS528" s="38">
        <f>[2]Calculations!AJ496</f>
        <v>0</v>
      </c>
      <c r="AT528" s="38">
        <f>[2]Calculations!AV496</f>
        <v>0</v>
      </c>
      <c r="AU528" s="38">
        <f>[2]Calculations!AK496</f>
        <v>0</v>
      </c>
      <c r="AV528" s="38">
        <f>[2]Calculations!AW496</f>
        <v>0</v>
      </c>
      <c r="AW528" s="13"/>
      <c r="AX528" s="13"/>
      <c r="AY528" s="85" t="str">
        <f>[2]Calculations!D496</f>
        <v>Land Supply 2018</v>
      </c>
    </row>
    <row r="529" spans="2:51" ht="14.5" x14ac:dyDescent="0.35">
      <c r="B529" s="13" t="str">
        <f>[2]Calculations!A497</f>
        <v>Ardw_Cap_108</v>
      </c>
      <c r="C529" s="30" t="str">
        <f>[2]Calculations!B497</f>
        <v>Coverdale Crescent/New Bank Street (HIF site)</v>
      </c>
      <c r="D529" s="13" t="str">
        <f>[2]Calculations!C497</f>
        <v>Residential</v>
      </c>
      <c r="E529" s="38">
        <f>[2]Calculations!E497</f>
        <v>1.71946</v>
      </c>
      <c r="F529" s="38">
        <f>[2]Calculations!I497</f>
        <v>1.71946</v>
      </c>
      <c r="G529" s="38">
        <f>[2]Calculations!M497</f>
        <v>100</v>
      </c>
      <c r="H529" s="38">
        <f>[2]Calculations!H497</f>
        <v>0</v>
      </c>
      <c r="I529" s="38">
        <f>[2]Calculations!L497</f>
        <v>0</v>
      </c>
      <c r="J529" s="38">
        <f>[2]Calculations!G497</f>
        <v>0</v>
      </c>
      <c r="K529" s="38">
        <f>[2]Calculations!K497</f>
        <v>0</v>
      </c>
      <c r="L529" s="38">
        <f>[2]Calculations!F497</f>
        <v>0</v>
      </c>
      <c r="M529" s="38">
        <f>[2]Calculations!J497</f>
        <v>0</v>
      </c>
      <c r="N529" s="38">
        <f>[2]Calculations!V497</f>
        <v>1.0547676297499999</v>
      </c>
      <c r="O529" s="38">
        <f>[2]Calculations!W497</f>
        <v>61.342958239796211</v>
      </c>
      <c r="P529" s="38">
        <f>[2]Calculations!O497</f>
        <v>1.24E-2</v>
      </c>
      <c r="Q529" s="38">
        <f>[2]Calculations!S497</f>
        <v>0.72115664220162146</v>
      </c>
      <c r="R529" s="38">
        <f>[2]Calculations!Q497</f>
        <v>1.24E-2</v>
      </c>
      <c r="S529" s="38">
        <f>[2]Calculations!T497</f>
        <v>0.72115664220162146</v>
      </c>
      <c r="T529" s="38">
        <f>[2]Calculations!R497</f>
        <v>0</v>
      </c>
      <c r="U529" s="38">
        <f>[2]Calculations!U497</f>
        <v>0</v>
      </c>
      <c r="V529" s="38" t="str">
        <f>[2]Calculations!X497</f>
        <v>Not Modelled</v>
      </c>
      <c r="W529" s="38" t="str">
        <f>[2]Calculations!Y497</f>
        <v>N/A</v>
      </c>
      <c r="X529" s="38" t="s">
        <v>100</v>
      </c>
      <c r="Y529" s="73" t="s">
        <v>105</v>
      </c>
      <c r="Z529" s="73" t="s">
        <v>1066</v>
      </c>
      <c r="AA529" s="38">
        <f>[2]Calculations!AA497</f>
        <v>0</v>
      </c>
      <c r="AB529" s="38">
        <f>[2]Calculations!AM497</f>
        <v>0</v>
      </c>
      <c r="AC529" s="38">
        <f>[2]Calculations!AB497</f>
        <v>0</v>
      </c>
      <c r="AD529" s="38">
        <f>[2]Calculations!AN497</f>
        <v>0</v>
      </c>
      <c r="AE529" s="38">
        <f>[2]Calculations!AC497</f>
        <v>0</v>
      </c>
      <c r="AF529" s="38">
        <f>[2]Calculations!AO497</f>
        <v>0</v>
      </c>
      <c r="AG529" s="38">
        <f>[2]Calculations!AD497</f>
        <v>0</v>
      </c>
      <c r="AH529" s="38">
        <f>[2]Calculations!AP497</f>
        <v>0</v>
      </c>
      <c r="AI529" s="38">
        <f>[2]Calculations!AE497</f>
        <v>0</v>
      </c>
      <c r="AJ529" s="38">
        <f>[2]Calculations!AQ497</f>
        <v>0</v>
      </c>
      <c r="AK529" s="38">
        <f>[2]Calculations!AF497</f>
        <v>0</v>
      </c>
      <c r="AL529" s="38">
        <f>[2]Calculations!AR497</f>
        <v>0</v>
      </c>
      <c r="AM529" s="38">
        <f>[2]Calculations!AG497</f>
        <v>0</v>
      </c>
      <c r="AN529" s="38">
        <f>[2]Calculations!AS497</f>
        <v>0</v>
      </c>
      <c r="AO529" s="38">
        <f>[2]Calculations!AH497</f>
        <v>0</v>
      </c>
      <c r="AP529" s="38">
        <f>[2]Calculations!AT497</f>
        <v>0</v>
      </c>
      <c r="AQ529" s="38">
        <f>[2]Calculations!AI497</f>
        <v>0</v>
      </c>
      <c r="AR529" s="38">
        <f>[2]Calculations!AU497</f>
        <v>0</v>
      </c>
      <c r="AS529" s="38">
        <f>[2]Calculations!AJ497</f>
        <v>0</v>
      </c>
      <c r="AT529" s="38">
        <f>[2]Calculations!AV497</f>
        <v>0</v>
      </c>
      <c r="AU529" s="38">
        <f>[2]Calculations!AK497</f>
        <v>0</v>
      </c>
      <c r="AV529" s="38">
        <f>[2]Calculations!AW497</f>
        <v>0</v>
      </c>
      <c r="AW529" s="13"/>
      <c r="AX529" s="13"/>
      <c r="AY529" s="85" t="str">
        <f>[2]Calculations!D497</f>
        <v>Land Supply 2018</v>
      </c>
    </row>
    <row r="530" spans="2:51" ht="26" x14ac:dyDescent="0.35">
      <c r="B530" s="13" t="str">
        <f>[2]Calculations!A498</f>
        <v>Ardw_Cap_800</v>
      </c>
      <c r="C530" s="30" t="str">
        <f>[2]Calculations!B498</f>
        <v>Land on Ardwick Green North</v>
      </c>
      <c r="D530" s="13" t="str">
        <f>[2]Calculations!C498</f>
        <v>Residential</v>
      </c>
      <c r="E530" s="38">
        <f>[2]Calculations!E498</f>
        <v>4.2537899999999997E-2</v>
      </c>
      <c r="F530" s="38">
        <f>[2]Calculations!I498</f>
        <v>4.2537899999999997E-2</v>
      </c>
      <c r="G530" s="38">
        <f>[2]Calculations!M498</f>
        <v>100</v>
      </c>
      <c r="H530" s="38">
        <f>[2]Calculations!H498</f>
        <v>0</v>
      </c>
      <c r="I530" s="38">
        <f>[2]Calculations!L498</f>
        <v>0</v>
      </c>
      <c r="J530" s="38">
        <f>[2]Calculations!G498</f>
        <v>0</v>
      </c>
      <c r="K530" s="38">
        <f>[2]Calculations!K498</f>
        <v>0</v>
      </c>
      <c r="L530" s="38">
        <f>[2]Calculations!F498</f>
        <v>0</v>
      </c>
      <c r="M530" s="38">
        <f>[2]Calculations!J498</f>
        <v>0</v>
      </c>
      <c r="N530" s="38">
        <f>[2]Calculations!V498</f>
        <v>4.6634220002699997E-3</v>
      </c>
      <c r="O530" s="38">
        <f>[2]Calculations!W498</f>
        <v>10.962981247945949</v>
      </c>
      <c r="P530" s="38">
        <f>[2]Calculations!O498</f>
        <v>0</v>
      </c>
      <c r="Q530" s="38">
        <f>[2]Calculations!S498</f>
        <v>0</v>
      </c>
      <c r="R530" s="38">
        <f>[2]Calculations!Q498</f>
        <v>0</v>
      </c>
      <c r="S530" s="38">
        <f>[2]Calculations!T498</f>
        <v>0</v>
      </c>
      <c r="T530" s="38">
        <f>[2]Calculations!R498</f>
        <v>0</v>
      </c>
      <c r="U530" s="38">
        <f>[2]Calculations!U498</f>
        <v>0</v>
      </c>
      <c r="V530" s="38" t="str">
        <f>[2]Calculations!X498</f>
        <v>Not Modelled</v>
      </c>
      <c r="W530" s="38" t="str">
        <f>[2]Calculations!Y498</f>
        <v>N/A</v>
      </c>
      <c r="X530" s="38" t="s">
        <v>100</v>
      </c>
      <c r="Y530" s="73" t="s">
        <v>106</v>
      </c>
      <c r="Z530" s="74" t="s">
        <v>107</v>
      </c>
      <c r="AA530" s="38">
        <f>[2]Calculations!AA498</f>
        <v>0</v>
      </c>
      <c r="AB530" s="38">
        <f>[2]Calculations!AM498</f>
        <v>0</v>
      </c>
      <c r="AC530" s="38">
        <f>[2]Calculations!AB498</f>
        <v>0</v>
      </c>
      <c r="AD530" s="38">
        <f>[2]Calculations!AN498</f>
        <v>0</v>
      </c>
      <c r="AE530" s="38">
        <f>[2]Calculations!AC498</f>
        <v>0</v>
      </c>
      <c r="AF530" s="38">
        <f>[2]Calculations!AO498</f>
        <v>0</v>
      </c>
      <c r="AG530" s="38">
        <f>[2]Calculations!AD498</f>
        <v>0</v>
      </c>
      <c r="AH530" s="38">
        <f>[2]Calculations!AP498</f>
        <v>0</v>
      </c>
      <c r="AI530" s="38">
        <f>[2]Calculations!AE498</f>
        <v>0</v>
      </c>
      <c r="AJ530" s="38">
        <f>[2]Calculations!AQ498</f>
        <v>0</v>
      </c>
      <c r="AK530" s="38">
        <f>[2]Calculations!AF498</f>
        <v>0</v>
      </c>
      <c r="AL530" s="38">
        <f>[2]Calculations!AR498</f>
        <v>0</v>
      </c>
      <c r="AM530" s="38">
        <f>[2]Calculations!AG498</f>
        <v>0</v>
      </c>
      <c r="AN530" s="38">
        <f>[2]Calculations!AS498</f>
        <v>0</v>
      </c>
      <c r="AO530" s="38">
        <f>[2]Calculations!AH498</f>
        <v>0</v>
      </c>
      <c r="AP530" s="38">
        <f>[2]Calculations!AT498</f>
        <v>0</v>
      </c>
      <c r="AQ530" s="38">
        <f>[2]Calculations!AI498</f>
        <v>0</v>
      </c>
      <c r="AR530" s="38">
        <f>[2]Calculations!AU498</f>
        <v>0</v>
      </c>
      <c r="AS530" s="38">
        <f>[2]Calculations!AJ498</f>
        <v>0</v>
      </c>
      <c r="AT530" s="38">
        <f>[2]Calculations!AV498</f>
        <v>0</v>
      </c>
      <c r="AU530" s="38">
        <f>[2]Calculations!AK498</f>
        <v>0</v>
      </c>
      <c r="AV530" s="38">
        <f>[2]Calculations!AW498</f>
        <v>0</v>
      </c>
      <c r="AW530" s="13"/>
      <c r="AX530" s="13"/>
      <c r="AY530" s="85" t="str">
        <f>[2]Calculations!D498</f>
        <v>Land Supply 2018</v>
      </c>
    </row>
    <row r="531" spans="2:51" ht="14.5" x14ac:dyDescent="0.35">
      <c r="B531" s="13" t="str">
        <f>[2]Calculations!A499</f>
        <v>Ardw_Cap_900</v>
      </c>
      <c r="C531" s="30" t="str">
        <f>[2]Calculations!B499</f>
        <v>Coverdale site (eastern part)</v>
      </c>
      <c r="D531" s="13" t="str">
        <f>[2]Calculations!C499</f>
        <v>Residential</v>
      </c>
      <c r="E531" s="38">
        <f>[2]Calculations!E499</f>
        <v>1.66046</v>
      </c>
      <c r="F531" s="38">
        <f>[2]Calculations!I499</f>
        <v>1.66046</v>
      </c>
      <c r="G531" s="38">
        <f>[2]Calculations!M499</f>
        <v>100</v>
      </c>
      <c r="H531" s="38">
        <f>[2]Calculations!H499</f>
        <v>0</v>
      </c>
      <c r="I531" s="38">
        <f>[2]Calculations!L499</f>
        <v>0</v>
      </c>
      <c r="J531" s="38">
        <f>[2]Calculations!G499</f>
        <v>0</v>
      </c>
      <c r="K531" s="38">
        <f>[2]Calculations!K499</f>
        <v>0</v>
      </c>
      <c r="L531" s="38">
        <f>[2]Calculations!F499</f>
        <v>0</v>
      </c>
      <c r="M531" s="38">
        <f>[2]Calculations!J499</f>
        <v>0</v>
      </c>
      <c r="N531" s="38">
        <f>[2]Calculations!V499</f>
        <v>1.6077043451799999</v>
      </c>
      <c r="O531" s="38">
        <f>[2]Calculations!W499</f>
        <v>96.822828925719378</v>
      </c>
      <c r="P531" s="38">
        <f>[2]Calculations!O499</f>
        <v>3.2287520257624498E-2</v>
      </c>
      <c r="Q531" s="38">
        <f>[2]Calculations!S499</f>
        <v>1.9444925055481312</v>
      </c>
      <c r="R531" s="38">
        <f>[2]Calculations!Q499</f>
        <v>3.2287520257624498E-2</v>
      </c>
      <c r="S531" s="38">
        <f>[2]Calculations!T499</f>
        <v>1.9444925055481312</v>
      </c>
      <c r="T531" s="38">
        <f>[2]Calculations!R499</f>
        <v>1.6960069524500001E-5</v>
      </c>
      <c r="U531" s="38">
        <f>[2]Calculations!U499</f>
        <v>1.0214078944690026E-3</v>
      </c>
      <c r="V531" s="38">
        <f>[2]Calculations!X499</f>
        <v>0</v>
      </c>
      <c r="W531" s="38">
        <f>[2]Calculations!Y499</f>
        <v>0</v>
      </c>
      <c r="X531" s="38" t="s">
        <v>100</v>
      </c>
      <c r="Y531" s="73" t="s">
        <v>105</v>
      </c>
      <c r="Z531" s="73" t="s">
        <v>1066</v>
      </c>
      <c r="AA531" s="38">
        <f>[2]Calculations!AA499</f>
        <v>0</v>
      </c>
      <c r="AB531" s="38">
        <f>[2]Calculations!AM499</f>
        <v>0</v>
      </c>
      <c r="AC531" s="38">
        <f>[2]Calculations!AB499</f>
        <v>0</v>
      </c>
      <c r="AD531" s="38">
        <f>[2]Calculations!AN499</f>
        <v>0</v>
      </c>
      <c r="AE531" s="38">
        <f>[2]Calculations!AC499</f>
        <v>0</v>
      </c>
      <c r="AF531" s="38">
        <f>[2]Calculations!AO499</f>
        <v>0</v>
      </c>
      <c r="AG531" s="38">
        <f>[2]Calculations!AD499</f>
        <v>0</v>
      </c>
      <c r="AH531" s="38">
        <f>[2]Calculations!AP499</f>
        <v>0</v>
      </c>
      <c r="AI531" s="38">
        <f>[2]Calculations!AE499</f>
        <v>0</v>
      </c>
      <c r="AJ531" s="38">
        <f>[2]Calculations!AQ499</f>
        <v>0</v>
      </c>
      <c r="AK531" s="38">
        <f>[2]Calculations!AF499</f>
        <v>0</v>
      </c>
      <c r="AL531" s="38">
        <f>[2]Calculations!AR499</f>
        <v>0</v>
      </c>
      <c r="AM531" s="38">
        <f>[2]Calculations!AG499</f>
        <v>0</v>
      </c>
      <c r="AN531" s="38">
        <f>[2]Calculations!AS499</f>
        <v>0</v>
      </c>
      <c r="AO531" s="38">
        <f>[2]Calculations!AH499</f>
        <v>0</v>
      </c>
      <c r="AP531" s="38">
        <f>[2]Calculations!AT499</f>
        <v>0</v>
      </c>
      <c r="AQ531" s="38">
        <f>[2]Calculations!AI499</f>
        <v>0</v>
      </c>
      <c r="AR531" s="38">
        <f>[2]Calculations!AU499</f>
        <v>0</v>
      </c>
      <c r="AS531" s="38">
        <f>[2]Calculations!AJ499</f>
        <v>0</v>
      </c>
      <c r="AT531" s="38">
        <f>[2]Calculations!AV499</f>
        <v>0</v>
      </c>
      <c r="AU531" s="38">
        <f>[2]Calculations!AK499</f>
        <v>0</v>
      </c>
      <c r="AV531" s="38">
        <f>[2]Calculations!AW499</f>
        <v>0</v>
      </c>
      <c r="AW531" s="13"/>
      <c r="AX531" s="13"/>
      <c r="AY531" s="85" t="str">
        <f>[2]Calculations!D499</f>
        <v>Land Supply 2018</v>
      </c>
    </row>
    <row r="532" spans="2:51" ht="26" x14ac:dyDescent="0.35">
      <c r="B532" s="13" t="str">
        <f>[2]Calculations!A500</f>
        <v>Ardw_Cap_901</v>
      </c>
      <c r="C532" s="30" t="str">
        <f>[2]Calculations!B500</f>
        <v>Former Church Inn, 45-47 Ardwick Green</v>
      </c>
      <c r="D532" s="13" t="str">
        <f>[2]Calculations!C500</f>
        <v>Residential</v>
      </c>
      <c r="E532" s="38">
        <f>[2]Calculations!E500</f>
        <v>0.107475</v>
      </c>
      <c r="F532" s="38">
        <f>[2]Calculations!I500</f>
        <v>0.107475</v>
      </c>
      <c r="G532" s="38">
        <f>[2]Calculations!M500</f>
        <v>100</v>
      </c>
      <c r="H532" s="38">
        <f>[2]Calculations!H500</f>
        <v>0</v>
      </c>
      <c r="I532" s="38">
        <f>[2]Calculations!L500</f>
        <v>0</v>
      </c>
      <c r="J532" s="38">
        <f>[2]Calculations!G500</f>
        <v>0</v>
      </c>
      <c r="K532" s="38">
        <f>[2]Calculations!K500</f>
        <v>0</v>
      </c>
      <c r="L532" s="38">
        <f>[2]Calculations!F500</f>
        <v>0</v>
      </c>
      <c r="M532" s="38">
        <f>[2]Calculations!J500</f>
        <v>0</v>
      </c>
      <c r="N532" s="38">
        <f>[2]Calculations!V500</f>
        <v>1.9159461200700001E-2</v>
      </c>
      <c r="O532" s="38">
        <f>[2]Calculations!W500</f>
        <v>17.826900396092114</v>
      </c>
      <c r="P532" s="38">
        <f>[2]Calculations!O500</f>
        <v>0</v>
      </c>
      <c r="Q532" s="38">
        <f>[2]Calculations!S500</f>
        <v>0</v>
      </c>
      <c r="R532" s="38">
        <f>[2]Calculations!Q500</f>
        <v>0</v>
      </c>
      <c r="S532" s="38">
        <f>[2]Calculations!T500</f>
        <v>0</v>
      </c>
      <c r="T532" s="38">
        <f>[2]Calculations!R500</f>
        <v>0</v>
      </c>
      <c r="U532" s="38">
        <f>[2]Calculations!U500</f>
        <v>0</v>
      </c>
      <c r="V532" s="38" t="str">
        <f>[2]Calculations!X500</f>
        <v>Not Modelled</v>
      </c>
      <c r="W532" s="38" t="str">
        <f>[2]Calculations!Y500</f>
        <v>N/A</v>
      </c>
      <c r="X532" s="38" t="s">
        <v>100</v>
      </c>
      <c r="Y532" s="73" t="s">
        <v>106</v>
      </c>
      <c r="Z532" s="74" t="s">
        <v>107</v>
      </c>
      <c r="AA532" s="38">
        <f>[2]Calculations!AA500</f>
        <v>0</v>
      </c>
      <c r="AB532" s="38">
        <f>[2]Calculations!AM500</f>
        <v>0</v>
      </c>
      <c r="AC532" s="38">
        <f>[2]Calculations!AB500</f>
        <v>0</v>
      </c>
      <c r="AD532" s="38">
        <f>[2]Calculations!AN500</f>
        <v>0</v>
      </c>
      <c r="AE532" s="38">
        <f>[2]Calculations!AC500</f>
        <v>0</v>
      </c>
      <c r="AF532" s="38">
        <f>[2]Calculations!AO500</f>
        <v>0</v>
      </c>
      <c r="AG532" s="38">
        <f>[2]Calculations!AD500</f>
        <v>0</v>
      </c>
      <c r="AH532" s="38">
        <f>[2]Calculations!AP500</f>
        <v>0</v>
      </c>
      <c r="AI532" s="38">
        <f>[2]Calculations!AE500</f>
        <v>0</v>
      </c>
      <c r="AJ532" s="38">
        <f>[2]Calculations!AQ500</f>
        <v>0</v>
      </c>
      <c r="AK532" s="38">
        <f>[2]Calculations!AF500</f>
        <v>0</v>
      </c>
      <c r="AL532" s="38">
        <f>[2]Calculations!AR500</f>
        <v>0</v>
      </c>
      <c r="AM532" s="38">
        <f>[2]Calculations!AG500</f>
        <v>0</v>
      </c>
      <c r="AN532" s="38">
        <f>[2]Calculations!AS500</f>
        <v>0</v>
      </c>
      <c r="AO532" s="38">
        <f>[2]Calculations!AH500</f>
        <v>0</v>
      </c>
      <c r="AP532" s="38">
        <f>[2]Calculations!AT500</f>
        <v>0</v>
      </c>
      <c r="AQ532" s="38">
        <f>[2]Calculations!AI500</f>
        <v>0</v>
      </c>
      <c r="AR532" s="38">
        <f>[2]Calculations!AU500</f>
        <v>0</v>
      </c>
      <c r="AS532" s="38">
        <f>[2]Calculations!AJ500</f>
        <v>0</v>
      </c>
      <c r="AT532" s="38">
        <f>[2]Calculations!AV500</f>
        <v>0</v>
      </c>
      <c r="AU532" s="38">
        <f>[2]Calculations!AK500</f>
        <v>0</v>
      </c>
      <c r="AV532" s="38">
        <f>[2]Calculations!AW500</f>
        <v>0</v>
      </c>
      <c r="AW532" s="13"/>
      <c r="AX532" s="13"/>
      <c r="AY532" s="85" t="str">
        <f>[2]Calculations!D500</f>
        <v>Land Supply 2018</v>
      </c>
    </row>
    <row r="533" spans="2:51" ht="26" x14ac:dyDescent="0.35">
      <c r="B533" s="13" t="str">
        <f>[2]Calculations!A501</f>
        <v>Bagu_Cap_007</v>
      </c>
      <c r="C533" s="30" t="str">
        <f>[2]Calculations!B501</f>
        <v>Greenbrow Road</v>
      </c>
      <c r="D533" s="13" t="str">
        <f>[2]Calculations!C501</f>
        <v>Residential</v>
      </c>
      <c r="E533" s="38">
        <f>[2]Calculations!E501</f>
        <v>0.43967299999999998</v>
      </c>
      <c r="F533" s="38">
        <f>[2]Calculations!I501</f>
        <v>0.43967299999999998</v>
      </c>
      <c r="G533" s="38">
        <f>[2]Calculations!M501</f>
        <v>100</v>
      </c>
      <c r="H533" s="38">
        <f>[2]Calculations!H501</f>
        <v>0</v>
      </c>
      <c r="I533" s="38">
        <f>[2]Calculations!L501</f>
        <v>0</v>
      </c>
      <c r="J533" s="38">
        <f>[2]Calculations!G501</f>
        <v>0</v>
      </c>
      <c r="K533" s="38">
        <f>[2]Calculations!K501</f>
        <v>0</v>
      </c>
      <c r="L533" s="38">
        <f>[2]Calculations!F501</f>
        <v>0</v>
      </c>
      <c r="M533" s="38">
        <f>[2]Calculations!J501</f>
        <v>0</v>
      </c>
      <c r="N533" s="38">
        <f>[2]Calculations!V501</f>
        <v>0</v>
      </c>
      <c r="O533" s="38">
        <f>[2]Calculations!W501</f>
        <v>0</v>
      </c>
      <c r="P533" s="38">
        <f>[2]Calculations!O501</f>
        <v>0</v>
      </c>
      <c r="Q533" s="38">
        <f>[2]Calculations!S501</f>
        <v>0</v>
      </c>
      <c r="R533" s="38">
        <f>[2]Calculations!Q501</f>
        <v>0</v>
      </c>
      <c r="S533" s="38">
        <f>[2]Calculations!T501</f>
        <v>0</v>
      </c>
      <c r="T533" s="38">
        <f>[2]Calculations!R501</f>
        <v>0</v>
      </c>
      <c r="U533" s="38">
        <f>[2]Calculations!U501</f>
        <v>0</v>
      </c>
      <c r="V533" s="38" t="str">
        <f>[2]Calculations!X501</f>
        <v>Not Modelled</v>
      </c>
      <c r="W533" s="38" t="str">
        <f>[2]Calculations!Y501</f>
        <v>N/A</v>
      </c>
      <c r="X533" s="38" t="s">
        <v>100</v>
      </c>
      <c r="Y533" s="73" t="s">
        <v>106</v>
      </c>
      <c r="Z533" s="74" t="s">
        <v>107</v>
      </c>
      <c r="AA533" s="38">
        <f>[2]Calculations!AA501</f>
        <v>0</v>
      </c>
      <c r="AB533" s="38">
        <f>[2]Calculations!AM501</f>
        <v>0</v>
      </c>
      <c r="AC533" s="38">
        <f>[2]Calculations!AB501</f>
        <v>0</v>
      </c>
      <c r="AD533" s="38">
        <f>[2]Calculations!AN501</f>
        <v>0</v>
      </c>
      <c r="AE533" s="38">
        <f>[2]Calculations!AC501</f>
        <v>0</v>
      </c>
      <c r="AF533" s="38">
        <f>[2]Calculations!AO501</f>
        <v>0</v>
      </c>
      <c r="AG533" s="38">
        <f>[2]Calculations!AD501</f>
        <v>0</v>
      </c>
      <c r="AH533" s="38">
        <f>[2]Calculations!AP501</f>
        <v>0</v>
      </c>
      <c r="AI533" s="38">
        <f>[2]Calculations!AE501</f>
        <v>0</v>
      </c>
      <c r="AJ533" s="38">
        <f>[2]Calculations!AQ501</f>
        <v>0</v>
      </c>
      <c r="AK533" s="38">
        <f>[2]Calculations!AF501</f>
        <v>0</v>
      </c>
      <c r="AL533" s="38">
        <f>[2]Calculations!AR501</f>
        <v>0</v>
      </c>
      <c r="AM533" s="38">
        <f>[2]Calculations!AG501</f>
        <v>0</v>
      </c>
      <c r="AN533" s="38">
        <f>[2]Calculations!AS501</f>
        <v>0</v>
      </c>
      <c r="AO533" s="38">
        <f>[2]Calculations!AH501</f>
        <v>0</v>
      </c>
      <c r="AP533" s="38">
        <f>[2]Calculations!AT501</f>
        <v>0</v>
      </c>
      <c r="AQ533" s="38">
        <f>[2]Calculations!AI501</f>
        <v>0</v>
      </c>
      <c r="AR533" s="38">
        <f>[2]Calculations!AU501</f>
        <v>0</v>
      </c>
      <c r="AS533" s="38">
        <f>[2]Calculations!AJ501</f>
        <v>0</v>
      </c>
      <c r="AT533" s="38">
        <f>[2]Calculations!AV501</f>
        <v>0</v>
      </c>
      <c r="AU533" s="38">
        <f>[2]Calculations!AK501</f>
        <v>0</v>
      </c>
      <c r="AV533" s="38">
        <f>[2]Calculations!AW501</f>
        <v>0</v>
      </c>
      <c r="AW533" s="13"/>
      <c r="AX533" s="13"/>
      <c r="AY533" s="85" t="str">
        <f>[2]Calculations!D501</f>
        <v>Land Supply 2018</v>
      </c>
    </row>
    <row r="534" spans="2:51" ht="14.5" x14ac:dyDescent="0.35">
      <c r="B534" s="13" t="str">
        <f>[2]Calculations!A502</f>
        <v>Boddingtons Site</v>
      </c>
      <c r="C534" s="30" t="str">
        <f>[2]Calculations!B502</f>
        <v>New Bridge St., Great Ducie St., Francis St., Dutton St.</v>
      </c>
      <c r="D534" s="13" t="str">
        <f>[2]Calculations!C502</f>
        <v>Offices</v>
      </c>
      <c r="E534" s="38">
        <f>[2]Calculations!E502</f>
        <v>2.92272</v>
      </c>
      <c r="F534" s="38">
        <f>[2]Calculations!I502</f>
        <v>1.2417222885099999</v>
      </c>
      <c r="G534" s="38">
        <f>[2]Calculations!M502</f>
        <v>42.485160689700002</v>
      </c>
      <c r="H534" s="38">
        <f>[2]Calculations!H502</f>
        <v>1.6809977114900001</v>
      </c>
      <c r="I534" s="38">
        <f>[2]Calculations!L502</f>
        <v>57.514839310300005</v>
      </c>
      <c r="J534" s="38">
        <f>[2]Calculations!G502</f>
        <v>0</v>
      </c>
      <c r="K534" s="38">
        <f>[2]Calculations!K502</f>
        <v>0</v>
      </c>
      <c r="L534" s="38">
        <f>[2]Calculations!F502</f>
        <v>0</v>
      </c>
      <c r="M534" s="38">
        <f>[2]Calculations!J502</f>
        <v>0</v>
      </c>
      <c r="N534" s="38">
        <f>[2]Calculations!V502</f>
        <v>0.47578739490100003</v>
      </c>
      <c r="O534" s="38">
        <f>[2]Calculations!W502</f>
        <v>16.278924936394866</v>
      </c>
      <c r="P534" s="38">
        <f>[2]Calculations!O502</f>
        <v>0.2736101966599</v>
      </c>
      <c r="Q534" s="38">
        <f>[2]Calculations!S502</f>
        <v>9.3614919205363503</v>
      </c>
      <c r="R534" s="38">
        <f>[2]Calculations!Q502</f>
        <v>7.2473196659899999E-2</v>
      </c>
      <c r="S534" s="38">
        <f>[2]Calculations!T502</f>
        <v>2.4796489797141019</v>
      </c>
      <c r="T534" s="38">
        <f>[2]Calculations!R502</f>
        <v>1.6400000000000001E-2</v>
      </c>
      <c r="U534" s="38">
        <f>[2]Calculations!U502</f>
        <v>0.56112114742431718</v>
      </c>
      <c r="V534" s="38">
        <f>[2]Calculations!X502</f>
        <v>1.32835967281</v>
      </c>
      <c r="W534" s="38">
        <f>[2]Calculations!Y502</f>
        <v>45.449433158496191</v>
      </c>
      <c r="X534" s="38" t="s">
        <v>101</v>
      </c>
      <c r="Y534" s="73" t="s">
        <v>105</v>
      </c>
      <c r="Z534" s="73" t="s">
        <v>1066</v>
      </c>
      <c r="AA534" s="38">
        <f>[2]Calculations!AA502</f>
        <v>0</v>
      </c>
      <c r="AB534" s="38">
        <f>[2]Calculations!AM502</f>
        <v>0</v>
      </c>
      <c r="AC534" s="38">
        <f>[2]Calculations!AB502</f>
        <v>0</v>
      </c>
      <c r="AD534" s="38">
        <f>[2]Calculations!AN502</f>
        <v>0</v>
      </c>
      <c r="AE534" s="38">
        <f>[2]Calculations!AC502</f>
        <v>0</v>
      </c>
      <c r="AF534" s="38">
        <f>[2]Calculations!AO502</f>
        <v>0</v>
      </c>
      <c r="AG534" s="38">
        <f>[2]Calculations!AD502</f>
        <v>0</v>
      </c>
      <c r="AH534" s="38">
        <f>[2]Calculations!AP502</f>
        <v>0</v>
      </c>
      <c r="AI534" s="38">
        <f>[2]Calculations!AE502</f>
        <v>0</v>
      </c>
      <c r="AJ534" s="38">
        <f>[2]Calculations!AQ502</f>
        <v>0</v>
      </c>
      <c r="AK534" s="38">
        <f>[2]Calculations!AF502</f>
        <v>0</v>
      </c>
      <c r="AL534" s="38">
        <f>[2]Calculations!AR502</f>
        <v>0</v>
      </c>
      <c r="AM534" s="38">
        <f>[2]Calculations!AG502</f>
        <v>0</v>
      </c>
      <c r="AN534" s="38">
        <f>[2]Calculations!AS502</f>
        <v>0</v>
      </c>
      <c r="AO534" s="38">
        <f>[2]Calculations!AH502</f>
        <v>0</v>
      </c>
      <c r="AP534" s="38">
        <f>[2]Calculations!AT502</f>
        <v>0</v>
      </c>
      <c r="AQ534" s="38">
        <f>[2]Calculations!AI502</f>
        <v>2.9227249099999999</v>
      </c>
      <c r="AR534" s="38">
        <f>[2]Calculations!AU502</f>
        <v>100.00016799419717</v>
      </c>
      <c r="AS534" s="38">
        <f>[2]Calculations!AJ502</f>
        <v>0</v>
      </c>
      <c r="AT534" s="38">
        <f>[2]Calculations!AV502</f>
        <v>0</v>
      </c>
      <c r="AU534" s="38">
        <f>[2]Calculations!AK502</f>
        <v>0</v>
      </c>
      <c r="AV534" s="38">
        <f>[2]Calculations!AW502</f>
        <v>0</v>
      </c>
      <c r="AW534" s="13"/>
      <c r="AX534" s="13"/>
      <c r="AY534" s="85" t="str">
        <f>[2]Calculations!D502</f>
        <v>Land Supply 2018</v>
      </c>
    </row>
    <row r="535" spans="2:51" ht="14.5" x14ac:dyDescent="0.35">
      <c r="B535" s="13" t="str">
        <f>[2]Calculations!A503</f>
        <v>Brad_Cap_001</v>
      </c>
      <c r="C535" s="30" t="str">
        <f>[2]Calculations!B503</f>
        <v>Gransmoor Avenue</v>
      </c>
      <c r="D535" s="13" t="str">
        <f>[2]Calculations!C503</f>
        <v>Residential</v>
      </c>
      <c r="E535" s="38">
        <f>[2]Calculations!E503</f>
        <v>0.13025100000000001</v>
      </c>
      <c r="F535" s="38">
        <f>[2]Calculations!I503</f>
        <v>0.13025100000000001</v>
      </c>
      <c r="G535" s="38">
        <f>[2]Calculations!M503</f>
        <v>100</v>
      </c>
      <c r="H535" s="38">
        <f>[2]Calculations!H503</f>
        <v>0</v>
      </c>
      <c r="I535" s="38">
        <f>[2]Calculations!L503</f>
        <v>0</v>
      </c>
      <c r="J535" s="38">
        <f>[2]Calculations!G503</f>
        <v>0</v>
      </c>
      <c r="K535" s="38">
        <f>[2]Calculations!K503</f>
        <v>0</v>
      </c>
      <c r="L535" s="38">
        <f>[2]Calculations!F503</f>
        <v>0</v>
      </c>
      <c r="M535" s="38">
        <f>[2]Calculations!J503</f>
        <v>0</v>
      </c>
      <c r="N535" s="38">
        <f>[2]Calculations!V503</f>
        <v>0</v>
      </c>
      <c r="O535" s="38">
        <f>[2]Calculations!W503</f>
        <v>0</v>
      </c>
      <c r="P535" s="38">
        <f>[2]Calculations!O503</f>
        <v>6.897992283990001E-2</v>
      </c>
      <c r="Q535" s="38">
        <f>[2]Calculations!S503</f>
        <v>52.959227061519684</v>
      </c>
      <c r="R535" s="38">
        <f>[2]Calculations!Q503</f>
        <v>6.897992283990001E-2</v>
      </c>
      <c r="S535" s="38">
        <f>[2]Calculations!T503</f>
        <v>52.959227061519684</v>
      </c>
      <c r="T535" s="38">
        <f>[2]Calculations!R503</f>
        <v>4.9302557917900003E-2</v>
      </c>
      <c r="U535" s="38">
        <f>[2]Calculations!U503</f>
        <v>37.851961150317464</v>
      </c>
      <c r="V535" s="38" t="str">
        <f>[2]Calculations!X503</f>
        <v>Not Modelled</v>
      </c>
      <c r="W535" s="38" t="str">
        <f>[2]Calculations!Y503</f>
        <v>N/A</v>
      </c>
      <c r="X535" s="38" t="s">
        <v>100</v>
      </c>
      <c r="Y535" s="73" t="s">
        <v>108</v>
      </c>
      <c r="Z535" s="73" t="s">
        <v>109</v>
      </c>
      <c r="AA535" s="38">
        <f>[2]Calculations!AA503</f>
        <v>0</v>
      </c>
      <c r="AB535" s="38">
        <f>[2]Calculations!AM503</f>
        <v>0</v>
      </c>
      <c r="AC535" s="38">
        <f>[2]Calculations!AB503</f>
        <v>0</v>
      </c>
      <c r="AD535" s="38">
        <f>[2]Calculations!AN503</f>
        <v>0</v>
      </c>
      <c r="AE535" s="38">
        <f>[2]Calculations!AC503</f>
        <v>0</v>
      </c>
      <c r="AF535" s="38">
        <f>[2]Calculations!AO503</f>
        <v>0</v>
      </c>
      <c r="AG535" s="38">
        <f>[2]Calculations!AD503</f>
        <v>0</v>
      </c>
      <c r="AH535" s="38">
        <f>[2]Calculations!AP503</f>
        <v>0</v>
      </c>
      <c r="AI535" s="38">
        <f>[2]Calculations!AE503</f>
        <v>0</v>
      </c>
      <c r="AJ535" s="38">
        <f>[2]Calculations!AQ503</f>
        <v>0</v>
      </c>
      <c r="AK535" s="38">
        <f>[2]Calculations!AF503</f>
        <v>0</v>
      </c>
      <c r="AL535" s="38">
        <f>[2]Calculations!AR503</f>
        <v>0</v>
      </c>
      <c r="AM535" s="38">
        <f>[2]Calculations!AG503</f>
        <v>0</v>
      </c>
      <c r="AN535" s="38">
        <f>[2]Calculations!AS503</f>
        <v>0</v>
      </c>
      <c r="AO535" s="38">
        <f>[2]Calculations!AH503</f>
        <v>0</v>
      </c>
      <c r="AP535" s="38">
        <f>[2]Calculations!AT503</f>
        <v>0</v>
      </c>
      <c r="AQ535" s="38">
        <f>[2]Calculations!AI503</f>
        <v>0</v>
      </c>
      <c r="AR535" s="38">
        <f>[2]Calculations!AU503</f>
        <v>0</v>
      </c>
      <c r="AS535" s="38">
        <f>[2]Calculations!AJ503</f>
        <v>0</v>
      </c>
      <c r="AT535" s="38">
        <f>[2]Calculations!AV503</f>
        <v>0</v>
      </c>
      <c r="AU535" s="38">
        <f>[2]Calculations!AK503</f>
        <v>0</v>
      </c>
      <c r="AV535" s="38">
        <f>[2]Calculations!AW503</f>
        <v>0</v>
      </c>
      <c r="AW535" s="13"/>
      <c r="AX535" s="13"/>
      <c r="AY535" s="85" t="str">
        <f>[2]Calculations!D503</f>
        <v>Land Supply 2018</v>
      </c>
    </row>
    <row r="536" spans="2:51" ht="14.5" x14ac:dyDescent="0.35">
      <c r="B536" s="13" t="str">
        <f>[2]Calculations!A504</f>
        <v>Brad_Cap_052</v>
      </c>
      <c r="C536" s="30" t="str">
        <f>[2]Calculations!B504</f>
        <v>Battersby Street</v>
      </c>
      <c r="D536" s="13" t="str">
        <f>[2]Calculations!C504</f>
        <v>Residential</v>
      </c>
      <c r="E536" s="38">
        <f>[2]Calculations!E504</f>
        <v>0.32480399999999998</v>
      </c>
      <c r="F536" s="38">
        <f>[2]Calculations!I504</f>
        <v>0.32480399999999998</v>
      </c>
      <c r="G536" s="38">
        <f>[2]Calculations!M504</f>
        <v>100</v>
      </c>
      <c r="H536" s="38">
        <f>[2]Calculations!H504</f>
        <v>0</v>
      </c>
      <c r="I536" s="38">
        <f>[2]Calculations!L504</f>
        <v>0</v>
      </c>
      <c r="J536" s="38">
        <f>[2]Calculations!G504</f>
        <v>0</v>
      </c>
      <c r="K536" s="38">
        <f>[2]Calculations!K504</f>
        <v>0</v>
      </c>
      <c r="L536" s="38">
        <f>[2]Calculations!F504</f>
        <v>0</v>
      </c>
      <c r="M536" s="38">
        <f>[2]Calculations!J504</f>
        <v>0</v>
      </c>
      <c r="N536" s="38">
        <f>[2]Calculations!V504</f>
        <v>0</v>
      </c>
      <c r="O536" s="38">
        <f>[2]Calculations!W504</f>
        <v>0</v>
      </c>
      <c r="P536" s="38">
        <f>[2]Calculations!O504</f>
        <v>2.2617304457289997E-3</v>
      </c>
      <c r="Q536" s="38">
        <f>[2]Calculations!S504</f>
        <v>0.69633700500270923</v>
      </c>
      <c r="R536" s="38">
        <f>[2]Calculations!Q504</f>
        <v>2.2617304457289997E-3</v>
      </c>
      <c r="S536" s="38">
        <f>[2]Calculations!T504</f>
        <v>0.69633700500270923</v>
      </c>
      <c r="T536" s="38">
        <f>[2]Calculations!R504</f>
        <v>1.65917160068E-3</v>
      </c>
      <c r="U536" s="38">
        <f>[2]Calculations!U504</f>
        <v>0.51082240387433653</v>
      </c>
      <c r="V536" s="38" t="str">
        <f>[2]Calculations!X504</f>
        <v>Not Modelled</v>
      </c>
      <c r="W536" s="38" t="str">
        <f>[2]Calculations!Y504</f>
        <v>N/A</v>
      </c>
      <c r="X536" s="38" t="s">
        <v>100</v>
      </c>
      <c r="Y536" s="73" t="s">
        <v>105</v>
      </c>
      <c r="Z536" s="73" t="s">
        <v>1066</v>
      </c>
      <c r="AA536" s="38">
        <f>[2]Calculations!AA504</f>
        <v>0</v>
      </c>
      <c r="AB536" s="38">
        <f>[2]Calculations!AM504</f>
        <v>0</v>
      </c>
      <c r="AC536" s="38">
        <f>[2]Calculations!AB504</f>
        <v>0</v>
      </c>
      <c r="AD536" s="38">
        <f>[2]Calculations!AN504</f>
        <v>0</v>
      </c>
      <c r="AE536" s="38">
        <f>[2]Calculations!AC504</f>
        <v>0</v>
      </c>
      <c r="AF536" s="38">
        <f>[2]Calculations!AO504</f>
        <v>0</v>
      </c>
      <c r="AG536" s="38">
        <f>[2]Calculations!AD504</f>
        <v>0</v>
      </c>
      <c r="AH536" s="38">
        <f>[2]Calculations!AP504</f>
        <v>0</v>
      </c>
      <c r="AI536" s="38">
        <f>[2]Calculations!AE504</f>
        <v>0</v>
      </c>
      <c r="AJ536" s="38">
        <f>[2]Calculations!AQ504</f>
        <v>0</v>
      </c>
      <c r="AK536" s="38">
        <f>[2]Calculations!AF504</f>
        <v>0</v>
      </c>
      <c r="AL536" s="38">
        <f>[2]Calculations!AR504</f>
        <v>0</v>
      </c>
      <c r="AM536" s="38">
        <f>[2]Calculations!AG504</f>
        <v>0</v>
      </c>
      <c r="AN536" s="38">
        <f>[2]Calculations!AS504</f>
        <v>0</v>
      </c>
      <c r="AO536" s="38">
        <f>[2]Calculations!AH504</f>
        <v>0</v>
      </c>
      <c r="AP536" s="38">
        <f>[2]Calculations!AT504</f>
        <v>0</v>
      </c>
      <c r="AQ536" s="38">
        <f>[2]Calculations!AI504</f>
        <v>0</v>
      </c>
      <c r="AR536" s="38">
        <f>[2]Calculations!AU504</f>
        <v>0</v>
      </c>
      <c r="AS536" s="38">
        <f>[2]Calculations!AJ504</f>
        <v>0</v>
      </c>
      <c r="AT536" s="38">
        <f>[2]Calculations!AV504</f>
        <v>0</v>
      </c>
      <c r="AU536" s="38">
        <f>[2]Calculations!AK504</f>
        <v>0</v>
      </c>
      <c r="AV536" s="38">
        <f>[2]Calculations!AW504</f>
        <v>0</v>
      </c>
      <c r="AW536" s="13"/>
      <c r="AX536" s="13"/>
      <c r="AY536" s="85" t="str">
        <f>[2]Calculations!D504</f>
        <v>Land Supply 2018</v>
      </c>
    </row>
    <row r="537" spans="2:51" ht="26" x14ac:dyDescent="0.35">
      <c r="B537" s="13" t="str">
        <f>[2]Calculations!A505</f>
        <v>Brad_Cap_084</v>
      </c>
      <c r="C537" s="30" t="str">
        <f>[2]Calculations!B505</f>
        <v>Ashton Old Road/Lees Street</v>
      </c>
      <c r="D537" s="13" t="str">
        <f>[2]Calculations!C505</f>
        <v>Residential</v>
      </c>
      <c r="E537" s="38">
        <f>[2]Calculations!E505</f>
        <v>0.27213199999999999</v>
      </c>
      <c r="F537" s="38">
        <f>[2]Calculations!I505</f>
        <v>0.27213199999999999</v>
      </c>
      <c r="G537" s="38">
        <f>[2]Calculations!M505</f>
        <v>100</v>
      </c>
      <c r="H537" s="38">
        <f>[2]Calculations!H505</f>
        <v>0</v>
      </c>
      <c r="I537" s="38">
        <f>[2]Calculations!L505</f>
        <v>0</v>
      </c>
      <c r="J537" s="38">
        <f>[2]Calculations!G505</f>
        <v>0</v>
      </c>
      <c r="K537" s="38">
        <f>[2]Calculations!K505</f>
        <v>0</v>
      </c>
      <c r="L537" s="38">
        <f>[2]Calculations!F505</f>
        <v>0</v>
      </c>
      <c r="M537" s="38">
        <f>[2]Calculations!J505</f>
        <v>0</v>
      </c>
      <c r="N537" s="38">
        <f>[2]Calculations!V505</f>
        <v>0</v>
      </c>
      <c r="O537" s="38">
        <f>[2]Calculations!W505</f>
        <v>0</v>
      </c>
      <c r="P537" s="38">
        <f>[2]Calculations!O505</f>
        <v>0</v>
      </c>
      <c r="Q537" s="38">
        <f>[2]Calculations!S505</f>
        <v>0</v>
      </c>
      <c r="R537" s="38">
        <f>[2]Calculations!Q505</f>
        <v>0</v>
      </c>
      <c r="S537" s="38">
        <f>[2]Calculations!T505</f>
        <v>0</v>
      </c>
      <c r="T537" s="38">
        <f>[2]Calculations!R505</f>
        <v>0</v>
      </c>
      <c r="U537" s="38">
        <f>[2]Calculations!U505</f>
        <v>0</v>
      </c>
      <c r="V537" s="38" t="str">
        <f>[2]Calculations!X505</f>
        <v>Not Modelled</v>
      </c>
      <c r="W537" s="38" t="str">
        <f>[2]Calculations!Y505</f>
        <v>N/A</v>
      </c>
      <c r="X537" s="38" t="s">
        <v>100</v>
      </c>
      <c r="Y537" s="73" t="s">
        <v>106</v>
      </c>
      <c r="Z537" s="74" t="s">
        <v>107</v>
      </c>
      <c r="AA537" s="38">
        <f>[2]Calculations!AA505</f>
        <v>0</v>
      </c>
      <c r="AB537" s="38">
        <f>[2]Calculations!AM505</f>
        <v>0</v>
      </c>
      <c r="AC537" s="38">
        <f>[2]Calculations!AB505</f>
        <v>0</v>
      </c>
      <c r="AD537" s="38">
        <f>[2]Calculations!AN505</f>
        <v>0</v>
      </c>
      <c r="AE537" s="38">
        <f>[2]Calculations!AC505</f>
        <v>0</v>
      </c>
      <c r="AF537" s="38">
        <f>[2]Calculations!AO505</f>
        <v>0</v>
      </c>
      <c r="AG537" s="38">
        <f>[2]Calculations!AD505</f>
        <v>0</v>
      </c>
      <c r="AH537" s="38">
        <f>[2]Calculations!AP505</f>
        <v>0</v>
      </c>
      <c r="AI537" s="38">
        <f>[2]Calculations!AE505</f>
        <v>0</v>
      </c>
      <c r="AJ537" s="38">
        <f>[2]Calculations!AQ505</f>
        <v>0</v>
      </c>
      <c r="AK537" s="38">
        <f>[2]Calculations!AF505</f>
        <v>0</v>
      </c>
      <c r="AL537" s="38">
        <f>[2]Calculations!AR505</f>
        <v>0</v>
      </c>
      <c r="AM537" s="38">
        <f>[2]Calculations!AG505</f>
        <v>0</v>
      </c>
      <c r="AN537" s="38">
        <f>[2]Calculations!AS505</f>
        <v>0</v>
      </c>
      <c r="AO537" s="38">
        <f>[2]Calculations!AH505</f>
        <v>0</v>
      </c>
      <c r="AP537" s="38">
        <f>[2]Calculations!AT505</f>
        <v>0</v>
      </c>
      <c r="AQ537" s="38">
        <f>[2]Calculations!AI505</f>
        <v>0</v>
      </c>
      <c r="AR537" s="38">
        <f>[2]Calculations!AU505</f>
        <v>0</v>
      </c>
      <c r="AS537" s="38">
        <f>[2]Calculations!AJ505</f>
        <v>0</v>
      </c>
      <c r="AT537" s="38">
        <f>[2]Calculations!AV505</f>
        <v>0</v>
      </c>
      <c r="AU537" s="38">
        <f>[2]Calculations!AK505</f>
        <v>0</v>
      </c>
      <c r="AV537" s="38">
        <f>[2]Calculations!AW505</f>
        <v>0</v>
      </c>
      <c r="AW537" s="13"/>
      <c r="AX537" s="13"/>
      <c r="AY537" s="85" t="str">
        <f>[2]Calculations!D505</f>
        <v>Land Supply 2018</v>
      </c>
    </row>
    <row r="538" spans="2:51" ht="26" x14ac:dyDescent="0.35">
      <c r="B538" s="13" t="str">
        <f>[2]Calculations!A506</f>
        <v>Brad_Cap_1000</v>
      </c>
      <c r="C538" s="30" t="str">
        <f>[2]Calculations!B506</f>
        <v>Block A Pollard Street (additional units)</v>
      </c>
      <c r="D538" s="13" t="str">
        <f>[2]Calculations!C506</f>
        <v>Residential</v>
      </c>
      <c r="E538" s="38">
        <f>[2]Calculations!E506</f>
        <v>3.4409299999999997E-2</v>
      </c>
      <c r="F538" s="38">
        <f>[2]Calculations!I506</f>
        <v>3.4409299999999997E-2</v>
      </c>
      <c r="G538" s="38">
        <f>[2]Calculations!M506</f>
        <v>100</v>
      </c>
      <c r="H538" s="38">
        <f>[2]Calculations!H506</f>
        <v>0</v>
      </c>
      <c r="I538" s="38">
        <f>[2]Calculations!L506</f>
        <v>0</v>
      </c>
      <c r="J538" s="38">
        <f>[2]Calculations!G506</f>
        <v>0</v>
      </c>
      <c r="K538" s="38">
        <f>[2]Calculations!K506</f>
        <v>0</v>
      </c>
      <c r="L538" s="38">
        <f>[2]Calculations!F506</f>
        <v>0</v>
      </c>
      <c r="M538" s="38">
        <f>[2]Calculations!J506</f>
        <v>0</v>
      </c>
      <c r="N538" s="38">
        <f>[2]Calculations!V506</f>
        <v>0</v>
      </c>
      <c r="O538" s="38">
        <f>[2]Calculations!W506</f>
        <v>0</v>
      </c>
      <c r="P538" s="38">
        <f>[2]Calculations!O506</f>
        <v>0</v>
      </c>
      <c r="Q538" s="38">
        <f>[2]Calculations!S506</f>
        <v>0</v>
      </c>
      <c r="R538" s="38">
        <f>[2]Calculations!Q506</f>
        <v>0</v>
      </c>
      <c r="S538" s="38">
        <f>[2]Calculations!T506</f>
        <v>0</v>
      </c>
      <c r="T538" s="38">
        <f>[2]Calculations!R506</f>
        <v>0</v>
      </c>
      <c r="U538" s="38">
        <f>[2]Calculations!U506</f>
        <v>0</v>
      </c>
      <c r="V538" s="38" t="str">
        <f>[2]Calculations!X506</f>
        <v>Not Modelled</v>
      </c>
      <c r="W538" s="38" t="str">
        <f>[2]Calculations!Y506</f>
        <v>N/A</v>
      </c>
      <c r="X538" s="38" t="s">
        <v>100</v>
      </c>
      <c r="Y538" s="73" t="s">
        <v>106</v>
      </c>
      <c r="Z538" s="74" t="s">
        <v>107</v>
      </c>
      <c r="AA538" s="38">
        <f>[2]Calculations!AA506</f>
        <v>0</v>
      </c>
      <c r="AB538" s="38">
        <f>[2]Calculations!AM506</f>
        <v>0</v>
      </c>
      <c r="AC538" s="38">
        <f>[2]Calculations!AB506</f>
        <v>0</v>
      </c>
      <c r="AD538" s="38">
        <f>[2]Calculations!AN506</f>
        <v>0</v>
      </c>
      <c r="AE538" s="38">
        <f>[2]Calculations!AC506</f>
        <v>0</v>
      </c>
      <c r="AF538" s="38">
        <f>[2]Calculations!AO506</f>
        <v>0</v>
      </c>
      <c r="AG538" s="38">
        <f>[2]Calculations!AD506</f>
        <v>0</v>
      </c>
      <c r="AH538" s="38">
        <f>[2]Calculations!AP506</f>
        <v>0</v>
      </c>
      <c r="AI538" s="38">
        <f>[2]Calculations!AE506</f>
        <v>0</v>
      </c>
      <c r="AJ538" s="38">
        <f>[2]Calculations!AQ506</f>
        <v>0</v>
      </c>
      <c r="AK538" s="38">
        <f>[2]Calculations!AF506</f>
        <v>0</v>
      </c>
      <c r="AL538" s="38">
        <f>[2]Calculations!AR506</f>
        <v>0</v>
      </c>
      <c r="AM538" s="38">
        <f>[2]Calculations!AG506</f>
        <v>0</v>
      </c>
      <c r="AN538" s="38">
        <f>[2]Calculations!AS506</f>
        <v>0</v>
      </c>
      <c r="AO538" s="38">
        <f>[2]Calculations!AH506</f>
        <v>0</v>
      </c>
      <c r="AP538" s="38">
        <f>[2]Calculations!AT506</f>
        <v>0</v>
      </c>
      <c r="AQ538" s="38">
        <f>[2]Calculations!AI506</f>
        <v>3.44092699988E-2</v>
      </c>
      <c r="AR538" s="38">
        <f>[2]Calculations!AU506</f>
        <v>99.999912810780813</v>
      </c>
      <c r="AS538" s="38">
        <f>[2]Calculations!AJ506</f>
        <v>0</v>
      </c>
      <c r="AT538" s="38">
        <f>[2]Calculations!AV506</f>
        <v>0</v>
      </c>
      <c r="AU538" s="38">
        <f>[2]Calculations!AK506</f>
        <v>0</v>
      </c>
      <c r="AV538" s="38">
        <f>[2]Calculations!AW506</f>
        <v>0</v>
      </c>
      <c r="AW538" s="13"/>
      <c r="AX538" s="13"/>
      <c r="AY538" s="85" t="str">
        <f>[2]Calculations!D506</f>
        <v>Land Supply 2018</v>
      </c>
    </row>
    <row r="539" spans="2:51" ht="14.5" x14ac:dyDescent="0.35">
      <c r="B539" s="13" t="str">
        <f>[2]Calculations!A507</f>
        <v>Brad_Cap_1001</v>
      </c>
      <c r="C539" s="30" t="str">
        <f>[2]Calculations!B507</f>
        <v>Former Rectory Site, Dakley Street</v>
      </c>
      <c r="D539" s="13" t="str">
        <f>[2]Calculations!C507</f>
        <v>Residential</v>
      </c>
      <c r="E539" s="38">
        <f>[2]Calculations!E507</f>
        <v>0.10011100000000001</v>
      </c>
      <c r="F539" s="38">
        <f>[2]Calculations!I507</f>
        <v>0.10011100000000001</v>
      </c>
      <c r="G539" s="38">
        <f>[2]Calculations!M507</f>
        <v>100</v>
      </c>
      <c r="H539" s="38">
        <f>[2]Calculations!H507</f>
        <v>0</v>
      </c>
      <c r="I539" s="38">
        <f>[2]Calculations!L507</f>
        <v>0</v>
      </c>
      <c r="J539" s="38">
        <f>[2]Calculations!G507</f>
        <v>0</v>
      </c>
      <c r="K539" s="38">
        <f>[2]Calculations!K507</f>
        <v>0</v>
      </c>
      <c r="L539" s="38">
        <f>[2]Calculations!F507</f>
        <v>0</v>
      </c>
      <c r="M539" s="38">
        <f>[2]Calculations!J507</f>
        <v>0</v>
      </c>
      <c r="N539" s="38">
        <f>[2]Calculations!V507</f>
        <v>0</v>
      </c>
      <c r="O539" s="38">
        <f>[2]Calculations!W507</f>
        <v>0</v>
      </c>
      <c r="P539" s="38">
        <f>[2]Calculations!O507</f>
        <v>4.1036323910999999E-4</v>
      </c>
      <c r="Q539" s="38">
        <f>[2]Calculations!S507</f>
        <v>0.40990824096253159</v>
      </c>
      <c r="R539" s="38">
        <f>[2]Calculations!Q507</f>
        <v>4.1036323910999999E-4</v>
      </c>
      <c r="S539" s="38">
        <f>[2]Calculations!T507</f>
        <v>0.40990824096253159</v>
      </c>
      <c r="T539" s="38">
        <f>[2]Calculations!R507</f>
        <v>0</v>
      </c>
      <c r="U539" s="38">
        <f>[2]Calculations!U507</f>
        <v>0</v>
      </c>
      <c r="V539" s="38" t="str">
        <f>[2]Calculations!X507</f>
        <v>Not Modelled</v>
      </c>
      <c r="W539" s="38" t="str">
        <f>[2]Calculations!Y507</f>
        <v>N/A</v>
      </c>
      <c r="X539" s="38" t="s">
        <v>100</v>
      </c>
      <c r="Y539" s="73" t="s">
        <v>105</v>
      </c>
      <c r="Z539" s="73" t="s">
        <v>1066</v>
      </c>
      <c r="AA539" s="38">
        <f>[2]Calculations!AA507</f>
        <v>0</v>
      </c>
      <c r="AB539" s="38">
        <f>[2]Calculations!AM507</f>
        <v>0</v>
      </c>
      <c r="AC539" s="38">
        <f>[2]Calculations!AB507</f>
        <v>0</v>
      </c>
      <c r="AD539" s="38">
        <f>[2]Calculations!AN507</f>
        <v>0</v>
      </c>
      <c r="AE539" s="38">
        <f>[2]Calculations!AC507</f>
        <v>0</v>
      </c>
      <c r="AF539" s="38">
        <f>[2]Calculations!AO507</f>
        <v>0</v>
      </c>
      <c r="AG539" s="38">
        <f>[2]Calculations!AD507</f>
        <v>0</v>
      </c>
      <c r="AH539" s="38">
        <f>[2]Calculations!AP507</f>
        <v>0</v>
      </c>
      <c r="AI539" s="38">
        <f>[2]Calculations!AE507</f>
        <v>0</v>
      </c>
      <c r="AJ539" s="38">
        <f>[2]Calculations!AQ507</f>
        <v>0</v>
      </c>
      <c r="AK539" s="38">
        <f>[2]Calculations!AF507</f>
        <v>0</v>
      </c>
      <c r="AL539" s="38">
        <f>[2]Calculations!AR507</f>
        <v>0</v>
      </c>
      <c r="AM539" s="38">
        <f>[2]Calculations!AG507</f>
        <v>0</v>
      </c>
      <c r="AN539" s="38">
        <f>[2]Calculations!AS507</f>
        <v>0</v>
      </c>
      <c r="AO539" s="38">
        <f>[2]Calculations!AH507</f>
        <v>0</v>
      </c>
      <c r="AP539" s="38">
        <f>[2]Calculations!AT507</f>
        <v>0</v>
      </c>
      <c r="AQ539" s="38">
        <f>[2]Calculations!AI507</f>
        <v>0</v>
      </c>
      <c r="AR539" s="38">
        <f>[2]Calculations!AU507</f>
        <v>0</v>
      </c>
      <c r="AS539" s="38">
        <f>[2]Calculations!AJ507</f>
        <v>0</v>
      </c>
      <c r="AT539" s="38">
        <f>[2]Calculations!AV507</f>
        <v>0</v>
      </c>
      <c r="AU539" s="38">
        <f>[2]Calculations!AK507</f>
        <v>0</v>
      </c>
      <c r="AV539" s="38">
        <f>[2]Calculations!AW507</f>
        <v>0</v>
      </c>
      <c r="AW539" s="13"/>
      <c r="AX539" s="13"/>
      <c r="AY539" s="85" t="str">
        <f>[2]Calculations!D507</f>
        <v>Land Supply 2018</v>
      </c>
    </row>
    <row r="540" spans="2:51" ht="14.5" x14ac:dyDescent="0.35">
      <c r="B540" s="13" t="str">
        <f>[2]Calculations!A508</f>
        <v>Brad_Cap_141</v>
      </c>
      <c r="C540" s="30" t="str">
        <f>[2]Calculations!B508</f>
        <v>Lower Medlock</v>
      </c>
      <c r="D540" s="13" t="str">
        <f>[2]Calculations!C508</f>
        <v>Residential</v>
      </c>
      <c r="E540" s="38">
        <f>[2]Calculations!E508</f>
        <v>19.716100000000001</v>
      </c>
      <c r="F540" s="38">
        <f>[2]Calculations!I508</f>
        <v>12.33631788766</v>
      </c>
      <c r="G540" s="38">
        <f>[2]Calculations!M508</f>
        <v>62.569767284909283</v>
      </c>
      <c r="H540" s="38">
        <f>[2]Calculations!H508</f>
        <v>2.5201288065299998</v>
      </c>
      <c r="I540" s="38">
        <f>[2]Calculations!L508</f>
        <v>12.782085739725401</v>
      </c>
      <c r="J540" s="38">
        <f>[2]Calculations!G508</f>
        <v>2.0670371727500001</v>
      </c>
      <c r="K540" s="38">
        <f>[2]Calculations!K508</f>
        <v>10.484006333656252</v>
      </c>
      <c r="L540" s="38">
        <f>[2]Calculations!F508</f>
        <v>2.7926161330600001</v>
      </c>
      <c r="M540" s="38">
        <f>[2]Calculations!J508</f>
        <v>14.164140641709061</v>
      </c>
      <c r="N540" s="38">
        <f>[2]Calculations!V508</f>
        <v>0</v>
      </c>
      <c r="O540" s="38">
        <f>[2]Calculations!W508</f>
        <v>0</v>
      </c>
      <c r="P540" s="38">
        <f>[2]Calculations!O508</f>
        <v>1.1543200630250001</v>
      </c>
      <c r="Q540" s="38">
        <f>[2]Calculations!S508</f>
        <v>5.8547078936757275</v>
      </c>
      <c r="R540" s="38">
        <f>[2]Calculations!Q508</f>
        <v>1.1543200630250001</v>
      </c>
      <c r="S540" s="38">
        <f>[2]Calculations!T508</f>
        <v>5.8547078936757275</v>
      </c>
      <c r="T540" s="38">
        <f>[2]Calculations!R508</f>
        <v>0.75666962000000004</v>
      </c>
      <c r="U540" s="38">
        <f>[2]Calculations!U508</f>
        <v>3.8378260406469842</v>
      </c>
      <c r="V540" s="38" t="str">
        <f>[2]Calculations!X508</f>
        <v>Not Modelled</v>
      </c>
      <c r="W540" s="38" t="str">
        <f>[2]Calculations!Y508</f>
        <v>N/A</v>
      </c>
      <c r="X540" s="38" t="s">
        <v>100</v>
      </c>
      <c r="Y540" s="73" t="s">
        <v>1080</v>
      </c>
      <c r="Z540" s="73" t="s">
        <v>248</v>
      </c>
      <c r="AA540" s="38">
        <f>[2]Calculations!AA508</f>
        <v>2.2240753240700002</v>
      </c>
      <c r="AB540" s="38">
        <f>[2]Calculations!AM508</f>
        <v>11.280503365625048</v>
      </c>
      <c r="AC540" s="38">
        <f>[2]Calculations!AB508</f>
        <v>0</v>
      </c>
      <c r="AD540" s="38">
        <f>[2]Calculations!AN508</f>
        <v>0</v>
      </c>
      <c r="AE540" s="38">
        <f>[2]Calculations!AC508</f>
        <v>0</v>
      </c>
      <c r="AF540" s="38">
        <f>[2]Calculations!AO508</f>
        <v>0</v>
      </c>
      <c r="AG540" s="38">
        <f>[2]Calculations!AD508</f>
        <v>0</v>
      </c>
      <c r="AH540" s="38">
        <f>[2]Calculations!AP508</f>
        <v>0</v>
      </c>
      <c r="AI540" s="38">
        <f>[2]Calculations!AE508</f>
        <v>0</v>
      </c>
      <c r="AJ540" s="38">
        <f>[2]Calculations!AQ508</f>
        <v>0</v>
      </c>
      <c r="AK540" s="38">
        <f>[2]Calculations!AF508</f>
        <v>0</v>
      </c>
      <c r="AL540" s="38">
        <f>[2]Calculations!AR508</f>
        <v>0</v>
      </c>
      <c r="AM540" s="38">
        <f>[2]Calculations!AG508</f>
        <v>9.1944000013199998E-4</v>
      </c>
      <c r="AN540" s="38">
        <f>[2]Calculations!AS508</f>
        <v>4.6633969199385266E-3</v>
      </c>
      <c r="AO540" s="38">
        <f>[2]Calculations!AH508</f>
        <v>0</v>
      </c>
      <c r="AP540" s="38">
        <f>[2]Calculations!AT508</f>
        <v>0</v>
      </c>
      <c r="AQ540" s="38">
        <f>[2]Calculations!AI508</f>
        <v>19.058598381300001</v>
      </c>
      <c r="AR540" s="38">
        <f>[2]Calculations!AU508</f>
        <v>96.665153764182577</v>
      </c>
      <c r="AS540" s="38">
        <f>[2]Calculations!AJ508</f>
        <v>0</v>
      </c>
      <c r="AT540" s="38">
        <f>[2]Calculations!AV508</f>
        <v>0</v>
      </c>
      <c r="AU540" s="38">
        <f>[2]Calculations!AK508</f>
        <v>0</v>
      </c>
      <c r="AV540" s="38">
        <f>[2]Calculations!AW508</f>
        <v>0</v>
      </c>
      <c r="AW540" s="13"/>
      <c r="AX540" s="13"/>
      <c r="AY540" s="85" t="str">
        <f>[2]Calculations!D508</f>
        <v>Land Supply 2018</v>
      </c>
    </row>
    <row r="541" spans="2:51" ht="14.5" x14ac:dyDescent="0.35">
      <c r="B541" s="13" t="str">
        <f>[2]Calculations!A509</f>
        <v>Brad_Cap_600</v>
      </c>
      <c r="C541" s="30" t="str">
        <f>[2]Calculations!B509</f>
        <v>Openshaw West site 1</v>
      </c>
      <c r="D541" s="13" t="str">
        <f>[2]Calculations!C509</f>
        <v>Residential</v>
      </c>
      <c r="E541" s="38">
        <f>[2]Calculations!E509</f>
        <v>0.74321999999999999</v>
      </c>
      <c r="F541" s="38">
        <f>[2]Calculations!I509</f>
        <v>0.74321999999999999</v>
      </c>
      <c r="G541" s="38">
        <f>[2]Calculations!M509</f>
        <v>100</v>
      </c>
      <c r="H541" s="38">
        <f>[2]Calculations!H509</f>
        <v>0</v>
      </c>
      <c r="I541" s="38">
        <f>[2]Calculations!L509</f>
        <v>0</v>
      </c>
      <c r="J541" s="38">
        <f>[2]Calculations!G509</f>
        <v>0</v>
      </c>
      <c r="K541" s="38">
        <f>[2]Calculations!K509</f>
        <v>0</v>
      </c>
      <c r="L541" s="38">
        <f>[2]Calculations!F509</f>
        <v>0</v>
      </c>
      <c r="M541" s="38">
        <f>[2]Calculations!J509</f>
        <v>0</v>
      </c>
      <c r="N541" s="38">
        <f>[2]Calculations!V509</f>
        <v>0</v>
      </c>
      <c r="O541" s="38">
        <f>[2]Calculations!W509</f>
        <v>0</v>
      </c>
      <c r="P541" s="38">
        <f>[2]Calculations!O509</f>
        <v>0.21840851791229998</v>
      </c>
      <c r="Q541" s="38">
        <f>[2]Calculations!S509</f>
        <v>29.386792324251225</v>
      </c>
      <c r="R541" s="38">
        <f>[2]Calculations!Q509</f>
        <v>0.21840851791229998</v>
      </c>
      <c r="S541" s="38">
        <f>[2]Calculations!T509</f>
        <v>29.386792324251225</v>
      </c>
      <c r="T541" s="38">
        <f>[2]Calculations!R509</f>
        <v>2.93992339283E-2</v>
      </c>
      <c r="U541" s="38">
        <f>[2]Calculations!U509</f>
        <v>3.9556569963537043</v>
      </c>
      <c r="V541" s="38" t="str">
        <f>[2]Calculations!X509</f>
        <v>Not Modelled</v>
      </c>
      <c r="W541" s="38" t="str">
        <f>[2]Calculations!Y509</f>
        <v>N/A</v>
      </c>
      <c r="X541" s="38" t="s">
        <v>100</v>
      </c>
      <c r="Y541" s="73" t="s">
        <v>108</v>
      </c>
      <c r="Z541" s="73" t="s">
        <v>109</v>
      </c>
      <c r="AA541" s="38">
        <f>[2]Calculations!AA509</f>
        <v>0</v>
      </c>
      <c r="AB541" s="38">
        <f>[2]Calculations!AM509</f>
        <v>0</v>
      </c>
      <c r="AC541" s="38">
        <f>[2]Calculations!AB509</f>
        <v>0</v>
      </c>
      <c r="AD541" s="38">
        <f>[2]Calculations!AN509</f>
        <v>0</v>
      </c>
      <c r="AE541" s="38">
        <f>[2]Calculations!AC509</f>
        <v>0</v>
      </c>
      <c r="AF541" s="38">
        <f>[2]Calculations!AO509</f>
        <v>0</v>
      </c>
      <c r="AG541" s="38">
        <f>[2]Calculations!AD509</f>
        <v>0</v>
      </c>
      <c r="AH541" s="38">
        <f>[2]Calculations!AP509</f>
        <v>0</v>
      </c>
      <c r="AI541" s="38">
        <f>[2]Calculations!AE509</f>
        <v>0</v>
      </c>
      <c r="AJ541" s="38">
        <f>[2]Calculations!AQ509</f>
        <v>0</v>
      </c>
      <c r="AK541" s="38">
        <f>[2]Calculations!AF509</f>
        <v>0</v>
      </c>
      <c r="AL541" s="38">
        <f>[2]Calculations!AR509</f>
        <v>0</v>
      </c>
      <c r="AM541" s="38">
        <f>[2]Calculations!AG509</f>
        <v>0</v>
      </c>
      <c r="AN541" s="38">
        <f>[2]Calculations!AS509</f>
        <v>0</v>
      </c>
      <c r="AO541" s="38">
        <f>[2]Calculations!AH509</f>
        <v>0</v>
      </c>
      <c r="AP541" s="38">
        <f>[2]Calculations!AT509</f>
        <v>0</v>
      </c>
      <c r="AQ541" s="38">
        <f>[2]Calculations!AI509</f>
        <v>0</v>
      </c>
      <c r="AR541" s="38">
        <f>[2]Calculations!AU509</f>
        <v>0</v>
      </c>
      <c r="AS541" s="38">
        <f>[2]Calculations!AJ509</f>
        <v>0</v>
      </c>
      <c r="AT541" s="38">
        <f>[2]Calculations!AV509</f>
        <v>0</v>
      </c>
      <c r="AU541" s="38">
        <f>[2]Calculations!AK509</f>
        <v>0</v>
      </c>
      <c r="AV541" s="38">
        <f>[2]Calculations!AW509</f>
        <v>0</v>
      </c>
      <c r="AW541" s="13"/>
      <c r="AX541" s="13"/>
      <c r="AY541" s="85" t="str">
        <f>[2]Calculations!D509</f>
        <v>Land Supply 2018</v>
      </c>
    </row>
    <row r="542" spans="2:51" ht="14.5" x14ac:dyDescent="0.35">
      <c r="B542" s="13" t="str">
        <f>[2]Calculations!A510</f>
        <v>Brad_Cap_601</v>
      </c>
      <c r="C542" s="30" t="str">
        <f>[2]Calculations!B510</f>
        <v>Openshaw West site 2</v>
      </c>
      <c r="D542" s="13" t="str">
        <f>[2]Calculations!C510</f>
        <v>Residential</v>
      </c>
      <c r="E542" s="38">
        <f>[2]Calculations!E510</f>
        <v>0.57479000000000002</v>
      </c>
      <c r="F542" s="38">
        <f>[2]Calculations!I510</f>
        <v>0.57479000000000002</v>
      </c>
      <c r="G542" s="38">
        <f>[2]Calculations!M510</f>
        <v>100</v>
      </c>
      <c r="H542" s="38">
        <f>[2]Calculations!H510</f>
        <v>0</v>
      </c>
      <c r="I542" s="38">
        <f>[2]Calculations!L510</f>
        <v>0</v>
      </c>
      <c r="J542" s="38">
        <f>[2]Calculations!G510</f>
        <v>0</v>
      </c>
      <c r="K542" s="38">
        <f>[2]Calculations!K510</f>
        <v>0</v>
      </c>
      <c r="L542" s="38">
        <f>[2]Calculations!F510</f>
        <v>0</v>
      </c>
      <c r="M542" s="38">
        <f>[2]Calculations!J510</f>
        <v>0</v>
      </c>
      <c r="N542" s="38">
        <f>[2]Calculations!V510</f>
        <v>0</v>
      </c>
      <c r="O542" s="38">
        <f>[2]Calculations!W510</f>
        <v>0</v>
      </c>
      <c r="P542" s="38">
        <f>[2]Calculations!O510</f>
        <v>3.1060382199100001E-4</v>
      </c>
      <c r="Q542" s="38">
        <f>[2]Calculations!S510</f>
        <v>5.4037791539692764E-2</v>
      </c>
      <c r="R542" s="38">
        <f>[2]Calculations!Q510</f>
        <v>3.1060382199100001E-4</v>
      </c>
      <c r="S542" s="38">
        <f>[2]Calculations!T510</f>
        <v>5.4037791539692764E-2</v>
      </c>
      <c r="T542" s="38">
        <f>[2]Calculations!R510</f>
        <v>0</v>
      </c>
      <c r="U542" s="38">
        <f>[2]Calculations!U510</f>
        <v>0</v>
      </c>
      <c r="V542" s="38" t="str">
        <f>[2]Calculations!X510</f>
        <v>Not Modelled</v>
      </c>
      <c r="W542" s="38" t="str">
        <f>[2]Calculations!Y510</f>
        <v>N/A</v>
      </c>
      <c r="X542" s="38" t="s">
        <v>100</v>
      </c>
      <c r="Y542" s="73" t="s">
        <v>105</v>
      </c>
      <c r="Z542" s="73" t="s">
        <v>1066</v>
      </c>
      <c r="AA542" s="38">
        <f>[2]Calculations!AA510</f>
        <v>0</v>
      </c>
      <c r="AB542" s="38">
        <f>[2]Calculations!AM510</f>
        <v>0</v>
      </c>
      <c r="AC542" s="38">
        <f>[2]Calculations!AB510</f>
        <v>0</v>
      </c>
      <c r="AD542" s="38">
        <f>[2]Calculations!AN510</f>
        <v>0</v>
      </c>
      <c r="AE542" s="38">
        <f>[2]Calculations!AC510</f>
        <v>0</v>
      </c>
      <c r="AF542" s="38">
        <f>[2]Calculations!AO510</f>
        <v>0</v>
      </c>
      <c r="AG542" s="38">
        <f>[2]Calculations!AD510</f>
        <v>0</v>
      </c>
      <c r="AH542" s="38">
        <f>[2]Calculations!AP510</f>
        <v>0</v>
      </c>
      <c r="AI542" s="38">
        <f>[2]Calculations!AE510</f>
        <v>0</v>
      </c>
      <c r="AJ542" s="38">
        <f>[2]Calculations!AQ510</f>
        <v>0</v>
      </c>
      <c r="AK542" s="38">
        <f>[2]Calculations!AF510</f>
        <v>0</v>
      </c>
      <c r="AL542" s="38">
        <f>[2]Calculations!AR510</f>
        <v>0</v>
      </c>
      <c r="AM542" s="38">
        <f>[2]Calculations!AG510</f>
        <v>0</v>
      </c>
      <c r="AN542" s="38">
        <f>[2]Calculations!AS510</f>
        <v>0</v>
      </c>
      <c r="AO542" s="38">
        <f>[2]Calculations!AH510</f>
        <v>0</v>
      </c>
      <c r="AP542" s="38">
        <f>[2]Calculations!AT510</f>
        <v>0</v>
      </c>
      <c r="AQ542" s="38">
        <f>[2]Calculations!AI510</f>
        <v>0</v>
      </c>
      <c r="AR542" s="38">
        <f>[2]Calculations!AU510</f>
        <v>0</v>
      </c>
      <c r="AS542" s="38">
        <f>[2]Calculations!AJ510</f>
        <v>0</v>
      </c>
      <c r="AT542" s="38">
        <f>[2]Calculations!AV510</f>
        <v>0</v>
      </c>
      <c r="AU542" s="38">
        <f>[2]Calculations!AK510</f>
        <v>0</v>
      </c>
      <c r="AV542" s="38">
        <f>[2]Calculations!AW510</f>
        <v>0</v>
      </c>
      <c r="AW542" s="13"/>
      <c r="AX542" s="13"/>
      <c r="AY542" s="85" t="str">
        <f>[2]Calculations!D510</f>
        <v>Land Supply 2018</v>
      </c>
    </row>
    <row r="543" spans="2:51" ht="14.5" x14ac:dyDescent="0.35">
      <c r="B543" s="13" t="str">
        <f>[2]Calculations!A511</f>
        <v>Brad_Cap_800</v>
      </c>
      <c r="C543" s="30" t="str">
        <f>[2]Calculations!B511</f>
        <v>Land Known As Holt Town Waterfront, Bounded By Ash</v>
      </c>
      <c r="D543" s="13" t="str">
        <f>[2]Calculations!C511</f>
        <v>Residential</v>
      </c>
      <c r="E543" s="38">
        <f>[2]Calculations!E511</f>
        <v>31.439699999999998</v>
      </c>
      <c r="F543" s="38">
        <f>[2]Calculations!I511</f>
        <v>27.996746123081</v>
      </c>
      <c r="G543" s="38">
        <f>[2]Calculations!M511</f>
        <v>89.049024396164725</v>
      </c>
      <c r="H543" s="38">
        <f>[2]Calculations!H511</f>
        <v>0.88214601876300003</v>
      </c>
      <c r="I543" s="38">
        <f>[2]Calculations!L511</f>
        <v>2.8058347209515362</v>
      </c>
      <c r="J543" s="38">
        <f>[2]Calculations!G511</f>
        <v>0.37784798774599998</v>
      </c>
      <c r="K543" s="38">
        <f>[2]Calculations!K511</f>
        <v>1.2018180445296871</v>
      </c>
      <c r="L543" s="38">
        <f>[2]Calculations!F511</f>
        <v>2.1829598704099999</v>
      </c>
      <c r="M543" s="38">
        <f>[2]Calculations!J511</f>
        <v>6.9433228383540557</v>
      </c>
      <c r="N543" s="38">
        <f>[2]Calculations!V511</f>
        <v>0</v>
      </c>
      <c r="O543" s="38">
        <f>[2]Calculations!W511</f>
        <v>0</v>
      </c>
      <c r="P543" s="38">
        <f>[2]Calculations!O511</f>
        <v>0.83669102682200003</v>
      </c>
      <c r="Q543" s="38">
        <f>[2]Calculations!S511</f>
        <v>2.6612563950101311</v>
      </c>
      <c r="R543" s="38">
        <f>[2]Calculations!Q511</f>
        <v>0.82669102682200002</v>
      </c>
      <c r="S543" s="38">
        <f>[2]Calculations!T511</f>
        <v>2.629449475732911</v>
      </c>
      <c r="T543" s="38">
        <f>[2]Calculations!R511</f>
        <v>0.30970489724900002</v>
      </c>
      <c r="U543" s="38">
        <f>[2]Calculations!U511</f>
        <v>0.98507586665585245</v>
      </c>
      <c r="V543" s="38" t="str">
        <f>[2]Calculations!X511</f>
        <v>Not Modelled</v>
      </c>
      <c r="W543" s="38" t="str">
        <f>[2]Calculations!Y511</f>
        <v>N/A</v>
      </c>
      <c r="X543" s="38" t="s">
        <v>100</v>
      </c>
      <c r="Y543" s="73" t="s">
        <v>108</v>
      </c>
      <c r="Z543" s="73" t="s">
        <v>109</v>
      </c>
      <c r="AA543" s="38">
        <f>[2]Calculations!AA511</f>
        <v>0.57326522934799995</v>
      </c>
      <c r="AB543" s="38">
        <f>[2]Calculations!AM511</f>
        <v>1.8233800874308597</v>
      </c>
      <c r="AC543" s="38">
        <f>[2]Calculations!AB511</f>
        <v>0</v>
      </c>
      <c r="AD543" s="38">
        <f>[2]Calculations!AN511</f>
        <v>0</v>
      </c>
      <c r="AE543" s="38">
        <f>[2]Calculations!AC511</f>
        <v>0</v>
      </c>
      <c r="AF543" s="38">
        <f>[2]Calculations!AO511</f>
        <v>0</v>
      </c>
      <c r="AG543" s="38">
        <f>[2]Calculations!AD511</f>
        <v>0</v>
      </c>
      <c r="AH543" s="38">
        <f>[2]Calculations!AP511</f>
        <v>0</v>
      </c>
      <c r="AI543" s="38">
        <f>[2]Calculations!AE511</f>
        <v>0</v>
      </c>
      <c r="AJ543" s="38">
        <f>[2]Calculations!AQ511</f>
        <v>0</v>
      </c>
      <c r="AK543" s="38">
        <f>[2]Calculations!AF511</f>
        <v>0</v>
      </c>
      <c r="AL543" s="38">
        <f>[2]Calculations!AR511</f>
        <v>0</v>
      </c>
      <c r="AM543" s="38">
        <f>[2]Calculations!AG511</f>
        <v>8.8119999999699994E-2</v>
      </c>
      <c r="AN543" s="38">
        <f>[2]Calculations!AS511</f>
        <v>0.28028257266990458</v>
      </c>
      <c r="AO543" s="38">
        <f>[2]Calculations!AH511</f>
        <v>0</v>
      </c>
      <c r="AP543" s="38">
        <f>[2]Calculations!AT511</f>
        <v>0</v>
      </c>
      <c r="AQ543" s="38">
        <f>[2]Calculations!AI511</f>
        <v>31.439710744999999</v>
      </c>
      <c r="AR543" s="38">
        <f>[2]Calculations!AU511</f>
        <v>100.00003417653475</v>
      </c>
      <c r="AS543" s="38">
        <f>[2]Calculations!AJ511</f>
        <v>0</v>
      </c>
      <c r="AT543" s="38">
        <f>[2]Calculations!AV511</f>
        <v>0</v>
      </c>
      <c r="AU543" s="38">
        <f>[2]Calculations!AK511</f>
        <v>0</v>
      </c>
      <c r="AV543" s="38">
        <f>[2]Calculations!AW511</f>
        <v>0</v>
      </c>
      <c r="AW543" s="13"/>
      <c r="AX543" s="13"/>
      <c r="AY543" s="85" t="str">
        <f>[2]Calculations!D511</f>
        <v>Land Supply 2018</v>
      </c>
    </row>
    <row r="544" spans="2:51" ht="26" x14ac:dyDescent="0.35">
      <c r="B544" s="13" t="str">
        <f>[2]Calculations!A512</f>
        <v>Brad_Cap_901</v>
      </c>
      <c r="C544" s="30" t="str">
        <f>[2]Calculations!B512</f>
        <v>Alderman Square</v>
      </c>
      <c r="D544" s="13" t="str">
        <f>[2]Calculations!C512</f>
        <v>Residential</v>
      </c>
      <c r="E544" s="38">
        <f>[2]Calculations!E512</f>
        <v>0.330646</v>
      </c>
      <c r="F544" s="38">
        <f>[2]Calculations!I512</f>
        <v>0.330646</v>
      </c>
      <c r="G544" s="38">
        <f>[2]Calculations!M512</f>
        <v>100</v>
      </c>
      <c r="H544" s="38">
        <f>[2]Calculations!H512</f>
        <v>0</v>
      </c>
      <c r="I544" s="38">
        <f>[2]Calculations!L512</f>
        <v>0</v>
      </c>
      <c r="J544" s="38">
        <f>[2]Calculations!G512</f>
        <v>0</v>
      </c>
      <c r="K544" s="38">
        <f>[2]Calculations!K512</f>
        <v>0</v>
      </c>
      <c r="L544" s="38">
        <f>[2]Calculations!F512</f>
        <v>0</v>
      </c>
      <c r="M544" s="38">
        <f>[2]Calculations!J512</f>
        <v>0</v>
      </c>
      <c r="N544" s="38">
        <f>[2]Calculations!V512</f>
        <v>0</v>
      </c>
      <c r="O544" s="38">
        <f>[2]Calculations!W512</f>
        <v>0</v>
      </c>
      <c r="P544" s="38">
        <f>[2]Calculations!O512</f>
        <v>0</v>
      </c>
      <c r="Q544" s="38">
        <f>[2]Calculations!S512</f>
        <v>0</v>
      </c>
      <c r="R544" s="38">
        <f>[2]Calculations!Q512</f>
        <v>0</v>
      </c>
      <c r="S544" s="38">
        <f>[2]Calculations!T512</f>
        <v>0</v>
      </c>
      <c r="T544" s="38">
        <f>[2]Calculations!R512</f>
        <v>0</v>
      </c>
      <c r="U544" s="38">
        <f>[2]Calculations!U512</f>
        <v>0</v>
      </c>
      <c r="V544" s="38" t="str">
        <f>[2]Calculations!X512</f>
        <v>Not Modelled</v>
      </c>
      <c r="W544" s="38" t="str">
        <f>[2]Calculations!Y512</f>
        <v>N/A</v>
      </c>
      <c r="X544" s="38" t="s">
        <v>100</v>
      </c>
      <c r="Y544" s="73" t="s">
        <v>106</v>
      </c>
      <c r="Z544" s="74" t="s">
        <v>107</v>
      </c>
      <c r="AA544" s="38">
        <f>[2]Calculations!AA512</f>
        <v>0</v>
      </c>
      <c r="AB544" s="38">
        <f>[2]Calculations!AM512</f>
        <v>0</v>
      </c>
      <c r="AC544" s="38">
        <f>[2]Calculations!AB512</f>
        <v>0</v>
      </c>
      <c r="AD544" s="38">
        <f>[2]Calculations!AN512</f>
        <v>0</v>
      </c>
      <c r="AE544" s="38">
        <f>[2]Calculations!AC512</f>
        <v>0</v>
      </c>
      <c r="AF544" s="38">
        <f>[2]Calculations!AO512</f>
        <v>0</v>
      </c>
      <c r="AG544" s="38">
        <f>[2]Calculations!AD512</f>
        <v>0</v>
      </c>
      <c r="AH544" s="38">
        <f>[2]Calculations!AP512</f>
        <v>0</v>
      </c>
      <c r="AI544" s="38">
        <f>[2]Calculations!AE512</f>
        <v>0</v>
      </c>
      <c r="AJ544" s="38">
        <f>[2]Calculations!AQ512</f>
        <v>0</v>
      </c>
      <c r="AK544" s="38">
        <f>[2]Calculations!AF512</f>
        <v>0</v>
      </c>
      <c r="AL544" s="38">
        <f>[2]Calculations!AR512</f>
        <v>0</v>
      </c>
      <c r="AM544" s="38">
        <f>[2]Calculations!AG512</f>
        <v>0</v>
      </c>
      <c r="AN544" s="38">
        <f>[2]Calculations!AS512</f>
        <v>0</v>
      </c>
      <c r="AO544" s="38">
        <f>[2]Calculations!AH512</f>
        <v>0</v>
      </c>
      <c r="AP544" s="38">
        <f>[2]Calculations!AT512</f>
        <v>0</v>
      </c>
      <c r="AQ544" s="38">
        <f>[2]Calculations!AI512</f>
        <v>0.33064575499999999</v>
      </c>
      <c r="AR544" s="38">
        <f>[2]Calculations!AU512</f>
        <v>99.99992590262697</v>
      </c>
      <c r="AS544" s="38">
        <f>[2]Calculations!AJ512</f>
        <v>0</v>
      </c>
      <c r="AT544" s="38">
        <f>[2]Calculations!AV512</f>
        <v>0</v>
      </c>
      <c r="AU544" s="38">
        <f>[2]Calculations!AK512</f>
        <v>0</v>
      </c>
      <c r="AV544" s="38">
        <f>[2]Calculations!AW512</f>
        <v>0</v>
      </c>
      <c r="AW544" s="13"/>
      <c r="AX544" s="13"/>
      <c r="AY544" s="85" t="str">
        <f>[2]Calculations!D512</f>
        <v>Land Supply 2018</v>
      </c>
    </row>
    <row r="545" spans="2:51" ht="26" x14ac:dyDescent="0.35">
      <c r="B545" s="13" t="str">
        <f>[2]Calculations!A513</f>
        <v>Brad_Cap_902</v>
      </c>
      <c r="C545" s="30" t="str">
        <f>[2]Calculations!B513</f>
        <v>Snell Street</v>
      </c>
      <c r="D545" s="13" t="str">
        <f>[2]Calculations!C513</f>
        <v>Residential</v>
      </c>
      <c r="E545" s="38">
        <f>[2]Calculations!E513</f>
        <v>0.121117</v>
      </c>
      <c r="F545" s="38">
        <f>[2]Calculations!I513</f>
        <v>0.121117</v>
      </c>
      <c r="G545" s="38">
        <f>[2]Calculations!M513</f>
        <v>100</v>
      </c>
      <c r="H545" s="38">
        <f>[2]Calculations!H513</f>
        <v>0</v>
      </c>
      <c r="I545" s="38">
        <f>[2]Calculations!L513</f>
        <v>0</v>
      </c>
      <c r="J545" s="38">
        <f>[2]Calculations!G513</f>
        <v>0</v>
      </c>
      <c r="K545" s="38">
        <f>[2]Calculations!K513</f>
        <v>0</v>
      </c>
      <c r="L545" s="38">
        <f>[2]Calculations!F513</f>
        <v>0</v>
      </c>
      <c r="M545" s="38">
        <f>[2]Calculations!J513</f>
        <v>0</v>
      </c>
      <c r="N545" s="38">
        <f>[2]Calculations!V513</f>
        <v>0</v>
      </c>
      <c r="O545" s="38">
        <f>[2]Calculations!W513</f>
        <v>0</v>
      </c>
      <c r="P545" s="38">
        <f>[2]Calculations!O513</f>
        <v>0</v>
      </c>
      <c r="Q545" s="38">
        <f>[2]Calculations!S513</f>
        <v>0</v>
      </c>
      <c r="R545" s="38">
        <f>[2]Calculations!Q513</f>
        <v>0</v>
      </c>
      <c r="S545" s="38">
        <f>[2]Calculations!T513</f>
        <v>0</v>
      </c>
      <c r="T545" s="38">
        <f>[2]Calculations!R513</f>
        <v>0</v>
      </c>
      <c r="U545" s="38">
        <f>[2]Calculations!U513</f>
        <v>0</v>
      </c>
      <c r="V545" s="38" t="str">
        <f>[2]Calculations!X513</f>
        <v>Not Modelled</v>
      </c>
      <c r="W545" s="38" t="str">
        <f>[2]Calculations!Y513</f>
        <v>N/A</v>
      </c>
      <c r="X545" s="38" t="s">
        <v>100</v>
      </c>
      <c r="Y545" s="73" t="s">
        <v>106</v>
      </c>
      <c r="Z545" s="74" t="s">
        <v>107</v>
      </c>
      <c r="AA545" s="38">
        <f>[2]Calculations!AA513</f>
        <v>0</v>
      </c>
      <c r="AB545" s="38">
        <f>[2]Calculations!AM513</f>
        <v>0</v>
      </c>
      <c r="AC545" s="38">
        <f>[2]Calculations!AB513</f>
        <v>0</v>
      </c>
      <c r="AD545" s="38">
        <f>[2]Calculations!AN513</f>
        <v>0</v>
      </c>
      <c r="AE545" s="38">
        <f>[2]Calculations!AC513</f>
        <v>0</v>
      </c>
      <c r="AF545" s="38">
        <f>[2]Calculations!AO513</f>
        <v>0</v>
      </c>
      <c r="AG545" s="38">
        <f>[2]Calculations!AD513</f>
        <v>0</v>
      </c>
      <c r="AH545" s="38">
        <f>[2]Calculations!AP513</f>
        <v>0</v>
      </c>
      <c r="AI545" s="38">
        <f>[2]Calculations!AE513</f>
        <v>0</v>
      </c>
      <c r="AJ545" s="38">
        <f>[2]Calculations!AQ513</f>
        <v>0</v>
      </c>
      <c r="AK545" s="38">
        <f>[2]Calculations!AF513</f>
        <v>0</v>
      </c>
      <c r="AL545" s="38">
        <f>[2]Calculations!AR513</f>
        <v>0</v>
      </c>
      <c r="AM545" s="38">
        <f>[2]Calculations!AG513</f>
        <v>0</v>
      </c>
      <c r="AN545" s="38">
        <f>[2]Calculations!AS513</f>
        <v>0</v>
      </c>
      <c r="AO545" s="38">
        <f>[2]Calculations!AH513</f>
        <v>0</v>
      </c>
      <c r="AP545" s="38">
        <f>[2]Calculations!AT513</f>
        <v>0</v>
      </c>
      <c r="AQ545" s="38">
        <f>[2]Calculations!AI513</f>
        <v>0.12111672000199999</v>
      </c>
      <c r="AR545" s="38">
        <f>[2]Calculations!AU513</f>
        <v>99.999768820231665</v>
      </c>
      <c r="AS545" s="38">
        <f>[2]Calculations!AJ513</f>
        <v>0</v>
      </c>
      <c r="AT545" s="38">
        <f>[2]Calculations!AV513</f>
        <v>0</v>
      </c>
      <c r="AU545" s="38">
        <f>[2]Calculations!AK513</f>
        <v>0</v>
      </c>
      <c r="AV545" s="38">
        <f>[2]Calculations!AW513</f>
        <v>0</v>
      </c>
      <c r="AW545" s="13"/>
      <c r="AX545" s="13"/>
      <c r="AY545" s="85" t="str">
        <f>[2]Calculations!D513</f>
        <v>Land Supply 2018</v>
      </c>
    </row>
    <row r="546" spans="2:51" ht="14.5" x14ac:dyDescent="0.35">
      <c r="B546" s="13" t="str">
        <f>[2]Calculations!A514</f>
        <v>CC_Cap_002a</v>
      </c>
      <c r="C546" s="30" t="str">
        <f>[2]Calculations!B514</f>
        <v>Crown Street (Plots C4-8, Great Jackson Street MP)</v>
      </c>
      <c r="D546" s="13" t="str">
        <f>[2]Calculations!C514</f>
        <v>Residential</v>
      </c>
      <c r="E546" s="38">
        <f>[2]Calculations!E514</f>
        <v>1.1176600000000001</v>
      </c>
      <c r="F546" s="38">
        <f>[2]Calculations!I514</f>
        <v>1.1176600000000001</v>
      </c>
      <c r="G546" s="38">
        <f>[2]Calculations!M514</f>
        <v>100</v>
      </c>
      <c r="H546" s="38">
        <f>[2]Calculations!H514</f>
        <v>0</v>
      </c>
      <c r="I546" s="38">
        <f>[2]Calculations!L514</f>
        <v>0</v>
      </c>
      <c r="J546" s="38">
        <f>[2]Calculations!G514</f>
        <v>0</v>
      </c>
      <c r="K546" s="38">
        <f>[2]Calculations!K514</f>
        <v>0</v>
      </c>
      <c r="L546" s="38">
        <f>[2]Calculations!F514</f>
        <v>0</v>
      </c>
      <c r="M546" s="38">
        <f>[2]Calculations!J514</f>
        <v>0</v>
      </c>
      <c r="N546" s="38">
        <f>[2]Calculations!V514</f>
        <v>0</v>
      </c>
      <c r="O546" s="38">
        <f>[2]Calculations!W514</f>
        <v>0</v>
      </c>
      <c r="P546" s="38">
        <f>[2]Calculations!O514</f>
        <v>1.8395999999999999E-2</v>
      </c>
      <c r="Q546" s="38">
        <f>[2]Calculations!S514</f>
        <v>1.6459388364976826</v>
      </c>
      <c r="R546" s="38">
        <f>[2]Calculations!Q514</f>
        <v>0</v>
      </c>
      <c r="S546" s="38">
        <f>[2]Calculations!T514</f>
        <v>0</v>
      </c>
      <c r="T546" s="38">
        <f>[2]Calculations!R514</f>
        <v>0</v>
      </c>
      <c r="U546" s="38">
        <f>[2]Calculations!U514</f>
        <v>0</v>
      </c>
      <c r="V546" s="38" t="str">
        <f>[2]Calculations!X514</f>
        <v>Not Modelled</v>
      </c>
      <c r="W546" s="38" t="str">
        <f>[2]Calculations!Y514</f>
        <v>N/A</v>
      </c>
      <c r="X546" s="38" t="s">
        <v>100</v>
      </c>
      <c r="Y546" s="73" t="s">
        <v>105</v>
      </c>
      <c r="Z546" s="73" t="s">
        <v>1066</v>
      </c>
      <c r="AA546" s="38">
        <f>[2]Calculations!AA514</f>
        <v>0</v>
      </c>
      <c r="AB546" s="38">
        <f>[2]Calculations!AM514</f>
        <v>0</v>
      </c>
      <c r="AC546" s="38">
        <f>[2]Calculations!AB514</f>
        <v>0</v>
      </c>
      <c r="AD546" s="38">
        <f>[2]Calculations!AN514</f>
        <v>0</v>
      </c>
      <c r="AE546" s="38">
        <f>[2]Calculations!AC514</f>
        <v>0</v>
      </c>
      <c r="AF546" s="38">
        <f>[2]Calculations!AO514</f>
        <v>0</v>
      </c>
      <c r="AG546" s="38">
        <f>[2]Calculations!AD514</f>
        <v>0</v>
      </c>
      <c r="AH546" s="38">
        <f>[2]Calculations!AP514</f>
        <v>0</v>
      </c>
      <c r="AI546" s="38">
        <f>[2]Calculations!AE514</f>
        <v>0</v>
      </c>
      <c r="AJ546" s="38">
        <f>[2]Calculations!AQ514</f>
        <v>0</v>
      </c>
      <c r="AK546" s="38">
        <f>[2]Calculations!AF514</f>
        <v>0</v>
      </c>
      <c r="AL546" s="38">
        <f>[2]Calculations!AR514</f>
        <v>0</v>
      </c>
      <c r="AM546" s="38">
        <f>[2]Calculations!AG514</f>
        <v>0</v>
      </c>
      <c r="AN546" s="38">
        <f>[2]Calculations!AS514</f>
        <v>0</v>
      </c>
      <c r="AO546" s="38">
        <f>[2]Calculations!AH514</f>
        <v>0</v>
      </c>
      <c r="AP546" s="38">
        <f>[2]Calculations!AT514</f>
        <v>0</v>
      </c>
      <c r="AQ546" s="38">
        <f>[2]Calculations!AI514</f>
        <v>1.1176591600100001</v>
      </c>
      <c r="AR546" s="38">
        <f>[2]Calculations!AU514</f>
        <v>99.999924843870218</v>
      </c>
      <c r="AS546" s="38">
        <f>[2]Calculations!AJ514</f>
        <v>0</v>
      </c>
      <c r="AT546" s="38">
        <f>[2]Calculations!AV514</f>
        <v>0</v>
      </c>
      <c r="AU546" s="38">
        <f>[2]Calculations!AK514</f>
        <v>0</v>
      </c>
      <c r="AV546" s="38">
        <f>[2]Calculations!AW514</f>
        <v>0</v>
      </c>
      <c r="AW546" s="13"/>
      <c r="AX546" s="13"/>
      <c r="AY546" s="85" t="str">
        <f>[2]Calculations!D514</f>
        <v>Land Supply 2018</v>
      </c>
    </row>
    <row r="547" spans="2:51" ht="14.5" x14ac:dyDescent="0.35">
      <c r="B547" s="13" t="str">
        <f>[2]Calculations!A515</f>
        <v>CC_Cap_002b</v>
      </c>
      <c r="C547" s="30" t="str">
        <f>[2]Calculations!B515</f>
        <v>Crown Street (Plot C1 and C2 - Great Jackson Street MP)</v>
      </c>
      <c r="D547" s="13" t="str">
        <f>[2]Calculations!C515</f>
        <v>Residential</v>
      </c>
      <c r="E547" s="38">
        <f>[2]Calculations!E515</f>
        <v>0.80732899999999996</v>
      </c>
      <c r="F547" s="38">
        <f>[2]Calculations!I515</f>
        <v>0.80732899999999996</v>
      </c>
      <c r="G547" s="38">
        <f>[2]Calculations!M515</f>
        <v>100</v>
      </c>
      <c r="H547" s="38">
        <f>[2]Calculations!H515</f>
        <v>0</v>
      </c>
      <c r="I547" s="38">
        <f>[2]Calculations!L515</f>
        <v>0</v>
      </c>
      <c r="J547" s="38">
        <f>[2]Calculations!G515</f>
        <v>0</v>
      </c>
      <c r="K547" s="38">
        <f>[2]Calculations!K515</f>
        <v>0</v>
      </c>
      <c r="L547" s="38">
        <f>[2]Calculations!F515</f>
        <v>0</v>
      </c>
      <c r="M547" s="38">
        <f>[2]Calculations!J515</f>
        <v>0</v>
      </c>
      <c r="N547" s="38">
        <f>[2]Calculations!V515</f>
        <v>0</v>
      </c>
      <c r="O547" s="38">
        <f>[2]Calculations!W515</f>
        <v>0</v>
      </c>
      <c r="P547" s="38">
        <f>[2]Calculations!O515</f>
        <v>8.2495099999999998E-3</v>
      </c>
      <c r="Q547" s="38">
        <f>[2]Calculations!S515</f>
        <v>1.0218275325177222</v>
      </c>
      <c r="R547" s="38">
        <f>[2]Calculations!Q515</f>
        <v>0</v>
      </c>
      <c r="S547" s="38">
        <f>[2]Calculations!T515</f>
        <v>0</v>
      </c>
      <c r="T547" s="38">
        <f>[2]Calculations!R515</f>
        <v>0</v>
      </c>
      <c r="U547" s="38">
        <f>[2]Calculations!U515</f>
        <v>0</v>
      </c>
      <c r="V547" s="38" t="str">
        <f>[2]Calculations!X515</f>
        <v>Not Modelled</v>
      </c>
      <c r="W547" s="38" t="str">
        <f>[2]Calculations!Y515</f>
        <v>N/A</v>
      </c>
      <c r="X547" s="38" t="s">
        <v>100</v>
      </c>
      <c r="Y547" s="73" t="s">
        <v>105</v>
      </c>
      <c r="Z547" s="73" t="s">
        <v>1066</v>
      </c>
      <c r="AA547" s="38">
        <f>[2]Calculations!AA515</f>
        <v>0</v>
      </c>
      <c r="AB547" s="38">
        <f>[2]Calculations!AM515</f>
        <v>0</v>
      </c>
      <c r="AC547" s="38">
        <f>[2]Calculations!AB515</f>
        <v>0</v>
      </c>
      <c r="AD547" s="38">
        <f>[2]Calculations!AN515</f>
        <v>0</v>
      </c>
      <c r="AE547" s="38">
        <f>[2]Calculations!AC515</f>
        <v>0</v>
      </c>
      <c r="AF547" s="38">
        <f>[2]Calculations!AO515</f>
        <v>0</v>
      </c>
      <c r="AG547" s="38">
        <f>[2]Calculations!AD515</f>
        <v>0</v>
      </c>
      <c r="AH547" s="38">
        <f>[2]Calculations!AP515</f>
        <v>0</v>
      </c>
      <c r="AI547" s="38">
        <f>[2]Calculations!AE515</f>
        <v>0</v>
      </c>
      <c r="AJ547" s="38">
        <f>[2]Calculations!AQ515</f>
        <v>0</v>
      </c>
      <c r="AK547" s="38">
        <f>[2]Calculations!AF515</f>
        <v>0</v>
      </c>
      <c r="AL547" s="38">
        <f>[2]Calculations!AR515</f>
        <v>0</v>
      </c>
      <c r="AM547" s="38">
        <f>[2]Calculations!AG515</f>
        <v>0</v>
      </c>
      <c r="AN547" s="38">
        <f>[2]Calculations!AS515</f>
        <v>0</v>
      </c>
      <c r="AO547" s="38">
        <f>[2]Calculations!AH515</f>
        <v>0</v>
      </c>
      <c r="AP547" s="38">
        <f>[2]Calculations!AT515</f>
        <v>0</v>
      </c>
      <c r="AQ547" s="38">
        <f>[2]Calculations!AI515</f>
        <v>0.80732899999999996</v>
      </c>
      <c r="AR547" s="38">
        <f>[2]Calculations!AU515</f>
        <v>100</v>
      </c>
      <c r="AS547" s="38">
        <f>[2]Calculations!AJ515</f>
        <v>0</v>
      </c>
      <c r="AT547" s="38">
        <f>[2]Calculations!AV515</f>
        <v>0</v>
      </c>
      <c r="AU547" s="38">
        <f>[2]Calculations!AK515</f>
        <v>0</v>
      </c>
      <c r="AV547" s="38">
        <f>[2]Calculations!AW515</f>
        <v>0</v>
      </c>
      <c r="AW547" s="13"/>
      <c r="AX547" s="13"/>
      <c r="AY547" s="85" t="str">
        <f>[2]Calculations!D515</f>
        <v>Land Supply 2018</v>
      </c>
    </row>
    <row r="548" spans="2:51" ht="14.5" x14ac:dyDescent="0.35">
      <c r="B548" s="13" t="str">
        <f>[2]Calculations!A516</f>
        <v>CC_Cap_005</v>
      </c>
      <c r="C548" s="30" t="str">
        <f>[2]Calculations!B516</f>
        <v>Trinity Islands (St John's Masterplan)</v>
      </c>
      <c r="D548" s="13" t="str">
        <f>[2]Calculations!C516</f>
        <v>Residential</v>
      </c>
      <c r="E548" s="38">
        <f>[2]Calculations!E516</f>
        <v>1.7820400000000001</v>
      </c>
      <c r="F548" s="38">
        <f>[2]Calculations!I516</f>
        <v>0.33320271494970011</v>
      </c>
      <c r="G548" s="38">
        <f>[2]Calculations!M516</f>
        <v>18.69782468124734</v>
      </c>
      <c r="H548" s="38">
        <f>[2]Calculations!H516</f>
        <v>1.4353751018400001</v>
      </c>
      <c r="I548" s="38">
        <f>[2]Calculations!L516</f>
        <v>80.546738672532598</v>
      </c>
      <c r="J548" s="38">
        <f>[2]Calculations!G516</f>
        <v>1.2284810309200001E-2</v>
      </c>
      <c r="K548" s="38">
        <f>[2]Calculations!K516</f>
        <v>0.68936782054274881</v>
      </c>
      <c r="L548" s="38">
        <f>[2]Calculations!F516</f>
        <v>1.1773729011000001E-3</v>
      </c>
      <c r="M548" s="38">
        <f>[2]Calculations!J516</f>
        <v>6.6068825677313633E-2</v>
      </c>
      <c r="N548" s="38">
        <f>[2]Calculations!V516</f>
        <v>1.6415996073500001</v>
      </c>
      <c r="O548" s="38">
        <f>[2]Calculations!W516</f>
        <v>92.119122317680862</v>
      </c>
      <c r="P548" s="38">
        <f>[2]Calculations!O516</f>
        <v>0</v>
      </c>
      <c r="Q548" s="38">
        <f>[2]Calculations!S516</f>
        <v>0</v>
      </c>
      <c r="R548" s="38">
        <f>[2]Calculations!Q516</f>
        <v>0</v>
      </c>
      <c r="S548" s="38">
        <f>[2]Calculations!T516</f>
        <v>0</v>
      </c>
      <c r="T548" s="38">
        <f>[2]Calculations!R516</f>
        <v>0</v>
      </c>
      <c r="U548" s="38">
        <f>[2]Calculations!U516</f>
        <v>0</v>
      </c>
      <c r="V548" s="38" t="str">
        <f>[2]Calculations!X516</f>
        <v>Not Modelled</v>
      </c>
      <c r="W548" s="38" t="str">
        <f>[2]Calculations!Y516</f>
        <v>N/A</v>
      </c>
      <c r="X548" s="38" t="s">
        <v>100</v>
      </c>
      <c r="Y548" s="73" t="s">
        <v>108</v>
      </c>
      <c r="Z548" s="73" t="s">
        <v>109</v>
      </c>
      <c r="AA548" s="38">
        <f>[2]Calculations!AA516</f>
        <v>0</v>
      </c>
      <c r="AB548" s="38">
        <f>[2]Calculations!AM516</f>
        <v>0</v>
      </c>
      <c r="AC548" s="38">
        <f>[2]Calculations!AB516</f>
        <v>0</v>
      </c>
      <c r="AD548" s="38">
        <f>[2]Calculations!AN516</f>
        <v>0</v>
      </c>
      <c r="AE548" s="38">
        <f>[2]Calculations!AC516</f>
        <v>0</v>
      </c>
      <c r="AF548" s="38">
        <f>[2]Calculations!AO516</f>
        <v>0</v>
      </c>
      <c r="AG548" s="38">
        <f>[2]Calculations!AD516</f>
        <v>0</v>
      </c>
      <c r="AH548" s="38">
        <f>[2]Calculations!AP516</f>
        <v>0</v>
      </c>
      <c r="AI548" s="38">
        <f>[2]Calculations!AE516</f>
        <v>0</v>
      </c>
      <c r="AJ548" s="38">
        <f>[2]Calculations!AQ516</f>
        <v>0</v>
      </c>
      <c r="AK548" s="38">
        <f>[2]Calculations!AF516</f>
        <v>0</v>
      </c>
      <c r="AL548" s="38">
        <f>[2]Calculations!AR516</f>
        <v>0</v>
      </c>
      <c r="AM548" s="38">
        <f>[2]Calculations!AG516</f>
        <v>0</v>
      </c>
      <c r="AN548" s="38">
        <f>[2]Calculations!AS516</f>
        <v>0</v>
      </c>
      <c r="AO548" s="38">
        <f>[2]Calculations!AH516</f>
        <v>0</v>
      </c>
      <c r="AP548" s="38">
        <f>[2]Calculations!AT516</f>
        <v>0</v>
      </c>
      <c r="AQ548" s="38">
        <f>[2]Calculations!AI516</f>
        <v>3.0058889998500001E-3</v>
      </c>
      <c r="AR548" s="38">
        <f>[2]Calculations!AU516</f>
        <v>0.1686768534853314</v>
      </c>
      <c r="AS548" s="38">
        <f>[2]Calculations!AJ516</f>
        <v>0</v>
      </c>
      <c r="AT548" s="38">
        <f>[2]Calculations!AV516</f>
        <v>0</v>
      </c>
      <c r="AU548" s="38">
        <f>[2]Calculations!AK516</f>
        <v>0</v>
      </c>
      <c r="AV548" s="38">
        <f>[2]Calculations!AW516</f>
        <v>0</v>
      </c>
      <c r="AW548" s="13"/>
      <c r="AX548" s="13"/>
      <c r="AY548" s="85" t="str">
        <f>[2]Calculations!D516</f>
        <v>Land Supply 2018</v>
      </c>
    </row>
    <row r="549" spans="2:51" ht="14.5" x14ac:dyDescent="0.35">
      <c r="B549" s="13" t="str">
        <f>[2]Calculations!A517</f>
        <v>CC_Cap_007</v>
      </c>
      <c r="C549" s="30" t="str">
        <f>[2]Calculations!B517</f>
        <v>Mayfield Development Area</v>
      </c>
      <c r="D549" s="13" t="str">
        <f>[2]Calculations!C517</f>
        <v>Residential</v>
      </c>
      <c r="E549" s="38">
        <f>[2]Calculations!E517</f>
        <v>11.216900000000001</v>
      </c>
      <c r="F549" s="38">
        <f>[2]Calculations!I517</f>
        <v>7.9875361283089994</v>
      </c>
      <c r="G549" s="38">
        <f>[2]Calculations!M517</f>
        <v>71.209836303336914</v>
      </c>
      <c r="H549" s="38">
        <f>[2]Calculations!H517</f>
        <v>1.5772100948800001</v>
      </c>
      <c r="I549" s="38">
        <f>[2]Calculations!L517</f>
        <v>14.06101592133299</v>
      </c>
      <c r="J549" s="38">
        <f>[2]Calculations!G517</f>
        <v>1.1227560196999999</v>
      </c>
      <c r="K549" s="38">
        <f>[2]Calculations!K517</f>
        <v>10.009503692642351</v>
      </c>
      <c r="L549" s="38">
        <f>[2]Calculations!F517</f>
        <v>0.52939775711100001</v>
      </c>
      <c r="M549" s="38">
        <f>[2]Calculations!J517</f>
        <v>4.7196440826877302</v>
      </c>
      <c r="N549" s="38">
        <f>[2]Calculations!V517</f>
        <v>0.31965252699500002</v>
      </c>
      <c r="O549" s="38">
        <f>[2]Calculations!W517</f>
        <v>2.8497403649404025</v>
      </c>
      <c r="P549" s="38">
        <f>[2]Calculations!O517</f>
        <v>1.0198808633709999</v>
      </c>
      <c r="Q549" s="38">
        <f>[2]Calculations!S517</f>
        <v>9.0923594163360626</v>
      </c>
      <c r="R549" s="38">
        <f>[2]Calculations!Q517</f>
        <v>0.54227686337100001</v>
      </c>
      <c r="S549" s="38">
        <f>[2]Calculations!T517</f>
        <v>4.8344628495484487</v>
      </c>
      <c r="T549" s="38">
        <f>[2]Calculations!R517</f>
        <v>0.27848857291899998</v>
      </c>
      <c r="U549" s="38">
        <f>[2]Calculations!U517</f>
        <v>2.4827588096443756</v>
      </c>
      <c r="V549" s="38" t="str">
        <f>[2]Calculations!X517</f>
        <v>Not Modelled</v>
      </c>
      <c r="W549" s="38" t="str">
        <f>[2]Calculations!Y517</f>
        <v>N/A</v>
      </c>
      <c r="X549" s="38" t="s">
        <v>100</v>
      </c>
      <c r="Y549" s="73" t="s">
        <v>102</v>
      </c>
      <c r="Z549" s="73" t="s">
        <v>1070</v>
      </c>
      <c r="AA549" s="38">
        <f>[2]Calculations!AA517</f>
        <v>0.88918988225700002</v>
      </c>
      <c r="AB549" s="38">
        <f>[2]Calculations!AM517</f>
        <v>7.9272337478001944</v>
      </c>
      <c r="AC549" s="38">
        <f>[2]Calculations!AB517</f>
        <v>0</v>
      </c>
      <c r="AD549" s="38">
        <f>[2]Calculations!AN517</f>
        <v>0</v>
      </c>
      <c r="AE549" s="38">
        <f>[2]Calculations!AC517</f>
        <v>0</v>
      </c>
      <c r="AF549" s="38">
        <f>[2]Calculations!AO517</f>
        <v>0</v>
      </c>
      <c r="AG549" s="38">
        <f>[2]Calculations!AD517</f>
        <v>0</v>
      </c>
      <c r="AH549" s="38">
        <f>[2]Calculations!AP517</f>
        <v>0</v>
      </c>
      <c r="AI549" s="38">
        <f>[2]Calculations!AE517</f>
        <v>0</v>
      </c>
      <c r="AJ549" s="38">
        <f>[2]Calculations!AQ517</f>
        <v>0</v>
      </c>
      <c r="AK549" s="38">
        <f>[2]Calculations!AF517</f>
        <v>0</v>
      </c>
      <c r="AL549" s="38">
        <f>[2]Calculations!AR517</f>
        <v>0</v>
      </c>
      <c r="AM549" s="38">
        <f>[2]Calculations!AG517</f>
        <v>0</v>
      </c>
      <c r="AN549" s="38">
        <f>[2]Calculations!AS517</f>
        <v>0</v>
      </c>
      <c r="AO549" s="38">
        <f>[2]Calculations!AH517</f>
        <v>0</v>
      </c>
      <c r="AP549" s="38">
        <f>[2]Calculations!AT517</f>
        <v>0</v>
      </c>
      <c r="AQ549" s="38">
        <f>[2]Calculations!AI517</f>
        <v>11.216880735</v>
      </c>
      <c r="AR549" s="38">
        <f>[2]Calculations!AU517</f>
        <v>99.999828250229555</v>
      </c>
      <c r="AS549" s="38">
        <f>[2]Calculations!AJ517</f>
        <v>0</v>
      </c>
      <c r="AT549" s="38">
        <f>[2]Calculations!AV517</f>
        <v>0</v>
      </c>
      <c r="AU549" s="38">
        <f>[2]Calculations!AK517</f>
        <v>0</v>
      </c>
      <c r="AV549" s="38">
        <f>[2]Calculations!AW517</f>
        <v>0</v>
      </c>
      <c r="AW549" s="13"/>
      <c r="AX549" s="13"/>
      <c r="AY549" s="85" t="str">
        <f>[2]Calculations!D517</f>
        <v>Land Supply 2018</v>
      </c>
    </row>
    <row r="550" spans="2:51" ht="14.5" x14ac:dyDescent="0.35">
      <c r="B550" s="13" t="str">
        <f>[2]Calculations!A518</f>
        <v>CC_Cap_1000</v>
      </c>
      <c r="C550" s="30" t="str">
        <f>[2]Calculations!B518</f>
        <v>Granada House</v>
      </c>
      <c r="D550" s="13" t="str">
        <f>[2]Calculations!C518</f>
        <v>Residential</v>
      </c>
      <c r="E550" s="38">
        <f>[2]Calculations!E518</f>
        <v>0.94639499999999999</v>
      </c>
      <c r="F550" s="38">
        <f>[2]Calculations!I518</f>
        <v>0.87209915895500001</v>
      </c>
      <c r="G550" s="38">
        <f>[2]Calculations!M518</f>
        <v>92.149594931820218</v>
      </c>
      <c r="H550" s="38">
        <f>[2]Calculations!H518</f>
        <v>7.4295841045000005E-2</v>
      </c>
      <c r="I550" s="38">
        <f>[2]Calculations!L518</f>
        <v>7.8504050681797777</v>
      </c>
      <c r="J550" s="38">
        <f>[2]Calculations!G518</f>
        <v>0</v>
      </c>
      <c r="K550" s="38">
        <f>[2]Calculations!K518</f>
        <v>0</v>
      </c>
      <c r="L550" s="38">
        <f>[2]Calculations!F518</f>
        <v>0</v>
      </c>
      <c r="M550" s="38">
        <f>[2]Calculations!J518</f>
        <v>0</v>
      </c>
      <c r="N550" s="38">
        <f>[2]Calculations!V518</f>
        <v>0.53234751225200005</v>
      </c>
      <c r="O550" s="38">
        <f>[2]Calculations!W518</f>
        <v>56.250034314636075</v>
      </c>
      <c r="P550" s="38">
        <f>[2]Calculations!O518</f>
        <v>4.1736672154507005E-3</v>
      </c>
      <c r="Q550" s="38">
        <f>[2]Calculations!S518</f>
        <v>0.44100689621677003</v>
      </c>
      <c r="R550" s="38">
        <f>[2]Calculations!Q518</f>
        <v>4.1736672154507005E-3</v>
      </c>
      <c r="S550" s="38">
        <f>[2]Calculations!T518</f>
        <v>0.44100689621677003</v>
      </c>
      <c r="T550" s="38">
        <f>[2]Calculations!R518</f>
        <v>4.0221650030700002E-5</v>
      </c>
      <c r="U550" s="38">
        <f>[2]Calculations!U518</f>
        <v>4.2499854744266399E-3</v>
      </c>
      <c r="V550" s="38" t="str">
        <f>[2]Calculations!X518</f>
        <v>Not Modelled</v>
      </c>
      <c r="W550" s="38" t="str">
        <f>[2]Calculations!Y518</f>
        <v>N/A</v>
      </c>
      <c r="X550" s="38" t="s">
        <v>100</v>
      </c>
      <c r="Y550" s="73" t="s">
        <v>105</v>
      </c>
      <c r="Z550" s="73" t="s">
        <v>1066</v>
      </c>
      <c r="AA550" s="38">
        <f>[2]Calculations!AA518</f>
        <v>0</v>
      </c>
      <c r="AB550" s="38">
        <f>[2]Calculations!AM518</f>
        <v>0</v>
      </c>
      <c r="AC550" s="38">
        <f>[2]Calculations!AB518</f>
        <v>0</v>
      </c>
      <c r="AD550" s="38">
        <f>[2]Calculations!AN518</f>
        <v>0</v>
      </c>
      <c r="AE550" s="38">
        <f>[2]Calculations!AC518</f>
        <v>0</v>
      </c>
      <c r="AF550" s="38">
        <f>[2]Calculations!AO518</f>
        <v>0</v>
      </c>
      <c r="AG550" s="38">
        <f>[2]Calculations!AD518</f>
        <v>0</v>
      </c>
      <c r="AH550" s="38">
        <f>[2]Calculations!AP518</f>
        <v>0</v>
      </c>
      <c r="AI550" s="38">
        <f>[2]Calculations!AE518</f>
        <v>0</v>
      </c>
      <c r="AJ550" s="38">
        <f>[2]Calculations!AQ518</f>
        <v>0</v>
      </c>
      <c r="AK550" s="38">
        <f>[2]Calculations!AF518</f>
        <v>0</v>
      </c>
      <c r="AL550" s="38">
        <f>[2]Calculations!AR518</f>
        <v>0</v>
      </c>
      <c r="AM550" s="38">
        <f>[2]Calculations!AG518</f>
        <v>0</v>
      </c>
      <c r="AN550" s="38">
        <f>[2]Calculations!AS518</f>
        <v>0</v>
      </c>
      <c r="AO550" s="38">
        <f>[2]Calculations!AH518</f>
        <v>0</v>
      </c>
      <c r="AP550" s="38">
        <f>[2]Calculations!AT518</f>
        <v>0</v>
      </c>
      <c r="AQ550" s="38">
        <f>[2]Calculations!AI518</f>
        <v>0</v>
      </c>
      <c r="AR550" s="38">
        <f>[2]Calculations!AU518</f>
        <v>0</v>
      </c>
      <c r="AS550" s="38">
        <f>[2]Calculations!AJ518</f>
        <v>0</v>
      </c>
      <c r="AT550" s="38">
        <f>[2]Calculations!AV518</f>
        <v>0</v>
      </c>
      <c r="AU550" s="38">
        <f>[2]Calculations!AK518</f>
        <v>0</v>
      </c>
      <c r="AV550" s="38">
        <f>[2]Calculations!AW518</f>
        <v>0</v>
      </c>
      <c r="AW550" s="13"/>
      <c r="AX550" s="13"/>
      <c r="AY550" s="85" t="str">
        <f>[2]Calculations!D518</f>
        <v>Land Supply 2018</v>
      </c>
    </row>
    <row r="551" spans="2:51" ht="14.5" x14ac:dyDescent="0.35">
      <c r="B551" s="13" t="str">
        <f>[2]Calculations!A519</f>
        <v>CC_Cap_1001</v>
      </c>
      <c r="C551" s="30" t="str">
        <f>[2]Calculations!B519</f>
        <v>Piccadilly Tower, Ducie Street</v>
      </c>
      <c r="D551" s="13" t="str">
        <f>[2]Calculations!C519</f>
        <v>Residential</v>
      </c>
      <c r="E551" s="38">
        <f>[2]Calculations!E519</f>
        <v>1.55017</v>
      </c>
      <c r="F551" s="38">
        <f>[2]Calculations!I519</f>
        <v>1.5485655679589201</v>
      </c>
      <c r="G551" s="38">
        <f>[2]Calculations!M519</f>
        <v>99.896499607070197</v>
      </c>
      <c r="H551" s="38">
        <f>[2]Calculations!H519</f>
        <v>0</v>
      </c>
      <c r="I551" s="38">
        <f>[2]Calculations!L519</f>
        <v>0</v>
      </c>
      <c r="J551" s="38">
        <f>[2]Calculations!G519</f>
        <v>0</v>
      </c>
      <c r="K551" s="38">
        <f>[2]Calculations!K519</f>
        <v>0</v>
      </c>
      <c r="L551" s="38">
        <f>[2]Calculations!F519</f>
        <v>1.6044320410799999E-3</v>
      </c>
      <c r="M551" s="38">
        <f>[2]Calculations!J519</f>
        <v>0.10350039292980769</v>
      </c>
      <c r="N551" s="38">
        <f>[2]Calculations!V519</f>
        <v>0</v>
      </c>
      <c r="O551" s="38">
        <f>[2]Calculations!W519</f>
        <v>0</v>
      </c>
      <c r="P551" s="38">
        <f>[2]Calculations!O519</f>
        <v>2.70252089981E-2</v>
      </c>
      <c r="Q551" s="38">
        <f>[2]Calculations!S519</f>
        <v>1.7433706624499248</v>
      </c>
      <c r="R551" s="38">
        <f>[2]Calculations!Q519</f>
        <v>2.70252089981E-2</v>
      </c>
      <c r="S551" s="38">
        <f>[2]Calculations!T519</f>
        <v>1.7433706624499248</v>
      </c>
      <c r="T551" s="38">
        <f>[2]Calculations!R519</f>
        <v>0</v>
      </c>
      <c r="U551" s="38">
        <f>[2]Calculations!U519</f>
        <v>0</v>
      </c>
      <c r="V551" s="38" t="str">
        <f>[2]Calculations!X519</f>
        <v>Not Modelled</v>
      </c>
      <c r="W551" s="38" t="str">
        <f>[2]Calculations!Y519</f>
        <v>N/A</v>
      </c>
      <c r="X551" s="38" t="s">
        <v>100</v>
      </c>
      <c r="Y551" s="73" t="s">
        <v>108</v>
      </c>
      <c r="Z551" s="73" t="s">
        <v>109</v>
      </c>
      <c r="AA551" s="38">
        <f>[2]Calculations!AA519</f>
        <v>0</v>
      </c>
      <c r="AB551" s="38">
        <f>[2]Calculations!AM519</f>
        <v>0</v>
      </c>
      <c r="AC551" s="38">
        <f>[2]Calculations!AB519</f>
        <v>0</v>
      </c>
      <c r="AD551" s="38">
        <f>[2]Calculations!AN519</f>
        <v>0</v>
      </c>
      <c r="AE551" s="38">
        <f>[2]Calculations!AC519</f>
        <v>0</v>
      </c>
      <c r="AF551" s="38">
        <f>[2]Calculations!AO519</f>
        <v>0</v>
      </c>
      <c r="AG551" s="38">
        <f>[2]Calculations!AD519</f>
        <v>0</v>
      </c>
      <c r="AH551" s="38">
        <f>[2]Calculations!AP519</f>
        <v>0</v>
      </c>
      <c r="AI551" s="38">
        <f>[2]Calculations!AE519</f>
        <v>0</v>
      </c>
      <c r="AJ551" s="38">
        <f>[2]Calculations!AQ519</f>
        <v>0</v>
      </c>
      <c r="AK551" s="38">
        <f>[2]Calculations!AF519</f>
        <v>0</v>
      </c>
      <c r="AL551" s="38">
        <f>[2]Calculations!AR519</f>
        <v>0</v>
      </c>
      <c r="AM551" s="38">
        <f>[2]Calculations!AG519</f>
        <v>0</v>
      </c>
      <c r="AN551" s="38">
        <f>[2]Calculations!AS519</f>
        <v>0</v>
      </c>
      <c r="AO551" s="38">
        <f>[2]Calculations!AH519</f>
        <v>0</v>
      </c>
      <c r="AP551" s="38">
        <f>[2]Calculations!AT519</f>
        <v>0</v>
      </c>
      <c r="AQ551" s="38">
        <f>[2]Calculations!AI519</f>
        <v>1.55017085501</v>
      </c>
      <c r="AR551" s="38">
        <f>[2]Calculations!AU519</f>
        <v>100.00005515588613</v>
      </c>
      <c r="AS551" s="38">
        <f>[2]Calculations!AJ519</f>
        <v>0</v>
      </c>
      <c r="AT551" s="38">
        <f>[2]Calculations!AV519</f>
        <v>0</v>
      </c>
      <c r="AU551" s="38">
        <f>[2]Calculations!AK519</f>
        <v>0</v>
      </c>
      <c r="AV551" s="38">
        <f>[2]Calculations!AW519</f>
        <v>0</v>
      </c>
      <c r="AW551" s="13"/>
      <c r="AX551" s="13"/>
      <c r="AY551" s="85" t="str">
        <f>[2]Calculations!D519</f>
        <v>Land Supply 2018</v>
      </c>
    </row>
    <row r="552" spans="2:51" ht="14.5" x14ac:dyDescent="0.35">
      <c r="B552" s="13" t="str">
        <f>[2]Calculations!A520</f>
        <v>CC_Cap_506</v>
      </c>
      <c r="C552" s="30" t="str">
        <f>[2]Calculations!B520</f>
        <v>Alpha Place</v>
      </c>
      <c r="D552" s="13" t="str">
        <f>[2]Calculations!C520</f>
        <v>Residential</v>
      </c>
      <c r="E552" s="38">
        <f>[2]Calculations!E520</f>
        <v>4.47409E-2</v>
      </c>
      <c r="F552" s="38">
        <f>[2]Calculations!I520</f>
        <v>1.0663936147499997E-2</v>
      </c>
      <c r="G552" s="38">
        <f>[2]Calculations!M520</f>
        <v>23.834871778395154</v>
      </c>
      <c r="H552" s="38">
        <f>[2]Calculations!H520</f>
        <v>3.4076963852500003E-2</v>
      </c>
      <c r="I552" s="38">
        <f>[2]Calculations!L520</f>
        <v>76.165128221604846</v>
      </c>
      <c r="J552" s="38">
        <f>[2]Calculations!G520</f>
        <v>0</v>
      </c>
      <c r="K552" s="38">
        <f>[2]Calculations!K520</f>
        <v>0</v>
      </c>
      <c r="L552" s="38">
        <f>[2]Calculations!F520</f>
        <v>0</v>
      </c>
      <c r="M552" s="38">
        <f>[2]Calculations!J520</f>
        <v>0</v>
      </c>
      <c r="N552" s="38">
        <f>[2]Calculations!V520</f>
        <v>0</v>
      </c>
      <c r="O552" s="38">
        <f>[2]Calculations!W520</f>
        <v>0</v>
      </c>
      <c r="P552" s="38">
        <f>[2]Calculations!O520</f>
        <v>1.0748599999999999E-4</v>
      </c>
      <c r="Q552" s="38">
        <f>[2]Calculations!S520</f>
        <v>0.24024103225460369</v>
      </c>
      <c r="R552" s="38">
        <f>[2]Calculations!Q520</f>
        <v>0</v>
      </c>
      <c r="S552" s="38">
        <f>[2]Calculations!T520</f>
        <v>0</v>
      </c>
      <c r="T552" s="38">
        <f>[2]Calculations!R520</f>
        <v>0</v>
      </c>
      <c r="U552" s="38">
        <f>[2]Calculations!U520</f>
        <v>0</v>
      </c>
      <c r="V552" s="38" t="str">
        <f>[2]Calculations!X520</f>
        <v>Not Modelled</v>
      </c>
      <c r="W552" s="38" t="str">
        <f>[2]Calculations!Y520</f>
        <v>N/A</v>
      </c>
      <c r="X552" s="38" t="s">
        <v>100</v>
      </c>
      <c r="Y552" s="73" t="s">
        <v>105</v>
      </c>
      <c r="Z552" s="73" t="s">
        <v>1066</v>
      </c>
      <c r="AA552" s="38">
        <f>[2]Calculations!AA520</f>
        <v>0</v>
      </c>
      <c r="AB552" s="38">
        <f>[2]Calculations!AM520</f>
        <v>0</v>
      </c>
      <c r="AC552" s="38">
        <f>[2]Calculations!AB520</f>
        <v>0</v>
      </c>
      <c r="AD552" s="38">
        <f>[2]Calculations!AN520</f>
        <v>0</v>
      </c>
      <c r="AE552" s="38">
        <f>[2]Calculations!AC520</f>
        <v>0</v>
      </c>
      <c r="AF552" s="38">
        <f>[2]Calculations!AO520</f>
        <v>0</v>
      </c>
      <c r="AG552" s="38">
        <f>[2]Calculations!AD520</f>
        <v>0</v>
      </c>
      <c r="AH552" s="38">
        <f>[2]Calculations!AP520</f>
        <v>0</v>
      </c>
      <c r="AI552" s="38">
        <f>[2]Calculations!AE520</f>
        <v>0</v>
      </c>
      <c r="AJ552" s="38">
        <f>[2]Calculations!AQ520</f>
        <v>0</v>
      </c>
      <c r="AK552" s="38">
        <f>[2]Calculations!AF520</f>
        <v>0</v>
      </c>
      <c r="AL552" s="38">
        <f>[2]Calculations!AR520</f>
        <v>0</v>
      </c>
      <c r="AM552" s="38">
        <f>[2]Calculations!AG520</f>
        <v>0</v>
      </c>
      <c r="AN552" s="38">
        <f>[2]Calculations!AS520</f>
        <v>0</v>
      </c>
      <c r="AO552" s="38">
        <f>[2]Calculations!AH520</f>
        <v>0</v>
      </c>
      <c r="AP552" s="38">
        <f>[2]Calculations!AT520</f>
        <v>0</v>
      </c>
      <c r="AQ552" s="38">
        <f>[2]Calculations!AI520</f>
        <v>4.4740890001399997E-2</v>
      </c>
      <c r="AR552" s="38">
        <f>[2]Calculations!AU520</f>
        <v>99.999977652215293</v>
      </c>
      <c r="AS552" s="38">
        <f>[2]Calculations!AJ520</f>
        <v>0</v>
      </c>
      <c r="AT552" s="38">
        <f>[2]Calculations!AV520</f>
        <v>0</v>
      </c>
      <c r="AU552" s="38">
        <f>[2]Calculations!AK520</f>
        <v>0</v>
      </c>
      <c r="AV552" s="38">
        <f>[2]Calculations!AW520</f>
        <v>0</v>
      </c>
      <c r="AW552" s="13"/>
      <c r="AX552" s="13"/>
      <c r="AY552" s="85" t="str">
        <f>[2]Calculations!D520</f>
        <v>Land Supply 2018</v>
      </c>
    </row>
    <row r="553" spans="2:51" ht="14.5" x14ac:dyDescent="0.35">
      <c r="B553" s="13" t="str">
        <f>[2]Calculations!A521</f>
        <v>CC_Cap_701</v>
      </c>
      <c r="C553" s="30" t="str">
        <f>[2]Calculations!B521</f>
        <v>2-4 Little Lever Street</v>
      </c>
      <c r="D553" s="13" t="str">
        <f>[2]Calculations!C521</f>
        <v>Residential</v>
      </c>
      <c r="E553" s="38">
        <f>[2]Calculations!E521</f>
        <v>4.9483100000000002E-2</v>
      </c>
      <c r="F553" s="38">
        <f>[2]Calculations!I521</f>
        <v>4.9483100000000002E-2</v>
      </c>
      <c r="G553" s="38">
        <f>[2]Calculations!M521</f>
        <v>100</v>
      </c>
      <c r="H553" s="38">
        <f>[2]Calculations!H521</f>
        <v>0</v>
      </c>
      <c r="I553" s="38">
        <f>[2]Calculations!L521</f>
        <v>0</v>
      </c>
      <c r="J553" s="38">
        <f>[2]Calculations!G521</f>
        <v>0</v>
      </c>
      <c r="K553" s="38">
        <f>[2]Calculations!K521</f>
        <v>0</v>
      </c>
      <c r="L553" s="38">
        <f>[2]Calculations!F521</f>
        <v>0</v>
      </c>
      <c r="M553" s="38">
        <f>[2]Calculations!J521</f>
        <v>0</v>
      </c>
      <c r="N553" s="38">
        <f>[2]Calculations!V521</f>
        <v>0</v>
      </c>
      <c r="O553" s="38">
        <f>[2]Calculations!W521</f>
        <v>0</v>
      </c>
      <c r="P553" s="38">
        <f>[2]Calculations!O521</f>
        <v>2.7384938861200001E-3</v>
      </c>
      <c r="Q553" s="38">
        <f>[2]Calculations!S521</f>
        <v>5.5342003353063971</v>
      </c>
      <c r="R553" s="38">
        <f>[2]Calculations!Q521</f>
        <v>2.7384938861200001E-3</v>
      </c>
      <c r="S553" s="38">
        <f>[2]Calculations!T521</f>
        <v>5.5342003353063971</v>
      </c>
      <c r="T553" s="38">
        <f>[2]Calculations!R521</f>
        <v>0</v>
      </c>
      <c r="U553" s="38">
        <f>[2]Calculations!U521</f>
        <v>0</v>
      </c>
      <c r="V553" s="38" t="str">
        <f>[2]Calculations!X521</f>
        <v>Not Modelled</v>
      </c>
      <c r="W553" s="38" t="str">
        <f>[2]Calculations!Y521</f>
        <v>N/A</v>
      </c>
      <c r="X553" s="38" t="s">
        <v>100</v>
      </c>
      <c r="Y553" s="73" t="s">
        <v>105</v>
      </c>
      <c r="Z553" s="73" t="s">
        <v>1066</v>
      </c>
      <c r="AA553" s="38">
        <f>[2]Calculations!AA521</f>
        <v>0</v>
      </c>
      <c r="AB553" s="38">
        <f>[2]Calculations!AM521</f>
        <v>0</v>
      </c>
      <c r="AC553" s="38">
        <f>[2]Calculations!AB521</f>
        <v>0</v>
      </c>
      <c r="AD553" s="38">
        <f>[2]Calculations!AN521</f>
        <v>0</v>
      </c>
      <c r="AE553" s="38">
        <f>[2]Calculations!AC521</f>
        <v>0</v>
      </c>
      <c r="AF553" s="38">
        <f>[2]Calculations!AO521</f>
        <v>0</v>
      </c>
      <c r="AG553" s="38">
        <f>[2]Calculations!AD521</f>
        <v>0</v>
      </c>
      <c r="AH553" s="38">
        <f>[2]Calculations!AP521</f>
        <v>0</v>
      </c>
      <c r="AI553" s="38">
        <f>[2]Calculations!AE521</f>
        <v>0</v>
      </c>
      <c r="AJ553" s="38">
        <f>[2]Calculations!AQ521</f>
        <v>0</v>
      </c>
      <c r="AK553" s="38">
        <f>[2]Calculations!AF521</f>
        <v>0</v>
      </c>
      <c r="AL553" s="38">
        <f>[2]Calculations!AR521</f>
        <v>0</v>
      </c>
      <c r="AM553" s="38">
        <f>[2]Calculations!AG521</f>
        <v>0</v>
      </c>
      <c r="AN553" s="38">
        <f>[2]Calculations!AS521</f>
        <v>0</v>
      </c>
      <c r="AO553" s="38">
        <f>[2]Calculations!AH521</f>
        <v>0</v>
      </c>
      <c r="AP553" s="38">
        <f>[2]Calculations!AT521</f>
        <v>0</v>
      </c>
      <c r="AQ553" s="38">
        <f>[2]Calculations!AI521</f>
        <v>0</v>
      </c>
      <c r="AR553" s="38">
        <f>[2]Calculations!AU521</f>
        <v>0</v>
      </c>
      <c r="AS553" s="38">
        <f>[2]Calculations!AJ521</f>
        <v>0</v>
      </c>
      <c r="AT553" s="38">
        <f>[2]Calculations!AV521</f>
        <v>0</v>
      </c>
      <c r="AU553" s="38">
        <f>[2]Calculations!AK521</f>
        <v>0</v>
      </c>
      <c r="AV553" s="38">
        <f>[2]Calculations!AW521</f>
        <v>0</v>
      </c>
      <c r="AW553" s="13"/>
      <c r="AX553" s="13"/>
      <c r="AY553" s="85" t="str">
        <f>[2]Calculations!D521</f>
        <v>Land Supply 2018</v>
      </c>
    </row>
    <row r="554" spans="2:51" ht="14.5" x14ac:dyDescent="0.35">
      <c r="B554" s="13" t="str">
        <f>[2]Calculations!A522</f>
        <v>CC_Cap_705</v>
      </c>
      <c r="C554" s="30" t="str">
        <f>[2]Calculations!B522</f>
        <v>Remaining Gt Jackson St Masterplan sites (plots D, F and G)</v>
      </c>
      <c r="D554" s="13" t="str">
        <f>[2]Calculations!C522</f>
        <v>Residential</v>
      </c>
      <c r="E554" s="38">
        <f>[2]Calculations!E522</f>
        <v>2.3334000000000001</v>
      </c>
      <c r="F554" s="38">
        <f>[2]Calculations!I522</f>
        <v>2.3334000000000001</v>
      </c>
      <c r="G554" s="38">
        <f>[2]Calculations!M522</f>
        <v>100</v>
      </c>
      <c r="H554" s="38">
        <f>[2]Calculations!H522</f>
        <v>0</v>
      </c>
      <c r="I554" s="38">
        <f>[2]Calculations!L522</f>
        <v>0</v>
      </c>
      <c r="J554" s="38">
        <f>[2]Calculations!G522</f>
        <v>0</v>
      </c>
      <c r="K554" s="38">
        <f>[2]Calculations!K522</f>
        <v>0</v>
      </c>
      <c r="L554" s="38">
        <f>[2]Calculations!F522</f>
        <v>0</v>
      </c>
      <c r="M554" s="38">
        <f>[2]Calculations!J522</f>
        <v>0</v>
      </c>
      <c r="N554" s="38">
        <f>[2]Calculations!V522</f>
        <v>0</v>
      </c>
      <c r="O554" s="38">
        <f>[2]Calculations!W522</f>
        <v>0</v>
      </c>
      <c r="P554" s="38">
        <f>[2]Calculations!O522</f>
        <v>7.1351972564978494E-2</v>
      </c>
      <c r="Q554" s="38">
        <f>[2]Calculations!S522</f>
        <v>3.057854314090104</v>
      </c>
      <c r="R554" s="38">
        <f>[2]Calculations!Q522</f>
        <v>2.98725649785E-5</v>
      </c>
      <c r="S554" s="38">
        <f>[2]Calculations!T522</f>
        <v>1.2802162071869373E-3</v>
      </c>
      <c r="T554" s="38">
        <f>[2]Calculations!R522</f>
        <v>0</v>
      </c>
      <c r="U554" s="38">
        <f>[2]Calculations!U522</f>
        <v>0</v>
      </c>
      <c r="V554" s="38" t="str">
        <f>[2]Calculations!X522</f>
        <v>Not Modelled</v>
      </c>
      <c r="W554" s="38" t="str">
        <f>[2]Calculations!Y522</f>
        <v>N/A</v>
      </c>
      <c r="X554" s="38" t="s">
        <v>100</v>
      </c>
      <c r="Y554" s="73" t="s">
        <v>105</v>
      </c>
      <c r="Z554" s="73" t="s">
        <v>1066</v>
      </c>
      <c r="AA554" s="38">
        <f>[2]Calculations!AA522</f>
        <v>0</v>
      </c>
      <c r="AB554" s="38">
        <f>[2]Calculations!AM522</f>
        <v>0</v>
      </c>
      <c r="AC554" s="38">
        <f>[2]Calculations!AB522</f>
        <v>0</v>
      </c>
      <c r="AD554" s="38">
        <f>[2]Calculations!AN522</f>
        <v>0</v>
      </c>
      <c r="AE554" s="38">
        <f>[2]Calculations!AC522</f>
        <v>0</v>
      </c>
      <c r="AF554" s="38">
        <f>[2]Calculations!AO522</f>
        <v>0</v>
      </c>
      <c r="AG554" s="38">
        <f>[2]Calculations!AD522</f>
        <v>0</v>
      </c>
      <c r="AH554" s="38">
        <f>[2]Calculations!AP522</f>
        <v>0</v>
      </c>
      <c r="AI554" s="38">
        <f>[2]Calculations!AE522</f>
        <v>0</v>
      </c>
      <c r="AJ554" s="38">
        <f>[2]Calculations!AQ522</f>
        <v>0</v>
      </c>
      <c r="AK554" s="38">
        <f>[2]Calculations!AF522</f>
        <v>0</v>
      </c>
      <c r="AL554" s="38">
        <f>[2]Calculations!AR522</f>
        <v>0</v>
      </c>
      <c r="AM554" s="38">
        <f>[2]Calculations!AG522</f>
        <v>0</v>
      </c>
      <c r="AN554" s="38">
        <f>[2]Calculations!AS522</f>
        <v>0</v>
      </c>
      <c r="AO554" s="38">
        <f>[2]Calculations!AH522</f>
        <v>0</v>
      </c>
      <c r="AP554" s="38">
        <f>[2]Calculations!AT522</f>
        <v>0</v>
      </c>
      <c r="AQ554" s="38">
        <f>[2]Calculations!AI522</f>
        <v>2.3334042349900002</v>
      </c>
      <c r="AR554" s="38">
        <f>[2]Calculations!AU522</f>
        <v>100.00018149438587</v>
      </c>
      <c r="AS554" s="38">
        <f>[2]Calculations!AJ522</f>
        <v>0</v>
      </c>
      <c r="AT554" s="38">
        <f>[2]Calculations!AV522</f>
        <v>0</v>
      </c>
      <c r="AU554" s="38">
        <f>[2]Calculations!AK522</f>
        <v>0</v>
      </c>
      <c r="AV554" s="38">
        <f>[2]Calculations!AW522</f>
        <v>0</v>
      </c>
      <c r="AW554" s="13"/>
      <c r="AX554" s="13"/>
      <c r="AY554" s="85" t="str">
        <f>[2]Calculations!D522</f>
        <v>Land Supply 2018</v>
      </c>
    </row>
    <row r="555" spans="2:51" ht="14.5" x14ac:dyDescent="0.35">
      <c r="B555" s="13" t="str">
        <f>[2]Calculations!A523</f>
        <v>CC_Cap_709</v>
      </c>
      <c r="C555" s="30" t="str">
        <f>[2]Calculations!B523</f>
        <v>Little Peter Street Car Park</v>
      </c>
      <c r="D555" s="13" t="str">
        <f>[2]Calculations!C523</f>
        <v>Residential</v>
      </c>
      <c r="E555" s="38">
        <f>[2]Calculations!E523</f>
        <v>0.63876100000000002</v>
      </c>
      <c r="F555" s="38">
        <f>[2]Calculations!I523</f>
        <v>0.22846010223089397</v>
      </c>
      <c r="G555" s="38">
        <f>[2]Calculations!M523</f>
        <v>35.766131969687251</v>
      </c>
      <c r="H555" s="38">
        <f>[2]Calculations!H523</f>
        <v>0.36091041464200002</v>
      </c>
      <c r="I555" s="38">
        <f>[2]Calculations!L523</f>
        <v>56.501635923608362</v>
      </c>
      <c r="J555" s="38">
        <f>[2]Calculations!G523</f>
        <v>4.9275617673400003E-2</v>
      </c>
      <c r="K555" s="38">
        <f>[2]Calculations!K523</f>
        <v>7.7142495664888751</v>
      </c>
      <c r="L555" s="38">
        <f>[2]Calculations!F523</f>
        <v>1.1486545370599999E-4</v>
      </c>
      <c r="M555" s="38">
        <f>[2]Calculations!J523</f>
        <v>1.7982540215510965E-2</v>
      </c>
      <c r="N555" s="38">
        <f>[2]Calculations!V523</f>
        <v>0</v>
      </c>
      <c r="O555" s="38">
        <f>[2]Calculations!W523</f>
        <v>0</v>
      </c>
      <c r="P555" s="38">
        <f>[2]Calculations!O523</f>
        <v>5.6140600000000003E-5</v>
      </c>
      <c r="Q555" s="38">
        <f>[2]Calculations!S523</f>
        <v>8.7889836730796027E-3</v>
      </c>
      <c r="R555" s="38">
        <f>[2]Calculations!Q523</f>
        <v>0</v>
      </c>
      <c r="S555" s="38">
        <f>[2]Calculations!T523</f>
        <v>0</v>
      </c>
      <c r="T555" s="38">
        <f>[2]Calculations!R523</f>
        <v>0</v>
      </c>
      <c r="U555" s="38">
        <f>[2]Calculations!U523</f>
        <v>0</v>
      </c>
      <c r="V555" s="38" t="str">
        <f>[2]Calculations!X523</f>
        <v>Not Modelled</v>
      </c>
      <c r="W555" s="38" t="str">
        <f>[2]Calculations!Y523</f>
        <v>N/A</v>
      </c>
      <c r="X555" s="38" t="s">
        <v>100</v>
      </c>
      <c r="Y555" s="73" t="s">
        <v>108</v>
      </c>
      <c r="Z555" s="73" t="s">
        <v>109</v>
      </c>
      <c r="AA555" s="38">
        <f>[2]Calculations!AA523</f>
        <v>0</v>
      </c>
      <c r="AB555" s="38">
        <f>[2]Calculations!AM523</f>
        <v>0</v>
      </c>
      <c r="AC555" s="38">
        <f>[2]Calculations!AB523</f>
        <v>0</v>
      </c>
      <c r="AD555" s="38">
        <f>[2]Calculations!AN523</f>
        <v>0</v>
      </c>
      <c r="AE555" s="38">
        <f>[2]Calculations!AC523</f>
        <v>0</v>
      </c>
      <c r="AF555" s="38">
        <f>[2]Calculations!AO523</f>
        <v>0</v>
      </c>
      <c r="AG555" s="38">
        <f>[2]Calculations!AD523</f>
        <v>0</v>
      </c>
      <c r="AH555" s="38">
        <f>[2]Calculations!AP523</f>
        <v>0</v>
      </c>
      <c r="AI555" s="38">
        <f>[2]Calculations!AE523</f>
        <v>0</v>
      </c>
      <c r="AJ555" s="38">
        <f>[2]Calculations!AQ523</f>
        <v>0</v>
      </c>
      <c r="AK555" s="38">
        <f>[2]Calculations!AF523</f>
        <v>0</v>
      </c>
      <c r="AL555" s="38">
        <f>[2]Calculations!AR523</f>
        <v>0</v>
      </c>
      <c r="AM555" s="38">
        <f>[2]Calculations!AG523</f>
        <v>0</v>
      </c>
      <c r="AN555" s="38">
        <f>[2]Calculations!AS523</f>
        <v>0</v>
      </c>
      <c r="AO555" s="38">
        <f>[2]Calculations!AH523</f>
        <v>0</v>
      </c>
      <c r="AP555" s="38">
        <f>[2]Calculations!AT523</f>
        <v>0</v>
      </c>
      <c r="AQ555" s="38">
        <f>[2]Calculations!AI523</f>
        <v>0.63876121999699997</v>
      </c>
      <c r="AR555" s="38">
        <f>[2]Calculations!AU523</f>
        <v>100.00003444120726</v>
      </c>
      <c r="AS555" s="38">
        <f>[2]Calculations!AJ523</f>
        <v>0</v>
      </c>
      <c r="AT555" s="38">
        <f>[2]Calculations!AV523</f>
        <v>0</v>
      </c>
      <c r="AU555" s="38">
        <f>[2]Calculations!AK523</f>
        <v>0</v>
      </c>
      <c r="AV555" s="38">
        <f>[2]Calculations!AW523</f>
        <v>0</v>
      </c>
      <c r="AW555" s="13"/>
      <c r="AX555" s="13"/>
      <c r="AY555" s="85" t="str">
        <f>[2]Calculations!D523</f>
        <v>Land Supply 2018</v>
      </c>
    </row>
    <row r="556" spans="2:51" ht="26" x14ac:dyDescent="0.35">
      <c r="B556" s="13" t="str">
        <f>[2]Calculations!A524</f>
        <v>CC_Cap_710</v>
      </c>
      <c r="C556" s="30" t="str">
        <f>[2]Calculations!B524</f>
        <v>Portugal Street East</v>
      </c>
      <c r="D556" s="13" t="str">
        <f>[2]Calculations!C524</f>
        <v>Residential</v>
      </c>
      <c r="E556" s="38">
        <f>[2]Calculations!E524</f>
        <v>0.82620700000000002</v>
      </c>
      <c r="F556" s="38">
        <f>[2]Calculations!I524</f>
        <v>0.82620700000000002</v>
      </c>
      <c r="G556" s="38">
        <f>[2]Calculations!M524</f>
        <v>100</v>
      </c>
      <c r="H556" s="38">
        <f>[2]Calculations!H524</f>
        <v>0</v>
      </c>
      <c r="I556" s="38">
        <f>[2]Calculations!L524</f>
        <v>0</v>
      </c>
      <c r="J556" s="38">
        <f>[2]Calculations!G524</f>
        <v>0</v>
      </c>
      <c r="K556" s="38">
        <f>[2]Calculations!K524</f>
        <v>0</v>
      </c>
      <c r="L556" s="38">
        <f>[2]Calculations!F524</f>
        <v>0</v>
      </c>
      <c r="M556" s="38">
        <f>[2]Calculations!J524</f>
        <v>0</v>
      </c>
      <c r="N556" s="38">
        <f>[2]Calculations!V524</f>
        <v>0</v>
      </c>
      <c r="O556" s="38">
        <f>[2]Calculations!W524</f>
        <v>0</v>
      </c>
      <c r="P556" s="38">
        <f>[2]Calculations!O524</f>
        <v>0</v>
      </c>
      <c r="Q556" s="38">
        <f>[2]Calculations!S524</f>
        <v>0</v>
      </c>
      <c r="R556" s="38">
        <f>[2]Calculations!Q524</f>
        <v>0</v>
      </c>
      <c r="S556" s="38">
        <f>[2]Calculations!T524</f>
        <v>0</v>
      </c>
      <c r="T556" s="38">
        <f>[2]Calculations!R524</f>
        <v>0</v>
      </c>
      <c r="U556" s="38">
        <f>[2]Calculations!U524</f>
        <v>0</v>
      </c>
      <c r="V556" s="38" t="str">
        <f>[2]Calculations!X524</f>
        <v>Not Modelled</v>
      </c>
      <c r="W556" s="38" t="str">
        <f>[2]Calculations!Y524</f>
        <v>N/A</v>
      </c>
      <c r="X556" s="38" t="s">
        <v>100</v>
      </c>
      <c r="Y556" s="73" t="s">
        <v>106</v>
      </c>
      <c r="Z556" s="74" t="s">
        <v>107</v>
      </c>
      <c r="AA556" s="38">
        <f>[2]Calculations!AA524</f>
        <v>0</v>
      </c>
      <c r="AB556" s="38">
        <f>[2]Calculations!AM524</f>
        <v>0</v>
      </c>
      <c r="AC556" s="38">
        <f>[2]Calculations!AB524</f>
        <v>0</v>
      </c>
      <c r="AD556" s="38">
        <f>[2]Calculations!AN524</f>
        <v>0</v>
      </c>
      <c r="AE556" s="38">
        <f>[2]Calculations!AC524</f>
        <v>0</v>
      </c>
      <c r="AF556" s="38">
        <f>[2]Calculations!AO524</f>
        <v>0</v>
      </c>
      <c r="AG556" s="38">
        <f>[2]Calculations!AD524</f>
        <v>0</v>
      </c>
      <c r="AH556" s="38">
        <f>[2]Calculations!AP524</f>
        <v>0</v>
      </c>
      <c r="AI556" s="38">
        <f>[2]Calculations!AE524</f>
        <v>0</v>
      </c>
      <c r="AJ556" s="38">
        <f>[2]Calculations!AQ524</f>
        <v>0</v>
      </c>
      <c r="AK556" s="38">
        <f>[2]Calculations!AF524</f>
        <v>0</v>
      </c>
      <c r="AL556" s="38">
        <f>[2]Calculations!AR524</f>
        <v>0</v>
      </c>
      <c r="AM556" s="38">
        <f>[2]Calculations!AG524</f>
        <v>0</v>
      </c>
      <c r="AN556" s="38">
        <f>[2]Calculations!AS524</f>
        <v>0</v>
      </c>
      <c r="AO556" s="38">
        <f>[2]Calculations!AH524</f>
        <v>0</v>
      </c>
      <c r="AP556" s="38">
        <f>[2]Calculations!AT524</f>
        <v>0</v>
      </c>
      <c r="AQ556" s="38">
        <f>[2]Calculations!AI524</f>
        <v>0.82620664999899995</v>
      </c>
      <c r="AR556" s="38">
        <f>[2]Calculations!AU524</f>
        <v>99.999957637613818</v>
      </c>
      <c r="AS556" s="38">
        <f>[2]Calculations!AJ524</f>
        <v>0</v>
      </c>
      <c r="AT556" s="38">
        <f>[2]Calculations!AV524</f>
        <v>0</v>
      </c>
      <c r="AU556" s="38">
        <f>[2]Calculations!AK524</f>
        <v>0</v>
      </c>
      <c r="AV556" s="38">
        <f>[2]Calculations!AW524</f>
        <v>0</v>
      </c>
      <c r="AW556" s="13"/>
      <c r="AX556" s="13"/>
      <c r="AY556" s="85" t="str">
        <f>[2]Calculations!D524</f>
        <v>Land Supply 2018</v>
      </c>
    </row>
    <row r="557" spans="2:51" ht="14.5" x14ac:dyDescent="0.35">
      <c r="B557" s="13" t="str">
        <f>[2]Calculations!A525</f>
        <v>CC_Cap_712</v>
      </c>
      <c r="C557" s="30" t="str">
        <f>[2]Calculations!B525</f>
        <v>St Michael's (Bootle Street)</v>
      </c>
      <c r="D557" s="13" t="str">
        <f>[2]Calculations!C525</f>
        <v>Residential</v>
      </c>
      <c r="E557" s="38">
        <f>[2]Calculations!E525</f>
        <v>0.49692399999999998</v>
      </c>
      <c r="F557" s="38">
        <f>[2]Calculations!I525</f>
        <v>0.49692399999999998</v>
      </c>
      <c r="G557" s="38">
        <f>[2]Calculations!M525</f>
        <v>100</v>
      </c>
      <c r="H557" s="38">
        <f>[2]Calculations!H525</f>
        <v>0</v>
      </c>
      <c r="I557" s="38">
        <f>[2]Calculations!L525</f>
        <v>0</v>
      </c>
      <c r="J557" s="38">
        <f>[2]Calculations!G525</f>
        <v>0</v>
      </c>
      <c r="K557" s="38">
        <f>[2]Calculations!K525</f>
        <v>0</v>
      </c>
      <c r="L557" s="38">
        <f>[2]Calculations!F525</f>
        <v>0</v>
      </c>
      <c r="M557" s="38">
        <f>[2]Calculations!J525</f>
        <v>0</v>
      </c>
      <c r="N557" s="38">
        <f>[2]Calculations!V525</f>
        <v>0</v>
      </c>
      <c r="O557" s="38">
        <f>[2]Calculations!W525</f>
        <v>0</v>
      </c>
      <c r="P557" s="38">
        <f>[2]Calculations!O525</f>
        <v>0.03</v>
      </c>
      <c r="Q557" s="38">
        <f>[2]Calculations!S525</f>
        <v>6.0371404882839226</v>
      </c>
      <c r="R557" s="38">
        <f>[2]Calculations!Q525</f>
        <v>0</v>
      </c>
      <c r="S557" s="38">
        <f>[2]Calculations!T525</f>
        <v>0</v>
      </c>
      <c r="T557" s="38">
        <f>[2]Calculations!R525</f>
        <v>0</v>
      </c>
      <c r="U557" s="38">
        <f>[2]Calculations!U525</f>
        <v>0</v>
      </c>
      <c r="V557" s="38" t="str">
        <f>[2]Calculations!X525</f>
        <v>Not Modelled</v>
      </c>
      <c r="W557" s="38" t="str">
        <f>[2]Calculations!Y525</f>
        <v>N/A</v>
      </c>
      <c r="X557" s="38" t="s">
        <v>100</v>
      </c>
      <c r="Y557" s="73" t="s">
        <v>105</v>
      </c>
      <c r="Z557" s="73" t="s">
        <v>1066</v>
      </c>
      <c r="AA557" s="38">
        <f>[2]Calculations!AA525</f>
        <v>0</v>
      </c>
      <c r="AB557" s="38">
        <f>[2]Calculations!AM525</f>
        <v>0</v>
      </c>
      <c r="AC557" s="38">
        <f>[2]Calculations!AB525</f>
        <v>0</v>
      </c>
      <c r="AD557" s="38">
        <f>[2]Calculations!AN525</f>
        <v>0</v>
      </c>
      <c r="AE557" s="38">
        <f>[2]Calculations!AC525</f>
        <v>0</v>
      </c>
      <c r="AF557" s="38">
        <f>[2]Calculations!AO525</f>
        <v>0</v>
      </c>
      <c r="AG557" s="38">
        <f>[2]Calculations!AD525</f>
        <v>0</v>
      </c>
      <c r="AH557" s="38">
        <f>[2]Calculations!AP525</f>
        <v>0</v>
      </c>
      <c r="AI557" s="38">
        <f>[2]Calculations!AE525</f>
        <v>0</v>
      </c>
      <c r="AJ557" s="38">
        <f>[2]Calculations!AQ525</f>
        <v>0</v>
      </c>
      <c r="AK557" s="38">
        <f>[2]Calculations!AF525</f>
        <v>0</v>
      </c>
      <c r="AL557" s="38">
        <f>[2]Calculations!AR525</f>
        <v>0</v>
      </c>
      <c r="AM557" s="38">
        <f>[2]Calculations!AG525</f>
        <v>0</v>
      </c>
      <c r="AN557" s="38">
        <f>[2]Calculations!AS525</f>
        <v>0</v>
      </c>
      <c r="AO557" s="38">
        <f>[2]Calculations!AH525</f>
        <v>0</v>
      </c>
      <c r="AP557" s="38">
        <f>[2]Calculations!AT525</f>
        <v>0</v>
      </c>
      <c r="AQ557" s="38">
        <f>[2]Calculations!AI525</f>
        <v>0</v>
      </c>
      <c r="AR557" s="38">
        <f>[2]Calculations!AU525</f>
        <v>0</v>
      </c>
      <c r="AS557" s="38">
        <f>[2]Calculations!AJ525</f>
        <v>0</v>
      </c>
      <c r="AT557" s="38">
        <f>[2]Calculations!AV525</f>
        <v>0</v>
      </c>
      <c r="AU557" s="38">
        <f>[2]Calculations!AK525</f>
        <v>0</v>
      </c>
      <c r="AV557" s="38">
        <f>[2]Calculations!AW525</f>
        <v>0</v>
      </c>
      <c r="AW557" s="13"/>
      <c r="AX557" s="13"/>
      <c r="AY557" s="85" t="str">
        <f>[2]Calculations!D525</f>
        <v>Land Supply 2018</v>
      </c>
    </row>
    <row r="558" spans="2:51" ht="14.5" x14ac:dyDescent="0.35">
      <c r="B558" s="13" t="str">
        <f>[2]Calculations!A526</f>
        <v>CC_Cap_715</v>
      </c>
      <c r="C558" s="30" t="str">
        <f>[2]Calculations!B526</f>
        <v>Shudehill</v>
      </c>
      <c r="D558" s="13" t="str">
        <f>[2]Calculations!C526</f>
        <v>Residential</v>
      </c>
      <c r="E558" s="38">
        <f>[2]Calculations!E526</f>
        <v>0.22214300000000001</v>
      </c>
      <c r="F558" s="38">
        <f>[2]Calculations!I526</f>
        <v>0.22214300000000001</v>
      </c>
      <c r="G558" s="38">
        <f>[2]Calculations!M526</f>
        <v>100</v>
      </c>
      <c r="H558" s="38">
        <f>[2]Calculations!H526</f>
        <v>0</v>
      </c>
      <c r="I558" s="38">
        <f>[2]Calculations!L526</f>
        <v>0</v>
      </c>
      <c r="J558" s="38">
        <f>[2]Calculations!G526</f>
        <v>0</v>
      </c>
      <c r="K558" s="38">
        <f>[2]Calculations!K526</f>
        <v>0</v>
      </c>
      <c r="L558" s="38">
        <f>[2]Calculations!F526</f>
        <v>0</v>
      </c>
      <c r="M558" s="38">
        <f>[2]Calculations!J526</f>
        <v>0</v>
      </c>
      <c r="N558" s="38">
        <f>[2]Calculations!V526</f>
        <v>0</v>
      </c>
      <c r="O558" s="38">
        <f>[2]Calculations!W526</f>
        <v>0</v>
      </c>
      <c r="P558" s="38">
        <f>[2]Calculations!O526</f>
        <v>4.2739725007800002E-4</v>
      </c>
      <c r="Q558" s="38">
        <f>[2]Calculations!S526</f>
        <v>0.19239735219115617</v>
      </c>
      <c r="R558" s="38">
        <f>[2]Calculations!Q526</f>
        <v>3.2074125007800001E-4</v>
      </c>
      <c r="S558" s="38">
        <f>[2]Calculations!T526</f>
        <v>0.14438503580036283</v>
      </c>
      <c r="T558" s="38">
        <f>[2]Calculations!R526</f>
        <v>0</v>
      </c>
      <c r="U558" s="38">
        <f>[2]Calculations!U526</f>
        <v>0</v>
      </c>
      <c r="V558" s="38" t="str">
        <f>[2]Calculations!X526</f>
        <v>Not Modelled</v>
      </c>
      <c r="W558" s="38" t="str">
        <f>[2]Calculations!Y526</f>
        <v>N/A</v>
      </c>
      <c r="X558" s="38" t="s">
        <v>100</v>
      </c>
      <c r="Y558" s="73" t="s">
        <v>105</v>
      </c>
      <c r="Z558" s="73" t="s">
        <v>1066</v>
      </c>
      <c r="AA558" s="38">
        <f>[2]Calculations!AA526</f>
        <v>0</v>
      </c>
      <c r="AB558" s="38">
        <f>[2]Calculations!AM526</f>
        <v>0</v>
      </c>
      <c r="AC558" s="38">
        <f>[2]Calculations!AB526</f>
        <v>0</v>
      </c>
      <c r="AD558" s="38">
        <f>[2]Calculations!AN526</f>
        <v>0</v>
      </c>
      <c r="AE558" s="38">
        <f>[2]Calculations!AC526</f>
        <v>0</v>
      </c>
      <c r="AF558" s="38">
        <f>[2]Calculations!AO526</f>
        <v>0</v>
      </c>
      <c r="AG558" s="38">
        <f>[2]Calculations!AD526</f>
        <v>0</v>
      </c>
      <c r="AH558" s="38">
        <f>[2]Calculations!AP526</f>
        <v>0</v>
      </c>
      <c r="AI558" s="38">
        <f>[2]Calculations!AE526</f>
        <v>0</v>
      </c>
      <c r="AJ558" s="38">
        <f>[2]Calculations!AQ526</f>
        <v>0</v>
      </c>
      <c r="AK558" s="38">
        <f>[2]Calculations!AF526</f>
        <v>0</v>
      </c>
      <c r="AL558" s="38">
        <f>[2]Calculations!AR526</f>
        <v>0</v>
      </c>
      <c r="AM558" s="38">
        <f>[2]Calculations!AG526</f>
        <v>0</v>
      </c>
      <c r="AN558" s="38">
        <f>[2]Calculations!AS526</f>
        <v>0</v>
      </c>
      <c r="AO558" s="38">
        <f>[2]Calculations!AH526</f>
        <v>0</v>
      </c>
      <c r="AP558" s="38">
        <f>[2]Calculations!AT526</f>
        <v>0</v>
      </c>
      <c r="AQ558" s="38">
        <f>[2]Calculations!AI526</f>
        <v>0.178272668902</v>
      </c>
      <c r="AR558" s="38">
        <f>[2]Calculations!AU526</f>
        <v>80.251310598128228</v>
      </c>
      <c r="AS558" s="38">
        <f>[2]Calculations!AJ526</f>
        <v>0</v>
      </c>
      <c r="AT558" s="38">
        <f>[2]Calculations!AV526</f>
        <v>0</v>
      </c>
      <c r="AU558" s="38">
        <f>[2]Calculations!AK526</f>
        <v>0</v>
      </c>
      <c r="AV558" s="38">
        <f>[2]Calculations!AW526</f>
        <v>0</v>
      </c>
      <c r="AW558" s="13"/>
      <c r="AX558" s="13"/>
      <c r="AY558" s="85" t="str">
        <f>[2]Calculations!D526</f>
        <v>Land Supply 2018</v>
      </c>
    </row>
    <row r="559" spans="2:51" ht="14.5" x14ac:dyDescent="0.35">
      <c r="B559" s="13" t="str">
        <f>[2]Calculations!A527</f>
        <v>CC_Cap_716</v>
      </c>
      <c r="C559" s="30" t="str">
        <f>[2]Calculations!B527</f>
        <v>High Street</v>
      </c>
      <c r="D559" s="13" t="str">
        <f>[2]Calculations!C527</f>
        <v>Residential</v>
      </c>
      <c r="E559" s="38">
        <f>[2]Calculations!E527</f>
        <v>0.24760699999999999</v>
      </c>
      <c r="F559" s="38">
        <f>[2]Calculations!I527</f>
        <v>0.24760699999999999</v>
      </c>
      <c r="G559" s="38">
        <f>[2]Calculations!M527</f>
        <v>100</v>
      </c>
      <c r="H559" s="38">
        <f>[2]Calculations!H527</f>
        <v>0</v>
      </c>
      <c r="I559" s="38">
        <f>[2]Calculations!L527</f>
        <v>0</v>
      </c>
      <c r="J559" s="38">
        <f>[2]Calculations!G527</f>
        <v>0</v>
      </c>
      <c r="K559" s="38">
        <f>[2]Calculations!K527</f>
        <v>0</v>
      </c>
      <c r="L559" s="38">
        <f>[2]Calculations!F527</f>
        <v>0</v>
      </c>
      <c r="M559" s="38">
        <f>[2]Calculations!J527</f>
        <v>0</v>
      </c>
      <c r="N559" s="38">
        <f>[2]Calculations!V527</f>
        <v>0</v>
      </c>
      <c r="O559" s="38">
        <f>[2]Calculations!W527</f>
        <v>0</v>
      </c>
      <c r="P559" s="38">
        <f>[2]Calculations!O527</f>
        <v>1.05805E-3</v>
      </c>
      <c r="Q559" s="38">
        <f>[2]Calculations!S527</f>
        <v>0.42731021336230396</v>
      </c>
      <c r="R559" s="38">
        <f>[2]Calculations!Q527</f>
        <v>0</v>
      </c>
      <c r="S559" s="38">
        <f>[2]Calculations!T527</f>
        <v>0</v>
      </c>
      <c r="T559" s="38">
        <f>[2]Calculations!R527</f>
        <v>0</v>
      </c>
      <c r="U559" s="38">
        <f>[2]Calculations!U527</f>
        <v>0</v>
      </c>
      <c r="V559" s="38" t="str">
        <f>[2]Calculations!X527</f>
        <v>Not Modelled</v>
      </c>
      <c r="W559" s="38" t="str">
        <f>[2]Calculations!Y527</f>
        <v>N/A</v>
      </c>
      <c r="X559" s="38" t="s">
        <v>100</v>
      </c>
      <c r="Y559" s="73" t="s">
        <v>105</v>
      </c>
      <c r="Z559" s="73" t="s">
        <v>1066</v>
      </c>
      <c r="AA559" s="38">
        <f>[2]Calculations!AA527</f>
        <v>0</v>
      </c>
      <c r="AB559" s="38">
        <f>[2]Calculations!AM527</f>
        <v>0</v>
      </c>
      <c r="AC559" s="38">
        <f>[2]Calculations!AB527</f>
        <v>0</v>
      </c>
      <c r="AD559" s="38">
        <f>[2]Calculations!AN527</f>
        <v>0</v>
      </c>
      <c r="AE559" s="38">
        <f>[2]Calculations!AC527</f>
        <v>0</v>
      </c>
      <c r="AF559" s="38">
        <f>[2]Calculations!AO527</f>
        <v>0</v>
      </c>
      <c r="AG559" s="38">
        <f>[2]Calculations!AD527</f>
        <v>0</v>
      </c>
      <c r="AH559" s="38">
        <f>[2]Calculations!AP527</f>
        <v>0</v>
      </c>
      <c r="AI559" s="38">
        <f>[2]Calculations!AE527</f>
        <v>0</v>
      </c>
      <c r="AJ559" s="38">
        <f>[2]Calculations!AQ527</f>
        <v>0</v>
      </c>
      <c r="AK559" s="38">
        <f>[2]Calculations!AF527</f>
        <v>0</v>
      </c>
      <c r="AL559" s="38">
        <f>[2]Calculations!AR527</f>
        <v>0</v>
      </c>
      <c r="AM559" s="38">
        <f>[2]Calculations!AG527</f>
        <v>0</v>
      </c>
      <c r="AN559" s="38">
        <f>[2]Calculations!AS527</f>
        <v>0</v>
      </c>
      <c r="AO559" s="38">
        <f>[2]Calculations!AH527</f>
        <v>0</v>
      </c>
      <c r="AP559" s="38">
        <f>[2]Calculations!AT527</f>
        <v>0</v>
      </c>
      <c r="AQ559" s="38">
        <f>[2]Calculations!AI527</f>
        <v>0</v>
      </c>
      <c r="AR559" s="38">
        <f>[2]Calculations!AU527</f>
        <v>0</v>
      </c>
      <c r="AS559" s="38">
        <f>[2]Calculations!AJ527</f>
        <v>0</v>
      </c>
      <c r="AT559" s="38">
        <f>[2]Calculations!AV527</f>
        <v>0</v>
      </c>
      <c r="AU559" s="38">
        <f>[2]Calculations!AK527</f>
        <v>0</v>
      </c>
      <c r="AV559" s="38">
        <f>[2]Calculations!AW527</f>
        <v>0</v>
      </c>
      <c r="AW559" s="13"/>
      <c r="AX559" s="13"/>
      <c r="AY559" s="85" t="str">
        <f>[2]Calculations!D527</f>
        <v>Land Supply 2018</v>
      </c>
    </row>
    <row r="560" spans="2:51" ht="14.5" x14ac:dyDescent="0.35">
      <c r="B560" s="13" t="str">
        <f>[2]Calculations!A528</f>
        <v>CC_Cap_804</v>
      </c>
      <c r="C560" s="30" t="str">
        <f>[2]Calculations!B528</f>
        <v>Water Street sites (Big Yellow)</v>
      </c>
      <c r="D560" s="13" t="str">
        <f>[2]Calculations!C528</f>
        <v>Residential</v>
      </c>
      <c r="E560" s="38">
        <f>[2]Calculations!E528</f>
        <v>0.60721499999999995</v>
      </c>
      <c r="F560" s="38">
        <f>[2]Calculations!I528</f>
        <v>0.48416749591099995</v>
      </c>
      <c r="G560" s="38">
        <f>[2]Calculations!M528</f>
        <v>79.73576013619558</v>
      </c>
      <c r="H560" s="38">
        <f>[2]Calculations!H528</f>
        <v>0.123047504089</v>
      </c>
      <c r="I560" s="38">
        <f>[2]Calculations!L528</f>
        <v>20.26423986380442</v>
      </c>
      <c r="J560" s="38">
        <f>[2]Calculations!G528</f>
        <v>0</v>
      </c>
      <c r="K560" s="38">
        <f>[2]Calculations!K528</f>
        <v>0</v>
      </c>
      <c r="L560" s="38">
        <f>[2]Calculations!F528</f>
        <v>0</v>
      </c>
      <c r="M560" s="38">
        <f>[2]Calculations!J528</f>
        <v>0</v>
      </c>
      <c r="N560" s="38">
        <f>[2]Calculations!V528</f>
        <v>0.59344746259000003</v>
      </c>
      <c r="O560" s="38">
        <f>[2]Calculations!W528</f>
        <v>97.732675014615921</v>
      </c>
      <c r="P560" s="38">
        <f>[2]Calculations!O528</f>
        <v>6.9524100000000005E-2</v>
      </c>
      <c r="Q560" s="38">
        <f>[2]Calculations!S528</f>
        <v>11.449667745362023</v>
      </c>
      <c r="R560" s="38">
        <f>[2]Calculations!Q528</f>
        <v>0</v>
      </c>
      <c r="S560" s="38">
        <f>[2]Calculations!T528</f>
        <v>0</v>
      </c>
      <c r="T560" s="38">
        <f>[2]Calculations!R528</f>
        <v>0</v>
      </c>
      <c r="U560" s="38">
        <f>[2]Calculations!U528</f>
        <v>0</v>
      </c>
      <c r="V560" s="38" t="str">
        <f>[2]Calculations!X528</f>
        <v>Not Modelled</v>
      </c>
      <c r="W560" s="38" t="str">
        <f>[2]Calculations!Y528</f>
        <v>N/A</v>
      </c>
      <c r="X560" s="38" t="s">
        <v>100</v>
      </c>
      <c r="Y560" s="73" t="s">
        <v>105</v>
      </c>
      <c r="Z560" s="73" t="s">
        <v>1066</v>
      </c>
      <c r="AA560" s="38">
        <f>[2]Calculations!AA528</f>
        <v>0</v>
      </c>
      <c r="AB560" s="38">
        <f>[2]Calculations!AM528</f>
        <v>0</v>
      </c>
      <c r="AC560" s="38">
        <f>[2]Calculations!AB528</f>
        <v>0</v>
      </c>
      <c r="AD560" s="38">
        <f>[2]Calculations!AN528</f>
        <v>0</v>
      </c>
      <c r="AE560" s="38">
        <f>[2]Calculations!AC528</f>
        <v>0</v>
      </c>
      <c r="AF560" s="38">
        <f>[2]Calculations!AO528</f>
        <v>0</v>
      </c>
      <c r="AG560" s="38">
        <f>[2]Calculations!AD528</f>
        <v>0</v>
      </c>
      <c r="AH560" s="38">
        <f>[2]Calculations!AP528</f>
        <v>0</v>
      </c>
      <c r="AI560" s="38">
        <f>[2]Calculations!AE528</f>
        <v>0</v>
      </c>
      <c r="AJ560" s="38">
        <f>[2]Calculations!AQ528</f>
        <v>0</v>
      </c>
      <c r="AK560" s="38">
        <f>[2]Calculations!AF528</f>
        <v>0</v>
      </c>
      <c r="AL560" s="38">
        <f>[2]Calculations!AR528</f>
        <v>0</v>
      </c>
      <c r="AM560" s="38">
        <f>[2]Calculations!AG528</f>
        <v>0</v>
      </c>
      <c r="AN560" s="38">
        <f>[2]Calculations!AS528</f>
        <v>0</v>
      </c>
      <c r="AO560" s="38">
        <f>[2]Calculations!AH528</f>
        <v>0</v>
      </c>
      <c r="AP560" s="38">
        <f>[2]Calculations!AT528</f>
        <v>0</v>
      </c>
      <c r="AQ560" s="38">
        <f>[2]Calculations!AI528</f>
        <v>0.60721519500300003</v>
      </c>
      <c r="AR560" s="38">
        <f>[2]Calculations!AU528</f>
        <v>100.00003211432525</v>
      </c>
      <c r="AS560" s="38">
        <f>[2]Calculations!AJ528</f>
        <v>0</v>
      </c>
      <c r="AT560" s="38">
        <f>[2]Calculations!AV528</f>
        <v>0</v>
      </c>
      <c r="AU560" s="38">
        <f>[2]Calculations!AK528</f>
        <v>0</v>
      </c>
      <c r="AV560" s="38">
        <f>[2]Calculations!AW528</f>
        <v>0</v>
      </c>
      <c r="AW560" s="13"/>
      <c r="AX560" s="13"/>
      <c r="AY560" s="85" t="str">
        <f>[2]Calculations!D528</f>
        <v>Land Supply 2018</v>
      </c>
    </row>
    <row r="561" spans="2:51" ht="14.5" x14ac:dyDescent="0.35">
      <c r="B561" s="13" t="str">
        <f>[2]Calculations!A529</f>
        <v>CC_Cap_806</v>
      </c>
      <c r="C561" s="30" t="str">
        <f>[2]Calculations!B529</f>
        <v>Tom Garner site (Plot B - Great Jackson Street MP)</v>
      </c>
      <c r="D561" s="13" t="str">
        <f>[2]Calculations!C529</f>
        <v>Residential</v>
      </c>
      <c r="E561" s="38">
        <f>[2]Calculations!E529</f>
        <v>0.49071300000000001</v>
      </c>
      <c r="F561" s="38">
        <f>[2]Calculations!I529</f>
        <v>0.49071300000000001</v>
      </c>
      <c r="G561" s="38">
        <f>[2]Calculations!M529</f>
        <v>100</v>
      </c>
      <c r="H561" s="38">
        <f>[2]Calculations!H529</f>
        <v>0</v>
      </c>
      <c r="I561" s="38">
        <f>[2]Calculations!L529</f>
        <v>0</v>
      </c>
      <c r="J561" s="38">
        <f>[2]Calculations!G529</f>
        <v>0</v>
      </c>
      <c r="K561" s="38">
        <f>[2]Calculations!K529</f>
        <v>0</v>
      </c>
      <c r="L561" s="38">
        <f>[2]Calculations!F529</f>
        <v>0</v>
      </c>
      <c r="M561" s="38">
        <f>[2]Calculations!J529</f>
        <v>0</v>
      </c>
      <c r="N561" s="38">
        <f>[2]Calculations!V529</f>
        <v>0</v>
      </c>
      <c r="O561" s="38">
        <f>[2]Calculations!W529</f>
        <v>0</v>
      </c>
      <c r="P561" s="38">
        <f>[2]Calculations!O529</f>
        <v>8.9922500000000002E-6</v>
      </c>
      <c r="Q561" s="38">
        <f>[2]Calculations!S529</f>
        <v>1.8324866062240047E-3</v>
      </c>
      <c r="R561" s="38">
        <f>[2]Calculations!Q529</f>
        <v>0</v>
      </c>
      <c r="S561" s="38">
        <f>[2]Calculations!T529</f>
        <v>0</v>
      </c>
      <c r="T561" s="38">
        <f>[2]Calculations!R529</f>
        <v>0</v>
      </c>
      <c r="U561" s="38">
        <f>[2]Calculations!U529</f>
        <v>0</v>
      </c>
      <c r="V561" s="38" t="str">
        <f>[2]Calculations!X529</f>
        <v>Not Modelled</v>
      </c>
      <c r="W561" s="38" t="str">
        <f>[2]Calculations!Y529</f>
        <v>N/A</v>
      </c>
      <c r="X561" s="38" t="s">
        <v>100</v>
      </c>
      <c r="Y561" s="73" t="s">
        <v>105</v>
      </c>
      <c r="Z561" s="73" t="s">
        <v>1066</v>
      </c>
      <c r="AA561" s="38">
        <f>[2]Calculations!AA529</f>
        <v>0</v>
      </c>
      <c r="AB561" s="38">
        <f>[2]Calculations!AM529</f>
        <v>0</v>
      </c>
      <c r="AC561" s="38">
        <f>[2]Calculations!AB529</f>
        <v>0</v>
      </c>
      <c r="AD561" s="38">
        <f>[2]Calculations!AN529</f>
        <v>0</v>
      </c>
      <c r="AE561" s="38">
        <f>[2]Calculations!AC529</f>
        <v>0</v>
      </c>
      <c r="AF561" s="38">
        <f>[2]Calculations!AO529</f>
        <v>0</v>
      </c>
      <c r="AG561" s="38">
        <f>[2]Calculations!AD529</f>
        <v>0</v>
      </c>
      <c r="AH561" s="38">
        <f>[2]Calculations!AP529</f>
        <v>0</v>
      </c>
      <c r="AI561" s="38">
        <f>[2]Calculations!AE529</f>
        <v>0</v>
      </c>
      <c r="AJ561" s="38">
        <f>[2]Calculations!AQ529</f>
        <v>0</v>
      </c>
      <c r="AK561" s="38">
        <f>[2]Calculations!AF529</f>
        <v>0</v>
      </c>
      <c r="AL561" s="38">
        <f>[2]Calculations!AR529</f>
        <v>0</v>
      </c>
      <c r="AM561" s="38">
        <f>[2]Calculations!AG529</f>
        <v>0</v>
      </c>
      <c r="AN561" s="38">
        <f>[2]Calculations!AS529</f>
        <v>0</v>
      </c>
      <c r="AO561" s="38">
        <f>[2]Calculations!AH529</f>
        <v>0</v>
      </c>
      <c r="AP561" s="38">
        <f>[2]Calculations!AT529</f>
        <v>0</v>
      </c>
      <c r="AQ561" s="38">
        <f>[2]Calculations!AI529</f>
        <v>0.49071341500600002</v>
      </c>
      <c r="AR561" s="38">
        <f>[2]Calculations!AU529</f>
        <v>100.0000845720411</v>
      </c>
      <c r="AS561" s="38">
        <f>[2]Calculations!AJ529</f>
        <v>0</v>
      </c>
      <c r="AT561" s="38">
        <f>[2]Calculations!AV529</f>
        <v>0</v>
      </c>
      <c r="AU561" s="38">
        <f>[2]Calculations!AK529</f>
        <v>0</v>
      </c>
      <c r="AV561" s="38">
        <f>[2]Calculations!AW529</f>
        <v>0</v>
      </c>
      <c r="AW561" s="13"/>
      <c r="AX561" s="13"/>
      <c r="AY561" s="85" t="str">
        <f>[2]Calculations!D529</f>
        <v>Land Supply 2018</v>
      </c>
    </row>
    <row r="562" spans="2:51" ht="14.5" x14ac:dyDescent="0.35">
      <c r="B562" s="13" t="str">
        <f>[2]Calculations!A530</f>
        <v>CC_Cap_815</v>
      </c>
      <c r="C562" s="30" t="str">
        <f>[2]Calculations!B530</f>
        <v>Plot G, Castlefield</v>
      </c>
      <c r="D562" s="13" t="str">
        <f>[2]Calculations!C530</f>
        <v>Residential</v>
      </c>
      <c r="E562" s="38">
        <f>[2]Calculations!E530</f>
        <v>0.103607</v>
      </c>
      <c r="F562" s="38">
        <f>[2]Calculations!I530</f>
        <v>9.842855464516001E-2</v>
      </c>
      <c r="G562" s="38">
        <f>[2]Calculations!M530</f>
        <v>95.001838336367243</v>
      </c>
      <c r="H562" s="38">
        <f>[2]Calculations!H530</f>
        <v>5.1784453548399997E-3</v>
      </c>
      <c r="I562" s="38">
        <f>[2]Calculations!L530</f>
        <v>4.9981616636327653</v>
      </c>
      <c r="J562" s="38">
        <f>[2]Calculations!G530</f>
        <v>0</v>
      </c>
      <c r="K562" s="38">
        <f>[2]Calculations!K530</f>
        <v>0</v>
      </c>
      <c r="L562" s="38">
        <f>[2]Calculations!F530</f>
        <v>0</v>
      </c>
      <c r="M562" s="38">
        <f>[2]Calculations!J530</f>
        <v>0</v>
      </c>
      <c r="N562" s="38">
        <f>[2]Calculations!V530</f>
        <v>0</v>
      </c>
      <c r="O562" s="38">
        <f>[2]Calculations!W530</f>
        <v>0</v>
      </c>
      <c r="P562" s="38">
        <f>[2]Calculations!O530</f>
        <v>1.7169799999999999E-3</v>
      </c>
      <c r="Q562" s="38">
        <f>[2]Calculations!S530</f>
        <v>1.6572046290308569</v>
      </c>
      <c r="R562" s="38">
        <f>[2]Calculations!Q530</f>
        <v>0</v>
      </c>
      <c r="S562" s="38">
        <f>[2]Calculations!T530</f>
        <v>0</v>
      </c>
      <c r="T562" s="38">
        <f>[2]Calculations!R530</f>
        <v>0</v>
      </c>
      <c r="U562" s="38">
        <f>[2]Calculations!U530</f>
        <v>0</v>
      </c>
      <c r="V562" s="38" t="str">
        <f>[2]Calculations!X530</f>
        <v>Not Modelled</v>
      </c>
      <c r="W562" s="38" t="str">
        <f>[2]Calculations!Y530</f>
        <v>N/A</v>
      </c>
      <c r="X562" s="38" t="s">
        <v>100</v>
      </c>
      <c r="Y562" s="73" t="s">
        <v>105</v>
      </c>
      <c r="Z562" s="73" t="s">
        <v>1066</v>
      </c>
      <c r="AA562" s="38">
        <f>[2]Calculations!AA530</f>
        <v>0</v>
      </c>
      <c r="AB562" s="38">
        <f>[2]Calculations!AM530</f>
        <v>0</v>
      </c>
      <c r="AC562" s="38">
        <f>[2]Calculations!AB530</f>
        <v>0</v>
      </c>
      <c r="AD562" s="38">
        <f>[2]Calculations!AN530</f>
        <v>0</v>
      </c>
      <c r="AE562" s="38">
        <f>[2]Calculations!AC530</f>
        <v>0</v>
      </c>
      <c r="AF562" s="38">
        <f>[2]Calculations!AO530</f>
        <v>0</v>
      </c>
      <c r="AG562" s="38">
        <f>[2]Calculations!AD530</f>
        <v>0</v>
      </c>
      <c r="AH562" s="38">
        <f>[2]Calculations!AP530</f>
        <v>0</v>
      </c>
      <c r="AI562" s="38">
        <f>[2]Calculations!AE530</f>
        <v>0</v>
      </c>
      <c r="AJ562" s="38">
        <f>[2]Calculations!AQ530</f>
        <v>0</v>
      </c>
      <c r="AK562" s="38">
        <f>[2]Calculations!AF530</f>
        <v>0</v>
      </c>
      <c r="AL562" s="38">
        <f>[2]Calculations!AR530</f>
        <v>0</v>
      </c>
      <c r="AM562" s="38">
        <f>[2]Calculations!AG530</f>
        <v>0</v>
      </c>
      <c r="AN562" s="38">
        <f>[2]Calculations!AS530</f>
        <v>0</v>
      </c>
      <c r="AO562" s="38">
        <f>[2]Calculations!AH530</f>
        <v>0</v>
      </c>
      <c r="AP562" s="38">
        <f>[2]Calculations!AT530</f>
        <v>0</v>
      </c>
      <c r="AQ562" s="38">
        <f>[2]Calculations!AI530</f>
        <v>0.103607105002</v>
      </c>
      <c r="AR562" s="38">
        <f>[2]Calculations!AU530</f>
        <v>100.00010134643411</v>
      </c>
      <c r="AS562" s="38">
        <f>[2]Calculations!AJ530</f>
        <v>0</v>
      </c>
      <c r="AT562" s="38">
        <f>[2]Calculations!AV530</f>
        <v>0</v>
      </c>
      <c r="AU562" s="38">
        <f>[2]Calculations!AK530</f>
        <v>0</v>
      </c>
      <c r="AV562" s="38">
        <f>[2]Calculations!AW530</f>
        <v>0</v>
      </c>
      <c r="AW562" s="13"/>
      <c r="AX562" s="13"/>
      <c r="AY562" s="85" t="str">
        <f>[2]Calculations!D530</f>
        <v>Land Supply 2018</v>
      </c>
    </row>
    <row r="563" spans="2:51" ht="14.5" x14ac:dyDescent="0.35">
      <c r="B563" s="13" t="str">
        <f>[2]Calculations!A531</f>
        <v>CC_Cap_816</v>
      </c>
      <c r="C563" s="30" t="str">
        <f>[2]Calculations!B531</f>
        <v>Mindel House &amp; 11 Bloom Street</v>
      </c>
      <c r="D563" s="13" t="str">
        <f>[2]Calculations!C531</f>
        <v>Residential</v>
      </c>
      <c r="E563" s="38">
        <f>[2]Calculations!E531</f>
        <v>7.1504600000000001E-2</v>
      </c>
      <c r="F563" s="38">
        <f>[2]Calculations!I531</f>
        <v>7.1504600000000001E-2</v>
      </c>
      <c r="G563" s="38">
        <f>[2]Calculations!M531</f>
        <v>100</v>
      </c>
      <c r="H563" s="38">
        <f>[2]Calculations!H531</f>
        <v>0</v>
      </c>
      <c r="I563" s="38">
        <f>[2]Calculations!L531</f>
        <v>0</v>
      </c>
      <c r="J563" s="38">
        <f>[2]Calculations!G531</f>
        <v>0</v>
      </c>
      <c r="K563" s="38">
        <f>[2]Calculations!K531</f>
        <v>0</v>
      </c>
      <c r="L563" s="38">
        <f>[2]Calculations!F531</f>
        <v>0</v>
      </c>
      <c r="M563" s="38">
        <f>[2]Calculations!J531</f>
        <v>0</v>
      </c>
      <c r="N563" s="38">
        <f>[2]Calculations!V531</f>
        <v>0</v>
      </c>
      <c r="O563" s="38">
        <f>[2]Calculations!W531</f>
        <v>0</v>
      </c>
      <c r="P563" s="38">
        <f>[2]Calculations!O531</f>
        <v>4.2246100000000002E-3</v>
      </c>
      <c r="Q563" s="38">
        <f>[2]Calculations!S531</f>
        <v>5.9081653488027346</v>
      </c>
      <c r="R563" s="38">
        <f>[2]Calculations!Q531</f>
        <v>0</v>
      </c>
      <c r="S563" s="38">
        <f>[2]Calculations!T531</f>
        <v>0</v>
      </c>
      <c r="T563" s="38">
        <f>[2]Calculations!R531</f>
        <v>0</v>
      </c>
      <c r="U563" s="38">
        <f>[2]Calculations!U531</f>
        <v>0</v>
      </c>
      <c r="V563" s="38" t="str">
        <f>[2]Calculations!X531</f>
        <v>Not Modelled</v>
      </c>
      <c r="W563" s="38" t="str">
        <f>[2]Calculations!Y531</f>
        <v>N/A</v>
      </c>
      <c r="X563" s="38" t="s">
        <v>100</v>
      </c>
      <c r="Y563" s="73" t="s">
        <v>105</v>
      </c>
      <c r="Z563" s="73" t="s">
        <v>1066</v>
      </c>
      <c r="AA563" s="38">
        <f>[2]Calculations!AA531</f>
        <v>0</v>
      </c>
      <c r="AB563" s="38">
        <f>[2]Calculations!AM531</f>
        <v>0</v>
      </c>
      <c r="AC563" s="38">
        <f>[2]Calculations!AB531</f>
        <v>0</v>
      </c>
      <c r="AD563" s="38">
        <f>[2]Calculations!AN531</f>
        <v>0</v>
      </c>
      <c r="AE563" s="38">
        <f>[2]Calculations!AC531</f>
        <v>0</v>
      </c>
      <c r="AF563" s="38">
        <f>[2]Calculations!AO531</f>
        <v>0</v>
      </c>
      <c r="AG563" s="38">
        <f>[2]Calculations!AD531</f>
        <v>0</v>
      </c>
      <c r="AH563" s="38">
        <f>[2]Calculations!AP531</f>
        <v>0</v>
      </c>
      <c r="AI563" s="38">
        <f>[2]Calculations!AE531</f>
        <v>0</v>
      </c>
      <c r="AJ563" s="38">
        <f>[2]Calculations!AQ531</f>
        <v>0</v>
      </c>
      <c r="AK563" s="38">
        <f>[2]Calculations!AF531</f>
        <v>0</v>
      </c>
      <c r="AL563" s="38">
        <f>[2]Calculations!AR531</f>
        <v>0</v>
      </c>
      <c r="AM563" s="38">
        <f>[2]Calculations!AG531</f>
        <v>0</v>
      </c>
      <c r="AN563" s="38">
        <f>[2]Calculations!AS531</f>
        <v>0</v>
      </c>
      <c r="AO563" s="38">
        <f>[2]Calculations!AH531</f>
        <v>0</v>
      </c>
      <c r="AP563" s="38">
        <f>[2]Calculations!AT531</f>
        <v>0</v>
      </c>
      <c r="AQ563" s="38">
        <f>[2]Calculations!AI531</f>
        <v>7.1504639999699998E-2</v>
      </c>
      <c r="AR563" s="38">
        <f>[2]Calculations!AU531</f>
        <v>100.00005594003743</v>
      </c>
      <c r="AS563" s="38">
        <f>[2]Calculations!AJ531</f>
        <v>0</v>
      </c>
      <c r="AT563" s="38">
        <f>[2]Calculations!AV531</f>
        <v>0</v>
      </c>
      <c r="AU563" s="38">
        <f>[2]Calculations!AK531</f>
        <v>0</v>
      </c>
      <c r="AV563" s="38">
        <f>[2]Calculations!AW531</f>
        <v>0</v>
      </c>
      <c r="AW563" s="13"/>
      <c r="AX563" s="13"/>
      <c r="AY563" s="85" t="str">
        <f>[2]Calculations!D531</f>
        <v>Land Supply 2018</v>
      </c>
    </row>
    <row r="564" spans="2:51" ht="26" x14ac:dyDescent="0.35">
      <c r="B564" s="13" t="str">
        <f>[2]Calculations!A532</f>
        <v>CC_Cap_901</v>
      </c>
      <c r="C564" s="30" t="str">
        <f>[2]Calculations!B532</f>
        <v>11 St James's Square, John Dalton Street</v>
      </c>
      <c r="D564" s="13" t="str">
        <f>[2]Calculations!C532</f>
        <v>Residential</v>
      </c>
      <c r="E564" s="38">
        <f>[2]Calculations!E532</f>
        <v>3.08837E-2</v>
      </c>
      <c r="F564" s="38">
        <f>[2]Calculations!I532</f>
        <v>3.08837E-2</v>
      </c>
      <c r="G564" s="38">
        <f>[2]Calculations!M532</f>
        <v>100</v>
      </c>
      <c r="H564" s="38">
        <f>[2]Calculations!H532</f>
        <v>0</v>
      </c>
      <c r="I564" s="38">
        <f>[2]Calculations!L532</f>
        <v>0</v>
      </c>
      <c r="J564" s="38">
        <f>[2]Calculations!G532</f>
        <v>0</v>
      </c>
      <c r="K564" s="38">
        <f>[2]Calculations!K532</f>
        <v>0</v>
      </c>
      <c r="L564" s="38">
        <f>[2]Calculations!F532</f>
        <v>0</v>
      </c>
      <c r="M564" s="38">
        <f>[2]Calculations!J532</f>
        <v>0</v>
      </c>
      <c r="N564" s="38">
        <f>[2]Calculations!V532</f>
        <v>0</v>
      </c>
      <c r="O564" s="38">
        <f>[2]Calculations!W532</f>
        <v>0</v>
      </c>
      <c r="P564" s="38">
        <f>[2]Calculations!O532</f>
        <v>0</v>
      </c>
      <c r="Q564" s="38">
        <f>[2]Calculations!S532</f>
        <v>0</v>
      </c>
      <c r="R564" s="38">
        <f>[2]Calculations!Q532</f>
        <v>0</v>
      </c>
      <c r="S564" s="38">
        <f>[2]Calculations!T532</f>
        <v>0</v>
      </c>
      <c r="T564" s="38">
        <f>[2]Calculations!R532</f>
        <v>0</v>
      </c>
      <c r="U564" s="38">
        <f>[2]Calculations!U532</f>
        <v>0</v>
      </c>
      <c r="V564" s="38" t="str">
        <f>[2]Calculations!X532</f>
        <v>Not Modelled</v>
      </c>
      <c r="W564" s="38" t="str">
        <f>[2]Calculations!Y532</f>
        <v>N/A</v>
      </c>
      <c r="X564" s="38" t="s">
        <v>100</v>
      </c>
      <c r="Y564" s="73" t="s">
        <v>106</v>
      </c>
      <c r="Z564" s="74" t="s">
        <v>107</v>
      </c>
      <c r="AA564" s="38">
        <f>[2]Calculations!AA532</f>
        <v>0</v>
      </c>
      <c r="AB564" s="38">
        <f>[2]Calculations!AM532</f>
        <v>0</v>
      </c>
      <c r="AC564" s="38">
        <f>[2]Calculations!AB532</f>
        <v>0</v>
      </c>
      <c r="AD564" s="38">
        <f>[2]Calculations!AN532</f>
        <v>0</v>
      </c>
      <c r="AE564" s="38">
        <f>[2]Calculations!AC532</f>
        <v>0</v>
      </c>
      <c r="AF564" s="38">
        <f>[2]Calculations!AO532</f>
        <v>0</v>
      </c>
      <c r="AG564" s="38">
        <f>[2]Calculations!AD532</f>
        <v>0</v>
      </c>
      <c r="AH564" s="38">
        <f>[2]Calculations!AP532</f>
        <v>0</v>
      </c>
      <c r="AI564" s="38">
        <f>[2]Calculations!AE532</f>
        <v>0</v>
      </c>
      <c r="AJ564" s="38">
        <f>[2]Calculations!AQ532</f>
        <v>0</v>
      </c>
      <c r="AK564" s="38">
        <f>[2]Calculations!AF532</f>
        <v>0</v>
      </c>
      <c r="AL564" s="38">
        <f>[2]Calculations!AR532</f>
        <v>0</v>
      </c>
      <c r="AM564" s="38">
        <f>[2]Calculations!AG532</f>
        <v>0</v>
      </c>
      <c r="AN564" s="38">
        <f>[2]Calculations!AS532</f>
        <v>0</v>
      </c>
      <c r="AO564" s="38">
        <f>[2]Calculations!AH532</f>
        <v>0</v>
      </c>
      <c r="AP564" s="38">
        <f>[2]Calculations!AT532</f>
        <v>0</v>
      </c>
      <c r="AQ564" s="38">
        <f>[2]Calculations!AI532</f>
        <v>0</v>
      </c>
      <c r="AR564" s="38">
        <f>[2]Calculations!AU532</f>
        <v>0</v>
      </c>
      <c r="AS564" s="38">
        <f>[2]Calculations!AJ532</f>
        <v>0</v>
      </c>
      <c r="AT564" s="38">
        <f>[2]Calculations!AV532</f>
        <v>0</v>
      </c>
      <c r="AU564" s="38">
        <f>[2]Calculations!AK532</f>
        <v>0</v>
      </c>
      <c r="AV564" s="38">
        <f>[2]Calculations!AW532</f>
        <v>0</v>
      </c>
      <c r="AW564" s="13"/>
      <c r="AX564" s="13"/>
      <c r="AY564" s="85" t="str">
        <f>[2]Calculations!D532</f>
        <v>Land Supply 2018</v>
      </c>
    </row>
    <row r="565" spans="2:51" ht="14.5" x14ac:dyDescent="0.35">
      <c r="B565" s="13" t="str">
        <f>[2]Calculations!A533</f>
        <v>CC_Cap_904</v>
      </c>
      <c r="C565" s="30" t="str">
        <f>[2]Calculations!B533</f>
        <v>Blackfriars Street/Deansgate</v>
      </c>
      <c r="D565" s="13" t="str">
        <f>[2]Calculations!C533</f>
        <v>Residential</v>
      </c>
      <c r="E565" s="38">
        <f>[2]Calculations!E533</f>
        <v>1.0225500000000001</v>
      </c>
      <c r="F565" s="38">
        <f>[2]Calculations!I533</f>
        <v>0.55244437986540007</v>
      </c>
      <c r="G565" s="38">
        <f>[2]Calculations!M533</f>
        <v>54.026148341440518</v>
      </c>
      <c r="H565" s="38">
        <f>[2]Calculations!H533</f>
        <v>0.19115181214400001</v>
      </c>
      <c r="I565" s="38">
        <f>[2]Calculations!L533</f>
        <v>18.693639640506575</v>
      </c>
      <c r="J565" s="38">
        <f>[2]Calculations!G533</f>
        <v>9.8391398535999999E-3</v>
      </c>
      <c r="K565" s="38">
        <f>[2]Calculations!K533</f>
        <v>0.96221601423891245</v>
      </c>
      <c r="L565" s="38">
        <f>[2]Calculations!F533</f>
        <v>0.26911466813700002</v>
      </c>
      <c r="M565" s="38">
        <f>[2]Calculations!J533</f>
        <v>26.317996003813992</v>
      </c>
      <c r="N565" s="38">
        <f>[2]Calculations!V533</f>
        <v>0.63415027195999996</v>
      </c>
      <c r="O565" s="38">
        <f>[2]Calculations!W533</f>
        <v>62.016553905432495</v>
      </c>
      <c r="P565" s="38">
        <f>[2]Calculations!O533</f>
        <v>8.7647950171700004E-2</v>
      </c>
      <c r="Q565" s="38">
        <f>[2]Calculations!S533</f>
        <v>8.5715075225367947</v>
      </c>
      <c r="R565" s="38">
        <f>[2]Calculations!Q533</f>
        <v>8.3313690171699997E-2</v>
      </c>
      <c r="S565" s="38">
        <f>[2]Calculations!T533</f>
        <v>8.1476397410102184</v>
      </c>
      <c r="T565" s="38">
        <f>[2]Calculations!R533</f>
        <v>4.1335386999099999E-2</v>
      </c>
      <c r="U565" s="38">
        <f>[2]Calculations!U533</f>
        <v>4.0423829640702156</v>
      </c>
      <c r="V565" s="38" t="str">
        <f>[2]Calculations!X533</f>
        <v>Not Modelled</v>
      </c>
      <c r="W565" s="38" t="str">
        <f>[2]Calculations!Y533</f>
        <v>N/A</v>
      </c>
      <c r="X565" s="38" t="s">
        <v>100</v>
      </c>
      <c r="Y565" s="73" t="s">
        <v>1080</v>
      </c>
      <c r="Z565" s="73" t="s">
        <v>248</v>
      </c>
      <c r="AA565" s="38">
        <f>[2]Calculations!AA533</f>
        <v>0.18611566793100001</v>
      </c>
      <c r="AB565" s="38">
        <f>[2]Calculations!AM533</f>
        <v>18.201131282675664</v>
      </c>
      <c r="AC565" s="38">
        <f>[2]Calculations!AB533</f>
        <v>0</v>
      </c>
      <c r="AD565" s="38">
        <f>[2]Calculations!AN533</f>
        <v>0</v>
      </c>
      <c r="AE565" s="38">
        <f>[2]Calculations!AC533</f>
        <v>0</v>
      </c>
      <c r="AF565" s="38">
        <f>[2]Calculations!AO533</f>
        <v>0</v>
      </c>
      <c r="AG565" s="38">
        <f>[2]Calculations!AD533</f>
        <v>0</v>
      </c>
      <c r="AH565" s="38">
        <f>[2]Calculations!AP533</f>
        <v>0</v>
      </c>
      <c r="AI565" s="38">
        <f>[2]Calculations!AE533</f>
        <v>0</v>
      </c>
      <c r="AJ565" s="38">
        <f>[2]Calculations!AQ533</f>
        <v>0</v>
      </c>
      <c r="AK565" s="38">
        <f>[2]Calculations!AF533</f>
        <v>0</v>
      </c>
      <c r="AL565" s="38">
        <f>[2]Calculations!AR533</f>
        <v>0</v>
      </c>
      <c r="AM565" s="38">
        <f>[2]Calculations!AG533</f>
        <v>0</v>
      </c>
      <c r="AN565" s="38">
        <f>[2]Calculations!AS533</f>
        <v>0</v>
      </c>
      <c r="AO565" s="38">
        <f>[2]Calculations!AH533</f>
        <v>0</v>
      </c>
      <c r="AP565" s="38">
        <f>[2]Calculations!AT533</f>
        <v>0</v>
      </c>
      <c r="AQ565" s="38">
        <f>[2]Calculations!AI533</f>
        <v>0</v>
      </c>
      <c r="AR565" s="38">
        <f>[2]Calculations!AU533</f>
        <v>0</v>
      </c>
      <c r="AS565" s="38">
        <f>[2]Calculations!AJ533</f>
        <v>0</v>
      </c>
      <c r="AT565" s="38">
        <f>[2]Calculations!AV533</f>
        <v>0</v>
      </c>
      <c r="AU565" s="38">
        <f>[2]Calculations!AK533</f>
        <v>0</v>
      </c>
      <c r="AV565" s="38">
        <f>[2]Calculations!AW533</f>
        <v>0</v>
      </c>
      <c r="AW565" s="13"/>
      <c r="AX565" s="13"/>
      <c r="AY565" s="85" t="str">
        <f>[2]Calculations!D533</f>
        <v>Land Supply 2018</v>
      </c>
    </row>
    <row r="566" spans="2:51" ht="14.5" x14ac:dyDescent="0.35">
      <c r="B566" s="13" t="str">
        <f>[2]Calculations!A534</f>
        <v>CC_Cap_905</v>
      </c>
      <c r="C566" s="30" t="str">
        <f>[2]Calculations!B534</f>
        <v>Great Jackson Street Plot E</v>
      </c>
      <c r="D566" s="13" t="str">
        <f>[2]Calculations!C534</f>
        <v>Residential</v>
      </c>
      <c r="E566" s="38">
        <f>[2]Calculations!E534</f>
        <v>0.458397</v>
      </c>
      <c r="F566" s="38">
        <f>[2]Calculations!I534</f>
        <v>0.458397</v>
      </c>
      <c r="G566" s="38">
        <f>[2]Calculations!M534</f>
        <v>100</v>
      </c>
      <c r="H566" s="38">
        <f>[2]Calculations!H534</f>
        <v>0</v>
      </c>
      <c r="I566" s="38">
        <f>[2]Calculations!L534</f>
        <v>0</v>
      </c>
      <c r="J566" s="38">
        <f>[2]Calculations!G534</f>
        <v>0</v>
      </c>
      <c r="K566" s="38">
        <f>[2]Calculations!K534</f>
        <v>0</v>
      </c>
      <c r="L566" s="38">
        <f>[2]Calculations!F534</f>
        <v>0</v>
      </c>
      <c r="M566" s="38">
        <f>[2]Calculations!J534</f>
        <v>0</v>
      </c>
      <c r="N566" s="38">
        <f>[2]Calculations!V534</f>
        <v>0</v>
      </c>
      <c r="O566" s="38">
        <f>[2]Calculations!W534</f>
        <v>0</v>
      </c>
      <c r="P566" s="38">
        <f>[2]Calculations!O534</f>
        <v>4.3186587218500001E-2</v>
      </c>
      <c r="Q566" s="38">
        <f>[2]Calculations!S534</f>
        <v>9.4212194273740888</v>
      </c>
      <c r="R566" s="38">
        <f>[2]Calculations!Q534</f>
        <v>2.2702287218500001E-2</v>
      </c>
      <c r="S566" s="38">
        <f>[2]Calculations!T534</f>
        <v>4.9525383496183437</v>
      </c>
      <c r="T566" s="38">
        <f>[2]Calculations!R534</f>
        <v>0</v>
      </c>
      <c r="U566" s="38">
        <f>[2]Calculations!U534</f>
        <v>0</v>
      </c>
      <c r="V566" s="38" t="str">
        <f>[2]Calculations!X534</f>
        <v>Not Modelled</v>
      </c>
      <c r="W566" s="38" t="str">
        <f>[2]Calculations!Y534</f>
        <v>N/A</v>
      </c>
      <c r="X566" s="38" t="s">
        <v>100</v>
      </c>
      <c r="Y566" s="73" t="s">
        <v>105</v>
      </c>
      <c r="Z566" s="73" t="s">
        <v>1066</v>
      </c>
      <c r="AA566" s="38">
        <f>[2]Calculations!AA534</f>
        <v>0</v>
      </c>
      <c r="AB566" s="38">
        <f>[2]Calculations!AM534</f>
        <v>0</v>
      </c>
      <c r="AC566" s="38">
        <f>[2]Calculations!AB534</f>
        <v>0</v>
      </c>
      <c r="AD566" s="38">
        <f>[2]Calculations!AN534</f>
        <v>0</v>
      </c>
      <c r="AE566" s="38">
        <f>[2]Calculations!AC534</f>
        <v>0</v>
      </c>
      <c r="AF566" s="38">
        <f>[2]Calculations!AO534</f>
        <v>0</v>
      </c>
      <c r="AG566" s="38">
        <f>[2]Calculations!AD534</f>
        <v>0</v>
      </c>
      <c r="AH566" s="38">
        <f>[2]Calculations!AP534</f>
        <v>0</v>
      </c>
      <c r="AI566" s="38">
        <f>[2]Calculations!AE534</f>
        <v>0</v>
      </c>
      <c r="AJ566" s="38">
        <f>[2]Calculations!AQ534</f>
        <v>0</v>
      </c>
      <c r="AK566" s="38">
        <f>[2]Calculations!AF534</f>
        <v>0</v>
      </c>
      <c r="AL566" s="38">
        <f>[2]Calculations!AR534</f>
        <v>0</v>
      </c>
      <c r="AM566" s="38">
        <f>[2]Calculations!AG534</f>
        <v>0</v>
      </c>
      <c r="AN566" s="38">
        <f>[2]Calculations!AS534</f>
        <v>0</v>
      </c>
      <c r="AO566" s="38">
        <f>[2]Calculations!AH534</f>
        <v>0</v>
      </c>
      <c r="AP566" s="38">
        <f>[2]Calculations!AT534</f>
        <v>0</v>
      </c>
      <c r="AQ566" s="38">
        <f>[2]Calculations!AI534</f>
        <v>0.45839675000000002</v>
      </c>
      <c r="AR566" s="38">
        <f>[2]Calculations!AU534</f>
        <v>99.999945462121261</v>
      </c>
      <c r="AS566" s="38">
        <f>[2]Calculations!AJ534</f>
        <v>0</v>
      </c>
      <c r="AT566" s="38">
        <f>[2]Calculations!AV534</f>
        <v>0</v>
      </c>
      <c r="AU566" s="38">
        <f>[2]Calculations!AK534</f>
        <v>0</v>
      </c>
      <c r="AV566" s="38">
        <f>[2]Calculations!AW534</f>
        <v>0</v>
      </c>
      <c r="AW566" s="13"/>
      <c r="AX566" s="13"/>
      <c r="AY566" s="85" t="str">
        <f>[2]Calculations!D534</f>
        <v>Land Supply 2018</v>
      </c>
    </row>
    <row r="567" spans="2:51" ht="14.5" x14ac:dyDescent="0.35">
      <c r="B567" s="13" t="str">
        <f>[2]Calculations!A535</f>
        <v>CC_Cap_906</v>
      </c>
      <c r="C567" s="30" t="str">
        <f>[2]Calculations!B535</f>
        <v>Piccadilly Trading Estate</v>
      </c>
      <c r="D567" s="13" t="str">
        <f>[2]Calculations!C535</f>
        <v>Residential</v>
      </c>
      <c r="E567" s="38">
        <f>[2]Calculations!E535</f>
        <v>4.2838000000000003</v>
      </c>
      <c r="F567" s="38">
        <f>[2]Calculations!I535</f>
        <v>4.2538792976802</v>
      </c>
      <c r="G567" s="38">
        <f>[2]Calculations!M535</f>
        <v>99.301538299645159</v>
      </c>
      <c r="H567" s="38">
        <f>[2]Calculations!H535</f>
        <v>2.9920702319799999E-2</v>
      </c>
      <c r="I567" s="38">
        <f>[2]Calculations!L535</f>
        <v>0.69846170035482513</v>
      </c>
      <c r="J567" s="38">
        <f>[2]Calculations!G535</f>
        <v>0</v>
      </c>
      <c r="K567" s="38">
        <f>[2]Calculations!K535</f>
        <v>0</v>
      </c>
      <c r="L567" s="38">
        <f>[2]Calculations!F535</f>
        <v>0</v>
      </c>
      <c r="M567" s="38">
        <f>[2]Calculations!J535</f>
        <v>0</v>
      </c>
      <c r="N567" s="38">
        <f>[2]Calculations!V535</f>
        <v>0</v>
      </c>
      <c r="O567" s="38">
        <f>[2]Calculations!W535</f>
        <v>0</v>
      </c>
      <c r="P567" s="38">
        <f>[2]Calculations!O535</f>
        <v>0</v>
      </c>
      <c r="Q567" s="38">
        <f>[2]Calculations!S535</f>
        <v>0</v>
      </c>
      <c r="R567" s="38">
        <f>[2]Calculations!Q535</f>
        <v>0</v>
      </c>
      <c r="S567" s="38">
        <f>[2]Calculations!T535</f>
        <v>0</v>
      </c>
      <c r="T567" s="38">
        <f>[2]Calculations!R535</f>
        <v>0</v>
      </c>
      <c r="U567" s="38">
        <f>[2]Calculations!U535</f>
        <v>0</v>
      </c>
      <c r="V567" s="38" t="str">
        <f>[2]Calculations!X535</f>
        <v>Not Modelled</v>
      </c>
      <c r="W567" s="38" t="str">
        <f>[2]Calculations!Y535</f>
        <v>N/A</v>
      </c>
      <c r="X567" s="38" t="s">
        <v>100</v>
      </c>
      <c r="Y567" s="73" t="s">
        <v>105</v>
      </c>
      <c r="Z567" s="73" t="s">
        <v>1066</v>
      </c>
      <c r="AA567" s="38">
        <f>[2]Calculations!AA535</f>
        <v>0</v>
      </c>
      <c r="AB567" s="38">
        <f>[2]Calculations!AM535</f>
        <v>0</v>
      </c>
      <c r="AC567" s="38">
        <f>[2]Calculations!AB535</f>
        <v>0</v>
      </c>
      <c r="AD567" s="38">
        <f>[2]Calculations!AN535</f>
        <v>0</v>
      </c>
      <c r="AE567" s="38">
        <f>[2]Calculations!AC535</f>
        <v>0</v>
      </c>
      <c r="AF567" s="38">
        <f>[2]Calculations!AO535</f>
        <v>0</v>
      </c>
      <c r="AG567" s="38">
        <f>[2]Calculations!AD535</f>
        <v>0</v>
      </c>
      <c r="AH567" s="38">
        <f>[2]Calculations!AP535</f>
        <v>0</v>
      </c>
      <c r="AI567" s="38">
        <f>[2]Calculations!AE535</f>
        <v>0</v>
      </c>
      <c r="AJ567" s="38">
        <f>[2]Calculations!AQ535</f>
        <v>0</v>
      </c>
      <c r="AK567" s="38">
        <f>[2]Calculations!AF535</f>
        <v>0</v>
      </c>
      <c r="AL567" s="38">
        <f>[2]Calculations!AR535</f>
        <v>0</v>
      </c>
      <c r="AM567" s="38">
        <f>[2]Calculations!AG535</f>
        <v>0</v>
      </c>
      <c r="AN567" s="38">
        <f>[2]Calculations!AS535</f>
        <v>0</v>
      </c>
      <c r="AO567" s="38">
        <f>[2]Calculations!AH535</f>
        <v>0</v>
      </c>
      <c r="AP567" s="38">
        <f>[2]Calculations!AT535</f>
        <v>0</v>
      </c>
      <c r="AQ567" s="38">
        <f>[2]Calculations!AI535</f>
        <v>4.2837968199800001</v>
      </c>
      <c r="AR567" s="38">
        <f>[2]Calculations!AU535</f>
        <v>99.99992576637564</v>
      </c>
      <c r="AS567" s="38">
        <f>[2]Calculations!AJ535</f>
        <v>0</v>
      </c>
      <c r="AT567" s="38">
        <f>[2]Calculations!AV535</f>
        <v>0</v>
      </c>
      <c r="AU567" s="38">
        <f>[2]Calculations!AK535</f>
        <v>0</v>
      </c>
      <c r="AV567" s="38">
        <f>[2]Calculations!AW535</f>
        <v>0</v>
      </c>
      <c r="AW567" s="13"/>
      <c r="AX567" s="13"/>
      <c r="AY567" s="85" t="str">
        <f>[2]Calculations!D535</f>
        <v>Land Supply 2018</v>
      </c>
    </row>
    <row r="568" spans="2:51" ht="14.5" x14ac:dyDescent="0.35">
      <c r="B568" s="13" t="str">
        <f>[2]Calculations!A536</f>
        <v>CDN/17/0145 / 109830</v>
      </c>
      <c r="C568" s="30" t="str">
        <f>[2]Calculations!B536</f>
        <v>145/7 Upper Chorlton Road</v>
      </c>
      <c r="D568" s="13" t="str">
        <f>[2]Calculations!C536</f>
        <v>Residential</v>
      </c>
      <c r="E568" s="38">
        <f>[2]Calculations!E536</f>
        <v>0.137435</v>
      </c>
      <c r="F568" s="38">
        <f>[2]Calculations!I536</f>
        <v>0.137435</v>
      </c>
      <c r="G568" s="38">
        <f>[2]Calculations!M536</f>
        <v>100</v>
      </c>
      <c r="H568" s="38">
        <f>[2]Calculations!H536</f>
        <v>0</v>
      </c>
      <c r="I568" s="38">
        <f>[2]Calculations!L536</f>
        <v>0</v>
      </c>
      <c r="J568" s="38">
        <f>[2]Calculations!G536</f>
        <v>0</v>
      </c>
      <c r="K568" s="38">
        <f>[2]Calculations!K536</f>
        <v>0</v>
      </c>
      <c r="L568" s="38">
        <f>[2]Calculations!F536</f>
        <v>0</v>
      </c>
      <c r="M568" s="38">
        <f>[2]Calculations!J536</f>
        <v>0</v>
      </c>
      <c r="N568" s="38">
        <f>[2]Calculations!V536</f>
        <v>4.5245218818799997E-3</v>
      </c>
      <c r="O568" s="38">
        <f>[2]Calculations!W536</f>
        <v>3.2921176424346053</v>
      </c>
      <c r="P568" s="38">
        <f>[2]Calculations!O536</f>
        <v>8.0000000000000004E-4</v>
      </c>
      <c r="Q568" s="38">
        <f>[2]Calculations!S536</f>
        <v>0.58209335322152289</v>
      </c>
      <c r="R568" s="38">
        <f>[2]Calculations!Q536</f>
        <v>0</v>
      </c>
      <c r="S568" s="38">
        <f>[2]Calculations!T536</f>
        <v>0</v>
      </c>
      <c r="T568" s="38">
        <f>[2]Calculations!R536</f>
        <v>0</v>
      </c>
      <c r="U568" s="38">
        <f>[2]Calculations!U536</f>
        <v>0</v>
      </c>
      <c r="V568" s="38" t="str">
        <f>[2]Calculations!X536</f>
        <v>Not Modelled</v>
      </c>
      <c r="W568" s="38" t="str">
        <f>[2]Calculations!Y536</f>
        <v>N/A</v>
      </c>
      <c r="X568" s="38" t="s">
        <v>100</v>
      </c>
      <c r="Y568" s="73" t="s">
        <v>105</v>
      </c>
      <c r="Z568" s="73" t="s">
        <v>1066</v>
      </c>
      <c r="AA568" s="38">
        <f>[2]Calculations!AA536</f>
        <v>0</v>
      </c>
      <c r="AB568" s="38">
        <f>[2]Calculations!AM536</f>
        <v>0</v>
      </c>
      <c r="AC568" s="38">
        <f>[2]Calculations!AB536</f>
        <v>0</v>
      </c>
      <c r="AD568" s="38">
        <f>[2]Calculations!AN536</f>
        <v>0</v>
      </c>
      <c r="AE568" s="38">
        <f>[2]Calculations!AC536</f>
        <v>0</v>
      </c>
      <c r="AF568" s="38">
        <f>[2]Calculations!AO536</f>
        <v>0</v>
      </c>
      <c r="AG568" s="38">
        <f>[2]Calculations!AD536</f>
        <v>0</v>
      </c>
      <c r="AH568" s="38">
        <f>[2]Calculations!AP536</f>
        <v>0</v>
      </c>
      <c r="AI568" s="38">
        <f>[2]Calculations!AE536</f>
        <v>0</v>
      </c>
      <c r="AJ568" s="38">
        <f>[2]Calculations!AQ536</f>
        <v>0</v>
      </c>
      <c r="AK568" s="38">
        <f>[2]Calculations!AF536</f>
        <v>0</v>
      </c>
      <c r="AL568" s="38">
        <f>[2]Calculations!AR536</f>
        <v>0</v>
      </c>
      <c r="AM568" s="38">
        <f>[2]Calculations!AG536</f>
        <v>0</v>
      </c>
      <c r="AN568" s="38">
        <f>[2]Calculations!AS536</f>
        <v>0</v>
      </c>
      <c r="AO568" s="38">
        <f>[2]Calculations!AH536</f>
        <v>0</v>
      </c>
      <c r="AP568" s="38">
        <f>[2]Calculations!AT536</f>
        <v>0</v>
      </c>
      <c r="AQ568" s="38">
        <f>[2]Calculations!AI536</f>
        <v>0</v>
      </c>
      <c r="AR568" s="38">
        <f>[2]Calculations!AU536</f>
        <v>0</v>
      </c>
      <c r="AS568" s="38">
        <f>[2]Calculations!AJ536</f>
        <v>0</v>
      </c>
      <c r="AT568" s="38">
        <f>[2]Calculations!AV536</f>
        <v>0</v>
      </c>
      <c r="AU568" s="38">
        <f>[2]Calculations!AK536</f>
        <v>0</v>
      </c>
      <c r="AV568" s="38">
        <f>[2]Calculations!AW536</f>
        <v>0</v>
      </c>
      <c r="AW568" s="13"/>
      <c r="AX568" s="13"/>
      <c r="AY568" s="85" t="str">
        <f>[2]Calculations!D536</f>
        <v>Land Supply 2018</v>
      </c>
    </row>
    <row r="569" spans="2:51" ht="26" x14ac:dyDescent="0.35">
      <c r="B569" s="13" t="str">
        <f>[2]Calculations!A537</f>
        <v>CDN/17/0512 / 105462</v>
      </c>
      <c r="C569" s="30" t="str">
        <f>[2]Calculations!B537</f>
        <v>Santiadd House _x000D_Burnage Lane_x000D_Burnage_x000D_Manchester_x000D_M19 1EN</v>
      </c>
      <c r="D569" s="13" t="str">
        <f>[2]Calculations!C537</f>
        <v>Residential</v>
      </c>
      <c r="E569" s="38">
        <f>[2]Calculations!E537</f>
        <v>0.19606699999999999</v>
      </c>
      <c r="F569" s="38">
        <f>[2]Calculations!I537</f>
        <v>0.19606699999999999</v>
      </c>
      <c r="G569" s="38">
        <f>[2]Calculations!M537</f>
        <v>100</v>
      </c>
      <c r="H569" s="38">
        <f>[2]Calculations!H537</f>
        <v>0</v>
      </c>
      <c r="I569" s="38">
        <f>[2]Calculations!L537</f>
        <v>0</v>
      </c>
      <c r="J569" s="38">
        <f>[2]Calculations!G537</f>
        <v>0</v>
      </c>
      <c r="K569" s="38">
        <f>[2]Calculations!K537</f>
        <v>0</v>
      </c>
      <c r="L569" s="38">
        <f>[2]Calculations!F537</f>
        <v>0</v>
      </c>
      <c r="M569" s="38">
        <f>[2]Calculations!J537</f>
        <v>0</v>
      </c>
      <c r="N569" s="38">
        <f>[2]Calculations!V537</f>
        <v>0</v>
      </c>
      <c r="O569" s="38">
        <f>[2]Calculations!W537</f>
        <v>0</v>
      </c>
      <c r="P569" s="38">
        <f>[2]Calculations!O537</f>
        <v>8.7590344662200004E-2</v>
      </c>
      <c r="Q569" s="38">
        <f>[2]Calculations!S537</f>
        <v>44.673680253280764</v>
      </c>
      <c r="R569" s="38">
        <f>[2]Calculations!Q537</f>
        <v>8.7590344662200004E-2</v>
      </c>
      <c r="S569" s="38">
        <f>[2]Calculations!T537</f>
        <v>44.673680253280764</v>
      </c>
      <c r="T569" s="38">
        <f>[2]Calculations!R537</f>
        <v>3.4588401184299997E-2</v>
      </c>
      <c r="U569" s="38">
        <f>[2]Calculations!U537</f>
        <v>17.641113080885614</v>
      </c>
      <c r="V569" s="38" t="str">
        <f>[2]Calculations!X537</f>
        <v>Not Modelled</v>
      </c>
      <c r="W569" s="38" t="str">
        <f>[2]Calculations!Y537</f>
        <v>N/A</v>
      </c>
      <c r="X569" s="38" t="s">
        <v>100</v>
      </c>
      <c r="Y569" s="73" t="s">
        <v>108</v>
      </c>
      <c r="Z569" s="73" t="s">
        <v>109</v>
      </c>
      <c r="AA569" s="38">
        <f>[2]Calculations!AA537</f>
        <v>0</v>
      </c>
      <c r="AB569" s="38">
        <f>[2]Calculations!AM537</f>
        <v>0</v>
      </c>
      <c r="AC569" s="38">
        <f>[2]Calculations!AB537</f>
        <v>0</v>
      </c>
      <c r="AD569" s="38">
        <f>[2]Calculations!AN537</f>
        <v>0</v>
      </c>
      <c r="AE569" s="38">
        <f>[2]Calculations!AC537</f>
        <v>0</v>
      </c>
      <c r="AF569" s="38">
        <f>[2]Calculations!AO537</f>
        <v>0</v>
      </c>
      <c r="AG569" s="38">
        <f>[2]Calculations!AD537</f>
        <v>0</v>
      </c>
      <c r="AH569" s="38">
        <f>[2]Calculations!AP537</f>
        <v>0</v>
      </c>
      <c r="AI569" s="38">
        <f>[2]Calculations!AE537</f>
        <v>0</v>
      </c>
      <c r="AJ569" s="38">
        <f>[2]Calculations!AQ537</f>
        <v>0</v>
      </c>
      <c r="AK569" s="38">
        <f>[2]Calculations!AF537</f>
        <v>0</v>
      </c>
      <c r="AL569" s="38">
        <f>[2]Calculations!AR537</f>
        <v>0</v>
      </c>
      <c r="AM569" s="38">
        <f>[2]Calculations!AG537</f>
        <v>0</v>
      </c>
      <c r="AN569" s="38">
        <f>[2]Calculations!AS537</f>
        <v>0</v>
      </c>
      <c r="AO569" s="38">
        <f>[2]Calculations!AH537</f>
        <v>0</v>
      </c>
      <c r="AP569" s="38">
        <f>[2]Calculations!AT537</f>
        <v>0</v>
      </c>
      <c r="AQ569" s="38">
        <f>[2]Calculations!AI537</f>
        <v>0</v>
      </c>
      <c r="AR569" s="38">
        <f>[2]Calculations!AU537</f>
        <v>0</v>
      </c>
      <c r="AS569" s="38">
        <f>[2]Calculations!AJ537</f>
        <v>0</v>
      </c>
      <c r="AT569" s="38">
        <f>[2]Calculations!AV537</f>
        <v>0</v>
      </c>
      <c r="AU569" s="38">
        <f>[2]Calculations!AK537</f>
        <v>0</v>
      </c>
      <c r="AV569" s="38">
        <f>[2]Calculations!AW537</f>
        <v>0</v>
      </c>
      <c r="AW569" s="13"/>
      <c r="AX569" s="13"/>
      <c r="AY569" s="85" t="str">
        <f>[2]Calculations!D537</f>
        <v>Land Supply 2018</v>
      </c>
    </row>
    <row r="570" spans="2:51" ht="14.5" x14ac:dyDescent="0.35">
      <c r="B570" s="13" t="str">
        <f>[2]Calculations!A538</f>
        <v>CDN/17/0737 / 111182</v>
      </c>
      <c r="C570" s="30" t="str">
        <f>[2]Calculations!B538</f>
        <v>Coupland Street (Burlington Square), Hulme</v>
      </c>
      <c r="D570" s="13" t="str">
        <f>[2]Calculations!C538</f>
        <v>Residential</v>
      </c>
      <c r="E570" s="38">
        <f>[2]Calculations!E538</f>
        <v>0.71719599999999994</v>
      </c>
      <c r="F570" s="38">
        <f>[2]Calculations!I538</f>
        <v>3.4768835099996398E-4</v>
      </c>
      <c r="G570" s="38">
        <f>[2]Calculations!M538</f>
        <v>4.8478846926079344E-2</v>
      </c>
      <c r="H570" s="38">
        <f>[2]Calculations!H538</f>
        <v>0.126611334247</v>
      </c>
      <c r="I570" s="38">
        <f>[2]Calculations!L538</f>
        <v>17.653658727460833</v>
      </c>
      <c r="J570" s="38">
        <f>[2]Calculations!G538</f>
        <v>0.59023697740199998</v>
      </c>
      <c r="K570" s="38">
        <f>[2]Calculations!K538</f>
        <v>82.29786242561309</v>
      </c>
      <c r="L570" s="38">
        <f>[2]Calculations!F538</f>
        <v>0</v>
      </c>
      <c r="M570" s="38">
        <f>[2]Calculations!J538</f>
        <v>0</v>
      </c>
      <c r="N570" s="38">
        <f>[2]Calculations!V538</f>
        <v>0.71719561500399998</v>
      </c>
      <c r="O570" s="38">
        <f>[2]Calculations!W538</f>
        <v>99.999946319276745</v>
      </c>
      <c r="P570" s="38">
        <f>[2]Calculations!O538</f>
        <v>0.10612493002950001</v>
      </c>
      <c r="Q570" s="38">
        <f>[2]Calculations!S538</f>
        <v>14.797200490451706</v>
      </c>
      <c r="R570" s="38">
        <f>[2]Calculations!Q538</f>
        <v>1.63847300295E-2</v>
      </c>
      <c r="S570" s="38">
        <f>[2]Calculations!T538</f>
        <v>2.2845540172421486</v>
      </c>
      <c r="T570" s="38">
        <f>[2]Calculations!R538</f>
        <v>1.0799765312E-2</v>
      </c>
      <c r="U570" s="38">
        <f>[2]Calculations!U538</f>
        <v>1.505831782664711</v>
      </c>
      <c r="V570" s="38">
        <f>[2]Calculations!X538</f>
        <v>0.316995998078</v>
      </c>
      <c r="W570" s="38">
        <f>[2]Calculations!Y538</f>
        <v>44.199353883457242</v>
      </c>
      <c r="X570" s="38" t="s">
        <v>100</v>
      </c>
      <c r="Y570" s="73" t="s">
        <v>102</v>
      </c>
      <c r="Z570" s="73" t="s">
        <v>1070</v>
      </c>
      <c r="AA570" s="38">
        <f>[2]Calculations!AA538</f>
        <v>7.4590939366100006E-2</v>
      </c>
      <c r="AB570" s="38">
        <f>[2]Calculations!AM538</f>
        <v>10.400356299547127</v>
      </c>
      <c r="AC570" s="38">
        <f>[2]Calculations!AB538</f>
        <v>0</v>
      </c>
      <c r="AD570" s="38">
        <f>[2]Calculations!AN538</f>
        <v>0</v>
      </c>
      <c r="AE570" s="38">
        <f>[2]Calculations!AC538</f>
        <v>0</v>
      </c>
      <c r="AF570" s="38">
        <f>[2]Calculations!AO538</f>
        <v>0</v>
      </c>
      <c r="AG570" s="38">
        <f>[2]Calculations!AD538</f>
        <v>0</v>
      </c>
      <c r="AH570" s="38">
        <f>[2]Calculations!AP538</f>
        <v>0</v>
      </c>
      <c r="AI570" s="38">
        <f>[2]Calculations!AE538</f>
        <v>0</v>
      </c>
      <c r="AJ570" s="38">
        <f>[2]Calculations!AQ538</f>
        <v>0</v>
      </c>
      <c r="AK570" s="38">
        <f>[2]Calculations!AF538</f>
        <v>0</v>
      </c>
      <c r="AL570" s="38">
        <f>[2]Calculations!AR538</f>
        <v>0</v>
      </c>
      <c r="AM570" s="38">
        <f>[2]Calculations!AG538</f>
        <v>0</v>
      </c>
      <c r="AN570" s="38">
        <f>[2]Calculations!AS538</f>
        <v>0</v>
      </c>
      <c r="AO570" s="38">
        <f>[2]Calculations!AH538</f>
        <v>0</v>
      </c>
      <c r="AP570" s="38">
        <f>[2]Calculations!AT538</f>
        <v>0</v>
      </c>
      <c r="AQ570" s="38">
        <f>[2]Calculations!AI538</f>
        <v>0</v>
      </c>
      <c r="AR570" s="38">
        <f>[2]Calculations!AU538</f>
        <v>0</v>
      </c>
      <c r="AS570" s="38">
        <f>[2]Calculations!AJ538</f>
        <v>0</v>
      </c>
      <c r="AT570" s="38">
        <f>[2]Calculations!AV538</f>
        <v>0</v>
      </c>
      <c r="AU570" s="38">
        <f>[2]Calculations!AK538</f>
        <v>0</v>
      </c>
      <c r="AV570" s="38">
        <f>[2]Calculations!AW538</f>
        <v>0</v>
      </c>
      <c r="AW570" s="13"/>
      <c r="AX570" s="13"/>
      <c r="AY570" s="85" t="str">
        <f>[2]Calculations!D538</f>
        <v>Land Supply 2018</v>
      </c>
    </row>
    <row r="571" spans="2:51" ht="14.5" x14ac:dyDescent="0.35">
      <c r="B571" s="13" t="str">
        <f>[2]Calculations!A539</f>
        <v>Central Park</v>
      </c>
      <c r="C571" s="30" t="str">
        <f>[2]Calculations!B539</f>
        <v>Oldham Rd, Monsall Rd, Moston Vale</v>
      </c>
      <c r="D571" s="13" t="str">
        <f>[2]Calculations!C539</f>
        <v>Offices</v>
      </c>
      <c r="E571" s="38">
        <f>[2]Calculations!E539</f>
        <v>43.992699999999999</v>
      </c>
      <c r="F571" s="38">
        <f>[2]Calculations!I539</f>
        <v>43.992699999999999</v>
      </c>
      <c r="G571" s="38">
        <f>[2]Calculations!M539</f>
        <v>100</v>
      </c>
      <c r="H571" s="38">
        <f>[2]Calculations!H539</f>
        <v>0</v>
      </c>
      <c r="I571" s="38">
        <f>[2]Calculations!L539</f>
        <v>0</v>
      </c>
      <c r="J571" s="38">
        <f>[2]Calculations!G539</f>
        <v>0</v>
      </c>
      <c r="K571" s="38">
        <f>[2]Calculations!K539</f>
        <v>0</v>
      </c>
      <c r="L571" s="38">
        <f>[2]Calculations!F539</f>
        <v>0</v>
      </c>
      <c r="M571" s="38">
        <f>[2]Calculations!J539</f>
        <v>0</v>
      </c>
      <c r="N571" s="38">
        <f>[2]Calculations!V539</f>
        <v>0</v>
      </c>
      <c r="O571" s="38">
        <f>[2]Calculations!W539</f>
        <v>0</v>
      </c>
      <c r="P571" s="38">
        <f>[2]Calculations!O539</f>
        <v>4.2923469054889996</v>
      </c>
      <c r="Q571" s="38">
        <f>[2]Calculations!S539</f>
        <v>9.7569526432544471</v>
      </c>
      <c r="R571" s="38">
        <f>[2]Calculations!Q539</f>
        <v>0.73488690548900004</v>
      </c>
      <c r="S571" s="38">
        <f>[2]Calculations!T539</f>
        <v>1.6704746594071291</v>
      </c>
      <c r="T571" s="38">
        <f>[2]Calculations!R539</f>
        <v>0.17583102664700001</v>
      </c>
      <c r="U571" s="38">
        <f>[2]Calculations!U539</f>
        <v>0.39968228057609562</v>
      </c>
      <c r="V571" s="38" t="str">
        <f>[2]Calculations!X539</f>
        <v>Not Modelled</v>
      </c>
      <c r="W571" s="38" t="str">
        <f>[2]Calculations!Y539</f>
        <v>N/A</v>
      </c>
      <c r="X571" s="38" t="s">
        <v>101</v>
      </c>
      <c r="Y571" s="73" t="s">
        <v>105</v>
      </c>
      <c r="Z571" s="73" t="s">
        <v>1066</v>
      </c>
      <c r="AA571" s="38">
        <f>[2]Calculations!AA539</f>
        <v>0</v>
      </c>
      <c r="AB571" s="38">
        <f>[2]Calculations!AM539</f>
        <v>0</v>
      </c>
      <c r="AC571" s="38">
        <f>[2]Calculations!AB539</f>
        <v>0</v>
      </c>
      <c r="AD571" s="38">
        <f>[2]Calculations!AN539</f>
        <v>0</v>
      </c>
      <c r="AE571" s="38">
        <f>[2]Calculations!AC539</f>
        <v>0</v>
      </c>
      <c r="AF571" s="38">
        <f>[2]Calculations!AO539</f>
        <v>0</v>
      </c>
      <c r="AG571" s="38">
        <f>[2]Calculations!AD539</f>
        <v>0</v>
      </c>
      <c r="AH571" s="38">
        <f>[2]Calculations!AP539</f>
        <v>0</v>
      </c>
      <c r="AI571" s="38">
        <f>[2]Calculations!AE539</f>
        <v>8.5912185535100006E-5</v>
      </c>
      <c r="AJ571" s="38">
        <f>[2]Calculations!AQ539</f>
        <v>1.9528736707476472E-4</v>
      </c>
      <c r="AK571" s="38">
        <f>[2]Calculations!AF539</f>
        <v>8.5912185535100006E-5</v>
      </c>
      <c r="AL571" s="38">
        <f>[2]Calculations!AR539</f>
        <v>1.9528736707476472E-4</v>
      </c>
      <c r="AM571" s="38">
        <f>[2]Calculations!AG539</f>
        <v>0.15040000000000001</v>
      </c>
      <c r="AN571" s="38">
        <f>[2]Calculations!AS539</f>
        <v>0.34187490197237269</v>
      </c>
      <c r="AO571" s="38">
        <f>[2]Calculations!AH539</f>
        <v>1.5868878079500001E-4</v>
      </c>
      <c r="AP571" s="38">
        <f>[2]Calculations!AT539</f>
        <v>3.6071616607982689E-4</v>
      </c>
      <c r="AQ571" s="38">
        <f>[2]Calculations!AI539</f>
        <v>38.161773006499999</v>
      </c>
      <c r="AR571" s="38">
        <f>[2]Calculations!AU539</f>
        <v>86.745694186762805</v>
      </c>
      <c r="AS571" s="38">
        <f>[2]Calculations!AJ539</f>
        <v>0</v>
      </c>
      <c r="AT571" s="38">
        <f>[2]Calculations!AV539</f>
        <v>0</v>
      </c>
      <c r="AU571" s="38">
        <f>[2]Calculations!AK539</f>
        <v>0</v>
      </c>
      <c r="AV571" s="38">
        <f>[2]Calculations!AW539</f>
        <v>0</v>
      </c>
      <c r="AW571" s="13"/>
      <c r="AX571" s="13"/>
      <c r="AY571" s="85" t="str">
        <f>[2]Calculations!D539</f>
        <v>Land Supply 2018</v>
      </c>
    </row>
    <row r="572" spans="2:51" ht="14.5" x14ac:dyDescent="0.35">
      <c r="B572" s="13" t="str">
        <f>[2]Calculations!A540</f>
        <v>Char_Cap_004</v>
      </c>
      <c r="C572" s="30" t="str">
        <f>[2]Calculations!B540</f>
        <v>NMHG School Croft Hill Road</v>
      </c>
      <c r="D572" s="13" t="str">
        <f>[2]Calculations!C540</f>
        <v>Residential</v>
      </c>
      <c r="E572" s="38">
        <f>[2]Calculations!E540</f>
        <v>4.5593500000000002</v>
      </c>
      <c r="F572" s="38">
        <f>[2]Calculations!I540</f>
        <v>4.5593500000000002</v>
      </c>
      <c r="G572" s="38">
        <f>[2]Calculations!M540</f>
        <v>100</v>
      </c>
      <c r="H572" s="38">
        <f>[2]Calculations!H540</f>
        <v>0</v>
      </c>
      <c r="I572" s="38">
        <f>[2]Calculations!L540</f>
        <v>0</v>
      </c>
      <c r="J572" s="38">
        <f>[2]Calculations!G540</f>
        <v>0</v>
      </c>
      <c r="K572" s="38">
        <f>[2]Calculations!K540</f>
        <v>0</v>
      </c>
      <c r="L572" s="38">
        <f>[2]Calculations!F540</f>
        <v>0</v>
      </c>
      <c r="M572" s="38">
        <f>[2]Calculations!J540</f>
        <v>0</v>
      </c>
      <c r="N572" s="38">
        <f>[2]Calculations!V540</f>
        <v>0</v>
      </c>
      <c r="O572" s="38">
        <f>[2]Calculations!W540</f>
        <v>0</v>
      </c>
      <c r="P572" s="38">
        <f>[2]Calculations!O540</f>
        <v>6.3047350090099999E-2</v>
      </c>
      <c r="Q572" s="38">
        <f>[2]Calculations!S540</f>
        <v>1.3828144382444865</v>
      </c>
      <c r="R572" s="38">
        <f>[2]Calculations!Q540</f>
        <v>1.5892150090100001E-2</v>
      </c>
      <c r="S572" s="38">
        <f>[2]Calculations!T540</f>
        <v>0.34856174871637408</v>
      </c>
      <c r="T572" s="38">
        <f>[2]Calculations!R540</f>
        <v>1.2063700090000001E-2</v>
      </c>
      <c r="U572" s="38">
        <f>[2]Calculations!U540</f>
        <v>0.26459254257734111</v>
      </c>
      <c r="V572" s="38" t="str">
        <f>[2]Calculations!X540</f>
        <v>Not Modelled</v>
      </c>
      <c r="W572" s="38" t="str">
        <f>[2]Calculations!Y540</f>
        <v>N/A</v>
      </c>
      <c r="X572" s="38" t="s">
        <v>100</v>
      </c>
      <c r="Y572" s="73" t="s">
        <v>105</v>
      </c>
      <c r="Z572" s="73" t="s">
        <v>1066</v>
      </c>
      <c r="AA572" s="38">
        <f>[2]Calculations!AA540</f>
        <v>0</v>
      </c>
      <c r="AB572" s="38">
        <f>[2]Calculations!AM540</f>
        <v>0</v>
      </c>
      <c r="AC572" s="38">
        <f>[2]Calculations!AB540</f>
        <v>0</v>
      </c>
      <c r="AD572" s="38">
        <f>[2]Calculations!AN540</f>
        <v>0</v>
      </c>
      <c r="AE572" s="38">
        <f>[2]Calculations!AC540</f>
        <v>0</v>
      </c>
      <c r="AF572" s="38">
        <f>[2]Calculations!AO540</f>
        <v>0</v>
      </c>
      <c r="AG572" s="38">
        <f>[2]Calculations!AD540</f>
        <v>0</v>
      </c>
      <c r="AH572" s="38">
        <f>[2]Calculations!AP540</f>
        <v>0</v>
      </c>
      <c r="AI572" s="38">
        <f>[2]Calculations!AE540</f>
        <v>0</v>
      </c>
      <c r="AJ572" s="38">
        <f>[2]Calculations!AQ540</f>
        <v>0</v>
      </c>
      <c r="AK572" s="38">
        <f>[2]Calculations!AF540</f>
        <v>0</v>
      </c>
      <c r="AL572" s="38">
        <f>[2]Calculations!AR540</f>
        <v>0</v>
      </c>
      <c r="AM572" s="38">
        <f>[2]Calculations!AG540</f>
        <v>1.44E-2</v>
      </c>
      <c r="AN572" s="38">
        <f>[2]Calculations!AS540</f>
        <v>0.31583449395198876</v>
      </c>
      <c r="AO572" s="38">
        <f>[2]Calculations!AH540</f>
        <v>0</v>
      </c>
      <c r="AP572" s="38">
        <f>[2]Calculations!AT540</f>
        <v>0</v>
      </c>
      <c r="AQ572" s="38">
        <f>[2]Calculations!AI540</f>
        <v>4.5593469550099996</v>
      </c>
      <c r="AR572" s="38">
        <f>[2]Calculations!AU540</f>
        <v>99.999933214383617</v>
      </c>
      <c r="AS572" s="38">
        <f>[2]Calculations!AJ540</f>
        <v>0</v>
      </c>
      <c r="AT572" s="38">
        <f>[2]Calculations!AV540</f>
        <v>0</v>
      </c>
      <c r="AU572" s="38">
        <f>[2]Calculations!AK540</f>
        <v>0</v>
      </c>
      <c r="AV572" s="38">
        <f>[2]Calculations!AW540</f>
        <v>0</v>
      </c>
      <c r="AW572" s="13"/>
      <c r="AX572" s="13"/>
      <c r="AY572" s="85" t="str">
        <f>[2]Calculations!D540</f>
        <v>Land Supply 2018</v>
      </c>
    </row>
    <row r="573" spans="2:51" ht="14.5" x14ac:dyDescent="0.35">
      <c r="B573" s="13" t="str">
        <f>[2]Calculations!A541</f>
        <v>Char_Cap_006</v>
      </c>
      <c r="C573" s="30" t="str">
        <f>[2]Calculations!B541</f>
        <v>Pinfold/Raycroft Avenue</v>
      </c>
      <c r="D573" s="13" t="str">
        <f>[2]Calculations!C541</f>
        <v>Residential</v>
      </c>
      <c r="E573" s="38">
        <f>[2]Calculations!E541</f>
        <v>1.63914</v>
      </c>
      <c r="F573" s="38">
        <f>[2]Calculations!I541</f>
        <v>1.63914</v>
      </c>
      <c r="G573" s="38">
        <f>[2]Calculations!M541</f>
        <v>100</v>
      </c>
      <c r="H573" s="38">
        <f>[2]Calculations!H541</f>
        <v>0</v>
      </c>
      <c r="I573" s="38">
        <f>[2]Calculations!L541</f>
        <v>0</v>
      </c>
      <c r="J573" s="38">
        <f>[2]Calculations!G541</f>
        <v>0</v>
      </c>
      <c r="K573" s="38">
        <f>[2]Calculations!K541</f>
        <v>0</v>
      </c>
      <c r="L573" s="38">
        <f>[2]Calculations!F541</f>
        <v>0</v>
      </c>
      <c r="M573" s="38">
        <f>[2]Calculations!J541</f>
        <v>0</v>
      </c>
      <c r="N573" s="38">
        <f>[2]Calculations!V541</f>
        <v>0</v>
      </c>
      <c r="O573" s="38">
        <f>[2]Calculations!W541</f>
        <v>0</v>
      </c>
      <c r="P573" s="38">
        <f>[2]Calculations!O541</f>
        <v>8.2400000000000001E-2</v>
      </c>
      <c r="Q573" s="38">
        <f>[2]Calculations!S541</f>
        <v>5.0270263674853881</v>
      </c>
      <c r="R573" s="38">
        <f>[2]Calculations!Q541</f>
        <v>4.9599999999999998E-2</v>
      </c>
      <c r="S573" s="38">
        <f>[2]Calculations!T541</f>
        <v>3.0259770367387775</v>
      </c>
      <c r="T573" s="38">
        <f>[2]Calculations!R541</f>
        <v>0.03</v>
      </c>
      <c r="U573" s="38">
        <f>[2]Calculations!U541</f>
        <v>1.830228046414583</v>
      </c>
      <c r="V573" s="38" t="str">
        <f>[2]Calculations!X541</f>
        <v>Not Modelled</v>
      </c>
      <c r="W573" s="38" t="str">
        <f>[2]Calculations!Y541</f>
        <v>N/A</v>
      </c>
      <c r="X573" s="38" t="s">
        <v>100</v>
      </c>
      <c r="Y573" s="73" t="s">
        <v>105</v>
      </c>
      <c r="Z573" s="73" t="s">
        <v>1066</v>
      </c>
      <c r="AA573" s="38">
        <f>[2]Calculations!AA541</f>
        <v>0</v>
      </c>
      <c r="AB573" s="38">
        <f>[2]Calculations!AM541</f>
        <v>0</v>
      </c>
      <c r="AC573" s="38">
        <f>[2]Calculations!AB541</f>
        <v>0</v>
      </c>
      <c r="AD573" s="38">
        <f>[2]Calculations!AN541</f>
        <v>0</v>
      </c>
      <c r="AE573" s="38">
        <f>[2]Calculations!AC541</f>
        <v>0</v>
      </c>
      <c r="AF573" s="38">
        <f>[2]Calculations!AO541</f>
        <v>0</v>
      </c>
      <c r="AG573" s="38">
        <f>[2]Calculations!AD541</f>
        <v>0</v>
      </c>
      <c r="AH573" s="38">
        <f>[2]Calculations!AP541</f>
        <v>0</v>
      </c>
      <c r="AI573" s="38">
        <f>[2]Calculations!AE541</f>
        <v>0</v>
      </c>
      <c r="AJ573" s="38">
        <f>[2]Calculations!AQ541</f>
        <v>0</v>
      </c>
      <c r="AK573" s="38">
        <f>[2]Calculations!AF541</f>
        <v>0</v>
      </c>
      <c r="AL573" s="38">
        <f>[2]Calculations!AR541</f>
        <v>0</v>
      </c>
      <c r="AM573" s="38">
        <f>[2]Calculations!AG541</f>
        <v>0</v>
      </c>
      <c r="AN573" s="38">
        <f>[2]Calculations!AS541</f>
        <v>0</v>
      </c>
      <c r="AO573" s="38">
        <f>[2]Calculations!AH541</f>
        <v>0</v>
      </c>
      <c r="AP573" s="38">
        <f>[2]Calculations!AT541</f>
        <v>0</v>
      </c>
      <c r="AQ573" s="38">
        <f>[2]Calculations!AI541</f>
        <v>1.6391426499999999</v>
      </c>
      <c r="AR573" s="38">
        <f>[2]Calculations!AU541</f>
        <v>100.0001616701441</v>
      </c>
      <c r="AS573" s="38">
        <f>[2]Calculations!AJ541</f>
        <v>0</v>
      </c>
      <c r="AT573" s="38">
        <f>[2]Calculations!AV541</f>
        <v>0</v>
      </c>
      <c r="AU573" s="38">
        <f>[2]Calculations!AK541</f>
        <v>0</v>
      </c>
      <c r="AV573" s="38">
        <f>[2]Calculations!AW541</f>
        <v>0</v>
      </c>
      <c r="AW573" s="13"/>
      <c r="AX573" s="13"/>
      <c r="AY573" s="85" t="str">
        <f>[2]Calculations!D541</f>
        <v>Land Supply 2018</v>
      </c>
    </row>
    <row r="574" spans="2:51" ht="14.5" x14ac:dyDescent="0.35">
      <c r="B574" s="13" t="str">
        <f>[2]Calculations!A542</f>
        <v>Char_Cap_035</v>
      </c>
      <c r="C574" s="30" t="str">
        <f>[2]Calculations!B542</f>
        <v>Hinchley Road</v>
      </c>
      <c r="D574" s="13" t="str">
        <f>[2]Calculations!C542</f>
        <v>Residential</v>
      </c>
      <c r="E574" s="38">
        <f>[2]Calculations!E542</f>
        <v>2.7508400000000002</v>
      </c>
      <c r="F574" s="38">
        <f>[2]Calculations!I542</f>
        <v>2.7508400000000002</v>
      </c>
      <c r="G574" s="38">
        <f>[2]Calculations!M542</f>
        <v>100</v>
      </c>
      <c r="H574" s="38">
        <f>[2]Calculations!H542</f>
        <v>0</v>
      </c>
      <c r="I574" s="38">
        <f>[2]Calculations!L542</f>
        <v>0</v>
      </c>
      <c r="J574" s="38">
        <f>[2]Calculations!G542</f>
        <v>0</v>
      </c>
      <c r="K574" s="38">
        <f>[2]Calculations!K542</f>
        <v>0</v>
      </c>
      <c r="L574" s="38">
        <f>[2]Calculations!F542</f>
        <v>0</v>
      </c>
      <c r="M574" s="38">
        <f>[2]Calculations!J542</f>
        <v>0</v>
      </c>
      <c r="N574" s="38">
        <f>[2]Calculations!V542</f>
        <v>0</v>
      </c>
      <c r="O574" s="38">
        <f>[2]Calculations!W542</f>
        <v>0</v>
      </c>
      <c r="P574" s="38">
        <f>[2]Calculations!O542</f>
        <v>0.65099148629699999</v>
      </c>
      <c r="Q574" s="38">
        <f>[2]Calculations!S542</f>
        <v>23.665189043964752</v>
      </c>
      <c r="R574" s="38">
        <f>[2]Calculations!Q542</f>
        <v>0.18439648629700001</v>
      </c>
      <c r="S574" s="38">
        <f>[2]Calculations!T542</f>
        <v>6.7032792273269246</v>
      </c>
      <c r="T574" s="38">
        <f>[2]Calculations!R542</f>
        <v>0.04</v>
      </c>
      <c r="U574" s="38">
        <f>[2]Calculations!U542</f>
        <v>1.4541012926960493</v>
      </c>
      <c r="V574" s="38" t="str">
        <f>[2]Calculations!X542</f>
        <v>Not Modelled</v>
      </c>
      <c r="W574" s="38" t="str">
        <f>[2]Calculations!Y542</f>
        <v>N/A</v>
      </c>
      <c r="X574" s="38" t="s">
        <v>100</v>
      </c>
      <c r="Y574" s="73" t="s">
        <v>105</v>
      </c>
      <c r="Z574" s="73" t="s">
        <v>1066</v>
      </c>
      <c r="AA574" s="38">
        <f>[2]Calculations!AA542</f>
        <v>0</v>
      </c>
      <c r="AB574" s="38">
        <f>[2]Calculations!AM542</f>
        <v>0</v>
      </c>
      <c r="AC574" s="38">
        <f>[2]Calculations!AB542</f>
        <v>0</v>
      </c>
      <c r="AD574" s="38">
        <f>[2]Calculations!AN542</f>
        <v>0</v>
      </c>
      <c r="AE574" s="38">
        <f>[2]Calculations!AC542</f>
        <v>0</v>
      </c>
      <c r="AF574" s="38">
        <f>[2]Calculations!AO542</f>
        <v>0</v>
      </c>
      <c r="AG574" s="38">
        <f>[2]Calculations!AD542</f>
        <v>0</v>
      </c>
      <c r="AH574" s="38">
        <f>[2]Calculations!AP542</f>
        <v>0</v>
      </c>
      <c r="AI574" s="38">
        <f>[2]Calculations!AE542</f>
        <v>0</v>
      </c>
      <c r="AJ574" s="38">
        <f>[2]Calculations!AQ542</f>
        <v>0</v>
      </c>
      <c r="AK574" s="38">
        <f>[2]Calculations!AF542</f>
        <v>0</v>
      </c>
      <c r="AL574" s="38">
        <f>[2]Calculations!AR542</f>
        <v>0</v>
      </c>
      <c r="AM574" s="38">
        <f>[2]Calculations!AG542</f>
        <v>0.112305334785</v>
      </c>
      <c r="AN574" s="38">
        <f>[2]Calculations!AS542</f>
        <v>4.0825833121882766</v>
      </c>
      <c r="AO574" s="38">
        <f>[2]Calculations!AH542</f>
        <v>0</v>
      </c>
      <c r="AP574" s="38">
        <f>[2]Calculations!AT542</f>
        <v>0</v>
      </c>
      <c r="AQ574" s="38">
        <f>[2]Calculations!AI542</f>
        <v>2.7508361650099999</v>
      </c>
      <c r="AR574" s="38">
        <f>[2]Calculations!AU542</f>
        <v>99.999860588402072</v>
      </c>
      <c r="AS574" s="38">
        <f>[2]Calculations!AJ542</f>
        <v>0</v>
      </c>
      <c r="AT574" s="38">
        <f>[2]Calculations!AV542</f>
        <v>0</v>
      </c>
      <c r="AU574" s="38">
        <f>[2]Calculations!AK542</f>
        <v>0</v>
      </c>
      <c r="AV574" s="38">
        <f>[2]Calculations!AW542</f>
        <v>0</v>
      </c>
      <c r="AW574" s="13"/>
      <c r="AX574" s="13"/>
      <c r="AY574" s="85" t="str">
        <f>[2]Calculations!D542</f>
        <v>Land Supply 2018</v>
      </c>
    </row>
    <row r="575" spans="2:51" ht="14.5" x14ac:dyDescent="0.35">
      <c r="B575" s="13" t="str">
        <f>[2]Calculations!A543</f>
        <v>Char_Cap_043</v>
      </c>
      <c r="C575" s="30" t="str">
        <f>[2]Calculations!B543</f>
        <v>Broadmoss Centre</v>
      </c>
      <c r="D575" s="13" t="str">
        <f>[2]Calculations!C543</f>
        <v>Residential</v>
      </c>
      <c r="E575" s="38">
        <f>[2]Calculations!E543</f>
        <v>0.302375</v>
      </c>
      <c r="F575" s="38">
        <f>[2]Calculations!I543</f>
        <v>0.302375</v>
      </c>
      <c r="G575" s="38">
        <f>[2]Calculations!M543</f>
        <v>100</v>
      </c>
      <c r="H575" s="38">
        <f>[2]Calculations!H543</f>
        <v>0</v>
      </c>
      <c r="I575" s="38">
        <f>[2]Calculations!L543</f>
        <v>0</v>
      </c>
      <c r="J575" s="38">
        <f>[2]Calculations!G543</f>
        <v>0</v>
      </c>
      <c r="K575" s="38">
        <f>[2]Calculations!K543</f>
        <v>0</v>
      </c>
      <c r="L575" s="38">
        <f>[2]Calculations!F543</f>
        <v>0</v>
      </c>
      <c r="M575" s="38">
        <f>[2]Calculations!J543</f>
        <v>0</v>
      </c>
      <c r="N575" s="38">
        <f>[2]Calculations!V543</f>
        <v>0</v>
      </c>
      <c r="O575" s="38">
        <f>[2]Calculations!W543</f>
        <v>0</v>
      </c>
      <c r="P575" s="38">
        <f>[2]Calculations!O543</f>
        <v>5.0700699999999997E-4</v>
      </c>
      <c r="Q575" s="38">
        <f>[2]Calculations!S543</f>
        <v>0.16767490698635798</v>
      </c>
      <c r="R575" s="38">
        <f>[2]Calculations!Q543</f>
        <v>0</v>
      </c>
      <c r="S575" s="38">
        <f>[2]Calculations!T543</f>
        <v>0</v>
      </c>
      <c r="T575" s="38">
        <f>[2]Calculations!R543</f>
        <v>0</v>
      </c>
      <c r="U575" s="38">
        <f>[2]Calculations!U543</f>
        <v>0</v>
      </c>
      <c r="V575" s="38" t="str">
        <f>[2]Calculations!X543</f>
        <v>Not Modelled</v>
      </c>
      <c r="W575" s="38" t="str">
        <f>[2]Calculations!Y543</f>
        <v>N/A</v>
      </c>
      <c r="X575" s="38" t="s">
        <v>100</v>
      </c>
      <c r="Y575" s="73" t="s">
        <v>105</v>
      </c>
      <c r="Z575" s="73" t="s">
        <v>1066</v>
      </c>
      <c r="AA575" s="38">
        <f>[2]Calculations!AA543</f>
        <v>0</v>
      </c>
      <c r="AB575" s="38">
        <f>[2]Calculations!AM543</f>
        <v>0</v>
      </c>
      <c r="AC575" s="38">
        <f>[2]Calculations!AB543</f>
        <v>0</v>
      </c>
      <c r="AD575" s="38">
        <f>[2]Calculations!AN543</f>
        <v>0</v>
      </c>
      <c r="AE575" s="38">
        <f>[2]Calculations!AC543</f>
        <v>0</v>
      </c>
      <c r="AF575" s="38">
        <f>[2]Calculations!AO543</f>
        <v>0</v>
      </c>
      <c r="AG575" s="38">
        <f>[2]Calculations!AD543</f>
        <v>0</v>
      </c>
      <c r="AH575" s="38">
        <f>[2]Calculations!AP543</f>
        <v>0</v>
      </c>
      <c r="AI575" s="38">
        <f>[2]Calculations!AE543</f>
        <v>0</v>
      </c>
      <c r="AJ575" s="38">
        <f>[2]Calculations!AQ543</f>
        <v>0</v>
      </c>
      <c r="AK575" s="38">
        <f>[2]Calculations!AF543</f>
        <v>0</v>
      </c>
      <c r="AL575" s="38">
        <f>[2]Calculations!AR543</f>
        <v>0</v>
      </c>
      <c r="AM575" s="38">
        <f>[2]Calculations!AG543</f>
        <v>0</v>
      </c>
      <c r="AN575" s="38">
        <f>[2]Calculations!AS543</f>
        <v>0</v>
      </c>
      <c r="AO575" s="38">
        <f>[2]Calculations!AH543</f>
        <v>0</v>
      </c>
      <c r="AP575" s="38">
        <f>[2]Calculations!AT543</f>
        <v>0</v>
      </c>
      <c r="AQ575" s="38">
        <f>[2]Calculations!AI543</f>
        <v>0.30237502499699997</v>
      </c>
      <c r="AR575" s="38">
        <f>[2]Calculations!AU543</f>
        <v>100.00000826688714</v>
      </c>
      <c r="AS575" s="38">
        <f>[2]Calculations!AJ543</f>
        <v>0</v>
      </c>
      <c r="AT575" s="38">
        <f>[2]Calculations!AV543</f>
        <v>0</v>
      </c>
      <c r="AU575" s="38">
        <f>[2]Calculations!AK543</f>
        <v>0</v>
      </c>
      <c r="AV575" s="38">
        <f>[2]Calculations!AW543</f>
        <v>0</v>
      </c>
      <c r="AW575" s="13"/>
      <c r="AX575" s="13"/>
      <c r="AY575" s="85" t="str">
        <f>[2]Calculations!D543</f>
        <v>Land Supply 2018</v>
      </c>
    </row>
    <row r="576" spans="2:51" ht="14.5" x14ac:dyDescent="0.35">
      <c r="B576" s="13" t="str">
        <f>[2]Calculations!A544</f>
        <v>Char_Cap_400</v>
      </c>
      <c r="C576" s="30" t="str">
        <f>[2]Calculations!B544</f>
        <v>Freshfields / Victoria Avenue East</v>
      </c>
      <c r="D576" s="13" t="str">
        <f>[2]Calculations!C544</f>
        <v>Residential</v>
      </c>
      <c r="E576" s="38">
        <f>[2]Calculations!E544</f>
        <v>1.9829699999999999</v>
      </c>
      <c r="F576" s="38">
        <f>[2]Calculations!I544</f>
        <v>1.9829699999999999</v>
      </c>
      <c r="G576" s="38">
        <f>[2]Calculations!M544</f>
        <v>100</v>
      </c>
      <c r="H576" s="38">
        <f>[2]Calculations!H544</f>
        <v>0</v>
      </c>
      <c r="I576" s="38">
        <f>[2]Calculations!L544</f>
        <v>0</v>
      </c>
      <c r="J576" s="38">
        <f>[2]Calculations!G544</f>
        <v>0</v>
      </c>
      <c r="K576" s="38">
        <f>[2]Calculations!K544</f>
        <v>0</v>
      </c>
      <c r="L576" s="38">
        <f>[2]Calculations!F544</f>
        <v>0</v>
      </c>
      <c r="M576" s="38">
        <f>[2]Calculations!J544</f>
        <v>0</v>
      </c>
      <c r="N576" s="38">
        <f>[2]Calculations!V544</f>
        <v>0</v>
      </c>
      <c r="O576" s="38">
        <f>[2]Calculations!W544</f>
        <v>0</v>
      </c>
      <c r="P576" s="38">
        <f>[2]Calculations!O544</f>
        <v>0.31342540301900002</v>
      </c>
      <c r="Q576" s="38">
        <f>[2]Calculations!S544</f>
        <v>15.805857023505149</v>
      </c>
      <c r="R576" s="38">
        <f>[2]Calculations!Q544</f>
        <v>9.5983403019000005E-2</v>
      </c>
      <c r="S576" s="38">
        <f>[2]Calculations!T544</f>
        <v>4.8403860380641168</v>
      </c>
      <c r="T576" s="38">
        <f>[2]Calculations!R544</f>
        <v>4.8800000000000003E-2</v>
      </c>
      <c r="U576" s="38">
        <f>[2]Calculations!U544</f>
        <v>2.4609550320983176</v>
      </c>
      <c r="V576" s="38" t="str">
        <f>[2]Calculations!X544</f>
        <v>Not Modelled</v>
      </c>
      <c r="W576" s="38" t="str">
        <f>[2]Calculations!Y544</f>
        <v>N/A</v>
      </c>
      <c r="X576" s="38" t="s">
        <v>100</v>
      </c>
      <c r="Y576" s="73" t="s">
        <v>105</v>
      </c>
      <c r="Z576" s="73" t="s">
        <v>1066</v>
      </c>
      <c r="AA576" s="38">
        <f>[2]Calculations!AA544</f>
        <v>0</v>
      </c>
      <c r="AB576" s="38">
        <f>[2]Calculations!AM544</f>
        <v>0</v>
      </c>
      <c r="AC576" s="38">
        <f>[2]Calculations!AB544</f>
        <v>0</v>
      </c>
      <c r="AD576" s="38">
        <f>[2]Calculations!AN544</f>
        <v>0</v>
      </c>
      <c r="AE576" s="38">
        <f>[2]Calculations!AC544</f>
        <v>0</v>
      </c>
      <c r="AF576" s="38">
        <f>[2]Calculations!AO544</f>
        <v>0</v>
      </c>
      <c r="AG576" s="38">
        <f>[2]Calculations!AD544</f>
        <v>0</v>
      </c>
      <c r="AH576" s="38">
        <f>[2]Calculations!AP544</f>
        <v>0</v>
      </c>
      <c r="AI576" s="38">
        <f>[2]Calculations!AE544</f>
        <v>0</v>
      </c>
      <c r="AJ576" s="38">
        <f>[2]Calculations!AQ544</f>
        <v>0</v>
      </c>
      <c r="AK576" s="38">
        <f>[2]Calculations!AF544</f>
        <v>0</v>
      </c>
      <c r="AL576" s="38">
        <f>[2]Calculations!AR544</f>
        <v>0</v>
      </c>
      <c r="AM576" s="38">
        <f>[2]Calculations!AG544</f>
        <v>0.152116272345</v>
      </c>
      <c r="AN576" s="38">
        <f>[2]Calculations!AS544</f>
        <v>7.6711333174480698</v>
      </c>
      <c r="AO576" s="38">
        <f>[2]Calculations!AH544</f>
        <v>0</v>
      </c>
      <c r="AP576" s="38">
        <f>[2]Calculations!AT544</f>
        <v>0</v>
      </c>
      <c r="AQ576" s="38">
        <f>[2]Calculations!AI544</f>
        <v>1.9829716550000001</v>
      </c>
      <c r="AR576" s="38">
        <f>[2]Calculations!AU544</f>
        <v>100.0000834606676</v>
      </c>
      <c r="AS576" s="38">
        <f>[2]Calculations!AJ544</f>
        <v>0</v>
      </c>
      <c r="AT576" s="38">
        <f>[2]Calculations!AV544</f>
        <v>0</v>
      </c>
      <c r="AU576" s="38">
        <f>[2]Calculations!AK544</f>
        <v>0</v>
      </c>
      <c r="AV576" s="38">
        <f>[2]Calculations!AW544</f>
        <v>0</v>
      </c>
      <c r="AW576" s="13"/>
      <c r="AX576" s="13"/>
      <c r="AY576" s="85" t="str">
        <f>[2]Calculations!D544</f>
        <v>Land Supply 2018</v>
      </c>
    </row>
    <row r="577" spans="2:51" ht="14.5" x14ac:dyDescent="0.35">
      <c r="B577" s="13" t="str">
        <f>[2]Calculations!A545</f>
        <v>Char_Cap_401</v>
      </c>
      <c r="C577" s="30" t="str">
        <f>[2]Calculations!B545</f>
        <v>Whitemoss Road / Haverfield Road</v>
      </c>
      <c r="D577" s="13" t="str">
        <f>[2]Calculations!C545</f>
        <v>Residential</v>
      </c>
      <c r="E577" s="38">
        <f>[2]Calculations!E545</f>
        <v>0.64798299999999998</v>
      </c>
      <c r="F577" s="38">
        <f>[2]Calculations!I545</f>
        <v>0.64798299999999998</v>
      </c>
      <c r="G577" s="38">
        <f>[2]Calculations!M545</f>
        <v>100</v>
      </c>
      <c r="H577" s="38">
        <f>[2]Calculations!H545</f>
        <v>0</v>
      </c>
      <c r="I577" s="38">
        <f>[2]Calculations!L545</f>
        <v>0</v>
      </c>
      <c r="J577" s="38">
        <f>[2]Calculations!G545</f>
        <v>0</v>
      </c>
      <c r="K577" s="38">
        <f>[2]Calculations!K545</f>
        <v>0</v>
      </c>
      <c r="L577" s="38">
        <f>[2]Calculations!F545</f>
        <v>0</v>
      </c>
      <c r="M577" s="38">
        <f>[2]Calculations!J545</f>
        <v>0</v>
      </c>
      <c r="N577" s="38">
        <f>[2]Calculations!V545</f>
        <v>0</v>
      </c>
      <c r="O577" s="38">
        <f>[2]Calculations!W545</f>
        <v>0</v>
      </c>
      <c r="P577" s="38">
        <f>[2]Calculations!O545</f>
        <v>1.7416900000000001E-4</v>
      </c>
      <c r="Q577" s="38">
        <f>[2]Calculations!S545</f>
        <v>2.6878637248199416E-2</v>
      </c>
      <c r="R577" s="38">
        <f>[2]Calculations!Q545</f>
        <v>0</v>
      </c>
      <c r="S577" s="38">
        <f>[2]Calculations!T545</f>
        <v>0</v>
      </c>
      <c r="T577" s="38">
        <f>[2]Calculations!R545</f>
        <v>0</v>
      </c>
      <c r="U577" s="38">
        <f>[2]Calculations!U545</f>
        <v>0</v>
      </c>
      <c r="V577" s="38" t="str">
        <f>[2]Calculations!X545</f>
        <v>Not Modelled</v>
      </c>
      <c r="W577" s="38" t="str">
        <f>[2]Calculations!Y545</f>
        <v>N/A</v>
      </c>
      <c r="X577" s="38" t="s">
        <v>100</v>
      </c>
      <c r="Y577" s="73" t="s">
        <v>105</v>
      </c>
      <c r="Z577" s="73" t="s">
        <v>1066</v>
      </c>
      <c r="AA577" s="38">
        <f>[2]Calculations!AA545</f>
        <v>0</v>
      </c>
      <c r="AB577" s="38">
        <f>[2]Calculations!AM545</f>
        <v>0</v>
      </c>
      <c r="AC577" s="38">
        <f>[2]Calculations!AB545</f>
        <v>0</v>
      </c>
      <c r="AD577" s="38">
        <f>[2]Calculations!AN545</f>
        <v>0</v>
      </c>
      <c r="AE577" s="38">
        <f>[2]Calculations!AC545</f>
        <v>0</v>
      </c>
      <c r="AF577" s="38">
        <f>[2]Calculations!AO545</f>
        <v>0</v>
      </c>
      <c r="AG577" s="38">
        <f>[2]Calculations!AD545</f>
        <v>0</v>
      </c>
      <c r="AH577" s="38">
        <f>[2]Calculations!AP545</f>
        <v>0</v>
      </c>
      <c r="AI577" s="38">
        <f>[2]Calculations!AE545</f>
        <v>0</v>
      </c>
      <c r="AJ577" s="38">
        <f>[2]Calculations!AQ545</f>
        <v>0</v>
      </c>
      <c r="AK577" s="38">
        <f>[2]Calculations!AF545</f>
        <v>0</v>
      </c>
      <c r="AL577" s="38">
        <f>[2]Calculations!AR545</f>
        <v>0</v>
      </c>
      <c r="AM577" s="38">
        <f>[2]Calculations!AG545</f>
        <v>0</v>
      </c>
      <c r="AN577" s="38">
        <f>[2]Calculations!AS545</f>
        <v>0</v>
      </c>
      <c r="AO577" s="38">
        <f>[2]Calculations!AH545</f>
        <v>0</v>
      </c>
      <c r="AP577" s="38">
        <f>[2]Calculations!AT545</f>
        <v>0</v>
      </c>
      <c r="AQ577" s="38">
        <f>[2]Calculations!AI545</f>
        <v>0.64798275999800004</v>
      </c>
      <c r="AR577" s="38">
        <f>[2]Calculations!AU545</f>
        <v>99.999962961682641</v>
      </c>
      <c r="AS577" s="38">
        <f>[2]Calculations!AJ545</f>
        <v>0</v>
      </c>
      <c r="AT577" s="38">
        <f>[2]Calculations!AV545</f>
        <v>0</v>
      </c>
      <c r="AU577" s="38">
        <f>[2]Calculations!AK545</f>
        <v>0</v>
      </c>
      <c r="AV577" s="38">
        <f>[2]Calculations!AW545</f>
        <v>0</v>
      </c>
      <c r="AW577" s="13"/>
      <c r="AX577" s="13"/>
      <c r="AY577" s="85" t="str">
        <f>[2]Calculations!D545</f>
        <v>Land Supply 2018</v>
      </c>
    </row>
    <row r="578" spans="2:51" ht="14.5" x14ac:dyDescent="0.35">
      <c r="B578" s="13" t="str">
        <f>[2]Calculations!A546</f>
        <v>Char_Cap_402</v>
      </c>
      <c r="C578" s="30" t="str">
        <f>[2]Calculations!B546</f>
        <v>Former Whitemoss day centre</v>
      </c>
      <c r="D578" s="13" t="str">
        <f>[2]Calculations!C546</f>
        <v>Residential</v>
      </c>
      <c r="E578" s="38">
        <f>[2]Calculations!E546</f>
        <v>0.53638200000000003</v>
      </c>
      <c r="F578" s="38">
        <f>[2]Calculations!I546</f>
        <v>0.53638200000000003</v>
      </c>
      <c r="G578" s="38">
        <f>[2]Calculations!M546</f>
        <v>100</v>
      </c>
      <c r="H578" s="38">
        <f>[2]Calculations!H546</f>
        <v>0</v>
      </c>
      <c r="I578" s="38">
        <f>[2]Calculations!L546</f>
        <v>0</v>
      </c>
      <c r="J578" s="38">
        <f>[2]Calculations!G546</f>
        <v>0</v>
      </c>
      <c r="K578" s="38">
        <f>[2]Calculations!K546</f>
        <v>0</v>
      </c>
      <c r="L578" s="38">
        <f>[2]Calculations!F546</f>
        <v>0</v>
      </c>
      <c r="M578" s="38">
        <f>[2]Calculations!J546</f>
        <v>0</v>
      </c>
      <c r="N578" s="38">
        <f>[2]Calculations!V546</f>
        <v>0</v>
      </c>
      <c r="O578" s="38">
        <f>[2]Calculations!W546</f>
        <v>0</v>
      </c>
      <c r="P578" s="38">
        <f>[2]Calculations!O546</f>
        <v>4.8399999999999999E-2</v>
      </c>
      <c r="Q578" s="38">
        <f>[2]Calculations!S546</f>
        <v>9.0234198761330546</v>
      </c>
      <c r="R578" s="38">
        <f>[2]Calculations!Q546</f>
        <v>0</v>
      </c>
      <c r="S578" s="38">
        <f>[2]Calculations!T546</f>
        <v>0</v>
      </c>
      <c r="T578" s="38">
        <f>[2]Calculations!R546</f>
        <v>0</v>
      </c>
      <c r="U578" s="38">
        <f>[2]Calculations!U546</f>
        <v>0</v>
      </c>
      <c r="V578" s="38" t="str">
        <f>[2]Calculations!X546</f>
        <v>Not Modelled</v>
      </c>
      <c r="W578" s="38" t="str">
        <f>[2]Calculations!Y546</f>
        <v>N/A</v>
      </c>
      <c r="X578" s="38" t="s">
        <v>100</v>
      </c>
      <c r="Y578" s="73" t="s">
        <v>105</v>
      </c>
      <c r="Z578" s="73" t="s">
        <v>1066</v>
      </c>
      <c r="AA578" s="38">
        <f>[2]Calculations!AA546</f>
        <v>0</v>
      </c>
      <c r="AB578" s="38">
        <f>[2]Calculations!AM546</f>
        <v>0</v>
      </c>
      <c r="AC578" s="38">
        <f>[2]Calculations!AB546</f>
        <v>0</v>
      </c>
      <c r="AD578" s="38">
        <f>[2]Calculations!AN546</f>
        <v>0</v>
      </c>
      <c r="AE578" s="38">
        <f>[2]Calculations!AC546</f>
        <v>0</v>
      </c>
      <c r="AF578" s="38">
        <f>[2]Calculations!AO546</f>
        <v>0</v>
      </c>
      <c r="AG578" s="38">
        <f>[2]Calculations!AD546</f>
        <v>0</v>
      </c>
      <c r="AH578" s="38">
        <f>[2]Calculations!AP546</f>
        <v>0</v>
      </c>
      <c r="AI578" s="38">
        <f>[2]Calculations!AE546</f>
        <v>0</v>
      </c>
      <c r="AJ578" s="38">
        <f>[2]Calculations!AQ546</f>
        <v>0</v>
      </c>
      <c r="AK578" s="38">
        <f>[2]Calculations!AF546</f>
        <v>0</v>
      </c>
      <c r="AL578" s="38">
        <f>[2]Calculations!AR546</f>
        <v>0</v>
      </c>
      <c r="AM578" s="38">
        <f>[2]Calculations!AG546</f>
        <v>0</v>
      </c>
      <c r="AN578" s="38">
        <f>[2]Calculations!AS546</f>
        <v>0</v>
      </c>
      <c r="AO578" s="38">
        <f>[2]Calculations!AH546</f>
        <v>0</v>
      </c>
      <c r="AP578" s="38">
        <f>[2]Calculations!AT546</f>
        <v>0</v>
      </c>
      <c r="AQ578" s="38">
        <f>[2]Calculations!AI546</f>
        <v>0.53638251000100001</v>
      </c>
      <c r="AR578" s="38">
        <f>[2]Calculations!AU546</f>
        <v>100.00009508167686</v>
      </c>
      <c r="AS578" s="38">
        <f>[2]Calculations!AJ546</f>
        <v>0</v>
      </c>
      <c r="AT578" s="38">
        <f>[2]Calculations!AV546</f>
        <v>0</v>
      </c>
      <c r="AU578" s="38">
        <f>[2]Calculations!AK546</f>
        <v>0</v>
      </c>
      <c r="AV578" s="38">
        <f>[2]Calculations!AW546</f>
        <v>0</v>
      </c>
      <c r="AW578" s="13"/>
      <c r="AX578" s="13"/>
      <c r="AY578" s="85" t="str">
        <f>[2]Calculations!D546</f>
        <v>Land Supply 2018</v>
      </c>
    </row>
    <row r="579" spans="2:51" ht="14.5" x14ac:dyDescent="0.35">
      <c r="B579" s="13" t="str">
        <f>[2]Calculations!A547</f>
        <v>Char_Cap_801</v>
      </c>
      <c r="C579" s="30" t="str">
        <f>[2]Calculations!B547</f>
        <v>Chain Bar Mill_x000D_809 Moston Lane_x000D_Moston_x000D_M40</v>
      </c>
      <c r="D579" s="13" t="str">
        <f>[2]Calculations!C547</f>
        <v>Residential</v>
      </c>
      <c r="E579" s="38">
        <f>[2]Calculations!E547</f>
        <v>0.868483</v>
      </c>
      <c r="F579" s="38">
        <f>[2]Calculations!I547</f>
        <v>0.868483</v>
      </c>
      <c r="G579" s="38">
        <f>[2]Calculations!M547</f>
        <v>100</v>
      </c>
      <c r="H579" s="38">
        <f>[2]Calculations!H547</f>
        <v>0</v>
      </c>
      <c r="I579" s="38">
        <f>[2]Calculations!L547</f>
        <v>0</v>
      </c>
      <c r="J579" s="38">
        <f>[2]Calculations!G547</f>
        <v>0</v>
      </c>
      <c r="K579" s="38">
        <f>[2]Calculations!K547</f>
        <v>0</v>
      </c>
      <c r="L579" s="38">
        <f>[2]Calculations!F547</f>
        <v>0</v>
      </c>
      <c r="M579" s="38">
        <f>[2]Calculations!J547</f>
        <v>0</v>
      </c>
      <c r="N579" s="38">
        <f>[2]Calculations!V547</f>
        <v>0</v>
      </c>
      <c r="O579" s="38">
        <f>[2]Calculations!W547</f>
        <v>0</v>
      </c>
      <c r="P579" s="38">
        <f>[2]Calculations!O547</f>
        <v>5.2048999999999998E-2</v>
      </c>
      <c r="Q579" s="38">
        <f>[2]Calculations!S547</f>
        <v>5.9930937047702715</v>
      </c>
      <c r="R579" s="38">
        <f>[2]Calculations!Q547</f>
        <v>0</v>
      </c>
      <c r="S579" s="38">
        <f>[2]Calculations!T547</f>
        <v>0</v>
      </c>
      <c r="T579" s="38">
        <f>[2]Calculations!R547</f>
        <v>0</v>
      </c>
      <c r="U579" s="38">
        <f>[2]Calculations!U547</f>
        <v>0</v>
      </c>
      <c r="V579" s="38" t="str">
        <f>[2]Calculations!X547</f>
        <v>Not Modelled</v>
      </c>
      <c r="W579" s="38" t="str">
        <f>[2]Calculations!Y547</f>
        <v>N/A</v>
      </c>
      <c r="X579" s="38" t="s">
        <v>100</v>
      </c>
      <c r="Y579" s="73" t="s">
        <v>105</v>
      </c>
      <c r="Z579" s="73" t="s">
        <v>1066</v>
      </c>
      <c r="AA579" s="38">
        <f>[2]Calculations!AA547</f>
        <v>0</v>
      </c>
      <c r="AB579" s="38">
        <f>[2]Calculations!AM547</f>
        <v>0</v>
      </c>
      <c r="AC579" s="38">
        <f>[2]Calculations!AB547</f>
        <v>0</v>
      </c>
      <c r="AD579" s="38">
        <f>[2]Calculations!AN547</f>
        <v>0</v>
      </c>
      <c r="AE579" s="38">
        <f>[2]Calculations!AC547</f>
        <v>0</v>
      </c>
      <c r="AF579" s="38">
        <f>[2]Calculations!AO547</f>
        <v>0</v>
      </c>
      <c r="AG579" s="38">
        <f>[2]Calculations!AD547</f>
        <v>0</v>
      </c>
      <c r="AH579" s="38">
        <f>[2]Calculations!AP547</f>
        <v>0</v>
      </c>
      <c r="AI579" s="38">
        <f>[2]Calculations!AE547</f>
        <v>0</v>
      </c>
      <c r="AJ579" s="38">
        <f>[2]Calculations!AQ547</f>
        <v>0</v>
      </c>
      <c r="AK579" s="38">
        <f>[2]Calculations!AF547</f>
        <v>0</v>
      </c>
      <c r="AL579" s="38">
        <f>[2]Calculations!AR547</f>
        <v>0</v>
      </c>
      <c r="AM579" s="38">
        <f>[2]Calculations!AG547</f>
        <v>0</v>
      </c>
      <c r="AN579" s="38">
        <f>[2]Calculations!AS547</f>
        <v>0</v>
      </c>
      <c r="AO579" s="38">
        <f>[2]Calculations!AH547</f>
        <v>0</v>
      </c>
      <c r="AP579" s="38">
        <f>[2]Calculations!AT547</f>
        <v>0</v>
      </c>
      <c r="AQ579" s="38">
        <f>[2]Calculations!AI547</f>
        <v>0.868483220005</v>
      </c>
      <c r="AR579" s="38">
        <f>[2]Calculations!AU547</f>
        <v>100.00002533210206</v>
      </c>
      <c r="AS579" s="38">
        <f>[2]Calculations!AJ547</f>
        <v>0</v>
      </c>
      <c r="AT579" s="38">
        <f>[2]Calculations!AV547</f>
        <v>0</v>
      </c>
      <c r="AU579" s="38">
        <f>[2]Calculations!AK547</f>
        <v>0</v>
      </c>
      <c r="AV579" s="38">
        <f>[2]Calculations!AW547</f>
        <v>0</v>
      </c>
      <c r="AW579" s="13"/>
      <c r="AX579" s="13"/>
      <c r="AY579" s="85" t="str">
        <f>[2]Calculations!D547</f>
        <v>Land Supply 2018</v>
      </c>
    </row>
    <row r="580" spans="2:51" ht="26" x14ac:dyDescent="0.35">
      <c r="B580" s="13" t="str">
        <f>[2]Calculations!A548</f>
        <v>Char_Cap_802</v>
      </c>
      <c r="C580" s="30" t="str">
        <f>[2]Calculations!B548</f>
        <v>Hall Moss Road, Charlestown, M9 7AT</v>
      </c>
      <c r="D580" s="13" t="str">
        <f>[2]Calculations!C548</f>
        <v>Residential</v>
      </c>
      <c r="E580" s="38">
        <f>[2]Calculations!E548</f>
        <v>0.44928600000000002</v>
      </c>
      <c r="F580" s="38">
        <f>[2]Calculations!I548</f>
        <v>0.44928600000000002</v>
      </c>
      <c r="G580" s="38">
        <f>[2]Calculations!M548</f>
        <v>100</v>
      </c>
      <c r="H580" s="38">
        <f>[2]Calculations!H548</f>
        <v>0</v>
      </c>
      <c r="I580" s="38">
        <f>[2]Calculations!L548</f>
        <v>0</v>
      </c>
      <c r="J580" s="38">
        <f>[2]Calculations!G548</f>
        <v>0</v>
      </c>
      <c r="K580" s="38">
        <f>[2]Calculations!K548</f>
        <v>0</v>
      </c>
      <c r="L580" s="38">
        <f>[2]Calculations!F548</f>
        <v>0</v>
      </c>
      <c r="M580" s="38">
        <f>[2]Calculations!J548</f>
        <v>0</v>
      </c>
      <c r="N580" s="38">
        <f>[2]Calculations!V548</f>
        <v>0</v>
      </c>
      <c r="O580" s="38">
        <f>[2]Calculations!W548</f>
        <v>0</v>
      </c>
      <c r="P580" s="38">
        <f>[2]Calculations!O548</f>
        <v>0</v>
      </c>
      <c r="Q580" s="38">
        <f>[2]Calculations!S548</f>
        <v>0</v>
      </c>
      <c r="R580" s="38">
        <f>[2]Calculations!Q548</f>
        <v>0</v>
      </c>
      <c r="S580" s="38">
        <f>[2]Calculations!T548</f>
        <v>0</v>
      </c>
      <c r="T580" s="38">
        <f>[2]Calculations!R548</f>
        <v>0</v>
      </c>
      <c r="U580" s="38">
        <f>[2]Calculations!U548</f>
        <v>0</v>
      </c>
      <c r="V580" s="38" t="str">
        <f>[2]Calculations!X548</f>
        <v>Not Modelled</v>
      </c>
      <c r="W580" s="38" t="str">
        <f>[2]Calculations!Y548</f>
        <v>N/A</v>
      </c>
      <c r="X580" s="38" t="s">
        <v>100</v>
      </c>
      <c r="Y580" s="73" t="s">
        <v>106</v>
      </c>
      <c r="Z580" s="74" t="s">
        <v>107</v>
      </c>
      <c r="AA580" s="38">
        <f>[2]Calculations!AA548</f>
        <v>0</v>
      </c>
      <c r="AB580" s="38">
        <f>[2]Calculations!AM548</f>
        <v>0</v>
      </c>
      <c r="AC580" s="38">
        <f>[2]Calculations!AB548</f>
        <v>0</v>
      </c>
      <c r="AD580" s="38">
        <f>[2]Calculations!AN548</f>
        <v>0</v>
      </c>
      <c r="AE580" s="38">
        <f>[2]Calculations!AC548</f>
        <v>0</v>
      </c>
      <c r="AF580" s="38">
        <f>[2]Calculations!AO548</f>
        <v>0</v>
      </c>
      <c r="AG580" s="38">
        <f>[2]Calculations!AD548</f>
        <v>0</v>
      </c>
      <c r="AH580" s="38">
        <f>[2]Calculations!AP548</f>
        <v>0</v>
      </c>
      <c r="AI580" s="38">
        <f>[2]Calculations!AE548</f>
        <v>9.2292236319400006E-5</v>
      </c>
      <c r="AJ580" s="38">
        <f>[2]Calculations!AQ548</f>
        <v>2.0541979122296265E-2</v>
      </c>
      <c r="AK580" s="38">
        <f>[2]Calculations!AF548</f>
        <v>9.2292236319400006E-5</v>
      </c>
      <c r="AL580" s="38">
        <f>[2]Calculations!AR548</f>
        <v>2.0541979122296265E-2</v>
      </c>
      <c r="AM580" s="38">
        <f>[2]Calculations!AG548</f>
        <v>1.04E-2</v>
      </c>
      <c r="AN580" s="38">
        <f>[2]Calculations!AS548</f>
        <v>2.3147839015682661</v>
      </c>
      <c r="AO580" s="38">
        <f>[2]Calculations!AH548</f>
        <v>0</v>
      </c>
      <c r="AP580" s="38">
        <f>[2]Calculations!AT548</f>
        <v>0</v>
      </c>
      <c r="AQ580" s="38">
        <f>[2]Calculations!AI548</f>
        <v>0.44928591499999998</v>
      </c>
      <c r="AR580" s="38">
        <f>[2]Calculations!AU548</f>
        <v>99.999981081093097</v>
      </c>
      <c r="AS580" s="38">
        <f>[2]Calculations!AJ548</f>
        <v>0</v>
      </c>
      <c r="AT580" s="38">
        <f>[2]Calculations!AV548</f>
        <v>0</v>
      </c>
      <c r="AU580" s="38">
        <f>[2]Calculations!AK548</f>
        <v>0</v>
      </c>
      <c r="AV580" s="38">
        <f>[2]Calculations!AW548</f>
        <v>0</v>
      </c>
      <c r="AW580" s="13"/>
      <c r="AX580" s="13"/>
      <c r="AY580" s="85" t="str">
        <f>[2]Calculations!D548</f>
        <v>Land Supply 2018</v>
      </c>
    </row>
    <row r="581" spans="2:51" ht="14.5" x14ac:dyDescent="0.35">
      <c r="B581" s="13" t="str">
        <f>[2]Calculations!A549</f>
        <v>Char_Cap_900</v>
      </c>
      <c r="C581" s="30" t="str">
        <f>[2]Calculations!B549</f>
        <v>Victoria Avenue East</v>
      </c>
      <c r="D581" s="13" t="str">
        <f>[2]Calculations!C549</f>
        <v>Residential</v>
      </c>
      <c r="E581" s="38">
        <f>[2]Calculations!E549</f>
        <v>2.1942900000000001</v>
      </c>
      <c r="F581" s="38">
        <f>[2]Calculations!I549</f>
        <v>2.1942900000000001</v>
      </c>
      <c r="G581" s="38">
        <f>[2]Calculations!M549</f>
        <v>100</v>
      </c>
      <c r="H581" s="38">
        <f>[2]Calculations!H549</f>
        <v>0</v>
      </c>
      <c r="I581" s="38">
        <f>[2]Calculations!L549</f>
        <v>0</v>
      </c>
      <c r="J581" s="38">
        <f>[2]Calculations!G549</f>
        <v>0</v>
      </c>
      <c r="K581" s="38">
        <f>[2]Calculations!K549</f>
        <v>0</v>
      </c>
      <c r="L581" s="38">
        <f>[2]Calculations!F549</f>
        <v>0</v>
      </c>
      <c r="M581" s="38">
        <f>[2]Calculations!J549</f>
        <v>0</v>
      </c>
      <c r="N581" s="38">
        <f>[2]Calculations!V549</f>
        <v>0</v>
      </c>
      <c r="O581" s="38">
        <f>[2]Calculations!W549</f>
        <v>0</v>
      </c>
      <c r="P581" s="38">
        <f>[2]Calculations!O549</f>
        <v>0.23169036342833099</v>
      </c>
      <c r="Q581" s="38">
        <f>[2]Calculations!S549</f>
        <v>10.558785002362084</v>
      </c>
      <c r="R581" s="38">
        <f>[2]Calculations!Q549</f>
        <v>3.5038363428330999E-2</v>
      </c>
      <c r="S581" s="38">
        <f>[2]Calculations!T549</f>
        <v>1.596797297910987</v>
      </c>
      <c r="T581" s="38">
        <f>[2]Calculations!R549</f>
        <v>4.3261603303100001E-4</v>
      </c>
      <c r="U581" s="38">
        <f>[2]Calculations!U549</f>
        <v>1.9715535915079591E-2</v>
      </c>
      <c r="V581" s="38" t="str">
        <f>[2]Calculations!X549</f>
        <v>Not Modelled</v>
      </c>
      <c r="W581" s="38" t="str">
        <f>[2]Calculations!Y549</f>
        <v>N/A</v>
      </c>
      <c r="X581" s="38" t="s">
        <v>100</v>
      </c>
      <c r="Y581" s="73" t="s">
        <v>105</v>
      </c>
      <c r="Z581" s="73" t="s">
        <v>1066</v>
      </c>
      <c r="AA581" s="38">
        <f>[2]Calculations!AA549</f>
        <v>0</v>
      </c>
      <c r="AB581" s="38">
        <f>[2]Calculations!AM549</f>
        <v>0</v>
      </c>
      <c r="AC581" s="38">
        <f>[2]Calculations!AB549</f>
        <v>0</v>
      </c>
      <c r="AD581" s="38">
        <f>[2]Calculations!AN549</f>
        <v>0</v>
      </c>
      <c r="AE581" s="38">
        <f>[2]Calculations!AC549</f>
        <v>0</v>
      </c>
      <c r="AF581" s="38">
        <f>[2]Calculations!AO549</f>
        <v>0</v>
      </c>
      <c r="AG581" s="38">
        <f>[2]Calculations!AD549</f>
        <v>0</v>
      </c>
      <c r="AH581" s="38">
        <f>[2]Calculations!AP549</f>
        <v>0</v>
      </c>
      <c r="AI581" s="38">
        <f>[2]Calculations!AE549</f>
        <v>0</v>
      </c>
      <c r="AJ581" s="38">
        <f>[2]Calculations!AQ549</f>
        <v>0</v>
      </c>
      <c r="AK581" s="38">
        <f>[2]Calculations!AF549</f>
        <v>0</v>
      </c>
      <c r="AL581" s="38">
        <f>[2]Calculations!AR549</f>
        <v>0</v>
      </c>
      <c r="AM581" s="38">
        <f>[2]Calculations!AG549</f>
        <v>0</v>
      </c>
      <c r="AN581" s="38">
        <f>[2]Calculations!AS549</f>
        <v>0</v>
      </c>
      <c r="AO581" s="38">
        <f>[2]Calculations!AH549</f>
        <v>0</v>
      </c>
      <c r="AP581" s="38">
        <f>[2]Calculations!AT549</f>
        <v>0</v>
      </c>
      <c r="AQ581" s="38">
        <f>[2]Calculations!AI549</f>
        <v>2.1936310453600001</v>
      </c>
      <c r="AR581" s="38">
        <f>[2]Calculations!AU549</f>
        <v>99.969969573757339</v>
      </c>
      <c r="AS581" s="38">
        <f>[2]Calculations!AJ549</f>
        <v>0</v>
      </c>
      <c r="AT581" s="38">
        <f>[2]Calculations!AV549</f>
        <v>0</v>
      </c>
      <c r="AU581" s="38">
        <f>[2]Calculations!AK549</f>
        <v>0</v>
      </c>
      <c r="AV581" s="38">
        <f>[2]Calculations!AW549</f>
        <v>0</v>
      </c>
      <c r="AW581" s="13"/>
      <c r="AX581" s="13"/>
      <c r="AY581" s="85" t="str">
        <f>[2]Calculations!D549</f>
        <v>Land Supply 2018</v>
      </c>
    </row>
    <row r="582" spans="2:51" ht="14.5" x14ac:dyDescent="0.35">
      <c r="B582" s="13" t="str">
        <f>[2]Calculations!A550</f>
        <v>Chee_Cap_003</v>
      </c>
      <c r="C582" s="30" t="str">
        <f>[2]Calculations!B550</f>
        <v>Lower Irk Valley (Northern Gateway)</v>
      </c>
      <c r="D582" s="13" t="str">
        <f>[2]Calculations!C550</f>
        <v>Residential</v>
      </c>
      <c r="E582" s="38">
        <f>[2]Calculations!E550</f>
        <v>14.438599999999999</v>
      </c>
      <c r="F582" s="38">
        <f>[2]Calculations!I550</f>
        <v>9.562022222792999</v>
      </c>
      <c r="G582" s="38">
        <f>[2]Calculations!M550</f>
        <v>66.225411208794483</v>
      </c>
      <c r="H582" s="38">
        <f>[2]Calculations!H550</f>
        <v>3.5413628160499999</v>
      </c>
      <c r="I582" s="38">
        <f>[2]Calculations!L550</f>
        <v>24.527051210297397</v>
      </c>
      <c r="J582" s="38">
        <f>[2]Calculations!G550</f>
        <v>0.654848734421</v>
      </c>
      <c r="K582" s="38">
        <f>[2]Calculations!K550</f>
        <v>4.5354032553086867</v>
      </c>
      <c r="L582" s="38">
        <f>[2]Calculations!F550</f>
        <v>0.680366226736</v>
      </c>
      <c r="M582" s="38">
        <f>[2]Calculations!J550</f>
        <v>4.7121343255994352</v>
      </c>
      <c r="N582" s="38">
        <f>[2]Calculations!V550</f>
        <v>7.3385878566500002</v>
      </c>
      <c r="O582" s="38">
        <f>[2]Calculations!W550</f>
        <v>50.826173290000419</v>
      </c>
      <c r="P582" s="38">
        <f>[2]Calculations!O550</f>
        <v>1.5301354785379999</v>
      </c>
      <c r="Q582" s="38">
        <f>[2]Calculations!S550</f>
        <v>10.597533545759283</v>
      </c>
      <c r="R582" s="38">
        <f>[2]Calculations!Q550</f>
        <v>1.099889478538</v>
      </c>
      <c r="S582" s="38">
        <f>[2]Calculations!T550</f>
        <v>7.6177017061072414</v>
      </c>
      <c r="T582" s="38">
        <f>[2]Calculations!R550</f>
        <v>0.68159089032200004</v>
      </c>
      <c r="U582" s="38">
        <f>[2]Calculations!U550</f>
        <v>4.7206161977061489</v>
      </c>
      <c r="V582" s="38" t="str">
        <f>[2]Calculations!X550</f>
        <v>Not Modelled</v>
      </c>
      <c r="W582" s="38" t="str">
        <f>[2]Calculations!Y550</f>
        <v>N/A</v>
      </c>
      <c r="X582" s="38" t="s">
        <v>100</v>
      </c>
      <c r="Y582" s="73" t="s">
        <v>108</v>
      </c>
      <c r="Z582" s="73" t="s">
        <v>109</v>
      </c>
      <c r="AA582" s="38">
        <f>[2]Calculations!AA550</f>
        <v>0.28862118349499999</v>
      </c>
      <c r="AB582" s="38">
        <f>[2]Calculations!AM550</f>
        <v>1.9989554630989153</v>
      </c>
      <c r="AC582" s="38">
        <f>[2]Calculations!AB550</f>
        <v>0</v>
      </c>
      <c r="AD582" s="38">
        <f>[2]Calculations!AN550</f>
        <v>0</v>
      </c>
      <c r="AE582" s="38">
        <f>[2]Calculations!AC550</f>
        <v>0</v>
      </c>
      <c r="AF582" s="38">
        <f>[2]Calculations!AO550</f>
        <v>0</v>
      </c>
      <c r="AG582" s="38">
        <f>[2]Calculations!AD550</f>
        <v>0</v>
      </c>
      <c r="AH582" s="38">
        <f>[2]Calculations!AP550</f>
        <v>0</v>
      </c>
      <c r="AI582" s="38">
        <f>[2]Calculations!AE550</f>
        <v>0</v>
      </c>
      <c r="AJ582" s="38">
        <f>[2]Calculations!AQ550</f>
        <v>0</v>
      </c>
      <c r="AK582" s="38">
        <f>[2]Calculations!AF550</f>
        <v>0</v>
      </c>
      <c r="AL582" s="38">
        <f>[2]Calculations!AR550</f>
        <v>0</v>
      </c>
      <c r="AM582" s="38">
        <f>[2]Calculations!AG550</f>
        <v>3.32E-2</v>
      </c>
      <c r="AN582" s="38">
        <f>[2]Calculations!AS550</f>
        <v>0.22993919078026959</v>
      </c>
      <c r="AO582" s="38">
        <f>[2]Calculations!AH550</f>
        <v>0</v>
      </c>
      <c r="AP582" s="38">
        <f>[2]Calculations!AT550</f>
        <v>0</v>
      </c>
      <c r="AQ582" s="38">
        <f>[2]Calculations!AI550</f>
        <v>14.438621489999999</v>
      </c>
      <c r="AR582" s="38">
        <f>[2]Calculations!AU550</f>
        <v>100.00014883714488</v>
      </c>
      <c r="AS582" s="38">
        <f>[2]Calculations!AJ550</f>
        <v>0</v>
      </c>
      <c r="AT582" s="38">
        <f>[2]Calculations!AV550</f>
        <v>0</v>
      </c>
      <c r="AU582" s="38">
        <f>[2]Calculations!AK550</f>
        <v>0</v>
      </c>
      <c r="AV582" s="38">
        <f>[2]Calculations!AW550</f>
        <v>0</v>
      </c>
      <c r="AW582" s="13"/>
      <c r="AX582" s="13"/>
      <c r="AY582" s="85" t="str">
        <f>[2]Calculations!D550</f>
        <v>Land Supply 2018</v>
      </c>
    </row>
    <row r="583" spans="2:51" ht="14.5" x14ac:dyDescent="0.35">
      <c r="B583" s="13" t="str">
        <f>[2]Calculations!A551</f>
        <v>Chee_Cap_021</v>
      </c>
      <c r="C583" s="30" t="str">
        <f>[2]Calculations!B551</f>
        <v>Robin Hood Street</v>
      </c>
      <c r="D583" s="13" t="str">
        <f>[2]Calculations!C551</f>
        <v>Residential</v>
      </c>
      <c r="E583" s="38">
        <f>[2]Calculations!E551</f>
        <v>0.63216399999999995</v>
      </c>
      <c r="F583" s="38">
        <f>[2]Calculations!I551</f>
        <v>0.63216399999999995</v>
      </c>
      <c r="G583" s="38">
        <f>[2]Calculations!M551</f>
        <v>100</v>
      </c>
      <c r="H583" s="38">
        <f>[2]Calculations!H551</f>
        <v>0</v>
      </c>
      <c r="I583" s="38">
        <f>[2]Calculations!L551</f>
        <v>0</v>
      </c>
      <c r="J583" s="38">
        <f>[2]Calculations!G551</f>
        <v>0</v>
      </c>
      <c r="K583" s="38">
        <f>[2]Calculations!K551</f>
        <v>0</v>
      </c>
      <c r="L583" s="38">
        <f>[2]Calculations!F551</f>
        <v>0</v>
      </c>
      <c r="M583" s="38">
        <f>[2]Calculations!J551</f>
        <v>0</v>
      </c>
      <c r="N583" s="38">
        <f>[2]Calculations!V551</f>
        <v>0</v>
      </c>
      <c r="O583" s="38">
        <f>[2]Calculations!W551</f>
        <v>0</v>
      </c>
      <c r="P583" s="38">
        <f>[2]Calculations!O551</f>
        <v>2.849001870314E-3</v>
      </c>
      <c r="Q583" s="38">
        <f>[2]Calculations!S551</f>
        <v>0.45067448799900028</v>
      </c>
      <c r="R583" s="38">
        <f>[2]Calculations!Q551</f>
        <v>2.849001870314E-3</v>
      </c>
      <c r="S583" s="38">
        <f>[2]Calculations!T551</f>
        <v>0.45067448799900028</v>
      </c>
      <c r="T583" s="38">
        <f>[2]Calculations!R551</f>
        <v>4.5076170440400002E-4</v>
      </c>
      <c r="U583" s="38">
        <f>[2]Calculations!U551</f>
        <v>7.1304551414506367E-2</v>
      </c>
      <c r="V583" s="38" t="str">
        <f>[2]Calculations!X551</f>
        <v>Not Modelled</v>
      </c>
      <c r="W583" s="38" t="str">
        <f>[2]Calculations!Y551</f>
        <v>N/A</v>
      </c>
      <c r="X583" s="38" t="s">
        <v>100</v>
      </c>
      <c r="Y583" s="73" t="s">
        <v>105</v>
      </c>
      <c r="Z583" s="73" t="s">
        <v>1066</v>
      </c>
      <c r="AA583" s="38">
        <f>[2]Calculations!AA551</f>
        <v>0</v>
      </c>
      <c r="AB583" s="38">
        <f>[2]Calculations!AM551</f>
        <v>0</v>
      </c>
      <c r="AC583" s="38">
        <f>[2]Calculations!AB551</f>
        <v>0</v>
      </c>
      <c r="AD583" s="38">
        <f>[2]Calculations!AN551</f>
        <v>0</v>
      </c>
      <c r="AE583" s="38">
        <f>[2]Calculations!AC551</f>
        <v>0</v>
      </c>
      <c r="AF583" s="38">
        <f>[2]Calculations!AO551</f>
        <v>0</v>
      </c>
      <c r="AG583" s="38">
        <f>[2]Calculations!AD551</f>
        <v>0</v>
      </c>
      <c r="AH583" s="38">
        <f>[2]Calculations!AP551</f>
        <v>0</v>
      </c>
      <c r="AI583" s="38">
        <f>[2]Calculations!AE551</f>
        <v>0</v>
      </c>
      <c r="AJ583" s="38">
        <f>[2]Calculations!AQ551</f>
        <v>0</v>
      </c>
      <c r="AK583" s="38">
        <f>[2]Calculations!AF551</f>
        <v>0</v>
      </c>
      <c r="AL583" s="38">
        <f>[2]Calculations!AR551</f>
        <v>0</v>
      </c>
      <c r="AM583" s="38">
        <f>[2]Calculations!AG551</f>
        <v>0</v>
      </c>
      <c r="AN583" s="38">
        <f>[2]Calculations!AS551</f>
        <v>0</v>
      </c>
      <c r="AO583" s="38">
        <f>[2]Calculations!AH551</f>
        <v>0</v>
      </c>
      <c r="AP583" s="38">
        <f>[2]Calculations!AT551</f>
        <v>0</v>
      </c>
      <c r="AQ583" s="38">
        <f>[2]Calculations!AI551</f>
        <v>0.63216363999699998</v>
      </c>
      <c r="AR583" s="38">
        <f>[2]Calculations!AU551</f>
        <v>99.999943052277573</v>
      </c>
      <c r="AS583" s="38">
        <f>[2]Calculations!AJ551</f>
        <v>0</v>
      </c>
      <c r="AT583" s="38">
        <f>[2]Calculations!AV551</f>
        <v>0</v>
      </c>
      <c r="AU583" s="38">
        <f>[2]Calculations!AK551</f>
        <v>0</v>
      </c>
      <c r="AV583" s="38">
        <f>[2]Calculations!AW551</f>
        <v>0</v>
      </c>
      <c r="AW583" s="13"/>
      <c r="AX583" s="13"/>
      <c r="AY583" s="85" t="str">
        <f>[2]Calculations!D551</f>
        <v>Land Supply 2018</v>
      </c>
    </row>
    <row r="584" spans="2:51" ht="14.5" x14ac:dyDescent="0.35">
      <c r="B584" s="13" t="str">
        <f>[2]Calculations!A552</f>
        <v>Chee_Cap_035</v>
      </c>
      <c r="C584" s="30" t="str">
        <f>[2]Calculations!B552</f>
        <v>Alderford Parade</v>
      </c>
      <c r="D584" s="13" t="str">
        <f>[2]Calculations!C552</f>
        <v>Residential</v>
      </c>
      <c r="E584" s="38">
        <f>[2]Calculations!E552</f>
        <v>0.28874699999999998</v>
      </c>
      <c r="F584" s="38">
        <f>[2]Calculations!I552</f>
        <v>0.28874699999999998</v>
      </c>
      <c r="G584" s="38">
        <f>[2]Calculations!M552</f>
        <v>100</v>
      </c>
      <c r="H584" s="38">
        <f>[2]Calculations!H552</f>
        <v>0</v>
      </c>
      <c r="I584" s="38">
        <f>[2]Calculations!L552</f>
        <v>0</v>
      </c>
      <c r="J584" s="38">
        <f>[2]Calculations!G552</f>
        <v>0</v>
      </c>
      <c r="K584" s="38">
        <f>[2]Calculations!K552</f>
        <v>0</v>
      </c>
      <c r="L584" s="38">
        <f>[2]Calculations!F552</f>
        <v>0</v>
      </c>
      <c r="M584" s="38">
        <f>[2]Calculations!J552</f>
        <v>0</v>
      </c>
      <c r="N584" s="38">
        <f>[2]Calculations!V552</f>
        <v>0</v>
      </c>
      <c r="O584" s="38">
        <f>[2]Calculations!W552</f>
        <v>0</v>
      </c>
      <c r="P584" s="38">
        <f>[2]Calculations!O552</f>
        <v>5.3682210046379998E-2</v>
      </c>
      <c r="Q584" s="38">
        <f>[2]Calculations!S552</f>
        <v>18.591434732267349</v>
      </c>
      <c r="R584" s="38">
        <f>[2]Calculations!Q552</f>
        <v>2.0123410046379998E-2</v>
      </c>
      <c r="S584" s="38">
        <f>[2]Calculations!T552</f>
        <v>6.9692187438761266</v>
      </c>
      <c r="T584" s="38">
        <f>[2]Calculations!R552</f>
        <v>4.4694650102799997E-3</v>
      </c>
      <c r="U584" s="38">
        <f>[2]Calculations!U552</f>
        <v>1.5478827521255634</v>
      </c>
      <c r="V584" s="38" t="str">
        <f>[2]Calculations!X552</f>
        <v>Not Modelled</v>
      </c>
      <c r="W584" s="38" t="str">
        <f>[2]Calculations!Y552</f>
        <v>N/A</v>
      </c>
      <c r="X584" s="38" t="s">
        <v>100</v>
      </c>
      <c r="Y584" s="73" t="s">
        <v>105</v>
      </c>
      <c r="Z584" s="73" t="s">
        <v>1066</v>
      </c>
      <c r="AA584" s="38">
        <f>[2]Calculations!AA552</f>
        <v>0</v>
      </c>
      <c r="AB584" s="38">
        <f>[2]Calculations!AM552</f>
        <v>0</v>
      </c>
      <c r="AC584" s="38">
        <f>[2]Calculations!AB552</f>
        <v>0</v>
      </c>
      <c r="AD584" s="38">
        <f>[2]Calculations!AN552</f>
        <v>0</v>
      </c>
      <c r="AE584" s="38">
        <f>[2]Calculations!AC552</f>
        <v>0</v>
      </c>
      <c r="AF584" s="38">
        <f>[2]Calculations!AO552</f>
        <v>0</v>
      </c>
      <c r="AG584" s="38">
        <f>[2]Calculations!AD552</f>
        <v>0</v>
      </c>
      <c r="AH584" s="38">
        <f>[2]Calculations!AP552</f>
        <v>0</v>
      </c>
      <c r="AI584" s="38">
        <f>[2]Calculations!AE552</f>
        <v>0</v>
      </c>
      <c r="AJ584" s="38">
        <f>[2]Calculations!AQ552</f>
        <v>0</v>
      </c>
      <c r="AK584" s="38">
        <f>[2]Calculations!AF552</f>
        <v>0</v>
      </c>
      <c r="AL584" s="38">
        <f>[2]Calculations!AR552</f>
        <v>0</v>
      </c>
      <c r="AM584" s="38">
        <f>[2]Calculations!AG552</f>
        <v>0</v>
      </c>
      <c r="AN584" s="38">
        <f>[2]Calculations!AS552</f>
        <v>0</v>
      </c>
      <c r="AO584" s="38">
        <f>[2]Calculations!AH552</f>
        <v>0</v>
      </c>
      <c r="AP584" s="38">
        <f>[2]Calculations!AT552</f>
        <v>0</v>
      </c>
      <c r="AQ584" s="38">
        <f>[2]Calculations!AI552</f>
        <v>0.28874654499800001</v>
      </c>
      <c r="AR584" s="38">
        <f>[2]Calculations!AU552</f>
        <v>99.999842421912618</v>
      </c>
      <c r="AS584" s="38">
        <f>[2]Calculations!AJ552</f>
        <v>0</v>
      </c>
      <c r="AT584" s="38">
        <f>[2]Calculations!AV552</f>
        <v>0</v>
      </c>
      <c r="AU584" s="38">
        <f>[2]Calculations!AK552</f>
        <v>0</v>
      </c>
      <c r="AV584" s="38">
        <f>[2]Calculations!AW552</f>
        <v>0</v>
      </c>
      <c r="AW584" s="13"/>
      <c r="AX584" s="13"/>
      <c r="AY584" s="85" t="str">
        <f>[2]Calculations!D552</f>
        <v>Land Supply 2018</v>
      </c>
    </row>
    <row r="585" spans="2:51" ht="14.5" x14ac:dyDescent="0.35">
      <c r="B585" s="13" t="str">
        <f>[2]Calculations!A553</f>
        <v>Chee_Cap_084</v>
      </c>
      <c r="C585" s="30" t="str">
        <f>[2]Calculations!B553</f>
        <v>Mirabel Street</v>
      </c>
      <c r="D585" s="13" t="str">
        <f>[2]Calculations!C553</f>
        <v>Residential</v>
      </c>
      <c r="E585" s="38">
        <f>[2]Calculations!E553</f>
        <v>4.5189500000000001E-2</v>
      </c>
      <c r="F585" s="38">
        <f>[2]Calculations!I553</f>
        <v>3.9999299997206528E-8</v>
      </c>
      <c r="G585" s="38">
        <f>[2]Calculations!M553</f>
        <v>8.8514588559746241E-5</v>
      </c>
      <c r="H585" s="38">
        <f>[2]Calculations!H553</f>
        <v>4.5189460000700003E-2</v>
      </c>
      <c r="I585" s="38">
        <f>[2]Calculations!L553</f>
        <v>99.999911485411445</v>
      </c>
      <c r="J585" s="38">
        <f>[2]Calculations!G553</f>
        <v>0</v>
      </c>
      <c r="K585" s="38">
        <f>[2]Calculations!K553</f>
        <v>0</v>
      </c>
      <c r="L585" s="38">
        <f>[2]Calculations!F553</f>
        <v>0</v>
      </c>
      <c r="M585" s="38">
        <f>[2]Calculations!J553</f>
        <v>0</v>
      </c>
      <c r="N585" s="38">
        <f>[2]Calculations!V553</f>
        <v>4.5189460000700003E-2</v>
      </c>
      <c r="O585" s="38">
        <f>[2]Calculations!W553</f>
        <v>99.999911485411445</v>
      </c>
      <c r="P585" s="38">
        <f>[2]Calculations!O553</f>
        <v>6.2354912287300001E-4</v>
      </c>
      <c r="Q585" s="38">
        <f>[2]Calculations!S553</f>
        <v>1.3798539989887031</v>
      </c>
      <c r="R585" s="38">
        <f>[2]Calculations!Q553</f>
        <v>3.8301212287299998E-4</v>
      </c>
      <c r="S585" s="38">
        <f>[2]Calculations!T553</f>
        <v>0.84756884425142998</v>
      </c>
      <c r="T585" s="38">
        <f>[2]Calculations!R553</f>
        <v>0</v>
      </c>
      <c r="U585" s="38">
        <f>[2]Calculations!U553</f>
        <v>0</v>
      </c>
      <c r="V585" s="38">
        <f>[2]Calculations!X553</f>
        <v>4.5248684896599996E-3</v>
      </c>
      <c r="W585" s="38">
        <f>[2]Calculations!Y553</f>
        <v>10.013097046127971</v>
      </c>
      <c r="X585" s="38" t="s">
        <v>100</v>
      </c>
      <c r="Y585" s="73" t="s">
        <v>105</v>
      </c>
      <c r="Z585" s="73" t="s">
        <v>1066</v>
      </c>
      <c r="AA585" s="38">
        <f>[2]Calculations!AA553</f>
        <v>0</v>
      </c>
      <c r="AB585" s="38">
        <f>[2]Calculations!AM553</f>
        <v>0</v>
      </c>
      <c r="AC585" s="38">
        <f>[2]Calculations!AB553</f>
        <v>0</v>
      </c>
      <c r="AD585" s="38">
        <f>[2]Calculations!AN553</f>
        <v>0</v>
      </c>
      <c r="AE585" s="38">
        <f>[2]Calculations!AC553</f>
        <v>0</v>
      </c>
      <c r="AF585" s="38">
        <f>[2]Calculations!AO553</f>
        <v>0</v>
      </c>
      <c r="AG585" s="38">
        <f>[2]Calculations!AD553</f>
        <v>0</v>
      </c>
      <c r="AH585" s="38">
        <f>[2]Calculations!AP553</f>
        <v>0</v>
      </c>
      <c r="AI585" s="38">
        <f>[2]Calculations!AE553</f>
        <v>0</v>
      </c>
      <c r="AJ585" s="38">
        <f>[2]Calculations!AQ553</f>
        <v>0</v>
      </c>
      <c r="AK585" s="38">
        <f>[2]Calculations!AF553</f>
        <v>0</v>
      </c>
      <c r="AL585" s="38">
        <f>[2]Calculations!AR553</f>
        <v>0</v>
      </c>
      <c r="AM585" s="38">
        <f>[2]Calculations!AG553</f>
        <v>0</v>
      </c>
      <c r="AN585" s="38">
        <f>[2]Calculations!AS553</f>
        <v>0</v>
      </c>
      <c r="AO585" s="38">
        <f>[2]Calculations!AH553</f>
        <v>0</v>
      </c>
      <c r="AP585" s="38">
        <f>[2]Calculations!AT553</f>
        <v>0</v>
      </c>
      <c r="AQ585" s="38">
        <f>[2]Calculations!AI553</f>
        <v>4.5189460000700003E-2</v>
      </c>
      <c r="AR585" s="38">
        <f>[2]Calculations!AU553</f>
        <v>99.999911485411445</v>
      </c>
      <c r="AS585" s="38">
        <f>[2]Calculations!AJ553</f>
        <v>0</v>
      </c>
      <c r="AT585" s="38">
        <f>[2]Calculations!AV553</f>
        <v>0</v>
      </c>
      <c r="AU585" s="38">
        <f>[2]Calculations!AK553</f>
        <v>0</v>
      </c>
      <c r="AV585" s="38">
        <f>[2]Calculations!AW553</f>
        <v>0</v>
      </c>
      <c r="AW585" s="13"/>
      <c r="AX585" s="13"/>
      <c r="AY585" s="85" t="str">
        <f>[2]Calculations!D553</f>
        <v>Land Supply 2018</v>
      </c>
    </row>
    <row r="586" spans="2:51" ht="14.5" x14ac:dyDescent="0.35">
      <c r="B586" s="13" t="str">
        <f>[2]Calculations!A554</f>
        <v>Chee_Cap_700</v>
      </c>
      <c r="C586" s="30" t="str">
        <f>[2]Calculations!B554</f>
        <v>Former Boddington's Brewery site "UX"</v>
      </c>
      <c r="D586" s="13" t="str">
        <f>[2]Calculations!C554</f>
        <v>Residential</v>
      </c>
      <c r="E586" s="38">
        <f>[2]Calculations!E554</f>
        <v>1.29647</v>
      </c>
      <c r="F586" s="38">
        <f>[2]Calculations!I554</f>
        <v>1.1245878210660001</v>
      </c>
      <c r="G586" s="38">
        <f>[2]Calculations!M554</f>
        <v>86.742294157674309</v>
      </c>
      <c r="H586" s="38">
        <f>[2]Calculations!H554</f>
        <v>0.17188217893400001</v>
      </c>
      <c r="I586" s="38">
        <f>[2]Calculations!L554</f>
        <v>13.2577058423257</v>
      </c>
      <c r="J586" s="38">
        <f>[2]Calculations!G554</f>
        <v>0</v>
      </c>
      <c r="K586" s="38">
        <f>[2]Calculations!K554</f>
        <v>0</v>
      </c>
      <c r="L586" s="38">
        <f>[2]Calculations!F554</f>
        <v>0</v>
      </c>
      <c r="M586" s="38">
        <f>[2]Calculations!J554</f>
        <v>0</v>
      </c>
      <c r="N586" s="38">
        <f>[2]Calculations!V554</f>
        <v>0</v>
      </c>
      <c r="O586" s="38">
        <f>[2]Calculations!W554</f>
        <v>0</v>
      </c>
      <c r="P586" s="38">
        <f>[2]Calculations!O554</f>
        <v>2.6639400000000001E-2</v>
      </c>
      <c r="Q586" s="38">
        <f>[2]Calculations!S554</f>
        <v>2.0547640901833439</v>
      </c>
      <c r="R586" s="38">
        <f>[2]Calculations!Q554</f>
        <v>0</v>
      </c>
      <c r="S586" s="38">
        <f>[2]Calculations!T554</f>
        <v>0</v>
      </c>
      <c r="T586" s="38">
        <f>[2]Calculations!R554</f>
        <v>0</v>
      </c>
      <c r="U586" s="38">
        <f>[2]Calculations!U554</f>
        <v>0</v>
      </c>
      <c r="V586" s="38">
        <f>[2]Calculations!X554</f>
        <v>5.8373183688900002E-2</v>
      </c>
      <c r="W586" s="38">
        <f>[2]Calculations!Y554</f>
        <v>4.5024708391941202</v>
      </c>
      <c r="X586" s="38" t="s">
        <v>100</v>
      </c>
      <c r="Y586" s="73" t="s">
        <v>105</v>
      </c>
      <c r="Z586" s="73" t="s">
        <v>1066</v>
      </c>
      <c r="AA586" s="38">
        <f>[2]Calculations!AA554</f>
        <v>0</v>
      </c>
      <c r="AB586" s="38">
        <f>[2]Calculations!AM554</f>
        <v>0</v>
      </c>
      <c r="AC586" s="38">
        <f>[2]Calculations!AB554</f>
        <v>0</v>
      </c>
      <c r="AD586" s="38">
        <f>[2]Calculations!AN554</f>
        <v>0</v>
      </c>
      <c r="AE586" s="38">
        <f>[2]Calculations!AC554</f>
        <v>0</v>
      </c>
      <c r="AF586" s="38">
        <f>[2]Calculations!AO554</f>
        <v>0</v>
      </c>
      <c r="AG586" s="38">
        <f>[2]Calculations!AD554</f>
        <v>0</v>
      </c>
      <c r="AH586" s="38">
        <f>[2]Calculations!AP554</f>
        <v>0</v>
      </c>
      <c r="AI586" s="38">
        <f>[2]Calculations!AE554</f>
        <v>0</v>
      </c>
      <c r="AJ586" s="38">
        <f>[2]Calculations!AQ554</f>
        <v>0</v>
      </c>
      <c r="AK586" s="38">
        <f>[2]Calculations!AF554</f>
        <v>0</v>
      </c>
      <c r="AL586" s="38">
        <f>[2]Calculations!AR554</f>
        <v>0</v>
      </c>
      <c r="AM586" s="38">
        <f>[2]Calculations!AG554</f>
        <v>0</v>
      </c>
      <c r="AN586" s="38">
        <f>[2]Calculations!AS554</f>
        <v>0</v>
      </c>
      <c r="AO586" s="38">
        <f>[2]Calculations!AH554</f>
        <v>0</v>
      </c>
      <c r="AP586" s="38">
        <f>[2]Calculations!AT554</f>
        <v>0</v>
      </c>
      <c r="AQ586" s="38">
        <f>[2]Calculations!AI554</f>
        <v>1.2964672399999999</v>
      </c>
      <c r="AR586" s="38">
        <f>[2]Calculations!AU554</f>
        <v>99.999787114240974</v>
      </c>
      <c r="AS586" s="38">
        <f>[2]Calculations!AJ554</f>
        <v>0</v>
      </c>
      <c r="AT586" s="38">
        <f>[2]Calculations!AV554</f>
        <v>0</v>
      </c>
      <c r="AU586" s="38">
        <f>[2]Calculations!AK554</f>
        <v>0</v>
      </c>
      <c r="AV586" s="38">
        <f>[2]Calculations!AW554</f>
        <v>0</v>
      </c>
      <c r="AW586" s="13"/>
      <c r="AX586" s="13"/>
      <c r="AY586" s="85" t="str">
        <f>[2]Calculations!D554</f>
        <v>Land Supply 2018</v>
      </c>
    </row>
    <row r="587" spans="2:51" ht="14.5" x14ac:dyDescent="0.35">
      <c r="B587" s="13" t="str">
        <f>[2]Calculations!A555</f>
        <v>Chee_Cap_900</v>
      </c>
      <c r="C587" s="30" t="str">
        <f>[2]Calculations!B555</f>
        <v>New Town (Northern Gateway)</v>
      </c>
      <c r="D587" s="13" t="str">
        <f>[2]Calculations!C555</f>
        <v>Residential</v>
      </c>
      <c r="E587" s="38">
        <f>[2]Calculations!E555</f>
        <v>16.077100000000002</v>
      </c>
      <c r="F587" s="38">
        <f>[2]Calculations!I555</f>
        <v>15.104788974667001</v>
      </c>
      <c r="G587" s="38">
        <f>[2]Calculations!M555</f>
        <v>93.95219893306006</v>
      </c>
      <c r="H587" s="38">
        <f>[2]Calculations!H555</f>
        <v>0.78581404442500002</v>
      </c>
      <c r="I587" s="38">
        <f>[2]Calculations!L555</f>
        <v>4.8877847648207702</v>
      </c>
      <c r="J587" s="38">
        <f>[2]Calculations!G555</f>
        <v>0.18649698090799999</v>
      </c>
      <c r="K587" s="38">
        <f>[2]Calculations!K555</f>
        <v>1.160016302119163</v>
      </c>
      <c r="L587" s="38">
        <f>[2]Calculations!F555</f>
        <v>0</v>
      </c>
      <c r="M587" s="38">
        <f>[2]Calculations!J555</f>
        <v>0</v>
      </c>
      <c r="N587" s="38">
        <f>[2]Calculations!V555</f>
        <v>3.0738591237000001</v>
      </c>
      <c r="O587" s="38">
        <f>[2]Calculations!W555</f>
        <v>19.11948749276922</v>
      </c>
      <c r="P587" s="38">
        <f>[2]Calculations!O555</f>
        <v>0.89292940929300002</v>
      </c>
      <c r="Q587" s="38">
        <f>[2]Calculations!S555</f>
        <v>5.5540452525206652</v>
      </c>
      <c r="R587" s="38">
        <f>[2]Calculations!Q555</f>
        <v>0.14797040929300001</v>
      </c>
      <c r="S587" s="38">
        <f>[2]Calculations!T555</f>
        <v>0.92037997706675956</v>
      </c>
      <c r="T587" s="38">
        <f>[2]Calculations!R555</f>
        <v>0.04</v>
      </c>
      <c r="U587" s="38">
        <f>[2]Calculations!U555</f>
        <v>0.2488010897487731</v>
      </c>
      <c r="V587" s="38" t="str">
        <f>[2]Calculations!X555</f>
        <v>Not Modelled</v>
      </c>
      <c r="W587" s="38" t="str">
        <f>[2]Calculations!Y555</f>
        <v>N/A</v>
      </c>
      <c r="X587" s="38" t="s">
        <v>100</v>
      </c>
      <c r="Y587" s="73" t="s">
        <v>108</v>
      </c>
      <c r="Z587" s="73" t="s">
        <v>109</v>
      </c>
      <c r="AA587" s="38">
        <f>[2]Calculations!AA555</f>
        <v>0</v>
      </c>
      <c r="AB587" s="38">
        <f>[2]Calculations!AM555</f>
        <v>0</v>
      </c>
      <c r="AC587" s="38">
        <f>[2]Calculations!AB555</f>
        <v>0</v>
      </c>
      <c r="AD587" s="38">
        <f>[2]Calculations!AN555</f>
        <v>0</v>
      </c>
      <c r="AE587" s="38">
        <f>[2]Calculations!AC555</f>
        <v>0</v>
      </c>
      <c r="AF587" s="38">
        <f>[2]Calculations!AO555</f>
        <v>0</v>
      </c>
      <c r="AG587" s="38">
        <f>[2]Calculations!AD555</f>
        <v>0</v>
      </c>
      <c r="AH587" s="38">
        <f>[2]Calculations!AP555</f>
        <v>0</v>
      </c>
      <c r="AI587" s="38">
        <f>[2]Calculations!AE555</f>
        <v>0</v>
      </c>
      <c r="AJ587" s="38">
        <f>[2]Calculations!AQ555</f>
        <v>0</v>
      </c>
      <c r="AK587" s="38">
        <f>[2]Calculations!AF555</f>
        <v>0</v>
      </c>
      <c r="AL587" s="38">
        <f>[2]Calculations!AR555</f>
        <v>0</v>
      </c>
      <c r="AM587" s="38">
        <f>[2]Calculations!AG555</f>
        <v>0</v>
      </c>
      <c r="AN587" s="38">
        <f>[2]Calculations!AS555</f>
        <v>0</v>
      </c>
      <c r="AO587" s="38">
        <f>[2]Calculations!AH555</f>
        <v>0</v>
      </c>
      <c r="AP587" s="38">
        <f>[2]Calculations!AT555</f>
        <v>0</v>
      </c>
      <c r="AQ587" s="38">
        <f>[2]Calculations!AI555</f>
        <v>15.7403869495</v>
      </c>
      <c r="AR587" s="38">
        <f>[2]Calculations!AU555</f>
        <v>97.905635652574148</v>
      </c>
      <c r="AS587" s="38">
        <f>[2]Calculations!AJ555</f>
        <v>0</v>
      </c>
      <c r="AT587" s="38">
        <f>[2]Calculations!AV555</f>
        <v>0</v>
      </c>
      <c r="AU587" s="38">
        <f>[2]Calculations!AK555</f>
        <v>0</v>
      </c>
      <c r="AV587" s="38">
        <f>[2]Calculations!AW555</f>
        <v>0</v>
      </c>
      <c r="AW587" s="13"/>
      <c r="AX587" s="13"/>
      <c r="AY587" s="85" t="str">
        <f>[2]Calculations!D555</f>
        <v>Land Supply 2018</v>
      </c>
    </row>
    <row r="588" spans="2:51" ht="14.5" x14ac:dyDescent="0.35">
      <c r="B588" s="13" t="str">
        <f>[2]Calculations!A556</f>
        <v>Chee_Cap_902</v>
      </c>
      <c r="C588" s="30" t="str">
        <f>[2]Calculations!B556</f>
        <v>Heatherdale Drive</v>
      </c>
      <c r="D588" s="13" t="str">
        <f>[2]Calculations!C556</f>
        <v>Residential</v>
      </c>
      <c r="E588" s="38">
        <f>[2]Calculations!E556</f>
        <v>0.27656500000000001</v>
      </c>
      <c r="F588" s="38">
        <f>[2]Calculations!I556</f>
        <v>0.27656500000000001</v>
      </c>
      <c r="G588" s="38">
        <f>[2]Calculations!M556</f>
        <v>100</v>
      </c>
      <c r="H588" s="38">
        <f>[2]Calculations!H556</f>
        <v>0</v>
      </c>
      <c r="I588" s="38">
        <f>[2]Calculations!L556</f>
        <v>0</v>
      </c>
      <c r="J588" s="38">
        <f>[2]Calculations!G556</f>
        <v>0</v>
      </c>
      <c r="K588" s="38">
        <f>[2]Calculations!K556</f>
        <v>0</v>
      </c>
      <c r="L588" s="38">
        <f>[2]Calculations!F556</f>
        <v>0</v>
      </c>
      <c r="M588" s="38">
        <f>[2]Calculations!J556</f>
        <v>0</v>
      </c>
      <c r="N588" s="38">
        <f>[2]Calculations!V556</f>
        <v>0</v>
      </c>
      <c r="O588" s="38">
        <f>[2]Calculations!W556</f>
        <v>0</v>
      </c>
      <c r="P588" s="38">
        <f>[2]Calculations!O556</f>
        <v>1.581075335018E-2</v>
      </c>
      <c r="Q588" s="38">
        <f>[2]Calculations!S556</f>
        <v>5.7168308897293585</v>
      </c>
      <c r="R588" s="38">
        <f>[2]Calculations!Q556</f>
        <v>1.45895335018E-3</v>
      </c>
      <c r="S588" s="38">
        <f>[2]Calculations!T556</f>
        <v>0.5275263862672428</v>
      </c>
      <c r="T588" s="38">
        <f>[2]Calculations!R556</f>
        <v>0</v>
      </c>
      <c r="U588" s="38">
        <f>[2]Calculations!U556</f>
        <v>0</v>
      </c>
      <c r="V588" s="38" t="str">
        <f>[2]Calculations!X556</f>
        <v>Not Modelled</v>
      </c>
      <c r="W588" s="38" t="str">
        <f>[2]Calculations!Y556</f>
        <v>N/A</v>
      </c>
      <c r="X588" s="38" t="s">
        <v>100</v>
      </c>
      <c r="Y588" s="73" t="s">
        <v>105</v>
      </c>
      <c r="Z588" s="73" t="s">
        <v>1066</v>
      </c>
      <c r="AA588" s="38">
        <f>[2]Calculations!AA556</f>
        <v>0</v>
      </c>
      <c r="AB588" s="38">
        <f>[2]Calculations!AM556</f>
        <v>0</v>
      </c>
      <c r="AC588" s="38">
        <f>[2]Calculations!AB556</f>
        <v>0</v>
      </c>
      <c r="AD588" s="38">
        <f>[2]Calculations!AN556</f>
        <v>0</v>
      </c>
      <c r="AE588" s="38">
        <f>[2]Calculations!AC556</f>
        <v>0</v>
      </c>
      <c r="AF588" s="38">
        <f>[2]Calculations!AO556</f>
        <v>0</v>
      </c>
      <c r="AG588" s="38">
        <f>[2]Calculations!AD556</f>
        <v>0</v>
      </c>
      <c r="AH588" s="38">
        <f>[2]Calculations!AP556</f>
        <v>0</v>
      </c>
      <c r="AI588" s="38">
        <f>[2]Calculations!AE556</f>
        <v>0</v>
      </c>
      <c r="AJ588" s="38">
        <f>[2]Calculations!AQ556</f>
        <v>0</v>
      </c>
      <c r="AK588" s="38">
        <f>[2]Calculations!AF556</f>
        <v>0</v>
      </c>
      <c r="AL588" s="38">
        <f>[2]Calculations!AR556</f>
        <v>0</v>
      </c>
      <c r="AM588" s="38">
        <f>[2]Calculations!AG556</f>
        <v>0</v>
      </c>
      <c r="AN588" s="38">
        <f>[2]Calculations!AS556</f>
        <v>0</v>
      </c>
      <c r="AO588" s="38">
        <f>[2]Calculations!AH556</f>
        <v>0</v>
      </c>
      <c r="AP588" s="38">
        <f>[2]Calculations!AT556</f>
        <v>0</v>
      </c>
      <c r="AQ588" s="38">
        <f>[2]Calculations!AI556</f>
        <v>0.27656534000499999</v>
      </c>
      <c r="AR588" s="38">
        <f>[2]Calculations!AU556</f>
        <v>100.00012293854969</v>
      </c>
      <c r="AS588" s="38">
        <f>[2]Calculations!AJ556</f>
        <v>0</v>
      </c>
      <c r="AT588" s="38">
        <f>[2]Calculations!AV556</f>
        <v>0</v>
      </c>
      <c r="AU588" s="38">
        <f>[2]Calculations!AK556</f>
        <v>0</v>
      </c>
      <c r="AV588" s="38">
        <f>[2]Calculations!AW556</f>
        <v>0</v>
      </c>
      <c r="AW588" s="13"/>
      <c r="AX588" s="13"/>
      <c r="AY588" s="85" t="str">
        <f>[2]Calculations!D556</f>
        <v>Land Supply 2018</v>
      </c>
    </row>
    <row r="589" spans="2:51" ht="26" x14ac:dyDescent="0.35">
      <c r="B589" s="13" t="str">
        <f>[2]Calculations!A557</f>
        <v>Chee_Cap_903</v>
      </c>
      <c r="C589" s="30" t="str">
        <f>[2]Calculations!B557</f>
        <v>Narbuth Drive</v>
      </c>
      <c r="D589" s="13" t="str">
        <f>[2]Calculations!C557</f>
        <v>Residential</v>
      </c>
      <c r="E589" s="38">
        <f>[2]Calculations!E557</f>
        <v>0.30665399999999998</v>
      </c>
      <c r="F589" s="38">
        <f>[2]Calculations!I557</f>
        <v>0.30665399999999998</v>
      </c>
      <c r="G589" s="38">
        <f>[2]Calculations!M557</f>
        <v>100</v>
      </c>
      <c r="H589" s="38">
        <f>[2]Calculations!H557</f>
        <v>0</v>
      </c>
      <c r="I589" s="38">
        <f>[2]Calculations!L557</f>
        <v>0</v>
      </c>
      <c r="J589" s="38">
        <f>[2]Calculations!G557</f>
        <v>0</v>
      </c>
      <c r="K589" s="38">
        <f>[2]Calculations!K557</f>
        <v>0</v>
      </c>
      <c r="L589" s="38">
        <f>[2]Calculations!F557</f>
        <v>0</v>
      </c>
      <c r="M589" s="38">
        <f>[2]Calculations!J557</f>
        <v>0</v>
      </c>
      <c r="N589" s="38">
        <f>[2]Calculations!V557</f>
        <v>0</v>
      </c>
      <c r="O589" s="38">
        <f>[2]Calculations!W557</f>
        <v>0</v>
      </c>
      <c r="P589" s="38">
        <f>[2]Calculations!O557</f>
        <v>0</v>
      </c>
      <c r="Q589" s="38">
        <f>[2]Calculations!S557</f>
        <v>0</v>
      </c>
      <c r="R589" s="38">
        <f>[2]Calculations!Q557</f>
        <v>0</v>
      </c>
      <c r="S589" s="38">
        <f>[2]Calculations!T557</f>
        <v>0</v>
      </c>
      <c r="T589" s="38">
        <f>[2]Calculations!R557</f>
        <v>0</v>
      </c>
      <c r="U589" s="38">
        <f>[2]Calculations!U557</f>
        <v>0</v>
      </c>
      <c r="V589" s="38" t="str">
        <f>[2]Calculations!X557</f>
        <v>Not Modelled</v>
      </c>
      <c r="W589" s="38" t="str">
        <f>[2]Calculations!Y557</f>
        <v>N/A</v>
      </c>
      <c r="X589" s="38" t="s">
        <v>100</v>
      </c>
      <c r="Y589" s="73" t="s">
        <v>106</v>
      </c>
      <c r="Z589" s="74" t="s">
        <v>107</v>
      </c>
      <c r="AA589" s="38">
        <f>[2]Calculations!AA557</f>
        <v>0</v>
      </c>
      <c r="AB589" s="38">
        <f>[2]Calculations!AM557</f>
        <v>0</v>
      </c>
      <c r="AC589" s="38">
        <f>[2]Calculations!AB557</f>
        <v>0</v>
      </c>
      <c r="AD589" s="38">
        <f>[2]Calculations!AN557</f>
        <v>0</v>
      </c>
      <c r="AE589" s="38">
        <f>[2]Calculations!AC557</f>
        <v>0</v>
      </c>
      <c r="AF589" s="38">
        <f>[2]Calculations!AO557</f>
        <v>0</v>
      </c>
      <c r="AG589" s="38">
        <f>[2]Calculations!AD557</f>
        <v>0</v>
      </c>
      <c r="AH589" s="38">
        <f>[2]Calculations!AP557</f>
        <v>0</v>
      </c>
      <c r="AI589" s="38">
        <f>[2]Calculations!AE557</f>
        <v>0</v>
      </c>
      <c r="AJ589" s="38">
        <f>[2]Calculations!AQ557</f>
        <v>0</v>
      </c>
      <c r="AK589" s="38">
        <f>[2]Calculations!AF557</f>
        <v>0</v>
      </c>
      <c r="AL589" s="38">
        <f>[2]Calculations!AR557</f>
        <v>0</v>
      </c>
      <c r="AM589" s="38">
        <f>[2]Calculations!AG557</f>
        <v>0</v>
      </c>
      <c r="AN589" s="38">
        <f>[2]Calculations!AS557</f>
        <v>0</v>
      </c>
      <c r="AO589" s="38">
        <f>[2]Calculations!AH557</f>
        <v>0</v>
      </c>
      <c r="AP589" s="38">
        <f>[2]Calculations!AT557</f>
        <v>0</v>
      </c>
      <c r="AQ589" s="38">
        <f>[2]Calculations!AI557</f>
        <v>0.30665412999699998</v>
      </c>
      <c r="AR589" s="38">
        <f>[2]Calculations!AU557</f>
        <v>100.00004239207708</v>
      </c>
      <c r="AS589" s="38">
        <f>[2]Calculations!AJ557</f>
        <v>0</v>
      </c>
      <c r="AT589" s="38">
        <f>[2]Calculations!AV557</f>
        <v>0</v>
      </c>
      <c r="AU589" s="38">
        <f>[2]Calculations!AK557</f>
        <v>0</v>
      </c>
      <c r="AV589" s="38">
        <f>[2]Calculations!AW557</f>
        <v>0</v>
      </c>
      <c r="AW589" s="13"/>
      <c r="AX589" s="13"/>
      <c r="AY589" s="85" t="str">
        <f>[2]Calculations!D557</f>
        <v>Land Supply 2018</v>
      </c>
    </row>
    <row r="590" spans="2:51" ht="14.5" x14ac:dyDescent="0.35">
      <c r="B590" s="13" t="str">
        <f>[2]Calculations!A558</f>
        <v>Chor_Cap_030</v>
      </c>
      <c r="C590" s="30" t="str">
        <f>[2]Calculations!B558</f>
        <v>Chorlton District Centre</v>
      </c>
      <c r="D590" s="13" t="str">
        <f>[2]Calculations!C558</f>
        <v>Residential</v>
      </c>
      <c r="E590" s="38">
        <f>[2]Calculations!E558</f>
        <v>1.7463200000000001</v>
      </c>
      <c r="F590" s="38">
        <f>[2]Calculations!I558</f>
        <v>1.7463200000000001</v>
      </c>
      <c r="G590" s="38">
        <f>[2]Calculations!M558</f>
        <v>100</v>
      </c>
      <c r="H590" s="38">
        <f>[2]Calculations!H558</f>
        <v>0</v>
      </c>
      <c r="I590" s="38">
        <f>[2]Calculations!L558</f>
        <v>0</v>
      </c>
      <c r="J590" s="38">
        <f>[2]Calculations!G558</f>
        <v>0</v>
      </c>
      <c r="K590" s="38">
        <f>[2]Calculations!K558</f>
        <v>0</v>
      </c>
      <c r="L590" s="38">
        <f>[2]Calculations!F558</f>
        <v>0</v>
      </c>
      <c r="M590" s="38">
        <f>[2]Calculations!J558</f>
        <v>0</v>
      </c>
      <c r="N590" s="38">
        <f>[2]Calculations!V558</f>
        <v>0.55251517345199996</v>
      </c>
      <c r="O590" s="38">
        <f>[2]Calculations!W558</f>
        <v>31.638827560355487</v>
      </c>
      <c r="P590" s="38">
        <f>[2]Calculations!O558</f>
        <v>9.3935151804039996E-2</v>
      </c>
      <c r="Q590" s="38">
        <f>[2]Calculations!S558</f>
        <v>5.3790343009322461</v>
      </c>
      <c r="R590" s="38">
        <f>[2]Calculations!Q558</f>
        <v>8.4570518040399997E-3</v>
      </c>
      <c r="S590" s="38">
        <f>[2]Calculations!T558</f>
        <v>0.48427847153099085</v>
      </c>
      <c r="T590" s="38">
        <f>[2]Calculations!R558</f>
        <v>0</v>
      </c>
      <c r="U590" s="38">
        <f>[2]Calculations!U558</f>
        <v>0</v>
      </c>
      <c r="V590" s="38" t="str">
        <f>[2]Calculations!X558</f>
        <v>Not Modelled</v>
      </c>
      <c r="W590" s="38" t="str">
        <f>[2]Calculations!Y558</f>
        <v>N/A</v>
      </c>
      <c r="X590" s="38" t="s">
        <v>100</v>
      </c>
      <c r="Y590" s="73" t="s">
        <v>105</v>
      </c>
      <c r="Z590" s="73" t="s">
        <v>1066</v>
      </c>
      <c r="AA590" s="38">
        <f>[2]Calculations!AA558</f>
        <v>0</v>
      </c>
      <c r="AB590" s="38">
        <f>[2]Calculations!AM558</f>
        <v>0</v>
      </c>
      <c r="AC590" s="38">
        <f>[2]Calculations!AB558</f>
        <v>0</v>
      </c>
      <c r="AD590" s="38">
        <f>[2]Calculations!AN558</f>
        <v>0</v>
      </c>
      <c r="AE590" s="38">
        <f>[2]Calculations!AC558</f>
        <v>0</v>
      </c>
      <c r="AF590" s="38">
        <f>[2]Calculations!AO558</f>
        <v>0</v>
      </c>
      <c r="AG590" s="38">
        <f>[2]Calculations!AD558</f>
        <v>0</v>
      </c>
      <c r="AH590" s="38">
        <f>[2]Calculations!AP558</f>
        <v>0</v>
      </c>
      <c r="AI590" s="38">
        <f>[2]Calculations!AE558</f>
        <v>0</v>
      </c>
      <c r="AJ590" s="38">
        <f>[2]Calculations!AQ558</f>
        <v>0</v>
      </c>
      <c r="AK590" s="38">
        <f>[2]Calculations!AF558</f>
        <v>0</v>
      </c>
      <c r="AL590" s="38">
        <f>[2]Calculations!AR558</f>
        <v>0</v>
      </c>
      <c r="AM590" s="38">
        <f>[2]Calculations!AG558</f>
        <v>0</v>
      </c>
      <c r="AN590" s="38">
        <f>[2]Calculations!AS558</f>
        <v>0</v>
      </c>
      <c r="AO590" s="38">
        <f>[2]Calculations!AH558</f>
        <v>0</v>
      </c>
      <c r="AP590" s="38">
        <f>[2]Calculations!AT558</f>
        <v>0</v>
      </c>
      <c r="AQ590" s="38">
        <f>[2]Calculations!AI558</f>
        <v>0</v>
      </c>
      <c r="AR590" s="38">
        <f>[2]Calculations!AU558</f>
        <v>0</v>
      </c>
      <c r="AS590" s="38">
        <f>[2]Calculations!AJ558</f>
        <v>0</v>
      </c>
      <c r="AT590" s="38">
        <f>[2]Calculations!AV558</f>
        <v>0</v>
      </c>
      <c r="AU590" s="38">
        <f>[2]Calculations!AK558</f>
        <v>0</v>
      </c>
      <c r="AV590" s="38">
        <f>[2]Calculations!AW558</f>
        <v>0</v>
      </c>
      <c r="AW590" s="13"/>
      <c r="AX590" s="13"/>
      <c r="AY590" s="85" t="str">
        <f>[2]Calculations!D558</f>
        <v>Land Supply 2018</v>
      </c>
    </row>
    <row r="591" spans="2:51" ht="14.5" x14ac:dyDescent="0.35">
      <c r="B591" s="13" t="str">
        <f>[2]Calculations!A559</f>
        <v>Chor_Cap_1000</v>
      </c>
      <c r="C591" s="30" t="str">
        <f>[2]Calculations!B559</f>
        <v>Ryebank Road</v>
      </c>
      <c r="D591" s="13" t="str">
        <f>[2]Calculations!C559</f>
        <v>Residential</v>
      </c>
      <c r="E591" s="38">
        <f>[2]Calculations!E559</f>
        <v>4.4000899999999996</v>
      </c>
      <c r="F591" s="38">
        <f>[2]Calculations!I559</f>
        <v>4.4000899999999996</v>
      </c>
      <c r="G591" s="38">
        <f>[2]Calculations!M559</f>
        <v>100</v>
      </c>
      <c r="H591" s="38">
        <f>[2]Calculations!H559</f>
        <v>0</v>
      </c>
      <c r="I591" s="38">
        <f>[2]Calculations!L559</f>
        <v>0</v>
      </c>
      <c r="J591" s="38">
        <f>[2]Calculations!G559</f>
        <v>0</v>
      </c>
      <c r="K591" s="38">
        <f>[2]Calculations!K559</f>
        <v>0</v>
      </c>
      <c r="L591" s="38">
        <f>[2]Calculations!F559</f>
        <v>0</v>
      </c>
      <c r="M591" s="38">
        <f>[2]Calculations!J559</f>
        <v>0</v>
      </c>
      <c r="N591" s="38">
        <f>[2]Calculations!V559</f>
        <v>3.0073311289500002</v>
      </c>
      <c r="O591" s="38">
        <f>[2]Calculations!W559</f>
        <v>68.347036741293948</v>
      </c>
      <c r="P591" s="38">
        <f>[2]Calculations!O559</f>
        <v>0.10382413250018999</v>
      </c>
      <c r="Q591" s="38">
        <f>[2]Calculations!S559</f>
        <v>2.3595911106406913</v>
      </c>
      <c r="R591" s="38">
        <f>[2]Calculations!Q559</f>
        <v>3.7013532500189995E-2</v>
      </c>
      <c r="S591" s="38">
        <f>[2]Calculations!T559</f>
        <v>0.84119944137938085</v>
      </c>
      <c r="T591" s="38">
        <f>[2]Calculations!R559</f>
        <v>3.2944084299199997E-2</v>
      </c>
      <c r="U591" s="38">
        <f>[2]Calculations!U559</f>
        <v>0.74871387401621325</v>
      </c>
      <c r="V591" s="38" t="str">
        <f>[2]Calculations!X559</f>
        <v>Not Modelled</v>
      </c>
      <c r="W591" s="38" t="str">
        <f>[2]Calculations!Y559</f>
        <v>N/A</v>
      </c>
      <c r="X591" s="38" t="s">
        <v>100</v>
      </c>
      <c r="Y591" s="73" t="s">
        <v>105</v>
      </c>
      <c r="Z591" s="73" t="s">
        <v>1066</v>
      </c>
      <c r="AA591" s="38">
        <f>[2]Calculations!AA559</f>
        <v>0</v>
      </c>
      <c r="AB591" s="38">
        <f>[2]Calculations!AM559</f>
        <v>0</v>
      </c>
      <c r="AC591" s="38">
        <f>[2]Calculations!AB559</f>
        <v>0</v>
      </c>
      <c r="AD591" s="38">
        <f>[2]Calculations!AN559</f>
        <v>0</v>
      </c>
      <c r="AE591" s="38">
        <f>[2]Calculations!AC559</f>
        <v>0</v>
      </c>
      <c r="AF591" s="38">
        <f>[2]Calculations!AO559</f>
        <v>0</v>
      </c>
      <c r="AG591" s="38">
        <f>[2]Calculations!AD559</f>
        <v>0</v>
      </c>
      <c r="AH591" s="38">
        <f>[2]Calculations!AP559</f>
        <v>0</v>
      </c>
      <c r="AI591" s="38">
        <f>[2]Calculations!AE559</f>
        <v>0</v>
      </c>
      <c r="AJ591" s="38">
        <f>[2]Calculations!AQ559</f>
        <v>0</v>
      </c>
      <c r="AK591" s="38">
        <f>[2]Calculations!AF559</f>
        <v>0</v>
      </c>
      <c r="AL591" s="38">
        <f>[2]Calculations!AR559</f>
        <v>0</v>
      </c>
      <c r="AM591" s="38">
        <f>[2]Calculations!AG559</f>
        <v>0</v>
      </c>
      <c r="AN591" s="38">
        <f>[2]Calculations!AS559</f>
        <v>0</v>
      </c>
      <c r="AO591" s="38">
        <f>[2]Calculations!AH559</f>
        <v>0</v>
      </c>
      <c r="AP591" s="38">
        <f>[2]Calculations!AT559</f>
        <v>0</v>
      </c>
      <c r="AQ591" s="38">
        <f>[2]Calculations!AI559</f>
        <v>0</v>
      </c>
      <c r="AR591" s="38">
        <f>[2]Calculations!AU559</f>
        <v>0</v>
      </c>
      <c r="AS591" s="38">
        <f>[2]Calculations!AJ559</f>
        <v>0</v>
      </c>
      <c r="AT591" s="38">
        <f>[2]Calculations!AV559</f>
        <v>0</v>
      </c>
      <c r="AU591" s="38">
        <f>[2]Calculations!AK559</f>
        <v>0</v>
      </c>
      <c r="AV591" s="38">
        <f>[2]Calculations!AW559</f>
        <v>0</v>
      </c>
      <c r="AW591" s="13"/>
      <c r="AX591" s="13"/>
      <c r="AY591" s="85" t="str">
        <f>[2]Calculations!D559</f>
        <v>Land Supply 2018</v>
      </c>
    </row>
    <row r="592" spans="2:51" ht="14.5" x14ac:dyDescent="0.35">
      <c r="B592" s="13" t="str">
        <f>[2]Calculations!A560</f>
        <v>Chor_Cap_401</v>
      </c>
      <c r="C592" s="30" t="str">
        <f>[2]Calculations!B560</f>
        <v>Chorlton Baths</v>
      </c>
      <c r="D592" s="13" t="str">
        <f>[2]Calculations!C560</f>
        <v>Residential</v>
      </c>
      <c r="E592" s="38">
        <f>[2]Calculations!E560</f>
        <v>0.27995799999999998</v>
      </c>
      <c r="F592" s="38">
        <f>[2]Calculations!I560</f>
        <v>0.27822825857507</v>
      </c>
      <c r="G592" s="38">
        <f>[2]Calculations!M560</f>
        <v>99.382142526761157</v>
      </c>
      <c r="H592" s="38">
        <f>[2]Calculations!H560</f>
        <v>1.72974142493E-3</v>
      </c>
      <c r="I592" s="38">
        <f>[2]Calculations!L560</f>
        <v>0.61785747323884299</v>
      </c>
      <c r="J592" s="38">
        <f>[2]Calculations!G560</f>
        <v>0</v>
      </c>
      <c r="K592" s="38">
        <f>[2]Calculations!K560</f>
        <v>0</v>
      </c>
      <c r="L592" s="38">
        <f>[2]Calculations!F560</f>
        <v>0</v>
      </c>
      <c r="M592" s="38">
        <f>[2]Calculations!J560</f>
        <v>0</v>
      </c>
      <c r="N592" s="38">
        <f>[2]Calculations!V560</f>
        <v>0.26445830529999997</v>
      </c>
      <c r="O592" s="38">
        <f>[2]Calculations!W560</f>
        <v>94.463564284642686</v>
      </c>
      <c r="P592" s="38">
        <f>[2]Calculations!O560</f>
        <v>0</v>
      </c>
      <c r="Q592" s="38">
        <f>[2]Calculations!S560</f>
        <v>0</v>
      </c>
      <c r="R592" s="38">
        <f>[2]Calculations!Q560</f>
        <v>0</v>
      </c>
      <c r="S592" s="38">
        <f>[2]Calculations!T560</f>
        <v>0</v>
      </c>
      <c r="T592" s="38">
        <f>[2]Calculations!R560</f>
        <v>0</v>
      </c>
      <c r="U592" s="38">
        <f>[2]Calculations!U560</f>
        <v>0</v>
      </c>
      <c r="V592" s="38" t="str">
        <f>[2]Calculations!X560</f>
        <v>Not Modelled</v>
      </c>
      <c r="W592" s="38" t="str">
        <f>[2]Calculations!Y560</f>
        <v>N/A</v>
      </c>
      <c r="X592" s="38" t="s">
        <v>100</v>
      </c>
      <c r="Y592" s="73" t="s">
        <v>105</v>
      </c>
      <c r="Z592" s="73" t="s">
        <v>1066</v>
      </c>
      <c r="AA592" s="38">
        <f>[2]Calculations!AA560</f>
        <v>1.6612900431000001E-3</v>
      </c>
      <c r="AB592" s="38">
        <f>[2]Calculations!AM560</f>
        <v>0.59340688356824955</v>
      </c>
      <c r="AC592" s="38">
        <f>[2]Calculations!AB560</f>
        <v>0</v>
      </c>
      <c r="AD592" s="38">
        <f>[2]Calculations!AN560</f>
        <v>0</v>
      </c>
      <c r="AE592" s="38">
        <f>[2]Calculations!AC560</f>
        <v>0</v>
      </c>
      <c r="AF592" s="38">
        <f>[2]Calculations!AO560</f>
        <v>0</v>
      </c>
      <c r="AG592" s="38">
        <f>[2]Calculations!AD560</f>
        <v>0</v>
      </c>
      <c r="AH592" s="38">
        <f>[2]Calculations!AP560</f>
        <v>0</v>
      </c>
      <c r="AI592" s="38">
        <f>[2]Calculations!AE560</f>
        <v>0</v>
      </c>
      <c r="AJ592" s="38">
        <f>[2]Calculations!AQ560</f>
        <v>0</v>
      </c>
      <c r="AK592" s="38">
        <f>[2]Calculations!AF560</f>
        <v>0</v>
      </c>
      <c r="AL592" s="38">
        <f>[2]Calculations!AR560</f>
        <v>0</v>
      </c>
      <c r="AM592" s="38">
        <f>[2]Calculations!AG560</f>
        <v>0</v>
      </c>
      <c r="AN592" s="38">
        <f>[2]Calculations!AS560</f>
        <v>0</v>
      </c>
      <c r="AO592" s="38">
        <f>[2]Calculations!AH560</f>
        <v>0</v>
      </c>
      <c r="AP592" s="38">
        <f>[2]Calculations!AT560</f>
        <v>0</v>
      </c>
      <c r="AQ592" s="38">
        <f>[2]Calculations!AI560</f>
        <v>0</v>
      </c>
      <c r="AR592" s="38">
        <f>[2]Calculations!AU560</f>
        <v>0</v>
      </c>
      <c r="AS592" s="38">
        <f>[2]Calculations!AJ560</f>
        <v>0</v>
      </c>
      <c r="AT592" s="38">
        <f>[2]Calculations!AV560</f>
        <v>0</v>
      </c>
      <c r="AU592" s="38">
        <f>[2]Calculations!AK560</f>
        <v>0</v>
      </c>
      <c r="AV592" s="38">
        <f>[2]Calculations!AW560</f>
        <v>0</v>
      </c>
      <c r="AW592" s="13"/>
      <c r="AX592" s="13"/>
      <c r="AY592" s="85" t="str">
        <f>[2]Calculations!D560</f>
        <v>Land Supply 2018</v>
      </c>
    </row>
    <row r="593" spans="2:51" ht="14.5" x14ac:dyDescent="0.35">
      <c r="B593" s="13" t="str">
        <f>[2]Calculations!A561</f>
        <v>Circle Square</v>
      </c>
      <c r="C593" s="30" t="str">
        <f>[2]Calculations!B561</f>
        <v>Oxford Road, Charles St., River Medlock,</v>
      </c>
      <c r="D593" s="13" t="str">
        <f>[2]Calculations!C561</f>
        <v>Offices</v>
      </c>
      <c r="E593" s="38">
        <f>[2]Calculations!E561</f>
        <v>3.7780800000000001</v>
      </c>
      <c r="F593" s="38">
        <f>[2]Calculations!I561</f>
        <v>2.9884979813206001</v>
      </c>
      <c r="G593" s="38">
        <f>[2]Calculations!M561</f>
        <v>79.10097142783107</v>
      </c>
      <c r="H593" s="38">
        <f>[2]Calculations!H561</f>
        <v>0.708631515185</v>
      </c>
      <c r="I593" s="38">
        <f>[2]Calculations!L561</f>
        <v>18.756392537611696</v>
      </c>
      <c r="J593" s="38">
        <f>[2]Calculations!G561</f>
        <v>4.8738771581199998E-2</v>
      </c>
      <c r="K593" s="38">
        <f>[2]Calculations!K561</f>
        <v>1.2900407503599711</v>
      </c>
      <c r="L593" s="38">
        <f>[2]Calculations!F561</f>
        <v>3.2211731913200002E-2</v>
      </c>
      <c r="M593" s="38">
        <f>[2]Calculations!J561</f>
        <v>0.85259528419726427</v>
      </c>
      <c r="N593" s="38">
        <f>[2]Calculations!V561</f>
        <v>3.2414024288799999</v>
      </c>
      <c r="O593" s="38">
        <f>[2]Calculations!W561</f>
        <v>85.794965402532497</v>
      </c>
      <c r="P593" s="38">
        <f>[2]Calculations!O561</f>
        <v>0.33680325915642001</v>
      </c>
      <c r="Q593" s="38">
        <f>[2]Calculations!S561</f>
        <v>8.9146672160573619</v>
      </c>
      <c r="R593" s="38">
        <f>[2]Calculations!Q561</f>
        <v>6.4273259156420001E-2</v>
      </c>
      <c r="S593" s="38">
        <f>[2]Calculations!T561</f>
        <v>1.7012148804795026</v>
      </c>
      <c r="T593" s="38">
        <f>[2]Calculations!R561</f>
        <v>8.5830241075199997E-3</v>
      </c>
      <c r="U593" s="38">
        <f>[2]Calculations!U561</f>
        <v>0.22717952260195656</v>
      </c>
      <c r="V593" s="38">
        <f>[2]Calculations!X561</f>
        <v>0</v>
      </c>
      <c r="W593" s="38">
        <f>[2]Calculations!Y561</f>
        <v>0</v>
      </c>
      <c r="X593" s="38" t="s">
        <v>101</v>
      </c>
      <c r="Y593" s="73" t="s">
        <v>108</v>
      </c>
      <c r="Z593" s="73" t="s">
        <v>109</v>
      </c>
      <c r="AA593" s="38">
        <f>[2]Calculations!AA561</f>
        <v>0</v>
      </c>
      <c r="AB593" s="38">
        <f>[2]Calculations!AM561</f>
        <v>0</v>
      </c>
      <c r="AC593" s="38">
        <f>[2]Calculations!AB561</f>
        <v>0</v>
      </c>
      <c r="AD593" s="38">
        <f>[2]Calculations!AN561</f>
        <v>0</v>
      </c>
      <c r="AE593" s="38">
        <f>[2]Calculations!AC561</f>
        <v>0</v>
      </c>
      <c r="AF593" s="38">
        <f>[2]Calculations!AO561</f>
        <v>0</v>
      </c>
      <c r="AG593" s="38">
        <f>[2]Calculations!AD561</f>
        <v>0</v>
      </c>
      <c r="AH593" s="38">
        <f>[2]Calculations!AP561</f>
        <v>0</v>
      </c>
      <c r="AI593" s="38">
        <f>[2]Calculations!AE561</f>
        <v>0</v>
      </c>
      <c r="AJ593" s="38">
        <f>[2]Calculations!AQ561</f>
        <v>0</v>
      </c>
      <c r="AK593" s="38">
        <f>[2]Calculations!AF561</f>
        <v>0</v>
      </c>
      <c r="AL593" s="38">
        <f>[2]Calculations!AR561</f>
        <v>0</v>
      </c>
      <c r="AM593" s="38">
        <f>[2]Calculations!AG561</f>
        <v>0</v>
      </c>
      <c r="AN593" s="38">
        <f>[2]Calculations!AS561</f>
        <v>0</v>
      </c>
      <c r="AO593" s="38">
        <f>[2]Calculations!AH561</f>
        <v>0</v>
      </c>
      <c r="AP593" s="38">
        <f>[2]Calculations!AT561</f>
        <v>0</v>
      </c>
      <c r="AQ593" s="38">
        <f>[2]Calculations!AI561</f>
        <v>3.7780772599899999</v>
      </c>
      <c r="AR593" s="38">
        <f>[2]Calculations!AU561</f>
        <v>99.999927476125436</v>
      </c>
      <c r="AS593" s="38">
        <f>[2]Calculations!AJ561</f>
        <v>0</v>
      </c>
      <c r="AT593" s="38">
        <f>[2]Calculations!AV561</f>
        <v>0</v>
      </c>
      <c r="AU593" s="38">
        <f>[2]Calculations!AK561</f>
        <v>0</v>
      </c>
      <c r="AV593" s="38">
        <f>[2]Calculations!AW561</f>
        <v>0</v>
      </c>
      <c r="AW593" s="13"/>
      <c r="AX593" s="13"/>
      <c r="AY593" s="85" t="str">
        <f>[2]Calculations!D561</f>
        <v>Land Supply 2018</v>
      </c>
    </row>
    <row r="594" spans="2:51" ht="14.5" x14ac:dyDescent="0.35">
      <c r="B594" s="13" t="str">
        <f>[2]Calculations!A562</f>
        <v>Crum_Cap_003</v>
      </c>
      <c r="C594" s="30" t="str">
        <f>[2]Calculations!B562</f>
        <v>Chapel Lane</v>
      </c>
      <c r="D594" s="13" t="str">
        <f>[2]Calculations!C562</f>
        <v>Residential</v>
      </c>
      <c r="E594" s="38">
        <f>[2]Calculations!E562</f>
        <v>14.1866</v>
      </c>
      <c r="F594" s="38">
        <f>[2]Calculations!I562</f>
        <v>14.1866</v>
      </c>
      <c r="G594" s="38">
        <f>[2]Calculations!M562</f>
        <v>100</v>
      </c>
      <c r="H594" s="38">
        <f>[2]Calculations!H562</f>
        <v>0</v>
      </c>
      <c r="I594" s="38">
        <f>[2]Calculations!L562</f>
        <v>0</v>
      </c>
      <c r="J594" s="38">
        <f>[2]Calculations!G562</f>
        <v>0</v>
      </c>
      <c r="K594" s="38">
        <f>[2]Calculations!K562</f>
        <v>0</v>
      </c>
      <c r="L594" s="38">
        <f>[2]Calculations!F562</f>
        <v>0</v>
      </c>
      <c r="M594" s="38">
        <f>[2]Calculations!J562</f>
        <v>0</v>
      </c>
      <c r="N594" s="38">
        <f>[2]Calculations!V562</f>
        <v>0</v>
      </c>
      <c r="O594" s="38">
        <f>[2]Calculations!W562</f>
        <v>0</v>
      </c>
      <c r="P594" s="38">
        <f>[2]Calculations!O562</f>
        <v>1.1082741357580002</v>
      </c>
      <c r="Q594" s="38">
        <f>[2]Calculations!S562</f>
        <v>7.8121194349456538</v>
      </c>
      <c r="R594" s="38">
        <f>[2]Calculations!Q562</f>
        <v>1.0966741357580001</v>
      </c>
      <c r="S594" s="38">
        <f>[2]Calculations!T562</f>
        <v>7.7303521334075826</v>
      </c>
      <c r="T594" s="38">
        <f>[2]Calculations!R562</f>
        <v>0.69722963241900004</v>
      </c>
      <c r="U594" s="38">
        <f>[2]Calculations!U562</f>
        <v>4.9147056547657648</v>
      </c>
      <c r="V594" s="38" t="str">
        <f>[2]Calculations!X562</f>
        <v>Not Modelled</v>
      </c>
      <c r="W594" s="38" t="str">
        <f>[2]Calculations!Y562</f>
        <v>N/A</v>
      </c>
      <c r="X594" s="38" t="s">
        <v>100</v>
      </c>
      <c r="Y594" s="73" t="s">
        <v>105</v>
      </c>
      <c r="Z594" s="73" t="s">
        <v>1066</v>
      </c>
      <c r="AA594" s="38">
        <f>[2]Calculations!AA562</f>
        <v>0</v>
      </c>
      <c r="AB594" s="38">
        <f>[2]Calculations!AM562</f>
        <v>0</v>
      </c>
      <c r="AC594" s="38">
        <f>[2]Calculations!AB562</f>
        <v>0</v>
      </c>
      <c r="AD594" s="38">
        <f>[2]Calculations!AN562</f>
        <v>0</v>
      </c>
      <c r="AE594" s="38">
        <f>[2]Calculations!AC562</f>
        <v>0</v>
      </c>
      <c r="AF594" s="38">
        <f>[2]Calculations!AO562</f>
        <v>0</v>
      </c>
      <c r="AG594" s="38">
        <f>[2]Calculations!AD562</f>
        <v>0</v>
      </c>
      <c r="AH594" s="38">
        <f>[2]Calculations!AP562</f>
        <v>0</v>
      </c>
      <c r="AI594" s="38">
        <f>[2]Calculations!AE562</f>
        <v>0.55603809600700005</v>
      </c>
      <c r="AJ594" s="38">
        <f>[2]Calculations!AQ562</f>
        <v>3.9194598847292519</v>
      </c>
      <c r="AK594" s="38">
        <f>[2]Calculations!AF562</f>
        <v>0.55603809600700005</v>
      </c>
      <c r="AL594" s="38">
        <f>[2]Calculations!AR562</f>
        <v>3.9194598847292519</v>
      </c>
      <c r="AM594" s="38">
        <f>[2]Calculations!AG562</f>
        <v>0.30498312265999999</v>
      </c>
      <c r="AN594" s="38">
        <f>[2]Calculations!AS562</f>
        <v>2.1497971512554099</v>
      </c>
      <c r="AO594" s="38">
        <f>[2]Calculations!AH562</f>
        <v>0</v>
      </c>
      <c r="AP594" s="38">
        <f>[2]Calculations!AT562</f>
        <v>0</v>
      </c>
      <c r="AQ594" s="38">
        <f>[2]Calculations!AI562</f>
        <v>14.18661067</v>
      </c>
      <c r="AR594" s="38">
        <f>[2]Calculations!AU562</f>
        <v>100.00007521181959</v>
      </c>
      <c r="AS594" s="38">
        <f>[2]Calculations!AJ562</f>
        <v>0</v>
      </c>
      <c r="AT594" s="38">
        <f>[2]Calculations!AV562</f>
        <v>0</v>
      </c>
      <c r="AU594" s="38">
        <f>[2]Calculations!AK562</f>
        <v>0</v>
      </c>
      <c r="AV594" s="38">
        <f>[2]Calculations!AW562</f>
        <v>0</v>
      </c>
      <c r="AW594" s="13"/>
      <c r="AX594" s="13"/>
      <c r="AY594" s="85" t="str">
        <f>[2]Calculations!D562</f>
        <v>Land Supply 2018</v>
      </c>
    </row>
    <row r="595" spans="2:51" ht="14.5" x14ac:dyDescent="0.35">
      <c r="B595" s="13" t="str">
        <f>[2]Calculations!A563</f>
        <v>Crum_Cap_019</v>
      </c>
      <c r="C595" s="30" t="str">
        <f>[2]Calculations!B563</f>
        <v>Parkhill Avenue / Delaunays Road</v>
      </c>
      <c r="D595" s="13" t="str">
        <f>[2]Calculations!C563</f>
        <v>Residential</v>
      </c>
      <c r="E595" s="38">
        <f>[2]Calculations!E563</f>
        <v>0.37636399999999998</v>
      </c>
      <c r="F595" s="38">
        <f>[2]Calculations!I563</f>
        <v>0.37636399999999998</v>
      </c>
      <c r="G595" s="38">
        <f>[2]Calculations!M563</f>
        <v>100</v>
      </c>
      <c r="H595" s="38">
        <f>[2]Calculations!H563</f>
        <v>0</v>
      </c>
      <c r="I595" s="38">
        <f>[2]Calculations!L563</f>
        <v>0</v>
      </c>
      <c r="J595" s="38">
        <f>[2]Calculations!G563</f>
        <v>0</v>
      </c>
      <c r="K595" s="38">
        <f>[2]Calculations!K563</f>
        <v>0</v>
      </c>
      <c r="L595" s="38">
        <f>[2]Calculations!F563</f>
        <v>0</v>
      </c>
      <c r="M595" s="38">
        <f>[2]Calculations!J563</f>
        <v>0</v>
      </c>
      <c r="N595" s="38">
        <f>[2]Calculations!V563</f>
        <v>1.7134671605300001E-3</v>
      </c>
      <c r="O595" s="38">
        <f>[2]Calculations!W563</f>
        <v>0.45526861244167888</v>
      </c>
      <c r="P595" s="38">
        <f>[2]Calculations!O563</f>
        <v>3.79483398911E-6</v>
      </c>
      <c r="Q595" s="38">
        <f>[2]Calculations!S563</f>
        <v>1.0082882499681161E-3</v>
      </c>
      <c r="R595" s="38">
        <f>[2]Calculations!Q563</f>
        <v>3.79483398911E-6</v>
      </c>
      <c r="S595" s="38">
        <f>[2]Calculations!T563</f>
        <v>1.0082882499681161E-3</v>
      </c>
      <c r="T595" s="38">
        <f>[2]Calculations!R563</f>
        <v>0</v>
      </c>
      <c r="U595" s="38">
        <f>[2]Calculations!U563</f>
        <v>0</v>
      </c>
      <c r="V595" s="38" t="str">
        <f>[2]Calculations!X563</f>
        <v>Not Modelled</v>
      </c>
      <c r="W595" s="38" t="str">
        <f>[2]Calculations!Y563</f>
        <v>N/A</v>
      </c>
      <c r="X595" s="38" t="s">
        <v>100</v>
      </c>
      <c r="Y595" s="73" t="s">
        <v>105</v>
      </c>
      <c r="Z595" s="73" t="s">
        <v>1066</v>
      </c>
      <c r="AA595" s="38">
        <f>[2]Calculations!AA563</f>
        <v>0</v>
      </c>
      <c r="AB595" s="38">
        <f>[2]Calculations!AM563</f>
        <v>0</v>
      </c>
      <c r="AC595" s="38">
        <f>[2]Calculations!AB563</f>
        <v>0</v>
      </c>
      <c r="AD595" s="38">
        <f>[2]Calculations!AN563</f>
        <v>0</v>
      </c>
      <c r="AE595" s="38">
        <f>[2]Calculations!AC563</f>
        <v>0</v>
      </c>
      <c r="AF595" s="38">
        <f>[2]Calculations!AO563</f>
        <v>0</v>
      </c>
      <c r="AG595" s="38">
        <f>[2]Calculations!AD563</f>
        <v>0</v>
      </c>
      <c r="AH595" s="38">
        <f>[2]Calculations!AP563</f>
        <v>0</v>
      </c>
      <c r="AI595" s="38">
        <f>[2]Calculations!AE563</f>
        <v>0</v>
      </c>
      <c r="AJ595" s="38">
        <f>[2]Calculations!AQ563</f>
        <v>0</v>
      </c>
      <c r="AK595" s="38">
        <f>[2]Calculations!AF563</f>
        <v>0</v>
      </c>
      <c r="AL595" s="38">
        <f>[2]Calculations!AR563</f>
        <v>0</v>
      </c>
      <c r="AM595" s="38">
        <f>[2]Calculations!AG563</f>
        <v>0</v>
      </c>
      <c r="AN595" s="38">
        <f>[2]Calculations!AS563</f>
        <v>0</v>
      </c>
      <c r="AO595" s="38">
        <f>[2]Calculations!AH563</f>
        <v>0</v>
      </c>
      <c r="AP595" s="38">
        <f>[2]Calculations!AT563</f>
        <v>0</v>
      </c>
      <c r="AQ595" s="38">
        <f>[2]Calculations!AI563</f>
        <v>0.37636436000000001</v>
      </c>
      <c r="AR595" s="38">
        <f>[2]Calculations!AU563</f>
        <v>100.0000956520815</v>
      </c>
      <c r="AS595" s="38">
        <f>[2]Calculations!AJ563</f>
        <v>0</v>
      </c>
      <c r="AT595" s="38">
        <f>[2]Calculations!AV563</f>
        <v>0</v>
      </c>
      <c r="AU595" s="38">
        <f>[2]Calculations!AK563</f>
        <v>0</v>
      </c>
      <c r="AV595" s="38">
        <f>[2]Calculations!AW563</f>
        <v>0</v>
      </c>
      <c r="AW595" s="13"/>
      <c r="AX595" s="13"/>
      <c r="AY595" s="85" t="str">
        <f>[2]Calculations!D563</f>
        <v>Land Supply 2018</v>
      </c>
    </row>
    <row r="596" spans="2:51" ht="26" x14ac:dyDescent="0.35">
      <c r="B596" s="13" t="str">
        <f>[2]Calculations!A564</f>
        <v>Crum_Cap_1001</v>
      </c>
      <c r="C596" s="30" t="str">
        <f>[2]Calculations!B564</f>
        <v>67 Old Market Street, Blackley</v>
      </c>
      <c r="D596" s="13" t="str">
        <f>[2]Calculations!C564</f>
        <v>Residential</v>
      </c>
      <c r="E596" s="38">
        <f>[2]Calculations!E564</f>
        <v>6.3284000000000007E-2</v>
      </c>
      <c r="F596" s="38">
        <f>[2]Calculations!I564</f>
        <v>6.3284000000000007E-2</v>
      </c>
      <c r="G596" s="38">
        <f>[2]Calculations!M564</f>
        <v>100</v>
      </c>
      <c r="H596" s="38">
        <f>[2]Calculations!H564</f>
        <v>0</v>
      </c>
      <c r="I596" s="38">
        <f>[2]Calculations!L564</f>
        <v>0</v>
      </c>
      <c r="J596" s="38">
        <f>[2]Calculations!G564</f>
        <v>0</v>
      </c>
      <c r="K596" s="38">
        <f>[2]Calculations!K564</f>
        <v>0</v>
      </c>
      <c r="L596" s="38">
        <f>[2]Calculations!F564</f>
        <v>0</v>
      </c>
      <c r="M596" s="38">
        <f>[2]Calculations!J564</f>
        <v>0</v>
      </c>
      <c r="N596" s="38">
        <f>[2]Calculations!V564</f>
        <v>0</v>
      </c>
      <c r="O596" s="38">
        <f>[2]Calculations!W564</f>
        <v>0</v>
      </c>
      <c r="P596" s="38">
        <f>[2]Calculations!O564</f>
        <v>0</v>
      </c>
      <c r="Q596" s="38">
        <f>[2]Calculations!S564</f>
        <v>0</v>
      </c>
      <c r="R596" s="38">
        <f>[2]Calculations!Q564</f>
        <v>0</v>
      </c>
      <c r="S596" s="38">
        <f>[2]Calculations!T564</f>
        <v>0</v>
      </c>
      <c r="T596" s="38">
        <f>[2]Calculations!R564</f>
        <v>0</v>
      </c>
      <c r="U596" s="38">
        <f>[2]Calculations!U564</f>
        <v>0</v>
      </c>
      <c r="V596" s="38" t="str">
        <f>[2]Calculations!X564</f>
        <v>Not Modelled</v>
      </c>
      <c r="W596" s="38" t="str">
        <f>[2]Calculations!Y564</f>
        <v>N/A</v>
      </c>
      <c r="X596" s="38" t="s">
        <v>100</v>
      </c>
      <c r="Y596" s="73" t="s">
        <v>106</v>
      </c>
      <c r="Z596" s="74" t="s">
        <v>107</v>
      </c>
      <c r="AA596" s="38">
        <f>[2]Calculations!AA564</f>
        <v>0</v>
      </c>
      <c r="AB596" s="38">
        <f>[2]Calculations!AM564</f>
        <v>0</v>
      </c>
      <c r="AC596" s="38">
        <f>[2]Calculations!AB564</f>
        <v>0</v>
      </c>
      <c r="AD596" s="38">
        <f>[2]Calculations!AN564</f>
        <v>0</v>
      </c>
      <c r="AE596" s="38">
        <f>[2]Calculations!AC564</f>
        <v>0</v>
      </c>
      <c r="AF596" s="38">
        <f>[2]Calculations!AO564</f>
        <v>0</v>
      </c>
      <c r="AG596" s="38">
        <f>[2]Calculations!AD564</f>
        <v>0</v>
      </c>
      <c r="AH596" s="38">
        <f>[2]Calculations!AP564</f>
        <v>0</v>
      </c>
      <c r="AI596" s="38">
        <f>[2]Calculations!AE564</f>
        <v>0</v>
      </c>
      <c r="AJ596" s="38">
        <f>[2]Calculations!AQ564</f>
        <v>0</v>
      </c>
      <c r="AK596" s="38">
        <f>[2]Calculations!AF564</f>
        <v>0</v>
      </c>
      <c r="AL596" s="38">
        <f>[2]Calculations!AR564</f>
        <v>0</v>
      </c>
      <c r="AM596" s="38">
        <f>[2]Calculations!AG564</f>
        <v>0</v>
      </c>
      <c r="AN596" s="38">
        <f>[2]Calculations!AS564</f>
        <v>0</v>
      </c>
      <c r="AO596" s="38">
        <f>[2]Calculations!AH564</f>
        <v>0</v>
      </c>
      <c r="AP596" s="38">
        <f>[2]Calculations!AT564</f>
        <v>0</v>
      </c>
      <c r="AQ596" s="38">
        <f>[2]Calculations!AI564</f>
        <v>6.3283990000299994E-2</v>
      </c>
      <c r="AR596" s="38">
        <f>[2]Calculations!AU564</f>
        <v>99.999984198691592</v>
      </c>
      <c r="AS596" s="38">
        <f>[2]Calculations!AJ564</f>
        <v>0</v>
      </c>
      <c r="AT596" s="38">
        <f>[2]Calculations!AV564</f>
        <v>0</v>
      </c>
      <c r="AU596" s="38">
        <f>[2]Calculations!AK564</f>
        <v>0</v>
      </c>
      <c r="AV596" s="38">
        <f>[2]Calculations!AW564</f>
        <v>0</v>
      </c>
      <c r="AW596" s="13"/>
      <c r="AX596" s="13"/>
      <c r="AY596" s="85" t="str">
        <f>[2]Calculations!D564</f>
        <v>Land Supply 2018</v>
      </c>
    </row>
    <row r="597" spans="2:51" ht="26" x14ac:dyDescent="0.35">
      <c r="B597" s="13" t="str">
        <f>[2]Calculations!A565</f>
        <v>Crum_Cap_600</v>
      </c>
      <c r="C597" s="30" t="str">
        <f>[2]Calculations!B565</f>
        <v>63 Crumpsall Lane</v>
      </c>
      <c r="D597" s="13" t="str">
        <f>[2]Calculations!C565</f>
        <v>Residential</v>
      </c>
      <c r="E597" s="38">
        <f>[2]Calculations!E565</f>
        <v>0.196907</v>
      </c>
      <c r="F597" s="38">
        <f>[2]Calculations!I565</f>
        <v>0.196907</v>
      </c>
      <c r="G597" s="38">
        <f>[2]Calculations!M565</f>
        <v>100</v>
      </c>
      <c r="H597" s="38">
        <f>[2]Calculations!H565</f>
        <v>0</v>
      </c>
      <c r="I597" s="38">
        <f>[2]Calculations!L565</f>
        <v>0</v>
      </c>
      <c r="J597" s="38">
        <f>[2]Calculations!G565</f>
        <v>0</v>
      </c>
      <c r="K597" s="38">
        <f>[2]Calculations!K565</f>
        <v>0</v>
      </c>
      <c r="L597" s="38">
        <f>[2]Calculations!F565</f>
        <v>0</v>
      </c>
      <c r="M597" s="38">
        <f>[2]Calculations!J565</f>
        <v>0</v>
      </c>
      <c r="N597" s="38">
        <f>[2]Calculations!V565</f>
        <v>0</v>
      </c>
      <c r="O597" s="38">
        <f>[2]Calculations!W565</f>
        <v>0</v>
      </c>
      <c r="P597" s="38">
        <f>[2]Calculations!O565</f>
        <v>0</v>
      </c>
      <c r="Q597" s="38">
        <f>[2]Calculations!S565</f>
        <v>0</v>
      </c>
      <c r="R597" s="38">
        <f>[2]Calculations!Q565</f>
        <v>0</v>
      </c>
      <c r="S597" s="38">
        <f>[2]Calculations!T565</f>
        <v>0</v>
      </c>
      <c r="T597" s="38">
        <f>[2]Calculations!R565</f>
        <v>0</v>
      </c>
      <c r="U597" s="38">
        <f>[2]Calculations!U565</f>
        <v>0</v>
      </c>
      <c r="V597" s="38" t="str">
        <f>[2]Calculations!X565</f>
        <v>Not Modelled</v>
      </c>
      <c r="W597" s="38" t="str">
        <f>[2]Calculations!Y565</f>
        <v>N/A</v>
      </c>
      <c r="X597" s="38" t="s">
        <v>100</v>
      </c>
      <c r="Y597" s="73" t="s">
        <v>106</v>
      </c>
      <c r="Z597" s="74" t="s">
        <v>107</v>
      </c>
      <c r="AA597" s="38">
        <f>[2]Calculations!AA565</f>
        <v>0</v>
      </c>
      <c r="AB597" s="38">
        <f>[2]Calculations!AM565</f>
        <v>0</v>
      </c>
      <c r="AC597" s="38">
        <f>[2]Calculations!AB565</f>
        <v>0</v>
      </c>
      <c r="AD597" s="38">
        <f>[2]Calculations!AN565</f>
        <v>0</v>
      </c>
      <c r="AE597" s="38">
        <f>[2]Calculations!AC565</f>
        <v>0</v>
      </c>
      <c r="AF597" s="38">
        <f>[2]Calculations!AO565</f>
        <v>0</v>
      </c>
      <c r="AG597" s="38">
        <f>[2]Calculations!AD565</f>
        <v>0</v>
      </c>
      <c r="AH597" s="38">
        <f>[2]Calculations!AP565</f>
        <v>0</v>
      </c>
      <c r="AI597" s="38">
        <f>[2]Calculations!AE565</f>
        <v>0</v>
      </c>
      <c r="AJ597" s="38">
        <f>[2]Calculations!AQ565</f>
        <v>0</v>
      </c>
      <c r="AK597" s="38">
        <f>[2]Calculations!AF565</f>
        <v>0</v>
      </c>
      <c r="AL597" s="38">
        <f>[2]Calculations!AR565</f>
        <v>0</v>
      </c>
      <c r="AM597" s="38">
        <f>[2]Calculations!AG565</f>
        <v>0</v>
      </c>
      <c r="AN597" s="38">
        <f>[2]Calculations!AS565</f>
        <v>0</v>
      </c>
      <c r="AO597" s="38">
        <f>[2]Calculations!AH565</f>
        <v>0</v>
      </c>
      <c r="AP597" s="38">
        <f>[2]Calculations!AT565</f>
        <v>0</v>
      </c>
      <c r="AQ597" s="38">
        <f>[2]Calculations!AI565</f>
        <v>0.19690683999799999</v>
      </c>
      <c r="AR597" s="38">
        <f>[2]Calculations!AU565</f>
        <v>99.999918742350445</v>
      </c>
      <c r="AS597" s="38">
        <f>[2]Calculations!AJ565</f>
        <v>0</v>
      </c>
      <c r="AT597" s="38">
        <f>[2]Calculations!AV565</f>
        <v>0</v>
      </c>
      <c r="AU597" s="38">
        <f>[2]Calculations!AK565</f>
        <v>0</v>
      </c>
      <c r="AV597" s="38">
        <f>[2]Calculations!AW565</f>
        <v>0</v>
      </c>
      <c r="AW597" s="13"/>
      <c r="AX597" s="13"/>
      <c r="AY597" s="85" t="str">
        <f>[2]Calculations!D565</f>
        <v>Land Supply 2018</v>
      </c>
    </row>
    <row r="598" spans="2:51" ht="14.5" x14ac:dyDescent="0.35">
      <c r="B598" s="13" t="str">
        <f>[2]Calculations!A566</f>
        <v>Crum_Cap_702</v>
      </c>
      <c r="C598" s="30" t="str">
        <f>[2]Calculations!B566</f>
        <v>Abraham Moss High School Field</v>
      </c>
      <c r="D598" s="13" t="str">
        <f>[2]Calculations!C566</f>
        <v>Residential</v>
      </c>
      <c r="E598" s="38">
        <f>[2]Calculations!E566</f>
        <v>3.8864700000000001</v>
      </c>
      <c r="F598" s="38">
        <f>[2]Calculations!I566</f>
        <v>3.8864700000000001</v>
      </c>
      <c r="G598" s="38">
        <f>[2]Calculations!M566</f>
        <v>100</v>
      </c>
      <c r="H598" s="38">
        <f>[2]Calculations!H566</f>
        <v>0</v>
      </c>
      <c r="I598" s="38">
        <f>[2]Calculations!L566</f>
        <v>0</v>
      </c>
      <c r="J598" s="38">
        <f>[2]Calculations!G566</f>
        <v>0</v>
      </c>
      <c r="K598" s="38">
        <f>[2]Calculations!K566</f>
        <v>0</v>
      </c>
      <c r="L598" s="38">
        <f>[2]Calculations!F566</f>
        <v>0</v>
      </c>
      <c r="M598" s="38">
        <f>[2]Calculations!J566</f>
        <v>0</v>
      </c>
      <c r="N598" s="38">
        <f>[2]Calculations!V566</f>
        <v>0</v>
      </c>
      <c r="O598" s="38">
        <f>[2]Calculations!W566</f>
        <v>0</v>
      </c>
      <c r="P598" s="38">
        <f>[2]Calculations!O566</f>
        <v>0</v>
      </c>
      <c r="Q598" s="38">
        <f>[2]Calculations!S566</f>
        <v>0</v>
      </c>
      <c r="R598" s="38">
        <f>[2]Calculations!Q566</f>
        <v>0</v>
      </c>
      <c r="S598" s="38">
        <f>[2]Calculations!T566</f>
        <v>0</v>
      </c>
      <c r="T598" s="38">
        <f>[2]Calculations!R566</f>
        <v>0</v>
      </c>
      <c r="U598" s="38">
        <f>[2]Calculations!U566</f>
        <v>0</v>
      </c>
      <c r="V598" s="38" t="str">
        <f>[2]Calculations!X566</f>
        <v>Not Modelled</v>
      </c>
      <c r="W598" s="38" t="str">
        <f>[2]Calculations!Y566</f>
        <v>N/A</v>
      </c>
      <c r="X598" s="38" t="s">
        <v>100</v>
      </c>
      <c r="Y598" s="73" t="s">
        <v>105</v>
      </c>
      <c r="Z598" s="73" t="s">
        <v>1066</v>
      </c>
      <c r="AA598" s="38">
        <f>[2]Calculations!AA566</f>
        <v>0</v>
      </c>
      <c r="AB598" s="38">
        <f>[2]Calculations!AM566</f>
        <v>0</v>
      </c>
      <c r="AC598" s="38">
        <f>[2]Calculations!AB566</f>
        <v>0</v>
      </c>
      <c r="AD598" s="38">
        <f>[2]Calculations!AN566</f>
        <v>0</v>
      </c>
      <c r="AE598" s="38">
        <f>[2]Calculations!AC566</f>
        <v>0</v>
      </c>
      <c r="AF598" s="38">
        <f>[2]Calculations!AO566</f>
        <v>0</v>
      </c>
      <c r="AG598" s="38">
        <f>[2]Calculations!AD566</f>
        <v>0</v>
      </c>
      <c r="AH598" s="38">
        <f>[2]Calculations!AP566</f>
        <v>0</v>
      </c>
      <c r="AI598" s="38">
        <f>[2]Calculations!AE566</f>
        <v>0</v>
      </c>
      <c r="AJ598" s="38">
        <f>[2]Calculations!AQ566</f>
        <v>0</v>
      </c>
      <c r="AK598" s="38">
        <f>[2]Calculations!AF566</f>
        <v>0</v>
      </c>
      <c r="AL598" s="38">
        <f>[2]Calculations!AR566</f>
        <v>0</v>
      </c>
      <c r="AM598" s="38">
        <f>[2]Calculations!AG566</f>
        <v>0</v>
      </c>
      <c r="AN598" s="38">
        <f>[2]Calculations!AS566</f>
        <v>0</v>
      </c>
      <c r="AO598" s="38">
        <f>[2]Calculations!AH566</f>
        <v>3.3582637764299998</v>
      </c>
      <c r="AP598" s="38">
        <f>[2]Calculations!AT566</f>
        <v>86.409100711699821</v>
      </c>
      <c r="AQ598" s="38">
        <f>[2]Calculations!AI566</f>
        <v>0.49740260159999999</v>
      </c>
      <c r="AR598" s="38">
        <f>[2]Calculations!AU566</f>
        <v>12.798313163359037</v>
      </c>
      <c r="AS598" s="38">
        <f>[2]Calculations!AJ566</f>
        <v>0</v>
      </c>
      <c r="AT598" s="38">
        <f>[2]Calculations!AV566</f>
        <v>0</v>
      </c>
      <c r="AU598" s="38">
        <f>[2]Calculations!AK566</f>
        <v>0</v>
      </c>
      <c r="AV598" s="38">
        <f>[2]Calculations!AW566</f>
        <v>0</v>
      </c>
      <c r="AW598" s="13"/>
      <c r="AX598" s="13"/>
      <c r="AY598" s="85" t="str">
        <f>[2]Calculations!D566</f>
        <v>Land Supply 2018</v>
      </c>
    </row>
    <row r="599" spans="2:51" ht="14.5" x14ac:dyDescent="0.35">
      <c r="B599" s="13" t="str">
        <f>[2]Calculations!A567</f>
        <v>Crum_Cap_803</v>
      </c>
      <c r="C599" s="30" t="str">
        <f>[2]Calculations!B567</f>
        <v>The Woodlands Crescent Road</v>
      </c>
      <c r="D599" s="13" t="str">
        <f>[2]Calculations!C567</f>
        <v>Residential</v>
      </c>
      <c r="E599" s="38">
        <f>[2]Calculations!E567</f>
        <v>0.93059899999999995</v>
      </c>
      <c r="F599" s="38">
        <f>[2]Calculations!I567</f>
        <v>0.93059899999999995</v>
      </c>
      <c r="G599" s="38">
        <f>[2]Calculations!M567</f>
        <v>100</v>
      </c>
      <c r="H599" s="38">
        <f>[2]Calculations!H567</f>
        <v>0</v>
      </c>
      <c r="I599" s="38">
        <f>[2]Calculations!L567</f>
        <v>0</v>
      </c>
      <c r="J599" s="38">
        <f>[2]Calculations!G567</f>
        <v>0</v>
      </c>
      <c r="K599" s="38">
        <f>[2]Calculations!K567</f>
        <v>0</v>
      </c>
      <c r="L599" s="38">
        <f>[2]Calculations!F567</f>
        <v>0</v>
      </c>
      <c r="M599" s="38">
        <f>[2]Calculations!J567</f>
        <v>0</v>
      </c>
      <c r="N599" s="38">
        <f>[2]Calculations!V567</f>
        <v>0</v>
      </c>
      <c r="O599" s="38">
        <f>[2]Calculations!W567</f>
        <v>0</v>
      </c>
      <c r="P599" s="38">
        <f>[2]Calculations!O567</f>
        <v>0.01</v>
      </c>
      <c r="Q599" s="38">
        <f>[2]Calculations!S567</f>
        <v>1.0745766973744868</v>
      </c>
      <c r="R599" s="38">
        <f>[2]Calculations!Q567</f>
        <v>0</v>
      </c>
      <c r="S599" s="38">
        <f>[2]Calculations!T567</f>
        <v>0</v>
      </c>
      <c r="T599" s="38">
        <f>[2]Calculations!R567</f>
        <v>0</v>
      </c>
      <c r="U599" s="38">
        <f>[2]Calculations!U567</f>
        <v>0</v>
      </c>
      <c r="V599" s="38" t="str">
        <f>[2]Calculations!X567</f>
        <v>Not Modelled</v>
      </c>
      <c r="W599" s="38" t="str">
        <f>[2]Calculations!Y567</f>
        <v>N/A</v>
      </c>
      <c r="X599" s="38" t="s">
        <v>100</v>
      </c>
      <c r="Y599" s="73" t="s">
        <v>105</v>
      </c>
      <c r="Z599" s="73" t="s">
        <v>1066</v>
      </c>
      <c r="AA599" s="38">
        <f>[2]Calculations!AA567</f>
        <v>0</v>
      </c>
      <c r="AB599" s="38">
        <f>[2]Calculations!AM567</f>
        <v>0</v>
      </c>
      <c r="AC599" s="38">
        <f>[2]Calculations!AB567</f>
        <v>0</v>
      </c>
      <c r="AD599" s="38">
        <f>[2]Calculations!AN567</f>
        <v>0</v>
      </c>
      <c r="AE599" s="38">
        <f>[2]Calculations!AC567</f>
        <v>0</v>
      </c>
      <c r="AF599" s="38">
        <f>[2]Calculations!AO567</f>
        <v>0</v>
      </c>
      <c r="AG599" s="38">
        <f>[2]Calculations!AD567</f>
        <v>0</v>
      </c>
      <c r="AH599" s="38">
        <f>[2]Calculations!AP567</f>
        <v>0</v>
      </c>
      <c r="AI599" s="38">
        <f>[2]Calculations!AE567</f>
        <v>0</v>
      </c>
      <c r="AJ599" s="38">
        <f>[2]Calculations!AQ567</f>
        <v>0</v>
      </c>
      <c r="AK599" s="38">
        <f>[2]Calculations!AF567</f>
        <v>0</v>
      </c>
      <c r="AL599" s="38">
        <f>[2]Calculations!AR567</f>
        <v>0</v>
      </c>
      <c r="AM599" s="38">
        <f>[2]Calculations!AG567</f>
        <v>0</v>
      </c>
      <c r="AN599" s="38">
        <f>[2]Calculations!AS567</f>
        <v>0</v>
      </c>
      <c r="AO599" s="38">
        <f>[2]Calculations!AH567</f>
        <v>0</v>
      </c>
      <c r="AP599" s="38">
        <f>[2]Calculations!AT567</f>
        <v>0</v>
      </c>
      <c r="AQ599" s="38">
        <f>[2]Calculations!AI567</f>
        <v>0.930598715001</v>
      </c>
      <c r="AR599" s="38">
        <f>[2]Calculations!AU567</f>
        <v>99.999969374671579</v>
      </c>
      <c r="AS599" s="38">
        <f>[2]Calculations!AJ567</f>
        <v>0</v>
      </c>
      <c r="AT599" s="38">
        <f>[2]Calculations!AV567</f>
        <v>0</v>
      </c>
      <c r="AU599" s="38">
        <f>[2]Calculations!AK567</f>
        <v>0</v>
      </c>
      <c r="AV599" s="38">
        <f>[2]Calculations!AW567</f>
        <v>0</v>
      </c>
      <c r="AW599" s="13"/>
      <c r="AX599" s="13"/>
      <c r="AY599" s="85" t="str">
        <f>[2]Calculations!D567</f>
        <v>Land Supply 2018</v>
      </c>
    </row>
    <row r="600" spans="2:51" ht="14.5" x14ac:dyDescent="0.35">
      <c r="B600" s="13" t="str">
        <f>[2]Calculations!A568</f>
        <v>Did_E_Cap_801</v>
      </c>
      <c r="C600" s="30" t="str">
        <f>[2]Calculations!B568</f>
        <v>Golden Lion 579 Wilmslow Road</v>
      </c>
      <c r="D600" s="13" t="str">
        <f>[2]Calculations!C568</f>
        <v>Residential</v>
      </c>
      <c r="E600" s="38">
        <f>[2]Calculations!E568</f>
        <v>0.39754099999999998</v>
      </c>
      <c r="F600" s="38">
        <f>[2]Calculations!I568</f>
        <v>0.39754099999999998</v>
      </c>
      <c r="G600" s="38">
        <f>[2]Calculations!M568</f>
        <v>100</v>
      </c>
      <c r="H600" s="38">
        <f>[2]Calculations!H568</f>
        <v>0</v>
      </c>
      <c r="I600" s="38">
        <f>[2]Calculations!L568</f>
        <v>0</v>
      </c>
      <c r="J600" s="38">
        <f>[2]Calculations!G568</f>
        <v>0</v>
      </c>
      <c r="K600" s="38">
        <f>[2]Calculations!K568</f>
        <v>0</v>
      </c>
      <c r="L600" s="38">
        <f>[2]Calculations!F568</f>
        <v>0</v>
      </c>
      <c r="M600" s="38">
        <f>[2]Calculations!J568</f>
        <v>0</v>
      </c>
      <c r="N600" s="38">
        <f>[2]Calculations!V568</f>
        <v>0</v>
      </c>
      <c r="O600" s="38">
        <f>[2]Calculations!W568</f>
        <v>0</v>
      </c>
      <c r="P600" s="38">
        <f>[2]Calculations!O568</f>
        <v>1.5304496932514801E-2</v>
      </c>
      <c r="Q600" s="38">
        <f>[2]Calculations!S568</f>
        <v>3.8497908222082251</v>
      </c>
      <c r="R600" s="38">
        <f>[2]Calculations!Q568</f>
        <v>2.88969325148E-5</v>
      </c>
      <c r="S600" s="38">
        <f>[2]Calculations!T568</f>
        <v>7.2689188070664407E-3</v>
      </c>
      <c r="T600" s="38">
        <f>[2]Calculations!R568</f>
        <v>0</v>
      </c>
      <c r="U600" s="38">
        <f>[2]Calculations!U568</f>
        <v>0</v>
      </c>
      <c r="V600" s="38" t="str">
        <f>[2]Calculations!X568</f>
        <v>Not Modelled</v>
      </c>
      <c r="W600" s="38" t="str">
        <f>[2]Calculations!Y568</f>
        <v>N/A</v>
      </c>
      <c r="X600" s="38" t="s">
        <v>100</v>
      </c>
      <c r="Y600" s="73" t="s">
        <v>105</v>
      </c>
      <c r="Z600" s="73" t="s">
        <v>1066</v>
      </c>
      <c r="AA600" s="38">
        <f>[2]Calculations!AA568</f>
        <v>0</v>
      </c>
      <c r="AB600" s="38">
        <f>[2]Calculations!AM568</f>
        <v>0</v>
      </c>
      <c r="AC600" s="38">
        <f>[2]Calculations!AB568</f>
        <v>0</v>
      </c>
      <c r="AD600" s="38">
        <f>[2]Calculations!AN568</f>
        <v>0</v>
      </c>
      <c r="AE600" s="38">
        <f>[2]Calculations!AC568</f>
        <v>0</v>
      </c>
      <c r="AF600" s="38">
        <f>[2]Calculations!AO568</f>
        <v>0</v>
      </c>
      <c r="AG600" s="38">
        <f>[2]Calculations!AD568</f>
        <v>0</v>
      </c>
      <c r="AH600" s="38">
        <f>[2]Calculations!AP568</f>
        <v>0</v>
      </c>
      <c r="AI600" s="38">
        <f>[2]Calculations!AE568</f>
        <v>0</v>
      </c>
      <c r="AJ600" s="38">
        <f>[2]Calculations!AQ568</f>
        <v>0</v>
      </c>
      <c r="AK600" s="38">
        <f>[2]Calculations!AF568</f>
        <v>0</v>
      </c>
      <c r="AL600" s="38">
        <f>[2]Calculations!AR568</f>
        <v>0</v>
      </c>
      <c r="AM600" s="38">
        <f>[2]Calculations!AG568</f>
        <v>0</v>
      </c>
      <c r="AN600" s="38">
        <f>[2]Calculations!AS568</f>
        <v>0</v>
      </c>
      <c r="AO600" s="38">
        <f>[2]Calculations!AH568</f>
        <v>0</v>
      </c>
      <c r="AP600" s="38">
        <f>[2]Calculations!AT568</f>
        <v>0</v>
      </c>
      <c r="AQ600" s="38">
        <f>[2]Calculations!AI568</f>
        <v>0</v>
      </c>
      <c r="AR600" s="38">
        <f>[2]Calculations!AU568</f>
        <v>0</v>
      </c>
      <c r="AS600" s="38">
        <f>[2]Calculations!AJ568</f>
        <v>0</v>
      </c>
      <c r="AT600" s="38">
        <f>[2]Calculations!AV568</f>
        <v>0</v>
      </c>
      <c r="AU600" s="38">
        <f>[2]Calculations!AK568</f>
        <v>0</v>
      </c>
      <c r="AV600" s="38">
        <f>[2]Calculations!AW568</f>
        <v>0</v>
      </c>
      <c r="AW600" s="13"/>
      <c r="AX600" s="13"/>
      <c r="AY600" s="85" t="str">
        <f>[2]Calculations!D568</f>
        <v>Land Supply 2018</v>
      </c>
    </row>
    <row r="601" spans="2:51" ht="14.5" x14ac:dyDescent="0.35">
      <c r="B601" s="13" t="str">
        <f>[2]Calculations!A569</f>
        <v>Did_E_Cap_900</v>
      </c>
      <c r="C601" s="30" t="str">
        <f>[2]Calculations!B569</f>
        <v>Childen's Hospice, Wilmslow Road</v>
      </c>
      <c r="D601" s="13" t="str">
        <f>[2]Calculations!C569</f>
        <v>Residential</v>
      </c>
      <c r="E601" s="38">
        <f>[2]Calculations!E569</f>
        <v>1.6393899999999999</v>
      </c>
      <c r="F601" s="38">
        <f>[2]Calculations!I569</f>
        <v>1.6393899999999999</v>
      </c>
      <c r="G601" s="38">
        <f>[2]Calculations!M569</f>
        <v>100</v>
      </c>
      <c r="H601" s="38">
        <f>[2]Calculations!H569</f>
        <v>0</v>
      </c>
      <c r="I601" s="38">
        <f>[2]Calculations!L569</f>
        <v>0</v>
      </c>
      <c r="J601" s="38">
        <f>[2]Calculations!G569</f>
        <v>0</v>
      </c>
      <c r="K601" s="38">
        <f>[2]Calculations!K569</f>
        <v>0</v>
      </c>
      <c r="L601" s="38">
        <f>[2]Calculations!F569</f>
        <v>0</v>
      </c>
      <c r="M601" s="38">
        <f>[2]Calculations!J569</f>
        <v>0</v>
      </c>
      <c r="N601" s="38">
        <f>[2]Calculations!V569</f>
        <v>0</v>
      </c>
      <c r="O601" s="38">
        <f>[2]Calculations!W569</f>
        <v>0</v>
      </c>
      <c r="P601" s="38">
        <f>[2]Calculations!O569</f>
        <v>3.52033E-2</v>
      </c>
      <c r="Q601" s="38">
        <f>[2]Calculations!S569</f>
        <v>2.1473413891752422</v>
      </c>
      <c r="R601" s="38">
        <f>[2]Calculations!Q569</f>
        <v>1.6E-2</v>
      </c>
      <c r="S601" s="38">
        <f>[2]Calculations!T569</f>
        <v>0.97597277035970709</v>
      </c>
      <c r="T601" s="38">
        <f>[2]Calculations!R569</f>
        <v>0</v>
      </c>
      <c r="U601" s="38">
        <f>[2]Calculations!U569</f>
        <v>0</v>
      </c>
      <c r="V601" s="38" t="str">
        <f>[2]Calculations!X569</f>
        <v>Not Modelled</v>
      </c>
      <c r="W601" s="38" t="str">
        <f>[2]Calculations!Y569</f>
        <v>N/A</v>
      </c>
      <c r="X601" s="38" t="s">
        <v>100</v>
      </c>
      <c r="Y601" s="73" t="s">
        <v>105</v>
      </c>
      <c r="Z601" s="73" t="s">
        <v>1066</v>
      </c>
      <c r="AA601" s="38">
        <f>[2]Calculations!AA569</f>
        <v>0</v>
      </c>
      <c r="AB601" s="38">
        <f>[2]Calculations!AM569</f>
        <v>0</v>
      </c>
      <c r="AC601" s="38">
        <f>[2]Calculations!AB569</f>
        <v>0</v>
      </c>
      <c r="AD601" s="38">
        <f>[2]Calculations!AN569</f>
        <v>0</v>
      </c>
      <c r="AE601" s="38">
        <f>[2]Calculations!AC569</f>
        <v>0</v>
      </c>
      <c r="AF601" s="38">
        <f>[2]Calculations!AO569</f>
        <v>0</v>
      </c>
      <c r="AG601" s="38">
        <f>[2]Calculations!AD569</f>
        <v>0</v>
      </c>
      <c r="AH601" s="38">
        <f>[2]Calculations!AP569</f>
        <v>0</v>
      </c>
      <c r="AI601" s="38">
        <f>[2]Calculations!AE569</f>
        <v>0</v>
      </c>
      <c r="AJ601" s="38">
        <f>[2]Calculations!AQ569</f>
        <v>0</v>
      </c>
      <c r="AK601" s="38">
        <f>[2]Calculations!AF569</f>
        <v>0</v>
      </c>
      <c r="AL601" s="38">
        <f>[2]Calculations!AR569</f>
        <v>0</v>
      </c>
      <c r="AM601" s="38">
        <f>[2]Calculations!AG569</f>
        <v>0</v>
      </c>
      <c r="AN601" s="38">
        <f>[2]Calculations!AS569</f>
        <v>0</v>
      </c>
      <c r="AO601" s="38">
        <f>[2]Calculations!AH569</f>
        <v>0</v>
      </c>
      <c r="AP601" s="38">
        <f>[2]Calculations!AT569</f>
        <v>0</v>
      </c>
      <c r="AQ601" s="38">
        <f>[2]Calculations!AI569</f>
        <v>0</v>
      </c>
      <c r="AR601" s="38">
        <f>[2]Calculations!AU569</f>
        <v>0</v>
      </c>
      <c r="AS601" s="38">
        <f>[2]Calculations!AJ569</f>
        <v>0</v>
      </c>
      <c r="AT601" s="38">
        <f>[2]Calculations!AV569</f>
        <v>0</v>
      </c>
      <c r="AU601" s="38">
        <f>[2]Calculations!AK569</f>
        <v>0</v>
      </c>
      <c r="AV601" s="38">
        <f>[2]Calculations!AW569</f>
        <v>0</v>
      </c>
      <c r="AW601" s="13"/>
      <c r="AX601" s="13"/>
      <c r="AY601" s="85" t="str">
        <f>[2]Calculations!D569</f>
        <v>Land Supply 2018</v>
      </c>
    </row>
    <row r="602" spans="2:51" ht="14.5" x14ac:dyDescent="0.35">
      <c r="B602" s="13" t="str">
        <f>[2]Calculations!A570</f>
        <v>Did_W_Cap_016</v>
      </c>
      <c r="C602" s="30" t="str">
        <f>[2]Calculations!B570</f>
        <v>95 Palatine Road</v>
      </c>
      <c r="D602" s="13" t="str">
        <f>[2]Calculations!C570</f>
        <v>Residential</v>
      </c>
      <c r="E602" s="38">
        <f>[2]Calculations!E570</f>
        <v>0.26377699999999998</v>
      </c>
      <c r="F602" s="38">
        <f>[2]Calculations!I570</f>
        <v>0.26377699999999998</v>
      </c>
      <c r="G602" s="38">
        <f>[2]Calculations!M570</f>
        <v>100</v>
      </c>
      <c r="H602" s="38">
        <f>[2]Calculations!H570</f>
        <v>0</v>
      </c>
      <c r="I602" s="38">
        <f>[2]Calculations!L570</f>
        <v>0</v>
      </c>
      <c r="J602" s="38">
        <f>[2]Calculations!G570</f>
        <v>0</v>
      </c>
      <c r="K602" s="38">
        <f>[2]Calculations!K570</f>
        <v>0</v>
      </c>
      <c r="L602" s="38">
        <f>[2]Calculations!F570</f>
        <v>0</v>
      </c>
      <c r="M602" s="38">
        <f>[2]Calculations!J570</f>
        <v>0</v>
      </c>
      <c r="N602" s="38">
        <f>[2]Calculations!V570</f>
        <v>0</v>
      </c>
      <c r="O602" s="38">
        <f>[2]Calculations!W570</f>
        <v>0</v>
      </c>
      <c r="P602" s="38">
        <f>[2]Calculations!O570</f>
        <v>6.4000000000000003E-3</v>
      </c>
      <c r="Q602" s="38">
        <f>[2]Calculations!S570</f>
        <v>2.4262919056627381</v>
      </c>
      <c r="R602" s="38">
        <f>[2]Calculations!Q570</f>
        <v>0</v>
      </c>
      <c r="S602" s="38">
        <f>[2]Calculations!T570</f>
        <v>0</v>
      </c>
      <c r="T602" s="38">
        <f>[2]Calculations!R570</f>
        <v>0</v>
      </c>
      <c r="U602" s="38">
        <f>[2]Calculations!U570</f>
        <v>0</v>
      </c>
      <c r="V602" s="38" t="str">
        <f>[2]Calculations!X570</f>
        <v>Not Modelled</v>
      </c>
      <c r="W602" s="38" t="str">
        <f>[2]Calculations!Y570</f>
        <v>N/A</v>
      </c>
      <c r="X602" s="38" t="s">
        <v>100</v>
      </c>
      <c r="Y602" s="73" t="s">
        <v>105</v>
      </c>
      <c r="Z602" s="73" t="s">
        <v>1066</v>
      </c>
      <c r="AA602" s="38">
        <f>[2]Calculations!AA570</f>
        <v>0</v>
      </c>
      <c r="AB602" s="38">
        <f>[2]Calculations!AM570</f>
        <v>0</v>
      </c>
      <c r="AC602" s="38">
        <f>[2]Calculations!AB570</f>
        <v>0</v>
      </c>
      <c r="AD602" s="38">
        <f>[2]Calculations!AN570</f>
        <v>0</v>
      </c>
      <c r="AE602" s="38">
        <f>[2]Calculations!AC570</f>
        <v>0</v>
      </c>
      <c r="AF602" s="38">
        <f>[2]Calculations!AO570</f>
        <v>0</v>
      </c>
      <c r="AG602" s="38">
        <f>[2]Calculations!AD570</f>
        <v>0</v>
      </c>
      <c r="AH602" s="38">
        <f>[2]Calculations!AP570</f>
        <v>0</v>
      </c>
      <c r="AI602" s="38">
        <f>[2]Calculations!AE570</f>
        <v>0</v>
      </c>
      <c r="AJ602" s="38">
        <f>[2]Calculations!AQ570</f>
        <v>0</v>
      </c>
      <c r="AK602" s="38">
        <f>[2]Calculations!AF570</f>
        <v>0</v>
      </c>
      <c r="AL602" s="38">
        <f>[2]Calculations!AR570</f>
        <v>0</v>
      </c>
      <c r="AM602" s="38">
        <f>[2]Calculations!AG570</f>
        <v>0</v>
      </c>
      <c r="AN602" s="38">
        <f>[2]Calculations!AS570</f>
        <v>0</v>
      </c>
      <c r="AO602" s="38">
        <f>[2]Calculations!AH570</f>
        <v>0</v>
      </c>
      <c r="AP602" s="38">
        <f>[2]Calculations!AT570</f>
        <v>0</v>
      </c>
      <c r="AQ602" s="38">
        <f>[2]Calculations!AI570</f>
        <v>0</v>
      </c>
      <c r="AR602" s="38">
        <f>[2]Calculations!AU570</f>
        <v>0</v>
      </c>
      <c r="AS602" s="38">
        <f>[2]Calculations!AJ570</f>
        <v>0</v>
      </c>
      <c r="AT602" s="38">
        <f>[2]Calculations!AV570</f>
        <v>0</v>
      </c>
      <c r="AU602" s="38">
        <f>[2]Calculations!AK570</f>
        <v>0</v>
      </c>
      <c r="AV602" s="38">
        <f>[2]Calculations!AW570</f>
        <v>0</v>
      </c>
      <c r="AW602" s="13"/>
      <c r="AX602" s="13"/>
      <c r="AY602" s="85" t="str">
        <f>[2]Calculations!D570</f>
        <v>Land Supply 2018</v>
      </c>
    </row>
    <row r="603" spans="2:51" ht="26" x14ac:dyDescent="0.35">
      <c r="B603" s="13" t="str">
        <f>[2]Calculations!A571</f>
        <v>Did_W_CAP_033</v>
      </c>
      <c r="C603" s="30" t="str">
        <f>[2]Calculations!B571</f>
        <v>174 Palatine Road</v>
      </c>
      <c r="D603" s="13" t="str">
        <f>[2]Calculations!C571</f>
        <v>Residential</v>
      </c>
      <c r="E603" s="38">
        <f>[2]Calculations!E571</f>
        <v>0.11777899999999999</v>
      </c>
      <c r="F603" s="38">
        <f>[2]Calculations!I571</f>
        <v>0.11777899999999999</v>
      </c>
      <c r="G603" s="38">
        <f>[2]Calculations!M571</f>
        <v>100</v>
      </c>
      <c r="H603" s="38">
        <f>[2]Calculations!H571</f>
        <v>0</v>
      </c>
      <c r="I603" s="38">
        <f>[2]Calculations!L571</f>
        <v>0</v>
      </c>
      <c r="J603" s="38">
        <f>[2]Calculations!G571</f>
        <v>0</v>
      </c>
      <c r="K603" s="38">
        <f>[2]Calculations!K571</f>
        <v>0</v>
      </c>
      <c r="L603" s="38">
        <f>[2]Calculations!F571</f>
        <v>0</v>
      </c>
      <c r="M603" s="38">
        <f>[2]Calculations!J571</f>
        <v>0</v>
      </c>
      <c r="N603" s="38">
        <f>[2]Calculations!V571</f>
        <v>0</v>
      </c>
      <c r="O603" s="38">
        <f>[2]Calculations!W571</f>
        <v>0</v>
      </c>
      <c r="P603" s="38">
        <f>[2]Calculations!O571</f>
        <v>0</v>
      </c>
      <c r="Q603" s="38">
        <f>[2]Calculations!S571</f>
        <v>0</v>
      </c>
      <c r="R603" s="38">
        <f>[2]Calculations!Q571</f>
        <v>0</v>
      </c>
      <c r="S603" s="38">
        <f>[2]Calculations!T571</f>
        <v>0</v>
      </c>
      <c r="T603" s="38">
        <f>[2]Calculations!R571</f>
        <v>0</v>
      </c>
      <c r="U603" s="38">
        <f>[2]Calculations!U571</f>
        <v>0</v>
      </c>
      <c r="V603" s="38" t="str">
        <f>[2]Calculations!X571</f>
        <v>Not Modelled</v>
      </c>
      <c r="W603" s="38" t="str">
        <f>[2]Calculations!Y571</f>
        <v>N/A</v>
      </c>
      <c r="X603" s="38" t="s">
        <v>100</v>
      </c>
      <c r="Y603" s="73" t="s">
        <v>106</v>
      </c>
      <c r="Z603" s="74" t="s">
        <v>107</v>
      </c>
      <c r="AA603" s="38">
        <f>[2]Calculations!AA571</f>
        <v>0</v>
      </c>
      <c r="AB603" s="38">
        <f>[2]Calculations!AM571</f>
        <v>0</v>
      </c>
      <c r="AC603" s="38">
        <f>[2]Calculations!AB571</f>
        <v>0</v>
      </c>
      <c r="AD603" s="38">
        <f>[2]Calculations!AN571</f>
        <v>0</v>
      </c>
      <c r="AE603" s="38">
        <f>[2]Calculations!AC571</f>
        <v>0</v>
      </c>
      <c r="AF603" s="38">
        <f>[2]Calculations!AO571</f>
        <v>0</v>
      </c>
      <c r="AG603" s="38">
        <f>[2]Calculations!AD571</f>
        <v>0</v>
      </c>
      <c r="AH603" s="38">
        <f>[2]Calculations!AP571</f>
        <v>0</v>
      </c>
      <c r="AI603" s="38">
        <f>[2]Calculations!AE571</f>
        <v>0</v>
      </c>
      <c r="AJ603" s="38">
        <f>[2]Calculations!AQ571</f>
        <v>0</v>
      </c>
      <c r="AK603" s="38">
        <f>[2]Calculations!AF571</f>
        <v>0</v>
      </c>
      <c r="AL603" s="38">
        <f>[2]Calculations!AR571</f>
        <v>0</v>
      </c>
      <c r="AM603" s="38">
        <f>[2]Calculations!AG571</f>
        <v>0</v>
      </c>
      <c r="AN603" s="38">
        <f>[2]Calculations!AS571</f>
        <v>0</v>
      </c>
      <c r="AO603" s="38">
        <f>[2]Calculations!AH571</f>
        <v>0</v>
      </c>
      <c r="AP603" s="38">
        <f>[2]Calculations!AT571</f>
        <v>0</v>
      </c>
      <c r="AQ603" s="38">
        <f>[2]Calculations!AI571</f>
        <v>0</v>
      </c>
      <c r="AR603" s="38">
        <f>[2]Calculations!AU571</f>
        <v>0</v>
      </c>
      <c r="AS603" s="38">
        <f>[2]Calculations!AJ571</f>
        <v>0</v>
      </c>
      <c r="AT603" s="38">
        <f>[2]Calculations!AV571</f>
        <v>0</v>
      </c>
      <c r="AU603" s="38">
        <f>[2]Calculations!AK571</f>
        <v>0</v>
      </c>
      <c r="AV603" s="38">
        <f>[2]Calculations!AW571</f>
        <v>0</v>
      </c>
      <c r="AW603" s="13"/>
      <c r="AX603" s="13"/>
      <c r="AY603" s="85" t="str">
        <f>[2]Calculations!D571</f>
        <v>Land Supply 2018</v>
      </c>
    </row>
    <row r="604" spans="2:51" ht="26" x14ac:dyDescent="0.35">
      <c r="B604" s="13" t="str">
        <f>[2]Calculations!A572</f>
        <v>Did_W_Cap_701</v>
      </c>
      <c r="C604" s="30" t="str">
        <f>[2]Calculations!B572</f>
        <v>570-572 Wilmslow Road Didsbury Manchester</v>
      </c>
      <c r="D604" s="13" t="str">
        <f>[2]Calculations!C572</f>
        <v>Residential</v>
      </c>
      <c r="E604" s="38">
        <f>[2]Calculations!E572</f>
        <v>6.5193399999999999E-2</v>
      </c>
      <c r="F604" s="38">
        <f>[2]Calculations!I572</f>
        <v>6.5193399999999999E-2</v>
      </c>
      <c r="G604" s="38">
        <f>[2]Calculations!M572</f>
        <v>100</v>
      </c>
      <c r="H604" s="38">
        <f>[2]Calculations!H572</f>
        <v>0</v>
      </c>
      <c r="I604" s="38">
        <f>[2]Calculations!L572</f>
        <v>0</v>
      </c>
      <c r="J604" s="38">
        <f>[2]Calculations!G572</f>
        <v>0</v>
      </c>
      <c r="K604" s="38">
        <f>[2]Calculations!K572</f>
        <v>0</v>
      </c>
      <c r="L604" s="38">
        <f>[2]Calculations!F572</f>
        <v>0</v>
      </c>
      <c r="M604" s="38">
        <f>[2]Calculations!J572</f>
        <v>0</v>
      </c>
      <c r="N604" s="38">
        <f>[2]Calculations!V572</f>
        <v>0</v>
      </c>
      <c r="O604" s="38">
        <f>[2]Calculations!W572</f>
        <v>0</v>
      </c>
      <c r="P604" s="38">
        <f>[2]Calculations!O572</f>
        <v>0</v>
      </c>
      <c r="Q604" s="38">
        <f>[2]Calculations!S572</f>
        <v>0</v>
      </c>
      <c r="R604" s="38">
        <f>[2]Calculations!Q572</f>
        <v>0</v>
      </c>
      <c r="S604" s="38">
        <f>[2]Calculations!T572</f>
        <v>0</v>
      </c>
      <c r="T604" s="38">
        <f>[2]Calculations!R572</f>
        <v>0</v>
      </c>
      <c r="U604" s="38">
        <f>[2]Calculations!U572</f>
        <v>0</v>
      </c>
      <c r="V604" s="38" t="str">
        <f>[2]Calculations!X572</f>
        <v>Not Modelled</v>
      </c>
      <c r="W604" s="38" t="str">
        <f>[2]Calculations!Y572</f>
        <v>N/A</v>
      </c>
      <c r="X604" s="38" t="s">
        <v>100</v>
      </c>
      <c r="Y604" s="73" t="s">
        <v>106</v>
      </c>
      <c r="Z604" s="74" t="s">
        <v>107</v>
      </c>
      <c r="AA604" s="38">
        <f>[2]Calculations!AA572</f>
        <v>0</v>
      </c>
      <c r="AB604" s="38">
        <f>[2]Calculations!AM572</f>
        <v>0</v>
      </c>
      <c r="AC604" s="38">
        <f>[2]Calculations!AB572</f>
        <v>0</v>
      </c>
      <c r="AD604" s="38">
        <f>[2]Calculations!AN572</f>
        <v>0</v>
      </c>
      <c r="AE604" s="38">
        <f>[2]Calculations!AC572</f>
        <v>0</v>
      </c>
      <c r="AF604" s="38">
        <f>[2]Calculations!AO572</f>
        <v>0</v>
      </c>
      <c r="AG604" s="38">
        <f>[2]Calculations!AD572</f>
        <v>0</v>
      </c>
      <c r="AH604" s="38">
        <f>[2]Calculations!AP572</f>
        <v>0</v>
      </c>
      <c r="AI604" s="38">
        <f>[2]Calculations!AE572</f>
        <v>0</v>
      </c>
      <c r="AJ604" s="38">
        <f>[2]Calculations!AQ572</f>
        <v>0</v>
      </c>
      <c r="AK604" s="38">
        <f>[2]Calculations!AF572</f>
        <v>0</v>
      </c>
      <c r="AL604" s="38">
        <f>[2]Calculations!AR572</f>
        <v>0</v>
      </c>
      <c r="AM604" s="38">
        <f>[2]Calculations!AG572</f>
        <v>0</v>
      </c>
      <c r="AN604" s="38">
        <f>[2]Calculations!AS572</f>
        <v>0</v>
      </c>
      <c r="AO604" s="38">
        <f>[2]Calculations!AH572</f>
        <v>0</v>
      </c>
      <c r="AP604" s="38">
        <f>[2]Calculations!AT572</f>
        <v>0</v>
      </c>
      <c r="AQ604" s="38">
        <f>[2]Calculations!AI572</f>
        <v>0</v>
      </c>
      <c r="AR604" s="38">
        <f>[2]Calculations!AU572</f>
        <v>0</v>
      </c>
      <c r="AS604" s="38">
        <f>[2]Calculations!AJ572</f>
        <v>0</v>
      </c>
      <c r="AT604" s="38">
        <f>[2]Calculations!AV572</f>
        <v>0</v>
      </c>
      <c r="AU604" s="38">
        <f>[2]Calculations!AK572</f>
        <v>0</v>
      </c>
      <c r="AV604" s="38">
        <f>[2]Calculations!AW572</f>
        <v>0</v>
      </c>
      <c r="AW604" s="13"/>
      <c r="AX604" s="13"/>
      <c r="AY604" s="85" t="str">
        <f>[2]Calculations!D572</f>
        <v>Land Supply 2018</v>
      </c>
    </row>
    <row r="605" spans="2:51" ht="14.5" x14ac:dyDescent="0.35">
      <c r="B605" s="13" t="str">
        <f>[2]Calculations!A573</f>
        <v>Etihad Stadium</v>
      </c>
      <c r="C605" s="30" t="str">
        <f>[2]Calculations!B573</f>
        <v>Alan Turing Way, Ashton New Road, New Viaduct St</v>
      </c>
      <c r="D605" s="13" t="str">
        <f>[2]Calculations!C573</f>
        <v>Offices</v>
      </c>
      <c r="E605" s="38">
        <f>[2]Calculations!E573</f>
        <v>38.8613</v>
      </c>
      <c r="F605" s="38">
        <f>[2]Calculations!I573</f>
        <v>38.265518299843023</v>
      </c>
      <c r="G605" s="38">
        <f>[2]Calculations!M573</f>
        <v>98.466902290564192</v>
      </c>
      <c r="H605" s="38">
        <f>[2]Calculations!H573</f>
        <v>3.0395854244999999E-3</v>
      </c>
      <c r="I605" s="38">
        <f>[2]Calculations!L573</f>
        <v>7.821625690597073E-3</v>
      </c>
      <c r="J605" s="38">
        <f>[2]Calculations!G573</f>
        <v>2.8948471347500001E-4</v>
      </c>
      <c r="K605" s="38">
        <f>[2]Calculations!K573</f>
        <v>7.4491772914184553E-4</v>
      </c>
      <c r="L605" s="38">
        <f>[2]Calculations!F573</f>
        <v>0.59245263001899995</v>
      </c>
      <c r="M605" s="38">
        <f>[2]Calculations!J573</f>
        <v>1.5245311660160621</v>
      </c>
      <c r="N605" s="38">
        <f>[2]Calculations!V573</f>
        <v>0</v>
      </c>
      <c r="O605" s="38">
        <f>[2]Calculations!W573</f>
        <v>0</v>
      </c>
      <c r="P605" s="38">
        <f>[2]Calculations!O573</f>
        <v>1.585399945282</v>
      </c>
      <c r="Q605" s="38">
        <f>[2]Calculations!S573</f>
        <v>4.0796369274368072</v>
      </c>
      <c r="R605" s="38">
        <f>[2]Calculations!Q573</f>
        <v>1.585399945282</v>
      </c>
      <c r="S605" s="38">
        <f>[2]Calculations!T573</f>
        <v>4.0796369274368072</v>
      </c>
      <c r="T605" s="38">
        <f>[2]Calculations!R573</f>
        <v>0.79599508628299998</v>
      </c>
      <c r="U605" s="38">
        <f>[2]Calculations!U573</f>
        <v>2.0482976284452654</v>
      </c>
      <c r="V605" s="38" t="str">
        <f>[2]Calculations!X573</f>
        <v>Not Modelled</v>
      </c>
      <c r="W605" s="38" t="str">
        <f>[2]Calculations!Y573</f>
        <v>N/A</v>
      </c>
      <c r="X605" s="38" t="s">
        <v>101</v>
      </c>
      <c r="Y605" s="73" t="s">
        <v>108</v>
      </c>
      <c r="Z605" s="73" t="s">
        <v>109</v>
      </c>
      <c r="AA605" s="38">
        <f>[2]Calculations!AA573</f>
        <v>0</v>
      </c>
      <c r="AB605" s="38">
        <f>[2]Calculations!AM573</f>
        <v>0</v>
      </c>
      <c r="AC605" s="38">
        <f>[2]Calculations!AB573</f>
        <v>0</v>
      </c>
      <c r="AD605" s="38">
        <f>[2]Calculations!AN573</f>
        <v>0</v>
      </c>
      <c r="AE605" s="38">
        <f>[2]Calculations!AC573</f>
        <v>0</v>
      </c>
      <c r="AF605" s="38">
        <f>[2]Calculations!AO573</f>
        <v>0</v>
      </c>
      <c r="AG605" s="38">
        <f>[2]Calculations!AD573</f>
        <v>0</v>
      </c>
      <c r="AH605" s="38">
        <f>[2]Calculations!AP573</f>
        <v>0</v>
      </c>
      <c r="AI605" s="38">
        <f>[2]Calculations!AE573</f>
        <v>5.3344499588100003E-2</v>
      </c>
      <c r="AJ605" s="38">
        <f>[2]Calculations!AQ573</f>
        <v>0.13726895288654781</v>
      </c>
      <c r="AK605" s="38">
        <f>[2]Calculations!AF573</f>
        <v>5.3344499588100003E-2</v>
      </c>
      <c r="AL605" s="38">
        <f>[2]Calculations!AR573</f>
        <v>0.13726895288654781</v>
      </c>
      <c r="AM605" s="38">
        <f>[2]Calculations!AG573</f>
        <v>0.156</v>
      </c>
      <c r="AN605" s="38">
        <f>[2]Calculations!AS573</f>
        <v>0.40142764138101406</v>
      </c>
      <c r="AO605" s="38">
        <f>[2]Calculations!AH573</f>
        <v>0</v>
      </c>
      <c r="AP605" s="38">
        <f>[2]Calculations!AT573</f>
        <v>0</v>
      </c>
      <c r="AQ605" s="38">
        <f>[2]Calculations!AI573</f>
        <v>38.861324430000003</v>
      </c>
      <c r="AR605" s="38">
        <f>[2]Calculations!AU573</f>
        <v>100.00006286459795</v>
      </c>
      <c r="AS605" s="38">
        <f>[2]Calculations!AJ573</f>
        <v>0</v>
      </c>
      <c r="AT605" s="38">
        <f>[2]Calculations!AV573</f>
        <v>0</v>
      </c>
      <c r="AU605" s="38">
        <f>[2]Calculations!AK573</f>
        <v>0</v>
      </c>
      <c r="AV605" s="38">
        <f>[2]Calculations!AW573</f>
        <v>0</v>
      </c>
      <c r="AW605" s="13"/>
      <c r="AX605" s="13"/>
      <c r="AY605" s="85" t="str">
        <f>[2]Calculations!D573</f>
        <v>Land Supply 2018</v>
      </c>
    </row>
    <row r="606" spans="2:51" ht="26" x14ac:dyDescent="0.35">
      <c r="B606" s="13" t="str">
        <f>[2]Calculations!A574</f>
        <v>Fall_Cap_004</v>
      </c>
      <c r="C606" s="30" t="str">
        <f>[2]Calculations!B574</f>
        <v>Ladybarn Road</v>
      </c>
      <c r="D606" s="13" t="str">
        <f>[2]Calculations!C574</f>
        <v>Residential</v>
      </c>
      <c r="E606" s="38">
        <f>[2]Calculations!E574</f>
        <v>0.44714100000000001</v>
      </c>
      <c r="F606" s="38">
        <f>[2]Calculations!I574</f>
        <v>0.44714100000000001</v>
      </c>
      <c r="G606" s="38">
        <f>[2]Calculations!M574</f>
        <v>100</v>
      </c>
      <c r="H606" s="38">
        <f>[2]Calculations!H574</f>
        <v>0</v>
      </c>
      <c r="I606" s="38">
        <f>[2]Calculations!L574</f>
        <v>0</v>
      </c>
      <c r="J606" s="38">
        <f>[2]Calculations!G574</f>
        <v>0</v>
      </c>
      <c r="K606" s="38">
        <f>[2]Calculations!K574</f>
        <v>0</v>
      </c>
      <c r="L606" s="38">
        <f>[2]Calculations!F574</f>
        <v>0</v>
      </c>
      <c r="M606" s="38">
        <f>[2]Calculations!J574</f>
        <v>0</v>
      </c>
      <c r="N606" s="38">
        <f>[2]Calculations!V574</f>
        <v>0</v>
      </c>
      <c r="O606" s="38">
        <f>[2]Calculations!W574</f>
        <v>0</v>
      </c>
      <c r="P606" s="38">
        <f>[2]Calculations!O574</f>
        <v>0</v>
      </c>
      <c r="Q606" s="38">
        <f>[2]Calculations!S574</f>
        <v>0</v>
      </c>
      <c r="R606" s="38">
        <f>[2]Calculations!Q574</f>
        <v>0</v>
      </c>
      <c r="S606" s="38">
        <f>[2]Calculations!T574</f>
        <v>0</v>
      </c>
      <c r="T606" s="38">
        <f>[2]Calculations!R574</f>
        <v>0</v>
      </c>
      <c r="U606" s="38">
        <f>[2]Calculations!U574</f>
        <v>0</v>
      </c>
      <c r="V606" s="38" t="str">
        <f>[2]Calculations!X574</f>
        <v>Not Modelled</v>
      </c>
      <c r="W606" s="38" t="str">
        <f>[2]Calculations!Y574</f>
        <v>N/A</v>
      </c>
      <c r="X606" s="38" t="s">
        <v>100</v>
      </c>
      <c r="Y606" s="73" t="s">
        <v>106</v>
      </c>
      <c r="Z606" s="74" t="s">
        <v>107</v>
      </c>
      <c r="AA606" s="38">
        <f>[2]Calculations!AA574</f>
        <v>0</v>
      </c>
      <c r="AB606" s="38">
        <f>[2]Calculations!AM574</f>
        <v>0</v>
      </c>
      <c r="AC606" s="38">
        <f>[2]Calculations!AB574</f>
        <v>0</v>
      </c>
      <c r="AD606" s="38">
        <f>[2]Calculations!AN574</f>
        <v>0</v>
      </c>
      <c r="AE606" s="38">
        <f>[2]Calculations!AC574</f>
        <v>0</v>
      </c>
      <c r="AF606" s="38">
        <f>[2]Calculations!AO574</f>
        <v>0</v>
      </c>
      <c r="AG606" s="38">
        <f>[2]Calculations!AD574</f>
        <v>0</v>
      </c>
      <c r="AH606" s="38">
        <f>[2]Calculations!AP574</f>
        <v>0</v>
      </c>
      <c r="AI606" s="38">
        <f>[2]Calculations!AE574</f>
        <v>0</v>
      </c>
      <c r="AJ606" s="38">
        <f>[2]Calculations!AQ574</f>
        <v>0</v>
      </c>
      <c r="AK606" s="38">
        <f>[2]Calculations!AF574</f>
        <v>0</v>
      </c>
      <c r="AL606" s="38">
        <f>[2]Calculations!AR574</f>
        <v>0</v>
      </c>
      <c r="AM606" s="38">
        <f>[2]Calculations!AG574</f>
        <v>0</v>
      </c>
      <c r="AN606" s="38">
        <f>[2]Calculations!AS574</f>
        <v>0</v>
      </c>
      <c r="AO606" s="38">
        <f>[2]Calculations!AH574</f>
        <v>0</v>
      </c>
      <c r="AP606" s="38">
        <f>[2]Calculations!AT574</f>
        <v>0</v>
      </c>
      <c r="AQ606" s="38">
        <f>[2]Calculations!AI574</f>
        <v>0</v>
      </c>
      <c r="AR606" s="38">
        <f>[2]Calculations!AU574</f>
        <v>0</v>
      </c>
      <c r="AS606" s="38">
        <f>[2]Calculations!AJ574</f>
        <v>0</v>
      </c>
      <c r="AT606" s="38">
        <f>[2]Calculations!AV574</f>
        <v>0</v>
      </c>
      <c r="AU606" s="38">
        <f>[2]Calculations!AK574</f>
        <v>0</v>
      </c>
      <c r="AV606" s="38">
        <f>[2]Calculations!AW574</f>
        <v>0</v>
      </c>
      <c r="AW606" s="13"/>
      <c r="AX606" s="13"/>
      <c r="AY606" s="85" t="str">
        <f>[2]Calculations!D574</f>
        <v>Land Supply 2018</v>
      </c>
    </row>
    <row r="607" spans="2:51" ht="26" x14ac:dyDescent="0.35">
      <c r="B607" s="13" t="str">
        <f>[2]Calculations!A575</f>
        <v>Fall_Cap_006</v>
      </c>
      <c r="C607" s="30" t="str">
        <f>[2]Calculations!B575</f>
        <v>Ladybarn Road</v>
      </c>
      <c r="D607" s="13" t="str">
        <f>[2]Calculations!C575</f>
        <v>Residential</v>
      </c>
      <c r="E607" s="38">
        <f>[2]Calculations!E575</f>
        <v>0.36325299999999999</v>
      </c>
      <c r="F607" s="38">
        <f>[2]Calculations!I575</f>
        <v>0.36325299999999999</v>
      </c>
      <c r="G607" s="38">
        <f>[2]Calculations!M575</f>
        <v>100</v>
      </c>
      <c r="H607" s="38">
        <f>[2]Calculations!H575</f>
        <v>0</v>
      </c>
      <c r="I607" s="38">
        <f>[2]Calculations!L575</f>
        <v>0</v>
      </c>
      <c r="J607" s="38">
        <f>[2]Calculations!G575</f>
        <v>0</v>
      </c>
      <c r="K607" s="38">
        <f>[2]Calculations!K575</f>
        <v>0</v>
      </c>
      <c r="L607" s="38">
        <f>[2]Calculations!F575</f>
        <v>0</v>
      </c>
      <c r="M607" s="38">
        <f>[2]Calculations!J575</f>
        <v>0</v>
      </c>
      <c r="N607" s="38">
        <f>[2]Calculations!V575</f>
        <v>0</v>
      </c>
      <c r="O607" s="38">
        <f>[2]Calculations!W575</f>
        <v>0</v>
      </c>
      <c r="P607" s="38">
        <f>[2]Calculations!O575</f>
        <v>0</v>
      </c>
      <c r="Q607" s="38">
        <f>[2]Calculations!S575</f>
        <v>0</v>
      </c>
      <c r="R607" s="38">
        <f>[2]Calculations!Q575</f>
        <v>0</v>
      </c>
      <c r="S607" s="38">
        <f>[2]Calculations!T575</f>
        <v>0</v>
      </c>
      <c r="T607" s="38">
        <f>[2]Calculations!R575</f>
        <v>0</v>
      </c>
      <c r="U607" s="38">
        <f>[2]Calculations!U575</f>
        <v>0</v>
      </c>
      <c r="V607" s="38" t="str">
        <f>[2]Calculations!X575</f>
        <v>Not Modelled</v>
      </c>
      <c r="W607" s="38" t="str">
        <f>[2]Calculations!Y575</f>
        <v>N/A</v>
      </c>
      <c r="X607" s="38" t="s">
        <v>100</v>
      </c>
      <c r="Y607" s="73" t="s">
        <v>106</v>
      </c>
      <c r="Z607" s="74" t="s">
        <v>107</v>
      </c>
      <c r="AA607" s="38">
        <f>[2]Calculations!AA575</f>
        <v>0</v>
      </c>
      <c r="AB607" s="38">
        <f>[2]Calculations!AM575</f>
        <v>0</v>
      </c>
      <c r="AC607" s="38">
        <f>[2]Calculations!AB575</f>
        <v>0</v>
      </c>
      <c r="AD607" s="38">
        <f>[2]Calculations!AN575</f>
        <v>0</v>
      </c>
      <c r="AE607" s="38">
        <f>[2]Calculations!AC575</f>
        <v>0</v>
      </c>
      <c r="AF607" s="38">
        <f>[2]Calculations!AO575</f>
        <v>0</v>
      </c>
      <c r="AG607" s="38">
        <f>[2]Calculations!AD575</f>
        <v>0</v>
      </c>
      <c r="AH607" s="38">
        <f>[2]Calculations!AP575</f>
        <v>0</v>
      </c>
      <c r="AI607" s="38">
        <f>[2]Calculations!AE575</f>
        <v>0</v>
      </c>
      <c r="AJ607" s="38">
        <f>[2]Calculations!AQ575</f>
        <v>0</v>
      </c>
      <c r="AK607" s="38">
        <f>[2]Calculations!AF575</f>
        <v>0</v>
      </c>
      <c r="AL607" s="38">
        <f>[2]Calculations!AR575</f>
        <v>0</v>
      </c>
      <c r="AM607" s="38">
        <f>[2]Calculations!AG575</f>
        <v>0</v>
      </c>
      <c r="AN607" s="38">
        <f>[2]Calculations!AS575</f>
        <v>0</v>
      </c>
      <c r="AO607" s="38">
        <f>[2]Calculations!AH575</f>
        <v>0</v>
      </c>
      <c r="AP607" s="38">
        <f>[2]Calculations!AT575</f>
        <v>0</v>
      </c>
      <c r="AQ607" s="38">
        <f>[2]Calculations!AI575</f>
        <v>0</v>
      </c>
      <c r="AR607" s="38">
        <f>[2]Calculations!AU575</f>
        <v>0</v>
      </c>
      <c r="AS607" s="38">
        <f>[2]Calculations!AJ575</f>
        <v>0</v>
      </c>
      <c r="AT607" s="38">
        <f>[2]Calculations!AV575</f>
        <v>0</v>
      </c>
      <c r="AU607" s="38">
        <f>[2]Calculations!AK575</f>
        <v>0</v>
      </c>
      <c r="AV607" s="38">
        <f>[2]Calculations!AW575</f>
        <v>0</v>
      </c>
      <c r="AW607" s="13"/>
      <c r="AX607" s="13"/>
      <c r="AY607" s="85" t="str">
        <f>[2]Calculations!D575</f>
        <v>Land Supply 2018</v>
      </c>
    </row>
    <row r="608" spans="2:51" ht="26" x14ac:dyDescent="0.35">
      <c r="B608" s="13" t="str">
        <f>[2]Calculations!A576</f>
        <v>Fall_Cap_1000</v>
      </c>
      <c r="C608" s="30" t="str">
        <f>[2]Calculations!B576</f>
        <v>Oaklands House, Wilbraham Road</v>
      </c>
      <c r="D608" s="13" t="str">
        <f>[2]Calculations!C576</f>
        <v>Residential</v>
      </c>
      <c r="E608" s="38">
        <f>[2]Calculations!E576</f>
        <v>0.21455099999999999</v>
      </c>
      <c r="F608" s="38">
        <f>[2]Calculations!I576</f>
        <v>0.21455099999999999</v>
      </c>
      <c r="G608" s="38">
        <f>[2]Calculations!M576</f>
        <v>100</v>
      </c>
      <c r="H608" s="38">
        <f>[2]Calculations!H576</f>
        <v>0</v>
      </c>
      <c r="I608" s="38">
        <f>[2]Calculations!L576</f>
        <v>0</v>
      </c>
      <c r="J608" s="38">
        <f>[2]Calculations!G576</f>
        <v>0</v>
      </c>
      <c r="K608" s="38">
        <f>[2]Calculations!K576</f>
        <v>0</v>
      </c>
      <c r="L608" s="38">
        <f>[2]Calculations!F576</f>
        <v>0</v>
      </c>
      <c r="M608" s="38">
        <f>[2]Calculations!J576</f>
        <v>0</v>
      </c>
      <c r="N608" s="38">
        <f>[2]Calculations!V576</f>
        <v>0</v>
      </c>
      <c r="O608" s="38">
        <f>[2]Calculations!W576</f>
        <v>0</v>
      </c>
      <c r="P608" s="38">
        <f>[2]Calculations!O576</f>
        <v>0</v>
      </c>
      <c r="Q608" s="38">
        <f>[2]Calculations!S576</f>
        <v>0</v>
      </c>
      <c r="R608" s="38">
        <f>[2]Calculations!Q576</f>
        <v>0</v>
      </c>
      <c r="S608" s="38">
        <f>[2]Calculations!T576</f>
        <v>0</v>
      </c>
      <c r="T608" s="38">
        <f>[2]Calculations!R576</f>
        <v>0</v>
      </c>
      <c r="U608" s="38">
        <f>[2]Calculations!U576</f>
        <v>0</v>
      </c>
      <c r="V608" s="38" t="str">
        <f>[2]Calculations!X576</f>
        <v>Not Modelled</v>
      </c>
      <c r="W608" s="38" t="str">
        <f>[2]Calculations!Y576</f>
        <v>N/A</v>
      </c>
      <c r="X608" s="38" t="s">
        <v>100</v>
      </c>
      <c r="Y608" s="73" t="s">
        <v>106</v>
      </c>
      <c r="Z608" s="74" t="s">
        <v>107</v>
      </c>
      <c r="AA608" s="38">
        <f>[2]Calculations!AA576</f>
        <v>0</v>
      </c>
      <c r="AB608" s="38">
        <f>[2]Calculations!AM576</f>
        <v>0</v>
      </c>
      <c r="AC608" s="38">
        <f>[2]Calculations!AB576</f>
        <v>0</v>
      </c>
      <c r="AD608" s="38">
        <f>[2]Calculations!AN576</f>
        <v>0</v>
      </c>
      <c r="AE608" s="38">
        <f>[2]Calculations!AC576</f>
        <v>0</v>
      </c>
      <c r="AF608" s="38">
        <f>[2]Calculations!AO576</f>
        <v>0</v>
      </c>
      <c r="AG608" s="38">
        <f>[2]Calculations!AD576</f>
        <v>0</v>
      </c>
      <c r="AH608" s="38">
        <f>[2]Calculations!AP576</f>
        <v>0</v>
      </c>
      <c r="AI608" s="38">
        <f>[2]Calculations!AE576</f>
        <v>0</v>
      </c>
      <c r="AJ608" s="38">
        <f>[2]Calculations!AQ576</f>
        <v>0</v>
      </c>
      <c r="AK608" s="38">
        <f>[2]Calculations!AF576</f>
        <v>0</v>
      </c>
      <c r="AL608" s="38">
        <f>[2]Calculations!AR576</f>
        <v>0</v>
      </c>
      <c r="AM608" s="38">
        <f>[2]Calculations!AG576</f>
        <v>0</v>
      </c>
      <c r="AN608" s="38">
        <f>[2]Calculations!AS576</f>
        <v>0</v>
      </c>
      <c r="AO608" s="38">
        <f>[2]Calculations!AH576</f>
        <v>0</v>
      </c>
      <c r="AP608" s="38">
        <f>[2]Calculations!AT576</f>
        <v>0</v>
      </c>
      <c r="AQ608" s="38">
        <f>[2]Calculations!AI576</f>
        <v>0</v>
      </c>
      <c r="AR608" s="38">
        <f>[2]Calculations!AU576</f>
        <v>0</v>
      </c>
      <c r="AS608" s="38">
        <f>[2]Calculations!AJ576</f>
        <v>0</v>
      </c>
      <c r="AT608" s="38">
        <f>[2]Calculations!AV576</f>
        <v>0</v>
      </c>
      <c r="AU608" s="38">
        <f>[2]Calculations!AK576</f>
        <v>0</v>
      </c>
      <c r="AV608" s="38">
        <f>[2]Calculations!AW576</f>
        <v>0</v>
      </c>
      <c r="AW608" s="13"/>
      <c r="AX608" s="13"/>
      <c r="AY608" s="85" t="str">
        <f>[2]Calculations!D576</f>
        <v>Land Supply 2018</v>
      </c>
    </row>
    <row r="609" spans="2:51" ht="14.5" x14ac:dyDescent="0.35">
      <c r="B609" s="13" t="str">
        <f>[2]Calculations!A577</f>
        <v>Fall_Cap_400</v>
      </c>
      <c r="C609" s="30" t="str">
        <f>[2]Calculations!B577</f>
        <v>Holy Innocents Church Car Park</v>
      </c>
      <c r="D609" s="13" t="str">
        <f>[2]Calculations!C577</f>
        <v>Residential</v>
      </c>
      <c r="E609" s="38">
        <f>[2]Calculations!E577</f>
        <v>0.20285300000000001</v>
      </c>
      <c r="F609" s="38">
        <f>[2]Calculations!I577</f>
        <v>0.20285300000000001</v>
      </c>
      <c r="G609" s="38">
        <f>[2]Calculations!M577</f>
        <v>100</v>
      </c>
      <c r="H609" s="38">
        <f>[2]Calculations!H577</f>
        <v>0</v>
      </c>
      <c r="I609" s="38">
        <f>[2]Calculations!L577</f>
        <v>0</v>
      </c>
      <c r="J609" s="38">
        <f>[2]Calculations!G577</f>
        <v>0</v>
      </c>
      <c r="K609" s="38">
        <f>[2]Calculations!K577</f>
        <v>0</v>
      </c>
      <c r="L609" s="38">
        <f>[2]Calculations!F577</f>
        <v>0</v>
      </c>
      <c r="M609" s="38">
        <f>[2]Calculations!J577</f>
        <v>0</v>
      </c>
      <c r="N609" s="38">
        <f>[2]Calculations!V577</f>
        <v>0</v>
      </c>
      <c r="O609" s="38">
        <f>[2]Calculations!W577</f>
        <v>0</v>
      </c>
      <c r="P609" s="38">
        <f>[2]Calculations!O577</f>
        <v>2.4930900000000002E-4</v>
      </c>
      <c r="Q609" s="38">
        <f>[2]Calculations!S577</f>
        <v>0.12290131277328904</v>
      </c>
      <c r="R609" s="38">
        <f>[2]Calculations!Q577</f>
        <v>0</v>
      </c>
      <c r="S609" s="38">
        <f>[2]Calculations!T577</f>
        <v>0</v>
      </c>
      <c r="T609" s="38">
        <f>[2]Calculations!R577</f>
        <v>0</v>
      </c>
      <c r="U609" s="38">
        <f>[2]Calculations!U577</f>
        <v>0</v>
      </c>
      <c r="V609" s="38" t="str">
        <f>[2]Calculations!X577</f>
        <v>Not Modelled</v>
      </c>
      <c r="W609" s="38" t="str">
        <f>[2]Calculations!Y577</f>
        <v>N/A</v>
      </c>
      <c r="X609" s="38" t="s">
        <v>100</v>
      </c>
      <c r="Y609" s="73" t="s">
        <v>105</v>
      </c>
      <c r="Z609" s="73" t="s">
        <v>1066</v>
      </c>
      <c r="AA609" s="38">
        <f>[2]Calculations!AA577</f>
        <v>0</v>
      </c>
      <c r="AB609" s="38">
        <f>[2]Calculations!AM577</f>
        <v>0</v>
      </c>
      <c r="AC609" s="38">
        <f>[2]Calculations!AB577</f>
        <v>0</v>
      </c>
      <c r="AD609" s="38">
        <f>[2]Calculations!AN577</f>
        <v>0</v>
      </c>
      <c r="AE609" s="38">
        <f>[2]Calculations!AC577</f>
        <v>0</v>
      </c>
      <c r="AF609" s="38">
        <f>[2]Calculations!AO577</f>
        <v>0</v>
      </c>
      <c r="AG609" s="38">
        <f>[2]Calculations!AD577</f>
        <v>0</v>
      </c>
      <c r="AH609" s="38">
        <f>[2]Calculations!AP577</f>
        <v>0</v>
      </c>
      <c r="AI609" s="38">
        <f>[2]Calculations!AE577</f>
        <v>0</v>
      </c>
      <c r="AJ609" s="38">
        <f>[2]Calculations!AQ577</f>
        <v>0</v>
      </c>
      <c r="AK609" s="38">
        <f>[2]Calculations!AF577</f>
        <v>0</v>
      </c>
      <c r="AL609" s="38">
        <f>[2]Calculations!AR577</f>
        <v>0</v>
      </c>
      <c r="AM609" s="38">
        <f>[2]Calculations!AG577</f>
        <v>0</v>
      </c>
      <c r="AN609" s="38">
        <f>[2]Calculations!AS577</f>
        <v>0</v>
      </c>
      <c r="AO609" s="38">
        <f>[2]Calculations!AH577</f>
        <v>0</v>
      </c>
      <c r="AP609" s="38">
        <f>[2]Calculations!AT577</f>
        <v>0</v>
      </c>
      <c r="AQ609" s="38">
        <f>[2]Calculations!AI577</f>
        <v>0</v>
      </c>
      <c r="AR609" s="38">
        <f>[2]Calculations!AU577</f>
        <v>0</v>
      </c>
      <c r="AS609" s="38">
        <f>[2]Calculations!AJ577</f>
        <v>0</v>
      </c>
      <c r="AT609" s="38">
        <f>[2]Calculations!AV577</f>
        <v>0</v>
      </c>
      <c r="AU609" s="38">
        <f>[2]Calculations!AK577</f>
        <v>0</v>
      </c>
      <c r="AV609" s="38">
        <f>[2]Calculations!AW577</f>
        <v>0</v>
      </c>
      <c r="AW609" s="13"/>
      <c r="AX609" s="13"/>
      <c r="AY609" s="85" t="str">
        <f>[2]Calculations!D577</f>
        <v>Land Supply 2018</v>
      </c>
    </row>
    <row r="610" spans="2:51" ht="38.5" x14ac:dyDescent="0.35">
      <c r="B610" s="13" t="str">
        <f>[2]Calculations!A578</f>
        <v>First Street</v>
      </c>
      <c r="C610" s="30" t="str">
        <f>[2]Calculations!B578</f>
        <v>Land bounded by the Mancunion Way to the south and Whitworth Street West to the North.  It lies between Great Jackson Street Regeneration area and Ox*</v>
      </c>
      <c r="D610" s="13" t="str">
        <f>[2]Calculations!C578</f>
        <v>Offices</v>
      </c>
      <c r="E610" s="38">
        <f>[2]Calculations!E578</f>
        <v>10.240399999999999</v>
      </c>
      <c r="F610" s="38">
        <f>[2]Calculations!I578</f>
        <v>9.0970381204812991</v>
      </c>
      <c r="G610" s="38">
        <f>[2]Calculations!M578</f>
        <v>88.834792786231972</v>
      </c>
      <c r="H610" s="38">
        <f>[2]Calculations!H578</f>
        <v>1.04892904277</v>
      </c>
      <c r="I610" s="38">
        <f>[2]Calculations!L578</f>
        <v>10.243047564255303</v>
      </c>
      <c r="J610" s="38">
        <f>[2]Calculations!G578</f>
        <v>5.8422242639799997E-2</v>
      </c>
      <c r="K610" s="38">
        <f>[2]Calculations!K578</f>
        <v>0.57050742783289721</v>
      </c>
      <c r="L610" s="38">
        <f>[2]Calculations!F578</f>
        <v>3.60105941089E-2</v>
      </c>
      <c r="M610" s="38">
        <f>[2]Calculations!J578</f>
        <v>0.35165222167981719</v>
      </c>
      <c r="N610" s="38">
        <f>[2]Calculations!V578</f>
        <v>0.28005748159900001</v>
      </c>
      <c r="O610" s="38">
        <f>[2]Calculations!W578</f>
        <v>2.734829514462326</v>
      </c>
      <c r="P610" s="38">
        <f>[2]Calculations!O578</f>
        <v>0.7862557166252</v>
      </c>
      <c r="Q610" s="38">
        <f>[2]Calculations!S578</f>
        <v>7.6779785616304057</v>
      </c>
      <c r="R610" s="38">
        <f>[2]Calculations!Q578</f>
        <v>0.10878571662520001</v>
      </c>
      <c r="S610" s="38">
        <f>[2]Calculations!T578</f>
        <v>1.0623190170813641</v>
      </c>
      <c r="T610" s="38">
        <f>[2]Calculations!R578</f>
        <v>1.7748613232099999E-2</v>
      </c>
      <c r="U610" s="38">
        <f>[2]Calculations!U578</f>
        <v>0.17331953080055468</v>
      </c>
      <c r="V610" s="38" t="str">
        <f>[2]Calculations!X578</f>
        <v>Not Modelled</v>
      </c>
      <c r="W610" s="38" t="str">
        <f>[2]Calculations!Y578</f>
        <v>N/A</v>
      </c>
      <c r="X610" s="38" t="s">
        <v>101</v>
      </c>
      <c r="Y610" s="73" t="s">
        <v>108</v>
      </c>
      <c r="Z610" s="73" t="s">
        <v>109</v>
      </c>
      <c r="AA610" s="38">
        <f>[2]Calculations!AA578</f>
        <v>0.20304647187300001</v>
      </c>
      <c r="AB610" s="38">
        <f>[2]Calculations!AM578</f>
        <v>1.982798248828171</v>
      </c>
      <c r="AC610" s="38">
        <f>[2]Calculations!AB578</f>
        <v>0</v>
      </c>
      <c r="AD610" s="38">
        <f>[2]Calculations!AN578</f>
        <v>0</v>
      </c>
      <c r="AE610" s="38">
        <f>[2]Calculations!AC578</f>
        <v>0</v>
      </c>
      <c r="AF610" s="38">
        <f>[2]Calculations!AO578</f>
        <v>0</v>
      </c>
      <c r="AG610" s="38">
        <f>[2]Calculations!AD578</f>
        <v>0</v>
      </c>
      <c r="AH610" s="38">
        <f>[2]Calculations!AP578</f>
        <v>0</v>
      </c>
      <c r="AI610" s="38">
        <f>[2]Calculations!AE578</f>
        <v>0</v>
      </c>
      <c r="AJ610" s="38">
        <f>[2]Calculations!AQ578</f>
        <v>0</v>
      </c>
      <c r="AK610" s="38">
        <f>[2]Calculations!AF578</f>
        <v>0</v>
      </c>
      <c r="AL610" s="38">
        <f>[2]Calculations!AR578</f>
        <v>0</v>
      </c>
      <c r="AM610" s="38">
        <f>[2]Calculations!AG578</f>
        <v>0</v>
      </c>
      <c r="AN610" s="38">
        <f>[2]Calculations!AS578</f>
        <v>0</v>
      </c>
      <c r="AO610" s="38">
        <f>[2]Calculations!AH578</f>
        <v>0</v>
      </c>
      <c r="AP610" s="38">
        <f>[2]Calculations!AT578</f>
        <v>0</v>
      </c>
      <c r="AQ610" s="38">
        <f>[2]Calculations!AI578</f>
        <v>10.240430590000001</v>
      </c>
      <c r="AR610" s="38">
        <f>[2]Calculations!AU578</f>
        <v>100.00029871880005</v>
      </c>
      <c r="AS610" s="38">
        <f>[2]Calculations!AJ578</f>
        <v>0</v>
      </c>
      <c r="AT610" s="38">
        <f>[2]Calculations!AV578</f>
        <v>0</v>
      </c>
      <c r="AU610" s="38">
        <f>[2]Calculations!AK578</f>
        <v>0</v>
      </c>
      <c r="AV610" s="38">
        <f>[2]Calculations!AW578</f>
        <v>0</v>
      </c>
      <c r="AW610" s="13"/>
      <c r="AX610" s="13"/>
      <c r="AY610" s="85" t="str">
        <f>[2]Calculations!D578</f>
        <v>Land Supply 2018</v>
      </c>
    </row>
    <row r="611" spans="2:51" ht="14.5" x14ac:dyDescent="0.35">
      <c r="B611" s="13" t="str">
        <f>[2]Calculations!A579</f>
        <v>Gort_N_Cap_026</v>
      </c>
      <c r="C611" s="30" t="str">
        <f>[2]Calculations!B579</f>
        <v>Gorton Central Masterplan Area</v>
      </c>
      <c r="D611" s="13" t="str">
        <f>[2]Calculations!C579</f>
        <v>Residential</v>
      </c>
      <c r="E611" s="38">
        <f>[2]Calculations!E579</f>
        <v>15.489699999999999</v>
      </c>
      <c r="F611" s="38">
        <f>[2]Calculations!I579</f>
        <v>15.489699999999999</v>
      </c>
      <c r="G611" s="38">
        <f>[2]Calculations!M579</f>
        <v>100</v>
      </c>
      <c r="H611" s="38">
        <f>[2]Calculations!H579</f>
        <v>0</v>
      </c>
      <c r="I611" s="38">
        <f>[2]Calculations!L579</f>
        <v>0</v>
      </c>
      <c r="J611" s="38">
        <f>[2]Calculations!G579</f>
        <v>0</v>
      </c>
      <c r="K611" s="38">
        <f>[2]Calculations!K579</f>
        <v>0</v>
      </c>
      <c r="L611" s="38">
        <f>[2]Calculations!F579</f>
        <v>0</v>
      </c>
      <c r="M611" s="38">
        <f>[2]Calculations!J579</f>
        <v>0</v>
      </c>
      <c r="N611" s="38">
        <f>[2]Calculations!V579</f>
        <v>1.94926845829</v>
      </c>
      <c r="O611" s="38">
        <f>[2]Calculations!W579</f>
        <v>12.584287999703028</v>
      </c>
      <c r="P611" s="38">
        <f>[2]Calculations!O579</f>
        <v>0.213225427882</v>
      </c>
      <c r="Q611" s="38">
        <f>[2]Calculations!S579</f>
        <v>1.376562669916138</v>
      </c>
      <c r="R611" s="38">
        <f>[2]Calculations!Q579</f>
        <v>0.213225427882</v>
      </c>
      <c r="S611" s="38">
        <f>[2]Calculations!T579</f>
        <v>1.376562669916138</v>
      </c>
      <c r="T611" s="38">
        <f>[2]Calculations!R579</f>
        <v>0.08</v>
      </c>
      <c r="U611" s="38">
        <f>[2]Calculations!U579</f>
        <v>0.5164722363893427</v>
      </c>
      <c r="V611" s="38" t="str">
        <f>[2]Calculations!X579</f>
        <v>Not Modelled</v>
      </c>
      <c r="W611" s="38" t="str">
        <f>[2]Calculations!Y579</f>
        <v>N/A</v>
      </c>
      <c r="X611" s="38" t="s">
        <v>100</v>
      </c>
      <c r="Y611" s="73" t="s">
        <v>105</v>
      </c>
      <c r="Z611" s="73" t="s">
        <v>1066</v>
      </c>
      <c r="AA611" s="38">
        <f>[2]Calculations!AA579</f>
        <v>0</v>
      </c>
      <c r="AB611" s="38">
        <f>[2]Calculations!AM579</f>
        <v>0</v>
      </c>
      <c r="AC611" s="38">
        <f>[2]Calculations!AB579</f>
        <v>0</v>
      </c>
      <c r="AD611" s="38">
        <f>[2]Calculations!AN579</f>
        <v>0</v>
      </c>
      <c r="AE611" s="38">
        <f>[2]Calculations!AC579</f>
        <v>0</v>
      </c>
      <c r="AF611" s="38">
        <f>[2]Calculations!AO579</f>
        <v>0</v>
      </c>
      <c r="AG611" s="38">
        <f>[2]Calculations!AD579</f>
        <v>0</v>
      </c>
      <c r="AH611" s="38">
        <f>[2]Calculations!AP579</f>
        <v>0</v>
      </c>
      <c r="AI611" s="38">
        <f>[2]Calculations!AE579</f>
        <v>0</v>
      </c>
      <c r="AJ611" s="38">
        <f>[2]Calculations!AQ579</f>
        <v>0</v>
      </c>
      <c r="AK611" s="38">
        <f>[2]Calculations!AF579</f>
        <v>0</v>
      </c>
      <c r="AL611" s="38">
        <f>[2]Calculations!AR579</f>
        <v>0</v>
      </c>
      <c r="AM611" s="38">
        <f>[2]Calculations!AG579</f>
        <v>0</v>
      </c>
      <c r="AN611" s="38">
        <f>[2]Calculations!AS579</f>
        <v>0</v>
      </c>
      <c r="AO611" s="38">
        <f>[2]Calculations!AH579</f>
        <v>0</v>
      </c>
      <c r="AP611" s="38">
        <f>[2]Calculations!AT579</f>
        <v>0</v>
      </c>
      <c r="AQ611" s="38">
        <f>[2]Calculations!AI579</f>
        <v>0</v>
      </c>
      <c r="AR611" s="38">
        <f>[2]Calculations!AU579</f>
        <v>0</v>
      </c>
      <c r="AS611" s="38">
        <f>[2]Calculations!AJ579</f>
        <v>0</v>
      </c>
      <c r="AT611" s="38">
        <f>[2]Calculations!AV579</f>
        <v>0</v>
      </c>
      <c r="AU611" s="38">
        <f>[2]Calculations!AK579</f>
        <v>0</v>
      </c>
      <c r="AV611" s="38">
        <f>[2]Calculations!AW579</f>
        <v>0</v>
      </c>
      <c r="AW611" s="13"/>
      <c r="AX611" s="13"/>
      <c r="AY611" s="85" t="str">
        <f>[2]Calculations!D579</f>
        <v>Land Supply 2018</v>
      </c>
    </row>
    <row r="612" spans="2:51" ht="26" x14ac:dyDescent="0.35">
      <c r="B612" s="13" t="str">
        <f>[2]Calculations!A580</f>
        <v>Gort_N_Cap_029</v>
      </c>
      <c r="C612" s="30" t="str">
        <f>[2]Calculations!B580</f>
        <v>Hyde Road</v>
      </c>
      <c r="D612" s="13" t="str">
        <f>[2]Calculations!C580</f>
        <v>Residential</v>
      </c>
      <c r="E612" s="38">
        <f>[2]Calculations!E580</f>
        <v>0.53175899999999998</v>
      </c>
      <c r="F612" s="38">
        <f>[2]Calculations!I580</f>
        <v>0.53175899999999998</v>
      </c>
      <c r="G612" s="38">
        <f>[2]Calculations!M580</f>
        <v>100</v>
      </c>
      <c r="H612" s="38">
        <f>[2]Calculations!H580</f>
        <v>0</v>
      </c>
      <c r="I612" s="38">
        <f>[2]Calculations!L580</f>
        <v>0</v>
      </c>
      <c r="J612" s="38">
        <f>[2]Calculations!G580</f>
        <v>0</v>
      </c>
      <c r="K612" s="38">
        <f>[2]Calculations!K580</f>
        <v>0</v>
      </c>
      <c r="L612" s="38">
        <f>[2]Calculations!F580</f>
        <v>0</v>
      </c>
      <c r="M612" s="38">
        <f>[2]Calculations!J580</f>
        <v>0</v>
      </c>
      <c r="N612" s="38">
        <f>[2]Calculations!V580</f>
        <v>7.2686869383599998E-3</v>
      </c>
      <c r="O612" s="38">
        <f>[2]Calculations!W580</f>
        <v>1.3669137594963132</v>
      </c>
      <c r="P612" s="38">
        <f>[2]Calculations!O580</f>
        <v>0</v>
      </c>
      <c r="Q612" s="38">
        <f>[2]Calculations!S580</f>
        <v>0</v>
      </c>
      <c r="R612" s="38">
        <f>[2]Calculations!Q580</f>
        <v>0</v>
      </c>
      <c r="S612" s="38">
        <f>[2]Calculations!T580</f>
        <v>0</v>
      </c>
      <c r="T612" s="38">
        <f>[2]Calculations!R580</f>
        <v>0</v>
      </c>
      <c r="U612" s="38">
        <f>[2]Calculations!U580</f>
        <v>0</v>
      </c>
      <c r="V612" s="38" t="str">
        <f>[2]Calculations!X580</f>
        <v>Not Modelled</v>
      </c>
      <c r="W612" s="38" t="str">
        <f>[2]Calculations!Y580</f>
        <v>N/A</v>
      </c>
      <c r="X612" s="38" t="s">
        <v>100</v>
      </c>
      <c r="Y612" s="73" t="s">
        <v>106</v>
      </c>
      <c r="Z612" s="74" t="s">
        <v>107</v>
      </c>
      <c r="AA612" s="38">
        <f>[2]Calculations!AA580</f>
        <v>0</v>
      </c>
      <c r="AB612" s="38">
        <f>[2]Calculations!AM580</f>
        <v>0</v>
      </c>
      <c r="AC612" s="38">
        <f>[2]Calculations!AB580</f>
        <v>0</v>
      </c>
      <c r="AD612" s="38">
        <f>[2]Calculations!AN580</f>
        <v>0</v>
      </c>
      <c r="AE612" s="38">
        <f>[2]Calculations!AC580</f>
        <v>0</v>
      </c>
      <c r="AF612" s="38">
        <f>[2]Calculations!AO580</f>
        <v>0</v>
      </c>
      <c r="AG612" s="38">
        <f>[2]Calculations!AD580</f>
        <v>0</v>
      </c>
      <c r="AH612" s="38">
        <f>[2]Calculations!AP580</f>
        <v>0</v>
      </c>
      <c r="AI612" s="38">
        <f>[2]Calculations!AE580</f>
        <v>0</v>
      </c>
      <c r="AJ612" s="38">
        <f>[2]Calculations!AQ580</f>
        <v>0</v>
      </c>
      <c r="AK612" s="38">
        <f>[2]Calculations!AF580</f>
        <v>0</v>
      </c>
      <c r="AL612" s="38">
        <f>[2]Calculations!AR580</f>
        <v>0</v>
      </c>
      <c r="AM612" s="38">
        <f>[2]Calculations!AG580</f>
        <v>0</v>
      </c>
      <c r="AN612" s="38">
        <f>[2]Calculations!AS580</f>
        <v>0</v>
      </c>
      <c r="AO612" s="38">
        <f>[2]Calculations!AH580</f>
        <v>0</v>
      </c>
      <c r="AP612" s="38">
        <f>[2]Calculations!AT580</f>
        <v>0</v>
      </c>
      <c r="AQ612" s="38">
        <f>[2]Calculations!AI580</f>
        <v>0</v>
      </c>
      <c r="AR612" s="38">
        <f>[2]Calculations!AU580</f>
        <v>0</v>
      </c>
      <c r="AS612" s="38">
        <f>[2]Calculations!AJ580</f>
        <v>0</v>
      </c>
      <c r="AT612" s="38">
        <f>[2]Calculations!AV580</f>
        <v>0</v>
      </c>
      <c r="AU612" s="38">
        <f>[2]Calculations!AK580</f>
        <v>0</v>
      </c>
      <c r="AV612" s="38">
        <f>[2]Calculations!AW580</f>
        <v>0</v>
      </c>
      <c r="AW612" s="13"/>
      <c r="AX612" s="13"/>
      <c r="AY612" s="85" t="str">
        <f>[2]Calculations!D580</f>
        <v>Land Supply 2018</v>
      </c>
    </row>
    <row r="613" spans="2:51" ht="14.5" x14ac:dyDescent="0.35">
      <c r="B613" s="13" t="str">
        <f>[2]Calculations!A581</f>
        <v>Gort_N_Cap_042</v>
      </c>
      <c r="C613" s="30" t="str">
        <f>[2]Calculations!B581</f>
        <v>One Manchester sites on Gorton Lane (Phases 1 and 2)</v>
      </c>
      <c r="D613" s="13" t="str">
        <f>[2]Calculations!C581</f>
        <v>Residential</v>
      </c>
      <c r="E613" s="38">
        <f>[2]Calculations!E581</f>
        <v>1.4277899999999999</v>
      </c>
      <c r="F613" s="38">
        <f>[2]Calculations!I581</f>
        <v>1.3387953756988999</v>
      </c>
      <c r="G613" s="38">
        <f>[2]Calculations!M581</f>
        <v>93.766966829778895</v>
      </c>
      <c r="H613" s="38">
        <f>[2]Calculations!H581</f>
        <v>8.89946243011E-2</v>
      </c>
      <c r="I613" s="38">
        <f>[2]Calculations!L581</f>
        <v>6.2330331702211108</v>
      </c>
      <c r="J613" s="38">
        <f>[2]Calculations!G581</f>
        <v>0</v>
      </c>
      <c r="K613" s="38">
        <f>[2]Calculations!K581</f>
        <v>0</v>
      </c>
      <c r="L613" s="38">
        <f>[2]Calculations!F581</f>
        <v>0</v>
      </c>
      <c r="M613" s="38">
        <f>[2]Calculations!J581</f>
        <v>0</v>
      </c>
      <c r="N613" s="38">
        <f>[2]Calculations!V581</f>
        <v>0.79038182749499997</v>
      </c>
      <c r="O613" s="38">
        <f>[2]Calculations!W581</f>
        <v>55.35700820813986</v>
      </c>
      <c r="P613" s="38">
        <f>[2]Calculations!O581</f>
        <v>2.8872628799900001E-2</v>
      </c>
      <c r="Q613" s="38">
        <f>[2]Calculations!S581</f>
        <v>2.0221901540072422</v>
      </c>
      <c r="R613" s="38">
        <f>[2]Calculations!Q581</f>
        <v>2.8872628799900001E-2</v>
      </c>
      <c r="S613" s="38">
        <f>[2]Calculations!T581</f>
        <v>2.0221901540072422</v>
      </c>
      <c r="T613" s="38">
        <f>[2]Calculations!R581</f>
        <v>0</v>
      </c>
      <c r="U613" s="38">
        <f>[2]Calculations!U581</f>
        <v>0</v>
      </c>
      <c r="V613" s="38">
        <f>[2]Calculations!X581</f>
        <v>1.04038012399E-2</v>
      </c>
      <c r="W613" s="38">
        <f>[2]Calculations!Y581</f>
        <v>0.72866466636550198</v>
      </c>
      <c r="X613" s="38" t="s">
        <v>100</v>
      </c>
      <c r="Y613" s="73" t="s">
        <v>105</v>
      </c>
      <c r="Z613" s="73" t="s">
        <v>1066</v>
      </c>
      <c r="AA613" s="38">
        <f>[2]Calculations!AA581</f>
        <v>0</v>
      </c>
      <c r="AB613" s="38">
        <f>[2]Calculations!AM581</f>
        <v>0</v>
      </c>
      <c r="AC613" s="38">
        <f>[2]Calculations!AB581</f>
        <v>0</v>
      </c>
      <c r="AD613" s="38">
        <f>[2]Calculations!AN581</f>
        <v>0</v>
      </c>
      <c r="AE613" s="38">
        <f>[2]Calculations!AC581</f>
        <v>0</v>
      </c>
      <c r="AF613" s="38">
        <f>[2]Calculations!AO581</f>
        <v>0</v>
      </c>
      <c r="AG613" s="38">
        <f>[2]Calculations!AD581</f>
        <v>0</v>
      </c>
      <c r="AH613" s="38">
        <f>[2]Calculations!AP581</f>
        <v>0</v>
      </c>
      <c r="AI613" s="38">
        <f>[2]Calculations!AE581</f>
        <v>0</v>
      </c>
      <c r="AJ613" s="38">
        <f>[2]Calculations!AQ581</f>
        <v>0</v>
      </c>
      <c r="AK613" s="38">
        <f>[2]Calculations!AF581</f>
        <v>0</v>
      </c>
      <c r="AL613" s="38">
        <f>[2]Calculations!AR581</f>
        <v>0</v>
      </c>
      <c r="AM613" s="38">
        <f>[2]Calculations!AG581</f>
        <v>0</v>
      </c>
      <c r="AN613" s="38">
        <f>[2]Calculations!AS581</f>
        <v>0</v>
      </c>
      <c r="AO613" s="38">
        <f>[2]Calculations!AH581</f>
        <v>0</v>
      </c>
      <c r="AP613" s="38">
        <f>[2]Calculations!AT581</f>
        <v>0</v>
      </c>
      <c r="AQ613" s="38">
        <f>[2]Calculations!AI581</f>
        <v>0</v>
      </c>
      <c r="AR613" s="38">
        <f>[2]Calculations!AU581</f>
        <v>0</v>
      </c>
      <c r="AS613" s="38">
        <f>[2]Calculations!AJ581</f>
        <v>0</v>
      </c>
      <c r="AT613" s="38">
        <f>[2]Calculations!AV581</f>
        <v>0</v>
      </c>
      <c r="AU613" s="38">
        <f>[2]Calculations!AK581</f>
        <v>0</v>
      </c>
      <c r="AV613" s="38">
        <f>[2]Calculations!AW581</f>
        <v>0</v>
      </c>
      <c r="AW613" s="13"/>
      <c r="AX613" s="13"/>
      <c r="AY613" s="85" t="str">
        <f>[2]Calculations!D581</f>
        <v>Land Supply 2018</v>
      </c>
    </row>
    <row r="614" spans="2:51" ht="14.5" x14ac:dyDescent="0.35">
      <c r="B614" s="13" t="str">
        <f>[2]Calculations!A582</f>
        <v>Gort_N_CAP_056</v>
      </c>
      <c r="C614" s="30" t="str">
        <f>[2]Calculations!B582</f>
        <v>Adjacent 522 Hyde Road</v>
      </c>
      <c r="D614" s="13" t="str">
        <f>[2]Calculations!C582</f>
        <v>Residential</v>
      </c>
      <c r="E614" s="38">
        <f>[2]Calculations!E582</f>
        <v>0.42351800000000001</v>
      </c>
      <c r="F614" s="38">
        <f>[2]Calculations!I582</f>
        <v>0.42351800000000001</v>
      </c>
      <c r="G614" s="38">
        <f>[2]Calculations!M582</f>
        <v>100</v>
      </c>
      <c r="H614" s="38">
        <f>[2]Calculations!H582</f>
        <v>0</v>
      </c>
      <c r="I614" s="38">
        <f>[2]Calculations!L582</f>
        <v>0</v>
      </c>
      <c r="J614" s="38">
        <f>[2]Calculations!G582</f>
        <v>0</v>
      </c>
      <c r="K614" s="38">
        <f>[2]Calculations!K582</f>
        <v>0</v>
      </c>
      <c r="L614" s="38">
        <f>[2]Calculations!F582</f>
        <v>0</v>
      </c>
      <c r="M614" s="38">
        <f>[2]Calculations!J582</f>
        <v>0</v>
      </c>
      <c r="N614" s="38">
        <f>[2]Calculations!V582</f>
        <v>0.35013062415200003</v>
      </c>
      <c r="O614" s="38">
        <f>[2]Calculations!W582</f>
        <v>82.671958252541813</v>
      </c>
      <c r="P614" s="38">
        <f>[2]Calculations!O582</f>
        <v>9.5056284500900001E-4</v>
      </c>
      <c r="Q614" s="38">
        <f>[2]Calculations!S582</f>
        <v>0.22444449704829547</v>
      </c>
      <c r="R614" s="38">
        <f>[2]Calculations!Q582</f>
        <v>9.5056284500900001E-4</v>
      </c>
      <c r="S614" s="38">
        <f>[2]Calculations!T582</f>
        <v>0.22444449704829547</v>
      </c>
      <c r="T614" s="38">
        <f>[2]Calculations!R582</f>
        <v>4.4790910942299998E-4</v>
      </c>
      <c r="U614" s="38">
        <f>[2]Calculations!U582</f>
        <v>0.10575916712465584</v>
      </c>
      <c r="V614" s="38" t="str">
        <f>[2]Calculations!X582</f>
        <v>Not Modelled</v>
      </c>
      <c r="W614" s="38" t="str">
        <f>[2]Calculations!Y582</f>
        <v>N/A</v>
      </c>
      <c r="X614" s="38" t="s">
        <v>100</v>
      </c>
      <c r="Y614" s="73" t="s">
        <v>105</v>
      </c>
      <c r="Z614" s="73" t="s">
        <v>1066</v>
      </c>
      <c r="AA614" s="38">
        <f>[2]Calculations!AA582</f>
        <v>0</v>
      </c>
      <c r="AB614" s="38">
        <f>[2]Calculations!AM582</f>
        <v>0</v>
      </c>
      <c r="AC614" s="38">
        <f>[2]Calculations!AB582</f>
        <v>0</v>
      </c>
      <c r="AD614" s="38">
        <f>[2]Calculations!AN582</f>
        <v>0</v>
      </c>
      <c r="AE614" s="38">
        <f>[2]Calculations!AC582</f>
        <v>0</v>
      </c>
      <c r="AF614" s="38">
        <f>[2]Calculations!AO582</f>
        <v>0</v>
      </c>
      <c r="AG614" s="38">
        <f>[2]Calculations!AD582</f>
        <v>0</v>
      </c>
      <c r="AH614" s="38">
        <f>[2]Calculations!AP582</f>
        <v>0</v>
      </c>
      <c r="AI614" s="38">
        <f>[2]Calculations!AE582</f>
        <v>0</v>
      </c>
      <c r="AJ614" s="38">
        <f>[2]Calculations!AQ582</f>
        <v>0</v>
      </c>
      <c r="AK614" s="38">
        <f>[2]Calculations!AF582</f>
        <v>0</v>
      </c>
      <c r="AL614" s="38">
        <f>[2]Calculations!AR582</f>
        <v>0</v>
      </c>
      <c r="AM614" s="38">
        <f>[2]Calculations!AG582</f>
        <v>0</v>
      </c>
      <c r="AN614" s="38">
        <f>[2]Calculations!AS582</f>
        <v>0</v>
      </c>
      <c r="AO614" s="38">
        <f>[2]Calculations!AH582</f>
        <v>0</v>
      </c>
      <c r="AP614" s="38">
        <f>[2]Calculations!AT582</f>
        <v>0</v>
      </c>
      <c r="AQ614" s="38">
        <f>[2]Calculations!AI582</f>
        <v>0</v>
      </c>
      <c r="AR614" s="38">
        <f>[2]Calculations!AU582</f>
        <v>0</v>
      </c>
      <c r="AS614" s="38">
        <f>[2]Calculations!AJ582</f>
        <v>0</v>
      </c>
      <c r="AT614" s="38">
        <f>[2]Calculations!AV582</f>
        <v>0</v>
      </c>
      <c r="AU614" s="38">
        <f>[2]Calculations!AK582</f>
        <v>0</v>
      </c>
      <c r="AV614" s="38">
        <f>[2]Calculations!AW582</f>
        <v>0</v>
      </c>
      <c r="AW614" s="13"/>
      <c r="AX614" s="13"/>
      <c r="AY614" s="85" t="str">
        <f>[2]Calculations!D582</f>
        <v>Land Supply 2018</v>
      </c>
    </row>
    <row r="615" spans="2:51" ht="26" x14ac:dyDescent="0.35">
      <c r="B615" s="13" t="str">
        <f>[2]Calculations!A583</f>
        <v>Gort_N_Cap_1000</v>
      </c>
      <c r="C615" s="30" t="str">
        <f>[2]Calculations!B583</f>
        <v>St George's Rectory</v>
      </c>
      <c r="D615" s="13" t="str">
        <f>[2]Calculations!C583</f>
        <v>Residential</v>
      </c>
      <c r="E615" s="38">
        <f>[2]Calculations!E583</f>
        <v>0.14974499999999999</v>
      </c>
      <c r="F615" s="38">
        <f>[2]Calculations!I583</f>
        <v>0.14974499999999999</v>
      </c>
      <c r="G615" s="38">
        <f>[2]Calculations!M583</f>
        <v>100</v>
      </c>
      <c r="H615" s="38">
        <f>[2]Calculations!H583</f>
        <v>0</v>
      </c>
      <c r="I615" s="38">
        <f>[2]Calculations!L583</f>
        <v>0</v>
      </c>
      <c r="J615" s="38">
        <f>[2]Calculations!G583</f>
        <v>0</v>
      </c>
      <c r="K615" s="38">
        <f>[2]Calculations!K583</f>
        <v>0</v>
      </c>
      <c r="L615" s="38">
        <f>[2]Calculations!F583</f>
        <v>0</v>
      </c>
      <c r="M615" s="38">
        <f>[2]Calculations!J583</f>
        <v>0</v>
      </c>
      <c r="N615" s="38">
        <f>[2]Calculations!V583</f>
        <v>0</v>
      </c>
      <c r="O615" s="38">
        <f>[2]Calculations!W583</f>
        <v>0</v>
      </c>
      <c r="P615" s="38">
        <f>[2]Calculations!O583</f>
        <v>0</v>
      </c>
      <c r="Q615" s="38">
        <f>[2]Calculations!S583</f>
        <v>0</v>
      </c>
      <c r="R615" s="38">
        <f>[2]Calculations!Q583</f>
        <v>0</v>
      </c>
      <c r="S615" s="38">
        <f>[2]Calculations!T583</f>
        <v>0</v>
      </c>
      <c r="T615" s="38">
        <f>[2]Calculations!R583</f>
        <v>0</v>
      </c>
      <c r="U615" s="38">
        <f>[2]Calculations!U583</f>
        <v>0</v>
      </c>
      <c r="V615" s="38" t="str">
        <f>[2]Calculations!X583</f>
        <v>Not Modelled</v>
      </c>
      <c r="W615" s="38" t="str">
        <f>[2]Calculations!Y583</f>
        <v>N/A</v>
      </c>
      <c r="X615" s="38" t="s">
        <v>100</v>
      </c>
      <c r="Y615" s="73" t="s">
        <v>106</v>
      </c>
      <c r="Z615" s="74" t="s">
        <v>107</v>
      </c>
      <c r="AA615" s="38">
        <f>[2]Calculations!AA583</f>
        <v>0</v>
      </c>
      <c r="AB615" s="38">
        <f>[2]Calculations!AM583</f>
        <v>0</v>
      </c>
      <c r="AC615" s="38">
        <f>[2]Calculations!AB583</f>
        <v>0</v>
      </c>
      <c r="AD615" s="38">
        <f>[2]Calculations!AN583</f>
        <v>0</v>
      </c>
      <c r="AE615" s="38">
        <f>[2]Calculations!AC583</f>
        <v>0</v>
      </c>
      <c r="AF615" s="38">
        <f>[2]Calculations!AO583</f>
        <v>0</v>
      </c>
      <c r="AG615" s="38">
        <f>[2]Calculations!AD583</f>
        <v>0</v>
      </c>
      <c r="AH615" s="38">
        <f>[2]Calculations!AP583</f>
        <v>0</v>
      </c>
      <c r="AI615" s="38">
        <f>[2]Calculations!AE583</f>
        <v>0</v>
      </c>
      <c r="AJ615" s="38">
        <f>[2]Calculations!AQ583</f>
        <v>0</v>
      </c>
      <c r="AK615" s="38">
        <f>[2]Calculations!AF583</f>
        <v>0</v>
      </c>
      <c r="AL615" s="38">
        <f>[2]Calculations!AR583</f>
        <v>0</v>
      </c>
      <c r="AM615" s="38">
        <f>[2]Calculations!AG583</f>
        <v>0</v>
      </c>
      <c r="AN615" s="38">
        <f>[2]Calculations!AS583</f>
        <v>0</v>
      </c>
      <c r="AO615" s="38">
        <f>[2]Calculations!AH583</f>
        <v>0</v>
      </c>
      <c r="AP615" s="38">
        <f>[2]Calculations!AT583</f>
        <v>0</v>
      </c>
      <c r="AQ615" s="38">
        <f>[2]Calculations!AI583</f>
        <v>0</v>
      </c>
      <c r="AR615" s="38">
        <f>[2]Calculations!AU583</f>
        <v>0</v>
      </c>
      <c r="AS615" s="38">
        <f>[2]Calculations!AJ583</f>
        <v>0</v>
      </c>
      <c r="AT615" s="38">
        <f>[2]Calculations!AV583</f>
        <v>0</v>
      </c>
      <c r="AU615" s="38">
        <f>[2]Calculations!AK583</f>
        <v>0</v>
      </c>
      <c r="AV615" s="38">
        <f>[2]Calculations!AW583</f>
        <v>0</v>
      </c>
      <c r="AW615" s="13"/>
      <c r="AX615" s="13"/>
      <c r="AY615" s="85" t="str">
        <f>[2]Calculations!D583</f>
        <v>Land Supply 2018</v>
      </c>
    </row>
    <row r="616" spans="2:51" ht="14.5" x14ac:dyDescent="0.35">
      <c r="B616" s="13" t="str">
        <f>[2]Calculations!A584</f>
        <v>Gort_N_Cap_502</v>
      </c>
      <c r="C616" s="30" t="str">
        <f>[2]Calculations!B584</f>
        <v>Bellamy Court (EXTRA CARE)</v>
      </c>
      <c r="D616" s="13" t="str">
        <f>[2]Calculations!C584</f>
        <v>Residential</v>
      </c>
      <c r="E616" s="38">
        <f>[2]Calculations!E584</f>
        <v>1.6595899999999999</v>
      </c>
      <c r="F616" s="38">
        <f>[2]Calculations!I584</f>
        <v>1.6595899999999999</v>
      </c>
      <c r="G616" s="38">
        <f>[2]Calculations!M584</f>
        <v>100</v>
      </c>
      <c r="H616" s="38">
        <f>[2]Calculations!H584</f>
        <v>0</v>
      </c>
      <c r="I616" s="38">
        <f>[2]Calculations!L584</f>
        <v>0</v>
      </c>
      <c r="J616" s="38">
        <f>[2]Calculations!G584</f>
        <v>0</v>
      </c>
      <c r="K616" s="38">
        <f>[2]Calculations!K584</f>
        <v>0</v>
      </c>
      <c r="L616" s="38">
        <f>[2]Calculations!F584</f>
        <v>0</v>
      </c>
      <c r="M616" s="38">
        <f>[2]Calculations!J584</f>
        <v>0</v>
      </c>
      <c r="N616" s="38">
        <f>[2]Calculations!V584</f>
        <v>0</v>
      </c>
      <c r="O616" s="38">
        <f>[2]Calculations!W584</f>
        <v>0</v>
      </c>
      <c r="P616" s="38">
        <f>[2]Calculations!O584</f>
        <v>3.7374407882700002E-2</v>
      </c>
      <c r="Q616" s="38">
        <f>[2]Calculations!S584</f>
        <v>2.2520265778113875</v>
      </c>
      <c r="R616" s="38">
        <f>[2]Calculations!Q584</f>
        <v>3.7374407882700002E-2</v>
      </c>
      <c r="S616" s="38">
        <f>[2]Calculations!T584</f>
        <v>2.2520265778113875</v>
      </c>
      <c r="T616" s="38">
        <f>[2]Calculations!R584</f>
        <v>0</v>
      </c>
      <c r="U616" s="38">
        <f>[2]Calculations!U584</f>
        <v>0</v>
      </c>
      <c r="V616" s="38" t="str">
        <f>[2]Calculations!X584</f>
        <v>Not Modelled</v>
      </c>
      <c r="W616" s="38" t="str">
        <f>[2]Calculations!Y584</f>
        <v>N/A</v>
      </c>
      <c r="X616" s="38" t="s">
        <v>100</v>
      </c>
      <c r="Y616" s="73" t="s">
        <v>105</v>
      </c>
      <c r="Z616" s="73" t="s">
        <v>1066</v>
      </c>
      <c r="AA616" s="38">
        <f>[2]Calculations!AA584</f>
        <v>0</v>
      </c>
      <c r="AB616" s="38">
        <f>[2]Calculations!AM584</f>
        <v>0</v>
      </c>
      <c r="AC616" s="38">
        <f>[2]Calculations!AB584</f>
        <v>0</v>
      </c>
      <c r="AD616" s="38">
        <f>[2]Calculations!AN584</f>
        <v>0</v>
      </c>
      <c r="AE616" s="38">
        <f>[2]Calculations!AC584</f>
        <v>0</v>
      </c>
      <c r="AF616" s="38">
        <f>[2]Calculations!AO584</f>
        <v>0</v>
      </c>
      <c r="AG616" s="38">
        <f>[2]Calculations!AD584</f>
        <v>0</v>
      </c>
      <c r="AH616" s="38">
        <f>[2]Calculations!AP584</f>
        <v>0</v>
      </c>
      <c r="AI616" s="38">
        <f>[2]Calculations!AE584</f>
        <v>0</v>
      </c>
      <c r="AJ616" s="38">
        <f>[2]Calculations!AQ584</f>
        <v>0</v>
      </c>
      <c r="AK616" s="38">
        <f>[2]Calculations!AF584</f>
        <v>0</v>
      </c>
      <c r="AL616" s="38">
        <f>[2]Calculations!AR584</f>
        <v>0</v>
      </c>
      <c r="AM616" s="38">
        <f>[2]Calculations!AG584</f>
        <v>0</v>
      </c>
      <c r="AN616" s="38">
        <f>[2]Calculations!AS584</f>
        <v>0</v>
      </c>
      <c r="AO616" s="38">
        <f>[2]Calculations!AH584</f>
        <v>0</v>
      </c>
      <c r="AP616" s="38">
        <f>[2]Calculations!AT584</f>
        <v>0</v>
      </c>
      <c r="AQ616" s="38">
        <f>[2]Calculations!AI584</f>
        <v>0</v>
      </c>
      <c r="AR616" s="38">
        <f>[2]Calculations!AU584</f>
        <v>0</v>
      </c>
      <c r="AS616" s="38">
        <f>[2]Calculations!AJ584</f>
        <v>0</v>
      </c>
      <c r="AT616" s="38">
        <f>[2]Calculations!AV584</f>
        <v>0</v>
      </c>
      <c r="AU616" s="38">
        <f>[2]Calculations!AK584</f>
        <v>0</v>
      </c>
      <c r="AV616" s="38">
        <f>[2]Calculations!AW584</f>
        <v>0</v>
      </c>
      <c r="AW616" s="13"/>
      <c r="AX616" s="13"/>
      <c r="AY616" s="85" t="str">
        <f>[2]Calculations!D584</f>
        <v>Land Supply 2018</v>
      </c>
    </row>
    <row r="617" spans="2:51" ht="26" x14ac:dyDescent="0.35">
      <c r="B617" s="13" t="str">
        <f>[2]Calculations!A585</f>
        <v>Gort_N_Cap_700</v>
      </c>
      <c r="C617" s="30" t="str">
        <f>[2]Calculations!B585</f>
        <v>Peacock Centre, off Gorton Lane</v>
      </c>
      <c r="D617" s="13" t="str">
        <f>[2]Calculations!C585</f>
        <v>Residential</v>
      </c>
      <c r="E617" s="38">
        <f>[2]Calculations!E585</f>
        <v>0.78335600000000005</v>
      </c>
      <c r="F617" s="38">
        <f>[2]Calculations!I585</f>
        <v>0.78335600000000005</v>
      </c>
      <c r="G617" s="38">
        <f>[2]Calculations!M585</f>
        <v>100</v>
      </c>
      <c r="H617" s="38">
        <f>[2]Calculations!H585</f>
        <v>0</v>
      </c>
      <c r="I617" s="38">
        <f>[2]Calculations!L585</f>
        <v>0</v>
      </c>
      <c r="J617" s="38">
        <f>[2]Calculations!G585</f>
        <v>0</v>
      </c>
      <c r="K617" s="38">
        <f>[2]Calculations!K585</f>
        <v>0</v>
      </c>
      <c r="L617" s="38">
        <f>[2]Calculations!F585</f>
        <v>0</v>
      </c>
      <c r="M617" s="38">
        <f>[2]Calculations!J585</f>
        <v>0</v>
      </c>
      <c r="N617" s="38">
        <f>[2]Calculations!V585</f>
        <v>0.60648072404499997</v>
      </c>
      <c r="O617" s="38">
        <f>[2]Calculations!W585</f>
        <v>77.420830892340135</v>
      </c>
      <c r="P617" s="38">
        <f>[2]Calculations!O585</f>
        <v>0</v>
      </c>
      <c r="Q617" s="38">
        <f>[2]Calculations!S585</f>
        <v>0</v>
      </c>
      <c r="R617" s="38">
        <f>[2]Calculations!Q585</f>
        <v>0</v>
      </c>
      <c r="S617" s="38">
        <f>[2]Calculations!T585</f>
        <v>0</v>
      </c>
      <c r="T617" s="38">
        <f>[2]Calculations!R585</f>
        <v>0</v>
      </c>
      <c r="U617" s="38">
        <f>[2]Calculations!U585</f>
        <v>0</v>
      </c>
      <c r="V617" s="38" t="str">
        <f>[2]Calculations!X585</f>
        <v>Not Modelled</v>
      </c>
      <c r="W617" s="38" t="str">
        <f>[2]Calculations!Y585</f>
        <v>N/A</v>
      </c>
      <c r="X617" s="38" t="s">
        <v>100</v>
      </c>
      <c r="Y617" s="73" t="s">
        <v>106</v>
      </c>
      <c r="Z617" s="74" t="s">
        <v>107</v>
      </c>
      <c r="AA617" s="38">
        <f>[2]Calculations!AA585</f>
        <v>0</v>
      </c>
      <c r="AB617" s="38">
        <f>[2]Calculations!AM585</f>
        <v>0</v>
      </c>
      <c r="AC617" s="38">
        <f>[2]Calculations!AB585</f>
        <v>0</v>
      </c>
      <c r="AD617" s="38">
        <f>[2]Calculations!AN585</f>
        <v>0</v>
      </c>
      <c r="AE617" s="38">
        <f>[2]Calculations!AC585</f>
        <v>0</v>
      </c>
      <c r="AF617" s="38">
        <f>[2]Calculations!AO585</f>
        <v>0</v>
      </c>
      <c r="AG617" s="38">
        <f>[2]Calculations!AD585</f>
        <v>0</v>
      </c>
      <c r="AH617" s="38">
        <f>[2]Calculations!AP585</f>
        <v>0</v>
      </c>
      <c r="AI617" s="38">
        <f>[2]Calculations!AE585</f>
        <v>0</v>
      </c>
      <c r="AJ617" s="38">
        <f>[2]Calculations!AQ585</f>
        <v>0</v>
      </c>
      <c r="AK617" s="38">
        <f>[2]Calculations!AF585</f>
        <v>0</v>
      </c>
      <c r="AL617" s="38">
        <f>[2]Calculations!AR585</f>
        <v>0</v>
      </c>
      <c r="AM617" s="38">
        <f>[2]Calculations!AG585</f>
        <v>0</v>
      </c>
      <c r="AN617" s="38">
        <f>[2]Calculations!AS585</f>
        <v>0</v>
      </c>
      <c r="AO617" s="38">
        <f>[2]Calculations!AH585</f>
        <v>0</v>
      </c>
      <c r="AP617" s="38">
        <f>[2]Calculations!AT585</f>
        <v>0</v>
      </c>
      <c r="AQ617" s="38">
        <f>[2]Calculations!AI585</f>
        <v>0</v>
      </c>
      <c r="AR617" s="38">
        <f>[2]Calculations!AU585</f>
        <v>0</v>
      </c>
      <c r="AS617" s="38">
        <f>[2]Calculations!AJ585</f>
        <v>0</v>
      </c>
      <c r="AT617" s="38">
        <f>[2]Calculations!AV585</f>
        <v>0</v>
      </c>
      <c r="AU617" s="38">
        <f>[2]Calculations!AK585</f>
        <v>0</v>
      </c>
      <c r="AV617" s="38">
        <f>[2]Calculations!AW585</f>
        <v>0</v>
      </c>
      <c r="AW617" s="13"/>
      <c r="AX617" s="13"/>
      <c r="AY617" s="85" t="str">
        <f>[2]Calculations!D585</f>
        <v>Land Supply 2018</v>
      </c>
    </row>
    <row r="618" spans="2:51" ht="14.5" x14ac:dyDescent="0.35">
      <c r="B618" s="13" t="str">
        <f>[2]Calculations!A586</f>
        <v>Gort_S_Cap_015</v>
      </c>
      <c r="C618" s="30" t="str">
        <f>[2]Calculations!B586</f>
        <v>Hemmons Road/Longden Road</v>
      </c>
      <c r="D618" s="13" t="str">
        <f>[2]Calculations!C586</f>
        <v>Residential</v>
      </c>
      <c r="E618" s="38">
        <f>[2]Calculations!E586</f>
        <v>0.64941700000000002</v>
      </c>
      <c r="F618" s="38">
        <f>[2]Calculations!I586</f>
        <v>0.64941700000000002</v>
      </c>
      <c r="G618" s="38">
        <f>[2]Calculations!M586</f>
        <v>100</v>
      </c>
      <c r="H618" s="38">
        <f>[2]Calculations!H586</f>
        <v>0</v>
      </c>
      <c r="I618" s="38">
        <f>[2]Calculations!L586</f>
        <v>0</v>
      </c>
      <c r="J618" s="38">
        <f>[2]Calculations!G586</f>
        <v>0</v>
      </c>
      <c r="K618" s="38">
        <f>[2]Calculations!K586</f>
        <v>0</v>
      </c>
      <c r="L618" s="38">
        <f>[2]Calculations!F586</f>
        <v>0</v>
      </c>
      <c r="M618" s="38">
        <f>[2]Calculations!J586</f>
        <v>0</v>
      </c>
      <c r="N618" s="38">
        <f>[2]Calculations!V586</f>
        <v>0.60077858750000002</v>
      </c>
      <c r="O618" s="38">
        <f>[2]Calculations!W586</f>
        <v>92.510449757243805</v>
      </c>
      <c r="P618" s="38">
        <f>[2]Calculations!O586</f>
        <v>5.0877348786300001E-4</v>
      </c>
      <c r="Q618" s="38">
        <f>[2]Calculations!S586</f>
        <v>7.8343112031714596E-2</v>
      </c>
      <c r="R618" s="38">
        <f>[2]Calculations!Q586</f>
        <v>5.0877348786300001E-4</v>
      </c>
      <c r="S618" s="38">
        <f>[2]Calculations!T586</f>
        <v>7.8343112031714596E-2</v>
      </c>
      <c r="T618" s="38">
        <f>[2]Calculations!R586</f>
        <v>0</v>
      </c>
      <c r="U618" s="38">
        <f>[2]Calculations!U586</f>
        <v>0</v>
      </c>
      <c r="V618" s="38" t="str">
        <f>[2]Calculations!X586</f>
        <v>Not Modelled</v>
      </c>
      <c r="W618" s="38" t="str">
        <f>[2]Calculations!Y586</f>
        <v>N/A</v>
      </c>
      <c r="X618" s="38" t="s">
        <v>100</v>
      </c>
      <c r="Y618" s="73" t="s">
        <v>105</v>
      </c>
      <c r="Z618" s="73" t="s">
        <v>1066</v>
      </c>
      <c r="AA618" s="38">
        <f>[2]Calculations!AA586</f>
        <v>0</v>
      </c>
      <c r="AB618" s="38">
        <f>[2]Calculations!AM586</f>
        <v>0</v>
      </c>
      <c r="AC618" s="38">
        <f>[2]Calculations!AB586</f>
        <v>0</v>
      </c>
      <c r="AD618" s="38">
        <f>[2]Calculations!AN586</f>
        <v>0</v>
      </c>
      <c r="AE618" s="38">
        <f>[2]Calculations!AC586</f>
        <v>0</v>
      </c>
      <c r="AF618" s="38">
        <f>[2]Calculations!AO586</f>
        <v>0</v>
      </c>
      <c r="AG618" s="38">
        <f>[2]Calculations!AD586</f>
        <v>0</v>
      </c>
      <c r="AH618" s="38">
        <f>[2]Calculations!AP586</f>
        <v>0</v>
      </c>
      <c r="AI618" s="38">
        <f>[2]Calculations!AE586</f>
        <v>0</v>
      </c>
      <c r="AJ618" s="38">
        <f>[2]Calculations!AQ586</f>
        <v>0</v>
      </c>
      <c r="AK618" s="38">
        <f>[2]Calculations!AF586</f>
        <v>0</v>
      </c>
      <c r="AL618" s="38">
        <f>[2]Calculations!AR586</f>
        <v>0</v>
      </c>
      <c r="AM618" s="38">
        <f>[2]Calculations!AG586</f>
        <v>0</v>
      </c>
      <c r="AN618" s="38">
        <f>[2]Calculations!AS586</f>
        <v>0</v>
      </c>
      <c r="AO618" s="38">
        <f>[2]Calculations!AH586</f>
        <v>0</v>
      </c>
      <c r="AP618" s="38">
        <f>[2]Calculations!AT586</f>
        <v>0</v>
      </c>
      <c r="AQ618" s="38">
        <f>[2]Calculations!AI586</f>
        <v>0</v>
      </c>
      <c r="AR618" s="38">
        <f>[2]Calculations!AU586</f>
        <v>0</v>
      </c>
      <c r="AS618" s="38">
        <f>[2]Calculations!AJ586</f>
        <v>0</v>
      </c>
      <c r="AT618" s="38">
        <f>[2]Calculations!AV586</f>
        <v>0</v>
      </c>
      <c r="AU618" s="38">
        <f>[2]Calculations!AK586</f>
        <v>0</v>
      </c>
      <c r="AV618" s="38">
        <f>[2]Calculations!AW586</f>
        <v>0</v>
      </c>
      <c r="AW618" s="13"/>
      <c r="AX618" s="13"/>
      <c r="AY618" s="85" t="str">
        <f>[2]Calculations!D586</f>
        <v>Land Supply 2018</v>
      </c>
    </row>
    <row r="619" spans="2:51" ht="14.5" x14ac:dyDescent="0.35">
      <c r="B619" s="13" t="str">
        <f>[2]Calculations!A587</f>
        <v>Gort_S_Cap_400</v>
      </c>
      <c r="C619" s="30" t="str">
        <f>[2]Calculations!B587</f>
        <v>Levenshulme Swimming Pool</v>
      </c>
      <c r="D619" s="13" t="str">
        <f>[2]Calculations!C587</f>
        <v>Residential</v>
      </c>
      <c r="E619" s="38">
        <f>[2]Calculations!E587</f>
        <v>0.19089500000000001</v>
      </c>
      <c r="F619" s="38">
        <f>[2]Calculations!I587</f>
        <v>0.19089500000000001</v>
      </c>
      <c r="G619" s="38">
        <f>[2]Calculations!M587</f>
        <v>100</v>
      </c>
      <c r="H619" s="38">
        <f>[2]Calculations!H587</f>
        <v>0</v>
      </c>
      <c r="I619" s="38">
        <f>[2]Calculations!L587</f>
        <v>0</v>
      </c>
      <c r="J619" s="38">
        <f>[2]Calculations!G587</f>
        <v>0</v>
      </c>
      <c r="K619" s="38">
        <f>[2]Calculations!K587</f>
        <v>0</v>
      </c>
      <c r="L619" s="38">
        <f>[2]Calculations!F587</f>
        <v>0</v>
      </c>
      <c r="M619" s="38">
        <f>[2]Calculations!J587</f>
        <v>0</v>
      </c>
      <c r="N619" s="38">
        <f>[2]Calculations!V587</f>
        <v>0</v>
      </c>
      <c r="O619" s="38">
        <f>[2]Calculations!W587</f>
        <v>0</v>
      </c>
      <c r="P619" s="38">
        <f>[2]Calculations!O587</f>
        <v>8.1741088977500004E-3</v>
      </c>
      <c r="Q619" s="38">
        <f>[2]Calculations!S587</f>
        <v>4.2819921410985096</v>
      </c>
      <c r="R619" s="38">
        <f>[2]Calculations!Q587</f>
        <v>8.1741088977500004E-3</v>
      </c>
      <c r="S619" s="38">
        <f>[2]Calculations!T587</f>
        <v>4.2819921410985096</v>
      </c>
      <c r="T619" s="38">
        <f>[2]Calculations!R587</f>
        <v>5.2258483481599999E-3</v>
      </c>
      <c r="U619" s="38">
        <f>[2]Calculations!U587</f>
        <v>2.7375511921003692</v>
      </c>
      <c r="V619" s="38" t="str">
        <f>[2]Calculations!X587</f>
        <v>Not Modelled</v>
      </c>
      <c r="W619" s="38" t="str">
        <f>[2]Calculations!Y587</f>
        <v>N/A</v>
      </c>
      <c r="X619" s="38" t="s">
        <v>100</v>
      </c>
      <c r="Y619" s="73" t="s">
        <v>105</v>
      </c>
      <c r="Z619" s="73" t="s">
        <v>1066</v>
      </c>
      <c r="AA619" s="38">
        <f>[2]Calculations!AA587</f>
        <v>0</v>
      </c>
      <c r="AB619" s="38">
        <f>[2]Calculations!AM587</f>
        <v>0</v>
      </c>
      <c r="AC619" s="38">
        <f>[2]Calculations!AB587</f>
        <v>0</v>
      </c>
      <c r="AD619" s="38">
        <f>[2]Calculations!AN587</f>
        <v>0</v>
      </c>
      <c r="AE619" s="38">
        <f>[2]Calculations!AC587</f>
        <v>0</v>
      </c>
      <c r="AF619" s="38">
        <f>[2]Calculations!AO587</f>
        <v>0</v>
      </c>
      <c r="AG619" s="38">
        <f>[2]Calculations!AD587</f>
        <v>0</v>
      </c>
      <c r="AH619" s="38">
        <f>[2]Calculations!AP587</f>
        <v>0</v>
      </c>
      <c r="AI619" s="38">
        <f>[2]Calculations!AE587</f>
        <v>0</v>
      </c>
      <c r="AJ619" s="38">
        <f>[2]Calculations!AQ587</f>
        <v>0</v>
      </c>
      <c r="AK619" s="38">
        <f>[2]Calculations!AF587</f>
        <v>0</v>
      </c>
      <c r="AL619" s="38">
        <f>[2]Calculations!AR587</f>
        <v>0</v>
      </c>
      <c r="AM619" s="38">
        <f>[2]Calculations!AG587</f>
        <v>0</v>
      </c>
      <c r="AN619" s="38">
        <f>[2]Calculations!AS587</f>
        <v>0</v>
      </c>
      <c r="AO619" s="38">
        <f>[2]Calculations!AH587</f>
        <v>0</v>
      </c>
      <c r="AP619" s="38">
        <f>[2]Calculations!AT587</f>
        <v>0</v>
      </c>
      <c r="AQ619" s="38">
        <f>[2]Calculations!AI587</f>
        <v>0</v>
      </c>
      <c r="AR619" s="38">
        <f>[2]Calculations!AU587</f>
        <v>0</v>
      </c>
      <c r="AS619" s="38">
        <f>[2]Calculations!AJ587</f>
        <v>0</v>
      </c>
      <c r="AT619" s="38">
        <f>[2]Calculations!AV587</f>
        <v>0</v>
      </c>
      <c r="AU619" s="38">
        <f>[2]Calculations!AK587</f>
        <v>0</v>
      </c>
      <c r="AV619" s="38">
        <f>[2]Calculations!AW587</f>
        <v>0</v>
      </c>
      <c r="AW619" s="13"/>
      <c r="AX619" s="13"/>
      <c r="AY619" s="85" t="str">
        <f>[2]Calculations!D587</f>
        <v>Land Supply 2018</v>
      </c>
    </row>
    <row r="620" spans="2:51" ht="14.5" x14ac:dyDescent="0.35">
      <c r="B620" s="13" t="str">
        <f>[2]Calculations!A588</f>
        <v>Gort_S_Cap_900</v>
      </c>
      <c r="C620" s="30" t="str">
        <f>[2]Calculations!B588</f>
        <v>Land at Levenshulme Road</v>
      </c>
      <c r="D620" s="13" t="str">
        <f>[2]Calculations!C588</f>
        <v>Residential</v>
      </c>
      <c r="E620" s="38">
        <f>[2]Calculations!E588</f>
        <v>0.48907699999999998</v>
      </c>
      <c r="F620" s="38">
        <f>[2]Calculations!I588</f>
        <v>0.48907699999999998</v>
      </c>
      <c r="G620" s="38">
        <f>[2]Calculations!M588</f>
        <v>100</v>
      </c>
      <c r="H620" s="38">
        <f>[2]Calculations!H588</f>
        <v>0</v>
      </c>
      <c r="I620" s="38">
        <f>[2]Calculations!L588</f>
        <v>0</v>
      </c>
      <c r="J620" s="38">
        <f>[2]Calculations!G588</f>
        <v>0</v>
      </c>
      <c r="K620" s="38">
        <f>[2]Calculations!K588</f>
        <v>0</v>
      </c>
      <c r="L620" s="38">
        <f>[2]Calculations!F588</f>
        <v>0</v>
      </c>
      <c r="M620" s="38">
        <f>[2]Calculations!J588</f>
        <v>0</v>
      </c>
      <c r="N620" s="38">
        <f>[2]Calculations!V588</f>
        <v>0</v>
      </c>
      <c r="O620" s="38">
        <f>[2]Calculations!W588</f>
        <v>0</v>
      </c>
      <c r="P620" s="38">
        <f>[2]Calculations!O588</f>
        <v>1.2836099999E-3</v>
      </c>
      <c r="Q620" s="38">
        <f>[2]Calculations!S588</f>
        <v>0.26245560512966265</v>
      </c>
      <c r="R620" s="38">
        <f>[2]Calculations!Q588</f>
        <v>1.2836099999E-3</v>
      </c>
      <c r="S620" s="38">
        <f>[2]Calculations!T588</f>
        <v>0.26245560512966265</v>
      </c>
      <c r="T620" s="38">
        <f>[2]Calculations!R588</f>
        <v>0</v>
      </c>
      <c r="U620" s="38">
        <f>[2]Calculations!U588</f>
        <v>0</v>
      </c>
      <c r="V620" s="38" t="str">
        <f>[2]Calculations!X588</f>
        <v>Not Modelled</v>
      </c>
      <c r="W620" s="38" t="str">
        <f>[2]Calculations!Y588</f>
        <v>N/A</v>
      </c>
      <c r="X620" s="38" t="s">
        <v>100</v>
      </c>
      <c r="Y620" s="73" t="s">
        <v>105</v>
      </c>
      <c r="Z620" s="73" t="s">
        <v>1066</v>
      </c>
      <c r="AA620" s="38">
        <f>[2]Calculations!AA588</f>
        <v>0</v>
      </c>
      <c r="AB620" s="38">
        <f>[2]Calculations!AM588</f>
        <v>0</v>
      </c>
      <c r="AC620" s="38">
        <f>[2]Calculations!AB588</f>
        <v>0</v>
      </c>
      <c r="AD620" s="38">
        <f>[2]Calculations!AN588</f>
        <v>0</v>
      </c>
      <c r="AE620" s="38">
        <f>[2]Calculations!AC588</f>
        <v>0</v>
      </c>
      <c r="AF620" s="38">
        <f>[2]Calculations!AO588</f>
        <v>0</v>
      </c>
      <c r="AG620" s="38">
        <f>[2]Calculations!AD588</f>
        <v>0</v>
      </c>
      <c r="AH620" s="38">
        <f>[2]Calculations!AP588</f>
        <v>0</v>
      </c>
      <c r="AI620" s="38">
        <f>[2]Calculations!AE588</f>
        <v>0</v>
      </c>
      <c r="AJ620" s="38">
        <f>[2]Calculations!AQ588</f>
        <v>0</v>
      </c>
      <c r="AK620" s="38">
        <f>[2]Calculations!AF588</f>
        <v>0</v>
      </c>
      <c r="AL620" s="38">
        <f>[2]Calculations!AR588</f>
        <v>0</v>
      </c>
      <c r="AM620" s="38">
        <f>[2]Calculations!AG588</f>
        <v>0</v>
      </c>
      <c r="AN620" s="38">
        <f>[2]Calculations!AS588</f>
        <v>0</v>
      </c>
      <c r="AO620" s="38">
        <f>[2]Calculations!AH588</f>
        <v>0</v>
      </c>
      <c r="AP620" s="38">
        <f>[2]Calculations!AT588</f>
        <v>0</v>
      </c>
      <c r="AQ620" s="38">
        <f>[2]Calculations!AI588</f>
        <v>0</v>
      </c>
      <c r="AR620" s="38">
        <f>[2]Calculations!AU588</f>
        <v>0</v>
      </c>
      <c r="AS620" s="38">
        <f>[2]Calculations!AJ588</f>
        <v>0</v>
      </c>
      <c r="AT620" s="38">
        <f>[2]Calculations!AV588</f>
        <v>0</v>
      </c>
      <c r="AU620" s="38">
        <f>[2]Calculations!AK588</f>
        <v>0</v>
      </c>
      <c r="AV620" s="38">
        <f>[2]Calculations!AW588</f>
        <v>0</v>
      </c>
      <c r="AW620" s="13"/>
      <c r="AX620" s="13"/>
      <c r="AY620" s="85" t="str">
        <f>[2]Calculations!D588</f>
        <v>Land Supply 2018</v>
      </c>
    </row>
    <row r="621" spans="2:51" ht="14.5" x14ac:dyDescent="0.35">
      <c r="B621" s="13" t="str">
        <f>[2]Calculations!A589</f>
        <v>Great Northern Compl</v>
      </c>
      <c r="C621" s="30" t="str">
        <f>[2]Calculations!B589</f>
        <v>Deansgate, Peter St, Watson St., Great Bridgewater St</v>
      </c>
      <c r="D621" s="13" t="str">
        <f>[2]Calculations!C589</f>
        <v>Offices</v>
      </c>
      <c r="E621" s="38">
        <f>[2]Calculations!E589</f>
        <v>2.5770900000000001</v>
      </c>
      <c r="F621" s="38">
        <f>[2]Calculations!I589</f>
        <v>2.5770900000000001</v>
      </c>
      <c r="G621" s="38">
        <f>[2]Calculations!M589</f>
        <v>100</v>
      </c>
      <c r="H621" s="38">
        <f>[2]Calculations!H589</f>
        <v>0</v>
      </c>
      <c r="I621" s="38">
        <f>[2]Calculations!L589</f>
        <v>0</v>
      </c>
      <c r="J621" s="38">
        <f>[2]Calculations!G589</f>
        <v>0</v>
      </c>
      <c r="K621" s="38">
        <f>[2]Calculations!K589</f>
        <v>0</v>
      </c>
      <c r="L621" s="38">
        <f>[2]Calculations!F589</f>
        <v>0</v>
      </c>
      <c r="M621" s="38">
        <f>[2]Calculations!J589</f>
        <v>0</v>
      </c>
      <c r="N621" s="38">
        <f>[2]Calculations!V589</f>
        <v>0</v>
      </c>
      <c r="O621" s="38">
        <f>[2]Calculations!W589</f>
        <v>0</v>
      </c>
      <c r="P621" s="38">
        <f>[2]Calculations!O589</f>
        <v>0.17749846080010001</v>
      </c>
      <c r="Q621" s="38">
        <f>[2]Calculations!S589</f>
        <v>6.8875538223383739</v>
      </c>
      <c r="R621" s="38">
        <f>[2]Calculations!Q589</f>
        <v>7.5292460800099992E-2</v>
      </c>
      <c r="S621" s="38">
        <f>[2]Calculations!T589</f>
        <v>2.9216077358609902</v>
      </c>
      <c r="T621" s="38">
        <f>[2]Calculations!R589</f>
        <v>0.01</v>
      </c>
      <c r="U621" s="38">
        <f>[2]Calculations!U589</f>
        <v>0.38803456611914988</v>
      </c>
      <c r="V621" s="38" t="str">
        <f>[2]Calculations!X589</f>
        <v>Not Modelled</v>
      </c>
      <c r="W621" s="38" t="str">
        <f>[2]Calculations!Y589</f>
        <v>N/A</v>
      </c>
      <c r="X621" s="38" t="s">
        <v>101</v>
      </c>
      <c r="Y621" s="73" t="s">
        <v>105</v>
      </c>
      <c r="Z621" s="73" t="s">
        <v>1066</v>
      </c>
      <c r="AA621" s="38">
        <f>[2]Calculations!AA589</f>
        <v>0</v>
      </c>
      <c r="AB621" s="38">
        <f>[2]Calculations!AM589</f>
        <v>0</v>
      </c>
      <c r="AC621" s="38">
        <f>[2]Calculations!AB589</f>
        <v>0</v>
      </c>
      <c r="AD621" s="38">
        <f>[2]Calculations!AN589</f>
        <v>0</v>
      </c>
      <c r="AE621" s="38">
        <f>[2]Calculations!AC589</f>
        <v>0</v>
      </c>
      <c r="AF621" s="38">
        <f>[2]Calculations!AO589</f>
        <v>0</v>
      </c>
      <c r="AG621" s="38">
        <f>[2]Calculations!AD589</f>
        <v>0</v>
      </c>
      <c r="AH621" s="38">
        <f>[2]Calculations!AP589</f>
        <v>0</v>
      </c>
      <c r="AI621" s="38">
        <f>[2]Calculations!AE589</f>
        <v>0</v>
      </c>
      <c r="AJ621" s="38">
        <f>[2]Calculations!AQ589</f>
        <v>0</v>
      </c>
      <c r="AK621" s="38">
        <f>[2]Calculations!AF589</f>
        <v>0</v>
      </c>
      <c r="AL621" s="38">
        <f>[2]Calculations!AR589</f>
        <v>0</v>
      </c>
      <c r="AM621" s="38">
        <f>[2]Calculations!AG589</f>
        <v>0</v>
      </c>
      <c r="AN621" s="38">
        <f>[2]Calculations!AS589</f>
        <v>0</v>
      </c>
      <c r="AO621" s="38">
        <f>[2]Calculations!AH589</f>
        <v>0</v>
      </c>
      <c r="AP621" s="38">
        <f>[2]Calculations!AT589</f>
        <v>0</v>
      </c>
      <c r="AQ621" s="38">
        <f>[2]Calculations!AI589</f>
        <v>0.69460151969700001</v>
      </c>
      <c r="AR621" s="38">
        <f>[2]Calculations!AU589</f>
        <v>26.952939932132754</v>
      </c>
      <c r="AS621" s="38">
        <f>[2]Calculations!AJ589</f>
        <v>0</v>
      </c>
      <c r="AT621" s="38">
        <f>[2]Calculations!AV589</f>
        <v>0</v>
      </c>
      <c r="AU621" s="38">
        <f>[2]Calculations!AK589</f>
        <v>0</v>
      </c>
      <c r="AV621" s="38">
        <f>[2]Calculations!AW589</f>
        <v>0</v>
      </c>
      <c r="AW621" s="13"/>
      <c r="AX621" s="13"/>
      <c r="AY621" s="85" t="str">
        <f>[2]Calculations!D589</f>
        <v>Land Supply 2018</v>
      </c>
    </row>
    <row r="622" spans="2:51" ht="14.5" x14ac:dyDescent="0.35">
      <c r="B622" s="13" t="str">
        <f>[2]Calculations!A590</f>
        <v>Harp_Cap_001</v>
      </c>
      <c r="C622" s="30" t="str">
        <f>[2]Calculations!B590</f>
        <v>Golden Lion, Harpurhey</v>
      </c>
      <c r="D622" s="13" t="str">
        <f>[2]Calculations!C590</f>
        <v>Residential</v>
      </c>
      <c r="E622" s="38">
        <f>[2]Calculations!E590</f>
        <v>0.485763</v>
      </c>
      <c r="F622" s="38">
        <f>[2]Calculations!I590</f>
        <v>0.485763</v>
      </c>
      <c r="G622" s="38">
        <f>[2]Calculations!M590</f>
        <v>100</v>
      </c>
      <c r="H622" s="38">
        <f>[2]Calculations!H590</f>
        <v>0</v>
      </c>
      <c r="I622" s="38">
        <f>[2]Calculations!L590</f>
        <v>0</v>
      </c>
      <c r="J622" s="38">
        <f>[2]Calculations!G590</f>
        <v>0</v>
      </c>
      <c r="K622" s="38">
        <f>[2]Calculations!K590</f>
        <v>0</v>
      </c>
      <c r="L622" s="38">
        <f>[2]Calculations!F590</f>
        <v>0</v>
      </c>
      <c r="M622" s="38">
        <f>[2]Calculations!J590</f>
        <v>0</v>
      </c>
      <c r="N622" s="38">
        <f>[2]Calculations!V590</f>
        <v>0</v>
      </c>
      <c r="O622" s="38">
        <f>[2]Calculations!W590</f>
        <v>0</v>
      </c>
      <c r="P622" s="38">
        <f>[2]Calculations!O590</f>
        <v>3.8231899999999999E-2</v>
      </c>
      <c r="Q622" s="38">
        <f>[2]Calculations!S590</f>
        <v>7.8704841661468654</v>
      </c>
      <c r="R622" s="38">
        <f>[2]Calculations!Q590</f>
        <v>0</v>
      </c>
      <c r="S622" s="38">
        <f>[2]Calculations!T590</f>
        <v>0</v>
      </c>
      <c r="T622" s="38">
        <f>[2]Calculations!R590</f>
        <v>0</v>
      </c>
      <c r="U622" s="38">
        <f>[2]Calculations!U590</f>
        <v>0</v>
      </c>
      <c r="V622" s="38" t="str">
        <f>[2]Calculations!X590</f>
        <v>Not Modelled</v>
      </c>
      <c r="W622" s="38" t="str">
        <f>[2]Calculations!Y590</f>
        <v>N/A</v>
      </c>
      <c r="X622" s="38" t="s">
        <v>100</v>
      </c>
      <c r="Y622" s="73" t="s">
        <v>105</v>
      </c>
      <c r="Z622" s="73" t="s">
        <v>1066</v>
      </c>
      <c r="AA622" s="38">
        <f>[2]Calculations!AA590</f>
        <v>0</v>
      </c>
      <c r="AB622" s="38">
        <f>[2]Calculations!AM590</f>
        <v>0</v>
      </c>
      <c r="AC622" s="38">
        <f>[2]Calculations!AB590</f>
        <v>0</v>
      </c>
      <c r="AD622" s="38">
        <f>[2]Calculations!AN590</f>
        <v>0</v>
      </c>
      <c r="AE622" s="38">
        <f>[2]Calculations!AC590</f>
        <v>0</v>
      </c>
      <c r="AF622" s="38">
        <f>[2]Calculations!AO590</f>
        <v>0</v>
      </c>
      <c r="AG622" s="38">
        <f>[2]Calculations!AD590</f>
        <v>0</v>
      </c>
      <c r="AH622" s="38">
        <f>[2]Calculations!AP590</f>
        <v>0</v>
      </c>
      <c r="AI622" s="38">
        <f>[2]Calculations!AE590</f>
        <v>0</v>
      </c>
      <c r="AJ622" s="38">
        <f>[2]Calculations!AQ590</f>
        <v>0</v>
      </c>
      <c r="AK622" s="38">
        <f>[2]Calculations!AF590</f>
        <v>0</v>
      </c>
      <c r="AL622" s="38">
        <f>[2]Calculations!AR590</f>
        <v>0</v>
      </c>
      <c r="AM622" s="38">
        <f>[2]Calculations!AG590</f>
        <v>0</v>
      </c>
      <c r="AN622" s="38">
        <f>[2]Calculations!AS590</f>
        <v>0</v>
      </c>
      <c r="AO622" s="38">
        <f>[2]Calculations!AH590</f>
        <v>0</v>
      </c>
      <c r="AP622" s="38">
        <f>[2]Calculations!AT590</f>
        <v>0</v>
      </c>
      <c r="AQ622" s="38">
        <f>[2]Calculations!AI590</f>
        <v>0.48576249999999999</v>
      </c>
      <c r="AR622" s="38">
        <f>[2]Calculations!AU590</f>
        <v>99.999897069146883</v>
      </c>
      <c r="AS622" s="38">
        <f>[2]Calculations!AJ590</f>
        <v>0</v>
      </c>
      <c r="AT622" s="38">
        <f>[2]Calculations!AV590</f>
        <v>0</v>
      </c>
      <c r="AU622" s="38">
        <f>[2]Calculations!AK590</f>
        <v>0</v>
      </c>
      <c r="AV622" s="38">
        <f>[2]Calculations!AW590</f>
        <v>0</v>
      </c>
      <c r="AW622" s="13"/>
      <c r="AX622" s="13"/>
      <c r="AY622" s="85" t="str">
        <f>[2]Calculations!D590</f>
        <v>Land Supply 2018</v>
      </c>
    </row>
    <row r="623" spans="2:51" ht="14.5" x14ac:dyDescent="0.35">
      <c r="B623" s="13" t="str">
        <f>[2]Calculations!A591</f>
        <v>Harp_Cap_007</v>
      </c>
      <c r="C623" s="30" t="str">
        <f>[2]Calculations!B591</f>
        <v>Pitsford Road</v>
      </c>
      <c r="D623" s="13" t="str">
        <f>[2]Calculations!C591</f>
        <v>Residential</v>
      </c>
      <c r="E623" s="38">
        <f>[2]Calculations!E591</f>
        <v>2.8752399999999998</v>
      </c>
      <c r="F623" s="38">
        <f>[2]Calculations!I591</f>
        <v>2.8752399999999998</v>
      </c>
      <c r="G623" s="38">
        <f>[2]Calculations!M591</f>
        <v>100</v>
      </c>
      <c r="H623" s="38">
        <f>[2]Calculations!H591</f>
        <v>0</v>
      </c>
      <c r="I623" s="38">
        <f>[2]Calculations!L591</f>
        <v>0</v>
      </c>
      <c r="J623" s="38">
        <f>[2]Calculations!G591</f>
        <v>0</v>
      </c>
      <c r="K623" s="38">
        <f>[2]Calculations!K591</f>
        <v>0</v>
      </c>
      <c r="L623" s="38">
        <f>[2]Calculations!F591</f>
        <v>0</v>
      </c>
      <c r="M623" s="38">
        <f>[2]Calculations!J591</f>
        <v>0</v>
      </c>
      <c r="N623" s="38">
        <f>[2]Calculations!V591</f>
        <v>0</v>
      </c>
      <c r="O623" s="38">
        <f>[2]Calculations!W591</f>
        <v>0</v>
      </c>
      <c r="P623" s="38">
        <f>[2]Calculations!O591</f>
        <v>1.0479287986762001E-3</v>
      </c>
      <c r="Q623" s="38">
        <f>[2]Calculations!S591</f>
        <v>3.6446654841898421E-2</v>
      </c>
      <c r="R623" s="38">
        <f>[2]Calculations!Q591</f>
        <v>1.0479287986762001E-3</v>
      </c>
      <c r="S623" s="38">
        <f>[2]Calculations!T591</f>
        <v>3.6446654841898421E-2</v>
      </c>
      <c r="T623" s="38">
        <f>[2]Calculations!R591</f>
        <v>5.5982407497199999E-5</v>
      </c>
      <c r="U623" s="38">
        <f>[2]Calculations!U591</f>
        <v>1.9470516373311444E-3</v>
      </c>
      <c r="V623" s="38" t="str">
        <f>[2]Calculations!X591</f>
        <v>Not Modelled</v>
      </c>
      <c r="W623" s="38" t="str">
        <f>[2]Calculations!Y591</f>
        <v>N/A</v>
      </c>
      <c r="X623" s="38" t="s">
        <v>100</v>
      </c>
      <c r="Y623" s="73" t="s">
        <v>105</v>
      </c>
      <c r="Z623" s="73" t="s">
        <v>1066</v>
      </c>
      <c r="AA623" s="38">
        <f>[2]Calculations!AA591</f>
        <v>0</v>
      </c>
      <c r="AB623" s="38">
        <f>[2]Calculations!AM591</f>
        <v>0</v>
      </c>
      <c r="AC623" s="38">
        <f>[2]Calculations!AB591</f>
        <v>0</v>
      </c>
      <c r="AD623" s="38">
        <f>[2]Calculations!AN591</f>
        <v>0</v>
      </c>
      <c r="AE623" s="38">
        <f>[2]Calculations!AC591</f>
        <v>0</v>
      </c>
      <c r="AF623" s="38">
        <f>[2]Calculations!AO591</f>
        <v>0</v>
      </c>
      <c r="AG623" s="38">
        <f>[2]Calculations!AD591</f>
        <v>0</v>
      </c>
      <c r="AH623" s="38">
        <f>[2]Calculations!AP591</f>
        <v>0</v>
      </c>
      <c r="AI623" s="38">
        <f>[2]Calculations!AE591</f>
        <v>0</v>
      </c>
      <c r="AJ623" s="38">
        <f>[2]Calculations!AQ591</f>
        <v>0</v>
      </c>
      <c r="AK623" s="38">
        <f>[2]Calculations!AF591</f>
        <v>0</v>
      </c>
      <c r="AL623" s="38">
        <f>[2]Calculations!AR591</f>
        <v>0</v>
      </c>
      <c r="AM623" s="38">
        <f>[2]Calculations!AG591</f>
        <v>1.0466500193899999E-8</v>
      </c>
      <c r="AN623" s="38">
        <f>[2]Calculations!AS591</f>
        <v>3.6402179275121382E-7</v>
      </c>
      <c r="AO623" s="38">
        <f>[2]Calculations!AH591</f>
        <v>0</v>
      </c>
      <c r="AP623" s="38">
        <f>[2]Calculations!AT591</f>
        <v>0</v>
      </c>
      <c r="AQ623" s="38">
        <f>[2]Calculations!AI591</f>
        <v>2.8752392049800002</v>
      </c>
      <c r="AR623" s="38">
        <f>[2]Calculations!AU591</f>
        <v>99.999972349438664</v>
      </c>
      <c r="AS623" s="38">
        <f>[2]Calculations!AJ591</f>
        <v>0</v>
      </c>
      <c r="AT623" s="38">
        <f>[2]Calculations!AV591</f>
        <v>0</v>
      </c>
      <c r="AU623" s="38">
        <f>[2]Calculations!AK591</f>
        <v>0</v>
      </c>
      <c r="AV623" s="38">
        <f>[2]Calculations!AW591</f>
        <v>0</v>
      </c>
      <c r="AW623" s="13"/>
      <c r="AX623" s="13"/>
      <c r="AY623" s="85" t="str">
        <f>[2]Calculations!D591</f>
        <v>Land Supply 2018</v>
      </c>
    </row>
    <row r="624" spans="2:51" ht="14.5" x14ac:dyDescent="0.35">
      <c r="B624" s="13" t="str">
        <f>[2]Calculations!A592</f>
        <v>Harp_Cap_013</v>
      </c>
      <c r="C624" s="30" t="str">
        <f>[2]Calculations!B592</f>
        <v>Factory Lane</v>
      </c>
      <c r="D624" s="13" t="str">
        <f>[2]Calculations!C592</f>
        <v>Residential</v>
      </c>
      <c r="E624" s="38">
        <f>[2]Calculations!E592</f>
        <v>0.457901</v>
      </c>
      <c r="F624" s="38">
        <f>[2]Calculations!I592</f>
        <v>0.457901</v>
      </c>
      <c r="G624" s="38">
        <f>[2]Calculations!M592</f>
        <v>100</v>
      </c>
      <c r="H624" s="38">
        <f>[2]Calculations!H592</f>
        <v>0</v>
      </c>
      <c r="I624" s="38">
        <f>[2]Calculations!L592</f>
        <v>0</v>
      </c>
      <c r="J624" s="38">
        <f>[2]Calculations!G592</f>
        <v>0</v>
      </c>
      <c r="K624" s="38">
        <f>[2]Calculations!K592</f>
        <v>0</v>
      </c>
      <c r="L624" s="38">
        <f>[2]Calculations!F592</f>
        <v>0</v>
      </c>
      <c r="M624" s="38">
        <f>[2]Calculations!J592</f>
        <v>0</v>
      </c>
      <c r="N624" s="38">
        <f>[2]Calculations!V592</f>
        <v>0</v>
      </c>
      <c r="O624" s="38">
        <f>[2]Calculations!W592</f>
        <v>0</v>
      </c>
      <c r="P624" s="38">
        <f>[2]Calculations!O592</f>
        <v>1.9655000000000001E-4</v>
      </c>
      <c r="Q624" s="38">
        <f>[2]Calculations!S592</f>
        <v>4.292412552058196E-2</v>
      </c>
      <c r="R624" s="38">
        <f>[2]Calculations!Q592</f>
        <v>0</v>
      </c>
      <c r="S624" s="38">
        <f>[2]Calculations!T592</f>
        <v>0</v>
      </c>
      <c r="T624" s="38">
        <f>[2]Calculations!R592</f>
        <v>0</v>
      </c>
      <c r="U624" s="38">
        <f>[2]Calculations!U592</f>
        <v>0</v>
      </c>
      <c r="V624" s="38" t="str">
        <f>[2]Calculations!X592</f>
        <v>Not Modelled</v>
      </c>
      <c r="W624" s="38" t="str">
        <f>[2]Calculations!Y592</f>
        <v>N/A</v>
      </c>
      <c r="X624" s="38" t="s">
        <v>100</v>
      </c>
      <c r="Y624" s="73" t="s">
        <v>105</v>
      </c>
      <c r="Z624" s="73" t="s">
        <v>1066</v>
      </c>
      <c r="AA624" s="38">
        <f>[2]Calculations!AA592</f>
        <v>0</v>
      </c>
      <c r="AB624" s="38">
        <f>[2]Calculations!AM592</f>
        <v>0</v>
      </c>
      <c r="AC624" s="38">
        <f>[2]Calculations!AB592</f>
        <v>0</v>
      </c>
      <c r="AD624" s="38">
        <f>[2]Calculations!AN592</f>
        <v>0</v>
      </c>
      <c r="AE624" s="38">
        <f>[2]Calculations!AC592</f>
        <v>0</v>
      </c>
      <c r="AF624" s="38">
        <f>[2]Calculations!AO592</f>
        <v>0</v>
      </c>
      <c r="AG624" s="38">
        <f>[2]Calculations!AD592</f>
        <v>0</v>
      </c>
      <c r="AH624" s="38">
        <f>[2]Calculations!AP592</f>
        <v>0</v>
      </c>
      <c r="AI624" s="38">
        <f>[2]Calculations!AE592</f>
        <v>0</v>
      </c>
      <c r="AJ624" s="38">
        <f>[2]Calculations!AQ592</f>
        <v>0</v>
      </c>
      <c r="AK624" s="38">
        <f>[2]Calculations!AF592</f>
        <v>0</v>
      </c>
      <c r="AL624" s="38">
        <f>[2]Calculations!AR592</f>
        <v>0</v>
      </c>
      <c r="AM624" s="38">
        <f>[2]Calculations!AG592</f>
        <v>0</v>
      </c>
      <c r="AN624" s="38">
        <f>[2]Calculations!AS592</f>
        <v>0</v>
      </c>
      <c r="AO624" s="38">
        <f>[2]Calculations!AH592</f>
        <v>0</v>
      </c>
      <c r="AP624" s="38">
        <f>[2]Calculations!AT592</f>
        <v>0</v>
      </c>
      <c r="AQ624" s="38">
        <f>[2]Calculations!AI592</f>
        <v>0.45790136500299999</v>
      </c>
      <c r="AR624" s="38">
        <f>[2]Calculations!AU592</f>
        <v>100.00007971220852</v>
      </c>
      <c r="AS624" s="38">
        <f>[2]Calculations!AJ592</f>
        <v>0</v>
      </c>
      <c r="AT624" s="38">
        <f>[2]Calculations!AV592</f>
        <v>0</v>
      </c>
      <c r="AU624" s="38">
        <f>[2]Calculations!AK592</f>
        <v>0</v>
      </c>
      <c r="AV624" s="38">
        <f>[2]Calculations!AW592</f>
        <v>0</v>
      </c>
      <c r="AW624" s="13"/>
      <c r="AX624" s="13"/>
      <c r="AY624" s="85" t="str">
        <f>[2]Calculations!D592</f>
        <v>Land Supply 2018</v>
      </c>
    </row>
    <row r="625" spans="2:51" ht="14.5" x14ac:dyDescent="0.35">
      <c r="B625" s="13" t="str">
        <f>[2]Calculations!A593</f>
        <v>Harp_Cap_015</v>
      </c>
      <c r="C625" s="30" t="str">
        <f>[2]Calculations!B593</f>
        <v>Albine Street</v>
      </c>
      <c r="D625" s="13" t="str">
        <f>[2]Calculations!C593</f>
        <v>Residential</v>
      </c>
      <c r="E625" s="38">
        <f>[2]Calculations!E593</f>
        <v>0.80297499999999999</v>
      </c>
      <c r="F625" s="38">
        <f>[2]Calculations!I593</f>
        <v>0.80297499999999999</v>
      </c>
      <c r="G625" s="38">
        <f>[2]Calculations!M593</f>
        <v>100</v>
      </c>
      <c r="H625" s="38">
        <f>[2]Calculations!H593</f>
        <v>0</v>
      </c>
      <c r="I625" s="38">
        <f>[2]Calculations!L593</f>
        <v>0</v>
      </c>
      <c r="J625" s="38">
        <f>[2]Calculations!G593</f>
        <v>0</v>
      </c>
      <c r="K625" s="38">
        <f>[2]Calculations!K593</f>
        <v>0</v>
      </c>
      <c r="L625" s="38">
        <f>[2]Calculations!F593</f>
        <v>0</v>
      </c>
      <c r="M625" s="38">
        <f>[2]Calculations!J593</f>
        <v>0</v>
      </c>
      <c r="N625" s="38">
        <f>[2]Calculations!V593</f>
        <v>0</v>
      </c>
      <c r="O625" s="38">
        <f>[2]Calculations!W593</f>
        <v>0</v>
      </c>
      <c r="P625" s="38">
        <f>[2]Calculations!O593</f>
        <v>6.0550000000000003E-4</v>
      </c>
      <c r="Q625" s="38">
        <f>[2]Calculations!S593</f>
        <v>7.5407079921541775E-2</v>
      </c>
      <c r="R625" s="38">
        <f>[2]Calculations!Q593</f>
        <v>0</v>
      </c>
      <c r="S625" s="38">
        <f>[2]Calculations!T593</f>
        <v>0</v>
      </c>
      <c r="T625" s="38">
        <f>[2]Calculations!R593</f>
        <v>0</v>
      </c>
      <c r="U625" s="38">
        <f>[2]Calculations!U593</f>
        <v>0</v>
      </c>
      <c r="V625" s="38" t="str">
        <f>[2]Calculations!X593</f>
        <v>Not Modelled</v>
      </c>
      <c r="W625" s="38" t="str">
        <f>[2]Calculations!Y593</f>
        <v>N/A</v>
      </c>
      <c r="X625" s="38" t="s">
        <v>100</v>
      </c>
      <c r="Y625" s="73" t="s">
        <v>105</v>
      </c>
      <c r="Z625" s="73" t="s">
        <v>1066</v>
      </c>
      <c r="AA625" s="38">
        <f>[2]Calculations!AA593</f>
        <v>0</v>
      </c>
      <c r="AB625" s="38">
        <f>[2]Calculations!AM593</f>
        <v>0</v>
      </c>
      <c r="AC625" s="38">
        <f>[2]Calculations!AB593</f>
        <v>0</v>
      </c>
      <c r="AD625" s="38">
        <f>[2]Calculations!AN593</f>
        <v>0</v>
      </c>
      <c r="AE625" s="38">
        <f>[2]Calculations!AC593</f>
        <v>0</v>
      </c>
      <c r="AF625" s="38">
        <f>[2]Calculations!AO593</f>
        <v>0</v>
      </c>
      <c r="AG625" s="38">
        <f>[2]Calculations!AD593</f>
        <v>0</v>
      </c>
      <c r="AH625" s="38">
        <f>[2]Calculations!AP593</f>
        <v>0</v>
      </c>
      <c r="AI625" s="38">
        <f>[2]Calculations!AE593</f>
        <v>0</v>
      </c>
      <c r="AJ625" s="38">
        <f>[2]Calculations!AQ593</f>
        <v>0</v>
      </c>
      <c r="AK625" s="38">
        <f>[2]Calculations!AF593</f>
        <v>0</v>
      </c>
      <c r="AL625" s="38">
        <f>[2]Calculations!AR593</f>
        <v>0</v>
      </c>
      <c r="AM625" s="38">
        <f>[2]Calculations!AG593</f>
        <v>0</v>
      </c>
      <c r="AN625" s="38">
        <f>[2]Calculations!AS593</f>
        <v>0</v>
      </c>
      <c r="AO625" s="38">
        <f>[2]Calculations!AH593</f>
        <v>0</v>
      </c>
      <c r="AP625" s="38">
        <f>[2]Calculations!AT593</f>
        <v>0</v>
      </c>
      <c r="AQ625" s="38">
        <f>[2]Calculations!AI593</f>
        <v>0.80297525500400002</v>
      </c>
      <c r="AR625" s="38">
        <f>[2]Calculations!AU593</f>
        <v>100.00003175740217</v>
      </c>
      <c r="AS625" s="38">
        <f>[2]Calculations!AJ593</f>
        <v>0</v>
      </c>
      <c r="AT625" s="38">
        <f>[2]Calculations!AV593</f>
        <v>0</v>
      </c>
      <c r="AU625" s="38">
        <f>[2]Calculations!AK593</f>
        <v>0</v>
      </c>
      <c r="AV625" s="38">
        <f>[2]Calculations!AW593</f>
        <v>0</v>
      </c>
      <c r="AW625" s="13"/>
      <c r="AX625" s="13"/>
      <c r="AY625" s="85" t="str">
        <f>[2]Calculations!D593</f>
        <v>Land Supply 2018</v>
      </c>
    </row>
    <row r="626" spans="2:51" ht="14.5" x14ac:dyDescent="0.35">
      <c r="B626" s="13" t="str">
        <f>[2]Calculations!A594</f>
        <v>Harp_Cap_017</v>
      </c>
      <c r="C626" s="30" t="str">
        <f>[2]Calculations!B594</f>
        <v>Moss Brook Road</v>
      </c>
      <c r="D626" s="13" t="str">
        <f>[2]Calculations!C594</f>
        <v>Residential</v>
      </c>
      <c r="E626" s="38">
        <f>[2]Calculations!E594</f>
        <v>0.73832299999999995</v>
      </c>
      <c r="F626" s="38">
        <f>[2]Calculations!I594</f>
        <v>0.73832299999999995</v>
      </c>
      <c r="G626" s="38">
        <f>[2]Calculations!M594</f>
        <v>100</v>
      </c>
      <c r="H626" s="38">
        <f>[2]Calculations!H594</f>
        <v>0</v>
      </c>
      <c r="I626" s="38">
        <f>[2]Calculations!L594</f>
        <v>0</v>
      </c>
      <c r="J626" s="38">
        <f>[2]Calculations!G594</f>
        <v>0</v>
      </c>
      <c r="K626" s="38">
        <f>[2]Calculations!K594</f>
        <v>0</v>
      </c>
      <c r="L626" s="38">
        <f>[2]Calculations!F594</f>
        <v>0</v>
      </c>
      <c r="M626" s="38">
        <f>[2]Calculations!J594</f>
        <v>0</v>
      </c>
      <c r="N626" s="38">
        <f>[2]Calculations!V594</f>
        <v>0</v>
      </c>
      <c r="O626" s="38">
        <f>[2]Calculations!W594</f>
        <v>0</v>
      </c>
      <c r="P626" s="38">
        <f>[2]Calculations!O594</f>
        <v>9.2086000000000001E-2</v>
      </c>
      <c r="Q626" s="38">
        <f>[2]Calculations!S594</f>
        <v>12.472319025683882</v>
      </c>
      <c r="R626" s="38">
        <f>[2]Calculations!Q594</f>
        <v>0</v>
      </c>
      <c r="S626" s="38">
        <f>[2]Calculations!T594</f>
        <v>0</v>
      </c>
      <c r="T626" s="38">
        <f>[2]Calculations!R594</f>
        <v>0</v>
      </c>
      <c r="U626" s="38">
        <f>[2]Calculations!U594</f>
        <v>0</v>
      </c>
      <c r="V626" s="38" t="str">
        <f>[2]Calculations!X594</f>
        <v>Not Modelled</v>
      </c>
      <c r="W626" s="38" t="str">
        <f>[2]Calculations!Y594</f>
        <v>N/A</v>
      </c>
      <c r="X626" s="38" t="s">
        <v>100</v>
      </c>
      <c r="Y626" s="73" t="s">
        <v>105</v>
      </c>
      <c r="Z626" s="73" t="s">
        <v>1066</v>
      </c>
      <c r="AA626" s="38">
        <f>[2]Calculations!AA594</f>
        <v>0</v>
      </c>
      <c r="AB626" s="38">
        <f>[2]Calculations!AM594</f>
        <v>0</v>
      </c>
      <c r="AC626" s="38">
        <f>[2]Calculations!AB594</f>
        <v>0</v>
      </c>
      <c r="AD626" s="38">
        <f>[2]Calculations!AN594</f>
        <v>0</v>
      </c>
      <c r="AE626" s="38">
        <f>[2]Calculations!AC594</f>
        <v>0</v>
      </c>
      <c r="AF626" s="38">
        <f>[2]Calculations!AO594</f>
        <v>0</v>
      </c>
      <c r="AG626" s="38">
        <f>[2]Calculations!AD594</f>
        <v>0</v>
      </c>
      <c r="AH626" s="38">
        <f>[2]Calculations!AP594</f>
        <v>0</v>
      </c>
      <c r="AI626" s="38">
        <f>[2]Calculations!AE594</f>
        <v>4.3814038788799997E-2</v>
      </c>
      <c r="AJ626" s="38">
        <f>[2]Calculations!AQ594</f>
        <v>5.9342643787068807</v>
      </c>
      <c r="AK626" s="38">
        <f>[2]Calculations!AF594</f>
        <v>4.3814038788799997E-2</v>
      </c>
      <c r="AL626" s="38">
        <f>[2]Calculations!AR594</f>
        <v>5.9342643787068807</v>
      </c>
      <c r="AM626" s="38">
        <f>[2]Calculations!AG594</f>
        <v>0</v>
      </c>
      <c r="AN626" s="38">
        <f>[2]Calculations!AS594</f>
        <v>0</v>
      </c>
      <c r="AO626" s="38">
        <f>[2]Calculations!AH594</f>
        <v>0</v>
      </c>
      <c r="AP626" s="38">
        <f>[2]Calculations!AT594</f>
        <v>0</v>
      </c>
      <c r="AQ626" s="38">
        <f>[2]Calculations!AI594</f>
        <v>0.73832334500100005</v>
      </c>
      <c r="AR626" s="38">
        <f>[2]Calculations!AU594</f>
        <v>100.00004672765172</v>
      </c>
      <c r="AS626" s="38">
        <f>[2]Calculations!AJ594</f>
        <v>0</v>
      </c>
      <c r="AT626" s="38">
        <f>[2]Calculations!AV594</f>
        <v>0</v>
      </c>
      <c r="AU626" s="38">
        <f>[2]Calculations!AK594</f>
        <v>0</v>
      </c>
      <c r="AV626" s="38">
        <f>[2]Calculations!AW594</f>
        <v>0</v>
      </c>
      <c r="AW626" s="13"/>
      <c r="AX626" s="13"/>
      <c r="AY626" s="85" t="str">
        <f>[2]Calculations!D594</f>
        <v>Land Supply 2018</v>
      </c>
    </row>
    <row r="627" spans="2:51" ht="14.5" x14ac:dyDescent="0.35">
      <c r="B627" s="13" t="str">
        <f>[2]Calculations!A595</f>
        <v>Harp_Cap_020</v>
      </c>
      <c r="C627" s="30" t="str">
        <f>[2]Calculations!B595</f>
        <v>Parkmount Road</v>
      </c>
      <c r="D627" s="13" t="str">
        <f>[2]Calculations!C595</f>
        <v>Residential</v>
      </c>
      <c r="E627" s="38">
        <f>[2]Calculations!E595</f>
        <v>0.57676499999999997</v>
      </c>
      <c r="F627" s="38">
        <f>[2]Calculations!I595</f>
        <v>0.57676499999999997</v>
      </c>
      <c r="G627" s="38">
        <f>[2]Calculations!M595</f>
        <v>100</v>
      </c>
      <c r="H627" s="38">
        <f>[2]Calculations!H595</f>
        <v>0</v>
      </c>
      <c r="I627" s="38">
        <f>[2]Calculations!L595</f>
        <v>0</v>
      </c>
      <c r="J627" s="38">
        <f>[2]Calculations!G595</f>
        <v>0</v>
      </c>
      <c r="K627" s="38">
        <f>[2]Calculations!K595</f>
        <v>0</v>
      </c>
      <c r="L627" s="38">
        <f>[2]Calculations!F595</f>
        <v>0</v>
      </c>
      <c r="M627" s="38">
        <f>[2]Calculations!J595</f>
        <v>0</v>
      </c>
      <c r="N627" s="38">
        <f>[2]Calculations!V595</f>
        <v>0</v>
      </c>
      <c r="O627" s="38">
        <f>[2]Calculations!W595</f>
        <v>0</v>
      </c>
      <c r="P627" s="38">
        <f>[2]Calculations!O595</f>
        <v>2.4451905371282057E-2</v>
      </c>
      <c r="Q627" s="38">
        <f>[2]Calculations!S595</f>
        <v>4.2394918851320833</v>
      </c>
      <c r="R627" s="38">
        <f>[2]Calculations!Q595</f>
        <v>1.4818053712820571E-3</v>
      </c>
      <c r="S627" s="38">
        <f>[2]Calculations!T595</f>
        <v>0.25691665952026516</v>
      </c>
      <c r="T627" s="38">
        <f>[2]Calculations!R595</f>
        <v>3.1018400205700002E-7</v>
      </c>
      <c r="U627" s="38">
        <f>[2]Calculations!U595</f>
        <v>5.377996273300218E-5</v>
      </c>
      <c r="V627" s="38" t="str">
        <f>[2]Calculations!X595</f>
        <v>Not Modelled</v>
      </c>
      <c r="W627" s="38" t="str">
        <f>[2]Calculations!Y595</f>
        <v>N/A</v>
      </c>
      <c r="X627" s="38" t="s">
        <v>100</v>
      </c>
      <c r="Y627" s="73" t="s">
        <v>105</v>
      </c>
      <c r="Z627" s="73" t="s">
        <v>1066</v>
      </c>
      <c r="AA627" s="38">
        <f>[2]Calculations!AA595</f>
        <v>0</v>
      </c>
      <c r="AB627" s="38">
        <f>[2]Calculations!AM595</f>
        <v>0</v>
      </c>
      <c r="AC627" s="38">
        <f>[2]Calculations!AB595</f>
        <v>0</v>
      </c>
      <c r="AD627" s="38">
        <f>[2]Calculations!AN595</f>
        <v>0</v>
      </c>
      <c r="AE627" s="38">
        <f>[2]Calculations!AC595</f>
        <v>0</v>
      </c>
      <c r="AF627" s="38">
        <f>[2]Calculations!AO595</f>
        <v>0</v>
      </c>
      <c r="AG627" s="38">
        <f>[2]Calculations!AD595</f>
        <v>0</v>
      </c>
      <c r="AH627" s="38">
        <f>[2]Calculations!AP595</f>
        <v>0</v>
      </c>
      <c r="AI627" s="38">
        <f>[2]Calculations!AE595</f>
        <v>0</v>
      </c>
      <c r="AJ627" s="38">
        <f>[2]Calculations!AQ595</f>
        <v>0</v>
      </c>
      <c r="AK627" s="38">
        <f>[2]Calculations!AF595</f>
        <v>0</v>
      </c>
      <c r="AL627" s="38">
        <f>[2]Calculations!AR595</f>
        <v>0</v>
      </c>
      <c r="AM627" s="38">
        <f>[2]Calculations!AG595</f>
        <v>0</v>
      </c>
      <c r="AN627" s="38">
        <f>[2]Calculations!AS595</f>
        <v>0</v>
      </c>
      <c r="AO627" s="38">
        <f>[2]Calculations!AH595</f>
        <v>0</v>
      </c>
      <c r="AP627" s="38">
        <f>[2]Calculations!AT595</f>
        <v>0</v>
      </c>
      <c r="AQ627" s="38">
        <f>[2]Calculations!AI595</f>
        <v>0.57676545000299995</v>
      </c>
      <c r="AR627" s="38">
        <f>[2]Calculations!AU595</f>
        <v>100.00007802189799</v>
      </c>
      <c r="AS627" s="38">
        <f>[2]Calculations!AJ595</f>
        <v>0</v>
      </c>
      <c r="AT627" s="38">
        <f>[2]Calculations!AV595</f>
        <v>0</v>
      </c>
      <c r="AU627" s="38">
        <f>[2]Calculations!AK595</f>
        <v>0</v>
      </c>
      <c r="AV627" s="38">
        <f>[2]Calculations!AW595</f>
        <v>0</v>
      </c>
      <c r="AW627" s="13"/>
      <c r="AX627" s="13"/>
      <c r="AY627" s="85" t="str">
        <f>[2]Calculations!D595</f>
        <v>Land Supply 2018</v>
      </c>
    </row>
    <row r="628" spans="2:51" ht="26" x14ac:dyDescent="0.35">
      <c r="B628" s="13" t="str">
        <f>[2]Calculations!A596</f>
        <v>Harp_Cap_023</v>
      </c>
      <c r="C628" s="30" t="str">
        <f>[2]Calculations!B596</f>
        <v>Adjacent 45 Slack Road</v>
      </c>
      <c r="D628" s="13" t="str">
        <f>[2]Calculations!C596</f>
        <v>Residential</v>
      </c>
      <c r="E628" s="38">
        <f>[2]Calculations!E596</f>
        <v>0.235372</v>
      </c>
      <c r="F628" s="38">
        <f>[2]Calculations!I596</f>
        <v>0.235372</v>
      </c>
      <c r="G628" s="38">
        <f>[2]Calculations!M596</f>
        <v>100</v>
      </c>
      <c r="H628" s="38">
        <f>[2]Calculations!H596</f>
        <v>0</v>
      </c>
      <c r="I628" s="38">
        <f>[2]Calculations!L596</f>
        <v>0</v>
      </c>
      <c r="J628" s="38">
        <f>[2]Calculations!G596</f>
        <v>0</v>
      </c>
      <c r="K628" s="38">
        <f>[2]Calculations!K596</f>
        <v>0</v>
      </c>
      <c r="L628" s="38">
        <f>[2]Calculations!F596</f>
        <v>0</v>
      </c>
      <c r="M628" s="38">
        <f>[2]Calculations!J596</f>
        <v>0</v>
      </c>
      <c r="N628" s="38">
        <f>[2]Calculations!V596</f>
        <v>1.19499401749E-2</v>
      </c>
      <c r="O628" s="38">
        <f>[2]Calculations!W596</f>
        <v>5.0770440727444219</v>
      </c>
      <c r="P628" s="38">
        <f>[2]Calculations!O596</f>
        <v>0</v>
      </c>
      <c r="Q628" s="38">
        <f>[2]Calculations!S596</f>
        <v>0</v>
      </c>
      <c r="R628" s="38">
        <f>[2]Calculations!Q596</f>
        <v>0</v>
      </c>
      <c r="S628" s="38">
        <f>[2]Calculations!T596</f>
        <v>0</v>
      </c>
      <c r="T628" s="38">
        <f>[2]Calculations!R596</f>
        <v>0</v>
      </c>
      <c r="U628" s="38">
        <f>[2]Calculations!U596</f>
        <v>0</v>
      </c>
      <c r="V628" s="38">
        <f>[2]Calculations!X596</f>
        <v>0</v>
      </c>
      <c r="W628" s="38">
        <f>[2]Calculations!Y596</f>
        <v>0</v>
      </c>
      <c r="X628" s="38" t="s">
        <v>100</v>
      </c>
      <c r="Y628" s="73" t="s">
        <v>106</v>
      </c>
      <c r="Z628" s="74" t="s">
        <v>107</v>
      </c>
      <c r="AA628" s="38">
        <f>[2]Calculations!AA596</f>
        <v>0</v>
      </c>
      <c r="AB628" s="38">
        <f>[2]Calculations!AM596</f>
        <v>0</v>
      </c>
      <c r="AC628" s="38">
        <f>[2]Calculations!AB596</f>
        <v>0</v>
      </c>
      <c r="AD628" s="38">
        <f>[2]Calculations!AN596</f>
        <v>0</v>
      </c>
      <c r="AE628" s="38">
        <f>[2]Calculations!AC596</f>
        <v>0</v>
      </c>
      <c r="AF628" s="38">
        <f>[2]Calculations!AO596</f>
        <v>0</v>
      </c>
      <c r="AG628" s="38">
        <f>[2]Calculations!AD596</f>
        <v>0</v>
      </c>
      <c r="AH628" s="38">
        <f>[2]Calculations!AP596</f>
        <v>0</v>
      </c>
      <c r="AI628" s="38">
        <f>[2]Calculations!AE596</f>
        <v>0</v>
      </c>
      <c r="AJ628" s="38">
        <f>[2]Calculations!AQ596</f>
        <v>0</v>
      </c>
      <c r="AK628" s="38">
        <f>[2]Calculations!AF596</f>
        <v>0</v>
      </c>
      <c r="AL628" s="38">
        <f>[2]Calculations!AR596</f>
        <v>0</v>
      </c>
      <c r="AM628" s="38">
        <f>[2]Calculations!AG596</f>
        <v>0</v>
      </c>
      <c r="AN628" s="38">
        <f>[2]Calculations!AS596</f>
        <v>0</v>
      </c>
      <c r="AO628" s="38">
        <f>[2]Calculations!AH596</f>
        <v>0</v>
      </c>
      <c r="AP628" s="38">
        <f>[2]Calculations!AT596</f>
        <v>0</v>
      </c>
      <c r="AQ628" s="38">
        <f>[2]Calculations!AI596</f>
        <v>0.235372100004</v>
      </c>
      <c r="AR628" s="38">
        <f>[2]Calculations!AU596</f>
        <v>100.00004248763659</v>
      </c>
      <c r="AS628" s="38">
        <f>[2]Calculations!AJ596</f>
        <v>0</v>
      </c>
      <c r="AT628" s="38">
        <f>[2]Calculations!AV596</f>
        <v>0</v>
      </c>
      <c r="AU628" s="38">
        <f>[2]Calculations!AK596</f>
        <v>0</v>
      </c>
      <c r="AV628" s="38">
        <f>[2]Calculations!AW596</f>
        <v>0</v>
      </c>
      <c r="AW628" s="13"/>
      <c r="AX628" s="13"/>
      <c r="AY628" s="85" t="str">
        <f>[2]Calculations!D596</f>
        <v>Land Supply 2018</v>
      </c>
    </row>
    <row r="629" spans="2:51" ht="14.5" x14ac:dyDescent="0.35">
      <c r="B629" s="13" t="str">
        <f>[2]Calculations!A597</f>
        <v>Harp_Cap_026</v>
      </c>
      <c r="C629" s="30" t="str">
        <f>[2]Calculations!B597</f>
        <v>Tidebrook Walk</v>
      </c>
      <c r="D629" s="13" t="str">
        <f>[2]Calculations!C597</f>
        <v>Residential</v>
      </c>
      <c r="E629" s="38">
        <f>[2]Calculations!E597</f>
        <v>0.41314899999999999</v>
      </c>
      <c r="F629" s="38">
        <f>[2]Calculations!I597</f>
        <v>0.41314899999999999</v>
      </c>
      <c r="G629" s="38">
        <f>[2]Calculations!M597</f>
        <v>100</v>
      </c>
      <c r="H629" s="38">
        <f>[2]Calculations!H597</f>
        <v>0</v>
      </c>
      <c r="I629" s="38">
        <f>[2]Calculations!L597</f>
        <v>0</v>
      </c>
      <c r="J629" s="38">
        <f>[2]Calculations!G597</f>
        <v>0</v>
      </c>
      <c r="K629" s="38">
        <f>[2]Calculations!K597</f>
        <v>0</v>
      </c>
      <c r="L629" s="38">
        <f>[2]Calculations!F597</f>
        <v>0</v>
      </c>
      <c r="M629" s="38">
        <f>[2]Calculations!J597</f>
        <v>0</v>
      </c>
      <c r="N629" s="38">
        <f>[2]Calculations!V597</f>
        <v>0</v>
      </c>
      <c r="O629" s="38">
        <f>[2]Calculations!W597</f>
        <v>0</v>
      </c>
      <c r="P629" s="38">
        <f>[2]Calculations!O597</f>
        <v>1.1875500000000001E-2</v>
      </c>
      <c r="Q629" s="38">
        <f>[2]Calculations!S597</f>
        <v>2.8743867224657453</v>
      </c>
      <c r="R629" s="38">
        <f>[2]Calculations!Q597</f>
        <v>0</v>
      </c>
      <c r="S629" s="38">
        <f>[2]Calculations!T597</f>
        <v>0</v>
      </c>
      <c r="T629" s="38">
        <f>[2]Calculations!R597</f>
        <v>0</v>
      </c>
      <c r="U629" s="38">
        <f>[2]Calculations!U597</f>
        <v>0</v>
      </c>
      <c r="V629" s="38" t="str">
        <f>[2]Calculations!X597</f>
        <v>Not Modelled</v>
      </c>
      <c r="W629" s="38" t="str">
        <f>[2]Calculations!Y597</f>
        <v>N/A</v>
      </c>
      <c r="X629" s="38" t="s">
        <v>100</v>
      </c>
      <c r="Y629" s="73" t="s">
        <v>105</v>
      </c>
      <c r="Z629" s="73" t="s">
        <v>1066</v>
      </c>
      <c r="AA629" s="38">
        <f>[2]Calculations!AA597</f>
        <v>0</v>
      </c>
      <c r="AB629" s="38">
        <f>[2]Calculations!AM597</f>
        <v>0</v>
      </c>
      <c r="AC629" s="38">
        <f>[2]Calculations!AB597</f>
        <v>0</v>
      </c>
      <c r="AD629" s="38">
        <f>[2]Calculations!AN597</f>
        <v>0</v>
      </c>
      <c r="AE629" s="38">
        <f>[2]Calculations!AC597</f>
        <v>0</v>
      </c>
      <c r="AF629" s="38">
        <f>[2]Calculations!AO597</f>
        <v>0</v>
      </c>
      <c r="AG629" s="38">
        <f>[2]Calculations!AD597</f>
        <v>0</v>
      </c>
      <c r="AH629" s="38">
        <f>[2]Calculations!AP597</f>
        <v>0</v>
      </c>
      <c r="AI629" s="38">
        <f>[2]Calculations!AE597</f>
        <v>0</v>
      </c>
      <c r="AJ629" s="38">
        <f>[2]Calculations!AQ597</f>
        <v>0</v>
      </c>
      <c r="AK629" s="38">
        <f>[2]Calculations!AF597</f>
        <v>0</v>
      </c>
      <c r="AL629" s="38">
        <f>[2]Calculations!AR597</f>
        <v>0</v>
      </c>
      <c r="AM629" s="38">
        <f>[2]Calculations!AG597</f>
        <v>0</v>
      </c>
      <c r="AN629" s="38">
        <f>[2]Calculations!AS597</f>
        <v>0</v>
      </c>
      <c r="AO629" s="38">
        <f>[2]Calculations!AH597</f>
        <v>0</v>
      </c>
      <c r="AP629" s="38">
        <f>[2]Calculations!AT597</f>
        <v>0</v>
      </c>
      <c r="AQ629" s="38">
        <f>[2]Calculations!AI597</f>
        <v>0.41314902499900003</v>
      </c>
      <c r="AR629" s="38">
        <f>[2]Calculations!AU597</f>
        <v>100.00000605084365</v>
      </c>
      <c r="AS629" s="38">
        <f>[2]Calculations!AJ597</f>
        <v>0</v>
      </c>
      <c r="AT629" s="38">
        <f>[2]Calculations!AV597</f>
        <v>0</v>
      </c>
      <c r="AU629" s="38">
        <f>[2]Calculations!AK597</f>
        <v>0</v>
      </c>
      <c r="AV629" s="38">
        <f>[2]Calculations!AW597</f>
        <v>0</v>
      </c>
      <c r="AW629" s="13"/>
      <c r="AX629" s="13"/>
      <c r="AY629" s="85" t="str">
        <f>[2]Calculations!D597</f>
        <v>Land Supply 2018</v>
      </c>
    </row>
    <row r="630" spans="2:51" ht="14.5" x14ac:dyDescent="0.35">
      <c r="B630" s="13" t="str">
        <f>[2]Calculations!A598</f>
        <v>Harp_Cap_029</v>
      </c>
      <c r="C630" s="30" t="str">
        <f>[2]Calculations!B598</f>
        <v>Winston Road</v>
      </c>
      <c r="D630" s="13" t="str">
        <f>[2]Calculations!C598</f>
        <v>Residential</v>
      </c>
      <c r="E630" s="38">
        <f>[2]Calculations!E598</f>
        <v>0.41891499999999998</v>
      </c>
      <c r="F630" s="38">
        <f>[2]Calculations!I598</f>
        <v>0.41891499999999998</v>
      </c>
      <c r="G630" s="38">
        <f>[2]Calculations!M598</f>
        <v>100</v>
      </c>
      <c r="H630" s="38">
        <f>[2]Calculations!H598</f>
        <v>0</v>
      </c>
      <c r="I630" s="38">
        <f>[2]Calculations!L598</f>
        <v>0</v>
      </c>
      <c r="J630" s="38">
        <f>[2]Calculations!G598</f>
        <v>0</v>
      </c>
      <c r="K630" s="38">
        <f>[2]Calculations!K598</f>
        <v>0</v>
      </c>
      <c r="L630" s="38">
        <f>[2]Calculations!F598</f>
        <v>0</v>
      </c>
      <c r="M630" s="38">
        <f>[2]Calculations!J598</f>
        <v>0</v>
      </c>
      <c r="N630" s="38">
        <f>[2]Calculations!V598</f>
        <v>0</v>
      </c>
      <c r="O630" s="38">
        <f>[2]Calculations!W598</f>
        <v>0</v>
      </c>
      <c r="P630" s="38">
        <f>[2]Calculations!O598</f>
        <v>1.29433E-2</v>
      </c>
      <c r="Q630" s="38">
        <f>[2]Calculations!S598</f>
        <v>3.0897198715729921</v>
      </c>
      <c r="R630" s="38">
        <f>[2]Calculations!Q598</f>
        <v>0</v>
      </c>
      <c r="S630" s="38">
        <f>[2]Calculations!T598</f>
        <v>0</v>
      </c>
      <c r="T630" s="38">
        <f>[2]Calculations!R598</f>
        <v>0</v>
      </c>
      <c r="U630" s="38">
        <f>[2]Calculations!U598</f>
        <v>0</v>
      </c>
      <c r="V630" s="38" t="str">
        <f>[2]Calculations!X598</f>
        <v>Not Modelled</v>
      </c>
      <c r="W630" s="38" t="str">
        <f>[2]Calculations!Y598</f>
        <v>N/A</v>
      </c>
      <c r="X630" s="38" t="s">
        <v>100</v>
      </c>
      <c r="Y630" s="73" t="s">
        <v>105</v>
      </c>
      <c r="Z630" s="73" t="s">
        <v>1066</v>
      </c>
      <c r="AA630" s="38">
        <f>[2]Calculations!AA598</f>
        <v>0</v>
      </c>
      <c r="AB630" s="38">
        <f>[2]Calculations!AM598</f>
        <v>0</v>
      </c>
      <c r="AC630" s="38">
        <f>[2]Calculations!AB598</f>
        <v>0</v>
      </c>
      <c r="AD630" s="38">
        <f>[2]Calculations!AN598</f>
        <v>0</v>
      </c>
      <c r="AE630" s="38">
        <f>[2]Calculations!AC598</f>
        <v>0</v>
      </c>
      <c r="AF630" s="38">
        <f>[2]Calculations!AO598</f>
        <v>0</v>
      </c>
      <c r="AG630" s="38">
        <f>[2]Calculations!AD598</f>
        <v>0</v>
      </c>
      <c r="AH630" s="38">
        <f>[2]Calculations!AP598</f>
        <v>0</v>
      </c>
      <c r="AI630" s="38">
        <f>[2]Calculations!AE598</f>
        <v>0</v>
      </c>
      <c r="AJ630" s="38">
        <f>[2]Calculations!AQ598</f>
        <v>0</v>
      </c>
      <c r="AK630" s="38">
        <f>[2]Calculations!AF598</f>
        <v>0</v>
      </c>
      <c r="AL630" s="38">
        <f>[2]Calculations!AR598</f>
        <v>0</v>
      </c>
      <c r="AM630" s="38">
        <f>[2]Calculations!AG598</f>
        <v>0</v>
      </c>
      <c r="AN630" s="38">
        <f>[2]Calculations!AS598</f>
        <v>0</v>
      </c>
      <c r="AO630" s="38">
        <f>[2]Calculations!AH598</f>
        <v>0</v>
      </c>
      <c r="AP630" s="38">
        <f>[2]Calculations!AT598</f>
        <v>0</v>
      </c>
      <c r="AQ630" s="38">
        <f>[2]Calculations!AI598</f>
        <v>0.41891473500100002</v>
      </c>
      <c r="AR630" s="38">
        <f>[2]Calculations!AU598</f>
        <v>99.999936741582431</v>
      </c>
      <c r="AS630" s="38">
        <f>[2]Calculations!AJ598</f>
        <v>0</v>
      </c>
      <c r="AT630" s="38">
        <f>[2]Calculations!AV598</f>
        <v>0</v>
      </c>
      <c r="AU630" s="38">
        <f>[2]Calculations!AK598</f>
        <v>0</v>
      </c>
      <c r="AV630" s="38">
        <f>[2]Calculations!AW598</f>
        <v>0</v>
      </c>
      <c r="AW630" s="13"/>
      <c r="AX630" s="13"/>
      <c r="AY630" s="85" t="str">
        <f>[2]Calculations!D598</f>
        <v>Land Supply 2018</v>
      </c>
    </row>
    <row r="631" spans="2:51" ht="14.5" x14ac:dyDescent="0.35">
      <c r="B631" s="13" t="str">
        <f>[2]Calculations!A599</f>
        <v>Harp_Cap_043</v>
      </c>
      <c r="C631" s="30" t="str">
        <f>[2]Calculations!B599</f>
        <v>Blackley Park Road</v>
      </c>
      <c r="D631" s="13" t="str">
        <f>[2]Calculations!C599</f>
        <v>Residential</v>
      </c>
      <c r="E631" s="38">
        <f>[2]Calculations!E599</f>
        <v>0.35646800000000001</v>
      </c>
      <c r="F631" s="38">
        <f>[2]Calculations!I599</f>
        <v>0.35646800000000001</v>
      </c>
      <c r="G631" s="38">
        <f>[2]Calculations!M599</f>
        <v>100</v>
      </c>
      <c r="H631" s="38">
        <f>[2]Calculations!H599</f>
        <v>0</v>
      </c>
      <c r="I631" s="38">
        <f>[2]Calculations!L599</f>
        <v>0</v>
      </c>
      <c r="J631" s="38">
        <f>[2]Calculations!G599</f>
        <v>0</v>
      </c>
      <c r="K631" s="38">
        <f>[2]Calculations!K599</f>
        <v>0</v>
      </c>
      <c r="L631" s="38">
        <f>[2]Calculations!F599</f>
        <v>0</v>
      </c>
      <c r="M631" s="38">
        <f>[2]Calculations!J599</f>
        <v>0</v>
      </c>
      <c r="N631" s="38">
        <f>[2]Calculations!V599</f>
        <v>0</v>
      </c>
      <c r="O631" s="38">
        <f>[2]Calculations!W599</f>
        <v>0</v>
      </c>
      <c r="P631" s="38">
        <f>[2]Calculations!O599</f>
        <v>2.12921E-4</v>
      </c>
      <c r="Q631" s="38">
        <f>[2]Calculations!S599</f>
        <v>5.9730747219946818E-2</v>
      </c>
      <c r="R631" s="38">
        <f>[2]Calculations!Q599</f>
        <v>0</v>
      </c>
      <c r="S631" s="38">
        <f>[2]Calculations!T599</f>
        <v>0</v>
      </c>
      <c r="T631" s="38">
        <f>[2]Calculations!R599</f>
        <v>0</v>
      </c>
      <c r="U631" s="38">
        <f>[2]Calculations!U599</f>
        <v>0</v>
      </c>
      <c r="V631" s="38" t="str">
        <f>[2]Calculations!X599</f>
        <v>Not Modelled</v>
      </c>
      <c r="W631" s="38" t="str">
        <f>[2]Calculations!Y599</f>
        <v>N/A</v>
      </c>
      <c r="X631" s="38" t="s">
        <v>100</v>
      </c>
      <c r="Y631" s="73" t="s">
        <v>105</v>
      </c>
      <c r="Z631" s="73" t="s">
        <v>1066</v>
      </c>
      <c r="AA631" s="38">
        <f>[2]Calculations!AA599</f>
        <v>0</v>
      </c>
      <c r="AB631" s="38">
        <f>[2]Calculations!AM599</f>
        <v>0</v>
      </c>
      <c r="AC631" s="38">
        <f>[2]Calculations!AB599</f>
        <v>0</v>
      </c>
      <c r="AD631" s="38">
        <f>[2]Calculations!AN599</f>
        <v>0</v>
      </c>
      <c r="AE631" s="38">
        <f>[2]Calculations!AC599</f>
        <v>0</v>
      </c>
      <c r="AF631" s="38">
        <f>[2]Calculations!AO599</f>
        <v>0</v>
      </c>
      <c r="AG631" s="38">
        <f>[2]Calculations!AD599</f>
        <v>0</v>
      </c>
      <c r="AH631" s="38">
        <f>[2]Calculations!AP599</f>
        <v>0</v>
      </c>
      <c r="AI631" s="38">
        <f>[2]Calculations!AE599</f>
        <v>0</v>
      </c>
      <c r="AJ631" s="38">
        <f>[2]Calculations!AQ599</f>
        <v>0</v>
      </c>
      <c r="AK631" s="38">
        <f>[2]Calculations!AF599</f>
        <v>0</v>
      </c>
      <c r="AL631" s="38">
        <f>[2]Calculations!AR599</f>
        <v>0</v>
      </c>
      <c r="AM631" s="38">
        <f>[2]Calculations!AG599</f>
        <v>0</v>
      </c>
      <c r="AN631" s="38">
        <f>[2]Calculations!AS599</f>
        <v>0</v>
      </c>
      <c r="AO631" s="38">
        <f>[2]Calculations!AH599</f>
        <v>0</v>
      </c>
      <c r="AP631" s="38">
        <f>[2]Calculations!AT599</f>
        <v>0</v>
      </c>
      <c r="AQ631" s="38">
        <f>[2]Calculations!AI599</f>
        <v>0.356468290006</v>
      </c>
      <c r="AR631" s="38">
        <f>[2]Calculations!AU599</f>
        <v>100.00008135540919</v>
      </c>
      <c r="AS631" s="38">
        <f>[2]Calculations!AJ599</f>
        <v>0</v>
      </c>
      <c r="AT631" s="38">
        <f>[2]Calculations!AV599</f>
        <v>0</v>
      </c>
      <c r="AU631" s="38">
        <f>[2]Calculations!AK599</f>
        <v>0</v>
      </c>
      <c r="AV631" s="38">
        <f>[2]Calculations!AW599</f>
        <v>0</v>
      </c>
      <c r="AW631" s="13"/>
      <c r="AX631" s="13"/>
      <c r="AY631" s="85" t="str">
        <f>[2]Calculations!D599</f>
        <v>Land Supply 2018</v>
      </c>
    </row>
    <row r="632" spans="2:51" ht="14.5" x14ac:dyDescent="0.35">
      <c r="B632" s="13" t="str">
        <f>[2]Calculations!A600</f>
        <v>Harp_Cap_089</v>
      </c>
      <c r="C632" s="30" t="str">
        <f>[2]Calculations!B600</f>
        <v>227 Lightbowne Road</v>
      </c>
      <c r="D632" s="13" t="str">
        <f>[2]Calculations!C600</f>
        <v>Residential</v>
      </c>
      <c r="E632" s="38">
        <f>[2]Calculations!E600</f>
        <v>6.3045100000000007E-2</v>
      </c>
      <c r="F632" s="38">
        <f>[2]Calculations!I600</f>
        <v>6.3045100000000007E-2</v>
      </c>
      <c r="G632" s="38">
        <f>[2]Calculations!M600</f>
        <v>100</v>
      </c>
      <c r="H632" s="38">
        <f>[2]Calculations!H600</f>
        <v>0</v>
      </c>
      <c r="I632" s="38">
        <f>[2]Calculations!L600</f>
        <v>0</v>
      </c>
      <c r="J632" s="38">
        <f>[2]Calculations!G600</f>
        <v>0</v>
      </c>
      <c r="K632" s="38">
        <f>[2]Calculations!K600</f>
        <v>0</v>
      </c>
      <c r="L632" s="38">
        <f>[2]Calculations!F600</f>
        <v>0</v>
      </c>
      <c r="M632" s="38">
        <f>[2]Calculations!J600</f>
        <v>0</v>
      </c>
      <c r="N632" s="38">
        <f>[2]Calculations!V600</f>
        <v>0</v>
      </c>
      <c r="O632" s="38">
        <f>[2]Calculations!W600</f>
        <v>0</v>
      </c>
      <c r="P632" s="38">
        <f>[2]Calculations!O600</f>
        <v>1.055021818813E-3</v>
      </c>
      <c r="Q632" s="38">
        <f>[2]Calculations!S600</f>
        <v>1.673439837216532</v>
      </c>
      <c r="R632" s="38">
        <f>[2]Calculations!Q600</f>
        <v>1.4974381881299999E-4</v>
      </c>
      <c r="S632" s="38">
        <f>[2]Calculations!T600</f>
        <v>0.23751856815676392</v>
      </c>
      <c r="T632" s="38">
        <f>[2]Calculations!R600</f>
        <v>0</v>
      </c>
      <c r="U632" s="38">
        <f>[2]Calculations!U600</f>
        <v>0</v>
      </c>
      <c r="V632" s="38" t="str">
        <f>[2]Calculations!X600</f>
        <v>Not Modelled</v>
      </c>
      <c r="W632" s="38" t="str">
        <f>[2]Calculations!Y600</f>
        <v>N/A</v>
      </c>
      <c r="X632" s="38" t="s">
        <v>100</v>
      </c>
      <c r="Y632" s="73" t="s">
        <v>105</v>
      </c>
      <c r="Z632" s="73" t="s">
        <v>1066</v>
      </c>
      <c r="AA632" s="38">
        <f>[2]Calculations!AA600</f>
        <v>0</v>
      </c>
      <c r="AB632" s="38">
        <f>[2]Calculations!AM600</f>
        <v>0</v>
      </c>
      <c r="AC632" s="38">
        <f>[2]Calculations!AB600</f>
        <v>0</v>
      </c>
      <c r="AD632" s="38">
        <f>[2]Calculations!AN600</f>
        <v>0</v>
      </c>
      <c r="AE632" s="38">
        <f>[2]Calculations!AC600</f>
        <v>0</v>
      </c>
      <c r="AF632" s="38">
        <f>[2]Calculations!AO600</f>
        <v>0</v>
      </c>
      <c r="AG632" s="38">
        <f>[2]Calculations!AD600</f>
        <v>0</v>
      </c>
      <c r="AH632" s="38">
        <f>[2]Calculations!AP600</f>
        <v>0</v>
      </c>
      <c r="AI632" s="38">
        <f>[2]Calculations!AE600</f>
        <v>0</v>
      </c>
      <c r="AJ632" s="38">
        <f>[2]Calculations!AQ600</f>
        <v>0</v>
      </c>
      <c r="AK632" s="38">
        <f>[2]Calculations!AF600</f>
        <v>0</v>
      </c>
      <c r="AL632" s="38">
        <f>[2]Calculations!AR600</f>
        <v>0</v>
      </c>
      <c r="AM632" s="38">
        <f>[2]Calculations!AG600</f>
        <v>0</v>
      </c>
      <c r="AN632" s="38">
        <f>[2]Calculations!AS600</f>
        <v>0</v>
      </c>
      <c r="AO632" s="38">
        <f>[2]Calculations!AH600</f>
        <v>0</v>
      </c>
      <c r="AP632" s="38">
        <f>[2]Calculations!AT600</f>
        <v>0</v>
      </c>
      <c r="AQ632" s="38">
        <f>[2]Calculations!AI600</f>
        <v>6.3045089997200002E-2</v>
      </c>
      <c r="AR632" s="38">
        <f>[2]Calculations!AU600</f>
        <v>99.999984133897783</v>
      </c>
      <c r="AS632" s="38">
        <f>[2]Calculations!AJ600</f>
        <v>0</v>
      </c>
      <c r="AT632" s="38">
        <f>[2]Calculations!AV600</f>
        <v>0</v>
      </c>
      <c r="AU632" s="38">
        <f>[2]Calculations!AK600</f>
        <v>0</v>
      </c>
      <c r="AV632" s="38">
        <f>[2]Calculations!AW600</f>
        <v>0</v>
      </c>
      <c r="AW632" s="13"/>
      <c r="AX632" s="13"/>
      <c r="AY632" s="85" t="str">
        <f>[2]Calculations!D600</f>
        <v>Land Supply 2018</v>
      </c>
    </row>
    <row r="633" spans="2:51" ht="14.5" x14ac:dyDescent="0.35">
      <c r="B633" s="13" t="str">
        <f>[2]Calculations!A601</f>
        <v>Harp_Cap_093</v>
      </c>
      <c r="C633" s="30" t="str">
        <f>[2]Calculations!B601</f>
        <v>Deneside Care Home, Silchester Drive</v>
      </c>
      <c r="D633" s="13" t="str">
        <f>[2]Calculations!C601</f>
        <v>Residential</v>
      </c>
      <c r="E633" s="38">
        <f>[2]Calculations!E601</f>
        <v>0.23957600000000001</v>
      </c>
      <c r="F633" s="38">
        <f>[2]Calculations!I601</f>
        <v>0.23957600000000001</v>
      </c>
      <c r="G633" s="38">
        <f>[2]Calculations!M601</f>
        <v>100</v>
      </c>
      <c r="H633" s="38">
        <f>[2]Calculations!H601</f>
        <v>0</v>
      </c>
      <c r="I633" s="38">
        <f>[2]Calculations!L601</f>
        <v>0</v>
      </c>
      <c r="J633" s="38">
        <f>[2]Calculations!G601</f>
        <v>0</v>
      </c>
      <c r="K633" s="38">
        <f>[2]Calculations!K601</f>
        <v>0</v>
      </c>
      <c r="L633" s="38">
        <f>[2]Calculations!F601</f>
        <v>0</v>
      </c>
      <c r="M633" s="38">
        <f>[2]Calculations!J601</f>
        <v>0</v>
      </c>
      <c r="N633" s="38">
        <f>[2]Calculations!V601</f>
        <v>0</v>
      </c>
      <c r="O633" s="38">
        <f>[2]Calculations!W601</f>
        <v>0</v>
      </c>
      <c r="P633" s="38">
        <f>[2]Calculations!O601</f>
        <v>1.31384E-2</v>
      </c>
      <c r="Q633" s="38">
        <f>[2]Calculations!S601</f>
        <v>5.4840217717968409</v>
      </c>
      <c r="R633" s="38">
        <f>[2]Calculations!Q601</f>
        <v>0</v>
      </c>
      <c r="S633" s="38">
        <f>[2]Calculations!T601</f>
        <v>0</v>
      </c>
      <c r="T633" s="38">
        <f>[2]Calculations!R601</f>
        <v>0</v>
      </c>
      <c r="U633" s="38">
        <f>[2]Calculations!U601</f>
        <v>0</v>
      </c>
      <c r="V633" s="38" t="str">
        <f>[2]Calculations!X601</f>
        <v>Not Modelled</v>
      </c>
      <c r="W633" s="38" t="str">
        <f>[2]Calculations!Y601</f>
        <v>N/A</v>
      </c>
      <c r="X633" s="38" t="s">
        <v>100</v>
      </c>
      <c r="Y633" s="73" t="s">
        <v>105</v>
      </c>
      <c r="Z633" s="73" t="s">
        <v>1066</v>
      </c>
      <c r="AA633" s="38">
        <f>[2]Calculations!AA601</f>
        <v>0</v>
      </c>
      <c r="AB633" s="38">
        <f>[2]Calculations!AM601</f>
        <v>0</v>
      </c>
      <c r="AC633" s="38">
        <f>[2]Calculations!AB601</f>
        <v>0</v>
      </c>
      <c r="AD633" s="38">
        <f>[2]Calculations!AN601</f>
        <v>0</v>
      </c>
      <c r="AE633" s="38">
        <f>[2]Calculations!AC601</f>
        <v>0</v>
      </c>
      <c r="AF633" s="38">
        <f>[2]Calculations!AO601</f>
        <v>0</v>
      </c>
      <c r="AG633" s="38">
        <f>[2]Calculations!AD601</f>
        <v>0</v>
      </c>
      <c r="AH633" s="38">
        <f>[2]Calculations!AP601</f>
        <v>0</v>
      </c>
      <c r="AI633" s="38">
        <f>[2]Calculations!AE601</f>
        <v>8.1087500112299996E-2</v>
      </c>
      <c r="AJ633" s="38">
        <f>[2]Calculations!AQ601</f>
        <v>33.846253427847529</v>
      </c>
      <c r="AK633" s="38">
        <f>[2]Calculations!AF601</f>
        <v>8.1087500112299996E-2</v>
      </c>
      <c r="AL633" s="38">
        <f>[2]Calculations!AR601</f>
        <v>33.846253427847529</v>
      </c>
      <c r="AM633" s="38">
        <f>[2]Calculations!AG601</f>
        <v>0</v>
      </c>
      <c r="AN633" s="38">
        <f>[2]Calculations!AS601</f>
        <v>0</v>
      </c>
      <c r="AO633" s="38">
        <f>[2]Calculations!AH601</f>
        <v>0</v>
      </c>
      <c r="AP633" s="38">
        <f>[2]Calculations!AT601</f>
        <v>0</v>
      </c>
      <c r="AQ633" s="38">
        <f>[2]Calculations!AI601</f>
        <v>0.23957580500199999</v>
      </c>
      <c r="AR633" s="38">
        <f>[2]Calculations!AU601</f>
        <v>99.999918607039092</v>
      </c>
      <c r="AS633" s="38">
        <f>[2]Calculations!AJ601</f>
        <v>0</v>
      </c>
      <c r="AT633" s="38">
        <f>[2]Calculations!AV601</f>
        <v>0</v>
      </c>
      <c r="AU633" s="38">
        <f>[2]Calculations!AK601</f>
        <v>0</v>
      </c>
      <c r="AV633" s="38">
        <f>[2]Calculations!AW601</f>
        <v>0</v>
      </c>
      <c r="AW633" s="13"/>
      <c r="AX633" s="13"/>
      <c r="AY633" s="85" t="str">
        <f>[2]Calculations!D601</f>
        <v>Land Supply 2018</v>
      </c>
    </row>
    <row r="634" spans="2:51" ht="14.5" x14ac:dyDescent="0.35">
      <c r="B634" s="13" t="str">
        <f>[2]Calculations!A602</f>
        <v>Harp_Cap_094</v>
      </c>
      <c r="C634" s="30" t="str">
        <f>[2]Calculations!B602</f>
        <v>Brook Villas Church Lane</v>
      </c>
      <c r="D634" s="13" t="str">
        <f>[2]Calculations!C602</f>
        <v>Residential</v>
      </c>
      <c r="E634" s="38">
        <f>[2]Calculations!E602</f>
        <v>0.20425499999999999</v>
      </c>
      <c r="F634" s="38">
        <f>[2]Calculations!I602</f>
        <v>0.20425499999999999</v>
      </c>
      <c r="G634" s="38">
        <f>[2]Calculations!M602</f>
        <v>100</v>
      </c>
      <c r="H634" s="38">
        <f>[2]Calculations!H602</f>
        <v>0</v>
      </c>
      <c r="I634" s="38">
        <f>[2]Calculations!L602</f>
        <v>0</v>
      </c>
      <c r="J634" s="38">
        <f>[2]Calculations!G602</f>
        <v>0</v>
      </c>
      <c r="K634" s="38">
        <f>[2]Calculations!K602</f>
        <v>0</v>
      </c>
      <c r="L634" s="38">
        <f>[2]Calculations!F602</f>
        <v>0</v>
      </c>
      <c r="M634" s="38">
        <f>[2]Calculations!J602</f>
        <v>0</v>
      </c>
      <c r="N634" s="38">
        <f>[2]Calculations!V602</f>
        <v>0</v>
      </c>
      <c r="O634" s="38">
        <f>[2]Calculations!W602</f>
        <v>0</v>
      </c>
      <c r="P634" s="38">
        <f>[2]Calculations!O602</f>
        <v>5.6313799999999997E-2</v>
      </c>
      <c r="Q634" s="38">
        <f>[2]Calculations!S602</f>
        <v>27.570340995324472</v>
      </c>
      <c r="R634" s="38">
        <f>[2]Calculations!Q602</f>
        <v>0</v>
      </c>
      <c r="S634" s="38">
        <f>[2]Calculations!T602</f>
        <v>0</v>
      </c>
      <c r="T634" s="38">
        <f>[2]Calculations!R602</f>
        <v>0</v>
      </c>
      <c r="U634" s="38">
        <f>[2]Calculations!U602</f>
        <v>0</v>
      </c>
      <c r="V634" s="38" t="str">
        <f>[2]Calculations!X602</f>
        <v>Not Modelled</v>
      </c>
      <c r="W634" s="38" t="str">
        <f>[2]Calculations!Y602</f>
        <v>N/A</v>
      </c>
      <c r="X634" s="38" t="s">
        <v>100</v>
      </c>
      <c r="Y634" s="73" t="s">
        <v>105</v>
      </c>
      <c r="Z634" s="73" t="s">
        <v>1066</v>
      </c>
      <c r="AA634" s="38">
        <f>[2]Calculations!AA602</f>
        <v>0</v>
      </c>
      <c r="AB634" s="38">
        <f>[2]Calculations!AM602</f>
        <v>0</v>
      </c>
      <c r="AC634" s="38">
        <f>[2]Calculations!AB602</f>
        <v>0</v>
      </c>
      <c r="AD634" s="38">
        <f>[2]Calculations!AN602</f>
        <v>0</v>
      </c>
      <c r="AE634" s="38">
        <f>[2]Calculations!AC602</f>
        <v>0</v>
      </c>
      <c r="AF634" s="38">
        <f>[2]Calculations!AO602</f>
        <v>0</v>
      </c>
      <c r="AG634" s="38">
        <f>[2]Calculations!AD602</f>
        <v>0</v>
      </c>
      <c r="AH634" s="38">
        <f>[2]Calculations!AP602</f>
        <v>0</v>
      </c>
      <c r="AI634" s="38">
        <f>[2]Calculations!AE602</f>
        <v>0</v>
      </c>
      <c r="AJ634" s="38">
        <f>[2]Calculations!AQ602</f>
        <v>0</v>
      </c>
      <c r="AK634" s="38">
        <f>[2]Calculations!AF602</f>
        <v>0</v>
      </c>
      <c r="AL634" s="38">
        <f>[2]Calculations!AR602</f>
        <v>0</v>
      </c>
      <c r="AM634" s="38">
        <f>[2]Calculations!AG602</f>
        <v>0</v>
      </c>
      <c r="AN634" s="38">
        <f>[2]Calculations!AS602</f>
        <v>0</v>
      </c>
      <c r="AO634" s="38">
        <f>[2]Calculations!AH602</f>
        <v>0</v>
      </c>
      <c r="AP634" s="38">
        <f>[2]Calculations!AT602</f>
        <v>0</v>
      </c>
      <c r="AQ634" s="38">
        <f>[2]Calculations!AI602</f>
        <v>0.20425525499899999</v>
      </c>
      <c r="AR634" s="38">
        <f>[2]Calculations!AU602</f>
        <v>100.00012484345548</v>
      </c>
      <c r="AS634" s="38">
        <f>[2]Calculations!AJ602</f>
        <v>0</v>
      </c>
      <c r="AT634" s="38">
        <f>[2]Calculations!AV602</f>
        <v>0</v>
      </c>
      <c r="AU634" s="38">
        <f>[2]Calculations!AK602</f>
        <v>0</v>
      </c>
      <c r="AV634" s="38">
        <f>[2]Calculations!AW602</f>
        <v>0</v>
      </c>
      <c r="AW634" s="13"/>
      <c r="AX634" s="13"/>
      <c r="AY634" s="85" t="str">
        <f>[2]Calculations!D602</f>
        <v>Land Supply 2018</v>
      </c>
    </row>
    <row r="635" spans="2:51" ht="14.5" x14ac:dyDescent="0.35">
      <c r="B635" s="13" t="str">
        <f>[2]Calculations!A603</f>
        <v>Harp_Cap_1000</v>
      </c>
      <c r="C635" s="30" t="str">
        <f>[2]Calculations!B603</f>
        <v>Vauxhall Gardens (Northern Gateway)</v>
      </c>
      <c r="D635" s="13" t="str">
        <f>[2]Calculations!C603</f>
        <v>Residential</v>
      </c>
      <c r="E635" s="38">
        <f>[2]Calculations!E603</f>
        <v>20.725000000000001</v>
      </c>
      <c r="F635" s="38">
        <f>[2]Calculations!I603</f>
        <v>19.966908941047198</v>
      </c>
      <c r="G635" s="38">
        <f>[2]Calculations!M603</f>
        <v>96.342142055716266</v>
      </c>
      <c r="H635" s="38">
        <f>[2]Calculations!H603</f>
        <v>0.59543511604199995</v>
      </c>
      <c r="I635" s="38">
        <f>[2]Calculations!L603</f>
        <v>2.8730283041833529</v>
      </c>
      <c r="J635" s="38">
        <f>[2]Calculations!G603</f>
        <v>7.6709315539799997E-2</v>
      </c>
      <c r="K635" s="38">
        <f>[2]Calculations!K603</f>
        <v>0.37012938740554879</v>
      </c>
      <c r="L635" s="38">
        <f>[2]Calculations!F603</f>
        <v>8.5946627371000006E-2</v>
      </c>
      <c r="M635" s="38">
        <f>[2]Calculations!J603</f>
        <v>0.41470025269481303</v>
      </c>
      <c r="N635" s="38">
        <f>[2]Calculations!V603</f>
        <v>3.27945148933</v>
      </c>
      <c r="O635" s="38">
        <f>[2]Calculations!W603</f>
        <v>15.823650129457176</v>
      </c>
      <c r="P635" s="38">
        <f>[2]Calculations!O603</f>
        <v>1.12078693055</v>
      </c>
      <c r="Q635" s="38">
        <f>[2]Calculations!S603</f>
        <v>5.4078983379975876</v>
      </c>
      <c r="R635" s="38">
        <f>[2]Calculations!Q603</f>
        <v>0.43341393054999999</v>
      </c>
      <c r="S635" s="38">
        <f>[2]Calculations!T603</f>
        <v>2.0912614260554885</v>
      </c>
      <c r="T635" s="38">
        <f>[2]Calculations!R603</f>
        <v>0.22124050153300001</v>
      </c>
      <c r="U635" s="38">
        <f>[2]Calculations!U603</f>
        <v>1.0675054356236429</v>
      </c>
      <c r="V635" s="38" t="str">
        <f>[2]Calculations!X603</f>
        <v>Not Modelled</v>
      </c>
      <c r="W635" s="38" t="str">
        <f>[2]Calculations!Y603</f>
        <v>N/A</v>
      </c>
      <c r="X635" s="38" t="s">
        <v>100</v>
      </c>
      <c r="Y635" s="73" t="s">
        <v>108</v>
      </c>
      <c r="Z635" s="73" t="s">
        <v>109</v>
      </c>
      <c r="AA635" s="38">
        <f>[2]Calculations!AA603</f>
        <v>0.52999804500799996</v>
      </c>
      <c r="AB635" s="38">
        <f>[2]Calculations!AM603</f>
        <v>2.5572885163232808</v>
      </c>
      <c r="AC635" s="38">
        <f>[2]Calculations!AB603</f>
        <v>0</v>
      </c>
      <c r="AD635" s="38">
        <f>[2]Calculations!AN603</f>
        <v>0</v>
      </c>
      <c r="AE635" s="38">
        <f>[2]Calculations!AC603</f>
        <v>0</v>
      </c>
      <c r="AF635" s="38">
        <f>[2]Calculations!AO603</f>
        <v>0</v>
      </c>
      <c r="AG635" s="38">
        <f>[2]Calculations!AD603</f>
        <v>0</v>
      </c>
      <c r="AH635" s="38">
        <f>[2]Calculations!AP603</f>
        <v>0</v>
      </c>
      <c r="AI635" s="38">
        <f>[2]Calculations!AE603</f>
        <v>0</v>
      </c>
      <c r="AJ635" s="38">
        <f>[2]Calculations!AQ603</f>
        <v>0</v>
      </c>
      <c r="AK635" s="38">
        <f>[2]Calculations!AF603</f>
        <v>0</v>
      </c>
      <c r="AL635" s="38">
        <f>[2]Calculations!AR603</f>
        <v>0</v>
      </c>
      <c r="AM635" s="38">
        <f>[2]Calculations!AG603</f>
        <v>0.26919999999999999</v>
      </c>
      <c r="AN635" s="38">
        <f>[2]Calculations!AS603</f>
        <v>1.2989143546441495</v>
      </c>
      <c r="AO635" s="38">
        <f>[2]Calculations!AH603</f>
        <v>0</v>
      </c>
      <c r="AP635" s="38">
        <f>[2]Calculations!AT603</f>
        <v>0</v>
      </c>
      <c r="AQ635" s="38">
        <f>[2]Calculations!AI603</f>
        <v>20.724997770000002</v>
      </c>
      <c r="AR635" s="38">
        <f>[2]Calculations!AU603</f>
        <v>99.999989240048251</v>
      </c>
      <c r="AS635" s="38">
        <f>[2]Calculations!AJ603</f>
        <v>0</v>
      </c>
      <c r="AT635" s="38">
        <f>[2]Calculations!AV603</f>
        <v>0</v>
      </c>
      <c r="AU635" s="38">
        <f>[2]Calculations!AK603</f>
        <v>0</v>
      </c>
      <c r="AV635" s="38">
        <f>[2]Calculations!AW603</f>
        <v>0</v>
      </c>
      <c r="AW635" s="13"/>
      <c r="AX635" s="13"/>
      <c r="AY635" s="85" t="str">
        <f>[2]Calculations!D603</f>
        <v>Land Supply 2018</v>
      </c>
    </row>
    <row r="636" spans="2:51" ht="14.5" x14ac:dyDescent="0.35">
      <c r="B636" s="13" t="str">
        <f>[2]Calculations!A604</f>
        <v>Harp_Cap_1001</v>
      </c>
      <c r="C636" s="30" t="str">
        <f>[2]Calculations!B604</f>
        <v>Eggington Street and Smedley Dip (Northern Gateway)</v>
      </c>
      <c r="D636" s="13" t="str">
        <f>[2]Calculations!C604</f>
        <v>Residential</v>
      </c>
      <c r="E636" s="38">
        <f>[2]Calculations!E604</f>
        <v>20.563199999999998</v>
      </c>
      <c r="F636" s="38">
        <f>[2]Calculations!I604</f>
        <v>19.151042754111</v>
      </c>
      <c r="G636" s="38">
        <f>[2]Calculations!M604</f>
        <v>93.132599761277433</v>
      </c>
      <c r="H636" s="38">
        <f>[2]Calculations!H604</f>
        <v>0.49196761997600003</v>
      </c>
      <c r="I636" s="38">
        <f>[2]Calculations!L604</f>
        <v>2.3924662502723315</v>
      </c>
      <c r="J636" s="38">
        <f>[2]Calculations!G604</f>
        <v>0.497368874174</v>
      </c>
      <c r="K636" s="38">
        <f>[2]Calculations!K604</f>
        <v>2.4187328537095398</v>
      </c>
      <c r="L636" s="38">
        <f>[2]Calculations!F604</f>
        <v>0.42282075173900002</v>
      </c>
      <c r="M636" s="38">
        <f>[2]Calculations!J604</f>
        <v>2.0562011347407023</v>
      </c>
      <c r="N636" s="38">
        <f>[2]Calculations!V604</f>
        <v>5.4935181639800001</v>
      </c>
      <c r="O636" s="38">
        <f>[2]Calculations!W604</f>
        <v>26.715288301334429</v>
      </c>
      <c r="P636" s="38">
        <f>[2]Calculations!O604</f>
        <v>1.2149498699999999</v>
      </c>
      <c r="Q636" s="38">
        <f>[2]Calculations!S604</f>
        <v>5.9083696603641451</v>
      </c>
      <c r="R636" s="38">
        <f>[2]Calculations!Q604</f>
        <v>0.72929986999999996</v>
      </c>
      <c r="S636" s="38">
        <f>[2]Calculations!T604</f>
        <v>3.5466263519296612</v>
      </c>
      <c r="T636" s="38">
        <f>[2]Calculations!R604</f>
        <v>0.35761527999999998</v>
      </c>
      <c r="U636" s="38">
        <f>[2]Calculations!U604</f>
        <v>1.7391032524120762</v>
      </c>
      <c r="V636" s="38" t="str">
        <f>[2]Calculations!X604</f>
        <v>Not Modelled</v>
      </c>
      <c r="W636" s="38" t="str">
        <f>[2]Calculations!Y604</f>
        <v>N/A</v>
      </c>
      <c r="X636" s="38" t="s">
        <v>100</v>
      </c>
      <c r="Y636" s="73" t="s">
        <v>108</v>
      </c>
      <c r="Z636" s="73" t="s">
        <v>109</v>
      </c>
      <c r="AA636" s="38">
        <f>[2]Calculations!AA604</f>
        <v>0.66085146885400003</v>
      </c>
      <c r="AB636" s="38">
        <f>[2]Calculations!AM604</f>
        <v>3.2137579212087619</v>
      </c>
      <c r="AC636" s="38">
        <f>[2]Calculations!AB604</f>
        <v>0</v>
      </c>
      <c r="AD636" s="38">
        <f>[2]Calculations!AN604</f>
        <v>0</v>
      </c>
      <c r="AE636" s="38">
        <f>[2]Calculations!AC604</f>
        <v>0</v>
      </c>
      <c r="AF636" s="38">
        <f>[2]Calculations!AO604</f>
        <v>0</v>
      </c>
      <c r="AG636" s="38">
        <f>[2]Calculations!AD604</f>
        <v>0</v>
      </c>
      <c r="AH636" s="38">
        <f>[2]Calculations!AP604</f>
        <v>0</v>
      </c>
      <c r="AI636" s="38">
        <f>[2]Calculations!AE604</f>
        <v>0</v>
      </c>
      <c r="AJ636" s="38">
        <f>[2]Calculations!AQ604</f>
        <v>0</v>
      </c>
      <c r="AK636" s="38">
        <f>[2]Calculations!AF604</f>
        <v>0</v>
      </c>
      <c r="AL636" s="38">
        <f>[2]Calculations!AR604</f>
        <v>0</v>
      </c>
      <c r="AM636" s="38">
        <f>[2]Calculations!AG604</f>
        <v>9.1999999999999998E-2</v>
      </c>
      <c r="AN636" s="38">
        <f>[2]Calculations!AS604</f>
        <v>0.44740118269530033</v>
      </c>
      <c r="AO636" s="38">
        <f>[2]Calculations!AH604</f>
        <v>0</v>
      </c>
      <c r="AP636" s="38">
        <f>[2]Calculations!AT604</f>
        <v>0</v>
      </c>
      <c r="AQ636" s="38">
        <f>[2]Calculations!AI604</f>
        <v>20.563223534999999</v>
      </c>
      <c r="AR636" s="38">
        <f>[2]Calculations!AU604</f>
        <v>100.00011445203081</v>
      </c>
      <c r="AS636" s="38">
        <f>[2]Calculations!AJ604</f>
        <v>0</v>
      </c>
      <c r="AT636" s="38">
        <f>[2]Calculations!AV604</f>
        <v>0</v>
      </c>
      <c r="AU636" s="38">
        <f>[2]Calculations!AK604</f>
        <v>0</v>
      </c>
      <c r="AV636" s="38">
        <f>[2]Calculations!AW604</f>
        <v>0</v>
      </c>
      <c r="AW636" s="13"/>
      <c r="AX636" s="13"/>
      <c r="AY636" s="85" t="str">
        <f>[2]Calculations!D604</f>
        <v>Land Supply 2018</v>
      </c>
    </row>
    <row r="637" spans="2:51" ht="14.5" x14ac:dyDescent="0.35">
      <c r="B637" s="13" t="str">
        <f>[2]Calculations!A605</f>
        <v>Harp_Cap_502</v>
      </c>
      <c r="C637" s="30" t="str">
        <f>[2]Calculations!B605</f>
        <v>Collyhurst Village (Northern Gateway)</v>
      </c>
      <c r="D637" s="13" t="str">
        <f>[2]Calculations!C605</f>
        <v>Residential</v>
      </c>
      <c r="E637" s="38">
        <f>[2]Calculations!E605</f>
        <v>25.696300000000001</v>
      </c>
      <c r="F637" s="38">
        <f>[2]Calculations!I605</f>
        <v>25.696300000000001</v>
      </c>
      <c r="G637" s="38">
        <f>[2]Calculations!M605</f>
        <v>100</v>
      </c>
      <c r="H637" s="38">
        <f>[2]Calculations!H605</f>
        <v>0</v>
      </c>
      <c r="I637" s="38">
        <f>[2]Calculations!L605</f>
        <v>0</v>
      </c>
      <c r="J637" s="38">
        <f>[2]Calculations!G605</f>
        <v>0</v>
      </c>
      <c r="K637" s="38">
        <f>[2]Calculations!K605</f>
        <v>0</v>
      </c>
      <c r="L637" s="38">
        <f>[2]Calculations!F605</f>
        <v>0</v>
      </c>
      <c r="M637" s="38">
        <f>[2]Calculations!J605</f>
        <v>0</v>
      </c>
      <c r="N637" s="38">
        <f>[2]Calculations!V605</f>
        <v>0</v>
      </c>
      <c r="O637" s="38">
        <f>[2]Calculations!W605</f>
        <v>0</v>
      </c>
      <c r="P637" s="38">
        <f>[2]Calculations!O605</f>
        <v>2.302411913856</v>
      </c>
      <c r="Q637" s="38">
        <f>[2]Calculations!S605</f>
        <v>8.9600911954483724</v>
      </c>
      <c r="R637" s="38">
        <f>[2]Calculations!Q605</f>
        <v>0.45800191385599998</v>
      </c>
      <c r="S637" s="38">
        <f>[2]Calculations!T605</f>
        <v>1.7823652193350792</v>
      </c>
      <c r="T637" s="38">
        <f>[2]Calculations!R605</f>
        <v>0.12922817385599999</v>
      </c>
      <c r="U637" s="38">
        <f>[2]Calculations!U605</f>
        <v>0.50290576408276677</v>
      </c>
      <c r="V637" s="38" t="str">
        <f>[2]Calculations!X605</f>
        <v>Not Modelled</v>
      </c>
      <c r="W637" s="38" t="str">
        <f>[2]Calculations!Y605</f>
        <v>N/A</v>
      </c>
      <c r="X637" s="38" t="s">
        <v>100</v>
      </c>
      <c r="Y637" s="73" t="s">
        <v>105</v>
      </c>
      <c r="Z637" s="73" t="s">
        <v>1066</v>
      </c>
      <c r="AA637" s="38">
        <f>[2]Calculations!AA605</f>
        <v>0</v>
      </c>
      <c r="AB637" s="38">
        <f>[2]Calculations!AM605</f>
        <v>0</v>
      </c>
      <c r="AC637" s="38">
        <f>[2]Calculations!AB605</f>
        <v>0</v>
      </c>
      <c r="AD637" s="38">
        <f>[2]Calculations!AN605</f>
        <v>0</v>
      </c>
      <c r="AE637" s="38">
        <f>[2]Calculations!AC605</f>
        <v>0</v>
      </c>
      <c r="AF637" s="38">
        <f>[2]Calculations!AO605</f>
        <v>0</v>
      </c>
      <c r="AG637" s="38">
        <f>[2]Calculations!AD605</f>
        <v>0</v>
      </c>
      <c r="AH637" s="38">
        <f>[2]Calculations!AP605</f>
        <v>0</v>
      </c>
      <c r="AI637" s="38">
        <f>[2]Calculations!AE605</f>
        <v>0</v>
      </c>
      <c r="AJ637" s="38">
        <f>[2]Calculations!AQ605</f>
        <v>0</v>
      </c>
      <c r="AK637" s="38">
        <f>[2]Calculations!AF605</f>
        <v>0</v>
      </c>
      <c r="AL637" s="38">
        <f>[2]Calculations!AR605</f>
        <v>0</v>
      </c>
      <c r="AM637" s="38">
        <f>[2]Calculations!AG605</f>
        <v>1.04E-2</v>
      </c>
      <c r="AN637" s="38">
        <f>[2]Calculations!AS605</f>
        <v>4.0472752886602348E-2</v>
      </c>
      <c r="AO637" s="38">
        <f>[2]Calculations!AH605</f>
        <v>0</v>
      </c>
      <c r="AP637" s="38">
        <f>[2]Calculations!AT605</f>
        <v>0</v>
      </c>
      <c r="AQ637" s="38">
        <f>[2]Calculations!AI605</f>
        <v>25.696274508399998</v>
      </c>
      <c r="AR637" s="38">
        <f>[2]Calculations!AU605</f>
        <v>99.999900796612735</v>
      </c>
      <c r="AS637" s="38">
        <f>[2]Calculations!AJ605</f>
        <v>0</v>
      </c>
      <c r="AT637" s="38">
        <f>[2]Calculations!AV605</f>
        <v>0</v>
      </c>
      <c r="AU637" s="38">
        <f>[2]Calculations!AK605</f>
        <v>0</v>
      </c>
      <c r="AV637" s="38">
        <f>[2]Calculations!AW605</f>
        <v>0</v>
      </c>
      <c r="AW637" s="13"/>
      <c r="AX637" s="13"/>
      <c r="AY637" s="85" t="str">
        <f>[2]Calculations!D605</f>
        <v>Land Supply 2018</v>
      </c>
    </row>
    <row r="638" spans="2:51" ht="14.5" x14ac:dyDescent="0.35">
      <c r="B638" s="13" t="str">
        <f>[2]Calculations!A606</f>
        <v>Harp_Cap_601</v>
      </c>
      <c r="C638" s="30" t="str">
        <f>[2]Calculations!B606</f>
        <v>Simister Street/Jonas Street</v>
      </c>
      <c r="D638" s="13" t="str">
        <f>[2]Calculations!C606</f>
        <v>Residential</v>
      </c>
      <c r="E638" s="38">
        <f>[2]Calculations!E606</f>
        <v>0.49811800000000001</v>
      </c>
      <c r="F638" s="38">
        <f>[2]Calculations!I606</f>
        <v>0.49811800000000001</v>
      </c>
      <c r="G638" s="38">
        <f>[2]Calculations!M606</f>
        <v>100</v>
      </c>
      <c r="H638" s="38">
        <f>[2]Calculations!H606</f>
        <v>0</v>
      </c>
      <c r="I638" s="38">
        <f>[2]Calculations!L606</f>
        <v>0</v>
      </c>
      <c r="J638" s="38">
        <f>[2]Calculations!G606</f>
        <v>0</v>
      </c>
      <c r="K638" s="38">
        <f>[2]Calculations!K606</f>
        <v>0</v>
      </c>
      <c r="L638" s="38">
        <f>[2]Calculations!F606</f>
        <v>0</v>
      </c>
      <c r="M638" s="38">
        <f>[2]Calculations!J606</f>
        <v>0</v>
      </c>
      <c r="N638" s="38">
        <f>[2]Calculations!V606</f>
        <v>0</v>
      </c>
      <c r="O638" s="38">
        <f>[2]Calculations!W606</f>
        <v>0</v>
      </c>
      <c r="P638" s="38">
        <f>[2]Calculations!O606</f>
        <v>1.7316399999999999E-2</v>
      </c>
      <c r="Q638" s="38">
        <f>[2]Calculations!S606</f>
        <v>3.4763650380030429</v>
      </c>
      <c r="R638" s="38">
        <f>[2]Calculations!Q606</f>
        <v>0</v>
      </c>
      <c r="S638" s="38">
        <f>[2]Calculations!T606</f>
        <v>0</v>
      </c>
      <c r="T638" s="38">
        <f>[2]Calculations!R606</f>
        <v>0</v>
      </c>
      <c r="U638" s="38">
        <f>[2]Calculations!U606</f>
        <v>0</v>
      </c>
      <c r="V638" s="38" t="str">
        <f>[2]Calculations!X606</f>
        <v>Not Modelled</v>
      </c>
      <c r="W638" s="38" t="str">
        <f>[2]Calculations!Y606</f>
        <v>N/A</v>
      </c>
      <c r="X638" s="38" t="s">
        <v>100</v>
      </c>
      <c r="Y638" s="73" t="s">
        <v>105</v>
      </c>
      <c r="Z638" s="73" t="s">
        <v>1066</v>
      </c>
      <c r="AA638" s="38">
        <f>[2]Calculations!AA606</f>
        <v>0</v>
      </c>
      <c r="AB638" s="38">
        <f>[2]Calculations!AM606</f>
        <v>0</v>
      </c>
      <c r="AC638" s="38">
        <f>[2]Calculations!AB606</f>
        <v>0</v>
      </c>
      <c r="AD638" s="38">
        <f>[2]Calculations!AN606</f>
        <v>0</v>
      </c>
      <c r="AE638" s="38">
        <f>[2]Calculations!AC606</f>
        <v>0</v>
      </c>
      <c r="AF638" s="38">
        <f>[2]Calculations!AO606</f>
        <v>0</v>
      </c>
      <c r="AG638" s="38">
        <f>[2]Calculations!AD606</f>
        <v>0</v>
      </c>
      <c r="AH638" s="38">
        <f>[2]Calculations!AP606</f>
        <v>0</v>
      </c>
      <c r="AI638" s="38">
        <f>[2]Calculations!AE606</f>
        <v>0</v>
      </c>
      <c r="AJ638" s="38">
        <f>[2]Calculations!AQ606</f>
        <v>0</v>
      </c>
      <c r="AK638" s="38">
        <f>[2]Calculations!AF606</f>
        <v>0</v>
      </c>
      <c r="AL638" s="38">
        <f>[2]Calculations!AR606</f>
        <v>0</v>
      </c>
      <c r="AM638" s="38">
        <f>[2]Calculations!AG606</f>
        <v>0</v>
      </c>
      <c r="AN638" s="38">
        <f>[2]Calculations!AS606</f>
        <v>0</v>
      </c>
      <c r="AO638" s="38">
        <f>[2]Calculations!AH606</f>
        <v>0</v>
      </c>
      <c r="AP638" s="38">
        <f>[2]Calculations!AT606</f>
        <v>0</v>
      </c>
      <c r="AQ638" s="38">
        <f>[2]Calculations!AI606</f>
        <v>0.49811771499800001</v>
      </c>
      <c r="AR638" s="38">
        <f>[2]Calculations!AU606</f>
        <v>99.999942784239877</v>
      </c>
      <c r="AS638" s="38">
        <f>[2]Calculations!AJ606</f>
        <v>0</v>
      </c>
      <c r="AT638" s="38">
        <f>[2]Calculations!AV606</f>
        <v>0</v>
      </c>
      <c r="AU638" s="38">
        <f>[2]Calculations!AK606</f>
        <v>0</v>
      </c>
      <c r="AV638" s="38">
        <f>[2]Calculations!AW606</f>
        <v>0</v>
      </c>
      <c r="AW638" s="13"/>
      <c r="AX638" s="13"/>
      <c r="AY638" s="85" t="str">
        <f>[2]Calculations!D606</f>
        <v>Land Supply 2018</v>
      </c>
    </row>
    <row r="639" spans="2:51" ht="14.5" x14ac:dyDescent="0.35">
      <c r="B639" s="13" t="str">
        <f>[2]Calculations!A607</f>
        <v>Harp_Cap_701</v>
      </c>
      <c r="C639" s="30" t="str">
        <f>[2]Calculations!B607</f>
        <v>Central Harpurhey - Monsall</v>
      </c>
      <c r="D639" s="13" t="str">
        <f>[2]Calculations!C607</f>
        <v>Residential</v>
      </c>
      <c r="E639" s="38">
        <f>[2]Calculations!E607</f>
        <v>13.610099999999999</v>
      </c>
      <c r="F639" s="38">
        <f>[2]Calculations!I607</f>
        <v>13.610099999999999</v>
      </c>
      <c r="G639" s="38">
        <f>[2]Calculations!M607</f>
        <v>100</v>
      </c>
      <c r="H639" s="38">
        <f>[2]Calculations!H607</f>
        <v>0</v>
      </c>
      <c r="I639" s="38">
        <f>[2]Calculations!L607</f>
        <v>0</v>
      </c>
      <c r="J639" s="38">
        <f>[2]Calculations!G607</f>
        <v>0</v>
      </c>
      <c r="K639" s="38">
        <f>[2]Calculations!K607</f>
        <v>0</v>
      </c>
      <c r="L639" s="38">
        <f>[2]Calculations!F607</f>
        <v>0</v>
      </c>
      <c r="M639" s="38">
        <f>[2]Calculations!J607</f>
        <v>0</v>
      </c>
      <c r="N639" s="38">
        <f>[2]Calculations!V607</f>
        <v>0</v>
      </c>
      <c r="O639" s="38">
        <f>[2]Calculations!W607</f>
        <v>0</v>
      </c>
      <c r="P639" s="38">
        <f>[2]Calculations!O607</f>
        <v>0.91400031394999992</v>
      </c>
      <c r="Q639" s="38">
        <f>[2]Calculations!S607</f>
        <v>6.7156032207698697</v>
      </c>
      <c r="R639" s="38">
        <f>[2]Calculations!Q607</f>
        <v>0.38898331394999996</v>
      </c>
      <c r="S639" s="38">
        <f>[2]Calculations!T607</f>
        <v>2.8580489044900474</v>
      </c>
      <c r="T639" s="38">
        <f>[2]Calculations!R607</f>
        <v>0.14399999999999999</v>
      </c>
      <c r="U639" s="38">
        <f>[2]Calculations!U607</f>
        <v>1.0580377807657548</v>
      </c>
      <c r="V639" s="38" t="str">
        <f>[2]Calculations!X607</f>
        <v>Not Modelled</v>
      </c>
      <c r="W639" s="38" t="str">
        <f>[2]Calculations!Y607</f>
        <v>N/A</v>
      </c>
      <c r="X639" s="38" t="s">
        <v>100</v>
      </c>
      <c r="Y639" s="73" t="s">
        <v>105</v>
      </c>
      <c r="Z639" s="73" t="s">
        <v>1066</v>
      </c>
      <c r="AA639" s="38">
        <f>[2]Calculations!AA607</f>
        <v>0</v>
      </c>
      <c r="AB639" s="38">
        <f>[2]Calculations!AM607</f>
        <v>0</v>
      </c>
      <c r="AC639" s="38">
        <f>[2]Calculations!AB607</f>
        <v>0</v>
      </c>
      <c r="AD639" s="38">
        <f>[2]Calculations!AN607</f>
        <v>0</v>
      </c>
      <c r="AE639" s="38">
        <f>[2]Calculations!AC607</f>
        <v>0</v>
      </c>
      <c r="AF639" s="38">
        <f>[2]Calculations!AO607</f>
        <v>0</v>
      </c>
      <c r="AG639" s="38">
        <f>[2]Calculations!AD607</f>
        <v>0</v>
      </c>
      <c r="AH639" s="38">
        <f>[2]Calculations!AP607</f>
        <v>0</v>
      </c>
      <c r="AI639" s="38">
        <f>[2]Calculations!AE607</f>
        <v>1.05398509454</v>
      </c>
      <c r="AJ639" s="38">
        <f>[2]Calculations!AQ607</f>
        <v>7.7441392388005976</v>
      </c>
      <c r="AK639" s="38">
        <f>[2]Calculations!AF607</f>
        <v>1.05398509454</v>
      </c>
      <c r="AL639" s="38">
        <f>[2]Calculations!AR607</f>
        <v>7.7441392388005976</v>
      </c>
      <c r="AM639" s="38">
        <f>[2]Calculations!AG607</f>
        <v>5.7200000000000001E-2</v>
      </c>
      <c r="AN639" s="38">
        <f>[2]Calculations!AS607</f>
        <v>0.42027611847084156</v>
      </c>
      <c r="AO639" s="38">
        <f>[2]Calculations!AH607</f>
        <v>0</v>
      </c>
      <c r="AP639" s="38">
        <f>[2]Calculations!AT607</f>
        <v>0</v>
      </c>
      <c r="AQ639" s="38">
        <f>[2]Calculations!AI607</f>
        <v>13.610145380000001</v>
      </c>
      <c r="AR639" s="38">
        <f>[2]Calculations!AU607</f>
        <v>100.00033342885064</v>
      </c>
      <c r="AS639" s="38">
        <f>[2]Calculations!AJ607</f>
        <v>0</v>
      </c>
      <c r="AT639" s="38">
        <f>[2]Calculations!AV607</f>
        <v>0</v>
      </c>
      <c r="AU639" s="38">
        <f>[2]Calculations!AK607</f>
        <v>0</v>
      </c>
      <c r="AV639" s="38">
        <f>[2]Calculations!AW607</f>
        <v>0</v>
      </c>
      <c r="AW639" s="13"/>
      <c r="AX639" s="13"/>
      <c r="AY639" s="85" t="str">
        <f>[2]Calculations!D607</f>
        <v>Land Supply 2018</v>
      </c>
    </row>
    <row r="640" spans="2:51" ht="26" x14ac:dyDescent="0.35">
      <c r="B640" s="13" t="str">
        <f>[2]Calculations!A608</f>
        <v>Harp_Cap_703</v>
      </c>
      <c r="C640" s="30" t="str">
        <f>[2]Calculations!B608</f>
        <v>Pleasant Street / Rochdale Road</v>
      </c>
      <c r="D640" s="13" t="str">
        <f>[2]Calculations!C608</f>
        <v>Residential</v>
      </c>
      <c r="E640" s="38">
        <f>[2]Calculations!E608</f>
        <v>9.4622899999999996E-2</v>
      </c>
      <c r="F640" s="38">
        <f>[2]Calculations!I608</f>
        <v>9.4622899999999996E-2</v>
      </c>
      <c r="G640" s="38">
        <f>[2]Calculations!M608</f>
        <v>100</v>
      </c>
      <c r="H640" s="38">
        <f>[2]Calculations!H608</f>
        <v>0</v>
      </c>
      <c r="I640" s="38">
        <f>[2]Calculations!L608</f>
        <v>0</v>
      </c>
      <c r="J640" s="38">
        <f>[2]Calculations!G608</f>
        <v>0</v>
      </c>
      <c r="K640" s="38">
        <f>[2]Calculations!K608</f>
        <v>0</v>
      </c>
      <c r="L640" s="38">
        <f>[2]Calculations!F608</f>
        <v>0</v>
      </c>
      <c r="M640" s="38">
        <f>[2]Calculations!J608</f>
        <v>0</v>
      </c>
      <c r="N640" s="38">
        <f>[2]Calculations!V608</f>
        <v>0</v>
      </c>
      <c r="O640" s="38">
        <f>[2]Calculations!W608</f>
        <v>0</v>
      </c>
      <c r="P640" s="38">
        <f>[2]Calculations!O608</f>
        <v>0</v>
      </c>
      <c r="Q640" s="38">
        <f>[2]Calculations!S608</f>
        <v>0</v>
      </c>
      <c r="R640" s="38">
        <f>[2]Calculations!Q608</f>
        <v>0</v>
      </c>
      <c r="S640" s="38">
        <f>[2]Calculations!T608</f>
        <v>0</v>
      </c>
      <c r="T640" s="38">
        <f>[2]Calculations!R608</f>
        <v>0</v>
      </c>
      <c r="U640" s="38">
        <f>[2]Calculations!U608</f>
        <v>0</v>
      </c>
      <c r="V640" s="38" t="str">
        <f>[2]Calculations!X608</f>
        <v>Not Modelled</v>
      </c>
      <c r="W640" s="38" t="str">
        <f>[2]Calculations!Y608</f>
        <v>N/A</v>
      </c>
      <c r="X640" s="38" t="s">
        <v>100</v>
      </c>
      <c r="Y640" s="73" t="s">
        <v>106</v>
      </c>
      <c r="Z640" s="74" t="s">
        <v>107</v>
      </c>
      <c r="AA640" s="38">
        <f>[2]Calculations!AA608</f>
        <v>0</v>
      </c>
      <c r="AB640" s="38">
        <f>[2]Calculations!AM608</f>
        <v>0</v>
      </c>
      <c r="AC640" s="38">
        <f>[2]Calculations!AB608</f>
        <v>0</v>
      </c>
      <c r="AD640" s="38">
        <f>[2]Calculations!AN608</f>
        <v>0</v>
      </c>
      <c r="AE640" s="38">
        <f>[2]Calculations!AC608</f>
        <v>0</v>
      </c>
      <c r="AF640" s="38">
        <f>[2]Calculations!AO608</f>
        <v>0</v>
      </c>
      <c r="AG640" s="38">
        <f>[2]Calculations!AD608</f>
        <v>0</v>
      </c>
      <c r="AH640" s="38">
        <f>[2]Calculations!AP608</f>
        <v>0</v>
      </c>
      <c r="AI640" s="38">
        <f>[2]Calculations!AE608</f>
        <v>0</v>
      </c>
      <c r="AJ640" s="38">
        <f>[2]Calculations!AQ608</f>
        <v>0</v>
      </c>
      <c r="AK640" s="38">
        <f>[2]Calculations!AF608</f>
        <v>0</v>
      </c>
      <c r="AL640" s="38">
        <f>[2]Calculations!AR608</f>
        <v>0</v>
      </c>
      <c r="AM640" s="38">
        <f>[2]Calculations!AG608</f>
        <v>0</v>
      </c>
      <c r="AN640" s="38">
        <f>[2]Calculations!AS608</f>
        <v>0</v>
      </c>
      <c r="AO640" s="38">
        <f>[2]Calculations!AH608</f>
        <v>0</v>
      </c>
      <c r="AP640" s="38">
        <f>[2]Calculations!AT608</f>
        <v>0</v>
      </c>
      <c r="AQ640" s="38">
        <f>[2]Calculations!AI608</f>
        <v>9.4622850002599998E-2</v>
      </c>
      <c r="AR640" s="38">
        <f>[2]Calculations!AU608</f>
        <v>99.999947161416543</v>
      </c>
      <c r="AS640" s="38">
        <f>[2]Calculations!AJ608</f>
        <v>0</v>
      </c>
      <c r="AT640" s="38">
        <f>[2]Calculations!AV608</f>
        <v>0</v>
      </c>
      <c r="AU640" s="38">
        <f>[2]Calculations!AK608</f>
        <v>0</v>
      </c>
      <c r="AV640" s="38">
        <f>[2]Calculations!AW608</f>
        <v>0</v>
      </c>
      <c r="AW640" s="13"/>
      <c r="AX640" s="13"/>
      <c r="AY640" s="85" t="str">
        <f>[2]Calculations!D608</f>
        <v>Land Supply 2018</v>
      </c>
    </row>
    <row r="641" spans="2:51" ht="14.5" x14ac:dyDescent="0.35">
      <c r="B641" s="13" t="str">
        <f>[2]Calculations!A609</f>
        <v>High_Cap_001</v>
      </c>
      <c r="C641" s="30" t="str">
        <f>[2]Calculations!B609</f>
        <v>Tweedle Common</v>
      </c>
      <c r="D641" s="13" t="str">
        <f>[2]Calculations!C609</f>
        <v>Residential</v>
      </c>
      <c r="E641" s="38">
        <f>[2]Calculations!E609</f>
        <v>2.0577399999999999</v>
      </c>
      <c r="F641" s="38">
        <f>[2]Calculations!I609</f>
        <v>2.0577399999999999</v>
      </c>
      <c r="G641" s="38">
        <f>[2]Calculations!M609</f>
        <v>100</v>
      </c>
      <c r="H641" s="38">
        <f>[2]Calculations!H609</f>
        <v>0</v>
      </c>
      <c r="I641" s="38">
        <f>[2]Calculations!L609</f>
        <v>0</v>
      </c>
      <c r="J641" s="38">
        <f>[2]Calculations!G609</f>
        <v>0</v>
      </c>
      <c r="K641" s="38">
        <f>[2]Calculations!K609</f>
        <v>0</v>
      </c>
      <c r="L641" s="38">
        <f>[2]Calculations!F609</f>
        <v>0</v>
      </c>
      <c r="M641" s="38">
        <f>[2]Calculations!J609</f>
        <v>0</v>
      </c>
      <c r="N641" s="38">
        <f>[2]Calculations!V609</f>
        <v>0</v>
      </c>
      <c r="O641" s="38">
        <f>[2]Calculations!W609</f>
        <v>0</v>
      </c>
      <c r="P641" s="38">
        <f>[2]Calculations!O609</f>
        <v>8.3016673505200006E-2</v>
      </c>
      <c r="Q641" s="38">
        <f>[2]Calculations!S609</f>
        <v>4.0343616543003495</v>
      </c>
      <c r="R641" s="38">
        <f>[2]Calculations!Q609</f>
        <v>7.3816673505200006E-2</v>
      </c>
      <c r="S641" s="38">
        <f>[2]Calculations!T609</f>
        <v>3.5872692130784265</v>
      </c>
      <c r="T641" s="38">
        <f>[2]Calculations!R609</f>
        <v>6.9311029958000004E-3</v>
      </c>
      <c r="U641" s="38">
        <f>[2]Calculations!U609</f>
        <v>0.33683084334269642</v>
      </c>
      <c r="V641" s="38" t="str">
        <f>[2]Calculations!X609</f>
        <v>Not Modelled</v>
      </c>
      <c r="W641" s="38" t="str">
        <f>[2]Calculations!Y609</f>
        <v>N/A</v>
      </c>
      <c r="X641" s="38" t="s">
        <v>100</v>
      </c>
      <c r="Y641" s="73" t="s">
        <v>105</v>
      </c>
      <c r="Z641" s="73" t="s">
        <v>1066</v>
      </c>
      <c r="AA641" s="38">
        <f>[2]Calculations!AA609</f>
        <v>0</v>
      </c>
      <c r="AB641" s="38">
        <f>[2]Calculations!AM609</f>
        <v>0</v>
      </c>
      <c r="AC641" s="38">
        <f>[2]Calculations!AB609</f>
        <v>0</v>
      </c>
      <c r="AD641" s="38">
        <f>[2]Calculations!AN609</f>
        <v>0</v>
      </c>
      <c r="AE641" s="38">
        <f>[2]Calculations!AC609</f>
        <v>0</v>
      </c>
      <c r="AF641" s="38">
        <f>[2]Calculations!AO609</f>
        <v>0</v>
      </c>
      <c r="AG641" s="38">
        <f>[2]Calculations!AD609</f>
        <v>0</v>
      </c>
      <c r="AH641" s="38">
        <f>[2]Calculations!AP609</f>
        <v>0</v>
      </c>
      <c r="AI641" s="38">
        <f>[2]Calculations!AE609</f>
        <v>0</v>
      </c>
      <c r="AJ641" s="38">
        <f>[2]Calculations!AQ609</f>
        <v>0</v>
      </c>
      <c r="AK641" s="38">
        <f>[2]Calculations!AF609</f>
        <v>0</v>
      </c>
      <c r="AL641" s="38">
        <f>[2]Calculations!AR609</f>
        <v>0</v>
      </c>
      <c r="AM641" s="38">
        <f>[2]Calculations!AG609</f>
        <v>0</v>
      </c>
      <c r="AN641" s="38">
        <f>[2]Calculations!AS609</f>
        <v>0</v>
      </c>
      <c r="AO641" s="38">
        <f>[2]Calculations!AH609</f>
        <v>0</v>
      </c>
      <c r="AP641" s="38">
        <f>[2]Calculations!AT609</f>
        <v>0</v>
      </c>
      <c r="AQ641" s="38">
        <f>[2]Calculations!AI609</f>
        <v>2.0577439500199999</v>
      </c>
      <c r="AR641" s="38">
        <f>[2]Calculations!AU609</f>
        <v>100.00019195913963</v>
      </c>
      <c r="AS641" s="38">
        <f>[2]Calculations!AJ609</f>
        <v>0</v>
      </c>
      <c r="AT641" s="38">
        <f>[2]Calculations!AV609</f>
        <v>0</v>
      </c>
      <c r="AU641" s="38">
        <f>[2]Calculations!AK609</f>
        <v>0</v>
      </c>
      <c r="AV641" s="38">
        <f>[2]Calculations!AW609</f>
        <v>0</v>
      </c>
      <c r="AW641" s="13"/>
      <c r="AX641" s="13"/>
      <c r="AY641" s="85" t="str">
        <f>[2]Calculations!D609</f>
        <v>Land Supply 2018</v>
      </c>
    </row>
    <row r="642" spans="2:51" ht="14.5" x14ac:dyDescent="0.35">
      <c r="B642" s="13" t="str">
        <f>[2]Calculations!A610</f>
        <v>High_Cap_003</v>
      </c>
      <c r="C642" s="30" t="str">
        <f>[2]Calculations!B610</f>
        <v>Riverdale Road sites</v>
      </c>
      <c r="D642" s="13" t="str">
        <f>[2]Calculations!C610</f>
        <v>Residential</v>
      </c>
      <c r="E642" s="38">
        <f>[2]Calculations!E610</f>
        <v>1.0013399999999999</v>
      </c>
      <c r="F642" s="38">
        <f>[2]Calculations!I610</f>
        <v>1.0013399999999999</v>
      </c>
      <c r="G642" s="38">
        <f>[2]Calculations!M610</f>
        <v>100</v>
      </c>
      <c r="H642" s="38">
        <f>[2]Calculations!H610</f>
        <v>0</v>
      </c>
      <c r="I642" s="38">
        <f>[2]Calculations!L610</f>
        <v>0</v>
      </c>
      <c r="J642" s="38">
        <f>[2]Calculations!G610</f>
        <v>0</v>
      </c>
      <c r="K642" s="38">
        <f>[2]Calculations!K610</f>
        <v>0</v>
      </c>
      <c r="L642" s="38">
        <f>[2]Calculations!F610</f>
        <v>0</v>
      </c>
      <c r="M642" s="38">
        <f>[2]Calculations!J610</f>
        <v>0</v>
      </c>
      <c r="N642" s="38">
        <f>[2]Calculations!V610</f>
        <v>0</v>
      </c>
      <c r="O642" s="38">
        <f>[2]Calculations!W610</f>
        <v>0</v>
      </c>
      <c r="P642" s="38">
        <f>[2]Calculations!O610</f>
        <v>2.2109434999259998E-3</v>
      </c>
      <c r="Q642" s="38">
        <f>[2]Calculations!S610</f>
        <v>0.22079848002936067</v>
      </c>
      <c r="R642" s="38">
        <f>[2]Calculations!Q610</f>
        <v>1.13143499926E-4</v>
      </c>
      <c r="S642" s="38">
        <f>[2]Calculations!T610</f>
        <v>1.1299209052469691E-2</v>
      </c>
      <c r="T642" s="38">
        <f>[2]Calculations!R610</f>
        <v>0</v>
      </c>
      <c r="U642" s="38">
        <f>[2]Calculations!U610</f>
        <v>0</v>
      </c>
      <c r="V642" s="38" t="str">
        <f>[2]Calculations!X610</f>
        <v>Not Modelled</v>
      </c>
      <c r="W642" s="38" t="str">
        <f>[2]Calculations!Y610</f>
        <v>N/A</v>
      </c>
      <c r="X642" s="38" t="s">
        <v>100</v>
      </c>
      <c r="Y642" s="73" t="s">
        <v>105</v>
      </c>
      <c r="Z642" s="73" t="s">
        <v>1066</v>
      </c>
      <c r="AA642" s="38">
        <f>[2]Calculations!AA610</f>
        <v>0</v>
      </c>
      <c r="AB642" s="38">
        <f>[2]Calculations!AM610</f>
        <v>0</v>
      </c>
      <c r="AC642" s="38">
        <f>[2]Calculations!AB610</f>
        <v>0</v>
      </c>
      <c r="AD642" s="38">
        <f>[2]Calculations!AN610</f>
        <v>0</v>
      </c>
      <c r="AE642" s="38">
        <f>[2]Calculations!AC610</f>
        <v>0</v>
      </c>
      <c r="AF642" s="38">
        <f>[2]Calculations!AO610</f>
        <v>0</v>
      </c>
      <c r="AG642" s="38">
        <f>[2]Calculations!AD610</f>
        <v>0</v>
      </c>
      <c r="AH642" s="38">
        <f>[2]Calculations!AP610</f>
        <v>0</v>
      </c>
      <c r="AI642" s="38">
        <f>[2]Calculations!AE610</f>
        <v>0</v>
      </c>
      <c r="AJ642" s="38">
        <f>[2]Calculations!AQ610</f>
        <v>0</v>
      </c>
      <c r="AK642" s="38">
        <f>[2]Calculations!AF610</f>
        <v>0</v>
      </c>
      <c r="AL642" s="38">
        <f>[2]Calculations!AR610</f>
        <v>0</v>
      </c>
      <c r="AM642" s="38">
        <f>[2]Calculations!AG610</f>
        <v>0</v>
      </c>
      <c r="AN642" s="38">
        <f>[2]Calculations!AS610</f>
        <v>0</v>
      </c>
      <c r="AO642" s="38">
        <f>[2]Calculations!AH610</f>
        <v>0</v>
      </c>
      <c r="AP642" s="38">
        <f>[2]Calculations!AT610</f>
        <v>0</v>
      </c>
      <c r="AQ642" s="38">
        <f>[2]Calculations!AI610</f>
        <v>1.0013439099999999</v>
      </c>
      <c r="AR642" s="38">
        <f>[2]Calculations!AU610</f>
        <v>100.00039047676114</v>
      </c>
      <c r="AS642" s="38">
        <f>[2]Calculations!AJ610</f>
        <v>0</v>
      </c>
      <c r="AT642" s="38">
        <f>[2]Calculations!AV610</f>
        <v>0</v>
      </c>
      <c r="AU642" s="38">
        <f>[2]Calculations!AK610</f>
        <v>0</v>
      </c>
      <c r="AV642" s="38">
        <f>[2]Calculations!AW610</f>
        <v>0</v>
      </c>
      <c r="AW642" s="13"/>
      <c r="AX642" s="13"/>
      <c r="AY642" s="85" t="str">
        <f>[2]Calculations!D610</f>
        <v>Land Supply 2018</v>
      </c>
    </row>
    <row r="643" spans="2:51" ht="14.5" x14ac:dyDescent="0.35">
      <c r="B643" s="13" t="str">
        <f>[2]Calculations!A611</f>
        <v>High_Cap_010</v>
      </c>
      <c r="C643" s="30" t="str">
        <f>[2]Calculations!B611</f>
        <v>Riverdale Road Sites</v>
      </c>
      <c r="D643" s="13" t="str">
        <f>[2]Calculations!C611</f>
        <v>Residential</v>
      </c>
      <c r="E643" s="38">
        <f>[2]Calculations!E611</f>
        <v>1.3279399999999999</v>
      </c>
      <c r="F643" s="38">
        <f>[2]Calculations!I611</f>
        <v>1.3279399999999999</v>
      </c>
      <c r="G643" s="38">
        <f>[2]Calculations!M611</f>
        <v>100</v>
      </c>
      <c r="H643" s="38">
        <f>[2]Calculations!H611</f>
        <v>0</v>
      </c>
      <c r="I643" s="38">
        <f>[2]Calculations!L611</f>
        <v>0</v>
      </c>
      <c r="J643" s="38">
        <f>[2]Calculations!G611</f>
        <v>0</v>
      </c>
      <c r="K643" s="38">
        <f>[2]Calculations!K611</f>
        <v>0</v>
      </c>
      <c r="L643" s="38">
        <f>[2]Calculations!F611</f>
        <v>0</v>
      </c>
      <c r="M643" s="38">
        <f>[2]Calculations!J611</f>
        <v>0</v>
      </c>
      <c r="N643" s="38">
        <f>[2]Calculations!V611</f>
        <v>0</v>
      </c>
      <c r="O643" s="38">
        <f>[2]Calculations!W611</f>
        <v>0</v>
      </c>
      <c r="P643" s="38">
        <f>[2]Calculations!O611</f>
        <v>3.9785048776199997E-2</v>
      </c>
      <c r="Q643" s="38">
        <f>[2]Calculations!S611</f>
        <v>2.9959974679729506</v>
      </c>
      <c r="R643" s="38">
        <f>[2]Calculations!Q611</f>
        <v>3.9785048776199997E-2</v>
      </c>
      <c r="S643" s="38">
        <f>[2]Calculations!T611</f>
        <v>2.9959974679729506</v>
      </c>
      <c r="T643" s="38">
        <f>[2]Calculations!R611</f>
        <v>1.5228928009600001E-2</v>
      </c>
      <c r="U643" s="38">
        <f>[2]Calculations!U611</f>
        <v>1.1468084408632921</v>
      </c>
      <c r="V643" s="38" t="str">
        <f>[2]Calculations!X611</f>
        <v>Not Modelled</v>
      </c>
      <c r="W643" s="38" t="str">
        <f>[2]Calculations!Y611</f>
        <v>N/A</v>
      </c>
      <c r="X643" s="38" t="s">
        <v>100</v>
      </c>
      <c r="Y643" s="73" t="s">
        <v>105</v>
      </c>
      <c r="Z643" s="73" t="s">
        <v>1066</v>
      </c>
      <c r="AA643" s="38">
        <f>[2]Calculations!AA611</f>
        <v>0</v>
      </c>
      <c r="AB643" s="38">
        <f>[2]Calculations!AM611</f>
        <v>0</v>
      </c>
      <c r="AC643" s="38">
        <f>[2]Calculations!AB611</f>
        <v>0</v>
      </c>
      <c r="AD643" s="38">
        <f>[2]Calculations!AN611</f>
        <v>0</v>
      </c>
      <c r="AE643" s="38">
        <f>[2]Calculations!AC611</f>
        <v>0</v>
      </c>
      <c r="AF643" s="38">
        <f>[2]Calculations!AO611</f>
        <v>0</v>
      </c>
      <c r="AG643" s="38">
        <f>[2]Calculations!AD611</f>
        <v>0</v>
      </c>
      <c r="AH643" s="38">
        <f>[2]Calculations!AP611</f>
        <v>0</v>
      </c>
      <c r="AI643" s="38">
        <f>[2]Calculations!AE611</f>
        <v>0</v>
      </c>
      <c r="AJ643" s="38">
        <f>[2]Calculations!AQ611</f>
        <v>0</v>
      </c>
      <c r="AK643" s="38">
        <f>[2]Calculations!AF611</f>
        <v>0</v>
      </c>
      <c r="AL643" s="38">
        <f>[2]Calculations!AR611</f>
        <v>0</v>
      </c>
      <c r="AM643" s="38">
        <f>[2]Calculations!AG611</f>
        <v>4.1228899788100003E-3</v>
      </c>
      <c r="AN643" s="38">
        <f>[2]Calculations!AS611</f>
        <v>0.3104726101186801</v>
      </c>
      <c r="AO643" s="38">
        <f>[2]Calculations!AH611</f>
        <v>0</v>
      </c>
      <c r="AP643" s="38">
        <f>[2]Calculations!AT611</f>
        <v>0</v>
      </c>
      <c r="AQ643" s="38">
        <f>[2]Calculations!AI611</f>
        <v>1.3279410700000001</v>
      </c>
      <c r="AR643" s="38">
        <f>[2]Calculations!AU611</f>
        <v>100.00008057592964</v>
      </c>
      <c r="AS643" s="38">
        <f>[2]Calculations!AJ611</f>
        <v>0</v>
      </c>
      <c r="AT643" s="38">
        <f>[2]Calculations!AV611</f>
        <v>0</v>
      </c>
      <c r="AU643" s="38">
        <f>[2]Calculations!AK611</f>
        <v>0</v>
      </c>
      <c r="AV643" s="38">
        <f>[2]Calculations!AW611</f>
        <v>0</v>
      </c>
      <c r="AW643" s="13"/>
      <c r="AX643" s="13"/>
      <c r="AY643" s="85" t="str">
        <f>[2]Calculations!D611</f>
        <v>Land Supply 2018</v>
      </c>
    </row>
    <row r="644" spans="2:51" ht="14.5" x14ac:dyDescent="0.35">
      <c r="B644" s="13" t="str">
        <f>[2]Calculations!A612</f>
        <v>High_Cap_023</v>
      </c>
      <c r="C644" s="30" t="str">
        <f>[2]Calculations!B612</f>
        <v>Off Boothroyden Road</v>
      </c>
      <c r="D644" s="13" t="str">
        <f>[2]Calculations!C612</f>
        <v>Residential</v>
      </c>
      <c r="E644" s="38">
        <f>[2]Calculations!E612</f>
        <v>0.74785100000000004</v>
      </c>
      <c r="F644" s="38">
        <f>[2]Calculations!I612</f>
        <v>0.74785100000000004</v>
      </c>
      <c r="G644" s="38">
        <f>[2]Calculations!M612</f>
        <v>100</v>
      </c>
      <c r="H644" s="38">
        <f>[2]Calculations!H612</f>
        <v>0</v>
      </c>
      <c r="I644" s="38">
        <f>[2]Calculations!L612</f>
        <v>0</v>
      </c>
      <c r="J644" s="38">
        <f>[2]Calculations!G612</f>
        <v>0</v>
      </c>
      <c r="K644" s="38">
        <f>[2]Calculations!K612</f>
        <v>0</v>
      </c>
      <c r="L644" s="38">
        <f>[2]Calculations!F612</f>
        <v>0</v>
      </c>
      <c r="M644" s="38">
        <f>[2]Calculations!J612</f>
        <v>0</v>
      </c>
      <c r="N644" s="38">
        <f>[2]Calculations!V612</f>
        <v>0</v>
      </c>
      <c r="O644" s="38">
        <f>[2]Calculations!W612</f>
        <v>0</v>
      </c>
      <c r="P644" s="38">
        <f>[2]Calculations!O612</f>
        <v>0.13956449013290001</v>
      </c>
      <c r="Q644" s="38">
        <f>[2]Calculations!S612</f>
        <v>18.662071740614106</v>
      </c>
      <c r="R644" s="38">
        <f>[2]Calculations!Q612</f>
        <v>9.3830790132899994E-2</v>
      </c>
      <c r="S644" s="38">
        <f>[2]Calculations!T612</f>
        <v>12.546722560095525</v>
      </c>
      <c r="T644" s="38">
        <f>[2]Calculations!R612</f>
        <v>7.3102827308899998E-2</v>
      </c>
      <c r="U644" s="38">
        <f>[2]Calculations!U612</f>
        <v>9.7750524247343371</v>
      </c>
      <c r="V644" s="38" t="str">
        <f>[2]Calculations!X612</f>
        <v>Not Modelled</v>
      </c>
      <c r="W644" s="38" t="str">
        <f>[2]Calculations!Y612</f>
        <v>N/A</v>
      </c>
      <c r="X644" s="38" t="s">
        <v>100</v>
      </c>
      <c r="Y644" s="73" t="s">
        <v>108</v>
      </c>
      <c r="Z644" s="73" t="s">
        <v>109</v>
      </c>
      <c r="AA644" s="38">
        <f>[2]Calculations!AA612</f>
        <v>0</v>
      </c>
      <c r="AB644" s="38">
        <f>[2]Calculations!AM612</f>
        <v>0</v>
      </c>
      <c r="AC644" s="38">
        <f>[2]Calculations!AB612</f>
        <v>0</v>
      </c>
      <c r="AD644" s="38">
        <f>[2]Calculations!AN612</f>
        <v>0</v>
      </c>
      <c r="AE644" s="38">
        <f>[2]Calculations!AC612</f>
        <v>0</v>
      </c>
      <c r="AF644" s="38">
        <f>[2]Calculations!AO612</f>
        <v>0</v>
      </c>
      <c r="AG644" s="38">
        <f>[2]Calculations!AD612</f>
        <v>0</v>
      </c>
      <c r="AH644" s="38">
        <f>[2]Calculations!AP612</f>
        <v>0</v>
      </c>
      <c r="AI644" s="38">
        <f>[2]Calculations!AE612</f>
        <v>0</v>
      </c>
      <c r="AJ644" s="38">
        <f>[2]Calculations!AQ612</f>
        <v>0</v>
      </c>
      <c r="AK644" s="38">
        <f>[2]Calculations!AF612</f>
        <v>0</v>
      </c>
      <c r="AL644" s="38">
        <f>[2]Calculations!AR612</f>
        <v>0</v>
      </c>
      <c r="AM644" s="38">
        <f>[2]Calculations!AG612</f>
        <v>0</v>
      </c>
      <c r="AN644" s="38">
        <f>[2]Calculations!AS612</f>
        <v>0</v>
      </c>
      <c r="AO644" s="38">
        <f>[2]Calculations!AH612</f>
        <v>0</v>
      </c>
      <c r="AP644" s="38">
        <f>[2]Calculations!AT612</f>
        <v>0</v>
      </c>
      <c r="AQ644" s="38">
        <f>[2]Calculations!AI612</f>
        <v>0.74785110000499999</v>
      </c>
      <c r="AR644" s="38">
        <f>[2]Calculations!AU612</f>
        <v>100.00001337231615</v>
      </c>
      <c r="AS644" s="38">
        <f>[2]Calculations!AJ612</f>
        <v>0</v>
      </c>
      <c r="AT644" s="38">
        <f>[2]Calculations!AV612</f>
        <v>0</v>
      </c>
      <c r="AU644" s="38">
        <f>[2]Calculations!AK612</f>
        <v>0</v>
      </c>
      <c r="AV644" s="38">
        <f>[2]Calculations!AW612</f>
        <v>0</v>
      </c>
      <c r="AW644" s="13"/>
      <c r="AX644" s="13"/>
      <c r="AY644" s="85" t="str">
        <f>[2]Calculations!D612</f>
        <v>Land Supply 2018</v>
      </c>
    </row>
    <row r="645" spans="2:51" ht="14.5" x14ac:dyDescent="0.35">
      <c r="B645" s="13" t="str">
        <f>[2]Calculations!A613</f>
        <v>High_Cap_041</v>
      </c>
      <c r="C645" s="30" t="str">
        <f>[2]Calculations!B613</f>
        <v>Symond Road</v>
      </c>
      <c r="D645" s="13" t="str">
        <f>[2]Calculations!C613</f>
        <v>Residential</v>
      </c>
      <c r="E645" s="38">
        <f>[2]Calculations!E613</f>
        <v>0.65668300000000002</v>
      </c>
      <c r="F645" s="38">
        <f>[2]Calculations!I613</f>
        <v>0.65668300000000002</v>
      </c>
      <c r="G645" s="38">
        <f>[2]Calculations!M613</f>
        <v>100</v>
      </c>
      <c r="H645" s="38">
        <f>[2]Calculations!H613</f>
        <v>0</v>
      </c>
      <c r="I645" s="38">
        <f>[2]Calculations!L613</f>
        <v>0</v>
      </c>
      <c r="J645" s="38">
        <f>[2]Calculations!G613</f>
        <v>0</v>
      </c>
      <c r="K645" s="38">
        <f>[2]Calculations!K613</f>
        <v>0</v>
      </c>
      <c r="L645" s="38">
        <f>[2]Calculations!F613</f>
        <v>0</v>
      </c>
      <c r="M645" s="38">
        <f>[2]Calculations!J613</f>
        <v>0</v>
      </c>
      <c r="N645" s="38">
        <f>[2]Calculations!V613</f>
        <v>0</v>
      </c>
      <c r="O645" s="38">
        <f>[2]Calculations!W613</f>
        <v>0</v>
      </c>
      <c r="P645" s="38">
        <f>[2]Calculations!O613</f>
        <v>0.132949902146</v>
      </c>
      <c r="Q645" s="38">
        <f>[2]Calculations!S613</f>
        <v>20.245674419164192</v>
      </c>
      <c r="R645" s="38">
        <f>[2]Calculations!Q613</f>
        <v>5.1168802146000003E-2</v>
      </c>
      <c r="S645" s="38">
        <f>[2]Calculations!T613</f>
        <v>7.7920095610819837</v>
      </c>
      <c r="T645" s="38">
        <f>[2]Calculations!R613</f>
        <v>3.56E-2</v>
      </c>
      <c r="U645" s="38">
        <f>[2]Calculations!U613</f>
        <v>5.4211849552980658</v>
      </c>
      <c r="V645" s="38" t="str">
        <f>[2]Calculations!X613</f>
        <v>Not Modelled</v>
      </c>
      <c r="W645" s="38" t="str">
        <f>[2]Calculations!Y613</f>
        <v>N/A</v>
      </c>
      <c r="X645" s="38" t="s">
        <v>100</v>
      </c>
      <c r="Y645" s="73" t="s">
        <v>105</v>
      </c>
      <c r="Z645" s="73" t="s">
        <v>1066</v>
      </c>
      <c r="AA645" s="38">
        <f>[2]Calculations!AA613</f>
        <v>0</v>
      </c>
      <c r="AB645" s="38">
        <f>[2]Calculations!AM613</f>
        <v>0</v>
      </c>
      <c r="AC645" s="38">
        <f>[2]Calculations!AB613</f>
        <v>0</v>
      </c>
      <c r="AD645" s="38">
        <f>[2]Calculations!AN613</f>
        <v>0</v>
      </c>
      <c r="AE645" s="38">
        <f>[2]Calculations!AC613</f>
        <v>0</v>
      </c>
      <c r="AF645" s="38">
        <f>[2]Calculations!AO613</f>
        <v>0</v>
      </c>
      <c r="AG645" s="38">
        <f>[2]Calculations!AD613</f>
        <v>0</v>
      </c>
      <c r="AH645" s="38">
        <f>[2]Calculations!AP613</f>
        <v>0</v>
      </c>
      <c r="AI645" s="38">
        <f>[2]Calculations!AE613</f>
        <v>0</v>
      </c>
      <c r="AJ645" s="38">
        <f>[2]Calculations!AQ613</f>
        <v>0</v>
      </c>
      <c r="AK645" s="38">
        <f>[2]Calculations!AF613</f>
        <v>0</v>
      </c>
      <c r="AL645" s="38">
        <f>[2]Calculations!AR613</f>
        <v>0</v>
      </c>
      <c r="AM645" s="38">
        <f>[2]Calculations!AG613</f>
        <v>0</v>
      </c>
      <c r="AN645" s="38">
        <f>[2]Calculations!AS613</f>
        <v>0</v>
      </c>
      <c r="AO645" s="38">
        <f>[2]Calculations!AH613</f>
        <v>0</v>
      </c>
      <c r="AP645" s="38">
        <f>[2]Calculations!AT613</f>
        <v>0</v>
      </c>
      <c r="AQ645" s="38">
        <f>[2]Calculations!AI613</f>
        <v>0.65668276999499997</v>
      </c>
      <c r="AR645" s="38">
        <f>[2]Calculations!AU613</f>
        <v>99.999964974729053</v>
      </c>
      <c r="AS645" s="38">
        <f>[2]Calculations!AJ613</f>
        <v>0</v>
      </c>
      <c r="AT645" s="38">
        <f>[2]Calculations!AV613</f>
        <v>0</v>
      </c>
      <c r="AU645" s="38">
        <f>[2]Calculations!AK613</f>
        <v>0</v>
      </c>
      <c r="AV645" s="38">
        <f>[2]Calculations!AW613</f>
        <v>0</v>
      </c>
      <c r="AW645" s="13"/>
      <c r="AX645" s="13"/>
      <c r="AY645" s="85" t="str">
        <f>[2]Calculations!D613</f>
        <v>Land Supply 2018</v>
      </c>
    </row>
    <row r="646" spans="2:51" ht="26" x14ac:dyDescent="0.35">
      <c r="B646" s="13" t="str">
        <f>[2]Calculations!A614</f>
        <v>High_Cap_075</v>
      </c>
      <c r="C646" s="30" t="str">
        <f>[2]Calculations!B614</f>
        <v>Chain Road</v>
      </c>
      <c r="D646" s="13" t="str">
        <f>[2]Calculations!C614</f>
        <v>Residential</v>
      </c>
      <c r="E646" s="38">
        <f>[2]Calculations!E614</f>
        <v>0.362371</v>
      </c>
      <c r="F646" s="38">
        <f>[2]Calculations!I614</f>
        <v>0.362371</v>
      </c>
      <c r="G646" s="38">
        <f>[2]Calculations!M614</f>
        <v>100</v>
      </c>
      <c r="H646" s="38">
        <f>[2]Calculations!H614</f>
        <v>0</v>
      </c>
      <c r="I646" s="38">
        <f>[2]Calculations!L614</f>
        <v>0</v>
      </c>
      <c r="J646" s="38">
        <f>[2]Calculations!G614</f>
        <v>0</v>
      </c>
      <c r="K646" s="38">
        <f>[2]Calculations!K614</f>
        <v>0</v>
      </c>
      <c r="L646" s="38">
        <f>[2]Calculations!F614</f>
        <v>0</v>
      </c>
      <c r="M646" s="38">
        <f>[2]Calculations!J614</f>
        <v>0</v>
      </c>
      <c r="N646" s="38">
        <f>[2]Calculations!V614</f>
        <v>0</v>
      </c>
      <c r="O646" s="38">
        <f>[2]Calculations!W614</f>
        <v>0</v>
      </c>
      <c r="P646" s="38">
        <f>[2]Calculations!O614</f>
        <v>0</v>
      </c>
      <c r="Q646" s="38">
        <f>[2]Calculations!S614</f>
        <v>0</v>
      </c>
      <c r="R646" s="38">
        <f>[2]Calculations!Q614</f>
        <v>0</v>
      </c>
      <c r="S646" s="38">
        <f>[2]Calculations!T614</f>
        <v>0</v>
      </c>
      <c r="T646" s="38">
        <f>[2]Calculations!R614</f>
        <v>0</v>
      </c>
      <c r="U646" s="38">
        <f>[2]Calculations!U614</f>
        <v>0</v>
      </c>
      <c r="V646" s="38" t="str">
        <f>[2]Calculations!X614</f>
        <v>Not Modelled</v>
      </c>
      <c r="W646" s="38" t="str">
        <f>[2]Calculations!Y614</f>
        <v>N/A</v>
      </c>
      <c r="X646" s="38" t="s">
        <v>100</v>
      </c>
      <c r="Y646" s="73" t="s">
        <v>106</v>
      </c>
      <c r="Z646" s="74" t="s">
        <v>107</v>
      </c>
      <c r="AA646" s="38">
        <f>[2]Calculations!AA614</f>
        <v>0</v>
      </c>
      <c r="AB646" s="38">
        <f>[2]Calculations!AM614</f>
        <v>0</v>
      </c>
      <c r="AC646" s="38">
        <f>[2]Calculations!AB614</f>
        <v>0</v>
      </c>
      <c r="AD646" s="38">
        <f>[2]Calculations!AN614</f>
        <v>0</v>
      </c>
      <c r="AE646" s="38">
        <f>[2]Calculations!AC614</f>
        <v>0</v>
      </c>
      <c r="AF646" s="38">
        <f>[2]Calculations!AO614</f>
        <v>0</v>
      </c>
      <c r="AG646" s="38">
        <f>[2]Calculations!AD614</f>
        <v>0</v>
      </c>
      <c r="AH646" s="38">
        <f>[2]Calculations!AP614</f>
        <v>0</v>
      </c>
      <c r="AI646" s="38">
        <f>[2]Calculations!AE614</f>
        <v>0</v>
      </c>
      <c r="AJ646" s="38">
        <f>[2]Calculations!AQ614</f>
        <v>0</v>
      </c>
      <c r="AK646" s="38">
        <f>[2]Calculations!AF614</f>
        <v>0</v>
      </c>
      <c r="AL646" s="38">
        <f>[2]Calculations!AR614</f>
        <v>0</v>
      </c>
      <c r="AM646" s="38">
        <f>[2]Calculations!AG614</f>
        <v>0</v>
      </c>
      <c r="AN646" s="38">
        <f>[2]Calculations!AS614</f>
        <v>0</v>
      </c>
      <c r="AO646" s="38">
        <f>[2]Calculations!AH614</f>
        <v>0</v>
      </c>
      <c r="AP646" s="38">
        <f>[2]Calculations!AT614</f>
        <v>0</v>
      </c>
      <c r="AQ646" s="38">
        <f>[2]Calculations!AI614</f>
        <v>0.36237085000300001</v>
      </c>
      <c r="AR646" s="38">
        <f>[2]Calculations!AU614</f>
        <v>99.999958606786961</v>
      </c>
      <c r="AS646" s="38">
        <f>[2]Calculations!AJ614</f>
        <v>0</v>
      </c>
      <c r="AT646" s="38">
        <f>[2]Calculations!AV614</f>
        <v>0</v>
      </c>
      <c r="AU646" s="38">
        <f>[2]Calculations!AK614</f>
        <v>0</v>
      </c>
      <c r="AV646" s="38">
        <f>[2]Calculations!AW614</f>
        <v>0</v>
      </c>
      <c r="AW646" s="13"/>
      <c r="AX646" s="13"/>
      <c r="AY646" s="85" t="str">
        <f>[2]Calculations!D614</f>
        <v>Land Supply 2018</v>
      </c>
    </row>
    <row r="647" spans="2:51" ht="14.5" x14ac:dyDescent="0.35">
      <c r="B647" s="13" t="str">
        <f>[2]Calculations!A615</f>
        <v>High_Cap_400</v>
      </c>
      <c r="C647" s="30" t="str">
        <f>[2]Calculations!B615</f>
        <v>Nutbank Common</v>
      </c>
      <c r="D647" s="13" t="str">
        <f>[2]Calculations!C615</f>
        <v>Residential</v>
      </c>
      <c r="E647" s="38">
        <f>[2]Calculations!E615</f>
        <v>6.7811500000000002</v>
      </c>
      <c r="F647" s="38">
        <f>[2]Calculations!I615</f>
        <v>6.7811500000000002</v>
      </c>
      <c r="G647" s="38">
        <f>[2]Calculations!M615</f>
        <v>100</v>
      </c>
      <c r="H647" s="38">
        <f>[2]Calculations!H615</f>
        <v>0</v>
      </c>
      <c r="I647" s="38">
        <f>[2]Calculations!L615</f>
        <v>0</v>
      </c>
      <c r="J647" s="38">
        <f>[2]Calculations!G615</f>
        <v>0</v>
      </c>
      <c r="K647" s="38">
        <f>[2]Calculations!K615</f>
        <v>0</v>
      </c>
      <c r="L647" s="38">
        <f>[2]Calculations!F615</f>
        <v>0</v>
      </c>
      <c r="M647" s="38">
        <f>[2]Calculations!J615</f>
        <v>0</v>
      </c>
      <c r="N647" s="38">
        <f>[2]Calculations!V615</f>
        <v>0</v>
      </c>
      <c r="O647" s="38">
        <f>[2]Calculations!W615</f>
        <v>0</v>
      </c>
      <c r="P647" s="38">
        <f>[2]Calculations!O615</f>
        <v>0.19742731976979999</v>
      </c>
      <c r="Q647" s="38">
        <f>[2]Calculations!S615</f>
        <v>2.9114135474042011</v>
      </c>
      <c r="R647" s="38">
        <f>[2]Calculations!Q615</f>
        <v>5.6051319769800004E-2</v>
      </c>
      <c r="S647" s="38">
        <f>[2]Calculations!T615</f>
        <v>0.82657542997574152</v>
      </c>
      <c r="T647" s="38">
        <f>[2]Calculations!R615</f>
        <v>2.61252649214E-2</v>
      </c>
      <c r="U647" s="38">
        <f>[2]Calculations!U615</f>
        <v>0.38526304419456875</v>
      </c>
      <c r="V647" s="38" t="str">
        <f>[2]Calculations!X615</f>
        <v>Not Modelled</v>
      </c>
      <c r="W647" s="38" t="str">
        <f>[2]Calculations!Y615</f>
        <v>N/A</v>
      </c>
      <c r="X647" s="38" t="s">
        <v>100</v>
      </c>
      <c r="Y647" s="73" t="s">
        <v>105</v>
      </c>
      <c r="Z647" s="73" t="s">
        <v>1066</v>
      </c>
      <c r="AA647" s="38">
        <f>[2]Calculations!AA615</f>
        <v>0</v>
      </c>
      <c r="AB647" s="38">
        <f>[2]Calculations!AM615</f>
        <v>0</v>
      </c>
      <c r="AC647" s="38">
        <f>[2]Calculations!AB615</f>
        <v>0</v>
      </c>
      <c r="AD647" s="38">
        <f>[2]Calculations!AN615</f>
        <v>0</v>
      </c>
      <c r="AE647" s="38">
        <f>[2]Calculations!AC615</f>
        <v>0</v>
      </c>
      <c r="AF647" s="38">
        <f>[2]Calculations!AO615</f>
        <v>0</v>
      </c>
      <c r="AG647" s="38">
        <f>[2]Calculations!AD615</f>
        <v>0</v>
      </c>
      <c r="AH647" s="38">
        <f>[2]Calculations!AP615</f>
        <v>0</v>
      </c>
      <c r="AI647" s="38">
        <f>[2]Calculations!AE615</f>
        <v>1.0529006598499999</v>
      </c>
      <c r="AJ647" s="38">
        <f>[2]Calculations!AQ615</f>
        <v>15.526874642944041</v>
      </c>
      <c r="AK647" s="38">
        <f>[2]Calculations!AF615</f>
        <v>1.0529006598499999</v>
      </c>
      <c r="AL647" s="38">
        <f>[2]Calculations!AR615</f>
        <v>15.526874642944041</v>
      </c>
      <c r="AM647" s="38">
        <f>[2]Calculations!AG615</f>
        <v>1.9386720863200001E-2</v>
      </c>
      <c r="AN647" s="38">
        <f>[2]Calculations!AS615</f>
        <v>0.28589134384580789</v>
      </c>
      <c r="AO647" s="38">
        <f>[2]Calculations!AH615</f>
        <v>0</v>
      </c>
      <c r="AP647" s="38">
        <f>[2]Calculations!AT615</f>
        <v>0</v>
      </c>
      <c r="AQ647" s="38">
        <f>[2]Calculations!AI615</f>
        <v>6.7811523599700001</v>
      </c>
      <c r="AR647" s="38">
        <f>[2]Calculations!AU615</f>
        <v>100.00003480191413</v>
      </c>
      <c r="AS647" s="38">
        <f>[2]Calculations!AJ615</f>
        <v>0</v>
      </c>
      <c r="AT647" s="38">
        <f>[2]Calculations!AV615</f>
        <v>0</v>
      </c>
      <c r="AU647" s="38">
        <f>[2]Calculations!AK615</f>
        <v>0</v>
      </c>
      <c r="AV647" s="38">
        <f>[2]Calculations!AW615</f>
        <v>0</v>
      </c>
      <c r="AW647" s="13"/>
      <c r="AX647" s="13"/>
      <c r="AY647" s="85" t="str">
        <f>[2]Calculations!D615</f>
        <v>Land Supply 2018</v>
      </c>
    </row>
    <row r="648" spans="2:51" ht="14.5" x14ac:dyDescent="0.35">
      <c r="B648" s="13" t="str">
        <f>[2]Calculations!A616</f>
        <v>High_Cap_401</v>
      </c>
      <c r="C648" s="30" t="str">
        <f>[2]Calculations!B616</f>
        <v>Chain Rd / Blackley Education Village (surplus land)</v>
      </c>
      <c r="D648" s="13" t="str">
        <f>[2]Calculations!C616</f>
        <v>Residential</v>
      </c>
      <c r="E648" s="38">
        <f>[2]Calculations!E616</f>
        <v>0.76405100000000004</v>
      </c>
      <c r="F648" s="38">
        <f>[2]Calculations!I616</f>
        <v>0.76405100000000004</v>
      </c>
      <c r="G648" s="38">
        <f>[2]Calculations!M616</f>
        <v>100</v>
      </c>
      <c r="H648" s="38">
        <f>[2]Calculations!H616</f>
        <v>0</v>
      </c>
      <c r="I648" s="38">
        <f>[2]Calculations!L616</f>
        <v>0</v>
      </c>
      <c r="J648" s="38">
        <f>[2]Calculations!G616</f>
        <v>0</v>
      </c>
      <c r="K648" s="38">
        <f>[2]Calculations!K616</f>
        <v>0</v>
      </c>
      <c r="L648" s="38">
        <f>[2]Calculations!F616</f>
        <v>0</v>
      </c>
      <c r="M648" s="38">
        <f>[2]Calculations!J616</f>
        <v>0</v>
      </c>
      <c r="N648" s="38">
        <f>[2]Calculations!V616</f>
        <v>0</v>
      </c>
      <c r="O648" s="38">
        <f>[2]Calculations!W616</f>
        <v>0</v>
      </c>
      <c r="P648" s="38">
        <f>[2]Calculations!O616</f>
        <v>1.0228077920110001E-2</v>
      </c>
      <c r="Q648" s="38">
        <f>[2]Calculations!S616</f>
        <v>1.3386642933665422</v>
      </c>
      <c r="R648" s="38">
        <f>[2]Calculations!Q616</f>
        <v>5.1217279201099999E-3</v>
      </c>
      <c r="S648" s="38">
        <f>[2]Calculations!T616</f>
        <v>0.67033848789020622</v>
      </c>
      <c r="T648" s="38">
        <f>[2]Calculations!R616</f>
        <v>0</v>
      </c>
      <c r="U648" s="38">
        <f>[2]Calculations!U616</f>
        <v>0</v>
      </c>
      <c r="V648" s="38" t="str">
        <f>[2]Calculations!X616</f>
        <v>Not Modelled</v>
      </c>
      <c r="W648" s="38" t="str">
        <f>[2]Calculations!Y616</f>
        <v>N/A</v>
      </c>
      <c r="X648" s="38" t="s">
        <v>100</v>
      </c>
      <c r="Y648" s="73" t="s">
        <v>105</v>
      </c>
      <c r="Z648" s="73" t="s">
        <v>1066</v>
      </c>
      <c r="AA648" s="38">
        <f>[2]Calculations!AA616</f>
        <v>0</v>
      </c>
      <c r="AB648" s="38">
        <f>[2]Calculations!AM616</f>
        <v>0</v>
      </c>
      <c r="AC648" s="38">
        <f>[2]Calculations!AB616</f>
        <v>0</v>
      </c>
      <c r="AD648" s="38">
        <f>[2]Calculations!AN616</f>
        <v>0</v>
      </c>
      <c r="AE648" s="38">
        <f>[2]Calculations!AC616</f>
        <v>0</v>
      </c>
      <c r="AF648" s="38">
        <f>[2]Calculations!AO616</f>
        <v>0</v>
      </c>
      <c r="AG648" s="38">
        <f>[2]Calculations!AD616</f>
        <v>0</v>
      </c>
      <c r="AH648" s="38">
        <f>[2]Calculations!AP616</f>
        <v>0</v>
      </c>
      <c r="AI648" s="38">
        <f>[2]Calculations!AE616</f>
        <v>0</v>
      </c>
      <c r="AJ648" s="38">
        <f>[2]Calculations!AQ616</f>
        <v>0</v>
      </c>
      <c r="AK648" s="38">
        <f>[2]Calculations!AF616</f>
        <v>0</v>
      </c>
      <c r="AL648" s="38">
        <f>[2]Calculations!AR616</f>
        <v>0</v>
      </c>
      <c r="AM648" s="38">
        <f>[2]Calculations!AG616</f>
        <v>0</v>
      </c>
      <c r="AN648" s="38">
        <f>[2]Calculations!AS616</f>
        <v>0</v>
      </c>
      <c r="AO648" s="38">
        <f>[2]Calculations!AH616</f>
        <v>0</v>
      </c>
      <c r="AP648" s="38">
        <f>[2]Calculations!AT616</f>
        <v>0</v>
      </c>
      <c r="AQ648" s="38">
        <f>[2]Calculations!AI616</f>
        <v>0.76405058500199996</v>
      </c>
      <c r="AR648" s="38">
        <f>[2]Calculations!AU616</f>
        <v>99.999945684515808</v>
      </c>
      <c r="AS648" s="38">
        <f>[2]Calculations!AJ616</f>
        <v>0</v>
      </c>
      <c r="AT648" s="38">
        <f>[2]Calculations!AV616</f>
        <v>0</v>
      </c>
      <c r="AU648" s="38">
        <f>[2]Calculations!AK616</f>
        <v>0</v>
      </c>
      <c r="AV648" s="38">
        <f>[2]Calculations!AW616</f>
        <v>0</v>
      </c>
      <c r="AW648" s="13"/>
      <c r="AX648" s="13"/>
      <c r="AY648" s="85" t="str">
        <f>[2]Calculations!D616</f>
        <v>Land Supply 2018</v>
      </c>
    </row>
    <row r="649" spans="2:51" ht="26" x14ac:dyDescent="0.35">
      <c r="B649" s="13" t="str">
        <f>[2]Calculations!A617</f>
        <v>High_Cap_503</v>
      </c>
      <c r="C649" s="30" t="str">
        <f>[2]Calculations!B617</f>
        <v>Victoria Av Library and Community Centre</v>
      </c>
      <c r="D649" s="13" t="str">
        <f>[2]Calculations!C617</f>
        <v>Residential</v>
      </c>
      <c r="E649" s="38">
        <f>[2]Calculations!E617</f>
        <v>0.75119899999999995</v>
      </c>
      <c r="F649" s="38">
        <f>[2]Calculations!I617</f>
        <v>0.75119899999999995</v>
      </c>
      <c r="G649" s="38">
        <f>[2]Calculations!M617</f>
        <v>100</v>
      </c>
      <c r="H649" s="38">
        <f>[2]Calculations!H617</f>
        <v>0</v>
      </c>
      <c r="I649" s="38">
        <f>[2]Calculations!L617</f>
        <v>0</v>
      </c>
      <c r="J649" s="38">
        <f>[2]Calculations!G617</f>
        <v>0</v>
      </c>
      <c r="K649" s="38">
        <f>[2]Calculations!K617</f>
        <v>0</v>
      </c>
      <c r="L649" s="38">
        <f>[2]Calculations!F617</f>
        <v>0</v>
      </c>
      <c r="M649" s="38">
        <f>[2]Calculations!J617</f>
        <v>0</v>
      </c>
      <c r="N649" s="38">
        <f>[2]Calculations!V617</f>
        <v>0</v>
      </c>
      <c r="O649" s="38">
        <f>[2]Calculations!W617</f>
        <v>0</v>
      </c>
      <c r="P649" s="38">
        <f>[2]Calculations!O617</f>
        <v>0</v>
      </c>
      <c r="Q649" s="38">
        <f>[2]Calculations!S617</f>
        <v>0</v>
      </c>
      <c r="R649" s="38">
        <f>[2]Calculations!Q617</f>
        <v>0</v>
      </c>
      <c r="S649" s="38">
        <f>[2]Calculations!T617</f>
        <v>0</v>
      </c>
      <c r="T649" s="38">
        <f>[2]Calculations!R617</f>
        <v>0</v>
      </c>
      <c r="U649" s="38">
        <f>[2]Calculations!U617</f>
        <v>0</v>
      </c>
      <c r="V649" s="38" t="str">
        <f>[2]Calculations!X617</f>
        <v>Not Modelled</v>
      </c>
      <c r="W649" s="38" t="str">
        <f>[2]Calculations!Y617</f>
        <v>N/A</v>
      </c>
      <c r="X649" s="38" t="s">
        <v>100</v>
      </c>
      <c r="Y649" s="73" t="s">
        <v>106</v>
      </c>
      <c r="Z649" s="74" t="s">
        <v>107</v>
      </c>
      <c r="AA649" s="38">
        <f>[2]Calculations!AA617</f>
        <v>0</v>
      </c>
      <c r="AB649" s="38">
        <f>[2]Calculations!AM617</f>
        <v>0</v>
      </c>
      <c r="AC649" s="38">
        <f>[2]Calculations!AB617</f>
        <v>0</v>
      </c>
      <c r="AD649" s="38">
        <f>[2]Calculations!AN617</f>
        <v>0</v>
      </c>
      <c r="AE649" s="38">
        <f>[2]Calculations!AC617</f>
        <v>0</v>
      </c>
      <c r="AF649" s="38">
        <f>[2]Calculations!AO617</f>
        <v>0</v>
      </c>
      <c r="AG649" s="38">
        <f>[2]Calculations!AD617</f>
        <v>0</v>
      </c>
      <c r="AH649" s="38">
        <f>[2]Calculations!AP617</f>
        <v>0</v>
      </c>
      <c r="AI649" s="38">
        <f>[2]Calculations!AE617</f>
        <v>0</v>
      </c>
      <c r="AJ649" s="38">
        <f>[2]Calculations!AQ617</f>
        <v>0</v>
      </c>
      <c r="AK649" s="38">
        <f>[2]Calculations!AF617</f>
        <v>0</v>
      </c>
      <c r="AL649" s="38">
        <f>[2]Calculations!AR617</f>
        <v>0</v>
      </c>
      <c r="AM649" s="38">
        <f>[2]Calculations!AG617</f>
        <v>0</v>
      </c>
      <c r="AN649" s="38">
        <f>[2]Calculations!AS617</f>
        <v>0</v>
      </c>
      <c r="AO649" s="38">
        <f>[2]Calculations!AH617</f>
        <v>0</v>
      </c>
      <c r="AP649" s="38">
        <f>[2]Calculations!AT617</f>
        <v>0</v>
      </c>
      <c r="AQ649" s="38">
        <f>[2]Calculations!AI617</f>
        <v>0.75119931000499995</v>
      </c>
      <c r="AR649" s="38">
        <f>[2]Calculations!AU617</f>
        <v>100.00004126802618</v>
      </c>
      <c r="AS649" s="38">
        <f>[2]Calculations!AJ617</f>
        <v>0</v>
      </c>
      <c r="AT649" s="38">
        <f>[2]Calculations!AV617</f>
        <v>0</v>
      </c>
      <c r="AU649" s="38">
        <f>[2]Calculations!AK617</f>
        <v>0</v>
      </c>
      <c r="AV649" s="38">
        <f>[2]Calculations!AW617</f>
        <v>0</v>
      </c>
      <c r="AW649" s="13"/>
      <c r="AX649" s="13"/>
      <c r="AY649" s="85" t="str">
        <f>[2]Calculations!D617</f>
        <v>Land Supply 2018</v>
      </c>
    </row>
    <row r="650" spans="2:51" ht="14.5" x14ac:dyDescent="0.35">
      <c r="B650" s="13" t="str">
        <f>[2]Calculations!A618</f>
        <v>High_Cap_700</v>
      </c>
      <c r="C650" s="30" t="str">
        <f>[2]Calculations!B618</f>
        <v>Blackley New Road, River Irk site</v>
      </c>
      <c r="D650" s="13" t="str">
        <f>[2]Calculations!C618</f>
        <v>Residential</v>
      </c>
      <c r="E650" s="38">
        <f>[2]Calculations!E618</f>
        <v>8.0335999999999999</v>
      </c>
      <c r="F650" s="38">
        <f>[2]Calculations!I618</f>
        <v>5.5309685885353996</v>
      </c>
      <c r="G650" s="38">
        <f>[2]Calculations!M618</f>
        <v>68.847945983561544</v>
      </c>
      <c r="H650" s="38">
        <f>[2]Calculations!H618</f>
        <v>0.51986454189300002</v>
      </c>
      <c r="I650" s="38">
        <f>[2]Calculations!L618</f>
        <v>6.4711280359116721</v>
      </c>
      <c r="J650" s="38">
        <f>[2]Calculations!G618</f>
        <v>1.98032374312</v>
      </c>
      <c r="K650" s="38">
        <f>[2]Calculations!K618</f>
        <v>24.650514627564231</v>
      </c>
      <c r="L650" s="38">
        <f>[2]Calculations!F618</f>
        <v>2.4431264515999999E-3</v>
      </c>
      <c r="M650" s="38">
        <f>[2]Calculations!J618</f>
        <v>3.0411352962557259E-2</v>
      </c>
      <c r="N650" s="38">
        <f>[2]Calculations!V618</f>
        <v>5.9442589669699997</v>
      </c>
      <c r="O650" s="38">
        <f>[2]Calculations!W618</f>
        <v>73.992468718507268</v>
      </c>
      <c r="P650" s="38">
        <f>[2]Calculations!O618</f>
        <v>0.25338764770650002</v>
      </c>
      <c r="Q650" s="38">
        <f>[2]Calculations!S618</f>
        <v>3.154098383122137</v>
      </c>
      <c r="R650" s="38">
        <f>[2]Calculations!Q618</f>
        <v>0.21378764770649999</v>
      </c>
      <c r="S650" s="38">
        <f>[2]Calculations!T618</f>
        <v>2.661168687842312</v>
      </c>
      <c r="T650" s="38">
        <f>[2]Calculations!R618</f>
        <v>6.0842972367499998E-2</v>
      </c>
      <c r="U650" s="38">
        <f>[2]Calculations!U618</f>
        <v>0.75735625830885278</v>
      </c>
      <c r="V650" s="38" t="str">
        <f>[2]Calculations!X618</f>
        <v>Not Modelled</v>
      </c>
      <c r="W650" s="38" t="str">
        <f>[2]Calculations!Y618</f>
        <v>N/A</v>
      </c>
      <c r="X650" s="38" t="s">
        <v>100</v>
      </c>
      <c r="Y650" s="73" t="s">
        <v>102</v>
      </c>
      <c r="Z650" s="73" t="s">
        <v>1070</v>
      </c>
      <c r="AA650" s="38">
        <f>[2]Calculations!AA618</f>
        <v>0.81185577098499995</v>
      </c>
      <c r="AB650" s="38">
        <f>[2]Calculations!AM618</f>
        <v>10.105752974818264</v>
      </c>
      <c r="AC650" s="38">
        <f>[2]Calculations!AB618</f>
        <v>0</v>
      </c>
      <c r="AD650" s="38">
        <f>[2]Calculations!AN618</f>
        <v>0</v>
      </c>
      <c r="AE650" s="38">
        <f>[2]Calculations!AC618</f>
        <v>0</v>
      </c>
      <c r="AF650" s="38">
        <f>[2]Calculations!AO618</f>
        <v>0</v>
      </c>
      <c r="AG650" s="38">
        <f>[2]Calculations!AD618</f>
        <v>1.1808841584600001</v>
      </c>
      <c r="AH650" s="38">
        <f>[2]Calculations!AP618</f>
        <v>14.699314858344954</v>
      </c>
      <c r="AI650" s="38">
        <f>[2]Calculations!AE618</f>
        <v>0.80485473518799999</v>
      </c>
      <c r="AJ650" s="38">
        <f>[2]Calculations!AQ618</f>
        <v>10.018606044463255</v>
      </c>
      <c r="AK650" s="38">
        <f>[2]Calculations!AF618</f>
        <v>0.80485473518799999</v>
      </c>
      <c r="AL650" s="38">
        <f>[2]Calculations!AR618</f>
        <v>10.018606044463255</v>
      </c>
      <c r="AM650" s="38">
        <f>[2]Calculations!AG618</f>
        <v>5.3123572723099997E-2</v>
      </c>
      <c r="AN650" s="38">
        <f>[2]Calculations!AS618</f>
        <v>0.66126733622659828</v>
      </c>
      <c r="AO650" s="38">
        <f>[2]Calculations!AH618</f>
        <v>0</v>
      </c>
      <c r="AP650" s="38">
        <f>[2]Calculations!AT618</f>
        <v>0</v>
      </c>
      <c r="AQ650" s="38">
        <f>[2]Calculations!AI618</f>
        <v>8.0335956499699996</v>
      </c>
      <c r="AR650" s="38">
        <f>[2]Calculations!AU618</f>
        <v>99.999945852046395</v>
      </c>
      <c r="AS650" s="38">
        <f>[2]Calculations!AJ618</f>
        <v>0</v>
      </c>
      <c r="AT650" s="38">
        <f>[2]Calculations!AV618</f>
        <v>0</v>
      </c>
      <c r="AU650" s="38">
        <f>[2]Calculations!AK618</f>
        <v>0</v>
      </c>
      <c r="AV650" s="38">
        <f>[2]Calculations!AW618</f>
        <v>0</v>
      </c>
      <c r="AW650" s="13"/>
      <c r="AX650" s="13"/>
      <c r="AY650" s="85" t="str">
        <f>[2]Calculations!D618</f>
        <v>Land Supply 2018</v>
      </c>
    </row>
    <row r="651" spans="2:51" ht="14.5" x14ac:dyDescent="0.35">
      <c r="B651" s="13" t="str">
        <f>[2]Calculations!A619</f>
        <v>High_Cap_701</v>
      </c>
      <c r="C651" s="30" t="str">
        <f>[2]Calculations!B619</f>
        <v>Former Pike Fold Golf Course</v>
      </c>
      <c r="D651" s="13" t="str">
        <f>[2]Calculations!C619</f>
        <v>Residential</v>
      </c>
      <c r="E651" s="38">
        <f>[2]Calculations!E619</f>
        <v>3.6237300000000001</v>
      </c>
      <c r="F651" s="38">
        <f>[2]Calculations!I619</f>
        <v>3.6237300000000001</v>
      </c>
      <c r="G651" s="38">
        <f>[2]Calculations!M619</f>
        <v>100</v>
      </c>
      <c r="H651" s="38">
        <f>[2]Calculations!H619</f>
        <v>0</v>
      </c>
      <c r="I651" s="38">
        <f>[2]Calculations!L619</f>
        <v>0</v>
      </c>
      <c r="J651" s="38">
        <f>[2]Calculations!G619</f>
        <v>0</v>
      </c>
      <c r="K651" s="38">
        <f>[2]Calculations!K619</f>
        <v>0</v>
      </c>
      <c r="L651" s="38">
        <f>[2]Calculations!F619</f>
        <v>0</v>
      </c>
      <c r="M651" s="38">
        <f>[2]Calculations!J619</f>
        <v>0</v>
      </c>
      <c r="N651" s="38">
        <f>[2]Calculations!V619</f>
        <v>0</v>
      </c>
      <c r="O651" s="38">
        <f>[2]Calculations!W619</f>
        <v>0</v>
      </c>
      <c r="P651" s="38">
        <f>[2]Calculations!O619</f>
        <v>0.28970699999999999</v>
      </c>
      <c r="Q651" s="38">
        <f>[2]Calculations!S619</f>
        <v>7.9947181495310078</v>
      </c>
      <c r="R651" s="38">
        <f>[2]Calculations!Q619</f>
        <v>0.16239999999999999</v>
      </c>
      <c r="S651" s="38">
        <f>[2]Calculations!T619</f>
        <v>4.4815700949022137</v>
      </c>
      <c r="T651" s="38">
        <f>[2]Calculations!R619</f>
        <v>0.13</v>
      </c>
      <c r="U651" s="38">
        <f>[2]Calculations!U619</f>
        <v>3.5874637459192602</v>
      </c>
      <c r="V651" s="38" t="str">
        <f>[2]Calculations!X619</f>
        <v>Not Modelled</v>
      </c>
      <c r="W651" s="38" t="str">
        <f>[2]Calculations!Y619</f>
        <v>N/A</v>
      </c>
      <c r="X651" s="38" t="s">
        <v>100</v>
      </c>
      <c r="Y651" s="73" t="s">
        <v>105</v>
      </c>
      <c r="Z651" s="73" t="s">
        <v>1066</v>
      </c>
      <c r="AA651" s="38">
        <f>[2]Calculations!AA619</f>
        <v>0</v>
      </c>
      <c r="AB651" s="38">
        <f>[2]Calculations!AM619</f>
        <v>0</v>
      </c>
      <c r="AC651" s="38">
        <f>[2]Calculations!AB619</f>
        <v>0</v>
      </c>
      <c r="AD651" s="38">
        <f>[2]Calculations!AN619</f>
        <v>0</v>
      </c>
      <c r="AE651" s="38">
        <f>[2]Calculations!AC619</f>
        <v>0</v>
      </c>
      <c r="AF651" s="38">
        <f>[2]Calculations!AO619</f>
        <v>0</v>
      </c>
      <c r="AG651" s="38">
        <f>[2]Calculations!AD619</f>
        <v>0</v>
      </c>
      <c r="AH651" s="38">
        <f>[2]Calculations!AP619</f>
        <v>0</v>
      </c>
      <c r="AI651" s="38">
        <f>[2]Calculations!AE619</f>
        <v>0</v>
      </c>
      <c r="AJ651" s="38">
        <f>[2]Calculations!AQ619</f>
        <v>0</v>
      </c>
      <c r="AK651" s="38">
        <f>[2]Calculations!AF619</f>
        <v>0</v>
      </c>
      <c r="AL651" s="38">
        <f>[2]Calculations!AR619</f>
        <v>0</v>
      </c>
      <c r="AM651" s="38">
        <f>[2]Calculations!AG619</f>
        <v>0.15720000000000001</v>
      </c>
      <c r="AN651" s="38">
        <f>[2]Calculations!AS619</f>
        <v>4.3380715450654437</v>
      </c>
      <c r="AO651" s="38">
        <f>[2]Calculations!AH619</f>
        <v>0</v>
      </c>
      <c r="AP651" s="38">
        <f>[2]Calculations!AT619</f>
        <v>0</v>
      </c>
      <c r="AQ651" s="38">
        <f>[2]Calculations!AI619</f>
        <v>3.6237274049999999</v>
      </c>
      <c r="AR651" s="38">
        <f>[2]Calculations!AU619</f>
        <v>99.999928388704447</v>
      </c>
      <c r="AS651" s="38">
        <f>[2]Calculations!AJ619</f>
        <v>0</v>
      </c>
      <c r="AT651" s="38">
        <f>[2]Calculations!AV619</f>
        <v>0</v>
      </c>
      <c r="AU651" s="38">
        <f>[2]Calculations!AK619</f>
        <v>0</v>
      </c>
      <c r="AV651" s="38">
        <f>[2]Calculations!AW619</f>
        <v>0</v>
      </c>
      <c r="AW651" s="13"/>
      <c r="AX651" s="13"/>
      <c r="AY651" s="85" t="str">
        <f>[2]Calculations!D619</f>
        <v>Land Supply 2018</v>
      </c>
    </row>
    <row r="652" spans="2:51" ht="14.5" x14ac:dyDescent="0.35">
      <c r="B652" s="13" t="str">
        <f>[2]Calculations!A620</f>
        <v>HS2 Mayfield</v>
      </c>
      <c r="C652" s="30" t="str">
        <f>[2]Calculations!B620</f>
        <v>Piccadilly Station, Maunian Way</v>
      </c>
      <c r="D652" s="13" t="str">
        <f>[2]Calculations!C620</f>
        <v>Offices</v>
      </c>
      <c r="E652" s="38">
        <f>[2]Calculations!E620</f>
        <v>10.627800000000001</v>
      </c>
      <c r="F652" s="38">
        <f>[2]Calculations!I620</f>
        <v>7.6798400019209998</v>
      </c>
      <c r="G652" s="38">
        <f>[2]Calculations!M620</f>
        <v>72.261803966211247</v>
      </c>
      <c r="H652" s="38">
        <f>[2]Calculations!H620</f>
        <v>1.4371336481899999</v>
      </c>
      <c r="I652" s="38">
        <f>[2]Calculations!L620</f>
        <v>13.522400197500891</v>
      </c>
      <c r="J652" s="38">
        <f>[2]Calculations!G620</f>
        <v>1.1216848986300001</v>
      </c>
      <c r="K652" s="38">
        <f>[2]Calculations!K620</f>
        <v>10.554252983966579</v>
      </c>
      <c r="L652" s="38">
        <f>[2]Calculations!F620</f>
        <v>0.38914145125900002</v>
      </c>
      <c r="M652" s="38">
        <f>[2]Calculations!J620</f>
        <v>3.6615428523212707</v>
      </c>
      <c r="N652" s="38">
        <f>[2]Calculations!V620</f>
        <v>0.24312389781400001</v>
      </c>
      <c r="O652" s="38">
        <f>[2]Calculations!W620</f>
        <v>2.2876220649052486</v>
      </c>
      <c r="P652" s="38">
        <f>[2]Calculations!O620</f>
        <v>0.7667099303810001</v>
      </c>
      <c r="Q652" s="38">
        <f>[2]Calculations!S620</f>
        <v>7.2141923105534547</v>
      </c>
      <c r="R652" s="38">
        <f>[2]Calculations!Q620</f>
        <v>0.44117293038100003</v>
      </c>
      <c r="S652" s="38">
        <f>[2]Calculations!T620</f>
        <v>4.1511218726453265</v>
      </c>
      <c r="T652" s="38">
        <f>[2]Calculations!R620</f>
        <v>0.216230314783</v>
      </c>
      <c r="U652" s="38">
        <f>[2]Calculations!U620</f>
        <v>2.0345726752761624</v>
      </c>
      <c r="V652" s="38" t="str">
        <f>[2]Calculations!X620</f>
        <v>Not Modelled</v>
      </c>
      <c r="W652" s="38" t="str">
        <f>[2]Calculations!Y620</f>
        <v>N/A</v>
      </c>
      <c r="X652" s="38" t="s">
        <v>101</v>
      </c>
      <c r="Y652" s="73" t="s">
        <v>108</v>
      </c>
      <c r="Z652" s="73" t="s">
        <v>109</v>
      </c>
      <c r="AA652" s="38">
        <f>[2]Calculations!AA620</f>
        <v>0.852155175268</v>
      </c>
      <c r="AB652" s="38">
        <f>[2]Calculations!AM620</f>
        <v>8.0181709786409225</v>
      </c>
      <c r="AC652" s="38">
        <f>[2]Calculations!AB620</f>
        <v>0</v>
      </c>
      <c r="AD652" s="38">
        <f>[2]Calculations!AN620</f>
        <v>0</v>
      </c>
      <c r="AE652" s="38">
        <f>[2]Calculations!AC620</f>
        <v>0</v>
      </c>
      <c r="AF652" s="38">
        <f>[2]Calculations!AO620</f>
        <v>0</v>
      </c>
      <c r="AG652" s="38">
        <f>[2]Calculations!AD620</f>
        <v>0</v>
      </c>
      <c r="AH652" s="38">
        <f>[2]Calculations!AP620</f>
        <v>0</v>
      </c>
      <c r="AI652" s="38">
        <f>[2]Calculations!AE620</f>
        <v>0</v>
      </c>
      <c r="AJ652" s="38">
        <f>[2]Calculations!AQ620</f>
        <v>0</v>
      </c>
      <c r="AK652" s="38">
        <f>[2]Calculations!AF620</f>
        <v>0</v>
      </c>
      <c r="AL652" s="38">
        <f>[2]Calculations!AR620</f>
        <v>0</v>
      </c>
      <c r="AM652" s="38">
        <f>[2]Calculations!AG620</f>
        <v>0</v>
      </c>
      <c r="AN652" s="38">
        <f>[2]Calculations!AS620</f>
        <v>0</v>
      </c>
      <c r="AO652" s="38">
        <f>[2]Calculations!AH620</f>
        <v>0</v>
      </c>
      <c r="AP652" s="38">
        <f>[2]Calculations!AT620</f>
        <v>0</v>
      </c>
      <c r="AQ652" s="38">
        <f>[2]Calculations!AI620</f>
        <v>10.62775924</v>
      </c>
      <c r="AR652" s="38">
        <f>[2]Calculations!AU620</f>
        <v>99.99961647754003</v>
      </c>
      <c r="AS652" s="38">
        <f>[2]Calculations!AJ620</f>
        <v>0</v>
      </c>
      <c r="AT652" s="38">
        <f>[2]Calculations!AV620</f>
        <v>0</v>
      </c>
      <c r="AU652" s="38">
        <f>[2]Calculations!AK620</f>
        <v>0</v>
      </c>
      <c r="AV652" s="38">
        <f>[2]Calculations!AW620</f>
        <v>0</v>
      </c>
      <c r="AW652" s="13"/>
      <c r="AX652" s="13"/>
      <c r="AY652" s="85" t="str">
        <f>[2]Calculations!D620</f>
        <v>Land Supply 2018</v>
      </c>
    </row>
    <row r="653" spans="2:51" ht="14.5" x14ac:dyDescent="0.35">
      <c r="B653" s="13" t="str">
        <f>[2]Calculations!A621</f>
        <v>HS2 Piccadilly Basin</v>
      </c>
      <c r="C653" s="30" t="str">
        <f>[2]Calculations!B621</f>
        <v>Great Ancoats St., Port St, Brewer St, Dale St, Ducie St</v>
      </c>
      <c r="D653" s="13" t="str">
        <f>[2]Calculations!C621</f>
        <v>Offices</v>
      </c>
      <c r="E653" s="38">
        <f>[2]Calculations!E621</f>
        <v>6.57498</v>
      </c>
      <c r="F653" s="38">
        <f>[2]Calculations!I621</f>
        <v>6.1351732541080004</v>
      </c>
      <c r="G653" s="38">
        <f>[2]Calculations!M621</f>
        <v>93.310903669790633</v>
      </c>
      <c r="H653" s="38">
        <f>[2]Calculations!H621</f>
        <v>0</v>
      </c>
      <c r="I653" s="38">
        <f>[2]Calculations!L621</f>
        <v>0</v>
      </c>
      <c r="J653" s="38">
        <f>[2]Calculations!G621</f>
        <v>0</v>
      </c>
      <c r="K653" s="38">
        <f>[2]Calculations!K621</f>
        <v>0</v>
      </c>
      <c r="L653" s="38">
        <f>[2]Calculations!F621</f>
        <v>0.43980674589199997</v>
      </c>
      <c r="M653" s="38">
        <f>[2]Calculations!J621</f>
        <v>6.6890963302093693</v>
      </c>
      <c r="N653" s="38">
        <f>[2]Calculations!V621</f>
        <v>0</v>
      </c>
      <c r="O653" s="38">
        <f>[2]Calculations!W621</f>
        <v>0</v>
      </c>
      <c r="P653" s="38">
        <f>[2]Calculations!O621</f>
        <v>0.73711109132350006</v>
      </c>
      <c r="Q653" s="38">
        <f>[2]Calculations!S621</f>
        <v>11.210849178605867</v>
      </c>
      <c r="R653" s="38">
        <f>[2]Calculations!Q621</f>
        <v>0.1805210913235</v>
      </c>
      <c r="S653" s="38">
        <f>[2]Calculations!T621</f>
        <v>2.7455762804373549</v>
      </c>
      <c r="T653" s="38">
        <f>[2]Calculations!R621</f>
        <v>1.20148077835E-2</v>
      </c>
      <c r="U653" s="38">
        <f>[2]Calculations!U621</f>
        <v>0.18273527498942962</v>
      </c>
      <c r="V653" s="38" t="str">
        <f>[2]Calculations!X621</f>
        <v>Not Modelled</v>
      </c>
      <c r="W653" s="38" t="str">
        <f>[2]Calculations!Y621</f>
        <v>N/A</v>
      </c>
      <c r="X653" s="38" t="s">
        <v>101</v>
      </c>
      <c r="Y653" s="73" t="s">
        <v>108</v>
      </c>
      <c r="Z653" s="73" t="s">
        <v>109</v>
      </c>
      <c r="AA653" s="38">
        <f>[2]Calculations!AA621</f>
        <v>0</v>
      </c>
      <c r="AB653" s="38">
        <f>[2]Calculations!AM621</f>
        <v>0</v>
      </c>
      <c r="AC653" s="38">
        <f>[2]Calculations!AB621</f>
        <v>0</v>
      </c>
      <c r="AD653" s="38">
        <f>[2]Calculations!AN621</f>
        <v>0</v>
      </c>
      <c r="AE653" s="38">
        <f>[2]Calculations!AC621</f>
        <v>0</v>
      </c>
      <c r="AF653" s="38">
        <f>[2]Calculations!AO621</f>
        <v>0</v>
      </c>
      <c r="AG653" s="38">
        <f>[2]Calculations!AD621</f>
        <v>0</v>
      </c>
      <c r="AH653" s="38">
        <f>[2]Calculations!AP621</f>
        <v>0</v>
      </c>
      <c r="AI653" s="38">
        <f>[2]Calculations!AE621</f>
        <v>0</v>
      </c>
      <c r="AJ653" s="38">
        <f>[2]Calculations!AQ621</f>
        <v>0</v>
      </c>
      <c r="AK653" s="38">
        <f>[2]Calculations!AF621</f>
        <v>0</v>
      </c>
      <c r="AL653" s="38">
        <f>[2]Calculations!AR621</f>
        <v>0</v>
      </c>
      <c r="AM653" s="38">
        <f>[2]Calculations!AG621</f>
        <v>0</v>
      </c>
      <c r="AN653" s="38">
        <f>[2]Calculations!AS621</f>
        <v>0</v>
      </c>
      <c r="AO653" s="38">
        <f>[2]Calculations!AH621</f>
        <v>0</v>
      </c>
      <c r="AP653" s="38">
        <f>[2]Calculations!AT621</f>
        <v>0</v>
      </c>
      <c r="AQ653" s="38">
        <f>[2]Calculations!AI621</f>
        <v>6.5749834549999999</v>
      </c>
      <c r="AR653" s="38">
        <f>[2]Calculations!AU621</f>
        <v>100.00005254768836</v>
      </c>
      <c r="AS653" s="38">
        <f>[2]Calculations!AJ621</f>
        <v>0</v>
      </c>
      <c r="AT653" s="38">
        <f>[2]Calculations!AV621</f>
        <v>0</v>
      </c>
      <c r="AU653" s="38">
        <f>[2]Calculations!AK621</f>
        <v>0</v>
      </c>
      <c r="AV653" s="38">
        <f>[2]Calculations!AW621</f>
        <v>0</v>
      </c>
      <c r="AW653" s="13"/>
      <c r="AX653" s="13"/>
      <c r="AY653" s="85" t="str">
        <f>[2]Calculations!D621</f>
        <v>Land Supply 2018</v>
      </c>
    </row>
    <row r="654" spans="2:51" ht="14.5" x14ac:dyDescent="0.35">
      <c r="B654" s="13" t="str">
        <f>[2]Calculations!A622</f>
        <v>HS2 Piccadilly Centr</v>
      </c>
      <c r="C654" s="30" t="str">
        <f>[2]Calculations!B622</f>
        <v>Manchester Piccadilly Train Station</v>
      </c>
      <c r="D654" s="13" t="str">
        <f>[2]Calculations!C622</f>
        <v>Offices</v>
      </c>
      <c r="E654" s="38">
        <f>[2]Calculations!E622</f>
        <v>31.6128</v>
      </c>
      <c r="F654" s="38">
        <f>[2]Calculations!I622</f>
        <v>28.282906735442001</v>
      </c>
      <c r="G654" s="38">
        <f>[2]Calculations!M622</f>
        <v>89.466629768454553</v>
      </c>
      <c r="H654" s="38">
        <f>[2]Calculations!H622</f>
        <v>2.7320484870000001</v>
      </c>
      <c r="I654" s="38">
        <f>[2]Calculations!L622</f>
        <v>8.6422224130731866</v>
      </c>
      <c r="J654" s="38">
        <f>[2]Calculations!G622</f>
        <v>0.28162089255599998</v>
      </c>
      <c r="K654" s="38">
        <f>[2]Calculations!K622</f>
        <v>0.89084450778165802</v>
      </c>
      <c r="L654" s="38">
        <f>[2]Calculations!F622</f>
        <v>0.31622388500199999</v>
      </c>
      <c r="M654" s="38">
        <f>[2]Calculations!J622</f>
        <v>1.0003033106906063</v>
      </c>
      <c r="N654" s="38">
        <f>[2]Calculations!V622</f>
        <v>0</v>
      </c>
      <c r="O654" s="38">
        <f>[2]Calculations!W622</f>
        <v>0</v>
      </c>
      <c r="P654" s="38">
        <f>[2]Calculations!O622</f>
        <v>1.5537659201</v>
      </c>
      <c r="Q654" s="38">
        <f>[2]Calculations!S622</f>
        <v>4.9149898778342953</v>
      </c>
      <c r="R654" s="38">
        <f>[2]Calculations!Q622</f>
        <v>1.1479789200999999</v>
      </c>
      <c r="S654" s="38">
        <f>[2]Calculations!T622</f>
        <v>3.6313737476591759</v>
      </c>
      <c r="T654" s="38">
        <f>[2]Calculations!R622</f>
        <v>0.39511635909100001</v>
      </c>
      <c r="U654" s="38">
        <f>[2]Calculations!U622</f>
        <v>1.2498619517758631</v>
      </c>
      <c r="V654" s="38" t="str">
        <f>[2]Calculations!X622</f>
        <v>Not Modelled</v>
      </c>
      <c r="W654" s="38" t="str">
        <f>[2]Calculations!Y622</f>
        <v>N/A</v>
      </c>
      <c r="X654" s="38" t="s">
        <v>101</v>
      </c>
      <c r="Y654" s="73" t="s">
        <v>108</v>
      </c>
      <c r="Z654" s="73" t="s">
        <v>109</v>
      </c>
      <c r="AA654" s="38">
        <f>[2]Calculations!AA622</f>
        <v>0.21367374230899999</v>
      </c>
      <c r="AB654" s="38">
        <f>[2]Calculations!AM622</f>
        <v>0.67590894292501769</v>
      </c>
      <c r="AC654" s="38">
        <f>[2]Calculations!AB622</f>
        <v>0</v>
      </c>
      <c r="AD654" s="38">
        <f>[2]Calculations!AN622</f>
        <v>0</v>
      </c>
      <c r="AE654" s="38">
        <f>[2]Calculations!AC622</f>
        <v>0</v>
      </c>
      <c r="AF654" s="38">
        <f>[2]Calculations!AO622</f>
        <v>0</v>
      </c>
      <c r="AG654" s="38">
        <f>[2]Calculations!AD622</f>
        <v>0</v>
      </c>
      <c r="AH654" s="38">
        <f>[2]Calculations!AP622</f>
        <v>0</v>
      </c>
      <c r="AI654" s="38">
        <f>[2]Calculations!AE622</f>
        <v>0</v>
      </c>
      <c r="AJ654" s="38">
        <f>[2]Calculations!AQ622</f>
        <v>0</v>
      </c>
      <c r="AK654" s="38">
        <f>[2]Calculations!AF622</f>
        <v>0</v>
      </c>
      <c r="AL654" s="38">
        <f>[2]Calculations!AR622</f>
        <v>0</v>
      </c>
      <c r="AM654" s="38">
        <f>[2]Calculations!AG622</f>
        <v>0</v>
      </c>
      <c r="AN654" s="38">
        <f>[2]Calculations!AS622</f>
        <v>0</v>
      </c>
      <c r="AO654" s="38">
        <f>[2]Calculations!AH622</f>
        <v>0</v>
      </c>
      <c r="AP654" s="38">
        <f>[2]Calculations!AT622</f>
        <v>0</v>
      </c>
      <c r="AQ654" s="38">
        <f>[2]Calculations!AI622</f>
        <v>31.612808935</v>
      </c>
      <c r="AR654" s="38">
        <f>[2]Calculations!AU622</f>
        <v>100.0000282638678</v>
      </c>
      <c r="AS654" s="38">
        <f>[2]Calculations!AJ622</f>
        <v>0</v>
      </c>
      <c r="AT654" s="38">
        <f>[2]Calculations!AV622</f>
        <v>0</v>
      </c>
      <c r="AU654" s="38">
        <f>[2]Calculations!AK622</f>
        <v>0</v>
      </c>
      <c r="AV654" s="38">
        <f>[2]Calculations!AW622</f>
        <v>0</v>
      </c>
      <c r="AW654" s="13"/>
      <c r="AX654" s="13"/>
      <c r="AY654" s="85" t="str">
        <f>[2]Calculations!D622</f>
        <v>Land Supply 2018</v>
      </c>
    </row>
    <row r="655" spans="2:51" ht="14.5" x14ac:dyDescent="0.35">
      <c r="B655" s="13" t="str">
        <f>[2]Calculations!A623</f>
        <v>Hulm_Cap_001</v>
      </c>
      <c r="C655" s="30" t="str">
        <f>[2]Calculations!B623</f>
        <v>Hulme High Street/Moss Lane East</v>
      </c>
      <c r="D655" s="13" t="str">
        <f>[2]Calculations!C623</f>
        <v>Residential</v>
      </c>
      <c r="E655" s="38">
        <f>[2]Calculations!E623</f>
        <v>0.19174099999999999</v>
      </c>
      <c r="F655" s="38">
        <f>[2]Calculations!I623</f>
        <v>5.8876966074000003E-2</v>
      </c>
      <c r="G655" s="38">
        <f>[2]Calculations!M623</f>
        <v>30.706508297129986</v>
      </c>
      <c r="H655" s="38">
        <f>[2]Calculations!H623</f>
        <v>0.13286403392599999</v>
      </c>
      <c r="I655" s="38">
        <f>[2]Calculations!L623</f>
        <v>69.293491702870014</v>
      </c>
      <c r="J655" s="38">
        <f>[2]Calculations!G623</f>
        <v>0</v>
      </c>
      <c r="K655" s="38">
        <f>[2]Calculations!K623</f>
        <v>0</v>
      </c>
      <c r="L655" s="38">
        <f>[2]Calculations!F623</f>
        <v>0</v>
      </c>
      <c r="M655" s="38">
        <f>[2]Calculations!J623</f>
        <v>0</v>
      </c>
      <c r="N655" s="38">
        <f>[2]Calculations!V623</f>
        <v>0.12839637380300001</v>
      </c>
      <c r="O655" s="38">
        <f>[2]Calculations!W623</f>
        <v>66.963442249179892</v>
      </c>
      <c r="P655" s="38">
        <f>[2]Calculations!O623</f>
        <v>0</v>
      </c>
      <c r="Q655" s="38">
        <f>[2]Calculations!S623</f>
        <v>0</v>
      </c>
      <c r="R655" s="38">
        <f>[2]Calculations!Q623</f>
        <v>0</v>
      </c>
      <c r="S655" s="38">
        <f>[2]Calculations!T623</f>
        <v>0</v>
      </c>
      <c r="T655" s="38">
        <f>[2]Calculations!R623</f>
        <v>0</v>
      </c>
      <c r="U655" s="38">
        <f>[2]Calculations!U623</f>
        <v>0</v>
      </c>
      <c r="V655" s="38">
        <f>[2]Calculations!X623</f>
        <v>1.0893465300799999E-2</v>
      </c>
      <c r="W655" s="38">
        <f>[2]Calculations!Y623</f>
        <v>5.6813437401494724</v>
      </c>
      <c r="X655" s="38" t="s">
        <v>100</v>
      </c>
      <c r="Y655" s="73" t="s">
        <v>105</v>
      </c>
      <c r="Z655" s="73" t="s">
        <v>1066</v>
      </c>
      <c r="AA655" s="38">
        <f>[2]Calculations!AA623</f>
        <v>0</v>
      </c>
      <c r="AB655" s="38">
        <f>[2]Calculations!AM623</f>
        <v>0</v>
      </c>
      <c r="AC655" s="38">
        <f>[2]Calculations!AB623</f>
        <v>0</v>
      </c>
      <c r="AD655" s="38">
        <f>[2]Calculations!AN623</f>
        <v>0</v>
      </c>
      <c r="AE655" s="38">
        <f>[2]Calculations!AC623</f>
        <v>0</v>
      </c>
      <c r="AF655" s="38">
        <f>[2]Calculations!AO623</f>
        <v>0</v>
      </c>
      <c r="AG655" s="38">
        <f>[2]Calculations!AD623</f>
        <v>0</v>
      </c>
      <c r="AH655" s="38">
        <f>[2]Calculations!AP623</f>
        <v>0</v>
      </c>
      <c r="AI655" s="38">
        <f>[2]Calculations!AE623</f>
        <v>0</v>
      </c>
      <c r="AJ655" s="38">
        <f>[2]Calculations!AQ623</f>
        <v>0</v>
      </c>
      <c r="AK655" s="38">
        <f>[2]Calculations!AF623</f>
        <v>0</v>
      </c>
      <c r="AL655" s="38">
        <f>[2]Calculations!AR623</f>
        <v>0</v>
      </c>
      <c r="AM655" s="38">
        <f>[2]Calculations!AG623</f>
        <v>0</v>
      </c>
      <c r="AN655" s="38">
        <f>[2]Calculations!AS623</f>
        <v>0</v>
      </c>
      <c r="AO655" s="38">
        <f>[2]Calculations!AH623</f>
        <v>0</v>
      </c>
      <c r="AP655" s="38">
        <f>[2]Calculations!AT623</f>
        <v>0</v>
      </c>
      <c r="AQ655" s="38">
        <f>[2]Calculations!AI623</f>
        <v>0</v>
      </c>
      <c r="AR655" s="38">
        <f>[2]Calculations!AU623</f>
        <v>0</v>
      </c>
      <c r="AS655" s="38">
        <f>[2]Calculations!AJ623</f>
        <v>0</v>
      </c>
      <c r="AT655" s="38">
        <f>[2]Calculations!AV623</f>
        <v>0</v>
      </c>
      <c r="AU655" s="38">
        <f>[2]Calculations!AK623</f>
        <v>0</v>
      </c>
      <c r="AV655" s="38">
        <f>[2]Calculations!AW623</f>
        <v>0</v>
      </c>
      <c r="AW655" s="13"/>
      <c r="AX655" s="13"/>
      <c r="AY655" s="85" t="str">
        <f>[2]Calculations!D623</f>
        <v>Land Supply 2018</v>
      </c>
    </row>
    <row r="656" spans="2:51" ht="14.5" x14ac:dyDescent="0.35">
      <c r="B656" s="13" t="str">
        <f>[2]Calculations!A624</f>
        <v>Hulm_Cap_002</v>
      </c>
      <c r="C656" s="30" t="str">
        <f>[2]Calculations!B624</f>
        <v>Gamecock, Boundary Lane</v>
      </c>
      <c r="D656" s="13" t="str">
        <f>[2]Calculations!C624</f>
        <v>Residential</v>
      </c>
      <c r="E656" s="38">
        <f>[2]Calculations!E624</f>
        <v>8.0581100000000003E-2</v>
      </c>
      <c r="F656" s="38">
        <f>[2]Calculations!I624</f>
        <v>3.5002300002862086E-8</v>
      </c>
      <c r="G656" s="38">
        <f>[2]Calculations!M624</f>
        <v>4.3437356902377956E-5</v>
      </c>
      <c r="H656" s="38">
        <f>[2]Calculations!H624</f>
        <v>0</v>
      </c>
      <c r="I656" s="38">
        <f>[2]Calculations!L624</f>
        <v>0</v>
      </c>
      <c r="J656" s="38">
        <f>[2]Calculations!G624</f>
        <v>8.05810649977E-2</v>
      </c>
      <c r="K656" s="38">
        <f>[2]Calculations!K624</f>
        <v>99.999956562643106</v>
      </c>
      <c r="L656" s="38">
        <f>[2]Calculations!F624</f>
        <v>0</v>
      </c>
      <c r="M656" s="38">
        <f>[2]Calculations!J624</f>
        <v>0</v>
      </c>
      <c r="N656" s="38">
        <f>[2]Calculations!V624</f>
        <v>8.05810649977E-2</v>
      </c>
      <c r="O656" s="38">
        <f>[2]Calculations!W624</f>
        <v>99.999956562643106</v>
      </c>
      <c r="P656" s="38">
        <f>[2]Calculations!O624</f>
        <v>0</v>
      </c>
      <c r="Q656" s="38">
        <f>[2]Calculations!S624</f>
        <v>0</v>
      </c>
      <c r="R656" s="38">
        <f>[2]Calculations!Q624</f>
        <v>0</v>
      </c>
      <c r="S656" s="38">
        <f>[2]Calculations!T624</f>
        <v>0</v>
      </c>
      <c r="T656" s="38">
        <f>[2]Calculations!R624</f>
        <v>0</v>
      </c>
      <c r="U656" s="38">
        <f>[2]Calculations!U624</f>
        <v>0</v>
      </c>
      <c r="V656" s="38">
        <f>[2]Calculations!X624</f>
        <v>3.8904100126400002E-5</v>
      </c>
      <c r="W656" s="38">
        <f>[2]Calculations!Y624</f>
        <v>4.8279435409047528E-2</v>
      </c>
      <c r="X656" s="38" t="s">
        <v>100</v>
      </c>
      <c r="Y656" s="73" t="s">
        <v>102</v>
      </c>
      <c r="Z656" s="73" t="s">
        <v>1070</v>
      </c>
      <c r="AA656" s="38">
        <f>[2]Calculations!AA624</f>
        <v>0</v>
      </c>
      <c r="AB656" s="38">
        <f>[2]Calculations!AM624</f>
        <v>0</v>
      </c>
      <c r="AC656" s="38">
        <f>[2]Calculations!AB624</f>
        <v>0</v>
      </c>
      <c r="AD656" s="38">
        <f>[2]Calculations!AN624</f>
        <v>0</v>
      </c>
      <c r="AE656" s="38">
        <f>[2]Calculations!AC624</f>
        <v>0</v>
      </c>
      <c r="AF656" s="38">
        <f>[2]Calculations!AO624</f>
        <v>0</v>
      </c>
      <c r="AG656" s="38">
        <f>[2]Calculations!AD624</f>
        <v>0</v>
      </c>
      <c r="AH656" s="38">
        <f>[2]Calculations!AP624</f>
        <v>0</v>
      </c>
      <c r="AI656" s="38">
        <f>[2]Calculations!AE624</f>
        <v>0</v>
      </c>
      <c r="AJ656" s="38">
        <f>[2]Calculations!AQ624</f>
        <v>0</v>
      </c>
      <c r="AK656" s="38">
        <f>[2]Calculations!AF624</f>
        <v>0</v>
      </c>
      <c r="AL656" s="38">
        <f>[2]Calculations!AR624</f>
        <v>0</v>
      </c>
      <c r="AM656" s="38">
        <f>[2]Calculations!AG624</f>
        <v>0</v>
      </c>
      <c r="AN656" s="38">
        <f>[2]Calculations!AS624</f>
        <v>0</v>
      </c>
      <c r="AO656" s="38">
        <f>[2]Calculations!AH624</f>
        <v>0</v>
      </c>
      <c r="AP656" s="38">
        <f>[2]Calculations!AT624</f>
        <v>0</v>
      </c>
      <c r="AQ656" s="38">
        <f>[2]Calculations!AI624</f>
        <v>0</v>
      </c>
      <c r="AR656" s="38">
        <f>[2]Calculations!AU624</f>
        <v>0</v>
      </c>
      <c r="AS656" s="38">
        <f>[2]Calculations!AJ624</f>
        <v>0</v>
      </c>
      <c r="AT656" s="38">
        <f>[2]Calculations!AV624</f>
        <v>0</v>
      </c>
      <c r="AU656" s="38">
        <f>[2]Calculations!AK624</f>
        <v>0</v>
      </c>
      <c r="AV656" s="38">
        <f>[2]Calculations!AW624</f>
        <v>0</v>
      </c>
      <c r="AW656" s="13"/>
      <c r="AX656" s="13"/>
      <c r="AY656" s="85" t="str">
        <f>[2]Calculations!D624</f>
        <v>Land Supply 2018</v>
      </c>
    </row>
    <row r="657" spans="2:51" ht="14.5" x14ac:dyDescent="0.35">
      <c r="B657" s="13" t="str">
        <f>[2]Calculations!A625</f>
        <v>Hulm_Cap_060</v>
      </c>
      <c r="C657" s="30" t="str">
        <f>[2]Calculations!B625</f>
        <v>Birley Fields Site M Bonsall Street (STUDENT)</v>
      </c>
      <c r="D657" s="13" t="str">
        <f>[2]Calculations!C625</f>
        <v>Residential</v>
      </c>
      <c r="E657" s="38">
        <f>[2]Calculations!E625</f>
        <v>0.68211299999999997</v>
      </c>
      <c r="F657" s="38">
        <f>[2]Calculations!I625</f>
        <v>0.60899900738785995</v>
      </c>
      <c r="G657" s="38">
        <f>[2]Calculations!M625</f>
        <v>89.281249204730003</v>
      </c>
      <c r="H657" s="38">
        <f>[2]Calculations!H625</f>
        <v>6.5472789961800004E-2</v>
      </c>
      <c r="I657" s="38">
        <f>[2]Calculations!L625</f>
        <v>9.5985254586556774</v>
      </c>
      <c r="J657" s="38">
        <f>[2]Calculations!G625</f>
        <v>7.6412026503400003E-3</v>
      </c>
      <c r="K657" s="38">
        <f>[2]Calculations!K625</f>
        <v>1.1202253366143147</v>
      </c>
      <c r="L657" s="38">
        <f>[2]Calculations!F625</f>
        <v>0</v>
      </c>
      <c r="M657" s="38">
        <f>[2]Calculations!J625</f>
        <v>0</v>
      </c>
      <c r="N657" s="38">
        <f>[2]Calculations!V625</f>
        <v>0.68211335499799997</v>
      </c>
      <c r="O657" s="38">
        <f>[2]Calculations!W625</f>
        <v>100.00005204386957</v>
      </c>
      <c r="P657" s="38">
        <f>[2]Calculations!O625</f>
        <v>2.4413840000300002E-2</v>
      </c>
      <c r="Q657" s="38">
        <f>[2]Calculations!S625</f>
        <v>3.5791489093889144</v>
      </c>
      <c r="R657" s="38">
        <f>[2]Calculations!Q625</f>
        <v>2.2813840000300002E-2</v>
      </c>
      <c r="S657" s="38">
        <f>[2]Calculations!T625</f>
        <v>3.3445836687323074</v>
      </c>
      <c r="T657" s="38">
        <f>[2]Calculations!R625</f>
        <v>0</v>
      </c>
      <c r="U657" s="38">
        <f>[2]Calculations!U625</f>
        <v>0</v>
      </c>
      <c r="V657" s="38">
        <f>[2]Calculations!X625</f>
        <v>0</v>
      </c>
      <c r="W657" s="38">
        <f>[2]Calculations!Y625</f>
        <v>0</v>
      </c>
      <c r="X657" s="38" t="s">
        <v>100</v>
      </c>
      <c r="Y657" s="73" t="s">
        <v>108</v>
      </c>
      <c r="Z657" s="73" t="s">
        <v>109</v>
      </c>
      <c r="AA657" s="38">
        <f>[2]Calculations!AA625</f>
        <v>0</v>
      </c>
      <c r="AB657" s="38">
        <f>[2]Calculations!AM625</f>
        <v>0</v>
      </c>
      <c r="AC657" s="38">
        <f>[2]Calculations!AB625</f>
        <v>0</v>
      </c>
      <c r="AD657" s="38">
        <f>[2]Calculations!AN625</f>
        <v>0</v>
      </c>
      <c r="AE657" s="38">
        <f>[2]Calculations!AC625</f>
        <v>0</v>
      </c>
      <c r="AF657" s="38">
        <f>[2]Calculations!AO625</f>
        <v>0</v>
      </c>
      <c r="AG657" s="38">
        <f>[2]Calculations!AD625</f>
        <v>0</v>
      </c>
      <c r="AH657" s="38">
        <f>[2]Calculations!AP625</f>
        <v>0</v>
      </c>
      <c r="AI657" s="38">
        <f>[2]Calculations!AE625</f>
        <v>0</v>
      </c>
      <c r="AJ657" s="38">
        <f>[2]Calculations!AQ625</f>
        <v>0</v>
      </c>
      <c r="AK657" s="38">
        <f>[2]Calculations!AF625</f>
        <v>0</v>
      </c>
      <c r="AL657" s="38">
        <f>[2]Calculations!AR625</f>
        <v>0</v>
      </c>
      <c r="AM657" s="38">
        <f>[2]Calculations!AG625</f>
        <v>0</v>
      </c>
      <c r="AN657" s="38">
        <f>[2]Calculations!AS625</f>
        <v>0</v>
      </c>
      <c r="AO657" s="38">
        <f>[2]Calculations!AH625</f>
        <v>0</v>
      </c>
      <c r="AP657" s="38">
        <f>[2]Calculations!AT625</f>
        <v>0</v>
      </c>
      <c r="AQ657" s="38">
        <f>[2]Calculations!AI625</f>
        <v>0</v>
      </c>
      <c r="AR657" s="38">
        <f>[2]Calculations!AU625</f>
        <v>0</v>
      </c>
      <c r="AS657" s="38">
        <f>[2]Calculations!AJ625</f>
        <v>0</v>
      </c>
      <c r="AT657" s="38">
        <f>[2]Calculations!AV625</f>
        <v>0</v>
      </c>
      <c r="AU657" s="38">
        <f>[2]Calculations!AK625</f>
        <v>0</v>
      </c>
      <c r="AV657" s="38">
        <f>[2]Calculations!AW625</f>
        <v>0</v>
      </c>
      <c r="AW657" s="13"/>
      <c r="AX657" s="13"/>
      <c r="AY657" s="85" t="str">
        <f>[2]Calculations!D625</f>
        <v>Land Supply 2018</v>
      </c>
    </row>
    <row r="658" spans="2:51" ht="26" x14ac:dyDescent="0.35">
      <c r="B658" s="13" t="str">
        <f>[2]Calculations!A626</f>
        <v>Hulm_Cap_1000</v>
      </c>
      <c r="C658" s="30" t="str">
        <f>[2]Calculations!B626</f>
        <v>Arundel Street</v>
      </c>
      <c r="D658" s="13" t="str">
        <f>[2]Calculations!C626</f>
        <v>Residential</v>
      </c>
      <c r="E658" s="38">
        <f>[2]Calculations!E626</f>
        <v>0.35006700000000002</v>
      </c>
      <c r="F658" s="38">
        <f>[2]Calculations!I626</f>
        <v>0.35006700000000002</v>
      </c>
      <c r="G658" s="38">
        <f>[2]Calculations!M626</f>
        <v>100</v>
      </c>
      <c r="H658" s="38">
        <f>[2]Calculations!H626</f>
        <v>0</v>
      </c>
      <c r="I658" s="38">
        <f>[2]Calculations!L626</f>
        <v>0</v>
      </c>
      <c r="J658" s="38">
        <f>[2]Calculations!G626</f>
        <v>0</v>
      </c>
      <c r="K658" s="38">
        <f>[2]Calculations!K626</f>
        <v>0</v>
      </c>
      <c r="L658" s="38">
        <f>[2]Calculations!F626</f>
        <v>0</v>
      </c>
      <c r="M658" s="38">
        <f>[2]Calculations!J626</f>
        <v>0</v>
      </c>
      <c r="N658" s="38">
        <f>[2]Calculations!V626</f>
        <v>0</v>
      </c>
      <c r="O658" s="38">
        <f>[2]Calculations!W626</f>
        <v>0</v>
      </c>
      <c r="P658" s="38">
        <f>[2]Calculations!O626</f>
        <v>0</v>
      </c>
      <c r="Q658" s="38">
        <f>[2]Calculations!S626</f>
        <v>0</v>
      </c>
      <c r="R658" s="38">
        <f>[2]Calculations!Q626</f>
        <v>0</v>
      </c>
      <c r="S658" s="38">
        <f>[2]Calculations!T626</f>
        <v>0</v>
      </c>
      <c r="T658" s="38">
        <f>[2]Calculations!R626</f>
        <v>0</v>
      </c>
      <c r="U658" s="38">
        <f>[2]Calculations!U626</f>
        <v>0</v>
      </c>
      <c r="V658" s="38" t="str">
        <f>[2]Calculations!X626</f>
        <v>Not Modelled</v>
      </c>
      <c r="W658" s="38" t="str">
        <f>[2]Calculations!Y626</f>
        <v>N/A</v>
      </c>
      <c r="X658" s="38" t="s">
        <v>100</v>
      </c>
      <c r="Y658" s="73" t="s">
        <v>106</v>
      </c>
      <c r="Z658" s="74" t="s">
        <v>107</v>
      </c>
      <c r="AA658" s="38">
        <f>[2]Calculations!AA626</f>
        <v>0</v>
      </c>
      <c r="AB658" s="38">
        <f>[2]Calculations!AM626</f>
        <v>0</v>
      </c>
      <c r="AC658" s="38">
        <f>[2]Calculations!AB626</f>
        <v>0</v>
      </c>
      <c r="AD658" s="38">
        <f>[2]Calculations!AN626</f>
        <v>0</v>
      </c>
      <c r="AE658" s="38">
        <f>[2]Calculations!AC626</f>
        <v>0</v>
      </c>
      <c r="AF658" s="38">
        <f>[2]Calculations!AO626</f>
        <v>0</v>
      </c>
      <c r="AG658" s="38">
        <f>[2]Calculations!AD626</f>
        <v>0</v>
      </c>
      <c r="AH658" s="38">
        <f>[2]Calculations!AP626</f>
        <v>0</v>
      </c>
      <c r="AI658" s="38">
        <f>[2]Calculations!AE626</f>
        <v>0</v>
      </c>
      <c r="AJ658" s="38">
        <f>[2]Calculations!AQ626</f>
        <v>0</v>
      </c>
      <c r="AK658" s="38">
        <f>[2]Calculations!AF626</f>
        <v>0</v>
      </c>
      <c r="AL658" s="38">
        <f>[2]Calculations!AR626</f>
        <v>0</v>
      </c>
      <c r="AM658" s="38">
        <f>[2]Calculations!AG626</f>
        <v>0</v>
      </c>
      <c r="AN658" s="38">
        <f>[2]Calculations!AS626</f>
        <v>0</v>
      </c>
      <c r="AO658" s="38">
        <f>[2]Calculations!AH626</f>
        <v>0</v>
      </c>
      <c r="AP658" s="38">
        <f>[2]Calculations!AT626</f>
        <v>0</v>
      </c>
      <c r="AQ658" s="38">
        <f>[2]Calculations!AI626</f>
        <v>0.35006678999599999</v>
      </c>
      <c r="AR658" s="38">
        <f>[2]Calculations!AU626</f>
        <v>99.999940010340865</v>
      </c>
      <c r="AS658" s="38">
        <f>[2]Calculations!AJ626</f>
        <v>0</v>
      </c>
      <c r="AT658" s="38">
        <f>[2]Calculations!AV626</f>
        <v>0</v>
      </c>
      <c r="AU658" s="38">
        <f>[2]Calculations!AK626</f>
        <v>0</v>
      </c>
      <c r="AV658" s="38">
        <f>[2]Calculations!AW626</f>
        <v>0</v>
      </c>
      <c r="AW658" s="13"/>
      <c r="AX658" s="13"/>
      <c r="AY658" s="85" t="str">
        <f>[2]Calculations!D626</f>
        <v>Land Supply 2018</v>
      </c>
    </row>
    <row r="659" spans="2:51" ht="14.5" x14ac:dyDescent="0.35">
      <c r="B659" s="13" t="str">
        <f>[2]Calculations!A627</f>
        <v>Hulm_Cap_1001</v>
      </c>
      <c r="C659" s="30" t="str">
        <f>[2]Calculations!B627</f>
        <v>Former Bulls Head Pub, Chester Road / Cleworth Street</v>
      </c>
      <c r="D659" s="13" t="str">
        <f>[2]Calculations!C627</f>
        <v>Residential</v>
      </c>
      <c r="E659" s="38">
        <f>[2]Calculations!E627</f>
        <v>5.8786900000000003E-2</v>
      </c>
      <c r="F659" s="38">
        <f>[2]Calculations!I627</f>
        <v>5.8786900000000003E-2</v>
      </c>
      <c r="G659" s="38">
        <f>[2]Calculations!M627</f>
        <v>100</v>
      </c>
      <c r="H659" s="38">
        <f>[2]Calculations!H627</f>
        <v>0</v>
      </c>
      <c r="I659" s="38">
        <f>[2]Calculations!L627</f>
        <v>0</v>
      </c>
      <c r="J659" s="38">
        <f>[2]Calculations!G627</f>
        <v>0</v>
      </c>
      <c r="K659" s="38">
        <f>[2]Calculations!K627</f>
        <v>0</v>
      </c>
      <c r="L659" s="38">
        <f>[2]Calculations!F627</f>
        <v>0</v>
      </c>
      <c r="M659" s="38">
        <f>[2]Calculations!J627</f>
        <v>0</v>
      </c>
      <c r="N659" s="38">
        <f>[2]Calculations!V627</f>
        <v>0</v>
      </c>
      <c r="O659" s="38">
        <f>[2]Calculations!W627</f>
        <v>0</v>
      </c>
      <c r="P659" s="38">
        <f>[2]Calculations!O627</f>
        <v>4.6269352548420001E-4</v>
      </c>
      <c r="Q659" s="38">
        <f>[2]Calculations!S627</f>
        <v>0.78706910125248986</v>
      </c>
      <c r="R659" s="38">
        <f>[2]Calculations!Q627</f>
        <v>6.5258525484199995E-5</v>
      </c>
      <c r="S659" s="38">
        <f>[2]Calculations!T627</f>
        <v>0.11100861838981133</v>
      </c>
      <c r="T659" s="38">
        <f>[2]Calculations!R627</f>
        <v>0</v>
      </c>
      <c r="U659" s="38">
        <f>[2]Calculations!U627</f>
        <v>0</v>
      </c>
      <c r="V659" s="38" t="str">
        <f>[2]Calculations!X627</f>
        <v>Not Modelled</v>
      </c>
      <c r="W659" s="38" t="str">
        <f>[2]Calculations!Y627</f>
        <v>N/A</v>
      </c>
      <c r="X659" s="38" t="s">
        <v>100</v>
      </c>
      <c r="Y659" s="73" t="s">
        <v>105</v>
      </c>
      <c r="Z659" s="73" t="s">
        <v>1066</v>
      </c>
      <c r="AA659" s="38">
        <f>[2]Calculations!AA627</f>
        <v>0</v>
      </c>
      <c r="AB659" s="38">
        <f>[2]Calculations!AM627</f>
        <v>0</v>
      </c>
      <c r="AC659" s="38">
        <f>[2]Calculations!AB627</f>
        <v>0</v>
      </c>
      <c r="AD659" s="38">
        <f>[2]Calculations!AN627</f>
        <v>0</v>
      </c>
      <c r="AE659" s="38">
        <f>[2]Calculations!AC627</f>
        <v>0</v>
      </c>
      <c r="AF659" s="38">
        <f>[2]Calculations!AO627</f>
        <v>0</v>
      </c>
      <c r="AG659" s="38">
        <f>[2]Calculations!AD627</f>
        <v>0</v>
      </c>
      <c r="AH659" s="38">
        <f>[2]Calculations!AP627</f>
        <v>0</v>
      </c>
      <c r="AI659" s="38">
        <f>[2]Calculations!AE627</f>
        <v>0</v>
      </c>
      <c r="AJ659" s="38">
        <f>[2]Calculations!AQ627</f>
        <v>0</v>
      </c>
      <c r="AK659" s="38">
        <f>[2]Calculations!AF627</f>
        <v>0</v>
      </c>
      <c r="AL659" s="38">
        <f>[2]Calculations!AR627</f>
        <v>0</v>
      </c>
      <c r="AM659" s="38">
        <f>[2]Calculations!AG627</f>
        <v>0</v>
      </c>
      <c r="AN659" s="38">
        <f>[2]Calculations!AS627</f>
        <v>0</v>
      </c>
      <c r="AO659" s="38">
        <f>[2]Calculations!AH627</f>
        <v>0</v>
      </c>
      <c r="AP659" s="38">
        <f>[2]Calculations!AT627</f>
        <v>0</v>
      </c>
      <c r="AQ659" s="38">
        <f>[2]Calculations!AI627</f>
        <v>0</v>
      </c>
      <c r="AR659" s="38">
        <f>[2]Calculations!AU627</f>
        <v>0</v>
      </c>
      <c r="AS659" s="38">
        <f>[2]Calculations!AJ627</f>
        <v>0</v>
      </c>
      <c r="AT659" s="38">
        <f>[2]Calculations!AV627</f>
        <v>0</v>
      </c>
      <c r="AU659" s="38">
        <f>[2]Calculations!AK627</f>
        <v>0</v>
      </c>
      <c r="AV659" s="38">
        <f>[2]Calculations!AW627</f>
        <v>0</v>
      </c>
      <c r="AW659" s="13"/>
      <c r="AX659" s="13"/>
      <c r="AY659" s="85" t="str">
        <f>[2]Calculations!D627</f>
        <v>Land Supply 2018</v>
      </c>
    </row>
    <row r="660" spans="2:51" ht="14.5" x14ac:dyDescent="0.35">
      <c r="B660" s="13" t="str">
        <f>[2]Calculations!A628</f>
        <v>Hulm_Cap_700</v>
      </c>
      <c r="C660" s="30" t="str">
        <f>[2]Calculations!B628</f>
        <v>Cornbrook Road / Chester Road</v>
      </c>
      <c r="D660" s="13" t="str">
        <f>[2]Calculations!C628</f>
        <v>Residential</v>
      </c>
      <c r="E660" s="38">
        <f>[2]Calculations!E628</f>
        <v>0.30918099999999998</v>
      </c>
      <c r="F660" s="38">
        <f>[2]Calculations!I628</f>
        <v>0.30918099999999998</v>
      </c>
      <c r="G660" s="38">
        <f>[2]Calculations!M628</f>
        <v>100</v>
      </c>
      <c r="H660" s="38">
        <f>[2]Calculations!H628</f>
        <v>0</v>
      </c>
      <c r="I660" s="38">
        <f>[2]Calculations!L628</f>
        <v>0</v>
      </c>
      <c r="J660" s="38">
        <f>[2]Calculations!G628</f>
        <v>0</v>
      </c>
      <c r="K660" s="38">
        <f>[2]Calculations!K628</f>
        <v>0</v>
      </c>
      <c r="L660" s="38">
        <f>[2]Calculations!F628</f>
        <v>0</v>
      </c>
      <c r="M660" s="38">
        <f>[2]Calculations!J628</f>
        <v>0</v>
      </c>
      <c r="N660" s="38">
        <f>[2]Calculations!V628</f>
        <v>0.15391787363600001</v>
      </c>
      <c r="O660" s="38">
        <f>[2]Calculations!W628</f>
        <v>49.782448997836227</v>
      </c>
      <c r="P660" s="38">
        <f>[2]Calculations!O628</f>
        <v>4.1923600000000002E-4</v>
      </c>
      <c r="Q660" s="38">
        <f>[2]Calculations!S628</f>
        <v>0.13559565432545986</v>
      </c>
      <c r="R660" s="38">
        <f>[2]Calculations!Q628</f>
        <v>0</v>
      </c>
      <c r="S660" s="38">
        <f>[2]Calculations!T628</f>
        <v>0</v>
      </c>
      <c r="T660" s="38">
        <f>[2]Calculations!R628</f>
        <v>0</v>
      </c>
      <c r="U660" s="38">
        <f>[2]Calculations!U628</f>
        <v>0</v>
      </c>
      <c r="V660" s="38" t="str">
        <f>[2]Calculations!X628</f>
        <v>Not Modelled</v>
      </c>
      <c r="W660" s="38" t="str">
        <f>[2]Calculations!Y628</f>
        <v>N/A</v>
      </c>
      <c r="X660" s="38" t="s">
        <v>100</v>
      </c>
      <c r="Y660" s="73" t="s">
        <v>105</v>
      </c>
      <c r="Z660" s="73" t="s">
        <v>1066</v>
      </c>
      <c r="AA660" s="38">
        <f>[2]Calculations!AA628</f>
        <v>0</v>
      </c>
      <c r="AB660" s="38">
        <f>[2]Calculations!AM628</f>
        <v>0</v>
      </c>
      <c r="AC660" s="38">
        <f>[2]Calculations!AB628</f>
        <v>0</v>
      </c>
      <c r="AD660" s="38">
        <f>[2]Calculations!AN628</f>
        <v>0</v>
      </c>
      <c r="AE660" s="38">
        <f>[2]Calculations!AC628</f>
        <v>0</v>
      </c>
      <c r="AF660" s="38">
        <f>[2]Calculations!AO628</f>
        <v>0</v>
      </c>
      <c r="AG660" s="38">
        <f>[2]Calculations!AD628</f>
        <v>0</v>
      </c>
      <c r="AH660" s="38">
        <f>[2]Calculations!AP628</f>
        <v>0</v>
      </c>
      <c r="AI660" s="38">
        <f>[2]Calculations!AE628</f>
        <v>0</v>
      </c>
      <c r="AJ660" s="38">
        <f>[2]Calculations!AQ628</f>
        <v>0</v>
      </c>
      <c r="AK660" s="38">
        <f>[2]Calculations!AF628</f>
        <v>0</v>
      </c>
      <c r="AL660" s="38">
        <f>[2]Calculations!AR628</f>
        <v>0</v>
      </c>
      <c r="AM660" s="38">
        <f>[2]Calculations!AG628</f>
        <v>0</v>
      </c>
      <c r="AN660" s="38">
        <f>[2]Calculations!AS628</f>
        <v>0</v>
      </c>
      <c r="AO660" s="38">
        <f>[2]Calculations!AH628</f>
        <v>0</v>
      </c>
      <c r="AP660" s="38">
        <f>[2]Calculations!AT628</f>
        <v>0</v>
      </c>
      <c r="AQ660" s="38">
        <f>[2]Calculations!AI628</f>
        <v>0</v>
      </c>
      <c r="AR660" s="38">
        <f>[2]Calculations!AU628</f>
        <v>0</v>
      </c>
      <c r="AS660" s="38">
        <f>[2]Calculations!AJ628</f>
        <v>0</v>
      </c>
      <c r="AT660" s="38">
        <f>[2]Calculations!AV628</f>
        <v>0</v>
      </c>
      <c r="AU660" s="38">
        <f>[2]Calculations!AK628</f>
        <v>0</v>
      </c>
      <c r="AV660" s="38">
        <f>[2]Calculations!AW628</f>
        <v>0</v>
      </c>
      <c r="AW660" s="13"/>
      <c r="AX660" s="13"/>
      <c r="AY660" s="85" t="str">
        <f>[2]Calculations!D628</f>
        <v>Land Supply 2018</v>
      </c>
    </row>
    <row r="661" spans="2:51" ht="14.5" x14ac:dyDescent="0.35">
      <c r="B661" s="13" t="str">
        <f>[2]Calculations!A629</f>
        <v>Hulm_Cap_703</v>
      </c>
      <c r="C661" s="30" t="str">
        <f>[2]Calculations!B629</f>
        <v>Claremont Resource Centre</v>
      </c>
      <c r="D661" s="13" t="str">
        <f>[2]Calculations!C629</f>
        <v>Residential</v>
      </c>
      <c r="E661" s="38">
        <f>[2]Calculations!E629</f>
        <v>0.37332599999999999</v>
      </c>
      <c r="F661" s="38">
        <f>[2]Calculations!I629</f>
        <v>0.37332599999999999</v>
      </c>
      <c r="G661" s="38">
        <f>[2]Calculations!M629</f>
        <v>100</v>
      </c>
      <c r="H661" s="38">
        <f>[2]Calculations!H629</f>
        <v>0</v>
      </c>
      <c r="I661" s="38">
        <f>[2]Calculations!L629</f>
        <v>0</v>
      </c>
      <c r="J661" s="38">
        <f>[2]Calculations!G629</f>
        <v>0</v>
      </c>
      <c r="K661" s="38">
        <f>[2]Calculations!K629</f>
        <v>0</v>
      </c>
      <c r="L661" s="38">
        <f>[2]Calculations!F629</f>
        <v>0</v>
      </c>
      <c r="M661" s="38">
        <f>[2]Calculations!J629</f>
        <v>0</v>
      </c>
      <c r="N661" s="38">
        <f>[2]Calculations!V629</f>
        <v>8.1737172501099992E-3</v>
      </c>
      <c r="O661" s="38">
        <f>[2]Calculations!W629</f>
        <v>2.1894315558278818</v>
      </c>
      <c r="P661" s="38">
        <f>[2]Calculations!O629</f>
        <v>1.8800000000000001E-2</v>
      </c>
      <c r="Q661" s="38">
        <f>[2]Calculations!S629</f>
        <v>5.0358132034736398</v>
      </c>
      <c r="R661" s="38">
        <f>[2]Calculations!Q629</f>
        <v>0</v>
      </c>
      <c r="S661" s="38">
        <f>[2]Calculations!T629</f>
        <v>0</v>
      </c>
      <c r="T661" s="38">
        <f>[2]Calculations!R629</f>
        <v>0</v>
      </c>
      <c r="U661" s="38">
        <f>[2]Calculations!U629</f>
        <v>0</v>
      </c>
      <c r="V661" s="38" t="str">
        <f>[2]Calculations!X629</f>
        <v>Not Modelled</v>
      </c>
      <c r="W661" s="38" t="str">
        <f>[2]Calculations!Y629</f>
        <v>N/A</v>
      </c>
      <c r="X661" s="38" t="s">
        <v>100</v>
      </c>
      <c r="Y661" s="73" t="s">
        <v>105</v>
      </c>
      <c r="Z661" s="73" t="s">
        <v>1066</v>
      </c>
      <c r="AA661" s="38">
        <f>[2]Calculations!AA629</f>
        <v>0</v>
      </c>
      <c r="AB661" s="38">
        <f>[2]Calculations!AM629</f>
        <v>0</v>
      </c>
      <c r="AC661" s="38">
        <f>[2]Calculations!AB629</f>
        <v>0</v>
      </c>
      <c r="AD661" s="38">
        <f>[2]Calculations!AN629</f>
        <v>0</v>
      </c>
      <c r="AE661" s="38">
        <f>[2]Calculations!AC629</f>
        <v>0</v>
      </c>
      <c r="AF661" s="38">
        <f>[2]Calculations!AO629</f>
        <v>0</v>
      </c>
      <c r="AG661" s="38">
        <f>[2]Calculations!AD629</f>
        <v>0</v>
      </c>
      <c r="AH661" s="38">
        <f>[2]Calculations!AP629</f>
        <v>0</v>
      </c>
      <c r="AI661" s="38">
        <f>[2]Calculations!AE629</f>
        <v>0</v>
      </c>
      <c r="AJ661" s="38">
        <f>[2]Calculations!AQ629</f>
        <v>0</v>
      </c>
      <c r="AK661" s="38">
        <f>[2]Calculations!AF629</f>
        <v>0</v>
      </c>
      <c r="AL661" s="38">
        <f>[2]Calculations!AR629</f>
        <v>0</v>
      </c>
      <c r="AM661" s="38">
        <f>[2]Calculations!AG629</f>
        <v>0</v>
      </c>
      <c r="AN661" s="38">
        <f>[2]Calculations!AS629</f>
        <v>0</v>
      </c>
      <c r="AO661" s="38">
        <f>[2]Calculations!AH629</f>
        <v>0</v>
      </c>
      <c r="AP661" s="38">
        <f>[2]Calculations!AT629</f>
        <v>0</v>
      </c>
      <c r="AQ661" s="38">
        <f>[2]Calculations!AI629</f>
        <v>0</v>
      </c>
      <c r="AR661" s="38">
        <f>[2]Calculations!AU629</f>
        <v>0</v>
      </c>
      <c r="AS661" s="38">
        <f>[2]Calculations!AJ629</f>
        <v>0</v>
      </c>
      <c r="AT661" s="38">
        <f>[2]Calculations!AV629</f>
        <v>0</v>
      </c>
      <c r="AU661" s="38">
        <f>[2]Calculations!AK629</f>
        <v>0</v>
      </c>
      <c r="AV661" s="38">
        <f>[2]Calculations!AW629</f>
        <v>0</v>
      </c>
      <c r="AW661" s="13"/>
      <c r="AX661" s="13"/>
      <c r="AY661" s="85" t="str">
        <f>[2]Calculations!D629</f>
        <v>Land Supply 2018</v>
      </c>
    </row>
    <row r="662" spans="2:51" ht="14.5" x14ac:dyDescent="0.35">
      <c r="B662" s="13" t="str">
        <f>[2]Calculations!A630</f>
        <v>Hulm_Cap_818</v>
      </c>
      <c r="C662" s="30" t="str">
        <f>[2]Calculations!B630</f>
        <v>Trentham Street (Britannia Basin)</v>
      </c>
      <c r="D662" s="13" t="str">
        <f>[2]Calculations!C630</f>
        <v>Residential</v>
      </c>
      <c r="E662" s="38">
        <f>[2]Calculations!E630</f>
        <v>0.70897100000000002</v>
      </c>
      <c r="F662" s="38">
        <f>[2]Calculations!I630</f>
        <v>0.70864028744949603</v>
      </c>
      <c r="G662" s="38">
        <f>[2]Calculations!M630</f>
        <v>99.953353162470108</v>
      </c>
      <c r="H662" s="38">
        <f>[2]Calculations!H630</f>
        <v>3.3071255050400001E-4</v>
      </c>
      <c r="I662" s="38">
        <f>[2]Calculations!L630</f>
        <v>4.6646837529884862E-2</v>
      </c>
      <c r="J662" s="38">
        <f>[2]Calculations!G630</f>
        <v>0</v>
      </c>
      <c r="K662" s="38">
        <f>[2]Calculations!K630</f>
        <v>0</v>
      </c>
      <c r="L662" s="38">
        <f>[2]Calculations!F630</f>
        <v>0</v>
      </c>
      <c r="M662" s="38">
        <f>[2]Calculations!J630</f>
        <v>0</v>
      </c>
      <c r="N662" s="38">
        <f>[2]Calculations!V630</f>
        <v>0.55919807416699996</v>
      </c>
      <c r="O662" s="38">
        <f>[2]Calculations!W630</f>
        <v>78.874604767613903</v>
      </c>
      <c r="P662" s="38">
        <f>[2]Calculations!O630</f>
        <v>0.162325</v>
      </c>
      <c r="Q662" s="38">
        <f>[2]Calculations!S630</f>
        <v>22.895858927939226</v>
      </c>
      <c r="R662" s="38">
        <f>[2]Calculations!Q630</f>
        <v>0</v>
      </c>
      <c r="S662" s="38">
        <f>[2]Calculations!T630</f>
        <v>0</v>
      </c>
      <c r="T662" s="38">
        <f>[2]Calculations!R630</f>
        <v>0</v>
      </c>
      <c r="U662" s="38">
        <f>[2]Calculations!U630</f>
        <v>0</v>
      </c>
      <c r="V662" s="38" t="str">
        <f>[2]Calculations!X630</f>
        <v>Not Modelled</v>
      </c>
      <c r="W662" s="38" t="str">
        <f>[2]Calculations!Y630</f>
        <v>N/A</v>
      </c>
      <c r="X662" s="38" t="s">
        <v>100</v>
      </c>
      <c r="Y662" s="73" t="s">
        <v>105</v>
      </c>
      <c r="Z662" s="73" t="s">
        <v>1066</v>
      </c>
      <c r="AA662" s="38">
        <f>[2]Calculations!AA630</f>
        <v>0</v>
      </c>
      <c r="AB662" s="38">
        <f>[2]Calculations!AM630</f>
        <v>0</v>
      </c>
      <c r="AC662" s="38">
        <f>[2]Calculations!AB630</f>
        <v>0</v>
      </c>
      <c r="AD662" s="38">
        <f>[2]Calculations!AN630</f>
        <v>0</v>
      </c>
      <c r="AE662" s="38">
        <f>[2]Calculations!AC630</f>
        <v>0</v>
      </c>
      <c r="AF662" s="38">
        <f>[2]Calculations!AO630</f>
        <v>0</v>
      </c>
      <c r="AG662" s="38">
        <f>[2]Calculations!AD630</f>
        <v>0</v>
      </c>
      <c r="AH662" s="38">
        <f>[2]Calculations!AP630</f>
        <v>0</v>
      </c>
      <c r="AI662" s="38">
        <f>[2]Calculations!AE630</f>
        <v>0</v>
      </c>
      <c r="AJ662" s="38">
        <f>[2]Calculations!AQ630</f>
        <v>0</v>
      </c>
      <c r="AK662" s="38">
        <f>[2]Calculations!AF630</f>
        <v>0</v>
      </c>
      <c r="AL662" s="38">
        <f>[2]Calculations!AR630</f>
        <v>0</v>
      </c>
      <c r="AM662" s="38">
        <f>[2]Calculations!AG630</f>
        <v>0</v>
      </c>
      <c r="AN662" s="38">
        <f>[2]Calculations!AS630</f>
        <v>0</v>
      </c>
      <c r="AO662" s="38">
        <f>[2]Calculations!AH630</f>
        <v>0</v>
      </c>
      <c r="AP662" s="38">
        <f>[2]Calculations!AT630</f>
        <v>0</v>
      </c>
      <c r="AQ662" s="38">
        <f>[2]Calculations!AI630</f>
        <v>0</v>
      </c>
      <c r="AR662" s="38">
        <f>[2]Calculations!AU630</f>
        <v>0</v>
      </c>
      <c r="AS662" s="38">
        <f>[2]Calculations!AJ630</f>
        <v>0</v>
      </c>
      <c r="AT662" s="38">
        <f>[2]Calculations!AV630</f>
        <v>0</v>
      </c>
      <c r="AU662" s="38">
        <f>[2]Calculations!AK630</f>
        <v>0</v>
      </c>
      <c r="AV662" s="38">
        <f>[2]Calculations!AW630</f>
        <v>0</v>
      </c>
      <c r="AW662" s="13"/>
      <c r="AX662" s="13"/>
      <c r="AY662" s="85" t="str">
        <f>[2]Calculations!D630</f>
        <v>Land Supply 2018</v>
      </c>
    </row>
    <row r="663" spans="2:51" ht="26" x14ac:dyDescent="0.35">
      <c r="B663" s="13" t="str">
        <f>[2]Calculations!A631</f>
        <v>Leve_Cap_005</v>
      </c>
      <c r="C663" s="30" t="str">
        <f>[2]Calculations!B631</f>
        <v>Moseley Road/Railway</v>
      </c>
      <c r="D663" s="13" t="str">
        <f>[2]Calculations!C631</f>
        <v>Residential</v>
      </c>
      <c r="E663" s="38">
        <f>[2]Calculations!E631</f>
        <v>0.64541899999999996</v>
      </c>
      <c r="F663" s="38">
        <f>[2]Calculations!I631</f>
        <v>0.64541899999999996</v>
      </c>
      <c r="G663" s="38">
        <f>[2]Calculations!M631</f>
        <v>100</v>
      </c>
      <c r="H663" s="38">
        <f>[2]Calculations!H631</f>
        <v>0</v>
      </c>
      <c r="I663" s="38">
        <f>[2]Calculations!L631</f>
        <v>0</v>
      </c>
      <c r="J663" s="38">
        <f>[2]Calculations!G631</f>
        <v>0</v>
      </c>
      <c r="K663" s="38">
        <f>[2]Calculations!K631</f>
        <v>0</v>
      </c>
      <c r="L663" s="38">
        <f>[2]Calculations!F631</f>
        <v>0</v>
      </c>
      <c r="M663" s="38">
        <f>[2]Calculations!J631</f>
        <v>0</v>
      </c>
      <c r="N663" s="38">
        <f>[2]Calculations!V631</f>
        <v>0</v>
      </c>
      <c r="O663" s="38">
        <f>[2]Calculations!W631</f>
        <v>0</v>
      </c>
      <c r="P663" s="38">
        <f>[2]Calculations!O631</f>
        <v>0</v>
      </c>
      <c r="Q663" s="38">
        <f>[2]Calculations!S631</f>
        <v>0</v>
      </c>
      <c r="R663" s="38">
        <f>[2]Calculations!Q631</f>
        <v>0</v>
      </c>
      <c r="S663" s="38">
        <f>[2]Calculations!T631</f>
        <v>0</v>
      </c>
      <c r="T663" s="38">
        <f>[2]Calculations!R631</f>
        <v>0</v>
      </c>
      <c r="U663" s="38">
        <f>[2]Calculations!U631</f>
        <v>0</v>
      </c>
      <c r="V663" s="38" t="str">
        <f>[2]Calculations!X631</f>
        <v>Not Modelled</v>
      </c>
      <c r="W663" s="38" t="str">
        <f>[2]Calculations!Y631</f>
        <v>N/A</v>
      </c>
      <c r="X663" s="38" t="s">
        <v>100</v>
      </c>
      <c r="Y663" s="73" t="s">
        <v>106</v>
      </c>
      <c r="Z663" s="74" t="s">
        <v>107</v>
      </c>
      <c r="AA663" s="38">
        <f>[2]Calculations!AA631</f>
        <v>0</v>
      </c>
      <c r="AB663" s="38">
        <f>[2]Calculations!AM631</f>
        <v>0</v>
      </c>
      <c r="AC663" s="38">
        <f>[2]Calculations!AB631</f>
        <v>0</v>
      </c>
      <c r="AD663" s="38">
        <f>[2]Calculations!AN631</f>
        <v>0</v>
      </c>
      <c r="AE663" s="38">
        <f>[2]Calculations!AC631</f>
        <v>0</v>
      </c>
      <c r="AF663" s="38">
        <f>[2]Calculations!AO631</f>
        <v>0</v>
      </c>
      <c r="AG663" s="38">
        <f>[2]Calculations!AD631</f>
        <v>0</v>
      </c>
      <c r="AH663" s="38">
        <f>[2]Calculations!AP631</f>
        <v>0</v>
      </c>
      <c r="AI663" s="38">
        <f>[2]Calculations!AE631</f>
        <v>0</v>
      </c>
      <c r="AJ663" s="38">
        <f>[2]Calculations!AQ631</f>
        <v>0</v>
      </c>
      <c r="AK663" s="38">
        <f>[2]Calculations!AF631</f>
        <v>0</v>
      </c>
      <c r="AL663" s="38">
        <f>[2]Calculations!AR631</f>
        <v>0</v>
      </c>
      <c r="AM663" s="38">
        <f>[2]Calculations!AG631</f>
        <v>0</v>
      </c>
      <c r="AN663" s="38">
        <f>[2]Calculations!AS631</f>
        <v>0</v>
      </c>
      <c r="AO663" s="38">
        <f>[2]Calculations!AH631</f>
        <v>0</v>
      </c>
      <c r="AP663" s="38">
        <f>[2]Calculations!AT631</f>
        <v>0</v>
      </c>
      <c r="AQ663" s="38">
        <f>[2]Calculations!AI631</f>
        <v>0</v>
      </c>
      <c r="AR663" s="38">
        <f>[2]Calculations!AU631</f>
        <v>0</v>
      </c>
      <c r="AS663" s="38">
        <f>[2]Calculations!AJ631</f>
        <v>0</v>
      </c>
      <c r="AT663" s="38">
        <f>[2]Calculations!AV631</f>
        <v>0</v>
      </c>
      <c r="AU663" s="38">
        <f>[2]Calculations!AK631</f>
        <v>0</v>
      </c>
      <c r="AV663" s="38">
        <f>[2]Calculations!AW631</f>
        <v>0</v>
      </c>
      <c r="AW663" s="13"/>
      <c r="AX663" s="13"/>
      <c r="AY663" s="85" t="str">
        <f>[2]Calculations!D631</f>
        <v>Land Supply 2018</v>
      </c>
    </row>
    <row r="664" spans="2:51" ht="26" x14ac:dyDescent="0.35">
      <c r="B664" s="13" t="str">
        <f>[2]Calculations!A632</f>
        <v>Leve_Cap_050</v>
      </c>
      <c r="C664" s="30" t="str">
        <f>[2]Calculations!B632</f>
        <v>72 Errwood Road</v>
      </c>
      <c r="D664" s="13" t="str">
        <f>[2]Calculations!C632</f>
        <v>Residential</v>
      </c>
      <c r="E664" s="38">
        <f>[2]Calculations!E632</f>
        <v>0.18399099999999999</v>
      </c>
      <c r="F664" s="38">
        <f>[2]Calculations!I632</f>
        <v>0.18399099999999999</v>
      </c>
      <c r="G664" s="38">
        <f>[2]Calculations!M632</f>
        <v>100</v>
      </c>
      <c r="H664" s="38">
        <f>[2]Calculations!H632</f>
        <v>0</v>
      </c>
      <c r="I664" s="38">
        <f>[2]Calculations!L632</f>
        <v>0</v>
      </c>
      <c r="J664" s="38">
        <f>[2]Calculations!G632</f>
        <v>0</v>
      </c>
      <c r="K664" s="38">
        <f>[2]Calculations!K632</f>
        <v>0</v>
      </c>
      <c r="L664" s="38">
        <f>[2]Calculations!F632</f>
        <v>0</v>
      </c>
      <c r="M664" s="38">
        <f>[2]Calculations!J632</f>
        <v>0</v>
      </c>
      <c r="N664" s="38">
        <f>[2]Calculations!V632</f>
        <v>0</v>
      </c>
      <c r="O664" s="38">
        <f>[2]Calculations!W632</f>
        <v>0</v>
      </c>
      <c r="P664" s="38">
        <f>[2]Calculations!O632</f>
        <v>0</v>
      </c>
      <c r="Q664" s="38">
        <f>[2]Calculations!S632</f>
        <v>0</v>
      </c>
      <c r="R664" s="38">
        <f>[2]Calculations!Q632</f>
        <v>0</v>
      </c>
      <c r="S664" s="38">
        <f>[2]Calculations!T632</f>
        <v>0</v>
      </c>
      <c r="T664" s="38">
        <f>[2]Calculations!R632</f>
        <v>0</v>
      </c>
      <c r="U664" s="38">
        <f>[2]Calculations!U632</f>
        <v>0</v>
      </c>
      <c r="V664" s="38" t="str">
        <f>[2]Calculations!X632</f>
        <v>Not Modelled</v>
      </c>
      <c r="W664" s="38" t="str">
        <f>[2]Calculations!Y632</f>
        <v>N/A</v>
      </c>
      <c r="X664" s="38" t="s">
        <v>100</v>
      </c>
      <c r="Y664" s="73" t="s">
        <v>106</v>
      </c>
      <c r="Z664" s="74" t="s">
        <v>107</v>
      </c>
      <c r="AA664" s="38">
        <f>[2]Calculations!AA632</f>
        <v>0</v>
      </c>
      <c r="AB664" s="38">
        <f>[2]Calculations!AM632</f>
        <v>0</v>
      </c>
      <c r="AC664" s="38">
        <f>[2]Calculations!AB632</f>
        <v>0</v>
      </c>
      <c r="AD664" s="38">
        <f>[2]Calculations!AN632</f>
        <v>0</v>
      </c>
      <c r="AE664" s="38">
        <f>[2]Calculations!AC632</f>
        <v>0</v>
      </c>
      <c r="AF664" s="38">
        <f>[2]Calculations!AO632</f>
        <v>0</v>
      </c>
      <c r="AG664" s="38">
        <f>[2]Calculations!AD632</f>
        <v>0</v>
      </c>
      <c r="AH664" s="38">
        <f>[2]Calculations!AP632</f>
        <v>0</v>
      </c>
      <c r="AI664" s="38">
        <f>[2]Calculations!AE632</f>
        <v>0</v>
      </c>
      <c r="AJ664" s="38">
        <f>[2]Calculations!AQ632</f>
        <v>0</v>
      </c>
      <c r="AK664" s="38">
        <f>[2]Calculations!AF632</f>
        <v>0</v>
      </c>
      <c r="AL664" s="38">
        <f>[2]Calculations!AR632</f>
        <v>0</v>
      </c>
      <c r="AM664" s="38">
        <f>[2]Calculations!AG632</f>
        <v>0</v>
      </c>
      <c r="AN664" s="38">
        <f>[2]Calculations!AS632</f>
        <v>0</v>
      </c>
      <c r="AO664" s="38">
        <f>[2]Calculations!AH632</f>
        <v>0</v>
      </c>
      <c r="AP664" s="38">
        <f>[2]Calculations!AT632</f>
        <v>0</v>
      </c>
      <c r="AQ664" s="38">
        <f>[2]Calculations!AI632</f>
        <v>0</v>
      </c>
      <c r="AR664" s="38">
        <f>[2]Calculations!AU632</f>
        <v>0</v>
      </c>
      <c r="AS664" s="38">
        <f>[2]Calculations!AJ632</f>
        <v>0</v>
      </c>
      <c r="AT664" s="38">
        <f>[2]Calculations!AV632</f>
        <v>0</v>
      </c>
      <c r="AU664" s="38">
        <f>[2]Calculations!AK632</f>
        <v>0</v>
      </c>
      <c r="AV664" s="38">
        <f>[2]Calculations!AW632</f>
        <v>0</v>
      </c>
      <c r="AW664" s="13"/>
      <c r="AX664" s="13"/>
      <c r="AY664" s="85" t="str">
        <f>[2]Calculations!D632</f>
        <v>Land Supply 2018</v>
      </c>
    </row>
    <row r="665" spans="2:51" ht="14.5" x14ac:dyDescent="0.35">
      <c r="B665" s="13" t="str">
        <f>[2]Calculations!A633</f>
        <v>Leve_Cap_053</v>
      </c>
      <c r="C665" s="30" t="str">
        <f>[2]Calculations!B633</f>
        <v>1122-1136 Stockport Road</v>
      </c>
      <c r="D665" s="13" t="str">
        <f>[2]Calculations!C633</f>
        <v>Residential</v>
      </c>
      <c r="E665" s="38">
        <f>[2]Calculations!E633</f>
        <v>0.118339</v>
      </c>
      <c r="F665" s="38">
        <f>[2]Calculations!I633</f>
        <v>0.118339</v>
      </c>
      <c r="G665" s="38">
        <f>[2]Calculations!M633</f>
        <v>100</v>
      </c>
      <c r="H665" s="38">
        <f>[2]Calculations!H633</f>
        <v>0</v>
      </c>
      <c r="I665" s="38">
        <f>[2]Calculations!L633</f>
        <v>0</v>
      </c>
      <c r="J665" s="38">
        <f>[2]Calculations!G633</f>
        <v>0</v>
      </c>
      <c r="K665" s="38">
        <f>[2]Calculations!K633</f>
        <v>0</v>
      </c>
      <c r="L665" s="38">
        <f>[2]Calculations!F633</f>
        <v>0</v>
      </c>
      <c r="M665" s="38">
        <f>[2]Calculations!J633</f>
        <v>0</v>
      </c>
      <c r="N665" s="38">
        <f>[2]Calculations!V633</f>
        <v>0</v>
      </c>
      <c r="O665" s="38">
        <f>[2]Calculations!W633</f>
        <v>0</v>
      </c>
      <c r="P665" s="38">
        <f>[2]Calculations!O633</f>
        <v>8.0574676845899997E-4</v>
      </c>
      <c r="Q665" s="38">
        <f>[2]Calculations!S633</f>
        <v>0.68088015654940459</v>
      </c>
      <c r="R665" s="38">
        <f>[2]Calculations!Q633</f>
        <v>8.0574676845899997E-4</v>
      </c>
      <c r="S665" s="38">
        <f>[2]Calculations!T633</f>
        <v>0.68088015654940459</v>
      </c>
      <c r="T665" s="38">
        <f>[2]Calculations!R633</f>
        <v>0</v>
      </c>
      <c r="U665" s="38">
        <f>[2]Calculations!U633</f>
        <v>0</v>
      </c>
      <c r="V665" s="38" t="str">
        <f>[2]Calculations!X633</f>
        <v>Not Modelled</v>
      </c>
      <c r="W665" s="38" t="str">
        <f>[2]Calculations!Y633</f>
        <v>N/A</v>
      </c>
      <c r="X665" s="38" t="s">
        <v>100</v>
      </c>
      <c r="Y665" s="73" t="s">
        <v>105</v>
      </c>
      <c r="Z665" s="73" t="s">
        <v>1066</v>
      </c>
      <c r="AA665" s="38">
        <f>[2]Calculations!AA633</f>
        <v>0</v>
      </c>
      <c r="AB665" s="38">
        <f>[2]Calculations!AM633</f>
        <v>0</v>
      </c>
      <c r="AC665" s="38">
        <f>[2]Calculations!AB633</f>
        <v>0</v>
      </c>
      <c r="AD665" s="38">
        <f>[2]Calculations!AN633</f>
        <v>0</v>
      </c>
      <c r="AE665" s="38">
        <f>[2]Calculations!AC633</f>
        <v>0</v>
      </c>
      <c r="AF665" s="38">
        <f>[2]Calculations!AO633</f>
        <v>0</v>
      </c>
      <c r="AG665" s="38">
        <f>[2]Calculations!AD633</f>
        <v>0</v>
      </c>
      <c r="AH665" s="38">
        <f>[2]Calculations!AP633</f>
        <v>0</v>
      </c>
      <c r="AI665" s="38">
        <f>[2]Calculations!AE633</f>
        <v>0</v>
      </c>
      <c r="AJ665" s="38">
        <f>[2]Calculations!AQ633</f>
        <v>0</v>
      </c>
      <c r="AK665" s="38">
        <f>[2]Calculations!AF633</f>
        <v>0</v>
      </c>
      <c r="AL665" s="38">
        <f>[2]Calculations!AR633</f>
        <v>0</v>
      </c>
      <c r="AM665" s="38">
        <f>[2]Calculations!AG633</f>
        <v>0</v>
      </c>
      <c r="AN665" s="38">
        <f>[2]Calculations!AS633</f>
        <v>0</v>
      </c>
      <c r="AO665" s="38">
        <f>[2]Calculations!AH633</f>
        <v>0</v>
      </c>
      <c r="AP665" s="38">
        <f>[2]Calculations!AT633</f>
        <v>0</v>
      </c>
      <c r="AQ665" s="38">
        <f>[2]Calculations!AI633</f>
        <v>0</v>
      </c>
      <c r="AR665" s="38">
        <f>[2]Calculations!AU633</f>
        <v>0</v>
      </c>
      <c r="AS665" s="38">
        <f>[2]Calculations!AJ633</f>
        <v>0</v>
      </c>
      <c r="AT665" s="38">
        <f>[2]Calculations!AV633</f>
        <v>0</v>
      </c>
      <c r="AU665" s="38">
        <f>[2]Calculations!AK633</f>
        <v>0</v>
      </c>
      <c r="AV665" s="38">
        <f>[2]Calculations!AW633</f>
        <v>0</v>
      </c>
      <c r="AW665" s="13"/>
      <c r="AX665" s="13"/>
      <c r="AY665" s="85" t="str">
        <f>[2]Calculations!D633</f>
        <v>Land Supply 2018</v>
      </c>
    </row>
    <row r="666" spans="2:51" ht="26" x14ac:dyDescent="0.35">
      <c r="B666" s="13" t="str">
        <f>[2]Calculations!A634</f>
        <v>Long_Cap_1000</v>
      </c>
      <c r="C666" s="30" t="str">
        <f>[2]Calculations!B634</f>
        <v>14 Birch Lane, Longsight</v>
      </c>
      <c r="D666" s="13" t="str">
        <f>[2]Calculations!C634</f>
        <v>Residential</v>
      </c>
      <c r="E666" s="38">
        <f>[2]Calculations!E634</f>
        <v>0.27203699999999997</v>
      </c>
      <c r="F666" s="38">
        <f>[2]Calculations!I634</f>
        <v>0.27203699999999997</v>
      </c>
      <c r="G666" s="38">
        <f>[2]Calculations!M634</f>
        <v>100</v>
      </c>
      <c r="H666" s="38">
        <f>[2]Calculations!H634</f>
        <v>0</v>
      </c>
      <c r="I666" s="38">
        <f>[2]Calculations!L634</f>
        <v>0</v>
      </c>
      <c r="J666" s="38">
        <f>[2]Calculations!G634</f>
        <v>0</v>
      </c>
      <c r="K666" s="38">
        <f>[2]Calculations!K634</f>
        <v>0</v>
      </c>
      <c r="L666" s="38">
        <f>[2]Calculations!F634</f>
        <v>0</v>
      </c>
      <c r="M666" s="38">
        <f>[2]Calculations!J634</f>
        <v>0</v>
      </c>
      <c r="N666" s="38">
        <f>[2]Calculations!V634</f>
        <v>0</v>
      </c>
      <c r="O666" s="38">
        <f>[2]Calculations!W634</f>
        <v>0</v>
      </c>
      <c r="P666" s="38">
        <f>[2]Calculations!O634</f>
        <v>0</v>
      </c>
      <c r="Q666" s="38">
        <f>[2]Calculations!S634</f>
        <v>0</v>
      </c>
      <c r="R666" s="38">
        <f>[2]Calculations!Q634</f>
        <v>0</v>
      </c>
      <c r="S666" s="38">
        <f>[2]Calculations!T634</f>
        <v>0</v>
      </c>
      <c r="T666" s="38">
        <f>[2]Calculations!R634</f>
        <v>0</v>
      </c>
      <c r="U666" s="38">
        <f>[2]Calculations!U634</f>
        <v>0</v>
      </c>
      <c r="V666" s="38" t="str">
        <f>[2]Calculations!X634</f>
        <v>Not Modelled</v>
      </c>
      <c r="W666" s="38" t="str">
        <f>[2]Calculations!Y634</f>
        <v>N/A</v>
      </c>
      <c r="X666" s="38" t="s">
        <v>100</v>
      </c>
      <c r="Y666" s="73" t="s">
        <v>106</v>
      </c>
      <c r="Z666" s="74" t="s">
        <v>107</v>
      </c>
      <c r="AA666" s="38">
        <f>[2]Calculations!AA634</f>
        <v>0</v>
      </c>
      <c r="AB666" s="38">
        <f>[2]Calculations!AM634</f>
        <v>0</v>
      </c>
      <c r="AC666" s="38">
        <f>[2]Calculations!AB634</f>
        <v>0</v>
      </c>
      <c r="AD666" s="38">
        <f>[2]Calculations!AN634</f>
        <v>0</v>
      </c>
      <c r="AE666" s="38">
        <f>[2]Calculations!AC634</f>
        <v>0</v>
      </c>
      <c r="AF666" s="38">
        <f>[2]Calculations!AO634</f>
        <v>0</v>
      </c>
      <c r="AG666" s="38">
        <f>[2]Calculations!AD634</f>
        <v>0</v>
      </c>
      <c r="AH666" s="38">
        <f>[2]Calculations!AP634</f>
        <v>0</v>
      </c>
      <c r="AI666" s="38">
        <f>[2]Calculations!AE634</f>
        <v>0</v>
      </c>
      <c r="AJ666" s="38">
        <f>[2]Calculations!AQ634</f>
        <v>0</v>
      </c>
      <c r="AK666" s="38">
        <f>[2]Calculations!AF634</f>
        <v>0</v>
      </c>
      <c r="AL666" s="38">
        <f>[2]Calculations!AR634</f>
        <v>0</v>
      </c>
      <c r="AM666" s="38">
        <f>[2]Calculations!AG634</f>
        <v>0</v>
      </c>
      <c r="AN666" s="38">
        <f>[2]Calculations!AS634</f>
        <v>0</v>
      </c>
      <c r="AO666" s="38">
        <f>[2]Calculations!AH634</f>
        <v>0</v>
      </c>
      <c r="AP666" s="38">
        <f>[2]Calculations!AT634</f>
        <v>0</v>
      </c>
      <c r="AQ666" s="38">
        <f>[2]Calculations!AI634</f>
        <v>0</v>
      </c>
      <c r="AR666" s="38">
        <f>[2]Calculations!AU634</f>
        <v>0</v>
      </c>
      <c r="AS666" s="38">
        <f>[2]Calculations!AJ634</f>
        <v>0</v>
      </c>
      <c r="AT666" s="38">
        <f>[2]Calculations!AV634</f>
        <v>0</v>
      </c>
      <c r="AU666" s="38">
        <f>[2]Calculations!AK634</f>
        <v>0</v>
      </c>
      <c r="AV666" s="38">
        <f>[2]Calculations!AW634</f>
        <v>0</v>
      </c>
      <c r="AW666" s="13"/>
      <c r="AX666" s="13"/>
      <c r="AY666" s="85" t="str">
        <f>[2]Calculations!D634</f>
        <v>Land Supply 2018</v>
      </c>
    </row>
    <row r="667" spans="2:51" ht="26" x14ac:dyDescent="0.35">
      <c r="B667" s="13" t="str">
        <f>[2]Calculations!A635</f>
        <v>Long_Cap_1001</v>
      </c>
      <c r="C667" s="30" t="str">
        <f>[2]Calculations!B635</f>
        <v>Land At Junction Of Birch Land And Plymouth Grove</v>
      </c>
      <c r="D667" s="13" t="str">
        <f>[2]Calculations!C635</f>
        <v>Residential</v>
      </c>
      <c r="E667" s="38">
        <f>[2]Calculations!E635</f>
        <v>9.8130599999999998E-2</v>
      </c>
      <c r="F667" s="38">
        <f>[2]Calculations!I635</f>
        <v>9.8130599999999998E-2</v>
      </c>
      <c r="G667" s="38">
        <f>[2]Calculations!M635</f>
        <v>100</v>
      </c>
      <c r="H667" s="38">
        <f>[2]Calculations!H635</f>
        <v>0</v>
      </c>
      <c r="I667" s="38">
        <f>[2]Calculations!L635</f>
        <v>0</v>
      </c>
      <c r="J667" s="38">
        <f>[2]Calculations!G635</f>
        <v>0</v>
      </c>
      <c r="K667" s="38">
        <f>[2]Calculations!K635</f>
        <v>0</v>
      </c>
      <c r="L667" s="38">
        <f>[2]Calculations!F635</f>
        <v>0</v>
      </c>
      <c r="M667" s="38">
        <f>[2]Calculations!J635</f>
        <v>0</v>
      </c>
      <c r="N667" s="38">
        <f>[2]Calculations!V635</f>
        <v>1.1091043700999999E-2</v>
      </c>
      <c r="O667" s="38">
        <f>[2]Calculations!W635</f>
        <v>11.302329447695215</v>
      </c>
      <c r="P667" s="38">
        <f>[2]Calculations!O635</f>
        <v>0</v>
      </c>
      <c r="Q667" s="38">
        <f>[2]Calculations!S635</f>
        <v>0</v>
      </c>
      <c r="R667" s="38">
        <f>[2]Calculations!Q635</f>
        <v>0</v>
      </c>
      <c r="S667" s="38">
        <f>[2]Calculations!T635</f>
        <v>0</v>
      </c>
      <c r="T667" s="38">
        <f>[2]Calculations!R635</f>
        <v>0</v>
      </c>
      <c r="U667" s="38">
        <f>[2]Calculations!U635</f>
        <v>0</v>
      </c>
      <c r="V667" s="38" t="str">
        <f>[2]Calculations!X635</f>
        <v>Not Modelled</v>
      </c>
      <c r="W667" s="38" t="str">
        <f>[2]Calculations!Y635</f>
        <v>N/A</v>
      </c>
      <c r="X667" s="38" t="s">
        <v>100</v>
      </c>
      <c r="Y667" s="73" t="s">
        <v>106</v>
      </c>
      <c r="Z667" s="74" t="s">
        <v>107</v>
      </c>
      <c r="AA667" s="38">
        <f>[2]Calculations!AA635</f>
        <v>0</v>
      </c>
      <c r="AB667" s="38">
        <f>[2]Calculations!AM635</f>
        <v>0</v>
      </c>
      <c r="AC667" s="38">
        <f>[2]Calculations!AB635</f>
        <v>0</v>
      </c>
      <c r="AD667" s="38">
        <f>[2]Calculations!AN635</f>
        <v>0</v>
      </c>
      <c r="AE667" s="38">
        <f>[2]Calculations!AC635</f>
        <v>0</v>
      </c>
      <c r="AF667" s="38">
        <f>[2]Calculations!AO635</f>
        <v>0</v>
      </c>
      <c r="AG667" s="38">
        <f>[2]Calculations!AD635</f>
        <v>0</v>
      </c>
      <c r="AH667" s="38">
        <f>[2]Calculations!AP635</f>
        <v>0</v>
      </c>
      <c r="AI667" s="38">
        <f>[2]Calculations!AE635</f>
        <v>0</v>
      </c>
      <c r="AJ667" s="38">
        <f>[2]Calculations!AQ635</f>
        <v>0</v>
      </c>
      <c r="AK667" s="38">
        <f>[2]Calculations!AF635</f>
        <v>0</v>
      </c>
      <c r="AL667" s="38">
        <f>[2]Calculations!AR635</f>
        <v>0</v>
      </c>
      <c r="AM667" s="38">
        <f>[2]Calculations!AG635</f>
        <v>0</v>
      </c>
      <c r="AN667" s="38">
        <f>[2]Calculations!AS635</f>
        <v>0</v>
      </c>
      <c r="AO667" s="38">
        <f>[2]Calculations!AH635</f>
        <v>0</v>
      </c>
      <c r="AP667" s="38">
        <f>[2]Calculations!AT635</f>
        <v>0</v>
      </c>
      <c r="AQ667" s="38">
        <f>[2]Calculations!AI635</f>
        <v>0</v>
      </c>
      <c r="AR667" s="38">
        <f>[2]Calculations!AU635</f>
        <v>0</v>
      </c>
      <c r="AS667" s="38">
        <f>[2]Calculations!AJ635</f>
        <v>0</v>
      </c>
      <c r="AT667" s="38">
        <f>[2]Calculations!AV635</f>
        <v>0</v>
      </c>
      <c r="AU667" s="38">
        <f>[2]Calculations!AK635</f>
        <v>0</v>
      </c>
      <c r="AV667" s="38">
        <f>[2]Calculations!AW635</f>
        <v>0</v>
      </c>
      <c r="AW667" s="13"/>
      <c r="AX667" s="13"/>
      <c r="AY667" s="85" t="str">
        <f>[2]Calculations!D635</f>
        <v>Land Supply 2018</v>
      </c>
    </row>
    <row r="668" spans="2:51" ht="14.5" x14ac:dyDescent="0.35">
      <c r="B668" s="13" t="str">
        <f>[2]Calculations!A636</f>
        <v>Manchester Airport S</v>
      </c>
      <c r="C668" s="30" t="str">
        <f>[2]Calculations!B636</f>
        <v>Manchester Airport</v>
      </c>
      <c r="D668" s="13" t="str">
        <f>[2]Calculations!C636</f>
        <v>Offices</v>
      </c>
      <c r="E668" s="38">
        <f>[2]Calculations!E636</f>
        <v>75.043099999999995</v>
      </c>
      <c r="F668" s="38">
        <f>[2]Calculations!I636</f>
        <v>75.043099999999995</v>
      </c>
      <c r="G668" s="38">
        <f>[2]Calculations!M636</f>
        <v>100</v>
      </c>
      <c r="H668" s="38">
        <f>[2]Calculations!H636</f>
        <v>0</v>
      </c>
      <c r="I668" s="38">
        <f>[2]Calculations!L636</f>
        <v>0</v>
      </c>
      <c r="J668" s="38">
        <f>[2]Calculations!G636</f>
        <v>0</v>
      </c>
      <c r="K668" s="38">
        <f>[2]Calculations!K636</f>
        <v>0</v>
      </c>
      <c r="L668" s="38">
        <f>[2]Calculations!F636</f>
        <v>0</v>
      </c>
      <c r="M668" s="38">
        <f>[2]Calculations!J636</f>
        <v>0</v>
      </c>
      <c r="N668" s="38">
        <f>[2]Calculations!V636</f>
        <v>0</v>
      </c>
      <c r="O668" s="38">
        <f>[2]Calculations!W636</f>
        <v>0</v>
      </c>
      <c r="P668" s="38">
        <f>[2]Calculations!O636</f>
        <v>7.7539079275400002</v>
      </c>
      <c r="Q668" s="38">
        <f>[2]Calculations!S636</f>
        <v>10.332606099081728</v>
      </c>
      <c r="R668" s="38">
        <f>[2]Calculations!Q636</f>
        <v>1.40283792754</v>
      </c>
      <c r="S668" s="38">
        <f>[2]Calculations!T636</f>
        <v>1.8693763018052294</v>
      </c>
      <c r="T668" s="38">
        <f>[2]Calculations!R636</f>
        <v>1.40283792754</v>
      </c>
      <c r="U668" s="38">
        <f>[2]Calculations!U636</f>
        <v>1.8693763018052294</v>
      </c>
      <c r="V668" s="38" t="str">
        <f>[2]Calculations!X636</f>
        <v>Not Modelled</v>
      </c>
      <c r="W668" s="38" t="str">
        <f>[2]Calculations!Y636</f>
        <v>N/A</v>
      </c>
      <c r="X668" s="38" t="s">
        <v>101</v>
      </c>
      <c r="Y668" s="73" t="s">
        <v>105</v>
      </c>
      <c r="Z668" s="73" t="s">
        <v>1066</v>
      </c>
      <c r="AA668" s="38">
        <f>[2]Calculations!AA636</f>
        <v>0</v>
      </c>
      <c r="AB668" s="38">
        <f>[2]Calculations!AM636</f>
        <v>0</v>
      </c>
      <c r="AC668" s="38">
        <f>[2]Calculations!AB636</f>
        <v>0</v>
      </c>
      <c r="AD668" s="38">
        <f>[2]Calculations!AN636</f>
        <v>0</v>
      </c>
      <c r="AE668" s="38">
        <f>[2]Calculations!AC636</f>
        <v>0</v>
      </c>
      <c r="AF668" s="38">
        <f>[2]Calculations!AO636</f>
        <v>0</v>
      </c>
      <c r="AG668" s="38">
        <f>[2]Calculations!AD636</f>
        <v>0</v>
      </c>
      <c r="AH668" s="38">
        <f>[2]Calculations!AP636</f>
        <v>0</v>
      </c>
      <c r="AI668" s="38">
        <f>[2]Calculations!AE636</f>
        <v>3.9650326866500003E-2</v>
      </c>
      <c r="AJ668" s="38">
        <f>[2]Calculations!AQ636</f>
        <v>5.2836738976001794E-2</v>
      </c>
      <c r="AK668" s="38">
        <f>[2]Calculations!AF636</f>
        <v>3.9650326866500003E-2</v>
      </c>
      <c r="AL668" s="38">
        <f>[2]Calculations!AR636</f>
        <v>5.2836738976001794E-2</v>
      </c>
      <c r="AM668" s="38">
        <f>[2]Calculations!AG636</f>
        <v>0</v>
      </c>
      <c r="AN668" s="38">
        <f>[2]Calculations!AS636</f>
        <v>0</v>
      </c>
      <c r="AO668" s="38">
        <f>[2]Calculations!AH636</f>
        <v>0</v>
      </c>
      <c r="AP668" s="38">
        <f>[2]Calculations!AT636</f>
        <v>0</v>
      </c>
      <c r="AQ668" s="38">
        <f>[2]Calculations!AI636</f>
        <v>0</v>
      </c>
      <c r="AR668" s="38">
        <f>[2]Calculations!AU636</f>
        <v>0</v>
      </c>
      <c r="AS668" s="38">
        <f>[2]Calculations!AJ636</f>
        <v>0</v>
      </c>
      <c r="AT668" s="38">
        <f>[2]Calculations!AV636</f>
        <v>0</v>
      </c>
      <c r="AU668" s="38">
        <f>[2]Calculations!AK636</f>
        <v>0</v>
      </c>
      <c r="AV668" s="38">
        <f>[2]Calculations!AW636</f>
        <v>0</v>
      </c>
      <c r="AW668" s="13"/>
      <c r="AX668" s="13"/>
      <c r="AY668" s="85" t="str">
        <f>[2]Calculations!D636</f>
        <v>Land Supply 2018</v>
      </c>
    </row>
    <row r="669" spans="2:51" ht="26" x14ac:dyDescent="0.35">
      <c r="B669" s="13" t="str">
        <f>[2]Calculations!A637</f>
        <v>Manchester Science P</v>
      </c>
      <c r="C669" s="30" t="str">
        <f>[2]Calculations!B637</f>
        <v>Lloyd St. North, Burlington St., Greenheys Lane,Ddenmark Road</v>
      </c>
      <c r="D669" s="13" t="str">
        <f>[2]Calculations!C637</f>
        <v>Offices</v>
      </c>
      <c r="E669" s="38">
        <f>[2]Calculations!E637</f>
        <v>9.3066499999999994</v>
      </c>
      <c r="F669" s="38">
        <f>[2]Calculations!I637</f>
        <v>7.3313083618969994</v>
      </c>
      <c r="G669" s="38">
        <f>[2]Calculations!M637</f>
        <v>78.774944388120318</v>
      </c>
      <c r="H669" s="38">
        <f>[2]Calculations!H637</f>
        <v>0.83608885030299995</v>
      </c>
      <c r="I669" s="38">
        <f>[2]Calculations!L637</f>
        <v>8.9837788065845388</v>
      </c>
      <c r="J669" s="38">
        <f>[2]Calculations!G637</f>
        <v>1.1392527878000001</v>
      </c>
      <c r="K669" s="38">
        <f>[2]Calculations!K637</f>
        <v>12.24127680529514</v>
      </c>
      <c r="L669" s="38">
        <f>[2]Calculations!F637</f>
        <v>0</v>
      </c>
      <c r="M669" s="38">
        <f>[2]Calculations!J637</f>
        <v>0</v>
      </c>
      <c r="N669" s="38">
        <f>[2]Calculations!V637</f>
        <v>8.7840866213000002</v>
      </c>
      <c r="O669" s="38">
        <f>[2]Calculations!W637</f>
        <v>94.385053927030683</v>
      </c>
      <c r="P669" s="38">
        <f>[2]Calculations!O637</f>
        <v>0.75043175775999993</v>
      </c>
      <c r="Q669" s="38">
        <f>[2]Calculations!S637</f>
        <v>8.0633929261334636</v>
      </c>
      <c r="R669" s="38">
        <f>[2]Calculations!Q637</f>
        <v>6.9773757759999999E-2</v>
      </c>
      <c r="S669" s="38">
        <f>[2]Calculations!T637</f>
        <v>0.74971937012781187</v>
      </c>
      <c r="T669" s="38">
        <f>[2]Calculations!R637</f>
        <v>1.0800000000000001E-2</v>
      </c>
      <c r="U669" s="38">
        <f>[2]Calculations!U637</f>
        <v>0.11604605309106931</v>
      </c>
      <c r="V669" s="38">
        <f>[2]Calculations!X637</f>
        <v>0.80630013439299997</v>
      </c>
      <c r="W669" s="38">
        <f>[2]Calculations!Y637</f>
        <v>8.6636989076950357</v>
      </c>
      <c r="X669" s="38" t="s">
        <v>101</v>
      </c>
      <c r="Y669" s="73" t="s">
        <v>105</v>
      </c>
      <c r="Z669" s="73" t="s">
        <v>1066</v>
      </c>
      <c r="AA669" s="38">
        <f>[2]Calculations!AA637</f>
        <v>3.5423080600200003E-2</v>
      </c>
      <c r="AB669" s="38">
        <f>[2]Calculations!AM637</f>
        <v>0.38062117518333671</v>
      </c>
      <c r="AC669" s="38">
        <f>[2]Calculations!AB637</f>
        <v>0</v>
      </c>
      <c r="AD669" s="38">
        <f>[2]Calculations!AN637</f>
        <v>0</v>
      </c>
      <c r="AE669" s="38">
        <f>[2]Calculations!AC637</f>
        <v>0</v>
      </c>
      <c r="AF669" s="38">
        <f>[2]Calculations!AO637</f>
        <v>0</v>
      </c>
      <c r="AG669" s="38">
        <f>[2]Calculations!AD637</f>
        <v>0</v>
      </c>
      <c r="AH669" s="38">
        <f>[2]Calculations!AP637</f>
        <v>0</v>
      </c>
      <c r="AI669" s="38">
        <f>[2]Calculations!AE637</f>
        <v>0</v>
      </c>
      <c r="AJ669" s="38">
        <f>[2]Calculations!AQ637</f>
        <v>0</v>
      </c>
      <c r="AK669" s="38">
        <f>[2]Calculations!AF637</f>
        <v>0</v>
      </c>
      <c r="AL669" s="38">
        <f>[2]Calculations!AR637</f>
        <v>0</v>
      </c>
      <c r="AM669" s="38">
        <f>[2]Calculations!AG637</f>
        <v>0</v>
      </c>
      <c r="AN669" s="38">
        <f>[2]Calculations!AS637</f>
        <v>0</v>
      </c>
      <c r="AO669" s="38">
        <f>[2]Calculations!AH637</f>
        <v>0</v>
      </c>
      <c r="AP669" s="38">
        <f>[2]Calculations!AT637</f>
        <v>0</v>
      </c>
      <c r="AQ669" s="38">
        <f>[2]Calculations!AI637</f>
        <v>0</v>
      </c>
      <c r="AR669" s="38">
        <f>[2]Calculations!AU637</f>
        <v>0</v>
      </c>
      <c r="AS669" s="38">
        <f>[2]Calculations!AJ637</f>
        <v>0</v>
      </c>
      <c r="AT669" s="38">
        <f>[2]Calculations!AV637</f>
        <v>0</v>
      </c>
      <c r="AU669" s="38">
        <f>[2]Calculations!AK637</f>
        <v>0</v>
      </c>
      <c r="AV669" s="38">
        <f>[2]Calculations!AW637</f>
        <v>0</v>
      </c>
      <c r="AW669" s="13"/>
      <c r="AX669" s="13"/>
      <c r="AY669" s="85" t="str">
        <f>[2]Calculations!D637</f>
        <v>Land Supply 2018</v>
      </c>
    </row>
    <row r="670" spans="2:51" ht="14.5" x14ac:dyDescent="0.35">
      <c r="B670" s="13" t="str">
        <f>[2]Calculations!A638</f>
        <v>Medi Park</v>
      </c>
      <c r="C670" s="30" t="str">
        <f>[2]Calculations!B638</f>
        <v>University Hospital South Manchester</v>
      </c>
      <c r="D670" s="13" t="str">
        <f>[2]Calculations!C638</f>
        <v>Offices</v>
      </c>
      <c r="E670" s="38">
        <f>[2]Calculations!E638</f>
        <v>27.998799999999999</v>
      </c>
      <c r="F670" s="38">
        <f>[2]Calculations!I638</f>
        <v>27.998799999999999</v>
      </c>
      <c r="G670" s="38">
        <f>[2]Calculations!M638</f>
        <v>100</v>
      </c>
      <c r="H670" s="38">
        <f>[2]Calculations!H638</f>
        <v>0</v>
      </c>
      <c r="I670" s="38">
        <f>[2]Calculations!L638</f>
        <v>0</v>
      </c>
      <c r="J670" s="38">
        <f>[2]Calculations!G638</f>
        <v>0</v>
      </c>
      <c r="K670" s="38">
        <f>[2]Calculations!K638</f>
        <v>0</v>
      </c>
      <c r="L670" s="38">
        <f>[2]Calculations!F638</f>
        <v>0</v>
      </c>
      <c r="M670" s="38">
        <f>[2]Calculations!J638</f>
        <v>0</v>
      </c>
      <c r="N670" s="38">
        <f>[2]Calculations!V638</f>
        <v>0</v>
      </c>
      <c r="O670" s="38">
        <f>[2]Calculations!W638</f>
        <v>0</v>
      </c>
      <c r="P670" s="38">
        <f>[2]Calculations!O638</f>
        <v>2.3153004106449999</v>
      </c>
      <c r="Q670" s="38">
        <f>[2]Calculations!S638</f>
        <v>8.2692844359222537</v>
      </c>
      <c r="R670" s="38">
        <f>[2]Calculations!Q638</f>
        <v>1.097680410645</v>
      </c>
      <c r="S670" s="38">
        <f>[2]Calculations!T638</f>
        <v>3.920455200383588</v>
      </c>
      <c r="T670" s="38">
        <f>[2]Calculations!R638</f>
        <v>0.61731328184400003</v>
      </c>
      <c r="U670" s="38">
        <f>[2]Calculations!U638</f>
        <v>2.204784783076418</v>
      </c>
      <c r="V670" s="38" t="str">
        <f>[2]Calculations!X638</f>
        <v>Not Modelled</v>
      </c>
      <c r="W670" s="38" t="str">
        <f>[2]Calculations!Y638</f>
        <v>N/A</v>
      </c>
      <c r="X670" s="38" t="s">
        <v>101</v>
      </c>
      <c r="Y670" s="73" t="s">
        <v>105</v>
      </c>
      <c r="Z670" s="73" t="s">
        <v>1066</v>
      </c>
      <c r="AA670" s="38">
        <f>[2]Calculations!AA638</f>
        <v>0</v>
      </c>
      <c r="AB670" s="38">
        <f>[2]Calculations!AM638</f>
        <v>0</v>
      </c>
      <c r="AC670" s="38">
        <f>[2]Calculations!AB638</f>
        <v>1.04E-2</v>
      </c>
      <c r="AD670" s="38">
        <f>[2]Calculations!AN638</f>
        <v>3.7144449047816337E-2</v>
      </c>
      <c r="AE670" s="38">
        <f>[2]Calculations!AC638</f>
        <v>0</v>
      </c>
      <c r="AF670" s="38">
        <f>[2]Calculations!AO638</f>
        <v>0</v>
      </c>
      <c r="AG670" s="38">
        <f>[2]Calculations!AD638</f>
        <v>0</v>
      </c>
      <c r="AH670" s="38">
        <f>[2]Calculations!AP638</f>
        <v>0</v>
      </c>
      <c r="AI670" s="38">
        <f>[2]Calculations!AE638</f>
        <v>0</v>
      </c>
      <c r="AJ670" s="38">
        <f>[2]Calculations!AQ638</f>
        <v>0</v>
      </c>
      <c r="AK670" s="38">
        <f>[2]Calculations!AF638</f>
        <v>0</v>
      </c>
      <c r="AL670" s="38">
        <f>[2]Calculations!AR638</f>
        <v>0</v>
      </c>
      <c r="AM670" s="38">
        <f>[2]Calculations!AG638</f>
        <v>0</v>
      </c>
      <c r="AN670" s="38">
        <f>[2]Calculations!AS638</f>
        <v>0</v>
      </c>
      <c r="AO670" s="38">
        <f>[2]Calculations!AH638</f>
        <v>0</v>
      </c>
      <c r="AP670" s="38">
        <f>[2]Calculations!AT638</f>
        <v>0</v>
      </c>
      <c r="AQ670" s="38">
        <f>[2]Calculations!AI638</f>
        <v>0</v>
      </c>
      <c r="AR670" s="38">
        <f>[2]Calculations!AU638</f>
        <v>0</v>
      </c>
      <c r="AS670" s="38">
        <f>[2]Calculations!AJ638</f>
        <v>0</v>
      </c>
      <c r="AT670" s="38">
        <f>[2]Calculations!AV638</f>
        <v>0</v>
      </c>
      <c r="AU670" s="38">
        <f>[2]Calculations!AK638</f>
        <v>0</v>
      </c>
      <c r="AV670" s="38">
        <f>[2]Calculations!AW638</f>
        <v>0</v>
      </c>
      <c r="AW670" s="13"/>
      <c r="AX670" s="13"/>
      <c r="AY670" s="85" t="str">
        <f>[2]Calculations!D638</f>
        <v>Land Supply 2018</v>
      </c>
    </row>
    <row r="671" spans="2:51" ht="14.5" x14ac:dyDescent="0.35">
      <c r="B671" s="13" t="str">
        <f>[2]Calculations!A639</f>
        <v>Mile_Cap_001</v>
      </c>
      <c r="C671" s="30" t="str">
        <f>[2]Calculations!B639</f>
        <v>Miles Platting Neighbourhood, M40</v>
      </c>
      <c r="D671" s="13" t="str">
        <f>[2]Calculations!C639</f>
        <v>Residential</v>
      </c>
      <c r="E671" s="38">
        <f>[2]Calculations!E639</f>
        <v>66.284899999999993</v>
      </c>
      <c r="F671" s="38">
        <f>[2]Calculations!I639</f>
        <v>65.409346885995987</v>
      </c>
      <c r="G671" s="38">
        <f>[2]Calculations!M639</f>
        <v>98.679106230824814</v>
      </c>
      <c r="H671" s="38">
        <f>[2]Calculations!H639</f>
        <v>0</v>
      </c>
      <c r="I671" s="38">
        <f>[2]Calculations!L639</f>
        <v>0</v>
      </c>
      <c r="J671" s="38">
        <f>[2]Calculations!G639</f>
        <v>0</v>
      </c>
      <c r="K671" s="38">
        <f>[2]Calculations!K639</f>
        <v>0</v>
      </c>
      <c r="L671" s="38">
        <f>[2]Calculations!F639</f>
        <v>0.87555311400400004</v>
      </c>
      <c r="M671" s="38">
        <f>[2]Calculations!J639</f>
        <v>1.3208937691751819</v>
      </c>
      <c r="N671" s="38">
        <f>[2]Calculations!V639</f>
        <v>0</v>
      </c>
      <c r="O671" s="38">
        <f>[2]Calculations!W639</f>
        <v>0</v>
      </c>
      <c r="P671" s="38">
        <f>[2]Calculations!O639</f>
        <v>2.9543861791909998</v>
      </c>
      <c r="Q671" s="38">
        <f>[2]Calculations!S639</f>
        <v>4.4571028683621758</v>
      </c>
      <c r="R671" s="38">
        <f>[2]Calculations!Q639</f>
        <v>2.3579271791909999</v>
      </c>
      <c r="S671" s="38">
        <f>[2]Calculations!T639</f>
        <v>3.5572614263444615</v>
      </c>
      <c r="T671" s="38">
        <f>[2]Calculations!R639</f>
        <v>0.56176094029099999</v>
      </c>
      <c r="U671" s="38">
        <f>[2]Calculations!U639</f>
        <v>0.84749458819580337</v>
      </c>
      <c r="V671" s="38" t="str">
        <f>[2]Calculations!X639</f>
        <v>Not Modelled</v>
      </c>
      <c r="W671" s="38" t="str">
        <f>[2]Calculations!Y639</f>
        <v>N/A</v>
      </c>
      <c r="X671" s="38" t="s">
        <v>100</v>
      </c>
      <c r="Y671" s="73" t="s">
        <v>108</v>
      </c>
      <c r="Z671" s="73" t="s">
        <v>109</v>
      </c>
      <c r="AA671" s="38">
        <f>[2]Calculations!AA639</f>
        <v>0</v>
      </c>
      <c r="AB671" s="38">
        <f>[2]Calculations!AM639</f>
        <v>0</v>
      </c>
      <c r="AC671" s="38">
        <f>[2]Calculations!AB639</f>
        <v>0</v>
      </c>
      <c r="AD671" s="38">
        <f>[2]Calculations!AN639</f>
        <v>0</v>
      </c>
      <c r="AE671" s="38">
        <f>[2]Calculations!AC639</f>
        <v>0</v>
      </c>
      <c r="AF671" s="38">
        <f>[2]Calculations!AO639</f>
        <v>0</v>
      </c>
      <c r="AG671" s="38">
        <f>[2]Calculations!AD639</f>
        <v>0</v>
      </c>
      <c r="AH671" s="38">
        <f>[2]Calculations!AP639</f>
        <v>0</v>
      </c>
      <c r="AI671" s="38">
        <f>[2]Calculations!AE639</f>
        <v>0</v>
      </c>
      <c r="AJ671" s="38">
        <f>[2]Calculations!AQ639</f>
        <v>0</v>
      </c>
      <c r="AK671" s="38">
        <f>[2]Calculations!AF639</f>
        <v>0</v>
      </c>
      <c r="AL671" s="38">
        <f>[2]Calculations!AR639</f>
        <v>0</v>
      </c>
      <c r="AM671" s="38">
        <f>[2]Calculations!AG639</f>
        <v>0</v>
      </c>
      <c r="AN671" s="38">
        <f>[2]Calculations!AS639</f>
        <v>0</v>
      </c>
      <c r="AO671" s="38">
        <f>[2]Calculations!AH639</f>
        <v>0</v>
      </c>
      <c r="AP671" s="38">
        <f>[2]Calculations!AT639</f>
        <v>0</v>
      </c>
      <c r="AQ671" s="38">
        <f>[2]Calculations!AI639</f>
        <v>66.284912254999995</v>
      </c>
      <c r="AR671" s="38">
        <f>[2]Calculations!AU639</f>
        <v>100.00001848837368</v>
      </c>
      <c r="AS671" s="38">
        <f>[2]Calculations!AJ639</f>
        <v>0</v>
      </c>
      <c r="AT671" s="38">
        <f>[2]Calculations!AV639</f>
        <v>0</v>
      </c>
      <c r="AU671" s="38">
        <f>[2]Calculations!AK639</f>
        <v>0</v>
      </c>
      <c r="AV671" s="38">
        <f>[2]Calculations!AW639</f>
        <v>0</v>
      </c>
      <c r="AW671" s="13"/>
      <c r="AX671" s="13"/>
      <c r="AY671" s="85" t="str">
        <f>[2]Calculations!D639</f>
        <v>Land Supply 2018</v>
      </c>
    </row>
    <row r="672" spans="2:51" ht="14.5" x14ac:dyDescent="0.35">
      <c r="B672" s="13" t="str">
        <f>[2]Calculations!A640</f>
        <v>Mile_Cap_002</v>
      </c>
      <c r="C672" s="30" t="str">
        <f>[2]Calculations!B640</f>
        <v>Jacksons Brickworks Briscoe Lane</v>
      </c>
      <c r="D672" s="13" t="str">
        <f>[2]Calculations!C640</f>
        <v>Residential</v>
      </c>
      <c r="E672" s="38">
        <f>[2]Calculations!E640</f>
        <v>11.316000000000001</v>
      </c>
      <c r="F672" s="38">
        <f>[2]Calculations!I640</f>
        <v>11.316000000000001</v>
      </c>
      <c r="G672" s="38">
        <f>[2]Calculations!M640</f>
        <v>100</v>
      </c>
      <c r="H672" s="38">
        <f>[2]Calculations!H640</f>
        <v>0</v>
      </c>
      <c r="I672" s="38">
        <f>[2]Calculations!L640</f>
        <v>0</v>
      </c>
      <c r="J672" s="38">
        <f>[2]Calculations!G640</f>
        <v>0</v>
      </c>
      <c r="K672" s="38">
        <f>[2]Calculations!K640</f>
        <v>0</v>
      </c>
      <c r="L672" s="38">
        <f>[2]Calculations!F640</f>
        <v>0</v>
      </c>
      <c r="M672" s="38">
        <f>[2]Calculations!J640</f>
        <v>0</v>
      </c>
      <c r="N672" s="38">
        <f>[2]Calculations!V640</f>
        <v>0</v>
      </c>
      <c r="O672" s="38">
        <f>[2]Calculations!W640</f>
        <v>0</v>
      </c>
      <c r="P672" s="38">
        <f>[2]Calculations!O640</f>
        <v>0.25704584973810002</v>
      </c>
      <c r="Q672" s="38">
        <f>[2]Calculations!S640</f>
        <v>2.2715257134862141</v>
      </c>
      <c r="R672" s="38">
        <f>[2]Calculations!Q640</f>
        <v>0.15319584973810002</v>
      </c>
      <c r="S672" s="38">
        <f>[2]Calculations!T640</f>
        <v>1.353798601432485</v>
      </c>
      <c r="T672" s="38">
        <f>[2]Calculations!R640</f>
        <v>8.2757282698000006E-2</v>
      </c>
      <c r="U672" s="38">
        <f>[2]Calculations!U640</f>
        <v>0.73132982235772359</v>
      </c>
      <c r="V672" s="38" t="str">
        <f>[2]Calculations!X640</f>
        <v>Not Modelled</v>
      </c>
      <c r="W672" s="38" t="str">
        <f>[2]Calculations!Y640</f>
        <v>N/A</v>
      </c>
      <c r="X672" s="38" t="s">
        <v>100</v>
      </c>
      <c r="Y672" s="73" t="s">
        <v>105</v>
      </c>
      <c r="Z672" s="73" t="s">
        <v>1066</v>
      </c>
      <c r="AA672" s="38">
        <f>[2]Calculations!AA640</f>
        <v>0</v>
      </c>
      <c r="AB672" s="38">
        <f>[2]Calculations!AM640</f>
        <v>0</v>
      </c>
      <c r="AC672" s="38">
        <f>[2]Calculations!AB640</f>
        <v>0</v>
      </c>
      <c r="AD672" s="38">
        <f>[2]Calculations!AN640</f>
        <v>0</v>
      </c>
      <c r="AE672" s="38">
        <f>[2]Calculations!AC640</f>
        <v>0</v>
      </c>
      <c r="AF672" s="38">
        <f>[2]Calculations!AO640</f>
        <v>0</v>
      </c>
      <c r="AG672" s="38">
        <f>[2]Calculations!AD640</f>
        <v>0</v>
      </c>
      <c r="AH672" s="38">
        <f>[2]Calculations!AP640</f>
        <v>0</v>
      </c>
      <c r="AI672" s="38">
        <f>[2]Calculations!AE640</f>
        <v>0</v>
      </c>
      <c r="AJ672" s="38">
        <f>[2]Calculations!AQ640</f>
        <v>0</v>
      </c>
      <c r="AK672" s="38">
        <f>[2]Calculations!AF640</f>
        <v>0</v>
      </c>
      <c r="AL672" s="38">
        <f>[2]Calculations!AR640</f>
        <v>0</v>
      </c>
      <c r="AM672" s="38">
        <f>[2]Calculations!AG640</f>
        <v>0.17</v>
      </c>
      <c r="AN672" s="38">
        <f>[2]Calculations!AS640</f>
        <v>1.5022976316719689</v>
      </c>
      <c r="AO672" s="38">
        <f>[2]Calculations!AH640</f>
        <v>5.7143430041899999</v>
      </c>
      <c r="AP672" s="38">
        <f>[2]Calculations!AT640</f>
        <v>50.497905657387761</v>
      </c>
      <c r="AQ672" s="38">
        <f>[2]Calculations!AI640</f>
        <v>5.5238521384599997</v>
      </c>
      <c r="AR672" s="38">
        <f>[2]Calculations!AU640</f>
        <v>48.814529325379986</v>
      </c>
      <c r="AS672" s="38">
        <f>[2]Calculations!AJ640</f>
        <v>0</v>
      </c>
      <c r="AT672" s="38">
        <f>[2]Calculations!AV640</f>
        <v>0</v>
      </c>
      <c r="AU672" s="38">
        <f>[2]Calculations!AK640</f>
        <v>0</v>
      </c>
      <c r="AV672" s="38">
        <f>[2]Calculations!AW640</f>
        <v>0</v>
      </c>
      <c r="AW672" s="13"/>
      <c r="AX672" s="13"/>
      <c r="AY672" s="85" t="str">
        <f>[2]Calculations!D640</f>
        <v>Land Supply 2018</v>
      </c>
    </row>
    <row r="673" spans="2:51" ht="26" x14ac:dyDescent="0.35">
      <c r="B673" s="13" t="str">
        <f>[2]Calculations!A641</f>
        <v>Mile_Cap_025</v>
      </c>
      <c r="C673" s="30" t="str">
        <f>[2]Calculations!B641</f>
        <v>Adjacent 85 Graver Lane</v>
      </c>
      <c r="D673" s="13" t="str">
        <f>[2]Calculations!C641</f>
        <v>Residential</v>
      </c>
      <c r="E673" s="38">
        <f>[2]Calculations!E641</f>
        <v>0.54181000000000001</v>
      </c>
      <c r="F673" s="38">
        <f>[2]Calculations!I641</f>
        <v>0.54181000000000001</v>
      </c>
      <c r="G673" s="38">
        <f>[2]Calculations!M641</f>
        <v>100</v>
      </c>
      <c r="H673" s="38">
        <f>[2]Calculations!H641</f>
        <v>0</v>
      </c>
      <c r="I673" s="38">
        <f>[2]Calculations!L641</f>
        <v>0</v>
      </c>
      <c r="J673" s="38">
        <f>[2]Calculations!G641</f>
        <v>0</v>
      </c>
      <c r="K673" s="38">
        <f>[2]Calculations!K641</f>
        <v>0</v>
      </c>
      <c r="L673" s="38">
        <f>[2]Calculations!F641</f>
        <v>0</v>
      </c>
      <c r="M673" s="38">
        <f>[2]Calculations!J641</f>
        <v>0</v>
      </c>
      <c r="N673" s="38">
        <f>[2]Calculations!V641</f>
        <v>0</v>
      </c>
      <c r="O673" s="38">
        <f>[2]Calculations!W641</f>
        <v>0</v>
      </c>
      <c r="P673" s="38">
        <f>[2]Calculations!O641</f>
        <v>0</v>
      </c>
      <c r="Q673" s="38">
        <f>[2]Calculations!S641</f>
        <v>0</v>
      </c>
      <c r="R673" s="38">
        <f>[2]Calculations!Q641</f>
        <v>0</v>
      </c>
      <c r="S673" s="38">
        <f>[2]Calculations!T641</f>
        <v>0</v>
      </c>
      <c r="T673" s="38">
        <f>[2]Calculations!R641</f>
        <v>0</v>
      </c>
      <c r="U673" s="38">
        <f>[2]Calculations!U641</f>
        <v>0</v>
      </c>
      <c r="V673" s="38" t="str">
        <f>[2]Calculations!X641</f>
        <v>Not Modelled</v>
      </c>
      <c r="W673" s="38" t="str">
        <f>[2]Calculations!Y641</f>
        <v>N/A</v>
      </c>
      <c r="X673" s="38" t="s">
        <v>100</v>
      </c>
      <c r="Y673" s="73" t="s">
        <v>106</v>
      </c>
      <c r="Z673" s="74" t="s">
        <v>107</v>
      </c>
      <c r="AA673" s="38">
        <f>[2]Calculations!AA641</f>
        <v>0</v>
      </c>
      <c r="AB673" s="38">
        <f>[2]Calculations!AM641</f>
        <v>0</v>
      </c>
      <c r="AC673" s="38">
        <f>[2]Calculations!AB641</f>
        <v>0</v>
      </c>
      <c r="AD673" s="38">
        <f>[2]Calculations!AN641</f>
        <v>0</v>
      </c>
      <c r="AE673" s="38">
        <f>[2]Calculations!AC641</f>
        <v>0</v>
      </c>
      <c r="AF673" s="38">
        <f>[2]Calculations!AO641</f>
        <v>0</v>
      </c>
      <c r="AG673" s="38">
        <f>[2]Calculations!AD641</f>
        <v>0</v>
      </c>
      <c r="AH673" s="38">
        <f>[2]Calculations!AP641</f>
        <v>0</v>
      </c>
      <c r="AI673" s="38">
        <f>[2]Calculations!AE641</f>
        <v>0</v>
      </c>
      <c r="AJ673" s="38">
        <f>[2]Calculations!AQ641</f>
        <v>0</v>
      </c>
      <c r="AK673" s="38">
        <f>[2]Calculations!AF641</f>
        <v>0</v>
      </c>
      <c r="AL673" s="38">
        <f>[2]Calculations!AR641</f>
        <v>0</v>
      </c>
      <c r="AM673" s="38">
        <f>[2]Calculations!AG641</f>
        <v>0</v>
      </c>
      <c r="AN673" s="38">
        <f>[2]Calculations!AS641</f>
        <v>0</v>
      </c>
      <c r="AO673" s="38">
        <f>[2]Calculations!AH641</f>
        <v>0</v>
      </c>
      <c r="AP673" s="38">
        <f>[2]Calculations!AT641</f>
        <v>0</v>
      </c>
      <c r="AQ673" s="38">
        <f>[2]Calculations!AI641</f>
        <v>0.54180959000100004</v>
      </c>
      <c r="AR673" s="38">
        <f>[2]Calculations!AU641</f>
        <v>99.999924327900928</v>
      </c>
      <c r="AS673" s="38">
        <f>[2]Calculations!AJ641</f>
        <v>0</v>
      </c>
      <c r="AT673" s="38">
        <f>[2]Calculations!AV641</f>
        <v>0</v>
      </c>
      <c r="AU673" s="38">
        <f>[2]Calculations!AK641</f>
        <v>0</v>
      </c>
      <c r="AV673" s="38">
        <f>[2]Calculations!AW641</f>
        <v>0</v>
      </c>
      <c r="AW673" s="13"/>
      <c r="AX673" s="13"/>
      <c r="AY673" s="85" t="str">
        <f>[2]Calculations!D641</f>
        <v>Land Supply 2018</v>
      </c>
    </row>
    <row r="674" spans="2:51" ht="14.5" x14ac:dyDescent="0.35">
      <c r="B674" s="13" t="str">
        <f>[2]Calculations!A642</f>
        <v>Mile_Cap_031</v>
      </c>
      <c r="C674" s="30" t="str">
        <f>[2]Calculations!B642</f>
        <v>Remaining Newton Heath District Centre sites</v>
      </c>
      <c r="D674" s="13" t="str">
        <f>[2]Calculations!C642</f>
        <v>Residential</v>
      </c>
      <c r="E674" s="38">
        <f>[2]Calculations!E642</f>
        <v>2.39317</v>
      </c>
      <c r="F674" s="38">
        <f>[2]Calculations!I642</f>
        <v>2.3786457251958999</v>
      </c>
      <c r="G674" s="38">
        <f>[2]Calculations!M642</f>
        <v>99.393094731920414</v>
      </c>
      <c r="H674" s="38">
        <f>[2]Calculations!H642</f>
        <v>0</v>
      </c>
      <c r="I674" s="38">
        <f>[2]Calculations!L642</f>
        <v>0</v>
      </c>
      <c r="J674" s="38">
        <f>[2]Calculations!G642</f>
        <v>0</v>
      </c>
      <c r="K674" s="38">
        <f>[2]Calculations!K642</f>
        <v>0</v>
      </c>
      <c r="L674" s="38">
        <f>[2]Calculations!F642</f>
        <v>1.45242748041E-2</v>
      </c>
      <c r="M674" s="38">
        <f>[2]Calculations!J642</f>
        <v>0.60690526807957645</v>
      </c>
      <c r="N674" s="38">
        <f>[2]Calculations!V642</f>
        <v>0</v>
      </c>
      <c r="O674" s="38">
        <f>[2]Calculations!W642</f>
        <v>0</v>
      </c>
      <c r="P674" s="38">
        <f>[2]Calculations!O642</f>
        <v>0.13152767567280998</v>
      </c>
      <c r="Q674" s="38">
        <f>[2]Calculations!S642</f>
        <v>5.4959604070254091</v>
      </c>
      <c r="R674" s="38">
        <f>[2]Calculations!Q642</f>
        <v>1.2772675672809999E-2</v>
      </c>
      <c r="S674" s="38">
        <f>[2]Calculations!T642</f>
        <v>0.53371367988107821</v>
      </c>
      <c r="T674" s="38">
        <f>[2]Calculations!R642</f>
        <v>1.5050400000100001E-3</v>
      </c>
      <c r="U674" s="38">
        <f>[2]Calculations!U642</f>
        <v>6.2888971531901205E-2</v>
      </c>
      <c r="V674" s="38" t="str">
        <f>[2]Calculations!X642</f>
        <v>Not Modelled</v>
      </c>
      <c r="W674" s="38" t="str">
        <f>[2]Calculations!Y642</f>
        <v>N/A</v>
      </c>
      <c r="X674" s="38" t="s">
        <v>100</v>
      </c>
      <c r="Y674" s="73" t="s">
        <v>108</v>
      </c>
      <c r="Z674" s="73" t="s">
        <v>109</v>
      </c>
      <c r="AA674" s="38">
        <f>[2]Calculations!AA642</f>
        <v>0</v>
      </c>
      <c r="AB674" s="38">
        <f>[2]Calculations!AM642</f>
        <v>0</v>
      </c>
      <c r="AC674" s="38">
        <f>[2]Calculations!AB642</f>
        <v>0</v>
      </c>
      <c r="AD674" s="38">
        <f>[2]Calculations!AN642</f>
        <v>0</v>
      </c>
      <c r="AE674" s="38">
        <f>[2]Calculations!AC642</f>
        <v>0</v>
      </c>
      <c r="AF674" s="38">
        <f>[2]Calculations!AO642</f>
        <v>0</v>
      </c>
      <c r="AG674" s="38">
        <f>[2]Calculations!AD642</f>
        <v>0</v>
      </c>
      <c r="AH674" s="38">
        <f>[2]Calculations!AP642</f>
        <v>0</v>
      </c>
      <c r="AI674" s="38">
        <f>[2]Calculations!AE642</f>
        <v>0</v>
      </c>
      <c r="AJ674" s="38">
        <f>[2]Calculations!AQ642</f>
        <v>0</v>
      </c>
      <c r="AK674" s="38">
        <f>[2]Calculations!AF642</f>
        <v>0</v>
      </c>
      <c r="AL674" s="38">
        <f>[2]Calculations!AR642</f>
        <v>0</v>
      </c>
      <c r="AM674" s="38">
        <f>[2]Calculations!AG642</f>
        <v>0</v>
      </c>
      <c r="AN674" s="38">
        <f>[2]Calculations!AS642</f>
        <v>0</v>
      </c>
      <c r="AO674" s="38">
        <f>[2]Calculations!AH642</f>
        <v>0</v>
      </c>
      <c r="AP674" s="38">
        <f>[2]Calculations!AT642</f>
        <v>0</v>
      </c>
      <c r="AQ674" s="38">
        <f>[2]Calculations!AI642</f>
        <v>2.3931726000100002</v>
      </c>
      <c r="AR674" s="38">
        <f>[2]Calculations!AU642</f>
        <v>100.00010864292967</v>
      </c>
      <c r="AS674" s="38">
        <f>[2]Calculations!AJ642</f>
        <v>0</v>
      </c>
      <c r="AT674" s="38">
        <f>[2]Calculations!AV642</f>
        <v>0</v>
      </c>
      <c r="AU674" s="38">
        <f>[2]Calculations!AK642</f>
        <v>0</v>
      </c>
      <c r="AV674" s="38">
        <f>[2]Calculations!AW642</f>
        <v>0</v>
      </c>
      <c r="AW674" s="13"/>
      <c r="AX674" s="13"/>
      <c r="AY674" s="85" t="str">
        <f>[2]Calculations!D642</f>
        <v>Land Supply 2018</v>
      </c>
    </row>
    <row r="675" spans="2:51" ht="26" x14ac:dyDescent="0.35">
      <c r="B675" s="13" t="str">
        <f>[2]Calculations!A643</f>
        <v>Mile_Cap_032</v>
      </c>
      <c r="C675" s="30" t="str">
        <f>[2]Calculations!B643</f>
        <v>East of Rossington Street</v>
      </c>
      <c r="D675" s="13" t="str">
        <f>[2]Calculations!C643</f>
        <v>Residential</v>
      </c>
      <c r="E675" s="38">
        <f>[2]Calculations!E643</f>
        <v>0.18520500000000001</v>
      </c>
      <c r="F675" s="38">
        <f>[2]Calculations!I643</f>
        <v>0.18520500000000001</v>
      </c>
      <c r="G675" s="38">
        <f>[2]Calculations!M643</f>
        <v>100</v>
      </c>
      <c r="H675" s="38">
        <f>[2]Calculations!H643</f>
        <v>0</v>
      </c>
      <c r="I675" s="38">
        <f>[2]Calculations!L643</f>
        <v>0</v>
      </c>
      <c r="J675" s="38">
        <f>[2]Calculations!G643</f>
        <v>0</v>
      </c>
      <c r="K675" s="38">
        <f>[2]Calculations!K643</f>
        <v>0</v>
      </c>
      <c r="L675" s="38">
        <f>[2]Calculations!F643</f>
        <v>0</v>
      </c>
      <c r="M675" s="38">
        <f>[2]Calculations!J643</f>
        <v>0</v>
      </c>
      <c r="N675" s="38">
        <f>[2]Calculations!V643</f>
        <v>0</v>
      </c>
      <c r="O675" s="38">
        <f>[2]Calculations!W643</f>
        <v>0</v>
      </c>
      <c r="P675" s="38">
        <f>[2]Calculations!O643</f>
        <v>0</v>
      </c>
      <c r="Q675" s="38">
        <f>[2]Calculations!S643</f>
        <v>0</v>
      </c>
      <c r="R675" s="38">
        <f>[2]Calculations!Q643</f>
        <v>0</v>
      </c>
      <c r="S675" s="38">
        <f>[2]Calculations!T643</f>
        <v>0</v>
      </c>
      <c r="T675" s="38">
        <f>[2]Calculations!R643</f>
        <v>0</v>
      </c>
      <c r="U675" s="38">
        <f>[2]Calculations!U643</f>
        <v>0</v>
      </c>
      <c r="V675" s="38" t="str">
        <f>[2]Calculations!X643</f>
        <v>Not Modelled</v>
      </c>
      <c r="W675" s="38" t="str">
        <f>[2]Calculations!Y643</f>
        <v>N/A</v>
      </c>
      <c r="X675" s="38" t="s">
        <v>100</v>
      </c>
      <c r="Y675" s="73" t="s">
        <v>106</v>
      </c>
      <c r="Z675" s="74" t="s">
        <v>107</v>
      </c>
      <c r="AA675" s="38">
        <f>[2]Calculations!AA643</f>
        <v>0</v>
      </c>
      <c r="AB675" s="38">
        <f>[2]Calculations!AM643</f>
        <v>0</v>
      </c>
      <c r="AC675" s="38">
        <f>[2]Calculations!AB643</f>
        <v>0</v>
      </c>
      <c r="AD675" s="38">
        <f>[2]Calculations!AN643</f>
        <v>0</v>
      </c>
      <c r="AE675" s="38">
        <f>[2]Calculations!AC643</f>
        <v>0</v>
      </c>
      <c r="AF675" s="38">
        <f>[2]Calculations!AO643</f>
        <v>0</v>
      </c>
      <c r="AG675" s="38">
        <f>[2]Calculations!AD643</f>
        <v>0</v>
      </c>
      <c r="AH675" s="38">
        <f>[2]Calculations!AP643</f>
        <v>0</v>
      </c>
      <c r="AI675" s="38">
        <f>[2]Calculations!AE643</f>
        <v>0</v>
      </c>
      <c r="AJ675" s="38">
        <f>[2]Calculations!AQ643</f>
        <v>0</v>
      </c>
      <c r="AK675" s="38">
        <f>[2]Calculations!AF643</f>
        <v>0</v>
      </c>
      <c r="AL675" s="38">
        <f>[2]Calculations!AR643</f>
        <v>0</v>
      </c>
      <c r="AM675" s="38">
        <f>[2]Calculations!AG643</f>
        <v>0</v>
      </c>
      <c r="AN675" s="38">
        <f>[2]Calculations!AS643</f>
        <v>0</v>
      </c>
      <c r="AO675" s="38">
        <f>[2]Calculations!AH643</f>
        <v>0</v>
      </c>
      <c r="AP675" s="38">
        <f>[2]Calculations!AT643</f>
        <v>0</v>
      </c>
      <c r="AQ675" s="38">
        <f>[2]Calculations!AI643</f>
        <v>0.185205009999</v>
      </c>
      <c r="AR675" s="38">
        <f>[2]Calculations!AU643</f>
        <v>100.00000539888232</v>
      </c>
      <c r="AS675" s="38">
        <f>[2]Calculations!AJ643</f>
        <v>0</v>
      </c>
      <c r="AT675" s="38">
        <f>[2]Calculations!AV643</f>
        <v>0</v>
      </c>
      <c r="AU675" s="38">
        <f>[2]Calculations!AK643</f>
        <v>0</v>
      </c>
      <c r="AV675" s="38">
        <f>[2]Calculations!AW643</f>
        <v>0</v>
      </c>
      <c r="AW675" s="13"/>
      <c r="AX675" s="13"/>
      <c r="AY675" s="85" t="str">
        <f>[2]Calculations!D643</f>
        <v>Land Supply 2018</v>
      </c>
    </row>
    <row r="676" spans="2:51" ht="14.5" x14ac:dyDescent="0.35">
      <c r="B676" s="13" t="str">
        <f>[2]Calculations!A644</f>
        <v>Mile_Cap_034</v>
      </c>
      <c r="C676" s="30" t="str">
        <f>[2]Calculations!B644</f>
        <v>Octavia Drive</v>
      </c>
      <c r="D676" s="13" t="str">
        <f>[2]Calculations!C644</f>
        <v>Residential</v>
      </c>
      <c r="E676" s="38">
        <f>[2]Calculations!E644</f>
        <v>0.33213999999999999</v>
      </c>
      <c r="F676" s="38">
        <f>[2]Calculations!I644</f>
        <v>0.33213999999999999</v>
      </c>
      <c r="G676" s="38">
        <f>[2]Calculations!M644</f>
        <v>100</v>
      </c>
      <c r="H676" s="38">
        <f>[2]Calculations!H644</f>
        <v>0</v>
      </c>
      <c r="I676" s="38">
        <f>[2]Calculations!L644</f>
        <v>0</v>
      </c>
      <c r="J676" s="38">
        <f>[2]Calculations!G644</f>
        <v>0</v>
      </c>
      <c r="K676" s="38">
        <f>[2]Calculations!K644</f>
        <v>0</v>
      </c>
      <c r="L676" s="38">
        <f>[2]Calculations!F644</f>
        <v>0</v>
      </c>
      <c r="M676" s="38">
        <f>[2]Calculations!J644</f>
        <v>0</v>
      </c>
      <c r="N676" s="38">
        <f>[2]Calculations!V644</f>
        <v>0</v>
      </c>
      <c r="O676" s="38">
        <f>[2]Calculations!W644</f>
        <v>0</v>
      </c>
      <c r="P676" s="38">
        <f>[2]Calculations!O644</f>
        <v>2.3506861999400001E-2</v>
      </c>
      <c r="Q676" s="38">
        <f>[2]Calculations!S644</f>
        <v>7.0773956763413022</v>
      </c>
      <c r="R676" s="38">
        <f>[2]Calculations!Q644</f>
        <v>1.2230961999400001E-2</v>
      </c>
      <c r="S676" s="38">
        <f>[2]Calculations!T644</f>
        <v>3.6824718490395618</v>
      </c>
      <c r="T676" s="38">
        <f>[2]Calculations!R644</f>
        <v>1.06309619994E-2</v>
      </c>
      <c r="U676" s="38">
        <f>[2]Calculations!U644</f>
        <v>3.2007472750647317</v>
      </c>
      <c r="V676" s="38" t="str">
        <f>[2]Calculations!X644</f>
        <v>Not Modelled</v>
      </c>
      <c r="W676" s="38" t="str">
        <f>[2]Calculations!Y644</f>
        <v>N/A</v>
      </c>
      <c r="X676" s="38" t="s">
        <v>100</v>
      </c>
      <c r="Y676" s="73" t="s">
        <v>105</v>
      </c>
      <c r="Z676" s="73" t="s">
        <v>1066</v>
      </c>
      <c r="AA676" s="38">
        <f>[2]Calculations!AA644</f>
        <v>0</v>
      </c>
      <c r="AB676" s="38">
        <f>[2]Calculations!AM644</f>
        <v>0</v>
      </c>
      <c r="AC676" s="38">
        <f>[2]Calculations!AB644</f>
        <v>0</v>
      </c>
      <c r="AD676" s="38">
        <f>[2]Calculations!AN644</f>
        <v>0</v>
      </c>
      <c r="AE676" s="38">
        <f>[2]Calculations!AC644</f>
        <v>0</v>
      </c>
      <c r="AF676" s="38">
        <f>[2]Calculations!AO644</f>
        <v>0</v>
      </c>
      <c r="AG676" s="38">
        <f>[2]Calculations!AD644</f>
        <v>0</v>
      </c>
      <c r="AH676" s="38">
        <f>[2]Calculations!AP644</f>
        <v>0</v>
      </c>
      <c r="AI676" s="38">
        <f>[2]Calculations!AE644</f>
        <v>0</v>
      </c>
      <c r="AJ676" s="38">
        <f>[2]Calculations!AQ644</f>
        <v>0</v>
      </c>
      <c r="AK676" s="38">
        <f>[2]Calculations!AF644</f>
        <v>0</v>
      </c>
      <c r="AL676" s="38">
        <f>[2]Calculations!AR644</f>
        <v>0</v>
      </c>
      <c r="AM676" s="38">
        <f>[2]Calculations!AG644</f>
        <v>0</v>
      </c>
      <c r="AN676" s="38">
        <f>[2]Calculations!AS644</f>
        <v>0</v>
      </c>
      <c r="AO676" s="38">
        <f>[2]Calculations!AH644</f>
        <v>0</v>
      </c>
      <c r="AP676" s="38">
        <f>[2]Calculations!AT644</f>
        <v>0</v>
      </c>
      <c r="AQ676" s="38">
        <f>[2]Calculations!AI644</f>
        <v>0.33214026999599999</v>
      </c>
      <c r="AR676" s="38">
        <f>[2]Calculations!AU644</f>
        <v>100.00008128981754</v>
      </c>
      <c r="AS676" s="38">
        <f>[2]Calculations!AJ644</f>
        <v>0</v>
      </c>
      <c r="AT676" s="38">
        <f>[2]Calculations!AV644</f>
        <v>0</v>
      </c>
      <c r="AU676" s="38">
        <f>[2]Calculations!AK644</f>
        <v>0</v>
      </c>
      <c r="AV676" s="38">
        <f>[2]Calculations!AW644</f>
        <v>0</v>
      </c>
      <c r="AW676" s="13"/>
      <c r="AX676" s="13"/>
      <c r="AY676" s="85" t="str">
        <f>[2]Calculations!D644</f>
        <v>Land Supply 2018</v>
      </c>
    </row>
    <row r="677" spans="2:51" ht="14.5" x14ac:dyDescent="0.35">
      <c r="B677" s="13" t="str">
        <f>[2]Calculations!A645</f>
        <v>Mile_Cap_036</v>
      </c>
      <c r="C677" s="30" t="str">
        <f>[2]Calculations!B645</f>
        <v>Silk Street, Newton Heath</v>
      </c>
      <c r="D677" s="13" t="str">
        <f>[2]Calculations!C645</f>
        <v>Residential</v>
      </c>
      <c r="E677" s="38">
        <f>[2]Calculations!E645</f>
        <v>0.68093099999999995</v>
      </c>
      <c r="F677" s="38">
        <f>[2]Calculations!I645</f>
        <v>0.68093099999999995</v>
      </c>
      <c r="G677" s="38">
        <f>[2]Calculations!M645</f>
        <v>100</v>
      </c>
      <c r="H677" s="38">
        <f>[2]Calculations!H645</f>
        <v>0</v>
      </c>
      <c r="I677" s="38">
        <f>[2]Calculations!L645</f>
        <v>0</v>
      </c>
      <c r="J677" s="38">
        <f>[2]Calculations!G645</f>
        <v>0</v>
      </c>
      <c r="K677" s="38">
        <f>[2]Calculations!K645</f>
        <v>0</v>
      </c>
      <c r="L677" s="38">
        <f>[2]Calculations!F645</f>
        <v>0</v>
      </c>
      <c r="M677" s="38">
        <f>[2]Calculations!J645</f>
        <v>0</v>
      </c>
      <c r="N677" s="38">
        <f>[2]Calculations!V645</f>
        <v>0</v>
      </c>
      <c r="O677" s="38">
        <f>[2]Calculations!W645</f>
        <v>0</v>
      </c>
      <c r="P677" s="38">
        <f>[2]Calculations!O645</f>
        <v>1.306092085599E-2</v>
      </c>
      <c r="Q677" s="38">
        <f>[2]Calculations!S645</f>
        <v>1.9180975540825724</v>
      </c>
      <c r="R677" s="38">
        <f>[2]Calculations!Q645</f>
        <v>4.5046708559899999E-3</v>
      </c>
      <c r="S677" s="38">
        <f>[2]Calculations!T645</f>
        <v>0.6615458623546292</v>
      </c>
      <c r="T677" s="38">
        <f>[2]Calculations!R645</f>
        <v>0</v>
      </c>
      <c r="U677" s="38">
        <f>[2]Calculations!U645</f>
        <v>0</v>
      </c>
      <c r="V677" s="38" t="str">
        <f>[2]Calculations!X645</f>
        <v>Not Modelled</v>
      </c>
      <c r="W677" s="38" t="str">
        <f>[2]Calculations!Y645</f>
        <v>N/A</v>
      </c>
      <c r="X677" s="38" t="s">
        <v>100</v>
      </c>
      <c r="Y677" s="73" t="s">
        <v>105</v>
      </c>
      <c r="Z677" s="73" t="s">
        <v>1066</v>
      </c>
      <c r="AA677" s="38">
        <f>[2]Calculations!AA645</f>
        <v>0</v>
      </c>
      <c r="AB677" s="38">
        <f>[2]Calculations!AM645</f>
        <v>0</v>
      </c>
      <c r="AC677" s="38">
        <f>[2]Calculations!AB645</f>
        <v>0</v>
      </c>
      <c r="AD677" s="38">
        <f>[2]Calculations!AN645</f>
        <v>0</v>
      </c>
      <c r="AE677" s="38">
        <f>[2]Calculations!AC645</f>
        <v>0</v>
      </c>
      <c r="AF677" s="38">
        <f>[2]Calculations!AO645</f>
        <v>0</v>
      </c>
      <c r="AG677" s="38">
        <f>[2]Calculations!AD645</f>
        <v>0</v>
      </c>
      <c r="AH677" s="38">
        <f>[2]Calculations!AP645</f>
        <v>0</v>
      </c>
      <c r="AI677" s="38">
        <f>[2]Calculations!AE645</f>
        <v>0</v>
      </c>
      <c r="AJ677" s="38">
        <f>[2]Calculations!AQ645</f>
        <v>0</v>
      </c>
      <c r="AK677" s="38">
        <f>[2]Calculations!AF645</f>
        <v>0</v>
      </c>
      <c r="AL677" s="38">
        <f>[2]Calculations!AR645</f>
        <v>0</v>
      </c>
      <c r="AM677" s="38">
        <f>[2]Calculations!AG645</f>
        <v>0</v>
      </c>
      <c r="AN677" s="38">
        <f>[2]Calculations!AS645</f>
        <v>0</v>
      </c>
      <c r="AO677" s="38">
        <f>[2]Calculations!AH645</f>
        <v>0</v>
      </c>
      <c r="AP677" s="38">
        <f>[2]Calculations!AT645</f>
        <v>0</v>
      </c>
      <c r="AQ677" s="38">
        <f>[2]Calculations!AI645</f>
        <v>0.68093056500000004</v>
      </c>
      <c r="AR677" s="38">
        <f>[2]Calculations!AU645</f>
        <v>99.99993611687529</v>
      </c>
      <c r="AS677" s="38">
        <f>[2]Calculations!AJ645</f>
        <v>0</v>
      </c>
      <c r="AT677" s="38">
        <f>[2]Calculations!AV645</f>
        <v>0</v>
      </c>
      <c r="AU677" s="38">
        <f>[2]Calculations!AK645</f>
        <v>0</v>
      </c>
      <c r="AV677" s="38">
        <f>[2]Calculations!AW645</f>
        <v>0</v>
      </c>
      <c r="AW677" s="13"/>
      <c r="AX677" s="13"/>
      <c r="AY677" s="85" t="str">
        <f>[2]Calculations!D645</f>
        <v>Land Supply 2018</v>
      </c>
    </row>
    <row r="678" spans="2:51" ht="14.5" x14ac:dyDescent="0.35">
      <c r="B678" s="13" t="str">
        <f>[2]Calculations!A646</f>
        <v>Mile_Cap_081</v>
      </c>
      <c r="C678" s="30" t="str">
        <f>[2]Calculations!B646</f>
        <v>Millwright Street/May Street</v>
      </c>
      <c r="D678" s="13" t="str">
        <f>[2]Calculations!C646</f>
        <v>Residential</v>
      </c>
      <c r="E678" s="38">
        <f>[2]Calculations!E646</f>
        <v>1.53705</v>
      </c>
      <c r="F678" s="38">
        <f>[2]Calculations!I646</f>
        <v>1.53705</v>
      </c>
      <c r="G678" s="38">
        <f>[2]Calculations!M646</f>
        <v>100</v>
      </c>
      <c r="H678" s="38">
        <f>[2]Calculations!H646</f>
        <v>0</v>
      </c>
      <c r="I678" s="38">
        <f>[2]Calculations!L646</f>
        <v>0</v>
      </c>
      <c r="J678" s="38">
        <f>[2]Calculations!G646</f>
        <v>0</v>
      </c>
      <c r="K678" s="38">
        <f>[2]Calculations!K646</f>
        <v>0</v>
      </c>
      <c r="L678" s="38">
        <f>[2]Calculations!F646</f>
        <v>0</v>
      </c>
      <c r="M678" s="38">
        <f>[2]Calculations!J646</f>
        <v>0</v>
      </c>
      <c r="N678" s="38">
        <f>[2]Calculations!V646</f>
        <v>0</v>
      </c>
      <c r="O678" s="38">
        <f>[2]Calculations!W646</f>
        <v>0</v>
      </c>
      <c r="P678" s="38">
        <f>[2]Calculations!O646</f>
        <v>5.6067800000000001E-2</v>
      </c>
      <c r="Q678" s="38">
        <f>[2]Calculations!S646</f>
        <v>3.6477538141244588</v>
      </c>
      <c r="R678" s="38">
        <f>[2]Calculations!Q646</f>
        <v>0.01</v>
      </c>
      <c r="S678" s="38">
        <f>[2]Calculations!T646</f>
        <v>0.65059692267655567</v>
      </c>
      <c r="T678" s="38">
        <f>[2]Calculations!R646</f>
        <v>0</v>
      </c>
      <c r="U678" s="38">
        <f>[2]Calculations!U646</f>
        <v>0</v>
      </c>
      <c r="V678" s="38" t="str">
        <f>[2]Calculations!X646</f>
        <v>Not Modelled</v>
      </c>
      <c r="W678" s="38" t="str">
        <f>[2]Calculations!Y646</f>
        <v>N/A</v>
      </c>
      <c r="X678" s="38" t="s">
        <v>100</v>
      </c>
      <c r="Y678" s="73" t="s">
        <v>105</v>
      </c>
      <c r="Z678" s="73" t="s">
        <v>1066</v>
      </c>
      <c r="AA678" s="38">
        <f>[2]Calculations!AA646</f>
        <v>0</v>
      </c>
      <c r="AB678" s="38">
        <f>[2]Calculations!AM646</f>
        <v>0</v>
      </c>
      <c r="AC678" s="38">
        <f>[2]Calculations!AB646</f>
        <v>0</v>
      </c>
      <c r="AD678" s="38">
        <f>[2]Calculations!AN646</f>
        <v>0</v>
      </c>
      <c r="AE678" s="38">
        <f>[2]Calculations!AC646</f>
        <v>0</v>
      </c>
      <c r="AF678" s="38">
        <f>[2]Calculations!AO646</f>
        <v>0</v>
      </c>
      <c r="AG678" s="38">
        <f>[2]Calculations!AD646</f>
        <v>0</v>
      </c>
      <c r="AH678" s="38">
        <f>[2]Calculations!AP646</f>
        <v>0</v>
      </c>
      <c r="AI678" s="38">
        <f>[2]Calculations!AE646</f>
        <v>0</v>
      </c>
      <c r="AJ678" s="38">
        <f>[2]Calculations!AQ646</f>
        <v>0</v>
      </c>
      <c r="AK678" s="38">
        <f>[2]Calculations!AF646</f>
        <v>0</v>
      </c>
      <c r="AL678" s="38">
        <f>[2]Calculations!AR646</f>
        <v>0</v>
      </c>
      <c r="AM678" s="38">
        <f>[2]Calculations!AG646</f>
        <v>0</v>
      </c>
      <c r="AN678" s="38">
        <f>[2]Calculations!AS646</f>
        <v>0</v>
      </c>
      <c r="AO678" s="38">
        <f>[2]Calculations!AH646</f>
        <v>0</v>
      </c>
      <c r="AP678" s="38">
        <f>[2]Calculations!AT646</f>
        <v>0</v>
      </c>
      <c r="AQ678" s="38">
        <f>[2]Calculations!AI646</f>
        <v>1.53705376</v>
      </c>
      <c r="AR678" s="38">
        <f>[2]Calculations!AU646</f>
        <v>100.00024462444293</v>
      </c>
      <c r="AS678" s="38">
        <f>[2]Calculations!AJ646</f>
        <v>0</v>
      </c>
      <c r="AT678" s="38">
        <f>[2]Calculations!AV646</f>
        <v>0</v>
      </c>
      <c r="AU678" s="38">
        <f>[2]Calculations!AK646</f>
        <v>0</v>
      </c>
      <c r="AV678" s="38">
        <f>[2]Calculations!AW646</f>
        <v>0</v>
      </c>
      <c r="AW678" s="13"/>
      <c r="AX678" s="13"/>
      <c r="AY678" s="85" t="str">
        <f>[2]Calculations!D646</f>
        <v>Land Supply 2018</v>
      </c>
    </row>
    <row r="679" spans="2:51" ht="14.5" x14ac:dyDescent="0.35">
      <c r="B679" s="13" t="str">
        <f>[2]Calculations!A647</f>
        <v>Mile_Cap_083</v>
      </c>
      <c r="C679" s="30" t="str">
        <f>[2]Calculations!B647</f>
        <v>Oldham Road/City Boundary</v>
      </c>
      <c r="D679" s="13" t="str">
        <f>[2]Calculations!C647</f>
        <v>Residential</v>
      </c>
      <c r="E679" s="38">
        <f>[2]Calculations!E647</f>
        <v>0.170376</v>
      </c>
      <c r="F679" s="38">
        <f>[2]Calculations!I647</f>
        <v>0.170376</v>
      </c>
      <c r="G679" s="38">
        <f>[2]Calculations!M647</f>
        <v>100</v>
      </c>
      <c r="H679" s="38">
        <f>[2]Calculations!H647</f>
        <v>0</v>
      </c>
      <c r="I679" s="38">
        <f>[2]Calculations!L647</f>
        <v>0</v>
      </c>
      <c r="J679" s="38">
        <f>[2]Calculations!G647</f>
        <v>0</v>
      </c>
      <c r="K679" s="38">
        <f>[2]Calculations!K647</f>
        <v>0</v>
      </c>
      <c r="L679" s="38">
        <f>[2]Calculations!F647</f>
        <v>0</v>
      </c>
      <c r="M679" s="38">
        <f>[2]Calculations!J647</f>
        <v>0</v>
      </c>
      <c r="N679" s="38">
        <f>[2]Calculations!V647</f>
        <v>0</v>
      </c>
      <c r="O679" s="38">
        <f>[2]Calculations!W647</f>
        <v>0</v>
      </c>
      <c r="P679" s="38">
        <f>[2]Calculations!O647</f>
        <v>0.13052849962009999</v>
      </c>
      <c r="Q679" s="38">
        <f>[2]Calculations!S647</f>
        <v>76.612022597138079</v>
      </c>
      <c r="R679" s="38">
        <f>[2]Calculations!Q647</f>
        <v>5.2941599620099998E-2</v>
      </c>
      <c r="S679" s="38">
        <f>[2]Calculations!T647</f>
        <v>31.073390395419544</v>
      </c>
      <c r="T679" s="38">
        <f>[2]Calculations!R647</f>
        <v>0</v>
      </c>
      <c r="U679" s="38">
        <f>[2]Calculations!U647</f>
        <v>0</v>
      </c>
      <c r="V679" s="38" t="str">
        <f>[2]Calculations!X647</f>
        <v>Not Modelled</v>
      </c>
      <c r="W679" s="38" t="str">
        <f>[2]Calculations!Y647</f>
        <v>N/A</v>
      </c>
      <c r="X679" s="38" t="s">
        <v>100</v>
      </c>
      <c r="Y679" s="73" t="s">
        <v>108</v>
      </c>
      <c r="Z679" s="73" t="s">
        <v>109</v>
      </c>
      <c r="AA679" s="38">
        <f>[2]Calculations!AA647</f>
        <v>0</v>
      </c>
      <c r="AB679" s="38">
        <f>[2]Calculations!AM647</f>
        <v>0</v>
      </c>
      <c r="AC679" s="38">
        <f>[2]Calculations!AB647</f>
        <v>0</v>
      </c>
      <c r="AD679" s="38">
        <f>[2]Calculations!AN647</f>
        <v>0</v>
      </c>
      <c r="AE679" s="38">
        <f>[2]Calculations!AC647</f>
        <v>0</v>
      </c>
      <c r="AF679" s="38">
        <f>[2]Calculations!AO647</f>
        <v>0</v>
      </c>
      <c r="AG679" s="38">
        <f>[2]Calculations!AD647</f>
        <v>0</v>
      </c>
      <c r="AH679" s="38">
        <f>[2]Calculations!AP647</f>
        <v>0</v>
      </c>
      <c r="AI679" s="38">
        <f>[2]Calculations!AE647</f>
        <v>0</v>
      </c>
      <c r="AJ679" s="38">
        <f>[2]Calculations!AQ647</f>
        <v>0</v>
      </c>
      <c r="AK679" s="38">
        <f>[2]Calculations!AF647</f>
        <v>0</v>
      </c>
      <c r="AL679" s="38">
        <f>[2]Calculations!AR647</f>
        <v>0</v>
      </c>
      <c r="AM679" s="38">
        <f>[2]Calculations!AG647</f>
        <v>0</v>
      </c>
      <c r="AN679" s="38">
        <f>[2]Calculations!AS647</f>
        <v>0</v>
      </c>
      <c r="AO679" s="38">
        <f>[2]Calculations!AH647</f>
        <v>0</v>
      </c>
      <c r="AP679" s="38">
        <f>[2]Calculations!AT647</f>
        <v>0</v>
      </c>
      <c r="AQ679" s="38">
        <f>[2]Calculations!AI647</f>
        <v>0.17037554499800001</v>
      </c>
      <c r="AR679" s="38">
        <f>[2]Calculations!AU647</f>
        <v>99.999732942433212</v>
      </c>
      <c r="AS679" s="38">
        <f>[2]Calculations!AJ647</f>
        <v>0</v>
      </c>
      <c r="AT679" s="38">
        <f>[2]Calculations!AV647</f>
        <v>0</v>
      </c>
      <c r="AU679" s="38">
        <f>[2]Calculations!AK647</f>
        <v>0</v>
      </c>
      <c r="AV679" s="38">
        <f>[2]Calculations!AW647</f>
        <v>0</v>
      </c>
      <c r="AW679" s="13"/>
      <c r="AX679" s="13"/>
      <c r="AY679" s="85" t="str">
        <f>[2]Calculations!D647</f>
        <v>Land Supply 2018</v>
      </c>
    </row>
    <row r="680" spans="2:51" ht="26" x14ac:dyDescent="0.35">
      <c r="B680" s="13" t="str">
        <f>[2]Calculations!A648</f>
        <v>Mile_Cap_1000</v>
      </c>
      <c r="C680" s="30" t="str">
        <f>[2]Calculations!B648</f>
        <v>325, Oldham Road</v>
      </c>
      <c r="D680" s="13" t="str">
        <f>[2]Calculations!C648</f>
        <v>Residential</v>
      </c>
      <c r="E680" s="38">
        <f>[2]Calculations!E648</f>
        <v>2.6407099999999999E-2</v>
      </c>
      <c r="F680" s="38">
        <f>[2]Calculations!I648</f>
        <v>2.6407099999999999E-2</v>
      </c>
      <c r="G680" s="38">
        <f>[2]Calculations!M648</f>
        <v>100</v>
      </c>
      <c r="H680" s="38">
        <f>[2]Calculations!H648</f>
        <v>0</v>
      </c>
      <c r="I680" s="38">
        <f>[2]Calculations!L648</f>
        <v>0</v>
      </c>
      <c r="J680" s="38">
        <f>[2]Calculations!G648</f>
        <v>0</v>
      </c>
      <c r="K680" s="38">
        <f>[2]Calculations!K648</f>
        <v>0</v>
      </c>
      <c r="L680" s="38">
        <f>[2]Calculations!F648</f>
        <v>0</v>
      </c>
      <c r="M680" s="38">
        <f>[2]Calculations!J648</f>
        <v>0</v>
      </c>
      <c r="N680" s="38">
        <f>[2]Calculations!V648</f>
        <v>0</v>
      </c>
      <c r="O680" s="38">
        <f>[2]Calculations!W648</f>
        <v>0</v>
      </c>
      <c r="P680" s="38">
        <f>[2]Calculations!O648</f>
        <v>0</v>
      </c>
      <c r="Q680" s="38">
        <f>[2]Calculations!S648</f>
        <v>0</v>
      </c>
      <c r="R680" s="38">
        <f>[2]Calculations!Q648</f>
        <v>0</v>
      </c>
      <c r="S680" s="38">
        <f>[2]Calculations!T648</f>
        <v>0</v>
      </c>
      <c r="T680" s="38">
        <f>[2]Calculations!R648</f>
        <v>0</v>
      </c>
      <c r="U680" s="38">
        <f>[2]Calculations!U648</f>
        <v>0</v>
      </c>
      <c r="V680" s="38" t="str">
        <f>[2]Calculations!X648</f>
        <v>Not Modelled</v>
      </c>
      <c r="W680" s="38" t="str">
        <f>[2]Calculations!Y648</f>
        <v>N/A</v>
      </c>
      <c r="X680" s="38" t="s">
        <v>100</v>
      </c>
      <c r="Y680" s="73" t="s">
        <v>106</v>
      </c>
      <c r="Z680" s="74" t="s">
        <v>107</v>
      </c>
      <c r="AA680" s="38">
        <f>[2]Calculations!AA648</f>
        <v>0</v>
      </c>
      <c r="AB680" s="38">
        <f>[2]Calculations!AM648</f>
        <v>0</v>
      </c>
      <c r="AC680" s="38">
        <f>[2]Calculations!AB648</f>
        <v>0</v>
      </c>
      <c r="AD680" s="38">
        <f>[2]Calculations!AN648</f>
        <v>0</v>
      </c>
      <c r="AE680" s="38">
        <f>[2]Calculations!AC648</f>
        <v>0</v>
      </c>
      <c r="AF680" s="38">
        <f>[2]Calculations!AO648</f>
        <v>0</v>
      </c>
      <c r="AG680" s="38">
        <f>[2]Calculations!AD648</f>
        <v>0</v>
      </c>
      <c r="AH680" s="38">
        <f>[2]Calculations!AP648</f>
        <v>0</v>
      </c>
      <c r="AI680" s="38">
        <f>[2]Calculations!AE648</f>
        <v>0</v>
      </c>
      <c r="AJ680" s="38">
        <f>[2]Calculations!AQ648</f>
        <v>0</v>
      </c>
      <c r="AK680" s="38">
        <f>[2]Calculations!AF648</f>
        <v>0</v>
      </c>
      <c r="AL680" s="38">
        <f>[2]Calculations!AR648</f>
        <v>0</v>
      </c>
      <c r="AM680" s="38">
        <f>[2]Calculations!AG648</f>
        <v>0</v>
      </c>
      <c r="AN680" s="38">
        <f>[2]Calculations!AS648</f>
        <v>0</v>
      </c>
      <c r="AO680" s="38">
        <f>[2]Calculations!AH648</f>
        <v>0</v>
      </c>
      <c r="AP680" s="38">
        <f>[2]Calculations!AT648</f>
        <v>0</v>
      </c>
      <c r="AQ680" s="38">
        <f>[2]Calculations!AI648</f>
        <v>2.6407109998E-2</v>
      </c>
      <c r="AR680" s="38">
        <f>[2]Calculations!AU648</f>
        <v>100.0000378610298</v>
      </c>
      <c r="AS680" s="38">
        <f>[2]Calculations!AJ648</f>
        <v>0</v>
      </c>
      <c r="AT680" s="38">
        <f>[2]Calculations!AV648</f>
        <v>0</v>
      </c>
      <c r="AU680" s="38">
        <f>[2]Calculations!AK648</f>
        <v>0</v>
      </c>
      <c r="AV680" s="38">
        <f>[2]Calculations!AW648</f>
        <v>0</v>
      </c>
      <c r="AW680" s="13"/>
      <c r="AX680" s="13"/>
      <c r="AY680" s="85" t="str">
        <f>[2]Calculations!D648</f>
        <v>Land Supply 2018</v>
      </c>
    </row>
    <row r="681" spans="2:51" ht="14.5" x14ac:dyDescent="0.35">
      <c r="B681" s="13" t="str">
        <f>[2]Calculations!A649</f>
        <v>Mile_Cap_701</v>
      </c>
      <c r="C681" s="30" t="str">
        <f>[2]Calculations!B649</f>
        <v>Collyhurst South (Northern Gateway)</v>
      </c>
      <c r="D681" s="13" t="str">
        <f>[2]Calculations!C649</f>
        <v>Residential</v>
      </c>
      <c r="E681" s="38">
        <f>[2]Calculations!E649</f>
        <v>20.638400000000001</v>
      </c>
      <c r="F681" s="38">
        <f>[2]Calculations!I649</f>
        <v>20.638400000000001</v>
      </c>
      <c r="G681" s="38">
        <f>[2]Calculations!M649</f>
        <v>100</v>
      </c>
      <c r="H681" s="38">
        <f>[2]Calculations!H649</f>
        <v>0</v>
      </c>
      <c r="I681" s="38">
        <f>[2]Calculations!L649</f>
        <v>0</v>
      </c>
      <c r="J681" s="38">
        <f>[2]Calculations!G649</f>
        <v>0</v>
      </c>
      <c r="K681" s="38">
        <f>[2]Calculations!K649</f>
        <v>0</v>
      </c>
      <c r="L681" s="38">
        <f>[2]Calculations!F649</f>
        <v>0</v>
      </c>
      <c r="M681" s="38">
        <f>[2]Calculations!J649</f>
        <v>0</v>
      </c>
      <c r="N681" s="38">
        <f>[2]Calculations!V649</f>
        <v>0</v>
      </c>
      <c r="O681" s="38">
        <f>[2]Calculations!W649</f>
        <v>0</v>
      </c>
      <c r="P681" s="38">
        <f>[2]Calculations!O649</f>
        <v>1.119771093237</v>
      </c>
      <c r="Q681" s="38">
        <f>[2]Calculations!S649</f>
        <v>5.4256681391823003</v>
      </c>
      <c r="R681" s="38">
        <f>[2]Calculations!Q649</f>
        <v>0.188378093237</v>
      </c>
      <c r="S681" s="38">
        <f>[2]Calculations!T649</f>
        <v>0.91275531648286679</v>
      </c>
      <c r="T681" s="38">
        <f>[2]Calculations!R649</f>
        <v>0</v>
      </c>
      <c r="U681" s="38">
        <f>[2]Calculations!U649</f>
        <v>0</v>
      </c>
      <c r="V681" s="38" t="str">
        <f>[2]Calculations!X649</f>
        <v>Not Modelled</v>
      </c>
      <c r="W681" s="38" t="str">
        <f>[2]Calculations!Y649</f>
        <v>N/A</v>
      </c>
      <c r="X681" s="38" t="s">
        <v>100</v>
      </c>
      <c r="Y681" s="73" t="s">
        <v>105</v>
      </c>
      <c r="Z681" s="73" t="s">
        <v>1066</v>
      </c>
      <c r="AA681" s="38">
        <f>[2]Calculations!AA649</f>
        <v>0</v>
      </c>
      <c r="AB681" s="38">
        <f>[2]Calculations!AM649</f>
        <v>0</v>
      </c>
      <c r="AC681" s="38">
        <f>[2]Calculations!AB649</f>
        <v>0</v>
      </c>
      <c r="AD681" s="38">
        <f>[2]Calculations!AN649</f>
        <v>0</v>
      </c>
      <c r="AE681" s="38">
        <f>[2]Calculations!AC649</f>
        <v>0</v>
      </c>
      <c r="AF681" s="38">
        <f>[2]Calculations!AO649</f>
        <v>0</v>
      </c>
      <c r="AG681" s="38">
        <f>[2]Calculations!AD649</f>
        <v>0</v>
      </c>
      <c r="AH681" s="38">
        <f>[2]Calculations!AP649</f>
        <v>0</v>
      </c>
      <c r="AI681" s="38">
        <f>[2]Calculations!AE649</f>
        <v>0</v>
      </c>
      <c r="AJ681" s="38">
        <f>[2]Calculations!AQ649</f>
        <v>0</v>
      </c>
      <c r="AK681" s="38">
        <f>[2]Calculations!AF649</f>
        <v>0</v>
      </c>
      <c r="AL681" s="38">
        <f>[2]Calculations!AR649</f>
        <v>0</v>
      </c>
      <c r="AM681" s="38">
        <f>[2]Calculations!AG649</f>
        <v>0</v>
      </c>
      <c r="AN681" s="38">
        <f>[2]Calculations!AS649</f>
        <v>0</v>
      </c>
      <c r="AO681" s="38">
        <f>[2]Calculations!AH649</f>
        <v>0</v>
      </c>
      <c r="AP681" s="38">
        <f>[2]Calculations!AT649</f>
        <v>0</v>
      </c>
      <c r="AQ681" s="38">
        <f>[2]Calculations!AI649</f>
        <v>20.638409988999999</v>
      </c>
      <c r="AR681" s="38">
        <f>[2]Calculations!AU649</f>
        <v>100.00004840006977</v>
      </c>
      <c r="AS681" s="38">
        <f>[2]Calculations!AJ649</f>
        <v>0</v>
      </c>
      <c r="AT681" s="38">
        <f>[2]Calculations!AV649</f>
        <v>0</v>
      </c>
      <c r="AU681" s="38">
        <f>[2]Calculations!AK649</f>
        <v>0</v>
      </c>
      <c r="AV681" s="38">
        <f>[2]Calculations!AW649</f>
        <v>0</v>
      </c>
      <c r="AW681" s="13"/>
      <c r="AX681" s="13"/>
      <c r="AY681" s="85" t="str">
        <f>[2]Calculations!D649</f>
        <v>Land Supply 2018</v>
      </c>
    </row>
    <row r="682" spans="2:51" ht="14.5" x14ac:dyDescent="0.35">
      <c r="B682" s="13" t="str">
        <f>[2]Calculations!A650</f>
        <v>Mile_Cap_800</v>
      </c>
      <c r="C682" s="30" t="str">
        <f>[2]Calculations!B650</f>
        <v>Sites adjacent to MIles Platting JSC</v>
      </c>
      <c r="D682" s="13" t="str">
        <f>[2]Calculations!C650</f>
        <v>Residential</v>
      </c>
      <c r="E682" s="38">
        <f>[2]Calculations!E650</f>
        <v>0.39804200000000001</v>
      </c>
      <c r="F682" s="38">
        <f>[2]Calculations!I650</f>
        <v>0.39804200000000001</v>
      </c>
      <c r="G682" s="38">
        <f>[2]Calculations!M650</f>
        <v>100</v>
      </c>
      <c r="H682" s="38">
        <f>[2]Calculations!H650</f>
        <v>0</v>
      </c>
      <c r="I682" s="38">
        <f>[2]Calculations!L650</f>
        <v>0</v>
      </c>
      <c r="J682" s="38">
        <f>[2]Calculations!G650</f>
        <v>0</v>
      </c>
      <c r="K682" s="38">
        <f>[2]Calculations!K650</f>
        <v>0</v>
      </c>
      <c r="L682" s="38">
        <f>[2]Calculations!F650</f>
        <v>0</v>
      </c>
      <c r="M682" s="38">
        <f>[2]Calculations!J650</f>
        <v>0</v>
      </c>
      <c r="N682" s="38">
        <f>[2]Calculations!V650</f>
        <v>0</v>
      </c>
      <c r="O682" s="38">
        <f>[2]Calculations!W650</f>
        <v>0</v>
      </c>
      <c r="P682" s="38">
        <f>[2]Calculations!O650</f>
        <v>3.9440954272400002E-3</v>
      </c>
      <c r="Q682" s="38">
        <f>[2]Calculations!S650</f>
        <v>0.99087418595022636</v>
      </c>
      <c r="R682" s="38">
        <f>[2]Calculations!Q650</f>
        <v>3.9440954272400002E-3</v>
      </c>
      <c r="S682" s="38">
        <f>[2]Calculations!T650</f>
        <v>0.99087418595022636</v>
      </c>
      <c r="T682" s="38">
        <f>[2]Calculations!R650</f>
        <v>0</v>
      </c>
      <c r="U682" s="38">
        <f>[2]Calculations!U650</f>
        <v>0</v>
      </c>
      <c r="V682" s="38" t="str">
        <f>[2]Calculations!X650</f>
        <v>Not Modelled</v>
      </c>
      <c r="W682" s="38" t="str">
        <f>[2]Calculations!Y650</f>
        <v>N/A</v>
      </c>
      <c r="X682" s="38" t="s">
        <v>100</v>
      </c>
      <c r="Y682" s="73" t="s">
        <v>105</v>
      </c>
      <c r="Z682" s="73" t="s">
        <v>1066</v>
      </c>
      <c r="AA682" s="38">
        <f>[2]Calculations!AA650</f>
        <v>0</v>
      </c>
      <c r="AB682" s="38">
        <f>[2]Calculations!AM650</f>
        <v>0</v>
      </c>
      <c r="AC682" s="38">
        <f>[2]Calculations!AB650</f>
        <v>0</v>
      </c>
      <c r="AD682" s="38">
        <f>[2]Calculations!AN650</f>
        <v>0</v>
      </c>
      <c r="AE682" s="38">
        <f>[2]Calculations!AC650</f>
        <v>0</v>
      </c>
      <c r="AF682" s="38">
        <f>[2]Calculations!AO650</f>
        <v>0</v>
      </c>
      <c r="AG682" s="38">
        <f>[2]Calculations!AD650</f>
        <v>0</v>
      </c>
      <c r="AH682" s="38">
        <f>[2]Calculations!AP650</f>
        <v>0</v>
      </c>
      <c r="AI682" s="38">
        <f>[2]Calculations!AE650</f>
        <v>0</v>
      </c>
      <c r="AJ682" s="38">
        <f>[2]Calculations!AQ650</f>
        <v>0</v>
      </c>
      <c r="AK682" s="38">
        <f>[2]Calculations!AF650</f>
        <v>0</v>
      </c>
      <c r="AL682" s="38">
        <f>[2]Calculations!AR650</f>
        <v>0</v>
      </c>
      <c r="AM682" s="38">
        <f>[2]Calculations!AG650</f>
        <v>0</v>
      </c>
      <c r="AN682" s="38">
        <f>[2]Calculations!AS650</f>
        <v>0</v>
      </c>
      <c r="AO682" s="38">
        <f>[2]Calculations!AH650</f>
        <v>0</v>
      </c>
      <c r="AP682" s="38">
        <f>[2]Calculations!AT650</f>
        <v>0</v>
      </c>
      <c r="AQ682" s="38">
        <f>[2]Calculations!AI650</f>
        <v>0.39804195500099998</v>
      </c>
      <c r="AR682" s="38">
        <f>[2]Calculations!AU650</f>
        <v>99.999988694911593</v>
      </c>
      <c r="AS682" s="38">
        <f>[2]Calculations!AJ650</f>
        <v>0</v>
      </c>
      <c r="AT682" s="38">
        <f>[2]Calculations!AV650</f>
        <v>0</v>
      </c>
      <c r="AU682" s="38">
        <f>[2]Calculations!AK650</f>
        <v>0</v>
      </c>
      <c r="AV682" s="38">
        <f>[2]Calculations!AW650</f>
        <v>0</v>
      </c>
      <c r="AW682" s="13"/>
      <c r="AX682" s="13"/>
      <c r="AY682" s="85" t="str">
        <f>[2]Calculations!D650</f>
        <v>Land Supply 2018</v>
      </c>
    </row>
    <row r="683" spans="2:51" ht="26" x14ac:dyDescent="0.35">
      <c r="B683" s="13" t="str">
        <f>[2]Calculations!A651</f>
        <v>Mile_Cap_901</v>
      </c>
      <c r="C683" s="30" t="str">
        <f>[2]Calculations!B651</f>
        <v>Rose Bank Farm, 37 Rose Bank Road</v>
      </c>
      <c r="D683" s="13" t="str">
        <f>[2]Calculations!C651</f>
        <v>Residential</v>
      </c>
      <c r="E683" s="38">
        <f>[2]Calculations!E651</f>
        <v>0.20910999999999999</v>
      </c>
      <c r="F683" s="38">
        <f>[2]Calculations!I651</f>
        <v>0.20910999999999999</v>
      </c>
      <c r="G683" s="38">
        <f>[2]Calculations!M651</f>
        <v>100</v>
      </c>
      <c r="H683" s="38">
        <f>[2]Calculations!H651</f>
        <v>0</v>
      </c>
      <c r="I683" s="38">
        <f>[2]Calculations!L651</f>
        <v>0</v>
      </c>
      <c r="J683" s="38">
        <f>[2]Calculations!G651</f>
        <v>0</v>
      </c>
      <c r="K683" s="38">
        <f>[2]Calculations!K651</f>
        <v>0</v>
      </c>
      <c r="L683" s="38">
        <f>[2]Calculations!F651</f>
        <v>0</v>
      </c>
      <c r="M683" s="38">
        <f>[2]Calculations!J651</f>
        <v>0</v>
      </c>
      <c r="N683" s="38">
        <f>[2]Calculations!V651</f>
        <v>0</v>
      </c>
      <c r="O683" s="38">
        <f>[2]Calculations!W651</f>
        <v>0</v>
      </c>
      <c r="P683" s="38">
        <f>[2]Calculations!O651</f>
        <v>0</v>
      </c>
      <c r="Q683" s="38">
        <f>[2]Calculations!S651</f>
        <v>0</v>
      </c>
      <c r="R683" s="38">
        <f>[2]Calculations!Q651</f>
        <v>0</v>
      </c>
      <c r="S683" s="38">
        <f>[2]Calculations!T651</f>
        <v>0</v>
      </c>
      <c r="T683" s="38">
        <f>[2]Calculations!R651</f>
        <v>0</v>
      </c>
      <c r="U683" s="38">
        <f>[2]Calculations!U651</f>
        <v>0</v>
      </c>
      <c r="V683" s="38" t="str">
        <f>[2]Calculations!X651</f>
        <v>Not Modelled</v>
      </c>
      <c r="W683" s="38" t="str">
        <f>[2]Calculations!Y651</f>
        <v>N/A</v>
      </c>
      <c r="X683" s="38" t="s">
        <v>100</v>
      </c>
      <c r="Y683" s="73" t="s">
        <v>106</v>
      </c>
      <c r="Z683" s="74" t="s">
        <v>107</v>
      </c>
      <c r="AA683" s="38">
        <f>[2]Calculations!AA651</f>
        <v>0</v>
      </c>
      <c r="AB683" s="38">
        <f>[2]Calculations!AM651</f>
        <v>0</v>
      </c>
      <c r="AC683" s="38">
        <f>[2]Calculations!AB651</f>
        <v>0</v>
      </c>
      <c r="AD683" s="38">
        <f>[2]Calculations!AN651</f>
        <v>0</v>
      </c>
      <c r="AE683" s="38">
        <f>[2]Calculations!AC651</f>
        <v>0</v>
      </c>
      <c r="AF683" s="38">
        <f>[2]Calculations!AO651</f>
        <v>0</v>
      </c>
      <c r="AG683" s="38">
        <f>[2]Calculations!AD651</f>
        <v>0</v>
      </c>
      <c r="AH683" s="38">
        <f>[2]Calculations!AP651</f>
        <v>0</v>
      </c>
      <c r="AI683" s="38">
        <f>[2]Calculations!AE651</f>
        <v>0</v>
      </c>
      <c r="AJ683" s="38">
        <f>[2]Calculations!AQ651</f>
        <v>0</v>
      </c>
      <c r="AK683" s="38">
        <f>[2]Calculations!AF651</f>
        <v>0</v>
      </c>
      <c r="AL683" s="38">
        <f>[2]Calculations!AR651</f>
        <v>0</v>
      </c>
      <c r="AM683" s="38">
        <f>[2]Calculations!AG651</f>
        <v>0</v>
      </c>
      <c r="AN683" s="38">
        <f>[2]Calculations!AS651</f>
        <v>0</v>
      </c>
      <c r="AO683" s="38">
        <f>[2]Calculations!AH651</f>
        <v>0</v>
      </c>
      <c r="AP683" s="38">
        <f>[2]Calculations!AT651</f>
        <v>0</v>
      </c>
      <c r="AQ683" s="38">
        <f>[2]Calculations!AI651</f>
        <v>0.20911003500100001</v>
      </c>
      <c r="AR683" s="38">
        <f>[2]Calculations!AU651</f>
        <v>100.00001673808043</v>
      </c>
      <c r="AS683" s="38">
        <f>[2]Calculations!AJ651</f>
        <v>0</v>
      </c>
      <c r="AT683" s="38">
        <f>[2]Calculations!AV651</f>
        <v>0</v>
      </c>
      <c r="AU683" s="38">
        <f>[2]Calculations!AK651</f>
        <v>0</v>
      </c>
      <c r="AV683" s="38">
        <f>[2]Calculations!AW651</f>
        <v>0</v>
      </c>
      <c r="AW683" s="13"/>
      <c r="AX683" s="13"/>
      <c r="AY683" s="85" t="str">
        <f>[2]Calculations!D651</f>
        <v>Land Supply 2018</v>
      </c>
    </row>
    <row r="684" spans="2:51" ht="26" x14ac:dyDescent="0.35">
      <c r="B684" s="13" t="str">
        <f>[2]Calculations!A652</f>
        <v>Moss_Cap_017</v>
      </c>
      <c r="C684" s="30" t="str">
        <f>[2]Calculations!B652</f>
        <v>Acomb Street</v>
      </c>
      <c r="D684" s="13" t="str">
        <f>[2]Calculations!C652</f>
        <v>Residential</v>
      </c>
      <c r="E684" s="38">
        <f>[2]Calculations!E652</f>
        <v>0.24390100000000001</v>
      </c>
      <c r="F684" s="38">
        <f>[2]Calculations!I652</f>
        <v>0.24390100000000001</v>
      </c>
      <c r="G684" s="38">
        <f>[2]Calculations!M652</f>
        <v>100</v>
      </c>
      <c r="H684" s="38">
        <f>[2]Calculations!H652</f>
        <v>0</v>
      </c>
      <c r="I684" s="38">
        <f>[2]Calculations!L652</f>
        <v>0</v>
      </c>
      <c r="J684" s="38">
        <f>[2]Calculations!G652</f>
        <v>0</v>
      </c>
      <c r="K684" s="38">
        <f>[2]Calculations!K652</f>
        <v>0</v>
      </c>
      <c r="L684" s="38">
        <f>[2]Calculations!F652</f>
        <v>0</v>
      </c>
      <c r="M684" s="38">
        <f>[2]Calculations!J652</f>
        <v>0</v>
      </c>
      <c r="N684" s="38">
        <f>[2]Calculations!V652</f>
        <v>0</v>
      </c>
      <c r="O684" s="38">
        <f>[2]Calculations!W652</f>
        <v>0</v>
      </c>
      <c r="P684" s="38">
        <f>[2]Calculations!O652</f>
        <v>0</v>
      </c>
      <c r="Q684" s="38">
        <f>[2]Calculations!S652</f>
        <v>0</v>
      </c>
      <c r="R684" s="38">
        <f>[2]Calculations!Q652</f>
        <v>0</v>
      </c>
      <c r="S684" s="38">
        <f>[2]Calculations!T652</f>
        <v>0</v>
      </c>
      <c r="T684" s="38">
        <f>[2]Calculations!R652</f>
        <v>0</v>
      </c>
      <c r="U684" s="38">
        <f>[2]Calculations!U652</f>
        <v>0</v>
      </c>
      <c r="V684" s="38" t="str">
        <f>[2]Calculations!X652</f>
        <v>Not Modelled</v>
      </c>
      <c r="W684" s="38" t="str">
        <f>[2]Calculations!Y652</f>
        <v>N/A</v>
      </c>
      <c r="X684" s="38" t="s">
        <v>100</v>
      </c>
      <c r="Y684" s="73" t="s">
        <v>106</v>
      </c>
      <c r="Z684" s="74" t="s">
        <v>107</v>
      </c>
      <c r="AA684" s="38">
        <f>[2]Calculations!AA652</f>
        <v>0</v>
      </c>
      <c r="AB684" s="38">
        <f>[2]Calculations!AM652</f>
        <v>0</v>
      </c>
      <c r="AC684" s="38">
        <f>[2]Calculations!AB652</f>
        <v>0</v>
      </c>
      <c r="AD684" s="38">
        <f>[2]Calculations!AN652</f>
        <v>0</v>
      </c>
      <c r="AE684" s="38">
        <f>[2]Calculations!AC652</f>
        <v>0</v>
      </c>
      <c r="AF684" s="38">
        <f>[2]Calculations!AO652</f>
        <v>0</v>
      </c>
      <c r="AG684" s="38">
        <f>[2]Calculations!AD652</f>
        <v>0</v>
      </c>
      <c r="AH684" s="38">
        <f>[2]Calculations!AP652</f>
        <v>0</v>
      </c>
      <c r="AI684" s="38">
        <f>[2]Calculations!AE652</f>
        <v>0</v>
      </c>
      <c r="AJ684" s="38">
        <f>[2]Calculations!AQ652</f>
        <v>0</v>
      </c>
      <c r="AK684" s="38">
        <f>[2]Calculations!AF652</f>
        <v>0</v>
      </c>
      <c r="AL684" s="38">
        <f>[2]Calculations!AR652</f>
        <v>0</v>
      </c>
      <c r="AM684" s="38">
        <f>[2]Calculations!AG652</f>
        <v>0</v>
      </c>
      <c r="AN684" s="38">
        <f>[2]Calculations!AS652</f>
        <v>0</v>
      </c>
      <c r="AO684" s="38">
        <f>[2]Calculations!AH652</f>
        <v>0</v>
      </c>
      <c r="AP684" s="38">
        <f>[2]Calculations!AT652</f>
        <v>0</v>
      </c>
      <c r="AQ684" s="38">
        <f>[2]Calculations!AI652</f>
        <v>0</v>
      </c>
      <c r="AR684" s="38">
        <f>[2]Calculations!AU652</f>
        <v>0</v>
      </c>
      <c r="AS684" s="38">
        <f>[2]Calculations!AJ652</f>
        <v>0</v>
      </c>
      <c r="AT684" s="38">
        <f>[2]Calculations!AV652</f>
        <v>0</v>
      </c>
      <c r="AU684" s="38">
        <f>[2]Calculations!AK652</f>
        <v>0</v>
      </c>
      <c r="AV684" s="38">
        <f>[2]Calculations!AW652</f>
        <v>0</v>
      </c>
      <c r="AW684" s="13"/>
      <c r="AX684" s="13"/>
      <c r="AY684" s="85" t="str">
        <f>[2]Calculations!D652</f>
        <v>Land Supply 2018</v>
      </c>
    </row>
    <row r="685" spans="2:51" ht="14.5" x14ac:dyDescent="0.35">
      <c r="B685" s="13" t="str">
        <f>[2]Calculations!A653</f>
        <v>Moss_Cap_703</v>
      </c>
      <c r="C685" s="30" t="str">
        <f>[2]Calculations!B653</f>
        <v>Whitworth Park Halls STUDENT (net additional)</v>
      </c>
      <c r="D685" s="13" t="str">
        <f>[2]Calculations!C653</f>
        <v>Residential</v>
      </c>
      <c r="E685" s="38">
        <f>[2]Calculations!E653</f>
        <v>1.8070299999999999</v>
      </c>
      <c r="F685" s="38">
        <f>[2]Calculations!I653</f>
        <v>1.8070299999999999</v>
      </c>
      <c r="G685" s="38">
        <f>[2]Calculations!M653</f>
        <v>100</v>
      </c>
      <c r="H685" s="38">
        <f>[2]Calculations!H653</f>
        <v>0</v>
      </c>
      <c r="I685" s="38">
        <f>[2]Calculations!L653</f>
        <v>0</v>
      </c>
      <c r="J685" s="38">
        <f>[2]Calculations!G653</f>
        <v>0</v>
      </c>
      <c r="K685" s="38">
        <f>[2]Calculations!K653</f>
        <v>0</v>
      </c>
      <c r="L685" s="38">
        <f>[2]Calculations!F653</f>
        <v>0</v>
      </c>
      <c r="M685" s="38">
        <f>[2]Calculations!J653</f>
        <v>0</v>
      </c>
      <c r="N685" s="38">
        <f>[2]Calculations!V653</f>
        <v>0</v>
      </c>
      <c r="O685" s="38">
        <f>[2]Calculations!W653</f>
        <v>0</v>
      </c>
      <c r="P685" s="38">
        <f>[2]Calculations!O653</f>
        <v>0.15045705033000001</v>
      </c>
      <c r="Q685" s="38">
        <f>[2]Calculations!S653</f>
        <v>8.3262065560616048</v>
      </c>
      <c r="R685" s="38">
        <f>[2]Calculations!Q653</f>
        <v>7.4475750330000007E-2</v>
      </c>
      <c r="S685" s="38">
        <f>[2]Calculations!T653</f>
        <v>4.1214451519897297</v>
      </c>
      <c r="T685" s="38">
        <f>[2]Calculations!R653</f>
        <v>1.08273256515E-2</v>
      </c>
      <c r="U685" s="38">
        <f>[2]Calculations!U653</f>
        <v>0.59917796890477748</v>
      </c>
      <c r="V685" s="38" t="str">
        <f>[2]Calculations!X653</f>
        <v>Not Modelled</v>
      </c>
      <c r="W685" s="38" t="str">
        <f>[2]Calculations!Y653</f>
        <v>N/A</v>
      </c>
      <c r="X685" s="38" t="s">
        <v>100</v>
      </c>
      <c r="Y685" s="73" t="s">
        <v>105</v>
      </c>
      <c r="Z685" s="73" t="s">
        <v>1066</v>
      </c>
      <c r="AA685" s="38">
        <f>[2]Calculations!AA653</f>
        <v>0</v>
      </c>
      <c r="AB685" s="38">
        <f>[2]Calculations!AM653</f>
        <v>0</v>
      </c>
      <c r="AC685" s="38">
        <f>[2]Calculations!AB653</f>
        <v>0</v>
      </c>
      <c r="AD685" s="38">
        <f>[2]Calculations!AN653</f>
        <v>0</v>
      </c>
      <c r="AE685" s="38">
        <f>[2]Calculations!AC653</f>
        <v>0</v>
      </c>
      <c r="AF685" s="38">
        <f>[2]Calculations!AO653</f>
        <v>0</v>
      </c>
      <c r="AG685" s="38">
        <f>[2]Calculations!AD653</f>
        <v>0</v>
      </c>
      <c r="AH685" s="38">
        <f>[2]Calculations!AP653</f>
        <v>0</v>
      </c>
      <c r="AI685" s="38">
        <f>[2]Calculations!AE653</f>
        <v>0</v>
      </c>
      <c r="AJ685" s="38">
        <f>[2]Calculations!AQ653</f>
        <v>0</v>
      </c>
      <c r="AK685" s="38">
        <f>[2]Calculations!AF653</f>
        <v>0</v>
      </c>
      <c r="AL685" s="38">
        <f>[2]Calculations!AR653</f>
        <v>0</v>
      </c>
      <c r="AM685" s="38">
        <f>[2]Calculations!AG653</f>
        <v>0</v>
      </c>
      <c r="AN685" s="38">
        <f>[2]Calculations!AS653</f>
        <v>0</v>
      </c>
      <c r="AO685" s="38">
        <f>[2]Calculations!AH653</f>
        <v>0</v>
      </c>
      <c r="AP685" s="38">
        <f>[2]Calculations!AT653</f>
        <v>0</v>
      </c>
      <c r="AQ685" s="38">
        <f>[2]Calculations!AI653</f>
        <v>0</v>
      </c>
      <c r="AR685" s="38">
        <f>[2]Calculations!AU653</f>
        <v>0</v>
      </c>
      <c r="AS685" s="38">
        <f>[2]Calculations!AJ653</f>
        <v>0</v>
      </c>
      <c r="AT685" s="38">
        <f>[2]Calculations!AV653</f>
        <v>0</v>
      </c>
      <c r="AU685" s="38">
        <f>[2]Calculations!AK653</f>
        <v>0</v>
      </c>
      <c r="AV685" s="38">
        <f>[2]Calculations!AW653</f>
        <v>0</v>
      </c>
      <c r="AW685" s="13"/>
      <c r="AX685" s="13"/>
      <c r="AY685" s="85" t="str">
        <f>[2]Calculations!D653</f>
        <v>Land Supply 2018</v>
      </c>
    </row>
    <row r="686" spans="2:51" ht="26" x14ac:dyDescent="0.35">
      <c r="B686" s="13" t="str">
        <f>[2]Calculations!A654</f>
        <v>Most_Cap_900</v>
      </c>
      <c r="C686" s="30" t="str">
        <f>[2]Calculations!B654</f>
        <v>Woodstock Road</v>
      </c>
      <c r="D686" s="13" t="str">
        <f>[2]Calculations!C654</f>
        <v>Residential</v>
      </c>
      <c r="E686" s="38">
        <f>[2]Calculations!E654</f>
        <v>0.63391699999999995</v>
      </c>
      <c r="F686" s="38">
        <f>[2]Calculations!I654</f>
        <v>0.63391699999999995</v>
      </c>
      <c r="G686" s="38">
        <f>[2]Calculations!M654</f>
        <v>100</v>
      </c>
      <c r="H686" s="38">
        <f>[2]Calculations!H654</f>
        <v>0</v>
      </c>
      <c r="I686" s="38">
        <f>[2]Calculations!L654</f>
        <v>0</v>
      </c>
      <c r="J686" s="38">
        <f>[2]Calculations!G654</f>
        <v>0</v>
      </c>
      <c r="K686" s="38">
        <f>[2]Calculations!K654</f>
        <v>0</v>
      </c>
      <c r="L686" s="38">
        <f>[2]Calculations!F654</f>
        <v>0</v>
      </c>
      <c r="M686" s="38">
        <f>[2]Calculations!J654</f>
        <v>0</v>
      </c>
      <c r="N686" s="38">
        <f>[2]Calculations!V654</f>
        <v>0</v>
      </c>
      <c r="O686" s="38">
        <f>[2]Calculations!W654</f>
        <v>0</v>
      </c>
      <c r="P686" s="38">
        <f>[2]Calculations!O654</f>
        <v>0</v>
      </c>
      <c r="Q686" s="38">
        <f>[2]Calculations!S654</f>
        <v>0</v>
      </c>
      <c r="R686" s="38">
        <f>[2]Calculations!Q654</f>
        <v>0</v>
      </c>
      <c r="S686" s="38">
        <f>[2]Calculations!T654</f>
        <v>0</v>
      </c>
      <c r="T686" s="38">
        <f>[2]Calculations!R654</f>
        <v>0</v>
      </c>
      <c r="U686" s="38">
        <f>[2]Calculations!U654</f>
        <v>0</v>
      </c>
      <c r="V686" s="38" t="str">
        <f>[2]Calculations!X654</f>
        <v>Not Modelled</v>
      </c>
      <c r="W686" s="38" t="str">
        <f>[2]Calculations!Y654</f>
        <v>N/A</v>
      </c>
      <c r="X686" s="38" t="s">
        <v>100</v>
      </c>
      <c r="Y686" s="73" t="s">
        <v>106</v>
      </c>
      <c r="Z686" s="74" t="s">
        <v>107</v>
      </c>
      <c r="AA686" s="38">
        <f>[2]Calculations!AA654</f>
        <v>0</v>
      </c>
      <c r="AB686" s="38">
        <f>[2]Calculations!AM654</f>
        <v>0</v>
      </c>
      <c r="AC686" s="38">
        <f>[2]Calculations!AB654</f>
        <v>0</v>
      </c>
      <c r="AD686" s="38">
        <f>[2]Calculations!AN654</f>
        <v>0</v>
      </c>
      <c r="AE686" s="38">
        <f>[2]Calculations!AC654</f>
        <v>0</v>
      </c>
      <c r="AF686" s="38">
        <f>[2]Calculations!AO654</f>
        <v>0</v>
      </c>
      <c r="AG686" s="38">
        <f>[2]Calculations!AD654</f>
        <v>0</v>
      </c>
      <c r="AH686" s="38">
        <f>[2]Calculations!AP654</f>
        <v>0</v>
      </c>
      <c r="AI686" s="38">
        <f>[2]Calculations!AE654</f>
        <v>0</v>
      </c>
      <c r="AJ686" s="38">
        <f>[2]Calculations!AQ654</f>
        <v>0</v>
      </c>
      <c r="AK686" s="38">
        <f>[2]Calculations!AF654</f>
        <v>0</v>
      </c>
      <c r="AL686" s="38">
        <f>[2]Calculations!AR654</f>
        <v>0</v>
      </c>
      <c r="AM686" s="38">
        <f>[2]Calculations!AG654</f>
        <v>0</v>
      </c>
      <c r="AN686" s="38">
        <f>[2]Calculations!AS654</f>
        <v>0</v>
      </c>
      <c r="AO686" s="38">
        <f>[2]Calculations!AH654</f>
        <v>0</v>
      </c>
      <c r="AP686" s="38">
        <f>[2]Calculations!AT654</f>
        <v>0</v>
      </c>
      <c r="AQ686" s="38">
        <f>[2]Calculations!AI654</f>
        <v>0.63391688000099999</v>
      </c>
      <c r="AR686" s="38">
        <f>[2]Calculations!AU654</f>
        <v>99.999981070234753</v>
      </c>
      <c r="AS686" s="38">
        <f>[2]Calculations!AJ654</f>
        <v>0</v>
      </c>
      <c r="AT686" s="38">
        <f>[2]Calculations!AV654</f>
        <v>0</v>
      </c>
      <c r="AU686" s="38">
        <f>[2]Calculations!AK654</f>
        <v>0</v>
      </c>
      <c r="AV686" s="38">
        <f>[2]Calculations!AW654</f>
        <v>0</v>
      </c>
      <c r="AW686" s="13"/>
      <c r="AX686" s="13"/>
      <c r="AY686" s="85" t="str">
        <f>[2]Calculations!D654</f>
        <v>Land Supply 2018</v>
      </c>
    </row>
    <row r="687" spans="2:51" ht="14.5" x14ac:dyDescent="0.35">
      <c r="B687" s="13" t="str">
        <f>[2]Calculations!A655</f>
        <v>NOMA</v>
      </c>
      <c r="C687" s="30" t="str">
        <f>[2]Calculations!B655</f>
        <v>NOMA- Corporation St, Hanover St., Rochdale Rd, Angel St.</v>
      </c>
      <c r="D687" s="13" t="str">
        <f>[2]Calculations!C655</f>
        <v>Offices</v>
      </c>
      <c r="E687" s="38">
        <f>[2]Calculations!E655</f>
        <v>9.7928099999999993</v>
      </c>
      <c r="F687" s="38">
        <f>[2]Calculations!I655</f>
        <v>9.7457528865012986</v>
      </c>
      <c r="G687" s="38">
        <f>[2]Calculations!M655</f>
        <v>99.519472822420724</v>
      </c>
      <c r="H687" s="38">
        <f>[2]Calculations!H655</f>
        <v>4.7057113498700003E-2</v>
      </c>
      <c r="I687" s="38">
        <f>[2]Calculations!L655</f>
        <v>0.48052717757926489</v>
      </c>
      <c r="J687" s="38">
        <f>[2]Calculations!G655</f>
        <v>0</v>
      </c>
      <c r="K687" s="38">
        <f>[2]Calculations!K655</f>
        <v>0</v>
      </c>
      <c r="L687" s="38">
        <f>[2]Calculations!F655</f>
        <v>0</v>
      </c>
      <c r="M687" s="38">
        <f>[2]Calculations!J655</f>
        <v>0</v>
      </c>
      <c r="N687" s="38">
        <f>[2]Calculations!V655</f>
        <v>0.90804416943099997</v>
      </c>
      <c r="O687" s="38">
        <f>[2]Calculations!W655</f>
        <v>9.2725598620926988</v>
      </c>
      <c r="P687" s="38">
        <f>[2]Calculations!O655</f>
        <v>0.3533082702796409</v>
      </c>
      <c r="Q687" s="38">
        <f>[2]Calculations!S655</f>
        <v>3.6078334030747143</v>
      </c>
      <c r="R687" s="38">
        <f>[2]Calculations!Q655</f>
        <v>0.1761282702796409</v>
      </c>
      <c r="S687" s="38">
        <f>[2]Calculations!T655</f>
        <v>1.7985467938175144</v>
      </c>
      <c r="T687" s="38">
        <f>[2]Calculations!R655</f>
        <v>6.2824189640899996E-5</v>
      </c>
      <c r="U687" s="38">
        <f>[2]Calculations!U655</f>
        <v>6.4153383595617604E-4</v>
      </c>
      <c r="V687" s="38" t="str">
        <f>[2]Calculations!X655</f>
        <v>Not Modelled</v>
      </c>
      <c r="W687" s="38" t="str">
        <f>[2]Calculations!Y655</f>
        <v>N/A</v>
      </c>
      <c r="X687" s="38" t="s">
        <v>101</v>
      </c>
      <c r="Y687" s="73" t="s">
        <v>105</v>
      </c>
      <c r="Z687" s="73" t="s">
        <v>1066</v>
      </c>
      <c r="AA687" s="38">
        <f>[2]Calculations!AA655</f>
        <v>0</v>
      </c>
      <c r="AB687" s="38">
        <f>[2]Calculations!AM655</f>
        <v>0</v>
      </c>
      <c r="AC687" s="38">
        <f>[2]Calculations!AB655</f>
        <v>0</v>
      </c>
      <c r="AD687" s="38">
        <f>[2]Calculations!AN655</f>
        <v>0</v>
      </c>
      <c r="AE687" s="38">
        <f>[2]Calculations!AC655</f>
        <v>0</v>
      </c>
      <c r="AF687" s="38">
        <f>[2]Calculations!AO655</f>
        <v>0</v>
      </c>
      <c r="AG687" s="38">
        <f>[2]Calculations!AD655</f>
        <v>0</v>
      </c>
      <c r="AH687" s="38">
        <f>[2]Calculations!AP655</f>
        <v>0</v>
      </c>
      <c r="AI687" s="38">
        <f>[2]Calculations!AE655</f>
        <v>0</v>
      </c>
      <c r="AJ687" s="38">
        <f>[2]Calculations!AQ655</f>
        <v>0</v>
      </c>
      <c r="AK687" s="38">
        <f>[2]Calculations!AF655</f>
        <v>0</v>
      </c>
      <c r="AL687" s="38">
        <f>[2]Calculations!AR655</f>
        <v>0</v>
      </c>
      <c r="AM687" s="38">
        <f>[2]Calculations!AG655</f>
        <v>0</v>
      </c>
      <c r="AN687" s="38">
        <f>[2]Calculations!AS655</f>
        <v>0</v>
      </c>
      <c r="AO687" s="38">
        <f>[2]Calculations!AH655</f>
        <v>0</v>
      </c>
      <c r="AP687" s="38">
        <f>[2]Calculations!AT655</f>
        <v>0</v>
      </c>
      <c r="AQ687" s="38">
        <f>[2]Calculations!AI655</f>
        <v>9.7137337642000006</v>
      </c>
      <c r="AR687" s="38">
        <f>[2]Calculations!AU655</f>
        <v>99.192507198648812</v>
      </c>
      <c r="AS687" s="38">
        <f>[2]Calculations!AJ655</f>
        <v>0</v>
      </c>
      <c r="AT687" s="38">
        <f>[2]Calculations!AV655</f>
        <v>0</v>
      </c>
      <c r="AU687" s="38">
        <f>[2]Calculations!AK655</f>
        <v>0</v>
      </c>
      <c r="AV687" s="38">
        <f>[2]Calculations!AW655</f>
        <v>0</v>
      </c>
      <c r="AW687" s="13"/>
      <c r="AX687" s="13"/>
      <c r="AY687" s="85" t="str">
        <f>[2]Calculations!D655</f>
        <v>Land Supply 2018</v>
      </c>
    </row>
    <row r="688" spans="2:51" ht="14.5" x14ac:dyDescent="0.35">
      <c r="B688" s="13" t="str">
        <f>[2]Calculations!A656</f>
        <v>Nort_Cap_701</v>
      </c>
      <c r="C688" s="30" t="str">
        <f>[2]Calculations!B656</f>
        <v>Oakwood Lodge Day Centre EXTRA CARE</v>
      </c>
      <c r="D688" s="13" t="str">
        <f>[2]Calculations!C656</f>
        <v>Residential</v>
      </c>
      <c r="E688" s="38">
        <f>[2]Calculations!E656</f>
        <v>0.98760000000000003</v>
      </c>
      <c r="F688" s="38">
        <f>[2]Calculations!I656</f>
        <v>0.98760000000000003</v>
      </c>
      <c r="G688" s="38">
        <f>[2]Calculations!M656</f>
        <v>100</v>
      </c>
      <c r="H688" s="38">
        <f>[2]Calculations!H656</f>
        <v>0</v>
      </c>
      <c r="I688" s="38">
        <f>[2]Calculations!L656</f>
        <v>0</v>
      </c>
      <c r="J688" s="38">
        <f>[2]Calculations!G656</f>
        <v>0</v>
      </c>
      <c r="K688" s="38">
        <f>[2]Calculations!K656</f>
        <v>0</v>
      </c>
      <c r="L688" s="38">
        <f>[2]Calculations!F656</f>
        <v>0</v>
      </c>
      <c r="M688" s="38">
        <f>[2]Calculations!J656</f>
        <v>0</v>
      </c>
      <c r="N688" s="38">
        <f>[2]Calculations!V656</f>
        <v>0</v>
      </c>
      <c r="O688" s="38">
        <f>[2]Calculations!W656</f>
        <v>0</v>
      </c>
      <c r="P688" s="38">
        <f>[2]Calculations!O656</f>
        <v>0.13820399999999999</v>
      </c>
      <c r="Q688" s="38">
        <f>[2]Calculations!S656</f>
        <v>13.993924665856621</v>
      </c>
      <c r="R688" s="38">
        <f>[2]Calculations!Q656</f>
        <v>1.52E-2</v>
      </c>
      <c r="S688" s="38">
        <f>[2]Calculations!T656</f>
        <v>1.5390846496557311</v>
      </c>
      <c r="T688" s="38">
        <f>[2]Calculations!R656</f>
        <v>0</v>
      </c>
      <c r="U688" s="38">
        <f>[2]Calculations!U656</f>
        <v>0</v>
      </c>
      <c r="V688" s="38" t="str">
        <f>[2]Calculations!X656</f>
        <v>Not Modelled</v>
      </c>
      <c r="W688" s="38" t="str">
        <f>[2]Calculations!Y656</f>
        <v>N/A</v>
      </c>
      <c r="X688" s="38" t="s">
        <v>100</v>
      </c>
      <c r="Y688" s="73" t="s">
        <v>105</v>
      </c>
      <c r="Z688" s="73" t="s">
        <v>1066</v>
      </c>
      <c r="AA688" s="38">
        <f>[2]Calculations!AA656</f>
        <v>0</v>
      </c>
      <c r="AB688" s="38">
        <f>[2]Calculations!AM656</f>
        <v>0</v>
      </c>
      <c r="AC688" s="38">
        <f>[2]Calculations!AB656</f>
        <v>0</v>
      </c>
      <c r="AD688" s="38">
        <f>[2]Calculations!AN656</f>
        <v>0</v>
      </c>
      <c r="AE688" s="38">
        <f>[2]Calculations!AC656</f>
        <v>0</v>
      </c>
      <c r="AF688" s="38">
        <f>[2]Calculations!AO656</f>
        <v>0</v>
      </c>
      <c r="AG688" s="38">
        <f>[2]Calculations!AD656</f>
        <v>0</v>
      </c>
      <c r="AH688" s="38">
        <f>[2]Calculations!AP656</f>
        <v>0</v>
      </c>
      <c r="AI688" s="38">
        <f>[2]Calculations!AE656</f>
        <v>0</v>
      </c>
      <c r="AJ688" s="38">
        <f>[2]Calculations!AQ656</f>
        <v>0</v>
      </c>
      <c r="AK688" s="38">
        <f>[2]Calculations!AF656</f>
        <v>0</v>
      </c>
      <c r="AL688" s="38">
        <f>[2]Calculations!AR656</f>
        <v>0</v>
      </c>
      <c r="AM688" s="38">
        <f>[2]Calculations!AG656</f>
        <v>0</v>
      </c>
      <c r="AN688" s="38">
        <f>[2]Calculations!AS656</f>
        <v>0</v>
      </c>
      <c r="AO688" s="38">
        <f>[2]Calculations!AH656</f>
        <v>0</v>
      </c>
      <c r="AP688" s="38">
        <f>[2]Calculations!AT656</f>
        <v>0</v>
      </c>
      <c r="AQ688" s="38">
        <f>[2]Calculations!AI656</f>
        <v>0</v>
      </c>
      <c r="AR688" s="38">
        <f>[2]Calculations!AU656</f>
        <v>0</v>
      </c>
      <c r="AS688" s="38">
        <f>[2]Calculations!AJ656</f>
        <v>0</v>
      </c>
      <c r="AT688" s="38">
        <f>[2]Calculations!AV656</f>
        <v>0</v>
      </c>
      <c r="AU688" s="38">
        <f>[2]Calculations!AK656</f>
        <v>0</v>
      </c>
      <c r="AV688" s="38">
        <f>[2]Calculations!AW656</f>
        <v>0</v>
      </c>
      <c r="AW688" s="13"/>
      <c r="AX688" s="13"/>
      <c r="AY688" s="85" t="str">
        <f>[2]Calculations!D656</f>
        <v>Land Supply 2018</v>
      </c>
    </row>
    <row r="689" spans="2:51" ht="26" x14ac:dyDescent="0.35">
      <c r="B689" s="13" t="str">
        <f>[2]Calculations!A657</f>
        <v>Old _Cap_012</v>
      </c>
      <c r="C689" s="30" t="str">
        <f>[2]Calculations!B657</f>
        <v>122 Burton Road</v>
      </c>
      <c r="D689" s="13" t="str">
        <f>[2]Calculations!C657</f>
        <v>Residential</v>
      </c>
      <c r="E689" s="38">
        <f>[2]Calculations!E657</f>
        <v>9.4702099999999997E-2</v>
      </c>
      <c r="F689" s="38">
        <f>[2]Calculations!I657</f>
        <v>9.4702099999999997E-2</v>
      </c>
      <c r="G689" s="38">
        <f>[2]Calculations!M657</f>
        <v>100</v>
      </c>
      <c r="H689" s="38">
        <f>[2]Calculations!H657</f>
        <v>0</v>
      </c>
      <c r="I689" s="38">
        <f>[2]Calculations!L657</f>
        <v>0</v>
      </c>
      <c r="J689" s="38">
        <f>[2]Calculations!G657</f>
        <v>0</v>
      </c>
      <c r="K689" s="38">
        <f>[2]Calculations!K657</f>
        <v>0</v>
      </c>
      <c r="L689" s="38">
        <f>[2]Calculations!F657</f>
        <v>0</v>
      </c>
      <c r="M689" s="38">
        <f>[2]Calculations!J657</f>
        <v>0</v>
      </c>
      <c r="N689" s="38">
        <f>[2]Calculations!V657</f>
        <v>0</v>
      </c>
      <c r="O689" s="38">
        <f>[2]Calculations!W657</f>
        <v>0</v>
      </c>
      <c r="P689" s="38">
        <f>[2]Calculations!O657</f>
        <v>0</v>
      </c>
      <c r="Q689" s="38">
        <f>[2]Calculations!S657</f>
        <v>0</v>
      </c>
      <c r="R689" s="38">
        <f>[2]Calculations!Q657</f>
        <v>0</v>
      </c>
      <c r="S689" s="38">
        <f>[2]Calculations!T657</f>
        <v>0</v>
      </c>
      <c r="T689" s="38">
        <f>[2]Calculations!R657</f>
        <v>0</v>
      </c>
      <c r="U689" s="38">
        <f>[2]Calculations!U657</f>
        <v>0</v>
      </c>
      <c r="V689" s="38" t="str">
        <f>[2]Calculations!X657</f>
        <v>Not Modelled</v>
      </c>
      <c r="W689" s="38" t="str">
        <f>[2]Calculations!Y657</f>
        <v>N/A</v>
      </c>
      <c r="X689" s="38" t="s">
        <v>100</v>
      </c>
      <c r="Y689" s="73" t="s">
        <v>106</v>
      </c>
      <c r="Z689" s="74" t="s">
        <v>107</v>
      </c>
      <c r="AA689" s="38">
        <f>[2]Calculations!AA657</f>
        <v>0</v>
      </c>
      <c r="AB689" s="38">
        <f>[2]Calculations!AM657</f>
        <v>0</v>
      </c>
      <c r="AC689" s="38">
        <f>[2]Calculations!AB657</f>
        <v>0</v>
      </c>
      <c r="AD689" s="38">
        <f>[2]Calculations!AN657</f>
        <v>0</v>
      </c>
      <c r="AE689" s="38">
        <f>[2]Calculations!AC657</f>
        <v>0</v>
      </c>
      <c r="AF689" s="38">
        <f>[2]Calculations!AO657</f>
        <v>0</v>
      </c>
      <c r="AG689" s="38">
        <f>[2]Calculations!AD657</f>
        <v>0</v>
      </c>
      <c r="AH689" s="38">
        <f>[2]Calculations!AP657</f>
        <v>0</v>
      </c>
      <c r="AI689" s="38">
        <f>[2]Calculations!AE657</f>
        <v>0</v>
      </c>
      <c r="AJ689" s="38">
        <f>[2]Calculations!AQ657</f>
        <v>0</v>
      </c>
      <c r="AK689" s="38">
        <f>[2]Calculations!AF657</f>
        <v>0</v>
      </c>
      <c r="AL689" s="38">
        <f>[2]Calculations!AR657</f>
        <v>0</v>
      </c>
      <c r="AM689" s="38">
        <f>[2]Calculations!AG657</f>
        <v>0</v>
      </c>
      <c r="AN689" s="38">
        <f>[2]Calculations!AS657</f>
        <v>0</v>
      </c>
      <c r="AO689" s="38">
        <f>[2]Calculations!AH657</f>
        <v>0</v>
      </c>
      <c r="AP689" s="38">
        <f>[2]Calculations!AT657</f>
        <v>0</v>
      </c>
      <c r="AQ689" s="38">
        <f>[2]Calculations!AI657</f>
        <v>0</v>
      </c>
      <c r="AR689" s="38">
        <f>[2]Calculations!AU657</f>
        <v>0</v>
      </c>
      <c r="AS689" s="38">
        <f>[2]Calculations!AJ657</f>
        <v>0</v>
      </c>
      <c r="AT689" s="38">
        <f>[2]Calculations!AV657</f>
        <v>0</v>
      </c>
      <c r="AU689" s="38">
        <f>[2]Calculations!AK657</f>
        <v>0</v>
      </c>
      <c r="AV689" s="38">
        <f>[2]Calculations!AW657</f>
        <v>0</v>
      </c>
      <c r="AW689" s="13"/>
      <c r="AX689" s="13"/>
      <c r="AY689" s="85" t="str">
        <f>[2]Calculations!D657</f>
        <v>Land Supply 2018</v>
      </c>
    </row>
    <row r="690" spans="2:51" ht="14.5" x14ac:dyDescent="0.35">
      <c r="B690" s="13" t="str">
        <f>[2]Calculations!A658</f>
        <v>Old_Cap_001</v>
      </c>
      <c r="C690" s="30" t="str">
        <f>[2]Calculations!B658</f>
        <v>396 Wilmslow Road</v>
      </c>
      <c r="D690" s="13" t="str">
        <f>[2]Calculations!C658</f>
        <v>Residential</v>
      </c>
      <c r="E690" s="38">
        <f>[2]Calculations!E658</f>
        <v>0.22062699999999999</v>
      </c>
      <c r="F690" s="38">
        <f>[2]Calculations!I658</f>
        <v>4.563671999954777E-7</v>
      </c>
      <c r="G690" s="38">
        <f>[2]Calculations!M658</f>
        <v>2.0685011353799749E-4</v>
      </c>
      <c r="H690" s="38">
        <f>[2]Calculations!H658</f>
        <v>5.1420317729799998E-2</v>
      </c>
      <c r="I690" s="38">
        <f>[2]Calculations!L658</f>
        <v>23.306448317658308</v>
      </c>
      <c r="J690" s="38">
        <f>[2]Calculations!G658</f>
        <v>0.169206225903</v>
      </c>
      <c r="K690" s="38">
        <f>[2]Calculations!K658</f>
        <v>76.693344832228149</v>
      </c>
      <c r="L690" s="38">
        <f>[2]Calculations!F658</f>
        <v>0</v>
      </c>
      <c r="M690" s="38">
        <f>[2]Calculations!J658</f>
        <v>0</v>
      </c>
      <c r="N690" s="38">
        <f>[2]Calculations!V658</f>
        <v>0</v>
      </c>
      <c r="O690" s="38">
        <f>[2]Calculations!W658</f>
        <v>0</v>
      </c>
      <c r="P690" s="38">
        <f>[2]Calculations!O658</f>
        <v>1.7907842949499999E-3</v>
      </c>
      <c r="Q690" s="38">
        <f>[2]Calculations!S658</f>
        <v>0.81167957455343176</v>
      </c>
      <c r="R690" s="38">
        <f>[2]Calculations!Q658</f>
        <v>9.7164829494999995E-4</v>
      </c>
      <c r="S690" s="38">
        <f>[2]Calculations!T658</f>
        <v>0.44040316686081032</v>
      </c>
      <c r="T690" s="38">
        <f>[2]Calculations!R658</f>
        <v>0</v>
      </c>
      <c r="U690" s="38">
        <f>[2]Calculations!U658</f>
        <v>0</v>
      </c>
      <c r="V690" s="38" t="str">
        <f>[2]Calculations!X658</f>
        <v>Not Modelled</v>
      </c>
      <c r="W690" s="38" t="str">
        <f>[2]Calculations!Y658</f>
        <v>N/A</v>
      </c>
      <c r="X690" s="38" t="s">
        <v>100</v>
      </c>
      <c r="Y690" s="73" t="s">
        <v>102</v>
      </c>
      <c r="Z690" s="73" t="s">
        <v>1070</v>
      </c>
      <c r="AA690" s="38">
        <f>[2]Calculations!AA658</f>
        <v>0</v>
      </c>
      <c r="AB690" s="38">
        <f>[2]Calculations!AM658</f>
        <v>0</v>
      </c>
      <c r="AC690" s="38">
        <f>[2]Calculations!AB658</f>
        <v>0</v>
      </c>
      <c r="AD690" s="38">
        <f>[2]Calculations!AN658</f>
        <v>0</v>
      </c>
      <c r="AE690" s="38">
        <f>[2]Calculations!AC658</f>
        <v>0</v>
      </c>
      <c r="AF690" s="38">
        <f>[2]Calculations!AO658</f>
        <v>0</v>
      </c>
      <c r="AG690" s="38">
        <f>[2]Calculations!AD658</f>
        <v>0</v>
      </c>
      <c r="AH690" s="38">
        <f>[2]Calculations!AP658</f>
        <v>0</v>
      </c>
      <c r="AI690" s="38">
        <f>[2]Calculations!AE658</f>
        <v>0</v>
      </c>
      <c r="AJ690" s="38">
        <f>[2]Calculations!AQ658</f>
        <v>0</v>
      </c>
      <c r="AK690" s="38">
        <f>[2]Calculations!AF658</f>
        <v>0</v>
      </c>
      <c r="AL690" s="38">
        <f>[2]Calculations!AR658</f>
        <v>0</v>
      </c>
      <c r="AM690" s="38">
        <f>[2]Calculations!AG658</f>
        <v>0</v>
      </c>
      <c r="AN690" s="38">
        <f>[2]Calculations!AS658</f>
        <v>0</v>
      </c>
      <c r="AO690" s="38">
        <f>[2]Calculations!AH658</f>
        <v>0</v>
      </c>
      <c r="AP690" s="38">
        <f>[2]Calculations!AT658</f>
        <v>0</v>
      </c>
      <c r="AQ690" s="38">
        <f>[2]Calculations!AI658</f>
        <v>0</v>
      </c>
      <c r="AR690" s="38">
        <f>[2]Calculations!AU658</f>
        <v>0</v>
      </c>
      <c r="AS690" s="38">
        <f>[2]Calculations!AJ658</f>
        <v>0</v>
      </c>
      <c r="AT690" s="38">
        <f>[2]Calculations!AV658</f>
        <v>0</v>
      </c>
      <c r="AU690" s="38">
        <f>[2]Calculations!AK658</f>
        <v>0</v>
      </c>
      <c r="AV690" s="38">
        <f>[2]Calculations!AW658</f>
        <v>0</v>
      </c>
      <c r="AW690" s="13"/>
      <c r="AX690" s="13"/>
      <c r="AY690" s="85" t="str">
        <f>[2]Calculations!D658</f>
        <v>Land Supply 2018</v>
      </c>
    </row>
    <row r="691" spans="2:51" ht="14.5" x14ac:dyDescent="0.35">
      <c r="B691" s="13" t="str">
        <f>[2]Calculations!A659</f>
        <v>Old_Cap_900</v>
      </c>
      <c r="C691" s="30" t="str">
        <f>[2]Calculations!B659</f>
        <v>Rear of Laurel Court, Candleford Rd EXTRA CARE</v>
      </c>
      <c r="D691" s="13" t="str">
        <f>[2]Calculations!C659</f>
        <v>Residential</v>
      </c>
      <c r="E691" s="38">
        <f>[2]Calculations!E659</f>
        <v>0.21967500000000001</v>
      </c>
      <c r="F691" s="38">
        <f>[2]Calculations!I659</f>
        <v>0.21967500000000001</v>
      </c>
      <c r="G691" s="38">
        <f>[2]Calculations!M659</f>
        <v>100</v>
      </c>
      <c r="H691" s="38">
        <f>[2]Calculations!H659</f>
        <v>0</v>
      </c>
      <c r="I691" s="38">
        <f>[2]Calculations!L659</f>
        <v>0</v>
      </c>
      <c r="J691" s="38">
        <f>[2]Calculations!G659</f>
        <v>0</v>
      </c>
      <c r="K691" s="38">
        <f>[2]Calculations!K659</f>
        <v>0</v>
      </c>
      <c r="L691" s="38">
        <f>[2]Calculations!F659</f>
        <v>0</v>
      </c>
      <c r="M691" s="38">
        <f>[2]Calculations!J659</f>
        <v>0</v>
      </c>
      <c r="N691" s="38">
        <f>[2]Calculations!V659</f>
        <v>0</v>
      </c>
      <c r="O691" s="38">
        <f>[2]Calculations!W659</f>
        <v>0</v>
      </c>
      <c r="P691" s="38">
        <f>[2]Calculations!O659</f>
        <v>1.247E-2</v>
      </c>
      <c r="Q691" s="38">
        <f>[2]Calculations!S659</f>
        <v>5.676567656765676</v>
      </c>
      <c r="R691" s="38">
        <f>[2]Calculations!Q659</f>
        <v>0</v>
      </c>
      <c r="S691" s="38">
        <f>[2]Calculations!T659</f>
        <v>0</v>
      </c>
      <c r="T691" s="38">
        <f>[2]Calculations!R659</f>
        <v>0</v>
      </c>
      <c r="U691" s="38">
        <f>[2]Calculations!U659</f>
        <v>0</v>
      </c>
      <c r="V691" s="38" t="str">
        <f>[2]Calculations!X659</f>
        <v>Not Modelled</v>
      </c>
      <c r="W691" s="38" t="str">
        <f>[2]Calculations!Y659</f>
        <v>N/A</v>
      </c>
      <c r="X691" s="38" t="s">
        <v>100</v>
      </c>
      <c r="Y691" s="73" t="s">
        <v>105</v>
      </c>
      <c r="Z691" s="73" t="s">
        <v>1066</v>
      </c>
      <c r="AA691" s="38">
        <f>[2]Calculations!AA659</f>
        <v>0</v>
      </c>
      <c r="AB691" s="38">
        <f>[2]Calculations!AM659</f>
        <v>0</v>
      </c>
      <c r="AC691" s="38">
        <f>[2]Calculations!AB659</f>
        <v>0</v>
      </c>
      <c r="AD691" s="38">
        <f>[2]Calculations!AN659</f>
        <v>0</v>
      </c>
      <c r="AE691" s="38">
        <f>[2]Calculations!AC659</f>
        <v>0</v>
      </c>
      <c r="AF691" s="38">
        <f>[2]Calculations!AO659</f>
        <v>0</v>
      </c>
      <c r="AG691" s="38">
        <f>[2]Calculations!AD659</f>
        <v>0</v>
      </c>
      <c r="AH691" s="38">
        <f>[2]Calculations!AP659</f>
        <v>0</v>
      </c>
      <c r="AI691" s="38">
        <f>[2]Calculations!AE659</f>
        <v>0</v>
      </c>
      <c r="AJ691" s="38">
        <f>[2]Calculations!AQ659</f>
        <v>0</v>
      </c>
      <c r="AK691" s="38">
        <f>[2]Calculations!AF659</f>
        <v>0</v>
      </c>
      <c r="AL691" s="38">
        <f>[2]Calculations!AR659</f>
        <v>0</v>
      </c>
      <c r="AM691" s="38">
        <f>[2]Calculations!AG659</f>
        <v>0</v>
      </c>
      <c r="AN691" s="38">
        <f>[2]Calculations!AS659</f>
        <v>0</v>
      </c>
      <c r="AO691" s="38">
        <f>[2]Calculations!AH659</f>
        <v>0</v>
      </c>
      <c r="AP691" s="38">
        <f>[2]Calculations!AT659</f>
        <v>0</v>
      </c>
      <c r="AQ691" s="38">
        <f>[2]Calculations!AI659</f>
        <v>0</v>
      </c>
      <c r="AR691" s="38">
        <f>[2]Calculations!AU659</f>
        <v>0</v>
      </c>
      <c r="AS691" s="38">
        <f>[2]Calculations!AJ659</f>
        <v>0</v>
      </c>
      <c r="AT691" s="38">
        <f>[2]Calculations!AV659</f>
        <v>0</v>
      </c>
      <c r="AU691" s="38">
        <f>[2]Calculations!AK659</f>
        <v>0</v>
      </c>
      <c r="AV691" s="38">
        <f>[2]Calculations!AW659</f>
        <v>0</v>
      </c>
      <c r="AW691" s="13"/>
      <c r="AX691" s="13"/>
      <c r="AY691" s="85" t="str">
        <f>[2]Calculations!D659</f>
        <v>Land Supply 2018</v>
      </c>
    </row>
    <row r="692" spans="2:51" ht="14.5" x14ac:dyDescent="0.35">
      <c r="B692" s="13" t="str">
        <f>[2]Calculations!A660</f>
        <v>Park_Cap_1000</v>
      </c>
      <c r="C692" s="30" t="str">
        <f>[2]Calculations!B660</f>
        <v>Land behind 46-68 Darley Avenue</v>
      </c>
      <c r="D692" s="13" t="str">
        <f>[2]Calculations!C660</f>
        <v>Residential</v>
      </c>
      <c r="E692" s="38">
        <f>[2]Calculations!E660</f>
        <v>0.28199800000000003</v>
      </c>
      <c r="F692" s="38">
        <f>[2]Calculations!I660</f>
        <v>0.28199800000000003</v>
      </c>
      <c r="G692" s="38">
        <f>[2]Calculations!M660</f>
        <v>100</v>
      </c>
      <c r="H692" s="38">
        <f>[2]Calculations!H660</f>
        <v>0</v>
      </c>
      <c r="I692" s="38">
        <f>[2]Calculations!L660</f>
        <v>0</v>
      </c>
      <c r="J692" s="38">
        <f>[2]Calculations!G660</f>
        <v>0</v>
      </c>
      <c r="K692" s="38">
        <f>[2]Calculations!K660</f>
        <v>0</v>
      </c>
      <c r="L692" s="38">
        <f>[2]Calculations!F660</f>
        <v>0</v>
      </c>
      <c r="M692" s="38">
        <f>[2]Calculations!J660</f>
        <v>0</v>
      </c>
      <c r="N692" s="38">
        <f>[2]Calculations!V660</f>
        <v>0</v>
      </c>
      <c r="O692" s="38">
        <f>[2]Calculations!W660</f>
        <v>0</v>
      </c>
      <c r="P692" s="38">
        <f>[2]Calculations!O660</f>
        <v>9.3662499999999996E-2</v>
      </c>
      <c r="Q692" s="38">
        <f>[2]Calculations!S660</f>
        <v>33.213888041759155</v>
      </c>
      <c r="R692" s="38">
        <f>[2]Calculations!Q660</f>
        <v>0</v>
      </c>
      <c r="S692" s="38">
        <f>[2]Calculations!T660</f>
        <v>0</v>
      </c>
      <c r="T692" s="38">
        <f>[2]Calculations!R660</f>
        <v>0</v>
      </c>
      <c r="U692" s="38">
        <f>[2]Calculations!U660</f>
        <v>0</v>
      </c>
      <c r="V692" s="38" t="str">
        <f>[2]Calculations!X660</f>
        <v>Not Modelled</v>
      </c>
      <c r="W692" s="38" t="str">
        <f>[2]Calculations!Y660</f>
        <v>N/A</v>
      </c>
      <c r="X692" s="38" t="s">
        <v>100</v>
      </c>
      <c r="Y692" s="73" t="s">
        <v>105</v>
      </c>
      <c r="Z692" s="73" t="s">
        <v>1066</v>
      </c>
      <c r="AA692" s="38">
        <f>[2]Calculations!AA660</f>
        <v>0</v>
      </c>
      <c r="AB692" s="38">
        <f>[2]Calculations!AM660</f>
        <v>0</v>
      </c>
      <c r="AC692" s="38">
        <f>[2]Calculations!AB660</f>
        <v>0</v>
      </c>
      <c r="AD692" s="38">
        <f>[2]Calculations!AN660</f>
        <v>0</v>
      </c>
      <c r="AE692" s="38">
        <f>[2]Calculations!AC660</f>
        <v>0</v>
      </c>
      <c r="AF692" s="38">
        <f>[2]Calculations!AO660</f>
        <v>0</v>
      </c>
      <c r="AG692" s="38">
        <f>[2]Calculations!AD660</f>
        <v>0</v>
      </c>
      <c r="AH692" s="38">
        <f>[2]Calculations!AP660</f>
        <v>0</v>
      </c>
      <c r="AI692" s="38">
        <f>[2]Calculations!AE660</f>
        <v>0</v>
      </c>
      <c r="AJ692" s="38">
        <f>[2]Calculations!AQ660</f>
        <v>0</v>
      </c>
      <c r="AK692" s="38">
        <f>[2]Calculations!AF660</f>
        <v>0</v>
      </c>
      <c r="AL692" s="38">
        <f>[2]Calculations!AR660</f>
        <v>0</v>
      </c>
      <c r="AM692" s="38">
        <f>[2]Calculations!AG660</f>
        <v>0</v>
      </c>
      <c r="AN692" s="38">
        <f>[2]Calculations!AS660</f>
        <v>0</v>
      </c>
      <c r="AO692" s="38">
        <f>[2]Calculations!AH660</f>
        <v>0</v>
      </c>
      <c r="AP692" s="38">
        <f>[2]Calculations!AT660</f>
        <v>0</v>
      </c>
      <c r="AQ692" s="38">
        <f>[2]Calculations!AI660</f>
        <v>0</v>
      </c>
      <c r="AR692" s="38">
        <f>[2]Calculations!AU660</f>
        <v>0</v>
      </c>
      <c r="AS692" s="38">
        <f>[2]Calculations!AJ660</f>
        <v>0</v>
      </c>
      <c r="AT692" s="38">
        <f>[2]Calculations!AV660</f>
        <v>0</v>
      </c>
      <c r="AU692" s="38">
        <f>[2]Calculations!AK660</f>
        <v>0</v>
      </c>
      <c r="AV692" s="38">
        <f>[2]Calculations!AW660</f>
        <v>0</v>
      </c>
      <c r="AW692" s="13"/>
      <c r="AX692" s="13"/>
      <c r="AY692" s="85" t="str">
        <f>[2]Calculations!D660</f>
        <v>Land Supply 2018</v>
      </c>
    </row>
    <row r="693" spans="2:51" ht="26" x14ac:dyDescent="0.35">
      <c r="B693" s="13" t="str">
        <f>[2]Calculations!A661</f>
        <v>Rush_Cap_1000</v>
      </c>
      <c r="C693" s="30" t="str">
        <f>[2]Calculations!B661</f>
        <v>Former Hardy's Well pub, Wilmslow Road</v>
      </c>
      <c r="D693" s="13" t="str">
        <f>[2]Calculations!C661</f>
        <v>Residential</v>
      </c>
      <c r="E693" s="38">
        <f>[2]Calculations!E661</f>
        <v>0.17260900000000001</v>
      </c>
      <c r="F693" s="38">
        <f>[2]Calculations!I661</f>
        <v>0.17260900000000001</v>
      </c>
      <c r="G693" s="38">
        <f>[2]Calculations!M661</f>
        <v>100</v>
      </c>
      <c r="H693" s="38">
        <f>[2]Calculations!H661</f>
        <v>0</v>
      </c>
      <c r="I693" s="38">
        <f>[2]Calculations!L661</f>
        <v>0</v>
      </c>
      <c r="J693" s="38">
        <f>[2]Calculations!G661</f>
        <v>0</v>
      </c>
      <c r="K693" s="38">
        <f>[2]Calculations!K661</f>
        <v>0</v>
      </c>
      <c r="L693" s="38">
        <f>[2]Calculations!F661</f>
        <v>0</v>
      </c>
      <c r="M693" s="38">
        <f>[2]Calculations!J661</f>
        <v>0</v>
      </c>
      <c r="N693" s="38">
        <f>[2]Calculations!V661</f>
        <v>4.8808968951299998E-2</v>
      </c>
      <c r="O693" s="38">
        <f>[2]Calculations!W661</f>
        <v>28.277186561129486</v>
      </c>
      <c r="P693" s="38">
        <f>[2]Calculations!O661</f>
        <v>0</v>
      </c>
      <c r="Q693" s="38">
        <f>[2]Calculations!S661</f>
        <v>0</v>
      </c>
      <c r="R693" s="38">
        <f>[2]Calculations!Q661</f>
        <v>0</v>
      </c>
      <c r="S693" s="38">
        <f>[2]Calculations!T661</f>
        <v>0</v>
      </c>
      <c r="T693" s="38">
        <f>[2]Calculations!R661</f>
        <v>0</v>
      </c>
      <c r="U693" s="38">
        <f>[2]Calculations!U661</f>
        <v>0</v>
      </c>
      <c r="V693" s="38" t="str">
        <f>[2]Calculations!X661</f>
        <v>Not Modelled</v>
      </c>
      <c r="W693" s="38" t="str">
        <f>[2]Calculations!Y661</f>
        <v>N/A</v>
      </c>
      <c r="X693" s="38" t="s">
        <v>100</v>
      </c>
      <c r="Y693" s="73" t="s">
        <v>106</v>
      </c>
      <c r="Z693" s="74" t="s">
        <v>107</v>
      </c>
      <c r="AA693" s="38">
        <f>[2]Calculations!AA661</f>
        <v>0</v>
      </c>
      <c r="AB693" s="38">
        <f>[2]Calculations!AM661</f>
        <v>0</v>
      </c>
      <c r="AC693" s="38">
        <f>[2]Calculations!AB661</f>
        <v>0</v>
      </c>
      <c r="AD693" s="38">
        <f>[2]Calculations!AN661</f>
        <v>0</v>
      </c>
      <c r="AE693" s="38">
        <f>[2]Calculations!AC661</f>
        <v>0</v>
      </c>
      <c r="AF693" s="38">
        <f>[2]Calculations!AO661</f>
        <v>0</v>
      </c>
      <c r="AG693" s="38">
        <f>[2]Calculations!AD661</f>
        <v>0</v>
      </c>
      <c r="AH693" s="38">
        <f>[2]Calculations!AP661</f>
        <v>0</v>
      </c>
      <c r="AI693" s="38">
        <f>[2]Calculations!AE661</f>
        <v>0</v>
      </c>
      <c r="AJ693" s="38">
        <f>[2]Calculations!AQ661</f>
        <v>0</v>
      </c>
      <c r="AK693" s="38">
        <f>[2]Calculations!AF661</f>
        <v>0</v>
      </c>
      <c r="AL693" s="38">
        <f>[2]Calculations!AR661</f>
        <v>0</v>
      </c>
      <c r="AM693" s="38">
        <f>[2]Calculations!AG661</f>
        <v>0</v>
      </c>
      <c r="AN693" s="38">
        <f>[2]Calculations!AS661</f>
        <v>0</v>
      </c>
      <c r="AO693" s="38">
        <f>[2]Calculations!AH661</f>
        <v>0</v>
      </c>
      <c r="AP693" s="38">
        <f>[2]Calculations!AT661</f>
        <v>0</v>
      </c>
      <c r="AQ693" s="38">
        <f>[2]Calculations!AI661</f>
        <v>0</v>
      </c>
      <c r="AR693" s="38">
        <f>[2]Calculations!AU661</f>
        <v>0</v>
      </c>
      <c r="AS693" s="38">
        <f>[2]Calculations!AJ661</f>
        <v>0</v>
      </c>
      <c r="AT693" s="38">
        <f>[2]Calculations!AV661</f>
        <v>0</v>
      </c>
      <c r="AU693" s="38">
        <f>[2]Calculations!AK661</f>
        <v>0</v>
      </c>
      <c r="AV693" s="38">
        <f>[2]Calculations!AW661</f>
        <v>0</v>
      </c>
      <c r="AW693" s="13"/>
      <c r="AX693" s="13"/>
      <c r="AY693" s="85" t="str">
        <f>[2]Calculations!D661</f>
        <v>Land Supply 2018</v>
      </c>
    </row>
    <row r="694" spans="2:51" ht="26" x14ac:dyDescent="0.35">
      <c r="B694" s="13" t="str">
        <f>[2]Calculations!A662</f>
        <v>Rush_Cap_900</v>
      </c>
      <c r="C694" s="30" t="str">
        <f>[2]Calculations!B662</f>
        <v>Land East of Aspinall Street, Rusholme</v>
      </c>
      <c r="D694" s="13" t="str">
        <f>[2]Calculations!C662</f>
        <v>Residential</v>
      </c>
      <c r="E694" s="38">
        <f>[2]Calculations!E662</f>
        <v>0.14810899999999999</v>
      </c>
      <c r="F694" s="38">
        <f>[2]Calculations!I662</f>
        <v>0.14810899999999999</v>
      </c>
      <c r="G694" s="38">
        <f>[2]Calculations!M662</f>
        <v>100</v>
      </c>
      <c r="H694" s="38">
        <f>[2]Calculations!H662</f>
        <v>0</v>
      </c>
      <c r="I694" s="38">
        <f>[2]Calculations!L662</f>
        <v>0</v>
      </c>
      <c r="J694" s="38">
        <f>[2]Calculations!G662</f>
        <v>0</v>
      </c>
      <c r="K694" s="38">
        <f>[2]Calculations!K662</f>
        <v>0</v>
      </c>
      <c r="L694" s="38">
        <f>[2]Calculations!F662</f>
        <v>0</v>
      </c>
      <c r="M694" s="38">
        <f>[2]Calculations!J662</f>
        <v>0</v>
      </c>
      <c r="N694" s="38">
        <f>[2]Calculations!V662</f>
        <v>0.14810897500199999</v>
      </c>
      <c r="O694" s="38">
        <f>[2]Calculations!W662</f>
        <v>99.999983121889954</v>
      </c>
      <c r="P694" s="38">
        <f>[2]Calculations!O662</f>
        <v>0</v>
      </c>
      <c r="Q694" s="38">
        <f>[2]Calculations!S662</f>
        <v>0</v>
      </c>
      <c r="R694" s="38">
        <f>[2]Calculations!Q662</f>
        <v>0</v>
      </c>
      <c r="S694" s="38">
        <f>[2]Calculations!T662</f>
        <v>0</v>
      </c>
      <c r="T694" s="38">
        <f>[2]Calculations!R662</f>
        <v>0</v>
      </c>
      <c r="U694" s="38">
        <f>[2]Calculations!U662</f>
        <v>0</v>
      </c>
      <c r="V694" s="38" t="str">
        <f>[2]Calculations!X662</f>
        <v>Not Modelled</v>
      </c>
      <c r="W694" s="38" t="str">
        <f>[2]Calculations!Y662</f>
        <v>N/A</v>
      </c>
      <c r="X694" s="38" t="s">
        <v>100</v>
      </c>
      <c r="Y694" s="73" t="s">
        <v>106</v>
      </c>
      <c r="Z694" s="74" t="s">
        <v>107</v>
      </c>
      <c r="AA694" s="38">
        <f>[2]Calculations!AA662</f>
        <v>0</v>
      </c>
      <c r="AB694" s="38">
        <f>[2]Calculations!AM662</f>
        <v>0</v>
      </c>
      <c r="AC694" s="38">
        <f>[2]Calculations!AB662</f>
        <v>0</v>
      </c>
      <c r="AD694" s="38">
        <f>[2]Calculations!AN662</f>
        <v>0</v>
      </c>
      <c r="AE694" s="38">
        <f>[2]Calculations!AC662</f>
        <v>0</v>
      </c>
      <c r="AF694" s="38">
        <f>[2]Calculations!AO662</f>
        <v>0</v>
      </c>
      <c r="AG694" s="38">
        <f>[2]Calculations!AD662</f>
        <v>0</v>
      </c>
      <c r="AH694" s="38">
        <f>[2]Calculations!AP662</f>
        <v>0</v>
      </c>
      <c r="AI694" s="38">
        <f>[2]Calculations!AE662</f>
        <v>0</v>
      </c>
      <c r="AJ694" s="38">
        <f>[2]Calculations!AQ662</f>
        <v>0</v>
      </c>
      <c r="AK694" s="38">
        <f>[2]Calculations!AF662</f>
        <v>0</v>
      </c>
      <c r="AL694" s="38">
        <f>[2]Calculations!AR662</f>
        <v>0</v>
      </c>
      <c r="AM694" s="38">
        <f>[2]Calculations!AG662</f>
        <v>0</v>
      </c>
      <c r="AN694" s="38">
        <f>[2]Calculations!AS662</f>
        <v>0</v>
      </c>
      <c r="AO694" s="38">
        <f>[2]Calculations!AH662</f>
        <v>0</v>
      </c>
      <c r="AP694" s="38">
        <f>[2]Calculations!AT662</f>
        <v>0</v>
      </c>
      <c r="AQ694" s="38">
        <f>[2]Calculations!AI662</f>
        <v>0</v>
      </c>
      <c r="AR694" s="38">
        <f>[2]Calculations!AU662</f>
        <v>0</v>
      </c>
      <c r="AS694" s="38">
        <f>[2]Calculations!AJ662</f>
        <v>0</v>
      </c>
      <c r="AT694" s="38">
        <f>[2]Calculations!AV662</f>
        <v>0</v>
      </c>
      <c r="AU694" s="38">
        <f>[2]Calculations!AK662</f>
        <v>0</v>
      </c>
      <c r="AV694" s="38">
        <f>[2]Calculations!AW662</f>
        <v>0</v>
      </c>
      <c r="AW694" s="13"/>
      <c r="AX694" s="13"/>
      <c r="AY694" s="85" t="str">
        <f>[2]Calculations!D662</f>
        <v>Land Supply 2018</v>
      </c>
    </row>
    <row r="695" spans="2:51" ht="14.5" x14ac:dyDescent="0.35">
      <c r="B695" s="13" t="str">
        <f>[2]Calculations!A663</f>
        <v>Rush_Cap_901</v>
      </c>
      <c r="C695" s="30" t="str">
        <f>[2]Calculations!B663</f>
        <v>Farnworth Drive</v>
      </c>
      <c r="D695" s="13" t="str">
        <f>[2]Calculations!C663</f>
        <v>Residential</v>
      </c>
      <c r="E695" s="38">
        <f>[2]Calculations!E663</f>
        <v>0.40124199999999999</v>
      </c>
      <c r="F695" s="38">
        <f>[2]Calculations!I663</f>
        <v>0.39981712028350996</v>
      </c>
      <c r="G695" s="38">
        <f>[2]Calculations!M663</f>
        <v>99.64488271006276</v>
      </c>
      <c r="H695" s="38">
        <f>[2]Calculations!H663</f>
        <v>1.4248797164899999E-3</v>
      </c>
      <c r="I695" s="38">
        <f>[2]Calculations!L663</f>
        <v>0.35511728993724484</v>
      </c>
      <c r="J695" s="38">
        <f>[2]Calculations!G663</f>
        <v>0</v>
      </c>
      <c r="K695" s="38">
        <f>[2]Calculations!K663</f>
        <v>0</v>
      </c>
      <c r="L695" s="38">
        <f>[2]Calculations!F663</f>
        <v>0</v>
      </c>
      <c r="M695" s="38">
        <f>[2]Calculations!J663</f>
        <v>0</v>
      </c>
      <c r="N695" s="38">
        <f>[2]Calculations!V663</f>
        <v>0.37124170000099999</v>
      </c>
      <c r="O695" s="38">
        <f>[2]Calculations!W663</f>
        <v>92.523140648536298</v>
      </c>
      <c r="P695" s="38">
        <f>[2]Calculations!O663</f>
        <v>0</v>
      </c>
      <c r="Q695" s="38">
        <f>[2]Calculations!S663</f>
        <v>0</v>
      </c>
      <c r="R695" s="38">
        <f>[2]Calculations!Q663</f>
        <v>0</v>
      </c>
      <c r="S695" s="38">
        <f>[2]Calculations!T663</f>
        <v>0</v>
      </c>
      <c r="T695" s="38">
        <f>[2]Calculations!R663</f>
        <v>0</v>
      </c>
      <c r="U695" s="38">
        <f>[2]Calculations!U663</f>
        <v>0</v>
      </c>
      <c r="V695" s="38" t="str">
        <f>[2]Calculations!X663</f>
        <v>Not Modelled</v>
      </c>
      <c r="W695" s="38" t="str">
        <f>[2]Calculations!Y663</f>
        <v>N/A</v>
      </c>
      <c r="X695" s="38" t="s">
        <v>100</v>
      </c>
      <c r="Y695" s="73" t="s">
        <v>105</v>
      </c>
      <c r="Z695" s="73" t="s">
        <v>1066</v>
      </c>
      <c r="AA695" s="38">
        <f>[2]Calculations!AA663</f>
        <v>0</v>
      </c>
      <c r="AB695" s="38">
        <f>[2]Calculations!AM663</f>
        <v>0</v>
      </c>
      <c r="AC695" s="38">
        <f>[2]Calculations!AB663</f>
        <v>0</v>
      </c>
      <c r="AD695" s="38">
        <f>[2]Calculations!AN663</f>
        <v>0</v>
      </c>
      <c r="AE695" s="38">
        <f>[2]Calculations!AC663</f>
        <v>0</v>
      </c>
      <c r="AF695" s="38">
        <f>[2]Calculations!AO663</f>
        <v>0</v>
      </c>
      <c r="AG695" s="38">
        <f>[2]Calculations!AD663</f>
        <v>1.99789695616E-5</v>
      </c>
      <c r="AH695" s="38">
        <f>[2]Calculations!AP663</f>
        <v>4.9792817206573588E-3</v>
      </c>
      <c r="AI695" s="38">
        <f>[2]Calculations!AE663</f>
        <v>0</v>
      </c>
      <c r="AJ695" s="38">
        <f>[2]Calculations!AQ663</f>
        <v>0</v>
      </c>
      <c r="AK695" s="38">
        <f>[2]Calculations!AF663</f>
        <v>0</v>
      </c>
      <c r="AL695" s="38">
        <f>[2]Calculations!AR663</f>
        <v>0</v>
      </c>
      <c r="AM695" s="38">
        <f>[2]Calculations!AG663</f>
        <v>0</v>
      </c>
      <c r="AN695" s="38">
        <f>[2]Calculations!AS663</f>
        <v>0</v>
      </c>
      <c r="AO695" s="38">
        <f>[2]Calculations!AH663</f>
        <v>0</v>
      </c>
      <c r="AP695" s="38">
        <f>[2]Calculations!AT663</f>
        <v>0</v>
      </c>
      <c r="AQ695" s="38">
        <f>[2]Calculations!AI663</f>
        <v>0</v>
      </c>
      <c r="AR695" s="38">
        <f>[2]Calculations!AU663</f>
        <v>0</v>
      </c>
      <c r="AS695" s="38">
        <f>[2]Calculations!AJ663</f>
        <v>0</v>
      </c>
      <c r="AT695" s="38">
        <f>[2]Calculations!AV663</f>
        <v>0</v>
      </c>
      <c r="AU695" s="38">
        <f>[2]Calculations!AK663</f>
        <v>0</v>
      </c>
      <c r="AV695" s="38">
        <f>[2]Calculations!AW663</f>
        <v>0</v>
      </c>
      <c r="AW695" s="13"/>
      <c r="AX695" s="13"/>
      <c r="AY695" s="85" t="str">
        <f>[2]Calculations!D663</f>
        <v>Land Supply 2018</v>
      </c>
    </row>
    <row r="696" spans="2:51" ht="14.5" x14ac:dyDescent="0.35">
      <c r="B696" s="13" t="str">
        <f>[2]Calculations!A664</f>
        <v>Shar_Cap_014</v>
      </c>
      <c r="C696" s="30" t="str">
        <f>[2]Calculations!B664</f>
        <v>Stancliffe Road</v>
      </c>
      <c r="D696" s="13" t="str">
        <f>[2]Calculations!C664</f>
        <v>Residential</v>
      </c>
      <c r="E696" s="38">
        <f>[2]Calculations!E664</f>
        <v>0.36101699999999998</v>
      </c>
      <c r="F696" s="38">
        <f>[2]Calculations!I664</f>
        <v>0.36101699999999998</v>
      </c>
      <c r="G696" s="38">
        <f>[2]Calculations!M664</f>
        <v>100</v>
      </c>
      <c r="H696" s="38">
        <f>[2]Calculations!H664</f>
        <v>0</v>
      </c>
      <c r="I696" s="38">
        <f>[2]Calculations!L664</f>
        <v>0</v>
      </c>
      <c r="J696" s="38">
        <f>[2]Calculations!G664</f>
        <v>0</v>
      </c>
      <c r="K696" s="38">
        <f>[2]Calculations!K664</f>
        <v>0</v>
      </c>
      <c r="L696" s="38">
        <f>[2]Calculations!F664</f>
        <v>0</v>
      </c>
      <c r="M696" s="38">
        <f>[2]Calculations!J664</f>
        <v>0</v>
      </c>
      <c r="N696" s="38">
        <f>[2]Calculations!V664</f>
        <v>0</v>
      </c>
      <c r="O696" s="38">
        <f>[2]Calculations!W664</f>
        <v>0</v>
      </c>
      <c r="P696" s="38">
        <f>[2]Calculations!O664</f>
        <v>0.15379264000110002</v>
      </c>
      <c r="Q696" s="38">
        <f>[2]Calculations!S664</f>
        <v>42.599833249154479</v>
      </c>
      <c r="R696" s="38">
        <f>[2]Calculations!Q664</f>
        <v>0.12275844000110001</v>
      </c>
      <c r="S696" s="38">
        <f>[2]Calculations!T664</f>
        <v>34.003506760374172</v>
      </c>
      <c r="T696" s="38">
        <f>[2]Calculations!R664</f>
        <v>0.10680000000000001</v>
      </c>
      <c r="U696" s="38">
        <f>[2]Calculations!U664</f>
        <v>29.583094424916283</v>
      </c>
      <c r="V696" s="38" t="str">
        <f>[2]Calculations!X664</f>
        <v>Not Modelled</v>
      </c>
      <c r="W696" s="38" t="str">
        <f>[2]Calculations!Y664</f>
        <v>N/A</v>
      </c>
      <c r="X696" s="38" t="s">
        <v>100</v>
      </c>
      <c r="Y696" s="73" t="s">
        <v>108</v>
      </c>
      <c r="Z696" s="73" t="s">
        <v>109</v>
      </c>
      <c r="AA696" s="38">
        <f>[2]Calculations!AA664</f>
        <v>0</v>
      </c>
      <c r="AB696" s="38">
        <f>[2]Calculations!AM664</f>
        <v>0</v>
      </c>
      <c r="AC696" s="38">
        <f>[2]Calculations!AB664</f>
        <v>0</v>
      </c>
      <c r="AD696" s="38">
        <f>[2]Calculations!AN664</f>
        <v>0</v>
      </c>
      <c r="AE696" s="38">
        <f>[2]Calculations!AC664</f>
        <v>0</v>
      </c>
      <c r="AF696" s="38">
        <f>[2]Calculations!AO664</f>
        <v>0</v>
      </c>
      <c r="AG696" s="38">
        <f>[2]Calculations!AD664</f>
        <v>0</v>
      </c>
      <c r="AH696" s="38">
        <f>[2]Calculations!AP664</f>
        <v>0</v>
      </c>
      <c r="AI696" s="38">
        <f>[2]Calculations!AE664</f>
        <v>0</v>
      </c>
      <c r="AJ696" s="38">
        <f>[2]Calculations!AQ664</f>
        <v>0</v>
      </c>
      <c r="AK696" s="38">
        <f>[2]Calculations!AF664</f>
        <v>0</v>
      </c>
      <c r="AL696" s="38">
        <f>[2]Calculations!AR664</f>
        <v>0</v>
      </c>
      <c r="AM696" s="38">
        <f>[2]Calculations!AG664</f>
        <v>0</v>
      </c>
      <c r="AN696" s="38">
        <f>[2]Calculations!AS664</f>
        <v>0</v>
      </c>
      <c r="AO696" s="38">
        <f>[2]Calculations!AH664</f>
        <v>0</v>
      </c>
      <c r="AP696" s="38">
        <f>[2]Calculations!AT664</f>
        <v>0</v>
      </c>
      <c r="AQ696" s="38">
        <f>[2]Calculations!AI664</f>
        <v>0</v>
      </c>
      <c r="AR696" s="38">
        <f>[2]Calculations!AU664</f>
        <v>0</v>
      </c>
      <c r="AS696" s="38">
        <f>[2]Calculations!AJ664</f>
        <v>0</v>
      </c>
      <c r="AT696" s="38">
        <f>[2]Calculations!AV664</f>
        <v>0</v>
      </c>
      <c r="AU696" s="38">
        <f>[2]Calculations!AK664</f>
        <v>0</v>
      </c>
      <c r="AV696" s="38">
        <f>[2]Calculations!AW664</f>
        <v>0</v>
      </c>
      <c r="AW696" s="13"/>
      <c r="AX696" s="13"/>
      <c r="AY696" s="85" t="str">
        <f>[2]Calculations!D664</f>
        <v>Land Supply 2018</v>
      </c>
    </row>
    <row r="697" spans="2:51" ht="14.5" x14ac:dyDescent="0.35">
      <c r="B697" s="13" t="str">
        <f>[2]Calculations!A665</f>
        <v>Shar_Cap_1000</v>
      </c>
      <c r="C697" s="30" t="str">
        <f>[2]Calculations!B665</f>
        <v>Peel Hall Road (Tudor Pub site)</v>
      </c>
      <c r="D697" s="13" t="str">
        <f>[2]Calculations!C665</f>
        <v>Residential</v>
      </c>
      <c r="E697" s="38">
        <f>[2]Calculations!E665</f>
        <v>0.24384800000000001</v>
      </c>
      <c r="F697" s="38">
        <f>[2]Calculations!I665</f>
        <v>0.24384800000000001</v>
      </c>
      <c r="G697" s="38">
        <f>[2]Calculations!M665</f>
        <v>100</v>
      </c>
      <c r="H697" s="38">
        <f>[2]Calculations!H665</f>
        <v>0</v>
      </c>
      <c r="I697" s="38">
        <f>[2]Calculations!L665</f>
        <v>0</v>
      </c>
      <c r="J697" s="38">
        <f>[2]Calculations!G665</f>
        <v>0</v>
      </c>
      <c r="K697" s="38">
        <f>[2]Calculations!K665</f>
        <v>0</v>
      </c>
      <c r="L697" s="38">
        <f>[2]Calculations!F665</f>
        <v>0</v>
      </c>
      <c r="M697" s="38">
        <f>[2]Calculations!J665</f>
        <v>0</v>
      </c>
      <c r="N697" s="38">
        <f>[2]Calculations!V665</f>
        <v>0</v>
      </c>
      <c r="O697" s="38">
        <f>[2]Calculations!W665</f>
        <v>0</v>
      </c>
      <c r="P697" s="38">
        <f>[2]Calculations!O665</f>
        <v>1.5525199999999998E-5</v>
      </c>
      <c r="Q697" s="38">
        <f>[2]Calculations!S665</f>
        <v>6.3667530592828314E-3</v>
      </c>
      <c r="R697" s="38">
        <f>[2]Calculations!Q665</f>
        <v>0</v>
      </c>
      <c r="S697" s="38">
        <f>[2]Calculations!T665</f>
        <v>0</v>
      </c>
      <c r="T697" s="38">
        <f>[2]Calculations!R665</f>
        <v>0</v>
      </c>
      <c r="U697" s="38">
        <f>[2]Calculations!U665</f>
        <v>0</v>
      </c>
      <c r="V697" s="38">
        <f>[2]Calculations!X665</f>
        <v>0</v>
      </c>
      <c r="W697" s="38">
        <f>[2]Calculations!Y665</f>
        <v>0</v>
      </c>
      <c r="X697" s="38" t="s">
        <v>100</v>
      </c>
      <c r="Y697" s="73" t="s">
        <v>105</v>
      </c>
      <c r="Z697" s="73" t="s">
        <v>1066</v>
      </c>
      <c r="AA697" s="38">
        <f>[2]Calculations!AA665</f>
        <v>0</v>
      </c>
      <c r="AB697" s="38">
        <f>[2]Calculations!AM665</f>
        <v>0</v>
      </c>
      <c r="AC697" s="38">
        <f>[2]Calculations!AB665</f>
        <v>0</v>
      </c>
      <c r="AD697" s="38">
        <f>[2]Calculations!AN665</f>
        <v>0</v>
      </c>
      <c r="AE697" s="38">
        <f>[2]Calculations!AC665</f>
        <v>0</v>
      </c>
      <c r="AF697" s="38">
        <f>[2]Calculations!AO665</f>
        <v>0</v>
      </c>
      <c r="AG697" s="38">
        <f>[2]Calculations!AD665</f>
        <v>0</v>
      </c>
      <c r="AH697" s="38">
        <f>[2]Calculations!AP665</f>
        <v>0</v>
      </c>
      <c r="AI697" s="38">
        <f>[2]Calculations!AE665</f>
        <v>0</v>
      </c>
      <c r="AJ697" s="38">
        <f>[2]Calculations!AQ665</f>
        <v>0</v>
      </c>
      <c r="AK697" s="38">
        <f>[2]Calculations!AF665</f>
        <v>0</v>
      </c>
      <c r="AL697" s="38">
        <f>[2]Calculations!AR665</f>
        <v>0</v>
      </c>
      <c r="AM697" s="38">
        <f>[2]Calculations!AG665</f>
        <v>0</v>
      </c>
      <c r="AN697" s="38">
        <f>[2]Calculations!AS665</f>
        <v>0</v>
      </c>
      <c r="AO697" s="38">
        <f>[2]Calculations!AH665</f>
        <v>0</v>
      </c>
      <c r="AP697" s="38">
        <f>[2]Calculations!AT665</f>
        <v>0</v>
      </c>
      <c r="AQ697" s="38">
        <f>[2]Calculations!AI665</f>
        <v>0</v>
      </c>
      <c r="AR697" s="38">
        <f>[2]Calculations!AU665</f>
        <v>0</v>
      </c>
      <c r="AS697" s="38">
        <f>[2]Calculations!AJ665</f>
        <v>0</v>
      </c>
      <c r="AT697" s="38">
        <f>[2]Calculations!AV665</f>
        <v>0</v>
      </c>
      <c r="AU697" s="38">
        <f>[2]Calculations!AK665</f>
        <v>0</v>
      </c>
      <c r="AV697" s="38">
        <f>[2]Calculations!AW665</f>
        <v>0</v>
      </c>
      <c r="AW697" s="13"/>
      <c r="AX697" s="13"/>
      <c r="AY697" s="85" t="str">
        <f>[2]Calculations!D665</f>
        <v>Land Supply 2018</v>
      </c>
    </row>
    <row r="698" spans="2:51" ht="14.5" x14ac:dyDescent="0.35">
      <c r="B698" s="13" t="str">
        <f>[2]Calculations!A666</f>
        <v>St. Michaels</v>
      </c>
      <c r="C698" s="30" t="str">
        <f>[2]Calculations!B666</f>
        <v>Jackson's Row, Southmill St., Bootle St.</v>
      </c>
      <c r="D698" s="13" t="str">
        <f>[2]Calculations!C666</f>
        <v>Offices</v>
      </c>
      <c r="E698" s="38">
        <f>[2]Calculations!E666</f>
        <v>0.54857299999999998</v>
      </c>
      <c r="F698" s="38">
        <f>[2]Calculations!I666</f>
        <v>0.54857299999999998</v>
      </c>
      <c r="G698" s="38">
        <f>[2]Calculations!M666</f>
        <v>100</v>
      </c>
      <c r="H698" s="38">
        <f>[2]Calculations!H666</f>
        <v>0</v>
      </c>
      <c r="I698" s="38">
        <f>[2]Calculations!L666</f>
        <v>0</v>
      </c>
      <c r="J698" s="38">
        <f>[2]Calculations!G666</f>
        <v>0</v>
      </c>
      <c r="K698" s="38">
        <f>[2]Calculations!K666</f>
        <v>0</v>
      </c>
      <c r="L698" s="38">
        <f>[2]Calculations!F666</f>
        <v>0</v>
      </c>
      <c r="M698" s="38">
        <f>[2]Calculations!J666</f>
        <v>0</v>
      </c>
      <c r="N698" s="38">
        <f>[2]Calculations!V666</f>
        <v>0</v>
      </c>
      <c r="O698" s="38">
        <f>[2]Calculations!W666</f>
        <v>0</v>
      </c>
      <c r="P698" s="38">
        <f>[2]Calculations!O666</f>
        <v>0.03</v>
      </c>
      <c r="Q698" s="38">
        <f>[2]Calculations!S666</f>
        <v>5.4687343343547719</v>
      </c>
      <c r="R698" s="38">
        <f>[2]Calculations!Q666</f>
        <v>0</v>
      </c>
      <c r="S698" s="38">
        <f>[2]Calculations!T666</f>
        <v>0</v>
      </c>
      <c r="T698" s="38">
        <f>[2]Calculations!R666</f>
        <v>0</v>
      </c>
      <c r="U698" s="38">
        <f>[2]Calculations!U666</f>
        <v>0</v>
      </c>
      <c r="V698" s="38" t="str">
        <f>[2]Calculations!X666</f>
        <v>Not Modelled</v>
      </c>
      <c r="W698" s="38" t="str">
        <f>[2]Calculations!Y666</f>
        <v>N/A</v>
      </c>
      <c r="X698" s="38" t="s">
        <v>101</v>
      </c>
      <c r="Y698" s="73" t="s">
        <v>105</v>
      </c>
      <c r="Z698" s="73" t="s">
        <v>1066</v>
      </c>
      <c r="AA698" s="38">
        <f>[2]Calculations!AA666</f>
        <v>0</v>
      </c>
      <c r="AB698" s="38">
        <f>[2]Calculations!AM666</f>
        <v>0</v>
      </c>
      <c r="AC698" s="38">
        <f>[2]Calculations!AB666</f>
        <v>0</v>
      </c>
      <c r="AD698" s="38">
        <f>[2]Calculations!AN666</f>
        <v>0</v>
      </c>
      <c r="AE698" s="38">
        <f>[2]Calculations!AC666</f>
        <v>0</v>
      </c>
      <c r="AF698" s="38">
        <f>[2]Calculations!AO666</f>
        <v>0</v>
      </c>
      <c r="AG698" s="38">
        <f>[2]Calculations!AD666</f>
        <v>0</v>
      </c>
      <c r="AH698" s="38">
        <f>[2]Calculations!AP666</f>
        <v>0</v>
      </c>
      <c r="AI698" s="38">
        <f>[2]Calculations!AE666</f>
        <v>0</v>
      </c>
      <c r="AJ698" s="38">
        <f>[2]Calculations!AQ666</f>
        <v>0</v>
      </c>
      <c r="AK698" s="38">
        <f>[2]Calculations!AF666</f>
        <v>0</v>
      </c>
      <c r="AL698" s="38">
        <f>[2]Calculations!AR666</f>
        <v>0</v>
      </c>
      <c r="AM698" s="38">
        <f>[2]Calculations!AG666</f>
        <v>0</v>
      </c>
      <c r="AN698" s="38">
        <f>[2]Calculations!AS666</f>
        <v>0</v>
      </c>
      <c r="AO698" s="38">
        <f>[2]Calculations!AH666</f>
        <v>0</v>
      </c>
      <c r="AP698" s="38">
        <f>[2]Calculations!AT666</f>
        <v>0</v>
      </c>
      <c r="AQ698" s="38">
        <f>[2]Calculations!AI666</f>
        <v>0</v>
      </c>
      <c r="AR698" s="38">
        <f>[2]Calculations!AU666</f>
        <v>0</v>
      </c>
      <c r="AS698" s="38">
        <f>[2]Calculations!AJ666</f>
        <v>0</v>
      </c>
      <c r="AT698" s="38">
        <f>[2]Calculations!AV666</f>
        <v>0</v>
      </c>
      <c r="AU698" s="38">
        <f>[2]Calculations!AK666</f>
        <v>0</v>
      </c>
      <c r="AV698" s="38">
        <f>[2]Calculations!AW666</f>
        <v>0</v>
      </c>
      <c r="AW698" s="13"/>
      <c r="AX698" s="13"/>
      <c r="AY698" s="85" t="str">
        <f>[2]Calculations!D666</f>
        <v>Land Supply 2018</v>
      </c>
    </row>
    <row r="699" spans="2:51" ht="14.5" x14ac:dyDescent="0.35">
      <c r="B699" s="13" t="str">
        <f>[2]Calculations!A667</f>
        <v>The Corridor : North</v>
      </c>
      <c r="C699" s="30" t="str">
        <f>[2]Calculations!B667</f>
        <v>Sackville St., Whitworth St., London Road, Mancunian Way</v>
      </c>
      <c r="D699" s="13" t="str">
        <f>[2]Calculations!C667</f>
        <v>Industry and warehousing</v>
      </c>
      <c r="E699" s="38">
        <f>[2]Calculations!E667</f>
        <v>12.0246</v>
      </c>
      <c r="F699" s="38">
        <f>[2]Calculations!I667</f>
        <v>10.6540490293396</v>
      </c>
      <c r="G699" s="38">
        <f>[2]Calculations!M667</f>
        <v>88.6021075906026</v>
      </c>
      <c r="H699" s="38">
        <f>[2]Calculations!H667</f>
        <v>1.33921264809</v>
      </c>
      <c r="I699" s="38">
        <f>[2]Calculations!L667</f>
        <v>11.137273989072401</v>
      </c>
      <c r="J699" s="38">
        <f>[2]Calculations!G667</f>
        <v>1.2431035633600001E-2</v>
      </c>
      <c r="K699" s="38">
        <f>[2]Calculations!K667</f>
        <v>0.10338003454252118</v>
      </c>
      <c r="L699" s="38">
        <f>[2]Calculations!F667</f>
        <v>1.8907286936800001E-2</v>
      </c>
      <c r="M699" s="38">
        <f>[2]Calculations!J667</f>
        <v>0.15723838578247926</v>
      </c>
      <c r="N699" s="38">
        <f>[2]Calculations!V667</f>
        <v>1.3831560726700001</v>
      </c>
      <c r="O699" s="38">
        <f>[2]Calculations!W667</f>
        <v>11.502720029522813</v>
      </c>
      <c r="P699" s="38">
        <f>[2]Calculations!O667</f>
        <v>2.1796051215889998</v>
      </c>
      <c r="Q699" s="38">
        <f>[2]Calculations!S667</f>
        <v>18.126217267842588</v>
      </c>
      <c r="R699" s="38">
        <f>[2]Calculations!Q667</f>
        <v>0.64512512158899993</v>
      </c>
      <c r="S699" s="38">
        <f>[2]Calculations!T667</f>
        <v>5.3650443390133553</v>
      </c>
      <c r="T699" s="38">
        <f>[2]Calculations!R667</f>
        <v>0.14592441293399999</v>
      </c>
      <c r="U699" s="38">
        <f>[2]Calculations!U667</f>
        <v>1.2135489990020458</v>
      </c>
      <c r="V699" s="38">
        <f>[2]Calculations!X667</f>
        <v>0</v>
      </c>
      <c r="W699" s="38">
        <f>[2]Calculations!Y667</f>
        <v>0</v>
      </c>
      <c r="X699" s="38" t="s">
        <v>101</v>
      </c>
      <c r="Y699" s="73" t="s">
        <v>108</v>
      </c>
      <c r="Z699" s="73" t="s">
        <v>109</v>
      </c>
      <c r="AA699" s="38">
        <f>[2]Calculations!AA667</f>
        <v>0</v>
      </c>
      <c r="AB699" s="38">
        <f>[2]Calculations!AM667</f>
        <v>0</v>
      </c>
      <c r="AC699" s="38">
        <f>[2]Calculations!AB667</f>
        <v>0</v>
      </c>
      <c r="AD699" s="38">
        <f>[2]Calculations!AN667</f>
        <v>0</v>
      </c>
      <c r="AE699" s="38">
        <f>[2]Calculations!AC667</f>
        <v>0</v>
      </c>
      <c r="AF699" s="38">
        <f>[2]Calculations!AO667</f>
        <v>0</v>
      </c>
      <c r="AG699" s="38">
        <f>[2]Calculations!AD667</f>
        <v>0</v>
      </c>
      <c r="AH699" s="38">
        <f>[2]Calculations!AP667</f>
        <v>0</v>
      </c>
      <c r="AI699" s="38">
        <f>[2]Calculations!AE667</f>
        <v>0</v>
      </c>
      <c r="AJ699" s="38">
        <f>[2]Calculations!AQ667</f>
        <v>0</v>
      </c>
      <c r="AK699" s="38">
        <f>[2]Calculations!AF667</f>
        <v>0</v>
      </c>
      <c r="AL699" s="38">
        <f>[2]Calculations!AR667</f>
        <v>0</v>
      </c>
      <c r="AM699" s="38">
        <f>[2]Calculations!AG667</f>
        <v>0</v>
      </c>
      <c r="AN699" s="38">
        <f>[2]Calculations!AS667</f>
        <v>0</v>
      </c>
      <c r="AO699" s="38">
        <f>[2]Calculations!AH667</f>
        <v>0</v>
      </c>
      <c r="AP699" s="38">
        <f>[2]Calculations!AT667</f>
        <v>0</v>
      </c>
      <c r="AQ699" s="38">
        <f>[2]Calculations!AI667</f>
        <v>12.024556235</v>
      </c>
      <c r="AR699" s="38">
        <f>[2]Calculations!AU667</f>
        <v>99.999636037789202</v>
      </c>
      <c r="AS699" s="38">
        <f>[2]Calculations!AJ667</f>
        <v>0</v>
      </c>
      <c r="AT699" s="38">
        <f>[2]Calculations!AV667</f>
        <v>0</v>
      </c>
      <c r="AU699" s="38">
        <f>[2]Calculations!AK667</f>
        <v>0</v>
      </c>
      <c r="AV699" s="38">
        <f>[2]Calculations!AW667</f>
        <v>0</v>
      </c>
      <c r="AW699" s="13"/>
      <c r="AX699" s="13"/>
      <c r="AY699" s="85" t="str">
        <f>[2]Calculations!D667</f>
        <v>Land Supply 2018</v>
      </c>
    </row>
    <row r="700" spans="2:51" ht="14.5" x14ac:dyDescent="0.35">
      <c r="B700" s="13" t="str">
        <f>[2]Calculations!A668</f>
        <v>The Corridor: North</v>
      </c>
      <c r="C700" s="30" t="str">
        <f>[2]Calculations!B668</f>
        <v>Sackville St., Whitworth St., London Road, Mancunian Way</v>
      </c>
      <c r="D700" s="13" t="str">
        <f>[2]Calculations!C668</f>
        <v>Offices</v>
      </c>
      <c r="E700" s="38">
        <f>[2]Calculations!E668</f>
        <v>12.0246</v>
      </c>
      <c r="F700" s="38">
        <f>[2]Calculations!I668</f>
        <v>10.6540490293396</v>
      </c>
      <c r="G700" s="38">
        <f>[2]Calculations!M668</f>
        <v>88.6021075906026</v>
      </c>
      <c r="H700" s="38">
        <f>[2]Calculations!H668</f>
        <v>1.33921264809</v>
      </c>
      <c r="I700" s="38">
        <f>[2]Calculations!L668</f>
        <v>11.137273989072401</v>
      </c>
      <c r="J700" s="38">
        <f>[2]Calculations!G668</f>
        <v>1.2431035633600001E-2</v>
      </c>
      <c r="K700" s="38">
        <f>[2]Calculations!K668</f>
        <v>0.10338003454252118</v>
      </c>
      <c r="L700" s="38">
        <f>[2]Calculations!F668</f>
        <v>1.8907286936800001E-2</v>
      </c>
      <c r="M700" s="38">
        <f>[2]Calculations!J668</f>
        <v>0.15723838578247926</v>
      </c>
      <c r="N700" s="38">
        <f>[2]Calculations!V668</f>
        <v>1.3831560726700001</v>
      </c>
      <c r="O700" s="38">
        <f>[2]Calculations!W668</f>
        <v>11.502720029522813</v>
      </c>
      <c r="P700" s="38">
        <f>[2]Calculations!O668</f>
        <v>2.1796051215889998</v>
      </c>
      <c r="Q700" s="38">
        <f>[2]Calculations!S668</f>
        <v>18.126217267842588</v>
      </c>
      <c r="R700" s="38">
        <f>[2]Calculations!Q668</f>
        <v>0.64512512158899993</v>
      </c>
      <c r="S700" s="38">
        <f>[2]Calculations!T668</f>
        <v>5.3650443390133553</v>
      </c>
      <c r="T700" s="38">
        <f>[2]Calculations!R668</f>
        <v>0.14592441293399999</v>
      </c>
      <c r="U700" s="38">
        <f>[2]Calculations!U668</f>
        <v>1.2135489990020458</v>
      </c>
      <c r="V700" s="38">
        <f>[2]Calculations!X668</f>
        <v>0</v>
      </c>
      <c r="W700" s="38">
        <f>[2]Calculations!Y668</f>
        <v>0</v>
      </c>
      <c r="X700" s="38" t="s">
        <v>101</v>
      </c>
      <c r="Y700" s="73" t="s">
        <v>108</v>
      </c>
      <c r="Z700" s="73" t="s">
        <v>109</v>
      </c>
      <c r="AA700" s="38">
        <f>[2]Calculations!AA668</f>
        <v>0</v>
      </c>
      <c r="AB700" s="38">
        <f>[2]Calculations!AM668</f>
        <v>0</v>
      </c>
      <c r="AC700" s="38">
        <f>[2]Calculations!AB668</f>
        <v>0</v>
      </c>
      <c r="AD700" s="38">
        <f>[2]Calculations!AN668</f>
        <v>0</v>
      </c>
      <c r="AE700" s="38">
        <f>[2]Calculations!AC668</f>
        <v>0</v>
      </c>
      <c r="AF700" s="38">
        <f>[2]Calculations!AO668</f>
        <v>0</v>
      </c>
      <c r="AG700" s="38">
        <f>[2]Calculations!AD668</f>
        <v>0</v>
      </c>
      <c r="AH700" s="38">
        <f>[2]Calculations!AP668</f>
        <v>0</v>
      </c>
      <c r="AI700" s="38">
        <f>[2]Calculations!AE668</f>
        <v>0</v>
      </c>
      <c r="AJ700" s="38">
        <f>[2]Calculations!AQ668</f>
        <v>0</v>
      </c>
      <c r="AK700" s="38">
        <f>[2]Calculations!AF668</f>
        <v>0</v>
      </c>
      <c r="AL700" s="38">
        <f>[2]Calculations!AR668</f>
        <v>0</v>
      </c>
      <c r="AM700" s="38">
        <f>[2]Calculations!AG668</f>
        <v>0</v>
      </c>
      <c r="AN700" s="38">
        <f>[2]Calculations!AS668</f>
        <v>0</v>
      </c>
      <c r="AO700" s="38">
        <f>[2]Calculations!AH668</f>
        <v>0</v>
      </c>
      <c r="AP700" s="38">
        <f>[2]Calculations!AT668</f>
        <v>0</v>
      </c>
      <c r="AQ700" s="38">
        <f>[2]Calculations!AI668</f>
        <v>12.024556235</v>
      </c>
      <c r="AR700" s="38">
        <f>[2]Calculations!AU668</f>
        <v>99.999636037789202</v>
      </c>
      <c r="AS700" s="38">
        <f>[2]Calculations!AJ668</f>
        <v>0</v>
      </c>
      <c r="AT700" s="38">
        <f>[2]Calculations!AV668</f>
        <v>0</v>
      </c>
      <c r="AU700" s="38">
        <f>[2]Calculations!AK668</f>
        <v>0</v>
      </c>
      <c r="AV700" s="38">
        <f>[2]Calculations!AW668</f>
        <v>0</v>
      </c>
      <c r="AW700" s="13"/>
      <c r="AX700" s="13"/>
      <c r="AY700" s="85" t="str">
        <f>[2]Calculations!D668</f>
        <v>Land Supply 2018</v>
      </c>
    </row>
    <row r="701" spans="2:51" ht="26" x14ac:dyDescent="0.35">
      <c r="B701" s="13" t="str">
        <f>[2]Calculations!A669</f>
        <v>Whal_Cap_028</v>
      </c>
      <c r="C701" s="30" t="str">
        <f>[2]Calculations!B669</f>
        <v>59 Upper Chorlton Road</v>
      </c>
      <c r="D701" s="13" t="str">
        <f>[2]Calculations!C669</f>
        <v>Residential</v>
      </c>
      <c r="E701" s="38">
        <f>[2]Calculations!E669</f>
        <v>0.17375299999999999</v>
      </c>
      <c r="F701" s="38">
        <f>[2]Calculations!I669</f>
        <v>0.17375299999999999</v>
      </c>
      <c r="G701" s="38">
        <f>[2]Calculations!M669</f>
        <v>100</v>
      </c>
      <c r="H701" s="38">
        <f>[2]Calculations!H669</f>
        <v>0</v>
      </c>
      <c r="I701" s="38">
        <f>[2]Calculations!L669</f>
        <v>0</v>
      </c>
      <c r="J701" s="38">
        <f>[2]Calculations!G669</f>
        <v>0</v>
      </c>
      <c r="K701" s="38">
        <f>[2]Calculations!K669</f>
        <v>0</v>
      </c>
      <c r="L701" s="38">
        <f>[2]Calculations!F669</f>
        <v>0</v>
      </c>
      <c r="M701" s="38">
        <f>[2]Calculations!J669</f>
        <v>0</v>
      </c>
      <c r="N701" s="38">
        <f>[2]Calculations!V669</f>
        <v>2.0531965238599998E-3</v>
      </c>
      <c r="O701" s="38">
        <f>[2]Calculations!W669</f>
        <v>1.1816754380413577</v>
      </c>
      <c r="P701" s="38">
        <f>[2]Calculations!O669</f>
        <v>0</v>
      </c>
      <c r="Q701" s="38">
        <f>[2]Calculations!S669</f>
        <v>0</v>
      </c>
      <c r="R701" s="38">
        <f>[2]Calculations!Q669</f>
        <v>0</v>
      </c>
      <c r="S701" s="38">
        <f>[2]Calculations!T669</f>
        <v>0</v>
      </c>
      <c r="T701" s="38">
        <f>[2]Calculations!R669</f>
        <v>0</v>
      </c>
      <c r="U701" s="38">
        <f>[2]Calculations!U669</f>
        <v>0</v>
      </c>
      <c r="V701" s="38" t="str">
        <f>[2]Calculations!X669</f>
        <v>Not Modelled</v>
      </c>
      <c r="W701" s="38" t="str">
        <f>[2]Calculations!Y669</f>
        <v>N/A</v>
      </c>
      <c r="X701" s="38" t="s">
        <v>100</v>
      </c>
      <c r="Y701" s="73" t="s">
        <v>106</v>
      </c>
      <c r="Z701" s="74" t="s">
        <v>107</v>
      </c>
      <c r="AA701" s="38">
        <f>[2]Calculations!AA669</f>
        <v>0</v>
      </c>
      <c r="AB701" s="38">
        <f>[2]Calculations!AM669</f>
        <v>0</v>
      </c>
      <c r="AC701" s="38">
        <f>[2]Calculations!AB669</f>
        <v>0</v>
      </c>
      <c r="AD701" s="38">
        <f>[2]Calculations!AN669</f>
        <v>0</v>
      </c>
      <c r="AE701" s="38">
        <f>[2]Calculations!AC669</f>
        <v>0</v>
      </c>
      <c r="AF701" s="38">
        <f>[2]Calculations!AO669</f>
        <v>0</v>
      </c>
      <c r="AG701" s="38">
        <f>[2]Calculations!AD669</f>
        <v>0</v>
      </c>
      <c r="AH701" s="38">
        <f>[2]Calculations!AP669</f>
        <v>0</v>
      </c>
      <c r="AI701" s="38">
        <f>[2]Calculations!AE669</f>
        <v>0</v>
      </c>
      <c r="AJ701" s="38">
        <f>[2]Calculations!AQ669</f>
        <v>0</v>
      </c>
      <c r="AK701" s="38">
        <f>[2]Calculations!AF669</f>
        <v>0</v>
      </c>
      <c r="AL701" s="38">
        <f>[2]Calculations!AR669</f>
        <v>0</v>
      </c>
      <c r="AM701" s="38">
        <f>[2]Calculations!AG669</f>
        <v>0</v>
      </c>
      <c r="AN701" s="38">
        <f>[2]Calculations!AS669</f>
        <v>0</v>
      </c>
      <c r="AO701" s="38">
        <f>[2]Calculations!AH669</f>
        <v>0</v>
      </c>
      <c r="AP701" s="38">
        <f>[2]Calculations!AT669</f>
        <v>0</v>
      </c>
      <c r="AQ701" s="38">
        <f>[2]Calculations!AI669</f>
        <v>0</v>
      </c>
      <c r="AR701" s="38">
        <f>[2]Calculations!AU669</f>
        <v>0</v>
      </c>
      <c r="AS701" s="38">
        <f>[2]Calculations!AJ669</f>
        <v>0</v>
      </c>
      <c r="AT701" s="38">
        <f>[2]Calculations!AV669</f>
        <v>0</v>
      </c>
      <c r="AU701" s="38">
        <f>[2]Calculations!AK669</f>
        <v>0</v>
      </c>
      <c r="AV701" s="38">
        <f>[2]Calculations!AW669</f>
        <v>0</v>
      </c>
      <c r="AW701" s="13"/>
      <c r="AX701" s="13"/>
      <c r="AY701" s="85" t="str">
        <f>[2]Calculations!D669</f>
        <v>Land Supply 2018</v>
      </c>
    </row>
    <row r="702" spans="2:51" ht="26" x14ac:dyDescent="0.35">
      <c r="B702" s="13" t="str">
        <f>[2]Calculations!A670</f>
        <v>Whal_Cap_030</v>
      </c>
      <c r="C702" s="30" t="str">
        <f>[2]Calculations!B670</f>
        <v>31 Range Rd/131 Withington Rd</v>
      </c>
      <c r="D702" s="13" t="str">
        <f>[2]Calculations!C670</f>
        <v>Residential</v>
      </c>
      <c r="E702" s="38">
        <f>[2]Calculations!E670</f>
        <v>0.19383500000000001</v>
      </c>
      <c r="F702" s="38">
        <f>[2]Calculations!I670</f>
        <v>0.19383500000000001</v>
      </c>
      <c r="G702" s="38">
        <f>[2]Calculations!M670</f>
        <v>100</v>
      </c>
      <c r="H702" s="38">
        <f>[2]Calculations!H670</f>
        <v>0</v>
      </c>
      <c r="I702" s="38">
        <f>[2]Calculations!L670</f>
        <v>0</v>
      </c>
      <c r="J702" s="38">
        <f>[2]Calculations!G670</f>
        <v>0</v>
      </c>
      <c r="K702" s="38">
        <f>[2]Calculations!K670</f>
        <v>0</v>
      </c>
      <c r="L702" s="38">
        <f>[2]Calculations!F670</f>
        <v>0</v>
      </c>
      <c r="M702" s="38">
        <f>[2]Calculations!J670</f>
        <v>0</v>
      </c>
      <c r="N702" s="38">
        <f>[2]Calculations!V670</f>
        <v>0.19383475999800001</v>
      </c>
      <c r="O702" s="38">
        <f>[2]Calculations!W670</f>
        <v>99.999876182320008</v>
      </c>
      <c r="P702" s="38">
        <f>[2]Calculations!O670</f>
        <v>0</v>
      </c>
      <c r="Q702" s="38">
        <f>[2]Calculations!S670</f>
        <v>0</v>
      </c>
      <c r="R702" s="38">
        <f>[2]Calculations!Q670</f>
        <v>0</v>
      </c>
      <c r="S702" s="38">
        <f>[2]Calculations!T670</f>
        <v>0</v>
      </c>
      <c r="T702" s="38">
        <f>[2]Calculations!R670</f>
        <v>0</v>
      </c>
      <c r="U702" s="38">
        <f>[2]Calculations!U670</f>
        <v>0</v>
      </c>
      <c r="V702" s="38" t="str">
        <f>[2]Calculations!X670</f>
        <v>Not Modelled</v>
      </c>
      <c r="W702" s="38" t="str">
        <f>[2]Calculations!Y670</f>
        <v>N/A</v>
      </c>
      <c r="X702" s="38" t="s">
        <v>100</v>
      </c>
      <c r="Y702" s="73" t="s">
        <v>106</v>
      </c>
      <c r="Z702" s="74" t="s">
        <v>107</v>
      </c>
      <c r="AA702" s="38">
        <f>[2]Calculations!AA670</f>
        <v>0</v>
      </c>
      <c r="AB702" s="38">
        <f>[2]Calculations!AM670</f>
        <v>0</v>
      </c>
      <c r="AC702" s="38">
        <f>[2]Calculations!AB670</f>
        <v>0</v>
      </c>
      <c r="AD702" s="38">
        <f>[2]Calculations!AN670</f>
        <v>0</v>
      </c>
      <c r="AE702" s="38">
        <f>[2]Calculations!AC670</f>
        <v>0</v>
      </c>
      <c r="AF702" s="38">
        <f>[2]Calculations!AO670</f>
        <v>0</v>
      </c>
      <c r="AG702" s="38">
        <f>[2]Calculations!AD670</f>
        <v>0</v>
      </c>
      <c r="AH702" s="38">
        <f>[2]Calculations!AP670</f>
        <v>0</v>
      </c>
      <c r="AI702" s="38">
        <f>[2]Calculations!AE670</f>
        <v>0</v>
      </c>
      <c r="AJ702" s="38">
        <f>[2]Calculations!AQ670</f>
        <v>0</v>
      </c>
      <c r="AK702" s="38">
        <f>[2]Calculations!AF670</f>
        <v>0</v>
      </c>
      <c r="AL702" s="38">
        <f>[2]Calculations!AR670</f>
        <v>0</v>
      </c>
      <c r="AM702" s="38">
        <f>[2]Calculations!AG670</f>
        <v>0</v>
      </c>
      <c r="AN702" s="38">
        <f>[2]Calculations!AS670</f>
        <v>0</v>
      </c>
      <c r="AO702" s="38">
        <f>[2]Calculations!AH670</f>
        <v>0</v>
      </c>
      <c r="AP702" s="38">
        <f>[2]Calculations!AT670</f>
        <v>0</v>
      </c>
      <c r="AQ702" s="38">
        <f>[2]Calculations!AI670</f>
        <v>0</v>
      </c>
      <c r="AR702" s="38">
        <f>[2]Calculations!AU670</f>
        <v>0</v>
      </c>
      <c r="AS702" s="38">
        <f>[2]Calculations!AJ670</f>
        <v>0</v>
      </c>
      <c r="AT702" s="38">
        <f>[2]Calculations!AV670</f>
        <v>0</v>
      </c>
      <c r="AU702" s="38">
        <f>[2]Calculations!AK670</f>
        <v>0</v>
      </c>
      <c r="AV702" s="38">
        <f>[2]Calculations!AW670</f>
        <v>0</v>
      </c>
      <c r="AW702" s="13"/>
      <c r="AX702" s="13"/>
      <c r="AY702" s="85" t="str">
        <f>[2]Calculations!D670</f>
        <v>Land Supply 2018</v>
      </c>
    </row>
    <row r="703" spans="2:51" ht="26" x14ac:dyDescent="0.35">
      <c r="B703" s="13" t="str">
        <f>[2]Calculations!A671</f>
        <v>Whal_Cap_034</v>
      </c>
      <c r="C703" s="30" t="str">
        <f>[2]Calculations!B671</f>
        <v>Presbytery, Alexandra Road South</v>
      </c>
      <c r="D703" s="13" t="str">
        <f>[2]Calculations!C671</f>
        <v>Residential</v>
      </c>
      <c r="E703" s="38">
        <f>[2]Calculations!E671</f>
        <v>0.44178699999999999</v>
      </c>
      <c r="F703" s="38">
        <f>[2]Calculations!I671</f>
        <v>0.44178699999999999</v>
      </c>
      <c r="G703" s="38">
        <f>[2]Calculations!M671</f>
        <v>100</v>
      </c>
      <c r="H703" s="38">
        <f>[2]Calculations!H671</f>
        <v>0</v>
      </c>
      <c r="I703" s="38">
        <f>[2]Calculations!L671</f>
        <v>0</v>
      </c>
      <c r="J703" s="38">
        <f>[2]Calculations!G671</f>
        <v>0</v>
      </c>
      <c r="K703" s="38">
        <f>[2]Calculations!K671</f>
        <v>0</v>
      </c>
      <c r="L703" s="38">
        <f>[2]Calculations!F671</f>
        <v>0</v>
      </c>
      <c r="M703" s="38">
        <f>[2]Calculations!J671</f>
        <v>0</v>
      </c>
      <c r="N703" s="38">
        <f>[2]Calculations!V671</f>
        <v>0.44178748000500001</v>
      </c>
      <c r="O703" s="38">
        <f>[2]Calculations!W671</f>
        <v>100.00010865077516</v>
      </c>
      <c r="P703" s="38">
        <f>[2]Calculations!O671</f>
        <v>0</v>
      </c>
      <c r="Q703" s="38">
        <f>[2]Calculations!S671</f>
        <v>0</v>
      </c>
      <c r="R703" s="38">
        <f>[2]Calculations!Q671</f>
        <v>0</v>
      </c>
      <c r="S703" s="38">
        <f>[2]Calculations!T671</f>
        <v>0</v>
      </c>
      <c r="T703" s="38">
        <f>[2]Calculations!R671</f>
        <v>0</v>
      </c>
      <c r="U703" s="38">
        <f>[2]Calculations!U671</f>
        <v>0</v>
      </c>
      <c r="V703" s="38" t="str">
        <f>[2]Calculations!X671</f>
        <v>Not Modelled</v>
      </c>
      <c r="W703" s="38" t="str">
        <f>[2]Calculations!Y671</f>
        <v>N/A</v>
      </c>
      <c r="X703" s="38" t="s">
        <v>100</v>
      </c>
      <c r="Y703" s="73" t="s">
        <v>106</v>
      </c>
      <c r="Z703" s="74" t="s">
        <v>107</v>
      </c>
      <c r="AA703" s="38">
        <f>[2]Calculations!AA671</f>
        <v>0</v>
      </c>
      <c r="AB703" s="38">
        <f>[2]Calculations!AM671</f>
        <v>0</v>
      </c>
      <c r="AC703" s="38">
        <f>[2]Calculations!AB671</f>
        <v>0</v>
      </c>
      <c r="AD703" s="38">
        <f>[2]Calculations!AN671</f>
        <v>0</v>
      </c>
      <c r="AE703" s="38">
        <f>[2]Calculations!AC671</f>
        <v>0</v>
      </c>
      <c r="AF703" s="38">
        <f>[2]Calculations!AO671</f>
        <v>0</v>
      </c>
      <c r="AG703" s="38">
        <f>[2]Calculations!AD671</f>
        <v>0</v>
      </c>
      <c r="AH703" s="38">
        <f>[2]Calculations!AP671</f>
        <v>0</v>
      </c>
      <c r="AI703" s="38">
        <f>[2]Calculations!AE671</f>
        <v>0</v>
      </c>
      <c r="AJ703" s="38">
        <f>[2]Calculations!AQ671</f>
        <v>0</v>
      </c>
      <c r="AK703" s="38">
        <f>[2]Calculations!AF671</f>
        <v>0</v>
      </c>
      <c r="AL703" s="38">
        <f>[2]Calculations!AR671</f>
        <v>0</v>
      </c>
      <c r="AM703" s="38">
        <f>[2]Calculations!AG671</f>
        <v>0</v>
      </c>
      <c r="AN703" s="38">
        <f>[2]Calculations!AS671</f>
        <v>0</v>
      </c>
      <c r="AO703" s="38">
        <f>[2]Calculations!AH671</f>
        <v>0</v>
      </c>
      <c r="AP703" s="38">
        <f>[2]Calculations!AT671</f>
        <v>0</v>
      </c>
      <c r="AQ703" s="38">
        <f>[2]Calculations!AI671</f>
        <v>0</v>
      </c>
      <c r="AR703" s="38">
        <f>[2]Calculations!AU671</f>
        <v>0</v>
      </c>
      <c r="AS703" s="38">
        <f>[2]Calculations!AJ671</f>
        <v>0</v>
      </c>
      <c r="AT703" s="38">
        <f>[2]Calculations!AV671</f>
        <v>0</v>
      </c>
      <c r="AU703" s="38">
        <f>[2]Calculations!AK671</f>
        <v>0</v>
      </c>
      <c r="AV703" s="38">
        <f>[2]Calculations!AW671</f>
        <v>0</v>
      </c>
      <c r="AW703" s="13"/>
      <c r="AX703" s="13"/>
      <c r="AY703" s="85" t="str">
        <f>[2]Calculations!D671</f>
        <v>Land Supply 2018</v>
      </c>
    </row>
    <row r="704" spans="2:51" ht="14.5" x14ac:dyDescent="0.35">
      <c r="B704" s="13" t="str">
        <f>[2]Calculations!A672</f>
        <v>Whal_Cap_703</v>
      </c>
      <c r="C704" s="30" t="str">
        <f>[2]Calculations!B672</f>
        <v>Former hospital, Whalley Road</v>
      </c>
      <c r="D704" s="13" t="str">
        <f>[2]Calculations!C672</f>
        <v>Residential</v>
      </c>
      <c r="E704" s="38">
        <f>[2]Calculations!E672</f>
        <v>1.18526</v>
      </c>
      <c r="F704" s="38">
        <f>[2]Calculations!I672</f>
        <v>1.18526</v>
      </c>
      <c r="G704" s="38">
        <f>[2]Calculations!M672</f>
        <v>100</v>
      </c>
      <c r="H704" s="38">
        <f>[2]Calculations!H672</f>
        <v>0</v>
      </c>
      <c r="I704" s="38">
        <f>[2]Calculations!L672</f>
        <v>0</v>
      </c>
      <c r="J704" s="38">
        <f>[2]Calculations!G672</f>
        <v>0</v>
      </c>
      <c r="K704" s="38">
        <f>[2]Calculations!K672</f>
        <v>0</v>
      </c>
      <c r="L704" s="38">
        <f>[2]Calculations!F672</f>
        <v>0</v>
      </c>
      <c r="M704" s="38">
        <f>[2]Calculations!J672</f>
        <v>0</v>
      </c>
      <c r="N704" s="38">
        <f>[2]Calculations!V672</f>
        <v>1.02591286177</v>
      </c>
      <c r="O704" s="38">
        <f>[2]Calculations!W672</f>
        <v>86.555933868518295</v>
      </c>
      <c r="P704" s="38">
        <f>[2]Calculations!O672</f>
        <v>2.0566000000000001E-2</v>
      </c>
      <c r="Q704" s="38">
        <f>[2]Calculations!S672</f>
        <v>1.7351467188633718</v>
      </c>
      <c r="R704" s="38">
        <f>[2]Calculations!Q672</f>
        <v>0</v>
      </c>
      <c r="S704" s="38">
        <f>[2]Calculations!T672</f>
        <v>0</v>
      </c>
      <c r="T704" s="38">
        <f>[2]Calculations!R672</f>
        <v>0</v>
      </c>
      <c r="U704" s="38">
        <f>[2]Calculations!U672</f>
        <v>0</v>
      </c>
      <c r="V704" s="38" t="str">
        <f>[2]Calculations!X672</f>
        <v>Not Modelled</v>
      </c>
      <c r="W704" s="38" t="str">
        <f>[2]Calculations!Y672</f>
        <v>N/A</v>
      </c>
      <c r="X704" s="38" t="s">
        <v>100</v>
      </c>
      <c r="Y704" s="73" t="s">
        <v>105</v>
      </c>
      <c r="Z704" s="73" t="s">
        <v>1066</v>
      </c>
      <c r="AA704" s="38">
        <f>[2]Calculations!AA672</f>
        <v>0</v>
      </c>
      <c r="AB704" s="38">
        <f>[2]Calculations!AM672</f>
        <v>0</v>
      </c>
      <c r="AC704" s="38">
        <f>[2]Calculations!AB672</f>
        <v>0</v>
      </c>
      <c r="AD704" s="38">
        <f>[2]Calculations!AN672</f>
        <v>0</v>
      </c>
      <c r="AE704" s="38">
        <f>[2]Calculations!AC672</f>
        <v>0</v>
      </c>
      <c r="AF704" s="38">
        <f>[2]Calculations!AO672</f>
        <v>0</v>
      </c>
      <c r="AG704" s="38">
        <f>[2]Calculations!AD672</f>
        <v>0</v>
      </c>
      <c r="AH704" s="38">
        <f>[2]Calculations!AP672</f>
        <v>0</v>
      </c>
      <c r="AI704" s="38">
        <f>[2]Calculations!AE672</f>
        <v>0</v>
      </c>
      <c r="AJ704" s="38">
        <f>[2]Calculations!AQ672</f>
        <v>0</v>
      </c>
      <c r="AK704" s="38">
        <f>[2]Calculations!AF672</f>
        <v>0</v>
      </c>
      <c r="AL704" s="38">
        <f>[2]Calculations!AR672</f>
        <v>0</v>
      </c>
      <c r="AM704" s="38">
        <f>[2]Calculations!AG672</f>
        <v>0</v>
      </c>
      <c r="AN704" s="38">
        <f>[2]Calculations!AS672</f>
        <v>0</v>
      </c>
      <c r="AO704" s="38">
        <f>[2]Calculations!AH672</f>
        <v>0</v>
      </c>
      <c r="AP704" s="38">
        <f>[2]Calculations!AT672</f>
        <v>0</v>
      </c>
      <c r="AQ704" s="38">
        <f>[2]Calculations!AI672</f>
        <v>0</v>
      </c>
      <c r="AR704" s="38">
        <f>[2]Calculations!AU672</f>
        <v>0</v>
      </c>
      <c r="AS704" s="38">
        <f>[2]Calculations!AJ672</f>
        <v>0</v>
      </c>
      <c r="AT704" s="38">
        <f>[2]Calculations!AV672</f>
        <v>0</v>
      </c>
      <c r="AU704" s="38">
        <f>[2]Calculations!AK672</f>
        <v>0</v>
      </c>
      <c r="AV704" s="38">
        <f>[2]Calculations!AW672</f>
        <v>0</v>
      </c>
      <c r="AW704" s="13"/>
      <c r="AX704" s="13"/>
      <c r="AY704" s="85" t="str">
        <f>[2]Calculations!D672</f>
        <v>Land Supply 2018</v>
      </c>
    </row>
    <row r="705" spans="2:51" ht="26" x14ac:dyDescent="0.35">
      <c r="B705" s="13" t="str">
        <f>[2]Calculations!A673</f>
        <v>With_Cap_014</v>
      </c>
      <c r="C705" s="30" t="str">
        <f>[2]Calculations!B673</f>
        <v>377-385 Wilmslow Road</v>
      </c>
      <c r="D705" s="13" t="str">
        <f>[2]Calculations!C673</f>
        <v>Residential</v>
      </c>
      <c r="E705" s="38">
        <f>[2]Calculations!E673</f>
        <v>0.21030299999999999</v>
      </c>
      <c r="F705" s="38">
        <f>[2]Calculations!I673</f>
        <v>0.21030299999999999</v>
      </c>
      <c r="G705" s="38">
        <f>[2]Calculations!M673</f>
        <v>100</v>
      </c>
      <c r="H705" s="38">
        <f>[2]Calculations!H673</f>
        <v>0</v>
      </c>
      <c r="I705" s="38">
        <f>[2]Calculations!L673</f>
        <v>0</v>
      </c>
      <c r="J705" s="38">
        <f>[2]Calculations!G673</f>
        <v>0</v>
      </c>
      <c r="K705" s="38">
        <f>[2]Calculations!K673</f>
        <v>0</v>
      </c>
      <c r="L705" s="38">
        <f>[2]Calculations!F673</f>
        <v>0</v>
      </c>
      <c r="M705" s="38">
        <f>[2]Calculations!J673</f>
        <v>0</v>
      </c>
      <c r="N705" s="38">
        <f>[2]Calculations!V673</f>
        <v>0</v>
      </c>
      <c r="O705" s="38">
        <f>[2]Calculations!W673</f>
        <v>0</v>
      </c>
      <c r="P705" s="38">
        <f>[2]Calculations!O673</f>
        <v>0</v>
      </c>
      <c r="Q705" s="38">
        <f>[2]Calculations!S673</f>
        <v>0</v>
      </c>
      <c r="R705" s="38">
        <f>[2]Calculations!Q673</f>
        <v>0</v>
      </c>
      <c r="S705" s="38">
        <f>[2]Calculations!T673</f>
        <v>0</v>
      </c>
      <c r="T705" s="38">
        <f>[2]Calculations!R673</f>
        <v>0</v>
      </c>
      <c r="U705" s="38">
        <f>[2]Calculations!U673</f>
        <v>0</v>
      </c>
      <c r="V705" s="38" t="str">
        <f>[2]Calculations!X673</f>
        <v>Not Modelled</v>
      </c>
      <c r="W705" s="38" t="str">
        <f>[2]Calculations!Y673</f>
        <v>N/A</v>
      </c>
      <c r="X705" s="38" t="s">
        <v>100</v>
      </c>
      <c r="Y705" s="73" t="s">
        <v>106</v>
      </c>
      <c r="Z705" s="74" t="s">
        <v>107</v>
      </c>
      <c r="AA705" s="38">
        <f>[2]Calculations!AA673</f>
        <v>0</v>
      </c>
      <c r="AB705" s="38">
        <f>[2]Calculations!AM673</f>
        <v>0</v>
      </c>
      <c r="AC705" s="38">
        <f>[2]Calculations!AB673</f>
        <v>0</v>
      </c>
      <c r="AD705" s="38">
        <f>[2]Calculations!AN673</f>
        <v>0</v>
      </c>
      <c r="AE705" s="38">
        <f>[2]Calculations!AC673</f>
        <v>0</v>
      </c>
      <c r="AF705" s="38">
        <f>[2]Calculations!AO673</f>
        <v>0</v>
      </c>
      <c r="AG705" s="38">
        <f>[2]Calculations!AD673</f>
        <v>0</v>
      </c>
      <c r="AH705" s="38">
        <f>[2]Calculations!AP673</f>
        <v>0</v>
      </c>
      <c r="AI705" s="38">
        <f>[2]Calculations!AE673</f>
        <v>0</v>
      </c>
      <c r="AJ705" s="38">
        <f>[2]Calculations!AQ673</f>
        <v>0</v>
      </c>
      <c r="AK705" s="38">
        <f>[2]Calculations!AF673</f>
        <v>0</v>
      </c>
      <c r="AL705" s="38">
        <f>[2]Calculations!AR673</f>
        <v>0</v>
      </c>
      <c r="AM705" s="38">
        <f>[2]Calculations!AG673</f>
        <v>0</v>
      </c>
      <c r="AN705" s="38">
        <f>[2]Calculations!AS673</f>
        <v>0</v>
      </c>
      <c r="AO705" s="38">
        <f>[2]Calculations!AH673</f>
        <v>0</v>
      </c>
      <c r="AP705" s="38">
        <f>[2]Calculations!AT673</f>
        <v>0</v>
      </c>
      <c r="AQ705" s="38">
        <f>[2]Calculations!AI673</f>
        <v>0</v>
      </c>
      <c r="AR705" s="38">
        <f>[2]Calculations!AU673</f>
        <v>0</v>
      </c>
      <c r="AS705" s="38">
        <f>[2]Calculations!AJ673</f>
        <v>0</v>
      </c>
      <c r="AT705" s="38">
        <f>[2]Calculations!AV673</f>
        <v>0</v>
      </c>
      <c r="AU705" s="38">
        <f>[2]Calculations!AK673</f>
        <v>0</v>
      </c>
      <c r="AV705" s="38">
        <f>[2]Calculations!AW673</f>
        <v>0</v>
      </c>
      <c r="AW705" s="13"/>
      <c r="AX705" s="13"/>
      <c r="AY705" s="85" t="str">
        <f>[2]Calculations!D673</f>
        <v>Land Supply 2018</v>
      </c>
    </row>
    <row r="706" spans="2:51" ht="14.5" x14ac:dyDescent="0.35">
      <c r="B706" s="13" t="str">
        <f>[2]Calculations!A674</f>
        <v>Wood_Cap_600</v>
      </c>
      <c r="C706" s="30" t="str">
        <f>[2]Calculations!B674</f>
        <v>Wythenshawe Town Centre</v>
      </c>
      <c r="D706" s="13" t="str">
        <f>[2]Calculations!C674</f>
        <v>Residential</v>
      </c>
      <c r="E706" s="38">
        <f>[2]Calculations!E674</f>
        <v>9.1211500000000001</v>
      </c>
      <c r="F706" s="38">
        <f>[2]Calculations!I674</f>
        <v>9.1211500000000001</v>
      </c>
      <c r="G706" s="38">
        <f>[2]Calculations!M674</f>
        <v>100</v>
      </c>
      <c r="H706" s="38">
        <f>[2]Calculations!H674</f>
        <v>0</v>
      </c>
      <c r="I706" s="38">
        <f>[2]Calculations!L674</f>
        <v>0</v>
      </c>
      <c r="J706" s="38">
        <f>[2]Calculations!G674</f>
        <v>0</v>
      </c>
      <c r="K706" s="38">
        <f>[2]Calculations!K674</f>
        <v>0</v>
      </c>
      <c r="L706" s="38">
        <f>[2]Calculations!F674</f>
        <v>0</v>
      </c>
      <c r="M706" s="38">
        <f>[2]Calculations!J674</f>
        <v>0</v>
      </c>
      <c r="N706" s="38">
        <f>[2]Calculations!V674</f>
        <v>0</v>
      </c>
      <c r="O706" s="38">
        <f>[2]Calculations!W674</f>
        <v>0</v>
      </c>
      <c r="P706" s="38">
        <f>[2]Calculations!O674</f>
        <v>1.0658764098199001</v>
      </c>
      <c r="Q706" s="38">
        <f>[2]Calculations!S674</f>
        <v>11.685767801427453</v>
      </c>
      <c r="R706" s="38">
        <f>[2]Calculations!Q674</f>
        <v>0.20961440981990001</v>
      </c>
      <c r="S706" s="38">
        <f>[2]Calculations!T674</f>
        <v>2.2981138323555692</v>
      </c>
      <c r="T706" s="38">
        <f>[2]Calculations!R674</f>
        <v>4.3872399999900002E-2</v>
      </c>
      <c r="U706" s="38">
        <f>[2]Calculations!U674</f>
        <v>0.48099636558876901</v>
      </c>
      <c r="V706" s="38" t="str">
        <f>[2]Calculations!X674</f>
        <v>Not Modelled</v>
      </c>
      <c r="W706" s="38" t="str">
        <f>[2]Calculations!Y674</f>
        <v>N/A</v>
      </c>
      <c r="X706" s="38" t="s">
        <v>100</v>
      </c>
      <c r="Y706" s="73" t="s">
        <v>105</v>
      </c>
      <c r="Z706" s="73" t="s">
        <v>1066</v>
      </c>
      <c r="AA706" s="38">
        <f>[2]Calculations!AA674</f>
        <v>0</v>
      </c>
      <c r="AB706" s="38">
        <f>[2]Calculations!AM674</f>
        <v>0</v>
      </c>
      <c r="AC706" s="38">
        <f>[2]Calculations!AB674</f>
        <v>0</v>
      </c>
      <c r="AD706" s="38">
        <f>[2]Calculations!AN674</f>
        <v>0</v>
      </c>
      <c r="AE706" s="38">
        <f>[2]Calculations!AC674</f>
        <v>0</v>
      </c>
      <c r="AF706" s="38">
        <f>[2]Calculations!AO674</f>
        <v>0</v>
      </c>
      <c r="AG706" s="38">
        <f>[2]Calculations!AD674</f>
        <v>0</v>
      </c>
      <c r="AH706" s="38">
        <f>[2]Calculations!AP674</f>
        <v>0</v>
      </c>
      <c r="AI706" s="38">
        <f>[2]Calculations!AE674</f>
        <v>0</v>
      </c>
      <c r="AJ706" s="38">
        <f>[2]Calculations!AQ674</f>
        <v>0</v>
      </c>
      <c r="AK706" s="38">
        <f>[2]Calculations!AF674</f>
        <v>0</v>
      </c>
      <c r="AL706" s="38">
        <f>[2]Calculations!AR674</f>
        <v>0</v>
      </c>
      <c r="AM706" s="38">
        <f>[2]Calculations!AG674</f>
        <v>0</v>
      </c>
      <c r="AN706" s="38">
        <f>[2]Calculations!AS674</f>
        <v>0</v>
      </c>
      <c r="AO706" s="38">
        <f>[2]Calculations!AH674</f>
        <v>0</v>
      </c>
      <c r="AP706" s="38">
        <f>[2]Calculations!AT674</f>
        <v>0</v>
      </c>
      <c r="AQ706" s="38">
        <f>[2]Calculations!AI674</f>
        <v>0</v>
      </c>
      <c r="AR706" s="38">
        <f>[2]Calculations!AU674</f>
        <v>0</v>
      </c>
      <c r="AS706" s="38">
        <f>[2]Calculations!AJ674</f>
        <v>0</v>
      </c>
      <c r="AT706" s="38">
        <f>[2]Calculations!AV674</f>
        <v>0</v>
      </c>
      <c r="AU706" s="38">
        <f>[2]Calculations!AK674</f>
        <v>0</v>
      </c>
      <c r="AV706" s="38">
        <f>[2]Calculations!AW674</f>
        <v>0</v>
      </c>
      <c r="AW706" s="13"/>
      <c r="AX706" s="13"/>
      <c r="AY706" s="85" t="str">
        <f>[2]Calculations!D674</f>
        <v>Land Supply 2018</v>
      </c>
    </row>
  </sheetData>
  <autoFilter ref="A33:AY706"/>
  <mergeCells count="38">
    <mergeCell ref="F9:M9"/>
    <mergeCell ref="N9:O10"/>
    <mergeCell ref="P9:U9"/>
    <mergeCell ref="V9:W9"/>
    <mergeCell ref="F10:G10"/>
    <mergeCell ref="H10:I10"/>
    <mergeCell ref="J10:K10"/>
    <mergeCell ref="L10:M10"/>
    <mergeCell ref="P10:Q10"/>
    <mergeCell ref="R10:S10"/>
    <mergeCell ref="T10:U10"/>
    <mergeCell ref="V10:W10"/>
    <mergeCell ref="C27:C31"/>
    <mergeCell ref="F31:M31"/>
    <mergeCell ref="N31:O32"/>
    <mergeCell ref="P31:U31"/>
    <mergeCell ref="V31:W31"/>
    <mergeCell ref="AK32:AL32"/>
    <mergeCell ref="AA31:AL31"/>
    <mergeCell ref="AM31:AV31"/>
    <mergeCell ref="F32:G32"/>
    <mergeCell ref="H32:I32"/>
    <mergeCell ref="J32:K32"/>
    <mergeCell ref="L32:M32"/>
    <mergeCell ref="P32:Q32"/>
    <mergeCell ref="R32:S32"/>
    <mergeCell ref="T32:U32"/>
    <mergeCell ref="V32:W32"/>
    <mergeCell ref="AA32:AB32"/>
    <mergeCell ref="AC32:AD32"/>
    <mergeCell ref="AE32:AF32"/>
    <mergeCell ref="AG32:AH32"/>
    <mergeCell ref="AI32:AJ32"/>
    <mergeCell ref="AM32:AN32"/>
    <mergeCell ref="AO32:AP32"/>
    <mergeCell ref="AQ32:AR32"/>
    <mergeCell ref="AS32:AT32"/>
    <mergeCell ref="AU32:AV32"/>
  </mergeCells>
  <conditionalFormatting sqref="AX89 AW90:AX706 AY34:AY706 AW35:AX88 B34:AX34 B35:AV706">
    <cfRule type="expression" dxfId="145" priority="8">
      <formula>$M34&gt;0</formula>
    </cfRule>
    <cfRule type="expression" dxfId="144" priority="9">
      <formula>#REF!&gt;0</formula>
    </cfRule>
    <cfRule type="expression" dxfId="143" priority="10">
      <formula>$K34&gt;0</formula>
    </cfRule>
    <cfRule type="expression" dxfId="142" priority="11">
      <formula>$I34&gt;0</formula>
    </cfRule>
    <cfRule type="expression" dxfId="141" priority="12">
      <formula>$Q34&gt;0</formula>
    </cfRule>
    <cfRule type="expression" dxfId="140" priority="13">
      <formula>$S34&gt;0</formula>
    </cfRule>
    <cfRule type="expression" dxfId="139" priority="14">
      <formula>$U34&gt;0</formula>
    </cfRule>
  </conditionalFormatting>
  <conditionalFormatting sqref="AW89">
    <cfRule type="expression" dxfId="138" priority="1">
      <formula>$M89&gt;0</formula>
    </cfRule>
    <cfRule type="expression" dxfId="137" priority="2">
      <formula>#REF!&gt;0</formula>
    </cfRule>
    <cfRule type="expression" dxfId="136" priority="3">
      <formula>$K89&gt;0</formula>
    </cfRule>
    <cfRule type="expression" dxfId="135" priority="4">
      <formula>$I89&gt;0</formula>
    </cfRule>
    <cfRule type="expression" dxfId="134" priority="5">
      <formula>$Q89&gt;0</formula>
    </cfRule>
    <cfRule type="expression" dxfId="133" priority="6">
      <formula>$S89&gt;0</formula>
    </cfRule>
    <cfRule type="expression" dxfId="132" priority="7">
      <formula>$U89&gt;0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Y645"/>
  <sheetViews>
    <sheetView zoomScale="80" zoomScaleNormal="80" workbookViewId="0">
      <selection activeCell="D9" sqref="D9"/>
    </sheetView>
  </sheetViews>
  <sheetFormatPr defaultColWidth="9.1796875" defaultRowHeight="12.5" x14ac:dyDescent="0.25"/>
  <cols>
    <col min="1" max="1" width="2.54296875" style="14" customWidth="1"/>
    <col min="2" max="2" width="27.7265625" style="14" customWidth="1"/>
    <col min="3" max="3" width="34.26953125" style="14" customWidth="1"/>
    <col min="4" max="4" width="22.1796875" style="14" customWidth="1"/>
    <col min="5" max="5" width="14.54296875" style="14" customWidth="1"/>
    <col min="6" max="23" width="12.7265625" style="14" customWidth="1"/>
    <col min="24" max="24" width="35.453125" style="14" customWidth="1"/>
    <col min="25" max="25" width="35.81640625" style="14" customWidth="1"/>
    <col min="26" max="26" width="35.81640625" style="37" customWidth="1"/>
    <col min="27" max="27" width="13" style="14" customWidth="1"/>
    <col min="28" max="28" width="12.54296875" style="14" customWidth="1"/>
    <col min="29" max="29" width="14.7265625" style="14" customWidth="1"/>
    <col min="30" max="30" width="14.26953125" style="14" customWidth="1"/>
    <col min="31" max="31" width="12.54296875" style="14" customWidth="1"/>
    <col min="32" max="32" width="13" style="14" customWidth="1"/>
    <col min="33" max="33" width="12.81640625" style="14" customWidth="1"/>
    <col min="34" max="34" width="11.7265625" style="14" customWidth="1"/>
    <col min="35" max="35" width="14" style="14" customWidth="1"/>
    <col min="36" max="36" width="11.81640625" style="14" customWidth="1"/>
    <col min="37" max="37" width="13.26953125" style="14" customWidth="1"/>
    <col min="38" max="38" width="11.1796875" style="14" customWidth="1"/>
    <col min="39" max="39" width="13.81640625" style="14" customWidth="1"/>
    <col min="40" max="40" width="12.7265625" style="14" customWidth="1"/>
    <col min="41" max="41" width="16" style="14" customWidth="1"/>
    <col min="42" max="42" width="13.453125" style="14" customWidth="1"/>
    <col min="43" max="43" width="15.54296875" style="14" customWidth="1"/>
    <col min="44" max="44" width="11.1796875" style="14" customWidth="1"/>
    <col min="45" max="45" width="14" style="14" customWidth="1"/>
    <col min="46" max="46" width="17" style="14" customWidth="1"/>
    <col min="47" max="47" width="16" style="14" customWidth="1"/>
    <col min="48" max="48" width="15.54296875" style="14" customWidth="1"/>
    <col min="49" max="50" width="29.26953125" style="14" customWidth="1"/>
    <col min="51" max="51" width="29.453125" style="14" customWidth="1"/>
    <col min="52" max="16384" width="9.1796875" style="14"/>
  </cols>
  <sheetData>
    <row r="7" spans="2:24" ht="18" x14ac:dyDescent="0.4">
      <c r="C7" s="4"/>
      <c r="D7" s="1"/>
      <c r="E7" s="1"/>
      <c r="F7" s="29" t="s">
        <v>9</v>
      </c>
      <c r="G7" s="1"/>
      <c r="H7" s="1"/>
      <c r="I7" s="1"/>
      <c r="J7" s="1"/>
      <c r="K7" s="1"/>
      <c r="L7" s="1"/>
      <c r="M7" s="1"/>
      <c r="N7" s="1"/>
      <c r="O7" s="1"/>
      <c r="P7" s="1"/>
      <c r="Q7" s="1"/>
      <c r="R7" s="1"/>
      <c r="S7" s="1"/>
      <c r="T7" s="1"/>
      <c r="U7" s="1"/>
      <c r="V7" s="1"/>
      <c r="W7" s="1"/>
      <c r="X7" s="1"/>
    </row>
    <row r="8" spans="2:24" ht="20" x14ac:dyDescent="0.4">
      <c r="B8" s="15" t="s">
        <v>1081</v>
      </c>
      <c r="C8" s="1"/>
      <c r="D8" s="1"/>
      <c r="E8" s="1"/>
      <c r="F8" s="1"/>
      <c r="G8" s="1"/>
      <c r="H8" s="1"/>
      <c r="I8" s="1"/>
      <c r="J8" s="1"/>
      <c r="K8" s="1"/>
      <c r="L8" s="1"/>
      <c r="M8" s="1"/>
      <c r="N8" s="1"/>
      <c r="O8" s="1"/>
      <c r="P8" s="1"/>
      <c r="Q8" s="1"/>
      <c r="R8" s="1"/>
      <c r="S8" s="1"/>
      <c r="T8" s="1"/>
      <c r="U8" s="1"/>
      <c r="V8" s="1"/>
      <c r="W8" s="1"/>
      <c r="X8" s="1"/>
    </row>
    <row r="9" spans="2:24" ht="24" customHeight="1" x14ac:dyDescent="0.4">
      <c r="B9" s="16" t="s">
        <v>37</v>
      </c>
      <c r="C9" s="1"/>
      <c r="D9" s="1"/>
      <c r="E9" s="1"/>
      <c r="F9" s="92" t="s">
        <v>43</v>
      </c>
      <c r="G9" s="93"/>
      <c r="H9" s="93"/>
      <c r="I9" s="93"/>
      <c r="J9" s="93"/>
      <c r="K9" s="93"/>
      <c r="L9" s="93"/>
      <c r="M9" s="94"/>
      <c r="N9" s="95" t="s">
        <v>50</v>
      </c>
      <c r="O9" s="96"/>
      <c r="P9" s="92" t="s">
        <v>39</v>
      </c>
      <c r="Q9" s="93"/>
      <c r="R9" s="93"/>
      <c r="S9" s="93"/>
      <c r="T9" s="93"/>
      <c r="U9" s="94"/>
      <c r="V9" s="106" t="s">
        <v>1082</v>
      </c>
      <c r="W9" s="106"/>
      <c r="X9" s="1"/>
    </row>
    <row r="10" spans="2:24" ht="34.5" customHeight="1" x14ac:dyDescent="0.35">
      <c r="B10" s="3">
        <v>43517</v>
      </c>
      <c r="C10" s="1"/>
      <c r="D10" s="1"/>
      <c r="E10" s="1"/>
      <c r="F10" s="92" t="s">
        <v>11</v>
      </c>
      <c r="G10" s="94"/>
      <c r="H10" s="92" t="s">
        <v>12</v>
      </c>
      <c r="I10" s="94"/>
      <c r="J10" s="92" t="s">
        <v>13</v>
      </c>
      <c r="K10" s="94"/>
      <c r="L10" s="92" t="s">
        <v>14</v>
      </c>
      <c r="M10" s="94"/>
      <c r="N10" s="97"/>
      <c r="O10" s="98"/>
      <c r="P10" s="92" t="s">
        <v>42</v>
      </c>
      <c r="Q10" s="94"/>
      <c r="R10" s="92" t="s">
        <v>41</v>
      </c>
      <c r="S10" s="94"/>
      <c r="T10" s="92" t="s">
        <v>40</v>
      </c>
      <c r="U10" s="94"/>
      <c r="V10" s="106" t="s">
        <v>212</v>
      </c>
      <c r="W10" s="106"/>
      <c r="X10" s="1"/>
    </row>
    <row r="11" spans="2:24" ht="30" customHeight="1" x14ac:dyDescent="0.25">
      <c r="C11" s="72" t="s">
        <v>15</v>
      </c>
      <c r="D11" s="72" t="s">
        <v>16</v>
      </c>
      <c r="E11" s="72" t="s">
        <v>17</v>
      </c>
      <c r="F11" s="72" t="s">
        <v>17</v>
      </c>
      <c r="G11" s="72" t="s">
        <v>18</v>
      </c>
      <c r="H11" s="72" t="s">
        <v>17</v>
      </c>
      <c r="I11" s="72" t="s">
        <v>19</v>
      </c>
      <c r="J11" s="72" t="s">
        <v>17</v>
      </c>
      <c r="K11" s="72" t="s">
        <v>19</v>
      </c>
      <c r="L11" s="72" t="s">
        <v>17</v>
      </c>
      <c r="M11" s="72" t="s">
        <v>19</v>
      </c>
      <c r="N11" s="72" t="s">
        <v>17</v>
      </c>
      <c r="O11" s="72" t="s">
        <v>19</v>
      </c>
      <c r="P11" s="72" t="s">
        <v>17</v>
      </c>
      <c r="Q11" s="72" t="s">
        <v>19</v>
      </c>
      <c r="R11" s="72" t="s">
        <v>17</v>
      </c>
      <c r="S11" s="72" t="s">
        <v>19</v>
      </c>
      <c r="T11" s="72" t="s">
        <v>17</v>
      </c>
      <c r="U11" s="72" t="s">
        <v>19</v>
      </c>
      <c r="V11" s="72" t="s">
        <v>17</v>
      </c>
      <c r="W11" s="72" t="s">
        <v>19</v>
      </c>
      <c r="X11" s="1"/>
    </row>
    <row r="12" spans="2:24" x14ac:dyDescent="0.25">
      <c r="C12" s="86" t="s">
        <v>36</v>
      </c>
      <c r="D12" s="5">
        <f>COUNTIF($D$34:$D$645, "Residential")</f>
        <v>520</v>
      </c>
      <c r="E12" s="6">
        <f>SUMIF($D$34:$D$645, "Residential", $E$34:$E$645)</f>
        <v>983.06763411606948</v>
      </c>
      <c r="F12" s="6">
        <f>SUMIF($D$34:$D$645, "Residential", $F$34:$F$645)</f>
        <v>941.61072855441728</v>
      </c>
      <c r="G12" s="7">
        <f>COUNTIFS($D$34:$D$645, "Residential", $G$34:$G$645, "=100")</f>
        <v>457</v>
      </c>
      <c r="H12" s="6">
        <f>SUMIF($D$34:$D$645, "Residential", $H$34:$H$645)</f>
        <v>22.53428310047908</v>
      </c>
      <c r="I12" s="7">
        <f>COUNTIFS($D$34:$D$645, "Residential", $I$34:$I$645, "&gt;0")</f>
        <v>49</v>
      </c>
      <c r="J12" s="6">
        <f>SUMIF($D$34:$D$645, "Residential", $J$34:$J$645)</f>
        <v>10.274108378436559</v>
      </c>
      <c r="K12" s="7">
        <f>COUNTIFS($D$34:$D$645, "Residential", $K$34:$K$645, "&gt;0")</f>
        <v>41</v>
      </c>
      <c r="L12" s="6">
        <f>SUMIF($D$34:$D$645, "Residential", $L$34:$L$645)</f>
        <v>8.6485140827360389</v>
      </c>
      <c r="M12" s="7">
        <f>COUNTIFS($D$34:$D$645, "Residential", $M$34:$M$645, "&gt;0")</f>
        <v>40</v>
      </c>
      <c r="N12" s="7">
        <f t="shared" ref="N12:N23" si="0">SUMIF($D$34:$D$645, $C12, $N$34:$N$645)</f>
        <v>63.963395302244905</v>
      </c>
      <c r="O12" s="7">
        <f t="shared" ref="O12:O23" si="1">COUNTIFS($D$34:$D$645, $C12, $O$34:$O$645, "&gt;0")</f>
        <v>59</v>
      </c>
      <c r="P12" s="6">
        <f>SUMIF($D$34:$D$645, "Residential", $P$34:$P$645)</f>
        <v>119.28901654632446</v>
      </c>
      <c r="Q12" s="5">
        <f>COUNTIFS($D$34:$D$645, "Residential", $Q$34:$Q$645, "&gt;0")</f>
        <v>356</v>
      </c>
      <c r="R12" s="6">
        <f>SUMIF($D$34:$D$645, "Residential", $R$34:$R$645)</f>
        <v>50.009861428446371</v>
      </c>
      <c r="S12" s="5">
        <f>COUNTIFS($D$34:$D$645, "Residential", $S$34:$S$645, "&gt;0")</f>
        <v>248</v>
      </c>
      <c r="T12" s="6">
        <f>SUMIF($D$34:$D$645, "Residential", $T$34:$T$645)</f>
        <v>29.479570965775995</v>
      </c>
      <c r="U12" s="5">
        <f>COUNTIFS($D$34:$D$645, "Residential", $U$34:$U$645, "&gt;0")</f>
        <v>187</v>
      </c>
      <c r="V12" s="6">
        <f t="shared" ref="V12:V23" si="2">SUMIF($D$34:$D$645, $C12, $V$34:$V$645)</f>
        <v>23.477900372503797</v>
      </c>
      <c r="W12" s="5">
        <f t="shared" ref="W12:W23" si="3">COUNTIFS($D$34:$D$645, $C12, $W$34:$W$645, "&gt;0")</f>
        <v>27</v>
      </c>
      <c r="X12" s="1"/>
    </row>
    <row r="13" spans="2:24" x14ac:dyDescent="0.25">
      <c r="C13" s="86" t="s">
        <v>1083</v>
      </c>
      <c r="D13" s="5">
        <f>COUNTIF($D$34:$D$645, "Industrial and Warehousing")</f>
        <v>34</v>
      </c>
      <c r="E13" s="6">
        <f>SUMIF($D$34:$D$645, "Industrial and Warehousing", $E$34:$E$645)</f>
        <v>75.054546663749989</v>
      </c>
      <c r="F13" s="6">
        <f>SUMIF($D$34:$D$645, "Industrial and Warehousing", $F$34:$F$645)</f>
        <v>69.230643844231608</v>
      </c>
      <c r="G13" s="7">
        <f>COUNTIFS($D$34:$D$645, "Industrial and Warehousing", $G$34:$G$645, "=100")</f>
        <v>27</v>
      </c>
      <c r="H13" s="6">
        <f>SUMIF($D$34:$D$645, "Industrial and Warehousing", $H$34:$H$645)</f>
        <v>3.5031559155198004</v>
      </c>
      <c r="I13" s="7">
        <f>COUNTIFS($D$34:$D$645, "Industrial and Warehousing", $I$34:$I$645, "&gt;0")</f>
        <v>4</v>
      </c>
      <c r="J13" s="6">
        <f>SUMIF($D$34:$D$645, "Industrial and Warehousing", $J$34:$J$645)</f>
        <v>1.7835599305006</v>
      </c>
      <c r="K13" s="7">
        <f>COUNTIFS($D$34:$D$645, "Industrial and Warehousing", $K$34:$K$645, "&gt;0")</f>
        <v>5</v>
      </c>
      <c r="L13" s="6">
        <f>SUMIF($D$34:$D$645, "Industrial and Warehousing", $L$34:$L$645)</f>
        <v>0.53718697349798894</v>
      </c>
      <c r="M13" s="7">
        <f>COUNTIFS($D$34:$D$645, "Industrial and Warehousing", $M$34:$M$645, "&gt;0")</f>
        <v>7</v>
      </c>
      <c r="N13" s="7">
        <f t="shared" si="0"/>
        <v>0.487574739998</v>
      </c>
      <c r="O13" s="7">
        <f t="shared" si="1"/>
        <v>1</v>
      </c>
      <c r="P13" s="6">
        <f>SUMIF($D$34:$D$645, "Industrial and Warehousing", $P$34:$P$645)</f>
        <v>15.120077519869771</v>
      </c>
      <c r="Q13" s="5">
        <f>COUNTIFS($D$34:$D$645, "Industrial and Warehousing", $Q$34:$Q$645, "&gt;0")</f>
        <v>30</v>
      </c>
      <c r="R13" s="6">
        <f>SUMIF($D$34:$D$645, "Industrial and Warehousing", $R$34:$R$645)</f>
        <v>5.9619566577069465</v>
      </c>
      <c r="S13" s="5">
        <f>COUNTIFS($D$34:$D$645, "Industrial and Warehousing", $S$34:$S$645, "&gt;0")</f>
        <v>25</v>
      </c>
      <c r="T13" s="6">
        <f>SUMIF($D$34:$D$645, "Industrial and Warehousing", $T$34:$T$645)</f>
        <v>3.4063044319800566</v>
      </c>
      <c r="U13" s="5">
        <f>COUNTIFS($D$34:$D$645, "Industrial and Warehousing", $U$34:$U$645, "&gt;0")</f>
        <v>21</v>
      </c>
      <c r="V13" s="6">
        <f t="shared" si="2"/>
        <v>4.2588640641882005</v>
      </c>
      <c r="W13" s="5">
        <f t="shared" si="3"/>
        <v>4</v>
      </c>
      <c r="X13" s="1"/>
    </row>
    <row r="14" spans="2:24" x14ac:dyDescent="0.25">
      <c r="C14" s="86" t="s">
        <v>1084</v>
      </c>
      <c r="D14" s="5">
        <f>COUNTIF($D$34:$D$645, "Industrial / warehousing / Other use")</f>
        <v>4</v>
      </c>
      <c r="E14" s="6">
        <f>SUMIF($D$34:$D$645, "Industrial / warehousing / Other use", $E$34:$E$645)</f>
        <v>71.391899428139993</v>
      </c>
      <c r="F14" s="6">
        <f>SUMIF($D$34:$D$645, "Industrial / warehousing / Other use", $F$34:$F$645)</f>
        <v>71.391899428139993</v>
      </c>
      <c r="G14" s="7">
        <f>COUNTIFS($D$34:$D$645, "Industrial / warehousing / Other use", $G$34:$G$645, "=100")</f>
        <v>4</v>
      </c>
      <c r="H14" s="6">
        <f>SUMIF($D$34:$D$645, "Industrial / warehousing / Other use", $H$34:$H$645)</f>
        <v>0</v>
      </c>
      <c r="I14" s="7">
        <f>COUNTIFS($D$34:$D$645, "Industrial / warehousing / Other use", $I$34:$I$645, "&gt;0")</f>
        <v>0</v>
      </c>
      <c r="J14" s="6">
        <f>SUMIF($D$34:$D$645, "Industrial / warehousing / Other use", $J$34:$J$645)</f>
        <v>0</v>
      </c>
      <c r="K14" s="7">
        <f>COUNTIFS($D$34:$D$645, "Industrial / warehousing / Other use", $K$34:$K$645, "&gt;0")</f>
        <v>0</v>
      </c>
      <c r="L14" s="6">
        <f>SUMIF($D$34:$D$645, "Industrial / warehousing / Other use", $L$34:$L$645)</f>
        <v>0</v>
      </c>
      <c r="M14" s="7">
        <f>COUNTIFS($D$34:$D$645, "Industrial / warehousing / Other use", $M$34:$M$645, "&gt;0")</f>
        <v>0</v>
      </c>
      <c r="N14" s="7">
        <f t="shared" si="0"/>
        <v>0</v>
      </c>
      <c r="O14" s="7">
        <f t="shared" si="1"/>
        <v>0</v>
      </c>
      <c r="P14" s="6">
        <f>SUMIF($D$34:$D$645, "Industrial / warehousing / Other use", $P$34:$P$645)</f>
        <v>4.0344733000000002</v>
      </c>
      <c r="Q14" s="5">
        <f>COUNTIFS($D$34:$D$645, "Industrial / warehousing / Other use", $Q$34:$Q$645, "&gt;0")</f>
        <v>4</v>
      </c>
      <c r="R14" s="6">
        <f>SUMIF($D$34:$D$645, "Industrial / warehousing / Other use", $R$34:$R$645)</f>
        <v>1.6061133000000001</v>
      </c>
      <c r="S14" s="5">
        <f>COUNTIFS($D$34:$D$645, "Industrial / warehousing / Other use", $S$34:$S$645, "&gt;0")</f>
        <v>4</v>
      </c>
      <c r="T14" s="6">
        <f>SUMIF($D$34:$D$645, "Industrial / warehousing / Other use", $T$34:$T$645)</f>
        <v>0.99987019999999993</v>
      </c>
      <c r="U14" s="5">
        <f>COUNTIFS($D$34:$D$645, "Industrial / warehousing / Other use", $U$34:$U$645, "&gt;0")</f>
        <v>4</v>
      </c>
      <c r="V14" s="6">
        <f t="shared" si="2"/>
        <v>0</v>
      </c>
      <c r="W14" s="5">
        <f t="shared" si="3"/>
        <v>0</v>
      </c>
      <c r="X14" s="1"/>
    </row>
    <row r="15" spans="2:24" x14ac:dyDescent="0.25">
      <c r="C15" s="86" t="s">
        <v>1062</v>
      </c>
      <c r="D15" s="5">
        <f>COUNTIF($D$34:$D$645, "Mixed use")</f>
        <v>5</v>
      </c>
      <c r="E15" s="6">
        <f>SUMIF($D$34:$D$645, "Mixed use", $E$34:$E$645)</f>
        <v>453.87534999999997</v>
      </c>
      <c r="F15" s="6">
        <f>SUMIF($D$34:$D$645, "Mixed use", $F$34:$F$645)</f>
        <v>441.17928577451323</v>
      </c>
      <c r="G15" s="7">
        <f>COUNTIFS($D$34:$D$645, "Mixed use", $G$34:$G$645, "=100")</f>
        <v>1</v>
      </c>
      <c r="H15" s="6">
        <f>SUMIF($D$34:$D$645, "Mixed use", $H$34:$H$645)</f>
        <v>6.002861713394001</v>
      </c>
      <c r="I15" s="7">
        <f>COUNTIFS($D$34:$D$645, "Mixed use", $I$34:$I$645, "&gt;0")</f>
        <v>4</v>
      </c>
      <c r="J15" s="6">
        <f>SUMIF($D$34:$D$645, "Mixed use", $J$34:$J$645)</f>
        <v>2.9376520216969997</v>
      </c>
      <c r="K15" s="7">
        <f>COUNTIFS($D$34:$D$645, "Mixed use", $K$34:$K$645, "&gt;0")</f>
        <v>4</v>
      </c>
      <c r="L15" s="6">
        <f>SUMIF($D$34:$D$645, "Mixed use", $L$34:$L$645)</f>
        <v>3.7555504903957004</v>
      </c>
      <c r="M15" s="7">
        <f>COUNTIFS($D$34:$D$645, "Mixed use", $M$34:$M$645, "&gt;0")</f>
        <v>4</v>
      </c>
      <c r="N15" s="7">
        <f t="shared" si="0"/>
        <v>12.376323867709999</v>
      </c>
      <c r="O15" s="7">
        <f t="shared" si="1"/>
        <v>1</v>
      </c>
      <c r="P15" s="6">
        <f>SUMIF($D$34:$D$645, "Mixed use", $P$34:$P$645)</f>
        <v>32.817019073936997</v>
      </c>
      <c r="Q15" s="5">
        <f>COUNTIFS($D$34:$D$645, "Mixed use", $Q$34:$Q$645, "&gt;0")</f>
        <v>5</v>
      </c>
      <c r="R15" s="6">
        <f>SUMIF($D$34:$D$645, "Mixed use", $R$34:$R$645)</f>
        <v>15.640604778997</v>
      </c>
      <c r="S15" s="5">
        <f>COUNTIFS($D$34:$D$645, "Mixed use", $S$34:$S$645, "&gt;0")</f>
        <v>5</v>
      </c>
      <c r="T15" s="6">
        <f>SUMIF($D$34:$D$645, "Mixed use", $T$34:$T$645)</f>
        <v>10.101654456737998</v>
      </c>
      <c r="U15" s="5">
        <f>COUNTIFS($D$34:$D$645, "Mixed use", $U$34:$U$645, "&gt;0")</f>
        <v>5</v>
      </c>
      <c r="V15" s="6">
        <f t="shared" si="2"/>
        <v>8.183211</v>
      </c>
      <c r="W15" s="5">
        <f t="shared" si="3"/>
        <v>4</v>
      </c>
      <c r="X15" s="1"/>
    </row>
    <row r="16" spans="2:24" x14ac:dyDescent="0.25">
      <c r="C16" s="86" t="s">
        <v>90</v>
      </c>
      <c r="D16" s="5">
        <f>COUNTIF($D$34:$D$645, "Offices")</f>
        <v>28</v>
      </c>
      <c r="E16" s="6">
        <f>SUMIF($D$34:$D$645, "Offices", $E$34:$E$645)</f>
        <v>95.709716099999966</v>
      </c>
      <c r="F16" s="6">
        <f>SUMIF($D$34:$D$645, "Offices", $F$34:$F$645)</f>
        <v>92.223980537487009</v>
      </c>
      <c r="G16" s="7">
        <f>COUNTIFS($D$34:$D$645, "Offices", $G$34:$G$645, "=100")</f>
        <v>23</v>
      </c>
      <c r="H16" s="6">
        <f>SUMIF($D$34:$D$645, "Offices", $H$34:$H$645)</f>
        <v>1.4183921072600001</v>
      </c>
      <c r="I16" s="7">
        <f>COUNTIFS($D$34:$D$645, "Offices", $I$34:$I$645, "&gt;0")</f>
        <v>1</v>
      </c>
      <c r="J16" s="6">
        <f>SUMIF($D$34:$D$645, "Offices", $J$34:$J$645)</f>
        <v>0.28146000309730002</v>
      </c>
      <c r="K16" s="7">
        <f>COUNTIFS($D$34:$D$645, "Offices", $K$34:$K$645, "&gt;0")</f>
        <v>2</v>
      </c>
      <c r="L16" s="6">
        <f>SUMIF($D$34:$D$645, "Offices", $L$34:$L$645)</f>
        <v>1.785883452155653</v>
      </c>
      <c r="M16" s="7">
        <f>COUNTIFS($D$34:$D$645, "Offices", $M$34:$M$645, "&gt;0")</f>
        <v>5</v>
      </c>
      <c r="N16" s="7">
        <f t="shared" si="0"/>
        <v>0</v>
      </c>
      <c r="O16" s="7">
        <f t="shared" si="1"/>
        <v>0</v>
      </c>
      <c r="P16" s="6">
        <f>SUMIF($D$34:$D$645, "Offices", $P$34:$P$645)</f>
        <v>14.476349409136025</v>
      </c>
      <c r="Q16" s="5">
        <f>COUNTIFS($D$34:$D$645, "Offices", $Q$34:$Q$645, "&gt;0")</f>
        <v>26</v>
      </c>
      <c r="R16" s="6">
        <f>SUMIF($D$34:$D$645, "Offices", $R$34:$R$645)</f>
        <v>5.8810272686880873</v>
      </c>
      <c r="S16" s="5">
        <f>COUNTIFS($D$34:$D$645, "Offices", $S$34:$S$645, "&gt;0")</f>
        <v>22</v>
      </c>
      <c r="T16" s="6">
        <f>SUMIF($D$34:$D$645, "Offices", $T$34:$T$645)</f>
        <v>3.1960863056505069</v>
      </c>
      <c r="U16" s="5">
        <f>COUNTIFS($D$34:$D$645, "Offices", $U$34:$U$645, "&gt;0")</f>
        <v>15</v>
      </c>
      <c r="V16" s="6">
        <f t="shared" si="2"/>
        <v>2.5846113515811</v>
      </c>
      <c r="W16" s="5">
        <f t="shared" si="3"/>
        <v>2</v>
      </c>
      <c r="X16" s="1"/>
    </row>
    <row r="17" spans="2:51" x14ac:dyDescent="0.25">
      <c r="C17" s="86" t="s">
        <v>1061</v>
      </c>
      <c r="D17" s="5">
        <f>COUNTIF($D$34:$D$645, "Other use")</f>
        <v>1</v>
      </c>
      <c r="E17" s="6">
        <f>SUMIF($D$34:$D$645, "Other use", $E$34:$E$645)</f>
        <v>11.452035760199999</v>
      </c>
      <c r="F17" s="6">
        <f>SUMIF($D$34:$D$645, "Other use", $F$34:$F$645)</f>
        <v>9.0788297539028608</v>
      </c>
      <c r="G17" s="7">
        <f>COUNTIFS($D$34:$D$645, "Other use", $G$34:$G$645, "=100")</f>
        <v>0</v>
      </c>
      <c r="H17" s="6">
        <f>SUMIF($D$34:$D$645, "Other use", $H$34:$H$645)</f>
        <v>2.36767536689E-4</v>
      </c>
      <c r="I17" s="7">
        <f>COUNTIFS($D$34:$D$645, "Other use", $I$34:$I$645, "&gt;0")</f>
        <v>1</v>
      </c>
      <c r="J17" s="6">
        <f>SUMIF($D$34:$D$645, "Other use", $J$34:$J$645)</f>
        <v>2.3684223868399998</v>
      </c>
      <c r="K17" s="7">
        <f>COUNTIFS($D$34:$D$645, "Other use", $K$34:$K$645, "&gt;0")</f>
        <v>1</v>
      </c>
      <c r="L17" s="6">
        <f>SUMIF($D$34:$D$645, "Other use", $L$34:$L$645)</f>
        <v>4.5468519204500003E-3</v>
      </c>
      <c r="M17" s="7">
        <f>COUNTIFS($D$34:$D$645, "Other use", $M$34:$M$645, "&gt;0")</f>
        <v>1</v>
      </c>
      <c r="N17" s="7">
        <f t="shared" si="0"/>
        <v>6.32792836554</v>
      </c>
      <c r="O17" s="7">
        <f t="shared" si="1"/>
        <v>1</v>
      </c>
      <c r="P17" s="6">
        <f>SUMIF($D$34:$D$645, "Other use", $P$34:$P$645)</f>
        <v>2.2250640000000002</v>
      </c>
      <c r="Q17" s="5">
        <f>COUNTIFS($D$34:$D$645, "Other use", $Q$34:$Q$645, "&gt;0")</f>
        <v>1</v>
      </c>
      <c r="R17" s="6">
        <f>SUMIF($D$34:$D$645, "Other use", $R$34:$R$645)</f>
        <v>0.68546400000000007</v>
      </c>
      <c r="S17" s="5">
        <f>COUNTIFS($D$34:$D$645, "Other use", $S$34:$S$645, "&gt;0")</f>
        <v>1</v>
      </c>
      <c r="T17" s="6">
        <f>SUMIF($D$34:$D$645, "Other use", $T$34:$T$645)</f>
        <v>0.255077</v>
      </c>
      <c r="U17" s="5">
        <f>COUNTIFS($D$34:$D$645, "Other use", $U$34:$U$645, "&gt;0")</f>
        <v>1</v>
      </c>
      <c r="V17" s="6">
        <f t="shared" si="2"/>
        <v>2.93499795892E-2</v>
      </c>
      <c r="W17" s="5">
        <f t="shared" si="3"/>
        <v>1</v>
      </c>
      <c r="X17" s="1"/>
    </row>
    <row r="18" spans="2:51" ht="29.25" customHeight="1" x14ac:dyDescent="0.25">
      <c r="C18" s="86" t="s">
        <v>1085</v>
      </c>
      <c r="D18" s="5">
        <f>COUNTIF($D$34:$D$645, "Residential / industry and warehousing")</f>
        <v>7</v>
      </c>
      <c r="E18" s="6">
        <f>SUMIF($D$34:$D$645, "Residential / industry and warehousing", $E$34:$E$645)</f>
        <v>527.51206657615</v>
      </c>
      <c r="F18" s="6">
        <f>SUMIF($D$34:$D$645, "Residential / industry and warehousing", $F$34:$F$645)</f>
        <v>510.45102990714929</v>
      </c>
      <c r="G18" s="7">
        <f>COUNTIFS($D$34:$D$645, "Residential / industry and warehousing", $G$34:$G$645, "=100")</f>
        <v>1</v>
      </c>
      <c r="H18" s="6">
        <f>SUMIF($D$34:$D$645, "Residential / industry and warehousing", $H$34:$H$645)</f>
        <v>8.1656369680510004</v>
      </c>
      <c r="I18" s="7">
        <f>COUNTIFS($D$34:$D$645, "Residential / industry and warehousing", $I$34:$I$645, "&gt;0")</f>
        <v>5</v>
      </c>
      <c r="J18" s="6">
        <f>SUMIF($D$34:$D$645, "Residential / industry and warehousing", $J$34:$J$645)</f>
        <v>2.7305544680990002</v>
      </c>
      <c r="K18" s="7">
        <f>COUNTIFS($D$34:$D$645, "Residential / industry and warehousing", $K$34:$K$645, "&gt;0")</f>
        <v>5</v>
      </c>
      <c r="L18" s="6">
        <f>SUMIF($D$34:$D$645, "Residential / industry and warehousing", $L$34:$L$645)</f>
        <v>6.1648452328506753</v>
      </c>
      <c r="M18" s="7">
        <f>COUNTIFS($D$34:$D$645, "Residential / industry and warehousing", $M$34:$M$645, "&gt;0")</f>
        <v>6</v>
      </c>
      <c r="N18" s="7">
        <f t="shared" si="0"/>
        <v>9.56705671946</v>
      </c>
      <c r="O18" s="7">
        <f t="shared" si="1"/>
        <v>2</v>
      </c>
      <c r="P18" s="6">
        <f>SUMIF($D$34:$D$645, "Residential / industry and warehousing", $P$34:$P$645)</f>
        <v>41.182746000000002</v>
      </c>
      <c r="Q18" s="5">
        <f>COUNTIFS($D$34:$D$645, "Residential / industry and warehousing", $Q$34:$Q$645, "&gt;0")</f>
        <v>7</v>
      </c>
      <c r="R18" s="6">
        <f>SUMIF($D$34:$D$645, "Residential / industry and warehousing", $R$34:$R$645)</f>
        <v>20.430764</v>
      </c>
      <c r="S18" s="5">
        <f>COUNTIFS($D$34:$D$645, "Residential / industry and warehousing", $S$34:$S$645, "&gt;0")</f>
        <v>7</v>
      </c>
      <c r="T18" s="6">
        <f>SUMIF($D$34:$D$645, "Residential / industry and warehousing", $T$34:$T$645)</f>
        <v>12.354241</v>
      </c>
      <c r="U18" s="5">
        <f>COUNTIFS($D$34:$D$645, "Residential / industry and warehousing", $U$34:$U$645, "&gt;0")</f>
        <v>7</v>
      </c>
      <c r="V18" s="6">
        <f t="shared" si="2"/>
        <v>3.1315406769119001</v>
      </c>
      <c r="W18" s="5">
        <f t="shared" si="3"/>
        <v>5</v>
      </c>
      <c r="X18" s="1"/>
    </row>
    <row r="19" spans="2:51" ht="25" x14ac:dyDescent="0.25">
      <c r="C19" s="86" t="s">
        <v>1086</v>
      </c>
      <c r="D19" s="5">
        <f>COUNTIF($D$34:$D$645, "Residential / industry and warehousing / other use")</f>
        <v>2</v>
      </c>
      <c r="E19" s="6">
        <f>SUMIF($D$34:$D$645, "Residential / industry and warehousing / other use", $E$34:$E$645)</f>
        <v>82.17277296200001</v>
      </c>
      <c r="F19" s="6">
        <f>SUMIF($D$34:$D$645, "Residential / industry and warehousing / other use", $F$34:$F$645)</f>
        <v>81.571350013639204</v>
      </c>
      <c r="G19" s="7">
        <f>COUNTIFS($D$34:$D$645, "Residential / industry and warehousing / other use", $G$34:$G$645, "=100")</f>
        <v>1</v>
      </c>
      <c r="H19" s="6">
        <f>SUMIF($D$34:$D$645, "Residential / industry and warehousing / other use", $H$34:$H$645)</f>
        <v>0.10709437644</v>
      </c>
      <c r="I19" s="7">
        <f>COUNTIFS($D$34:$D$645, "Residential / industry and warehousing / other use", $I$34:$I$645, "&gt;0")</f>
        <v>1</v>
      </c>
      <c r="J19" s="6">
        <f>SUMIF($D$34:$D$645, "Residential / industry and warehousing / other use", $J$34:$J$645)</f>
        <v>0.43337448866599998</v>
      </c>
      <c r="K19" s="7">
        <f>COUNTIFS($D$34:$D$645, "Residential / industry and warehousing / other use", $K$34:$K$645, "&gt;0")</f>
        <v>1</v>
      </c>
      <c r="L19" s="6">
        <f>SUMIF($D$34:$D$645, "Residential / industry and warehousing / other use", $L$34:$L$645)</f>
        <v>6.09540832548E-2</v>
      </c>
      <c r="M19" s="7">
        <f>COUNTIFS($D$34:$D$645, "Residential / industry and warehousing / other use", $M$34:$M$645, "&gt;0")</f>
        <v>1</v>
      </c>
      <c r="N19" s="7">
        <f t="shared" si="0"/>
        <v>0</v>
      </c>
      <c r="O19" s="7">
        <f t="shared" si="1"/>
        <v>0</v>
      </c>
      <c r="P19" s="6">
        <f>SUMIF($D$34:$D$645, "Residential / industry and warehousing / other use", $P$34:$P$645)</f>
        <v>6.9252039999999999</v>
      </c>
      <c r="Q19" s="5">
        <f>COUNTIFS($D$34:$D$645, "Residential / industry and warehousing / other use", $Q$34:$Q$645, "&gt;0")</f>
        <v>2</v>
      </c>
      <c r="R19" s="6">
        <f>SUMIF($D$34:$D$645, "Residential / industry and warehousing / other use", $R$34:$R$645)</f>
        <v>3.4654480000000003</v>
      </c>
      <c r="S19" s="5">
        <f>COUNTIFS($D$34:$D$645, "Residential / industry and warehousing / other use", $S$34:$S$645, "&gt;0")</f>
        <v>2</v>
      </c>
      <c r="T19" s="6">
        <f>SUMIF($D$34:$D$645, "Residential / industry and warehousing / other use", $T$34:$T$645)</f>
        <v>2.138684</v>
      </c>
      <c r="U19" s="5">
        <f>COUNTIFS($D$34:$D$645, "Residential / industry and warehousing / other use", $U$34:$U$645, "&gt;0")</f>
        <v>2</v>
      </c>
      <c r="V19" s="6">
        <f t="shared" si="2"/>
        <v>0</v>
      </c>
      <c r="W19" s="5">
        <f t="shared" si="3"/>
        <v>0</v>
      </c>
      <c r="X19" s="1"/>
    </row>
    <row r="20" spans="2:51" ht="25" x14ac:dyDescent="0.25">
      <c r="C20" s="86" t="s">
        <v>1087</v>
      </c>
      <c r="D20" s="5">
        <f>COUNTIF($D$34:$D$645, "Residential / offices / industry and warehousing")</f>
        <v>1</v>
      </c>
      <c r="E20" s="6">
        <f>SUMIF($D$34:$D$645, "Residential / offices / industry and warehousing", $E$34:$E$645)</f>
        <v>8.9367282827200007</v>
      </c>
      <c r="F20" s="6">
        <f>SUMIF($D$34:$D$645, "Residential / offices / industry and warehousing", $F$34:$F$645)</f>
        <v>8.9367282827200007</v>
      </c>
      <c r="G20" s="7">
        <f>COUNTIFS($D$34:$D$645, "Residential / offices / industry and warehousing", $G$34:$G$645, "=100")</f>
        <v>1</v>
      </c>
      <c r="H20" s="6">
        <f>SUMIF($D$34:$D$645, "Residential / offices / industry and warehousing", $H$34:$H$645)</f>
        <v>0</v>
      </c>
      <c r="I20" s="7">
        <f>COUNTIFS($D$34:$D$645, "Residential / offices / industry and warehousing", $I$34:$I$645, "&gt;0")</f>
        <v>0</v>
      </c>
      <c r="J20" s="6">
        <f>SUMIF($D$34:$D$645, "Residential / offices / industry and warehousing", $J$34:$J$645)</f>
        <v>0</v>
      </c>
      <c r="K20" s="7">
        <f>COUNTIFS($D$34:$D$645, "Residential / offices / industry and warehousing", $K$34:$K$645, "&gt;0")</f>
        <v>0</v>
      </c>
      <c r="L20" s="6">
        <f>SUMIF($D$34:$D$645, "Residential / offices / industry and warehousing", $L$34:$L$645)</f>
        <v>0</v>
      </c>
      <c r="M20" s="7">
        <f>COUNTIFS($D$34:$D$645, "Residential / offices / industry and warehousing", $M$34:$M$645, "&gt;0")</f>
        <v>0</v>
      </c>
      <c r="N20" s="7">
        <f t="shared" si="0"/>
        <v>0</v>
      </c>
      <c r="O20" s="7">
        <f t="shared" si="1"/>
        <v>0</v>
      </c>
      <c r="P20" s="6">
        <f>SUMIF($D$34:$D$645, "Residential / offices / industry and warehousing", $P$34:$P$645)</f>
        <v>0.48777490000000001</v>
      </c>
      <c r="Q20" s="5">
        <f>COUNTIFS($D$34:$D$645, "Residential / offices / industry and warehousing", $Q$34:$Q$645, "&gt;0")</f>
        <v>1</v>
      </c>
      <c r="R20" s="6">
        <f>SUMIF($D$34:$D$645, "Residential / offices / industry and warehousing", $R$34:$R$645)</f>
        <v>0.24537490000000001</v>
      </c>
      <c r="S20" s="5">
        <f>COUNTIFS($D$34:$D$645, "Residential / offices / industry and warehousing", $S$34:$S$645, "&gt;0")</f>
        <v>1</v>
      </c>
      <c r="T20" s="6">
        <f>SUMIF($D$34:$D$645, "Residential / offices / industry and warehousing", $T$34:$T$645)</f>
        <v>0.14660300000000001</v>
      </c>
      <c r="U20" s="5">
        <f>COUNTIFS($D$34:$D$645, "Residential / offices / industry and warehousing", $U$34:$U$645, "&gt;0")</f>
        <v>1</v>
      </c>
      <c r="V20" s="6">
        <f t="shared" si="2"/>
        <v>0</v>
      </c>
      <c r="W20" s="5">
        <f t="shared" si="3"/>
        <v>0</v>
      </c>
      <c r="X20" s="1"/>
    </row>
    <row r="21" spans="2:51" ht="25" x14ac:dyDescent="0.25">
      <c r="C21" s="86" t="s">
        <v>1088</v>
      </c>
      <c r="D21" s="5">
        <f>COUNTIF($D$34:$D$645, "Residential / offices / industry and warehousing / other use")</f>
        <v>4</v>
      </c>
      <c r="E21" s="6">
        <f>SUMIF($D$34:$D$645, "Residential / offices / industry and warehousing / other use", $E$34:$E$645)</f>
        <v>160.53198632858999</v>
      </c>
      <c r="F21" s="6">
        <f>SUMIF($D$34:$D$645, "Residential / offices / industry and warehousing / other use", $F$34:$F$645)</f>
        <v>160.20975259659753</v>
      </c>
      <c r="G21" s="7">
        <f>COUNTIFS($D$34:$D$645, "Residential / offices / industry and warehousing / other use", $G$34:$G$645, "=100")</f>
        <v>2</v>
      </c>
      <c r="H21" s="6">
        <f>SUMIF($D$34:$D$645, "Residential / offices / industry and warehousing / other use", $H$34:$H$645)</f>
        <v>7.5576167370900005E-2</v>
      </c>
      <c r="I21" s="7">
        <f>COUNTIFS($D$34:$D$645, "Residential / offices / industry and warehousing / other use", $I$34:$I$645, "&gt;0")</f>
        <v>2</v>
      </c>
      <c r="J21" s="6">
        <f>SUMIF($D$34:$D$645, "Residential / offices / industry and warehousing / other use", $J$34:$J$645)</f>
        <v>0.2450103799567</v>
      </c>
      <c r="K21" s="7">
        <f>COUNTIFS($D$34:$D$645, "Residential / offices / industry and warehousing / other use", $K$34:$K$645, "&gt;0")</f>
        <v>2</v>
      </c>
      <c r="L21" s="6">
        <f>SUMIF($D$34:$D$645, "Residential / offices / industry and warehousing / other use", $L$34:$L$645)</f>
        <v>1.6471846648700001E-3</v>
      </c>
      <c r="M21" s="7">
        <f>COUNTIFS($D$34:$D$645, "Residential / offices / industry and warehousing / other use", $M$34:$M$645, "&gt;0")</f>
        <v>1</v>
      </c>
      <c r="N21" s="7">
        <f t="shared" si="0"/>
        <v>0</v>
      </c>
      <c r="O21" s="7">
        <f t="shared" si="1"/>
        <v>0</v>
      </c>
      <c r="P21" s="6">
        <f>SUMIF($D$34:$D$645, "Residential / offices / industry and warehousing / other use", $P$34:$P$645)</f>
        <v>12.342066800000001</v>
      </c>
      <c r="Q21" s="5">
        <f>COUNTIFS($D$34:$D$645, "Residential / offices / industry and warehousing / other use", $Q$34:$Q$645, "&gt;0")</f>
        <v>4</v>
      </c>
      <c r="R21" s="6">
        <f>SUMIF($D$34:$D$645, "Residential / offices / industry and warehousing / other use", $R$34:$R$645)</f>
        <v>5.9451271999999999</v>
      </c>
      <c r="S21" s="5">
        <f>COUNTIFS($D$34:$D$645, "Residential / offices / industry and warehousing / other use", $S$34:$S$645, "&gt;0")</f>
        <v>4</v>
      </c>
      <c r="T21" s="6">
        <f>SUMIF($D$34:$D$645, "Residential / offices / industry and warehousing / other use", $T$34:$T$645)</f>
        <v>3.6680296999999999</v>
      </c>
      <c r="U21" s="5">
        <f>COUNTIFS($D$34:$D$645, "Residential / offices / industry and warehousing / other use", $U$34:$U$645, "&gt;0")</f>
        <v>4</v>
      </c>
      <c r="V21" s="6">
        <f t="shared" si="2"/>
        <v>4.1881960358999999E-2</v>
      </c>
      <c r="W21" s="5">
        <f t="shared" si="3"/>
        <v>1</v>
      </c>
      <c r="X21" s="1"/>
    </row>
    <row r="22" spans="2:51" x14ac:dyDescent="0.25">
      <c r="C22" s="86" t="s">
        <v>1089</v>
      </c>
      <c r="D22" s="5">
        <f>COUNTIF($D$34:$D$645, "Residential / other use")</f>
        <v>4</v>
      </c>
      <c r="E22" s="6">
        <f>SUMIF($D$34:$D$645, "Residential / other use", $E$34:$E$645)</f>
        <v>87.144854114810002</v>
      </c>
      <c r="F22" s="6">
        <f>SUMIF($D$34:$D$645, "Residential / other use", $F$34:$F$645)</f>
        <v>87.11567028617705</v>
      </c>
      <c r="G22" s="7">
        <f>COUNTIFS($D$34:$D$645, "Residential / other use", $G$34:$G$645, "=100")</f>
        <v>3</v>
      </c>
      <c r="H22" s="6">
        <f>SUMIF($D$34:$D$645, "Residential / other use", $H$34:$H$645)</f>
        <v>1.5869365561399999E-5</v>
      </c>
      <c r="I22" s="7">
        <f>COUNTIFS($D$34:$D$645, "Residential / other use", $I$34:$I$645, "&gt;0")</f>
        <v>1</v>
      </c>
      <c r="J22" s="6">
        <f>SUMIF($D$34:$D$645, "Residential / other use", $J$34:$J$645)</f>
        <v>2.1340666332600001E-2</v>
      </c>
      <c r="K22" s="7">
        <f>COUNTIFS($D$34:$D$645, "Residential / other use", $K$34:$K$645, "&gt;0")</f>
        <v>1</v>
      </c>
      <c r="L22" s="6">
        <f>SUMIF($D$34:$D$645, "Residential / other use", $L$34:$L$645)</f>
        <v>7.8272929347900002E-3</v>
      </c>
      <c r="M22" s="7">
        <f>COUNTIFS($D$34:$D$645, "Residential / other use", $M$34:$M$645, "&gt;0")</f>
        <v>1</v>
      </c>
      <c r="N22" s="7">
        <f t="shared" si="0"/>
        <v>4.7684002882199996</v>
      </c>
      <c r="O22" s="7">
        <f t="shared" si="1"/>
        <v>1</v>
      </c>
      <c r="P22" s="6">
        <f>SUMIF($D$34:$D$645, "Residential / other use", $P$34:$P$645)</f>
        <v>9.8949099999999994</v>
      </c>
      <c r="Q22" s="5">
        <f>COUNTIFS($D$34:$D$645, "Residential / other use", $Q$34:$Q$645, "&gt;0")</f>
        <v>4</v>
      </c>
      <c r="R22" s="6">
        <f>SUMIF($D$34:$D$645, "Residential / other use", $R$34:$R$645)</f>
        <v>5.1210659999999999</v>
      </c>
      <c r="S22" s="5">
        <f>COUNTIFS($D$34:$D$645, "Residential / other use", $S$34:$S$645, "&gt;0")</f>
        <v>4</v>
      </c>
      <c r="T22" s="6">
        <f>SUMIF($D$34:$D$645, "Residential / other use", $T$34:$T$645)</f>
        <v>3.4681089999999997</v>
      </c>
      <c r="U22" s="5">
        <f>COUNTIFS($D$34:$D$645, "Residential / other use", $U$34:$U$645, "&gt;0")</f>
        <v>4</v>
      </c>
      <c r="V22" s="6">
        <f t="shared" si="2"/>
        <v>0.165153136969</v>
      </c>
      <c r="W22" s="5">
        <f t="shared" si="3"/>
        <v>1</v>
      </c>
      <c r="X22" s="1"/>
    </row>
    <row r="23" spans="2:51" x14ac:dyDescent="0.25">
      <c r="C23" s="86" t="s">
        <v>94</v>
      </c>
      <c r="D23" s="5">
        <f>COUNTIF($D$34:$D$645, "Unknown")</f>
        <v>2</v>
      </c>
      <c r="E23" s="6">
        <f>SUMIF($D$34:$D$645, "Unknown", $E$34:$E$645)</f>
        <v>1.007470560704</v>
      </c>
      <c r="F23" s="6">
        <f>SUMIF($D$34:$D$645, "Unknown", $F$34:$F$645)</f>
        <v>1.007470560704</v>
      </c>
      <c r="G23" s="7">
        <f>COUNTIFS($D$34:$D$645, "Unknown", $G$34:$G$645, "=100")</f>
        <v>2</v>
      </c>
      <c r="H23" s="6">
        <f>SUMIF($D$34:$D$645, "Unknown", $H$34:$H$645)</f>
        <v>0</v>
      </c>
      <c r="I23" s="7">
        <f>COUNTIFS($D$34:$D$645, "Unknown", $I$34:$I$645, "&gt;0")</f>
        <v>0</v>
      </c>
      <c r="J23" s="6">
        <f>SUMIF($D$34:$D$645, "Unknown", $J$34:$J$645)</f>
        <v>0</v>
      </c>
      <c r="K23" s="7">
        <f>COUNTIFS($D$34:$D$645, "Unknown", $K$34:$K$645, "&gt;0")</f>
        <v>0</v>
      </c>
      <c r="L23" s="6">
        <f>SUMIF($D$34:$D$645, "Unknown", $L$34:$L$645)</f>
        <v>0</v>
      </c>
      <c r="M23" s="7">
        <f>COUNTIFS($D$34:$D$645, "Unknown", $M$34:$M$645, "&gt;0")</f>
        <v>0</v>
      </c>
      <c r="N23" s="7">
        <f t="shared" si="0"/>
        <v>0</v>
      </c>
      <c r="O23" s="7">
        <f t="shared" si="1"/>
        <v>0</v>
      </c>
      <c r="P23" s="6">
        <f>SUMIF($D$34:$D$645, "Unknown", $P$34:$P$645)</f>
        <v>0.37374819999999997</v>
      </c>
      <c r="Q23" s="5">
        <f>COUNTIFS($D$34:$D$645, "Unknown", $Q$34:$Q$645, "&gt;0")</f>
        <v>2</v>
      </c>
      <c r="R23" s="6">
        <f>SUMIF($D$34:$D$645, "Unknown", $R$34:$R$645)</f>
        <v>0.16997480000000001</v>
      </c>
      <c r="S23" s="5">
        <f>COUNTIFS($D$34:$D$645, "Unknown", $S$34:$S$645, "&gt;0")</f>
        <v>2</v>
      </c>
      <c r="T23" s="6">
        <f>SUMIF($D$34:$D$645, "Unknown", $T$34:$T$645)</f>
        <v>0.102992</v>
      </c>
      <c r="U23" s="5">
        <f>COUNTIFS($D$34:$D$645, "Unknown", $U$34:$U$645, "&gt;0")</f>
        <v>1</v>
      </c>
      <c r="V23" s="6">
        <f t="shared" si="2"/>
        <v>0</v>
      </c>
      <c r="W23" s="5">
        <f t="shared" si="3"/>
        <v>0</v>
      </c>
      <c r="X23" s="1"/>
    </row>
    <row r="24" spans="2:51" ht="13" x14ac:dyDescent="0.3">
      <c r="C24" s="87" t="s">
        <v>21</v>
      </c>
      <c r="D24" s="9">
        <f t="shared" ref="D24:W24" si="4">SUM(D12:D23)</f>
        <v>612</v>
      </c>
      <c r="E24" s="48">
        <f t="shared" si="4"/>
        <v>2557.8570608931341</v>
      </c>
      <c r="F24" s="48">
        <f t="shared" si="4"/>
        <v>2474.0073695396795</v>
      </c>
      <c r="G24" s="10">
        <f t="shared" si="4"/>
        <v>522</v>
      </c>
      <c r="H24" s="48">
        <f t="shared" si="4"/>
        <v>41.80725298541703</v>
      </c>
      <c r="I24" s="10">
        <f t="shared" si="4"/>
        <v>68</v>
      </c>
      <c r="J24" s="48">
        <f t="shared" si="4"/>
        <v>21.075482723625758</v>
      </c>
      <c r="K24" s="10">
        <f t="shared" si="4"/>
        <v>62</v>
      </c>
      <c r="L24" s="48">
        <f t="shared" si="4"/>
        <v>20.966955644410962</v>
      </c>
      <c r="M24" s="10">
        <f t="shared" si="4"/>
        <v>66</v>
      </c>
      <c r="N24" s="48">
        <f t="shared" si="4"/>
        <v>97.490679283172895</v>
      </c>
      <c r="O24" s="10">
        <f t="shared" si="4"/>
        <v>65</v>
      </c>
      <c r="P24" s="48">
        <f t="shared" si="4"/>
        <v>259.16844974926727</v>
      </c>
      <c r="Q24" s="10">
        <f t="shared" si="4"/>
        <v>442</v>
      </c>
      <c r="R24" s="48">
        <f t="shared" si="4"/>
        <v>115.16278233383839</v>
      </c>
      <c r="S24" s="10">
        <f t="shared" si="4"/>
        <v>325</v>
      </c>
      <c r="T24" s="48">
        <f t="shared" si="4"/>
        <v>69.317222060144559</v>
      </c>
      <c r="U24" s="10">
        <f t="shared" si="4"/>
        <v>252</v>
      </c>
      <c r="V24" s="10">
        <f t="shared" si="4"/>
        <v>41.8725125421022</v>
      </c>
      <c r="W24" s="10">
        <f t="shared" si="4"/>
        <v>45</v>
      </c>
      <c r="X24" s="1"/>
    </row>
    <row r="25" spans="2:51" ht="13" x14ac:dyDescent="0.3">
      <c r="B25" s="79"/>
      <c r="C25" s="22"/>
      <c r="D25" s="23"/>
      <c r="E25" s="24"/>
      <c r="F25" s="24"/>
      <c r="G25" s="24"/>
      <c r="H25" s="24"/>
      <c r="I25" s="24"/>
      <c r="J25" s="24"/>
      <c r="K25" s="24"/>
    </row>
    <row r="26" spans="2:51" ht="16" thickBot="1" x14ac:dyDescent="0.4">
      <c r="B26" s="2" t="s">
        <v>20</v>
      </c>
      <c r="C26" s="79"/>
      <c r="D26" s="25"/>
      <c r="E26" s="25"/>
      <c r="F26" s="25"/>
      <c r="G26" s="25"/>
      <c r="H26" s="25"/>
      <c r="I26" s="25"/>
      <c r="J26" s="25"/>
      <c r="K26" s="25"/>
    </row>
    <row r="27" spans="2:51" ht="14.25" customHeight="1" x14ac:dyDescent="0.25">
      <c r="B27" s="26" t="s">
        <v>14</v>
      </c>
      <c r="C27" s="107" t="s">
        <v>10</v>
      </c>
    </row>
    <row r="28" spans="2:51" ht="15" customHeight="1" x14ac:dyDescent="0.25">
      <c r="B28" s="31" t="s">
        <v>13</v>
      </c>
      <c r="C28" s="108"/>
    </row>
    <row r="29" spans="2:51" ht="18" x14ac:dyDescent="0.4">
      <c r="B29" s="27" t="s">
        <v>12</v>
      </c>
      <c r="C29" s="108"/>
      <c r="F29" s="29" t="s">
        <v>22</v>
      </c>
    </row>
    <row r="30" spans="2:51" ht="15" customHeight="1" x14ac:dyDescent="0.25">
      <c r="B30" s="61" t="s">
        <v>243</v>
      </c>
      <c r="C30" s="108"/>
    </row>
    <row r="31" spans="2:51" ht="18.75" customHeight="1" thickBot="1" x14ac:dyDescent="0.35">
      <c r="B31" s="28" t="s">
        <v>11</v>
      </c>
      <c r="C31" s="109"/>
      <c r="F31" s="92" t="s">
        <v>43</v>
      </c>
      <c r="G31" s="93"/>
      <c r="H31" s="93"/>
      <c r="I31" s="93"/>
      <c r="J31" s="93"/>
      <c r="K31" s="93"/>
      <c r="L31" s="93"/>
      <c r="M31" s="94"/>
      <c r="N31" s="95" t="s">
        <v>50</v>
      </c>
      <c r="O31" s="96"/>
      <c r="P31" s="92" t="s">
        <v>39</v>
      </c>
      <c r="Q31" s="93"/>
      <c r="R31" s="93"/>
      <c r="S31" s="93"/>
      <c r="T31" s="93"/>
      <c r="U31" s="94"/>
      <c r="V31" s="106" t="s">
        <v>213</v>
      </c>
      <c r="W31" s="106"/>
      <c r="Y31" s="11"/>
      <c r="Z31" s="11"/>
      <c r="AA31" s="104" t="s">
        <v>217</v>
      </c>
      <c r="AB31" s="104"/>
      <c r="AC31" s="104"/>
      <c r="AD31" s="104"/>
      <c r="AE31" s="104"/>
      <c r="AF31" s="104"/>
      <c r="AG31" s="104"/>
      <c r="AH31" s="104"/>
      <c r="AI31" s="104"/>
      <c r="AJ31" s="104"/>
      <c r="AK31" s="104"/>
      <c r="AL31" s="104"/>
      <c r="AM31" s="104" t="s">
        <v>218</v>
      </c>
      <c r="AN31" s="104"/>
      <c r="AO31" s="104"/>
      <c r="AP31" s="104"/>
      <c r="AQ31" s="104"/>
      <c r="AR31" s="104"/>
      <c r="AS31" s="104"/>
      <c r="AT31" s="104"/>
      <c r="AU31" s="104"/>
      <c r="AV31" s="104"/>
      <c r="AW31" s="11"/>
      <c r="AX31" s="11"/>
      <c r="AY31" s="11"/>
    </row>
    <row r="32" spans="2:51" ht="30" customHeight="1" x14ac:dyDescent="0.3">
      <c r="F32" s="106" t="s">
        <v>11</v>
      </c>
      <c r="G32" s="106"/>
      <c r="H32" s="106" t="s">
        <v>12</v>
      </c>
      <c r="I32" s="106"/>
      <c r="J32" s="106" t="s">
        <v>13</v>
      </c>
      <c r="K32" s="106"/>
      <c r="L32" s="106" t="s">
        <v>14</v>
      </c>
      <c r="M32" s="106"/>
      <c r="N32" s="97"/>
      <c r="O32" s="98"/>
      <c r="P32" s="92" t="s">
        <v>42</v>
      </c>
      <c r="Q32" s="94"/>
      <c r="R32" s="92" t="s">
        <v>41</v>
      </c>
      <c r="S32" s="94"/>
      <c r="T32" s="92" t="s">
        <v>40</v>
      </c>
      <c r="U32" s="94"/>
      <c r="V32" s="106" t="s">
        <v>212</v>
      </c>
      <c r="W32" s="106"/>
      <c r="Y32" s="11"/>
      <c r="Z32" s="11"/>
      <c r="AA32" s="106" t="s">
        <v>219</v>
      </c>
      <c r="AB32" s="106"/>
      <c r="AC32" s="106" t="s">
        <v>220</v>
      </c>
      <c r="AD32" s="106"/>
      <c r="AE32" s="106" t="s">
        <v>221</v>
      </c>
      <c r="AF32" s="106"/>
      <c r="AG32" s="106" t="s">
        <v>222</v>
      </c>
      <c r="AH32" s="106"/>
      <c r="AI32" s="92" t="s">
        <v>223</v>
      </c>
      <c r="AJ32" s="94"/>
      <c r="AK32" s="92" t="s">
        <v>224</v>
      </c>
      <c r="AL32" s="94"/>
      <c r="AM32" s="102" t="s">
        <v>225</v>
      </c>
      <c r="AN32" s="103"/>
      <c r="AO32" s="102" t="s">
        <v>226</v>
      </c>
      <c r="AP32" s="103"/>
      <c r="AQ32" s="102" t="s">
        <v>227</v>
      </c>
      <c r="AR32" s="103"/>
      <c r="AS32" s="102" t="s">
        <v>228</v>
      </c>
      <c r="AT32" s="103"/>
      <c r="AU32" s="102" t="s">
        <v>229</v>
      </c>
      <c r="AV32" s="103"/>
      <c r="AW32" s="11"/>
      <c r="AX32" s="11"/>
      <c r="AY32" s="11"/>
    </row>
    <row r="33" spans="2:51" ht="26" x14ac:dyDescent="0.25">
      <c r="B33" s="72" t="s">
        <v>23</v>
      </c>
      <c r="C33" s="72" t="s">
        <v>24</v>
      </c>
      <c r="D33" s="72" t="s">
        <v>15</v>
      </c>
      <c r="E33" s="72" t="s">
        <v>17</v>
      </c>
      <c r="F33" s="72" t="s">
        <v>17</v>
      </c>
      <c r="G33" s="72" t="s">
        <v>25</v>
      </c>
      <c r="H33" s="72" t="s">
        <v>17</v>
      </c>
      <c r="I33" s="72" t="s">
        <v>25</v>
      </c>
      <c r="J33" s="72" t="s">
        <v>17</v>
      </c>
      <c r="K33" s="71" t="s">
        <v>25</v>
      </c>
      <c r="L33" s="72" t="s">
        <v>17</v>
      </c>
      <c r="M33" s="72" t="s">
        <v>25</v>
      </c>
      <c r="N33" s="72" t="s">
        <v>17</v>
      </c>
      <c r="O33" s="72" t="s">
        <v>25</v>
      </c>
      <c r="P33" s="72" t="s">
        <v>17</v>
      </c>
      <c r="Q33" s="72" t="s">
        <v>25</v>
      </c>
      <c r="R33" s="72" t="s">
        <v>17</v>
      </c>
      <c r="S33" s="72" t="s">
        <v>25</v>
      </c>
      <c r="T33" s="72" t="s">
        <v>17</v>
      </c>
      <c r="U33" s="72" t="s">
        <v>25</v>
      </c>
      <c r="V33" s="88" t="s">
        <v>17</v>
      </c>
      <c r="W33" s="89" t="s">
        <v>25</v>
      </c>
      <c r="X33" s="72" t="s">
        <v>44</v>
      </c>
      <c r="Y33" s="70" t="s">
        <v>38</v>
      </c>
      <c r="Z33" s="70" t="s">
        <v>26</v>
      </c>
      <c r="AA33" s="70" t="s">
        <v>17</v>
      </c>
      <c r="AB33" s="70" t="s">
        <v>25</v>
      </c>
      <c r="AC33" s="70" t="s">
        <v>17</v>
      </c>
      <c r="AD33" s="70" t="s">
        <v>25</v>
      </c>
      <c r="AE33" s="70" t="s">
        <v>17</v>
      </c>
      <c r="AF33" s="70" t="s">
        <v>25</v>
      </c>
      <c r="AG33" s="70" t="s">
        <v>17</v>
      </c>
      <c r="AH33" s="70" t="s">
        <v>25</v>
      </c>
      <c r="AI33" s="70" t="s">
        <v>17</v>
      </c>
      <c r="AJ33" s="70" t="s">
        <v>25</v>
      </c>
      <c r="AK33" s="70" t="s">
        <v>17</v>
      </c>
      <c r="AL33" s="70" t="s">
        <v>25</v>
      </c>
      <c r="AM33" s="70" t="s">
        <v>17</v>
      </c>
      <c r="AN33" s="70" t="s">
        <v>25</v>
      </c>
      <c r="AO33" s="70" t="s">
        <v>17</v>
      </c>
      <c r="AP33" s="70" t="s">
        <v>25</v>
      </c>
      <c r="AQ33" s="70" t="s">
        <v>17</v>
      </c>
      <c r="AR33" s="70" t="s">
        <v>25</v>
      </c>
      <c r="AS33" s="70" t="s">
        <v>17</v>
      </c>
      <c r="AT33" s="70" t="s">
        <v>25</v>
      </c>
      <c r="AU33" s="70" t="s">
        <v>17</v>
      </c>
      <c r="AV33" s="70" t="s">
        <v>25</v>
      </c>
      <c r="AW33" s="72" t="s">
        <v>45</v>
      </c>
      <c r="AX33" s="72" t="s">
        <v>1065</v>
      </c>
      <c r="AY33" s="72" t="s">
        <v>211</v>
      </c>
    </row>
    <row r="34" spans="2:51" ht="25" x14ac:dyDescent="0.25">
      <c r="B34" s="32">
        <f>[3]Calculations!A2</f>
        <v>1033</v>
      </c>
      <c r="C34" s="30" t="str">
        <f>[3]Calculations!B2</f>
        <v>Land at Findel PLC Distribution Facility, Greengate, Chadderton, M24 1SA.</v>
      </c>
      <c r="D34" s="30" t="str">
        <f>[3]Calculations!C2</f>
        <v>Industrial / warehousing / Other use</v>
      </c>
      <c r="E34" s="38">
        <f>[3]Calculations!E2</f>
        <v>6.1973916489700001</v>
      </c>
      <c r="F34" s="38">
        <f>[3]Calculations!I2</f>
        <v>6.1973916489700001</v>
      </c>
      <c r="G34" s="38">
        <f>[3]Calculations!M2</f>
        <v>100</v>
      </c>
      <c r="H34" s="38">
        <f>[3]Calculations!H2</f>
        <v>0</v>
      </c>
      <c r="I34" s="38">
        <f>[3]Calculations!L2</f>
        <v>0</v>
      </c>
      <c r="J34" s="38">
        <f>[3]Calculations!G2</f>
        <v>0</v>
      </c>
      <c r="K34" s="38">
        <f>[3]Calculations!K2</f>
        <v>0</v>
      </c>
      <c r="L34" s="38">
        <f>[3]Calculations!F2</f>
        <v>0</v>
      </c>
      <c r="M34" s="38">
        <f>[3]Calculations!J2</f>
        <v>0</v>
      </c>
      <c r="N34" s="38">
        <f>[3]Calculations!V2</f>
        <v>0</v>
      </c>
      <c r="O34" s="38">
        <f>[3]Calculations!W2</f>
        <v>0</v>
      </c>
      <c r="P34" s="38">
        <f>[3]Calculations!O2</f>
        <v>0.42179800000000001</v>
      </c>
      <c r="Q34" s="38">
        <f>[3]Calculations!S2</f>
        <v>6.8060568686199199</v>
      </c>
      <c r="R34" s="38">
        <f>[3]Calculations!Q2</f>
        <v>7.5708999999999999E-2</v>
      </c>
      <c r="S34" s="38">
        <f>[3]Calculations!T2</f>
        <v>1.2216268438123119</v>
      </c>
      <c r="T34" s="38">
        <f>[3]Calculations!R2</f>
        <v>3.5585600000000002E-2</v>
      </c>
      <c r="U34" s="38">
        <f>[3]Calculations!U2</f>
        <v>0.57420285848667141</v>
      </c>
      <c r="V34" s="38" t="str">
        <f>[3]Calculations!X2</f>
        <v>Not Modelled</v>
      </c>
      <c r="W34" s="38" t="str">
        <f>[3]Calculations!Y2</f>
        <v>N/A</v>
      </c>
      <c r="X34" s="38" t="s">
        <v>1068</v>
      </c>
      <c r="Y34" s="73" t="s">
        <v>105</v>
      </c>
      <c r="Z34" s="74" t="s">
        <v>1066</v>
      </c>
      <c r="AA34" s="74">
        <f>[3]Calculations!AA2</f>
        <v>0</v>
      </c>
      <c r="AB34" s="74">
        <f>[3]Calculations!AM2</f>
        <v>0</v>
      </c>
      <c r="AC34" s="74">
        <f>[3]Calculations!AB2</f>
        <v>0</v>
      </c>
      <c r="AD34" s="74">
        <f>[3]Calculations!AN2</f>
        <v>0</v>
      </c>
      <c r="AE34" s="74">
        <f>[3]Calculations!AC2</f>
        <v>0</v>
      </c>
      <c r="AF34" s="74">
        <f>[3]Calculations!AO2</f>
        <v>0</v>
      </c>
      <c r="AG34" s="74">
        <f>[3]Calculations!AD2</f>
        <v>0</v>
      </c>
      <c r="AH34" s="74">
        <f>[3]Calculations!AP2</f>
        <v>0</v>
      </c>
      <c r="AI34" s="74">
        <f>[3]Calculations!AE2</f>
        <v>0</v>
      </c>
      <c r="AJ34" s="74">
        <f>[3]Calculations!AQ2</f>
        <v>0</v>
      </c>
      <c r="AK34" s="74">
        <f>[3]Calculations!AF2</f>
        <v>0</v>
      </c>
      <c r="AL34" s="74">
        <f>[3]Calculations!AR2</f>
        <v>0</v>
      </c>
      <c r="AM34" s="74">
        <f>[3]Calculations!AG2</f>
        <v>0</v>
      </c>
      <c r="AN34" s="74">
        <f>[3]Calculations!AS2</f>
        <v>0</v>
      </c>
      <c r="AO34" s="74">
        <f>[3]Calculations!AH2</f>
        <v>0</v>
      </c>
      <c r="AP34" s="74">
        <f>[3]Calculations!AT2</f>
        <v>0</v>
      </c>
      <c r="AQ34" s="74">
        <f>[3]Calculations!AI2</f>
        <v>6.1973916636700004</v>
      </c>
      <c r="AR34" s="74">
        <f>[3]Calculations!AU2</f>
        <v>100.00000023719657</v>
      </c>
      <c r="AS34" s="74">
        <f>[3]Calculations!AJ2</f>
        <v>0</v>
      </c>
      <c r="AT34" s="74">
        <f>[3]Calculations!AV2</f>
        <v>0</v>
      </c>
      <c r="AU34" s="74">
        <f>[3]Calculations!AK2</f>
        <v>0</v>
      </c>
      <c r="AV34" s="74">
        <f>[3]Calculations!AW2</f>
        <v>0</v>
      </c>
      <c r="AW34" s="90"/>
      <c r="AX34" s="90"/>
      <c r="AY34" s="91" t="str">
        <f>[3]Calculations!D2</f>
        <v>Call for Sites 2018</v>
      </c>
    </row>
    <row r="35" spans="2:51" ht="25" x14ac:dyDescent="0.25">
      <c r="B35" s="32">
        <f>[3]Calculations!A3</f>
        <v>1034</v>
      </c>
      <c r="C35" s="30" t="str">
        <f>[3]Calculations!B3</f>
        <v>Land at Greengate East, Chadderton, M24 1SA.</v>
      </c>
      <c r="D35" s="30" t="str">
        <f>[3]Calculations!C3</f>
        <v>Industrial / warehousing / Other use</v>
      </c>
      <c r="E35" s="38">
        <f>[3]Calculations!E3</f>
        <v>3.7298068887700002</v>
      </c>
      <c r="F35" s="38">
        <f>[3]Calculations!I3</f>
        <v>3.7298068887700002</v>
      </c>
      <c r="G35" s="38">
        <f>[3]Calculations!M3</f>
        <v>100</v>
      </c>
      <c r="H35" s="38">
        <f>[3]Calculations!H3</f>
        <v>0</v>
      </c>
      <c r="I35" s="38">
        <f>[3]Calculations!L3</f>
        <v>0</v>
      </c>
      <c r="J35" s="38">
        <f>[3]Calculations!G3</f>
        <v>0</v>
      </c>
      <c r="K35" s="38">
        <f>[3]Calculations!K3</f>
        <v>0</v>
      </c>
      <c r="L35" s="38">
        <f>[3]Calculations!F3</f>
        <v>0</v>
      </c>
      <c r="M35" s="38">
        <f>[3]Calculations!J3</f>
        <v>0</v>
      </c>
      <c r="N35" s="38">
        <f>[3]Calculations!V3</f>
        <v>0</v>
      </c>
      <c r="O35" s="38">
        <f>[3]Calculations!W3</f>
        <v>0</v>
      </c>
      <c r="P35" s="38">
        <f>[3]Calculations!O3</f>
        <v>0.18472530000000001</v>
      </c>
      <c r="Q35" s="38">
        <f>[3]Calculations!S3</f>
        <v>4.9526773237559736</v>
      </c>
      <c r="R35" s="38">
        <f>[3]Calculations!Q3</f>
        <v>5.1727300000000004E-2</v>
      </c>
      <c r="S35" s="38">
        <f>[3]Calculations!T3</f>
        <v>1.3868626859944058</v>
      </c>
      <c r="T35" s="38">
        <f>[3]Calculations!R3</f>
        <v>2.22206E-2</v>
      </c>
      <c r="U35" s="38">
        <f>[3]Calculations!U3</f>
        <v>0.59575738537304845</v>
      </c>
      <c r="V35" s="38" t="str">
        <f>[3]Calculations!X3</f>
        <v>Not Modelled</v>
      </c>
      <c r="W35" s="38" t="str">
        <f>[3]Calculations!Y3</f>
        <v>N/A</v>
      </c>
      <c r="X35" s="38" t="s">
        <v>1068</v>
      </c>
      <c r="Y35" s="73" t="s">
        <v>105</v>
      </c>
      <c r="Z35" s="74" t="s">
        <v>1066</v>
      </c>
      <c r="AA35" s="74">
        <f>[3]Calculations!AA3</f>
        <v>0</v>
      </c>
      <c r="AB35" s="74">
        <f>[3]Calculations!AM3</f>
        <v>0</v>
      </c>
      <c r="AC35" s="74">
        <f>[3]Calculations!AB3</f>
        <v>0</v>
      </c>
      <c r="AD35" s="74">
        <f>[3]Calculations!AN3</f>
        <v>0</v>
      </c>
      <c r="AE35" s="74">
        <f>[3]Calculations!AC3</f>
        <v>0</v>
      </c>
      <c r="AF35" s="74">
        <f>[3]Calculations!AO3</f>
        <v>0</v>
      </c>
      <c r="AG35" s="74">
        <f>[3]Calculations!AD3</f>
        <v>0</v>
      </c>
      <c r="AH35" s="74">
        <f>[3]Calculations!AP3</f>
        <v>0</v>
      </c>
      <c r="AI35" s="74">
        <f>[3]Calculations!AE3</f>
        <v>0</v>
      </c>
      <c r="AJ35" s="74">
        <f>[3]Calculations!AQ3</f>
        <v>0</v>
      </c>
      <c r="AK35" s="74">
        <f>[3]Calculations!AF3</f>
        <v>0</v>
      </c>
      <c r="AL35" s="74">
        <f>[3]Calculations!AR3</f>
        <v>0</v>
      </c>
      <c r="AM35" s="74">
        <f>[3]Calculations!AG3</f>
        <v>3.5427971997100001E-3</v>
      </c>
      <c r="AN35" s="74">
        <f>[3]Calculations!AS3</f>
        <v>9.4986075830814087E-2</v>
      </c>
      <c r="AO35" s="74">
        <f>[3]Calculations!AH3</f>
        <v>0</v>
      </c>
      <c r="AP35" s="74">
        <f>[3]Calculations!AT3</f>
        <v>0</v>
      </c>
      <c r="AQ35" s="74">
        <f>[3]Calculations!AI3</f>
        <v>3.7298068303099998</v>
      </c>
      <c r="AR35" s="74">
        <f>[3]Calculations!AU3</f>
        <v>99.999998432626612</v>
      </c>
      <c r="AS35" s="74">
        <f>[3]Calculations!AJ3</f>
        <v>0</v>
      </c>
      <c r="AT35" s="74">
        <f>[3]Calculations!AV3</f>
        <v>0</v>
      </c>
      <c r="AU35" s="74">
        <f>[3]Calculations!AK3</f>
        <v>0</v>
      </c>
      <c r="AV35" s="74">
        <f>[3]Calculations!AW3</f>
        <v>0</v>
      </c>
      <c r="AW35" s="90"/>
      <c r="AX35" s="90"/>
      <c r="AY35" s="91" t="str">
        <f>[3]Calculations!D3</f>
        <v>Call for Sites 2018</v>
      </c>
    </row>
    <row r="36" spans="2:51" ht="25" x14ac:dyDescent="0.25">
      <c r="B36" s="32">
        <f>[3]Calculations!A4</f>
        <v>1035</v>
      </c>
      <c r="C36" s="30" t="str">
        <f>[3]Calculations!B4</f>
        <v>Land at Greengate West, Chadderton, M24 1FD.</v>
      </c>
      <c r="D36" s="30" t="str">
        <f>[3]Calculations!C4</f>
        <v>Industrial / warehousing / Other use</v>
      </c>
      <c r="E36" s="38">
        <f>[3]Calculations!E4</f>
        <v>3.1624521753999999</v>
      </c>
      <c r="F36" s="38">
        <f>[3]Calculations!I4</f>
        <v>3.1624521753999999</v>
      </c>
      <c r="G36" s="38">
        <f>[3]Calculations!M4</f>
        <v>100</v>
      </c>
      <c r="H36" s="38">
        <f>[3]Calculations!H4</f>
        <v>0</v>
      </c>
      <c r="I36" s="38">
        <f>[3]Calculations!L4</f>
        <v>0</v>
      </c>
      <c r="J36" s="38">
        <f>[3]Calculations!G4</f>
        <v>0</v>
      </c>
      <c r="K36" s="38">
        <f>[3]Calculations!K4</f>
        <v>0</v>
      </c>
      <c r="L36" s="38">
        <f>[3]Calculations!F4</f>
        <v>0</v>
      </c>
      <c r="M36" s="38">
        <f>[3]Calculations!J4</f>
        <v>0</v>
      </c>
      <c r="N36" s="38">
        <f>[3]Calculations!V4</f>
        <v>0</v>
      </c>
      <c r="O36" s="38">
        <f>[3]Calculations!W4</f>
        <v>0</v>
      </c>
      <c r="P36" s="38">
        <f>[3]Calculations!O4</f>
        <v>0.8054349999999999</v>
      </c>
      <c r="Q36" s="38">
        <f>[3]Calculations!S4</f>
        <v>25.4686855429877</v>
      </c>
      <c r="R36" s="38">
        <f>[3]Calculations!Q4</f>
        <v>0.28359200000000001</v>
      </c>
      <c r="S36" s="38">
        <f>[3]Calculations!T4</f>
        <v>8.9674715780999961</v>
      </c>
      <c r="T36" s="38">
        <f>[3]Calculations!R4</f>
        <v>0.17319999999999999</v>
      </c>
      <c r="U36" s="38">
        <f>[3]Calculations!U4</f>
        <v>5.4767626637102564</v>
      </c>
      <c r="V36" s="38" t="str">
        <f>[3]Calculations!X4</f>
        <v>Not Modelled</v>
      </c>
      <c r="W36" s="38" t="str">
        <f>[3]Calculations!Y4</f>
        <v>N/A</v>
      </c>
      <c r="X36" s="38" t="s">
        <v>1068</v>
      </c>
      <c r="Y36" s="73" t="s">
        <v>105</v>
      </c>
      <c r="Z36" s="74" t="s">
        <v>1066</v>
      </c>
      <c r="AA36" s="74">
        <f>[3]Calculations!AA4</f>
        <v>0</v>
      </c>
      <c r="AB36" s="74">
        <f>[3]Calculations!AM4</f>
        <v>0</v>
      </c>
      <c r="AC36" s="74">
        <f>[3]Calculations!AB4</f>
        <v>0</v>
      </c>
      <c r="AD36" s="74">
        <f>[3]Calculations!AN4</f>
        <v>0</v>
      </c>
      <c r="AE36" s="74">
        <f>[3]Calculations!AC4</f>
        <v>0</v>
      </c>
      <c r="AF36" s="74">
        <f>[3]Calculations!AO4</f>
        <v>0</v>
      </c>
      <c r="AG36" s="74">
        <f>[3]Calculations!AD4</f>
        <v>0</v>
      </c>
      <c r="AH36" s="74">
        <f>[3]Calculations!AP4</f>
        <v>0</v>
      </c>
      <c r="AI36" s="74">
        <f>[3]Calculations!AE4</f>
        <v>0</v>
      </c>
      <c r="AJ36" s="74">
        <f>[3]Calculations!AQ4</f>
        <v>0</v>
      </c>
      <c r="AK36" s="74">
        <f>[3]Calculations!AF4</f>
        <v>0</v>
      </c>
      <c r="AL36" s="74">
        <f>[3]Calculations!AR4</f>
        <v>0</v>
      </c>
      <c r="AM36" s="74">
        <f>[3]Calculations!AG4</f>
        <v>0</v>
      </c>
      <c r="AN36" s="74">
        <f>[3]Calculations!AS4</f>
        <v>0</v>
      </c>
      <c r="AO36" s="74">
        <f>[3]Calculations!AH4</f>
        <v>0</v>
      </c>
      <c r="AP36" s="74">
        <f>[3]Calculations!AT4</f>
        <v>0</v>
      </c>
      <c r="AQ36" s="74">
        <f>[3]Calculations!AI4</f>
        <v>3.16245219792</v>
      </c>
      <c r="AR36" s="74">
        <f>[3]Calculations!AU4</f>
        <v>100.00000071210565</v>
      </c>
      <c r="AS36" s="74">
        <f>[3]Calculations!AJ4</f>
        <v>0</v>
      </c>
      <c r="AT36" s="74">
        <f>[3]Calculations!AV4</f>
        <v>0</v>
      </c>
      <c r="AU36" s="74">
        <f>[3]Calculations!AK4</f>
        <v>0</v>
      </c>
      <c r="AV36" s="74">
        <f>[3]Calculations!AW4</f>
        <v>0</v>
      </c>
      <c r="AW36" s="90"/>
      <c r="AX36" s="90"/>
      <c r="AY36" s="91" t="str">
        <f>[3]Calculations!D4</f>
        <v>Call for Sites 2018</v>
      </c>
    </row>
    <row r="37" spans="2:51" x14ac:dyDescent="0.25">
      <c r="B37" s="32">
        <f>[3]Calculations!A5</f>
        <v>1054</v>
      </c>
      <c r="C37" s="30" t="str">
        <f>[3]Calculations!B5</f>
        <v>Land off Lees New Road, Oldham</v>
      </c>
      <c r="D37" s="30" t="str">
        <f>[3]Calculations!C5</f>
        <v>Residential</v>
      </c>
      <c r="E37" s="38">
        <f>[3]Calculations!E5</f>
        <v>0.92830994022699997</v>
      </c>
      <c r="F37" s="38">
        <f>[3]Calculations!I5</f>
        <v>0.92830994022699997</v>
      </c>
      <c r="G37" s="38">
        <f>[3]Calculations!M5</f>
        <v>100</v>
      </c>
      <c r="H37" s="38">
        <f>[3]Calculations!H5</f>
        <v>0</v>
      </c>
      <c r="I37" s="38">
        <f>[3]Calculations!L5</f>
        <v>0</v>
      </c>
      <c r="J37" s="38">
        <f>[3]Calculations!G5</f>
        <v>0</v>
      </c>
      <c r="K37" s="38">
        <f>[3]Calculations!K5</f>
        <v>0</v>
      </c>
      <c r="L37" s="38">
        <f>[3]Calculations!F5</f>
        <v>0</v>
      </c>
      <c r="M37" s="38">
        <f>[3]Calculations!J5</f>
        <v>0</v>
      </c>
      <c r="N37" s="38">
        <f>[3]Calculations!V5</f>
        <v>0</v>
      </c>
      <c r="O37" s="38">
        <f>[3]Calculations!W5</f>
        <v>0</v>
      </c>
      <c r="P37" s="38">
        <f>[3]Calculations!O5</f>
        <v>3.9245500000000003E-2</v>
      </c>
      <c r="Q37" s="38">
        <f>[3]Calculations!S5</f>
        <v>4.2276289738320889</v>
      </c>
      <c r="R37" s="38">
        <f>[3]Calculations!Q5</f>
        <v>0</v>
      </c>
      <c r="S37" s="38">
        <f>[3]Calculations!T5</f>
        <v>0</v>
      </c>
      <c r="T37" s="38">
        <f>[3]Calculations!R5</f>
        <v>0</v>
      </c>
      <c r="U37" s="38">
        <f>[3]Calculations!U5</f>
        <v>0</v>
      </c>
      <c r="V37" s="38" t="str">
        <f>[3]Calculations!X5</f>
        <v>Not Modelled</v>
      </c>
      <c r="W37" s="38" t="str">
        <f>[3]Calculations!Y5</f>
        <v>N/A</v>
      </c>
      <c r="X37" s="38" t="s">
        <v>1056</v>
      </c>
      <c r="Y37" s="73" t="s">
        <v>105</v>
      </c>
      <c r="Z37" s="74" t="s">
        <v>1066</v>
      </c>
      <c r="AA37" s="74">
        <f>[3]Calculations!AA5</f>
        <v>0</v>
      </c>
      <c r="AB37" s="74">
        <f>[3]Calculations!AM5</f>
        <v>0</v>
      </c>
      <c r="AC37" s="74">
        <f>[3]Calculations!AB5</f>
        <v>0</v>
      </c>
      <c r="AD37" s="74">
        <f>[3]Calculations!AN5</f>
        <v>0</v>
      </c>
      <c r="AE37" s="74">
        <f>[3]Calculations!AC5</f>
        <v>0</v>
      </c>
      <c r="AF37" s="74">
        <f>[3]Calculations!AO5</f>
        <v>0</v>
      </c>
      <c r="AG37" s="74">
        <f>[3]Calculations!AD5</f>
        <v>0</v>
      </c>
      <c r="AH37" s="74">
        <f>[3]Calculations!AP5</f>
        <v>0</v>
      </c>
      <c r="AI37" s="74">
        <f>[3]Calculations!AE5</f>
        <v>0</v>
      </c>
      <c r="AJ37" s="74">
        <f>[3]Calculations!AQ5</f>
        <v>0</v>
      </c>
      <c r="AK37" s="74">
        <f>[3]Calculations!AF5</f>
        <v>0</v>
      </c>
      <c r="AL37" s="74">
        <f>[3]Calculations!AR5</f>
        <v>0</v>
      </c>
      <c r="AM37" s="74">
        <f>[3]Calculations!AG5</f>
        <v>0</v>
      </c>
      <c r="AN37" s="74">
        <f>[3]Calculations!AS5</f>
        <v>0</v>
      </c>
      <c r="AO37" s="74">
        <f>[3]Calculations!AH5</f>
        <v>0</v>
      </c>
      <c r="AP37" s="74">
        <f>[3]Calculations!AT5</f>
        <v>0</v>
      </c>
      <c r="AQ37" s="74">
        <f>[3]Calculations!AI5</f>
        <v>0.92830994022699997</v>
      </c>
      <c r="AR37" s="74">
        <f>[3]Calculations!AU5</f>
        <v>100</v>
      </c>
      <c r="AS37" s="74">
        <f>[3]Calculations!AJ5</f>
        <v>0</v>
      </c>
      <c r="AT37" s="74">
        <f>[3]Calculations!AV5</f>
        <v>0</v>
      </c>
      <c r="AU37" s="74">
        <f>[3]Calculations!AK5</f>
        <v>0</v>
      </c>
      <c r="AV37" s="74">
        <f>[3]Calculations!AW5</f>
        <v>0</v>
      </c>
      <c r="AW37" s="90"/>
      <c r="AX37" s="90"/>
      <c r="AY37" s="91" t="str">
        <f>[3]Calculations!D5</f>
        <v>Call for Sites 2018</v>
      </c>
    </row>
    <row r="38" spans="2:51" ht="25" x14ac:dyDescent="0.25">
      <c r="B38" s="32">
        <f>[3]Calculations!A6</f>
        <v>1057</v>
      </c>
      <c r="C38" s="30" t="str">
        <f>[3]Calculations!B6</f>
        <v>Land South of Netherhouse Estate  at Denbigh Drive, Shaw, Oldham</v>
      </c>
      <c r="D38" s="30" t="str">
        <f>[3]Calculations!C6</f>
        <v>Residential</v>
      </c>
      <c r="E38" s="38">
        <f>[3]Calculations!E6</f>
        <v>3.1714542682800002</v>
      </c>
      <c r="F38" s="38">
        <f>[3]Calculations!I6</f>
        <v>3.1714542682800002</v>
      </c>
      <c r="G38" s="38">
        <f>[3]Calculations!M6</f>
        <v>100</v>
      </c>
      <c r="H38" s="38">
        <f>[3]Calculations!H6</f>
        <v>0</v>
      </c>
      <c r="I38" s="38">
        <f>[3]Calculations!L6</f>
        <v>0</v>
      </c>
      <c r="J38" s="38">
        <f>[3]Calculations!G6</f>
        <v>0</v>
      </c>
      <c r="K38" s="38">
        <f>[3]Calculations!K6</f>
        <v>0</v>
      </c>
      <c r="L38" s="38">
        <f>[3]Calculations!F6</f>
        <v>0</v>
      </c>
      <c r="M38" s="38">
        <f>[3]Calculations!J6</f>
        <v>0</v>
      </c>
      <c r="N38" s="38">
        <f>[3]Calculations!V6</f>
        <v>0</v>
      </c>
      <c r="O38" s="38">
        <f>[3]Calculations!W6</f>
        <v>0</v>
      </c>
      <c r="P38" s="38">
        <f>[3]Calculations!O6</f>
        <v>0.28387649999999998</v>
      </c>
      <c r="Q38" s="38">
        <f>[3]Calculations!S6</f>
        <v>8.9509882844363684</v>
      </c>
      <c r="R38" s="38">
        <f>[3]Calculations!Q6</f>
        <v>5.37575E-2</v>
      </c>
      <c r="S38" s="38">
        <f>[3]Calculations!T6</f>
        <v>1.6950425720360374</v>
      </c>
      <c r="T38" s="38">
        <f>[3]Calculations!R6</f>
        <v>2.33259E-2</v>
      </c>
      <c r="U38" s="38">
        <f>[3]Calculations!U6</f>
        <v>0.73549539191843749</v>
      </c>
      <c r="V38" s="38" t="str">
        <f>[3]Calculations!X6</f>
        <v>Not Modelled</v>
      </c>
      <c r="W38" s="38" t="str">
        <f>[3]Calculations!Y6</f>
        <v>N/A</v>
      </c>
      <c r="X38" s="38" t="s">
        <v>1056</v>
      </c>
      <c r="Y38" s="73" t="s">
        <v>105</v>
      </c>
      <c r="Z38" s="74" t="s">
        <v>1066</v>
      </c>
      <c r="AA38" s="74">
        <f>[3]Calculations!AA6</f>
        <v>0</v>
      </c>
      <c r="AB38" s="74">
        <f>[3]Calculations!AM6</f>
        <v>0</v>
      </c>
      <c r="AC38" s="74">
        <f>[3]Calculations!AB6</f>
        <v>3.9225722714699998E-2</v>
      </c>
      <c r="AD38" s="74">
        <f>[3]Calculations!AN6</f>
        <v>1.2368370910160906</v>
      </c>
      <c r="AE38" s="74">
        <f>[3]Calculations!AC6</f>
        <v>1.9425494937699999E-2</v>
      </c>
      <c r="AF38" s="74">
        <f>[3]Calculations!AO6</f>
        <v>0.61251064320833426</v>
      </c>
      <c r="AG38" s="74">
        <f>[3]Calculations!AD6</f>
        <v>0</v>
      </c>
      <c r="AH38" s="74">
        <f>[3]Calculations!AP6</f>
        <v>0</v>
      </c>
      <c r="AI38" s="74">
        <f>[3]Calculations!AE6</f>
        <v>0</v>
      </c>
      <c r="AJ38" s="74">
        <f>[3]Calculations!AQ6</f>
        <v>0</v>
      </c>
      <c r="AK38" s="74">
        <f>[3]Calculations!AF6</f>
        <v>1.31666815344</v>
      </c>
      <c r="AL38" s="74">
        <f>[3]Calculations!AR6</f>
        <v>41.516227006926982</v>
      </c>
      <c r="AM38" s="74">
        <f>[3]Calculations!AG6</f>
        <v>1.15518985016E-4</v>
      </c>
      <c r="AN38" s="74">
        <f>[3]Calculations!AS6</f>
        <v>3.6424610050786047E-3</v>
      </c>
      <c r="AO38" s="74">
        <f>[3]Calculations!AH6</f>
        <v>1.30140473025</v>
      </c>
      <c r="AP38" s="74">
        <f>[3]Calculations!AT6</f>
        <v>41.034951796918115</v>
      </c>
      <c r="AQ38" s="74">
        <f>[3]Calculations!AI6</f>
        <v>1.84898921787</v>
      </c>
      <c r="AR38" s="74">
        <f>[3]Calculations!AU6</f>
        <v>58.300989434502462</v>
      </c>
      <c r="AS38" s="74">
        <f>[3]Calculations!AJ6</f>
        <v>0</v>
      </c>
      <c r="AT38" s="74">
        <f>[3]Calculations!AV6</f>
        <v>0</v>
      </c>
      <c r="AU38" s="74">
        <f>[3]Calculations!AK6</f>
        <v>0</v>
      </c>
      <c r="AV38" s="74">
        <f>[3]Calculations!AW6</f>
        <v>0</v>
      </c>
      <c r="AW38" s="90"/>
      <c r="AX38" s="90"/>
      <c r="AY38" s="91" t="str">
        <f>[3]Calculations!D6</f>
        <v>Call for Sites 2018</v>
      </c>
    </row>
    <row r="39" spans="2:51" x14ac:dyDescent="0.25">
      <c r="B39" s="32">
        <f>[3]Calculations!A7</f>
        <v>1076</v>
      </c>
      <c r="C39" s="30" t="str">
        <f>[3]Calculations!B7</f>
        <v>Parkside</v>
      </c>
      <c r="D39" s="30" t="str">
        <f>[3]Calculations!C7</f>
        <v>Residential</v>
      </c>
      <c r="E39" s="38">
        <f>[3]Calculations!E7</f>
        <v>0.55011079841499999</v>
      </c>
      <c r="F39" s="38">
        <f>[3]Calculations!I7</f>
        <v>0.55011079841499999</v>
      </c>
      <c r="G39" s="38">
        <f>[3]Calculations!M7</f>
        <v>100</v>
      </c>
      <c r="H39" s="38">
        <f>[3]Calculations!H7</f>
        <v>0</v>
      </c>
      <c r="I39" s="38">
        <f>[3]Calculations!L7</f>
        <v>0</v>
      </c>
      <c r="J39" s="38">
        <f>[3]Calculations!G7</f>
        <v>0</v>
      </c>
      <c r="K39" s="38">
        <f>[3]Calculations!K7</f>
        <v>0</v>
      </c>
      <c r="L39" s="38">
        <f>[3]Calculations!F7</f>
        <v>0</v>
      </c>
      <c r="M39" s="38">
        <f>[3]Calculations!J7</f>
        <v>0</v>
      </c>
      <c r="N39" s="38">
        <f>[3]Calculations!V7</f>
        <v>0</v>
      </c>
      <c r="O39" s="38">
        <f>[3]Calculations!W7</f>
        <v>0</v>
      </c>
      <c r="P39" s="38">
        <f>[3]Calculations!O7</f>
        <v>2.6067600000000001E-3</v>
      </c>
      <c r="Q39" s="38">
        <f>[3]Calculations!S7</f>
        <v>0.47386090356900745</v>
      </c>
      <c r="R39" s="38">
        <f>[3]Calculations!Q7</f>
        <v>0</v>
      </c>
      <c r="S39" s="38">
        <f>[3]Calculations!T7</f>
        <v>0</v>
      </c>
      <c r="T39" s="38">
        <f>[3]Calculations!R7</f>
        <v>0</v>
      </c>
      <c r="U39" s="38">
        <f>[3]Calculations!U7</f>
        <v>0</v>
      </c>
      <c r="V39" s="38" t="str">
        <f>[3]Calculations!X7</f>
        <v>Not Modelled</v>
      </c>
      <c r="W39" s="38" t="str">
        <f>[3]Calculations!Y7</f>
        <v>N/A</v>
      </c>
      <c r="X39" s="38" t="s">
        <v>1056</v>
      </c>
      <c r="Y39" s="73" t="s">
        <v>105</v>
      </c>
      <c r="Z39" s="74" t="s">
        <v>1066</v>
      </c>
      <c r="AA39" s="74">
        <f>[3]Calculations!AA7</f>
        <v>0</v>
      </c>
      <c r="AB39" s="74">
        <f>[3]Calculations!AM7</f>
        <v>0</v>
      </c>
      <c r="AC39" s="74">
        <f>[3]Calculations!AB7</f>
        <v>0</v>
      </c>
      <c r="AD39" s="74">
        <f>[3]Calculations!AN7</f>
        <v>0</v>
      </c>
      <c r="AE39" s="74">
        <f>[3]Calculations!AC7</f>
        <v>0</v>
      </c>
      <c r="AF39" s="74">
        <f>[3]Calculations!AO7</f>
        <v>0</v>
      </c>
      <c r="AG39" s="74">
        <f>[3]Calculations!AD7</f>
        <v>0</v>
      </c>
      <c r="AH39" s="74">
        <f>[3]Calculations!AP7</f>
        <v>0</v>
      </c>
      <c r="AI39" s="74">
        <f>[3]Calculations!AE7</f>
        <v>0</v>
      </c>
      <c r="AJ39" s="74">
        <f>[3]Calculations!AQ7</f>
        <v>0</v>
      </c>
      <c r="AK39" s="74">
        <f>[3]Calculations!AF7</f>
        <v>0.50393285477600003</v>
      </c>
      <c r="AL39" s="74">
        <f>[3]Calculations!AR7</f>
        <v>91.605701292894153</v>
      </c>
      <c r="AM39" s="74">
        <f>[3]Calculations!AG7</f>
        <v>0</v>
      </c>
      <c r="AN39" s="74">
        <f>[3]Calculations!AS7</f>
        <v>0</v>
      </c>
      <c r="AO39" s="74">
        <f>[3]Calculations!AH7</f>
        <v>0</v>
      </c>
      <c r="AP39" s="74">
        <f>[3]Calculations!AT7</f>
        <v>0</v>
      </c>
      <c r="AQ39" s="74">
        <f>[3]Calculations!AI7</f>
        <v>0</v>
      </c>
      <c r="AR39" s="74">
        <f>[3]Calculations!AU7</f>
        <v>0</v>
      </c>
      <c r="AS39" s="74">
        <f>[3]Calculations!AJ7</f>
        <v>0</v>
      </c>
      <c r="AT39" s="74">
        <f>[3]Calculations!AV7</f>
        <v>0</v>
      </c>
      <c r="AU39" s="74">
        <f>[3]Calculations!AK7</f>
        <v>0</v>
      </c>
      <c r="AV39" s="74">
        <f>[3]Calculations!AW7</f>
        <v>0</v>
      </c>
      <c r="AW39" s="90"/>
      <c r="AX39" s="90"/>
      <c r="AY39" s="91" t="str">
        <f>[3]Calculations!D7</f>
        <v>Call for Sites 2018</v>
      </c>
    </row>
    <row r="40" spans="2:51" ht="25" x14ac:dyDescent="0.25">
      <c r="B40" s="32">
        <f>[3]Calculations!A8</f>
        <v>1186</v>
      </c>
      <c r="C40" s="30" t="str">
        <f>[3]Calculations!B8</f>
        <v>Land lying to the east of Knowls Lane, Lees, Oldham</v>
      </c>
      <c r="D40" s="30" t="str">
        <f>[3]Calculations!C8</f>
        <v>Residential</v>
      </c>
      <c r="E40" s="38">
        <f>[3]Calculations!E8</f>
        <v>0.15535627849299999</v>
      </c>
      <c r="F40" s="38">
        <f>[3]Calculations!I8</f>
        <v>0.15535627849299999</v>
      </c>
      <c r="G40" s="38">
        <f>[3]Calculations!M8</f>
        <v>100</v>
      </c>
      <c r="H40" s="38">
        <f>[3]Calculations!H8</f>
        <v>0</v>
      </c>
      <c r="I40" s="38">
        <f>[3]Calculations!L8</f>
        <v>0</v>
      </c>
      <c r="J40" s="38">
        <f>[3]Calculations!G8</f>
        <v>0</v>
      </c>
      <c r="K40" s="38">
        <f>[3]Calculations!K8</f>
        <v>0</v>
      </c>
      <c r="L40" s="38">
        <f>[3]Calculations!F8</f>
        <v>0</v>
      </c>
      <c r="M40" s="38">
        <f>[3]Calculations!J8</f>
        <v>0</v>
      </c>
      <c r="N40" s="38">
        <f>[3]Calculations!V8</f>
        <v>0</v>
      </c>
      <c r="O40" s="38">
        <f>[3]Calculations!W8</f>
        <v>0</v>
      </c>
      <c r="P40" s="38">
        <f>[3]Calculations!O8</f>
        <v>0</v>
      </c>
      <c r="Q40" s="38">
        <f>[3]Calculations!S8</f>
        <v>0</v>
      </c>
      <c r="R40" s="38">
        <f>[3]Calculations!Q8</f>
        <v>0</v>
      </c>
      <c r="S40" s="38">
        <f>[3]Calculations!T8</f>
        <v>0</v>
      </c>
      <c r="T40" s="38">
        <f>[3]Calculations!R8</f>
        <v>0</v>
      </c>
      <c r="U40" s="38">
        <f>[3]Calculations!U8</f>
        <v>0</v>
      </c>
      <c r="V40" s="38" t="str">
        <f>[3]Calculations!X8</f>
        <v>Not Modelled</v>
      </c>
      <c r="W40" s="38" t="str">
        <f>[3]Calculations!Y8</f>
        <v>N/A</v>
      </c>
      <c r="X40" s="38" t="s">
        <v>1056</v>
      </c>
      <c r="Y40" s="73" t="s">
        <v>106</v>
      </c>
      <c r="Z40" s="74" t="s">
        <v>1090</v>
      </c>
      <c r="AA40" s="74">
        <f>[3]Calculations!AA8</f>
        <v>0</v>
      </c>
      <c r="AB40" s="74">
        <f>[3]Calculations!AM8</f>
        <v>0</v>
      </c>
      <c r="AC40" s="74">
        <f>[3]Calculations!AB8</f>
        <v>0</v>
      </c>
      <c r="AD40" s="74">
        <f>[3]Calculations!AN8</f>
        <v>0</v>
      </c>
      <c r="AE40" s="74">
        <f>[3]Calculations!AC8</f>
        <v>0</v>
      </c>
      <c r="AF40" s="74">
        <f>[3]Calculations!AO8</f>
        <v>0</v>
      </c>
      <c r="AG40" s="74">
        <f>[3]Calculations!AD8</f>
        <v>0</v>
      </c>
      <c r="AH40" s="74">
        <f>[3]Calculations!AP8</f>
        <v>0</v>
      </c>
      <c r="AI40" s="74">
        <f>[3]Calculations!AE8</f>
        <v>1.2847909442699999E-2</v>
      </c>
      <c r="AJ40" s="74">
        <f>[3]Calculations!AQ8</f>
        <v>8.2699647335327349</v>
      </c>
      <c r="AK40" s="74">
        <f>[3]Calculations!AF8</f>
        <v>0.15535627849299999</v>
      </c>
      <c r="AL40" s="74">
        <f>[3]Calculations!AR8</f>
        <v>100</v>
      </c>
      <c r="AM40" s="74">
        <f>[3]Calculations!AG8</f>
        <v>0</v>
      </c>
      <c r="AN40" s="74">
        <f>[3]Calculations!AS8</f>
        <v>0</v>
      </c>
      <c r="AO40" s="74">
        <f>[3]Calculations!AH8</f>
        <v>0</v>
      </c>
      <c r="AP40" s="74">
        <f>[3]Calculations!AT8</f>
        <v>0</v>
      </c>
      <c r="AQ40" s="74">
        <f>[3]Calculations!AI8</f>
        <v>0.15535627849299999</v>
      </c>
      <c r="AR40" s="74">
        <f>[3]Calculations!AU8</f>
        <v>100</v>
      </c>
      <c r="AS40" s="74">
        <f>[3]Calculations!AJ8</f>
        <v>0</v>
      </c>
      <c r="AT40" s="74">
        <f>[3]Calculations!AV8</f>
        <v>0</v>
      </c>
      <c r="AU40" s="74">
        <f>[3]Calculations!AK8</f>
        <v>0</v>
      </c>
      <c r="AV40" s="74">
        <f>[3]Calculations!AW8</f>
        <v>0</v>
      </c>
      <c r="AW40" s="90"/>
      <c r="AX40" s="90"/>
      <c r="AY40" s="91" t="str">
        <f>[3]Calculations!D8</f>
        <v>Call for Sites 2018</v>
      </c>
    </row>
    <row r="41" spans="2:51" ht="25" x14ac:dyDescent="0.25">
      <c r="B41" s="32">
        <f>[3]Calculations!A9</f>
        <v>1187</v>
      </c>
      <c r="C41" s="30" t="str">
        <f>[3]Calculations!B9</f>
        <v>BAILEY MILLS AND STATION YARD</v>
      </c>
      <c r="D41" s="30" t="str">
        <f>[3]Calculations!C9</f>
        <v>Residential</v>
      </c>
      <c r="E41" s="38">
        <f>[3]Calculations!E9</f>
        <v>2.0233396727800002</v>
      </c>
      <c r="F41" s="38">
        <f>[3]Calculations!I9</f>
        <v>2.0149075945463903</v>
      </c>
      <c r="G41" s="38">
        <f>[3]Calculations!M9</f>
        <v>99.583259383135385</v>
      </c>
      <c r="H41" s="38">
        <f>[3]Calculations!H9</f>
        <v>8.4320782336100002E-3</v>
      </c>
      <c r="I41" s="38">
        <f>[3]Calculations!L9</f>
        <v>0.41674061686462216</v>
      </c>
      <c r="J41" s="38">
        <f>[3]Calculations!G9</f>
        <v>0</v>
      </c>
      <c r="K41" s="38">
        <f>[3]Calculations!K9</f>
        <v>0</v>
      </c>
      <c r="L41" s="38">
        <f>[3]Calculations!F9</f>
        <v>0</v>
      </c>
      <c r="M41" s="38">
        <f>[3]Calculations!J9</f>
        <v>0</v>
      </c>
      <c r="N41" s="38">
        <f>[3]Calculations!V9</f>
        <v>0.66859755057799997</v>
      </c>
      <c r="O41" s="38">
        <f>[3]Calculations!W9</f>
        <v>33.044256462355108</v>
      </c>
      <c r="P41" s="38">
        <f>[3]Calculations!O9</f>
        <v>0.25778319999999999</v>
      </c>
      <c r="Q41" s="38">
        <f>[3]Calculations!S9</f>
        <v>12.740480674992874</v>
      </c>
      <c r="R41" s="38">
        <f>[3]Calculations!Q9</f>
        <v>7.7976199999999996E-2</v>
      </c>
      <c r="S41" s="38">
        <f>[3]Calculations!T9</f>
        <v>3.8538363602026018</v>
      </c>
      <c r="T41" s="38">
        <f>[3]Calculations!R9</f>
        <v>2.4008700000000001E-2</v>
      </c>
      <c r="U41" s="38">
        <f>[3]Calculations!U9</f>
        <v>1.1865877154977573</v>
      </c>
      <c r="V41" s="38" t="str">
        <f>[3]Calculations!X9</f>
        <v>Not Modelled</v>
      </c>
      <c r="W41" s="38" t="str">
        <f>[3]Calculations!Y9</f>
        <v>N/A</v>
      </c>
      <c r="X41" s="38" t="s">
        <v>1056</v>
      </c>
      <c r="Y41" s="73" t="s">
        <v>108</v>
      </c>
      <c r="Z41" s="74" t="s">
        <v>109</v>
      </c>
      <c r="AA41" s="74">
        <f>[3]Calculations!AA9</f>
        <v>3.08089200716E-3</v>
      </c>
      <c r="AB41" s="74">
        <f>[3]Calculations!AM9</f>
        <v>0.15226766165895214</v>
      </c>
      <c r="AC41" s="74">
        <f>[3]Calculations!AB9</f>
        <v>0</v>
      </c>
      <c r="AD41" s="74">
        <f>[3]Calculations!AN9</f>
        <v>0</v>
      </c>
      <c r="AE41" s="74">
        <f>[3]Calculations!AC9</f>
        <v>0</v>
      </c>
      <c r="AF41" s="74">
        <f>[3]Calculations!AO9</f>
        <v>0</v>
      </c>
      <c r="AG41" s="74">
        <f>[3]Calculations!AD9</f>
        <v>0</v>
      </c>
      <c r="AH41" s="74">
        <f>[3]Calculations!AP9</f>
        <v>0</v>
      </c>
      <c r="AI41" s="74">
        <f>[3]Calculations!AE9</f>
        <v>0.59694336611099996</v>
      </c>
      <c r="AJ41" s="74">
        <f>[3]Calculations!AQ9</f>
        <v>29.502874586095572</v>
      </c>
      <c r="AK41" s="74">
        <f>[3]Calculations!AF9</f>
        <v>0</v>
      </c>
      <c r="AL41" s="74">
        <f>[3]Calculations!AR9</f>
        <v>0</v>
      </c>
      <c r="AM41" s="74">
        <f>[3]Calculations!AG9</f>
        <v>0</v>
      </c>
      <c r="AN41" s="74">
        <f>[3]Calculations!AS9</f>
        <v>0</v>
      </c>
      <c r="AO41" s="74">
        <f>[3]Calculations!AH9</f>
        <v>0</v>
      </c>
      <c r="AP41" s="74">
        <f>[3]Calculations!AT9</f>
        <v>0</v>
      </c>
      <c r="AQ41" s="74">
        <f>[3]Calculations!AI9</f>
        <v>0</v>
      </c>
      <c r="AR41" s="74">
        <f>[3]Calculations!AU9</f>
        <v>0</v>
      </c>
      <c r="AS41" s="74">
        <f>[3]Calculations!AJ9</f>
        <v>0</v>
      </c>
      <c r="AT41" s="74">
        <f>[3]Calculations!AV9</f>
        <v>0</v>
      </c>
      <c r="AU41" s="74">
        <f>[3]Calculations!AK9</f>
        <v>0</v>
      </c>
      <c r="AV41" s="74">
        <f>[3]Calculations!AW9</f>
        <v>0</v>
      </c>
      <c r="AW41" s="90"/>
      <c r="AX41" s="90"/>
      <c r="AY41" s="91" t="str">
        <f>[3]Calculations!D9</f>
        <v>Call for Sites 2018</v>
      </c>
    </row>
    <row r="42" spans="2:51" x14ac:dyDescent="0.25">
      <c r="B42" s="32">
        <f>[3]Calculations!A10</f>
        <v>1283</v>
      </c>
      <c r="C42" s="30" t="str">
        <f>[3]Calculations!B10</f>
        <v>Land off Manchester Road, Greenfield</v>
      </c>
      <c r="D42" s="30" t="str">
        <f>[3]Calculations!C10</f>
        <v>Residential</v>
      </c>
      <c r="E42" s="38">
        <f>[3]Calculations!E10</f>
        <v>3.1835649888400002</v>
      </c>
      <c r="F42" s="38">
        <f>[3]Calculations!I10</f>
        <v>3.1835649888400002</v>
      </c>
      <c r="G42" s="38">
        <f>[3]Calculations!M10</f>
        <v>100</v>
      </c>
      <c r="H42" s="38">
        <f>[3]Calculations!H10</f>
        <v>0</v>
      </c>
      <c r="I42" s="38">
        <f>[3]Calculations!L10</f>
        <v>0</v>
      </c>
      <c r="J42" s="38">
        <f>[3]Calculations!G10</f>
        <v>0</v>
      </c>
      <c r="K42" s="38">
        <f>[3]Calculations!K10</f>
        <v>0</v>
      </c>
      <c r="L42" s="38">
        <f>[3]Calculations!F10</f>
        <v>0</v>
      </c>
      <c r="M42" s="38">
        <f>[3]Calculations!J10</f>
        <v>0</v>
      </c>
      <c r="N42" s="38">
        <f>[3]Calculations!V10</f>
        <v>0</v>
      </c>
      <c r="O42" s="38">
        <f>[3]Calculations!W10</f>
        <v>0</v>
      </c>
      <c r="P42" s="38">
        <f>[3]Calculations!O10</f>
        <v>9.1032399999999999E-2</v>
      </c>
      <c r="Q42" s="38">
        <f>[3]Calculations!S10</f>
        <v>2.8594484585398585</v>
      </c>
      <c r="R42" s="38">
        <f>[3]Calculations!Q10</f>
        <v>0</v>
      </c>
      <c r="S42" s="38">
        <f>[3]Calculations!T10</f>
        <v>0</v>
      </c>
      <c r="T42" s="38">
        <f>[3]Calculations!R10</f>
        <v>0</v>
      </c>
      <c r="U42" s="38">
        <f>[3]Calculations!U10</f>
        <v>0</v>
      </c>
      <c r="V42" s="38" t="str">
        <f>[3]Calculations!X10</f>
        <v>Not Modelled</v>
      </c>
      <c r="W42" s="38" t="str">
        <f>[3]Calculations!Y10</f>
        <v>N/A</v>
      </c>
      <c r="X42" s="38" t="s">
        <v>1056</v>
      </c>
      <c r="Y42" s="73" t="s">
        <v>105</v>
      </c>
      <c r="Z42" s="74" t="s">
        <v>1066</v>
      </c>
      <c r="AA42" s="74">
        <f>[3]Calculations!AA10</f>
        <v>0</v>
      </c>
      <c r="AB42" s="74">
        <f>[3]Calculations!AM10</f>
        <v>0</v>
      </c>
      <c r="AC42" s="74">
        <f>[3]Calculations!AB10</f>
        <v>0</v>
      </c>
      <c r="AD42" s="74">
        <f>[3]Calculations!AN10</f>
        <v>0</v>
      </c>
      <c r="AE42" s="74">
        <f>[3]Calculations!AC10</f>
        <v>0</v>
      </c>
      <c r="AF42" s="74">
        <f>[3]Calculations!AO10</f>
        <v>0</v>
      </c>
      <c r="AG42" s="74">
        <f>[3]Calculations!AD10</f>
        <v>0</v>
      </c>
      <c r="AH42" s="74">
        <f>[3]Calculations!AP10</f>
        <v>0</v>
      </c>
      <c r="AI42" s="74">
        <f>[3]Calculations!AE10</f>
        <v>0.51000570015500002</v>
      </c>
      <c r="AJ42" s="74">
        <f>[3]Calculations!AQ10</f>
        <v>16.019955676822274</v>
      </c>
      <c r="AK42" s="74">
        <f>[3]Calculations!AF10</f>
        <v>0.90858493826200004</v>
      </c>
      <c r="AL42" s="74">
        <f>[3]Calculations!AR10</f>
        <v>28.539858348959363</v>
      </c>
      <c r="AM42" s="74">
        <f>[3]Calculations!AG10</f>
        <v>0</v>
      </c>
      <c r="AN42" s="74">
        <f>[3]Calculations!AS10</f>
        <v>0</v>
      </c>
      <c r="AO42" s="74">
        <f>[3]Calculations!AH10</f>
        <v>0</v>
      </c>
      <c r="AP42" s="74">
        <f>[3]Calculations!AT10</f>
        <v>0</v>
      </c>
      <c r="AQ42" s="74">
        <f>[3]Calculations!AI10</f>
        <v>0</v>
      </c>
      <c r="AR42" s="74">
        <f>[3]Calculations!AU10</f>
        <v>0</v>
      </c>
      <c r="AS42" s="74">
        <f>[3]Calculations!AJ10</f>
        <v>0</v>
      </c>
      <c r="AT42" s="74">
        <f>[3]Calculations!AV10</f>
        <v>0</v>
      </c>
      <c r="AU42" s="74">
        <f>[3]Calculations!AK10</f>
        <v>0</v>
      </c>
      <c r="AV42" s="74">
        <f>[3]Calculations!AW10</f>
        <v>0</v>
      </c>
      <c r="AW42" s="90"/>
      <c r="AX42" s="90"/>
      <c r="AY42" s="91" t="str">
        <f>[3]Calculations!D10</f>
        <v>Call for Sites 2018</v>
      </c>
    </row>
    <row r="43" spans="2:51" x14ac:dyDescent="0.25">
      <c r="B43" s="32">
        <f>[3]Calculations!A11</f>
        <v>1303</v>
      </c>
      <c r="C43" s="30" t="str">
        <f>[3]Calculations!B11</f>
        <v>Birshaw Farm Royton / Shaw</v>
      </c>
      <c r="D43" s="30" t="str">
        <f>[3]Calculations!C11</f>
        <v>Residential</v>
      </c>
      <c r="E43" s="38">
        <f>[3]Calculations!E11</f>
        <v>9.7606078315999998</v>
      </c>
      <c r="F43" s="38">
        <f>[3]Calculations!I11</f>
        <v>9.7606078315999998</v>
      </c>
      <c r="G43" s="38">
        <f>[3]Calculations!M11</f>
        <v>100</v>
      </c>
      <c r="H43" s="38">
        <f>[3]Calculations!H11</f>
        <v>0</v>
      </c>
      <c r="I43" s="38">
        <f>[3]Calculations!L11</f>
        <v>0</v>
      </c>
      <c r="J43" s="38">
        <f>[3]Calculations!G11</f>
        <v>0</v>
      </c>
      <c r="K43" s="38">
        <f>[3]Calculations!K11</f>
        <v>0</v>
      </c>
      <c r="L43" s="38">
        <f>[3]Calculations!F11</f>
        <v>0</v>
      </c>
      <c r="M43" s="38">
        <f>[3]Calculations!J11</f>
        <v>0</v>
      </c>
      <c r="N43" s="38">
        <f>[3]Calculations!V11</f>
        <v>0</v>
      </c>
      <c r="O43" s="38">
        <f>[3]Calculations!W11</f>
        <v>0</v>
      </c>
      <c r="P43" s="38">
        <f>[3]Calculations!O11</f>
        <v>0.91767100000000001</v>
      </c>
      <c r="Q43" s="38">
        <f>[3]Calculations!S11</f>
        <v>9.4017812807624246</v>
      </c>
      <c r="R43" s="38">
        <f>[3]Calculations!Q11</f>
        <v>0.48329900000000003</v>
      </c>
      <c r="S43" s="38">
        <f>[3]Calculations!T11</f>
        <v>4.9515256461315653</v>
      </c>
      <c r="T43" s="38">
        <f>[3]Calculations!R11</f>
        <v>0.32292100000000001</v>
      </c>
      <c r="U43" s="38">
        <f>[3]Calculations!U11</f>
        <v>3.3084107626426933</v>
      </c>
      <c r="V43" s="38" t="str">
        <f>[3]Calculations!X11</f>
        <v>Not Modelled</v>
      </c>
      <c r="W43" s="38" t="str">
        <f>[3]Calculations!Y11</f>
        <v>N/A</v>
      </c>
      <c r="X43" s="38" t="s">
        <v>1056</v>
      </c>
      <c r="Y43" s="73" t="s">
        <v>105</v>
      </c>
      <c r="Z43" s="74" t="s">
        <v>1066</v>
      </c>
      <c r="AA43" s="74">
        <f>[3]Calculations!AA11</f>
        <v>0</v>
      </c>
      <c r="AB43" s="74">
        <f>[3]Calculations!AM11</f>
        <v>0</v>
      </c>
      <c r="AC43" s="74">
        <f>[3]Calculations!AB11</f>
        <v>0.32161580803500001</v>
      </c>
      <c r="AD43" s="74">
        <f>[3]Calculations!AN11</f>
        <v>3.2950387269301795</v>
      </c>
      <c r="AE43" s="74">
        <f>[3]Calculations!AC11</f>
        <v>0.32292065618100002</v>
      </c>
      <c r="AF43" s="74">
        <f>[3]Calculations!AO11</f>
        <v>3.3084072401264124</v>
      </c>
      <c r="AG43" s="74">
        <f>[3]Calculations!AD11</f>
        <v>0</v>
      </c>
      <c r="AH43" s="74">
        <f>[3]Calculations!AP11</f>
        <v>0</v>
      </c>
      <c r="AI43" s="74">
        <f>[3]Calculations!AE11</f>
        <v>2.88473789813</v>
      </c>
      <c r="AJ43" s="74">
        <f>[3]Calculations!AQ11</f>
        <v>29.554900144544803</v>
      </c>
      <c r="AK43" s="74">
        <f>[3]Calculations!AF11</f>
        <v>4.5887859028899998</v>
      </c>
      <c r="AL43" s="74">
        <f>[3]Calculations!AR11</f>
        <v>47.013321117500389</v>
      </c>
      <c r="AM43" s="74">
        <f>[3]Calculations!AG11</f>
        <v>0.30983927780100001</v>
      </c>
      <c r="AN43" s="74">
        <f>[3]Calculations!AS11</f>
        <v>3.1743850705474954</v>
      </c>
      <c r="AO43" s="74">
        <f>[3]Calculations!AH11</f>
        <v>1.06907914837</v>
      </c>
      <c r="AP43" s="74">
        <f>[3]Calculations!AT11</f>
        <v>10.952997669969413</v>
      </c>
      <c r="AQ43" s="74">
        <f>[3]Calculations!AI11</f>
        <v>8.6915288713199992</v>
      </c>
      <c r="AR43" s="74">
        <f>[3]Calculations!AU11</f>
        <v>89.047004257062213</v>
      </c>
      <c r="AS43" s="74">
        <f>[3]Calculations!AJ11</f>
        <v>0</v>
      </c>
      <c r="AT43" s="74">
        <f>[3]Calculations!AV11</f>
        <v>0</v>
      </c>
      <c r="AU43" s="74">
        <f>[3]Calculations!AK11</f>
        <v>0</v>
      </c>
      <c r="AV43" s="74">
        <f>[3]Calculations!AW11</f>
        <v>0</v>
      </c>
      <c r="AW43" s="90"/>
      <c r="AX43" s="90"/>
      <c r="AY43" s="91" t="str">
        <f>[3]Calculations!D11</f>
        <v>Call for Sites 2018</v>
      </c>
    </row>
    <row r="44" spans="2:51" x14ac:dyDescent="0.25">
      <c r="B44" s="32">
        <f>[3]Calculations!A12</f>
        <v>1328</v>
      </c>
      <c r="C44" s="30" t="str">
        <f>[3]Calculations!B12</f>
        <v>Land at Dumfries Farm</v>
      </c>
      <c r="D44" s="30" t="str">
        <f>[3]Calculations!C12</f>
        <v>Residential</v>
      </c>
      <c r="E44" s="38">
        <f>[3]Calculations!E12</f>
        <v>5.3364942961699997</v>
      </c>
      <c r="F44" s="38">
        <f>[3]Calculations!I12</f>
        <v>5.3364942961699997</v>
      </c>
      <c r="G44" s="38">
        <f>[3]Calculations!M12</f>
        <v>100</v>
      </c>
      <c r="H44" s="38">
        <f>[3]Calculations!H12</f>
        <v>0</v>
      </c>
      <c r="I44" s="38">
        <f>[3]Calculations!L12</f>
        <v>0</v>
      </c>
      <c r="J44" s="38">
        <f>[3]Calculations!G12</f>
        <v>0</v>
      </c>
      <c r="K44" s="38">
        <f>[3]Calculations!K12</f>
        <v>0</v>
      </c>
      <c r="L44" s="38">
        <f>[3]Calculations!F12</f>
        <v>0</v>
      </c>
      <c r="M44" s="38">
        <f>[3]Calculations!J12</f>
        <v>0</v>
      </c>
      <c r="N44" s="38">
        <f>[3]Calculations!V12</f>
        <v>1.01097950415</v>
      </c>
      <c r="O44" s="38">
        <f>[3]Calculations!W12</f>
        <v>18.944637584932487</v>
      </c>
      <c r="P44" s="38">
        <f>[3]Calculations!O12</f>
        <v>1.794746</v>
      </c>
      <c r="Q44" s="38">
        <f>[3]Calculations!S12</f>
        <v>33.631554732253505</v>
      </c>
      <c r="R44" s="38">
        <f>[3]Calculations!Q12</f>
        <v>0.21302599999999999</v>
      </c>
      <c r="S44" s="38">
        <f>[3]Calculations!T12</f>
        <v>3.9918715954196502</v>
      </c>
      <c r="T44" s="38">
        <f>[3]Calculations!R12</f>
        <v>3.1199999999999999E-2</v>
      </c>
      <c r="U44" s="38">
        <f>[3]Calculations!U12</f>
        <v>0.58465348726020805</v>
      </c>
      <c r="V44" s="38" t="str">
        <f>[3]Calculations!X12</f>
        <v>Not Modelled</v>
      </c>
      <c r="W44" s="38" t="str">
        <f>[3]Calculations!Y12</f>
        <v>N/A</v>
      </c>
      <c r="X44" s="38" t="s">
        <v>1056</v>
      </c>
      <c r="Y44" s="73" t="s">
        <v>105</v>
      </c>
      <c r="Z44" s="74" t="s">
        <v>1066</v>
      </c>
      <c r="AA44" s="74">
        <f>[3]Calculations!AA12</f>
        <v>0</v>
      </c>
      <c r="AB44" s="74">
        <f>[3]Calculations!AM12</f>
        <v>0</v>
      </c>
      <c r="AC44" s="74">
        <f>[3]Calculations!AB12</f>
        <v>0.211111680912</v>
      </c>
      <c r="AD44" s="74">
        <f>[3]Calculations!AN12</f>
        <v>3.9559993732873431</v>
      </c>
      <c r="AE44" s="74">
        <f>[3]Calculations!AC12</f>
        <v>3.1199999999999999E-2</v>
      </c>
      <c r="AF44" s="74">
        <f>[3]Calculations!AO12</f>
        <v>0.58465348726020805</v>
      </c>
      <c r="AG44" s="74">
        <f>[3]Calculations!AD12</f>
        <v>0</v>
      </c>
      <c r="AH44" s="74">
        <f>[3]Calculations!AP12</f>
        <v>0</v>
      </c>
      <c r="AI44" s="74">
        <f>[3]Calculations!AE12</f>
        <v>8.3347751126600006E-2</v>
      </c>
      <c r="AJ44" s="74">
        <f>[3]Calculations!AQ12</f>
        <v>1.5618446587007253</v>
      </c>
      <c r="AK44" s="74">
        <f>[3]Calculations!AF12</f>
        <v>0</v>
      </c>
      <c r="AL44" s="74">
        <f>[3]Calculations!AR12</f>
        <v>0</v>
      </c>
      <c r="AM44" s="74">
        <f>[3]Calculations!AG12</f>
        <v>0</v>
      </c>
      <c r="AN44" s="74">
        <f>[3]Calculations!AS12</f>
        <v>0</v>
      </c>
      <c r="AO44" s="74">
        <f>[3]Calculations!AH12</f>
        <v>0</v>
      </c>
      <c r="AP44" s="74">
        <f>[3]Calculations!AT12</f>
        <v>0</v>
      </c>
      <c r="AQ44" s="74">
        <f>[3]Calculations!AI12</f>
        <v>0</v>
      </c>
      <c r="AR44" s="74">
        <f>[3]Calculations!AU12</f>
        <v>0</v>
      </c>
      <c r="AS44" s="74">
        <f>[3]Calculations!AJ12</f>
        <v>0</v>
      </c>
      <c r="AT44" s="74">
        <f>[3]Calculations!AV12</f>
        <v>0</v>
      </c>
      <c r="AU44" s="74">
        <f>[3]Calculations!AK12</f>
        <v>0</v>
      </c>
      <c r="AV44" s="74">
        <f>[3]Calculations!AW12</f>
        <v>0</v>
      </c>
      <c r="AW44" s="90"/>
      <c r="AX44" s="90"/>
      <c r="AY44" s="91" t="str">
        <f>[3]Calculations!D12</f>
        <v>Call for Sites 2018</v>
      </c>
    </row>
    <row r="45" spans="2:51" ht="25" x14ac:dyDescent="0.25">
      <c r="B45" s="32">
        <f>[3]Calculations!A13</f>
        <v>1351</v>
      </c>
      <c r="C45" s="30" t="str">
        <f>[3]Calculations!B13</f>
        <v>Land to the east of Oldham Road, Shaw, Oldham</v>
      </c>
      <c r="D45" s="30" t="str">
        <f>[3]Calculations!C13</f>
        <v>Residential</v>
      </c>
      <c r="E45" s="38">
        <f>[3]Calculations!E13</f>
        <v>30.1257775843</v>
      </c>
      <c r="F45" s="38">
        <f>[3]Calculations!I13</f>
        <v>28.288696090150001</v>
      </c>
      <c r="G45" s="38">
        <f>[3]Calculations!M13</f>
        <v>93.901961570919283</v>
      </c>
      <c r="H45" s="38">
        <f>[3]Calculations!H13</f>
        <v>0.72345120932100004</v>
      </c>
      <c r="I45" s="38">
        <f>[3]Calculations!L13</f>
        <v>2.4014358045915651</v>
      </c>
      <c r="J45" s="38">
        <f>[3]Calculations!G13</f>
        <v>0.12673521984899999</v>
      </c>
      <c r="K45" s="38">
        <f>[3]Calculations!K13</f>
        <v>0.42068696648363973</v>
      </c>
      <c r="L45" s="38">
        <f>[3]Calculations!F13</f>
        <v>0.98689506498000001</v>
      </c>
      <c r="M45" s="38">
        <f>[3]Calculations!J13</f>
        <v>3.2759156580055175</v>
      </c>
      <c r="N45" s="38">
        <f>[3]Calculations!V13</f>
        <v>0</v>
      </c>
      <c r="O45" s="38">
        <f>[3]Calculations!W13</f>
        <v>0</v>
      </c>
      <c r="P45" s="38">
        <f>[3]Calculations!O13</f>
        <v>2.46997</v>
      </c>
      <c r="Q45" s="38">
        <f>[3]Calculations!S13</f>
        <v>8.1988589110716301</v>
      </c>
      <c r="R45" s="38">
        <f>[3]Calculations!Q13</f>
        <v>1.1338300000000001</v>
      </c>
      <c r="S45" s="38">
        <f>[3]Calculations!T13</f>
        <v>3.7636538901850409</v>
      </c>
      <c r="T45" s="38">
        <f>[3]Calculations!R13</f>
        <v>0.68449300000000002</v>
      </c>
      <c r="U45" s="38">
        <f>[3]Calculations!U13</f>
        <v>2.272117285884506</v>
      </c>
      <c r="V45" s="38">
        <f>[3]Calculations!X13</f>
        <v>0.90192570601499999</v>
      </c>
      <c r="W45" s="38">
        <f>[3]Calculations!Y13</f>
        <v>2.9938669748562345</v>
      </c>
      <c r="X45" s="38" t="s">
        <v>1056</v>
      </c>
      <c r="Y45" s="73" t="s">
        <v>108</v>
      </c>
      <c r="Z45" s="74" t="s">
        <v>109</v>
      </c>
      <c r="AA45" s="74">
        <f>[3]Calculations!AA13</f>
        <v>0.38400360913100001</v>
      </c>
      <c r="AB45" s="74">
        <f>[3]Calculations!AM13</f>
        <v>1.274667875564224</v>
      </c>
      <c r="AC45" s="74">
        <f>[3]Calculations!AB13</f>
        <v>0.23690290921900001</v>
      </c>
      <c r="AD45" s="74">
        <f>[3]Calculations!AN13</f>
        <v>0.78637940068462031</v>
      </c>
      <c r="AE45" s="74">
        <f>[3]Calculations!AC13</f>
        <v>0.32582082071200003</v>
      </c>
      <c r="AF45" s="74">
        <f>[3]Calculations!AO13</f>
        <v>1.0815349738285296</v>
      </c>
      <c r="AG45" s="74">
        <f>[3]Calculations!AD13</f>
        <v>1.82670829236</v>
      </c>
      <c r="AH45" s="74">
        <f>[3]Calculations!AP13</f>
        <v>6.0636054529991155</v>
      </c>
      <c r="AI45" s="74">
        <f>[3]Calculations!AE13</f>
        <v>5.5318969343399997</v>
      </c>
      <c r="AJ45" s="74">
        <f>[3]Calculations!AQ13</f>
        <v>18.362669374625334</v>
      </c>
      <c r="AK45" s="74">
        <f>[3]Calculations!AF13</f>
        <v>5.0627486372900004</v>
      </c>
      <c r="AL45" s="74">
        <f>[3]Calculations!AR13</f>
        <v>16.805370826107552</v>
      </c>
      <c r="AM45" s="74">
        <f>[3]Calculations!AG13</f>
        <v>0.27049950370699999</v>
      </c>
      <c r="AN45" s="74">
        <f>[3]Calculations!AS13</f>
        <v>0.89790048721587312</v>
      </c>
      <c r="AO45" s="74">
        <f>[3]Calculations!AH13</f>
        <v>16.021922438200001</v>
      </c>
      <c r="AP45" s="74">
        <f>[3]Calculations!AT13</f>
        <v>53.183432007244846</v>
      </c>
      <c r="AQ45" s="74">
        <f>[3]Calculations!AI13</f>
        <v>10.9218605136</v>
      </c>
      <c r="AR45" s="74">
        <f>[3]Calculations!AU13</f>
        <v>36.254202843520659</v>
      </c>
      <c r="AS45" s="74">
        <f>[3]Calculations!AJ13</f>
        <v>0</v>
      </c>
      <c r="AT45" s="74">
        <f>[3]Calculations!AV13</f>
        <v>0</v>
      </c>
      <c r="AU45" s="74">
        <f>[3]Calculations!AK13</f>
        <v>1.8516274241199999</v>
      </c>
      <c r="AV45" s="74">
        <f>[3]Calculations!AW13</f>
        <v>6.1463224274913744</v>
      </c>
      <c r="AW45" s="90"/>
      <c r="AX45" s="90"/>
      <c r="AY45" s="91" t="str">
        <f>[3]Calculations!D13</f>
        <v>Call for Sites 2018</v>
      </c>
    </row>
    <row r="46" spans="2:51" x14ac:dyDescent="0.25">
      <c r="B46" s="32">
        <f>[3]Calculations!A14</f>
        <v>1353</v>
      </c>
      <c r="C46" s="30" t="str">
        <f>[3]Calculations!B14</f>
        <v>Land at Oldham Road, Shaw, Oldham</v>
      </c>
      <c r="D46" s="30" t="str">
        <f>[3]Calculations!C14</f>
        <v>Residential</v>
      </c>
      <c r="E46" s="38">
        <f>[3]Calculations!E14</f>
        <v>9.0567592333599993</v>
      </c>
      <c r="F46" s="38">
        <f>[3]Calculations!I14</f>
        <v>9.0567592333599993</v>
      </c>
      <c r="G46" s="38">
        <f>[3]Calculations!M14</f>
        <v>100</v>
      </c>
      <c r="H46" s="38">
        <f>[3]Calculations!H14</f>
        <v>0</v>
      </c>
      <c r="I46" s="38">
        <f>[3]Calculations!L14</f>
        <v>0</v>
      </c>
      <c r="J46" s="38">
        <f>[3]Calculations!G14</f>
        <v>0</v>
      </c>
      <c r="K46" s="38">
        <f>[3]Calculations!K14</f>
        <v>0</v>
      </c>
      <c r="L46" s="38">
        <f>[3]Calculations!F14</f>
        <v>0</v>
      </c>
      <c r="M46" s="38">
        <f>[3]Calculations!J14</f>
        <v>0</v>
      </c>
      <c r="N46" s="38">
        <f>[3]Calculations!V14</f>
        <v>0</v>
      </c>
      <c r="O46" s="38">
        <f>[3]Calculations!W14</f>
        <v>0</v>
      </c>
      <c r="P46" s="38">
        <f>[3]Calculations!O14</f>
        <v>0.84832600000000002</v>
      </c>
      <c r="Q46" s="38">
        <f>[3]Calculations!S14</f>
        <v>9.366772132743078</v>
      </c>
      <c r="R46" s="38">
        <f>[3]Calculations!Q14</f>
        <v>0.410389</v>
      </c>
      <c r="S46" s="38">
        <f>[3]Calculations!T14</f>
        <v>4.5313007603024058</v>
      </c>
      <c r="T46" s="38">
        <f>[3]Calculations!R14</f>
        <v>0.253718</v>
      </c>
      <c r="U46" s="38">
        <f>[3]Calculations!U14</f>
        <v>2.8014214959523911</v>
      </c>
      <c r="V46" s="38">
        <f>[3]Calculations!X14</f>
        <v>1.92828643109E-4</v>
      </c>
      <c r="W46" s="38">
        <f>[3]Calculations!Y14</f>
        <v>2.1291130540240918E-3</v>
      </c>
      <c r="X46" s="38" t="s">
        <v>1056</v>
      </c>
      <c r="Y46" s="73" t="s">
        <v>105</v>
      </c>
      <c r="Z46" s="74" t="s">
        <v>1066</v>
      </c>
      <c r="AA46" s="74">
        <f>[3]Calculations!AA14</f>
        <v>0</v>
      </c>
      <c r="AB46" s="74">
        <f>[3]Calculations!AM14</f>
        <v>0</v>
      </c>
      <c r="AC46" s="74">
        <f>[3]Calculations!AB14</f>
        <v>0.225879660846</v>
      </c>
      <c r="AD46" s="74">
        <f>[3]Calculations!AN14</f>
        <v>2.4940451106835937</v>
      </c>
      <c r="AE46" s="74">
        <f>[3]Calculations!AC14</f>
        <v>0.25371769612099998</v>
      </c>
      <c r="AF46" s="74">
        <f>[3]Calculations!AO14</f>
        <v>2.8014181406793601</v>
      </c>
      <c r="AG46" s="74">
        <f>[3]Calculations!AD14</f>
        <v>0</v>
      </c>
      <c r="AH46" s="74">
        <f>[3]Calculations!AP14</f>
        <v>0</v>
      </c>
      <c r="AI46" s="74">
        <f>[3]Calculations!AE14</f>
        <v>2.87780267694</v>
      </c>
      <c r="AJ46" s="74">
        <f>[3]Calculations!AQ14</f>
        <v>31.77519245890733</v>
      </c>
      <c r="AK46" s="74">
        <f>[3]Calculations!AF14</f>
        <v>4.6685617687900001</v>
      </c>
      <c r="AL46" s="74">
        <f>[3]Calculations!AR14</f>
        <v>51.547818027376159</v>
      </c>
      <c r="AM46" s="74">
        <f>[3]Calculations!AG14</f>
        <v>0.230217358219</v>
      </c>
      <c r="AN46" s="74">
        <f>[3]Calculations!AS14</f>
        <v>2.5419396970497896</v>
      </c>
      <c r="AO46" s="74">
        <f>[3]Calculations!AH14</f>
        <v>1.0901794623200001</v>
      </c>
      <c r="AP46" s="74">
        <f>[3]Calculations!AT14</f>
        <v>12.037191607174375</v>
      </c>
      <c r="AQ46" s="74">
        <f>[3]Calculations!AI14</f>
        <v>7.9665796605199999</v>
      </c>
      <c r="AR46" s="74">
        <f>[3]Calculations!AU14</f>
        <v>87.962807172521579</v>
      </c>
      <c r="AS46" s="74">
        <f>[3]Calculations!AJ14</f>
        <v>0</v>
      </c>
      <c r="AT46" s="74">
        <f>[3]Calculations!AV14</f>
        <v>0</v>
      </c>
      <c r="AU46" s="74">
        <f>[3]Calculations!AK14</f>
        <v>0</v>
      </c>
      <c r="AV46" s="74">
        <f>[3]Calculations!AW14</f>
        <v>0</v>
      </c>
      <c r="AW46" s="90"/>
      <c r="AX46" s="90"/>
      <c r="AY46" s="91" t="str">
        <f>[3]Calculations!D14</f>
        <v>Call for Sites 2018</v>
      </c>
    </row>
    <row r="47" spans="2:51" ht="25" x14ac:dyDescent="0.25">
      <c r="B47" s="32">
        <f>[3]Calculations!A15</f>
        <v>1467</v>
      </c>
      <c r="C47" s="30" t="str">
        <f>[3]Calculations!B15</f>
        <v>Land at Hough Farm, Hough Lane</v>
      </c>
      <c r="D47" s="30" t="str">
        <f>[3]Calculations!C15</f>
        <v>Industrial / warehousing / Other use</v>
      </c>
      <c r="E47" s="38">
        <f>[3]Calculations!E15</f>
        <v>58.302248714999998</v>
      </c>
      <c r="F47" s="38">
        <f>[3]Calculations!I15</f>
        <v>58.302248714999998</v>
      </c>
      <c r="G47" s="38">
        <f>[3]Calculations!M15</f>
        <v>100</v>
      </c>
      <c r="H47" s="38">
        <f>[3]Calculations!H15</f>
        <v>0</v>
      </c>
      <c r="I47" s="38">
        <f>[3]Calculations!L15</f>
        <v>0</v>
      </c>
      <c r="J47" s="38">
        <f>[3]Calculations!G15</f>
        <v>0</v>
      </c>
      <c r="K47" s="38">
        <f>[3]Calculations!K15</f>
        <v>0</v>
      </c>
      <c r="L47" s="38">
        <f>[3]Calculations!F15</f>
        <v>0</v>
      </c>
      <c r="M47" s="38">
        <f>[3]Calculations!J15</f>
        <v>0</v>
      </c>
      <c r="N47" s="38">
        <f>[3]Calculations!V15</f>
        <v>0</v>
      </c>
      <c r="O47" s="38">
        <f>[3]Calculations!W15</f>
        <v>0</v>
      </c>
      <c r="P47" s="38">
        <f>[3]Calculations!O15</f>
        <v>2.6225149999999999</v>
      </c>
      <c r="Q47" s="38">
        <f>[3]Calculations!S15</f>
        <v>4.498136963498081</v>
      </c>
      <c r="R47" s="38">
        <f>[3]Calculations!Q15</f>
        <v>1.195085</v>
      </c>
      <c r="S47" s="38">
        <f>[3]Calculations!T15</f>
        <v>2.0498094436150431</v>
      </c>
      <c r="T47" s="38">
        <f>[3]Calculations!R15</f>
        <v>0.76886399999999999</v>
      </c>
      <c r="U47" s="38">
        <f>[3]Calculations!U15</f>
        <v>1.3187553086647696</v>
      </c>
      <c r="V47" s="38" t="str">
        <f>[3]Calculations!X15</f>
        <v>Not Modelled</v>
      </c>
      <c r="W47" s="38" t="str">
        <f>[3]Calculations!Y15</f>
        <v>N/A</v>
      </c>
      <c r="X47" s="38" t="s">
        <v>1068</v>
      </c>
      <c r="Y47" s="73" t="s">
        <v>105</v>
      </c>
      <c r="Z47" s="74" t="s">
        <v>1066</v>
      </c>
      <c r="AA47" s="74">
        <f>[3]Calculations!AA15</f>
        <v>0</v>
      </c>
      <c r="AB47" s="74">
        <f>[3]Calculations!AM15</f>
        <v>0</v>
      </c>
      <c r="AC47" s="74">
        <f>[3]Calculations!AB15</f>
        <v>1.0503789263700001</v>
      </c>
      <c r="AD47" s="74">
        <f>[3]Calculations!AN15</f>
        <v>1.8016096283088285</v>
      </c>
      <c r="AE47" s="74">
        <f>[3]Calculations!AC15</f>
        <v>0.64349415507200003</v>
      </c>
      <c r="AF47" s="74">
        <f>[3]Calculations!AO15</f>
        <v>1.1037209871914286</v>
      </c>
      <c r="AG47" s="74">
        <f>[3]Calculations!AD15</f>
        <v>0</v>
      </c>
      <c r="AH47" s="74">
        <f>[3]Calculations!AP15</f>
        <v>0</v>
      </c>
      <c r="AI47" s="74">
        <f>[3]Calculations!AE15</f>
        <v>8.5763405008600007</v>
      </c>
      <c r="AJ47" s="74">
        <f>[3]Calculations!AQ15</f>
        <v>14.710136726944942</v>
      </c>
      <c r="AK47" s="74">
        <f>[3]Calculations!AF15</f>
        <v>46.696704404400002</v>
      </c>
      <c r="AL47" s="74">
        <f>[3]Calculations!AR15</f>
        <v>80.094173781646731</v>
      </c>
      <c r="AM47" s="74">
        <f>[3]Calculations!AG15</f>
        <v>1.2650249686999999</v>
      </c>
      <c r="AN47" s="74">
        <f>[3]Calculations!AS15</f>
        <v>2.1697704575407473</v>
      </c>
      <c r="AO47" s="74">
        <f>[3]Calculations!AH15</f>
        <v>36.061078824900001</v>
      </c>
      <c r="AP47" s="74">
        <f>[3]Calculations!AT15</f>
        <v>61.851951888130529</v>
      </c>
      <c r="AQ47" s="74">
        <f>[3]Calculations!AI15</f>
        <v>18.237092538999999</v>
      </c>
      <c r="AR47" s="74">
        <f>[3]Calculations!AU15</f>
        <v>31.280255806510532</v>
      </c>
      <c r="AS47" s="74">
        <f>[3]Calculations!AJ15</f>
        <v>0</v>
      </c>
      <c r="AT47" s="74">
        <f>[3]Calculations!AV15</f>
        <v>0</v>
      </c>
      <c r="AU47" s="74">
        <f>[3]Calculations!AK15</f>
        <v>0</v>
      </c>
      <c r="AV47" s="74">
        <f>[3]Calculations!AW15</f>
        <v>0</v>
      </c>
      <c r="AW47" s="90"/>
      <c r="AX47" s="90"/>
      <c r="AY47" s="91" t="str">
        <f>[3]Calculations!D15</f>
        <v>Call for Sites 2018</v>
      </c>
    </row>
    <row r="48" spans="2:51" ht="25" x14ac:dyDescent="0.25">
      <c r="B48" s="32">
        <f>[3]Calculations!A16</f>
        <v>1470</v>
      </c>
      <c r="C48" s="30" t="str">
        <f>[3]Calculations!B16</f>
        <v>Land to West of High Crompton (north site)</v>
      </c>
      <c r="D48" s="30" t="str">
        <f>[3]Calculations!C16</f>
        <v>Residential / Other use</v>
      </c>
      <c r="E48" s="38">
        <f>[3]Calculations!E16</f>
        <v>65.008857215000006</v>
      </c>
      <c r="F48" s="38">
        <f>[3]Calculations!I16</f>
        <v>65.008857215000006</v>
      </c>
      <c r="G48" s="38">
        <f>[3]Calculations!M16</f>
        <v>100</v>
      </c>
      <c r="H48" s="38">
        <f>[3]Calculations!H16</f>
        <v>0</v>
      </c>
      <c r="I48" s="38">
        <f>[3]Calculations!L16</f>
        <v>0</v>
      </c>
      <c r="J48" s="38">
        <f>[3]Calculations!G16</f>
        <v>0</v>
      </c>
      <c r="K48" s="38">
        <f>[3]Calculations!K16</f>
        <v>0</v>
      </c>
      <c r="L48" s="38">
        <f>[3]Calculations!F16</f>
        <v>0</v>
      </c>
      <c r="M48" s="38">
        <f>[3]Calculations!J16</f>
        <v>0</v>
      </c>
      <c r="N48" s="38">
        <f>[3]Calculations!V16</f>
        <v>0</v>
      </c>
      <c r="O48" s="38">
        <f>[3]Calculations!W16</f>
        <v>0</v>
      </c>
      <c r="P48" s="38">
        <f>[3]Calculations!O16</f>
        <v>5.8858099999999993</v>
      </c>
      <c r="Q48" s="38">
        <f>[3]Calculations!S16</f>
        <v>9.0538585850451163</v>
      </c>
      <c r="R48" s="38">
        <f>[3]Calculations!Q16</f>
        <v>2.8672499999999999</v>
      </c>
      <c r="S48" s="38">
        <f>[3]Calculations!T16</f>
        <v>4.4105528428492615</v>
      </c>
      <c r="T48" s="38">
        <f>[3]Calculations!R16</f>
        <v>1.76606</v>
      </c>
      <c r="U48" s="38">
        <f>[3]Calculations!U16</f>
        <v>2.7166452013749645</v>
      </c>
      <c r="V48" s="38" t="str">
        <f>[3]Calculations!X16</f>
        <v>Not Modelled</v>
      </c>
      <c r="W48" s="38" t="str">
        <f>[3]Calculations!Y16</f>
        <v>N/A</v>
      </c>
      <c r="X48" s="38" t="s">
        <v>1056</v>
      </c>
      <c r="Y48" s="73" t="s">
        <v>105</v>
      </c>
      <c r="Z48" s="74" t="s">
        <v>1066</v>
      </c>
      <c r="AA48" s="74">
        <f>[3]Calculations!AA16</f>
        <v>0</v>
      </c>
      <c r="AB48" s="74">
        <f>[3]Calculations!AM16</f>
        <v>0</v>
      </c>
      <c r="AC48" s="74">
        <f>[3]Calculations!AB16</f>
        <v>1.1655147583100001</v>
      </c>
      <c r="AD48" s="74">
        <f>[3]Calculations!AN16</f>
        <v>1.7928553250141914</v>
      </c>
      <c r="AE48" s="74">
        <f>[3]Calculations!AC16</f>
        <v>0.96040592420699999</v>
      </c>
      <c r="AF48" s="74">
        <f>[3]Calculations!AO16</f>
        <v>1.4773462653415141</v>
      </c>
      <c r="AG48" s="74">
        <f>[3]Calculations!AD16</f>
        <v>0</v>
      </c>
      <c r="AH48" s="74">
        <f>[3]Calculations!AP16</f>
        <v>0</v>
      </c>
      <c r="AI48" s="74">
        <f>[3]Calculations!AE16</f>
        <v>13.353448841500001</v>
      </c>
      <c r="AJ48" s="74">
        <f>[3]Calculations!AQ16</f>
        <v>20.54096843655768</v>
      </c>
      <c r="AK48" s="74">
        <f>[3]Calculations!AF16</f>
        <v>62.127680326399997</v>
      </c>
      <c r="AL48" s="74">
        <f>[3]Calculations!AR16</f>
        <v>95.568024093899609</v>
      </c>
      <c r="AM48" s="74">
        <f>[3]Calculations!AG16</f>
        <v>1.72389434314</v>
      </c>
      <c r="AN48" s="74">
        <f>[3]Calculations!AS16</f>
        <v>2.651783798380988</v>
      </c>
      <c r="AO48" s="74">
        <f>[3]Calculations!AH16</f>
        <v>23.595822446900002</v>
      </c>
      <c r="AP48" s="74">
        <f>[3]Calculations!AT16</f>
        <v>36.296319390545371</v>
      </c>
      <c r="AQ48" s="74">
        <f>[3]Calculations!AI16</f>
        <v>24.2732423247</v>
      </c>
      <c r="AR48" s="74">
        <f>[3]Calculations!AU16</f>
        <v>37.338361824178079</v>
      </c>
      <c r="AS48" s="74">
        <f>[3]Calculations!AJ16</f>
        <v>0</v>
      </c>
      <c r="AT48" s="74">
        <f>[3]Calculations!AV16</f>
        <v>0</v>
      </c>
      <c r="AU48" s="74">
        <f>[3]Calculations!AK16</f>
        <v>0</v>
      </c>
      <c r="AV48" s="74">
        <f>[3]Calculations!AW16</f>
        <v>0</v>
      </c>
      <c r="AW48" s="90"/>
      <c r="AX48" s="90"/>
      <c r="AY48" s="91" t="str">
        <f>[3]Calculations!D16</f>
        <v>Call for Sites 2018</v>
      </c>
    </row>
    <row r="49" spans="2:51" ht="25" x14ac:dyDescent="0.25">
      <c r="B49" s="32">
        <f>[3]Calculations!A17</f>
        <v>1471</v>
      </c>
      <c r="C49" s="30" t="str">
        <f>[3]Calculations!B17</f>
        <v>Land to West of High Crompton (South site)</v>
      </c>
      <c r="D49" s="30" t="str">
        <f>[3]Calculations!C17</f>
        <v>Residential / Other use</v>
      </c>
      <c r="E49" s="38">
        <f>[3]Calculations!E17</f>
        <v>10.045537745800001</v>
      </c>
      <c r="F49" s="38">
        <f>[3]Calculations!I17</f>
        <v>10.045537745800001</v>
      </c>
      <c r="G49" s="38">
        <f>[3]Calculations!M17</f>
        <v>100</v>
      </c>
      <c r="H49" s="38">
        <f>[3]Calculations!H17</f>
        <v>0</v>
      </c>
      <c r="I49" s="38">
        <f>[3]Calculations!L17</f>
        <v>0</v>
      </c>
      <c r="J49" s="38">
        <f>[3]Calculations!G17</f>
        <v>0</v>
      </c>
      <c r="K49" s="38">
        <f>[3]Calculations!K17</f>
        <v>0</v>
      </c>
      <c r="L49" s="38">
        <f>[3]Calculations!F17</f>
        <v>0</v>
      </c>
      <c r="M49" s="38">
        <f>[3]Calculations!J17</f>
        <v>0</v>
      </c>
      <c r="N49" s="38">
        <f>[3]Calculations!V17</f>
        <v>0</v>
      </c>
      <c r="O49" s="38">
        <f>[3]Calculations!W17</f>
        <v>0</v>
      </c>
      <c r="P49" s="38">
        <f>[3]Calculations!O17</f>
        <v>1.0181960000000001</v>
      </c>
      <c r="Q49" s="38">
        <f>[3]Calculations!S17</f>
        <v>10.135803834152171</v>
      </c>
      <c r="R49" s="38">
        <f>[3]Calculations!Q17</f>
        <v>0.47176899999999999</v>
      </c>
      <c r="S49" s="38">
        <f>[3]Calculations!T17</f>
        <v>4.6963040898158459</v>
      </c>
      <c r="T49" s="38">
        <f>[3]Calculations!R17</f>
        <v>0.27717000000000003</v>
      </c>
      <c r="U49" s="38">
        <f>[3]Calculations!U17</f>
        <v>2.7591355188116604</v>
      </c>
      <c r="V49" s="38" t="str">
        <f>[3]Calculations!X17</f>
        <v>Not Modelled</v>
      </c>
      <c r="W49" s="38" t="str">
        <f>[3]Calculations!Y17</f>
        <v>N/A</v>
      </c>
      <c r="X49" s="38" t="s">
        <v>1056</v>
      </c>
      <c r="Y49" s="73" t="s">
        <v>105</v>
      </c>
      <c r="Z49" s="74" t="s">
        <v>1066</v>
      </c>
      <c r="AA49" s="74">
        <f>[3]Calculations!AA17</f>
        <v>0</v>
      </c>
      <c r="AB49" s="74">
        <f>[3]Calculations!AM17</f>
        <v>0</v>
      </c>
      <c r="AC49" s="74">
        <f>[3]Calculations!AB17</f>
        <v>0.233046158482</v>
      </c>
      <c r="AD49" s="74">
        <f>[3]Calculations!AN17</f>
        <v>2.3198972954875976</v>
      </c>
      <c r="AE49" s="74">
        <f>[3]Calculations!AC17</f>
        <v>0.25774209516800001</v>
      </c>
      <c r="AF49" s="74">
        <f>[3]Calculations!AO17</f>
        <v>2.5657371630081323</v>
      </c>
      <c r="AG49" s="74">
        <f>[3]Calculations!AD17</f>
        <v>0</v>
      </c>
      <c r="AH49" s="74">
        <f>[3]Calculations!AP17</f>
        <v>0</v>
      </c>
      <c r="AI49" s="74">
        <f>[3]Calculations!AE17</f>
        <v>3.2497802771900002</v>
      </c>
      <c r="AJ49" s="74">
        <f>[3]Calculations!AQ17</f>
        <v>32.35048595132421</v>
      </c>
      <c r="AK49" s="74">
        <f>[3]Calculations!AF17</f>
        <v>9.5438384191899992</v>
      </c>
      <c r="AL49" s="74">
        <f>[3]Calculations!AR17</f>
        <v>95.005749425213594</v>
      </c>
      <c r="AM49" s="74">
        <f>[3]Calculations!AG17</f>
        <v>0.21193222751599999</v>
      </c>
      <c r="AN49" s="74">
        <f>[3]Calculations!AS17</f>
        <v>2.1097151081295578</v>
      </c>
      <c r="AO49" s="74">
        <f>[3]Calculations!AH17</f>
        <v>4.75193628265</v>
      </c>
      <c r="AP49" s="74">
        <f>[3]Calculations!AT17</f>
        <v>47.303951295556736</v>
      </c>
      <c r="AQ49" s="74">
        <f>[3]Calculations!AI17</f>
        <v>5.2936013833100004</v>
      </c>
      <c r="AR49" s="74">
        <f>[3]Calculations!AU17</f>
        <v>52.696047909662511</v>
      </c>
      <c r="AS49" s="74">
        <f>[3]Calculations!AJ17</f>
        <v>0</v>
      </c>
      <c r="AT49" s="74">
        <f>[3]Calculations!AV17</f>
        <v>0</v>
      </c>
      <c r="AU49" s="74">
        <f>[3]Calculations!AK17</f>
        <v>0</v>
      </c>
      <c r="AV49" s="74">
        <f>[3]Calculations!AW17</f>
        <v>0</v>
      </c>
      <c r="AW49" s="90"/>
      <c r="AX49" s="90"/>
      <c r="AY49" s="91" t="str">
        <f>[3]Calculations!D17</f>
        <v>Call for Sites 2018</v>
      </c>
    </row>
    <row r="50" spans="2:51" x14ac:dyDescent="0.25">
      <c r="B50" s="32">
        <f>[3]Calculations!A18</f>
        <v>1480</v>
      </c>
      <c r="C50" s="30" t="str">
        <f>[3]Calculations!B18</f>
        <v>Land off Haven Lane</v>
      </c>
      <c r="D50" s="30" t="str">
        <f>[3]Calculations!C18</f>
        <v>Residential</v>
      </c>
      <c r="E50" s="38">
        <f>[3]Calculations!E18</f>
        <v>0.92667659404400005</v>
      </c>
      <c r="F50" s="38">
        <f>[3]Calculations!I18</f>
        <v>0.92667659404400005</v>
      </c>
      <c r="G50" s="38">
        <f>[3]Calculations!M18</f>
        <v>100</v>
      </c>
      <c r="H50" s="38">
        <f>[3]Calculations!H18</f>
        <v>0</v>
      </c>
      <c r="I50" s="38">
        <f>[3]Calculations!L18</f>
        <v>0</v>
      </c>
      <c r="J50" s="38">
        <f>[3]Calculations!G18</f>
        <v>0</v>
      </c>
      <c r="K50" s="38">
        <f>[3]Calculations!K18</f>
        <v>0</v>
      </c>
      <c r="L50" s="38">
        <f>[3]Calculations!F18</f>
        <v>0</v>
      </c>
      <c r="M50" s="38">
        <f>[3]Calculations!J18</f>
        <v>0</v>
      </c>
      <c r="N50" s="38">
        <f>[3]Calculations!V18</f>
        <v>0</v>
      </c>
      <c r="O50" s="38">
        <f>[3]Calculations!W18</f>
        <v>0</v>
      </c>
      <c r="P50" s="38">
        <f>[3]Calculations!O18</f>
        <v>4.4797700000000003E-2</v>
      </c>
      <c r="Q50" s="38">
        <f>[3]Calculations!S18</f>
        <v>4.8342323835442569</v>
      </c>
      <c r="R50" s="38">
        <f>[3]Calculations!Q18</f>
        <v>0</v>
      </c>
      <c r="S50" s="38">
        <f>[3]Calculations!T18</f>
        <v>0</v>
      </c>
      <c r="T50" s="38">
        <f>[3]Calculations!R18</f>
        <v>0</v>
      </c>
      <c r="U50" s="38">
        <f>[3]Calculations!U18</f>
        <v>0</v>
      </c>
      <c r="V50" s="38" t="str">
        <f>[3]Calculations!X18</f>
        <v>Not Modelled</v>
      </c>
      <c r="W50" s="38" t="str">
        <f>[3]Calculations!Y18</f>
        <v>N/A</v>
      </c>
      <c r="X50" s="38" t="s">
        <v>1056</v>
      </c>
      <c r="Y50" s="73" t="s">
        <v>105</v>
      </c>
      <c r="Z50" s="74" t="s">
        <v>1066</v>
      </c>
      <c r="AA50" s="74">
        <f>[3]Calculations!AA18</f>
        <v>0</v>
      </c>
      <c r="AB50" s="74">
        <f>[3]Calculations!AM18</f>
        <v>0</v>
      </c>
      <c r="AC50" s="74">
        <f>[3]Calculations!AB18</f>
        <v>0</v>
      </c>
      <c r="AD50" s="74">
        <f>[3]Calculations!AN18</f>
        <v>0</v>
      </c>
      <c r="AE50" s="74">
        <f>[3]Calculations!AC18</f>
        <v>0</v>
      </c>
      <c r="AF50" s="74">
        <f>[3]Calculations!AO18</f>
        <v>0</v>
      </c>
      <c r="AG50" s="74">
        <f>[3]Calculations!AD18</f>
        <v>0</v>
      </c>
      <c r="AH50" s="74">
        <f>[3]Calculations!AP18</f>
        <v>0</v>
      </c>
      <c r="AI50" s="74">
        <f>[3]Calculations!AE18</f>
        <v>0</v>
      </c>
      <c r="AJ50" s="74">
        <f>[3]Calculations!AQ18</f>
        <v>0</v>
      </c>
      <c r="AK50" s="74">
        <f>[3]Calculations!AF18</f>
        <v>0.61481816620499996</v>
      </c>
      <c r="AL50" s="74">
        <f>[3]Calculations!AR18</f>
        <v>66.346573352192323</v>
      </c>
      <c r="AM50" s="74">
        <f>[3]Calculations!AG18</f>
        <v>0</v>
      </c>
      <c r="AN50" s="74">
        <f>[3]Calculations!AS18</f>
        <v>0</v>
      </c>
      <c r="AO50" s="74">
        <f>[3]Calculations!AH18</f>
        <v>0</v>
      </c>
      <c r="AP50" s="74">
        <f>[3]Calculations!AT18</f>
        <v>0</v>
      </c>
      <c r="AQ50" s="74">
        <f>[3]Calculations!AI18</f>
        <v>0.92667659404400005</v>
      </c>
      <c r="AR50" s="74">
        <f>[3]Calculations!AU18</f>
        <v>100</v>
      </c>
      <c r="AS50" s="74">
        <f>[3]Calculations!AJ18</f>
        <v>0</v>
      </c>
      <c r="AT50" s="74">
        <f>[3]Calculations!AV18</f>
        <v>0</v>
      </c>
      <c r="AU50" s="74">
        <f>[3]Calculations!AK18</f>
        <v>0</v>
      </c>
      <c r="AV50" s="74">
        <f>[3]Calculations!AW18</f>
        <v>0</v>
      </c>
      <c r="AW50" s="90"/>
      <c r="AX50" s="90"/>
      <c r="AY50" s="91" t="str">
        <f>[3]Calculations!D18</f>
        <v>Call for Sites 2018</v>
      </c>
    </row>
    <row r="51" spans="2:51" ht="37.5" x14ac:dyDescent="0.25">
      <c r="B51" s="32">
        <f>[3]Calculations!A19</f>
        <v>1510</v>
      </c>
      <c r="C51" s="30" t="str">
        <f>[3]Calculations!B19</f>
        <v>GM362606</v>
      </c>
      <c r="D51" s="30" t="str">
        <f>[3]Calculations!C19</f>
        <v>Residential / Offices / Industry and warehousing / Other Use</v>
      </c>
      <c r="E51" s="38">
        <f>[3]Calculations!E19</f>
        <v>2.66207168551</v>
      </c>
      <c r="F51" s="38">
        <f>[3]Calculations!I19</f>
        <v>2.66207168551</v>
      </c>
      <c r="G51" s="38">
        <f>[3]Calculations!M19</f>
        <v>100</v>
      </c>
      <c r="H51" s="38">
        <f>[3]Calculations!H19</f>
        <v>0</v>
      </c>
      <c r="I51" s="38">
        <f>[3]Calculations!L19</f>
        <v>0</v>
      </c>
      <c r="J51" s="38">
        <f>[3]Calculations!G19</f>
        <v>0</v>
      </c>
      <c r="K51" s="38">
        <f>[3]Calculations!K19</f>
        <v>0</v>
      </c>
      <c r="L51" s="38">
        <f>[3]Calculations!F19</f>
        <v>0</v>
      </c>
      <c r="M51" s="38">
        <f>[3]Calculations!J19</f>
        <v>0</v>
      </c>
      <c r="N51" s="38">
        <f>[3]Calculations!V19</f>
        <v>0</v>
      </c>
      <c r="O51" s="38">
        <f>[3]Calculations!W19</f>
        <v>0</v>
      </c>
      <c r="P51" s="38">
        <f>[3]Calculations!O19</f>
        <v>0.13028780000000001</v>
      </c>
      <c r="Q51" s="38">
        <f>[3]Calculations!S19</f>
        <v>4.8942258282965607</v>
      </c>
      <c r="R51" s="38">
        <f>[3]Calculations!Q19</f>
        <v>5.7997199999999999E-2</v>
      </c>
      <c r="S51" s="38">
        <f>[3]Calculations!T19</f>
        <v>2.1786490692826286</v>
      </c>
      <c r="T51" s="38">
        <f>[3]Calculations!R19</f>
        <v>3.2417700000000001E-2</v>
      </c>
      <c r="U51" s="38">
        <f>[3]Calculations!U19</f>
        <v>1.2177620977096044</v>
      </c>
      <c r="V51" s="38" t="str">
        <f>[3]Calculations!X19</f>
        <v>Not Modelled</v>
      </c>
      <c r="W51" s="38" t="str">
        <f>[3]Calculations!Y19</f>
        <v>N/A</v>
      </c>
      <c r="X51" s="38" t="s">
        <v>1056</v>
      </c>
      <c r="Y51" s="73" t="s">
        <v>105</v>
      </c>
      <c r="Z51" s="74" t="s">
        <v>1066</v>
      </c>
      <c r="AA51" s="74">
        <f>[3]Calculations!AA19</f>
        <v>0</v>
      </c>
      <c r="AB51" s="74">
        <f>[3]Calculations!AM19</f>
        <v>0</v>
      </c>
      <c r="AC51" s="74">
        <f>[3]Calculations!AB19</f>
        <v>0</v>
      </c>
      <c r="AD51" s="74">
        <f>[3]Calculations!AN19</f>
        <v>0</v>
      </c>
      <c r="AE51" s="74">
        <f>[3]Calculations!AC19</f>
        <v>0</v>
      </c>
      <c r="AF51" s="74">
        <f>[3]Calculations!AO19</f>
        <v>0</v>
      </c>
      <c r="AG51" s="74">
        <f>[3]Calculations!AD19</f>
        <v>0</v>
      </c>
      <c r="AH51" s="74">
        <f>[3]Calculations!AP19</f>
        <v>0</v>
      </c>
      <c r="AI51" s="74">
        <f>[3]Calculations!AE19</f>
        <v>0.76498590658099996</v>
      </c>
      <c r="AJ51" s="74">
        <f>[3]Calculations!AQ19</f>
        <v>28.736487854362341</v>
      </c>
      <c r="AK51" s="74">
        <f>[3]Calculations!AF19</f>
        <v>1.5332428091000001</v>
      </c>
      <c r="AL51" s="74">
        <f>[3]Calculations!AR19</f>
        <v>57.595849782920524</v>
      </c>
      <c r="AM51" s="74">
        <f>[3]Calculations!AG19</f>
        <v>6.3488618958000001E-3</v>
      </c>
      <c r="AN51" s="74">
        <f>[3]Calculations!AS19</f>
        <v>0.23849327312850649</v>
      </c>
      <c r="AO51" s="74">
        <f>[3]Calculations!AH19</f>
        <v>0</v>
      </c>
      <c r="AP51" s="74">
        <f>[3]Calculations!AT19</f>
        <v>0</v>
      </c>
      <c r="AQ51" s="74">
        <f>[3]Calculations!AI19</f>
        <v>2.66207168551</v>
      </c>
      <c r="AR51" s="74">
        <f>[3]Calculations!AU19</f>
        <v>100</v>
      </c>
      <c r="AS51" s="74">
        <f>[3]Calculations!AJ19</f>
        <v>0</v>
      </c>
      <c r="AT51" s="74">
        <f>[3]Calculations!AV19</f>
        <v>0</v>
      </c>
      <c r="AU51" s="74">
        <f>[3]Calculations!AK19</f>
        <v>0.31090211389099998</v>
      </c>
      <c r="AV51" s="74">
        <f>[3]Calculations!AW19</f>
        <v>11.678953485110124</v>
      </c>
      <c r="AW51" s="90"/>
      <c r="AX51" s="90"/>
      <c r="AY51" s="91" t="str">
        <f>[3]Calculations!D19</f>
        <v>Call for Sites 2018</v>
      </c>
    </row>
    <row r="52" spans="2:51" ht="25" x14ac:dyDescent="0.25">
      <c r="B52" s="32">
        <f>[3]Calculations!A20</f>
        <v>1511</v>
      </c>
      <c r="C52" s="30" t="str">
        <f>[3]Calculations!B20</f>
        <v>land between tunstead lane and hollins lane</v>
      </c>
      <c r="D52" s="30" t="str">
        <f>[3]Calculations!C20</f>
        <v>Residential</v>
      </c>
      <c r="E52" s="38">
        <f>[3]Calculations!E20</f>
        <v>2.3114302250300001</v>
      </c>
      <c r="F52" s="38">
        <f>[3]Calculations!I20</f>
        <v>2.3114302250300001</v>
      </c>
      <c r="G52" s="38">
        <f>[3]Calculations!M20</f>
        <v>100</v>
      </c>
      <c r="H52" s="38">
        <f>[3]Calculations!H20</f>
        <v>0</v>
      </c>
      <c r="I52" s="38">
        <f>[3]Calculations!L20</f>
        <v>0</v>
      </c>
      <c r="J52" s="38">
        <f>[3]Calculations!G20</f>
        <v>0</v>
      </c>
      <c r="K52" s="38">
        <f>[3]Calculations!K20</f>
        <v>0</v>
      </c>
      <c r="L52" s="38">
        <f>[3]Calculations!F20</f>
        <v>0</v>
      </c>
      <c r="M52" s="38">
        <f>[3]Calculations!J20</f>
        <v>0</v>
      </c>
      <c r="N52" s="38">
        <f>[3]Calculations!V20</f>
        <v>0</v>
      </c>
      <c r="O52" s="38">
        <f>[3]Calculations!W20</f>
        <v>0</v>
      </c>
      <c r="P52" s="38">
        <f>[3]Calculations!O20</f>
        <v>0.176223405</v>
      </c>
      <c r="Q52" s="38">
        <f>[3]Calculations!S20</f>
        <v>7.6239984703718582</v>
      </c>
      <c r="R52" s="38">
        <f>[3]Calculations!Q20</f>
        <v>1.619405E-3</v>
      </c>
      <c r="S52" s="38">
        <f>[3]Calculations!T20</f>
        <v>7.0060734798039662E-2</v>
      </c>
      <c r="T52" s="38">
        <f>[3]Calculations!R20</f>
        <v>8.1922600000000005E-4</v>
      </c>
      <c r="U52" s="38">
        <f>[3]Calculations!U20</f>
        <v>3.5442385027623632E-2</v>
      </c>
      <c r="V52" s="38" t="str">
        <f>[3]Calculations!X20</f>
        <v>Not Modelled</v>
      </c>
      <c r="W52" s="38" t="str">
        <f>[3]Calculations!Y20</f>
        <v>N/A</v>
      </c>
      <c r="X52" s="38" t="s">
        <v>1056</v>
      </c>
      <c r="Y52" s="73" t="s">
        <v>105</v>
      </c>
      <c r="Z52" s="74" t="s">
        <v>1066</v>
      </c>
      <c r="AA52" s="74">
        <f>[3]Calculations!AA20</f>
        <v>0</v>
      </c>
      <c r="AB52" s="74">
        <f>[3]Calculations!AM20</f>
        <v>0</v>
      </c>
      <c r="AC52" s="74">
        <f>[3]Calculations!AB20</f>
        <v>0</v>
      </c>
      <c r="AD52" s="74">
        <f>[3]Calculations!AN20</f>
        <v>0</v>
      </c>
      <c r="AE52" s="74">
        <f>[3]Calculations!AC20</f>
        <v>0</v>
      </c>
      <c r="AF52" s="74">
        <f>[3]Calculations!AO20</f>
        <v>0</v>
      </c>
      <c r="AG52" s="74">
        <f>[3]Calculations!AD20</f>
        <v>0</v>
      </c>
      <c r="AH52" s="74">
        <f>[3]Calculations!AP20</f>
        <v>0</v>
      </c>
      <c r="AI52" s="74">
        <f>[3]Calculations!AE20</f>
        <v>0.30335822980600002</v>
      </c>
      <c r="AJ52" s="74">
        <f>[3]Calculations!AQ20</f>
        <v>13.124265077136938</v>
      </c>
      <c r="AK52" s="74">
        <f>[3]Calculations!AF20</f>
        <v>1.96058325288</v>
      </c>
      <c r="AL52" s="74">
        <f>[3]Calculations!AR20</f>
        <v>84.821217255413956</v>
      </c>
      <c r="AM52" s="74">
        <f>[3]Calculations!AG20</f>
        <v>0</v>
      </c>
      <c r="AN52" s="74">
        <f>[3]Calculations!AS20</f>
        <v>0</v>
      </c>
      <c r="AO52" s="74">
        <f>[3]Calculations!AH20</f>
        <v>0</v>
      </c>
      <c r="AP52" s="74">
        <f>[3]Calculations!AT20</f>
        <v>0</v>
      </c>
      <c r="AQ52" s="74">
        <f>[3]Calculations!AI20</f>
        <v>0</v>
      </c>
      <c r="AR52" s="74">
        <f>[3]Calculations!AU20</f>
        <v>0</v>
      </c>
      <c r="AS52" s="74">
        <f>[3]Calculations!AJ20</f>
        <v>0</v>
      </c>
      <c r="AT52" s="74">
        <f>[3]Calculations!AV20</f>
        <v>0</v>
      </c>
      <c r="AU52" s="74">
        <f>[3]Calculations!AK20</f>
        <v>0</v>
      </c>
      <c r="AV52" s="74">
        <f>[3]Calculations!AW20</f>
        <v>0</v>
      </c>
      <c r="AW52" s="90"/>
      <c r="AX52" s="90"/>
      <c r="AY52" s="91" t="str">
        <f>[3]Calculations!D20</f>
        <v>Call for Sites 2018</v>
      </c>
    </row>
    <row r="53" spans="2:51" x14ac:dyDescent="0.25">
      <c r="B53" s="32">
        <f>[3]Calculations!A21</f>
        <v>1512</v>
      </c>
      <c r="C53" s="30" t="str">
        <f>[3]Calculations!B21</f>
        <v>Land Adjoining Rams clough Farm</v>
      </c>
      <c r="D53" s="30" t="str">
        <f>[3]Calculations!C21</f>
        <v>Residential</v>
      </c>
      <c r="E53" s="38">
        <f>[3]Calculations!E21</f>
        <v>1.44474253182</v>
      </c>
      <c r="F53" s="38">
        <f>[3]Calculations!I21</f>
        <v>1.44474253182</v>
      </c>
      <c r="G53" s="38">
        <f>[3]Calculations!M21</f>
        <v>100</v>
      </c>
      <c r="H53" s="38">
        <f>[3]Calculations!H21</f>
        <v>0</v>
      </c>
      <c r="I53" s="38">
        <f>[3]Calculations!L21</f>
        <v>0</v>
      </c>
      <c r="J53" s="38">
        <f>[3]Calculations!G21</f>
        <v>0</v>
      </c>
      <c r="K53" s="38">
        <f>[3]Calculations!K21</f>
        <v>0</v>
      </c>
      <c r="L53" s="38">
        <f>[3]Calculations!F21</f>
        <v>0</v>
      </c>
      <c r="M53" s="38">
        <f>[3]Calculations!J21</f>
        <v>0</v>
      </c>
      <c r="N53" s="38">
        <f>[3]Calculations!V21</f>
        <v>0</v>
      </c>
      <c r="O53" s="38">
        <f>[3]Calculations!W21</f>
        <v>0</v>
      </c>
      <c r="P53" s="38">
        <f>[3]Calculations!O21</f>
        <v>0.22020086</v>
      </c>
      <c r="Q53" s="38">
        <f>[3]Calculations!S21</f>
        <v>15.241529556315072</v>
      </c>
      <c r="R53" s="38">
        <f>[3]Calculations!Q21</f>
        <v>3.68286E-3</v>
      </c>
      <c r="S53" s="38">
        <f>[3]Calculations!T21</f>
        <v>0.25491462450133268</v>
      </c>
      <c r="T53" s="38">
        <f>[3]Calculations!R21</f>
        <v>0</v>
      </c>
      <c r="U53" s="38">
        <f>[3]Calculations!U21</f>
        <v>0</v>
      </c>
      <c r="V53" s="38" t="str">
        <f>[3]Calculations!X21</f>
        <v>Not Modelled</v>
      </c>
      <c r="W53" s="38" t="str">
        <f>[3]Calculations!Y21</f>
        <v>N/A</v>
      </c>
      <c r="X53" s="38" t="s">
        <v>1056</v>
      </c>
      <c r="Y53" s="73" t="s">
        <v>105</v>
      </c>
      <c r="Z53" s="74" t="s">
        <v>1066</v>
      </c>
      <c r="AA53" s="74">
        <f>[3]Calculations!AA21</f>
        <v>0</v>
      </c>
      <c r="AB53" s="74">
        <f>[3]Calculations!AM21</f>
        <v>0</v>
      </c>
      <c r="AC53" s="74">
        <f>[3]Calculations!AB21</f>
        <v>3.6828600000599998E-3</v>
      </c>
      <c r="AD53" s="74">
        <f>[3]Calculations!AN21</f>
        <v>0.25491462450548563</v>
      </c>
      <c r="AE53" s="74">
        <f>[3]Calculations!AC21</f>
        <v>0</v>
      </c>
      <c r="AF53" s="74">
        <f>[3]Calculations!AO21</f>
        <v>0</v>
      </c>
      <c r="AG53" s="74">
        <f>[3]Calculations!AD21</f>
        <v>0</v>
      </c>
      <c r="AH53" s="74">
        <f>[3]Calculations!AP21</f>
        <v>0</v>
      </c>
      <c r="AI53" s="74">
        <f>[3]Calculations!AE21</f>
        <v>0.42552920837800001</v>
      </c>
      <c r="AJ53" s="74">
        <f>[3]Calculations!AQ21</f>
        <v>29.453636132795495</v>
      </c>
      <c r="AK53" s="74">
        <f>[3]Calculations!AF21</f>
        <v>0</v>
      </c>
      <c r="AL53" s="74">
        <f>[3]Calculations!AR21</f>
        <v>0</v>
      </c>
      <c r="AM53" s="74">
        <f>[3]Calculations!AG21</f>
        <v>0</v>
      </c>
      <c r="AN53" s="74">
        <f>[3]Calculations!AS21</f>
        <v>0</v>
      </c>
      <c r="AO53" s="74">
        <f>[3]Calculations!AH21</f>
        <v>0</v>
      </c>
      <c r="AP53" s="74">
        <f>[3]Calculations!AT21</f>
        <v>0</v>
      </c>
      <c r="AQ53" s="74">
        <f>[3]Calculations!AI21</f>
        <v>0</v>
      </c>
      <c r="AR53" s="74">
        <f>[3]Calculations!AU21</f>
        <v>0</v>
      </c>
      <c r="AS53" s="74">
        <f>[3]Calculations!AJ21</f>
        <v>0</v>
      </c>
      <c r="AT53" s="74">
        <f>[3]Calculations!AV21</f>
        <v>0</v>
      </c>
      <c r="AU53" s="74">
        <f>[3]Calculations!AK21</f>
        <v>0</v>
      </c>
      <c r="AV53" s="74">
        <f>[3]Calculations!AW21</f>
        <v>0</v>
      </c>
      <c r="AW53" s="90"/>
      <c r="AX53" s="90"/>
      <c r="AY53" s="91" t="str">
        <f>[3]Calculations!D21</f>
        <v>Call for Sites 2018</v>
      </c>
    </row>
    <row r="54" spans="2:51" ht="25" x14ac:dyDescent="0.25">
      <c r="B54" s="32">
        <f>[3]Calculations!A22</f>
        <v>1517</v>
      </c>
      <c r="C54" s="30" t="str">
        <f>[3]Calculations!B22</f>
        <v>Land off Shaw Hall Bank Road</v>
      </c>
      <c r="D54" s="30" t="str">
        <f>[3]Calculations!C22</f>
        <v>Residential</v>
      </c>
      <c r="E54" s="38">
        <f>[3]Calculations!E22</f>
        <v>0.87374873929300001</v>
      </c>
      <c r="F54" s="38">
        <f>[3]Calculations!I22</f>
        <v>0.87182548070555999</v>
      </c>
      <c r="G54" s="38">
        <f>[3]Calculations!M22</f>
        <v>99.779884250362841</v>
      </c>
      <c r="H54" s="38">
        <f>[3]Calculations!H22</f>
        <v>0</v>
      </c>
      <c r="I54" s="38">
        <f>[3]Calculations!L22</f>
        <v>0</v>
      </c>
      <c r="J54" s="38">
        <f>[3]Calculations!G22</f>
        <v>0</v>
      </c>
      <c r="K54" s="38">
        <f>[3]Calculations!K22</f>
        <v>0</v>
      </c>
      <c r="L54" s="38">
        <f>[3]Calculations!F22</f>
        <v>1.92325858744E-3</v>
      </c>
      <c r="M54" s="38">
        <f>[3]Calculations!J22</f>
        <v>0.22011574963715749</v>
      </c>
      <c r="N54" s="38">
        <f>[3]Calculations!V22</f>
        <v>0.63955397268199998</v>
      </c>
      <c r="O54" s="38">
        <f>[3]Calculations!W22</f>
        <v>73.196554560925563</v>
      </c>
      <c r="P54" s="38">
        <f>[3]Calculations!O22</f>
        <v>0.23648150000000001</v>
      </c>
      <c r="Q54" s="38">
        <f>[3]Calculations!S22</f>
        <v>27.065160653776815</v>
      </c>
      <c r="R54" s="38">
        <f>[3]Calculations!Q22</f>
        <v>7.5292499999999998E-2</v>
      </c>
      <c r="S54" s="38">
        <f>[3]Calculations!T22</f>
        <v>8.6171798154379555</v>
      </c>
      <c r="T54" s="38">
        <f>[3]Calculations!R22</f>
        <v>1.7999999999999999E-2</v>
      </c>
      <c r="U54" s="38">
        <f>[3]Calculations!U22</f>
        <v>2.0600888093486494</v>
      </c>
      <c r="V54" s="38" t="str">
        <f>[3]Calculations!X22</f>
        <v>Not Modelled</v>
      </c>
      <c r="W54" s="38" t="str">
        <f>[3]Calculations!Y22</f>
        <v>N/A</v>
      </c>
      <c r="X54" s="38" t="s">
        <v>1056</v>
      </c>
      <c r="Y54" s="73" t="s">
        <v>108</v>
      </c>
      <c r="Z54" s="74" t="s">
        <v>109</v>
      </c>
      <c r="AA54" s="74">
        <f>[3]Calculations!AA22</f>
        <v>0</v>
      </c>
      <c r="AB54" s="74">
        <f>[3]Calculations!AM22</f>
        <v>0</v>
      </c>
      <c r="AC54" s="74">
        <f>[3]Calculations!AB22</f>
        <v>6.5981189650700003E-2</v>
      </c>
      <c r="AD54" s="74">
        <f>[3]Calculations!AN22</f>
        <v>7.5515061348287782</v>
      </c>
      <c r="AE54" s="74">
        <f>[3]Calculations!AC22</f>
        <v>1.7999999999999999E-2</v>
      </c>
      <c r="AF54" s="74">
        <f>[3]Calculations!AO22</f>
        <v>2.0600888093486494</v>
      </c>
      <c r="AG54" s="74">
        <f>[3]Calculations!AD22</f>
        <v>0</v>
      </c>
      <c r="AH54" s="74">
        <f>[3]Calculations!AP22</f>
        <v>0</v>
      </c>
      <c r="AI54" s="74">
        <f>[3]Calculations!AE22</f>
        <v>0.168053032533</v>
      </c>
      <c r="AJ54" s="74">
        <f>[3]Calculations!AQ22</f>
        <v>19.233565094352102</v>
      </c>
      <c r="AK54" s="74">
        <f>[3]Calculations!AF22</f>
        <v>0</v>
      </c>
      <c r="AL54" s="74">
        <f>[3]Calculations!AR22</f>
        <v>0</v>
      </c>
      <c r="AM54" s="74">
        <f>[3]Calculations!AG22</f>
        <v>0</v>
      </c>
      <c r="AN54" s="74">
        <f>[3]Calculations!AS22</f>
        <v>0</v>
      </c>
      <c r="AO54" s="74">
        <f>[3]Calculations!AH22</f>
        <v>0</v>
      </c>
      <c r="AP54" s="74">
        <f>[3]Calculations!AT22</f>
        <v>0</v>
      </c>
      <c r="AQ54" s="74">
        <f>[3]Calculations!AI22</f>
        <v>0</v>
      </c>
      <c r="AR54" s="74">
        <f>[3]Calculations!AU22</f>
        <v>0</v>
      </c>
      <c r="AS54" s="74">
        <f>[3]Calculations!AJ22</f>
        <v>0</v>
      </c>
      <c r="AT54" s="74">
        <f>[3]Calculations!AV22</f>
        <v>0</v>
      </c>
      <c r="AU54" s="74">
        <f>[3]Calculations!AK22</f>
        <v>0</v>
      </c>
      <c r="AV54" s="74">
        <f>[3]Calculations!AW22</f>
        <v>0</v>
      </c>
      <c r="AW54" s="90"/>
      <c r="AX54" s="90"/>
      <c r="AY54" s="91" t="str">
        <f>[3]Calculations!D22</f>
        <v>Call for Sites 2018</v>
      </c>
    </row>
    <row r="55" spans="2:51" ht="25" x14ac:dyDescent="0.25">
      <c r="B55" s="32">
        <f>[3]Calculations!A23</f>
        <v>1518</v>
      </c>
      <c r="C55" s="30" t="str">
        <f>[3]Calculations!B23</f>
        <v>Site to the rear of Royal George Mills, Greenfield</v>
      </c>
      <c r="D55" s="30" t="str">
        <f>[3]Calculations!C23</f>
        <v>Residential</v>
      </c>
      <c r="E55" s="38">
        <f>[3]Calculations!E23</f>
        <v>0.87547065497999998</v>
      </c>
      <c r="F55" s="38">
        <f>[3]Calculations!I23</f>
        <v>0.18856756130631</v>
      </c>
      <c r="G55" s="38">
        <f>[3]Calculations!M23</f>
        <v>21.538992795894206</v>
      </c>
      <c r="H55" s="38">
        <f>[3]Calculations!H23</f>
        <v>1.3755212706899999E-3</v>
      </c>
      <c r="I55" s="38">
        <f>[3]Calculations!L23</f>
        <v>0.15711791855792398</v>
      </c>
      <c r="J55" s="38">
        <f>[3]Calculations!G23</f>
        <v>0.685527572403</v>
      </c>
      <c r="K55" s="38">
        <f>[3]Calculations!K23</f>
        <v>78.303889285547882</v>
      </c>
      <c r="L55" s="38">
        <f>[3]Calculations!F23</f>
        <v>0</v>
      </c>
      <c r="M55" s="38">
        <f>[3]Calculations!J23</f>
        <v>0</v>
      </c>
      <c r="N55" s="38">
        <f>[3]Calculations!V23</f>
        <v>0.87547065497999998</v>
      </c>
      <c r="O55" s="38">
        <f>[3]Calculations!W23</f>
        <v>100</v>
      </c>
      <c r="P55" s="38">
        <f>[3]Calculations!O23</f>
        <v>0.68484200000000006</v>
      </c>
      <c r="Q55" s="38">
        <f>[3]Calculations!S23</f>
        <v>78.225580275519931</v>
      </c>
      <c r="R55" s="38">
        <f>[3]Calculations!Q23</f>
        <v>0.38314000000000004</v>
      </c>
      <c r="S55" s="38">
        <f>[3]Calculations!T23</f>
        <v>43.763888352003391</v>
      </c>
      <c r="T55" s="38">
        <f>[3]Calculations!R23</f>
        <v>0.16505500000000001</v>
      </c>
      <c r="U55" s="38">
        <f>[3]Calculations!U23</f>
        <v>18.85328755008592</v>
      </c>
      <c r="V55" s="38" t="str">
        <f>[3]Calculations!X23</f>
        <v>Not Modelled</v>
      </c>
      <c r="W55" s="38" t="str">
        <f>[3]Calculations!Y23</f>
        <v>N/A</v>
      </c>
      <c r="X55" s="38" t="s">
        <v>1056</v>
      </c>
      <c r="Y55" s="73" t="s">
        <v>102</v>
      </c>
      <c r="Z55" s="74" t="s">
        <v>1070</v>
      </c>
      <c r="AA55" s="74">
        <f>[3]Calculations!AA23</f>
        <v>0</v>
      </c>
      <c r="AB55" s="74">
        <f>[3]Calculations!AM23</f>
        <v>0</v>
      </c>
      <c r="AC55" s="74">
        <f>[3]Calculations!AB23</f>
        <v>0</v>
      </c>
      <c r="AD55" s="74">
        <f>[3]Calculations!AN23</f>
        <v>0</v>
      </c>
      <c r="AE55" s="74">
        <f>[3]Calculations!AC23</f>
        <v>4.7872589411599997E-2</v>
      </c>
      <c r="AF55" s="74">
        <f>[3]Calculations!AO23</f>
        <v>5.4682117714949161</v>
      </c>
      <c r="AG55" s="74">
        <f>[3]Calculations!AD23</f>
        <v>0.22070845939200001</v>
      </c>
      <c r="AH55" s="74">
        <f>[3]Calculations!AP23</f>
        <v>25.210263546416879</v>
      </c>
      <c r="AI55" s="74">
        <f>[3]Calculations!AE23</f>
        <v>0.20630149487300001</v>
      </c>
      <c r="AJ55" s="74">
        <f>[3]Calculations!AQ23</f>
        <v>23.564638483252523</v>
      </c>
      <c r="AK55" s="74">
        <f>[3]Calculations!AF23</f>
        <v>0</v>
      </c>
      <c r="AL55" s="74">
        <f>[3]Calculations!AR23</f>
        <v>0</v>
      </c>
      <c r="AM55" s="74">
        <f>[3]Calculations!AG23</f>
        <v>0</v>
      </c>
      <c r="AN55" s="74">
        <f>[3]Calculations!AS23</f>
        <v>0</v>
      </c>
      <c r="AO55" s="74">
        <f>[3]Calculations!AH23</f>
        <v>0</v>
      </c>
      <c r="AP55" s="74">
        <f>[3]Calculations!AT23</f>
        <v>0</v>
      </c>
      <c r="AQ55" s="74">
        <f>[3]Calculations!AI23</f>
        <v>0</v>
      </c>
      <c r="AR55" s="74">
        <f>[3]Calculations!AU23</f>
        <v>0</v>
      </c>
      <c r="AS55" s="74">
        <f>[3]Calculations!AJ23</f>
        <v>0</v>
      </c>
      <c r="AT55" s="74">
        <f>[3]Calculations!AV23</f>
        <v>0</v>
      </c>
      <c r="AU55" s="74">
        <f>[3]Calculations!AK23</f>
        <v>0</v>
      </c>
      <c r="AV55" s="74">
        <f>[3]Calculations!AW23</f>
        <v>0</v>
      </c>
      <c r="AW55" s="90"/>
      <c r="AX55" s="90"/>
      <c r="AY55" s="91" t="str">
        <f>[3]Calculations!D23</f>
        <v>Call for Sites 2018</v>
      </c>
    </row>
    <row r="56" spans="2:51" ht="25" x14ac:dyDescent="0.25">
      <c r="B56" s="32">
        <f>[3]Calculations!A24</f>
        <v>1519</v>
      </c>
      <c r="C56" s="30" t="str">
        <f>[3]Calculations!B24</f>
        <v>Site of Saddleworth School, Uppermill</v>
      </c>
      <c r="D56" s="30" t="str">
        <f>[3]Calculations!C24</f>
        <v>Residential</v>
      </c>
      <c r="E56" s="38">
        <f>[3]Calculations!E24</f>
        <v>4.4042122288599996</v>
      </c>
      <c r="F56" s="38">
        <f>[3]Calculations!I24</f>
        <v>4.4042122288599996</v>
      </c>
      <c r="G56" s="38">
        <f>[3]Calculations!M24</f>
        <v>100</v>
      </c>
      <c r="H56" s="38">
        <f>[3]Calculations!H24</f>
        <v>0</v>
      </c>
      <c r="I56" s="38">
        <f>[3]Calculations!L24</f>
        <v>0</v>
      </c>
      <c r="J56" s="38">
        <f>[3]Calculations!G24</f>
        <v>0</v>
      </c>
      <c r="K56" s="38">
        <f>[3]Calculations!K24</f>
        <v>0</v>
      </c>
      <c r="L56" s="38">
        <f>[3]Calculations!F24</f>
        <v>0</v>
      </c>
      <c r="M56" s="38">
        <f>[3]Calculations!J24</f>
        <v>0</v>
      </c>
      <c r="N56" s="38">
        <f>[3]Calculations!V24</f>
        <v>0.18133986809700001</v>
      </c>
      <c r="O56" s="38">
        <f>[3]Calculations!W24</f>
        <v>4.1174189315563154</v>
      </c>
      <c r="P56" s="38">
        <f>[3]Calculations!O24</f>
        <v>0.85189399999999993</v>
      </c>
      <c r="Q56" s="38">
        <f>[3]Calculations!S24</f>
        <v>19.342710017870935</v>
      </c>
      <c r="R56" s="38">
        <f>[3]Calculations!Q24</f>
        <v>0.53400499999999995</v>
      </c>
      <c r="S56" s="38">
        <f>[3]Calculations!T24</f>
        <v>12.124869834854064</v>
      </c>
      <c r="T56" s="38">
        <f>[3]Calculations!R24</f>
        <v>0.40825099999999998</v>
      </c>
      <c r="U56" s="38">
        <f>[3]Calculations!U24</f>
        <v>9.2695578411232233</v>
      </c>
      <c r="V56" s="38" t="str">
        <f>[3]Calculations!X24</f>
        <v>Not Modelled</v>
      </c>
      <c r="W56" s="38" t="str">
        <f>[3]Calculations!Y24</f>
        <v>N/A</v>
      </c>
      <c r="X56" s="38" t="s">
        <v>1056</v>
      </c>
      <c r="Y56" s="73" t="s">
        <v>108</v>
      </c>
      <c r="Z56" s="74" t="s">
        <v>109</v>
      </c>
      <c r="AA56" s="74">
        <f>[3]Calculations!AA24</f>
        <v>0</v>
      </c>
      <c r="AB56" s="74">
        <f>[3]Calculations!AM24</f>
        <v>0</v>
      </c>
      <c r="AC56" s="74">
        <f>[3]Calculations!AB24</f>
        <v>0</v>
      </c>
      <c r="AD56" s="74">
        <f>[3]Calculations!AN24</f>
        <v>0</v>
      </c>
      <c r="AE56" s="74">
        <f>[3]Calculations!AC24</f>
        <v>0</v>
      </c>
      <c r="AF56" s="74">
        <f>[3]Calculations!AO24</f>
        <v>0</v>
      </c>
      <c r="AG56" s="74">
        <f>[3]Calculations!AD24</f>
        <v>0</v>
      </c>
      <c r="AH56" s="74">
        <f>[3]Calculations!AP24</f>
        <v>0</v>
      </c>
      <c r="AI56" s="74">
        <f>[3]Calculations!AE24</f>
        <v>0.198056884613</v>
      </c>
      <c r="AJ56" s="74">
        <f>[3]Calculations!AQ24</f>
        <v>4.4969877544767112</v>
      </c>
      <c r="AK56" s="74">
        <f>[3]Calculations!AF24</f>
        <v>0.60805212912499995</v>
      </c>
      <c r="AL56" s="74">
        <f>[3]Calculations!AR24</f>
        <v>13.806149602431628</v>
      </c>
      <c r="AM56" s="74">
        <f>[3]Calculations!AG24</f>
        <v>0</v>
      </c>
      <c r="AN56" s="74">
        <f>[3]Calculations!AS24</f>
        <v>0</v>
      </c>
      <c r="AO56" s="74">
        <f>[3]Calculations!AH24</f>
        <v>0</v>
      </c>
      <c r="AP56" s="74">
        <f>[3]Calculations!AT24</f>
        <v>0</v>
      </c>
      <c r="AQ56" s="74">
        <f>[3]Calculations!AI24</f>
        <v>0</v>
      </c>
      <c r="AR56" s="74">
        <f>[3]Calculations!AU24</f>
        <v>0</v>
      </c>
      <c r="AS56" s="74">
        <f>[3]Calculations!AJ24</f>
        <v>0</v>
      </c>
      <c r="AT56" s="74">
        <f>[3]Calculations!AV24</f>
        <v>0</v>
      </c>
      <c r="AU56" s="74">
        <f>[3]Calculations!AK24</f>
        <v>0</v>
      </c>
      <c r="AV56" s="74">
        <f>[3]Calculations!AW24</f>
        <v>0</v>
      </c>
      <c r="AW56" s="90"/>
      <c r="AX56" s="90"/>
      <c r="AY56" s="91" t="str">
        <f>[3]Calculations!D24</f>
        <v>Call for Sites 2018</v>
      </c>
    </row>
    <row r="57" spans="2:51" ht="25" x14ac:dyDescent="0.25">
      <c r="B57" s="32">
        <f>[3]Calculations!A25</f>
        <v>1520</v>
      </c>
      <c r="C57" s="30" t="str">
        <f>[3]Calculations!B25</f>
        <v>Shaw Pallett Works, Diggle, Oldham</v>
      </c>
      <c r="D57" s="30" t="str">
        <f>[3]Calculations!C25</f>
        <v>Residential</v>
      </c>
      <c r="E57" s="38">
        <f>[3]Calculations!E25</f>
        <v>3.0267942256100002</v>
      </c>
      <c r="F57" s="38">
        <f>[3]Calculations!I25</f>
        <v>3.0019241572187303</v>
      </c>
      <c r="G57" s="38">
        <f>[3]Calculations!M25</f>
        <v>99.178336334170254</v>
      </c>
      <c r="H57" s="38">
        <f>[3]Calculations!H25</f>
        <v>2.3445881779500001E-2</v>
      </c>
      <c r="I57" s="38">
        <f>[3]Calculations!L25</f>
        <v>0.7746110251275794</v>
      </c>
      <c r="J57" s="38">
        <f>[3]Calculations!G25</f>
        <v>1.0157249153E-3</v>
      </c>
      <c r="K57" s="38">
        <f>[3]Calculations!K25</f>
        <v>3.3557778943340541E-2</v>
      </c>
      <c r="L57" s="38">
        <f>[3]Calculations!F25</f>
        <v>4.0846169646999999E-4</v>
      </c>
      <c r="M57" s="38">
        <f>[3]Calculations!J25</f>
        <v>1.3494861758819475E-2</v>
      </c>
      <c r="N57" s="38">
        <f>[3]Calculations!V25</f>
        <v>1.3993937883500001</v>
      </c>
      <c r="O57" s="38">
        <f>[3]Calculations!W25</f>
        <v>46.233529075402387</v>
      </c>
      <c r="P57" s="38">
        <f>[3]Calculations!O25</f>
        <v>1.6493690000000001</v>
      </c>
      <c r="Q57" s="38">
        <f>[3]Calculations!S25</f>
        <v>54.492273906317401</v>
      </c>
      <c r="R57" s="38">
        <f>[3]Calculations!Q25</f>
        <v>0.54302899999999998</v>
      </c>
      <c r="S57" s="38">
        <f>[3]Calculations!T25</f>
        <v>17.940730671592366</v>
      </c>
      <c r="T57" s="38">
        <f>[3]Calculations!R25</f>
        <v>0.27187600000000001</v>
      </c>
      <c r="U57" s="38">
        <f>[3]Calculations!U25</f>
        <v>8.982308665043389</v>
      </c>
      <c r="V57" s="38" t="str">
        <f>[3]Calculations!X25</f>
        <v>Not Modelled</v>
      </c>
      <c r="W57" s="38" t="str">
        <f>[3]Calculations!Y25</f>
        <v>N/A</v>
      </c>
      <c r="X57" s="38" t="s">
        <v>1056</v>
      </c>
      <c r="Y57" s="73" t="s">
        <v>108</v>
      </c>
      <c r="Z57" s="74" t="s">
        <v>109</v>
      </c>
      <c r="AA57" s="74">
        <f>[3]Calculations!AA25</f>
        <v>0</v>
      </c>
      <c r="AB57" s="74">
        <f>[3]Calculations!AM25</f>
        <v>0</v>
      </c>
      <c r="AC57" s="74">
        <f>[3]Calculations!AB25</f>
        <v>0</v>
      </c>
      <c r="AD57" s="74">
        <f>[3]Calculations!AN25</f>
        <v>0</v>
      </c>
      <c r="AE57" s="74">
        <f>[3]Calculations!AC25</f>
        <v>1.64201E-2</v>
      </c>
      <c r="AF57" s="74">
        <f>[3]Calculations!AO25</f>
        <v>0.54249145386455211</v>
      </c>
      <c r="AG57" s="74">
        <f>[3]Calculations!AD25</f>
        <v>0</v>
      </c>
      <c r="AH57" s="74">
        <f>[3]Calculations!AP25</f>
        <v>0</v>
      </c>
      <c r="AI57" s="74">
        <f>[3]Calculations!AE25</f>
        <v>0</v>
      </c>
      <c r="AJ57" s="74">
        <f>[3]Calculations!AQ25</f>
        <v>0</v>
      </c>
      <c r="AK57" s="74">
        <f>[3]Calculations!AF25</f>
        <v>0</v>
      </c>
      <c r="AL57" s="74">
        <f>[3]Calculations!AR25</f>
        <v>0</v>
      </c>
      <c r="AM57" s="74">
        <f>[3]Calculations!AG25</f>
        <v>0</v>
      </c>
      <c r="AN57" s="74">
        <f>[3]Calculations!AS25</f>
        <v>0</v>
      </c>
      <c r="AO57" s="74">
        <f>[3]Calculations!AH25</f>
        <v>0</v>
      </c>
      <c r="AP57" s="74">
        <f>[3]Calculations!AT25</f>
        <v>0</v>
      </c>
      <c r="AQ57" s="74">
        <f>[3]Calculations!AI25</f>
        <v>0</v>
      </c>
      <c r="AR57" s="74">
        <f>[3]Calculations!AU25</f>
        <v>0</v>
      </c>
      <c r="AS57" s="74">
        <f>[3]Calculations!AJ25</f>
        <v>0</v>
      </c>
      <c r="AT57" s="74">
        <f>[3]Calculations!AV25</f>
        <v>0</v>
      </c>
      <c r="AU57" s="74">
        <f>[3]Calculations!AK25</f>
        <v>0</v>
      </c>
      <c r="AV57" s="74">
        <f>[3]Calculations!AW25</f>
        <v>0</v>
      </c>
      <c r="AW57" s="90"/>
      <c r="AX57" s="90"/>
      <c r="AY57" s="91" t="str">
        <f>[3]Calculations!D25</f>
        <v>Call for Sites 2018</v>
      </c>
    </row>
    <row r="58" spans="2:51" ht="25" x14ac:dyDescent="0.25">
      <c r="B58" s="32">
        <f>[3]Calculations!A26</f>
        <v>1524</v>
      </c>
      <c r="C58" s="30" t="str">
        <f>[3]Calculations!B26</f>
        <v>Land south of Oaklands Road, Greenfield</v>
      </c>
      <c r="D58" s="30" t="str">
        <f>[3]Calculations!C26</f>
        <v>Residential</v>
      </c>
      <c r="E58" s="38">
        <f>[3]Calculations!E26</f>
        <v>0.93042466136000002</v>
      </c>
      <c r="F58" s="38">
        <f>[3]Calculations!I26</f>
        <v>0.93042466136000002</v>
      </c>
      <c r="G58" s="38">
        <f>[3]Calculations!M26</f>
        <v>100</v>
      </c>
      <c r="H58" s="38">
        <f>[3]Calculations!H26</f>
        <v>0</v>
      </c>
      <c r="I58" s="38">
        <f>[3]Calculations!L26</f>
        <v>0</v>
      </c>
      <c r="J58" s="38">
        <f>[3]Calculations!G26</f>
        <v>0</v>
      </c>
      <c r="K58" s="38">
        <f>[3]Calculations!K26</f>
        <v>0</v>
      </c>
      <c r="L58" s="38">
        <f>[3]Calculations!F26</f>
        <v>0</v>
      </c>
      <c r="M58" s="38">
        <f>[3]Calculations!J26</f>
        <v>0</v>
      </c>
      <c r="N58" s="38">
        <f>[3]Calculations!V26</f>
        <v>0</v>
      </c>
      <c r="O58" s="38">
        <f>[3]Calculations!W26</f>
        <v>0</v>
      </c>
      <c r="P58" s="38">
        <f>[3]Calculations!O26</f>
        <v>2.0429840099999999E-2</v>
      </c>
      <c r="Q58" s="38">
        <f>[3]Calculations!S26</f>
        <v>2.1957543634040975</v>
      </c>
      <c r="R58" s="38">
        <f>[3]Calculations!Q26</f>
        <v>1.4401E-6</v>
      </c>
      <c r="S58" s="38">
        <f>[3]Calculations!T26</f>
        <v>1.54778786483906E-4</v>
      </c>
      <c r="T58" s="38">
        <f>[3]Calculations!R26</f>
        <v>1.4401E-6</v>
      </c>
      <c r="U58" s="38">
        <f>[3]Calculations!U26</f>
        <v>1.54778786483906E-4</v>
      </c>
      <c r="V58" s="38" t="str">
        <f>[3]Calculations!X26</f>
        <v>Not Modelled</v>
      </c>
      <c r="W58" s="38" t="str">
        <f>[3]Calculations!Y26</f>
        <v>N/A</v>
      </c>
      <c r="X58" s="38" t="s">
        <v>1056</v>
      </c>
      <c r="Y58" s="73" t="s">
        <v>105</v>
      </c>
      <c r="Z58" s="74" t="s">
        <v>1066</v>
      </c>
      <c r="AA58" s="74">
        <f>[3]Calculations!AA26</f>
        <v>0</v>
      </c>
      <c r="AB58" s="74">
        <f>[3]Calculations!AM26</f>
        <v>0</v>
      </c>
      <c r="AC58" s="74">
        <f>[3]Calculations!AB26</f>
        <v>0</v>
      </c>
      <c r="AD58" s="74">
        <f>[3]Calculations!AN26</f>
        <v>0</v>
      </c>
      <c r="AE58" s="74">
        <f>[3]Calculations!AC26</f>
        <v>0</v>
      </c>
      <c r="AF58" s="74">
        <f>[3]Calculations!AO26</f>
        <v>0</v>
      </c>
      <c r="AG58" s="74">
        <f>[3]Calculations!AD26</f>
        <v>0</v>
      </c>
      <c r="AH58" s="74">
        <f>[3]Calculations!AP26</f>
        <v>0</v>
      </c>
      <c r="AI58" s="74">
        <f>[3]Calculations!AE26</f>
        <v>0</v>
      </c>
      <c r="AJ58" s="74">
        <f>[3]Calculations!AQ26</f>
        <v>0</v>
      </c>
      <c r="AK58" s="74">
        <f>[3]Calculations!AF26</f>
        <v>0</v>
      </c>
      <c r="AL58" s="74">
        <f>[3]Calculations!AR26</f>
        <v>0</v>
      </c>
      <c r="AM58" s="74">
        <f>[3]Calculations!AG26</f>
        <v>0</v>
      </c>
      <c r="AN58" s="74">
        <f>[3]Calculations!AS26</f>
        <v>0</v>
      </c>
      <c r="AO58" s="74">
        <f>[3]Calculations!AH26</f>
        <v>0</v>
      </c>
      <c r="AP58" s="74">
        <f>[3]Calculations!AT26</f>
        <v>0</v>
      </c>
      <c r="AQ58" s="74">
        <f>[3]Calculations!AI26</f>
        <v>0</v>
      </c>
      <c r="AR58" s="74">
        <f>[3]Calculations!AU26</f>
        <v>0</v>
      </c>
      <c r="AS58" s="74">
        <f>[3]Calculations!AJ26</f>
        <v>0</v>
      </c>
      <c r="AT58" s="74">
        <f>[3]Calculations!AV26</f>
        <v>0</v>
      </c>
      <c r="AU58" s="74">
        <f>[3]Calculations!AK26</f>
        <v>0</v>
      </c>
      <c r="AV58" s="74">
        <f>[3]Calculations!AW26</f>
        <v>0</v>
      </c>
      <c r="AW58" s="90"/>
      <c r="AX58" s="90"/>
      <c r="AY58" s="91" t="str">
        <f>[3]Calculations!D26</f>
        <v>Call for Sites 2018</v>
      </c>
    </row>
    <row r="59" spans="2:51" ht="25" x14ac:dyDescent="0.25">
      <c r="B59" s="32">
        <f>[3]Calculations!A27</f>
        <v>1527</v>
      </c>
      <c r="C59" s="30" t="str">
        <f>[3]Calculations!B27</f>
        <v>Wool Road Farm</v>
      </c>
      <c r="D59" s="30" t="str">
        <f>[3]Calculations!C27</f>
        <v>Residential</v>
      </c>
      <c r="E59" s="38">
        <f>[3]Calculations!E27</f>
        <v>3.35675533091</v>
      </c>
      <c r="F59" s="38">
        <f>[3]Calculations!I27</f>
        <v>2.3763864674169999</v>
      </c>
      <c r="G59" s="38">
        <f>[3]Calculations!M27</f>
        <v>70.794151886332841</v>
      </c>
      <c r="H59" s="38">
        <f>[3]Calculations!H27</f>
        <v>0.25511090768400002</v>
      </c>
      <c r="I59" s="38">
        <f>[3]Calculations!L27</f>
        <v>7.5999255988323906</v>
      </c>
      <c r="J59" s="38">
        <f>[3]Calculations!G27</f>
        <v>0.35229282861900002</v>
      </c>
      <c r="K59" s="38">
        <f>[3]Calculations!K27</f>
        <v>10.495040415218321</v>
      </c>
      <c r="L59" s="38">
        <f>[3]Calculations!F27</f>
        <v>0.37296512719000002</v>
      </c>
      <c r="M59" s="38">
        <f>[3]Calculations!J27</f>
        <v>11.110882099616447</v>
      </c>
      <c r="N59" s="38">
        <f>[3]Calculations!V27</f>
        <v>1.6230987050800001</v>
      </c>
      <c r="O59" s="38">
        <f>[3]Calculations!W27</f>
        <v>48.353202574343896</v>
      </c>
      <c r="P59" s="38">
        <f>[3]Calculations!O27</f>
        <v>1.6809551999999999</v>
      </c>
      <c r="Q59" s="38">
        <f>[3]Calculations!S27</f>
        <v>50.076786488465963</v>
      </c>
      <c r="R59" s="38">
        <f>[3]Calculations!Q27</f>
        <v>1.3792631999999998</v>
      </c>
      <c r="S59" s="38">
        <f>[3]Calculations!T27</f>
        <v>41.089178806073072</v>
      </c>
      <c r="T59" s="38">
        <f>[3]Calculations!R27</f>
        <v>1.2899099999999999</v>
      </c>
      <c r="U59" s="38">
        <f>[3]Calculations!U27</f>
        <v>38.427286854127424</v>
      </c>
      <c r="V59" s="38" t="str">
        <f>[3]Calculations!X27</f>
        <v>Not Modelled</v>
      </c>
      <c r="W59" s="38" t="str">
        <f>[3]Calculations!Y27</f>
        <v>N/A</v>
      </c>
      <c r="X59" s="38" t="s">
        <v>1056</v>
      </c>
      <c r="Y59" s="73" t="s">
        <v>99</v>
      </c>
      <c r="Z59" s="74" t="s">
        <v>248</v>
      </c>
      <c r="AA59" s="74">
        <f>[3]Calculations!AA27</f>
        <v>0.59350133111699999</v>
      </c>
      <c r="AB59" s="74">
        <f>[3]Calculations!AM27</f>
        <v>17.680804008914901</v>
      </c>
      <c r="AC59" s="74">
        <f>[3]Calculations!AB27</f>
        <v>0</v>
      </c>
      <c r="AD59" s="74">
        <f>[3]Calculations!AN27</f>
        <v>0</v>
      </c>
      <c r="AE59" s="74">
        <f>[3]Calculations!AC27</f>
        <v>0</v>
      </c>
      <c r="AF59" s="74">
        <f>[3]Calculations!AO27</f>
        <v>0</v>
      </c>
      <c r="AG59" s="74">
        <f>[3]Calculations!AD27</f>
        <v>0</v>
      </c>
      <c r="AH59" s="74">
        <f>[3]Calculations!AP27</f>
        <v>0</v>
      </c>
      <c r="AI59" s="74">
        <f>[3]Calculations!AE27</f>
        <v>7.5200535659499995E-2</v>
      </c>
      <c r="AJ59" s="74">
        <f>[3]Calculations!AQ27</f>
        <v>2.2402745582030104</v>
      </c>
      <c r="AK59" s="74">
        <f>[3]Calculations!AF27</f>
        <v>5.9428127875300003E-2</v>
      </c>
      <c r="AL59" s="74">
        <f>[3]Calculations!AR27</f>
        <v>1.77040391738022</v>
      </c>
      <c r="AM59" s="74">
        <f>[3]Calculations!AG27</f>
        <v>0</v>
      </c>
      <c r="AN59" s="74">
        <f>[3]Calculations!AS27</f>
        <v>0</v>
      </c>
      <c r="AO59" s="74">
        <f>[3]Calculations!AH27</f>
        <v>0</v>
      </c>
      <c r="AP59" s="74">
        <f>[3]Calculations!AT27</f>
        <v>0</v>
      </c>
      <c r="AQ59" s="74">
        <f>[3]Calculations!AI27</f>
        <v>0</v>
      </c>
      <c r="AR59" s="74">
        <f>[3]Calculations!AU27</f>
        <v>0</v>
      </c>
      <c r="AS59" s="74">
        <f>[3]Calculations!AJ27</f>
        <v>0</v>
      </c>
      <c r="AT59" s="74">
        <f>[3]Calculations!AV27</f>
        <v>0</v>
      </c>
      <c r="AU59" s="74">
        <f>[3]Calculations!AK27</f>
        <v>0</v>
      </c>
      <c r="AV59" s="74">
        <f>[3]Calculations!AW27</f>
        <v>0</v>
      </c>
      <c r="AW59" s="90"/>
      <c r="AX59" s="90"/>
      <c r="AY59" s="91" t="str">
        <f>[3]Calculations!D27</f>
        <v>Call for Sites 2018</v>
      </c>
    </row>
    <row r="60" spans="2:51" x14ac:dyDescent="0.25">
      <c r="B60" s="32">
        <f>[3]Calculations!A28</f>
        <v>1528</v>
      </c>
      <c r="C60" s="30" t="str">
        <f>[3]Calculations!B28</f>
        <v>Burn Farm</v>
      </c>
      <c r="D60" s="30" t="str">
        <f>[3]Calculations!C28</f>
        <v>Residential</v>
      </c>
      <c r="E60" s="38">
        <f>[3]Calculations!E28</f>
        <v>38.299961488000001</v>
      </c>
      <c r="F60" s="38">
        <f>[3]Calculations!I28</f>
        <v>38.299961488000001</v>
      </c>
      <c r="G60" s="38">
        <f>[3]Calculations!M28</f>
        <v>100</v>
      </c>
      <c r="H60" s="38">
        <f>[3]Calculations!H28</f>
        <v>0</v>
      </c>
      <c r="I60" s="38">
        <f>[3]Calculations!L28</f>
        <v>0</v>
      </c>
      <c r="J60" s="38">
        <f>[3]Calculations!G28</f>
        <v>0</v>
      </c>
      <c r="K60" s="38">
        <f>[3]Calculations!K28</f>
        <v>0</v>
      </c>
      <c r="L60" s="38">
        <f>[3]Calculations!F28</f>
        <v>0</v>
      </c>
      <c r="M60" s="38">
        <f>[3]Calculations!J28</f>
        <v>0</v>
      </c>
      <c r="N60" s="38">
        <f>[3]Calculations!V28</f>
        <v>0</v>
      </c>
      <c r="O60" s="38">
        <f>[3]Calculations!W28</f>
        <v>0</v>
      </c>
      <c r="P60" s="38">
        <f>[3]Calculations!O28</f>
        <v>1.3590107</v>
      </c>
      <c r="Q60" s="38">
        <f>[3]Calculations!S28</f>
        <v>3.5483343773747662</v>
      </c>
      <c r="R60" s="38">
        <f>[3]Calculations!Q28</f>
        <v>0.1263707</v>
      </c>
      <c r="S60" s="38">
        <f>[3]Calculations!T28</f>
        <v>0.32994994013138629</v>
      </c>
      <c r="T60" s="38">
        <f>[3]Calculations!R28</f>
        <v>2.4942700000000002E-2</v>
      </c>
      <c r="U60" s="38">
        <f>[3]Calculations!U28</f>
        <v>6.5124608566029377E-2</v>
      </c>
      <c r="V60" s="38" t="str">
        <f>[3]Calculations!X28</f>
        <v>Not Modelled</v>
      </c>
      <c r="W60" s="38" t="str">
        <f>[3]Calculations!Y28</f>
        <v>N/A</v>
      </c>
      <c r="X60" s="38" t="s">
        <v>1056</v>
      </c>
      <c r="Y60" s="73" t="s">
        <v>105</v>
      </c>
      <c r="Z60" s="74" t="s">
        <v>1066</v>
      </c>
      <c r="AA60" s="74">
        <f>[3]Calculations!AA28</f>
        <v>0</v>
      </c>
      <c r="AB60" s="74">
        <f>[3]Calculations!AM28</f>
        <v>0</v>
      </c>
      <c r="AC60" s="74">
        <f>[3]Calculations!AB28</f>
        <v>0.01</v>
      </c>
      <c r="AD60" s="74">
        <f>[3]Calculations!AN28</f>
        <v>2.6109686828622955E-2</v>
      </c>
      <c r="AE60" s="74">
        <f>[3]Calculations!AC28</f>
        <v>0</v>
      </c>
      <c r="AF60" s="74">
        <f>[3]Calculations!AO28</f>
        <v>0</v>
      </c>
      <c r="AG60" s="74">
        <f>[3]Calculations!AD28</f>
        <v>0</v>
      </c>
      <c r="AH60" s="74">
        <f>[3]Calculations!AP28</f>
        <v>0</v>
      </c>
      <c r="AI60" s="74">
        <f>[3]Calculations!AE28</f>
        <v>0.570721289661</v>
      </c>
      <c r="AJ60" s="74">
        <f>[3]Calculations!AQ28</f>
        <v>1.4901354139476517</v>
      </c>
      <c r="AK60" s="74">
        <f>[3]Calculations!AF28</f>
        <v>0</v>
      </c>
      <c r="AL60" s="74">
        <f>[3]Calculations!AR28</f>
        <v>0</v>
      </c>
      <c r="AM60" s="74">
        <f>[3]Calculations!AG28</f>
        <v>5.2400000000000002E-2</v>
      </c>
      <c r="AN60" s="74">
        <f>[3]Calculations!AS28</f>
        <v>0.13681475898198428</v>
      </c>
      <c r="AO60" s="74">
        <f>[3]Calculations!AH28</f>
        <v>3.5250669560299999</v>
      </c>
      <c r="AP60" s="74">
        <f>[3]Calculations!AT28</f>
        <v>9.2038394271870487</v>
      </c>
      <c r="AQ60" s="74">
        <f>[3]Calculations!AI28</f>
        <v>5.5156830766600002</v>
      </c>
      <c r="AR60" s="74">
        <f>[3]Calculations!AU28</f>
        <v>14.401275777752815</v>
      </c>
      <c r="AS60" s="74">
        <f>[3]Calculations!AJ28</f>
        <v>4.52119051795</v>
      </c>
      <c r="AT60" s="74">
        <f>[3]Calculations!AV28</f>
        <v>11.80468685162141</v>
      </c>
      <c r="AU60" s="74">
        <f>[3]Calculations!AK28</f>
        <v>0</v>
      </c>
      <c r="AV60" s="74">
        <f>[3]Calculations!AW28</f>
        <v>0</v>
      </c>
      <c r="AW60" s="90"/>
      <c r="AX60" s="90"/>
      <c r="AY60" s="91" t="str">
        <f>[3]Calculations!D28</f>
        <v>Call for Sites 2018</v>
      </c>
    </row>
    <row r="61" spans="2:51" x14ac:dyDescent="0.25">
      <c r="B61" s="32">
        <f>[3]Calculations!A29</f>
        <v>1529</v>
      </c>
      <c r="C61" s="30" t="str">
        <f>[3]Calculations!B29</f>
        <v>Burn Farm - (Polygon 2 of 4)</v>
      </c>
      <c r="D61" s="30" t="str">
        <f>[3]Calculations!C29</f>
        <v>Residential</v>
      </c>
      <c r="E61" s="38">
        <f>[3]Calculations!E29</f>
        <v>9.7308229950800005</v>
      </c>
      <c r="F61" s="38">
        <f>[3]Calculations!I29</f>
        <v>9.7308229950800005</v>
      </c>
      <c r="G61" s="38">
        <f>[3]Calculations!M29</f>
        <v>100</v>
      </c>
      <c r="H61" s="38">
        <f>[3]Calculations!H29</f>
        <v>0</v>
      </c>
      <c r="I61" s="38">
        <f>[3]Calculations!L29</f>
        <v>0</v>
      </c>
      <c r="J61" s="38">
        <f>[3]Calculations!G29</f>
        <v>0</v>
      </c>
      <c r="K61" s="38">
        <f>[3]Calculations!K29</f>
        <v>0</v>
      </c>
      <c r="L61" s="38">
        <f>[3]Calculations!F29</f>
        <v>0</v>
      </c>
      <c r="M61" s="38">
        <f>[3]Calculations!J29</f>
        <v>0</v>
      </c>
      <c r="N61" s="38">
        <f>[3]Calculations!V29</f>
        <v>0</v>
      </c>
      <c r="O61" s="38">
        <f>[3]Calculations!W29</f>
        <v>0</v>
      </c>
      <c r="P61" s="38">
        <f>[3]Calculations!O29</f>
        <v>0.41665734430000001</v>
      </c>
      <c r="Q61" s="38">
        <f>[3]Calculations!S29</f>
        <v>4.2818304732360879</v>
      </c>
      <c r="R61" s="38">
        <f>[3]Calculations!Q29</f>
        <v>9.6344300000000005E-5</v>
      </c>
      <c r="S61" s="38">
        <f>[3]Calculations!T29</f>
        <v>9.9009405523780084E-4</v>
      </c>
      <c r="T61" s="38">
        <f>[3]Calculations!R29</f>
        <v>0</v>
      </c>
      <c r="U61" s="38">
        <f>[3]Calculations!U29</f>
        <v>0</v>
      </c>
      <c r="V61" s="38" t="str">
        <f>[3]Calculations!X29</f>
        <v>Not Modelled</v>
      </c>
      <c r="W61" s="38" t="str">
        <f>[3]Calculations!Y29</f>
        <v>N/A</v>
      </c>
      <c r="X61" s="38" t="s">
        <v>1056</v>
      </c>
      <c r="Y61" s="73" t="s">
        <v>105</v>
      </c>
      <c r="Z61" s="74" t="s">
        <v>1066</v>
      </c>
      <c r="AA61" s="74">
        <f>[3]Calculations!AA29</f>
        <v>0</v>
      </c>
      <c r="AB61" s="74">
        <f>[3]Calculations!AM29</f>
        <v>0</v>
      </c>
      <c r="AC61" s="74">
        <f>[3]Calculations!AB29</f>
        <v>9.6344247385599999E-5</v>
      </c>
      <c r="AD61" s="74">
        <f>[3]Calculations!AN29</f>
        <v>9.900935145394443E-4</v>
      </c>
      <c r="AE61" s="74">
        <f>[3]Calculations!AC29</f>
        <v>0</v>
      </c>
      <c r="AF61" s="74">
        <f>[3]Calculations!AO29</f>
        <v>0</v>
      </c>
      <c r="AG61" s="74">
        <f>[3]Calculations!AD29</f>
        <v>0</v>
      </c>
      <c r="AH61" s="74">
        <f>[3]Calculations!AP29</f>
        <v>0</v>
      </c>
      <c r="AI61" s="74">
        <f>[3]Calculations!AE29</f>
        <v>0.16126923826</v>
      </c>
      <c r="AJ61" s="74">
        <f>[3]Calculations!AQ29</f>
        <v>1.6573031730362304</v>
      </c>
      <c r="AK61" s="74">
        <f>[3]Calculations!AF29</f>
        <v>0</v>
      </c>
      <c r="AL61" s="74">
        <f>[3]Calculations!AR29</f>
        <v>0</v>
      </c>
      <c r="AM61" s="74">
        <f>[3]Calculations!AG29</f>
        <v>0</v>
      </c>
      <c r="AN61" s="74">
        <f>[3]Calculations!AS29</f>
        <v>0</v>
      </c>
      <c r="AO61" s="74">
        <f>[3]Calculations!AH29</f>
        <v>0</v>
      </c>
      <c r="AP61" s="74">
        <f>[3]Calculations!AT29</f>
        <v>0</v>
      </c>
      <c r="AQ61" s="74">
        <f>[3]Calculations!AI29</f>
        <v>0.11625056974300001</v>
      </c>
      <c r="AR61" s="74">
        <f>[3]Calculations!AU29</f>
        <v>1.1946632859499904</v>
      </c>
      <c r="AS61" s="74">
        <f>[3]Calculations!AJ29</f>
        <v>0.34535435263100001</v>
      </c>
      <c r="AT61" s="74">
        <f>[3]Calculations!AV29</f>
        <v>3.5490765046863411</v>
      </c>
      <c r="AU61" s="74">
        <f>[3]Calculations!AK29</f>
        <v>0</v>
      </c>
      <c r="AV61" s="74">
        <f>[3]Calculations!AW29</f>
        <v>0</v>
      </c>
      <c r="AW61" s="90"/>
      <c r="AX61" s="90"/>
      <c r="AY61" s="91" t="str">
        <f>[3]Calculations!D29</f>
        <v>Call for Sites 2018</v>
      </c>
    </row>
    <row r="62" spans="2:51" ht="25" x14ac:dyDescent="0.25">
      <c r="B62" s="32">
        <f>[3]Calculations!A30</f>
        <v>1530</v>
      </c>
      <c r="C62" s="30" t="str">
        <f>[3]Calculations!B30</f>
        <v>Burn Farm (Polygon 3 of 4)</v>
      </c>
      <c r="D62" s="30" t="str">
        <f>[3]Calculations!C30</f>
        <v>Residential</v>
      </c>
      <c r="E62" s="38">
        <f>[3]Calculations!E30</f>
        <v>0.565769548989</v>
      </c>
      <c r="F62" s="38">
        <f>[3]Calculations!I30</f>
        <v>0.565769548989</v>
      </c>
      <c r="G62" s="38">
        <f>[3]Calculations!M30</f>
        <v>100</v>
      </c>
      <c r="H62" s="38">
        <f>[3]Calculations!H30</f>
        <v>0</v>
      </c>
      <c r="I62" s="38">
        <f>[3]Calculations!L30</f>
        <v>0</v>
      </c>
      <c r="J62" s="38">
        <f>[3]Calculations!G30</f>
        <v>0</v>
      </c>
      <c r="K62" s="38">
        <f>[3]Calculations!K30</f>
        <v>0</v>
      </c>
      <c r="L62" s="38">
        <f>[3]Calculations!F30</f>
        <v>0</v>
      </c>
      <c r="M62" s="38">
        <f>[3]Calculations!J30</f>
        <v>0</v>
      </c>
      <c r="N62" s="38">
        <f>[3]Calculations!V30</f>
        <v>0</v>
      </c>
      <c r="O62" s="38">
        <f>[3]Calculations!W30</f>
        <v>0</v>
      </c>
      <c r="P62" s="38">
        <f>[3]Calculations!O30</f>
        <v>0</v>
      </c>
      <c r="Q62" s="38">
        <f>[3]Calculations!S30</f>
        <v>0</v>
      </c>
      <c r="R62" s="38">
        <f>[3]Calculations!Q30</f>
        <v>0</v>
      </c>
      <c r="S62" s="38">
        <f>[3]Calculations!T30</f>
        <v>0</v>
      </c>
      <c r="T62" s="38">
        <f>[3]Calculations!R30</f>
        <v>0</v>
      </c>
      <c r="U62" s="38">
        <f>[3]Calculations!U30</f>
        <v>0</v>
      </c>
      <c r="V62" s="38" t="str">
        <f>[3]Calculations!X30</f>
        <v>Not Modelled</v>
      </c>
      <c r="W62" s="38" t="str">
        <f>[3]Calculations!Y30</f>
        <v>N/A</v>
      </c>
      <c r="X62" s="38" t="s">
        <v>1056</v>
      </c>
      <c r="Y62" s="73" t="s">
        <v>106</v>
      </c>
      <c r="Z62" s="74" t="s">
        <v>1090</v>
      </c>
      <c r="AA62" s="74">
        <f>[3]Calculations!AA30</f>
        <v>0</v>
      </c>
      <c r="AB62" s="74">
        <f>[3]Calculations!AM30</f>
        <v>0</v>
      </c>
      <c r="AC62" s="74">
        <f>[3]Calculations!AB30</f>
        <v>0</v>
      </c>
      <c r="AD62" s="74">
        <f>[3]Calculations!AN30</f>
        <v>0</v>
      </c>
      <c r="AE62" s="74">
        <f>[3]Calculations!AC30</f>
        <v>0</v>
      </c>
      <c r="AF62" s="74">
        <f>[3]Calculations!AO30</f>
        <v>0</v>
      </c>
      <c r="AG62" s="74">
        <f>[3]Calculations!AD30</f>
        <v>0</v>
      </c>
      <c r="AH62" s="74">
        <f>[3]Calculations!AP30</f>
        <v>0</v>
      </c>
      <c r="AI62" s="74">
        <f>[3]Calculations!AE30</f>
        <v>0</v>
      </c>
      <c r="AJ62" s="74">
        <f>[3]Calculations!AQ30</f>
        <v>0</v>
      </c>
      <c r="AK62" s="74">
        <f>[3]Calculations!AF30</f>
        <v>0</v>
      </c>
      <c r="AL62" s="74">
        <f>[3]Calculations!AR30</f>
        <v>0</v>
      </c>
      <c r="AM62" s="74">
        <f>[3]Calculations!AG30</f>
        <v>0</v>
      </c>
      <c r="AN62" s="74">
        <f>[3]Calculations!AS30</f>
        <v>0</v>
      </c>
      <c r="AO62" s="74">
        <f>[3]Calculations!AH30</f>
        <v>0</v>
      </c>
      <c r="AP62" s="74">
        <f>[3]Calculations!AT30</f>
        <v>0</v>
      </c>
      <c r="AQ62" s="74">
        <f>[3]Calculations!AI30</f>
        <v>0</v>
      </c>
      <c r="AR62" s="74">
        <f>[3]Calculations!AU30</f>
        <v>0</v>
      </c>
      <c r="AS62" s="74">
        <f>[3]Calculations!AJ30</f>
        <v>0</v>
      </c>
      <c r="AT62" s="74">
        <f>[3]Calculations!AV30</f>
        <v>0</v>
      </c>
      <c r="AU62" s="74">
        <f>[3]Calculations!AK30</f>
        <v>0</v>
      </c>
      <c r="AV62" s="74">
        <f>[3]Calculations!AW30</f>
        <v>0</v>
      </c>
      <c r="AW62" s="90"/>
      <c r="AX62" s="90"/>
      <c r="AY62" s="91" t="str">
        <f>[3]Calculations!D30</f>
        <v>Call for Sites 2018</v>
      </c>
    </row>
    <row r="63" spans="2:51" x14ac:dyDescent="0.25">
      <c r="B63" s="32">
        <f>[3]Calculations!A31</f>
        <v>1531</v>
      </c>
      <c r="C63" s="30" t="str">
        <f>[3]Calculations!B31</f>
        <v>Burn Farm (Polygon 4 of 4)</v>
      </c>
      <c r="D63" s="30" t="str">
        <f>[3]Calculations!C31</f>
        <v>Residential</v>
      </c>
      <c r="E63" s="38">
        <f>[3]Calculations!E31</f>
        <v>2.48122169091</v>
      </c>
      <c r="F63" s="38">
        <f>[3]Calculations!I31</f>
        <v>2.48122169091</v>
      </c>
      <c r="G63" s="38">
        <f>[3]Calculations!M31</f>
        <v>100</v>
      </c>
      <c r="H63" s="38">
        <f>[3]Calculations!H31</f>
        <v>0</v>
      </c>
      <c r="I63" s="38">
        <f>[3]Calculations!L31</f>
        <v>0</v>
      </c>
      <c r="J63" s="38">
        <f>[3]Calculations!G31</f>
        <v>0</v>
      </c>
      <c r="K63" s="38">
        <f>[3]Calculations!K31</f>
        <v>0</v>
      </c>
      <c r="L63" s="38">
        <f>[3]Calculations!F31</f>
        <v>0</v>
      </c>
      <c r="M63" s="38">
        <f>[3]Calculations!J31</f>
        <v>0</v>
      </c>
      <c r="N63" s="38">
        <f>[3]Calculations!V31</f>
        <v>0</v>
      </c>
      <c r="O63" s="38">
        <f>[3]Calculations!W31</f>
        <v>0</v>
      </c>
      <c r="P63" s="38">
        <f>[3]Calculations!O31</f>
        <v>0.4919056</v>
      </c>
      <c r="Q63" s="38">
        <f>[3]Calculations!S31</f>
        <v>19.825137020287421</v>
      </c>
      <c r="R63" s="38">
        <f>[3]Calculations!Q31</f>
        <v>0.21083360000000001</v>
      </c>
      <c r="S63" s="38">
        <f>[3]Calculations!T31</f>
        <v>8.4971689862454713</v>
      </c>
      <c r="T63" s="38">
        <f>[3]Calculations!R31</f>
        <v>0.151369</v>
      </c>
      <c r="U63" s="38">
        <f>[3]Calculations!U31</f>
        <v>6.1005834567117905</v>
      </c>
      <c r="V63" s="38" t="str">
        <f>[3]Calculations!X31</f>
        <v>Not Modelled</v>
      </c>
      <c r="W63" s="38" t="str">
        <f>[3]Calculations!Y31</f>
        <v>N/A</v>
      </c>
      <c r="X63" s="38" t="s">
        <v>1056</v>
      </c>
      <c r="Y63" s="73" t="s">
        <v>105</v>
      </c>
      <c r="Z63" s="74" t="s">
        <v>1066</v>
      </c>
      <c r="AA63" s="74">
        <f>[3]Calculations!AA31</f>
        <v>0</v>
      </c>
      <c r="AB63" s="74">
        <f>[3]Calculations!AM31</f>
        <v>0</v>
      </c>
      <c r="AC63" s="74">
        <f>[3]Calculations!AB31</f>
        <v>0</v>
      </c>
      <c r="AD63" s="74">
        <f>[3]Calculations!AN31</f>
        <v>0</v>
      </c>
      <c r="AE63" s="74">
        <f>[3]Calculations!AC31</f>
        <v>3.6260286205700001E-2</v>
      </c>
      <c r="AF63" s="74">
        <f>[3]Calculations!AO31</f>
        <v>1.4613884095298784</v>
      </c>
      <c r="AG63" s="74">
        <f>[3]Calculations!AD31</f>
        <v>0</v>
      </c>
      <c r="AH63" s="74">
        <f>[3]Calculations!AP31</f>
        <v>0</v>
      </c>
      <c r="AI63" s="74">
        <f>[3]Calculations!AE31</f>
        <v>1.53393943555</v>
      </c>
      <c r="AJ63" s="74">
        <f>[3]Calculations!AQ31</f>
        <v>61.821942036441747</v>
      </c>
      <c r="AK63" s="74">
        <f>[3]Calculations!AF31</f>
        <v>0</v>
      </c>
      <c r="AL63" s="74">
        <f>[3]Calculations!AR31</f>
        <v>0</v>
      </c>
      <c r="AM63" s="74">
        <f>[3]Calculations!AG31</f>
        <v>0</v>
      </c>
      <c r="AN63" s="74">
        <f>[3]Calculations!AS31</f>
        <v>0</v>
      </c>
      <c r="AO63" s="74">
        <f>[3]Calculations!AH31</f>
        <v>0</v>
      </c>
      <c r="AP63" s="74">
        <f>[3]Calculations!AT31</f>
        <v>0</v>
      </c>
      <c r="AQ63" s="74">
        <f>[3]Calculations!AI31</f>
        <v>0</v>
      </c>
      <c r="AR63" s="74">
        <f>[3]Calculations!AU31</f>
        <v>0</v>
      </c>
      <c r="AS63" s="74">
        <f>[3]Calculations!AJ31</f>
        <v>0</v>
      </c>
      <c r="AT63" s="74">
        <f>[3]Calculations!AV31</f>
        <v>0</v>
      </c>
      <c r="AU63" s="74">
        <f>[3]Calculations!AK31</f>
        <v>0</v>
      </c>
      <c r="AV63" s="74">
        <f>[3]Calculations!AW31</f>
        <v>0</v>
      </c>
      <c r="AW63" s="90"/>
      <c r="AX63" s="90"/>
      <c r="AY63" s="91" t="str">
        <f>[3]Calculations!D31</f>
        <v>Call for Sites 2018</v>
      </c>
    </row>
    <row r="64" spans="2:51" ht="25" x14ac:dyDescent="0.25">
      <c r="B64" s="32">
        <f>[3]Calculations!A32</f>
        <v>1532</v>
      </c>
      <c r="C64" s="30" t="str">
        <f>[3]Calculations!B32</f>
        <v>Land south of Burnedge Lane, Grasscroft, Oldham</v>
      </c>
      <c r="D64" s="30" t="str">
        <f>[3]Calculations!C32</f>
        <v>Residential</v>
      </c>
      <c r="E64" s="38">
        <f>[3]Calculations!E32</f>
        <v>1.1229199996599999</v>
      </c>
      <c r="F64" s="38">
        <f>[3]Calculations!I32</f>
        <v>1.1229199996599999</v>
      </c>
      <c r="G64" s="38">
        <f>[3]Calculations!M32</f>
        <v>100</v>
      </c>
      <c r="H64" s="38">
        <f>[3]Calculations!H32</f>
        <v>0</v>
      </c>
      <c r="I64" s="38">
        <f>[3]Calculations!L32</f>
        <v>0</v>
      </c>
      <c r="J64" s="38">
        <f>[3]Calculations!G32</f>
        <v>0</v>
      </c>
      <c r="K64" s="38">
        <f>[3]Calculations!K32</f>
        <v>0</v>
      </c>
      <c r="L64" s="38">
        <f>[3]Calculations!F32</f>
        <v>0</v>
      </c>
      <c r="M64" s="38">
        <f>[3]Calculations!J32</f>
        <v>0</v>
      </c>
      <c r="N64" s="38">
        <f>[3]Calculations!V32</f>
        <v>0</v>
      </c>
      <c r="O64" s="38">
        <f>[3]Calculations!W32</f>
        <v>0</v>
      </c>
      <c r="P64" s="38">
        <f>[3]Calculations!O32</f>
        <v>5.17841E-4</v>
      </c>
      <c r="Q64" s="38">
        <f>[3]Calculations!S32</f>
        <v>4.6115573696861131E-2</v>
      </c>
      <c r="R64" s="38">
        <f>[3]Calculations!Q32</f>
        <v>0</v>
      </c>
      <c r="S64" s="38">
        <f>[3]Calculations!T32</f>
        <v>0</v>
      </c>
      <c r="T64" s="38">
        <f>[3]Calculations!R32</f>
        <v>0</v>
      </c>
      <c r="U64" s="38">
        <f>[3]Calculations!U32</f>
        <v>0</v>
      </c>
      <c r="V64" s="38" t="str">
        <f>[3]Calculations!X32</f>
        <v>Not Modelled</v>
      </c>
      <c r="W64" s="38" t="str">
        <f>[3]Calculations!Y32</f>
        <v>N/A</v>
      </c>
      <c r="X64" s="38" t="s">
        <v>1056</v>
      </c>
      <c r="Y64" s="73" t="s">
        <v>105</v>
      </c>
      <c r="Z64" s="74" t="s">
        <v>1066</v>
      </c>
      <c r="AA64" s="74">
        <f>[3]Calculations!AA32</f>
        <v>0</v>
      </c>
      <c r="AB64" s="74">
        <f>[3]Calculations!AM32</f>
        <v>0</v>
      </c>
      <c r="AC64" s="74">
        <f>[3]Calculations!AB32</f>
        <v>0</v>
      </c>
      <c r="AD64" s="74">
        <f>[3]Calculations!AN32</f>
        <v>0</v>
      </c>
      <c r="AE64" s="74">
        <f>[3]Calculations!AC32</f>
        <v>0</v>
      </c>
      <c r="AF64" s="74">
        <f>[3]Calculations!AO32</f>
        <v>0</v>
      </c>
      <c r="AG64" s="74">
        <f>[3]Calculations!AD32</f>
        <v>0</v>
      </c>
      <c r="AH64" s="74">
        <f>[3]Calculations!AP32</f>
        <v>0</v>
      </c>
      <c r="AI64" s="74">
        <f>[3]Calculations!AE32</f>
        <v>1.5755055799800001E-2</v>
      </c>
      <c r="AJ64" s="74">
        <f>[3]Calculations!AQ32</f>
        <v>1.4030434763447397</v>
      </c>
      <c r="AK64" s="74">
        <f>[3]Calculations!AF32</f>
        <v>0</v>
      </c>
      <c r="AL64" s="74">
        <f>[3]Calculations!AR32</f>
        <v>0</v>
      </c>
      <c r="AM64" s="74">
        <f>[3]Calculations!AG32</f>
        <v>0</v>
      </c>
      <c r="AN64" s="74">
        <f>[3]Calculations!AS32</f>
        <v>0</v>
      </c>
      <c r="AO64" s="74">
        <f>[3]Calculations!AH32</f>
        <v>0</v>
      </c>
      <c r="AP64" s="74">
        <f>[3]Calculations!AT32</f>
        <v>0</v>
      </c>
      <c r="AQ64" s="74">
        <f>[3]Calculations!AI32</f>
        <v>0</v>
      </c>
      <c r="AR64" s="74">
        <f>[3]Calculations!AU32</f>
        <v>0</v>
      </c>
      <c r="AS64" s="74">
        <f>[3]Calculations!AJ32</f>
        <v>0</v>
      </c>
      <c r="AT64" s="74">
        <f>[3]Calculations!AV32</f>
        <v>0</v>
      </c>
      <c r="AU64" s="74">
        <f>[3]Calculations!AK32</f>
        <v>0</v>
      </c>
      <c r="AV64" s="74">
        <f>[3]Calculations!AW32</f>
        <v>0</v>
      </c>
      <c r="AW64" s="90"/>
      <c r="AX64" s="90"/>
      <c r="AY64" s="91" t="str">
        <f>[3]Calculations!D32</f>
        <v>Call for Sites 2018</v>
      </c>
    </row>
    <row r="65" spans="2:51" ht="25" x14ac:dyDescent="0.25">
      <c r="B65" s="32">
        <f>[3]Calculations!A33</f>
        <v>1558</v>
      </c>
      <c r="C65" s="30" t="str">
        <f>[3]Calculations!B33</f>
        <v>Nod Farm</v>
      </c>
      <c r="D65" s="30" t="str">
        <f>[3]Calculations!C33</f>
        <v>Residential</v>
      </c>
      <c r="E65" s="38">
        <f>[3]Calculations!E33</f>
        <v>5.5917027340200001</v>
      </c>
      <c r="F65" s="38">
        <f>[3]Calculations!I33</f>
        <v>5.5864630434451303</v>
      </c>
      <c r="G65" s="38">
        <f>[3]Calculations!M33</f>
        <v>99.906295258812833</v>
      </c>
      <c r="H65" s="38">
        <f>[3]Calculations!H33</f>
        <v>5.2396905748699997E-3</v>
      </c>
      <c r="I65" s="38">
        <f>[3]Calculations!L33</f>
        <v>9.3704741187181612E-2</v>
      </c>
      <c r="J65" s="38">
        <f>[3]Calculations!G33</f>
        <v>0</v>
      </c>
      <c r="K65" s="38">
        <f>[3]Calculations!K33</f>
        <v>0</v>
      </c>
      <c r="L65" s="38">
        <f>[3]Calculations!F33</f>
        <v>0</v>
      </c>
      <c r="M65" s="38">
        <f>[3]Calculations!J33</f>
        <v>0</v>
      </c>
      <c r="N65" s="38">
        <f>[3]Calculations!V33</f>
        <v>0</v>
      </c>
      <c r="O65" s="38">
        <f>[3]Calculations!W33</f>
        <v>0</v>
      </c>
      <c r="P65" s="38">
        <f>[3]Calculations!O33</f>
        <v>0.13672390000000001</v>
      </c>
      <c r="Q65" s="38">
        <f>[3]Calculations!S33</f>
        <v>2.4451210392170855</v>
      </c>
      <c r="R65" s="38">
        <f>[3]Calculations!Q33</f>
        <v>5.8025500000000001E-2</v>
      </c>
      <c r="S65" s="38">
        <f>[3]Calculations!T33</f>
        <v>1.0377071664945996</v>
      </c>
      <c r="T65" s="38">
        <f>[3]Calculations!R33</f>
        <v>1.53241E-2</v>
      </c>
      <c r="U65" s="38">
        <f>[3]Calculations!U33</f>
        <v>0.27405069133535936</v>
      </c>
      <c r="V65" s="38" t="str">
        <f>[3]Calculations!X33</f>
        <v>Not Modelled</v>
      </c>
      <c r="W65" s="38" t="str">
        <f>[3]Calculations!Y33</f>
        <v>N/A</v>
      </c>
      <c r="X65" s="38" t="s">
        <v>1056</v>
      </c>
      <c r="Y65" s="73" t="s">
        <v>108</v>
      </c>
      <c r="Z65" s="74" t="s">
        <v>109</v>
      </c>
      <c r="AA65" s="74">
        <f>[3]Calculations!AA33</f>
        <v>0</v>
      </c>
      <c r="AB65" s="74">
        <f>[3]Calculations!AM33</f>
        <v>0</v>
      </c>
      <c r="AC65" s="74">
        <f>[3]Calculations!AB33</f>
        <v>1.8164919999199999E-2</v>
      </c>
      <c r="AD65" s="74">
        <f>[3]Calculations!AN33</f>
        <v>0.32485489417533525</v>
      </c>
      <c r="AE65" s="74">
        <f>[3]Calculations!AC33</f>
        <v>7.7999734157299999E-3</v>
      </c>
      <c r="AF65" s="74">
        <f>[3]Calculations!AO33</f>
        <v>0.1394919184146691</v>
      </c>
      <c r="AG65" s="74">
        <f>[3]Calculations!AD33</f>
        <v>5.2188565172200004E-3</v>
      </c>
      <c r="AH65" s="74">
        <f>[3]Calculations!AP33</f>
        <v>9.3332152395519924E-2</v>
      </c>
      <c r="AI65" s="74">
        <f>[3]Calculations!AE33</f>
        <v>0.90044552378200005</v>
      </c>
      <c r="AJ65" s="74">
        <f>[3]Calculations!AQ33</f>
        <v>16.103243799132535</v>
      </c>
      <c r="AK65" s="74">
        <f>[3]Calculations!AF33</f>
        <v>2.30971671581</v>
      </c>
      <c r="AL65" s="74">
        <f>[3]Calculations!AR33</f>
        <v>41.306142791848544</v>
      </c>
      <c r="AM65" s="74">
        <f>[3]Calculations!AG33</f>
        <v>0</v>
      </c>
      <c r="AN65" s="74">
        <f>[3]Calculations!AS33</f>
        <v>0</v>
      </c>
      <c r="AO65" s="74">
        <f>[3]Calculations!AH33</f>
        <v>0</v>
      </c>
      <c r="AP65" s="74">
        <f>[3]Calculations!AT33</f>
        <v>0</v>
      </c>
      <c r="AQ65" s="74">
        <f>[3]Calculations!AI33</f>
        <v>5.5917027340200001</v>
      </c>
      <c r="AR65" s="74">
        <f>[3]Calculations!AU33</f>
        <v>100</v>
      </c>
      <c r="AS65" s="74">
        <f>[3]Calculations!AJ33</f>
        <v>0</v>
      </c>
      <c r="AT65" s="74">
        <f>[3]Calculations!AV33</f>
        <v>0</v>
      </c>
      <c r="AU65" s="74">
        <f>[3]Calculations!AK33</f>
        <v>5.2535468741699998E-3</v>
      </c>
      <c r="AV65" s="74">
        <f>[3]Calculations!AW33</f>
        <v>9.395254225886053E-2</v>
      </c>
      <c r="AW65" s="90"/>
      <c r="AX65" s="90"/>
      <c r="AY65" s="91" t="str">
        <f>[3]Calculations!D33</f>
        <v>Call for Sites 2018</v>
      </c>
    </row>
    <row r="66" spans="2:51" ht="25" x14ac:dyDescent="0.25">
      <c r="B66" s="32">
        <f>[3]Calculations!A34</f>
        <v>1568</v>
      </c>
      <c r="C66" s="30" t="str">
        <f>[3]Calculations!B34</f>
        <v>Land adjacent 108-110 Castleton Rd</v>
      </c>
      <c r="D66" s="30" t="str">
        <f>[3]Calculations!C34</f>
        <v>Residential</v>
      </c>
      <c r="E66" s="38">
        <f>[3]Calculations!E34</f>
        <v>0.112667131382</v>
      </c>
      <c r="F66" s="38">
        <f>[3]Calculations!I34</f>
        <v>0.112667131382</v>
      </c>
      <c r="G66" s="38">
        <f>[3]Calculations!M34</f>
        <v>100</v>
      </c>
      <c r="H66" s="38">
        <f>[3]Calculations!H34</f>
        <v>0</v>
      </c>
      <c r="I66" s="38">
        <f>[3]Calculations!L34</f>
        <v>0</v>
      </c>
      <c r="J66" s="38">
        <f>[3]Calculations!G34</f>
        <v>0</v>
      </c>
      <c r="K66" s="38">
        <f>[3]Calculations!K34</f>
        <v>0</v>
      </c>
      <c r="L66" s="38">
        <f>[3]Calculations!F34</f>
        <v>0</v>
      </c>
      <c r="M66" s="38">
        <f>[3]Calculations!J34</f>
        <v>0</v>
      </c>
      <c r="N66" s="38">
        <f>[3]Calculations!V34</f>
        <v>0</v>
      </c>
      <c r="O66" s="38">
        <f>[3]Calculations!W34</f>
        <v>0</v>
      </c>
      <c r="P66" s="38">
        <f>[3]Calculations!O34</f>
        <v>0</v>
      </c>
      <c r="Q66" s="38">
        <f>[3]Calculations!S34</f>
        <v>0</v>
      </c>
      <c r="R66" s="38">
        <f>[3]Calculations!Q34</f>
        <v>0</v>
      </c>
      <c r="S66" s="38">
        <f>[3]Calculations!T34</f>
        <v>0</v>
      </c>
      <c r="T66" s="38">
        <f>[3]Calculations!R34</f>
        <v>0</v>
      </c>
      <c r="U66" s="38">
        <f>[3]Calculations!U34</f>
        <v>0</v>
      </c>
      <c r="V66" s="38" t="str">
        <f>[3]Calculations!X34</f>
        <v>Not Modelled</v>
      </c>
      <c r="W66" s="38" t="str">
        <f>[3]Calculations!Y34</f>
        <v>N/A</v>
      </c>
      <c r="X66" s="38" t="s">
        <v>1056</v>
      </c>
      <c r="Y66" s="73" t="s">
        <v>106</v>
      </c>
      <c r="Z66" s="74" t="s">
        <v>1090</v>
      </c>
      <c r="AA66" s="74">
        <f>[3]Calculations!AA34</f>
        <v>0</v>
      </c>
      <c r="AB66" s="74">
        <f>[3]Calculations!AM34</f>
        <v>0</v>
      </c>
      <c r="AC66" s="74">
        <f>[3]Calculations!AB34</f>
        <v>0</v>
      </c>
      <c r="AD66" s="74">
        <f>[3]Calculations!AN34</f>
        <v>0</v>
      </c>
      <c r="AE66" s="74">
        <f>[3]Calculations!AC34</f>
        <v>0</v>
      </c>
      <c r="AF66" s="74">
        <f>[3]Calculations!AO34</f>
        <v>0</v>
      </c>
      <c r="AG66" s="74">
        <f>[3]Calculations!AD34</f>
        <v>0</v>
      </c>
      <c r="AH66" s="74">
        <f>[3]Calculations!AP34</f>
        <v>0</v>
      </c>
      <c r="AI66" s="74">
        <f>[3]Calculations!AE34</f>
        <v>0</v>
      </c>
      <c r="AJ66" s="74">
        <f>[3]Calculations!AQ34</f>
        <v>0</v>
      </c>
      <c r="AK66" s="74">
        <f>[3]Calculations!AF34</f>
        <v>0.11202779904100001</v>
      </c>
      <c r="AL66" s="74">
        <f>[3]Calculations!AR34</f>
        <v>99.432547600033999</v>
      </c>
      <c r="AM66" s="74">
        <f>[3]Calculations!AG34</f>
        <v>0</v>
      </c>
      <c r="AN66" s="74">
        <f>[3]Calculations!AS34</f>
        <v>0</v>
      </c>
      <c r="AO66" s="74">
        <f>[3]Calculations!AH34</f>
        <v>0</v>
      </c>
      <c r="AP66" s="74">
        <f>[3]Calculations!AT34</f>
        <v>0</v>
      </c>
      <c r="AQ66" s="74">
        <f>[3]Calculations!AI34</f>
        <v>0.112667131382</v>
      </c>
      <c r="AR66" s="74">
        <f>[3]Calculations!AU34</f>
        <v>100</v>
      </c>
      <c r="AS66" s="74">
        <f>[3]Calculations!AJ34</f>
        <v>0</v>
      </c>
      <c r="AT66" s="74">
        <f>[3]Calculations!AV34</f>
        <v>0</v>
      </c>
      <c r="AU66" s="74">
        <f>[3]Calculations!AK34</f>
        <v>0</v>
      </c>
      <c r="AV66" s="74">
        <f>[3]Calculations!AW34</f>
        <v>0</v>
      </c>
      <c r="AW66" s="90"/>
      <c r="AX66" s="90"/>
      <c r="AY66" s="91" t="str">
        <f>[3]Calculations!D34</f>
        <v>Call for Sites 2018</v>
      </c>
    </row>
    <row r="67" spans="2:51" x14ac:dyDescent="0.25">
      <c r="B67" s="32">
        <f>[3]Calculations!A35</f>
        <v>1582</v>
      </c>
      <c r="C67" s="30" t="str">
        <f>[3]Calculations!B35</f>
        <v>Hollyville Golf Course, Greenfield - Site A</v>
      </c>
      <c r="D67" s="30" t="str">
        <f>[3]Calculations!C35</f>
        <v>Residential</v>
      </c>
      <c r="E67" s="38">
        <f>[3]Calculations!E35</f>
        <v>2.5448302087400001</v>
      </c>
      <c r="F67" s="38">
        <f>[3]Calculations!I35</f>
        <v>2.5448302087400001</v>
      </c>
      <c r="G67" s="38">
        <f>[3]Calculations!M35</f>
        <v>100</v>
      </c>
      <c r="H67" s="38">
        <f>[3]Calculations!H35</f>
        <v>0</v>
      </c>
      <c r="I67" s="38">
        <f>[3]Calculations!L35</f>
        <v>0</v>
      </c>
      <c r="J67" s="38">
        <f>[3]Calculations!G35</f>
        <v>0</v>
      </c>
      <c r="K67" s="38">
        <f>[3]Calculations!K35</f>
        <v>0</v>
      </c>
      <c r="L67" s="38">
        <f>[3]Calculations!F35</f>
        <v>0</v>
      </c>
      <c r="M67" s="38">
        <f>[3]Calculations!J35</f>
        <v>0</v>
      </c>
      <c r="N67" s="38">
        <f>[3]Calculations!V35</f>
        <v>1.02104791739E-2</v>
      </c>
      <c r="O67" s="38">
        <f>[3]Calculations!W35</f>
        <v>0.40122437791067511</v>
      </c>
      <c r="P67" s="38">
        <f>[3]Calculations!O35</f>
        <v>7.6936699999999997E-2</v>
      </c>
      <c r="Q67" s="38">
        <f>[3]Calculations!S35</f>
        <v>3.0232547435097059</v>
      </c>
      <c r="R67" s="38">
        <f>[3]Calculations!Q35</f>
        <v>3.3943799999999996E-2</v>
      </c>
      <c r="S67" s="38">
        <f>[3]Calculations!T35</f>
        <v>1.3338335847878156</v>
      </c>
      <c r="T67" s="38">
        <f>[3]Calculations!R35</f>
        <v>2.0794799999999999E-2</v>
      </c>
      <c r="U67" s="38">
        <f>[3]Calculations!U35</f>
        <v>0.81713899530829404</v>
      </c>
      <c r="V67" s="38" t="str">
        <f>[3]Calculations!X35</f>
        <v>Not Modelled</v>
      </c>
      <c r="W67" s="38" t="str">
        <f>[3]Calculations!Y35</f>
        <v>N/A</v>
      </c>
      <c r="X67" s="38" t="s">
        <v>1056</v>
      </c>
      <c r="Y67" s="73" t="s">
        <v>105</v>
      </c>
      <c r="Z67" s="74" t="s">
        <v>1066</v>
      </c>
      <c r="AA67" s="74">
        <f>[3]Calculations!AA35</f>
        <v>0</v>
      </c>
      <c r="AB67" s="74">
        <f>[3]Calculations!AM35</f>
        <v>0</v>
      </c>
      <c r="AC67" s="74">
        <f>[3]Calculations!AB35</f>
        <v>0</v>
      </c>
      <c r="AD67" s="74">
        <f>[3]Calculations!AN35</f>
        <v>0</v>
      </c>
      <c r="AE67" s="74">
        <f>[3]Calculations!AC35</f>
        <v>0</v>
      </c>
      <c r="AF67" s="74">
        <f>[3]Calculations!AO35</f>
        <v>0</v>
      </c>
      <c r="AG67" s="74">
        <f>[3]Calculations!AD35</f>
        <v>0</v>
      </c>
      <c r="AH67" s="74">
        <f>[3]Calculations!AP35</f>
        <v>0</v>
      </c>
      <c r="AI67" s="74">
        <f>[3]Calculations!AE35</f>
        <v>0.723875187561</v>
      </c>
      <c r="AJ67" s="74">
        <f>[3]Calculations!AQ35</f>
        <v>28.44493063132122</v>
      </c>
      <c r="AK67" s="74">
        <f>[3]Calculations!AF35</f>
        <v>1.60677890925</v>
      </c>
      <c r="AL67" s="74">
        <f>[3]Calculations!AR35</f>
        <v>63.138943562193518</v>
      </c>
      <c r="AM67" s="74">
        <f>[3]Calculations!AG35</f>
        <v>0</v>
      </c>
      <c r="AN67" s="74">
        <f>[3]Calculations!AS35</f>
        <v>0</v>
      </c>
      <c r="AO67" s="74">
        <f>[3]Calculations!AH35</f>
        <v>0</v>
      </c>
      <c r="AP67" s="74">
        <f>[3]Calculations!AT35</f>
        <v>0</v>
      </c>
      <c r="AQ67" s="74">
        <f>[3]Calculations!AI35</f>
        <v>0</v>
      </c>
      <c r="AR67" s="74">
        <f>[3]Calculations!AU35</f>
        <v>0</v>
      </c>
      <c r="AS67" s="74">
        <f>[3]Calculations!AJ35</f>
        <v>0</v>
      </c>
      <c r="AT67" s="74">
        <f>[3]Calculations!AV35</f>
        <v>0</v>
      </c>
      <c r="AU67" s="74">
        <f>[3]Calculations!AK35</f>
        <v>0</v>
      </c>
      <c r="AV67" s="74">
        <f>[3]Calculations!AW35</f>
        <v>0</v>
      </c>
      <c r="AW67" s="90"/>
      <c r="AX67" s="90"/>
      <c r="AY67" s="91" t="str">
        <f>[3]Calculations!D35</f>
        <v>Call for Sites 2018</v>
      </c>
    </row>
    <row r="68" spans="2:51" ht="25" x14ac:dyDescent="0.25">
      <c r="B68" s="32">
        <f>[3]Calculations!A36</f>
        <v>1583</v>
      </c>
      <c r="C68" s="30" t="str">
        <f>[3]Calculations!B36</f>
        <v>Hollyville Golf Course, Greenfield - Part B</v>
      </c>
      <c r="D68" s="30" t="str">
        <f>[3]Calculations!C36</f>
        <v>Residential</v>
      </c>
      <c r="E68" s="38">
        <f>[3]Calculations!E36</f>
        <v>4.7904665914800004</v>
      </c>
      <c r="F68" s="38">
        <f>[3]Calculations!I36</f>
        <v>4.7904665914800004</v>
      </c>
      <c r="G68" s="38">
        <f>[3]Calculations!M36</f>
        <v>100</v>
      </c>
      <c r="H68" s="38">
        <f>[3]Calculations!H36</f>
        <v>0</v>
      </c>
      <c r="I68" s="38">
        <f>[3]Calculations!L36</f>
        <v>0</v>
      </c>
      <c r="J68" s="38">
        <f>[3]Calculations!G36</f>
        <v>0</v>
      </c>
      <c r="K68" s="38">
        <f>[3]Calculations!K36</f>
        <v>0</v>
      </c>
      <c r="L68" s="38">
        <f>[3]Calculations!F36</f>
        <v>0</v>
      </c>
      <c r="M68" s="38">
        <f>[3]Calculations!J36</f>
        <v>0</v>
      </c>
      <c r="N68" s="38">
        <f>[3]Calculations!V36</f>
        <v>0</v>
      </c>
      <c r="O68" s="38">
        <f>[3]Calculations!W36</f>
        <v>0</v>
      </c>
      <c r="P68" s="38">
        <f>[3]Calculations!O36</f>
        <v>0.65808329999999993</v>
      </c>
      <c r="Q68" s="38">
        <f>[3]Calculations!S36</f>
        <v>13.737352874361388</v>
      </c>
      <c r="R68" s="38">
        <f>[3]Calculations!Q36</f>
        <v>0.31135829999999998</v>
      </c>
      <c r="S68" s="38">
        <f>[3]Calculations!T36</f>
        <v>6.4995401607384293</v>
      </c>
      <c r="T68" s="38">
        <f>[3]Calculations!R36</f>
        <v>0.24446699999999999</v>
      </c>
      <c r="U68" s="38">
        <f>[3]Calculations!U36</f>
        <v>5.1031980983813234</v>
      </c>
      <c r="V68" s="38" t="str">
        <f>[3]Calculations!X36</f>
        <v>Not Modelled</v>
      </c>
      <c r="W68" s="38" t="str">
        <f>[3]Calculations!Y36</f>
        <v>N/A</v>
      </c>
      <c r="X68" s="38" t="s">
        <v>1056</v>
      </c>
      <c r="Y68" s="73" t="s">
        <v>105</v>
      </c>
      <c r="Z68" s="74" t="s">
        <v>1066</v>
      </c>
      <c r="AA68" s="74">
        <f>[3]Calculations!AA36</f>
        <v>0</v>
      </c>
      <c r="AB68" s="74">
        <f>[3]Calculations!AM36</f>
        <v>0</v>
      </c>
      <c r="AC68" s="74">
        <f>[3]Calculations!AB36</f>
        <v>1.9914750451899998E-2</v>
      </c>
      <c r="AD68" s="74">
        <f>[3]Calculations!AN36</f>
        <v>0.41571629968819795</v>
      </c>
      <c r="AE68" s="74">
        <f>[3]Calculations!AC36</f>
        <v>1.4E-2</v>
      </c>
      <c r="AF68" s="74">
        <f>[3]Calculations!AO36</f>
        <v>0.2922471064697425</v>
      </c>
      <c r="AG68" s="74">
        <f>[3]Calculations!AD36</f>
        <v>0</v>
      </c>
      <c r="AH68" s="74">
        <f>[3]Calculations!AP36</f>
        <v>0</v>
      </c>
      <c r="AI68" s="74">
        <f>[3]Calculations!AE36</f>
        <v>0.85638199113900004</v>
      </c>
      <c r="AJ68" s="74">
        <f>[3]Calculations!AQ36</f>
        <v>17.876797067369242</v>
      </c>
      <c r="AK68" s="74">
        <f>[3]Calculations!AF36</f>
        <v>3.3376510272100002</v>
      </c>
      <c r="AL68" s="74">
        <f>[3]Calculations!AR36</f>
        <v>69.672775364849016</v>
      </c>
      <c r="AM68" s="74">
        <f>[3]Calculations!AG36</f>
        <v>0</v>
      </c>
      <c r="AN68" s="74">
        <f>[3]Calculations!AS36</f>
        <v>0</v>
      </c>
      <c r="AO68" s="74">
        <f>[3]Calculations!AH36</f>
        <v>0</v>
      </c>
      <c r="AP68" s="74">
        <f>[3]Calculations!AT36</f>
        <v>0</v>
      </c>
      <c r="AQ68" s="74">
        <f>[3]Calculations!AI36</f>
        <v>0</v>
      </c>
      <c r="AR68" s="74">
        <f>[3]Calculations!AU36</f>
        <v>0</v>
      </c>
      <c r="AS68" s="74">
        <f>[3]Calculations!AJ36</f>
        <v>0</v>
      </c>
      <c r="AT68" s="74">
        <f>[3]Calculations!AV36</f>
        <v>0</v>
      </c>
      <c r="AU68" s="74">
        <f>[3]Calculations!AK36</f>
        <v>0</v>
      </c>
      <c r="AV68" s="74">
        <f>[3]Calculations!AW36</f>
        <v>0</v>
      </c>
      <c r="AW68" s="90"/>
      <c r="AX68" s="90"/>
      <c r="AY68" s="91" t="str">
        <f>[3]Calculations!D36</f>
        <v>Call for Sites 2018</v>
      </c>
    </row>
    <row r="69" spans="2:51" x14ac:dyDescent="0.25">
      <c r="B69" s="32">
        <f>[3]Calculations!A37</f>
        <v>1584</v>
      </c>
      <c r="C69" s="30" t="str">
        <f>[3]Calculations!B37</f>
        <v>Front Land, Hollyville, Greenfield</v>
      </c>
      <c r="D69" s="30" t="str">
        <f>[3]Calculations!C37</f>
        <v>Residential</v>
      </c>
      <c r="E69" s="38">
        <f>[3]Calculations!E37</f>
        <v>2.4702595440100001</v>
      </c>
      <c r="F69" s="38">
        <f>[3]Calculations!I37</f>
        <v>2.4702595440100001</v>
      </c>
      <c r="G69" s="38">
        <f>[3]Calculations!M37</f>
        <v>100</v>
      </c>
      <c r="H69" s="38">
        <f>[3]Calculations!H37</f>
        <v>0</v>
      </c>
      <c r="I69" s="38">
        <f>[3]Calculations!L37</f>
        <v>0</v>
      </c>
      <c r="J69" s="38">
        <f>[3]Calculations!G37</f>
        <v>0</v>
      </c>
      <c r="K69" s="38">
        <f>[3]Calculations!K37</f>
        <v>0</v>
      </c>
      <c r="L69" s="38">
        <f>[3]Calculations!F37</f>
        <v>0</v>
      </c>
      <c r="M69" s="38">
        <f>[3]Calculations!J37</f>
        <v>0</v>
      </c>
      <c r="N69" s="38">
        <f>[3]Calculations!V37</f>
        <v>7.10552991177E-3</v>
      </c>
      <c r="O69" s="38">
        <f>[3]Calculations!W37</f>
        <v>0.28764305066647017</v>
      </c>
      <c r="P69" s="38">
        <f>[3]Calculations!O37</f>
        <v>7.1252399999999994E-2</v>
      </c>
      <c r="Q69" s="38">
        <f>[3]Calculations!S37</f>
        <v>2.8844094610534396</v>
      </c>
      <c r="R69" s="38">
        <f>[3]Calculations!Q37</f>
        <v>2.8904699999999998E-2</v>
      </c>
      <c r="S69" s="38">
        <f>[3]Calculations!T37</f>
        <v>1.1701078160021468</v>
      </c>
      <c r="T69" s="38">
        <f>[3]Calculations!R37</f>
        <v>1.6973800000000001E-2</v>
      </c>
      <c r="U69" s="38">
        <f>[3]Calculations!U37</f>
        <v>0.68712617834667855</v>
      </c>
      <c r="V69" s="38" t="str">
        <f>[3]Calculations!X37</f>
        <v>Not Modelled</v>
      </c>
      <c r="W69" s="38" t="str">
        <f>[3]Calculations!Y37</f>
        <v>N/A</v>
      </c>
      <c r="X69" s="38" t="s">
        <v>1056</v>
      </c>
      <c r="Y69" s="73" t="s">
        <v>105</v>
      </c>
      <c r="Z69" s="74" t="s">
        <v>1066</v>
      </c>
      <c r="AA69" s="74">
        <f>[3]Calculations!AA37</f>
        <v>0</v>
      </c>
      <c r="AB69" s="74">
        <f>[3]Calculations!AM37</f>
        <v>0</v>
      </c>
      <c r="AC69" s="74">
        <f>[3]Calculations!AB37</f>
        <v>0</v>
      </c>
      <c r="AD69" s="74">
        <f>[3]Calculations!AN37</f>
        <v>0</v>
      </c>
      <c r="AE69" s="74">
        <f>[3]Calculations!AC37</f>
        <v>0</v>
      </c>
      <c r="AF69" s="74">
        <f>[3]Calculations!AO37</f>
        <v>0</v>
      </c>
      <c r="AG69" s="74">
        <f>[3]Calculations!AD37</f>
        <v>0</v>
      </c>
      <c r="AH69" s="74">
        <f>[3]Calculations!AP37</f>
        <v>0</v>
      </c>
      <c r="AI69" s="74">
        <f>[3]Calculations!AE37</f>
        <v>0.68886120877599999</v>
      </c>
      <c r="AJ69" s="74">
        <f>[3]Calculations!AQ37</f>
        <v>27.886187524156426</v>
      </c>
      <c r="AK69" s="74">
        <f>[3]Calculations!AF37</f>
        <v>1.57282225081</v>
      </c>
      <c r="AL69" s="74">
        <f>[3]Calculations!AR37</f>
        <v>63.670323817748319</v>
      </c>
      <c r="AM69" s="74">
        <f>[3]Calculations!AG37</f>
        <v>0</v>
      </c>
      <c r="AN69" s="74">
        <f>[3]Calculations!AS37</f>
        <v>0</v>
      </c>
      <c r="AO69" s="74">
        <f>[3]Calculations!AH37</f>
        <v>0</v>
      </c>
      <c r="AP69" s="74">
        <f>[3]Calculations!AT37</f>
        <v>0</v>
      </c>
      <c r="AQ69" s="74">
        <f>[3]Calculations!AI37</f>
        <v>0</v>
      </c>
      <c r="AR69" s="74">
        <f>[3]Calculations!AU37</f>
        <v>0</v>
      </c>
      <c r="AS69" s="74">
        <f>[3]Calculations!AJ37</f>
        <v>0</v>
      </c>
      <c r="AT69" s="74">
        <f>[3]Calculations!AV37</f>
        <v>0</v>
      </c>
      <c r="AU69" s="74">
        <f>[3]Calculations!AK37</f>
        <v>0</v>
      </c>
      <c r="AV69" s="74">
        <f>[3]Calculations!AW37</f>
        <v>0</v>
      </c>
      <c r="AW69" s="90"/>
      <c r="AX69" s="90"/>
      <c r="AY69" s="91" t="str">
        <f>[3]Calculations!D37</f>
        <v>Call for Sites 2018</v>
      </c>
    </row>
    <row r="70" spans="2:51" x14ac:dyDescent="0.25">
      <c r="B70" s="32">
        <f>[3]Calculations!A38</f>
        <v>1599</v>
      </c>
      <c r="C70" s="30" t="str">
        <f>[3]Calculations!B38</f>
        <v>Fentons Farm</v>
      </c>
      <c r="D70" s="30" t="str">
        <f>[3]Calculations!C38</f>
        <v>Residential</v>
      </c>
      <c r="E70" s="38">
        <f>[3]Calculations!E38</f>
        <v>5.6433221746499997</v>
      </c>
      <c r="F70" s="38">
        <f>[3]Calculations!I38</f>
        <v>5.6433221746499997</v>
      </c>
      <c r="G70" s="38">
        <f>[3]Calculations!M38</f>
        <v>100</v>
      </c>
      <c r="H70" s="38">
        <f>[3]Calculations!H38</f>
        <v>0</v>
      </c>
      <c r="I70" s="38">
        <f>[3]Calculations!L38</f>
        <v>0</v>
      </c>
      <c r="J70" s="38">
        <f>[3]Calculations!G38</f>
        <v>0</v>
      </c>
      <c r="K70" s="38">
        <f>[3]Calculations!K38</f>
        <v>0</v>
      </c>
      <c r="L70" s="38">
        <f>[3]Calculations!F38</f>
        <v>0</v>
      </c>
      <c r="M70" s="38">
        <f>[3]Calculations!J38</f>
        <v>0</v>
      </c>
      <c r="N70" s="38">
        <f>[3]Calculations!V38</f>
        <v>0</v>
      </c>
      <c r="O70" s="38">
        <f>[3]Calculations!W38</f>
        <v>0</v>
      </c>
      <c r="P70" s="38">
        <f>[3]Calculations!O38</f>
        <v>0.13213873000000001</v>
      </c>
      <c r="Q70" s="38">
        <f>[3]Calculations!S38</f>
        <v>2.3415060475117264</v>
      </c>
      <c r="R70" s="38">
        <f>[3]Calculations!Q38</f>
        <v>5.0106329999999998E-2</v>
      </c>
      <c r="S70" s="38">
        <f>[3]Calculations!T38</f>
        <v>0.88788710708524454</v>
      </c>
      <c r="T70" s="38">
        <f>[3]Calculations!R38</f>
        <v>4.4933899999999999E-2</v>
      </c>
      <c r="U70" s="38">
        <f>[3]Calculations!U38</f>
        <v>0.79623134404490747</v>
      </c>
      <c r="V70" s="38" t="str">
        <f>[3]Calculations!X38</f>
        <v>Not Modelled</v>
      </c>
      <c r="W70" s="38" t="str">
        <f>[3]Calculations!Y38</f>
        <v>N/A</v>
      </c>
      <c r="X70" s="38" t="s">
        <v>1056</v>
      </c>
      <c r="Y70" s="73" t="s">
        <v>105</v>
      </c>
      <c r="Z70" s="74" t="s">
        <v>1066</v>
      </c>
      <c r="AA70" s="74">
        <f>[3]Calculations!AA38</f>
        <v>0</v>
      </c>
      <c r="AB70" s="74">
        <f>[3]Calculations!AM38</f>
        <v>0</v>
      </c>
      <c r="AC70" s="74">
        <f>[3]Calculations!AB38</f>
        <v>4.7467953855899997E-2</v>
      </c>
      <c r="AD70" s="74">
        <f>[3]Calculations!AN38</f>
        <v>0.84113492703159332</v>
      </c>
      <c r="AE70" s="74">
        <f>[3]Calculations!AC38</f>
        <v>4.3468116163600003E-2</v>
      </c>
      <c r="AF70" s="74">
        <f>[3]Calculations!AO38</f>
        <v>0.77025756847376703</v>
      </c>
      <c r="AG70" s="74">
        <f>[3]Calculations!AD38</f>
        <v>0</v>
      </c>
      <c r="AH70" s="74">
        <f>[3]Calculations!AP38</f>
        <v>0</v>
      </c>
      <c r="AI70" s="74">
        <f>[3]Calculations!AE38</f>
        <v>0.31315246820100001</v>
      </c>
      <c r="AJ70" s="74">
        <f>[3]Calculations!AQ38</f>
        <v>5.549080107594988</v>
      </c>
      <c r="AK70" s="74">
        <f>[3]Calculations!AF38</f>
        <v>5.6430333137900002</v>
      </c>
      <c r="AL70" s="74">
        <f>[3]Calculations!AR38</f>
        <v>99.994881368614799</v>
      </c>
      <c r="AM70" s="74">
        <f>[3]Calculations!AG38</f>
        <v>9.9741416164099997E-2</v>
      </c>
      <c r="AN70" s="74">
        <f>[3]Calculations!AS38</f>
        <v>1.7674237457528461</v>
      </c>
      <c r="AO70" s="74">
        <f>[3]Calculations!AH38</f>
        <v>0.52907038293399999</v>
      </c>
      <c r="AP70" s="74">
        <f>[3]Calculations!AT38</f>
        <v>9.3751582234769906</v>
      </c>
      <c r="AQ70" s="74">
        <f>[3]Calculations!AI38</f>
        <v>0.45920195976400002</v>
      </c>
      <c r="AR70" s="74">
        <f>[3]Calculations!AU38</f>
        <v>8.1370856660771782</v>
      </c>
      <c r="AS70" s="74">
        <f>[3]Calculations!AJ38</f>
        <v>0</v>
      </c>
      <c r="AT70" s="74">
        <f>[3]Calculations!AV38</f>
        <v>0</v>
      </c>
      <c r="AU70" s="74">
        <f>[3]Calculations!AK38</f>
        <v>0</v>
      </c>
      <c r="AV70" s="74">
        <f>[3]Calculations!AW38</f>
        <v>0</v>
      </c>
      <c r="AW70" s="90"/>
      <c r="AX70" s="90"/>
      <c r="AY70" s="91" t="str">
        <f>[3]Calculations!D38</f>
        <v>Call for Sites 2018</v>
      </c>
    </row>
    <row r="71" spans="2:51" ht="25" x14ac:dyDescent="0.25">
      <c r="B71" s="32">
        <f>[3]Calculations!A39</f>
        <v>1600</v>
      </c>
      <c r="C71" s="30" t="str">
        <f>[3]Calculations!B39</f>
        <v>Further Whitfield Bottoms Farm</v>
      </c>
      <c r="D71" s="30" t="str">
        <f>[3]Calculations!C39</f>
        <v>Residential</v>
      </c>
      <c r="E71" s="38">
        <f>[3]Calculations!E39</f>
        <v>11.325911062199999</v>
      </c>
      <c r="F71" s="38">
        <f>[3]Calculations!I39</f>
        <v>10.8206888233548</v>
      </c>
      <c r="G71" s="38">
        <f>[3]Calculations!M39</f>
        <v>95.539235333293675</v>
      </c>
      <c r="H71" s="38">
        <f>[3]Calculations!H39</f>
        <v>0.412063514992</v>
      </c>
      <c r="I71" s="38">
        <f>[3]Calculations!L39</f>
        <v>3.6382372484563623</v>
      </c>
      <c r="J71" s="38">
        <f>[3]Calculations!G39</f>
        <v>7.0455721467599999E-2</v>
      </c>
      <c r="K71" s="38">
        <f>[3]Calculations!K39</f>
        <v>0.62207553176666341</v>
      </c>
      <c r="L71" s="38">
        <f>[3]Calculations!F39</f>
        <v>2.27030023856E-2</v>
      </c>
      <c r="M71" s="38">
        <f>[3]Calculations!J39</f>
        <v>0.20045188648329415</v>
      </c>
      <c r="N71" s="38">
        <f>[3]Calculations!V39</f>
        <v>2.0633229750100002</v>
      </c>
      <c r="O71" s="38">
        <f>[3]Calculations!W39</f>
        <v>18.217721856357315</v>
      </c>
      <c r="P71" s="38">
        <f>[3]Calculations!O39</f>
        <v>1.4491909999999999</v>
      </c>
      <c r="Q71" s="38">
        <f>[3]Calculations!S39</f>
        <v>12.795359172796667</v>
      </c>
      <c r="R71" s="38">
        <f>[3]Calculations!Q39</f>
        <v>0.45838499999999999</v>
      </c>
      <c r="S71" s="38">
        <f>[3]Calculations!T39</f>
        <v>4.0472240818652612</v>
      </c>
      <c r="T71" s="38">
        <f>[3]Calculations!R39</f>
        <v>0.22145699999999999</v>
      </c>
      <c r="U71" s="38">
        <f>[3]Calculations!U39</f>
        <v>1.9553128996316091</v>
      </c>
      <c r="V71" s="38">
        <f>[3]Calculations!X39</f>
        <v>0.104980039387</v>
      </c>
      <c r="W71" s="38">
        <f>[3]Calculations!Y39</f>
        <v>0.92690149878863848</v>
      </c>
      <c r="X71" s="38" t="s">
        <v>1056</v>
      </c>
      <c r="Y71" s="73" t="s">
        <v>108</v>
      </c>
      <c r="Z71" s="74" t="s">
        <v>109</v>
      </c>
      <c r="AA71" s="74">
        <f>[3]Calculations!AA39</f>
        <v>0.50583781639500003</v>
      </c>
      <c r="AB71" s="74">
        <f>[3]Calculations!AM39</f>
        <v>4.466199792820408</v>
      </c>
      <c r="AC71" s="74">
        <f>[3]Calculations!AB39</f>
        <v>6.0282553523500003E-2</v>
      </c>
      <c r="AD71" s="74">
        <f>[3]Calculations!AN39</f>
        <v>0.5322534601626161</v>
      </c>
      <c r="AE71" s="74">
        <f>[3]Calculations!AC39</f>
        <v>1.36077603242E-2</v>
      </c>
      <c r="AF71" s="74">
        <f>[3]Calculations!AO39</f>
        <v>0.12014715857707578</v>
      </c>
      <c r="AG71" s="74">
        <f>[3]Calculations!AD39</f>
        <v>0.42009375919800002</v>
      </c>
      <c r="AH71" s="74">
        <f>[3]Calculations!AP39</f>
        <v>3.709138778248529</v>
      </c>
      <c r="AI71" s="74">
        <f>[3]Calculations!AE39</f>
        <v>4.3692415770100004</v>
      </c>
      <c r="AJ71" s="74">
        <f>[3]Calculations!AQ39</f>
        <v>38.577396140715393</v>
      </c>
      <c r="AK71" s="74">
        <f>[3]Calculations!AF39</f>
        <v>9.3607961668699993</v>
      </c>
      <c r="AL71" s="74">
        <f>[3]Calculations!AR39</f>
        <v>82.649387898793137</v>
      </c>
      <c r="AM71" s="74">
        <f>[3]Calculations!AG39</f>
        <v>2.2769750939300001E-2</v>
      </c>
      <c r="AN71" s="74">
        <f>[3]Calculations!AS39</f>
        <v>0.20104123027500706</v>
      </c>
      <c r="AO71" s="74">
        <f>[3]Calculations!AH39</f>
        <v>2.8479773104699999E-2</v>
      </c>
      <c r="AP71" s="74">
        <f>[3]Calculations!AT39</f>
        <v>0.25145679626384027</v>
      </c>
      <c r="AQ71" s="74">
        <f>[3]Calculations!AI39</f>
        <v>0.81478920338399996</v>
      </c>
      <c r="AR71" s="74">
        <f>[3]Calculations!AU39</f>
        <v>7.1940279144813575</v>
      </c>
      <c r="AS71" s="74">
        <f>[3]Calculations!AJ39</f>
        <v>0</v>
      </c>
      <c r="AT71" s="74">
        <f>[3]Calculations!AV39</f>
        <v>0</v>
      </c>
      <c r="AU71" s="74">
        <f>[3]Calculations!AK39</f>
        <v>0.50854487136100002</v>
      </c>
      <c r="AV71" s="74">
        <f>[3]Calculations!AW39</f>
        <v>4.4901012251302088</v>
      </c>
      <c r="AW71" s="90"/>
      <c r="AX71" s="90"/>
      <c r="AY71" s="91" t="str">
        <f>[3]Calculations!D39</f>
        <v>Call for Sites 2018</v>
      </c>
    </row>
    <row r="72" spans="2:51" x14ac:dyDescent="0.25">
      <c r="B72" s="32">
        <f>[3]Calculations!A40</f>
        <v>1610</v>
      </c>
      <c r="C72" s="30" t="str">
        <f>[3]Calculations!B40</f>
        <v>2 Oldham Road</v>
      </c>
      <c r="D72" s="30" t="str">
        <f>[3]Calculations!C40</f>
        <v>Residential</v>
      </c>
      <c r="E72" s="38">
        <f>[3]Calculations!E40</f>
        <v>0.66607310805300002</v>
      </c>
      <c r="F72" s="38">
        <f>[3]Calculations!I40</f>
        <v>0.66607310805300002</v>
      </c>
      <c r="G72" s="38">
        <f>[3]Calculations!M40</f>
        <v>100</v>
      </c>
      <c r="H72" s="38">
        <f>[3]Calculations!H40</f>
        <v>0</v>
      </c>
      <c r="I72" s="38">
        <f>[3]Calculations!L40</f>
        <v>0</v>
      </c>
      <c r="J72" s="38">
        <f>[3]Calculations!G40</f>
        <v>0</v>
      </c>
      <c r="K72" s="38">
        <f>[3]Calculations!K40</f>
        <v>0</v>
      </c>
      <c r="L72" s="38">
        <f>[3]Calculations!F40</f>
        <v>0</v>
      </c>
      <c r="M72" s="38">
        <f>[3]Calculations!J40</f>
        <v>0</v>
      </c>
      <c r="N72" s="38">
        <f>[3]Calculations!V40</f>
        <v>3.0133767471100002E-2</v>
      </c>
      <c r="O72" s="38">
        <f>[3]Calculations!W40</f>
        <v>4.5240930923009479</v>
      </c>
      <c r="P72" s="38">
        <f>[3]Calculations!O40</f>
        <v>4.0540600000000003E-2</v>
      </c>
      <c r="Q72" s="38">
        <f>[3]Calculations!S40</f>
        <v>6.0865090498105134</v>
      </c>
      <c r="R72" s="38">
        <f>[3]Calculations!Q40</f>
        <v>0</v>
      </c>
      <c r="S72" s="38">
        <f>[3]Calculations!T40</f>
        <v>0</v>
      </c>
      <c r="T72" s="38">
        <f>[3]Calculations!R40</f>
        <v>0</v>
      </c>
      <c r="U72" s="38">
        <f>[3]Calculations!U40</f>
        <v>0</v>
      </c>
      <c r="V72" s="38" t="str">
        <f>[3]Calculations!X40</f>
        <v>Not Modelled</v>
      </c>
      <c r="W72" s="38" t="str">
        <f>[3]Calculations!Y40</f>
        <v>N/A</v>
      </c>
      <c r="X72" s="38" t="s">
        <v>1056</v>
      </c>
      <c r="Y72" s="73" t="s">
        <v>105</v>
      </c>
      <c r="Z72" s="74" t="s">
        <v>1066</v>
      </c>
      <c r="AA72" s="74">
        <f>[3]Calculations!AA40</f>
        <v>0</v>
      </c>
      <c r="AB72" s="74">
        <f>[3]Calculations!AM40</f>
        <v>0</v>
      </c>
      <c r="AC72" s="74">
        <f>[3]Calculations!AB40</f>
        <v>0</v>
      </c>
      <c r="AD72" s="74">
        <f>[3]Calculations!AN40</f>
        <v>0</v>
      </c>
      <c r="AE72" s="74">
        <f>[3]Calculations!AC40</f>
        <v>0</v>
      </c>
      <c r="AF72" s="74">
        <f>[3]Calculations!AO40</f>
        <v>0</v>
      </c>
      <c r="AG72" s="74">
        <f>[3]Calculations!AD40</f>
        <v>0</v>
      </c>
      <c r="AH72" s="74">
        <f>[3]Calculations!AP40</f>
        <v>0</v>
      </c>
      <c r="AI72" s="74">
        <f>[3]Calculations!AE40</f>
        <v>7.2040168460600004E-3</v>
      </c>
      <c r="AJ72" s="74">
        <f>[3]Calculations!AQ40</f>
        <v>1.0815654856743999</v>
      </c>
      <c r="AK72" s="74">
        <f>[3]Calculations!AF40</f>
        <v>0</v>
      </c>
      <c r="AL72" s="74">
        <f>[3]Calculations!AR40</f>
        <v>0</v>
      </c>
      <c r="AM72" s="74">
        <f>[3]Calculations!AG40</f>
        <v>0</v>
      </c>
      <c r="AN72" s="74">
        <f>[3]Calculations!AS40</f>
        <v>0</v>
      </c>
      <c r="AO72" s="74">
        <f>[3]Calculations!AH40</f>
        <v>0</v>
      </c>
      <c r="AP72" s="74">
        <f>[3]Calculations!AT40</f>
        <v>0</v>
      </c>
      <c r="AQ72" s="74">
        <f>[3]Calculations!AI40</f>
        <v>0</v>
      </c>
      <c r="AR72" s="74">
        <f>[3]Calculations!AU40</f>
        <v>0</v>
      </c>
      <c r="AS72" s="74">
        <f>[3]Calculations!AJ40</f>
        <v>0</v>
      </c>
      <c r="AT72" s="74">
        <f>[3]Calculations!AV40</f>
        <v>0</v>
      </c>
      <c r="AU72" s="74">
        <f>[3]Calculations!AK40</f>
        <v>0</v>
      </c>
      <c r="AV72" s="74">
        <f>[3]Calculations!AW40</f>
        <v>0</v>
      </c>
      <c r="AW72" s="90"/>
      <c r="AX72" s="90"/>
      <c r="AY72" s="91" t="str">
        <f>[3]Calculations!D40</f>
        <v>Call for Sites 2018</v>
      </c>
    </row>
    <row r="73" spans="2:51" x14ac:dyDescent="0.25">
      <c r="B73" s="32">
        <f>[3]Calculations!A41</f>
        <v>1620</v>
      </c>
      <c r="C73" s="30" t="str">
        <f>[3]Calculations!B41</f>
        <v>Land at Shaws Lane</v>
      </c>
      <c r="D73" s="30" t="str">
        <f>[3]Calculations!C41</f>
        <v>Residential</v>
      </c>
      <c r="E73" s="38">
        <f>[3]Calculations!E41</f>
        <v>0.19917601334400001</v>
      </c>
      <c r="F73" s="38">
        <f>[3]Calculations!I41</f>
        <v>0.19917601334400001</v>
      </c>
      <c r="G73" s="38">
        <f>[3]Calculations!M41</f>
        <v>100</v>
      </c>
      <c r="H73" s="38">
        <f>[3]Calculations!H41</f>
        <v>0</v>
      </c>
      <c r="I73" s="38">
        <f>[3]Calculations!L41</f>
        <v>0</v>
      </c>
      <c r="J73" s="38">
        <f>[3]Calculations!G41</f>
        <v>0</v>
      </c>
      <c r="K73" s="38">
        <f>[3]Calculations!K41</f>
        <v>0</v>
      </c>
      <c r="L73" s="38">
        <f>[3]Calculations!F41</f>
        <v>0</v>
      </c>
      <c r="M73" s="38">
        <f>[3]Calculations!J41</f>
        <v>0</v>
      </c>
      <c r="N73" s="38">
        <f>[3]Calculations!V41</f>
        <v>0</v>
      </c>
      <c r="O73" s="38">
        <f>[3]Calculations!W41</f>
        <v>0</v>
      </c>
      <c r="P73" s="38">
        <f>[3]Calculations!O41</f>
        <v>3.5940199999999999E-4</v>
      </c>
      <c r="Q73" s="38">
        <f>[3]Calculations!S41</f>
        <v>0.18044441896689195</v>
      </c>
      <c r="R73" s="38">
        <f>[3]Calculations!Q41</f>
        <v>0</v>
      </c>
      <c r="S73" s="38">
        <f>[3]Calculations!T41</f>
        <v>0</v>
      </c>
      <c r="T73" s="38">
        <f>[3]Calculations!R41</f>
        <v>0</v>
      </c>
      <c r="U73" s="38">
        <f>[3]Calculations!U41</f>
        <v>0</v>
      </c>
      <c r="V73" s="38" t="str">
        <f>[3]Calculations!X41</f>
        <v>Not Modelled</v>
      </c>
      <c r="W73" s="38" t="str">
        <f>[3]Calculations!Y41</f>
        <v>N/A</v>
      </c>
      <c r="X73" s="38" t="s">
        <v>1056</v>
      </c>
      <c r="Y73" s="73" t="s">
        <v>105</v>
      </c>
      <c r="Z73" s="74" t="s">
        <v>1066</v>
      </c>
      <c r="AA73" s="74">
        <f>[3]Calculations!AA41</f>
        <v>0</v>
      </c>
      <c r="AB73" s="74">
        <f>[3]Calculations!AM41</f>
        <v>0</v>
      </c>
      <c r="AC73" s="74">
        <f>[3]Calculations!AB41</f>
        <v>0</v>
      </c>
      <c r="AD73" s="74">
        <f>[3]Calculations!AN41</f>
        <v>0</v>
      </c>
      <c r="AE73" s="74">
        <f>[3]Calculations!AC41</f>
        <v>0</v>
      </c>
      <c r="AF73" s="74">
        <f>[3]Calculations!AO41</f>
        <v>0</v>
      </c>
      <c r="AG73" s="74">
        <f>[3]Calculations!AD41</f>
        <v>0</v>
      </c>
      <c r="AH73" s="74">
        <f>[3]Calculations!AP41</f>
        <v>0</v>
      </c>
      <c r="AI73" s="74">
        <f>[3]Calculations!AE41</f>
        <v>1.12710442091E-2</v>
      </c>
      <c r="AJ73" s="74">
        <f>[3]Calculations!AQ41</f>
        <v>5.6588361318556988</v>
      </c>
      <c r="AK73" s="74">
        <f>[3]Calculations!AF41</f>
        <v>0</v>
      </c>
      <c r="AL73" s="74">
        <f>[3]Calculations!AR41</f>
        <v>0</v>
      </c>
      <c r="AM73" s="74">
        <f>[3]Calculations!AG41</f>
        <v>0</v>
      </c>
      <c r="AN73" s="74">
        <f>[3]Calculations!AS41</f>
        <v>0</v>
      </c>
      <c r="AO73" s="74">
        <f>[3]Calculations!AH41</f>
        <v>0</v>
      </c>
      <c r="AP73" s="74">
        <f>[3]Calculations!AT41</f>
        <v>0</v>
      </c>
      <c r="AQ73" s="74">
        <f>[3]Calculations!AI41</f>
        <v>0</v>
      </c>
      <c r="AR73" s="74">
        <f>[3]Calculations!AU41</f>
        <v>0</v>
      </c>
      <c r="AS73" s="74">
        <f>[3]Calculations!AJ41</f>
        <v>0</v>
      </c>
      <c r="AT73" s="74">
        <f>[3]Calculations!AV41</f>
        <v>0</v>
      </c>
      <c r="AU73" s="74">
        <f>[3]Calculations!AK41</f>
        <v>0</v>
      </c>
      <c r="AV73" s="74">
        <f>[3]Calculations!AW41</f>
        <v>0</v>
      </c>
      <c r="AW73" s="90"/>
      <c r="AX73" s="90"/>
      <c r="AY73" s="91" t="str">
        <f>[3]Calculations!D41</f>
        <v>Call for Sites 2018</v>
      </c>
    </row>
    <row r="74" spans="2:51" ht="25" x14ac:dyDescent="0.25">
      <c r="B74" s="32">
        <f>[3]Calculations!A42</f>
        <v>1648</v>
      </c>
      <c r="C74" s="30" t="str">
        <f>[3]Calculations!B42</f>
        <v>Land east and west of A627(M) (Northern Gateway NG2 - F)</v>
      </c>
      <c r="D74" s="30" t="str">
        <f>[3]Calculations!C42</f>
        <v>Residential / Industry and warehousing</v>
      </c>
      <c r="E74" s="38">
        <f>[3]Calculations!E42</f>
        <v>75.552353894999996</v>
      </c>
      <c r="F74" s="38">
        <f>[3]Calculations!I42</f>
        <v>75.552353894999996</v>
      </c>
      <c r="G74" s="38">
        <f>[3]Calculations!M42</f>
        <v>100</v>
      </c>
      <c r="H74" s="38">
        <f>[3]Calculations!H42</f>
        <v>0</v>
      </c>
      <c r="I74" s="38">
        <f>[3]Calculations!L42</f>
        <v>0</v>
      </c>
      <c r="J74" s="38">
        <f>[3]Calculations!G42</f>
        <v>0</v>
      </c>
      <c r="K74" s="38">
        <f>[3]Calculations!K42</f>
        <v>0</v>
      </c>
      <c r="L74" s="38">
        <f>[3]Calculations!F42</f>
        <v>0</v>
      </c>
      <c r="M74" s="38">
        <f>[3]Calculations!J42</f>
        <v>0</v>
      </c>
      <c r="N74" s="38">
        <f>[3]Calculations!V42</f>
        <v>0</v>
      </c>
      <c r="O74" s="38">
        <f>[3]Calculations!W42</f>
        <v>0</v>
      </c>
      <c r="P74" s="38">
        <f>[3]Calculations!O42</f>
        <v>3.755973</v>
      </c>
      <c r="Q74" s="38">
        <f>[3]Calculations!S42</f>
        <v>4.9713513959074254</v>
      </c>
      <c r="R74" s="38">
        <f>[3]Calculations!Q42</f>
        <v>1.367353</v>
      </c>
      <c r="S74" s="38">
        <f>[3]Calculations!T42</f>
        <v>1.8098086022578452</v>
      </c>
      <c r="T74" s="38">
        <f>[3]Calculations!R42</f>
        <v>0.786578</v>
      </c>
      <c r="U74" s="38">
        <f>[3]Calculations!U42</f>
        <v>1.041103234312406</v>
      </c>
      <c r="V74" s="38" t="str">
        <f>[3]Calculations!X42</f>
        <v>Not Modelled</v>
      </c>
      <c r="W74" s="38" t="str">
        <f>[3]Calculations!Y42</f>
        <v>N/A</v>
      </c>
      <c r="X74" s="38" t="s">
        <v>1056</v>
      </c>
      <c r="Y74" s="73" t="s">
        <v>105</v>
      </c>
      <c r="Z74" s="74" t="s">
        <v>1066</v>
      </c>
      <c r="AA74" s="74">
        <f>[3]Calculations!AA42</f>
        <v>0</v>
      </c>
      <c r="AB74" s="74">
        <f>[3]Calculations!AM42</f>
        <v>0</v>
      </c>
      <c r="AC74" s="74">
        <f>[3]Calculations!AB42</f>
        <v>0.74310907000000004</v>
      </c>
      <c r="AD74" s="74">
        <f>[3]Calculations!AN42</f>
        <v>0.98356838892504506</v>
      </c>
      <c r="AE74" s="74">
        <f>[3]Calculations!AC42</f>
        <v>0.378</v>
      </c>
      <c r="AF74" s="74">
        <f>[3]Calculations!AO42</f>
        <v>0.50031531846821231</v>
      </c>
      <c r="AG74" s="74">
        <f>[3]Calculations!AD42</f>
        <v>0</v>
      </c>
      <c r="AH74" s="74">
        <f>[3]Calculations!AP42</f>
        <v>0</v>
      </c>
      <c r="AI74" s="74">
        <f>[3]Calculations!AE42</f>
        <v>12.0554758661</v>
      </c>
      <c r="AJ74" s="74">
        <f>[3]Calculations!AQ42</f>
        <v>15.956453035009705</v>
      </c>
      <c r="AK74" s="74">
        <f>[3]Calculations!AF42</f>
        <v>70.712250463299995</v>
      </c>
      <c r="AL74" s="74">
        <f>[3]Calculations!AR42</f>
        <v>93.593709286110922</v>
      </c>
      <c r="AM74" s="74">
        <f>[3]Calculations!AG42</f>
        <v>0.80920165365399999</v>
      </c>
      <c r="AN74" s="74">
        <f>[3]Calculations!AS42</f>
        <v>1.0710475742140344</v>
      </c>
      <c r="AO74" s="74">
        <f>[3]Calculations!AH42</f>
        <v>26.8147743404</v>
      </c>
      <c r="AP74" s="74">
        <f>[3]Calculations!AT42</f>
        <v>35.491646465001246</v>
      </c>
      <c r="AQ74" s="74">
        <f>[3]Calculations!AI42</f>
        <v>39.462513831599999</v>
      </c>
      <c r="AR74" s="74">
        <f>[3]Calculations!AU42</f>
        <v>52.232011045537533</v>
      </c>
      <c r="AS74" s="74">
        <f>[3]Calculations!AJ42</f>
        <v>0</v>
      </c>
      <c r="AT74" s="74">
        <f>[3]Calculations!AV42</f>
        <v>0</v>
      </c>
      <c r="AU74" s="74">
        <f>[3]Calculations!AK42</f>
        <v>0</v>
      </c>
      <c r="AV74" s="74">
        <f>[3]Calculations!AW42</f>
        <v>0</v>
      </c>
      <c r="AW74" s="90"/>
      <c r="AX74" s="90"/>
      <c r="AY74" s="91" t="str">
        <f>[3]Calculations!D42</f>
        <v>Call for Sites 2018</v>
      </c>
    </row>
    <row r="75" spans="2:51" ht="25" x14ac:dyDescent="0.25">
      <c r="B75" s="32">
        <f>[3]Calculations!A43</f>
        <v>1649</v>
      </c>
      <c r="C75" s="30" t="str">
        <f>[3]Calculations!B43</f>
        <v>Land east and west of A627(M) (Northern Gateway NG2 - G)</v>
      </c>
      <c r="D75" s="30" t="str">
        <f>[3]Calculations!C43</f>
        <v>Residential / Industry and warehousing</v>
      </c>
      <c r="E75" s="38">
        <f>[3]Calculations!E43</f>
        <v>100.54774363999999</v>
      </c>
      <c r="F75" s="38">
        <f>[3]Calculations!I43</f>
        <v>100.54768565460404</v>
      </c>
      <c r="G75" s="38">
        <f>[3]Calculations!M43</f>
        <v>99.99994233048514</v>
      </c>
      <c r="H75" s="38">
        <f>[3]Calculations!H43</f>
        <v>0</v>
      </c>
      <c r="I75" s="38">
        <f>[3]Calculations!L43</f>
        <v>0</v>
      </c>
      <c r="J75" s="38">
        <f>[3]Calculations!G43</f>
        <v>0</v>
      </c>
      <c r="K75" s="38">
        <f>[3]Calculations!K43</f>
        <v>0</v>
      </c>
      <c r="L75" s="38">
        <f>[3]Calculations!F43</f>
        <v>5.7985395955300002E-5</v>
      </c>
      <c r="M75" s="38">
        <f>[3]Calculations!J43</f>
        <v>5.7669514855460368E-5</v>
      </c>
      <c r="N75" s="38">
        <f>[3]Calculations!V43</f>
        <v>0</v>
      </c>
      <c r="O75" s="38">
        <f>[3]Calculations!W43</f>
        <v>0</v>
      </c>
      <c r="P75" s="38">
        <f>[3]Calculations!O43</f>
        <v>2.1487759999999998</v>
      </c>
      <c r="Q75" s="38">
        <f>[3]Calculations!S43</f>
        <v>2.1370703331677467</v>
      </c>
      <c r="R75" s="38">
        <f>[3]Calculations!Q43</f>
        <v>0.59226599999999996</v>
      </c>
      <c r="S75" s="38">
        <f>[3]Calculations!T43</f>
        <v>0.58903957320070999</v>
      </c>
      <c r="T75" s="38">
        <f>[3]Calculations!R43</f>
        <v>0.29950599999999999</v>
      </c>
      <c r="U75" s="38">
        <f>[3]Calculations!U43</f>
        <v>0.29787441185388297</v>
      </c>
      <c r="V75" s="38" t="str">
        <f>[3]Calculations!X43</f>
        <v>Not Modelled</v>
      </c>
      <c r="W75" s="38" t="str">
        <f>[3]Calculations!Y43</f>
        <v>N/A</v>
      </c>
      <c r="X75" s="38" t="s">
        <v>1056</v>
      </c>
      <c r="Y75" s="73" t="s">
        <v>108</v>
      </c>
      <c r="Z75" s="74" t="s">
        <v>109</v>
      </c>
      <c r="AA75" s="74">
        <f>[3]Calculations!AA43</f>
        <v>0</v>
      </c>
      <c r="AB75" s="74">
        <f>[3]Calculations!AM43</f>
        <v>0</v>
      </c>
      <c r="AC75" s="74">
        <f>[3]Calculations!AB43</f>
        <v>0.43063375443000002</v>
      </c>
      <c r="AD75" s="74">
        <f>[3]Calculations!AN43</f>
        <v>0.42828783505260576</v>
      </c>
      <c r="AE75" s="74">
        <f>[3]Calculations!AC43</f>
        <v>0.21441912491599999</v>
      </c>
      <c r="AF75" s="74">
        <f>[3]Calculations!AO43</f>
        <v>0.21325105582051029</v>
      </c>
      <c r="AG75" s="74">
        <f>[3]Calculations!AD43</f>
        <v>0</v>
      </c>
      <c r="AH75" s="74">
        <f>[3]Calculations!AP43</f>
        <v>0</v>
      </c>
      <c r="AI75" s="74">
        <f>[3]Calculations!AE43</f>
        <v>11.7650276832</v>
      </c>
      <c r="AJ75" s="74">
        <f>[3]Calculations!AQ43</f>
        <v>11.700936547440957</v>
      </c>
      <c r="AK75" s="74">
        <f>[3]Calculations!AF43</f>
        <v>95.007630827</v>
      </c>
      <c r="AL75" s="74">
        <f>[3]Calculations!AR43</f>
        <v>94.490067491881518</v>
      </c>
      <c r="AM75" s="74">
        <f>[3]Calculations!AG43</f>
        <v>1.02835408902</v>
      </c>
      <c r="AN75" s="74">
        <f>[3]Calculations!AS43</f>
        <v>1.0227520298236699</v>
      </c>
      <c r="AO75" s="74">
        <f>[3]Calculations!AH43</f>
        <v>47.085512136600002</v>
      </c>
      <c r="AP75" s="74">
        <f>[3]Calculations!AT43</f>
        <v>46.829009216939205</v>
      </c>
      <c r="AQ75" s="74">
        <f>[3]Calculations!AI43</f>
        <v>12.6376775405</v>
      </c>
      <c r="AR75" s="74">
        <f>[3]Calculations!AU43</f>
        <v>12.568832559532911</v>
      </c>
      <c r="AS75" s="74">
        <f>[3]Calculations!AJ43</f>
        <v>0</v>
      </c>
      <c r="AT75" s="74">
        <f>[3]Calculations!AV43</f>
        <v>0</v>
      </c>
      <c r="AU75" s="74">
        <f>[3]Calculations!AK43</f>
        <v>0</v>
      </c>
      <c r="AV75" s="74">
        <f>[3]Calculations!AW43</f>
        <v>0</v>
      </c>
      <c r="AW75" s="90"/>
      <c r="AX75" s="90"/>
      <c r="AY75" s="91" t="str">
        <f>[3]Calculations!D43</f>
        <v>Call for Sites 2018</v>
      </c>
    </row>
    <row r="76" spans="2:51" ht="25" x14ac:dyDescent="0.25">
      <c r="B76" s="32">
        <f>[3]Calculations!A44</f>
        <v>1650</v>
      </c>
      <c r="C76" s="30" t="str">
        <f>[3]Calculations!B44</f>
        <v>Junction 21 of M62 (NG3 - A)</v>
      </c>
      <c r="D76" s="30" t="str">
        <f>[3]Calculations!C44</f>
        <v>Residential / Industry and warehousing</v>
      </c>
      <c r="E76" s="38">
        <f>[3]Calculations!E44</f>
        <v>7.4542510654000003</v>
      </c>
      <c r="F76" s="38">
        <f>[3]Calculations!I44</f>
        <v>6.71136774611728</v>
      </c>
      <c r="G76" s="38">
        <f>[3]Calculations!M44</f>
        <v>90.034098492725562</v>
      </c>
      <c r="H76" s="38">
        <f>[3]Calculations!H44</f>
        <v>0.46442364263899999</v>
      </c>
      <c r="I76" s="38">
        <f>[3]Calculations!L44</f>
        <v>6.2303192978660249</v>
      </c>
      <c r="J76" s="38">
        <f>[3]Calculations!G44</f>
        <v>0.27197962449300001</v>
      </c>
      <c r="K76" s="38">
        <f>[3]Calculations!K44</f>
        <v>3.6486512475469648</v>
      </c>
      <c r="L76" s="38">
        <f>[3]Calculations!F44</f>
        <v>6.4800521507199999E-3</v>
      </c>
      <c r="M76" s="38">
        <f>[3]Calculations!J44</f>
        <v>8.6930961861455297E-2</v>
      </c>
      <c r="N76" s="38">
        <f>[3]Calculations!V44</f>
        <v>0.12859673374</v>
      </c>
      <c r="O76" s="38">
        <f>[3]Calculations!W44</f>
        <v>1.7251462636789978</v>
      </c>
      <c r="P76" s="38">
        <f>[3]Calculations!O44</f>
        <v>1.1788940000000001</v>
      </c>
      <c r="Q76" s="38">
        <f>[3]Calculations!S44</f>
        <v>15.815056263291286</v>
      </c>
      <c r="R76" s="38">
        <f>[3]Calculations!Q44</f>
        <v>0.51801200000000003</v>
      </c>
      <c r="S76" s="38">
        <f>[3]Calculations!T44</f>
        <v>6.9492158964758879</v>
      </c>
      <c r="T76" s="38">
        <f>[3]Calculations!R44</f>
        <v>0.332903</v>
      </c>
      <c r="U76" s="38">
        <f>[3]Calculations!U44</f>
        <v>4.4659483169975065</v>
      </c>
      <c r="V76" s="38">
        <f>[3]Calculations!X44</f>
        <v>2.3937081499899999E-2</v>
      </c>
      <c r="W76" s="38">
        <f>[3]Calculations!Y44</f>
        <v>0.32111987227003225</v>
      </c>
      <c r="X76" s="38" t="s">
        <v>1056</v>
      </c>
      <c r="Y76" s="73" t="s">
        <v>108</v>
      </c>
      <c r="Z76" s="74" t="s">
        <v>109</v>
      </c>
      <c r="AA76" s="74">
        <f>[3]Calculations!AA44</f>
        <v>0.56655054565999996</v>
      </c>
      <c r="AB76" s="74">
        <f>[3]Calculations!AM44</f>
        <v>7.6003684433132044</v>
      </c>
      <c r="AC76" s="74">
        <f>[3]Calculations!AB44</f>
        <v>1.2248453791600001E-3</v>
      </c>
      <c r="AD76" s="74">
        <f>[3]Calculations!AN44</f>
        <v>1.6431501547423049E-2</v>
      </c>
      <c r="AE76" s="74">
        <f>[3]Calculations!AC44</f>
        <v>7.8850053359799999E-2</v>
      </c>
      <c r="AF76" s="74">
        <f>[3]Calculations!AO44</f>
        <v>1.0577863915235441</v>
      </c>
      <c r="AG76" s="74">
        <f>[3]Calculations!AD44</f>
        <v>0.44871947383900002</v>
      </c>
      <c r="AH76" s="74">
        <f>[3]Calculations!AP44</f>
        <v>6.0196452990669611</v>
      </c>
      <c r="AI76" s="74">
        <f>[3]Calculations!AE44</f>
        <v>1.29471821384</v>
      </c>
      <c r="AJ76" s="74">
        <f>[3]Calculations!AQ44</f>
        <v>17.368857078742952</v>
      </c>
      <c r="AK76" s="74">
        <f>[3]Calculations!AF44</f>
        <v>6.3023822094100002</v>
      </c>
      <c r="AL76" s="74">
        <f>[3]Calculations!AR44</f>
        <v>84.54749047377048</v>
      </c>
      <c r="AM76" s="74">
        <f>[3]Calculations!AG44</f>
        <v>0.14095288471100001</v>
      </c>
      <c r="AN76" s="74">
        <f>[3]Calculations!AS44</f>
        <v>1.8909060544694223</v>
      </c>
      <c r="AO76" s="74">
        <f>[3]Calculations!AH44</f>
        <v>1.1025368411200001</v>
      </c>
      <c r="AP76" s="74">
        <f>[3]Calculations!AT44</f>
        <v>14.790712459868525</v>
      </c>
      <c r="AQ76" s="74">
        <f>[3]Calculations!AI44</f>
        <v>2.50520376455</v>
      </c>
      <c r="AR76" s="74">
        <f>[3]Calculations!AU44</f>
        <v>33.607719173536701</v>
      </c>
      <c r="AS76" s="74">
        <f>[3]Calculations!AJ44</f>
        <v>0</v>
      </c>
      <c r="AT76" s="74">
        <f>[3]Calculations!AV44</f>
        <v>0</v>
      </c>
      <c r="AU76" s="74">
        <f>[3]Calculations!AK44</f>
        <v>0.74698790268699999</v>
      </c>
      <c r="AV76" s="74">
        <f>[3]Calculations!AW44</f>
        <v>10.020965166497463</v>
      </c>
      <c r="AW76" s="90"/>
      <c r="AX76" s="90"/>
      <c r="AY76" s="91" t="str">
        <f>[3]Calculations!D44</f>
        <v>Call for Sites 2018</v>
      </c>
    </row>
    <row r="77" spans="2:51" ht="25" x14ac:dyDescent="0.25">
      <c r="B77" s="32">
        <f>[3]Calculations!A45</f>
        <v>1652</v>
      </c>
      <c r="C77" s="30" t="str">
        <f>[3]Calculations!B45</f>
        <v>Junction 21 of M62 (NG3 - C)</v>
      </c>
      <c r="D77" s="30" t="str">
        <f>[3]Calculations!C45</f>
        <v>Residential / Industry and warehousing</v>
      </c>
      <c r="E77" s="38">
        <f>[3]Calculations!E45</f>
        <v>194.76956089800001</v>
      </c>
      <c r="F77" s="38">
        <f>[3]Calculations!I45</f>
        <v>193.80292111065501</v>
      </c>
      <c r="G77" s="38">
        <f>[3]Calculations!M45</f>
        <v>99.503700792419394</v>
      </c>
      <c r="H77" s="38">
        <f>[3]Calculations!H45</f>
        <v>0.10563732792199999</v>
      </c>
      <c r="I77" s="38">
        <f>[3]Calculations!L45</f>
        <v>5.4237082753049802E-2</v>
      </c>
      <c r="J77" s="38">
        <f>[3]Calculations!G45</f>
        <v>0.29540476652100001</v>
      </c>
      <c r="K77" s="38">
        <f>[3]Calculations!K45</f>
        <v>0.15166885685782402</v>
      </c>
      <c r="L77" s="38">
        <f>[3]Calculations!F45</f>
        <v>0.56559769290200002</v>
      </c>
      <c r="M77" s="38">
        <f>[3]Calculations!J45</f>
        <v>0.29039326796973225</v>
      </c>
      <c r="N77" s="38">
        <f>[3]Calculations!V45</f>
        <v>9.4384599857199998</v>
      </c>
      <c r="O77" s="38">
        <f>[3]Calculations!W45</f>
        <v>4.8459625529796622</v>
      </c>
      <c r="P77" s="38">
        <f>[3]Calculations!O45</f>
        <v>10.191130000000001</v>
      </c>
      <c r="Q77" s="38">
        <f>[3]Calculations!S45</f>
        <v>5.2324038484314563</v>
      </c>
      <c r="R77" s="38">
        <f>[3]Calculations!Q45</f>
        <v>3.5926900000000002</v>
      </c>
      <c r="S77" s="38">
        <f>[3]Calculations!T45</f>
        <v>1.8445849461464241</v>
      </c>
      <c r="T77" s="38">
        <f>[3]Calculations!R45</f>
        <v>2.3446600000000002</v>
      </c>
      <c r="U77" s="38">
        <f>[3]Calculations!U45</f>
        <v>1.203812335556832</v>
      </c>
      <c r="V77" s="38">
        <f>[3]Calculations!X45</f>
        <v>1.0879591628600001</v>
      </c>
      <c r="W77" s="38">
        <f>[3]Calculations!Y45</f>
        <v>0.55858788090083522</v>
      </c>
      <c r="X77" s="38" t="s">
        <v>1056</v>
      </c>
      <c r="Y77" s="73" t="s">
        <v>108</v>
      </c>
      <c r="Z77" s="74" t="s">
        <v>109</v>
      </c>
      <c r="AA77" s="74">
        <f>[3]Calculations!AA45</f>
        <v>0.19571347994300001</v>
      </c>
      <c r="AB77" s="74">
        <f>[3]Calculations!AM45</f>
        <v>0.10048463375932461</v>
      </c>
      <c r="AC77" s="74">
        <f>[3]Calculations!AB45</f>
        <v>0.71043240720800005</v>
      </c>
      <c r="AD77" s="74">
        <f>[3]Calculations!AN45</f>
        <v>0.36475535701394862</v>
      </c>
      <c r="AE77" s="74">
        <f>[3]Calculations!AC45</f>
        <v>0.66873494197000005</v>
      </c>
      <c r="AF77" s="74">
        <f>[3]Calculations!AO45</f>
        <v>0.34334674211244626</v>
      </c>
      <c r="AG77" s="74">
        <f>[3]Calculations!AD45</f>
        <v>0.47041730309699997</v>
      </c>
      <c r="AH77" s="74">
        <f>[3]Calculations!AP45</f>
        <v>0.24152506219560435</v>
      </c>
      <c r="AI77" s="74">
        <f>[3]Calculations!AE45</f>
        <v>13.8026253943</v>
      </c>
      <c r="AJ77" s="74">
        <f>[3]Calculations!AQ45</f>
        <v>7.0866439964550594</v>
      </c>
      <c r="AK77" s="74">
        <f>[3]Calculations!AF45</f>
        <v>82.3828376246</v>
      </c>
      <c r="AL77" s="74">
        <f>[3]Calculations!AR45</f>
        <v>42.29759375375064</v>
      </c>
      <c r="AM77" s="74">
        <f>[3]Calculations!AG45</f>
        <v>0.94836720733299995</v>
      </c>
      <c r="AN77" s="74">
        <f>[3]Calculations!AS45</f>
        <v>0.48691756707797673</v>
      </c>
      <c r="AO77" s="74">
        <f>[3]Calculations!AH45</f>
        <v>30.2087317059</v>
      </c>
      <c r="AP77" s="74">
        <f>[3]Calculations!AT45</f>
        <v>15.509986040231505</v>
      </c>
      <c r="AQ77" s="74">
        <f>[3]Calculations!AI45</f>
        <v>41.552305014399998</v>
      </c>
      <c r="AR77" s="74">
        <f>[3]Calculations!AU45</f>
        <v>21.334085687116563</v>
      </c>
      <c r="AS77" s="74">
        <f>[3]Calculations!AJ45</f>
        <v>0</v>
      </c>
      <c r="AT77" s="74">
        <f>[3]Calculations!AV45</f>
        <v>0</v>
      </c>
      <c r="AU77" s="74">
        <f>[3]Calculations!AK45</f>
        <v>0.82701526997899999</v>
      </c>
      <c r="AV77" s="74">
        <f>[3]Calculations!AW45</f>
        <v>0.4246121756223008</v>
      </c>
      <c r="AW77" s="90"/>
      <c r="AX77" s="90"/>
      <c r="AY77" s="91" t="str">
        <f>[3]Calculations!D45</f>
        <v>Call for Sites 2018</v>
      </c>
    </row>
    <row r="78" spans="2:51" x14ac:dyDescent="0.25">
      <c r="B78" s="32">
        <f>[3]Calculations!A46</f>
        <v>1654</v>
      </c>
      <c r="C78" s="30" t="str">
        <f>[3]Calculations!B46</f>
        <v>Hanging Chadder</v>
      </c>
      <c r="D78" s="30" t="str">
        <f>[3]Calculations!C46</f>
        <v>Residential</v>
      </c>
      <c r="E78" s="38">
        <f>[3]Calculations!E46</f>
        <v>21.7849100014</v>
      </c>
      <c r="F78" s="38">
        <f>[3]Calculations!I46</f>
        <v>21.7849100014</v>
      </c>
      <c r="G78" s="38">
        <f>[3]Calculations!M46</f>
        <v>100</v>
      </c>
      <c r="H78" s="38">
        <f>[3]Calculations!H46</f>
        <v>0</v>
      </c>
      <c r="I78" s="38">
        <f>[3]Calculations!L46</f>
        <v>0</v>
      </c>
      <c r="J78" s="38">
        <f>[3]Calculations!G46</f>
        <v>0</v>
      </c>
      <c r="K78" s="38">
        <f>[3]Calculations!K46</f>
        <v>0</v>
      </c>
      <c r="L78" s="38">
        <f>[3]Calculations!F46</f>
        <v>0</v>
      </c>
      <c r="M78" s="38">
        <f>[3]Calculations!J46</f>
        <v>0</v>
      </c>
      <c r="N78" s="38">
        <f>[3]Calculations!V46</f>
        <v>0</v>
      </c>
      <c r="O78" s="38">
        <f>[3]Calculations!W46</f>
        <v>0</v>
      </c>
      <c r="P78" s="38">
        <f>[3]Calculations!O46</f>
        <v>0.64885499999999996</v>
      </c>
      <c r="Q78" s="38">
        <f>[3]Calculations!S46</f>
        <v>2.9784607783933996</v>
      </c>
      <c r="R78" s="38">
        <f>[3]Calculations!Q46</f>
        <v>0.29956700000000003</v>
      </c>
      <c r="S78" s="38">
        <f>[3]Calculations!T46</f>
        <v>1.375112405700774</v>
      </c>
      <c r="T78" s="38">
        <f>[3]Calculations!R46</f>
        <v>0.11036700000000001</v>
      </c>
      <c r="U78" s="38">
        <f>[3]Calculations!U46</f>
        <v>0.50662132638100099</v>
      </c>
      <c r="V78" s="38" t="str">
        <f>[3]Calculations!X46</f>
        <v>Not Modelled</v>
      </c>
      <c r="W78" s="38" t="str">
        <f>[3]Calculations!Y46</f>
        <v>N/A</v>
      </c>
      <c r="X78" s="38" t="s">
        <v>1056</v>
      </c>
      <c r="Y78" s="73" t="s">
        <v>105</v>
      </c>
      <c r="Z78" s="74" t="s">
        <v>1066</v>
      </c>
      <c r="AA78" s="74">
        <f>[3]Calculations!AA46</f>
        <v>0</v>
      </c>
      <c r="AB78" s="74">
        <f>[3]Calculations!AM46</f>
        <v>0</v>
      </c>
      <c r="AC78" s="74">
        <f>[3]Calculations!AB46</f>
        <v>0.24436633118199999</v>
      </c>
      <c r="AD78" s="74">
        <f>[3]Calculations!AN46</f>
        <v>1.1217229319115656</v>
      </c>
      <c r="AE78" s="74">
        <f>[3]Calculations!AC46</f>
        <v>0.104766331182</v>
      </c>
      <c r="AF78" s="74">
        <f>[3]Calculations!AO46</f>
        <v>0.48091238924221963</v>
      </c>
      <c r="AG78" s="74">
        <f>[3]Calculations!AD46</f>
        <v>0</v>
      </c>
      <c r="AH78" s="74">
        <f>[3]Calculations!AP46</f>
        <v>0</v>
      </c>
      <c r="AI78" s="74">
        <f>[3]Calculations!AE46</f>
        <v>0.61890965002200005</v>
      </c>
      <c r="AJ78" s="74">
        <f>[3]Calculations!AQ46</f>
        <v>2.841001638208402</v>
      </c>
      <c r="AK78" s="74">
        <f>[3]Calculations!AF46</f>
        <v>21.469902289</v>
      </c>
      <c r="AL78" s="74">
        <f>[3]Calculations!AR46</f>
        <v>98.554009576446461</v>
      </c>
      <c r="AM78" s="74">
        <f>[3]Calculations!AG46</f>
        <v>0.240081927</v>
      </c>
      <c r="AN78" s="74">
        <f>[3]Calculations!AS46</f>
        <v>1.1020560882949308</v>
      </c>
      <c r="AO78" s="74">
        <f>[3]Calculations!AH46</f>
        <v>4.2318752648900002</v>
      </c>
      <c r="AP78" s="74">
        <f>[3]Calculations!AT46</f>
        <v>19.425718373948023</v>
      </c>
      <c r="AQ78" s="74">
        <f>[3]Calculations!AI46</f>
        <v>11.9151737153</v>
      </c>
      <c r="AR78" s="74">
        <f>[3]Calculations!AU46</f>
        <v>54.694619874648446</v>
      </c>
      <c r="AS78" s="74">
        <f>[3]Calculations!AJ46</f>
        <v>0</v>
      </c>
      <c r="AT78" s="74">
        <f>[3]Calculations!AV46</f>
        <v>0</v>
      </c>
      <c r="AU78" s="74">
        <f>[3]Calculations!AK46</f>
        <v>0</v>
      </c>
      <c r="AV78" s="74">
        <f>[3]Calculations!AW46</f>
        <v>0</v>
      </c>
      <c r="AW78" s="90"/>
      <c r="AX78" s="90"/>
      <c r="AY78" s="91" t="str">
        <f>[3]Calculations!D46</f>
        <v>Call for Sites 2018</v>
      </c>
    </row>
    <row r="79" spans="2:51" ht="25" x14ac:dyDescent="0.25">
      <c r="B79" s="32">
        <f>[3]Calculations!A47</f>
        <v>1655</v>
      </c>
      <c r="C79" s="30" t="str">
        <f>[3]Calculations!B47</f>
        <v>Beal Valley</v>
      </c>
      <c r="D79" s="30" t="str">
        <f>[3]Calculations!C47</f>
        <v>Residential</v>
      </c>
      <c r="E79" s="38">
        <f>[3]Calculations!E47</f>
        <v>49.558742633999998</v>
      </c>
      <c r="F79" s="38">
        <f>[3]Calculations!I47</f>
        <v>40.076291162231001</v>
      </c>
      <c r="G79" s="38">
        <f>[3]Calculations!M47</f>
        <v>80.866238795042563</v>
      </c>
      <c r="H79" s="38">
        <f>[3]Calculations!H47</f>
        <v>7.2905914305300001</v>
      </c>
      <c r="I79" s="38">
        <f>[3]Calculations!L47</f>
        <v>14.711009688789517</v>
      </c>
      <c r="J79" s="38">
        <f>[3]Calculations!G47</f>
        <v>0.50532011207899996</v>
      </c>
      <c r="K79" s="38">
        <f>[3]Calculations!K47</f>
        <v>1.019638685773119</v>
      </c>
      <c r="L79" s="38">
        <f>[3]Calculations!F47</f>
        <v>1.6865399291600001</v>
      </c>
      <c r="M79" s="38">
        <f>[3]Calculations!J47</f>
        <v>3.4031128303948166</v>
      </c>
      <c r="N79" s="38">
        <f>[3]Calculations!V47</f>
        <v>0</v>
      </c>
      <c r="O79" s="38">
        <f>[3]Calculations!W47</f>
        <v>0</v>
      </c>
      <c r="P79" s="38">
        <f>[3]Calculations!O47</f>
        <v>8.0244099999999996</v>
      </c>
      <c r="Q79" s="38">
        <f>[3]Calculations!S47</f>
        <v>16.19171426374086</v>
      </c>
      <c r="R79" s="38">
        <f>[3]Calculations!Q47</f>
        <v>3.30152</v>
      </c>
      <c r="S79" s="38">
        <f>[3]Calculations!T47</f>
        <v>6.6618316456942912</v>
      </c>
      <c r="T79" s="38">
        <f>[3]Calculations!R47</f>
        <v>1.8304499999999999</v>
      </c>
      <c r="U79" s="38">
        <f>[3]Calculations!U47</f>
        <v>3.6934956431768131</v>
      </c>
      <c r="V79" s="38">
        <f>[3]Calculations!X47</f>
        <v>6.8889043046699996</v>
      </c>
      <c r="W79" s="38">
        <f>[3]Calculations!Y47</f>
        <v>13.900482414466738</v>
      </c>
      <c r="X79" s="38" t="s">
        <v>1056</v>
      </c>
      <c r="Y79" s="73" t="s">
        <v>108</v>
      </c>
      <c r="Z79" s="74" t="s">
        <v>109</v>
      </c>
      <c r="AA79" s="74">
        <f>[3]Calculations!AA47</f>
        <v>1.7070295143100001</v>
      </c>
      <c r="AB79" s="74">
        <f>[3]Calculations!AM47</f>
        <v>3.4444568679167515</v>
      </c>
      <c r="AC79" s="74">
        <f>[3]Calculations!AB47</f>
        <v>0.55966576771900001</v>
      </c>
      <c r="AD79" s="74">
        <f>[3]Calculations!AN47</f>
        <v>1.1292977544895153</v>
      </c>
      <c r="AE79" s="74">
        <f>[3]Calculations!AC47</f>
        <v>0.98742288264</v>
      </c>
      <c r="AF79" s="74">
        <f>[3]Calculations!AO47</f>
        <v>1.9924292469086458</v>
      </c>
      <c r="AG79" s="74">
        <f>[3]Calculations!AD47</f>
        <v>5.0999141580399998</v>
      </c>
      <c r="AH79" s="74">
        <f>[3]Calculations!AP47</f>
        <v>10.290644772212563</v>
      </c>
      <c r="AI79" s="74">
        <f>[3]Calculations!AE47</f>
        <v>10.2241702726</v>
      </c>
      <c r="AJ79" s="74">
        <f>[3]Calculations!AQ47</f>
        <v>20.630406925589881</v>
      </c>
      <c r="AK79" s="74">
        <f>[3]Calculations!AF47</f>
        <v>9.9635833673499992</v>
      </c>
      <c r="AL79" s="74">
        <f>[3]Calculations!AR47</f>
        <v>20.104592727327265</v>
      </c>
      <c r="AM79" s="74">
        <f>[3]Calculations!AG47</f>
        <v>0.87036406716000003</v>
      </c>
      <c r="AN79" s="74">
        <f>[3]Calculations!AS47</f>
        <v>1.7562270971799896</v>
      </c>
      <c r="AO79" s="74">
        <f>[3]Calculations!AH47</f>
        <v>18.401133015100001</v>
      </c>
      <c r="AP79" s="74">
        <f>[3]Calculations!AT47</f>
        <v>37.129943249358831</v>
      </c>
      <c r="AQ79" s="74">
        <f>[3]Calculations!AI47</f>
        <v>16.759348683300001</v>
      </c>
      <c r="AR79" s="74">
        <f>[3]Calculations!AU47</f>
        <v>33.817138596656356</v>
      </c>
      <c r="AS79" s="74">
        <f>[3]Calculations!AJ47</f>
        <v>0</v>
      </c>
      <c r="AT79" s="74">
        <f>[3]Calculations!AV47</f>
        <v>0</v>
      </c>
      <c r="AU79" s="74">
        <f>[3]Calculations!AK47</f>
        <v>6.7344054206499999</v>
      </c>
      <c r="AV79" s="74">
        <f>[3]Calculations!AW47</f>
        <v>13.588733415584741</v>
      </c>
      <c r="AW79" s="90"/>
      <c r="AX79" s="90"/>
      <c r="AY79" s="91" t="str">
        <f>[3]Calculations!D47</f>
        <v>Call for Sites 2018</v>
      </c>
    </row>
    <row r="80" spans="2:51" ht="25" x14ac:dyDescent="0.25">
      <c r="B80" s="32">
        <f>[3]Calculations!A48</f>
        <v>1656</v>
      </c>
      <c r="C80" s="30" t="str">
        <f>[3]Calculations!B48</f>
        <v>Robert Fletchers (A)</v>
      </c>
      <c r="D80" s="30" t="str">
        <f>[3]Calculations!C48</f>
        <v>Residential</v>
      </c>
      <c r="E80" s="38">
        <f>[3]Calculations!E48</f>
        <v>5.3822108671900004</v>
      </c>
      <c r="F80" s="38">
        <f>[3]Calculations!I48</f>
        <v>5.344330210574662</v>
      </c>
      <c r="G80" s="38">
        <f>[3]Calculations!M48</f>
        <v>99.296187801814696</v>
      </c>
      <c r="H80" s="38">
        <f>[3]Calculations!H48</f>
        <v>2.0068873338600001E-5</v>
      </c>
      <c r="I80" s="38">
        <f>[3]Calculations!L48</f>
        <v>3.728741558778384E-4</v>
      </c>
      <c r="J80" s="38">
        <f>[3]Calculations!G48</f>
        <v>2.25017839842E-2</v>
      </c>
      <c r="K80" s="38">
        <f>[3]Calculations!K48</f>
        <v>0.41807696761513102</v>
      </c>
      <c r="L80" s="38">
        <f>[3]Calculations!F48</f>
        <v>1.5358803757800001E-2</v>
      </c>
      <c r="M80" s="38">
        <f>[3]Calculations!J48</f>
        <v>0.28536235641430158</v>
      </c>
      <c r="N80" s="38">
        <f>[3]Calculations!V48</f>
        <v>4.75310352185</v>
      </c>
      <c r="O80" s="38">
        <f>[3]Calculations!W48</f>
        <v>88.311358271467142</v>
      </c>
      <c r="P80" s="38">
        <f>[3]Calculations!O48</f>
        <v>1.758057</v>
      </c>
      <c r="Q80" s="38">
        <f>[3]Calculations!S48</f>
        <v>32.664216311499963</v>
      </c>
      <c r="R80" s="38">
        <f>[3]Calculations!Q48</f>
        <v>0.98313000000000006</v>
      </c>
      <c r="S80" s="38">
        <f>[3]Calculations!T48</f>
        <v>18.266285440304248</v>
      </c>
      <c r="T80" s="38">
        <f>[3]Calculations!R48</f>
        <v>0.79248700000000005</v>
      </c>
      <c r="U80" s="38">
        <f>[3]Calculations!U48</f>
        <v>14.724190849359081</v>
      </c>
      <c r="V80" s="38">
        <f>[3]Calculations!X48</f>
        <v>0.166477035449</v>
      </c>
      <c r="W80" s="38">
        <f>[3]Calculations!Y48</f>
        <v>3.0930976053696693</v>
      </c>
      <c r="X80" s="38" t="s">
        <v>1056</v>
      </c>
      <c r="Y80" s="73" t="s">
        <v>108</v>
      </c>
      <c r="Z80" s="74" t="s">
        <v>109</v>
      </c>
      <c r="AA80" s="74">
        <f>[3]Calculations!AA48</f>
        <v>0</v>
      </c>
      <c r="AB80" s="74">
        <f>[3]Calculations!AM48</f>
        <v>0</v>
      </c>
      <c r="AC80" s="74">
        <f>[3]Calculations!AB48</f>
        <v>0.44803926009</v>
      </c>
      <c r="AD80" s="74">
        <f>[3]Calculations!AN48</f>
        <v>8.3244464244470766</v>
      </c>
      <c r="AE80" s="74">
        <f>[3]Calculations!AC48</f>
        <v>0.36474378098299998</v>
      </c>
      <c r="AF80" s="74">
        <f>[3]Calculations!AO48</f>
        <v>6.7768392949165355</v>
      </c>
      <c r="AG80" s="74">
        <f>[3]Calculations!AD48</f>
        <v>1.92884723513E-2</v>
      </c>
      <c r="AH80" s="74">
        <f>[3]Calculations!AP48</f>
        <v>0.35837451982572216</v>
      </c>
      <c r="AI80" s="74">
        <f>[3]Calculations!AE48</f>
        <v>0.994572988193</v>
      </c>
      <c r="AJ80" s="74">
        <f>[3]Calculations!AQ48</f>
        <v>18.478893018776443</v>
      </c>
      <c r="AK80" s="74">
        <f>[3]Calculations!AF48</f>
        <v>4.82597195548</v>
      </c>
      <c r="AL80" s="74">
        <f>[3]Calculations!AR48</f>
        <v>89.665233759218964</v>
      </c>
      <c r="AM80" s="74">
        <f>[3]Calculations!AG48</f>
        <v>0</v>
      </c>
      <c r="AN80" s="74">
        <f>[3]Calculations!AS48</f>
        <v>0</v>
      </c>
      <c r="AO80" s="74">
        <f>[3]Calculations!AH48</f>
        <v>0</v>
      </c>
      <c r="AP80" s="74">
        <f>[3]Calculations!AT48</f>
        <v>0</v>
      </c>
      <c r="AQ80" s="74">
        <f>[3]Calculations!AI48</f>
        <v>0</v>
      </c>
      <c r="AR80" s="74">
        <f>[3]Calculations!AU48</f>
        <v>0</v>
      </c>
      <c r="AS80" s="74">
        <f>[3]Calculations!AJ48</f>
        <v>0</v>
      </c>
      <c r="AT80" s="74">
        <f>[3]Calculations!AV48</f>
        <v>0</v>
      </c>
      <c r="AU80" s="74">
        <f>[3]Calculations!AK48</f>
        <v>0</v>
      </c>
      <c r="AV80" s="74">
        <f>[3]Calculations!AW48</f>
        <v>0</v>
      </c>
      <c r="AW80" s="90"/>
      <c r="AX80" s="90"/>
      <c r="AY80" s="91" t="str">
        <f>[3]Calculations!D48</f>
        <v>Call for Sites 2018</v>
      </c>
    </row>
    <row r="81" spans="2:51" x14ac:dyDescent="0.25">
      <c r="B81" s="32">
        <f>[3]Calculations!A49</f>
        <v>1657</v>
      </c>
      <c r="C81" s="30" t="str">
        <f>[3]Calculations!B49</f>
        <v>Robert Fletchers (B)</v>
      </c>
      <c r="D81" s="30" t="str">
        <f>[3]Calculations!C49</f>
        <v>Residential</v>
      </c>
      <c r="E81" s="38">
        <f>[3]Calculations!E49</f>
        <v>2.2927908658999998</v>
      </c>
      <c r="F81" s="38">
        <f>[3]Calculations!I49</f>
        <v>2.2927908658999998</v>
      </c>
      <c r="G81" s="38">
        <f>[3]Calculations!M49</f>
        <v>100</v>
      </c>
      <c r="H81" s="38">
        <f>[3]Calculations!H49</f>
        <v>0</v>
      </c>
      <c r="I81" s="38">
        <f>[3]Calculations!L49</f>
        <v>0</v>
      </c>
      <c r="J81" s="38">
        <f>[3]Calculations!G49</f>
        <v>0</v>
      </c>
      <c r="K81" s="38">
        <f>[3]Calculations!K49</f>
        <v>0</v>
      </c>
      <c r="L81" s="38">
        <f>[3]Calculations!F49</f>
        <v>0</v>
      </c>
      <c r="M81" s="38">
        <f>[3]Calculations!J49</f>
        <v>0</v>
      </c>
      <c r="N81" s="38">
        <f>[3]Calculations!V49</f>
        <v>0.403326104357</v>
      </c>
      <c r="O81" s="38">
        <f>[3]Calculations!W49</f>
        <v>17.591055091659243</v>
      </c>
      <c r="P81" s="38">
        <f>[3]Calculations!O49</f>
        <v>1.09336E-2</v>
      </c>
      <c r="Q81" s="38">
        <f>[3]Calculations!S49</f>
        <v>0.47686861294731225</v>
      </c>
      <c r="R81" s="38">
        <f>[3]Calculations!Q49</f>
        <v>0</v>
      </c>
      <c r="S81" s="38">
        <f>[3]Calculations!T49</f>
        <v>0</v>
      </c>
      <c r="T81" s="38">
        <f>[3]Calculations!R49</f>
        <v>0</v>
      </c>
      <c r="U81" s="38">
        <f>[3]Calculations!U49</f>
        <v>0</v>
      </c>
      <c r="V81" s="38" t="str">
        <f>[3]Calculations!X49</f>
        <v>Not Modelled</v>
      </c>
      <c r="W81" s="38" t="str">
        <f>[3]Calculations!Y49</f>
        <v>N/A</v>
      </c>
      <c r="X81" s="38" t="s">
        <v>1056</v>
      </c>
      <c r="Y81" s="73" t="s">
        <v>105</v>
      </c>
      <c r="Z81" s="74" t="s">
        <v>1066</v>
      </c>
      <c r="AA81" s="74">
        <f>[3]Calculations!AA49</f>
        <v>0</v>
      </c>
      <c r="AB81" s="74">
        <f>[3]Calculations!AM49</f>
        <v>0</v>
      </c>
      <c r="AC81" s="74">
        <f>[3]Calculations!AB49</f>
        <v>0</v>
      </c>
      <c r="AD81" s="74">
        <f>[3]Calculations!AN49</f>
        <v>0</v>
      </c>
      <c r="AE81" s="74">
        <f>[3]Calculations!AC49</f>
        <v>0</v>
      </c>
      <c r="AF81" s="74">
        <f>[3]Calculations!AO49</f>
        <v>0</v>
      </c>
      <c r="AG81" s="74">
        <f>[3]Calculations!AD49</f>
        <v>0</v>
      </c>
      <c r="AH81" s="74">
        <f>[3]Calculations!AP49</f>
        <v>0</v>
      </c>
      <c r="AI81" s="74">
        <f>[3]Calculations!AE49</f>
        <v>0.33480243660300002</v>
      </c>
      <c r="AJ81" s="74">
        <f>[3]Calculations!AQ49</f>
        <v>14.602397522705521</v>
      </c>
      <c r="AK81" s="74">
        <f>[3]Calculations!AF49</f>
        <v>2.0859019139599999</v>
      </c>
      <c r="AL81" s="74">
        <f>[3]Calculations!AR49</f>
        <v>90.976545003864146</v>
      </c>
      <c r="AM81" s="74">
        <f>[3]Calculations!AG49</f>
        <v>0</v>
      </c>
      <c r="AN81" s="74">
        <f>[3]Calculations!AS49</f>
        <v>0</v>
      </c>
      <c r="AO81" s="74">
        <f>[3]Calculations!AH49</f>
        <v>0</v>
      </c>
      <c r="AP81" s="74">
        <f>[3]Calculations!AT49</f>
        <v>0</v>
      </c>
      <c r="AQ81" s="74">
        <f>[3]Calculations!AI49</f>
        <v>0</v>
      </c>
      <c r="AR81" s="74">
        <f>[3]Calculations!AU49</f>
        <v>0</v>
      </c>
      <c r="AS81" s="74">
        <f>[3]Calculations!AJ49</f>
        <v>0</v>
      </c>
      <c r="AT81" s="74">
        <f>[3]Calculations!AV49</f>
        <v>0</v>
      </c>
      <c r="AU81" s="74">
        <f>[3]Calculations!AK49</f>
        <v>0</v>
      </c>
      <c r="AV81" s="74">
        <f>[3]Calculations!AW49</f>
        <v>0</v>
      </c>
      <c r="AW81" s="90"/>
      <c r="AX81" s="90"/>
      <c r="AY81" s="91" t="str">
        <f>[3]Calculations!D49</f>
        <v>Call for Sites 2018</v>
      </c>
    </row>
    <row r="82" spans="2:51" x14ac:dyDescent="0.25">
      <c r="B82" s="32">
        <f>[3]Calculations!A50</f>
        <v>1658</v>
      </c>
      <c r="C82" s="30" t="str">
        <f>[3]Calculations!B50</f>
        <v>Robert Fletchers (C)</v>
      </c>
      <c r="D82" s="30" t="str">
        <f>[3]Calculations!C50</f>
        <v>Residential</v>
      </c>
      <c r="E82" s="38">
        <f>[3]Calculations!E50</f>
        <v>11.543392386800001</v>
      </c>
      <c r="F82" s="38">
        <f>[3]Calculations!I50</f>
        <v>9.1732221885141811</v>
      </c>
      <c r="G82" s="38">
        <f>[3]Calculations!M50</f>
        <v>79.467299396353056</v>
      </c>
      <c r="H82" s="38">
        <f>[3]Calculations!H50</f>
        <v>2.2668189922000001E-4</v>
      </c>
      <c r="I82" s="38">
        <f>[3]Calculations!L50</f>
        <v>1.9637372760473197E-3</v>
      </c>
      <c r="J82" s="38">
        <f>[3]Calculations!G50</f>
        <v>2.3377832306099999</v>
      </c>
      <c r="K82" s="38">
        <f>[3]Calculations!K50</f>
        <v>20.252133448077892</v>
      </c>
      <c r="L82" s="38">
        <f>[3]Calculations!F50</f>
        <v>3.2160285776600003E-2</v>
      </c>
      <c r="M82" s="38">
        <f>[3]Calculations!J50</f>
        <v>0.27860341829301111</v>
      </c>
      <c r="N82" s="38">
        <f>[3]Calculations!V50</f>
        <v>6.3333845098800001</v>
      </c>
      <c r="O82" s="38">
        <f>[3]Calculations!W50</f>
        <v>54.865886020839916</v>
      </c>
      <c r="P82" s="38">
        <f>[3]Calculations!O50</f>
        <v>2.1987969999999999</v>
      </c>
      <c r="Q82" s="38">
        <f>[3]Calculations!S50</f>
        <v>19.048100647729424</v>
      </c>
      <c r="R82" s="38">
        <f>[3]Calculations!Q50</f>
        <v>0.68162699999999998</v>
      </c>
      <c r="S82" s="38">
        <f>[3]Calculations!T50</f>
        <v>5.9049105943885971</v>
      </c>
      <c r="T82" s="38">
        <f>[3]Calculations!R50</f>
        <v>0.256463</v>
      </c>
      <c r="U82" s="38">
        <f>[3]Calculations!U50</f>
        <v>2.2217298988577077</v>
      </c>
      <c r="V82" s="38">
        <f>[3]Calculations!X50</f>
        <v>2.5537549784499999E-2</v>
      </c>
      <c r="W82" s="38">
        <f>[3]Calculations!Y50</f>
        <v>0.22123089061498483</v>
      </c>
      <c r="X82" s="38" t="s">
        <v>1056</v>
      </c>
      <c r="Y82" s="73" t="s">
        <v>102</v>
      </c>
      <c r="Z82" s="74" t="s">
        <v>1070</v>
      </c>
      <c r="AA82" s="74">
        <f>[3]Calculations!AA50</f>
        <v>3.6399225344800001E-2</v>
      </c>
      <c r="AB82" s="74">
        <f>[3]Calculations!AM50</f>
        <v>0.31532520185680363</v>
      </c>
      <c r="AC82" s="74">
        <f>[3]Calculations!AB50</f>
        <v>0.25255359018700002</v>
      </c>
      <c r="AD82" s="74">
        <f>[3]Calculations!AN50</f>
        <v>2.1878628199089714</v>
      </c>
      <c r="AE82" s="74">
        <f>[3]Calculations!AC50</f>
        <v>0.108847406216</v>
      </c>
      <c r="AF82" s="74">
        <f>[3]Calculations!AO50</f>
        <v>0.94294123052135215</v>
      </c>
      <c r="AG82" s="74">
        <f>[3]Calculations!AD50</f>
        <v>2.1380321288399999</v>
      </c>
      <c r="AH82" s="74">
        <f>[3]Calculations!AP50</f>
        <v>18.521696717897797</v>
      </c>
      <c r="AI82" s="74">
        <f>[3]Calculations!AE50</f>
        <v>0.60651380941800004</v>
      </c>
      <c r="AJ82" s="74">
        <f>[3]Calculations!AQ50</f>
        <v>5.2542076808508682</v>
      </c>
      <c r="AK82" s="74">
        <f>[3]Calculations!AF50</f>
        <v>7.25075090118</v>
      </c>
      <c r="AL82" s="74">
        <f>[3]Calculations!AR50</f>
        <v>62.81299862483506</v>
      </c>
      <c r="AM82" s="74">
        <f>[3]Calculations!AG50</f>
        <v>0</v>
      </c>
      <c r="AN82" s="74">
        <f>[3]Calculations!AS50</f>
        <v>0</v>
      </c>
      <c r="AO82" s="74">
        <f>[3]Calculations!AH50</f>
        <v>0</v>
      </c>
      <c r="AP82" s="74">
        <f>[3]Calculations!AT50</f>
        <v>0</v>
      </c>
      <c r="AQ82" s="74">
        <f>[3]Calculations!AI50</f>
        <v>0</v>
      </c>
      <c r="AR82" s="74">
        <f>[3]Calculations!AU50</f>
        <v>0</v>
      </c>
      <c r="AS82" s="74">
        <f>[3]Calculations!AJ50</f>
        <v>0</v>
      </c>
      <c r="AT82" s="74">
        <f>[3]Calculations!AV50</f>
        <v>0</v>
      </c>
      <c r="AU82" s="74">
        <f>[3]Calculations!AK50</f>
        <v>0</v>
      </c>
      <c r="AV82" s="74">
        <f>[3]Calculations!AW50</f>
        <v>0</v>
      </c>
      <c r="AW82" s="90"/>
      <c r="AX82" s="90"/>
      <c r="AY82" s="91" t="str">
        <f>[3]Calculations!D50</f>
        <v>Call for Sites 2018</v>
      </c>
    </row>
    <row r="83" spans="2:51" ht="25" x14ac:dyDescent="0.25">
      <c r="B83" s="32">
        <f>[3]Calculations!A51</f>
        <v>1659</v>
      </c>
      <c r="C83" s="30" t="str">
        <f>[3]Calculations!B51</f>
        <v>Robert Fletchers (D)</v>
      </c>
      <c r="D83" s="30" t="str">
        <f>[3]Calculations!C51</f>
        <v>Residential</v>
      </c>
      <c r="E83" s="38">
        <f>[3]Calculations!E51</f>
        <v>1.38609621207</v>
      </c>
      <c r="F83" s="38">
        <f>[3]Calculations!I51</f>
        <v>1.330931667031453</v>
      </c>
      <c r="G83" s="38">
        <f>[3]Calculations!M51</f>
        <v>96.020150364875164</v>
      </c>
      <c r="H83" s="38">
        <f>[3]Calculations!H51</f>
        <v>3.30852760307E-4</v>
      </c>
      <c r="I83" s="38">
        <f>[3]Calculations!L51</f>
        <v>2.3869393583646228E-2</v>
      </c>
      <c r="J83" s="38">
        <f>[3]Calculations!G51</f>
        <v>9.4973407522399994E-3</v>
      </c>
      <c r="K83" s="38">
        <f>[3]Calculations!K51</f>
        <v>0.68518625688015145</v>
      </c>
      <c r="L83" s="38">
        <f>[3]Calculations!F51</f>
        <v>4.5336351525999997E-2</v>
      </c>
      <c r="M83" s="38">
        <f>[3]Calculations!J51</f>
        <v>3.270793984661033</v>
      </c>
      <c r="N83" s="38">
        <f>[3]Calculations!V51</f>
        <v>1.38609621207</v>
      </c>
      <c r="O83" s="38">
        <f>[3]Calculations!W51</f>
        <v>100</v>
      </c>
      <c r="P83" s="38">
        <f>[3]Calculations!O51</f>
        <v>0.87416430000000012</v>
      </c>
      <c r="Q83" s="38">
        <f>[3]Calculations!S51</f>
        <v>63.066639414194825</v>
      </c>
      <c r="R83" s="38">
        <f>[3]Calculations!Q51</f>
        <v>0.23702830000000003</v>
      </c>
      <c r="S83" s="38">
        <f>[3]Calculations!T51</f>
        <v>17.100421885290437</v>
      </c>
      <c r="T83" s="38">
        <f>[3]Calculations!R51</f>
        <v>0.15220800000000001</v>
      </c>
      <c r="U83" s="38">
        <f>[3]Calculations!U51</f>
        <v>10.98105590900448</v>
      </c>
      <c r="V83" s="38">
        <f>[3]Calculations!X51</f>
        <v>9.6688515628000002E-2</v>
      </c>
      <c r="W83" s="38">
        <f>[3]Calculations!Y51</f>
        <v>6.9755991529336256</v>
      </c>
      <c r="X83" s="38" t="s">
        <v>1056</v>
      </c>
      <c r="Y83" s="73" t="s">
        <v>108</v>
      </c>
      <c r="Z83" s="74" t="s">
        <v>109</v>
      </c>
      <c r="AA83" s="74">
        <f>[3]Calculations!AA51</f>
        <v>2.0517020067699999E-2</v>
      </c>
      <c r="AB83" s="74">
        <f>[3]Calculations!AM51</f>
        <v>1.4802017269104157</v>
      </c>
      <c r="AC83" s="74">
        <f>[3]Calculations!AB51</f>
        <v>0</v>
      </c>
      <c r="AD83" s="74">
        <f>[3]Calculations!AN51</f>
        <v>0</v>
      </c>
      <c r="AE83" s="74">
        <f>[3]Calculations!AC51</f>
        <v>1.72E-2</v>
      </c>
      <c r="AF83" s="74">
        <f>[3]Calculations!AO51</f>
        <v>1.2408951016692753</v>
      </c>
      <c r="AG83" s="74">
        <f>[3]Calculations!AD51</f>
        <v>0</v>
      </c>
      <c r="AH83" s="74">
        <f>[3]Calculations!AP51</f>
        <v>0</v>
      </c>
      <c r="AI83" s="74">
        <f>[3]Calculations!AE51</f>
        <v>0</v>
      </c>
      <c r="AJ83" s="74">
        <f>[3]Calculations!AQ51</f>
        <v>0</v>
      </c>
      <c r="AK83" s="74">
        <f>[3]Calculations!AF51</f>
        <v>0</v>
      </c>
      <c r="AL83" s="74">
        <f>[3]Calculations!AR51</f>
        <v>0</v>
      </c>
      <c r="AM83" s="74">
        <f>[3]Calculations!AG51</f>
        <v>0</v>
      </c>
      <c r="AN83" s="74">
        <f>[3]Calculations!AS51</f>
        <v>0</v>
      </c>
      <c r="AO83" s="74">
        <f>[3]Calculations!AH51</f>
        <v>0</v>
      </c>
      <c r="AP83" s="74">
        <f>[3]Calculations!AT51</f>
        <v>0</v>
      </c>
      <c r="AQ83" s="74">
        <f>[3]Calculations!AI51</f>
        <v>0</v>
      </c>
      <c r="AR83" s="74">
        <f>[3]Calculations!AU51</f>
        <v>0</v>
      </c>
      <c r="AS83" s="74">
        <f>[3]Calculations!AJ51</f>
        <v>0</v>
      </c>
      <c r="AT83" s="74">
        <f>[3]Calculations!AV51</f>
        <v>0</v>
      </c>
      <c r="AU83" s="74">
        <f>[3]Calculations!AK51</f>
        <v>0</v>
      </c>
      <c r="AV83" s="74">
        <f>[3]Calculations!AW51</f>
        <v>0</v>
      </c>
      <c r="AW83" s="90"/>
      <c r="AX83" s="90"/>
      <c r="AY83" s="91" t="str">
        <f>[3]Calculations!D51</f>
        <v>Call for Sites 2018</v>
      </c>
    </row>
    <row r="84" spans="2:51" ht="25" x14ac:dyDescent="0.25">
      <c r="B84" s="32">
        <f>[3]Calculations!A52</f>
        <v>1689</v>
      </c>
      <c r="C84" s="30" t="str">
        <f>[3]Calculations!B52</f>
        <v>Broadbent Moss (A)</v>
      </c>
      <c r="D84" s="30" t="str">
        <f>[3]Calculations!C52</f>
        <v>Industrial and Warehousing</v>
      </c>
      <c r="E84" s="38">
        <f>[3]Calculations!E52</f>
        <v>12.5868410261</v>
      </c>
      <c r="F84" s="38">
        <f>[3]Calculations!I52</f>
        <v>12.2312277651522</v>
      </c>
      <c r="G84" s="38">
        <f>[3]Calculations!M52</f>
        <v>97.174721916242504</v>
      </c>
      <c r="H84" s="38">
        <f>[3]Calculations!H52</f>
        <v>0.20315258287400001</v>
      </c>
      <c r="I84" s="38">
        <f>[3]Calculations!L52</f>
        <v>1.6140076962340588</v>
      </c>
      <c r="J84" s="38">
        <f>[3]Calculations!G52</f>
        <v>5.7114800767399998E-2</v>
      </c>
      <c r="K84" s="38">
        <f>[3]Calculations!K52</f>
        <v>0.45376596597166108</v>
      </c>
      <c r="L84" s="38">
        <f>[3]Calculations!F52</f>
        <v>9.5345877306399998E-2</v>
      </c>
      <c r="M84" s="38">
        <f>[3]Calculations!J52</f>
        <v>0.75750442155177256</v>
      </c>
      <c r="N84" s="38">
        <f>[3]Calculations!V52</f>
        <v>0</v>
      </c>
      <c r="O84" s="38">
        <f>[3]Calculations!W52</f>
        <v>0</v>
      </c>
      <c r="P84" s="38">
        <f>[3]Calculations!O52</f>
        <v>1.5626279999999999</v>
      </c>
      <c r="Q84" s="38">
        <f>[3]Calculations!S52</f>
        <v>12.414775055629475</v>
      </c>
      <c r="R84" s="38">
        <f>[3]Calculations!Q52</f>
        <v>0.511328</v>
      </c>
      <c r="S84" s="38">
        <f>[3]Calculations!T52</f>
        <v>4.0624013518539979</v>
      </c>
      <c r="T84" s="38">
        <f>[3]Calculations!R52</f>
        <v>0.32150800000000002</v>
      </c>
      <c r="U84" s="38">
        <f>[3]Calculations!U52</f>
        <v>2.5543184293288754</v>
      </c>
      <c r="V84" s="38">
        <f>[3]Calculations!X52</f>
        <v>6.8711249407099995E-2</v>
      </c>
      <c r="W84" s="38">
        <f>[3]Calculations!Y52</f>
        <v>0.54589749139296151</v>
      </c>
      <c r="X84" s="38" t="s">
        <v>1068</v>
      </c>
      <c r="Y84" s="73" t="s">
        <v>108</v>
      </c>
      <c r="Z84" s="74" t="s">
        <v>109</v>
      </c>
      <c r="AA84" s="74">
        <f>[3]Calculations!AA52</f>
        <v>0.118288020996</v>
      </c>
      <c r="AB84" s="74">
        <f>[3]Calculations!AM52</f>
        <v>0.93977528397092369</v>
      </c>
      <c r="AC84" s="74">
        <f>[3]Calculations!AB52</f>
        <v>0.239143216962</v>
      </c>
      <c r="AD84" s="74">
        <f>[3]Calculations!AN52</f>
        <v>1.8999462729855254</v>
      </c>
      <c r="AE84" s="74">
        <f>[3]Calculations!AC52</f>
        <v>0.16474321696200001</v>
      </c>
      <c r="AF84" s="74">
        <f>[3]Calculations!AO52</f>
        <v>1.3088527663167384</v>
      </c>
      <c r="AG84" s="74">
        <f>[3]Calculations!AD52</f>
        <v>0.32956800908099998</v>
      </c>
      <c r="AH84" s="74">
        <f>[3]Calculations!AP52</f>
        <v>2.6183536313647693</v>
      </c>
      <c r="AI84" s="74">
        <f>[3]Calculations!AE52</f>
        <v>0.57173953756100004</v>
      </c>
      <c r="AJ84" s="74">
        <f>[3]Calculations!AQ52</f>
        <v>4.5423592494371245</v>
      </c>
      <c r="AK84" s="74">
        <f>[3]Calculations!AF52</f>
        <v>8.5336473355500004</v>
      </c>
      <c r="AL84" s="74">
        <f>[3]Calculations!AR52</f>
        <v>67.79816570221773</v>
      </c>
      <c r="AM84" s="74">
        <f>[3]Calculations!AG52</f>
        <v>0.45580488180000001</v>
      </c>
      <c r="AN84" s="74">
        <f>[3]Calculations!AS52</f>
        <v>3.6212809938160473</v>
      </c>
      <c r="AO84" s="74">
        <f>[3]Calculations!AH52</f>
        <v>3.2887878770899999</v>
      </c>
      <c r="AP84" s="74">
        <f>[3]Calculations!AT52</f>
        <v>26.128779018265096</v>
      </c>
      <c r="AQ84" s="74">
        <f>[3]Calculations!AI52</f>
        <v>9.2031274932000002</v>
      </c>
      <c r="AR84" s="74">
        <f>[3]Calculations!AU52</f>
        <v>73.117055138111681</v>
      </c>
      <c r="AS84" s="74">
        <f>[3]Calculations!AJ52</f>
        <v>0</v>
      </c>
      <c r="AT84" s="74">
        <f>[3]Calculations!AV52</f>
        <v>0</v>
      </c>
      <c r="AU84" s="74">
        <f>[3]Calculations!AK52</f>
        <v>0.36225071713599999</v>
      </c>
      <c r="AV84" s="74">
        <f>[3]Calculations!AW52</f>
        <v>2.878011380177433</v>
      </c>
      <c r="AW84" s="90"/>
      <c r="AX84" s="90"/>
      <c r="AY84" s="91" t="str">
        <f>[3]Calculations!D52</f>
        <v>Call for Sites 2018</v>
      </c>
    </row>
    <row r="85" spans="2:51" ht="25" x14ac:dyDescent="0.25">
      <c r="B85" s="32">
        <f>[3]Calculations!A53</f>
        <v>1690</v>
      </c>
      <c r="C85" s="30" t="str">
        <f>[3]Calculations!B53</f>
        <v>Broadbent Moss (B)</v>
      </c>
      <c r="D85" s="30" t="str">
        <f>[3]Calculations!C53</f>
        <v>Residential / Industry and warehousing</v>
      </c>
      <c r="E85" s="38">
        <f>[3]Calculations!E53</f>
        <v>61.692429259299999</v>
      </c>
      <c r="F85" s="38">
        <f>[3]Calculations!I53</f>
        <v>55.920797549618001</v>
      </c>
      <c r="G85" s="38">
        <f>[3]Calculations!M53</f>
        <v>90.644505688983003</v>
      </c>
      <c r="H85" s="38">
        <f>[3]Calculations!H53</f>
        <v>2.7121307483099999</v>
      </c>
      <c r="I85" s="38">
        <f>[3]Calculations!L53</f>
        <v>4.3962132483235816</v>
      </c>
      <c r="J85" s="38">
        <f>[3]Calculations!G53</f>
        <v>0.42959543813200002</v>
      </c>
      <c r="K85" s="38">
        <f>[3]Calculations!K53</f>
        <v>0.69635033551096459</v>
      </c>
      <c r="L85" s="38">
        <f>[3]Calculations!F53</f>
        <v>2.6299055232400002</v>
      </c>
      <c r="M85" s="38">
        <f>[3]Calculations!J53</f>
        <v>4.2629307271824572</v>
      </c>
      <c r="N85" s="38">
        <f>[3]Calculations!V53</f>
        <v>0</v>
      </c>
      <c r="O85" s="38">
        <f>[3]Calculations!W53</f>
        <v>0</v>
      </c>
      <c r="P85" s="38">
        <f>[3]Calculations!O53</f>
        <v>8.666129999999999</v>
      </c>
      <c r="Q85" s="38">
        <f>[3]Calculations!S53</f>
        <v>14.047315212009744</v>
      </c>
      <c r="R85" s="38">
        <f>[3]Calculations!Q53</f>
        <v>5.07308</v>
      </c>
      <c r="S85" s="38">
        <f>[3]Calculations!T53</f>
        <v>8.2231808033969482</v>
      </c>
      <c r="T85" s="38">
        <f>[3]Calculations!R53</f>
        <v>3.0932499999999998</v>
      </c>
      <c r="U85" s="38">
        <f>[3]Calculations!U53</f>
        <v>5.0139863791045309</v>
      </c>
      <c r="V85" s="38">
        <f>[3]Calculations!X53</f>
        <v>0.21172092541699999</v>
      </c>
      <c r="W85" s="38">
        <f>[3]Calculations!Y53</f>
        <v>0.34318785620698106</v>
      </c>
      <c r="X85" s="38" t="s">
        <v>1056</v>
      </c>
      <c r="Y85" s="73" t="s">
        <v>108</v>
      </c>
      <c r="Z85" s="74" t="s">
        <v>109</v>
      </c>
      <c r="AA85" s="74">
        <f>[3]Calculations!AA53</f>
        <v>2.4781463560499999</v>
      </c>
      <c r="AB85" s="74">
        <f>[3]Calculations!AM53</f>
        <v>4.0169375493937531</v>
      </c>
      <c r="AC85" s="74">
        <f>[3]Calculations!AB53</f>
        <v>0.1852</v>
      </c>
      <c r="AD85" s="74">
        <f>[3]Calculations!AN53</f>
        <v>0.3001989096937393</v>
      </c>
      <c r="AE85" s="74">
        <f>[3]Calculations!AC53</f>
        <v>0.68</v>
      </c>
      <c r="AF85" s="74">
        <f>[3]Calculations!AO53</f>
        <v>1.1022422170180493</v>
      </c>
      <c r="AG85" s="74">
        <f>[3]Calculations!AD53</f>
        <v>5.0627068312599999</v>
      </c>
      <c r="AH85" s="74">
        <f>[3]Calculations!AP53</f>
        <v>8.2063664732359491</v>
      </c>
      <c r="AI85" s="74">
        <f>[3]Calculations!AE53</f>
        <v>16.242880074999999</v>
      </c>
      <c r="AJ85" s="74">
        <f>[3]Calculations!AQ53</f>
        <v>26.328806095038672</v>
      </c>
      <c r="AK85" s="74">
        <f>[3]Calculations!AF53</f>
        <v>5.3973479342199999</v>
      </c>
      <c r="AL85" s="74">
        <f>[3]Calculations!AR53</f>
        <v>8.7488011074006486</v>
      </c>
      <c r="AM85" s="74">
        <f>[3]Calculations!AG53</f>
        <v>0.51800000000000002</v>
      </c>
      <c r="AN85" s="74">
        <f>[3]Calculations!AS53</f>
        <v>0.83964921825786698</v>
      </c>
      <c r="AO85" s="74">
        <f>[3]Calculations!AH53</f>
        <v>0</v>
      </c>
      <c r="AP85" s="74">
        <f>[3]Calculations!AT53</f>
        <v>0</v>
      </c>
      <c r="AQ85" s="74">
        <f>[3]Calculations!AI53</f>
        <v>20.363539114799998</v>
      </c>
      <c r="AR85" s="74">
        <f>[3]Calculations!AU53</f>
        <v>33.008165441516049</v>
      </c>
      <c r="AS85" s="74">
        <f>[3]Calculations!AJ53</f>
        <v>0</v>
      </c>
      <c r="AT85" s="74">
        <f>[3]Calculations!AV53</f>
        <v>0</v>
      </c>
      <c r="AU85" s="74">
        <f>[3]Calculations!AK53</f>
        <v>3.3317938849500002</v>
      </c>
      <c r="AV85" s="74">
        <f>[3]Calculations!AW53</f>
        <v>5.4006527623448051</v>
      </c>
      <c r="AW85" s="90"/>
      <c r="AX85" s="90"/>
      <c r="AY85" s="91" t="str">
        <f>[3]Calculations!D53</f>
        <v>Call for Sites 2018</v>
      </c>
    </row>
    <row r="86" spans="2:51" ht="25" x14ac:dyDescent="0.25">
      <c r="B86" s="32">
        <f>[3]Calculations!A54</f>
        <v>1691</v>
      </c>
      <c r="C86" s="30" t="str">
        <f>[3]Calculations!B54</f>
        <v>Broadbent Moss (C)</v>
      </c>
      <c r="D86" s="30" t="str">
        <f>[3]Calculations!C54</f>
        <v>Residential / Industry and warehousing</v>
      </c>
      <c r="E86" s="38">
        <f>[3]Calculations!E54</f>
        <v>6.6049251522499999</v>
      </c>
      <c r="F86" s="38">
        <f>[3]Calculations!I54</f>
        <v>3.4422043226680001</v>
      </c>
      <c r="G86" s="38">
        <f>[3]Calculations!M54</f>
        <v>52.115720365058138</v>
      </c>
      <c r="H86" s="38">
        <f>[3]Calculations!H54</f>
        <v>1.7733459893400001</v>
      </c>
      <c r="I86" s="38">
        <f>[3]Calculations!L54</f>
        <v>26.848843074866657</v>
      </c>
      <c r="J86" s="38">
        <f>[3]Calculations!G54</f>
        <v>1.10161100424</v>
      </c>
      <c r="K86" s="38">
        <f>[3]Calculations!K54</f>
        <v>16.678629641468852</v>
      </c>
      <c r="L86" s="38">
        <f>[3]Calculations!F54</f>
        <v>0.28776383600200001</v>
      </c>
      <c r="M86" s="38">
        <f>[3]Calculations!J54</f>
        <v>4.3568069186063649</v>
      </c>
      <c r="N86" s="38">
        <f>[3]Calculations!V54</f>
        <v>0</v>
      </c>
      <c r="O86" s="38">
        <f>[3]Calculations!W54</f>
        <v>0</v>
      </c>
      <c r="P86" s="38">
        <f>[3]Calculations!O54</f>
        <v>2.6869629999999995</v>
      </c>
      <c r="Q86" s="38">
        <f>[3]Calculations!S54</f>
        <v>40.681202860938889</v>
      </c>
      <c r="R86" s="38">
        <f>[3]Calculations!Q54</f>
        <v>1.5845829999999999</v>
      </c>
      <c r="S86" s="38">
        <f>[3]Calculations!T54</f>
        <v>23.990930456800164</v>
      </c>
      <c r="T86" s="38">
        <f>[3]Calculations!R54</f>
        <v>0.92094399999999998</v>
      </c>
      <c r="U86" s="38">
        <f>[3]Calculations!U54</f>
        <v>13.943291994554638</v>
      </c>
      <c r="V86" s="38">
        <f>[3]Calculations!X54</f>
        <v>1.59745508504</v>
      </c>
      <c r="W86" s="38">
        <f>[3]Calculations!Y54</f>
        <v>24.185816617404349</v>
      </c>
      <c r="X86" s="38" t="s">
        <v>1056</v>
      </c>
      <c r="Y86" s="73" t="s">
        <v>102</v>
      </c>
      <c r="Z86" s="74" t="s">
        <v>1070</v>
      </c>
      <c r="AA86" s="74">
        <f>[3]Calculations!AA54</f>
        <v>1.6071278574900001</v>
      </c>
      <c r="AB86" s="74">
        <f>[3]Calculations!AM54</f>
        <v>24.332264491180862</v>
      </c>
      <c r="AC86" s="74">
        <f>[3]Calculations!AB54</f>
        <v>8.0287500001499992E-3</v>
      </c>
      <c r="AD86" s="74">
        <f>[3]Calculations!AN54</f>
        <v>0.12155701715128393</v>
      </c>
      <c r="AE86" s="74">
        <f>[3]Calculations!AC54</f>
        <v>5.00287500001E-2</v>
      </c>
      <c r="AF86" s="74">
        <f>[3]Calculations!AO54</f>
        <v>0.75744613068109434</v>
      </c>
      <c r="AG86" s="74">
        <f>[3]Calculations!AD54</f>
        <v>0.62104000980200003</v>
      </c>
      <c r="AH86" s="74">
        <f>[3]Calculations!AP54</f>
        <v>9.4026805071430637</v>
      </c>
      <c r="AI86" s="74">
        <f>[3]Calculations!AE54</f>
        <v>0</v>
      </c>
      <c r="AJ86" s="74">
        <f>[3]Calculations!AQ54</f>
        <v>0</v>
      </c>
      <c r="AK86" s="74">
        <f>[3]Calculations!AF54</f>
        <v>0.92493634037100003</v>
      </c>
      <c r="AL86" s="74">
        <f>[3]Calculations!AR54</f>
        <v>14.003736894064817</v>
      </c>
      <c r="AM86" s="74">
        <f>[3]Calculations!AG54</f>
        <v>6.6428750000099998E-2</v>
      </c>
      <c r="AN86" s="74">
        <f>[3]Calculations!AS54</f>
        <v>1.0057456892977921</v>
      </c>
      <c r="AO86" s="74">
        <f>[3]Calculations!AH54</f>
        <v>6.80083730163E-4</v>
      </c>
      <c r="AP86" s="74">
        <f>[3]Calculations!AT54</f>
        <v>1.0296615245235992E-2</v>
      </c>
      <c r="AQ86" s="74">
        <f>[3]Calculations!AI54</f>
        <v>4.8179322894199998</v>
      </c>
      <c r="AR86" s="74">
        <f>[3]Calculations!AU54</f>
        <v>72.944540299275729</v>
      </c>
      <c r="AS86" s="74">
        <f>[3]Calculations!AJ54</f>
        <v>0</v>
      </c>
      <c r="AT86" s="74">
        <f>[3]Calculations!AV54</f>
        <v>0</v>
      </c>
      <c r="AU86" s="74">
        <f>[3]Calculations!AK54</f>
        <v>0.11005057188300001</v>
      </c>
      <c r="AV86" s="74">
        <f>[3]Calculations!AW54</f>
        <v>1.666189538052687</v>
      </c>
      <c r="AW86" s="90"/>
      <c r="AX86" s="90"/>
      <c r="AY86" s="91" t="str">
        <f>[3]Calculations!D54</f>
        <v>Call for Sites 2018</v>
      </c>
    </row>
    <row r="87" spans="2:51" x14ac:dyDescent="0.25">
      <c r="B87" s="32">
        <f>[3]Calculations!A55</f>
        <v>1692</v>
      </c>
      <c r="C87" s="30" t="str">
        <f>[3]Calculations!B55</f>
        <v>Cowlishaw</v>
      </c>
      <c r="D87" s="30" t="str">
        <f>[3]Calculations!C55</f>
        <v>Residential</v>
      </c>
      <c r="E87" s="38">
        <f>[3]Calculations!E55</f>
        <v>32.309067973099999</v>
      </c>
      <c r="F87" s="38">
        <f>[3]Calculations!I55</f>
        <v>32.309067973099999</v>
      </c>
      <c r="G87" s="38">
        <f>[3]Calculations!M55</f>
        <v>100</v>
      </c>
      <c r="H87" s="38">
        <f>[3]Calculations!H55</f>
        <v>0</v>
      </c>
      <c r="I87" s="38">
        <f>[3]Calculations!L55</f>
        <v>0</v>
      </c>
      <c r="J87" s="38">
        <f>[3]Calculations!G55</f>
        <v>0</v>
      </c>
      <c r="K87" s="38">
        <f>[3]Calculations!K55</f>
        <v>0</v>
      </c>
      <c r="L87" s="38">
        <f>[3]Calculations!F55</f>
        <v>0</v>
      </c>
      <c r="M87" s="38">
        <f>[3]Calculations!J55</f>
        <v>0</v>
      </c>
      <c r="N87" s="38">
        <f>[3]Calculations!V55</f>
        <v>0</v>
      </c>
      <c r="O87" s="38">
        <f>[3]Calculations!W55</f>
        <v>0</v>
      </c>
      <c r="P87" s="38">
        <f>[3]Calculations!O55</f>
        <v>4.2031749999999999</v>
      </c>
      <c r="Q87" s="38">
        <f>[3]Calculations!S55</f>
        <v>13.009273444531097</v>
      </c>
      <c r="R87" s="38">
        <f>[3]Calculations!Q55</f>
        <v>1.915705</v>
      </c>
      <c r="S87" s="38">
        <f>[3]Calculations!T55</f>
        <v>5.929310624481599</v>
      </c>
      <c r="T87" s="38">
        <f>[3]Calculations!R55</f>
        <v>1.15615</v>
      </c>
      <c r="U87" s="38">
        <f>[3]Calculations!U55</f>
        <v>3.5784071548043155</v>
      </c>
      <c r="V87" s="38" t="str">
        <f>[3]Calculations!X55</f>
        <v>Not Modelled</v>
      </c>
      <c r="W87" s="38" t="str">
        <f>[3]Calculations!Y55</f>
        <v>N/A</v>
      </c>
      <c r="X87" s="38" t="s">
        <v>1056</v>
      </c>
      <c r="Y87" s="73" t="s">
        <v>105</v>
      </c>
      <c r="Z87" s="74" t="s">
        <v>1066</v>
      </c>
      <c r="AA87" s="74">
        <f>[3]Calculations!AA55</f>
        <v>0</v>
      </c>
      <c r="AB87" s="74">
        <f>[3]Calculations!AM55</f>
        <v>0</v>
      </c>
      <c r="AC87" s="74">
        <f>[3]Calculations!AB55</f>
        <v>0.18640000000000001</v>
      </c>
      <c r="AD87" s="74">
        <f>[3]Calculations!AN55</f>
        <v>0.57692781529691162</v>
      </c>
      <c r="AE87" s="74">
        <f>[3]Calculations!AC55</f>
        <v>0.55840000000000001</v>
      </c>
      <c r="AF87" s="74">
        <f>[3]Calculations!AO55</f>
        <v>1.7283073608465422</v>
      </c>
      <c r="AG87" s="74">
        <f>[3]Calculations!AD55</f>
        <v>0</v>
      </c>
      <c r="AH87" s="74">
        <f>[3]Calculations!AP55</f>
        <v>0</v>
      </c>
      <c r="AI87" s="74">
        <f>[3]Calculations!AE55</f>
        <v>0.40492661806399999</v>
      </c>
      <c r="AJ87" s="74">
        <f>[3]Calculations!AQ55</f>
        <v>1.2532909287297773</v>
      </c>
      <c r="AK87" s="74">
        <f>[3]Calculations!AF55</f>
        <v>13.0038875899</v>
      </c>
      <c r="AL87" s="74">
        <f>[3]Calculations!AR55</f>
        <v>40.248414472143928</v>
      </c>
      <c r="AM87" s="74">
        <f>[3]Calculations!AG55</f>
        <v>0.65841456462699999</v>
      </c>
      <c r="AN87" s="74">
        <f>[3]Calculations!AS55</f>
        <v>2.0378630704394975</v>
      </c>
      <c r="AO87" s="74">
        <f>[3]Calculations!AH55</f>
        <v>16.768931480300001</v>
      </c>
      <c r="AP87" s="74">
        <f>[3]Calculations!AT55</f>
        <v>51.901625556829856</v>
      </c>
      <c r="AQ87" s="74">
        <f>[3]Calculations!AI55</f>
        <v>15.4069923622</v>
      </c>
      <c r="AR87" s="74">
        <f>[3]Calculations!AU55</f>
        <v>47.686279205044265</v>
      </c>
      <c r="AS87" s="74">
        <f>[3]Calculations!AJ55</f>
        <v>0</v>
      </c>
      <c r="AT87" s="74">
        <f>[3]Calculations!AV55</f>
        <v>0</v>
      </c>
      <c r="AU87" s="74">
        <f>[3]Calculations!AK55</f>
        <v>0</v>
      </c>
      <c r="AV87" s="74">
        <f>[3]Calculations!AW55</f>
        <v>0</v>
      </c>
      <c r="AW87" s="90"/>
      <c r="AX87" s="90"/>
      <c r="AY87" s="91" t="str">
        <f>[3]Calculations!D55</f>
        <v>Call for Sites 2018</v>
      </c>
    </row>
    <row r="88" spans="2:51" ht="25" x14ac:dyDescent="0.25">
      <c r="B88" s="32">
        <f>[3]Calculations!A56</f>
        <v>1698</v>
      </c>
      <c r="C88" s="30" t="str">
        <f>[3]Calculations!B56</f>
        <v>Proposal 1-Gillotts Farm and Race Field Farm</v>
      </c>
      <c r="D88" s="30" t="str">
        <f>[3]Calculations!C56</f>
        <v>Residential</v>
      </c>
      <c r="E88" s="38">
        <f>[3]Calculations!E56</f>
        <v>4.0049614137700003</v>
      </c>
      <c r="F88" s="38">
        <f>[3]Calculations!I56</f>
        <v>4.0049614137700003</v>
      </c>
      <c r="G88" s="38">
        <f>[3]Calculations!M56</f>
        <v>100</v>
      </c>
      <c r="H88" s="38">
        <f>[3]Calculations!H56</f>
        <v>0</v>
      </c>
      <c r="I88" s="38">
        <f>[3]Calculations!L56</f>
        <v>0</v>
      </c>
      <c r="J88" s="38">
        <f>[3]Calculations!G56</f>
        <v>0</v>
      </c>
      <c r="K88" s="38">
        <f>[3]Calculations!K56</f>
        <v>0</v>
      </c>
      <c r="L88" s="38">
        <f>[3]Calculations!F56</f>
        <v>0</v>
      </c>
      <c r="M88" s="38">
        <f>[3]Calculations!J56</f>
        <v>0</v>
      </c>
      <c r="N88" s="38">
        <f>[3]Calculations!V56</f>
        <v>0</v>
      </c>
      <c r="O88" s="38">
        <f>[3]Calculations!W56</f>
        <v>0</v>
      </c>
      <c r="P88" s="38">
        <f>[3]Calculations!O56</f>
        <v>0.24565480000000001</v>
      </c>
      <c r="Q88" s="38">
        <f>[3]Calculations!S56</f>
        <v>6.1337619672284722</v>
      </c>
      <c r="R88" s="38">
        <f>[3]Calculations!Q56</f>
        <v>8.7726799999999994E-2</v>
      </c>
      <c r="S88" s="38">
        <f>[3]Calculations!T56</f>
        <v>2.1904530640014306</v>
      </c>
      <c r="T88" s="38">
        <f>[3]Calculations!R56</f>
        <v>4.3326799999999999E-2</v>
      </c>
      <c r="U88" s="38">
        <f>[3]Calculations!U56</f>
        <v>1.0818281507290497</v>
      </c>
      <c r="V88" s="38" t="str">
        <f>[3]Calculations!X56</f>
        <v>Not Modelled</v>
      </c>
      <c r="W88" s="38" t="str">
        <f>[3]Calculations!Y56</f>
        <v>N/A</v>
      </c>
      <c r="X88" s="38" t="s">
        <v>1056</v>
      </c>
      <c r="Y88" s="73" t="s">
        <v>105</v>
      </c>
      <c r="Z88" s="74" t="s">
        <v>1066</v>
      </c>
      <c r="AA88" s="74">
        <f>[3]Calculations!AA56</f>
        <v>0</v>
      </c>
      <c r="AB88" s="74">
        <f>[3]Calculations!AM56</f>
        <v>0</v>
      </c>
      <c r="AC88" s="74">
        <f>[3]Calculations!AB56</f>
        <v>4.6800000000000001E-2</v>
      </c>
      <c r="AD88" s="74">
        <f>[3]Calculations!AN56</f>
        <v>1.1685505842600776</v>
      </c>
      <c r="AE88" s="74">
        <f>[3]Calculations!AC56</f>
        <v>1.4E-2</v>
      </c>
      <c r="AF88" s="74">
        <f>[3]Calculations!AO56</f>
        <v>0.34956641409489497</v>
      </c>
      <c r="AG88" s="74">
        <f>[3]Calculations!AD56</f>
        <v>0</v>
      </c>
      <c r="AH88" s="74">
        <f>[3]Calculations!AP56</f>
        <v>0</v>
      </c>
      <c r="AI88" s="74">
        <f>[3]Calculations!AE56</f>
        <v>0.484622311167</v>
      </c>
      <c r="AJ88" s="74">
        <f>[3]Calculations!AQ56</f>
        <v>12.100548821787756</v>
      </c>
      <c r="AK88" s="74">
        <f>[3]Calculations!AF56</f>
        <v>0.22958333614199999</v>
      </c>
      <c r="AL88" s="74">
        <f>[3]Calculations!AR56</f>
        <v>5.7324731107929887</v>
      </c>
      <c r="AM88" s="74">
        <f>[3]Calculations!AG56</f>
        <v>2.9153700000000001E-2</v>
      </c>
      <c r="AN88" s="74">
        <f>[3]Calculations!AS56</f>
        <v>0.72793959761416716</v>
      </c>
      <c r="AO88" s="74">
        <f>[3]Calculations!AH56</f>
        <v>1.1470455496999999E-3</v>
      </c>
      <c r="AP88" s="74">
        <f>[3]Calculations!AT56</f>
        <v>2.8640614258009758E-2</v>
      </c>
      <c r="AQ88" s="74">
        <f>[3]Calculations!AI56</f>
        <v>3.90626179673</v>
      </c>
      <c r="AR88" s="74">
        <f>[3]Calculations!AU56</f>
        <v>97.535566342770551</v>
      </c>
      <c r="AS88" s="74">
        <f>[3]Calculations!AJ56</f>
        <v>0</v>
      </c>
      <c r="AT88" s="74">
        <f>[3]Calculations!AV56</f>
        <v>0</v>
      </c>
      <c r="AU88" s="74">
        <f>[3]Calculations!AK56</f>
        <v>0</v>
      </c>
      <c r="AV88" s="74">
        <f>[3]Calculations!AW56</f>
        <v>0</v>
      </c>
      <c r="AW88" s="90"/>
      <c r="AX88" s="90"/>
      <c r="AY88" s="91" t="str">
        <f>[3]Calculations!D56</f>
        <v>Call for Sites 2018</v>
      </c>
    </row>
    <row r="89" spans="2:51" ht="25" x14ac:dyDescent="0.25">
      <c r="B89" s="32">
        <f>[3]Calculations!A57</f>
        <v>1699</v>
      </c>
      <c r="C89" s="30" t="str">
        <f>[3]Calculations!B57</f>
        <v>Proposal 2-Gilletts Farm and Race Field Farm</v>
      </c>
      <c r="D89" s="30" t="str">
        <f>[3]Calculations!C57</f>
        <v>Residential</v>
      </c>
      <c r="E89" s="38">
        <f>[3]Calculations!E57</f>
        <v>14.529127211500001</v>
      </c>
      <c r="F89" s="38">
        <f>[3]Calculations!I57</f>
        <v>14.490786194951401</v>
      </c>
      <c r="G89" s="38">
        <f>[3]Calculations!M57</f>
        <v>99.73610929279873</v>
      </c>
      <c r="H89" s="38">
        <f>[3]Calculations!H57</f>
        <v>1.54992415479E-2</v>
      </c>
      <c r="I89" s="38">
        <f>[3]Calculations!L57</f>
        <v>0.10667703105821898</v>
      </c>
      <c r="J89" s="38">
        <f>[3]Calculations!G57</f>
        <v>2.2841775000700001E-2</v>
      </c>
      <c r="K89" s="38">
        <f>[3]Calculations!K57</f>
        <v>0.1572136761430544</v>
      </c>
      <c r="L89" s="38">
        <f>[3]Calculations!F57</f>
        <v>0</v>
      </c>
      <c r="M89" s="38">
        <f>[3]Calculations!J57</f>
        <v>0</v>
      </c>
      <c r="N89" s="38">
        <f>[3]Calculations!V57</f>
        <v>0</v>
      </c>
      <c r="O89" s="38">
        <f>[3]Calculations!W57</f>
        <v>0</v>
      </c>
      <c r="P89" s="38">
        <f>[3]Calculations!O57</f>
        <v>1.0922559999999999</v>
      </c>
      <c r="Q89" s="38">
        <f>[3]Calculations!S57</f>
        <v>7.5176986483776158</v>
      </c>
      <c r="R89" s="38">
        <f>[3]Calculations!Q57</f>
        <v>0.576067</v>
      </c>
      <c r="S89" s="38">
        <f>[3]Calculations!T57</f>
        <v>3.9649112545730567</v>
      </c>
      <c r="T89" s="38">
        <f>[3]Calculations!R57</f>
        <v>0.37546499999999999</v>
      </c>
      <c r="U89" s="38">
        <f>[3]Calculations!U57</f>
        <v>2.5842226758315832</v>
      </c>
      <c r="V89" s="38">
        <f>[3]Calculations!X57</f>
        <v>4.1881960358999999E-2</v>
      </c>
      <c r="W89" s="38">
        <f>[3]Calculations!Y57</f>
        <v>0.28826205283583628</v>
      </c>
      <c r="X89" s="38" t="s">
        <v>1056</v>
      </c>
      <c r="Y89" s="73" t="s">
        <v>108</v>
      </c>
      <c r="Z89" s="74" t="s">
        <v>109</v>
      </c>
      <c r="AA89" s="74">
        <f>[3]Calculations!AA57</f>
        <v>0</v>
      </c>
      <c r="AB89" s="74">
        <f>[3]Calculations!AM57</f>
        <v>0</v>
      </c>
      <c r="AC89" s="74">
        <f>[3]Calculations!AB57</f>
        <v>0.1192</v>
      </c>
      <c r="AD89" s="74">
        <f>[3]Calculations!AN57</f>
        <v>0.82042092594283</v>
      </c>
      <c r="AE89" s="74">
        <f>[3]Calculations!AC57</f>
        <v>0.1152</v>
      </c>
      <c r="AF89" s="74">
        <f>[3]Calculations!AO57</f>
        <v>0.79289002238770145</v>
      </c>
      <c r="AG89" s="74">
        <f>[3]Calculations!AD57</f>
        <v>3.4921744999399998E-2</v>
      </c>
      <c r="AH89" s="74">
        <f>[3]Calculations!AP57</f>
        <v>0.24035679838881832</v>
      </c>
      <c r="AI89" s="74">
        <f>[3]Calculations!AE57</f>
        <v>6.7779407381799999</v>
      </c>
      <c r="AJ89" s="74">
        <f>[3]Calculations!AQ57</f>
        <v>46.650708191302556</v>
      </c>
      <c r="AK89" s="74">
        <f>[3]Calculations!AF57</f>
        <v>5.6734857994299999</v>
      </c>
      <c r="AL89" s="74">
        <f>[3]Calculations!AR57</f>
        <v>39.049047591374652</v>
      </c>
      <c r="AM89" s="74">
        <f>[3]Calculations!AG57</f>
        <v>0.19962147786100001</v>
      </c>
      <c r="AN89" s="74">
        <f>[3]Calculations!AS57</f>
        <v>1.3739399136308541</v>
      </c>
      <c r="AO89" s="74">
        <f>[3]Calculations!AH57</f>
        <v>4.9295204578099998</v>
      </c>
      <c r="AP89" s="74">
        <f>[3]Calculations!AT57</f>
        <v>33.928538074250028</v>
      </c>
      <c r="AQ89" s="74">
        <f>[3]Calculations!AI57</f>
        <v>9.3156862793599995</v>
      </c>
      <c r="AR89" s="74">
        <f>[3]Calculations!AU57</f>
        <v>64.117315126723568</v>
      </c>
      <c r="AS89" s="74">
        <f>[3]Calculations!AJ57</f>
        <v>0</v>
      </c>
      <c r="AT89" s="74">
        <f>[3]Calculations!AV57</f>
        <v>0</v>
      </c>
      <c r="AU89" s="74">
        <f>[3]Calculations!AK57</f>
        <v>4.0800000000000003E-2</v>
      </c>
      <c r="AV89" s="74">
        <f>[3]Calculations!AW57</f>
        <v>0.28081521626231104</v>
      </c>
      <c r="AW89" s="90"/>
      <c r="AX89" s="90"/>
      <c r="AY89" s="91" t="str">
        <f>[3]Calculations!D57</f>
        <v>Call for Sites 2018</v>
      </c>
    </row>
    <row r="90" spans="2:51" ht="37.5" x14ac:dyDescent="0.25">
      <c r="B90" s="32">
        <f>[3]Calculations!A58</f>
        <v>1700</v>
      </c>
      <c r="C90" s="30" t="str">
        <f>[3]Calculations!B58</f>
        <v>East of A627M, north of Broadway and Streetbridge Farm, eastwards towards Oozewood</v>
      </c>
      <c r="D90" s="30" t="str">
        <f>[3]Calculations!C58</f>
        <v>Residential / Offices / Industry and warehousing / Other Use</v>
      </c>
      <c r="E90" s="38">
        <f>[3]Calculations!E58</f>
        <v>49.131178620100002</v>
      </c>
      <c r="F90" s="38">
        <f>[3]Calculations!I58</f>
        <v>49.092837603551402</v>
      </c>
      <c r="G90" s="38">
        <f>[3]Calculations!M58</f>
        <v>99.921961944277655</v>
      </c>
      <c r="H90" s="38">
        <f>[3]Calculations!H58</f>
        <v>1.54992415479E-2</v>
      </c>
      <c r="I90" s="38">
        <f>[3]Calculations!L58</f>
        <v>3.1546651196271369E-2</v>
      </c>
      <c r="J90" s="38">
        <f>[3]Calculations!G58</f>
        <v>2.2841775000700001E-2</v>
      </c>
      <c r="K90" s="38">
        <f>[3]Calculations!K58</f>
        <v>4.6491404526076703E-2</v>
      </c>
      <c r="L90" s="38">
        <f>[3]Calculations!F58</f>
        <v>0</v>
      </c>
      <c r="M90" s="38">
        <f>[3]Calculations!J58</f>
        <v>0</v>
      </c>
      <c r="N90" s="38">
        <f>[3]Calculations!V58</f>
        <v>0</v>
      </c>
      <c r="O90" s="38">
        <f>[3]Calculations!W58</f>
        <v>0</v>
      </c>
      <c r="P90" s="38">
        <f>[3]Calculations!O58</f>
        <v>2.1910689999999997</v>
      </c>
      <c r="Q90" s="38">
        <f>[3]Calculations!S58</f>
        <v>4.4596304455509514</v>
      </c>
      <c r="R90" s="38">
        <f>[3]Calculations!Q58</f>
        <v>0.98591899999999999</v>
      </c>
      <c r="S90" s="38">
        <f>[3]Calculations!T58</f>
        <v>2.0067074059498582</v>
      </c>
      <c r="T90" s="38">
        <f>[3]Calculations!R58</f>
        <v>0.58893099999999998</v>
      </c>
      <c r="U90" s="38">
        <f>[3]Calculations!U58</f>
        <v>1.1986909667969232</v>
      </c>
      <c r="V90" s="38">
        <f>[3]Calculations!X58</f>
        <v>4.1881960358999999E-2</v>
      </c>
      <c r="W90" s="38">
        <f>[3]Calculations!Y58</f>
        <v>8.5245177370659939E-2</v>
      </c>
      <c r="X90" s="38" t="s">
        <v>1056</v>
      </c>
      <c r="Y90" s="73" t="s">
        <v>108</v>
      </c>
      <c r="Z90" s="74" t="s">
        <v>109</v>
      </c>
      <c r="AA90" s="74">
        <f>[3]Calculations!AA58</f>
        <v>0</v>
      </c>
      <c r="AB90" s="74">
        <f>[3]Calculations!AM58</f>
        <v>0</v>
      </c>
      <c r="AC90" s="74">
        <f>[3]Calculations!AB58</f>
        <v>0.378</v>
      </c>
      <c r="AD90" s="74">
        <f>[3]Calculations!AN58</f>
        <v>0.76936888268615</v>
      </c>
      <c r="AE90" s="74">
        <f>[3]Calculations!AC58</f>
        <v>0.25510714080500002</v>
      </c>
      <c r="AF90" s="74">
        <f>[3]Calculations!AO58</f>
        <v>0.51923676160423604</v>
      </c>
      <c r="AG90" s="74">
        <f>[3]Calculations!AD58</f>
        <v>3.4921744999399998E-2</v>
      </c>
      <c r="AH90" s="74">
        <f>[3]Calculations!AP58</f>
        <v>7.1078581829732868E-2</v>
      </c>
      <c r="AI90" s="74">
        <f>[3]Calculations!AE58</f>
        <v>16.539497764299998</v>
      </c>
      <c r="AJ90" s="74">
        <f>[3]Calculations!AQ58</f>
        <v>33.663954801877161</v>
      </c>
      <c r="AK90" s="74">
        <f>[3]Calculations!AF58</f>
        <v>30.504466492399999</v>
      </c>
      <c r="AL90" s="74">
        <f>[3]Calculations!AR58</f>
        <v>62.087797095753672</v>
      </c>
      <c r="AM90" s="74">
        <f>[3]Calculations!AG58</f>
        <v>0.52542153129900004</v>
      </c>
      <c r="AN90" s="74">
        <f>[3]Calculations!AS58</f>
        <v>1.0694258636898351</v>
      </c>
      <c r="AO90" s="74">
        <f>[3]Calculations!AH58</f>
        <v>20.319288278599998</v>
      </c>
      <c r="AP90" s="74">
        <f>[3]Calculations!AT58</f>
        <v>41.357217248371072</v>
      </c>
      <c r="AQ90" s="74">
        <f>[3]Calculations!AI58</f>
        <v>14.9214269039</v>
      </c>
      <c r="AR90" s="74">
        <f>[3]Calculations!AU58</f>
        <v>30.370586098244978</v>
      </c>
      <c r="AS90" s="74">
        <f>[3]Calculations!AJ58</f>
        <v>0</v>
      </c>
      <c r="AT90" s="74">
        <f>[3]Calculations!AV58</f>
        <v>0</v>
      </c>
      <c r="AU90" s="74">
        <f>[3]Calculations!AK58</f>
        <v>4.0800000000000003E-2</v>
      </c>
      <c r="AV90" s="74">
        <f>[3]Calculations!AW58</f>
        <v>8.3042990512155884E-2</v>
      </c>
      <c r="AW90" s="90"/>
      <c r="AX90" s="90"/>
      <c r="AY90" s="91" t="str">
        <f>[3]Calculations!D58</f>
        <v>Call for Sites 2018</v>
      </c>
    </row>
    <row r="91" spans="2:51" ht="25" x14ac:dyDescent="0.25">
      <c r="B91" s="32">
        <f>[3]Calculations!A59</f>
        <v>1721</v>
      </c>
      <c r="C91" s="30" t="str">
        <f>[3]Calculations!B59</f>
        <v>Kinders Mill</v>
      </c>
      <c r="D91" s="30" t="str">
        <f>[3]Calculations!C59</f>
        <v>Residential</v>
      </c>
      <c r="E91" s="38">
        <f>[3]Calculations!E59</f>
        <v>0.50297754903400005</v>
      </c>
      <c r="F91" s="38">
        <f>[3]Calculations!I59</f>
        <v>0.50297754903400005</v>
      </c>
      <c r="G91" s="38">
        <f>[3]Calculations!M59</f>
        <v>100</v>
      </c>
      <c r="H91" s="38">
        <f>[3]Calculations!H59</f>
        <v>0</v>
      </c>
      <c r="I91" s="38">
        <f>[3]Calculations!L59</f>
        <v>0</v>
      </c>
      <c r="J91" s="38">
        <f>[3]Calculations!G59</f>
        <v>0</v>
      </c>
      <c r="K91" s="38">
        <f>[3]Calculations!K59</f>
        <v>0</v>
      </c>
      <c r="L91" s="38">
        <f>[3]Calculations!F59</f>
        <v>0</v>
      </c>
      <c r="M91" s="38">
        <f>[3]Calculations!J59</f>
        <v>0</v>
      </c>
      <c r="N91" s="38">
        <f>[3]Calculations!V59</f>
        <v>0</v>
      </c>
      <c r="O91" s="38">
        <f>[3]Calculations!W59</f>
        <v>0</v>
      </c>
      <c r="P91" s="38">
        <f>[3]Calculations!O59</f>
        <v>0.19653419999999999</v>
      </c>
      <c r="Q91" s="38">
        <f>[3]Calculations!S59</f>
        <v>39.074149607165623</v>
      </c>
      <c r="R91" s="38">
        <f>[3]Calculations!Q59</f>
        <v>0.13858989999999999</v>
      </c>
      <c r="S91" s="38">
        <f>[3]Calculations!T59</f>
        <v>27.553893859908975</v>
      </c>
      <c r="T91" s="38">
        <f>[3]Calculations!R59</f>
        <v>0.111022</v>
      </c>
      <c r="U91" s="38">
        <f>[3]Calculations!U59</f>
        <v>22.072953397865316</v>
      </c>
      <c r="V91" s="38" t="str">
        <f>[3]Calculations!X59</f>
        <v>Not Modelled</v>
      </c>
      <c r="W91" s="38" t="str">
        <f>[3]Calculations!Y59</f>
        <v>N/A</v>
      </c>
      <c r="X91" s="38" t="s">
        <v>1056</v>
      </c>
      <c r="Y91" s="73" t="s">
        <v>108</v>
      </c>
      <c r="Z91" s="74" t="s">
        <v>109</v>
      </c>
      <c r="AA91" s="74">
        <f>[3]Calculations!AA59</f>
        <v>0</v>
      </c>
      <c r="AB91" s="74">
        <f>[3]Calculations!AM59</f>
        <v>0</v>
      </c>
      <c r="AC91" s="74">
        <f>[3]Calculations!AB59</f>
        <v>0</v>
      </c>
      <c r="AD91" s="74">
        <f>[3]Calculations!AN59</f>
        <v>0</v>
      </c>
      <c r="AE91" s="74">
        <f>[3]Calculations!AC59</f>
        <v>0</v>
      </c>
      <c r="AF91" s="74">
        <f>[3]Calculations!AO59</f>
        <v>0</v>
      </c>
      <c r="AG91" s="74">
        <f>[3]Calculations!AD59</f>
        <v>0</v>
      </c>
      <c r="AH91" s="74">
        <f>[3]Calculations!AP59</f>
        <v>0</v>
      </c>
      <c r="AI91" s="74">
        <f>[3]Calculations!AE59</f>
        <v>0</v>
      </c>
      <c r="AJ91" s="74">
        <f>[3]Calculations!AQ59</f>
        <v>0</v>
      </c>
      <c r="AK91" s="74">
        <f>[3]Calculations!AF59</f>
        <v>0</v>
      </c>
      <c r="AL91" s="74">
        <f>[3]Calculations!AR59</f>
        <v>0</v>
      </c>
      <c r="AM91" s="74">
        <f>[3]Calculations!AG59</f>
        <v>0</v>
      </c>
      <c r="AN91" s="74">
        <f>[3]Calculations!AS59</f>
        <v>0</v>
      </c>
      <c r="AO91" s="74">
        <f>[3]Calculations!AH59</f>
        <v>0</v>
      </c>
      <c r="AP91" s="74">
        <f>[3]Calculations!AT59</f>
        <v>0</v>
      </c>
      <c r="AQ91" s="74">
        <f>[3]Calculations!AI59</f>
        <v>0</v>
      </c>
      <c r="AR91" s="74">
        <f>[3]Calculations!AU59</f>
        <v>0</v>
      </c>
      <c r="AS91" s="74">
        <f>[3]Calculations!AJ59</f>
        <v>0</v>
      </c>
      <c r="AT91" s="74">
        <f>[3]Calculations!AV59</f>
        <v>0</v>
      </c>
      <c r="AU91" s="74">
        <f>[3]Calculations!AK59</f>
        <v>0</v>
      </c>
      <c r="AV91" s="74">
        <f>[3]Calculations!AW59</f>
        <v>0</v>
      </c>
      <c r="AW91" s="90"/>
      <c r="AX91" s="90"/>
      <c r="AY91" s="91" t="str">
        <f>[3]Calculations!D59</f>
        <v>Call for Sites 2018</v>
      </c>
    </row>
    <row r="92" spans="2:51" ht="25" x14ac:dyDescent="0.25">
      <c r="B92" s="32">
        <f>[3]Calculations!A60</f>
        <v>1727</v>
      </c>
      <c r="C92" s="30" t="str">
        <f>[3]Calculations!B60</f>
        <v>Nod Farm</v>
      </c>
      <c r="D92" s="30" t="str">
        <f>[3]Calculations!C60</f>
        <v>Residential</v>
      </c>
      <c r="E92" s="38">
        <f>[3]Calculations!E60</f>
        <v>5.6391640244400003</v>
      </c>
      <c r="F92" s="38">
        <f>[3]Calculations!I60</f>
        <v>5.6315853076553806</v>
      </c>
      <c r="G92" s="38">
        <f>[3]Calculations!M60</f>
        <v>99.865605668645671</v>
      </c>
      <c r="H92" s="38">
        <f>[3]Calculations!H60</f>
        <v>7.5787167846200001E-3</v>
      </c>
      <c r="I92" s="38">
        <f>[3]Calculations!L60</f>
        <v>0.13439433135432885</v>
      </c>
      <c r="J92" s="38">
        <f>[3]Calculations!G60</f>
        <v>0</v>
      </c>
      <c r="K92" s="38">
        <f>[3]Calculations!K60</f>
        <v>0</v>
      </c>
      <c r="L92" s="38">
        <f>[3]Calculations!F60</f>
        <v>0</v>
      </c>
      <c r="M92" s="38">
        <f>[3]Calculations!J60</f>
        <v>0</v>
      </c>
      <c r="N92" s="38">
        <f>[3]Calculations!V60</f>
        <v>0</v>
      </c>
      <c r="O92" s="38">
        <f>[3]Calculations!W60</f>
        <v>0</v>
      </c>
      <c r="P92" s="38">
        <f>[3]Calculations!O60</f>
        <v>0.183836</v>
      </c>
      <c r="Q92" s="38">
        <f>[3]Calculations!S60</f>
        <v>3.2599867498668105</v>
      </c>
      <c r="R92" s="38">
        <f>[3]Calculations!Q60</f>
        <v>8.2616999999999996E-2</v>
      </c>
      <c r="S92" s="38">
        <f>[3]Calculations!T60</f>
        <v>1.465057580200539</v>
      </c>
      <c r="T92" s="38">
        <f>[3]Calculations!R60</f>
        <v>3.1416800000000002E-2</v>
      </c>
      <c r="U92" s="38">
        <f>[3]Calculations!U60</f>
        <v>0.55711803848656205</v>
      </c>
      <c r="V92" s="38" t="str">
        <f>[3]Calculations!X60</f>
        <v>Not Modelled</v>
      </c>
      <c r="W92" s="38" t="str">
        <f>[3]Calculations!Y60</f>
        <v>N/A</v>
      </c>
      <c r="X92" s="38" t="s">
        <v>1056</v>
      </c>
      <c r="Y92" s="73" t="s">
        <v>108</v>
      </c>
      <c r="Z92" s="74" t="s">
        <v>109</v>
      </c>
      <c r="AA92" s="74">
        <f>[3]Calculations!AA60</f>
        <v>0</v>
      </c>
      <c r="AB92" s="74">
        <f>[3]Calculations!AM60</f>
        <v>0</v>
      </c>
      <c r="AC92" s="74">
        <f>[3]Calculations!AB60</f>
        <v>1.9383502495199999E-2</v>
      </c>
      <c r="AD92" s="74">
        <f>[3]Calculations!AN60</f>
        <v>0.34373007082596585</v>
      </c>
      <c r="AE92" s="74">
        <f>[3]Calculations!AC60</f>
        <v>2.3759685021199999E-2</v>
      </c>
      <c r="AF92" s="74">
        <f>[3]Calculations!AO60</f>
        <v>0.42133346216258472</v>
      </c>
      <c r="AG92" s="74">
        <f>[3]Calculations!AD60</f>
        <v>6.3063607626199997E-3</v>
      </c>
      <c r="AH92" s="74">
        <f>[3]Calculations!AP60</f>
        <v>0.111831483093742</v>
      </c>
      <c r="AI92" s="74">
        <f>[3]Calculations!AE60</f>
        <v>0.97582046216399998</v>
      </c>
      <c r="AJ92" s="74">
        <f>[3]Calculations!AQ60</f>
        <v>17.304346139513193</v>
      </c>
      <c r="AK92" s="74">
        <f>[3]Calculations!AF60</f>
        <v>2.2929394423699998</v>
      </c>
      <c r="AL92" s="74">
        <f>[3]Calculations!AR60</f>
        <v>40.660981529043241</v>
      </c>
      <c r="AM92" s="74">
        <f>[3]Calculations!AG60</f>
        <v>0</v>
      </c>
      <c r="AN92" s="74">
        <f>[3]Calculations!AS60</f>
        <v>0</v>
      </c>
      <c r="AO92" s="74">
        <f>[3]Calculations!AH60</f>
        <v>0</v>
      </c>
      <c r="AP92" s="74">
        <f>[3]Calculations!AT60</f>
        <v>0</v>
      </c>
      <c r="AQ92" s="74">
        <f>[3]Calculations!AI60</f>
        <v>5.6391640244400003</v>
      </c>
      <c r="AR92" s="74">
        <f>[3]Calculations!AU60</f>
        <v>100</v>
      </c>
      <c r="AS92" s="74">
        <f>[3]Calculations!AJ60</f>
        <v>0</v>
      </c>
      <c r="AT92" s="74">
        <f>[3]Calculations!AV60</f>
        <v>0</v>
      </c>
      <c r="AU92" s="74">
        <f>[3]Calculations!AK60</f>
        <v>7.8854879136799998E-3</v>
      </c>
      <c r="AV92" s="74">
        <f>[3]Calculations!AW60</f>
        <v>0.13983434210291606</v>
      </c>
      <c r="AW92" s="90"/>
      <c r="AX92" s="90"/>
      <c r="AY92" s="91" t="str">
        <f>[3]Calculations!D60</f>
        <v>Call for Sites 2018</v>
      </c>
    </row>
    <row r="93" spans="2:51" x14ac:dyDescent="0.25">
      <c r="B93" s="32">
        <f>[3]Calculations!A61</f>
        <v>1744</v>
      </c>
      <c r="C93" s="30" t="str">
        <f>[3]Calculations!B61</f>
        <v>Hanging Chadder</v>
      </c>
      <c r="D93" s="30" t="str">
        <f>[3]Calculations!C61</f>
        <v>Residential</v>
      </c>
      <c r="E93" s="38">
        <f>[3]Calculations!E61</f>
        <v>2.80699620045</v>
      </c>
      <c r="F93" s="38">
        <f>[3]Calculations!I61</f>
        <v>2.80699620045</v>
      </c>
      <c r="G93" s="38">
        <f>[3]Calculations!M61</f>
        <v>100</v>
      </c>
      <c r="H93" s="38">
        <f>[3]Calculations!H61</f>
        <v>0</v>
      </c>
      <c r="I93" s="38">
        <f>[3]Calculations!L61</f>
        <v>0</v>
      </c>
      <c r="J93" s="38">
        <f>[3]Calculations!G61</f>
        <v>0</v>
      </c>
      <c r="K93" s="38">
        <f>[3]Calculations!K61</f>
        <v>0</v>
      </c>
      <c r="L93" s="38">
        <f>[3]Calculations!F61</f>
        <v>0</v>
      </c>
      <c r="M93" s="38">
        <f>[3]Calculations!J61</f>
        <v>0</v>
      </c>
      <c r="N93" s="38">
        <f>[3]Calculations!V61</f>
        <v>0</v>
      </c>
      <c r="O93" s="38">
        <f>[3]Calculations!W61</f>
        <v>0</v>
      </c>
      <c r="P93" s="38">
        <f>[3]Calculations!O61</f>
        <v>8.7901699999999999E-2</v>
      </c>
      <c r="Q93" s="38">
        <f>[3]Calculations!S61</f>
        <v>3.1315218733074217</v>
      </c>
      <c r="R93" s="38">
        <f>[3]Calculations!Q61</f>
        <v>0</v>
      </c>
      <c r="S93" s="38">
        <f>[3]Calculations!T61</f>
        <v>0</v>
      </c>
      <c r="T93" s="38">
        <f>[3]Calculations!R61</f>
        <v>0</v>
      </c>
      <c r="U93" s="38">
        <f>[3]Calculations!U61</f>
        <v>0</v>
      </c>
      <c r="V93" s="38" t="str">
        <f>[3]Calculations!X61</f>
        <v>Not Modelled</v>
      </c>
      <c r="W93" s="38" t="str">
        <f>[3]Calculations!Y61</f>
        <v>N/A</v>
      </c>
      <c r="X93" s="38" t="s">
        <v>1056</v>
      </c>
      <c r="Y93" s="73" t="s">
        <v>105</v>
      </c>
      <c r="Z93" s="74" t="s">
        <v>1066</v>
      </c>
      <c r="AA93" s="74">
        <f>[3]Calculations!AA61</f>
        <v>0</v>
      </c>
      <c r="AB93" s="74">
        <f>[3]Calculations!AM61</f>
        <v>0</v>
      </c>
      <c r="AC93" s="74">
        <f>[3]Calculations!AB61</f>
        <v>0</v>
      </c>
      <c r="AD93" s="74">
        <f>[3]Calculations!AN61</f>
        <v>0</v>
      </c>
      <c r="AE93" s="74">
        <f>[3]Calculations!AC61</f>
        <v>0</v>
      </c>
      <c r="AF93" s="74">
        <f>[3]Calculations!AO61</f>
        <v>0</v>
      </c>
      <c r="AG93" s="74">
        <f>[3]Calculations!AD61</f>
        <v>0</v>
      </c>
      <c r="AH93" s="74">
        <f>[3]Calculations!AP61</f>
        <v>0</v>
      </c>
      <c r="AI93" s="74">
        <f>[3]Calculations!AE61</f>
        <v>0</v>
      </c>
      <c r="AJ93" s="74">
        <f>[3]Calculations!AQ61</f>
        <v>0</v>
      </c>
      <c r="AK93" s="74">
        <f>[3]Calculations!AF61</f>
        <v>2.2836853582900001</v>
      </c>
      <c r="AL93" s="74">
        <f>[3]Calculations!AR61</f>
        <v>81.356909493639279</v>
      </c>
      <c r="AM93" s="74">
        <f>[3]Calculations!AG61</f>
        <v>3.2000000000000001E-2</v>
      </c>
      <c r="AN93" s="74">
        <f>[3]Calculations!AS61</f>
        <v>1.1400086681581529</v>
      </c>
      <c r="AO93" s="74">
        <f>[3]Calculations!AH61</f>
        <v>0</v>
      </c>
      <c r="AP93" s="74">
        <f>[3]Calculations!AT61</f>
        <v>0</v>
      </c>
      <c r="AQ93" s="74">
        <f>[3]Calculations!AI61</f>
        <v>2.8069960464500001</v>
      </c>
      <c r="AR93" s="74">
        <f>[3]Calculations!AU61</f>
        <v>99.999994513708288</v>
      </c>
      <c r="AS93" s="74">
        <f>[3]Calculations!AJ61</f>
        <v>0</v>
      </c>
      <c r="AT93" s="74">
        <f>[3]Calculations!AV61</f>
        <v>0</v>
      </c>
      <c r="AU93" s="74">
        <f>[3]Calculations!AK61</f>
        <v>0</v>
      </c>
      <c r="AV93" s="74">
        <f>[3]Calculations!AW61</f>
        <v>0</v>
      </c>
      <c r="AW93" s="90"/>
      <c r="AX93" s="90"/>
      <c r="AY93" s="91" t="str">
        <f>[3]Calculations!D61</f>
        <v>Call for Sites 2018</v>
      </c>
    </row>
    <row r="94" spans="2:51" x14ac:dyDescent="0.25">
      <c r="B94" s="32">
        <f>[3]Calculations!A62</f>
        <v>1745</v>
      </c>
      <c r="C94" s="30" t="str">
        <f>[3]Calculations!B62</f>
        <v>Hanging Chadder</v>
      </c>
      <c r="D94" s="30" t="str">
        <f>[3]Calculations!C62</f>
        <v>Residential</v>
      </c>
      <c r="E94" s="38">
        <f>[3]Calculations!E62</f>
        <v>3.2712001551999998</v>
      </c>
      <c r="F94" s="38">
        <f>[3]Calculations!I62</f>
        <v>3.2712001551999998</v>
      </c>
      <c r="G94" s="38">
        <f>[3]Calculations!M62</f>
        <v>100</v>
      </c>
      <c r="H94" s="38">
        <f>[3]Calculations!H62</f>
        <v>0</v>
      </c>
      <c r="I94" s="38">
        <f>[3]Calculations!L62</f>
        <v>0</v>
      </c>
      <c r="J94" s="38">
        <f>[3]Calculations!G62</f>
        <v>0</v>
      </c>
      <c r="K94" s="38">
        <f>[3]Calculations!K62</f>
        <v>0</v>
      </c>
      <c r="L94" s="38">
        <f>[3]Calculations!F62</f>
        <v>0</v>
      </c>
      <c r="M94" s="38">
        <f>[3]Calculations!J62</f>
        <v>0</v>
      </c>
      <c r="N94" s="38">
        <f>[3]Calculations!V62</f>
        <v>0</v>
      </c>
      <c r="O94" s="38">
        <f>[3]Calculations!W62</f>
        <v>0</v>
      </c>
      <c r="P94" s="38">
        <f>[3]Calculations!O62</f>
        <v>0.19194660000000002</v>
      </c>
      <c r="Q94" s="38">
        <f>[3]Calculations!S62</f>
        <v>5.8677730158112107</v>
      </c>
      <c r="R94" s="38">
        <f>[3]Calculations!Q62</f>
        <v>0.113597</v>
      </c>
      <c r="S94" s="38">
        <f>[3]Calculations!T62</f>
        <v>3.4726398450251579</v>
      </c>
      <c r="T94" s="38">
        <f>[3]Calculations!R62</f>
        <v>1.5997000000000001E-2</v>
      </c>
      <c r="U94" s="38">
        <f>[3]Calculations!U62</f>
        <v>0.48902541088996587</v>
      </c>
      <c r="V94" s="38" t="str">
        <f>[3]Calculations!X62</f>
        <v>Not Modelled</v>
      </c>
      <c r="W94" s="38" t="str">
        <f>[3]Calculations!Y62</f>
        <v>N/A</v>
      </c>
      <c r="X94" s="38" t="s">
        <v>1056</v>
      </c>
      <c r="Y94" s="73" t="s">
        <v>105</v>
      </c>
      <c r="Z94" s="74" t="s">
        <v>1066</v>
      </c>
      <c r="AA94" s="74">
        <f>[3]Calculations!AA62</f>
        <v>0</v>
      </c>
      <c r="AB94" s="74">
        <f>[3]Calculations!AM62</f>
        <v>0</v>
      </c>
      <c r="AC94" s="74">
        <f>[3]Calculations!AB62</f>
        <v>0.11359705082300001</v>
      </c>
      <c r="AD94" s="74">
        <f>[3]Calculations!AN62</f>
        <v>3.4726413986751212</v>
      </c>
      <c r="AE94" s="74">
        <f>[3]Calculations!AC62</f>
        <v>1.5997050823E-2</v>
      </c>
      <c r="AF94" s="74">
        <f>[3]Calculations!AO62</f>
        <v>0.48902696453992889</v>
      </c>
      <c r="AG94" s="74">
        <f>[3]Calculations!AD62</f>
        <v>0</v>
      </c>
      <c r="AH94" s="74">
        <f>[3]Calculations!AP62</f>
        <v>0</v>
      </c>
      <c r="AI94" s="74">
        <f>[3]Calculations!AE62</f>
        <v>0</v>
      </c>
      <c r="AJ94" s="74">
        <f>[3]Calculations!AQ62</f>
        <v>0</v>
      </c>
      <c r="AK94" s="74">
        <f>[3]Calculations!AF62</f>
        <v>3.2424884385600001</v>
      </c>
      <c r="AL94" s="74">
        <f>[3]Calculations!AR62</f>
        <v>99.122287989796078</v>
      </c>
      <c r="AM94" s="74">
        <f>[3]Calculations!AG62</f>
        <v>0.17754665769899999</v>
      </c>
      <c r="AN94" s="74">
        <f>[3]Calculations!AS62</f>
        <v>5.4275693713442266</v>
      </c>
      <c r="AO94" s="74">
        <f>[3]Calculations!AH62</f>
        <v>1.4332162266599999</v>
      </c>
      <c r="AP94" s="74">
        <f>[3]Calculations!AT62</f>
        <v>43.813162101429825</v>
      </c>
      <c r="AQ94" s="74">
        <f>[3]Calculations!AI62</f>
        <v>1.8197237859199999</v>
      </c>
      <c r="AR94" s="74">
        <f>[3]Calculations!AU62</f>
        <v>55.628628625102969</v>
      </c>
      <c r="AS94" s="74">
        <f>[3]Calculations!AJ62</f>
        <v>0</v>
      </c>
      <c r="AT94" s="74">
        <f>[3]Calculations!AV62</f>
        <v>0</v>
      </c>
      <c r="AU94" s="74">
        <f>[3]Calculations!AK62</f>
        <v>0</v>
      </c>
      <c r="AV94" s="74">
        <f>[3]Calculations!AW62</f>
        <v>0</v>
      </c>
      <c r="AW94" s="90"/>
      <c r="AX94" s="90"/>
      <c r="AY94" s="91" t="str">
        <f>[3]Calculations!D62</f>
        <v>Call for Sites 2018</v>
      </c>
    </row>
    <row r="95" spans="2:51" ht="25" x14ac:dyDescent="0.25">
      <c r="B95" s="32">
        <f>[3]Calculations!A63</f>
        <v>1747</v>
      </c>
      <c r="C95" s="30" t="str">
        <f>[3]Calculations!B63</f>
        <v>Land at Kenyon Farm</v>
      </c>
      <c r="D95" s="30" t="str">
        <f>[3]Calculations!C63</f>
        <v>Residential / Offices / Industry and warehousing</v>
      </c>
      <c r="E95" s="38">
        <f>[3]Calculations!E63</f>
        <v>8.9367282827200007</v>
      </c>
      <c r="F95" s="38">
        <f>[3]Calculations!I63</f>
        <v>8.9367282827200007</v>
      </c>
      <c r="G95" s="38">
        <f>[3]Calculations!M63</f>
        <v>100</v>
      </c>
      <c r="H95" s="38">
        <f>[3]Calculations!H63</f>
        <v>0</v>
      </c>
      <c r="I95" s="38">
        <f>[3]Calculations!L63</f>
        <v>0</v>
      </c>
      <c r="J95" s="38">
        <f>[3]Calculations!G63</f>
        <v>0</v>
      </c>
      <c r="K95" s="38">
        <f>[3]Calculations!K63</f>
        <v>0</v>
      </c>
      <c r="L95" s="38">
        <f>[3]Calculations!F63</f>
        <v>0</v>
      </c>
      <c r="M95" s="38">
        <f>[3]Calculations!J63</f>
        <v>0</v>
      </c>
      <c r="N95" s="38">
        <f>[3]Calculations!V63</f>
        <v>0</v>
      </c>
      <c r="O95" s="38">
        <f>[3]Calculations!W63</f>
        <v>0</v>
      </c>
      <c r="P95" s="38">
        <f>[3]Calculations!O63</f>
        <v>0.48777490000000001</v>
      </c>
      <c r="Q95" s="38">
        <f>[3]Calculations!S63</f>
        <v>5.458092543141972</v>
      </c>
      <c r="R95" s="38">
        <f>[3]Calculations!Q63</f>
        <v>0.24537490000000001</v>
      </c>
      <c r="S95" s="38">
        <f>[3]Calculations!T63</f>
        <v>2.745690505936667</v>
      </c>
      <c r="T95" s="38">
        <f>[3]Calculations!R63</f>
        <v>0.14660300000000001</v>
      </c>
      <c r="U95" s="38">
        <f>[3]Calculations!U63</f>
        <v>1.6404549334175307</v>
      </c>
      <c r="V95" s="38" t="str">
        <f>[3]Calculations!X63</f>
        <v>Not Modelled</v>
      </c>
      <c r="W95" s="38" t="str">
        <f>[3]Calculations!Y63</f>
        <v>N/A</v>
      </c>
      <c r="X95" s="38" t="s">
        <v>1056</v>
      </c>
      <c r="Y95" s="73" t="s">
        <v>105</v>
      </c>
      <c r="Z95" s="74" t="s">
        <v>1066</v>
      </c>
      <c r="AA95" s="74">
        <f>[3]Calculations!AA63</f>
        <v>0</v>
      </c>
      <c r="AB95" s="74">
        <f>[3]Calculations!AM63</f>
        <v>0</v>
      </c>
      <c r="AC95" s="74">
        <f>[3]Calculations!AB63</f>
        <v>0.245374608125</v>
      </c>
      <c r="AD95" s="74">
        <f>[3]Calculations!AN63</f>
        <v>2.7456872399203935</v>
      </c>
      <c r="AE95" s="74">
        <f>[3]Calculations!AC63</f>
        <v>0.146602658207</v>
      </c>
      <c r="AF95" s="74">
        <f>[3]Calculations!AO63</f>
        <v>1.64045110882995</v>
      </c>
      <c r="AG95" s="74">
        <f>[3]Calculations!AD63</f>
        <v>0</v>
      </c>
      <c r="AH95" s="74">
        <f>[3]Calculations!AP63</f>
        <v>0</v>
      </c>
      <c r="AI95" s="74">
        <f>[3]Calculations!AE63</f>
        <v>1.48664966697</v>
      </c>
      <c r="AJ95" s="74">
        <f>[3]Calculations!AQ63</f>
        <v>16.635278817244291</v>
      </c>
      <c r="AK95" s="74">
        <f>[3]Calculations!AF63</f>
        <v>6.7856124773299999</v>
      </c>
      <c r="AL95" s="74">
        <f>[3]Calculations!AR63</f>
        <v>75.929493016483633</v>
      </c>
      <c r="AM95" s="74">
        <f>[3]Calculations!AG63</f>
        <v>0.53119115551399998</v>
      </c>
      <c r="AN95" s="74">
        <f>[3]Calculations!AS63</f>
        <v>5.9439107770693633</v>
      </c>
      <c r="AO95" s="74">
        <f>[3]Calculations!AH63</f>
        <v>3.1601443091000001</v>
      </c>
      <c r="AP95" s="74">
        <f>[3]Calculations!AT63</f>
        <v>35.361311311326702</v>
      </c>
      <c r="AQ95" s="74">
        <f>[3]Calculations!AI63</f>
        <v>3.0840344816099998</v>
      </c>
      <c r="AR95" s="74">
        <f>[3]Calculations!AU63</f>
        <v>34.509659285191304</v>
      </c>
      <c r="AS95" s="74">
        <f>[3]Calculations!AJ63</f>
        <v>0</v>
      </c>
      <c r="AT95" s="74">
        <f>[3]Calculations!AV63</f>
        <v>0</v>
      </c>
      <c r="AU95" s="74">
        <f>[3]Calculations!AK63</f>
        <v>0</v>
      </c>
      <c r="AV95" s="74">
        <f>[3]Calculations!AW63</f>
        <v>0</v>
      </c>
      <c r="AW95" s="90"/>
      <c r="AX95" s="90"/>
      <c r="AY95" s="91" t="str">
        <f>[3]Calculations!D63</f>
        <v>Call for Sites 2018</v>
      </c>
    </row>
    <row r="96" spans="2:51" x14ac:dyDescent="0.25">
      <c r="B96" s="32">
        <f>[3]Calculations!A64</f>
        <v>181</v>
      </c>
      <c r="C96" s="30" t="str">
        <f>[3]Calculations!B64</f>
        <v>Rainey Family</v>
      </c>
      <c r="D96" s="30" t="str">
        <f>[3]Calculations!C64</f>
        <v>Residential</v>
      </c>
      <c r="E96" s="38">
        <f>[3]Calculations!E64</f>
        <v>1.3083063101300001</v>
      </c>
      <c r="F96" s="38">
        <f>[3]Calculations!I64</f>
        <v>1.3083063101300001</v>
      </c>
      <c r="G96" s="38">
        <f>[3]Calculations!M64</f>
        <v>100</v>
      </c>
      <c r="H96" s="38">
        <f>[3]Calculations!H64</f>
        <v>0</v>
      </c>
      <c r="I96" s="38">
        <f>[3]Calculations!L64</f>
        <v>0</v>
      </c>
      <c r="J96" s="38">
        <f>[3]Calculations!G64</f>
        <v>0</v>
      </c>
      <c r="K96" s="38">
        <f>[3]Calculations!K64</f>
        <v>0</v>
      </c>
      <c r="L96" s="38">
        <f>[3]Calculations!F64</f>
        <v>0</v>
      </c>
      <c r="M96" s="38">
        <f>[3]Calculations!J64</f>
        <v>0</v>
      </c>
      <c r="N96" s="38">
        <f>[3]Calculations!V64</f>
        <v>0</v>
      </c>
      <c r="O96" s="38">
        <f>[3]Calculations!W64</f>
        <v>0</v>
      </c>
      <c r="P96" s="38">
        <f>[3]Calculations!O64</f>
        <v>0.33729199999999998</v>
      </c>
      <c r="Q96" s="38">
        <f>[3]Calculations!S64</f>
        <v>25.780812749155423</v>
      </c>
      <c r="R96" s="38">
        <f>[3]Calculations!Q64</f>
        <v>0</v>
      </c>
      <c r="S96" s="38">
        <f>[3]Calculations!T64</f>
        <v>0</v>
      </c>
      <c r="T96" s="38">
        <f>[3]Calculations!R64</f>
        <v>0</v>
      </c>
      <c r="U96" s="38">
        <f>[3]Calculations!U64</f>
        <v>0</v>
      </c>
      <c r="V96" s="38" t="str">
        <f>[3]Calculations!X64</f>
        <v>Not Modelled</v>
      </c>
      <c r="W96" s="38" t="str">
        <f>[3]Calculations!Y64</f>
        <v>N/A</v>
      </c>
      <c r="X96" s="38" t="s">
        <v>1056</v>
      </c>
      <c r="Y96" s="73" t="s">
        <v>105</v>
      </c>
      <c r="Z96" s="74" t="s">
        <v>1066</v>
      </c>
      <c r="AA96" s="74">
        <f>[3]Calculations!AA64</f>
        <v>0</v>
      </c>
      <c r="AB96" s="74">
        <f>[3]Calculations!AM64</f>
        <v>0</v>
      </c>
      <c r="AC96" s="74">
        <f>[3]Calculations!AB64</f>
        <v>0</v>
      </c>
      <c r="AD96" s="74">
        <f>[3]Calculations!AN64</f>
        <v>0</v>
      </c>
      <c r="AE96" s="74">
        <f>[3]Calculations!AC64</f>
        <v>0</v>
      </c>
      <c r="AF96" s="74">
        <f>[3]Calculations!AO64</f>
        <v>0</v>
      </c>
      <c r="AG96" s="74">
        <f>[3]Calculations!AD64</f>
        <v>0</v>
      </c>
      <c r="AH96" s="74">
        <f>[3]Calculations!AP64</f>
        <v>0</v>
      </c>
      <c r="AI96" s="74">
        <f>[3]Calculations!AE64</f>
        <v>0</v>
      </c>
      <c r="AJ96" s="74">
        <f>[3]Calculations!AQ64</f>
        <v>0</v>
      </c>
      <c r="AK96" s="74">
        <f>[3]Calculations!AF64</f>
        <v>0</v>
      </c>
      <c r="AL96" s="74">
        <f>[3]Calculations!AR64</f>
        <v>0</v>
      </c>
      <c r="AM96" s="74">
        <f>[3]Calculations!AG64</f>
        <v>0</v>
      </c>
      <c r="AN96" s="74">
        <f>[3]Calculations!AS64</f>
        <v>0</v>
      </c>
      <c r="AO96" s="74">
        <f>[3]Calculations!AH64</f>
        <v>0</v>
      </c>
      <c r="AP96" s="74">
        <f>[3]Calculations!AT64</f>
        <v>0</v>
      </c>
      <c r="AQ96" s="74">
        <f>[3]Calculations!AI64</f>
        <v>0</v>
      </c>
      <c r="AR96" s="74">
        <f>[3]Calculations!AU64</f>
        <v>0</v>
      </c>
      <c r="AS96" s="74">
        <f>[3]Calculations!AJ64</f>
        <v>0</v>
      </c>
      <c r="AT96" s="74">
        <f>[3]Calculations!AV64</f>
        <v>0</v>
      </c>
      <c r="AU96" s="74">
        <f>[3]Calculations!AK64</f>
        <v>0</v>
      </c>
      <c r="AV96" s="74">
        <f>[3]Calculations!AW64</f>
        <v>0</v>
      </c>
      <c r="AW96" s="90"/>
      <c r="AX96" s="90"/>
      <c r="AY96" s="91" t="str">
        <f>[3]Calculations!D64</f>
        <v>Call for Sites 2018</v>
      </c>
    </row>
    <row r="97" spans="2:51" ht="25" x14ac:dyDescent="0.25">
      <c r="B97" s="32">
        <f>[3]Calculations!A65</f>
        <v>191</v>
      </c>
      <c r="C97" s="30" t="str">
        <f>[3]Calculations!B65</f>
        <v>Dacres Hall</v>
      </c>
      <c r="D97" s="30" t="str">
        <f>[3]Calculations!C65</f>
        <v>Residential</v>
      </c>
      <c r="E97" s="38">
        <f>[3]Calculations!E65</f>
        <v>0.39403486733100002</v>
      </c>
      <c r="F97" s="38">
        <f>[3]Calculations!I65</f>
        <v>0.39403486733100002</v>
      </c>
      <c r="G97" s="38">
        <f>[3]Calculations!M65</f>
        <v>100</v>
      </c>
      <c r="H97" s="38">
        <f>[3]Calculations!H65</f>
        <v>0</v>
      </c>
      <c r="I97" s="38">
        <f>[3]Calculations!L65</f>
        <v>0</v>
      </c>
      <c r="J97" s="38">
        <f>[3]Calculations!G65</f>
        <v>0</v>
      </c>
      <c r="K97" s="38">
        <f>[3]Calculations!K65</f>
        <v>0</v>
      </c>
      <c r="L97" s="38">
        <f>[3]Calculations!F65</f>
        <v>0</v>
      </c>
      <c r="M97" s="38">
        <f>[3]Calculations!J65</f>
        <v>0</v>
      </c>
      <c r="N97" s="38">
        <f>[3]Calculations!V65</f>
        <v>0</v>
      </c>
      <c r="O97" s="38">
        <f>[3]Calculations!W65</f>
        <v>0</v>
      </c>
      <c r="P97" s="38">
        <f>[3]Calculations!O65</f>
        <v>0</v>
      </c>
      <c r="Q97" s="38">
        <f>[3]Calculations!S65</f>
        <v>0</v>
      </c>
      <c r="R97" s="38">
        <f>[3]Calculations!Q65</f>
        <v>0</v>
      </c>
      <c r="S97" s="38">
        <f>[3]Calculations!T65</f>
        <v>0</v>
      </c>
      <c r="T97" s="38">
        <f>[3]Calculations!R65</f>
        <v>0</v>
      </c>
      <c r="U97" s="38">
        <f>[3]Calculations!U65</f>
        <v>0</v>
      </c>
      <c r="V97" s="38" t="str">
        <f>[3]Calculations!X65</f>
        <v>Not Modelled</v>
      </c>
      <c r="W97" s="38" t="str">
        <f>[3]Calculations!Y65</f>
        <v>N/A</v>
      </c>
      <c r="X97" s="38" t="s">
        <v>1056</v>
      </c>
      <c r="Y97" s="73" t="s">
        <v>106</v>
      </c>
      <c r="Z97" s="74" t="s">
        <v>1090</v>
      </c>
      <c r="AA97" s="74">
        <f>[3]Calculations!AA65</f>
        <v>0</v>
      </c>
      <c r="AB97" s="74">
        <f>[3]Calculations!AM65</f>
        <v>0</v>
      </c>
      <c r="AC97" s="74">
        <f>[3]Calculations!AB65</f>
        <v>0</v>
      </c>
      <c r="AD97" s="74">
        <f>[3]Calculations!AN65</f>
        <v>0</v>
      </c>
      <c r="AE97" s="74">
        <f>[3]Calculations!AC65</f>
        <v>0</v>
      </c>
      <c r="AF97" s="74">
        <f>[3]Calculations!AO65</f>
        <v>0</v>
      </c>
      <c r="AG97" s="74">
        <f>[3]Calculations!AD65</f>
        <v>0</v>
      </c>
      <c r="AH97" s="74">
        <f>[3]Calculations!AP65</f>
        <v>0</v>
      </c>
      <c r="AI97" s="74">
        <f>[3]Calculations!AE65</f>
        <v>0</v>
      </c>
      <c r="AJ97" s="74">
        <f>[3]Calculations!AQ65</f>
        <v>0</v>
      </c>
      <c r="AK97" s="74">
        <f>[3]Calculations!AF65</f>
        <v>0</v>
      </c>
      <c r="AL97" s="74">
        <f>[3]Calculations!AR65</f>
        <v>0</v>
      </c>
      <c r="AM97" s="74">
        <f>[3]Calculations!AG65</f>
        <v>0</v>
      </c>
      <c r="AN97" s="74">
        <f>[3]Calculations!AS65</f>
        <v>0</v>
      </c>
      <c r="AO97" s="74">
        <f>[3]Calculations!AH65</f>
        <v>0</v>
      </c>
      <c r="AP97" s="74">
        <f>[3]Calculations!AT65</f>
        <v>0</v>
      </c>
      <c r="AQ97" s="74">
        <f>[3]Calculations!AI65</f>
        <v>0</v>
      </c>
      <c r="AR97" s="74">
        <f>[3]Calculations!AU65</f>
        <v>0</v>
      </c>
      <c r="AS97" s="74">
        <f>[3]Calculations!AJ65</f>
        <v>0</v>
      </c>
      <c r="AT97" s="74">
        <f>[3]Calculations!AV65</f>
        <v>0</v>
      </c>
      <c r="AU97" s="74">
        <f>[3]Calculations!AK65</f>
        <v>0</v>
      </c>
      <c r="AV97" s="74">
        <f>[3]Calculations!AW65</f>
        <v>0</v>
      </c>
      <c r="AW97" s="90"/>
      <c r="AX97" s="90"/>
      <c r="AY97" s="91" t="str">
        <f>[3]Calculations!D65</f>
        <v>Call for Sites 2018</v>
      </c>
    </row>
    <row r="98" spans="2:51" ht="25" x14ac:dyDescent="0.25">
      <c r="B98" s="32">
        <f>[3]Calculations!A66</f>
        <v>208</v>
      </c>
      <c r="C98" s="30" t="str">
        <f>[3]Calculations!B66</f>
        <v>Hill Top Farm 1 &amp; 2</v>
      </c>
      <c r="D98" s="30" t="str">
        <f>[3]Calculations!C66</f>
        <v>Residential</v>
      </c>
      <c r="E98" s="38">
        <f>[3]Calculations!E66</f>
        <v>1.55159217933</v>
      </c>
      <c r="F98" s="38">
        <f>[3]Calculations!I66</f>
        <v>1.4577233367595499</v>
      </c>
      <c r="G98" s="38">
        <f>[3]Calculations!M66</f>
        <v>93.950160111596844</v>
      </c>
      <c r="H98" s="38">
        <f>[3]Calculations!H66</f>
        <v>8.9978184125500002E-2</v>
      </c>
      <c r="I98" s="38">
        <f>[3]Calculations!L66</f>
        <v>5.7990872423934157</v>
      </c>
      <c r="J98" s="38">
        <f>[3]Calculations!G66</f>
        <v>2.72482806061E-3</v>
      </c>
      <c r="K98" s="38">
        <f>[3]Calculations!K66</f>
        <v>0.17561496486703229</v>
      </c>
      <c r="L98" s="38">
        <f>[3]Calculations!F66</f>
        <v>1.16583038434E-3</v>
      </c>
      <c r="M98" s="38">
        <f>[3]Calculations!J66</f>
        <v>7.5137681142697074E-2</v>
      </c>
      <c r="N98" s="38">
        <f>[3]Calculations!V66</f>
        <v>0</v>
      </c>
      <c r="O98" s="38">
        <f>[3]Calculations!W66</f>
        <v>0</v>
      </c>
      <c r="P98" s="38">
        <f>[3]Calculations!O66</f>
        <v>0.14464749999999998</v>
      </c>
      <c r="Q98" s="38">
        <f>[3]Calculations!S66</f>
        <v>9.3225205648085225</v>
      </c>
      <c r="R98" s="38">
        <f>[3]Calculations!Q66</f>
        <v>5.5593400000000001E-2</v>
      </c>
      <c r="S98" s="38">
        <f>[3]Calculations!T66</f>
        <v>3.5829904752424078</v>
      </c>
      <c r="T98" s="38">
        <f>[3]Calculations!R66</f>
        <v>3.0851900000000002E-2</v>
      </c>
      <c r="U98" s="38">
        <f>[3]Calculations!U66</f>
        <v>1.9884026492916651</v>
      </c>
      <c r="V98" s="38" t="str">
        <f>[3]Calculations!X66</f>
        <v>Not Modelled</v>
      </c>
      <c r="W98" s="38" t="str">
        <f>[3]Calculations!Y66</f>
        <v>N/A</v>
      </c>
      <c r="X98" s="38" t="s">
        <v>1056</v>
      </c>
      <c r="Y98" s="73" t="s">
        <v>108</v>
      </c>
      <c r="Z98" s="74" t="s">
        <v>109</v>
      </c>
      <c r="AA98" s="74">
        <f>[3]Calculations!AA66</f>
        <v>0</v>
      </c>
      <c r="AB98" s="74">
        <f>[3]Calculations!AM66</f>
        <v>0</v>
      </c>
      <c r="AC98" s="74">
        <f>[3]Calculations!AB66</f>
        <v>0</v>
      </c>
      <c r="AD98" s="74">
        <f>[3]Calculations!AN66</f>
        <v>0</v>
      </c>
      <c r="AE98" s="74">
        <f>[3]Calculations!AC66</f>
        <v>1.32E-2</v>
      </c>
      <c r="AF98" s="74">
        <f>[3]Calculations!AO66</f>
        <v>0.85073901350159886</v>
      </c>
      <c r="AG98" s="74">
        <f>[3]Calculations!AD66</f>
        <v>9.2264674364699997E-2</v>
      </c>
      <c r="AH98" s="74">
        <f>[3]Calculations!AP66</f>
        <v>5.9464513674296313</v>
      </c>
      <c r="AI98" s="74">
        <f>[3]Calculations!AE66</f>
        <v>0.85893305285800003</v>
      </c>
      <c r="AJ98" s="74">
        <f>[3]Calculations!AQ66</f>
        <v>55.35817106457057</v>
      </c>
      <c r="AK98" s="74">
        <f>[3]Calculations!AF66</f>
        <v>3.00771158834E-2</v>
      </c>
      <c r="AL98" s="74">
        <f>[3]Calculations!AR66</f>
        <v>1.9384678708800747</v>
      </c>
      <c r="AM98" s="74">
        <f>[3]Calculations!AG66</f>
        <v>0</v>
      </c>
      <c r="AN98" s="74">
        <f>[3]Calculations!AS66</f>
        <v>0</v>
      </c>
      <c r="AO98" s="74">
        <f>[3]Calculations!AH66</f>
        <v>0</v>
      </c>
      <c r="AP98" s="74">
        <f>[3]Calculations!AT66</f>
        <v>0</v>
      </c>
      <c r="AQ98" s="74">
        <f>[3]Calculations!AI66</f>
        <v>1.55159217933</v>
      </c>
      <c r="AR98" s="74">
        <f>[3]Calculations!AU66</f>
        <v>100</v>
      </c>
      <c r="AS98" s="74">
        <f>[3]Calculations!AJ66</f>
        <v>0</v>
      </c>
      <c r="AT98" s="74">
        <f>[3]Calculations!AV66</f>
        <v>0</v>
      </c>
      <c r="AU98" s="74">
        <f>[3]Calculations!AK66</f>
        <v>9.3056205431599995E-2</v>
      </c>
      <c r="AV98" s="74">
        <f>[3]Calculations!AW66</f>
        <v>5.9974654855364777</v>
      </c>
      <c r="AW98" s="90"/>
      <c r="AX98" s="90"/>
      <c r="AY98" s="91" t="str">
        <f>[3]Calculations!D66</f>
        <v>Call for Sites 2018</v>
      </c>
    </row>
    <row r="99" spans="2:51" x14ac:dyDescent="0.25">
      <c r="B99" s="32">
        <f>[3]Calculations!A67</f>
        <v>209</v>
      </c>
      <c r="C99" s="30" t="str">
        <f>[3]Calculations!B67</f>
        <v>Hill Top Farm 3</v>
      </c>
      <c r="D99" s="30" t="str">
        <f>[3]Calculations!C67</f>
        <v>Residential</v>
      </c>
      <c r="E99" s="38">
        <f>[3]Calculations!E67</f>
        <v>1.4461358765500001</v>
      </c>
      <c r="F99" s="38">
        <f>[3]Calculations!I67</f>
        <v>1.4461358765500001</v>
      </c>
      <c r="G99" s="38">
        <f>[3]Calculations!M67</f>
        <v>100</v>
      </c>
      <c r="H99" s="38">
        <f>[3]Calculations!H67</f>
        <v>0</v>
      </c>
      <c r="I99" s="38">
        <f>[3]Calculations!L67</f>
        <v>0</v>
      </c>
      <c r="J99" s="38">
        <f>[3]Calculations!G67</f>
        <v>0</v>
      </c>
      <c r="K99" s="38">
        <f>[3]Calculations!K67</f>
        <v>0</v>
      </c>
      <c r="L99" s="38">
        <f>[3]Calculations!F67</f>
        <v>0</v>
      </c>
      <c r="M99" s="38">
        <f>[3]Calculations!J67</f>
        <v>0</v>
      </c>
      <c r="N99" s="38">
        <f>[3]Calculations!V67</f>
        <v>0</v>
      </c>
      <c r="O99" s="38">
        <f>[3]Calculations!W67</f>
        <v>0</v>
      </c>
      <c r="P99" s="38">
        <f>[3]Calculations!O67</f>
        <v>0.1861274</v>
      </c>
      <c r="Q99" s="38">
        <f>[3]Calculations!S67</f>
        <v>12.870671630389127</v>
      </c>
      <c r="R99" s="38">
        <f>[3]Calculations!Q67</f>
        <v>0.1083634</v>
      </c>
      <c r="S99" s="38">
        <f>[3]Calculations!T67</f>
        <v>7.4933069400448788</v>
      </c>
      <c r="T99" s="38">
        <f>[3]Calculations!R67</f>
        <v>6.7266699999999999E-2</v>
      </c>
      <c r="U99" s="38">
        <f>[3]Calculations!U67</f>
        <v>4.6514785429759202</v>
      </c>
      <c r="V99" s="38" t="str">
        <f>[3]Calculations!X67</f>
        <v>Not Modelled</v>
      </c>
      <c r="W99" s="38" t="str">
        <f>[3]Calculations!Y67</f>
        <v>N/A</v>
      </c>
      <c r="X99" s="38" t="s">
        <v>1056</v>
      </c>
      <c r="Y99" s="73" t="s">
        <v>105</v>
      </c>
      <c r="Z99" s="74" t="s">
        <v>1066</v>
      </c>
      <c r="AA99" s="74">
        <f>[3]Calculations!AA67</f>
        <v>0</v>
      </c>
      <c r="AB99" s="74">
        <f>[3]Calculations!AM67</f>
        <v>0</v>
      </c>
      <c r="AC99" s="74">
        <f>[3]Calculations!AB67</f>
        <v>6.1668585252600001E-2</v>
      </c>
      <c r="AD99" s="74">
        <f>[3]Calculations!AN67</f>
        <v>4.264370053505675</v>
      </c>
      <c r="AE99" s="74">
        <f>[3]Calculations!AC67</f>
        <v>3.29880254421E-2</v>
      </c>
      <c r="AF99" s="74">
        <f>[3]Calculations!AO67</f>
        <v>2.2811152103354542</v>
      </c>
      <c r="AG99" s="74">
        <f>[3]Calculations!AD67</f>
        <v>0</v>
      </c>
      <c r="AH99" s="74">
        <f>[3]Calculations!AP67</f>
        <v>0</v>
      </c>
      <c r="AI99" s="74">
        <f>[3]Calculations!AE67</f>
        <v>0.53524981372400005</v>
      </c>
      <c r="AJ99" s="74">
        <f>[3]Calculations!AQ67</f>
        <v>37.012415112812796</v>
      </c>
      <c r="AK99" s="74">
        <f>[3]Calculations!AF67</f>
        <v>1.3804038575799999</v>
      </c>
      <c r="AL99" s="74">
        <f>[3]Calculations!AR67</f>
        <v>95.45464433626978</v>
      </c>
      <c r="AM99" s="74">
        <f>[3]Calculations!AG67</f>
        <v>3.4248176353200002E-2</v>
      </c>
      <c r="AN99" s="74">
        <f>[3]Calculations!AS67</f>
        <v>2.3682543880250573</v>
      </c>
      <c r="AO99" s="74">
        <f>[3]Calculations!AH67</f>
        <v>0</v>
      </c>
      <c r="AP99" s="74">
        <f>[3]Calculations!AT67</f>
        <v>0</v>
      </c>
      <c r="AQ99" s="74">
        <f>[3]Calculations!AI67</f>
        <v>1.4461358765500001</v>
      </c>
      <c r="AR99" s="74">
        <f>[3]Calculations!AU67</f>
        <v>100</v>
      </c>
      <c r="AS99" s="74">
        <f>[3]Calculations!AJ67</f>
        <v>0</v>
      </c>
      <c r="AT99" s="74">
        <f>[3]Calculations!AV67</f>
        <v>0</v>
      </c>
      <c r="AU99" s="74">
        <f>[3]Calculations!AK67</f>
        <v>0</v>
      </c>
      <c r="AV99" s="74">
        <f>[3]Calculations!AW67</f>
        <v>0</v>
      </c>
      <c r="AW99" s="90"/>
      <c r="AX99" s="90"/>
      <c r="AY99" s="91" t="str">
        <f>[3]Calculations!D67</f>
        <v>Call for Sites 2018</v>
      </c>
    </row>
    <row r="100" spans="2:51" ht="25" x14ac:dyDescent="0.25">
      <c r="B100" s="32">
        <f>[3]Calculations!A68</f>
        <v>244</v>
      </c>
      <c r="C100" s="30" t="str">
        <f>[3]Calculations!B68</f>
        <v>Edge lane St Royton</v>
      </c>
      <c r="D100" s="30" t="str">
        <f>[3]Calculations!C68</f>
        <v>Residential</v>
      </c>
      <c r="E100" s="38">
        <f>[3]Calculations!E68</f>
        <v>0.86383762475600001</v>
      </c>
      <c r="F100" s="38">
        <f>[3]Calculations!I68</f>
        <v>0.85840648028876998</v>
      </c>
      <c r="G100" s="38">
        <f>[3]Calculations!M68</f>
        <v>99.371277157699154</v>
      </c>
      <c r="H100" s="38">
        <f>[3]Calculations!H68</f>
        <v>1.4136278128800001E-3</v>
      </c>
      <c r="I100" s="38">
        <f>[3]Calculations!L68</f>
        <v>0.16364508472055661</v>
      </c>
      <c r="J100" s="38">
        <f>[3]Calculations!G68</f>
        <v>4.01751665435E-3</v>
      </c>
      <c r="K100" s="38">
        <f>[3]Calculations!K68</f>
        <v>0.4650777575802848</v>
      </c>
      <c r="L100" s="38">
        <f>[3]Calculations!F68</f>
        <v>0</v>
      </c>
      <c r="M100" s="38">
        <f>[3]Calculations!J68</f>
        <v>0</v>
      </c>
      <c r="N100" s="38">
        <f>[3]Calculations!V68</f>
        <v>0</v>
      </c>
      <c r="O100" s="38">
        <f>[3]Calculations!W68</f>
        <v>0</v>
      </c>
      <c r="P100" s="38">
        <f>[3]Calculations!O68</f>
        <v>0.6638558</v>
      </c>
      <c r="Q100" s="38">
        <f>[3]Calculations!S68</f>
        <v>76.849604714487057</v>
      </c>
      <c r="R100" s="38">
        <f>[3]Calculations!Q68</f>
        <v>0.50459080000000001</v>
      </c>
      <c r="S100" s="38">
        <f>[3]Calculations!T68</f>
        <v>58.41269071169792</v>
      </c>
      <c r="T100" s="38">
        <f>[3]Calculations!R68</f>
        <v>8.7753800000000007E-2</v>
      </c>
      <c r="U100" s="38">
        <f>[3]Calculations!U68</f>
        <v>10.158598964103582</v>
      </c>
      <c r="V100" s="38" t="str">
        <f>[3]Calculations!X68</f>
        <v>Not Modelled</v>
      </c>
      <c r="W100" s="38" t="str">
        <f>[3]Calculations!Y68</f>
        <v>N/A</v>
      </c>
      <c r="X100" s="38" t="s">
        <v>1056</v>
      </c>
      <c r="Y100" s="73" t="s">
        <v>108</v>
      </c>
      <c r="Z100" s="74" t="s">
        <v>109</v>
      </c>
      <c r="AA100" s="74">
        <f>[3]Calculations!AA68</f>
        <v>0</v>
      </c>
      <c r="AB100" s="74">
        <f>[3]Calculations!AM68</f>
        <v>0</v>
      </c>
      <c r="AC100" s="74">
        <f>[3]Calculations!AB68</f>
        <v>0</v>
      </c>
      <c r="AD100" s="74">
        <f>[3]Calculations!AN68</f>
        <v>0</v>
      </c>
      <c r="AE100" s="74">
        <f>[3]Calculations!AC68</f>
        <v>0</v>
      </c>
      <c r="AF100" s="74">
        <f>[3]Calculations!AO68</f>
        <v>0</v>
      </c>
      <c r="AG100" s="74">
        <f>[3]Calculations!AD68</f>
        <v>0</v>
      </c>
      <c r="AH100" s="74">
        <f>[3]Calculations!AP68</f>
        <v>0</v>
      </c>
      <c r="AI100" s="74">
        <f>[3]Calculations!AE68</f>
        <v>0</v>
      </c>
      <c r="AJ100" s="74">
        <f>[3]Calculations!AQ68</f>
        <v>0</v>
      </c>
      <c r="AK100" s="74">
        <f>[3]Calculations!AF68</f>
        <v>0</v>
      </c>
      <c r="AL100" s="74">
        <f>[3]Calculations!AR68</f>
        <v>0</v>
      </c>
      <c r="AM100" s="74">
        <f>[3]Calculations!AG68</f>
        <v>0</v>
      </c>
      <c r="AN100" s="74">
        <f>[3]Calculations!AS68</f>
        <v>0</v>
      </c>
      <c r="AO100" s="74">
        <f>[3]Calculations!AH68</f>
        <v>0</v>
      </c>
      <c r="AP100" s="74">
        <f>[3]Calculations!AT68</f>
        <v>0</v>
      </c>
      <c r="AQ100" s="74">
        <f>[3]Calculations!AI68</f>
        <v>0.86383762475600001</v>
      </c>
      <c r="AR100" s="74">
        <f>[3]Calculations!AU68</f>
        <v>100</v>
      </c>
      <c r="AS100" s="74">
        <f>[3]Calculations!AJ68</f>
        <v>0</v>
      </c>
      <c r="AT100" s="74">
        <f>[3]Calculations!AV68</f>
        <v>0</v>
      </c>
      <c r="AU100" s="74">
        <f>[3]Calculations!AK68</f>
        <v>0</v>
      </c>
      <c r="AV100" s="74">
        <f>[3]Calculations!AW68</f>
        <v>0</v>
      </c>
      <c r="AW100" s="90"/>
      <c r="AX100" s="90"/>
      <c r="AY100" s="91" t="str">
        <f>[3]Calculations!D68</f>
        <v>Call for Sites 2018</v>
      </c>
    </row>
    <row r="101" spans="2:51" ht="25" x14ac:dyDescent="0.25">
      <c r="B101" s="32">
        <f>[3]Calculations!A69</f>
        <v>300</v>
      </c>
      <c r="C101" s="30" t="str">
        <f>[3]Calculations!B69</f>
        <v>Land East Side Whitehall lane Moorside Oldham</v>
      </c>
      <c r="D101" s="30" t="str">
        <f>[3]Calculations!C69</f>
        <v>Residential</v>
      </c>
      <c r="E101" s="38">
        <f>[3]Calculations!E69</f>
        <v>7.1729265235800002</v>
      </c>
      <c r="F101" s="38">
        <f>[3]Calculations!I69</f>
        <v>7.1729265235800002</v>
      </c>
      <c r="G101" s="38">
        <f>[3]Calculations!M69</f>
        <v>100</v>
      </c>
      <c r="H101" s="38">
        <f>[3]Calculations!H69</f>
        <v>0</v>
      </c>
      <c r="I101" s="38">
        <f>[3]Calculations!L69</f>
        <v>0</v>
      </c>
      <c r="J101" s="38">
        <f>[3]Calculations!G69</f>
        <v>0</v>
      </c>
      <c r="K101" s="38">
        <f>[3]Calculations!K69</f>
        <v>0</v>
      </c>
      <c r="L101" s="38">
        <f>[3]Calculations!F69</f>
        <v>0</v>
      </c>
      <c r="M101" s="38">
        <f>[3]Calculations!J69</f>
        <v>0</v>
      </c>
      <c r="N101" s="38">
        <f>[3]Calculations!V69</f>
        <v>0</v>
      </c>
      <c r="O101" s="38">
        <f>[3]Calculations!W69</f>
        <v>0</v>
      </c>
      <c r="P101" s="38">
        <f>[3]Calculations!O69</f>
        <v>0</v>
      </c>
      <c r="Q101" s="38">
        <f>[3]Calculations!S69</f>
        <v>0</v>
      </c>
      <c r="R101" s="38">
        <f>[3]Calculations!Q69</f>
        <v>0</v>
      </c>
      <c r="S101" s="38">
        <f>[3]Calculations!T69</f>
        <v>0</v>
      </c>
      <c r="T101" s="38">
        <f>[3]Calculations!R69</f>
        <v>0</v>
      </c>
      <c r="U101" s="38">
        <f>[3]Calculations!U69</f>
        <v>0</v>
      </c>
      <c r="V101" s="38" t="str">
        <f>[3]Calculations!X69</f>
        <v>Not Modelled</v>
      </c>
      <c r="W101" s="38" t="str">
        <f>[3]Calculations!Y69</f>
        <v>N/A</v>
      </c>
      <c r="X101" s="38" t="s">
        <v>1056</v>
      </c>
      <c r="Y101" s="73" t="s">
        <v>105</v>
      </c>
      <c r="Z101" s="74" t="s">
        <v>1066</v>
      </c>
      <c r="AA101" s="74">
        <f>[3]Calculations!AA69</f>
        <v>0</v>
      </c>
      <c r="AB101" s="74">
        <f>[3]Calculations!AM69</f>
        <v>0</v>
      </c>
      <c r="AC101" s="74">
        <f>[3]Calculations!AB69</f>
        <v>0</v>
      </c>
      <c r="AD101" s="74">
        <f>[3]Calculations!AN69</f>
        <v>0</v>
      </c>
      <c r="AE101" s="74">
        <f>[3]Calculations!AC69</f>
        <v>0</v>
      </c>
      <c r="AF101" s="74">
        <f>[3]Calculations!AO69</f>
        <v>0</v>
      </c>
      <c r="AG101" s="74">
        <f>[3]Calculations!AD69</f>
        <v>0</v>
      </c>
      <c r="AH101" s="74">
        <f>[3]Calculations!AP69</f>
        <v>0</v>
      </c>
      <c r="AI101" s="74">
        <f>[3]Calculations!AE69</f>
        <v>0</v>
      </c>
      <c r="AJ101" s="74">
        <f>[3]Calculations!AQ69</f>
        <v>0</v>
      </c>
      <c r="AK101" s="74">
        <f>[3]Calculations!AF69</f>
        <v>0</v>
      </c>
      <c r="AL101" s="74">
        <f>[3]Calculations!AR69</f>
        <v>0</v>
      </c>
      <c r="AM101" s="74">
        <f>[3]Calculations!AG69</f>
        <v>0</v>
      </c>
      <c r="AN101" s="74">
        <f>[3]Calculations!AS69</f>
        <v>0</v>
      </c>
      <c r="AO101" s="74">
        <f>[3]Calculations!AH69</f>
        <v>3.3383415756699999</v>
      </c>
      <c r="AP101" s="74">
        <f>[3]Calculations!AT69</f>
        <v>46.540858388771525</v>
      </c>
      <c r="AQ101" s="74">
        <f>[3]Calculations!AI69</f>
        <v>3.8174414589299999</v>
      </c>
      <c r="AR101" s="74">
        <f>[3]Calculations!AU69</f>
        <v>53.220138898407654</v>
      </c>
      <c r="AS101" s="74">
        <f>[3]Calculations!AJ69</f>
        <v>0</v>
      </c>
      <c r="AT101" s="74">
        <f>[3]Calculations!AV69</f>
        <v>0</v>
      </c>
      <c r="AU101" s="74">
        <f>[3]Calculations!AK69</f>
        <v>0</v>
      </c>
      <c r="AV101" s="74">
        <f>[3]Calculations!AW69</f>
        <v>0</v>
      </c>
      <c r="AW101" s="90"/>
      <c r="AX101" s="90"/>
      <c r="AY101" s="91" t="str">
        <f>[3]Calculations!D69</f>
        <v>Call for Sites 2018</v>
      </c>
    </row>
    <row r="102" spans="2:51" x14ac:dyDescent="0.25">
      <c r="B102" s="32">
        <f>[3]Calculations!A70</f>
        <v>301</v>
      </c>
      <c r="C102" s="30" t="str">
        <f>[3]Calculations!B70</f>
        <v>Little End Farm moorside Oldhame</v>
      </c>
      <c r="D102" s="30" t="str">
        <f>[3]Calculations!C70</f>
        <v>Residential</v>
      </c>
      <c r="E102" s="38">
        <f>[3]Calculations!E70</f>
        <v>12.786697094499999</v>
      </c>
      <c r="F102" s="38">
        <f>[3]Calculations!I70</f>
        <v>12.786697094499999</v>
      </c>
      <c r="G102" s="38">
        <f>[3]Calculations!M70</f>
        <v>100</v>
      </c>
      <c r="H102" s="38">
        <f>[3]Calculations!H70</f>
        <v>0</v>
      </c>
      <c r="I102" s="38">
        <f>[3]Calculations!L70</f>
        <v>0</v>
      </c>
      <c r="J102" s="38">
        <f>[3]Calculations!G70</f>
        <v>0</v>
      </c>
      <c r="K102" s="38">
        <f>[3]Calculations!K70</f>
        <v>0</v>
      </c>
      <c r="L102" s="38">
        <f>[3]Calculations!F70</f>
        <v>0</v>
      </c>
      <c r="M102" s="38">
        <f>[3]Calculations!J70</f>
        <v>0</v>
      </c>
      <c r="N102" s="38">
        <f>[3]Calculations!V70</f>
        <v>0</v>
      </c>
      <c r="O102" s="38">
        <f>[3]Calculations!W70</f>
        <v>0</v>
      </c>
      <c r="P102" s="38">
        <f>[3]Calculations!O70</f>
        <v>0.80897892000000005</v>
      </c>
      <c r="Q102" s="38">
        <f>[3]Calculations!S70</f>
        <v>6.3267231093475251</v>
      </c>
      <c r="R102" s="38">
        <f>[3]Calculations!Q70</f>
        <v>6.7409919999999998E-2</v>
      </c>
      <c r="S102" s="38">
        <f>[3]Calculations!T70</f>
        <v>0.5271879008457574</v>
      </c>
      <c r="T102" s="38">
        <f>[3]Calculations!R70</f>
        <v>1.73492E-3</v>
      </c>
      <c r="U102" s="38">
        <f>[3]Calculations!U70</f>
        <v>1.356816375001367E-2</v>
      </c>
      <c r="V102" s="38" t="str">
        <f>[3]Calculations!X70</f>
        <v>Not Modelled</v>
      </c>
      <c r="W102" s="38" t="str">
        <f>[3]Calculations!Y70</f>
        <v>N/A</v>
      </c>
      <c r="X102" s="38" t="s">
        <v>1056</v>
      </c>
      <c r="Y102" s="73" t="s">
        <v>105</v>
      </c>
      <c r="Z102" s="74" t="s">
        <v>1066</v>
      </c>
      <c r="AA102" s="74">
        <f>[3]Calculations!AA70</f>
        <v>0</v>
      </c>
      <c r="AB102" s="74">
        <f>[3]Calculations!AM70</f>
        <v>0</v>
      </c>
      <c r="AC102" s="74">
        <f>[3]Calculations!AB70</f>
        <v>6.4000000000000001E-2</v>
      </c>
      <c r="AD102" s="74">
        <f>[3]Calculations!AN70</f>
        <v>0.50052018536928211</v>
      </c>
      <c r="AE102" s="74">
        <f>[3]Calculations!AC70</f>
        <v>0</v>
      </c>
      <c r="AF102" s="74">
        <f>[3]Calculations!AO70</f>
        <v>0</v>
      </c>
      <c r="AG102" s="74">
        <f>[3]Calculations!AD70</f>
        <v>0</v>
      </c>
      <c r="AH102" s="74">
        <f>[3]Calculations!AP70</f>
        <v>0</v>
      </c>
      <c r="AI102" s="74">
        <f>[3]Calculations!AE70</f>
        <v>0.28543023074700002</v>
      </c>
      <c r="AJ102" s="74">
        <f>[3]Calculations!AQ70</f>
        <v>2.2322436250544593</v>
      </c>
      <c r="AK102" s="74">
        <f>[3]Calculations!AF70</f>
        <v>2.1060021279700001</v>
      </c>
      <c r="AL102" s="74">
        <f>[3]Calculations!AR70</f>
        <v>16.470258991869482</v>
      </c>
      <c r="AM102" s="74">
        <f>[3]Calculations!AG70</f>
        <v>0</v>
      </c>
      <c r="AN102" s="74">
        <f>[3]Calculations!AS70</f>
        <v>0</v>
      </c>
      <c r="AO102" s="74">
        <f>[3]Calculations!AH70</f>
        <v>4.4036342924399996</v>
      </c>
      <c r="AP102" s="74">
        <f>[3]Calculations!AT70</f>
        <v>34.439185192978059</v>
      </c>
      <c r="AQ102" s="74">
        <f>[3]Calculations!AI70</f>
        <v>2.0501444800800002</v>
      </c>
      <c r="AR102" s="74">
        <f>[3]Calculations!AU70</f>
        <v>16.033417112553938</v>
      </c>
      <c r="AS102" s="74">
        <f>[3]Calculations!AJ70</f>
        <v>0</v>
      </c>
      <c r="AT102" s="74">
        <f>[3]Calculations!AV70</f>
        <v>0</v>
      </c>
      <c r="AU102" s="74">
        <f>[3]Calculations!AK70</f>
        <v>0</v>
      </c>
      <c r="AV102" s="74">
        <f>[3]Calculations!AW70</f>
        <v>0</v>
      </c>
      <c r="AW102" s="90"/>
      <c r="AX102" s="90"/>
      <c r="AY102" s="91" t="str">
        <f>[3]Calculations!D70</f>
        <v>Call for Sites 2018</v>
      </c>
    </row>
    <row r="103" spans="2:51" x14ac:dyDescent="0.25">
      <c r="B103" s="32">
        <f>[3]Calculations!A71</f>
        <v>336</v>
      </c>
      <c r="C103" s="30" t="str">
        <f>[3]Calculations!B71</f>
        <v>Summershades</v>
      </c>
      <c r="D103" s="30" t="str">
        <f>[3]Calculations!C71</f>
        <v>Residential</v>
      </c>
      <c r="E103" s="38">
        <f>[3]Calculations!E71</f>
        <v>2.5084466103600001</v>
      </c>
      <c r="F103" s="38">
        <f>[3]Calculations!I71</f>
        <v>2.5084466103600001</v>
      </c>
      <c r="G103" s="38">
        <f>[3]Calculations!M71</f>
        <v>100</v>
      </c>
      <c r="H103" s="38">
        <f>[3]Calculations!H71</f>
        <v>0</v>
      </c>
      <c r="I103" s="38">
        <f>[3]Calculations!L71</f>
        <v>0</v>
      </c>
      <c r="J103" s="38">
        <f>[3]Calculations!G71</f>
        <v>0</v>
      </c>
      <c r="K103" s="38">
        <f>[3]Calculations!K71</f>
        <v>0</v>
      </c>
      <c r="L103" s="38">
        <f>[3]Calculations!F71</f>
        <v>0</v>
      </c>
      <c r="M103" s="38">
        <f>[3]Calculations!J71</f>
        <v>0</v>
      </c>
      <c r="N103" s="38">
        <f>[3]Calculations!V71</f>
        <v>0</v>
      </c>
      <c r="O103" s="38">
        <f>[3]Calculations!W71</f>
        <v>0</v>
      </c>
      <c r="P103" s="38">
        <f>[3]Calculations!O71</f>
        <v>0.67860070000000006</v>
      </c>
      <c r="Q103" s="38">
        <f>[3]Calculations!S71</f>
        <v>27.052626800879391</v>
      </c>
      <c r="R103" s="38">
        <f>[3]Calculations!Q71</f>
        <v>0.20100469999999998</v>
      </c>
      <c r="S103" s="38">
        <f>[3]Calculations!T71</f>
        <v>8.0131145374926973</v>
      </c>
      <c r="T103" s="38">
        <f>[3]Calculations!R71</f>
        <v>5.94767E-2</v>
      </c>
      <c r="U103" s="38">
        <f>[3]Calculations!U71</f>
        <v>2.3710570420099235</v>
      </c>
      <c r="V103" s="38" t="str">
        <f>[3]Calculations!X71</f>
        <v>Not Modelled</v>
      </c>
      <c r="W103" s="38" t="str">
        <f>[3]Calculations!Y71</f>
        <v>N/A</v>
      </c>
      <c r="X103" s="38" t="s">
        <v>1056</v>
      </c>
      <c r="Y103" s="73" t="s">
        <v>105</v>
      </c>
      <c r="Z103" s="74" t="s">
        <v>1066</v>
      </c>
      <c r="AA103" s="74">
        <f>[3]Calculations!AA71</f>
        <v>0</v>
      </c>
      <c r="AB103" s="74">
        <f>[3]Calculations!AM71</f>
        <v>0</v>
      </c>
      <c r="AC103" s="74">
        <f>[3]Calculations!AB71</f>
        <v>6.0734459058700001E-2</v>
      </c>
      <c r="AD103" s="74">
        <f>[3]Calculations!AN71</f>
        <v>2.4211979959176286</v>
      </c>
      <c r="AE103" s="74">
        <f>[3]Calculations!AC71</f>
        <v>5.7990681165600001E-2</v>
      </c>
      <c r="AF103" s="74">
        <f>[3]Calculations!AO71</f>
        <v>2.3118164415417817</v>
      </c>
      <c r="AG103" s="74">
        <f>[3]Calculations!AD71</f>
        <v>0</v>
      </c>
      <c r="AH103" s="74">
        <f>[3]Calculations!AP71</f>
        <v>0</v>
      </c>
      <c r="AI103" s="74">
        <f>[3]Calculations!AE71</f>
        <v>0.40144271349100002</v>
      </c>
      <c r="AJ103" s="74">
        <f>[3]Calculations!AQ71</f>
        <v>16.003637942024483</v>
      </c>
      <c r="AK103" s="74">
        <f>[3]Calculations!AF71</f>
        <v>0</v>
      </c>
      <c r="AL103" s="74">
        <f>[3]Calculations!AR71</f>
        <v>0</v>
      </c>
      <c r="AM103" s="74">
        <f>[3]Calculations!AG71</f>
        <v>0</v>
      </c>
      <c r="AN103" s="74">
        <f>[3]Calculations!AS71</f>
        <v>0</v>
      </c>
      <c r="AO103" s="74">
        <f>[3]Calculations!AH71</f>
        <v>0</v>
      </c>
      <c r="AP103" s="74">
        <f>[3]Calculations!AT71</f>
        <v>0</v>
      </c>
      <c r="AQ103" s="74">
        <f>[3]Calculations!AI71</f>
        <v>0</v>
      </c>
      <c r="AR103" s="74">
        <f>[3]Calculations!AU71</f>
        <v>0</v>
      </c>
      <c r="AS103" s="74">
        <f>[3]Calculations!AJ71</f>
        <v>0</v>
      </c>
      <c r="AT103" s="74">
        <f>[3]Calculations!AV71</f>
        <v>0</v>
      </c>
      <c r="AU103" s="74">
        <f>[3]Calculations!AK71</f>
        <v>0</v>
      </c>
      <c r="AV103" s="74">
        <f>[3]Calculations!AW71</f>
        <v>0</v>
      </c>
      <c r="AW103" s="90"/>
      <c r="AX103" s="90"/>
      <c r="AY103" s="91" t="str">
        <f>[3]Calculations!D71</f>
        <v>Call for Sites 2018</v>
      </c>
    </row>
    <row r="104" spans="2:51" x14ac:dyDescent="0.25">
      <c r="B104" s="32">
        <f>[3]Calculations!A72</f>
        <v>342</v>
      </c>
      <c r="C104" s="30" t="str">
        <f>[3]Calculations!B72</f>
        <v>Stoneswood Farm</v>
      </c>
      <c r="D104" s="30" t="str">
        <f>[3]Calculations!C72</f>
        <v>Residential</v>
      </c>
      <c r="E104" s="38">
        <f>[3]Calculations!E72</f>
        <v>2.9480573095699998</v>
      </c>
      <c r="F104" s="38">
        <f>[3]Calculations!I72</f>
        <v>2.9480573095699998</v>
      </c>
      <c r="G104" s="38">
        <f>[3]Calculations!M72</f>
        <v>100</v>
      </c>
      <c r="H104" s="38">
        <f>[3]Calculations!H72</f>
        <v>0</v>
      </c>
      <c r="I104" s="38">
        <f>[3]Calculations!L72</f>
        <v>0</v>
      </c>
      <c r="J104" s="38">
        <f>[3]Calculations!G72</f>
        <v>0</v>
      </c>
      <c r="K104" s="38">
        <f>[3]Calculations!K72</f>
        <v>0</v>
      </c>
      <c r="L104" s="38">
        <f>[3]Calculations!F72</f>
        <v>0</v>
      </c>
      <c r="M104" s="38">
        <f>[3]Calculations!J72</f>
        <v>0</v>
      </c>
      <c r="N104" s="38">
        <f>[3]Calculations!V72</f>
        <v>0</v>
      </c>
      <c r="O104" s="38">
        <f>[3]Calculations!W72</f>
        <v>0</v>
      </c>
      <c r="P104" s="38">
        <f>[3]Calculations!O72</f>
        <v>4.2382400000000001E-2</v>
      </c>
      <c r="Q104" s="38">
        <f>[3]Calculations!S72</f>
        <v>1.4376382664752825</v>
      </c>
      <c r="R104" s="38">
        <f>[3]Calculations!Q72</f>
        <v>0</v>
      </c>
      <c r="S104" s="38">
        <f>[3]Calculations!T72</f>
        <v>0</v>
      </c>
      <c r="T104" s="38">
        <f>[3]Calculations!R72</f>
        <v>0</v>
      </c>
      <c r="U104" s="38">
        <f>[3]Calculations!U72</f>
        <v>0</v>
      </c>
      <c r="V104" s="38" t="str">
        <f>[3]Calculations!X72</f>
        <v>Not Modelled</v>
      </c>
      <c r="W104" s="38" t="str">
        <f>[3]Calculations!Y72</f>
        <v>N/A</v>
      </c>
      <c r="X104" s="38" t="s">
        <v>1056</v>
      </c>
      <c r="Y104" s="73" t="s">
        <v>105</v>
      </c>
      <c r="Z104" s="74" t="s">
        <v>1066</v>
      </c>
      <c r="AA104" s="74">
        <f>[3]Calculations!AA72</f>
        <v>0</v>
      </c>
      <c r="AB104" s="74">
        <f>[3]Calculations!AM72</f>
        <v>0</v>
      </c>
      <c r="AC104" s="74">
        <f>[3]Calculations!AB72</f>
        <v>0</v>
      </c>
      <c r="AD104" s="74">
        <f>[3]Calculations!AN72</f>
        <v>0</v>
      </c>
      <c r="AE104" s="74">
        <f>[3]Calculations!AC72</f>
        <v>0</v>
      </c>
      <c r="AF104" s="74">
        <f>[3]Calculations!AO72</f>
        <v>0</v>
      </c>
      <c r="AG104" s="74">
        <f>[3]Calculations!AD72</f>
        <v>0</v>
      </c>
      <c r="AH104" s="74">
        <f>[3]Calculations!AP72</f>
        <v>0</v>
      </c>
      <c r="AI104" s="74">
        <f>[3]Calculations!AE72</f>
        <v>0.68477818361099996</v>
      </c>
      <c r="AJ104" s="74">
        <f>[3]Calculations!AQ72</f>
        <v>23.228116406966354</v>
      </c>
      <c r="AK104" s="74">
        <f>[3]Calculations!AF72</f>
        <v>0</v>
      </c>
      <c r="AL104" s="74">
        <f>[3]Calculations!AR72</f>
        <v>0</v>
      </c>
      <c r="AM104" s="74">
        <f>[3]Calculations!AG72</f>
        <v>0</v>
      </c>
      <c r="AN104" s="74">
        <f>[3]Calculations!AS72</f>
        <v>0</v>
      </c>
      <c r="AO104" s="74">
        <f>[3]Calculations!AH72</f>
        <v>0</v>
      </c>
      <c r="AP104" s="74">
        <f>[3]Calculations!AT72</f>
        <v>0</v>
      </c>
      <c r="AQ104" s="74">
        <f>[3]Calculations!AI72</f>
        <v>0</v>
      </c>
      <c r="AR104" s="74">
        <f>[3]Calculations!AU72</f>
        <v>0</v>
      </c>
      <c r="AS104" s="74">
        <f>[3]Calculations!AJ72</f>
        <v>0</v>
      </c>
      <c r="AT104" s="74">
        <f>[3]Calculations!AV72</f>
        <v>0</v>
      </c>
      <c r="AU104" s="74">
        <f>[3]Calculations!AK72</f>
        <v>0</v>
      </c>
      <c r="AV104" s="74">
        <f>[3]Calculations!AW72</f>
        <v>0</v>
      </c>
      <c r="AW104" s="90"/>
      <c r="AX104" s="90"/>
      <c r="AY104" s="91" t="str">
        <f>[3]Calculations!D72</f>
        <v>Call for Sites 2018</v>
      </c>
    </row>
    <row r="105" spans="2:51" ht="25" x14ac:dyDescent="0.25">
      <c r="B105" s="32">
        <f>[3]Calculations!A73</f>
        <v>370</v>
      </c>
      <c r="C105" s="30" t="str">
        <f>[3]Calculations!B73</f>
        <v>Land south of Cop Road, Oldham</v>
      </c>
      <c r="D105" s="30" t="str">
        <f>[3]Calculations!C73</f>
        <v>Residential / Industry and warehousing</v>
      </c>
      <c r="E105" s="38">
        <f>[3]Calculations!E73</f>
        <v>80.890802666200003</v>
      </c>
      <c r="F105" s="38">
        <f>[3]Calculations!I73</f>
        <v>74.473699628486997</v>
      </c>
      <c r="G105" s="38">
        <f>[3]Calculations!M73</f>
        <v>92.066955913154302</v>
      </c>
      <c r="H105" s="38">
        <f>[3]Calculations!H73</f>
        <v>3.1100992598400001</v>
      </c>
      <c r="I105" s="38">
        <f>[3]Calculations!L73</f>
        <v>3.8448119654269997</v>
      </c>
      <c r="J105" s="38">
        <f>[3]Calculations!G73</f>
        <v>0.63196363471299999</v>
      </c>
      <c r="K105" s="38">
        <f>[3]Calculations!K73</f>
        <v>0.78125524025374049</v>
      </c>
      <c r="L105" s="38">
        <f>[3]Calculations!F73</f>
        <v>2.6750401431599999</v>
      </c>
      <c r="M105" s="38">
        <f>[3]Calculations!J73</f>
        <v>3.3069768811649558</v>
      </c>
      <c r="N105" s="38">
        <f>[3]Calculations!V73</f>
        <v>0</v>
      </c>
      <c r="O105" s="38">
        <f>[3]Calculations!W73</f>
        <v>0</v>
      </c>
      <c r="P105" s="38">
        <f>[3]Calculations!O73</f>
        <v>12.554880000000001</v>
      </c>
      <c r="Q105" s="38">
        <f>[3]Calculations!S73</f>
        <v>15.520775645914098</v>
      </c>
      <c r="R105" s="38">
        <f>[3]Calculations!Q73</f>
        <v>7.7027799999999997</v>
      </c>
      <c r="S105" s="38">
        <f>[3]Calculations!T73</f>
        <v>9.5224422877665234</v>
      </c>
      <c r="T105" s="38">
        <f>[3]Calculations!R73</f>
        <v>4.5763999999999996</v>
      </c>
      <c r="U105" s="38">
        <f>[3]Calculations!U73</f>
        <v>5.6575035098671806</v>
      </c>
      <c r="V105" s="38">
        <f>[3]Calculations!X73</f>
        <v>0.210468422095</v>
      </c>
      <c r="W105" s="38">
        <f>[3]Calculations!Y73</f>
        <v>0.26018832198205349</v>
      </c>
      <c r="X105" s="38" t="s">
        <v>1056</v>
      </c>
      <c r="Y105" s="73" t="s">
        <v>108</v>
      </c>
      <c r="Z105" s="74" t="s">
        <v>109</v>
      </c>
      <c r="AA105" s="74">
        <f>[3]Calculations!AA73</f>
        <v>2.9353425630299999</v>
      </c>
      <c r="AB105" s="74">
        <f>[3]Calculations!AM73</f>
        <v>3.6287717098603158</v>
      </c>
      <c r="AC105" s="74">
        <f>[3]Calculations!AB73</f>
        <v>0.21840000000000001</v>
      </c>
      <c r="AD105" s="74">
        <f>[3]Calculations!AN73</f>
        <v>0.26999361213071238</v>
      </c>
      <c r="AE105" s="74">
        <f>[3]Calculations!AC73</f>
        <v>0.69920000000000004</v>
      </c>
      <c r="AF105" s="74">
        <f>[3]Calculations!AO73</f>
        <v>0.86437515385436869</v>
      </c>
      <c r="AG105" s="74">
        <f>[3]Calculations!AD73</f>
        <v>5.4950536294100001</v>
      </c>
      <c r="AH105" s="74">
        <f>[3]Calculations!AP73</f>
        <v>6.7931748088662411</v>
      </c>
      <c r="AI105" s="74">
        <f>[3]Calculations!AE73</f>
        <v>24.868503286399999</v>
      </c>
      <c r="AJ105" s="74">
        <f>[3]Calculations!AQ73</f>
        <v>30.743301422067894</v>
      </c>
      <c r="AK105" s="74">
        <f>[3]Calculations!AF73</f>
        <v>5.4426638609399998</v>
      </c>
      <c r="AL105" s="74">
        <f>[3]Calculations!AR73</f>
        <v>6.7284087702769222</v>
      </c>
      <c r="AM105" s="74">
        <f>[3]Calculations!AG73</f>
        <v>0.66729128000000004</v>
      </c>
      <c r="AN105" s="74">
        <f>[3]Calculations!AS73</f>
        <v>0.82492849372951749</v>
      </c>
      <c r="AO105" s="74">
        <f>[3]Calculations!AH73</f>
        <v>1.26431331426</v>
      </c>
      <c r="AP105" s="74">
        <f>[3]Calculations!AT73</f>
        <v>1.5629877224451003</v>
      </c>
      <c r="AQ105" s="74">
        <f>[3]Calculations!AI73</f>
        <v>24.173190933600001</v>
      </c>
      <c r="AR105" s="74">
        <f>[3]Calculations!AU73</f>
        <v>29.883732311758482</v>
      </c>
      <c r="AS105" s="74">
        <f>[3]Calculations!AJ73</f>
        <v>0</v>
      </c>
      <c r="AT105" s="74">
        <f>[3]Calculations!AV73</f>
        <v>0</v>
      </c>
      <c r="AU105" s="74">
        <f>[3]Calculations!AK73</f>
        <v>3.69195605089</v>
      </c>
      <c r="AV105" s="74">
        <f>[3]Calculations!AW73</f>
        <v>4.5641233974708397</v>
      </c>
      <c r="AW105" s="90"/>
      <c r="AX105" s="90"/>
      <c r="AY105" s="91" t="str">
        <f>[3]Calculations!D73</f>
        <v>Call for Sites 2018</v>
      </c>
    </row>
    <row r="106" spans="2:51" x14ac:dyDescent="0.25">
      <c r="B106" s="32">
        <f>[3]Calculations!A74</f>
        <v>372</v>
      </c>
      <c r="C106" s="30" t="str">
        <f>[3]Calculations!B74</f>
        <v>Former Paulden Farm</v>
      </c>
      <c r="D106" s="30" t="str">
        <f>[3]Calculations!C74</f>
        <v>Residential</v>
      </c>
      <c r="E106" s="38">
        <f>[3]Calculations!E74</f>
        <v>7.6732964708500004</v>
      </c>
      <c r="F106" s="38">
        <f>[3]Calculations!I74</f>
        <v>7.6732964708500004</v>
      </c>
      <c r="G106" s="38">
        <f>[3]Calculations!M74</f>
        <v>100</v>
      </c>
      <c r="H106" s="38">
        <f>[3]Calculations!H74</f>
        <v>0</v>
      </c>
      <c r="I106" s="38">
        <f>[3]Calculations!L74</f>
        <v>0</v>
      </c>
      <c r="J106" s="38">
        <f>[3]Calculations!G74</f>
        <v>0</v>
      </c>
      <c r="K106" s="38">
        <f>[3]Calculations!K74</f>
        <v>0</v>
      </c>
      <c r="L106" s="38">
        <f>[3]Calculations!F74</f>
        <v>0</v>
      </c>
      <c r="M106" s="38">
        <f>[3]Calculations!J74</f>
        <v>0</v>
      </c>
      <c r="N106" s="38">
        <f>[3]Calculations!V74</f>
        <v>0</v>
      </c>
      <c r="O106" s="38">
        <f>[3]Calculations!W74</f>
        <v>0</v>
      </c>
      <c r="P106" s="38">
        <f>[3]Calculations!O74</f>
        <v>0.12468679999999999</v>
      </c>
      <c r="Q106" s="38">
        <f>[3]Calculations!S74</f>
        <v>1.6249443830780066</v>
      </c>
      <c r="R106" s="38">
        <f>[3]Calculations!Q74</f>
        <v>2.70689E-2</v>
      </c>
      <c r="S106" s="38">
        <f>[3]Calculations!T74</f>
        <v>0.35276755046324276</v>
      </c>
      <c r="T106" s="38">
        <f>[3]Calculations!R74</f>
        <v>1.18689E-2</v>
      </c>
      <c r="U106" s="38">
        <f>[3]Calculations!U74</f>
        <v>0.15467798025384044</v>
      </c>
      <c r="V106" s="38">
        <f>[3]Calculations!X74</f>
        <v>0</v>
      </c>
      <c r="W106" s="38">
        <f>[3]Calculations!Y74</f>
        <v>0</v>
      </c>
      <c r="X106" s="38" t="s">
        <v>1056</v>
      </c>
      <c r="Y106" s="73" t="s">
        <v>105</v>
      </c>
      <c r="Z106" s="74" t="s">
        <v>1066</v>
      </c>
      <c r="AA106" s="74">
        <f>[3]Calculations!AA74</f>
        <v>0</v>
      </c>
      <c r="AB106" s="74">
        <f>[3]Calculations!AM74</f>
        <v>0</v>
      </c>
      <c r="AC106" s="74">
        <f>[3]Calculations!AB74</f>
        <v>1.6268940000199999E-2</v>
      </c>
      <c r="AD106" s="74">
        <f>[3]Calculations!AN74</f>
        <v>0.21202021923698494</v>
      </c>
      <c r="AE106" s="74">
        <f>[3]Calculations!AC74</f>
        <v>1.1868960000199999E-2</v>
      </c>
      <c r="AF106" s="74">
        <f>[3]Calculations!AO74</f>
        <v>0.15467876218896087</v>
      </c>
      <c r="AG106" s="74">
        <f>[3]Calculations!AD74</f>
        <v>0</v>
      </c>
      <c r="AH106" s="74">
        <f>[3]Calculations!AP74</f>
        <v>0</v>
      </c>
      <c r="AI106" s="74">
        <f>[3]Calculations!AE74</f>
        <v>0</v>
      </c>
      <c r="AJ106" s="74">
        <f>[3]Calculations!AQ74</f>
        <v>0</v>
      </c>
      <c r="AK106" s="74">
        <f>[3]Calculations!AF74</f>
        <v>0</v>
      </c>
      <c r="AL106" s="74">
        <f>[3]Calculations!AR74</f>
        <v>0</v>
      </c>
      <c r="AM106" s="74">
        <f>[3]Calculations!AG74</f>
        <v>0</v>
      </c>
      <c r="AN106" s="74">
        <f>[3]Calculations!AS74</f>
        <v>0</v>
      </c>
      <c r="AO106" s="74">
        <f>[3]Calculations!AH74</f>
        <v>0.21346770684999999</v>
      </c>
      <c r="AP106" s="74">
        <f>[3]Calculations!AT74</f>
        <v>2.7819556778620513</v>
      </c>
      <c r="AQ106" s="74">
        <f>[3]Calculations!AI74</f>
        <v>7.4598289016399999</v>
      </c>
      <c r="AR106" s="74">
        <f>[3]Calculations!AU74</f>
        <v>97.218046115891127</v>
      </c>
      <c r="AS106" s="74">
        <f>[3]Calculations!AJ74</f>
        <v>0</v>
      </c>
      <c r="AT106" s="74">
        <f>[3]Calculations!AV74</f>
        <v>0</v>
      </c>
      <c r="AU106" s="74">
        <f>[3]Calculations!AK74</f>
        <v>0</v>
      </c>
      <c r="AV106" s="74">
        <f>[3]Calculations!AW74</f>
        <v>0</v>
      </c>
      <c r="AW106" s="90"/>
      <c r="AX106" s="90"/>
      <c r="AY106" s="91" t="str">
        <f>[3]Calculations!D74</f>
        <v>Call for Sites 2018</v>
      </c>
    </row>
    <row r="107" spans="2:51" x14ac:dyDescent="0.25">
      <c r="B107" s="32">
        <f>[3]Calculations!A75</f>
        <v>381</v>
      </c>
      <c r="C107" s="30" t="str">
        <f>[3]Calculations!B75</f>
        <v>Lees field</v>
      </c>
      <c r="D107" s="30" t="str">
        <f>[3]Calculations!C75</f>
        <v>Residential</v>
      </c>
      <c r="E107" s="38">
        <f>[3]Calculations!E75</f>
        <v>0.26311292282199999</v>
      </c>
      <c r="F107" s="38">
        <f>[3]Calculations!I75</f>
        <v>0.26311292282199999</v>
      </c>
      <c r="G107" s="38">
        <f>[3]Calculations!M75</f>
        <v>100</v>
      </c>
      <c r="H107" s="38">
        <f>[3]Calculations!H75</f>
        <v>0</v>
      </c>
      <c r="I107" s="38">
        <f>[3]Calculations!L75</f>
        <v>0</v>
      </c>
      <c r="J107" s="38">
        <f>[3]Calculations!G75</f>
        <v>0</v>
      </c>
      <c r="K107" s="38">
        <f>[3]Calculations!K75</f>
        <v>0</v>
      </c>
      <c r="L107" s="38">
        <f>[3]Calculations!F75</f>
        <v>0</v>
      </c>
      <c r="M107" s="38">
        <f>[3]Calculations!J75</f>
        <v>0</v>
      </c>
      <c r="N107" s="38">
        <f>[3]Calculations!V75</f>
        <v>0</v>
      </c>
      <c r="O107" s="38">
        <f>[3]Calculations!W75</f>
        <v>0</v>
      </c>
      <c r="P107" s="38">
        <f>[3]Calculations!O75</f>
        <v>1.4753014E-4</v>
      </c>
      <c r="Q107" s="38">
        <f>[3]Calculations!S75</f>
        <v>5.6071035362944319E-2</v>
      </c>
      <c r="R107" s="38">
        <f>[3]Calculations!Q75</f>
        <v>3.0411399999999998E-6</v>
      </c>
      <c r="S107" s="38">
        <f>[3]Calculations!T75</f>
        <v>1.1558307236993368E-3</v>
      </c>
      <c r="T107" s="38">
        <f>[3]Calculations!R75</f>
        <v>0</v>
      </c>
      <c r="U107" s="38">
        <f>[3]Calculations!U75</f>
        <v>0</v>
      </c>
      <c r="V107" s="38" t="str">
        <f>[3]Calculations!X75</f>
        <v>Not Modelled</v>
      </c>
      <c r="W107" s="38" t="str">
        <f>[3]Calculations!Y75</f>
        <v>N/A</v>
      </c>
      <c r="X107" s="38" t="s">
        <v>1056</v>
      </c>
      <c r="Y107" s="73" t="s">
        <v>105</v>
      </c>
      <c r="Z107" s="74" t="s">
        <v>1066</v>
      </c>
      <c r="AA107" s="74">
        <f>[3]Calculations!AA75</f>
        <v>0</v>
      </c>
      <c r="AB107" s="74">
        <f>[3]Calculations!AM75</f>
        <v>0</v>
      </c>
      <c r="AC107" s="74">
        <f>[3]Calculations!AB75</f>
        <v>0</v>
      </c>
      <c r="AD107" s="74">
        <f>[3]Calculations!AN75</f>
        <v>0</v>
      </c>
      <c r="AE107" s="74">
        <f>[3]Calculations!AC75</f>
        <v>0</v>
      </c>
      <c r="AF107" s="74">
        <f>[3]Calculations!AO75</f>
        <v>0</v>
      </c>
      <c r="AG107" s="74">
        <f>[3]Calculations!AD75</f>
        <v>0</v>
      </c>
      <c r="AH107" s="74">
        <f>[3]Calculations!AP75</f>
        <v>0</v>
      </c>
      <c r="AI107" s="74">
        <f>[3]Calculations!AE75</f>
        <v>1.1648796923799999E-2</v>
      </c>
      <c r="AJ107" s="74">
        <f>[3]Calculations!AQ75</f>
        <v>4.4272994267486414</v>
      </c>
      <c r="AK107" s="74">
        <f>[3]Calculations!AF75</f>
        <v>0.24641696826199999</v>
      </c>
      <c r="AL107" s="74">
        <f>[3]Calculations!AR75</f>
        <v>93.654452855857983</v>
      </c>
      <c r="AM107" s="74">
        <f>[3]Calculations!AG75</f>
        <v>0</v>
      </c>
      <c r="AN107" s="74">
        <f>[3]Calculations!AS75</f>
        <v>0</v>
      </c>
      <c r="AO107" s="74">
        <f>[3]Calculations!AH75</f>
        <v>0</v>
      </c>
      <c r="AP107" s="74">
        <f>[3]Calculations!AT75</f>
        <v>0</v>
      </c>
      <c r="AQ107" s="74">
        <f>[3]Calculations!AI75</f>
        <v>0.26311292282199999</v>
      </c>
      <c r="AR107" s="74">
        <f>[3]Calculations!AU75</f>
        <v>100</v>
      </c>
      <c r="AS107" s="74">
        <f>[3]Calculations!AJ75</f>
        <v>0</v>
      </c>
      <c r="AT107" s="74">
        <f>[3]Calculations!AV75</f>
        <v>0</v>
      </c>
      <c r="AU107" s="74">
        <f>[3]Calculations!AK75</f>
        <v>0</v>
      </c>
      <c r="AV107" s="74">
        <f>[3]Calculations!AW75</f>
        <v>0</v>
      </c>
      <c r="AW107" s="90"/>
      <c r="AX107" s="90"/>
      <c r="AY107" s="91" t="str">
        <f>[3]Calculations!D75</f>
        <v>Call for Sites 2018</v>
      </c>
    </row>
    <row r="108" spans="2:51" ht="25" x14ac:dyDescent="0.25">
      <c r="B108" s="32">
        <f>[3]Calculations!A76</f>
        <v>382</v>
      </c>
      <c r="C108" s="30" t="str">
        <f>[3]Calculations!B76</f>
        <v>Top Shed/Back field</v>
      </c>
      <c r="D108" s="30" t="str">
        <f>[3]Calculations!C76</f>
        <v>Residential</v>
      </c>
      <c r="E108" s="38">
        <f>[3]Calculations!E76</f>
        <v>1.4247506669600001</v>
      </c>
      <c r="F108" s="38">
        <f>[3]Calculations!I76</f>
        <v>1.3982091275295001</v>
      </c>
      <c r="G108" s="38">
        <f>[3]Calculations!M76</f>
        <v>98.137109878521272</v>
      </c>
      <c r="H108" s="38">
        <f>[3]Calculations!H76</f>
        <v>1.89510316385E-2</v>
      </c>
      <c r="I108" s="38">
        <f>[3]Calculations!L76</f>
        <v>1.3301296906170916</v>
      </c>
      <c r="J108" s="38">
        <f>[3]Calculations!G76</f>
        <v>6.2089604671499996E-3</v>
      </c>
      <c r="K108" s="38">
        <f>[3]Calculations!K76</f>
        <v>0.4357927749139503</v>
      </c>
      <c r="L108" s="38">
        <f>[3]Calculations!F76</f>
        <v>1.3815473248500001E-3</v>
      </c>
      <c r="M108" s="38">
        <f>[3]Calculations!J76</f>
        <v>9.6967655947676562E-2</v>
      </c>
      <c r="N108" s="38">
        <f>[3]Calculations!V76</f>
        <v>0</v>
      </c>
      <c r="O108" s="38">
        <f>[3]Calculations!W76</f>
        <v>0</v>
      </c>
      <c r="P108" s="38">
        <f>[3]Calculations!O76</f>
        <v>7.8514100000000003E-2</v>
      </c>
      <c r="Q108" s="38">
        <f>[3]Calculations!S76</f>
        <v>5.510725618225262</v>
      </c>
      <c r="R108" s="38">
        <f>[3]Calculations!Q76</f>
        <v>3.1866100000000001E-2</v>
      </c>
      <c r="S108" s="38">
        <f>[3]Calculations!T76</f>
        <v>2.2366088845561247</v>
      </c>
      <c r="T108" s="38">
        <f>[3]Calculations!R76</f>
        <v>2.1060200000000001E-2</v>
      </c>
      <c r="U108" s="38">
        <f>[3]Calculations!U76</f>
        <v>1.4781674077006253</v>
      </c>
      <c r="V108" s="38" t="str">
        <f>[3]Calculations!X76</f>
        <v>Not Modelled</v>
      </c>
      <c r="W108" s="38" t="str">
        <f>[3]Calculations!Y76</f>
        <v>N/A</v>
      </c>
      <c r="X108" s="38" t="s">
        <v>1056</v>
      </c>
      <c r="Y108" s="73" t="s">
        <v>108</v>
      </c>
      <c r="Z108" s="74" t="s">
        <v>109</v>
      </c>
      <c r="AA108" s="74">
        <f>[3]Calculations!AA76</f>
        <v>0</v>
      </c>
      <c r="AB108" s="74">
        <f>[3]Calculations!AM76</f>
        <v>0</v>
      </c>
      <c r="AC108" s="74">
        <f>[3]Calculations!AB76</f>
        <v>0</v>
      </c>
      <c r="AD108" s="74">
        <f>[3]Calculations!AN76</f>
        <v>0</v>
      </c>
      <c r="AE108" s="74">
        <f>[3]Calculations!AC76</f>
        <v>1.13929932569E-2</v>
      </c>
      <c r="AF108" s="74">
        <f>[3]Calculations!AO76</f>
        <v>0.79964821362107552</v>
      </c>
      <c r="AG108" s="74">
        <f>[3]Calculations!AD76</f>
        <v>2.4802966581000001E-2</v>
      </c>
      <c r="AH108" s="74">
        <f>[3]Calculations!AP76</f>
        <v>1.7408636581951742</v>
      </c>
      <c r="AI108" s="74">
        <f>[3]Calculations!AE76</f>
        <v>0.79249941314399996</v>
      </c>
      <c r="AJ108" s="74">
        <f>[3]Calculations!AQ76</f>
        <v>55.623726419090659</v>
      </c>
      <c r="AK108" s="74">
        <f>[3]Calculations!AF76</f>
        <v>3.5666419696700001E-2</v>
      </c>
      <c r="AL108" s="74">
        <f>[3]Calculations!AR76</f>
        <v>2.503344656984908</v>
      </c>
      <c r="AM108" s="74">
        <f>[3]Calculations!AG76</f>
        <v>0</v>
      </c>
      <c r="AN108" s="74">
        <f>[3]Calculations!AS76</f>
        <v>0</v>
      </c>
      <c r="AO108" s="74">
        <f>[3]Calculations!AH76</f>
        <v>0</v>
      </c>
      <c r="AP108" s="74">
        <f>[3]Calculations!AT76</f>
        <v>0</v>
      </c>
      <c r="AQ108" s="74">
        <f>[3]Calculations!AI76</f>
        <v>1.4247506669600001</v>
      </c>
      <c r="AR108" s="74">
        <f>[3]Calculations!AU76</f>
        <v>100</v>
      </c>
      <c r="AS108" s="74">
        <f>[3]Calculations!AJ76</f>
        <v>0</v>
      </c>
      <c r="AT108" s="74">
        <f>[3]Calculations!AV76</f>
        <v>0</v>
      </c>
      <c r="AU108" s="74">
        <f>[3]Calculations!AK76</f>
        <v>2.6764076797800001E-2</v>
      </c>
      <c r="AV108" s="74">
        <f>[3]Calculations!AW76</f>
        <v>1.8785095117664823</v>
      </c>
      <c r="AW108" s="90"/>
      <c r="AX108" s="90"/>
      <c r="AY108" s="91" t="str">
        <f>[3]Calculations!D76</f>
        <v>Call for Sites 2018</v>
      </c>
    </row>
    <row r="109" spans="2:51" x14ac:dyDescent="0.25">
      <c r="B109" s="32">
        <f>[3]Calculations!A77</f>
        <v>392</v>
      </c>
      <c r="C109" s="30" t="str">
        <f>[3]Calculations!B77</f>
        <v>Land at Rumbles Lane</v>
      </c>
      <c r="D109" s="30" t="str">
        <f>[3]Calculations!C77</f>
        <v>Residential</v>
      </c>
      <c r="E109" s="38">
        <f>[3]Calculations!E77</f>
        <v>0.568633860298</v>
      </c>
      <c r="F109" s="38">
        <f>[3]Calculations!I77</f>
        <v>0.568633860298</v>
      </c>
      <c r="G109" s="38">
        <f>[3]Calculations!M77</f>
        <v>100</v>
      </c>
      <c r="H109" s="38">
        <f>[3]Calculations!H77</f>
        <v>0</v>
      </c>
      <c r="I109" s="38">
        <f>[3]Calculations!L77</f>
        <v>0</v>
      </c>
      <c r="J109" s="38">
        <f>[3]Calculations!G77</f>
        <v>0</v>
      </c>
      <c r="K109" s="38">
        <f>[3]Calculations!K77</f>
        <v>0</v>
      </c>
      <c r="L109" s="38">
        <f>[3]Calculations!F77</f>
        <v>0</v>
      </c>
      <c r="M109" s="38">
        <f>[3]Calculations!J77</f>
        <v>0</v>
      </c>
      <c r="N109" s="38">
        <f>[3]Calculations!V77</f>
        <v>6.12945247362E-2</v>
      </c>
      <c r="O109" s="38">
        <f>[3]Calculations!W77</f>
        <v>10.779260437301042</v>
      </c>
      <c r="P109" s="38">
        <f>[3]Calculations!O77</f>
        <v>1.5586579999999999E-2</v>
      </c>
      <c r="Q109" s="38">
        <f>[3]Calculations!S77</f>
        <v>2.7410573109085781</v>
      </c>
      <c r="R109" s="38">
        <f>[3]Calculations!Q77</f>
        <v>6.04982E-3</v>
      </c>
      <c r="S109" s="38">
        <f>[3]Calculations!T77</f>
        <v>1.0639218700113133</v>
      </c>
      <c r="T109" s="38">
        <f>[3]Calculations!R77</f>
        <v>3.8910699999999999E-3</v>
      </c>
      <c r="U109" s="38">
        <f>[3]Calculations!U77</f>
        <v>0.68428390774352299</v>
      </c>
      <c r="V109" s="38" t="str">
        <f>[3]Calculations!X77</f>
        <v>Not Modelled</v>
      </c>
      <c r="W109" s="38" t="str">
        <f>[3]Calculations!Y77</f>
        <v>N/A</v>
      </c>
      <c r="X109" s="38" t="s">
        <v>1056</v>
      </c>
      <c r="Y109" s="73" t="s">
        <v>105</v>
      </c>
      <c r="Z109" s="74" t="s">
        <v>1066</v>
      </c>
      <c r="AA109" s="74">
        <f>[3]Calculations!AA77</f>
        <v>0</v>
      </c>
      <c r="AB109" s="74">
        <f>[3]Calculations!AM77</f>
        <v>0</v>
      </c>
      <c r="AC109" s="74">
        <f>[3]Calculations!AB77</f>
        <v>0</v>
      </c>
      <c r="AD109" s="74">
        <f>[3]Calculations!AN77</f>
        <v>0</v>
      </c>
      <c r="AE109" s="74">
        <f>[3]Calculations!AC77</f>
        <v>0</v>
      </c>
      <c r="AF109" s="74">
        <f>[3]Calculations!AO77</f>
        <v>0</v>
      </c>
      <c r="AG109" s="74">
        <f>[3]Calculations!AD77</f>
        <v>0</v>
      </c>
      <c r="AH109" s="74">
        <f>[3]Calculations!AP77</f>
        <v>0</v>
      </c>
      <c r="AI109" s="74">
        <f>[3]Calculations!AE77</f>
        <v>0.17124500567699999</v>
      </c>
      <c r="AJ109" s="74">
        <f>[3]Calculations!AQ77</f>
        <v>30.115161553562221</v>
      </c>
      <c r="AK109" s="74">
        <f>[3]Calculations!AF77</f>
        <v>0</v>
      </c>
      <c r="AL109" s="74">
        <f>[3]Calculations!AR77</f>
        <v>0</v>
      </c>
      <c r="AM109" s="74">
        <f>[3]Calculations!AG77</f>
        <v>0</v>
      </c>
      <c r="AN109" s="74">
        <f>[3]Calculations!AS77</f>
        <v>0</v>
      </c>
      <c r="AO109" s="74">
        <f>[3]Calculations!AH77</f>
        <v>0</v>
      </c>
      <c r="AP109" s="74">
        <f>[3]Calculations!AT77</f>
        <v>0</v>
      </c>
      <c r="AQ109" s="74">
        <f>[3]Calculations!AI77</f>
        <v>0</v>
      </c>
      <c r="AR109" s="74">
        <f>[3]Calculations!AU77</f>
        <v>0</v>
      </c>
      <c r="AS109" s="74">
        <f>[3]Calculations!AJ77</f>
        <v>0</v>
      </c>
      <c r="AT109" s="74">
        <f>[3]Calculations!AV77</f>
        <v>0</v>
      </c>
      <c r="AU109" s="74">
        <f>[3]Calculations!AK77</f>
        <v>0</v>
      </c>
      <c r="AV109" s="74">
        <f>[3]Calculations!AW77</f>
        <v>0</v>
      </c>
      <c r="AW109" s="90"/>
      <c r="AX109" s="90"/>
      <c r="AY109" s="91" t="str">
        <f>[3]Calculations!D77</f>
        <v>Call for Sites 2018</v>
      </c>
    </row>
    <row r="110" spans="2:51" ht="25" x14ac:dyDescent="0.25">
      <c r="B110" s="32">
        <f>[3]Calculations!A78</f>
        <v>393</v>
      </c>
      <c r="C110" s="30" t="str">
        <f>[3]Calculations!B78</f>
        <v>Land at Kiln Close</v>
      </c>
      <c r="D110" s="30" t="str">
        <f>[3]Calculations!C78</f>
        <v>Residential</v>
      </c>
      <c r="E110" s="38">
        <f>[3]Calculations!E78</f>
        <v>2.6253738624</v>
      </c>
      <c r="F110" s="38">
        <f>[3]Calculations!I78</f>
        <v>2.411868927629</v>
      </c>
      <c r="G110" s="38">
        <f>[3]Calculations!M78</f>
        <v>91.867636917211343</v>
      </c>
      <c r="H110" s="38">
        <f>[3]Calculations!H78</f>
        <v>0.21350493477099999</v>
      </c>
      <c r="I110" s="38">
        <f>[3]Calculations!L78</f>
        <v>8.1323630827886468</v>
      </c>
      <c r="J110" s="38">
        <f>[3]Calculations!G78</f>
        <v>0</v>
      </c>
      <c r="K110" s="38">
        <f>[3]Calculations!K78</f>
        <v>0</v>
      </c>
      <c r="L110" s="38">
        <f>[3]Calculations!F78</f>
        <v>0</v>
      </c>
      <c r="M110" s="38">
        <f>[3]Calculations!J78</f>
        <v>0</v>
      </c>
      <c r="N110" s="38">
        <f>[3]Calculations!V78</f>
        <v>0</v>
      </c>
      <c r="O110" s="38">
        <f>[3]Calculations!W78</f>
        <v>0</v>
      </c>
      <c r="P110" s="38">
        <f>[3]Calculations!O78</f>
        <v>0.35616639999999999</v>
      </c>
      <c r="Q110" s="38">
        <f>[3]Calculations!S78</f>
        <v>13.566311644255059</v>
      </c>
      <c r="R110" s="38">
        <f>[3]Calculations!Q78</f>
        <v>8.2521399999999995E-2</v>
      </c>
      <c r="S110" s="38">
        <f>[3]Calculations!T78</f>
        <v>3.1432247110345877</v>
      </c>
      <c r="T110" s="38">
        <f>[3]Calculations!R78</f>
        <v>1.21969E-2</v>
      </c>
      <c r="U110" s="38">
        <f>[3]Calculations!U78</f>
        <v>0.46457764262382562</v>
      </c>
      <c r="V110" s="38" t="str">
        <f>[3]Calculations!X78</f>
        <v>Not Modelled</v>
      </c>
      <c r="W110" s="38" t="str">
        <f>[3]Calculations!Y78</f>
        <v>N/A</v>
      </c>
      <c r="X110" s="38" t="s">
        <v>1056</v>
      </c>
      <c r="Y110" s="73" t="s">
        <v>108</v>
      </c>
      <c r="Z110" s="74" t="s">
        <v>109</v>
      </c>
      <c r="AA110" s="74">
        <f>[3]Calculations!AA78</f>
        <v>0</v>
      </c>
      <c r="AB110" s="74">
        <f>[3]Calculations!AM78</f>
        <v>0</v>
      </c>
      <c r="AC110" s="74">
        <f>[3]Calculations!AB78</f>
        <v>0</v>
      </c>
      <c r="AD110" s="74">
        <f>[3]Calculations!AN78</f>
        <v>0</v>
      </c>
      <c r="AE110" s="74">
        <f>[3]Calculations!AC78</f>
        <v>0</v>
      </c>
      <c r="AF110" s="74">
        <f>[3]Calculations!AO78</f>
        <v>0</v>
      </c>
      <c r="AG110" s="74">
        <f>[3]Calculations!AD78</f>
        <v>0</v>
      </c>
      <c r="AH110" s="74">
        <f>[3]Calculations!AP78</f>
        <v>0</v>
      </c>
      <c r="AI110" s="74">
        <f>[3]Calculations!AE78</f>
        <v>3.9077710096499997E-2</v>
      </c>
      <c r="AJ110" s="74">
        <f>[3]Calculations!AQ78</f>
        <v>1.4884626778746435</v>
      </c>
      <c r="AK110" s="74">
        <f>[3]Calculations!AF78</f>
        <v>0.15631384915400001</v>
      </c>
      <c r="AL110" s="74">
        <f>[3]Calculations!AR78</f>
        <v>5.9539653149096576</v>
      </c>
      <c r="AM110" s="74">
        <f>[3]Calculations!AG78</f>
        <v>0</v>
      </c>
      <c r="AN110" s="74">
        <f>[3]Calculations!AS78</f>
        <v>0</v>
      </c>
      <c r="AO110" s="74">
        <f>[3]Calculations!AH78</f>
        <v>0</v>
      </c>
      <c r="AP110" s="74">
        <f>[3]Calculations!AT78</f>
        <v>0</v>
      </c>
      <c r="AQ110" s="74">
        <f>[3]Calculations!AI78</f>
        <v>2.6253738624</v>
      </c>
      <c r="AR110" s="74">
        <f>[3]Calculations!AU78</f>
        <v>100</v>
      </c>
      <c r="AS110" s="74">
        <f>[3]Calculations!AJ78</f>
        <v>0</v>
      </c>
      <c r="AT110" s="74">
        <f>[3]Calculations!AV78</f>
        <v>0</v>
      </c>
      <c r="AU110" s="74">
        <f>[3]Calculations!AK78</f>
        <v>0.21359752619</v>
      </c>
      <c r="AV110" s="74">
        <f>[3]Calculations!AW78</f>
        <v>8.1358898726423163</v>
      </c>
      <c r="AW110" s="90"/>
      <c r="AX110" s="90"/>
      <c r="AY110" s="91" t="str">
        <f>[3]Calculations!D78</f>
        <v>Call for Sites 2018</v>
      </c>
    </row>
    <row r="111" spans="2:51" x14ac:dyDescent="0.25">
      <c r="B111" s="32">
        <f>[3]Calculations!A79</f>
        <v>395</v>
      </c>
      <c r="C111" s="30" t="str">
        <f>[3]Calculations!B79</f>
        <v>Land at Cowlishaw</v>
      </c>
      <c r="D111" s="30" t="str">
        <f>[3]Calculations!C79</f>
        <v>Residential</v>
      </c>
      <c r="E111" s="38">
        <f>[3]Calculations!E79</f>
        <v>5.6963102329600002</v>
      </c>
      <c r="F111" s="38">
        <f>[3]Calculations!I79</f>
        <v>5.6963102329600002</v>
      </c>
      <c r="G111" s="38">
        <f>[3]Calculations!M79</f>
        <v>100</v>
      </c>
      <c r="H111" s="38">
        <f>[3]Calculations!H79</f>
        <v>0</v>
      </c>
      <c r="I111" s="38">
        <f>[3]Calculations!L79</f>
        <v>0</v>
      </c>
      <c r="J111" s="38">
        <f>[3]Calculations!G79</f>
        <v>0</v>
      </c>
      <c r="K111" s="38">
        <f>[3]Calculations!K79</f>
        <v>0</v>
      </c>
      <c r="L111" s="38">
        <f>[3]Calculations!F79</f>
        <v>0</v>
      </c>
      <c r="M111" s="38">
        <f>[3]Calculations!J79</f>
        <v>0</v>
      </c>
      <c r="N111" s="38">
        <f>[3]Calculations!V79</f>
        <v>0</v>
      </c>
      <c r="O111" s="38">
        <f>[3]Calculations!W79</f>
        <v>0</v>
      </c>
      <c r="P111" s="38">
        <f>[3]Calculations!O79</f>
        <v>1.1337350000000002</v>
      </c>
      <c r="Q111" s="38">
        <f>[3]Calculations!S79</f>
        <v>19.90297146106932</v>
      </c>
      <c r="R111" s="38">
        <f>[3]Calculations!Q79</f>
        <v>0.54923100000000002</v>
      </c>
      <c r="S111" s="38">
        <f>[3]Calculations!T79</f>
        <v>9.6418730290011005</v>
      </c>
      <c r="T111" s="38">
        <f>[3]Calculations!R79</f>
        <v>0.27016400000000002</v>
      </c>
      <c r="U111" s="38">
        <f>[3]Calculations!U79</f>
        <v>4.7427894365158805</v>
      </c>
      <c r="V111" s="38" t="str">
        <f>[3]Calculations!X79</f>
        <v>Not Modelled</v>
      </c>
      <c r="W111" s="38" t="str">
        <f>[3]Calculations!Y79</f>
        <v>N/A</v>
      </c>
      <c r="X111" s="38" t="s">
        <v>1056</v>
      </c>
      <c r="Y111" s="73" t="s">
        <v>105</v>
      </c>
      <c r="Z111" s="74" t="s">
        <v>1066</v>
      </c>
      <c r="AA111" s="74">
        <f>[3]Calculations!AA79</f>
        <v>0</v>
      </c>
      <c r="AB111" s="74">
        <f>[3]Calculations!AM79</f>
        <v>0</v>
      </c>
      <c r="AC111" s="74">
        <f>[3]Calculations!AB79</f>
        <v>0</v>
      </c>
      <c r="AD111" s="74">
        <f>[3]Calculations!AN79</f>
        <v>0</v>
      </c>
      <c r="AE111" s="74">
        <f>[3]Calculations!AC79</f>
        <v>4.1200000000000001E-2</v>
      </c>
      <c r="AF111" s="74">
        <f>[3]Calculations!AO79</f>
        <v>0.72327521351643542</v>
      </c>
      <c r="AG111" s="74">
        <f>[3]Calculations!AD79</f>
        <v>0</v>
      </c>
      <c r="AH111" s="74">
        <f>[3]Calculations!AP79</f>
        <v>0</v>
      </c>
      <c r="AI111" s="74">
        <f>[3]Calculations!AE79</f>
        <v>0.27812511815000002</v>
      </c>
      <c r="AJ111" s="74">
        <f>[3]Calculations!AQ79</f>
        <v>4.8825486459763372</v>
      </c>
      <c r="AK111" s="74">
        <f>[3]Calculations!AF79</f>
        <v>4.3077056990799996</v>
      </c>
      <c r="AL111" s="74">
        <f>[3]Calculations!AR79</f>
        <v>75.622736875438164</v>
      </c>
      <c r="AM111" s="74">
        <f>[3]Calculations!AG79</f>
        <v>6.8769730347699995E-2</v>
      </c>
      <c r="AN111" s="74">
        <f>[3]Calculations!AS79</f>
        <v>1.2072679951626313</v>
      </c>
      <c r="AO111" s="74">
        <f>[3]Calculations!AH79</f>
        <v>1.2269743310500001</v>
      </c>
      <c r="AP111" s="74">
        <f>[3]Calculations!AT79</f>
        <v>21.539808768674135</v>
      </c>
      <c r="AQ111" s="74">
        <f>[3]Calculations!AI79</f>
        <v>4.3730367326400001</v>
      </c>
      <c r="AR111" s="74">
        <f>[3]Calculations!AU79</f>
        <v>76.769637779500272</v>
      </c>
      <c r="AS111" s="74">
        <f>[3]Calculations!AJ79</f>
        <v>0</v>
      </c>
      <c r="AT111" s="74">
        <f>[3]Calculations!AV79</f>
        <v>0</v>
      </c>
      <c r="AU111" s="74">
        <f>[3]Calculations!AK79</f>
        <v>0</v>
      </c>
      <c r="AV111" s="74">
        <f>[3]Calculations!AW79</f>
        <v>0</v>
      </c>
      <c r="AW111" s="90"/>
      <c r="AX111" s="90"/>
      <c r="AY111" s="91" t="str">
        <f>[3]Calculations!D79</f>
        <v>Call for Sites 2018</v>
      </c>
    </row>
    <row r="112" spans="2:51" x14ac:dyDescent="0.25">
      <c r="B112" s="32">
        <f>[3]Calculations!A80</f>
        <v>396</v>
      </c>
      <c r="C112" s="30" t="str">
        <f>[3]Calculations!B80</f>
        <v>Land at Long Lane/Sandy Lane</v>
      </c>
      <c r="D112" s="30" t="str">
        <f>[3]Calculations!C80</f>
        <v>Residential</v>
      </c>
      <c r="E112" s="38">
        <f>[3]Calculations!E80</f>
        <v>0.75092400968799999</v>
      </c>
      <c r="F112" s="38">
        <f>[3]Calculations!I80</f>
        <v>0.75092400968799999</v>
      </c>
      <c r="G112" s="38">
        <f>[3]Calculations!M80</f>
        <v>100</v>
      </c>
      <c r="H112" s="38">
        <f>[3]Calculations!H80</f>
        <v>0</v>
      </c>
      <c r="I112" s="38">
        <f>[3]Calculations!L80</f>
        <v>0</v>
      </c>
      <c r="J112" s="38">
        <f>[3]Calculations!G80</f>
        <v>0</v>
      </c>
      <c r="K112" s="38">
        <f>[3]Calculations!K80</f>
        <v>0</v>
      </c>
      <c r="L112" s="38">
        <f>[3]Calculations!F80</f>
        <v>0</v>
      </c>
      <c r="M112" s="38">
        <f>[3]Calculations!J80</f>
        <v>0</v>
      </c>
      <c r="N112" s="38">
        <f>[3]Calculations!V80</f>
        <v>0</v>
      </c>
      <c r="O112" s="38">
        <f>[3]Calculations!W80</f>
        <v>0</v>
      </c>
      <c r="P112" s="38">
        <f>[3]Calculations!O80</f>
        <v>1.63325E-4</v>
      </c>
      <c r="Q112" s="38">
        <f>[3]Calculations!S80</f>
        <v>2.1749870545204646E-2</v>
      </c>
      <c r="R112" s="38">
        <f>[3]Calculations!Q80</f>
        <v>0</v>
      </c>
      <c r="S112" s="38">
        <f>[3]Calculations!T80</f>
        <v>0</v>
      </c>
      <c r="T112" s="38">
        <f>[3]Calculations!R80</f>
        <v>0</v>
      </c>
      <c r="U112" s="38">
        <f>[3]Calculations!U80</f>
        <v>0</v>
      </c>
      <c r="V112" s="38" t="str">
        <f>[3]Calculations!X80</f>
        <v>Not Modelled</v>
      </c>
      <c r="W112" s="38" t="str">
        <f>[3]Calculations!Y80</f>
        <v>N/A</v>
      </c>
      <c r="X112" s="38" t="s">
        <v>1056</v>
      </c>
      <c r="Y112" s="73" t="s">
        <v>105</v>
      </c>
      <c r="Z112" s="74" t="s">
        <v>1066</v>
      </c>
      <c r="AA112" s="74">
        <f>[3]Calculations!AA80</f>
        <v>0</v>
      </c>
      <c r="AB112" s="74">
        <f>[3]Calculations!AM80</f>
        <v>0</v>
      </c>
      <c r="AC112" s="74">
        <f>[3]Calculations!AB80</f>
        <v>0</v>
      </c>
      <c r="AD112" s="74">
        <f>[3]Calculations!AN80</f>
        <v>0</v>
      </c>
      <c r="AE112" s="74">
        <f>[3]Calculations!AC80</f>
        <v>0</v>
      </c>
      <c r="AF112" s="74">
        <f>[3]Calculations!AO80</f>
        <v>0</v>
      </c>
      <c r="AG112" s="74">
        <f>[3]Calculations!AD80</f>
        <v>0</v>
      </c>
      <c r="AH112" s="74">
        <f>[3]Calculations!AP80</f>
        <v>0</v>
      </c>
      <c r="AI112" s="74">
        <f>[3]Calculations!AE80</f>
        <v>0</v>
      </c>
      <c r="AJ112" s="74">
        <f>[3]Calculations!AQ80</f>
        <v>0</v>
      </c>
      <c r="AK112" s="74">
        <f>[3]Calculations!AF80</f>
        <v>0</v>
      </c>
      <c r="AL112" s="74">
        <f>[3]Calculations!AR80</f>
        <v>0</v>
      </c>
      <c r="AM112" s="74">
        <f>[3]Calculations!AG80</f>
        <v>0</v>
      </c>
      <c r="AN112" s="74">
        <f>[3]Calculations!AS80</f>
        <v>0</v>
      </c>
      <c r="AO112" s="74">
        <f>[3]Calculations!AH80</f>
        <v>0</v>
      </c>
      <c r="AP112" s="74">
        <f>[3]Calculations!AT80</f>
        <v>0</v>
      </c>
      <c r="AQ112" s="74">
        <f>[3]Calculations!AI80</f>
        <v>0</v>
      </c>
      <c r="AR112" s="74">
        <f>[3]Calculations!AU80</f>
        <v>0</v>
      </c>
      <c r="AS112" s="74">
        <f>[3]Calculations!AJ80</f>
        <v>0</v>
      </c>
      <c r="AT112" s="74">
        <f>[3]Calculations!AV80</f>
        <v>0</v>
      </c>
      <c r="AU112" s="74">
        <f>[3]Calculations!AK80</f>
        <v>0</v>
      </c>
      <c r="AV112" s="74">
        <f>[3]Calculations!AW80</f>
        <v>0</v>
      </c>
      <c r="AW112" s="90"/>
      <c r="AX112" s="90"/>
      <c r="AY112" s="91" t="str">
        <f>[3]Calculations!D80</f>
        <v>Call for Sites 2018</v>
      </c>
    </row>
    <row r="113" spans="2:51" x14ac:dyDescent="0.25">
      <c r="B113" s="32">
        <f>[3]Calculations!A81</f>
        <v>398</v>
      </c>
      <c r="C113" s="30" t="str">
        <f>[3]Calculations!B81</f>
        <v>Land at Radcliffe Street</v>
      </c>
      <c r="D113" s="30" t="str">
        <f>[3]Calculations!C81</f>
        <v>Residential</v>
      </c>
      <c r="E113" s="38">
        <f>[3]Calculations!E81</f>
        <v>1.86897155072</v>
      </c>
      <c r="F113" s="38">
        <f>[3]Calculations!I81</f>
        <v>1.86897155072</v>
      </c>
      <c r="G113" s="38">
        <f>[3]Calculations!M81</f>
        <v>100</v>
      </c>
      <c r="H113" s="38">
        <f>[3]Calculations!H81</f>
        <v>0</v>
      </c>
      <c r="I113" s="38">
        <f>[3]Calculations!L81</f>
        <v>0</v>
      </c>
      <c r="J113" s="38">
        <f>[3]Calculations!G81</f>
        <v>0</v>
      </c>
      <c r="K113" s="38">
        <f>[3]Calculations!K81</f>
        <v>0</v>
      </c>
      <c r="L113" s="38">
        <f>[3]Calculations!F81</f>
        <v>0</v>
      </c>
      <c r="M113" s="38">
        <f>[3]Calculations!J81</f>
        <v>0</v>
      </c>
      <c r="N113" s="38">
        <f>[3]Calculations!V81</f>
        <v>0</v>
      </c>
      <c r="O113" s="38">
        <f>[3]Calculations!W81</f>
        <v>0</v>
      </c>
      <c r="P113" s="38">
        <f>[3]Calculations!O81</f>
        <v>0</v>
      </c>
      <c r="Q113" s="38">
        <f>[3]Calculations!S81</f>
        <v>0</v>
      </c>
      <c r="R113" s="38">
        <f>[3]Calculations!Q81</f>
        <v>0</v>
      </c>
      <c r="S113" s="38">
        <f>[3]Calculations!T81</f>
        <v>0</v>
      </c>
      <c r="T113" s="38">
        <f>[3]Calculations!R81</f>
        <v>0</v>
      </c>
      <c r="U113" s="38">
        <f>[3]Calculations!U81</f>
        <v>0</v>
      </c>
      <c r="V113" s="38" t="str">
        <f>[3]Calculations!X81</f>
        <v>Not Modelled</v>
      </c>
      <c r="W113" s="38" t="str">
        <f>[3]Calculations!Y81</f>
        <v>N/A</v>
      </c>
      <c r="X113" s="38" t="s">
        <v>1056</v>
      </c>
      <c r="Y113" s="73" t="s">
        <v>105</v>
      </c>
      <c r="Z113" s="74" t="s">
        <v>1066</v>
      </c>
      <c r="AA113" s="74">
        <f>[3]Calculations!AA81</f>
        <v>0</v>
      </c>
      <c r="AB113" s="74">
        <f>[3]Calculations!AM81</f>
        <v>0</v>
      </c>
      <c r="AC113" s="74">
        <f>[3]Calculations!AB81</f>
        <v>0</v>
      </c>
      <c r="AD113" s="74">
        <f>[3]Calculations!AN81</f>
        <v>0</v>
      </c>
      <c r="AE113" s="74">
        <f>[3]Calculations!AC81</f>
        <v>0</v>
      </c>
      <c r="AF113" s="74">
        <f>[3]Calculations!AO81</f>
        <v>0</v>
      </c>
      <c r="AG113" s="74">
        <f>[3]Calculations!AD81</f>
        <v>0</v>
      </c>
      <c r="AH113" s="74">
        <f>[3]Calculations!AP81</f>
        <v>0</v>
      </c>
      <c r="AI113" s="74">
        <f>[3]Calculations!AE81</f>
        <v>0</v>
      </c>
      <c r="AJ113" s="74">
        <f>[3]Calculations!AQ81</f>
        <v>0</v>
      </c>
      <c r="AK113" s="74">
        <f>[3]Calculations!AF81</f>
        <v>0</v>
      </c>
      <c r="AL113" s="74">
        <f>[3]Calculations!AR81</f>
        <v>0</v>
      </c>
      <c r="AM113" s="74">
        <f>[3]Calculations!AG81</f>
        <v>0</v>
      </c>
      <c r="AN113" s="74">
        <f>[3]Calculations!AS81</f>
        <v>0</v>
      </c>
      <c r="AO113" s="74">
        <f>[3]Calculations!AH81</f>
        <v>0</v>
      </c>
      <c r="AP113" s="74">
        <f>[3]Calculations!AT81</f>
        <v>0</v>
      </c>
      <c r="AQ113" s="74">
        <f>[3]Calculations!AI81</f>
        <v>1.86897155072</v>
      </c>
      <c r="AR113" s="74">
        <f>[3]Calculations!AU81</f>
        <v>100</v>
      </c>
      <c r="AS113" s="74">
        <f>[3]Calculations!AJ81</f>
        <v>0</v>
      </c>
      <c r="AT113" s="74">
        <f>[3]Calculations!AV81</f>
        <v>0</v>
      </c>
      <c r="AU113" s="74">
        <f>[3]Calculations!AK81</f>
        <v>0</v>
      </c>
      <c r="AV113" s="74">
        <f>[3]Calculations!AW81</f>
        <v>0</v>
      </c>
      <c r="AW113" s="90"/>
      <c r="AX113" s="90"/>
      <c r="AY113" s="91" t="str">
        <f>[3]Calculations!D81</f>
        <v>Call for Sites 2018</v>
      </c>
    </row>
    <row r="114" spans="2:51" x14ac:dyDescent="0.25">
      <c r="B114" s="32">
        <f>[3]Calculations!A82</f>
        <v>399</v>
      </c>
      <c r="C114" s="30" t="str">
        <f>[3]Calculations!B82</f>
        <v>Land at Ward Lane</v>
      </c>
      <c r="D114" s="30" t="str">
        <f>[3]Calculations!C82</f>
        <v>Residential</v>
      </c>
      <c r="E114" s="38">
        <f>[3]Calculations!E82</f>
        <v>2.0589683902</v>
      </c>
      <c r="F114" s="38">
        <f>[3]Calculations!I82</f>
        <v>2.0589683902</v>
      </c>
      <c r="G114" s="38">
        <f>[3]Calculations!M82</f>
        <v>100</v>
      </c>
      <c r="H114" s="38">
        <f>[3]Calculations!H82</f>
        <v>0</v>
      </c>
      <c r="I114" s="38">
        <f>[3]Calculations!L82</f>
        <v>0</v>
      </c>
      <c r="J114" s="38">
        <f>[3]Calculations!G82</f>
        <v>0</v>
      </c>
      <c r="K114" s="38">
        <f>[3]Calculations!K82</f>
        <v>0</v>
      </c>
      <c r="L114" s="38">
        <f>[3]Calculations!F82</f>
        <v>0</v>
      </c>
      <c r="M114" s="38">
        <f>[3]Calculations!J82</f>
        <v>0</v>
      </c>
      <c r="N114" s="38">
        <f>[3]Calculations!V82</f>
        <v>0</v>
      </c>
      <c r="O114" s="38">
        <f>[3]Calculations!W82</f>
        <v>0</v>
      </c>
      <c r="P114" s="38">
        <f>[3]Calculations!O82</f>
        <v>0.14205040000000002</v>
      </c>
      <c r="Q114" s="38">
        <f>[3]Calculations!S82</f>
        <v>6.8991054295011205</v>
      </c>
      <c r="R114" s="38">
        <f>[3]Calculations!Q82</f>
        <v>5.83568E-2</v>
      </c>
      <c r="S114" s="38">
        <f>[3]Calculations!T82</f>
        <v>2.8342737206534507</v>
      </c>
      <c r="T114" s="38">
        <f>[3]Calculations!R82</f>
        <v>1.28463E-2</v>
      </c>
      <c r="U114" s="38">
        <f>[3]Calculations!U82</f>
        <v>0.62391924330378679</v>
      </c>
      <c r="V114" s="38" t="str">
        <f>[3]Calculations!X82</f>
        <v>Not Modelled</v>
      </c>
      <c r="W114" s="38" t="str">
        <f>[3]Calculations!Y82</f>
        <v>N/A</v>
      </c>
      <c r="X114" s="38" t="s">
        <v>1056</v>
      </c>
      <c r="Y114" s="73" t="s">
        <v>105</v>
      </c>
      <c r="Z114" s="74" t="s">
        <v>1066</v>
      </c>
      <c r="AA114" s="74">
        <f>[3]Calculations!AA82</f>
        <v>0</v>
      </c>
      <c r="AB114" s="74">
        <f>[3]Calculations!AM82</f>
        <v>0</v>
      </c>
      <c r="AC114" s="74">
        <f>[3]Calculations!AB82</f>
        <v>0</v>
      </c>
      <c r="AD114" s="74">
        <f>[3]Calculations!AN82</f>
        <v>0</v>
      </c>
      <c r="AE114" s="74">
        <f>[3]Calculations!AC82</f>
        <v>0</v>
      </c>
      <c r="AF114" s="74">
        <f>[3]Calculations!AO82</f>
        <v>0</v>
      </c>
      <c r="AG114" s="74">
        <f>[3]Calculations!AD82</f>
        <v>0</v>
      </c>
      <c r="AH114" s="74">
        <f>[3]Calculations!AP82</f>
        <v>0</v>
      </c>
      <c r="AI114" s="74">
        <f>[3]Calculations!AE82</f>
        <v>0</v>
      </c>
      <c r="AJ114" s="74">
        <f>[3]Calculations!AQ82</f>
        <v>0</v>
      </c>
      <c r="AK114" s="74">
        <f>[3]Calculations!AF82</f>
        <v>0</v>
      </c>
      <c r="AL114" s="74">
        <f>[3]Calculations!AR82</f>
        <v>0</v>
      </c>
      <c r="AM114" s="74">
        <f>[3]Calculations!AG82</f>
        <v>0</v>
      </c>
      <c r="AN114" s="74">
        <f>[3]Calculations!AS82</f>
        <v>0</v>
      </c>
      <c r="AO114" s="74">
        <f>[3]Calculations!AH82</f>
        <v>0</v>
      </c>
      <c r="AP114" s="74">
        <f>[3]Calculations!AT82</f>
        <v>0</v>
      </c>
      <c r="AQ114" s="74">
        <f>[3]Calculations!AI82</f>
        <v>0</v>
      </c>
      <c r="AR114" s="74">
        <f>[3]Calculations!AU82</f>
        <v>0</v>
      </c>
      <c r="AS114" s="74">
        <f>[3]Calculations!AJ82</f>
        <v>0</v>
      </c>
      <c r="AT114" s="74">
        <f>[3]Calculations!AV82</f>
        <v>0</v>
      </c>
      <c r="AU114" s="74">
        <f>[3]Calculations!AK82</f>
        <v>0</v>
      </c>
      <c r="AV114" s="74">
        <f>[3]Calculations!AW82</f>
        <v>0</v>
      </c>
      <c r="AW114" s="90"/>
      <c r="AX114" s="90"/>
      <c r="AY114" s="91" t="str">
        <f>[3]Calculations!D82</f>
        <v>Call for Sites 2018</v>
      </c>
    </row>
    <row r="115" spans="2:51" ht="25" x14ac:dyDescent="0.25">
      <c r="B115" s="32">
        <f>[3]Calculations!A83</f>
        <v>402</v>
      </c>
      <c r="C115" s="30" t="str">
        <f>[3]Calculations!B83</f>
        <v>Land at Coverhill Road</v>
      </c>
      <c r="D115" s="30" t="str">
        <f>[3]Calculations!C83</f>
        <v>Residential</v>
      </c>
      <c r="E115" s="38">
        <f>[3]Calculations!E83</f>
        <v>1.58772015287</v>
      </c>
      <c r="F115" s="38">
        <f>[3]Calculations!I83</f>
        <v>1.58772015287</v>
      </c>
      <c r="G115" s="38">
        <f>[3]Calculations!M83</f>
        <v>100</v>
      </c>
      <c r="H115" s="38">
        <f>[3]Calculations!H83</f>
        <v>0</v>
      </c>
      <c r="I115" s="38">
        <f>[3]Calculations!L83</f>
        <v>0</v>
      </c>
      <c r="J115" s="38">
        <f>[3]Calculations!G83</f>
        <v>0</v>
      </c>
      <c r="K115" s="38">
        <f>[3]Calculations!K83</f>
        <v>0</v>
      </c>
      <c r="L115" s="38">
        <f>[3]Calculations!F83</f>
        <v>0</v>
      </c>
      <c r="M115" s="38">
        <f>[3]Calculations!J83</f>
        <v>0</v>
      </c>
      <c r="N115" s="38">
        <f>[3]Calculations!V83</f>
        <v>0</v>
      </c>
      <c r="O115" s="38">
        <f>[3]Calculations!W83</f>
        <v>0</v>
      </c>
      <c r="P115" s="38">
        <f>[3]Calculations!O83</f>
        <v>0.2781264</v>
      </c>
      <c r="Q115" s="38">
        <f>[3]Calculations!S83</f>
        <v>17.517343941075019</v>
      </c>
      <c r="R115" s="38">
        <f>[3]Calculations!Q83</f>
        <v>0.21248900000000001</v>
      </c>
      <c r="S115" s="38">
        <f>[3]Calculations!T83</f>
        <v>13.383277879033024</v>
      </c>
      <c r="T115" s="38">
        <f>[3]Calculations!R83</f>
        <v>0.18795300000000001</v>
      </c>
      <c r="U115" s="38">
        <f>[3]Calculations!U83</f>
        <v>11.837917384890012</v>
      </c>
      <c r="V115" s="38" t="str">
        <f>[3]Calculations!X83</f>
        <v>Not Modelled</v>
      </c>
      <c r="W115" s="38" t="str">
        <f>[3]Calculations!Y83</f>
        <v>N/A</v>
      </c>
      <c r="X115" s="38" t="s">
        <v>1056</v>
      </c>
      <c r="Y115" s="73" t="s">
        <v>108</v>
      </c>
      <c r="Z115" s="74" t="s">
        <v>109</v>
      </c>
      <c r="AA115" s="74">
        <f>[3]Calculations!AA83</f>
        <v>0</v>
      </c>
      <c r="AB115" s="74">
        <f>[3]Calculations!AM83</f>
        <v>0</v>
      </c>
      <c r="AC115" s="74">
        <f>[3]Calculations!AB83</f>
        <v>5.3215528063799998E-2</v>
      </c>
      <c r="AD115" s="74">
        <f>[3]Calculations!AN83</f>
        <v>3.3516944385700693</v>
      </c>
      <c r="AE115" s="74">
        <f>[3]Calculations!AC83</f>
        <v>4.9774069211700002E-2</v>
      </c>
      <c r="AF115" s="74">
        <f>[3]Calculations!AO83</f>
        <v>3.1349396883151757</v>
      </c>
      <c r="AG115" s="74">
        <f>[3]Calculations!AD83</f>
        <v>0</v>
      </c>
      <c r="AH115" s="74">
        <f>[3]Calculations!AP83</f>
        <v>0</v>
      </c>
      <c r="AI115" s="74">
        <f>[3]Calculations!AE83</f>
        <v>0</v>
      </c>
      <c r="AJ115" s="74">
        <f>[3]Calculations!AQ83</f>
        <v>0</v>
      </c>
      <c r="AK115" s="74">
        <f>[3]Calculations!AF83</f>
        <v>1.1222713821600001</v>
      </c>
      <c r="AL115" s="74">
        <f>[3]Calculations!AR83</f>
        <v>70.684457845506103</v>
      </c>
      <c r="AM115" s="74">
        <f>[3]Calculations!AG83</f>
        <v>0.188781952458</v>
      </c>
      <c r="AN115" s="74">
        <f>[3]Calculations!AS83</f>
        <v>11.890127622097216</v>
      </c>
      <c r="AO115" s="74">
        <f>[3]Calculations!AH83</f>
        <v>0</v>
      </c>
      <c r="AP115" s="74">
        <f>[3]Calculations!AT83</f>
        <v>0</v>
      </c>
      <c r="AQ115" s="74">
        <f>[3]Calculations!AI83</f>
        <v>1.58772015287</v>
      </c>
      <c r="AR115" s="74">
        <f>[3]Calculations!AU83</f>
        <v>100</v>
      </c>
      <c r="AS115" s="74">
        <f>[3]Calculations!AJ83</f>
        <v>0</v>
      </c>
      <c r="AT115" s="74">
        <f>[3]Calculations!AV83</f>
        <v>0</v>
      </c>
      <c r="AU115" s="74">
        <f>[3]Calculations!AK83</f>
        <v>0</v>
      </c>
      <c r="AV115" s="74">
        <f>[3]Calculations!AW83</f>
        <v>0</v>
      </c>
      <c r="AW115" s="90"/>
      <c r="AX115" s="90"/>
      <c r="AY115" s="91" t="str">
        <f>[3]Calculations!D83</f>
        <v>Call for Sites 2018</v>
      </c>
    </row>
    <row r="116" spans="2:51" x14ac:dyDescent="0.25">
      <c r="B116" s="32">
        <f>[3]Calculations!A84</f>
        <v>405</v>
      </c>
      <c r="C116" s="30" t="str">
        <f>[3]Calculations!B84</f>
        <v>Land at Denshaw Road</v>
      </c>
      <c r="D116" s="30" t="str">
        <f>[3]Calculations!C84</f>
        <v>Residential</v>
      </c>
      <c r="E116" s="38">
        <f>[3]Calculations!E84</f>
        <v>0.19433238225800001</v>
      </c>
      <c r="F116" s="38">
        <f>[3]Calculations!I84</f>
        <v>5.1571383976197004E-2</v>
      </c>
      <c r="G116" s="38">
        <f>[3]Calculations!M84</f>
        <v>26.537720258958018</v>
      </c>
      <c r="H116" s="38">
        <f>[3]Calculations!H84</f>
        <v>1.12461270208E-2</v>
      </c>
      <c r="I116" s="38">
        <f>[3]Calculations!L84</f>
        <v>5.7870576638480102</v>
      </c>
      <c r="J116" s="38">
        <f>[3]Calculations!G84</f>
        <v>0.131309057117</v>
      </c>
      <c r="K116" s="38">
        <f>[3]Calculations!K84</f>
        <v>67.569313766076917</v>
      </c>
      <c r="L116" s="38">
        <f>[3]Calculations!F84</f>
        <v>2.05814144003E-4</v>
      </c>
      <c r="M116" s="38">
        <f>[3]Calculations!J84</f>
        <v>0.10590831111706156</v>
      </c>
      <c r="N116" s="38">
        <f>[3]Calculations!V84</f>
        <v>0.19433238225800001</v>
      </c>
      <c r="O116" s="38">
        <f>[3]Calculations!W84</f>
        <v>100</v>
      </c>
      <c r="P116" s="38">
        <f>[3]Calculations!O84</f>
        <v>7.5228390000000006E-2</v>
      </c>
      <c r="Q116" s="38">
        <f>[3]Calculations!S84</f>
        <v>38.711196315251833</v>
      </c>
      <c r="R116" s="38">
        <f>[3]Calculations!Q84</f>
        <v>5.0252490000000004E-2</v>
      </c>
      <c r="S116" s="38">
        <f>[3]Calculations!T84</f>
        <v>25.859040791916847</v>
      </c>
      <c r="T116" s="38">
        <f>[3]Calculations!R84</f>
        <v>4.3452200000000003E-2</v>
      </c>
      <c r="U116" s="38">
        <f>[3]Calculations!U84</f>
        <v>22.35973207095866</v>
      </c>
      <c r="V116" s="38" t="str">
        <f>[3]Calculations!X84</f>
        <v>Not Modelled</v>
      </c>
      <c r="W116" s="38" t="str">
        <f>[3]Calculations!Y84</f>
        <v>N/A</v>
      </c>
      <c r="X116" s="38" t="s">
        <v>1056</v>
      </c>
      <c r="Y116" s="73" t="s">
        <v>102</v>
      </c>
      <c r="Z116" s="74" t="s">
        <v>1070</v>
      </c>
      <c r="AA116" s="74">
        <f>[3]Calculations!AA84</f>
        <v>1.22930240585E-2</v>
      </c>
      <c r="AB116" s="74">
        <f>[3]Calculations!AM84</f>
        <v>6.3257723266004664</v>
      </c>
      <c r="AC116" s="74">
        <f>[3]Calculations!AB84</f>
        <v>0</v>
      </c>
      <c r="AD116" s="74">
        <f>[3]Calculations!AN84</f>
        <v>0</v>
      </c>
      <c r="AE116" s="74">
        <f>[3]Calculations!AC84</f>
        <v>0</v>
      </c>
      <c r="AF116" s="74">
        <f>[3]Calculations!AO84</f>
        <v>0</v>
      </c>
      <c r="AG116" s="74">
        <f>[3]Calculations!AD84</f>
        <v>0</v>
      </c>
      <c r="AH116" s="74">
        <f>[3]Calculations!AP84</f>
        <v>0</v>
      </c>
      <c r="AI116" s="74">
        <f>[3]Calculations!AE84</f>
        <v>0</v>
      </c>
      <c r="AJ116" s="74">
        <f>[3]Calculations!AQ84</f>
        <v>0</v>
      </c>
      <c r="AK116" s="74">
        <f>[3]Calculations!AF84</f>
        <v>0</v>
      </c>
      <c r="AL116" s="74">
        <f>[3]Calculations!AR84</f>
        <v>0</v>
      </c>
      <c r="AM116" s="74">
        <f>[3]Calculations!AG84</f>
        <v>0</v>
      </c>
      <c r="AN116" s="74">
        <f>[3]Calculations!AS84</f>
        <v>0</v>
      </c>
      <c r="AO116" s="74">
        <f>[3]Calculations!AH84</f>
        <v>0</v>
      </c>
      <c r="AP116" s="74">
        <f>[3]Calculations!AT84</f>
        <v>0</v>
      </c>
      <c r="AQ116" s="74">
        <f>[3]Calculations!AI84</f>
        <v>0</v>
      </c>
      <c r="AR116" s="74">
        <f>[3]Calculations!AU84</f>
        <v>0</v>
      </c>
      <c r="AS116" s="74">
        <f>[3]Calculations!AJ84</f>
        <v>0</v>
      </c>
      <c r="AT116" s="74">
        <f>[3]Calculations!AV84</f>
        <v>0</v>
      </c>
      <c r="AU116" s="74">
        <f>[3]Calculations!AK84</f>
        <v>0</v>
      </c>
      <c r="AV116" s="74">
        <f>[3]Calculations!AW84</f>
        <v>0</v>
      </c>
      <c r="AW116" s="90"/>
      <c r="AX116" s="90"/>
      <c r="AY116" s="91" t="str">
        <f>[3]Calculations!D84</f>
        <v>Call for Sites 2018</v>
      </c>
    </row>
    <row r="117" spans="2:51" ht="25" x14ac:dyDescent="0.25">
      <c r="B117" s="32">
        <f>[3]Calculations!A85</f>
        <v>407</v>
      </c>
      <c r="C117" s="30" t="str">
        <f>[3]Calculations!B85</f>
        <v>Land at Fir Lane</v>
      </c>
      <c r="D117" s="30" t="str">
        <f>[3]Calculations!C85</f>
        <v>Residential</v>
      </c>
      <c r="E117" s="38">
        <f>[3]Calculations!E85</f>
        <v>1.0477809782700001</v>
      </c>
      <c r="F117" s="38">
        <f>[3]Calculations!I85</f>
        <v>1.0310306803270401</v>
      </c>
      <c r="G117" s="38">
        <f>[3]Calculations!M85</f>
        <v>98.401355026446808</v>
      </c>
      <c r="H117" s="38">
        <f>[3]Calculations!H85</f>
        <v>8.7582032528300009E-3</v>
      </c>
      <c r="I117" s="38">
        <f>[3]Calculations!L85</f>
        <v>0.83588110821507211</v>
      </c>
      <c r="J117" s="38">
        <f>[3]Calculations!G85</f>
        <v>4.2516379638099996E-3</v>
      </c>
      <c r="K117" s="38">
        <f>[3]Calculations!K85</f>
        <v>0.40577544849400821</v>
      </c>
      <c r="L117" s="38">
        <f>[3]Calculations!F85</f>
        <v>3.7404567263199999E-3</v>
      </c>
      <c r="M117" s="38">
        <f>[3]Calculations!J85</f>
        <v>0.35698841684412891</v>
      </c>
      <c r="N117" s="38">
        <f>[3]Calculations!V85</f>
        <v>0</v>
      </c>
      <c r="O117" s="38">
        <f>[3]Calculations!W85</f>
        <v>0</v>
      </c>
      <c r="P117" s="38">
        <f>[3]Calculations!O85</f>
        <v>0.1143401</v>
      </c>
      <c r="Q117" s="38">
        <f>[3]Calculations!S85</f>
        <v>10.912595511018715</v>
      </c>
      <c r="R117" s="38">
        <f>[3]Calculations!Q85</f>
        <v>5.7149699999999998E-2</v>
      </c>
      <c r="S117" s="38">
        <f>[3]Calculations!T85</f>
        <v>5.4543555557155035</v>
      </c>
      <c r="T117" s="38">
        <f>[3]Calculations!R85</f>
        <v>4.3867799999999998E-2</v>
      </c>
      <c r="U117" s="38">
        <f>[3]Calculations!U85</f>
        <v>4.1867337649544369</v>
      </c>
      <c r="V117" s="38">
        <f>[3]Calculations!X85</f>
        <v>1.0298560944299999E-2</v>
      </c>
      <c r="W117" s="38">
        <f>[3]Calculations!Y85</f>
        <v>0.98289252791208714</v>
      </c>
      <c r="X117" s="38" t="s">
        <v>1056</v>
      </c>
      <c r="Y117" s="73" t="s">
        <v>108</v>
      </c>
      <c r="Z117" s="74" t="s">
        <v>109</v>
      </c>
      <c r="AA117" s="74">
        <f>[3]Calculations!AA85</f>
        <v>0</v>
      </c>
      <c r="AB117" s="74">
        <f>[3]Calculations!AM85</f>
        <v>0</v>
      </c>
      <c r="AC117" s="74">
        <f>[3]Calculations!AB85</f>
        <v>0</v>
      </c>
      <c r="AD117" s="74">
        <f>[3]Calculations!AN85</f>
        <v>0</v>
      </c>
      <c r="AE117" s="74">
        <f>[3]Calculations!AC85</f>
        <v>0</v>
      </c>
      <c r="AF117" s="74">
        <f>[3]Calculations!AO85</f>
        <v>0</v>
      </c>
      <c r="AG117" s="74">
        <f>[3]Calculations!AD85</f>
        <v>1.4325305088400001E-2</v>
      </c>
      <c r="AH117" s="74">
        <f>[3]Calculations!AP85</f>
        <v>1.367204156736328</v>
      </c>
      <c r="AI117" s="74">
        <f>[3]Calculations!AE85</f>
        <v>0</v>
      </c>
      <c r="AJ117" s="74">
        <f>[3]Calculations!AQ85</f>
        <v>0</v>
      </c>
      <c r="AK117" s="74">
        <f>[3]Calculations!AF85</f>
        <v>0.71602109512699996</v>
      </c>
      <c r="AL117" s="74">
        <f>[3]Calculations!AR85</f>
        <v>68.336905324357815</v>
      </c>
      <c r="AM117" s="74">
        <f>[3]Calculations!AG85</f>
        <v>0</v>
      </c>
      <c r="AN117" s="74">
        <f>[3]Calculations!AS85</f>
        <v>0</v>
      </c>
      <c r="AO117" s="74">
        <f>[3]Calculations!AH85</f>
        <v>0</v>
      </c>
      <c r="AP117" s="74">
        <f>[3]Calculations!AT85</f>
        <v>0</v>
      </c>
      <c r="AQ117" s="74">
        <f>[3]Calculations!AI85</f>
        <v>1.0477809782700001</v>
      </c>
      <c r="AR117" s="74">
        <f>[3]Calculations!AU85</f>
        <v>100</v>
      </c>
      <c r="AS117" s="74">
        <f>[3]Calculations!AJ85</f>
        <v>0</v>
      </c>
      <c r="AT117" s="74">
        <f>[3]Calculations!AV85</f>
        <v>0</v>
      </c>
      <c r="AU117" s="74">
        <f>[3]Calculations!AK85</f>
        <v>1.42614832716E-2</v>
      </c>
      <c r="AV117" s="74">
        <f>[3]Calculations!AW85</f>
        <v>1.3611130157322815</v>
      </c>
      <c r="AW117" s="90"/>
      <c r="AX117" s="90"/>
      <c r="AY117" s="91" t="str">
        <f>[3]Calculations!D85</f>
        <v>Call for Sites 2018</v>
      </c>
    </row>
    <row r="118" spans="2:51" x14ac:dyDescent="0.25">
      <c r="B118" s="32">
        <f>[3]Calculations!A86</f>
        <v>408</v>
      </c>
      <c r="C118" s="30" t="str">
        <f>[3]Calculations!B86</f>
        <v>Tara House</v>
      </c>
      <c r="D118" s="30" t="str">
        <f>[3]Calculations!C86</f>
        <v>Residential</v>
      </c>
      <c r="E118" s="38">
        <f>[3]Calculations!E86</f>
        <v>0.78035754898300003</v>
      </c>
      <c r="F118" s="38">
        <f>[3]Calculations!I86</f>
        <v>0.78035754898300003</v>
      </c>
      <c r="G118" s="38">
        <f>[3]Calculations!M86</f>
        <v>100</v>
      </c>
      <c r="H118" s="38">
        <f>[3]Calculations!H86</f>
        <v>0</v>
      </c>
      <c r="I118" s="38">
        <f>[3]Calculations!L86</f>
        <v>0</v>
      </c>
      <c r="J118" s="38">
        <f>[3]Calculations!G86</f>
        <v>0</v>
      </c>
      <c r="K118" s="38">
        <f>[3]Calculations!K86</f>
        <v>0</v>
      </c>
      <c r="L118" s="38">
        <f>[3]Calculations!F86</f>
        <v>0</v>
      </c>
      <c r="M118" s="38">
        <f>[3]Calculations!J86</f>
        <v>0</v>
      </c>
      <c r="N118" s="38">
        <f>[3]Calculations!V86</f>
        <v>0</v>
      </c>
      <c r="O118" s="38">
        <f>[3]Calculations!W86</f>
        <v>0</v>
      </c>
      <c r="P118" s="38">
        <f>[3]Calculations!O86</f>
        <v>6.3464300000000001E-2</v>
      </c>
      <c r="Q118" s="38">
        <f>[3]Calculations!S86</f>
        <v>8.1327207102320944</v>
      </c>
      <c r="R118" s="38">
        <f>[3]Calculations!Q86</f>
        <v>1.3854099999999999E-2</v>
      </c>
      <c r="S118" s="38">
        <f>[3]Calculations!T86</f>
        <v>1.7753528517863815</v>
      </c>
      <c r="T118" s="38">
        <f>[3]Calculations!R86</f>
        <v>0</v>
      </c>
      <c r="U118" s="38">
        <f>[3]Calculations!U86</f>
        <v>0</v>
      </c>
      <c r="V118" s="38">
        <f>[3]Calculations!X86</f>
        <v>0</v>
      </c>
      <c r="W118" s="38">
        <f>[3]Calculations!Y86</f>
        <v>0</v>
      </c>
      <c r="X118" s="38" t="s">
        <v>1056</v>
      </c>
      <c r="Y118" s="73" t="s">
        <v>105</v>
      </c>
      <c r="Z118" s="74" t="s">
        <v>1066</v>
      </c>
      <c r="AA118" s="74">
        <f>[3]Calculations!AA86</f>
        <v>0</v>
      </c>
      <c r="AB118" s="74">
        <f>[3]Calculations!AM86</f>
        <v>0</v>
      </c>
      <c r="AC118" s="74">
        <f>[3]Calculations!AB86</f>
        <v>0</v>
      </c>
      <c r="AD118" s="74">
        <f>[3]Calculations!AN86</f>
        <v>0</v>
      </c>
      <c r="AE118" s="74">
        <f>[3]Calculations!AC86</f>
        <v>0</v>
      </c>
      <c r="AF118" s="74">
        <f>[3]Calculations!AO86</f>
        <v>0</v>
      </c>
      <c r="AG118" s="74">
        <f>[3]Calculations!AD86</f>
        <v>0</v>
      </c>
      <c r="AH118" s="74">
        <f>[3]Calculations!AP86</f>
        <v>0</v>
      </c>
      <c r="AI118" s="74">
        <f>[3]Calculations!AE86</f>
        <v>0</v>
      </c>
      <c r="AJ118" s="74">
        <f>[3]Calculations!AQ86</f>
        <v>0</v>
      </c>
      <c r="AK118" s="74">
        <f>[3]Calculations!AF86</f>
        <v>0</v>
      </c>
      <c r="AL118" s="74">
        <f>[3]Calculations!AR86</f>
        <v>0</v>
      </c>
      <c r="AM118" s="74">
        <f>[3]Calculations!AG86</f>
        <v>0</v>
      </c>
      <c r="AN118" s="74">
        <f>[3]Calculations!AS86</f>
        <v>0</v>
      </c>
      <c r="AO118" s="74">
        <f>[3]Calculations!AH86</f>
        <v>0</v>
      </c>
      <c r="AP118" s="74">
        <f>[3]Calculations!AT86</f>
        <v>0</v>
      </c>
      <c r="AQ118" s="74">
        <f>[3]Calculations!AI86</f>
        <v>0.78035754898300003</v>
      </c>
      <c r="AR118" s="74">
        <f>[3]Calculations!AU86</f>
        <v>100</v>
      </c>
      <c r="AS118" s="74">
        <f>[3]Calculations!AJ86</f>
        <v>0</v>
      </c>
      <c r="AT118" s="74">
        <f>[3]Calculations!AV86</f>
        <v>0</v>
      </c>
      <c r="AU118" s="74">
        <f>[3]Calculations!AK86</f>
        <v>0</v>
      </c>
      <c r="AV118" s="74">
        <f>[3]Calculations!AW86</f>
        <v>0</v>
      </c>
      <c r="AW118" s="90"/>
      <c r="AX118" s="90"/>
      <c r="AY118" s="91" t="str">
        <f>[3]Calculations!D86</f>
        <v>Call for Sites 2018</v>
      </c>
    </row>
    <row r="119" spans="2:51" x14ac:dyDescent="0.25">
      <c r="B119" s="32">
        <f>[3]Calculations!A87</f>
        <v>420</v>
      </c>
      <c r="C119" s="30" t="str">
        <f>[3]Calculations!B87</f>
        <v>Land of Ripponden Road, Denshaw</v>
      </c>
      <c r="D119" s="30" t="str">
        <f>[3]Calculations!C87</f>
        <v>Residential</v>
      </c>
      <c r="E119" s="38">
        <f>[3]Calculations!E87</f>
        <v>1.3097173129199999</v>
      </c>
      <c r="F119" s="38">
        <f>[3]Calculations!I87</f>
        <v>1.3097173129199999</v>
      </c>
      <c r="G119" s="38">
        <f>[3]Calculations!M87</f>
        <v>100</v>
      </c>
      <c r="H119" s="38">
        <f>[3]Calculations!H87</f>
        <v>0</v>
      </c>
      <c r="I119" s="38">
        <f>[3]Calculations!L87</f>
        <v>0</v>
      </c>
      <c r="J119" s="38">
        <f>[3]Calculations!G87</f>
        <v>0</v>
      </c>
      <c r="K119" s="38">
        <f>[3]Calculations!K87</f>
        <v>0</v>
      </c>
      <c r="L119" s="38">
        <f>[3]Calculations!F87</f>
        <v>0</v>
      </c>
      <c r="M119" s="38">
        <f>[3]Calculations!J87</f>
        <v>0</v>
      </c>
      <c r="N119" s="38">
        <f>[3]Calculations!V87</f>
        <v>0</v>
      </c>
      <c r="O119" s="38">
        <f>[3]Calculations!W87</f>
        <v>0</v>
      </c>
      <c r="P119" s="38">
        <f>[3]Calculations!O87</f>
        <v>0.25410695</v>
      </c>
      <c r="Q119" s="38">
        <f>[3]Calculations!S87</f>
        <v>19.401663816558358</v>
      </c>
      <c r="R119" s="38">
        <f>[3]Calculations!Q87</f>
        <v>2.0939499999999998E-3</v>
      </c>
      <c r="S119" s="38">
        <f>[3]Calculations!T87</f>
        <v>0.15987801179260294</v>
      </c>
      <c r="T119" s="38">
        <f>[3]Calculations!R87</f>
        <v>0</v>
      </c>
      <c r="U119" s="38">
        <f>[3]Calculations!U87</f>
        <v>0</v>
      </c>
      <c r="V119" s="38" t="str">
        <f>[3]Calculations!X87</f>
        <v>Not Modelled</v>
      </c>
      <c r="W119" s="38" t="str">
        <f>[3]Calculations!Y87</f>
        <v>N/A</v>
      </c>
      <c r="X119" s="38" t="s">
        <v>1056</v>
      </c>
      <c r="Y119" s="73" t="s">
        <v>105</v>
      </c>
      <c r="Z119" s="74" t="s">
        <v>1066</v>
      </c>
      <c r="AA119" s="74">
        <f>[3]Calculations!AA87</f>
        <v>0</v>
      </c>
      <c r="AB119" s="74">
        <f>[3]Calculations!AM87</f>
        <v>0</v>
      </c>
      <c r="AC119" s="74">
        <f>[3]Calculations!AB87</f>
        <v>2.0939882511600001E-3</v>
      </c>
      <c r="AD119" s="74">
        <f>[3]Calculations!AN87</f>
        <v>0.15988093235871464</v>
      </c>
      <c r="AE119" s="74">
        <f>[3]Calculations!AC87</f>
        <v>0</v>
      </c>
      <c r="AF119" s="74">
        <f>[3]Calculations!AO87</f>
        <v>0</v>
      </c>
      <c r="AG119" s="74">
        <f>[3]Calculations!AD87</f>
        <v>0</v>
      </c>
      <c r="AH119" s="74">
        <f>[3]Calculations!AP87</f>
        <v>0</v>
      </c>
      <c r="AI119" s="74">
        <f>[3]Calculations!AE87</f>
        <v>0</v>
      </c>
      <c r="AJ119" s="74">
        <f>[3]Calculations!AQ87</f>
        <v>0</v>
      </c>
      <c r="AK119" s="74">
        <f>[3]Calculations!AF87</f>
        <v>0</v>
      </c>
      <c r="AL119" s="74">
        <f>[3]Calculations!AR87</f>
        <v>0</v>
      </c>
      <c r="AM119" s="74">
        <f>[3]Calculations!AG87</f>
        <v>0</v>
      </c>
      <c r="AN119" s="74">
        <f>[3]Calculations!AS87</f>
        <v>0</v>
      </c>
      <c r="AO119" s="74">
        <f>[3]Calculations!AH87</f>
        <v>0</v>
      </c>
      <c r="AP119" s="74">
        <f>[3]Calculations!AT87</f>
        <v>0</v>
      </c>
      <c r="AQ119" s="74">
        <f>[3]Calculations!AI87</f>
        <v>0</v>
      </c>
      <c r="AR119" s="74">
        <f>[3]Calculations!AU87</f>
        <v>0</v>
      </c>
      <c r="AS119" s="74">
        <f>[3]Calculations!AJ87</f>
        <v>0</v>
      </c>
      <c r="AT119" s="74">
        <f>[3]Calculations!AV87</f>
        <v>0</v>
      </c>
      <c r="AU119" s="74">
        <f>[3]Calculations!AK87</f>
        <v>0</v>
      </c>
      <c r="AV119" s="74">
        <f>[3]Calculations!AW87</f>
        <v>0</v>
      </c>
      <c r="AW119" s="90"/>
      <c r="AX119" s="90"/>
      <c r="AY119" s="91" t="str">
        <f>[3]Calculations!D87</f>
        <v>Call for Sites 2018</v>
      </c>
    </row>
    <row r="120" spans="2:51" x14ac:dyDescent="0.25">
      <c r="B120" s="32">
        <f>[3]Calculations!A88</f>
        <v>425</v>
      </c>
      <c r="C120" s="30" t="str">
        <f>[3]Calculations!B88</f>
        <v>Land off Rochdale Road</v>
      </c>
      <c r="D120" s="30" t="str">
        <f>[3]Calculations!C88</f>
        <v>Residential</v>
      </c>
      <c r="E120" s="38">
        <f>[3]Calculations!E88</f>
        <v>5.8189591084899996</v>
      </c>
      <c r="F120" s="38">
        <f>[3]Calculations!I88</f>
        <v>5.8189591084899996</v>
      </c>
      <c r="G120" s="38">
        <f>[3]Calculations!M88</f>
        <v>100</v>
      </c>
      <c r="H120" s="38">
        <f>[3]Calculations!H88</f>
        <v>0</v>
      </c>
      <c r="I120" s="38">
        <f>[3]Calculations!L88</f>
        <v>0</v>
      </c>
      <c r="J120" s="38">
        <f>[3]Calculations!G88</f>
        <v>0</v>
      </c>
      <c r="K120" s="38">
        <f>[3]Calculations!K88</f>
        <v>0</v>
      </c>
      <c r="L120" s="38">
        <f>[3]Calculations!F88</f>
        <v>0</v>
      </c>
      <c r="M120" s="38">
        <f>[3]Calculations!J88</f>
        <v>0</v>
      </c>
      <c r="N120" s="38">
        <f>[3]Calculations!V88</f>
        <v>2.5840823351000002</v>
      </c>
      <c r="O120" s="38">
        <f>[3]Calculations!W88</f>
        <v>44.407982371447886</v>
      </c>
      <c r="P120" s="38">
        <f>[3]Calculations!O88</f>
        <v>2.4021370100000001</v>
      </c>
      <c r="Q120" s="38">
        <f>[3]Calculations!S88</f>
        <v>41.281214822342108</v>
      </c>
      <c r="R120" s="38">
        <f>[3]Calculations!Q88</f>
        <v>6.8070100000000005E-3</v>
      </c>
      <c r="S120" s="38">
        <f>[3]Calculations!T88</f>
        <v>0.11697985624384971</v>
      </c>
      <c r="T120" s="38">
        <f>[3]Calculations!R88</f>
        <v>1.2979000000000001E-3</v>
      </c>
      <c r="U120" s="38">
        <f>[3]Calculations!U88</f>
        <v>2.2304676417236428E-2</v>
      </c>
      <c r="V120" s="38" t="str">
        <f>[3]Calculations!X88</f>
        <v>Not Modelled</v>
      </c>
      <c r="W120" s="38" t="str">
        <f>[3]Calculations!Y88</f>
        <v>N/A</v>
      </c>
      <c r="X120" s="38" t="s">
        <v>1056</v>
      </c>
      <c r="Y120" s="73" t="s">
        <v>105</v>
      </c>
      <c r="Z120" s="74" t="s">
        <v>1066</v>
      </c>
      <c r="AA120" s="74">
        <f>[3]Calculations!AA88</f>
        <v>0</v>
      </c>
      <c r="AB120" s="74">
        <f>[3]Calculations!AM88</f>
        <v>0</v>
      </c>
      <c r="AC120" s="74">
        <f>[3]Calculations!AB88</f>
        <v>0</v>
      </c>
      <c r="AD120" s="74">
        <f>[3]Calculations!AN88</f>
        <v>0</v>
      </c>
      <c r="AE120" s="74">
        <f>[3]Calculations!AC88</f>
        <v>0</v>
      </c>
      <c r="AF120" s="74">
        <f>[3]Calculations!AO88</f>
        <v>0</v>
      </c>
      <c r="AG120" s="74">
        <f>[3]Calculations!AD88</f>
        <v>0</v>
      </c>
      <c r="AH120" s="74">
        <f>[3]Calculations!AP88</f>
        <v>0</v>
      </c>
      <c r="AI120" s="74">
        <f>[3]Calculations!AE88</f>
        <v>0.14033219118199999</v>
      </c>
      <c r="AJ120" s="74">
        <f>[3]Calculations!AQ88</f>
        <v>2.4116373489762455</v>
      </c>
      <c r="AK120" s="74">
        <f>[3]Calculations!AF88</f>
        <v>0</v>
      </c>
      <c r="AL120" s="74">
        <f>[3]Calculations!AR88</f>
        <v>0</v>
      </c>
      <c r="AM120" s="74">
        <f>[3]Calculations!AG88</f>
        <v>0</v>
      </c>
      <c r="AN120" s="74">
        <f>[3]Calculations!AS88</f>
        <v>0</v>
      </c>
      <c r="AO120" s="74">
        <f>[3]Calculations!AH88</f>
        <v>0</v>
      </c>
      <c r="AP120" s="74">
        <f>[3]Calculations!AT88</f>
        <v>0</v>
      </c>
      <c r="AQ120" s="74">
        <f>[3]Calculations!AI88</f>
        <v>0</v>
      </c>
      <c r="AR120" s="74">
        <f>[3]Calculations!AU88</f>
        <v>0</v>
      </c>
      <c r="AS120" s="74">
        <f>[3]Calculations!AJ88</f>
        <v>0</v>
      </c>
      <c r="AT120" s="74">
        <f>[3]Calculations!AV88</f>
        <v>0</v>
      </c>
      <c r="AU120" s="74">
        <f>[3]Calculations!AK88</f>
        <v>0</v>
      </c>
      <c r="AV120" s="74">
        <f>[3]Calculations!AW88</f>
        <v>0</v>
      </c>
      <c r="AW120" s="90"/>
      <c r="AX120" s="90"/>
      <c r="AY120" s="91" t="str">
        <f>[3]Calculations!D88</f>
        <v>Call for Sites 2018</v>
      </c>
    </row>
    <row r="121" spans="2:51" x14ac:dyDescent="0.25">
      <c r="B121" s="32">
        <f>[3]Calculations!A89</f>
        <v>435</v>
      </c>
      <c r="C121" s="30" t="str">
        <f>[3]Calculations!B89</f>
        <v>Land off Corbett Way</v>
      </c>
      <c r="D121" s="30" t="str">
        <f>[3]Calculations!C89</f>
        <v>Residential</v>
      </c>
      <c r="E121" s="38">
        <f>[3]Calculations!E89</f>
        <v>0.17875584950000001</v>
      </c>
      <c r="F121" s="38">
        <f>[3]Calculations!I89</f>
        <v>9.6524240972500008E-2</v>
      </c>
      <c r="G121" s="38">
        <f>[3]Calculations!M89</f>
        <v>53.997808319274057</v>
      </c>
      <c r="H121" s="38">
        <f>[3]Calculations!H89</f>
        <v>0</v>
      </c>
      <c r="I121" s="38">
        <f>[3]Calculations!L89</f>
        <v>0</v>
      </c>
      <c r="J121" s="38">
        <f>[3]Calculations!G89</f>
        <v>8.22316085275E-2</v>
      </c>
      <c r="K121" s="38">
        <f>[3]Calculations!K89</f>
        <v>46.002191680725943</v>
      </c>
      <c r="L121" s="38">
        <f>[3]Calculations!F89</f>
        <v>0</v>
      </c>
      <c r="M121" s="38">
        <f>[3]Calculations!J89</f>
        <v>0</v>
      </c>
      <c r="N121" s="38">
        <f>[3]Calculations!V89</f>
        <v>0.17875584950000001</v>
      </c>
      <c r="O121" s="38">
        <f>[3]Calculations!W89</f>
        <v>100</v>
      </c>
      <c r="P121" s="38">
        <f>[3]Calculations!O89</f>
        <v>0.12141059999999999</v>
      </c>
      <c r="Q121" s="38">
        <f>[3]Calculations!S89</f>
        <v>67.919791346464436</v>
      </c>
      <c r="R121" s="38">
        <f>[3]Calculations!Q89</f>
        <v>3.9091299999999995E-2</v>
      </c>
      <c r="S121" s="38">
        <f>[3]Calculations!T89</f>
        <v>21.868543104655153</v>
      </c>
      <c r="T121" s="38">
        <f>[3]Calculations!R89</f>
        <v>1.04368E-2</v>
      </c>
      <c r="U121" s="38">
        <f>[3]Calculations!U89</f>
        <v>5.8385781663609277</v>
      </c>
      <c r="V121" s="38" t="str">
        <f>[3]Calculations!X89</f>
        <v>Not Modelled</v>
      </c>
      <c r="W121" s="38" t="str">
        <f>[3]Calculations!Y89</f>
        <v>N/A</v>
      </c>
      <c r="X121" s="38" t="s">
        <v>1056</v>
      </c>
      <c r="Y121" s="73" t="s">
        <v>102</v>
      </c>
      <c r="Z121" s="74" t="s">
        <v>1070</v>
      </c>
      <c r="AA121" s="74">
        <f>[3]Calculations!AA89</f>
        <v>0</v>
      </c>
      <c r="AB121" s="74">
        <f>[3]Calculations!AM89</f>
        <v>0</v>
      </c>
      <c r="AC121" s="74">
        <f>[3]Calculations!AB89</f>
        <v>0</v>
      </c>
      <c r="AD121" s="74">
        <f>[3]Calculations!AN89</f>
        <v>0</v>
      </c>
      <c r="AE121" s="74">
        <f>[3]Calculations!AC89</f>
        <v>0</v>
      </c>
      <c r="AF121" s="74">
        <f>[3]Calculations!AO89</f>
        <v>0</v>
      </c>
      <c r="AG121" s="74">
        <f>[3]Calculations!AD89</f>
        <v>8.2231114846100004E-2</v>
      </c>
      <c r="AH121" s="74">
        <f>[3]Calculations!AP89</f>
        <v>46.001915504365073</v>
      </c>
      <c r="AI121" s="74">
        <f>[3]Calculations!AE89</f>
        <v>0.17875584950000001</v>
      </c>
      <c r="AJ121" s="74">
        <f>[3]Calculations!AQ89</f>
        <v>100</v>
      </c>
      <c r="AK121" s="74">
        <f>[3]Calculations!AF89</f>
        <v>0</v>
      </c>
      <c r="AL121" s="74">
        <f>[3]Calculations!AR89</f>
        <v>0</v>
      </c>
      <c r="AM121" s="74">
        <f>[3]Calculations!AG89</f>
        <v>0</v>
      </c>
      <c r="AN121" s="74">
        <f>[3]Calculations!AS89</f>
        <v>0</v>
      </c>
      <c r="AO121" s="74">
        <f>[3]Calculations!AH89</f>
        <v>0</v>
      </c>
      <c r="AP121" s="74">
        <f>[3]Calculations!AT89</f>
        <v>0</v>
      </c>
      <c r="AQ121" s="74">
        <f>[3]Calculations!AI89</f>
        <v>0</v>
      </c>
      <c r="AR121" s="74">
        <f>[3]Calculations!AU89</f>
        <v>0</v>
      </c>
      <c r="AS121" s="74">
        <f>[3]Calculations!AJ89</f>
        <v>0</v>
      </c>
      <c r="AT121" s="74">
        <f>[3]Calculations!AV89</f>
        <v>0</v>
      </c>
      <c r="AU121" s="74">
        <f>[3]Calculations!AK89</f>
        <v>0</v>
      </c>
      <c r="AV121" s="74">
        <f>[3]Calculations!AW89</f>
        <v>0</v>
      </c>
      <c r="AW121" s="90"/>
      <c r="AX121" s="90"/>
      <c r="AY121" s="91" t="str">
        <f>[3]Calculations!D89</f>
        <v>Call for Sites 2018</v>
      </c>
    </row>
    <row r="122" spans="2:51" ht="25" x14ac:dyDescent="0.25">
      <c r="B122" s="32">
        <f>[3]Calculations!A90</f>
        <v>439</v>
      </c>
      <c r="C122" s="30" t="str">
        <f>[3]Calculations!B90</f>
        <v>Land at Denshaw Vale</v>
      </c>
      <c r="D122" s="30" t="str">
        <f>[3]Calculations!C90</f>
        <v>Residential</v>
      </c>
      <c r="E122" s="38">
        <f>[3]Calculations!E90</f>
        <v>1.7225138635899999</v>
      </c>
      <c r="F122" s="38">
        <f>[3]Calculations!I90</f>
        <v>1.6599022412412199</v>
      </c>
      <c r="G122" s="38">
        <f>[3]Calculations!M90</f>
        <v>96.365101978437067</v>
      </c>
      <c r="H122" s="38">
        <f>[3]Calculations!H90</f>
        <v>0</v>
      </c>
      <c r="I122" s="38">
        <f>[3]Calculations!L90</f>
        <v>0</v>
      </c>
      <c r="J122" s="38">
        <f>[3]Calculations!G90</f>
        <v>5.9606736246900001E-2</v>
      </c>
      <c r="K122" s="38">
        <f>[3]Calculations!K90</f>
        <v>3.4604503050367232</v>
      </c>
      <c r="L122" s="38">
        <f>[3]Calculations!F90</f>
        <v>3.0048861018800001E-3</v>
      </c>
      <c r="M122" s="38">
        <f>[3]Calculations!J90</f>
        <v>0.17444771652620125</v>
      </c>
      <c r="N122" s="38">
        <f>[3]Calculations!V90</f>
        <v>1.0620776326500001</v>
      </c>
      <c r="O122" s="38">
        <f>[3]Calculations!W90</f>
        <v>61.658582557730888</v>
      </c>
      <c r="P122" s="38">
        <f>[3]Calculations!O90</f>
        <v>0.3072722</v>
      </c>
      <c r="Q122" s="38">
        <f>[3]Calculations!S90</f>
        <v>17.838590823274689</v>
      </c>
      <c r="R122" s="38">
        <f>[3]Calculations!Q90</f>
        <v>0.12531120000000001</v>
      </c>
      <c r="S122" s="38">
        <f>[3]Calculations!T90</f>
        <v>7.2749022605153977</v>
      </c>
      <c r="T122" s="38">
        <f>[3]Calculations!R90</f>
        <v>5.4228800000000001E-2</v>
      </c>
      <c r="U122" s="38">
        <f>[3]Calculations!U90</f>
        <v>3.1482359095199577</v>
      </c>
      <c r="V122" s="38" t="str">
        <f>[3]Calculations!X90</f>
        <v>Not Modelled</v>
      </c>
      <c r="W122" s="38" t="str">
        <f>[3]Calculations!Y90</f>
        <v>N/A</v>
      </c>
      <c r="X122" s="38" t="s">
        <v>1056</v>
      </c>
      <c r="Y122" s="73" t="s">
        <v>108</v>
      </c>
      <c r="Z122" s="74" t="s">
        <v>109</v>
      </c>
      <c r="AA122" s="74">
        <f>[3]Calculations!AA90</f>
        <v>0</v>
      </c>
      <c r="AB122" s="74">
        <f>[3]Calculations!AM90</f>
        <v>0</v>
      </c>
      <c r="AC122" s="74">
        <f>[3]Calculations!AB90</f>
        <v>5.5199999999999999E-2</v>
      </c>
      <c r="AD122" s="74">
        <f>[3]Calculations!AN90</f>
        <v>3.2046186197279245</v>
      </c>
      <c r="AE122" s="74">
        <f>[3]Calculations!AC90</f>
        <v>0</v>
      </c>
      <c r="AF122" s="74">
        <f>[3]Calculations!AO90</f>
        <v>0</v>
      </c>
      <c r="AG122" s="74">
        <f>[3]Calculations!AD90</f>
        <v>5.2065134759299997E-2</v>
      </c>
      <c r="AH122" s="74">
        <f>[3]Calculations!AP90</f>
        <v>3.0226250052227597</v>
      </c>
      <c r="AI122" s="74">
        <f>[3]Calculations!AE90</f>
        <v>0.71390726398600002</v>
      </c>
      <c r="AJ122" s="74">
        <f>[3]Calculations!AQ90</f>
        <v>41.445661429865119</v>
      </c>
      <c r="AK122" s="74">
        <f>[3]Calculations!AF90</f>
        <v>0</v>
      </c>
      <c r="AL122" s="74">
        <f>[3]Calculations!AR90</f>
        <v>0</v>
      </c>
      <c r="AM122" s="74">
        <f>[3]Calculations!AG90</f>
        <v>0</v>
      </c>
      <c r="AN122" s="74">
        <f>[3]Calculations!AS90</f>
        <v>0</v>
      </c>
      <c r="AO122" s="74">
        <f>[3]Calculations!AH90</f>
        <v>0</v>
      </c>
      <c r="AP122" s="74">
        <f>[3]Calculations!AT90</f>
        <v>0</v>
      </c>
      <c r="AQ122" s="74">
        <f>[3]Calculations!AI90</f>
        <v>0</v>
      </c>
      <c r="AR122" s="74">
        <f>[3]Calculations!AU90</f>
        <v>0</v>
      </c>
      <c r="AS122" s="74">
        <f>[3]Calculations!AJ90</f>
        <v>0</v>
      </c>
      <c r="AT122" s="74">
        <f>[3]Calculations!AV90</f>
        <v>0</v>
      </c>
      <c r="AU122" s="74">
        <f>[3]Calculations!AK90</f>
        <v>0</v>
      </c>
      <c r="AV122" s="74">
        <f>[3]Calculations!AW90</f>
        <v>0</v>
      </c>
      <c r="AW122" s="90"/>
      <c r="AX122" s="90"/>
      <c r="AY122" s="91" t="str">
        <f>[3]Calculations!D90</f>
        <v>Call for Sites 2018</v>
      </c>
    </row>
    <row r="123" spans="2:51" x14ac:dyDescent="0.25">
      <c r="B123" s="32">
        <f>[3]Calculations!A91</f>
        <v>440</v>
      </c>
      <c r="C123" s="30" t="str">
        <f>[3]Calculations!B91</f>
        <v>Land Woodhouses</v>
      </c>
      <c r="D123" s="30" t="str">
        <f>[3]Calculations!C91</f>
        <v>Residential</v>
      </c>
      <c r="E123" s="38">
        <f>[3]Calculations!E91</f>
        <v>8.4198660652699999</v>
      </c>
      <c r="F123" s="38">
        <f>[3]Calculations!I91</f>
        <v>8.4198660652699999</v>
      </c>
      <c r="G123" s="38">
        <f>[3]Calculations!M91</f>
        <v>100</v>
      </c>
      <c r="H123" s="38">
        <f>[3]Calculations!H91</f>
        <v>0</v>
      </c>
      <c r="I123" s="38">
        <f>[3]Calculations!L91</f>
        <v>0</v>
      </c>
      <c r="J123" s="38">
        <f>[3]Calculations!G91</f>
        <v>0</v>
      </c>
      <c r="K123" s="38">
        <f>[3]Calculations!K91</f>
        <v>0</v>
      </c>
      <c r="L123" s="38">
        <f>[3]Calculations!F91</f>
        <v>0</v>
      </c>
      <c r="M123" s="38">
        <f>[3]Calculations!J91</f>
        <v>0</v>
      </c>
      <c r="N123" s="38">
        <f>[3]Calculations!V91</f>
        <v>0</v>
      </c>
      <c r="O123" s="38">
        <f>[3]Calculations!W91</f>
        <v>0</v>
      </c>
      <c r="P123" s="38">
        <f>[3]Calculations!O91</f>
        <v>0.52074739999999997</v>
      </c>
      <c r="Q123" s="38">
        <f>[3]Calculations!S91</f>
        <v>6.1847468352016026</v>
      </c>
      <c r="R123" s="38">
        <f>[3]Calculations!Q91</f>
        <v>0.31892739999999997</v>
      </c>
      <c r="S123" s="38">
        <f>[3]Calculations!T91</f>
        <v>3.7877965935289843</v>
      </c>
      <c r="T123" s="38">
        <f>[3]Calculations!R91</f>
        <v>0.23059499999999999</v>
      </c>
      <c r="U123" s="38">
        <f>[3]Calculations!U91</f>
        <v>2.7387015210509231</v>
      </c>
      <c r="V123" s="38" t="str">
        <f>[3]Calculations!X91</f>
        <v>Not Modelled</v>
      </c>
      <c r="W123" s="38" t="str">
        <f>[3]Calculations!Y91</f>
        <v>N/A</v>
      </c>
      <c r="X123" s="38" t="s">
        <v>1056</v>
      </c>
      <c r="Y123" s="73" t="s">
        <v>105</v>
      </c>
      <c r="Z123" s="74" t="s">
        <v>1066</v>
      </c>
      <c r="AA123" s="74">
        <f>[3]Calculations!AA91</f>
        <v>0</v>
      </c>
      <c r="AB123" s="74">
        <f>[3]Calculations!AM91</f>
        <v>0</v>
      </c>
      <c r="AC123" s="74">
        <f>[3]Calculations!AB91</f>
        <v>0.20800001392</v>
      </c>
      <c r="AD123" s="74">
        <f>[3]Calculations!AN91</f>
        <v>2.4703482491004456</v>
      </c>
      <c r="AE123" s="74">
        <f>[3]Calculations!AC91</f>
        <v>0.17879999999999999</v>
      </c>
      <c r="AF123" s="74">
        <f>[3]Calculations!AO91</f>
        <v>2.1235492181699733</v>
      </c>
      <c r="AG123" s="74">
        <f>[3]Calculations!AD91</f>
        <v>0</v>
      </c>
      <c r="AH123" s="74">
        <f>[3]Calculations!AP91</f>
        <v>0</v>
      </c>
      <c r="AI123" s="74">
        <f>[3]Calculations!AE91</f>
        <v>1.00484018568</v>
      </c>
      <c r="AJ123" s="74">
        <f>[3]Calculations!AQ91</f>
        <v>11.934158784600308</v>
      </c>
      <c r="AK123" s="74">
        <f>[3]Calculations!AF91</f>
        <v>8.3090676278500002</v>
      </c>
      <c r="AL123" s="74">
        <f>[3]Calculations!AR91</f>
        <v>98.684083136701929</v>
      </c>
      <c r="AM123" s="74">
        <f>[3]Calculations!AG91</f>
        <v>0.18759999999999999</v>
      </c>
      <c r="AN123" s="74">
        <f>[3]Calculations!AS91</f>
        <v>2.2280639447913146</v>
      </c>
      <c r="AO123" s="74">
        <f>[3]Calculations!AH91</f>
        <v>0.38321584913399998</v>
      </c>
      <c r="AP123" s="74">
        <f>[3]Calculations!AT91</f>
        <v>4.5513295124096649</v>
      </c>
      <c r="AQ123" s="74">
        <f>[3]Calculations!AI91</f>
        <v>5.3994489468199998</v>
      </c>
      <c r="AR123" s="74">
        <f>[3]Calculations!AU91</f>
        <v>64.127492111679516</v>
      </c>
      <c r="AS123" s="74">
        <f>[3]Calculations!AJ91</f>
        <v>0</v>
      </c>
      <c r="AT123" s="74">
        <f>[3]Calculations!AV91</f>
        <v>0</v>
      </c>
      <c r="AU123" s="74">
        <f>[3]Calculations!AK91</f>
        <v>0</v>
      </c>
      <c r="AV123" s="74">
        <f>[3]Calculations!AW91</f>
        <v>0</v>
      </c>
      <c r="AW123" s="90"/>
      <c r="AX123" s="90"/>
      <c r="AY123" s="91" t="str">
        <f>[3]Calculations!D91</f>
        <v>Call for Sites 2018</v>
      </c>
    </row>
    <row r="124" spans="2:51" ht="25" x14ac:dyDescent="0.25">
      <c r="B124" s="32">
        <f>[3]Calculations!A92</f>
        <v>448</v>
      </c>
      <c r="C124" s="30" t="str">
        <f>[3]Calculations!B92</f>
        <v>Land at Mossdown Road</v>
      </c>
      <c r="D124" s="30" t="str">
        <f>[3]Calculations!C92</f>
        <v>Industrial and Warehousing</v>
      </c>
      <c r="E124" s="38">
        <f>[3]Calculations!E92</f>
        <v>6.7038891376500001</v>
      </c>
      <c r="F124" s="38">
        <f>[3]Calculations!I92</f>
        <v>3.5957250749650003</v>
      </c>
      <c r="G124" s="38">
        <f>[3]Calculations!M92</f>
        <v>53.636404199629354</v>
      </c>
      <c r="H124" s="38">
        <f>[3]Calculations!H92</f>
        <v>1.79758944379</v>
      </c>
      <c r="I124" s="38">
        <f>[3]Calculations!L92</f>
        <v>26.814128439184366</v>
      </c>
      <c r="J124" s="38">
        <f>[3]Calculations!G92</f>
        <v>1.0464287938100001</v>
      </c>
      <c r="K124" s="38">
        <f>[3]Calculations!K92</f>
        <v>15.60927951408245</v>
      </c>
      <c r="L124" s="38">
        <f>[3]Calculations!F92</f>
        <v>0.26414582508500001</v>
      </c>
      <c r="M124" s="38">
        <f>[3]Calculations!J92</f>
        <v>3.9401878471038447</v>
      </c>
      <c r="N124" s="38">
        <f>[3]Calculations!V92</f>
        <v>0</v>
      </c>
      <c r="O124" s="38">
        <f>[3]Calculations!W92</f>
        <v>0</v>
      </c>
      <c r="P124" s="38">
        <f>[3]Calculations!O92</f>
        <v>2.6793450000000001</v>
      </c>
      <c r="Q124" s="38">
        <f>[3]Calculations!S92</f>
        <v>39.967024289712896</v>
      </c>
      <c r="R124" s="38">
        <f>[3]Calculations!Q92</f>
        <v>1.5729850000000001</v>
      </c>
      <c r="S124" s="38">
        <f>[3]Calculations!T92</f>
        <v>23.463768085988942</v>
      </c>
      <c r="T124" s="38">
        <f>[3]Calculations!R92</f>
        <v>0.92747000000000002</v>
      </c>
      <c r="U124" s="38">
        <f>[3]Calculations!U92</f>
        <v>13.834805154983782</v>
      </c>
      <c r="V124" s="38">
        <f>[3]Calculations!X92</f>
        <v>1.6055414632</v>
      </c>
      <c r="W124" s="38">
        <f>[3]Calculations!Y92</f>
        <v>23.949403551187171</v>
      </c>
      <c r="X124" s="38" t="s">
        <v>1068</v>
      </c>
      <c r="Y124" s="73" t="s">
        <v>108</v>
      </c>
      <c r="Z124" s="74" t="s">
        <v>109</v>
      </c>
      <c r="AA124" s="74">
        <f>[3]Calculations!AA92</f>
        <v>1.63305289636</v>
      </c>
      <c r="AB124" s="74">
        <f>[3]Calculations!AM92</f>
        <v>24.359783743865055</v>
      </c>
      <c r="AC124" s="74">
        <f>[3]Calculations!AB92</f>
        <v>1.29510372326E-2</v>
      </c>
      <c r="AD124" s="74">
        <f>[3]Calculations!AN92</f>
        <v>0.19318692428645817</v>
      </c>
      <c r="AE124" s="74">
        <f>[3]Calculations!AC92</f>
        <v>5.3693446960200002E-2</v>
      </c>
      <c r="AF124" s="74">
        <f>[3]Calculations!AO92</f>
        <v>0.80092981637554117</v>
      </c>
      <c r="AG124" s="74">
        <f>[3]Calculations!AD92</f>
        <v>0.55298380943799996</v>
      </c>
      <c r="AH124" s="74">
        <f>[3]Calculations!AP92</f>
        <v>8.2487015832699839</v>
      </c>
      <c r="AI124" s="74">
        <f>[3]Calculations!AE92</f>
        <v>0</v>
      </c>
      <c r="AJ124" s="74">
        <f>[3]Calculations!AQ92</f>
        <v>0</v>
      </c>
      <c r="AK124" s="74">
        <f>[3]Calculations!AF92</f>
        <v>0.967053226938</v>
      </c>
      <c r="AL124" s="74">
        <f>[3]Calculations!AR92</f>
        <v>14.425256848399995</v>
      </c>
      <c r="AM124" s="74">
        <f>[3]Calculations!AG92</f>
        <v>7.1351037232600001E-2</v>
      </c>
      <c r="AN124" s="74">
        <f>[3]Calculations!AS92</f>
        <v>1.0643230484209887</v>
      </c>
      <c r="AO124" s="74">
        <f>[3]Calculations!AH92</f>
        <v>1.47411019876E-2</v>
      </c>
      <c r="AP124" s="74">
        <f>[3]Calculations!AT92</f>
        <v>0.21988880909160421</v>
      </c>
      <c r="AQ124" s="74">
        <f>[3]Calculations!AI92</f>
        <v>4.9781391736099998</v>
      </c>
      <c r="AR124" s="74">
        <f>[3]Calculations!AU92</f>
        <v>74.257480566796048</v>
      </c>
      <c r="AS124" s="74">
        <f>[3]Calculations!AJ92</f>
        <v>0</v>
      </c>
      <c r="AT124" s="74">
        <f>[3]Calculations!AV92</f>
        <v>0</v>
      </c>
      <c r="AU124" s="74">
        <f>[3]Calculations!AK92</f>
        <v>0.11030030857799999</v>
      </c>
      <c r="AV124" s="74">
        <f>[3]Calculations!AW92</f>
        <v>1.645318207285644</v>
      </c>
      <c r="AW124" s="90"/>
      <c r="AX124" s="90"/>
      <c r="AY124" s="91" t="str">
        <f>[3]Calculations!D92</f>
        <v>Call for Sites 2018</v>
      </c>
    </row>
    <row r="125" spans="2:51" x14ac:dyDescent="0.25">
      <c r="B125" s="32">
        <f>[3]Calculations!A93</f>
        <v>451</v>
      </c>
      <c r="C125" s="30" t="str">
        <f>[3]Calculations!B93</f>
        <v>Birks Quarry</v>
      </c>
      <c r="D125" s="30" t="str">
        <f>[3]Calculations!C93</f>
        <v>Residential</v>
      </c>
      <c r="E125" s="38">
        <f>[3]Calculations!E93</f>
        <v>4.6686712487499999</v>
      </c>
      <c r="F125" s="38">
        <f>[3]Calculations!I93</f>
        <v>4.6686712487499999</v>
      </c>
      <c r="G125" s="38">
        <f>[3]Calculations!M93</f>
        <v>100</v>
      </c>
      <c r="H125" s="38">
        <f>[3]Calculations!H93</f>
        <v>0</v>
      </c>
      <c r="I125" s="38">
        <f>[3]Calculations!L93</f>
        <v>0</v>
      </c>
      <c r="J125" s="38">
        <f>[3]Calculations!G93</f>
        <v>0</v>
      </c>
      <c r="K125" s="38">
        <f>[3]Calculations!K93</f>
        <v>0</v>
      </c>
      <c r="L125" s="38">
        <f>[3]Calculations!F93</f>
        <v>0</v>
      </c>
      <c r="M125" s="38">
        <f>[3]Calculations!J93</f>
        <v>0</v>
      </c>
      <c r="N125" s="38">
        <f>[3]Calculations!V93</f>
        <v>0</v>
      </c>
      <c r="O125" s="38">
        <f>[3]Calculations!W93</f>
        <v>0</v>
      </c>
      <c r="P125" s="38">
        <f>[3]Calculations!O93</f>
        <v>0.19340000000000002</v>
      </c>
      <c r="Q125" s="38">
        <f>[3]Calculations!S93</f>
        <v>4.142506287025058</v>
      </c>
      <c r="R125" s="38">
        <f>[3]Calculations!Q93</f>
        <v>4.2000000000000003E-2</v>
      </c>
      <c r="S125" s="38">
        <f>[3]Calculations!T93</f>
        <v>0.89961356801991943</v>
      </c>
      <c r="T125" s="38">
        <f>[3]Calculations!R93</f>
        <v>0</v>
      </c>
      <c r="U125" s="38">
        <f>[3]Calculations!U93</f>
        <v>0</v>
      </c>
      <c r="V125" s="38" t="str">
        <f>[3]Calculations!X93</f>
        <v>Not Modelled</v>
      </c>
      <c r="W125" s="38" t="str">
        <f>[3]Calculations!Y93</f>
        <v>N/A</v>
      </c>
      <c r="X125" s="38" t="s">
        <v>1056</v>
      </c>
      <c r="Y125" s="73" t="s">
        <v>105</v>
      </c>
      <c r="Z125" s="74" t="s">
        <v>1066</v>
      </c>
      <c r="AA125" s="74">
        <f>[3]Calculations!AA93</f>
        <v>0</v>
      </c>
      <c r="AB125" s="74">
        <f>[3]Calculations!AM93</f>
        <v>0</v>
      </c>
      <c r="AC125" s="74">
        <f>[3]Calculations!AB93</f>
        <v>2.4799999999999999E-2</v>
      </c>
      <c r="AD125" s="74">
        <f>[3]Calculations!AN93</f>
        <v>0.53120039254509521</v>
      </c>
      <c r="AE125" s="74">
        <f>[3]Calculations!AC93</f>
        <v>0</v>
      </c>
      <c r="AF125" s="74">
        <f>[3]Calculations!AO93</f>
        <v>0</v>
      </c>
      <c r="AG125" s="74">
        <f>[3]Calculations!AD93</f>
        <v>0</v>
      </c>
      <c r="AH125" s="74">
        <f>[3]Calculations!AP93</f>
        <v>0</v>
      </c>
      <c r="AI125" s="74">
        <f>[3]Calculations!AE93</f>
        <v>0</v>
      </c>
      <c r="AJ125" s="74">
        <f>[3]Calculations!AQ93</f>
        <v>0</v>
      </c>
      <c r="AK125" s="74">
        <f>[3]Calculations!AF93</f>
        <v>0</v>
      </c>
      <c r="AL125" s="74">
        <f>[3]Calculations!AR93</f>
        <v>0</v>
      </c>
      <c r="AM125" s="74">
        <f>[3]Calculations!AG93</f>
        <v>0</v>
      </c>
      <c r="AN125" s="74">
        <f>[3]Calculations!AS93</f>
        <v>0</v>
      </c>
      <c r="AO125" s="74">
        <f>[3]Calculations!AH93</f>
        <v>0</v>
      </c>
      <c r="AP125" s="74">
        <f>[3]Calculations!AT93</f>
        <v>0</v>
      </c>
      <c r="AQ125" s="74">
        <f>[3]Calculations!AI93</f>
        <v>2.48002836105</v>
      </c>
      <c r="AR125" s="74">
        <f>[3]Calculations!AU93</f>
        <v>53.120646730351986</v>
      </c>
      <c r="AS125" s="74">
        <f>[3]Calculations!AJ93</f>
        <v>0</v>
      </c>
      <c r="AT125" s="74">
        <f>[3]Calculations!AV93</f>
        <v>0</v>
      </c>
      <c r="AU125" s="74">
        <f>[3]Calculations!AK93</f>
        <v>0</v>
      </c>
      <c r="AV125" s="74">
        <f>[3]Calculations!AW93</f>
        <v>0</v>
      </c>
      <c r="AW125" s="90"/>
      <c r="AX125" s="90"/>
      <c r="AY125" s="91" t="str">
        <f>[3]Calculations!D93</f>
        <v>Call for Sites 2018</v>
      </c>
    </row>
    <row r="126" spans="2:51" ht="25" x14ac:dyDescent="0.25">
      <c r="B126" s="32">
        <f>[3]Calculations!A94</f>
        <v>454</v>
      </c>
      <c r="C126" s="30" t="str">
        <f>[3]Calculations!B94</f>
        <v>Land at Higher Shaws</v>
      </c>
      <c r="D126" s="30" t="str">
        <f>[3]Calculations!C94</f>
        <v>Residential</v>
      </c>
      <c r="E126" s="38">
        <f>[3]Calculations!E94</f>
        <v>0.53481225029500001</v>
      </c>
      <c r="F126" s="38">
        <f>[3]Calculations!I94</f>
        <v>0.53481225029500001</v>
      </c>
      <c r="G126" s="38">
        <f>[3]Calculations!M94</f>
        <v>100</v>
      </c>
      <c r="H126" s="38">
        <f>[3]Calculations!H94</f>
        <v>0</v>
      </c>
      <c r="I126" s="38">
        <f>[3]Calculations!L94</f>
        <v>0</v>
      </c>
      <c r="J126" s="38">
        <f>[3]Calculations!G94</f>
        <v>0</v>
      </c>
      <c r="K126" s="38">
        <f>[3]Calculations!K94</f>
        <v>0</v>
      </c>
      <c r="L126" s="38">
        <f>[3]Calculations!F94</f>
        <v>0</v>
      </c>
      <c r="M126" s="38">
        <f>[3]Calculations!J94</f>
        <v>0</v>
      </c>
      <c r="N126" s="38">
        <f>[3]Calculations!V94</f>
        <v>0</v>
      </c>
      <c r="O126" s="38">
        <f>[3]Calculations!W94</f>
        <v>0</v>
      </c>
      <c r="P126" s="38">
        <f>[3]Calculations!O94</f>
        <v>0</v>
      </c>
      <c r="Q126" s="38">
        <f>[3]Calculations!S94</f>
        <v>0</v>
      </c>
      <c r="R126" s="38">
        <f>[3]Calculations!Q94</f>
        <v>0</v>
      </c>
      <c r="S126" s="38">
        <f>[3]Calculations!T94</f>
        <v>0</v>
      </c>
      <c r="T126" s="38">
        <f>[3]Calculations!R94</f>
        <v>0</v>
      </c>
      <c r="U126" s="38">
        <f>[3]Calculations!U94</f>
        <v>0</v>
      </c>
      <c r="V126" s="38" t="str">
        <f>[3]Calculations!X94</f>
        <v>Not Modelled</v>
      </c>
      <c r="W126" s="38" t="str">
        <f>[3]Calculations!Y94</f>
        <v>N/A</v>
      </c>
      <c r="X126" s="38" t="s">
        <v>1056</v>
      </c>
      <c r="Y126" s="73" t="s">
        <v>106</v>
      </c>
      <c r="Z126" s="74" t="s">
        <v>1090</v>
      </c>
      <c r="AA126" s="74">
        <f>[3]Calculations!AA94</f>
        <v>0</v>
      </c>
      <c r="AB126" s="74">
        <f>[3]Calculations!AM94</f>
        <v>0</v>
      </c>
      <c r="AC126" s="74">
        <f>[3]Calculations!AB94</f>
        <v>0</v>
      </c>
      <c r="AD126" s="74">
        <f>[3]Calculations!AN94</f>
        <v>0</v>
      </c>
      <c r="AE126" s="74">
        <f>[3]Calculations!AC94</f>
        <v>0</v>
      </c>
      <c r="AF126" s="74">
        <f>[3]Calculations!AO94</f>
        <v>0</v>
      </c>
      <c r="AG126" s="74">
        <f>[3]Calculations!AD94</f>
        <v>0</v>
      </c>
      <c r="AH126" s="74">
        <f>[3]Calculations!AP94</f>
        <v>0</v>
      </c>
      <c r="AI126" s="74">
        <f>[3]Calculations!AE94</f>
        <v>0</v>
      </c>
      <c r="AJ126" s="74">
        <f>[3]Calculations!AQ94</f>
        <v>0</v>
      </c>
      <c r="AK126" s="74">
        <f>[3]Calculations!AF94</f>
        <v>0.197329331695</v>
      </c>
      <c r="AL126" s="74">
        <f>[3]Calculations!AR94</f>
        <v>36.896935622950679</v>
      </c>
      <c r="AM126" s="74">
        <f>[3]Calculations!AG94</f>
        <v>0</v>
      </c>
      <c r="AN126" s="74">
        <f>[3]Calculations!AS94</f>
        <v>0</v>
      </c>
      <c r="AO126" s="74">
        <f>[3]Calculations!AH94</f>
        <v>0</v>
      </c>
      <c r="AP126" s="74">
        <f>[3]Calculations!AT94</f>
        <v>0</v>
      </c>
      <c r="AQ126" s="74">
        <f>[3]Calculations!AI94</f>
        <v>0</v>
      </c>
      <c r="AR126" s="74">
        <f>[3]Calculations!AU94</f>
        <v>0</v>
      </c>
      <c r="AS126" s="74">
        <f>[3]Calculations!AJ94</f>
        <v>0</v>
      </c>
      <c r="AT126" s="74">
        <f>[3]Calculations!AV94</f>
        <v>0</v>
      </c>
      <c r="AU126" s="74">
        <f>[3]Calculations!AK94</f>
        <v>0</v>
      </c>
      <c r="AV126" s="74">
        <f>[3]Calculations!AW94</f>
        <v>0</v>
      </c>
      <c r="AW126" s="90"/>
      <c r="AX126" s="90"/>
      <c r="AY126" s="91" t="str">
        <f>[3]Calculations!D94</f>
        <v>Call for Sites 2018</v>
      </c>
    </row>
    <row r="127" spans="2:51" ht="25" x14ac:dyDescent="0.25">
      <c r="B127" s="32">
        <f>[3]Calculations!A95</f>
        <v>456</v>
      </c>
      <c r="C127" s="30" t="str">
        <f>[3]Calculations!B95</f>
        <v>Land at Healds Green</v>
      </c>
      <c r="D127" s="30" t="str">
        <f>[3]Calculations!C95</f>
        <v>Residential</v>
      </c>
      <c r="E127" s="38">
        <f>[3]Calculations!E95</f>
        <v>0.84734906354899997</v>
      </c>
      <c r="F127" s="38">
        <f>[3]Calculations!I95</f>
        <v>0.84734906354899997</v>
      </c>
      <c r="G127" s="38">
        <f>[3]Calculations!M95</f>
        <v>100</v>
      </c>
      <c r="H127" s="38">
        <f>[3]Calculations!H95</f>
        <v>0</v>
      </c>
      <c r="I127" s="38">
        <f>[3]Calculations!L95</f>
        <v>0</v>
      </c>
      <c r="J127" s="38">
        <f>[3]Calculations!G95</f>
        <v>0</v>
      </c>
      <c r="K127" s="38">
        <f>[3]Calculations!K95</f>
        <v>0</v>
      </c>
      <c r="L127" s="38">
        <f>[3]Calculations!F95</f>
        <v>0</v>
      </c>
      <c r="M127" s="38">
        <f>[3]Calculations!J95</f>
        <v>0</v>
      </c>
      <c r="N127" s="38">
        <f>[3]Calculations!V95</f>
        <v>0</v>
      </c>
      <c r="O127" s="38">
        <f>[3]Calculations!W95</f>
        <v>0</v>
      </c>
      <c r="P127" s="38">
        <f>[3]Calculations!O95</f>
        <v>0.15899779999999999</v>
      </c>
      <c r="Q127" s="38">
        <f>[3]Calculations!S95</f>
        <v>18.764144180918844</v>
      </c>
      <c r="R127" s="38">
        <f>[3]Calculations!Q95</f>
        <v>0.12419470000000001</v>
      </c>
      <c r="S127" s="38">
        <f>[3]Calculations!T95</f>
        <v>14.65685221623168</v>
      </c>
      <c r="T127" s="38">
        <f>[3]Calculations!R95</f>
        <v>0.107546</v>
      </c>
      <c r="U127" s="38">
        <f>[3]Calculations!U95</f>
        <v>12.692053915721463</v>
      </c>
      <c r="V127" s="38" t="str">
        <f>[3]Calculations!X95</f>
        <v>Not Modelled</v>
      </c>
      <c r="W127" s="38" t="str">
        <f>[3]Calculations!Y95</f>
        <v>N/A</v>
      </c>
      <c r="X127" s="38" t="s">
        <v>1056</v>
      </c>
      <c r="Y127" s="73" t="s">
        <v>108</v>
      </c>
      <c r="Z127" s="74" t="s">
        <v>109</v>
      </c>
      <c r="AA127" s="74">
        <f>[3]Calculations!AA95</f>
        <v>0</v>
      </c>
      <c r="AB127" s="74">
        <f>[3]Calculations!AM95</f>
        <v>0</v>
      </c>
      <c r="AC127" s="74">
        <f>[3]Calculations!AB95</f>
        <v>8.8866521882899993E-2</v>
      </c>
      <c r="AD127" s="74">
        <f>[3]Calculations!AN95</f>
        <v>10.487593095423428</v>
      </c>
      <c r="AE127" s="74">
        <f>[3]Calculations!AC95</f>
        <v>0.10754009326400001</v>
      </c>
      <c r="AF127" s="74">
        <f>[3]Calculations!AO95</f>
        <v>12.691356831573492</v>
      </c>
      <c r="AG127" s="74">
        <f>[3]Calculations!AD95</f>
        <v>0</v>
      </c>
      <c r="AH127" s="74">
        <f>[3]Calculations!AP95</f>
        <v>0</v>
      </c>
      <c r="AI127" s="74">
        <f>[3]Calculations!AE95</f>
        <v>1.47705680979E-2</v>
      </c>
      <c r="AJ127" s="74">
        <f>[3]Calculations!AQ95</f>
        <v>1.7431503418479741</v>
      </c>
      <c r="AK127" s="74">
        <f>[3]Calculations!AF95</f>
        <v>0.48362094928799998</v>
      </c>
      <c r="AL127" s="74">
        <f>[3]Calculations!AR95</f>
        <v>57.074583556205639</v>
      </c>
      <c r="AM127" s="74">
        <f>[3]Calculations!AG95</f>
        <v>0.128867241814</v>
      </c>
      <c r="AN127" s="74">
        <f>[3]Calculations!AS95</f>
        <v>15.208282791304217</v>
      </c>
      <c r="AO127" s="74">
        <f>[3]Calculations!AH95</f>
        <v>0</v>
      </c>
      <c r="AP127" s="74">
        <f>[3]Calculations!AT95</f>
        <v>0</v>
      </c>
      <c r="AQ127" s="74">
        <f>[3]Calculations!AI95</f>
        <v>0.84734906354899997</v>
      </c>
      <c r="AR127" s="74">
        <f>[3]Calculations!AU95</f>
        <v>100</v>
      </c>
      <c r="AS127" s="74">
        <f>[3]Calculations!AJ95</f>
        <v>0</v>
      </c>
      <c r="AT127" s="74">
        <f>[3]Calculations!AV95</f>
        <v>0</v>
      </c>
      <c r="AU127" s="74">
        <f>[3]Calculations!AK95</f>
        <v>0</v>
      </c>
      <c r="AV127" s="74">
        <f>[3]Calculations!AW95</f>
        <v>0</v>
      </c>
      <c r="AW127" s="90"/>
      <c r="AX127" s="90"/>
      <c r="AY127" s="91" t="str">
        <f>[3]Calculations!D95</f>
        <v>Call for Sites 2018</v>
      </c>
    </row>
    <row r="128" spans="2:51" x14ac:dyDescent="0.25">
      <c r="B128" s="32">
        <f>[3]Calculations!A96</f>
        <v>458</v>
      </c>
      <c r="C128" s="30" t="str">
        <f>[3]Calculations!B96</f>
        <v>Land at Poplar Avenue</v>
      </c>
      <c r="D128" s="30" t="str">
        <f>[3]Calculations!C96</f>
        <v>Residential</v>
      </c>
      <c r="E128" s="38">
        <f>[3]Calculations!E96</f>
        <v>0.19352692107700001</v>
      </c>
      <c r="F128" s="38">
        <f>[3]Calculations!I96</f>
        <v>0.19352692107700001</v>
      </c>
      <c r="G128" s="38">
        <f>[3]Calculations!M96</f>
        <v>100</v>
      </c>
      <c r="H128" s="38">
        <f>[3]Calculations!H96</f>
        <v>0</v>
      </c>
      <c r="I128" s="38">
        <f>[3]Calculations!L96</f>
        <v>0</v>
      </c>
      <c r="J128" s="38">
        <f>[3]Calculations!G96</f>
        <v>0</v>
      </c>
      <c r="K128" s="38">
        <f>[3]Calculations!K96</f>
        <v>0</v>
      </c>
      <c r="L128" s="38">
        <f>[3]Calculations!F96</f>
        <v>0</v>
      </c>
      <c r="M128" s="38">
        <f>[3]Calculations!J96</f>
        <v>0</v>
      </c>
      <c r="N128" s="38">
        <f>[3]Calculations!V96</f>
        <v>0</v>
      </c>
      <c r="O128" s="38">
        <f>[3]Calculations!W96</f>
        <v>0</v>
      </c>
      <c r="P128" s="38">
        <f>[3]Calculations!O96</f>
        <v>1.179439E-2</v>
      </c>
      <c r="Q128" s="38">
        <f>[3]Calculations!S96</f>
        <v>6.0944440878627306</v>
      </c>
      <c r="R128" s="38">
        <f>[3]Calculations!Q96</f>
        <v>5.3640199999999997E-3</v>
      </c>
      <c r="S128" s="38">
        <f>[3]Calculations!T96</f>
        <v>2.7717177383635305</v>
      </c>
      <c r="T128" s="38">
        <f>[3]Calculations!R96</f>
        <v>0</v>
      </c>
      <c r="U128" s="38">
        <f>[3]Calculations!U96</f>
        <v>0</v>
      </c>
      <c r="V128" s="38" t="str">
        <f>[3]Calculations!X96</f>
        <v>Not Modelled</v>
      </c>
      <c r="W128" s="38" t="str">
        <f>[3]Calculations!Y96</f>
        <v>N/A</v>
      </c>
      <c r="X128" s="38" t="s">
        <v>1056</v>
      </c>
      <c r="Y128" s="73" t="s">
        <v>105</v>
      </c>
      <c r="Z128" s="74" t="s">
        <v>1066</v>
      </c>
      <c r="AA128" s="74">
        <f>[3]Calculations!AA96</f>
        <v>0</v>
      </c>
      <c r="AB128" s="74">
        <f>[3]Calculations!AM96</f>
        <v>0</v>
      </c>
      <c r="AC128" s="74">
        <f>[3]Calculations!AB96</f>
        <v>5.3640206561899996E-3</v>
      </c>
      <c r="AD128" s="74">
        <f>[3]Calculations!AN96</f>
        <v>2.7717180774326362</v>
      </c>
      <c r="AE128" s="74">
        <f>[3]Calculations!AC96</f>
        <v>0</v>
      </c>
      <c r="AF128" s="74">
        <f>[3]Calculations!AO96</f>
        <v>0</v>
      </c>
      <c r="AG128" s="74">
        <f>[3]Calculations!AD96</f>
        <v>0</v>
      </c>
      <c r="AH128" s="74">
        <f>[3]Calculations!AP96</f>
        <v>0</v>
      </c>
      <c r="AI128" s="74">
        <f>[3]Calculations!AE96</f>
        <v>4.1164936959399998E-3</v>
      </c>
      <c r="AJ128" s="74">
        <f>[3]Calculations!AQ96</f>
        <v>2.1270909871511567</v>
      </c>
      <c r="AK128" s="74">
        <f>[3]Calculations!AF96</f>
        <v>0</v>
      </c>
      <c r="AL128" s="74">
        <f>[3]Calculations!AR96</f>
        <v>0</v>
      </c>
      <c r="AM128" s="74">
        <f>[3]Calculations!AG96</f>
        <v>0</v>
      </c>
      <c r="AN128" s="74">
        <f>[3]Calculations!AS96</f>
        <v>0</v>
      </c>
      <c r="AO128" s="74">
        <f>[3]Calculations!AH96</f>
        <v>0</v>
      </c>
      <c r="AP128" s="74">
        <f>[3]Calculations!AT96</f>
        <v>0</v>
      </c>
      <c r="AQ128" s="74">
        <f>[3]Calculations!AI96</f>
        <v>0</v>
      </c>
      <c r="AR128" s="74">
        <f>[3]Calculations!AU96</f>
        <v>0</v>
      </c>
      <c r="AS128" s="74">
        <f>[3]Calculations!AJ96</f>
        <v>0</v>
      </c>
      <c r="AT128" s="74">
        <f>[3]Calculations!AV96</f>
        <v>0</v>
      </c>
      <c r="AU128" s="74">
        <f>[3]Calculations!AK96</f>
        <v>0</v>
      </c>
      <c r="AV128" s="74">
        <f>[3]Calculations!AW96</f>
        <v>0</v>
      </c>
      <c r="AW128" s="90"/>
      <c r="AX128" s="90"/>
      <c r="AY128" s="91" t="str">
        <f>[3]Calculations!D96</f>
        <v>Call for Sites 2018</v>
      </c>
    </row>
    <row r="129" spans="2:51" x14ac:dyDescent="0.25">
      <c r="B129" s="32">
        <f>[3]Calculations!A97</f>
        <v>459</v>
      </c>
      <c r="C129" s="30" t="str">
        <f>[3]Calculations!B97</f>
        <v>Land at Denbigh Drive</v>
      </c>
      <c r="D129" s="30" t="str">
        <f>[3]Calculations!C97</f>
        <v>Residential</v>
      </c>
      <c r="E129" s="38">
        <f>[3]Calculations!E97</f>
        <v>3.1281719591799999</v>
      </c>
      <c r="F129" s="38">
        <f>[3]Calculations!I97</f>
        <v>3.1281719591799999</v>
      </c>
      <c r="G129" s="38">
        <f>[3]Calculations!M97</f>
        <v>100</v>
      </c>
      <c r="H129" s="38">
        <f>[3]Calculations!H97</f>
        <v>0</v>
      </c>
      <c r="I129" s="38">
        <f>[3]Calculations!L97</f>
        <v>0</v>
      </c>
      <c r="J129" s="38">
        <f>[3]Calculations!G97</f>
        <v>0</v>
      </c>
      <c r="K129" s="38">
        <f>[3]Calculations!K97</f>
        <v>0</v>
      </c>
      <c r="L129" s="38">
        <f>[3]Calculations!F97</f>
        <v>0</v>
      </c>
      <c r="M129" s="38">
        <f>[3]Calculations!J97</f>
        <v>0</v>
      </c>
      <c r="N129" s="38">
        <f>[3]Calculations!V97</f>
        <v>0</v>
      </c>
      <c r="O129" s="38">
        <f>[3]Calculations!W97</f>
        <v>0</v>
      </c>
      <c r="P129" s="38">
        <f>[3]Calculations!O97</f>
        <v>0.25767020000000002</v>
      </c>
      <c r="Q129" s="38">
        <f>[3]Calculations!S97</f>
        <v>8.2370855362933479</v>
      </c>
      <c r="R129" s="38">
        <f>[3]Calculations!Q97</f>
        <v>4.4458200000000003E-2</v>
      </c>
      <c r="S129" s="38">
        <f>[3]Calculations!T97</f>
        <v>1.4212198235948004</v>
      </c>
      <c r="T129" s="38">
        <f>[3]Calculations!R97</f>
        <v>1.8872099999999999E-2</v>
      </c>
      <c r="U129" s="38">
        <f>[3]Calculations!U97</f>
        <v>0.60329483948660612</v>
      </c>
      <c r="V129" s="38" t="str">
        <f>[3]Calculations!X97</f>
        <v>Not Modelled</v>
      </c>
      <c r="W129" s="38" t="str">
        <f>[3]Calculations!Y97</f>
        <v>N/A</v>
      </c>
      <c r="X129" s="38" t="s">
        <v>1056</v>
      </c>
      <c r="Y129" s="73" t="s">
        <v>105</v>
      </c>
      <c r="Z129" s="74" t="s">
        <v>1066</v>
      </c>
      <c r="AA129" s="74">
        <f>[3]Calculations!AA97</f>
        <v>0</v>
      </c>
      <c r="AB129" s="74">
        <f>[3]Calculations!AM97</f>
        <v>0</v>
      </c>
      <c r="AC129" s="74">
        <f>[3]Calculations!AB97</f>
        <v>3.93955791752E-2</v>
      </c>
      <c r="AD129" s="74">
        <f>[3]Calculations!AN97</f>
        <v>1.2593802287495384</v>
      </c>
      <c r="AE129" s="74">
        <f>[3]Calculations!AC97</f>
        <v>1.88720283928E-2</v>
      </c>
      <c r="AF129" s="74">
        <f>[3]Calculations!AO97</f>
        <v>0.60329255037971119</v>
      </c>
      <c r="AG129" s="74">
        <f>[3]Calculations!AD97</f>
        <v>0</v>
      </c>
      <c r="AH129" s="74">
        <f>[3]Calculations!AP97</f>
        <v>0</v>
      </c>
      <c r="AI129" s="74">
        <f>[3]Calculations!AE97</f>
        <v>0</v>
      </c>
      <c r="AJ129" s="74">
        <f>[3]Calculations!AQ97</f>
        <v>0</v>
      </c>
      <c r="AK129" s="74">
        <f>[3]Calculations!AF97</f>
        <v>1.3141004687</v>
      </c>
      <c r="AL129" s="74">
        <f>[3]Calculations!AR97</f>
        <v>42.008575162999364</v>
      </c>
      <c r="AM129" s="74">
        <f>[3]Calculations!AG97</f>
        <v>2.081255041E-4</v>
      </c>
      <c r="AN129" s="74">
        <f>[3]Calculations!AS97</f>
        <v>6.6532628901435692E-3</v>
      </c>
      <c r="AO129" s="74">
        <f>[3]Calculations!AH97</f>
        <v>1.25893365966</v>
      </c>
      <c r="AP129" s="74">
        <f>[3]Calculations!AT97</f>
        <v>40.245027322283441</v>
      </c>
      <c r="AQ129" s="74">
        <f>[3]Calculations!AI97</f>
        <v>1.8469033044100001</v>
      </c>
      <c r="AR129" s="74">
        <f>[3]Calculations!AU97</f>
        <v>59.040977558475916</v>
      </c>
      <c r="AS129" s="74">
        <f>[3]Calculations!AJ97</f>
        <v>0</v>
      </c>
      <c r="AT129" s="74">
        <f>[3]Calculations!AV97</f>
        <v>0</v>
      </c>
      <c r="AU129" s="74">
        <f>[3]Calculations!AK97</f>
        <v>0</v>
      </c>
      <c r="AV129" s="74">
        <f>[3]Calculations!AW97</f>
        <v>0</v>
      </c>
      <c r="AW129" s="90"/>
      <c r="AX129" s="90"/>
      <c r="AY129" s="91" t="str">
        <f>[3]Calculations!D97</f>
        <v>Call for Sites 2018</v>
      </c>
    </row>
    <row r="130" spans="2:51" ht="25" x14ac:dyDescent="0.25">
      <c r="B130" s="32">
        <f>[3]Calculations!A98</f>
        <v>461</v>
      </c>
      <c r="C130" s="30" t="str">
        <f>[3]Calculations!B98</f>
        <v>Land at Sunny Lynn</v>
      </c>
      <c r="D130" s="30" t="str">
        <f>[3]Calculations!C98</f>
        <v>Residential</v>
      </c>
      <c r="E130" s="38">
        <f>[3]Calculations!E98</f>
        <v>0.22103910346200001</v>
      </c>
      <c r="F130" s="38">
        <f>[3]Calculations!I98</f>
        <v>0.22103910346200001</v>
      </c>
      <c r="G130" s="38">
        <f>[3]Calculations!M98</f>
        <v>100</v>
      </c>
      <c r="H130" s="38">
        <f>[3]Calculations!H98</f>
        <v>0</v>
      </c>
      <c r="I130" s="38">
        <f>[3]Calculations!L98</f>
        <v>0</v>
      </c>
      <c r="J130" s="38">
        <f>[3]Calculations!G98</f>
        <v>0</v>
      </c>
      <c r="K130" s="38">
        <f>[3]Calculations!K98</f>
        <v>0</v>
      </c>
      <c r="L130" s="38">
        <f>[3]Calculations!F98</f>
        <v>0</v>
      </c>
      <c r="M130" s="38">
        <f>[3]Calculations!J98</f>
        <v>0</v>
      </c>
      <c r="N130" s="38">
        <f>[3]Calculations!V98</f>
        <v>0</v>
      </c>
      <c r="O130" s="38">
        <f>[3]Calculations!W98</f>
        <v>0</v>
      </c>
      <c r="P130" s="38">
        <f>[3]Calculations!O98</f>
        <v>0</v>
      </c>
      <c r="Q130" s="38">
        <f>[3]Calculations!S98</f>
        <v>0</v>
      </c>
      <c r="R130" s="38">
        <f>[3]Calculations!Q98</f>
        <v>0</v>
      </c>
      <c r="S130" s="38">
        <f>[3]Calculations!T98</f>
        <v>0</v>
      </c>
      <c r="T130" s="38">
        <f>[3]Calculations!R98</f>
        <v>0</v>
      </c>
      <c r="U130" s="38">
        <f>[3]Calculations!U98</f>
        <v>0</v>
      </c>
      <c r="V130" s="38" t="str">
        <f>[3]Calculations!X98</f>
        <v>Not Modelled</v>
      </c>
      <c r="W130" s="38" t="str">
        <f>[3]Calculations!Y98</f>
        <v>N/A</v>
      </c>
      <c r="X130" s="38" t="s">
        <v>1056</v>
      </c>
      <c r="Y130" s="73" t="s">
        <v>106</v>
      </c>
      <c r="Z130" s="74" t="s">
        <v>1090</v>
      </c>
      <c r="AA130" s="74">
        <f>[3]Calculations!AA98</f>
        <v>0</v>
      </c>
      <c r="AB130" s="74">
        <f>[3]Calculations!AM98</f>
        <v>0</v>
      </c>
      <c r="AC130" s="74">
        <f>[3]Calculations!AB98</f>
        <v>0</v>
      </c>
      <c r="AD130" s="74">
        <f>[3]Calculations!AN98</f>
        <v>0</v>
      </c>
      <c r="AE130" s="74">
        <f>[3]Calculations!AC98</f>
        <v>0</v>
      </c>
      <c r="AF130" s="74">
        <f>[3]Calculations!AO98</f>
        <v>0</v>
      </c>
      <c r="AG130" s="74">
        <f>[3]Calculations!AD98</f>
        <v>0</v>
      </c>
      <c r="AH130" s="74">
        <f>[3]Calculations!AP98</f>
        <v>0</v>
      </c>
      <c r="AI130" s="74">
        <f>[3]Calculations!AE98</f>
        <v>0</v>
      </c>
      <c r="AJ130" s="74">
        <f>[3]Calculations!AQ98</f>
        <v>0</v>
      </c>
      <c r="AK130" s="74">
        <f>[3]Calculations!AF98</f>
        <v>0</v>
      </c>
      <c r="AL130" s="74">
        <f>[3]Calculations!AR98</f>
        <v>0</v>
      </c>
      <c r="AM130" s="74">
        <f>[3]Calculations!AG98</f>
        <v>0</v>
      </c>
      <c r="AN130" s="74">
        <f>[3]Calculations!AS98</f>
        <v>0</v>
      </c>
      <c r="AO130" s="74">
        <f>[3]Calculations!AH98</f>
        <v>0</v>
      </c>
      <c r="AP130" s="74">
        <f>[3]Calculations!AT98</f>
        <v>0</v>
      </c>
      <c r="AQ130" s="74">
        <f>[3]Calculations!AI98</f>
        <v>0.22103910346200001</v>
      </c>
      <c r="AR130" s="74">
        <f>[3]Calculations!AU98</f>
        <v>100</v>
      </c>
      <c r="AS130" s="74">
        <f>[3]Calculations!AJ98</f>
        <v>0.22103910346200001</v>
      </c>
      <c r="AT130" s="74">
        <f>[3]Calculations!AV98</f>
        <v>100</v>
      </c>
      <c r="AU130" s="74">
        <f>[3]Calculations!AK98</f>
        <v>0</v>
      </c>
      <c r="AV130" s="74">
        <f>[3]Calculations!AW98</f>
        <v>0</v>
      </c>
      <c r="AW130" s="90"/>
      <c r="AX130" s="90"/>
      <c r="AY130" s="91" t="str">
        <f>[3]Calculations!D98</f>
        <v>Call for Sites 2018</v>
      </c>
    </row>
    <row r="131" spans="2:51" ht="25" x14ac:dyDescent="0.25">
      <c r="B131" s="32">
        <f>[3]Calculations!A99</f>
        <v>463</v>
      </c>
      <c r="C131" s="30" t="str">
        <f>[3]Calculations!B99</f>
        <v>Timbertops</v>
      </c>
      <c r="D131" s="30" t="str">
        <f>[3]Calculations!C99</f>
        <v>Residential</v>
      </c>
      <c r="E131" s="38">
        <f>[3]Calculations!E99</f>
        <v>0.71136754863700002</v>
      </c>
      <c r="F131" s="38">
        <f>[3]Calculations!I99</f>
        <v>0.71136754863700002</v>
      </c>
      <c r="G131" s="38">
        <f>[3]Calculations!M99</f>
        <v>100</v>
      </c>
      <c r="H131" s="38">
        <f>[3]Calculations!H99</f>
        <v>0</v>
      </c>
      <c r="I131" s="38">
        <f>[3]Calculations!L99</f>
        <v>0</v>
      </c>
      <c r="J131" s="38">
        <f>[3]Calculations!G99</f>
        <v>0</v>
      </c>
      <c r="K131" s="38">
        <f>[3]Calculations!K99</f>
        <v>0</v>
      </c>
      <c r="L131" s="38">
        <f>[3]Calculations!F99</f>
        <v>0</v>
      </c>
      <c r="M131" s="38">
        <f>[3]Calculations!J99</f>
        <v>0</v>
      </c>
      <c r="N131" s="38">
        <f>[3]Calculations!V99</f>
        <v>0</v>
      </c>
      <c r="O131" s="38">
        <f>[3]Calculations!W99</f>
        <v>0</v>
      </c>
      <c r="P131" s="38">
        <f>[3]Calculations!O99</f>
        <v>0</v>
      </c>
      <c r="Q131" s="38">
        <f>[3]Calculations!S99</f>
        <v>0</v>
      </c>
      <c r="R131" s="38">
        <f>[3]Calculations!Q99</f>
        <v>0</v>
      </c>
      <c r="S131" s="38">
        <f>[3]Calculations!T99</f>
        <v>0</v>
      </c>
      <c r="T131" s="38">
        <f>[3]Calculations!R99</f>
        <v>0</v>
      </c>
      <c r="U131" s="38">
        <f>[3]Calculations!U99</f>
        <v>0</v>
      </c>
      <c r="V131" s="38" t="str">
        <f>[3]Calculations!X99</f>
        <v>Not Modelled</v>
      </c>
      <c r="W131" s="38" t="str">
        <f>[3]Calculations!Y99</f>
        <v>N/A</v>
      </c>
      <c r="X131" s="38" t="s">
        <v>1056</v>
      </c>
      <c r="Y131" s="73" t="s">
        <v>106</v>
      </c>
      <c r="Z131" s="74" t="s">
        <v>1090</v>
      </c>
      <c r="AA131" s="74">
        <f>[3]Calculations!AA99</f>
        <v>0</v>
      </c>
      <c r="AB131" s="74">
        <f>[3]Calculations!AM99</f>
        <v>0</v>
      </c>
      <c r="AC131" s="74">
        <f>[3]Calculations!AB99</f>
        <v>0</v>
      </c>
      <c r="AD131" s="74">
        <f>[3]Calculations!AN99</f>
        <v>0</v>
      </c>
      <c r="AE131" s="74">
        <f>[3]Calculations!AC99</f>
        <v>0</v>
      </c>
      <c r="AF131" s="74">
        <f>[3]Calculations!AO99</f>
        <v>0</v>
      </c>
      <c r="AG131" s="74">
        <f>[3]Calculations!AD99</f>
        <v>0</v>
      </c>
      <c r="AH131" s="74">
        <f>[3]Calculations!AP99</f>
        <v>0</v>
      </c>
      <c r="AI131" s="74">
        <f>[3]Calculations!AE99</f>
        <v>0</v>
      </c>
      <c r="AJ131" s="74">
        <f>[3]Calculations!AQ99</f>
        <v>0</v>
      </c>
      <c r="AK131" s="74">
        <f>[3]Calculations!AF99</f>
        <v>0</v>
      </c>
      <c r="AL131" s="74">
        <f>[3]Calculations!AR99</f>
        <v>0</v>
      </c>
      <c r="AM131" s="74">
        <f>[3]Calculations!AG99</f>
        <v>0</v>
      </c>
      <c r="AN131" s="74">
        <f>[3]Calculations!AS99</f>
        <v>0</v>
      </c>
      <c r="AO131" s="74">
        <f>[3]Calculations!AH99</f>
        <v>0</v>
      </c>
      <c r="AP131" s="74">
        <f>[3]Calculations!AT99</f>
        <v>0</v>
      </c>
      <c r="AQ131" s="74">
        <f>[3]Calculations!AI99</f>
        <v>0.71136754863700002</v>
      </c>
      <c r="AR131" s="74">
        <f>[3]Calculations!AU99</f>
        <v>100</v>
      </c>
      <c r="AS131" s="74">
        <f>[3]Calculations!AJ99</f>
        <v>0</v>
      </c>
      <c r="AT131" s="74">
        <f>[3]Calculations!AV99</f>
        <v>0</v>
      </c>
      <c r="AU131" s="74">
        <f>[3]Calculations!AK99</f>
        <v>0</v>
      </c>
      <c r="AV131" s="74">
        <f>[3]Calculations!AW99</f>
        <v>0</v>
      </c>
      <c r="AW131" s="90"/>
      <c r="AX131" s="90"/>
      <c r="AY131" s="91" t="str">
        <f>[3]Calculations!D99</f>
        <v>Call for Sites 2018</v>
      </c>
    </row>
    <row r="132" spans="2:51" ht="25" x14ac:dyDescent="0.25">
      <c r="B132" s="32">
        <f>[3]Calculations!A100</f>
        <v>466</v>
      </c>
      <c r="C132" s="30" t="str">
        <f>[3]Calculations!B100</f>
        <v>Alderney Farm</v>
      </c>
      <c r="D132" s="30" t="str">
        <f>[3]Calculations!C100</f>
        <v>Residential</v>
      </c>
      <c r="E132" s="38">
        <f>[3]Calculations!E100</f>
        <v>0.63777085940900002</v>
      </c>
      <c r="F132" s="38">
        <f>[3]Calculations!I100</f>
        <v>0.63777085940900002</v>
      </c>
      <c r="G132" s="38">
        <f>[3]Calculations!M100</f>
        <v>100</v>
      </c>
      <c r="H132" s="38">
        <f>[3]Calculations!H100</f>
        <v>0</v>
      </c>
      <c r="I132" s="38">
        <f>[3]Calculations!L100</f>
        <v>0</v>
      </c>
      <c r="J132" s="38">
        <f>[3]Calculations!G100</f>
        <v>0</v>
      </c>
      <c r="K132" s="38">
        <f>[3]Calculations!K100</f>
        <v>0</v>
      </c>
      <c r="L132" s="38">
        <f>[3]Calculations!F100</f>
        <v>0</v>
      </c>
      <c r="M132" s="38">
        <f>[3]Calculations!J100</f>
        <v>0</v>
      </c>
      <c r="N132" s="38">
        <f>[3]Calculations!V100</f>
        <v>0</v>
      </c>
      <c r="O132" s="38">
        <f>[3]Calculations!W100</f>
        <v>0</v>
      </c>
      <c r="P132" s="38">
        <f>[3]Calculations!O100</f>
        <v>0</v>
      </c>
      <c r="Q132" s="38">
        <f>[3]Calculations!S100</f>
        <v>0</v>
      </c>
      <c r="R132" s="38">
        <f>[3]Calculations!Q100</f>
        <v>0</v>
      </c>
      <c r="S132" s="38">
        <f>[3]Calculations!T100</f>
        <v>0</v>
      </c>
      <c r="T132" s="38">
        <f>[3]Calculations!R100</f>
        <v>0</v>
      </c>
      <c r="U132" s="38">
        <f>[3]Calculations!U100</f>
        <v>0</v>
      </c>
      <c r="V132" s="38" t="str">
        <f>[3]Calculations!X100</f>
        <v>Not Modelled</v>
      </c>
      <c r="W132" s="38" t="str">
        <f>[3]Calculations!Y100</f>
        <v>N/A</v>
      </c>
      <c r="X132" s="38" t="s">
        <v>1056</v>
      </c>
      <c r="Y132" s="73" t="s">
        <v>106</v>
      </c>
      <c r="Z132" s="74" t="s">
        <v>1090</v>
      </c>
      <c r="AA132" s="74">
        <f>[3]Calculations!AA100</f>
        <v>0</v>
      </c>
      <c r="AB132" s="74">
        <f>[3]Calculations!AM100</f>
        <v>0</v>
      </c>
      <c r="AC132" s="74">
        <f>[3]Calculations!AB100</f>
        <v>0</v>
      </c>
      <c r="AD132" s="74">
        <f>[3]Calculations!AN100</f>
        <v>0</v>
      </c>
      <c r="AE132" s="74">
        <f>[3]Calculations!AC100</f>
        <v>0</v>
      </c>
      <c r="AF132" s="74">
        <f>[3]Calculations!AO100</f>
        <v>0</v>
      </c>
      <c r="AG132" s="74">
        <f>[3]Calculations!AD100</f>
        <v>0</v>
      </c>
      <c r="AH132" s="74">
        <f>[3]Calculations!AP100</f>
        <v>0</v>
      </c>
      <c r="AI132" s="74">
        <f>[3]Calculations!AE100</f>
        <v>0</v>
      </c>
      <c r="AJ132" s="74">
        <f>[3]Calculations!AQ100</f>
        <v>0</v>
      </c>
      <c r="AK132" s="74">
        <f>[3]Calculations!AF100</f>
        <v>0</v>
      </c>
      <c r="AL132" s="74">
        <f>[3]Calculations!AR100</f>
        <v>0</v>
      </c>
      <c r="AM132" s="74">
        <f>[3]Calculations!AG100</f>
        <v>0</v>
      </c>
      <c r="AN132" s="74">
        <f>[3]Calculations!AS100</f>
        <v>0</v>
      </c>
      <c r="AO132" s="74">
        <f>[3]Calculations!AH100</f>
        <v>0</v>
      </c>
      <c r="AP132" s="74">
        <f>[3]Calculations!AT100</f>
        <v>0</v>
      </c>
      <c r="AQ132" s="74">
        <f>[3]Calculations!AI100</f>
        <v>0.63777085940900002</v>
      </c>
      <c r="AR132" s="74">
        <f>[3]Calculations!AU100</f>
        <v>100</v>
      </c>
      <c r="AS132" s="74">
        <f>[3]Calculations!AJ100</f>
        <v>9.5208653958900005E-2</v>
      </c>
      <c r="AT132" s="74">
        <f>[3]Calculations!AV100</f>
        <v>14.928348097799034</v>
      </c>
      <c r="AU132" s="74">
        <f>[3]Calculations!AK100</f>
        <v>0</v>
      </c>
      <c r="AV132" s="74">
        <f>[3]Calculations!AW100</f>
        <v>0</v>
      </c>
      <c r="AW132" s="90"/>
      <c r="AX132" s="90"/>
      <c r="AY132" s="91" t="str">
        <f>[3]Calculations!D100</f>
        <v>Call for Sites 2018</v>
      </c>
    </row>
    <row r="133" spans="2:51" x14ac:dyDescent="0.25">
      <c r="B133" s="32">
        <f>[3]Calculations!A101</f>
        <v>467</v>
      </c>
      <c r="C133" s="30" t="str">
        <f>[3]Calculations!B101</f>
        <v>Land to the rear of Spinners Way</v>
      </c>
      <c r="D133" s="30" t="str">
        <f>[3]Calculations!C101</f>
        <v>Residential</v>
      </c>
      <c r="E133" s="38">
        <f>[3]Calculations!E101</f>
        <v>1.2914009398699999</v>
      </c>
      <c r="F133" s="38">
        <f>[3]Calculations!I101</f>
        <v>1.2914009398699999</v>
      </c>
      <c r="G133" s="38">
        <f>[3]Calculations!M101</f>
        <v>100</v>
      </c>
      <c r="H133" s="38">
        <f>[3]Calculations!H101</f>
        <v>0</v>
      </c>
      <c r="I133" s="38">
        <f>[3]Calculations!L101</f>
        <v>0</v>
      </c>
      <c r="J133" s="38">
        <f>[3]Calculations!G101</f>
        <v>0</v>
      </c>
      <c r="K133" s="38">
        <f>[3]Calculations!K101</f>
        <v>0</v>
      </c>
      <c r="L133" s="38">
        <f>[3]Calculations!F101</f>
        <v>0</v>
      </c>
      <c r="M133" s="38">
        <f>[3]Calculations!J101</f>
        <v>0</v>
      </c>
      <c r="N133" s="38">
        <f>[3]Calculations!V101</f>
        <v>0</v>
      </c>
      <c r="O133" s="38">
        <f>[3]Calculations!W101</f>
        <v>0</v>
      </c>
      <c r="P133" s="38">
        <f>[3]Calculations!O101</f>
        <v>0</v>
      </c>
      <c r="Q133" s="38">
        <f>[3]Calculations!S101</f>
        <v>0</v>
      </c>
      <c r="R133" s="38">
        <f>[3]Calculations!Q101</f>
        <v>0</v>
      </c>
      <c r="S133" s="38">
        <f>[3]Calculations!T101</f>
        <v>0</v>
      </c>
      <c r="T133" s="38">
        <f>[3]Calculations!R101</f>
        <v>0</v>
      </c>
      <c r="U133" s="38">
        <f>[3]Calculations!U101</f>
        <v>0</v>
      </c>
      <c r="V133" s="38" t="str">
        <f>[3]Calculations!X101</f>
        <v>Not Modelled</v>
      </c>
      <c r="W133" s="38" t="str">
        <f>[3]Calculations!Y101</f>
        <v>N/A</v>
      </c>
      <c r="X133" s="38" t="s">
        <v>1056</v>
      </c>
      <c r="Y133" s="73" t="s">
        <v>105</v>
      </c>
      <c r="Z133" s="74" t="s">
        <v>1066</v>
      </c>
      <c r="AA133" s="74">
        <f>[3]Calculations!AA101</f>
        <v>0</v>
      </c>
      <c r="AB133" s="74">
        <f>[3]Calculations!AM101</f>
        <v>0</v>
      </c>
      <c r="AC133" s="74">
        <f>[3]Calculations!AB101</f>
        <v>0</v>
      </c>
      <c r="AD133" s="74">
        <f>[3]Calculations!AN101</f>
        <v>0</v>
      </c>
      <c r="AE133" s="74">
        <f>[3]Calculations!AC101</f>
        <v>0</v>
      </c>
      <c r="AF133" s="74">
        <f>[3]Calculations!AO101</f>
        <v>0</v>
      </c>
      <c r="AG133" s="74">
        <f>[3]Calculations!AD101</f>
        <v>0</v>
      </c>
      <c r="AH133" s="74">
        <f>[3]Calculations!AP101</f>
        <v>0</v>
      </c>
      <c r="AI133" s="74">
        <f>[3]Calculations!AE101</f>
        <v>0</v>
      </c>
      <c r="AJ133" s="74">
        <f>[3]Calculations!AQ101</f>
        <v>0</v>
      </c>
      <c r="AK133" s="74">
        <f>[3]Calculations!AF101</f>
        <v>0</v>
      </c>
      <c r="AL133" s="74">
        <f>[3]Calculations!AR101</f>
        <v>0</v>
      </c>
      <c r="AM133" s="74">
        <f>[3]Calculations!AG101</f>
        <v>0</v>
      </c>
      <c r="AN133" s="74">
        <f>[3]Calculations!AS101</f>
        <v>0</v>
      </c>
      <c r="AO133" s="74">
        <f>[3]Calculations!AH101</f>
        <v>0</v>
      </c>
      <c r="AP133" s="74">
        <f>[3]Calculations!AT101</f>
        <v>0</v>
      </c>
      <c r="AQ133" s="74">
        <f>[3]Calculations!AI101</f>
        <v>1.2914009398699999</v>
      </c>
      <c r="AR133" s="74">
        <f>[3]Calculations!AU101</f>
        <v>100</v>
      </c>
      <c r="AS133" s="74">
        <f>[3]Calculations!AJ101</f>
        <v>0.14921144939700001</v>
      </c>
      <c r="AT133" s="74">
        <f>[3]Calculations!AV101</f>
        <v>11.554231129181346</v>
      </c>
      <c r="AU133" s="74">
        <f>[3]Calculations!AK101</f>
        <v>0</v>
      </c>
      <c r="AV133" s="74">
        <f>[3]Calculations!AW101</f>
        <v>0</v>
      </c>
      <c r="AW133" s="90"/>
      <c r="AX133" s="90"/>
      <c r="AY133" s="91" t="str">
        <f>[3]Calculations!D101</f>
        <v>Call for Sites 2018</v>
      </c>
    </row>
    <row r="134" spans="2:51" ht="25" x14ac:dyDescent="0.25">
      <c r="B134" s="32">
        <f>[3]Calculations!A102</f>
        <v>469</v>
      </c>
      <c r="C134" s="30" t="str">
        <f>[3]Calculations!B102</f>
        <v>Land off Crib Lane/Sandy Lane</v>
      </c>
      <c r="D134" s="30" t="str">
        <f>[3]Calculations!C102</f>
        <v>Residential</v>
      </c>
      <c r="E134" s="38">
        <f>[3]Calculations!E102</f>
        <v>2.79537840882</v>
      </c>
      <c r="F134" s="38">
        <f>[3]Calculations!I102</f>
        <v>2.79537840882</v>
      </c>
      <c r="G134" s="38">
        <f>[3]Calculations!M102</f>
        <v>100</v>
      </c>
      <c r="H134" s="38">
        <f>[3]Calculations!H102</f>
        <v>0</v>
      </c>
      <c r="I134" s="38">
        <f>[3]Calculations!L102</f>
        <v>0</v>
      </c>
      <c r="J134" s="38">
        <f>[3]Calculations!G102</f>
        <v>0</v>
      </c>
      <c r="K134" s="38">
        <f>[3]Calculations!K102</f>
        <v>0</v>
      </c>
      <c r="L134" s="38">
        <f>[3]Calculations!F102</f>
        <v>0</v>
      </c>
      <c r="M134" s="38">
        <f>[3]Calculations!J102</f>
        <v>0</v>
      </c>
      <c r="N134" s="38">
        <f>[3]Calculations!V102</f>
        <v>0</v>
      </c>
      <c r="O134" s="38">
        <f>[3]Calculations!W102</f>
        <v>0</v>
      </c>
      <c r="P134" s="38">
        <f>[3]Calculations!O102</f>
        <v>0.45681260000000001</v>
      </c>
      <c r="Q134" s="38">
        <f>[3]Calculations!S102</f>
        <v>16.341708820482452</v>
      </c>
      <c r="R134" s="38">
        <f>[3]Calculations!Q102</f>
        <v>0.30369859999999999</v>
      </c>
      <c r="S134" s="38">
        <f>[3]Calculations!T102</f>
        <v>10.86431085829982</v>
      </c>
      <c r="T134" s="38">
        <f>[3]Calculations!R102</f>
        <v>0.219163</v>
      </c>
      <c r="U134" s="38">
        <f>[3]Calculations!U102</f>
        <v>7.840190770183213</v>
      </c>
      <c r="V134" s="38" t="str">
        <f>[3]Calculations!X102</f>
        <v>Not Modelled</v>
      </c>
      <c r="W134" s="38" t="str">
        <f>[3]Calculations!Y102</f>
        <v>N/A</v>
      </c>
      <c r="X134" s="38" t="s">
        <v>1056</v>
      </c>
      <c r="Y134" s="73" t="s">
        <v>108</v>
      </c>
      <c r="Z134" s="74" t="s">
        <v>109</v>
      </c>
      <c r="AA134" s="74">
        <f>[3]Calculations!AA102</f>
        <v>0</v>
      </c>
      <c r="AB134" s="74">
        <f>[3]Calculations!AM102</f>
        <v>0</v>
      </c>
      <c r="AC134" s="74">
        <f>[3]Calculations!AB102</f>
        <v>0</v>
      </c>
      <c r="AD134" s="74">
        <f>[3]Calculations!AN102</f>
        <v>0</v>
      </c>
      <c r="AE134" s="74">
        <f>[3]Calculations!AC102</f>
        <v>0</v>
      </c>
      <c r="AF134" s="74">
        <f>[3]Calculations!AO102</f>
        <v>0</v>
      </c>
      <c r="AG134" s="74">
        <f>[3]Calculations!AD102</f>
        <v>0</v>
      </c>
      <c r="AH134" s="74">
        <f>[3]Calculations!AP102</f>
        <v>0</v>
      </c>
      <c r="AI134" s="74">
        <f>[3]Calculations!AE102</f>
        <v>1.67147267594</v>
      </c>
      <c r="AJ134" s="74">
        <f>[3]Calculations!AQ102</f>
        <v>59.794147034482215</v>
      </c>
      <c r="AK134" s="74">
        <f>[3]Calculations!AF102</f>
        <v>0</v>
      </c>
      <c r="AL134" s="74">
        <f>[3]Calculations!AR102</f>
        <v>0</v>
      </c>
      <c r="AM134" s="74">
        <f>[3]Calculations!AG102</f>
        <v>0</v>
      </c>
      <c r="AN134" s="74">
        <f>[3]Calculations!AS102</f>
        <v>0</v>
      </c>
      <c r="AO134" s="74">
        <f>[3]Calculations!AH102</f>
        <v>0</v>
      </c>
      <c r="AP134" s="74">
        <f>[3]Calculations!AT102</f>
        <v>0</v>
      </c>
      <c r="AQ134" s="74">
        <f>[3]Calculations!AI102</f>
        <v>0</v>
      </c>
      <c r="AR134" s="74">
        <f>[3]Calculations!AU102</f>
        <v>0</v>
      </c>
      <c r="AS134" s="74">
        <f>[3]Calculations!AJ102</f>
        <v>0</v>
      </c>
      <c r="AT134" s="74">
        <f>[3]Calculations!AV102</f>
        <v>0</v>
      </c>
      <c r="AU134" s="74">
        <f>[3]Calculations!AK102</f>
        <v>0</v>
      </c>
      <c r="AV134" s="74">
        <f>[3]Calculations!AW102</f>
        <v>0</v>
      </c>
      <c r="AW134" s="90"/>
      <c r="AX134" s="90"/>
      <c r="AY134" s="91" t="str">
        <f>[3]Calculations!D102</f>
        <v>Call for Sites 2018</v>
      </c>
    </row>
    <row r="135" spans="2:51" x14ac:dyDescent="0.25">
      <c r="B135" s="32">
        <f>[3]Calculations!A103</f>
        <v>470</v>
      </c>
      <c r="C135" s="30" t="str">
        <f>[3]Calculations!B103</f>
        <v>Hanging Chadder Farm</v>
      </c>
      <c r="D135" s="30" t="str">
        <f>[3]Calculations!C103</f>
        <v>Residential</v>
      </c>
      <c r="E135" s="38">
        <f>[3]Calculations!E103</f>
        <v>5.3627764224699996</v>
      </c>
      <c r="F135" s="38">
        <f>[3]Calculations!I103</f>
        <v>5.3627764224699996</v>
      </c>
      <c r="G135" s="38">
        <f>[3]Calculations!M103</f>
        <v>100</v>
      </c>
      <c r="H135" s="38">
        <f>[3]Calculations!H103</f>
        <v>0</v>
      </c>
      <c r="I135" s="38">
        <f>[3]Calculations!L103</f>
        <v>0</v>
      </c>
      <c r="J135" s="38">
        <f>[3]Calculations!G103</f>
        <v>0</v>
      </c>
      <c r="K135" s="38">
        <f>[3]Calculations!K103</f>
        <v>0</v>
      </c>
      <c r="L135" s="38">
        <f>[3]Calculations!F103</f>
        <v>0</v>
      </c>
      <c r="M135" s="38">
        <f>[3]Calculations!J103</f>
        <v>0</v>
      </c>
      <c r="N135" s="38">
        <f>[3]Calculations!V103</f>
        <v>0</v>
      </c>
      <c r="O135" s="38">
        <f>[3]Calculations!W103</f>
        <v>0</v>
      </c>
      <c r="P135" s="38">
        <f>[3]Calculations!O103</f>
        <v>0.24553320000000001</v>
      </c>
      <c r="Q135" s="38">
        <f>[3]Calculations!S103</f>
        <v>4.5784716843912685</v>
      </c>
      <c r="R135" s="38">
        <f>[3]Calculations!Q103</f>
        <v>0.1035982</v>
      </c>
      <c r="S135" s="38">
        <f>[3]Calculations!T103</f>
        <v>1.9318015863186873</v>
      </c>
      <c r="T135" s="38">
        <f>[3]Calculations!R103</f>
        <v>5.04E-2</v>
      </c>
      <c r="U135" s="38">
        <f>[3]Calculations!U103</f>
        <v>0.93981169509182427</v>
      </c>
      <c r="V135" s="38" t="str">
        <f>[3]Calculations!X103</f>
        <v>Not Modelled</v>
      </c>
      <c r="W135" s="38" t="str">
        <f>[3]Calculations!Y103</f>
        <v>N/A</v>
      </c>
      <c r="X135" s="38" t="s">
        <v>1056</v>
      </c>
      <c r="Y135" s="73" t="s">
        <v>105</v>
      </c>
      <c r="Z135" s="74" t="s">
        <v>1066</v>
      </c>
      <c r="AA135" s="74">
        <f>[3]Calculations!AA103</f>
        <v>0</v>
      </c>
      <c r="AB135" s="74">
        <f>[3]Calculations!AM103</f>
        <v>0</v>
      </c>
      <c r="AC135" s="74">
        <f>[3]Calculations!AB103</f>
        <v>7.1199999999999999E-2</v>
      </c>
      <c r="AD135" s="74">
        <f>[3]Calculations!AN103</f>
        <v>1.3276704898916249</v>
      </c>
      <c r="AE135" s="74">
        <f>[3]Calculations!AC103</f>
        <v>4.48E-2</v>
      </c>
      <c r="AF135" s="74">
        <f>[3]Calculations!AO103</f>
        <v>0.83538817341495508</v>
      </c>
      <c r="AG135" s="74">
        <f>[3]Calculations!AD103</f>
        <v>0</v>
      </c>
      <c r="AH135" s="74">
        <f>[3]Calculations!AP103</f>
        <v>0</v>
      </c>
      <c r="AI135" s="74">
        <f>[3]Calculations!AE103</f>
        <v>0</v>
      </c>
      <c r="AJ135" s="74">
        <f>[3]Calculations!AQ103</f>
        <v>0</v>
      </c>
      <c r="AK135" s="74">
        <f>[3]Calculations!AF103</f>
        <v>5.3442887416099998</v>
      </c>
      <c r="AL135" s="74">
        <f>[3]Calculations!AR103</f>
        <v>99.655259153028709</v>
      </c>
      <c r="AM135" s="74">
        <f>[3]Calculations!AG103</f>
        <v>0</v>
      </c>
      <c r="AN135" s="74">
        <f>[3]Calculations!AS103</f>
        <v>0</v>
      </c>
      <c r="AO135" s="74">
        <f>[3]Calculations!AH103</f>
        <v>4.4320783652900004E-3</v>
      </c>
      <c r="AP135" s="74">
        <f>[3]Calculations!AT103</f>
        <v>8.264521986632932E-2</v>
      </c>
      <c r="AQ135" s="74">
        <f>[3]Calculations!AI103</f>
        <v>4.8723374072899999</v>
      </c>
      <c r="AR135" s="74">
        <f>[3]Calculations!AU103</f>
        <v>90.854755511994441</v>
      </c>
      <c r="AS135" s="74">
        <f>[3]Calculations!AJ103</f>
        <v>0</v>
      </c>
      <c r="AT135" s="74">
        <f>[3]Calculations!AV103</f>
        <v>0</v>
      </c>
      <c r="AU135" s="74">
        <f>[3]Calculations!AK103</f>
        <v>0</v>
      </c>
      <c r="AV135" s="74">
        <f>[3]Calculations!AW103</f>
        <v>0</v>
      </c>
      <c r="AW135" s="90"/>
      <c r="AX135" s="90"/>
      <c r="AY135" s="91" t="str">
        <f>[3]Calculations!D103</f>
        <v>Call for Sites 2018</v>
      </c>
    </row>
    <row r="136" spans="2:51" x14ac:dyDescent="0.25">
      <c r="B136" s="32">
        <f>[3]Calculations!A104</f>
        <v>471</v>
      </c>
      <c r="C136" s="30" t="str">
        <f>[3]Calculations!B104</f>
        <v>Austerlands Mill</v>
      </c>
      <c r="D136" s="30" t="str">
        <f>[3]Calculations!C104</f>
        <v>Residential</v>
      </c>
      <c r="E136" s="38">
        <f>[3]Calculations!E104</f>
        <v>0.90842514820499998</v>
      </c>
      <c r="F136" s="38">
        <f>[3]Calculations!I104</f>
        <v>0.90842514820499998</v>
      </c>
      <c r="G136" s="38">
        <f>[3]Calculations!M104</f>
        <v>100</v>
      </c>
      <c r="H136" s="38">
        <f>[3]Calculations!H104</f>
        <v>0</v>
      </c>
      <c r="I136" s="38">
        <f>[3]Calculations!L104</f>
        <v>0</v>
      </c>
      <c r="J136" s="38">
        <f>[3]Calculations!G104</f>
        <v>0</v>
      </c>
      <c r="K136" s="38">
        <f>[3]Calculations!K104</f>
        <v>0</v>
      </c>
      <c r="L136" s="38">
        <f>[3]Calculations!F104</f>
        <v>0</v>
      </c>
      <c r="M136" s="38">
        <f>[3]Calculations!J104</f>
        <v>0</v>
      </c>
      <c r="N136" s="38">
        <f>[3]Calculations!V104</f>
        <v>0</v>
      </c>
      <c r="O136" s="38">
        <f>[3]Calculations!W104</f>
        <v>0</v>
      </c>
      <c r="P136" s="38">
        <f>[3]Calculations!O104</f>
        <v>4.4638829999999997E-2</v>
      </c>
      <c r="Q136" s="38">
        <f>[3]Calculations!S104</f>
        <v>4.9138699086219662</v>
      </c>
      <c r="R136" s="38">
        <f>[3]Calculations!Q104</f>
        <v>1.0128299999999999E-3</v>
      </c>
      <c r="S136" s="38">
        <f>[3]Calculations!T104</f>
        <v>0.11149295040998133</v>
      </c>
      <c r="T136" s="38">
        <f>[3]Calculations!R104</f>
        <v>0</v>
      </c>
      <c r="U136" s="38">
        <f>[3]Calculations!U104</f>
        <v>0</v>
      </c>
      <c r="V136" s="38" t="str">
        <f>[3]Calculations!X104</f>
        <v>Not Modelled</v>
      </c>
      <c r="W136" s="38" t="str">
        <f>[3]Calculations!Y104</f>
        <v>N/A</v>
      </c>
      <c r="X136" s="38" t="s">
        <v>1056</v>
      </c>
      <c r="Y136" s="73" t="s">
        <v>105</v>
      </c>
      <c r="Z136" s="74" t="s">
        <v>1066</v>
      </c>
      <c r="AA136" s="74">
        <f>[3]Calculations!AA104</f>
        <v>0</v>
      </c>
      <c r="AB136" s="74">
        <f>[3]Calculations!AM104</f>
        <v>0</v>
      </c>
      <c r="AC136" s="74">
        <f>[3]Calculations!AB104</f>
        <v>0</v>
      </c>
      <c r="AD136" s="74">
        <f>[3]Calculations!AN104</f>
        <v>0</v>
      </c>
      <c r="AE136" s="74">
        <f>[3]Calculations!AC104</f>
        <v>0</v>
      </c>
      <c r="AF136" s="74">
        <f>[3]Calculations!AO104</f>
        <v>0</v>
      </c>
      <c r="AG136" s="74">
        <f>[3]Calculations!AD104</f>
        <v>0</v>
      </c>
      <c r="AH136" s="74">
        <f>[3]Calculations!AP104</f>
        <v>0</v>
      </c>
      <c r="AI136" s="74">
        <f>[3]Calculations!AE104</f>
        <v>0</v>
      </c>
      <c r="AJ136" s="74">
        <f>[3]Calculations!AQ104</f>
        <v>0</v>
      </c>
      <c r="AK136" s="74">
        <f>[3]Calculations!AF104</f>
        <v>0</v>
      </c>
      <c r="AL136" s="74">
        <f>[3]Calculations!AR104</f>
        <v>0</v>
      </c>
      <c r="AM136" s="74">
        <f>[3]Calculations!AG104</f>
        <v>0</v>
      </c>
      <c r="AN136" s="74">
        <f>[3]Calculations!AS104</f>
        <v>0</v>
      </c>
      <c r="AO136" s="74">
        <f>[3]Calculations!AH104</f>
        <v>0</v>
      </c>
      <c r="AP136" s="74">
        <f>[3]Calculations!AT104</f>
        <v>0</v>
      </c>
      <c r="AQ136" s="74">
        <f>[3]Calculations!AI104</f>
        <v>0.90842514820499998</v>
      </c>
      <c r="AR136" s="74">
        <f>[3]Calculations!AU104</f>
        <v>100</v>
      </c>
      <c r="AS136" s="74">
        <f>[3]Calculations!AJ104</f>
        <v>0</v>
      </c>
      <c r="AT136" s="74">
        <f>[3]Calculations!AV104</f>
        <v>0</v>
      </c>
      <c r="AU136" s="74">
        <f>[3]Calculations!AK104</f>
        <v>0</v>
      </c>
      <c r="AV136" s="74">
        <f>[3]Calculations!AW104</f>
        <v>0</v>
      </c>
      <c r="AW136" s="90"/>
      <c r="AX136" s="90"/>
      <c r="AY136" s="91" t="str">
        <f>[3]Calculations!D104</f>
        <v>Call for Sites 2018</v>
      </c>
    </row>
    <row r="137" spans="2:51" x14ac:dyDescent="0.25">
      <c r="B137" s="32">
        <f>[3]Calculations!A105</f>
        <v>484</v>
      </c>
      <c r="C137" s="30" t="str">
        <f>[3]Calculations!B105</f>
        <v>Sellers Business Park</v>
      </c>
      <c r="D137" s="30" t="str">
        <f>[3]Calculations!C105</f>
        <v>Residential</v>
      </c>
      <c r="E137" s="38">
        <f>[3]Calculations!E105</f>
        <v>2.1863278410000002</v>
      </c>
      <c r="F137" s="38">
        <f>[3]Calculations!I105</f>
        <v>2.1863278410000002</v>
      </c>
      <c r="G137" s="38">
        <f>[3]Calculations!M105</f>
        <v>100</v>
      </c>
      <c r="H137" s="38">
        <f>[3]Calculations!H105</f>
        <v>0</v>
      </c>
      <c r="I137" s="38">
        <f>[3]Calculations!L105</f>
        <v>0</v>
      </c>
      <c r="J137" s="38">
        <f>[3]Calculations!G105</f>
        <v>0</v>
      </c>
      <c r="K137" s="38">
        <f>[3]Calculations!K105</f>
        <v>0</v>
      </c>
      <c r="L137" s="38">
        <f>[3]Calculations!F105</f>
        <v>0</v>
      </c>
      <c r="M137" s="38">
        <f>[3]Calculations!J105</f>
        <v>0</v>
      </c>
      <c r="N137" s="38">
        <f>[3]Calculations!V105</f>
        <v>0</v>
      </c>
      <c r="O137" s="38">
        <f>[3]Calculations!W105</f>
        <v>0</v>
      </c>
      <c r="P137" s="38">
        <f>[3]Calculations!O105</f>
        <v>0.26030940000000002</v>
      </c>
      <c r="Q137" s="38">
        <f>[3]Calculations!S105</f>
        <v>11.906238173362766</v>
      </c>
      <c r="R137" s="38">
        <f>[3]Calculations!Q105</f>
        <v>5.8127400000000003E-2</v>
      </c>
      <c r="S137" s="38">
        <f>[3]Calculations!T105</f>
        <v>2.6586772079622434</v>
      </c>
      <c r="T137" s="38">
        <f>[3]Calculations!R105</f>
        <v>0</v>
      </c>
      <c r="U137" s="38">
        <f>[3]Calculations!U105</f>
        <v>0</v>
      </c>
      <c r="V137" s="38" t="str">
        <f>[3]Calculations!X105</f>
        <v>Not Modelled</v>
      </c>
      <c r="W137" s="38" t="str">
        <f>[3]Calculations!Y105</f>
        <v>N/A</v>
      </c>
      <c r="X137" s="38" t="s">
        <v>1056</v>
      </c>
      <c r="Y137" s="73" t="s">
        <v>105</v>
      </c>
      <c r="Z137" s="74" t="s">
        <v>1066</v>
      </c>
      <c r="AA137" s="74">
        <f>[3]Calculations!AA105</f>
        <v>0</v>
      </c>
      <c r="AB137" s="74">
        <f>[3]Calculations!AM105</f>
        <v>0</v>
      </c>
      <c r="AC137" s="74">
        <f>[3]Calculations!AB105</f>
        <v>0</v>
      </c>
      <c r="AD137" s="74">
        <f>[3]Calculations!AN105</f>
        <v>0</v>
      </c>
      <c r="AE137" s="74">
        <f>[3]Calculations!AC105</f>
        <v>0</v>
      </c>
      <c r="AF137" s="74">
        <f>[3]Calculations!AO105</f>
        <v>0</v>
      </c>
      <c r="AG137" s="74">
        <f>[3]Calculations!AD105</f>
        <v>0</v>
      </c>
      <c r="AH137" s="74">
        <f>[3]Calculations!AP105</f>
        <v>0</v>
      </c>
      <c r="AI137" s="74">
        <f>[3]Calculations!AE105</f>
        <v>0</v>
      </c>
      <c r="AJ137" s="74">
        <f>[3]Calculations!AQ105</f>
        <v>0</v>
      </c>
      <c r="AK137" s="74">
        <f>[3]Calculations!AF105</f>
        <v>0</v>
      </c>
      <c r="AL137" s="74">
        <f>[3]Calculations!AR105</f>
        <v>0</v>
      </c>
      <c r="AM137" s="74">
        <f>[3]Calculations!AG105</f>
        <v>0</v>
      </c>
      <c r="AN137" s="74">
        <f>[3]Calculations!AS105</f>
        <v>0</v>
      </c>
      <c r="AO137" s="74">
        <f>[3]Calculations!AH105</f>
        <v>0</v>
      </c>
      <c r="AP137" s="74">
        <f>[3]Calculations!AT105</f>
        <v>0</v>
      </c>
      <c r="AQ137" s="74">
        <f>[3]Calculations!AI105</f>
        <v>2.1863278410000002</v>
      </c>
      <c r="AR137" s="74">
        <f>[3]Calculations!AU105</f>
        <v>100</v>
      </c>
      <c r="AS137" s="74">
        <f>[3]Calculations!AJ105</f>
        <v>0</v>
      </c>
      <c r="AT137" s="74">
        <f>[3]Calculations!AV105</f>
        <v>0</v>
      </c>
      <c r="AU137" s="74">
        <f>[3]Calculations!AK105</f>
        <v>0</v>
      </c>
      <c r="AV137" s="74">
        <f>[3]Calculations!AW105</f>
        <v>0</v>
      </c>
      <c r="AW137" s="90"/>
      <c r="AX137" s="90"/>
      <c r="AY137" s="91" t="str">
        <f>[3]Calculations!D105</f>
        <v>Call for Sites 2018</v>
      </c>
    </row>
    <row r="138" spans="2:51" ht="25" x14ac:dyDescent="0.25">
      <c r="B138" s="32">
        <f>[3]Calculations!A106</f>
        <v>487</v>
      </c>
      <c r="C138" s="30" t="str">
        <f>[3]Calculations!B106</f>
        <v>Land off Delph New Road, Dobcross, Oldham</v>
      </c>
      <c r="D138" s="30" t="str">
        <f>[3]Calculations!C106</f>
        <v>Residential</v>
      </c>
      <c r="E138" s="38">
        <f>[3]Calculations!E106</f>
        <v>0.58417728509900002</v>
      </c>
      <c r="F138" s="38">
        <f>[3]Calculations!I106</f>
        <v>0.41215097648883603</v>
      </c>
      <c r="G138" s="38">
        <f>[3]Calculations!M106</f>
        <v>70.552379731606507</v>
      </c>
      <c r="H138" s="38">
        <f>[3]Calculations!H106</f>
        <v>0</v>
      </c>
      <c r="I138" s="38">
        <f>[3]Calculations!L106</f>
        <v>0</v>
      </c>
      <c r="J138" s="38">
        <f>[3]Calculations!G106</f>
        <v>0.171655155137</v>
      </c>
      <c r="K138" s="38">
        <f>[3]Calculations!K106</f>
        <v>29.384085878640377</v>
      </c>
      <c r="L138" s="38">
        <f>[3]Calculations!F106</f>
        <v>3.7115347316399999E-4</v>
      </c>
      <c r="M138" s="38">
        <f>[3]Calculations!J106</f>
        <v>6.353438975312109E-2</v>
      </c>
      <c r="N138" s="38">
        <f>[3]Calculations!V106</f>
        <v>0.58417728509900002</v>
      </c>
      <c r="O138" s="38">
        <f>[3]Calculations!W106</f>
        <v>100</v>
      </c>
      <c r="P138" s="38">
        <f>[3]Calculations!O106</f>
        <v>0.58417719999999995</v>
      </c>
      <c r="Q138" s="38">
        <f>[3]Calculations!S106</f>
        <v>99.999985432675615</v>
      </c>
      <c r="R138" s="38">
        <f>[3]Calculations!Q106</f>
        <v>0.57160109999999997</v>
      </c>
      <c r="S138" s="38">
        <f>[3]Calculations!T106</f>
        <v>97.847197174592509</v>
      </c>
      <c r="T138" s="38">
        <f>[3]Calculations!R106</f>
        <v>0.51557500000000001</v>
      </c>
      <c r="U138" s="38">
        <f>[3]Calculations!U106</f>
        <v>88.256598322309969</v>
      </c>
      <c r="V138" s="38" t="str">
        <f>[3]Calculations!X106</f>
        <v>Not Modelled</v>
      </c>
      <c r="W138" s="38" t="str">
        <f>[3]Calculations!Y106</f>
        <v>N/A</v>
      </c>
      <c r="X138" s="38" t="s">
        <v>1056</v>
      </c>
      <c r="Y138" s="73" t="s">
        <v>102</v>
      </c>
      <c r="Z138" s="74" t="s">
        <v>1070</v>
      </c>
      <c r="AA138" s="74">
        <f>[3]Calculations!AA106</f>
        <v>0</v>
      </c>
      <c r="AB138" s="74">
        <f>[3]Calculations!AM106</f>
        <v>0</v>
      </c>
      <c r="AC138" s="74">
        <f>[3]Calculations!AB106</f>
        <v>0</v>
      </c>
      <c r="AD138" s="74">
        <f>[3]Calculations!AN106</f>
        <v>0</v>
      </c>
      <c r="AE138" s="74">
        <f>[3]Calculations!AC106</f>
        <v>0</v>
      </c>
      <c r="AF138" s="74">
        <f>[3]Calculations!AO106</f>
        <v>0</v>
      </c>
      <c r="AG138" s="74">
        <f>[3]Calculations!AD106</f>
        <v>5.7336380022599996E-3</v>
      </c>
      <c r="AH138" s="74">
        <f>[3]Calculations!AP106</f>
        <v>0.9814893780555547</v>
      </c>
      <c r="AI138" s="74">
        <f>[3]Calculations!AE106</f>
        <v>5.7408372152799999E-3</v>
      </c>
      <c r="AJ138" s="74">
        <f>[3]Calculations!AQ106</f>
        <v>0.9827217459006653</v>
      </c>
      <c r="AK138" s="74">
        <f>[3]Calculations!AF106</f>
        <v>0</v>
      </c>
      <c r="AL138" s="74">
        <f>[3]Calculations!AR106</f>
        <v>0</v>
      </c>
      <c r="AM138" s="74">
        <f>[3]Calculations!AG106</f>
        <v>0</v>
      </c>
      <c r="AN138" s="74">
        <f>[3]Calculations!AS106</f>
        <v>0</v>
      </c>
      <c r="AO138" s="74">
        <f>[3]Calculations!AH106</f>
        <v>0</v>
      </c>
      <c r="AP138" s="74">
        <f>[3]Calculations!AT106</f>
        <v>0</v>
      </c>
      <c r="AQ138" s="74">
        <f>[3]Calculations!AI106</f>
        <v>0</v>
      </c>
      <c r="AR138" s="74">
        <f>[3]Calculations!AU106</f>
        <v>0</v>
      </c>
      <c r="AS138" s="74">
        <f>[3]Calculations!AJ106</f>
        <v>0</v>
      </c>
      <c r="AT138" s="74">
        <f>[3]Calculations!AV106</f>
        <v>0</v>
      </c>
      <c r="AU138" s="74">
        <f>[3]Calculations!AK106</f>
        <v>0</v>
      </c>
      <c r="AV138" s="74">
        <f>[3]Calculations!AW106</f>
        <v>0</v>
      </c>
      <c r="AW138" s="90"/>
      <c r="AX138" s="90"/>
      <c r="AY138" s="91" t="str">
        <f>[3]Calculations!D106</f>
        <v>Call for Sites 2018</v>
      </c>
    </row>
    <row r="139" spans="2:51" x14ac:dyDescent="0.25">
      <c r="B139" s="32">
        <f>[3]Calculations!A107</f>
        <v>494</v>
      </c>
      <c r="C139" s="30" t="str">
        <f>[3]Calculations!B107</f>
        <v>Land off Waterworks Road, Oldham</v>
      </c>
      <c r="D139" s="30" t="str">
        <f>[3]Calculations!C107</f>
        <v>Residential</v>
      </c>
      <c r="E139" s="38">
        <f>[3]Calculations!E107</f>
        <v>1.01744739763</v>
      </c>
      <c r="F139" s="38">
        <f>[3]Calculations!I107</f>
        <v>1.01744739763</v>
      </c>
      <c r="G139" s="38">
        <f>[3]Calculations!M107</f>
        <v>100</v>
      </c>
      <c r="H139" s="38">
        <f>[3]Calculations!H107</f>
        <v>0</v>
      </c>
      <c r="I139" s="38">
        <f>[3]Calculations!L107</f>
        <v>0</v>
      </c>
      <c r="J139" s="38">
        <f>[3]Calculations!G107</f>
        <v>0</v>
      </c>
      <c r="K139" s="38">
        <f>[3]Calculations!K107</f>
        <v>0</v>
      </c>
      <c r="L139" s="38">
        <f>[3]Calculations!F107</f>
        <v>0</v>
      </c>
      <c r="M139" s="38">
        <f>[3]Calculations!J107</f>
        <v>0</v>
      </c>
      <c r="N139" s="38">
        <f>[3]Calculations!V107</f>
        <v>0</v>
      </c>
      <c r="O139" s="38">
        <f>[3]Calculations!W107</f>
        <v>0</v>
      </c>
      <c r="P139" s="38">
        <f>[3]Calculations!O107</f>
        <v>6.9183327848000006E-2</v>
      </c>
      <c r="Q139" s="38">
        <f>[3]Calculations!S107</f>
        <v>6.7996957886130316</v>
      </c>
      <c r="R139" s="38">
        <f>[3]Calculations!Q107</f>
        <v>3.6227847999999997E-5</v>
      </c>
      <c r="S139" s="38">
        <f>[3]Calculations!T107</f>
        <v>3.5606605397377452E-3</v>
      </c>
      <c r="T139" s="38">
        <f>[3]Calculations!R107</f>
        <v>3.7848000000000002E-8</v>
      </c>
      <c r="U139" s="38">
        <f>[3]Calculations!U107</f>
        <v>3.7198974697032565E-6</v>
      </c>
      <c r="V139" s="38">
        <f>[3]Calculations!X107</f>
        <v>0</v>
      </c>
      <c r="W139" s="38">
        <f>[3]Calculations!Y107</f>
        <v>0</v>
      </c>
      <c r="X139" s="38" t="s">
        <v>1056</v>
      </c>
      <c r="Y139" s="73" t="s">
        <v>105</v>
      </c>
      <c r="Z139" s="74" t="s">
        <v>1066</v>
      </c>
      <c r="AA139" s="74">
        <f>[3]Calculations!AA107</f>
        <v>0</v>
      </c>
      <c r="AB139" s="74">
        <f>[3]Calculations!AM107</f>
        <v>0</v>
      </c>
      <c r="AC139" s="74">
        <f>[3]Calculations!AB107</f>
        <v>0</v>
      </c>
      <c r="AD139" s="74">
        <f>[3]Calculations!AN107</f>
        <v>0</v>
      </c>
      <c r="AE139" s="74">
        <f>[3]Calculations!AC107</f>
        <v>0</v>
      </c>
      <c r="AF139" s="74">
        <f>[3]Calculations!AO107</f>
        <v>0</v>
      </c>
      <c r="AG139" s="74">
        <f>[3]Calculations!AD107</f>
        <v>0</v>
      </c>
      <c r="AH139" s="74">
        <f>[3]Calculations!AP107</f>
        <v>0</v>
      </c>
      <c r="AI139" s="74">
        <f>[3]Calculations!AE107</f>
        <v>4.3330335884000003E-2</v>
      </c>
      <c r="AJ139" s="74">
        <f>[3]Calculations!AQ107</f>
        <v>4.2587298355602359</v>
      </c>
      <c r="AK139" s="74">
        <f>[3]Calculations!AF107</f>
        <v>4.4684285995299999E-2</v>
      </c>
      <c r="AL139" s="74">
        <f>[3]Calculations!AR107</f>
        <v>4.3918030651398521</v>
      </c>
      <c r="AM139" s="74">
        <f>[3]Calculations!AG107</f>
        <v>0</v>
      </c>
      <c r="AN139" s="74">
        <f>[3]Calculations!AS107</f>
        <v>0</v>
      </c>
      <c r="AO139" s="74">
        <f>[3]Calculations!AH107</f>
        <v>0</v>
      </c>
      <c r="AP139" s="74">
        <f>[3]Calculations!AT107</f>
        <v>0</v>
      </c>
      <c r="AQ139" s="74">
        <f>[3]Calculations!AI107</f>
        <v>1.01744739763</v>
      </c>
      <c r="AR139" s="74">
        <f>[3]Calculations!AU107</f>
        <v>100</v>
      </c>
      <c r="AS139" s="74">
        <f>[3]Calculations!AJ107</f>
        <v>0</v>
      </c>
      <c r="AT139" s="74">
        <f>[3]Calculations!AV107</f>
        <v>0</v>
      </c>
      <c r="AU139" s="74">
        <f>[3]Calculations!AK107</f>
        <v>0</v>
      </c>
      <c r="AV139" s="74">
        <f>[3]Calculations!AW107</f>
        <v>0</v>
      </c>
      <c r="AW139" s="90"/>
      <c r="AX139" s="90"/>
      <c r="AY139" s="91" t="str">
        <f>[3]Calculations!D107</f>
        <v>Call for Sites 2018</v>
      </c>
    </row>
    <row r="140" spans="2:51" ht="25" x14ac:dyDescent="0.25">
      <c r="B140" s="32">
        <f>[3]Calculations!A108</f>
        <v>498</v>
      </c>
      <c r="C140" s="30" t="str">
        <f>[3]Calculations!B108</f>
        <v>Land on the East side of Ashton Road, Oldham</v>
      </c>
      <c r="D140" s="30" t="str">
        <f>[3]Calculations!C108</f>
        <v>Residential</v>
      </c>
      <c r="E140" s="38">
        <f>[3]Calculations!E108</f>
        <v>5.5996217394099999</v>
      </c>
      <c r="F140" s="38">
        <f>[3]Calculations!I108</f>
        <v>5.5996217394099999</v>
      </c>
      <c r="G140" s="38">
        <f>[3]Calculations!M108</f>
        <v>100</v>
      </c>
      <c r="H140" s="38">
        <f>[3]Calculations!H108</f>
        <v>0</v>
      </c>
      <c r="I140" s="38">
        <f>[3]Calculations!L108</f>
        <v>0</v>
      </c>
      <c r="J140" s="38">
        <f>[3]Calculations!G108</f>
        <v>0</v>
      </c>
      <c r="K140" s="38">
        <f>[3]Calculations!K108</f>
        <v>0</v>
      </c>
      <c r="L140" s="38">
        <f>[3]Calculations!F108</f>
        <v>0</v>
      </c>
      <c r="M140" s="38">
        <f>[3]Calculations!J108</f>
        <v>0</v>
      </c>
      <c r="N140" s="38">
        <f>[3]Calculations!V108</f>
        <v>0</v>
      </c>
      <c r="O140" s="38">
        <f>[3]Calculations!W108</f>
        <v>0</v>
      </c>
      <c r="P140" s="38">
        <f>[3]Calculations!O108</f>
        <v>0.20409919999999998</v>
      </c>
      <c r="Q140" s="38">
        <f>[3]Calculations!S108</f>
        <v>3.6448747700858943</v>
      </c>
      <c r="R140" s="38">
        <f>[3]Calculations!Q108</f>
        <v>0.1004302</v>
      </c>
      <c r="S140" s="38">
        <f>[3]Calculations!T108</f>
        <v>1.7935175744671239</v>
      </c>
      <c r="T140" s="38">
        <f>[3]Calculations!R108</f>
        <v>6.9084000000000007E-2</v>
      </c>
      <c r="U140" s="38">
        <f>[3]Calculations!U108</f>
        <v>1.233726191070881</v>
      </c>
      <c r="V140" s="38" t="str">
        <f>[3]Calculations!X108</f>
        <v>Not Modelled</v>
      </c>
      <c r="W140" s="38" t="str">
        <f>[3]Calculations!Y108</f>
        <v>N/A</v>
      </c>
      <c r="X140" s="38" t="s">
        <v>1056</v>
      </c>
      <c r="Y140" s="73" t="s">
        <v>105</v>
      </c>
      <c r="Z140" s="74" t="s">
        <v>1066</v>
      </c>
      <c r="AA140" s="74">
        <f>[3]Calculations!AA108</f>
        <v>0</v>
      </c>
      <c r="AB140" s="74">
        <f>[3]Calculations!AM108</f>
        <v>0</v>
      </c>
      <c r="AC140" s="74">
        <f>[3]Calculations!AB108</f>
        <v>0.100225440877</v>
      </c>
      <c r="AD140" s="74">
        <f>[3]Calculations!AN108</f>
        <v>1.7898609145617073</v>
      </c>
      <c r="AE140" s="74">
        <f>[3]Calculations!AC108</f>
        <v>6.8871560164899995E-2</v>
      </c>
      <c r="AF140" s="74">
        <f>[3]Calculations!AO108</f>
        <v>1.2299323663272406</v>
      </c>
      <c r="AG140" s="74">
        <f>[3]Calculations!AD108</f>
        <v>0</v>
      </c>
      <c r="AH140" s="74">
        <f>[3]Calculations!AP108</f>
        <v>0</v>
      </c>
      <c r="AI140" s="74">
        <f>[3]Calculations!AE108</f>
        <v>0</v>
      </c>
      <c r="AJ140" s="74">
        <f>[3]Calculations!AQ108</f>
        <v>0</v>
      </c>
      <c r="AK140" s="74">
        <f>[3]Calculations!AF108</f>
        <v>5.01517666194</v>
      </c>
      <c r="AL140" s="74">
        <f>[3]Calculations!AR108</f>
        <v>89.562775761143115</v>
      </c>
      <c r="AM140" s="74">
        <f>[3]Calculations!AG108</f>
        <v>8.3599999999999994E-2</v>
      </c>
      <c r="AN140" s="74">
        <f>[3]Calculations!AS108</f>
        <v>1.4929579869944654</v>
      </c>
      <c r="AO140" s="74">
        <f>[3]Calculations!AH108</f>
        <v>0</v>
      </c>
      <c r="AP140" s="74">
        <f>[3]Calculations!AT108</f>
        <v>0</v>
      </c>
      <c r="AQ140" s="74">
        <f>[3]Calculations!AI108</f>
        <v>5.5996217394099999</v>
      </c>
      <c r="AR140" s="74">
        <f>[3]Calculations!AU108</f>
        <v>100</v>
      </c>
      <c r="AS140" s="74">
        <f>[3]Calculations!AJ108</f>
        <v>4.8483850259099999</v>
      </c>
      <c r="AT140" s="74">
        <f>[3]Calculations!AV108</f>
        <v>86.584152493501222</v>
      </c>
      <c r="AU140" s="74">
        <f>[3]Calculations!AK108</f>
        <v>0</v>
      </c>
      <c r="AV140" s="74">
        <f>[3]Calculations!AW108</f>
        <v>0</v>
      </c>
      <c r="AW140" s="90"/>
      <c r="AX140" s="90"/>
      <c r="AY140" s="91" t="str">
        <f>[3]Calculations!D108</f>
        <v>Call for Sites 2018</v>
      </c>
    </row>
    <row r="141" spans="2:51" ht="25" x14ac:dyDescent="0.25">
      <c r="B141" s="32">
        <f>[3]Calculations!A109</f>
        <v>503</v>
      </c>
      <c r="C141" s="30" t="str">
        <f>[3]Calculations!B109</f>
        <v>Knowls Lane, Lees, Oldham</v>
      </c>
      <c r="D141" s="30" t="str">
        <f>[3]Calculations!C109</f>
        <v>Residential</v>
      </c>
      <c r="E141" s="38">
        <f>[3]Calculations!E109</f>
        <v>8.47133468036</v>
      </c>
      <c r="F141" s="38">
        <f>[3]Calculations!I109</f>
        <v>7.9647916292011498</v>
      </c>
      <c r="G141" s="38">
        <f>[3]Calculations!M109</f>
        <v>94.02050479326212</v>
      </c>
      <c r="H141" s="38">
        <f>[3]Calculations!H109</f>
        <v>8.4672330862699999E-2</v>
      </c>
      <c r="I141" s="38">
        <f>[3]Calculations!L109</f>
        <v>0.99951582669735517</v>
      </c>
      <c r="J141" s="38">
        <f>[3]Calculations!G109</f>
        <v>6.1540905291499999E-3</v>
      </c>
      <c r="K141" s="38">
        <f>[3]Calculations!K109</f>
        <v>7.2646055921007174E-2</v>
      </c>
      <c r="L141" s="38">
        <f>[3]Calculations!F109</f>
        <v>0.41571662976700002</v>
      </c>
      <c r="M141" s="38">
        <f>[3]Calculations!J109</f>
        <v>4.9073333241195192</v>
      </c>
      <c r="N141" s="38">
        <f>[3]Calculations!V109</f>
        <v>0</v>
      </c>
      <c r="O141" s="38">
        <f>[3]Calculations!W109</f>
        <v>0</v>
      </c>
      <c r="P141" s="38">
        <f>[3]Calculations!O109</f>
        <v>0.81881800000000005</v>
      </c>
      <c r="Q141" s="38">
        <f>[3]Calculations!S109</f>
        <v>9.6657496238267306</v>
      </c>
      <c r="R141" s="38">
        <f>[3]Calculations!Q109</f>
        <v>0.46856100000000001</v>
      </c>
      <c r="S141" s="38">
        <f>[3]Calculations!T109</f>
        <v>5.5311355020161699</v>
      </c>
      <c r="T141" s="38">
        <f>[3]Calculations!R109</f>
        <v>0.32651400000000003</v>
      </c>
      <c r="U141" s="38">
        <f>[3]Calculations!U109</f>
        <v>3.854339514610281</v>
      </c>
      <c r="V141" s="38">
        <f>[3]Calculations!X109</f>
        <v>8.2178215068899996E-2</v>
      </c>
      <c r="W141" s="38">
        <f>[3]Calculations!Y109</f>
        <v>0.97007399860405152</v>
      </c>
      <c r="X141" s="38" t="s">
        <v>1056</v>
      </c>
      <c r="Y141" s="73" t="s">
        <v>108</v>
      </c>
      <c r="Z141" s="74" t="s">
        <v>109</v>
      </c>
      <c r="AA141" s="74">
        <f>[3]Calculations!AA109</f>
        <v>0.135512964756</v>
      </c>
      <c r="AB141" s="74">
        <f>[3]Calculations!AM109</f>
        <v>1.5996648682783621</v>
      </c>
      <c r="AC141" s="74">
        <f>[3]Calculations!AB109</f>
        <v>3.17238411034E-2</v>
      </c>
      <c r="AD141" s="74">
        <f>[3]Calculations!AN109</f>
        <v>0.37448456825757065</v>
      </c>
      <c r="AE141" s="74">
        <f>[3]Calculations!AC109</f>
        <v>0</v>
      </c>
      <c r="AF141" s="74">
        <f>[3]Calculations!AO109</f>
        <v>0</v>
      </c>
      <c r="AG141" s="74">
        <f>[3]Calculations!AD109</f>
        <v>1.1734954541999999E-2</v>
      </c>
      <c r="AH141" s="74">
        <f>[3]Calculations!AP109</f>
        <v>0.13852545064954638</v>
      </c>
      <c r="AI141" s="74">
        <f>[3]Calculations!AE109</f>
        <v>4.5769875507400002</v>
      </c>
      <c r="AJ141" s="74">
        <f>[3]Calculations!AQ109</f>
        <v>54.029119653970461</v>
      </c>
      <c r="AK141" s="74">
        <f>[3]Calculations!AF109</f>
        <v>5.5526274742400004</v>
      </c>
      <c r="AL141" s="74">
        <f>[3]Calculations!AR109</f>
        <v>65.546076075984217</v>
      </c>
      <c r="AM141" s="74">
        <f>[3]Calculations!AG109</f>
        <v>2.76E-2</v>
      </c>
      <c r="AN141" s="74">
        <f>[3]Calculations!AS109</f>
        <v>0.32580462278261801</v>
      </c>
      <c r="AO141" s="74">
        <f>[3]Calculations!AH109</f>
        <v>0.25342549607699999</v>
      </c>
      <c r="AP141" s="74">
        <f>[3]Calculations!AT109</f>
        <v>2.9915651504661174</v>
      </c>
      <c r="AQ141" s="74">
        <f>[3]Calculations!AI109</f>
        <v>8.1155680387599993</v>
      </c>
      <c r="AR141" s="74">
        <f>[3]Calculations!AU109</f>
        <v>95.800347229524391</v>
      </c>
      <c r="AS141" s="74">
        <f>[3]Calculations!AJ109</f>
        <v>0</v>
      </c>
      <c r="AT141" s="74">
        <f>[3]Calculations!AV109</f>
        <v>0</v>
      </c>
      <c r="AU141" s="74">
        <f>[3]Calculations!AK109</f>
        <v>1.07195766814E-2</v>
      </c>
      <c r="AV141" s="74">
        <f>[3]Calculations!AW109</f>
        <v>0.12653940714032158</v>
      </c>
      <c r="AW141" s="90"/>
      <c r="AX141" s="90"/>
      <c r="AY141" s="91" t="str">
        <f>[3]Calculations!D109</f>
        <v>Call for Sites 2018</v>
      </c>
    </row>
    <row r="142" spans="2:51" x14ac:dyDescent="0.25">
      <c r="B142" s="32">
        <f>[3]Calculations!A110</f>
        <v>505</v>
      </c>
      <c r="C142" s="30" t="str">
        <f>[3]Calculations!B110</f>
        <v>Land at Heron Mill</v>
      </c>
      <c r="D142" s="30" t="str">
        <f>[3]Calculations!C110</f>
        <v>Residential</v>
      </c>
      <c r="E142" s="38">
        <f>[3]Calculations!E110</f>
        <v>1.8920056375200001</v>
      </c>
      <c r="F142" s="38">
        <f>[3]Calculations!I110</f>
        <v>1.8920056375200001</v>
      </c>
      <c r="G142" s="38">
        <f>[3]Calculations!M110</f>
        <v>100</v>
      </c>
      <c r="H142" s="38">
        <f>[3]Calculations!H110</f>
        <v>0</v>
      </c>
      <c r="I142" s="38">
        <f>[3]Calculations!L110</f>
        <v>0</v>
      </c>
      <c r="J142" s="38">
        <f>[3]Calculations!G110</f>
        <v>0</v>
      </c>
      <c r="K142" s="38">
        <f>[3]Calculations!K110</f>
        <v>0</v>
      </c>
      <c r="L142" s="38">
        <f>[3]Calculations!F110</f>
        <v>0</v>
      </c>
      <c r="M142" s="38">
        <f>[3]Calculations!J110</f>
        <v>0</v>
      </c>
      <c r="N142" s="38">
        <f>[3]Calculations!V110</f>
        <v>0</v>
      </c>
      <c r="O142" s="38">
        <f>[3]Calculations!W110</f>
        <v>0</v>
      </c>
      <c r="P142" s="38">
        <f>[3]Calculations!O110</f>
        <v>5.3766444500000003E-2</v>
      </c>
      <c r="Q142" s="38">
        <f>[3]Calculations!S110</f>
        <v>2.841769783015863</v>
      </c>
      <c r="R142" s="38">
        <f>[3]Calculations!Q110</f>
        <v>8.7564450000000003E-4</v>
      </c>
      <c r="S142" s="38">
        <f>[3]Calculations!T110</f>
        <v>4.6281283873327986E-2</v>
      </c>
      <c r="T142" s="38">
        <f>[3]Calculations!R110</f>
        <v>5.3522500000000001E-5</v>
      </c>
      <c r="U142" s="38">
        <f>[3]Calculations!U110</f>
        <v>2.828876348918079E-3</v>
      </c>
      <c r="V142" s="38" t="str">
        <f>[3]Calculations!X110</f>
        <v>Not Modelled</v>
      </c>
      <c r="W142" s="38" t="str">
        <f>[3]Calculations!Y110</f>
        <v>N/A</v>
      </c>
      <c r="X142" s="38" t="s">
        <v>1056</v>
      </c>
      <c r="Y142" s="73" t="s">
        <v>105</v>
      </c>
      <c r="Z142" s="74" t="s">
        <v>1066</v>
      </c>
      <c r="AA142" s="74">
        <f>[3]Calculations!AA110</f>
        <v>0</v>
      </c>
      <c r="AB142" s="74">
        <f>[3]Calculations!AM110</f>
        <v>0</v>
      </c>
      <c r="AC142" s="74">
        <f>[3]Calculations!AB110</f>
        <v>0</v>
      </c>
      <c r="AD142" s="74">
        <f>[3]Calculations!AN110</f>
        <v>0</v>
      </c>
      <c r="AE142" s="74">
        <f>[3]Calculations!AC110</f>
        <v>0</v>
      </c>
      <c r="AF142" s="74">
        <f>[3]Calculations!AO110</f>
        <v>0</v>
      </c>
      <c r="AG142" s="74">
        <f>[3]Calculations!AD110</f>
        <v>0</v>
      </c>
      <c r="AH142" s="74">
        <f>[3]Calculations!AP110</f>
        <v>0</v>
      </c>
      <c r="AI142" s="74">
        <f>[3]Calculations!AE110</f>
        <v>0</v>
      </c>
      <c r="AJ142" s="74">
        <f>[3]Calculations!AQ110</f>
        <v>0</v>
      </c>
      <c r="AK142" s="74">
        <f>[3]Calculations!AF110</f>
        <v>0</v>
      </c>
      <c r="AL142" s="74">
        <f>[3]Calculations!AR110</f>
        <v>0</v>
      </c>
      <c r="AM142" s="74">
        <f>[3]Calculations!AG110</f>
        <v>0</v>
      </c>
      <c r="AN142" s="74">
        <f>[3]Calculations!AS110</f>
        <v>0</v>
      </c>
      <c r="AO142" s="74">
        <f>[3]Calculations!AH110</f>
        <v>0</v>
      </c>
      <c r="AP142" s="74">
        <f>[3]Calculations!AT110</f>
        <v>0</v>
      </c>
      <c r="AQ142" s="74">
        <f>[3]Calculations!AI110</f>
        <v>1.8920056375200001</v>
      </c>
      <c r="AR142" s="74">
        <f>[3]Calculations!AU110</f>
        <v>100</v>
      </c>
      <c r="AS142" s="74">
        <f>[3]Calculations!AJ110</f>
        <v>0</v>
      </c>
      <c r="AT142" s="74">
        <f>[3]Calculations!AV110</f>
        <v>0</v>
      </c>
      <c r="AU142" s="74">
        <f>[3]Calculations!AK110</f>
        <v>0</v>
      </c>
      <c r="AV142" s="74">
        <f>[3]Calculations!AW110</f>
        <v>0</v>
      </c>
      <c r="AW142" s="90"/>
      <c r="AX142" s="90"/>
      <c r="AY142" s="91" t="str">
        <f>[3]Calculations!D110</f>
        <v>Call for Sites 2018</v>
      </c>
    </row>
    <row r="143" spans="2:51" x14ac:dyDescent="0.25">
      <c r="B143" s="32">
        <f>[3]Calculations!A111</f>
        <v>508</v>
      </c>
      <c r="C143" s="30" t="str">
        <f>[3]Calculations!B111</f>
        <v>Land off Armit Road, Greenfield, Oldham</v>
      </c>
      <c r="D143" s="30" t="str">
        <f>[3]Calculations!C111</f>
        <v>Residential</v>
      </c>
      <c r="E143" s="38">
        <f>[3]Calculations!E111</f>
        <v>1.6374058548099999</v>
      </c>
      <c r="F143" s="38">
        <f>[3]Calculations!I111</f>
        <v>0.91743373307861886</v>
      </c>
      <c r="G143" s="38">
        <f>[3]Calculations!M111</f>
        <v>56.029708846074413</v>
      </c>
      <c r="H143" s="38">
        <f>[3]Calculations!H111</f>
        <v>1.26242639081E-4</v>
      </c>
      <c r="I143" s="38">
        <f>[3]Calculations!L111</f>
        <v>7.7099174105279373E-3</v>
      </c>
      <c r="J143" s="38">
        <f>[3]Calculations!G111</f>
        <v>0.66395141922599998</v>
      </c>
      <c r="K143" s="38">
        <f>[3]Calculations!K111</f>
        <v>40.548982848424167</v>
      </c>
      <c r="L143" s="38">
        <f>[3]Calculations!F111</f>
        <v>5.5894459866299998E-2</v>
      </c>
      <c r="M143" s="38">
        <f>[3]Calculations!J111</f>
        <v>3.4135983880908891</v>
      </c>
      <c r="N143" s="38">
        <f>[3]Calculations!V111</f>
        <v>1.6374058548099999</v>
      </c>
      <c r="O143" s="38">
        <f>[3]Calculations!W111</f>
        <v>100</v>
      </c>
      <c r="P143" s="38">
        <f>[3]Calculations!O111</f>
        <v>1.074935</v>
      </c>
      <c r="Q143" s="38">
        <f>[3]Calculations!S111</f>
        <v>65.648659850720549</v>
      </c>
      <c r="R143" s="38">
        <f>[3]Calculations!Q111</f>
        <v>0.57811000000000001</v>
      </c>
      <c r="S143" s="38">
        <f>[3]Calculations!T111</f>
        <v>35.306457363747626</v>
      </c>
      <c r="T143" s="38">
        <f>[3]Calculations!R111</f>
        <v>0.31773400000000002</v>
      </c>
      <c r="U143" s="38">
        <f>[3]Calculations!U111</f>
        <v>19.404718693696683</v>
      </c>
      <c r="V143" s="38" t="str">
        <f>[3]Calculations!X111</f>
        <v>Not Modelled</v>
      </c>
      <c r="W143" s="38" t="str">
        <f>[3]Calculations!Y111</f>
        <v>N/A</v>
      </c>
      <c r="X143" s="38" t="s">
        <v>1056</v>
      </c>
      <c r="Y143" s="73" t="s">
        <v>102</v>
      </c>
      <c r="Z143" s="74" t="s">
        <v>1070</v>
      </c>
      <c r="AA143" s="74">
        <f>[3]Calculations!AA111</f>
        <v>0.22960715161699999</v>
      </c>
      <c r="AB143" s="74">
        <f>[3]Calculations!AM111</f>
        <v>14.022616991536468</v>
      </c>
      <c r="AC143" s="74">
        <f>[3]Calculations!AB111</f>
        <v>0</v>
      </c>
      <c r="AD143" s="74">
        <f>[3]Calculations!AN111</f>
        <v>0</v>
      </c>
      <c r="AE143" s="74">
        <f>[3]Calculations!AC111</f>
        <v>4.8936756078700003E-2</v>
      </c>
      <c r="AF143" s="74">
        <f>[3]Calculations!AO111</f>
        <v>2.9886760166970632</v>
      </c>
      <c r="AG143" s="74">
        <f>[3]Calculations!AD111</f>
        <v>0.72108582215700001</v>
      </c>
      <c r="AH143" s="74">
        <f>[3]Calculations!AP111</f>
        <v>44.038307304127287</v>
      </c>
      <c r="AI143" s="74">
        <f>[3]Calculations!AE111</f>
        <v>0.75200102779099998</v>
      </c>
      <c r="AJ143" s="74">
        <f>[3]Calculations!AQ111</f>
        <v>45.926367343926479</v>
      </c>
      <c r="AK143" s="74">
        <f>[3]Calculations!AF111</f>
        <v>0</v>
      </c>
      <c r="AL143" s="74">
        <f>[3]Calculations!AR111</f>
        <v>0</v>
      </c>
      <c r="AM143" s="74">
        <f>[3]Calculations!AG111</f>
        <v>0</v>
      </c>
      <c r="AN143" s="74">
        <f>[3]Calculations!AS111</f>
        <v>0</v>
      </c>
      <c r="AO143" s="74">
        <f>[3]Calculations!AH111</f>
        <v>0</v>
      </c>
      <c r="AP143" s="74">
        <f>[3]Calculations!AT111</f>
        <v>0</v>
      </c>
      <c r="AQ143" s="74">
        <f>[3]Calculations!AI111</f>
        <v>0</v>
      </c>
      <c r="AR143" s="74">
        <f>[3]Calculations!AU111</f>
        <v>0</v>
      </c>
      <c r="AS143" s="74">
        <f>[3]Calculations!AJ111</f>
        <v>0</v>
      </c>
      <c r="AT143" s="74">
        <f>[3]Calculations!AV111</f>
        <v>0</v>
      </c>
      <c r="AU143" s="74">
        <f>[3]Calculations!AK111</f>
        <v>0</v>
      </c>
      <c r="AV143" s="74">
        <f>[3]Calculations!AW111</f>
        <v>0</v>
      </c>
      <c r="AW143" s="90"/>
      <c r="AX143" s="90"/>
      <c r="AY143" s="91" t="str">
        <f>[3]Calculations!D111</f>
        <v>Call for Sites 2018</v>
      </c>
    </row>
    <row r="144" spans="2:51" ht="25" x14ac:dyDescent="0.25">
      <c r="B144" s="32">
        <f>[3]Calculations!A112</f>
        <v>509</v>
      </c>
      <c r="C144" s="30" t="str">
        <f>[3]Calculations!B112</f>
        <v>Land off Park Lane / Steadway, Boarshurst, Greenfield</v>
      </c>
      <c r="D144" s="30" t="str">
        <f>[3]Calculations!C112</f>
        <v>Residential</v>
      </c>
      <c r="E144" s="38">
        <f>[3]Calculations!E112</f>
        <v>1.1542372890299999</v>
      </c>
      <c r="F144" s="38">
        <f>[3]Calculations!I112</f>
        <v>1.1542372890299999</v>
      </c>
      <c r="G144" s="38">
        <f>[3]Calculations!M112</f>
        <v>100</v>
      </c>
      <c r="H144" s="38">
        <f>[3]Calculations!H112</f>
        <v>0</v>
      </c>
      <c r="I144" s="38">
        <f>[3]Calculations!L112</f>
        <v>0</v>
      </c>
      <c r="J144" s="38">
        <f>[3]Calculations!G112</f>
        <v>0</v>
      </c>
      <c r="K144" s="38">
        <f>[3]Calculations!K112</f>
        <v>0</v>
      </c>
      <c r="L144" s="38">
        <f>[3]Calculations!F112</f>
        <v>0</v>
      </c>
      <c r="M144" s="38">
        <f>[3]Calculations!J112</f>
        <v>0</v>
      </c>
      <c r="N144" s="38">
        <f>[3]Calculations!V112</f>
        <v>0</v>
      </c>
      <c r="O144" s="38">
        <f>[3]Calculations!W112</f>
        <v>0</v>
      </c>
      <c r="P144" s="38">
        <f>[3]Calculations!O112</f>
        <v>1.9875299999999999E-3</v>
      </c>
      <c r="Q144" s="38">
        <f>[3]Calculations!S112</f>
        <v>0.1721942289414583</v>
      </c>
      <c r="R144" s="38">
        <f>[3]Calculations!Q112</f>
        <v>0</v>
      </c>
      <c r="S144" s="38">
        <f>[3]Calculations!T112</f>
        <v>0</v>
      </c>
      <c r="T144" s="38">
        <f>[3]Calculations!R112</f>
        <v>0</v>
      </c>
      <c r="U144" s="38">
        <f>[3]Calculations!U112</f>
        <v>0</v>
      </c>
      <c r="V144" s="38" t="str">
        <f>[3]Calculations!X112</f>
        <v>Not Modelled</v>
      </c>
      <c r="W144" s="38" t="str">
        <f>[3]Calculations!Y112</f>
        <v>N/A</v>
      </c>
      <c r="X144" s="38" t="s">
        <v>1056</v>
      </c>
      <c r="Y144" s="73" t="s">
        <v>105</v>
      </c>
      <c r="Z144" s="74" t="s">
        <v>1066</v>
      </c>
      <c r="AA144" s="74">
        <f>[3]Calculations!AA112</f>
        <v>0</v>
      </c>
      <c r="AB144" s="74">
        <f>[3]Calculations!AM112</f>
        <v>0</v>
      </c>
      <c r="AC144" s="74">
        <f>[3]Calculations!AB112</f>
        <v>0</v>
      </c>
      <c r="AD144" s="74">
        <f>[3]Calculations!AN112</f>
        <v>0</v>
      </c>
      <c r="AE144" s="74">
        <f>[3]Calculations!AC112</f>
        <v>0</v>
      </c>
      <c r="AF144" s="74">
        <f>[3]Calculations!AO112</f>
        <v>0</v>
      </c>
      <c r="AG144" s="74">
        <f>[3]Calculations!AD112</f>
        <v>0</v>
      </c>
      <c r="AH144" s="74">
        <f>[3]Calculations!AP112</f>
        <v>0</v>
      </c>
      <c r="AI144" s="74">
        <f>[3]Calculations!AE112</f>
        <v>0</v>
      </c>
      <c r="AJ144" s="74">
        <f>[3]Calculations!AQ112</f>
        <v>0</v>
      </c>
      <c r="AK144" s="74">
        <f>[3]Calculations!AF112</f>
        <v>1.0394275502600001</v>
      </c>
      <c r="AL144" s="74">
        <f>[3]Calculations!AR112</f>
        <v>90.053194446136473</v>
      </c>
      <c r="AM144" s="74">
        <f>[3]Calculations!AG112</f>
        <v>0</v>
      </c>
      <c r="AN144" s="74">
        <f>[3]Calculations!AS112</f>
        <v>0</v>
      </c>
      <c r="AO144" s="74">
        <f>[3]Calculations!AH112</f>
        <v>0</v>
      </c>
      <c r="AP144" s="74">
        <f>[3]Calculations!AT112</f>
        <v>0</v>
      </c>
      <c r="AQ144" s="74">
        <f>[3]Calculations!AI112</f>
        <v>0</v>
      </c>
      <c r="AR144" s="74">
        <f>[3]Calculations!AU112</f>
        <v>0</v>
      </c>
      <c r="AS144" s="74">
        <f>[3]Calculations!AJ112</f>
        <v>0</v>
      </c>
      <c r="AT144" s="74">
        <f>[3]Calculations!AV112</f>
        <v>0</v>
      </c>
      <c r="AU144" s="74">
        <f>[3]Calculations!AK112</f>
        <v>0</v>
      </c>
      <c r="AV144" s="74">
        <f>[3]Calculations!AW112</f>
        <v>0</v>
      </c>
      <c r="AW144" s="90"/>
      <c r="AX144" s="90"/>
      <c r="AY144" s="91" t="str">
        <f>[3]Calculations!D112</f>
        <v>Call for Sites 2018</v>
      </c>
    </row>
    <row r="145" spans="2:51" x14ac:dyDescent="0.25">
      <c r="B145" s="32">
        <f>[3]Calculations!A113</f>
        <v>510</v>
      </c>
      <c r="C145" s="30" t="str">
        <f>[3]Calculations!B113</f>
        <v>Nile Mill</v>
      </c>
      <c r="D145" s="30" t="str">
        <f>[3]Calculations!C113</f>
        <v>Residential</v>
      </c>
      <c r="E145" s="38">
        <f>[3]Calculations!E113</f>
        <v>2.68712984648</v>
      </c>
      <c r="F145" s="38">
        <f>[3]Calculations!I113</f>
        <v>2.68712984648</v>
      </c>
      <c r="G145" s="38">
        <f>[3]Calculations!M113</f>
        <v>100</v>
      </c>
      <c r="H145" s="38">
        <f>[3]Calculations!H113</f>
        <v>0</v>
      </c>
      <c r="I145" s="38">
        <f>[3]Calculations!L113</f>
        <v>0</v>
      </c>
      <c r="J145" s="38">
        <f>[3]Calculations!G113</f>
        <v>0</v>
      </c>
      <c r="K145" s="38">
        <f>[3]Calculations!K113</f>
        <v>0</v>
      </c>
      <c r="L145" s="38">
        <f>[3]Calculations!F113</f>
        <v>0</v>
      </c>
      <c r="M145" s="38">
        <f>[3]Calculations!J113</f>
        <v>0</v>
      </c>
      <c r="N145" s="38">
        <f>[3]Calculations!V113</f>
        <v>0</v>
      </c>
      <c r="O145" s="38">
        <f>[3]Calculations!W113</f>
        <v>0</v>
      </c>
      <c r="P145" s="38">
        <f>[3]Calculations!O113</f>
        <v>0.34278600000000004</v>
      </c>
      <c r="Q145" s="38">
        <f>[3]Calculations!S113</f>
        <v>12.756584891088602</v>
      </c>
      <c r="R145" s="38">
        <f>[3]Calculations!Q113</f>
        <v>7.6733999999999997E-2</v>
      </c>
      <c r="S145" s="38">
        <f>[3]Calculations!T113</f>
        <v>2.8556119124841524</v>
      </c>
      <c r="T145" s="38">
        <f>[3]Calculations!R113</f>
        <v>1.4391599999999999E-2</v>
      </c>
      <c r="U145" s="38">
        <f>[3]Calculations!U113</f>
        <v>0.53557516094178492</v>
      </c>
      <c r="V145" s="38" t="str">
        <f>[3]Calculations!X113</f>
        <v>Not Modelled</v>
      </c>
      <c r="W145" s="38" t="str">
        <f>[3]Calculations!Y113</f>
        <v>N/A</v>
      </c>
      <c r="X145" s="38" t="s">
        <v>1056</v>
      </c>
      <c r="Y145" s="73" t="s">
        <v>105</v>
      </c>
      <c r="Z145" s="74" t="s">
        <v>1066</v>
      </c>
      <c r="AA145" s="74">
        <f>[3]Calculations!AA113</f>
        <v>0</v>
      </c>
      <c r="AB145" s="74">
        <f>[3]Calculations!AM113</f>
        <v>0</v>
      </c>
      <c r="AC145" s="74">
        <f>[3]Calculations!AB113</f>
        <v>0</v>
      </c>
      <c r="AD145" s="74">
        <f>[3]Calculations!AN113</f>
        <v>0</v>
      </c>
      <c r="AE145" s="74">
        <f>[3]Calculations!AC113</f>
        <v>0</v>
      </c>
      <c r="AF145" s="74">
        <f>[3]Calculations!AO113</f>
        <v>0</v>
      </c>
      <c r="AG145" s="74">
        <f>[3]Calculations!AD113</f>
        <v>0</v>
      </c>
      <c r="AH145" s="74">
        <f>[3]Calculations!AP113</f>
        <v>0</v>
      </c>
      <c r="AI145" s="74">
        <f>[3]Calculations!AE113</f>
        <v>0</v>
      </c>
      <c r="AJ145" s="74">
        <f>[3]Calculations!AQ113</f>
        <v>0</v>
      </c>
      <c r="AK145" s="74">
        <f>[3]Calculations!AF113</f>
        <v>0</v>
      </c>
      <c r="AL145" s="74">
        <f>[3]Calculations!AR113</f>
        <v>0</v>
      </c>
      <c r="AM145" s="74">
        <f>[3]Calculations!AG113</f>
        <v>0</v>
      </c>
      <c r="AN145" s="74">
        <f>[3]Calculations!AS113</f>
        <v>0</v>
      </c>
      <c r="AO145" s="74">
        <f>[3]Calculations!AH113</f>
        <v>0</v>
      </c>
      <c r="AP145" s="74">
        <f>[3]Calculations!AT113</f>
        <v>0</v>
      </c>
      <c r="AQ145" s="74">
        <f>[3]Calculations!AI113</f>
        <v>2.68712984648</v>
      </c>
      <c r="AR145" s="74">
        <f>[3]Calculations!AU113</f>
        <v>100</v>
      </c>
      <c r="AS145" s="74">
        <f>[3]Calculations!AJ113</f>
        <v>0</v>
      </c>
      <c r="AT145" s="74">
        <f>[3]Calculations!AV113</f>
        <v>0</v>
      </c>
      <c r="AU145" s="74">
        <f>[3]Calculations!AK113</f>
        <v>0</v>
      </c>
      <c r="AV145" s="74">
        <f>[3]Calculations!AW113</f>
        <v>0</v>
      </c>
      <c r="AW145" s="90"/>
      <c r="AX145" s="90"/>
      <c r="AY145" s="91" t="str">
        <f>[3]Calculations!D113</f>
        <v>Call for Sites 2018</v>
      </c>
    </row>
    <row r="146" spans="2:51" ht="25" x14ac:dyDescent="0.25">
      <c r="B146" s="32">
        <f>[3]Calculations!A114</f>
        <v>520</v>
      </c>
      <c r="C146" s="30" t="str">
        <f>[3]Calculations!B114</f>
        <v>Saddleworth Business Centre</v>
      </c>
      <c r="D146" s="30" t="str">
        <f>[3]Calculations!C114</f>
        <v>Residential</v>
      </c>
      <c r="E146" s="38">
        <f>[3]Calculations!E114</f>
        <v>0.86637505316700003</v>
      </c>
      <c r="F146" s="38">
        <f>[3]Calculations!I114</f>
        <v>0.65244590750289</v>
      </c>
      <c r="G146" s="38">
        <f>[3]Calculations!M114</f>
        <v>75.307559366800731</v>
      </c>
      <c r="H146" s="38">
        <f>[3]Calculations!H114</f>
        <v>0.15782477054999999</v>
      </c>
      <c r="I146" s="38">
        <f>[3]Calculations!L114</f>
        <v>18.216679943989352</v>
      </c>
      <c r="J146" s="38">
        <f>[3]Calculations!G114</f>
        <v>4.90469998377E-2</v>
      </c>
      <c r="K146" s="38">
        <f>[3]Calculations!K114</f>
        <v>5.661174067560073</v>
      </c>
      <c r="L146" s="38">
        <f>[3]Calculations!F114</f>
        <v>7.0573752764100002E-3</v>
      </c>
      <c r="M146" s="38">
        <f>[3]Calculations!J114</f>
        <v>0.81458662164983187</v>
      </c>
      <c r="N146" s="38">
        <f>[3]Calculations!V114</f>
        <v>0.86637505316700003</v>
      </c>
      <c r="O146" s="38">
        <f>[3]Calculations!W114</f>
        <v>100</v>
      </c>
      <c r="P146" s="38">
        <f>[3]Calculations!O114</f>
        <v>0.86392996999999994</v>
      </c>
      <c r="Q146" s="38">
        <f>[3]Calculations!S114</f>
        <v>99.717780058640642</v>
      </c>
      <c r="R146" s="38">
        <f>[3]Calculations!Q114</f>
        <v>0.85961299999999996</v>
      </c>
      <c r="S146" s="38">
        <f>[3]Calculations!T114</f>
        <v>99.219500475887244</v>
      </c>
      <c r="T146" s="38">
        <f>[3]Calculations!R114</f>
        <v>0.41979699999999998</v>
      </c>
      <c r="U146" s="38">
        <f>[3]Calculations!U114</f>
        <v>48.454419187792688</v>
      </c>
      <c r="V146" s="38" t="str">
        <f>[3]Calculations!X114</f>
        <v>Not Modelled</v>
      </c>
      <c r="W146" s="38" t="str">
        <f>[3]Calculations!Y114</f>
        <v>N/A</v>
      </c>
      <c r="X146" s="38" t="s">
        <v>1056</v>
      </c>
      <c r="Y146" s="73" t="s">
        <v>108</v>
      </c>
      <c r="Z146" s="74" t="s">
        <v>109</v>
      </c>
      <c r="AA146" s="74">
        <f>[3]Calculations!AA114</f>
        <v>0</v>
      </c>
      <c r="AB146" s="74">
        <f>[3]Calculations!AM114</f>
        <v>0</v>
      </c>
      <c r="AC146" s="74">
        <f>[3]Calculations!AB114</f>
        <v>0</v>
      </c>
      <c r="AD146" s="74">
        <f>[3]Calculations!AN114</f>
        <v>0</v>
      </c>
      <c r="AE146" s="74">
        <f>[3]Calculations!AC114</f>
        <v>0</v>
      </c>
      <c r="AF146" s="74">
        <f>[3]Calculations!AO114</f>
        <v>0</v>
      </c>
      <c r="AG146" s="74">
        <f>[3]Calculations!AD114</f>
        <v>0</v>
      </c>
      <c r="AH146" s="74">
        <f>[3]Calculations!AP114</f>
        <v>0</v>
      </c>
      <c r="AI146" s="74">
        <f>[3]Calculations!AE114</f>
        <v>0</v>
      </c>
      <c r="AJ146" s="74">
        <f>[3]Calculations!AQ114</f>
        <v>0</v>
      </c>
      <c r="AK146" s="74">
        <f>[3]Calculations!AF114</f>
        <v>0</v>
      </c>
      <c r="AL146" s="74">
        <f>[3]Calculations!AR114</f>
        <v>0</v>
      </c>
      <c r="AM146" s="74">
        <f>[3]Calculations!AG114</f>
        <v>0</v>
      </c>
      <c r="AN146" s="74">
        <f>[3]Calculations!AS114</f>
        <v>0</v>
      </c>
      <c r="AO146" s="74">
        <f>[3]Calculations!AH114</f>
        <v>0</v>
      </c>
      <c r="AP146" s="74">
        <f>[3]Calculations!AT114</f>
        <v>0</v>
      </c>
      <c r="AQ146" s="74">
        <f>[3]Calculations!AI114</f>
        <v>0</v>
      </c>
      <c r="AR146" s="74">
        <f>[3]Calculations!AU114</f>
        <v>0</v>
      </c>
      <c r="AS146" s="74">
        <f>[3]Calculations!AJ114</f>
        <v>0</v>
      </c>
      <c r="AT146" s="74">
        <f>[3]Calculations!AV114</f>
        <v>0</v>
      </c>
      <c r="AU146" s="74">
        <f>[3]Calculations!AK114</f>
        <v>0</v>
      </c>
      <c r="AV146" s="74">
        <f>[3]Calculations!AW114</f>
        <v>0</v>
      </c>
      <c r="AW146" s="90"/>
      <c r="AX146" s="90"/>
      <c r="AY146" s="91" t="str">
        <f>[3]Calculations!D114</f>
        <v>Call for Sites 2018</v>
      </c>
    </row>
    <row r="147" spans="2:51" ht="25" x14ac:dyDescent="0.25">
      <c r="B147" s="32">
        <f>[3]Calculations!A115</f>
        <v>522</v>
      </c>
      <c r="C147" s="30" t="str">
        <f>[3]Calculations!B115</f>
        <v>Land to the rear of nos. 746-752 Ripponden Road, Oldham</v>
      </c>
      <c r="D147" s="30" t="str">
        <f>[3]Calculations!C115</f>
        <v>Residential</v>
      </c>
      <c r="E147" s="38">
        <f>[3]Calculations!E115</f>
        <v>0.691430709659</v>
      </c>
      <c r="F147" s="38">
        <f>[3]Calculations!I115</f>
        <v>0.691430709659</v>
      </c>
      <c r="G147" s="38">
        <f>[3]Calculations!M115</f>
        <v>100</v>
      </c>
      <c r="H147" s="38">
        <f>[3]Calculations!H115</f>
        <v>0</v>
      </c>
      <c r="I147" s="38">
        <f>[3]Calculations!L115</f>
        <v>0</v>
      </c>
      <c r="J147" s="38">
        <f>[3]Calculations!G115</f>
        <v>0</v>
      </c>
      <c r="K147" s="38">
        <f>[3]Calculations!K115</f>
        <v>0</v>
      </c>
      <c r="L147" s="38">
        <f>[3]Calculations!F115</f>
        <v>0</v>
      </c>
      <c r="M147" s="38">
        <f>[3]Calculations!J115</f>
        <v>0</v>
      </c>
      <c r="N147" s="38">
        <f>[3]Calculations!V115</f>
        <v>0</v>
      </c>
      <c r="O147" s="38">
        <f>[3]Calculations!W115</f>
        <v>0</v>
      </c>
      <c r="P147" s="38">
        <f>[3]Calculations!O115</f>
        <v>0</v>
      </c>
      <c r="Q147" s="38">
        <f>[3]Calculations!S115</f>
        <v>0</v>
      </c>
      <c r="R147" s="38">
        <f>[3]Calculations!Q115</f>
        <v>0</v>
      </c>
      <c r="S147" s="38">
        <f>[3]Calculations!T115</f>
        <v>0</v>
      </c>
      <c r="T147" s="38">
        <f>[3]Calculations!R115</f>
        <v>0</v>
      </c>
      <c r="U147" s="38">
        <f>[3]Calculations!U115</f>
        <v>0</v>
      </c>
      <c r="V147" s="38" t="str">
        <f>[3]Calculations!X115</f>
        <v>Not Modelled</v>
      </c>
      <c r="W147" s="38" t="str">
        <f>[3]Calculations!Y115</f>
        <v>N/A</v>
      </c>
      <c r="X147" s="38" t="s">
        <v>1056</v>
      </c>
      <c r="Y147" s="73" t="s">
        <v>106</v>
      </c>
      <c r="Z147" s="74" t="s">
        <v>1090</v>
      </c>
      <c r="AA147" s="74">
        <f>[3]Calculations!AA115</f>
        <v>0</v>
      </c>
      <c r="AB147" s="74">
        <f>[3]Calculations!AM115</f>
        <v>0</v>
      </c>
      <c r="AC147" s="74">
        <f>[3]Calculations!AB115</f>
        <v>0</v>
      </c>
      <c r="AD147" s="74">
        <f>[3]Calculations!AN115</f>
        <v>0</v>
      </c>
      <c r="AE147" s="74">
        <f>[3]Calculations!AC115</f>
        <v>0</v>
      </c>
      <c r="AF147" s="74">
        <f>[3]Calculations!AO115</f>
        <v>0</v>
      </c>
      <c r="AG147" s="74">
        <f>[3]Calculations!AD115</f>
        <v>0</v>
      </c>
      <c r="AH147" s="74">
        <f>[3]Calculations!AP115</f>
        <v>0</v>
      </c>
      <c r="AI147" s="74">
        <f>[3]Calculations!AE115</f>
        <v>0</v>
      </c>
      <c r="AJ147" s="74">
        <f>[3]Calculations!AQ115</f>
        <v>0</v>
      </c>
      <c r="AK147" s="74">
        <f>[3]Calculations!AF115</f>
        <v>0</v>
      </c>
      <c r="AL147" s="74">
        <f>[3]Calculations!AR115</f>
        <v>0</v>
      </c>
      <c r="AM147" s="74">
        <f>[3]Calculations!AG115</f>
        <v>0</v>
      </c>
      <c r="AN147" s="74">
        <f>[3]Calculations!AS115</f>
        <v>0</v>
      </c>
      <c r="AO147" s="74">
        <f>[3]Calculations!AH115</f>
        <v>0</v>
      </c>
      <c r="AP147" s="74">
        <f>[3]Calculations!AT115</f>
        <v>0</v>
      </c>
      <c r="AQ147" s="74">
        <f>[3]Calculations!AI115</f>
        <v>0.691430709659</v>
      </c>
      <c r="AR147" s="74">
        <f>[3]Calculations!AU115</f>
        <v>100</v>
      </c>
      <c r="AS147" s="74">
        <f>[3]Calculations!AJ115</f>
        <v>0.10793649843600001</v>
      </c>
      <c r="AT147" s="74">
        <f>[3]Calculations!AV115</f>
        <v>15.610602324740849</v>
      </c>
      <c r="AU147" s="74">
        <f>[3]Calculations!AK115</f>
        <v>0</v>
      </c>
      <c r="AV147" s="74">
        <f>[3]Calculations!AW115</f>
        <v>0</v>
      </c>
      <c r="AW147" s="90"/>
      <c r="AX147" s="90"/>
      <c r="AY147" s="91" t="str">
        <f>[3]Calculations!D115</f>
        <v>Call for Sites 2018</v>
      </c>
    </row>
    <row r="148" spans="2:51" x14ac:dyDescent="0.25">
      <c r="B148" s="32">
        <f>[3]Calculations!A116</f>
        <v>523</v>
      </c>
      <c r="C148" s="30" t="str">
        <f>[3]Calculations!B116</f>
        <v>Hathershaw College playing fields</v>
      </c>
      <c r="D148" s="30" t="str">
        <f>[3]Calculations!C116</f>
        <v>Residential</v>
      </c>
      <c r="E148" s="38">
        <f>[3]Calculations!E116</f>
        <v>8.9033718578300007</v>
      </c>
      <c r="F148" s="38">
        <f>[3]Calculations!I116</f>
        <v>8.9033718578300007</v>
      </c>
      <c r="G148" s="38">
        <f>[3]Calculations!M116</f>
        <v>100</v>
      </c>
      <c r="H148" s="38">
        <f>[3]Calculations!H116</f>
        <v>0</v>
      </c>
      <c r="I148" s="38">
        <f>[3]Calculations!L116</f>
        <v>0</v>
      </c>
      <c r="J148" s="38">
        <f>[3]Calculations!G116</f>
        <v>0</v>
      </c>
      <c r="K148" s="38">
        <f>[3]Calculations!K116</f>
        <v>0</v>
      </c>
      <c r="L148" s="38">
        <f>[3]Calculations!F116</f>
        <v>0</v>
      </c>
      <c r="M148" s="38">
        <f>[3]Calculations!J116</f>
        <v>0</v>
      </c>
      <c r="N148" s="38">
        <f>[3]Calculations!V116</f>
        <v>0</v>
      </c>
      <c r="O148" s="38">
        <f>[3]Calculations!W116</f>
        <v>0</v>
      </c>
      <c r="P148" s="38">
        <f>[3]Calculations!O116</f>
        <v>1.1714157000000001</v>
      </c>
      <c r="Q148" s="38">
        <f>[3]Calculations!S116</f>
        <v>13.156989494601506</v>
      </c>
      <c r="R148" s="38">
        <f>[3]Calculations!Q116</f>
        <v>0.11105569999999999</v>
      </c>
      <c r="S148" s="38">
        <f>[3]Calculations!T116</f>
        <v>1.2473442845401648</v>
      </c>
      <c r="T148" s="38">
        <f>[3]Calculations!R116</f>
        <v>2.5603399999999998E-2</v>
      </c>
      <c r="U148" s="38">
        <f>[3]Calculations!U116</f>
        <v>0.28756970290399908</v>
      </c>
      <c r="V148" s="38" t="str">
        <f>[3]Calculations!X116</f>
        <v>Not Modelled</v>
      </c>
      <c r="W148" s="38" t="str">
        <f>[3]Calculations!Y116</f>
        <v>N/A</v>
      </c>
      <c r="X148" s="38" t="s">
        <v>1056</v>
      </c>
      <c r="Y148" s="73" t="s">
        <v>105</v>
      </c>
      <c r="Z148" s="74" t="s">
        <v>1066</v>
      </c>
      <c r="AA148" s="74">
        <f>[3]Calculations!AA116</f>
        <v>0</v>
      </c>
      <c r="AB148" s="74">
        <f>[3]Calculations!AM116</f>
        <v>0</v>
      </c>
      <c r="AC148" s="74">
        <f>[3]Calculations!AB116</f>
        <v>0</v>
      </c>
      <c r="AD148" s="74">
        <f>[3]Calculations!AN116</f>
        <v>0</v>
      </c>
      <c r="AE148" s="74">
        <f>[3]Calculations!AC116</f>
        <v>0</v>
      </c>
      <c r="AF148" s="74">
        <f>[3]Calculations!AO116</f>
        <v>0</v>
      </c>
      <c r="AG148" s="74">
        <f>[3]Calculations!AD116</f>
        <v>0</v>
      </c>
      <c r="AH148" s="74">
        <f>[3]Calculations!AP116</f>
        <v>0</v>
      </c>
      <c r="AI148" s="74">
        <f>[3]Calculations!AE116</f>
        <v>0</v>
      </c>
      <c r="AJ148" s="74">
        <f>[3]Calculations!AQ116</f>
        <v>0</v>
      </c>
      <c r="AK148" s="74">
        <f>[3]Calculations!AF116</f>
        <v>0</v>
      </c>
      <c r="AL148" s="74">
        <f>[3]Calculations!AR116</f>
        <v>0</v>
      </c>
      <c r="AM148" s="74">
        <f>[3]Calculations!AG116</f>
        <v>0</v>
      </c>
      <c r="AN148" s="74">
        <f>[3]Calculations!AS116</f>
        <v>0</v>
      </c>
      <c r="AO148" s="74">
        <f>[3]Calculations!AH116</f>
        <v>0.74894719628899997</v>
      </c>
      <c r="AP148" s="74">
        <f>[3]Calculations!AT116</f>
        <v>8.4119500819270421</v>
      </c>
      <c r="AQ148" s="74">
        <f>[3]Calculations!AI116</f>
        <v>7.8044681702999998</v>
      </c>
      <c r="AR148" s="74">
        <f>[3]Calculations!AU116</f>
        <v>87.657443662048337</v>
      </c>
      <c r="AS148" s="74">
        <f>[3]Calculations!AJ116</f>
        <v>0</v>
      </c>
      <c r="AT148" s="74">
        <f>[3]Calculations!AV116</f>
        <v>0</v>
      </c>
      <c r="AU148" s="74">
        <f>[3]Calculations!AK116</f>
        <v>0</v>
      </c>
      <c r="AV148" s="74">
        <f>[3]Calculations!AW116</f>
        <v>0</v>
      </c>
      <c r="AW148" s="90"/>
      <c r="AX148" s="90"/>
      <c r="AY148" s="91" t="str">
        <f>[3]Calculations!D116</f>
        <v>Call for Sites 2018</v>
      </c>
    </row>
    <row r="149" spans="2:51" ht="25" x14ac:dyDescent="0.25">
      <c r="B149" s="32">
        <f>[3]Calculations!A117</f>
        <v>527</v>
      </c>
      <c r="C149" s="30" t="str">
        <f>[3]Calculations!B117</f>
        <v>Grotton ÔÇô Lydgate Hill, Oldham</v>
      </c>
      <c r="D149" s="30" t="str">
        <f>[3]Calculations!C117</f>
        <v>Residential</v>
      </c>
      <c r="E149" s="38">
        <f>[3]Calculations!E117</f>
        <v>1.6575395014100001</v>
      </c>
      <c r="F149" s="38">
        <f>[3]Calculations!I117</f>
        <v>1.6575395014100001</v>
      </c>
      <c r="G149" s="38">
        <f>[3]Calculations!M117</f>
        <v>100</v>
      </c>
      <c r="H149" s="38">
        <f>[3]Calculations!H117</f>
        <v>0</v>
      </c>
      <c r="I149" s="38">
        <f>[3]Calculations!L117</f>
        <v>0</v>
      </c>
      <c r="J149" s="38">
        <f>[3]Calculations!G117</f>
        <v>0</v>
      </c>
      <c r="K149" s="38">
        <f>[3]Calculations!K117</f>
        <v>0</v>
      </c>
      <c r="L149" s="38">
        <f>[3]Calculations!F117</f>
        <v>0</v>
      </c>
      <c r="M149" s="38">
        <f>[3]Calculations!J117</f>
        <v>0</v>
      </c>
      <c r="N149" s="38">
        <f>[3]Calculations!V117</f>
        <v>0</v>
      </c>
      <c r="O149" s="38">
        <f>[3]Calculations!W117</f>
        <v>0</v>
      </c>
      <c r="P149" s="38">
        <f>[3]Calculations!O117</f>
        <v>0.28540330000000003</v>
      </c>
      <c r="Q149" s="38">
        <f>[3]Calculations!S117</f>
        <v>17.218491611042712</v>
      </c>
      <c r="R149" s="38">
        <f>[3]Calculations!Q117</f>
        <v>0.217526</v>
      </c>
      <c r="S149" s="38">
        <f>[3]Calculations!T117</f>
        <v>13.123427816649899</v>
      </c>
      <c r="T149" s="38">
        <f>[3]Calculations!R117</f>
        <v>0.19126399999999999</v>
      </c>
      <c r="U149" s="38">
        <f>[3]Calculations!U117</f>
        <v>11.539031186725845</v>
      </c>
      <c r="V149" s="38" t="str">
        <f>[3]Calculations!X117</f>
        <v>Not Modelled</v>
      </c>
      <c r="W149" s="38" t="str">
        <f>[3]Calculations!Y117</f>
        <v>N/A</v>
      </c>
      <c r="X149" s="38" t="s">
        <v>1056</v>
      </c>
      <c r="Y149" s="73" t="s">
        <v>108</v>
      </c>
      <c r="Z149" s="74" t="s">
        <v>109</v>
      </c>
      <c r="AA149" s="74">
        <f>[3]Calculations!AA117</f>
        <v>0</v>
      </c>
      <c r="AB149" s="74">
        <f>[3]Calculations!AM117</f>
        <v>0</v>
      </c>
      <c r="AC149" s="74">
        <f>[3]Calculations!AB117</f>
        <v>5.4021358969899999E-2</v>
      </c>
      <c r="AD149" s="74">
        <f>[3]Calculations!AN117</f>
        <v>3.2591295063524135</v>
      </c>
      <c r="AE149" s="74">
        <f>[3]Calculations!AC117</f>
        <v>5.06232786388E-2</v>
      </c>
      <c r="AF149" s="74">
        <f>[3]Calculations!AO117</f>
        <v>3.0541220040751291</v>
      </c>
      <c r="AG149" s="74">
        <f>[3]Calculations!AD117</f>
        <v>0</v>
      </c>
      <c r="AH149" s="74">
        <f>[3]Calculations!AP117</f>
        <v>0</v>
      </c>
      <c r="AI149" s="74">
        <f>[3]Calculations!AE117</f>
        <v>0</v>
      </c>
      <c r="AJ149" s="74">
        <f>[3]Calculations!AQ117</f>
        <v>0</v>
      </c>
      <c r="AK149" s="74">
        <f>[3]Calculations!AF117</f>
        <v>1.13656385892</v>
      </c>
      <c r="AL149" s="74">
        <f>[3]Calculations!AR117</f>
        <v>68.569337741463926</v>
      </c>
      <c r="AM149" s="74">
        <f>[3]Calculations!AG117</f>
        <v>0.19205648402200001</v>
      </c>
      <c r="AN149" s="74">
        <f>[3]Calculations!AS117</f>
        <v>11.586842054661474</v>
      </c>
      <c r="AO149" s="74">
        <f>[3]Calculations!AH117</f>
        <v>0</v>
      </c>
      <c r="AP149" s="74">
        <f>[3]Calculations!AT117</f>
        <v>0</v>
      </c>
      <c r="AQ149" s="74">
        <f>[3]Calculations!AI117</f>
        <v>1.6575395014100001</v>
      </c>
      <c r="AR149" s="74">
        <f>[3]Calculations!AU117</f>
        <v>100</v>
      </c>
      <c r="AS149" s="74">
        <f>[3]Calculations!AJ117</f>
        <v>0</v>
      </c>
      <c r="AT149" s="74">
        <f>[3]Calculations!AV117</f>
        <v>0</v>
      </c>
      <c r="AU149" s="74">
        <f>[3]Calculations!AK117</f>
        <v>0</v>
      </c>
      <c r="AV149" s="74">
        <f>[3]Calculations!AW117</f>
        <v>0</v>
      </c>
      <c r="AW149" s="90"/>
      <c r="AX149" s="90"/>
      <c r="AY149" s="91" t="str">
        <f>[3]Calculations!D117</f>
        <v>Call for Sites 2018</v>
      </c>
    </row>
    <row r="150" spans="2:51" ht="25" x14ac:dyDescent="0.25">
      <c r="B150" s="32">
        <f>[3]Calculations!A118</f>
        <v>528</v>
      </c>
      <c r="C150" s="30" t="str">
        <f>[3]Calculations!B118</f>
        <v>Land off Delph New Road, Dobcross, Oldham</v>
      </c>
      <c r="D150" s="30" t="str">
        <f>[3]Calculations!C118</f>
        <v>Residential</v>
      </c>
      <c r="E150" s="38">
        <f>[3]Calculations!E118</f>
        <v>1.00609714157</v>
      </c>
      <c r="F150" s="38">
        <f>[3]Calculations!I118</f>
        <v>0.52305443542358243</v>
      </c>
      <c r="G150" s="38">
        <f>[3]Calculations!M118</f>
        <v>51.988462526328583</v>
      </c>
      <c r="H150" s="38">
        <f>[3]Calculations!H118</f>
        <v>4.6827238427600001E-5</v>
      </c>
      <c r="I150" s="38">
        <f>[3]Calculations!L118</f>
        <v>4.6543456384864363E-3</v>
      </c>
      <c r="J150" s="38">
        <f>[3]Calculations!G118</f>
        <v>0.47733587272</v>
      </c>
      <c r="K150" s="38">
        <f>[3]Calculations!K118</f>
        <v>47.444312581499268</v>
      </c>
      <c r="L150" s="38">
        <f>[3]Calculations!F118</f>
        <v>5.6600061879899998E-3</v>
      </c>
      <c r="M150" s="38">
        <f>[3]Calculations!J118</f>
        <v>0.562570546533672</v>
      </c>
      <c r="N150" s="38">
        <f>[3]Calculations!V118</f>
        <v>1.00609714157</v>
      </c>
      <c r="O150" s="38">
        <f>[3]Calculations!W118</f>
        <v>100</v>
      </c>
      <c r="P150" s="38">
        <f>[3]Calculations!O118</f>
        <v>1.0060967000000001</v>
      </c>
      <c r="Q150" s="38">
        <f>[3]Calculations!S118</f>
        <v>99.999956110599896</v>
      </c>
      <c r="R150" s="38">
        <f>[3]Calculations!Q118</f>
        <v>0.95594420000000002</v>
      </c>
      <c r="S150" s="38">
        <f>[3]Calculations!T118</f>
        <v>95.015099487139281</v>
      </c>
      <c r="T150" s="38">
        <f>[3]Calculations!R118</f>
        <v>0.86305500000000002</v>
      </c>
      <c r="U150" s="38">
        <f>[3]Calculations!U118</f>
        <v>85.782472123240026</v>
      </c>
      <c r="V150" s="38" t="str">
        <f>[3]Calculations!X118</f>
        <v>Not Modelled</v>
      </c>
      <c r="W150" s="38" t="str">
        <f>[3]Calculations!Y118</f>
        <v>N/A</v>
      </c>
      <c r="X150" s="38" t="s">
        <v>1056</v>
      </c>
      <c r="Y150" s="73" t="s">
        <v>102</v>
      </c>
      <c r="Z150" s="74" t="s">
        <v>1070</v>
      </c>
      <c r="AA150" s="74">
        <f>[3]Calculations!AA118</f>
        <v>0</v>
      </c>
      <c r="AB150" s="74">
        <f>[3]Calculations!AM118</f>
        <v>0</v>
      </c>
      <c r="AC150" s="74">
        <f>[3]Calculations!AB118</f>
        <v>0</v>
      </c>
      <c r="AD150" s="74">
        <f>[3]Calculations!AN118</f>
        <v>0</v>
      </c>
      <c r="AE150" s="74">
        <f>[3]Calculations!AC118</f>
        <v>0</v>
      </c>
      <c r="AF150" s="74">
        <f>[3]Calculations!AO118</f>
        <v>0</v>
      </c>
      <c r="AG150" s="74">
        <f>[3]Calculations!AD118</f>
        <v>0.102825164104</v>
      </c>
      <c r="AH150" s="74">
        <f>[3]Calculations!AP118</f>
        <v>10.220202389556821</v>
      </c>
      <c r="AI150" s="74">
        <f>[3]Calculations!AE118</f>
        <v>0.100380678827</v>
      </c>
      <c r="AJ150" s="74">
        <f>[3]Calculations!AQ118</f>
        <v>9.9772352668011166</v>
      </c>
      <c r="AK150" s="74">
        <f>[3]Calculations!AF118</f>
        <v>0</v>
      </c>
      <c r="AL150" s="74">
        <f>[3]Calculations!AR118</f>
        <v>0</v>
      </c>
      <c r="AM150" s="74">
        <f>[3]Calculations!AG118</f>
        <v>0</v>
      </c>
      <c r="AN150" s="74">
        <f>[3]Calculations!AS118</f>
        <v>0</v>
      </c>
      <c r="AO150" s="74">
        <f>[3]Calculations!AH118</f>
        <v>0</v>
      </c>
      <c r="AP150" s="74">
        <f>[3]Calculations!AT118</f>
        <v>0</v>
      </c>
      <c r="AQ150" s="74">
        <f>[3]Calculations!AI118</f>
        <v>0</v>
      </c>
      <c r="AR150" s="74">
        <f>[3]Calculations!AU118</f>
        <v>0</v>
      </c>
      <c r="AS150" s="74">
        <f>[3]Calculations!AJ118</f>
        <v>0</v>
      </c>
      <c r="AT150" s="74">
        <f>[3]Calculations!AV118</f>
        <v>0</v>
      </c>
      <c r="AU150" s="74">
        <f>[3]Calculations!AK118</f>
        <v>0</v>
      </c>
      <c r="AV150" s="74">
        <f>[3]Calculations!AW118</f>
        <v>0</v>
      </c>
      <c r="AW150" s="90"/>
      <c r="AX150" s="90"/>
      <c r="AY150" s="91" t="str">
        <f>[3]Calculations!D118</f>
        <v>Call for Sites 2018</v>
      </c>
    </row>
    <row r="151" spans="2:51" ht="25" x14ac:dyDescent="0.25">
      <c r="B151" s="32">
        <f>[3]Calculations!A119</f>
        <v>535</v>
      </c>
      <c r="C151" s="30" t="str">
        <f>[3]Calculations!B119</f>
        <v>P&amp;D Northern Steels</v>
      </c>
      <c r="D151" s="30" t="str">
        <f>[3]Calculations!C119</f>
        <v>Residential</v>
      </c>
      <c r="E151" s="38">
        <f>[3]Calculations!E119</f>
        <v>2.0656052673700001</v>
      </c>
      <c r="F151" s="38">
        <f>[3]Calculations!I119</f>
        <v>0</v>
      </c>
      <c r="G151" s="38">
        <f>[3]Calculations!M119</f>
        <v>0</v>
      </c>
      <c r="H151" s="38">
        <f>[3]Calculations!H119</f>
        <v>2.0656052673700001</v>
      </c>
      <c r="I151" s="38">
        <f>[3]Calculations!L119</f>
        <v>100</v>
      </c>
      <c r="J151" s="38">
        <f>[3]Calculations!G119</f>
        <v>0</v>
      </c>
      <c r="K151" s="38">
        <f>[3]Calculations!K119</f>
        <v>0</v>
      </c>
      <c r="L151" s="38">
        <f>[3]Calculations!F119</f>
        <v>0</v>
      </c>
      <c r="M151" s="38">
        <f>[3]Calculations!J119</f>
        <v>0</v>
      </c>
      <c r="N151" s="38">
        <f>[3]Calculations!V119</f>
        <v>0</v>
      </c>
      <c r="O151" s="38">
        <f>[3]Calculations!W119</f>
        <v>0</v>
      </c>
      <c r="P151" s="38">
        <f>[3]Calculations!O119</f>
        <v>0.22528529999999999</v>
      </c>
      <c r="Q151" s="38">
        <f>[3]Calculations!S119</f>
        <v>10.906502978027405</v>
      </c>
      <c r="R151" s="38">
        <f>[3]Calculations!Q119</f>
        <v>0.1009273</v>
      </c>
      <c r="S151" s="38">
        <f>[3]Calculations!T119</f>
        <v>4.886088431043949</v>
      </c>
      <c r="T151" s="38">
        <f>[3]Calculations!R119</f>
        <v>3.3188799999999997E-2</v>
      </c>
      <c r="U151" s="38">
        <f>[3]Calculations!U119</f>
        <v>1.606734864801014</v>
      </c>
      <c r="V151" s="38">
        <f>[3]Calculations!X119</f>
        <v>1.0355058048900001</v>
      </c>
      <c r="W151" s="38">
        <f>[3]Calculations!Y119</f>
        <v>50.130865816799641</v>
      </c>
      <c r="X151" s="38" t="s">
        <v>1056</v>
      </c>
      <c r="Y151" s="73" t="s">
        <v>108</v>
      </c>
      <c r="Z151" s="74" t="s">
        <v>109</v>
      </c>
      <c r="AA151" s="74">
        <f>[3]Calculations!AA119</f>
        <v>0</v>
      </c>
      <c r="AB151" s="74">
        <f>[3]Calculations!AM119</f>
        <v>0</v>
      </c>
      <c r="AC151" s="74">
        <f>[3]Calculations!AB119</f>
        <v>8.8382410275800002E-2</v>
      </c>
      <c r="AD151" s="74">
        <f>[3]Calculations!AN119</f>
        <v>4.2787657289590255</v>
      </c>
      <c r="AE151" s="74">
        <f>[3]Calculations!AC119</f>
        <v>3.21466172811E-2</v>
      </c>
      <c r="AF151" s="74">
        <f>[3]Calculations!AO119</f>
        <v>1.5562807564888805</v>
      </c>
      <c r="AG151" s="74">
        <f>[3]Calculations!AD119</f>
        <v>0.293783766349</v>
      </c>
      <c r="AH151" s="74">
        <f>[3]Calculations!AP119</f>
        <v>14.222648004914106</v>
      </c>
      <c r="AI151" s="74">
        <f>[3]Calculations!AE119</f>
        <v>0.12704639205900001</v>
      </c>
      <c r="AJ151" s="74">
        <f>[3]Calculations!AQ119</f>
        <v>6.1505648763550971</v>
      </c>
      <c r="AK151" s="74">
        <f>[3]Calculations!AF119</f>
        <v>0</v>
      </c>
      <c r="AL151" s="74">
        <f>[3]Calculations!AR119</f>
        <v>0</v>
      </c>
      <c r="AM151" s="74">
        <f>[3]Calculations!AG119</f>
        <v>0</v>
      </c>
      <c r="AN151" s="74">
        <f>[3]Calculations!AS119</f>
        <v>0</v>
      </c>
      <c r="AO151" s="74">
        <f>[3]Calculations!AH119</f>
        <v>0</v>
      </c>
      <c r="AP151" s="74">
        <f>[3]Calculations!AT119</f>
        <v>0</v>
      </c>
      <c r="AQ151" s="74">
        <f>[3]Calculations!AI119</f>
        <v>1.67849819775</v>
      </c>
      <c r="AR151" s="74">
        <f>[3]Calculations!AU119</f>
        <v>81.25938795107362</v>
      </c>
      <c r="AS151" s="74">
        <f>[3]Calculations!AJ119</f>
        <v>0</v>
      </c>
      <c r="AT151" s="74">
        <f>[3]Calculations!AV119</f>
        <v>0</v>
      </c>
      <c r="AU151" s="74">
        <f>[3]Calculations!AK119</f>
        <v>1.4518129892</v>
      </c>
      <c r="AV151" s="74">
        <f>[3]Calculations!AW119</f>
        <v>70.285112656035125</v>
      </c>
      <c r="AW151" s="90"/>
      <c r="AX151" s="90"/>
      <c r="AY151" s="91" t="str">
        <f>[3]Calculations!D119</f>
        <v>Call for Sites 2018</v>
      </c>
    </row>
    <row r="152" spans="2:51" ht="25" x14ac:dyDescent="0.25">
      <c r="B152" s="32">
        <f>[3]Calculations!A120</f>
        <v>540</v>
      </c>
      <c r="C152" s="30" t="str">
        <f>[3]Calculations!B120</f>
        <v>Land South of Bullcote Lane, Heyside, Oldham</v>
      </c>
      <c r="D152" s="30" t="str">
        <f>[3]Calculations!C120</f>
        <v>Residential</v>
      </c>
      <c r="E152" s="38">
        <f>[3]Calculations!E120</f>
        <v>12.410622121999999</v>
      </c>
      <c r="F152" s="38">
        <f>[3]Calculations!I120</f>
        <v>12.043277064652997</v>
      </c>
      <c r="G152" s="38">
        <f>[3]Calculations!M120</f>
        <v>97.040075398832599</v>
      </c>
      <c r="H152" s="38">
        <f>[3]Calculations!H120</f>
        <v>0.201346418227</v>
      </c>
      <c r="I152" s="38">
        <f>[3]Calculations!L120</f>
        <v>1.622371676840263</v>
      </c>
      <c r="J152" s="38">
        <f>[3]Calculations!G120</f>
        <v>6.5769031323999999E-2</v>
      </c>
      <c r="K152" s="38">
        <f>[3]Calculations!K120</f>
        <v>0.52994145400183357</v>
      </c>
      <c r="L152" s="38">
        <f>[3]Calculations!F120</f>
        <v>0.100229607796</v>
      </c>
      <c r="M152" s="38">
        <f>[3]Calculations!J120</f>
        <v>0.80761147032529079</v>
      </c>
      <c r="N152" s="38">
        <f>[3]Calculations!V120</f>
        <v>0</v>
      </c>
      <c r="O152" s="38">
        <f>[3]Calculations!W120</f>
        <v>0</v>
      </c>
      <c r="P152" s="38">
        <f>[3]Calculations!O120</f>
        <v>1.5448760000000001</v>
      </c>
      <c r="Q152" s="38">
        <f>[3]Calculations!S120</f>
        <v>12.448014167327173</v>
      </c>
      <c r="R152" s="38">
        <f>[3]Calculations!Q120</f>
        <v>0.50991600000000004</v>
      </c>
      <c r="S152" s="38">
        <f>[3]Calculations!T120</f>
        <v>4.1087061952848014</v>
      </c>
      <c r="T152" s="38">
        <f>[3]Calculations!R120</f>
        <v>0.32079000000000002</v>
      </c>
      <c r="U152" s="38">
        <f>[3]Calculations!U120</f>
        <v>2.5848019289165496</v>
      </c>
      <c r="V152" s="38">
        <f>[3]Calculations!X120</f>
        <v>6.4001818148000003E-2</v>
      </c>
      <c r="W152" s="38">
        <f>[3]Calculations!Y120</f>
        <v>0.51570193273829179</v>
      </c>
      <c r="X152" s="38" t="s">
        <v>1056</v>
      </c>
      <c r="Y152" s="73" t="s">
        <v>108</v>
      </c>
      <c r="Z152" s="74" t="s">
        <v>109</v>
      </c>
      <c r="AA152" s="74">
        <f>[3]Calculations!AA120</f>
        <v>0.11355260159900001</v>
      </c>
      <c r="AB152" s="74">
        <f>[3]Calculations!AM120</f>
        <v>0.91496300896719873</v>
      </c>
      <c r="AC152" s="74">
        <f>[3]Calculations!AB120</f>
        <v>0.23766786993200001</v>
      </c>
      <c r="AD152" s="74">
        <f>[3]Calculations!AN120</f>
        <v>1.9150359071097018</v>
      </c>
      <c r="AE152" s="74">
        <f>[3]Calculations!AC120</f>
        <v>0.163267876294</v>
      </c>
      <c r="AF152" s="74">
        <f>[3]Calculations!AO120</f>
        <v>1.3155494921127211</v>
      </c>
      <c r="AG152" s="74">
        <f>[3]Calculations!AD120</f>
        <v>0.33409285186799997</v>
      </c>
      <c r="AH152" s="74">
        <f>[3]Calculations!AP120</f>
        <v>2.6919911716251672</v>
      </c>
      <c r="AI152" s="74">
        <f>[3]Calculations!AE120</f>
        <v>0.58336364864099999</v>
      </c>
      <c r="AJ152" s="74">
        <f>[3]Calculations!AQ120</f>
        <v>4.7005189820974875</v>
      </c>
      <c r="AK152" s="74">
        <f>[3]Calculations!AF120</f>
        <v>8.4364381335599994</v>
      </c>
      <c r="AL152" s="74">
        <f>[3]Calculations!AR120</f>
        <v>67.977560275604048</v>
      </c>
      <c r="AM152" s="74">
        <f>[3]Calculations!AG120</f>
        <v>0.45408694139200001</v>
      </c>
      <c r="AN152" s="74">
        <f>[3]Calculations!AS120</f>
        <v>3.6588572025495112</v>
      </c>
      <c r="AO152" s="74">
        <f>[3]Calculations!AH120</f>
        <v>3.28253166446</v>
      </c>
      <c r="AP152" s="74">
        <f>[3]Calculations!AT120</f>
        <v>26.449372418173446</v>
      </c>
      <c r="AQ152" s="74">
        <f>[3]Calculations!AI120</f>
        <v>9.0605586495400008</v>
      </c>
      <c r="AR152" s="74">
        <f>[3]Calculations!AU120</f>
        <v>73.006482354164774</v>
      </c>
      <c r="AS152" s="74">
        <f>[3]Calculations!AJ120</f>
        <v>0</v>
      </c>
      <c r="AT152" s="74">
        <f>[3]Calculations!AV120</f>
        <v>0</v>
      </c>
      <c r="AU152" s="74">
        <f>[3]Calculations!AK120</f>
        <v>0.37366246339699999</v>
      </c>
      <c r="AV152" s="74">
        <f>[3]Calculations!AW120</f>
        <v>3.0108278192969706</v>
      </c>
      <c r="AW152" s="90"/>
      <c r="AX152" s="90"/>
      <c r="AY152" s="91" t="str">
        <f>[3]Calculations!D120</f>
        <v>Call for Sites 2018</v>
      </c>
    </row>
    <row r="153" spans="2:51" x14ac:dyDescent="0.25">
      <c r="B153" s="32">
        <f>[3]Calculations!A121</f>
        <v>557</v>
      </c>
      <c r="C153" s="30" t="str">
        <f>[3]Calculations!B121</f>
        <v>1 Hanging Chadder Farm</v>
      </c>
      <c r="D153" s="30" t="str">
        <f>[3]Calculations!C121</f>
        <v>Residential</v>
      </c>
      <c r="E153" s="38">
        <f>[3]Calculations!E121</f>
        <v>0.70590020386200003</v>
      </c>
      <c r="F153" s="38">
        <f>[3]Calculations!I121</f>
        <v>0.70590020386200003</v>
      </c>
      <c r="G153" s="38">
        <f>[3]Calculations!M121</f>
        <v>100</v>
      </c>
      <c r="H153" s="38">
        <f>[3]Calculations!H121</f>
        <v>0</v>
      </c>
      <c r="I153" s="38">
        <f>[3]Calculations!L121</f>
        <v>0</v>
      </c>
      <c r="J153" s="38">
        <f>[3]Calculations!G121</f>
        <v>0</v>
      </c>
      <c r="K153" s="38">
        <f>[3]Calculations!K121</f>
        <v>0</v>
      </c>
      <c r="L153" s="38">
        <f>[3]Calculations!F121</f>
        <v>0</v>
      </c>
      <c r="M153" s="38">
        <f>[3]Calculations!J121</f>
        <v>0</v>
      </c>
      <c r="N153" s="38">
        <f>[3]Calculations!V121</f>
        <v>0</v>
      </c>
      <c r="O153" s="38">
        <f>[3]Calculations!W121</f>
        <v>0</v>
      </c>
      <c r="P153" s="38">
        <f>[3]Calculations!O121</f>
        <v>1.7599999999999998E-2</v>
      </c>
      <c r="Q153" s="38">
        <f>[3]Calculations!S121</f>
        <v>2.4932702815086181</v>
      </c>
      <c r="R153" s="38">
        <f>[3]Calculations!Q121</f>
        <v>1.2799999999999999E-2</v>
      </c>
      <c r="S153" s="38">
        <f>[3]Calculations!T121</f>
        <v>1.8132874774608132</v>
      </c>
      <c r="T153" s="38">
        <f>[3]Calculations!R121</f>
        <v>1.04E-2</v>
      </c>
      <c r="U153" s="38">
        <f>[3]Calculations!U121</f>
        <v>1.4732960754369109</v>
      </c>
      <c r="V153" s="38" t="str">
        <f>[3]Calculations!X121</f>
        <v>Not Modelled</v>
      </c>
      <c r="W153" s="38" t="str">
        <f>[3]Calculations!Y121</f>
        <v>N/A</v>
      </c>
      <c r="X153" s="38" t="s">
        <v>1056</v>
      </c>
      <c r="Y153" s="73" t="s">
        <v>105</v>
      </c>
      <c r="Z153" s="74" t="s">
        <v>1066</v>
      </c>
      <c r="AA153" s="74">
        <f>[3]Calculations!AA121</f>
        <v>0</v>
      </c>
      <c r="AB153" s="74">
        <f>[3]Calculations!AM121</f>
        <v>0</v>
      </c>
      <c r="AC153" s="74">
        <f>[3]Calculations!AB121</f>
        <v>1.2800000000000001E-2</v>
      </c>
      <c r="AD153" s="74">
        <f>[3]Calculations!AN121</f>
        <v>1.8132874774608134</v>
      </c>
      <c r="AE153" s="74">
        <f>[3]Calculations!AC121</f>
        <v>1.04E-2</v>
      </c>
      <c r="AF153" s="74">
        <f>[3]Calculations!AO121</f>
        <v>1.4732960754369109</v>
      </c>
      <c r="AG153" s="74">
        <f>[3]Calculations!AD121</f>
        <v>0</v>
      </c>
      <c r="AH153" s="74">
        <f>[3]Calculations!AP121</f>
        <v>0</v>
      </c>
      <c r="AI153" s="74">
        <f>[3]Calculations!AE121</f>
        <v>0</v>
      </c>
      <c r="AJ153" s="74">
        <f>[3]Calculations!AQ121</f>
        <v>0</v>
      </c>
      <c r="AK153" s="74">
        <f>[3]Calculations!AF121</f>
        <v>0.68861372890200001</v>
      </c>
      <c r="AL153" s="74">
        <f>[3]Calculations!AR121</f>
        <v>97.551144642624379</v>
      </c>
      <c r="AM153" s="74">
        <f>[3]Calculations!AG121</f>
        <v>1.44E-2</v>
      </c>
      <c r="AN153" s="74">
        <f>[3]Calculations!AS121</f>
        <v>2.0399484121434148</v>
      </c>
      <c r="AO153" s="74">
        <f>[3]Calculations!AH121</f>
        <v>0</v>
      </c>
      <c r="AP153" s="74">
        <f>[3]Calculations!AT121</f>
        <v>0</v>
      </c>
      <c r="AQ153" s="74">
        <f>[3]Calculations!AI121</f>
        <v>0.70590021388500002</v>
      </c>
      <c r="AR153" s="74">
        <f>[3]Calculations!AU121</f>
        <v>100.00000141988909</v>
      </c>
      <c r="AS153" s="74">
        <f>[3]Calculations!AJ121</f>
        <v>0</v>
      </c>
      <c r="AT153" s="74">
        <f>[3]Calculations!AV121</f>
        <v>0</v>
      </c>
      <c r="AU153" s="74">
        <f>[3]Calculations!AK121</f>
        <v>0</v>
      </c>
      <c r="AV153" s="74">
        <f>[3]Calculations!AW121</f>
        <v>0</v>
      </c>
      <c r="AW153" s="90"/>
      <c r="AX153" s="90"/>
      <c r="AY153" s="91" t="str">
        <f>[3]Calculations!D121</f>
        <v>Call for Sites 2018</v>
      </c>
    </row>
    <row r="154" spans="2:51" x14ac:dyDescent="0.25">
      <c r="B154" s="32">
        <f>[3]Calculations!A122</f>
        <v>586</v>
      </c>
      <c r="C154" s="30" t="str">
        <f>[3]Calculations!B122</f>
        <v>Higher Hill Farm</v>
      </c>
      <c r="D154" s="30" t="str">
        <f>[3]Calculations!C122</f>
        <v>Residential</v>
      </c>
      <c r="E154" s="38">
        <f>[3]Calculations!E122</f>
        <v>1.58509879046</v>
      </c>
      <c r="F154" s="38">
        <f>[3]Calculations!I122</f>
        <v>1.58509879046</v>
      </c>
      <c r="G154" s="38">
        <f>[3]Calculations!M122</f>
        <v>100</v>
      </c>
      <c r="H154" s="38">
        <f>[3]Calculations!H122</f>
        <v>0</v>
      </c>
      <c r="I154" s="38">
        <f>[3]Calculations!L122</f>
        <v>0</v>
      </c>
      <c r="J154" s="38">
        <f>[3]Calculations!G122</f>
        <v>0</v>
      </c>
      <c r="K154" s="38">
        <f>[3]Calculations!K122</f>
        <v>0</v>
      </c>
      <c r="L154" s="38">
        <f>[3]Calculations!F122</f>
        <v>0</v>
      </c>
      <c r="M154" s="38">
        <f>[3]Calculations!J122</f>
        <v>0</v>
      </c>
      <c r="N154" s="38">
        <f>[3]Calculations!V122</f>
        <v>0</v>
      </c>
      <c r="O154" s="38">
        <f>[3]Calculations!W122</f>
        <v>0</v>
      </c>
      <c r="P154" s="38">
        <f>[3]Calculations!O122</f>
        <v>0</v>
      </c>
      <c r="Q154" s="38">
        <f>[3]Calculations!S122</f>
        <v>0</v>
      </c>
      <c r="R154" s="38">
        <f>[3]Calculations!Q122</f>
        <v>0</v>
      </c>
      <c r="S154" s="38">
        <f>[3]Calculations!T122</f>
        <v>0</v>
      </c>
      <c r="T154" s="38">
        <f>[3]Calculations!R122</f>
        <v>0</v>
      </c>
      <c r="U154" s="38">
        <f>[3]Calculations!U122</f>
        <v>0</v>
      </c>
      <c r="V154" s="38" t="str">
        <f>[3]Calculations!X122</f>
        <v>Not Modelled</v>
      </c>
      <c r="W154" s="38" t="str">
        <f>[3]Calculations!Y122</f>
        <v>N/A</v>
      </c>
      <c r="X154" s="38" t="s">
        <v>1056</v>
      </c>
      <c r="Y154" s="73" t="s">
        <v>105</v>
      </c>
      <c r="Z154" s="74" t="s">
        <v>1066</v>
      </c>
      <c r="AA154" s="74">
        <f>[3]Calculations!AA122</f>
        <v>0</v>
      </c>
      <c r="AB154" s="74">
        <f>[3]Calculations!AM122</f>
        <v>0</v>
      </c>
      <c r="AC154" s="74">
        <f>[3]Calculations!AB122</f>
        <v>0</v>
      </c>
      <c r="AD154" s="74">
        <f>[3]Calculations!AN122</f>
        <v>0</v>
      </c>
      <c r="AE154" s="74">
        <f>[3]Calculations!AC122</f>
        <v>0</v>
      </c>
      <c r="AF154" s="74">
        <f>[3]Calculations!AO122</f>
        <v>0</v>
      </c>
      <c r="AG154" s="74">
        <f>[3]Calculations!AD122</f>
        <v>0</v>
      </c>
      <c r="AH154" s="74">
        <f>[3]Calculations!AP122</f>
        <v>0</v>
      </c>
      <c r="AI154" s="74">
        <f>[3]Calculations!AE122</f>
        <v>0</v>
      </c>
      <c r="AJ154" s="74">
        <f>[3]Calculations!AQ122</f>
        <v>0</v>
      </c>
      <c r="AK154" s="74">
        <f>[3]Calculations!AF122</f>
        <v>0</v>
      </c>
      <c r="AL154" s="74">
        <f>[3]Calculations!AR122</f>
        <v>0</v>
      </c>
      <c r="AM154" s="74">
        <f>[3]Calculations!AG122</f>
        <v>0</v>
      </c>
      <c r="AN154" s="74">
        <f>[3]Calculations!AS122</f>
        <v>0</v>
      </c>
      <c r="AO154" s="74">
        <f>[3]Calculations!AH122</f>
        <v>0</v>
      </c>
      <c r="AP154" s="74">
        <f>[3]Calculations!AT122</f>
        <v>0</v>
      </c>
      <c r="AQ154" s="74">
        <f>[3]Calculations!AI122</f>
        <v>0</v>
      </c>
      <c r="AR154" s="74">
        <f>[3]Calculations!AU122</f>
        <v>0</v>
      </c>
      <c r="AS154" s="74">
        <f>[3]Calculations!AJ122</f>
        <v>0</v>
      </c>
      <c r="AT154" s="74">
        <f>[3]Calculations!AV122</f>
        <v>0</v>
      </c>
      <c r="AU154" s="74">
        <f>[3]Calculations!AK122</f>
        <v>0</v>
      </c>
      <c r="AV154" s="74">
        <f>[3]Calculations!AW122</f>
        <v>0</v>
      </c>
      <c r="AW154" s="90"/>
      <c r="AX154" s="90"/>
      <c r="AY154" s="91" t="str">
        <f>[3]Calculations!D122</f>
        <v>Call for Sites 2018</v>
      </c>
    </row>
    <row r="155" spans="2:51" x14ac:dyDescent="0.25">
      <c r="B155" s="32">
        <f>[3]Calculations!A123</f>
        <v>589</v>
      </c>
      <c r="C155" s="30" t="str">
        <f>[3]Calculations!B123</f>
        <v>P &amp; D Northern Steels</v>
      </c>
      <c r="D155" s="30" t="str">
        <f>[3]Calculations!C123</f>
        <v>Residential</v>
      </c>
      <c r="E155" s="38">
        <f>[3]Calculations!E123</f>
        <v>1.87885462995</v>
      </c>
      <c r="F155" s="38">
        <f>[3]Calculations!I123</f>
        <v>1.4986569447689999</v>
      </c>
      <c r="G155" s="38">
        <f>[3]Calculations!M123</f>
        <v>79.764390543023652</v>
      </c>
      <c r="H155" s="38">
        <f>[3]Calculations!H123</f>
        <v>0.380197685181</v>
      </c>
      <c r="I155" s="38">
        <f>[3]Calculations!L123</f>
        <v>20.235609456976338</v>
      </c>
      <c r="J155" s="38">
        <f>[3]Calculations!G123</f>
        <v>0</v>
      </c>
      <c r="K155" s="38">
        <f>[3]Calculations!K123</f>
        <v>0</v>
      </c>
      <c r="L155" s="38">
        <f>[3]Calculations!F123</f>
        <v>0</v>
      </c>
      <c r="M155" s="38">
        <f>[3]Calculations!J123</f>
        <v>0</v>
      </c>
      <c r="N155" s="38">
        <f>[3]Calculations!V123</f>
        <v>0</v>
      </c>
      <c r="O155" s="38">
        <f>[3]Calculations!W123</f>
        <v>0</v>
      </c>
      <c r="P155" s="38">
        <f>[3]Calculations!O123</f>
        <v>5.3145499999999998E-2</v>
      </c>
      <c r="Q155" s="38">
        <f>[3]Calculations!S123</f>
        <v>2.8286115994729357</v>
      </c>
      <c r="R155" s="38">
        <f>[3]Calculations!Q123</f>
        <v>0</v>
      </c>
      <c r="S155" s="38">
        <f>[3]Calculations!T123</f>
        <v>0</v>
      </c>
      <c r="T155" s="38">
        <f>[3]Calculations!R123</f>
        <v>0</v>
      </c>
      <c r="U155" s="38">
        <f>[3]Calculations!U123</f>
        <v>0</v>
      </c>
      <c r="V155" s="38">
        <f>[3]Calculations!X123</f>
        <v>0.33623491872400002</v>
      </c>
      <c r="W155" s="38">
        <f>[3]Calculations!Y123</f>
        <v>17.895738891355734</v>
      </c>
      <c r="X155" s="38" t="s">
        <v>1056</v>
      </c>
      <c r="Y155" s="73" t="s">
        <v>105</v>
      </c>
      <c r="Z155" s="74" t="s">
        <v>1066</v>
      </c>
      <c r="AA155" s="74">
        <f>[3]Calculations!AA123</f>
        <v>0</v>
      </c>
      <c r="AB155" s="74">
        <f>[3]Calculations!AM123</f>
        <v>0</v>
      </c>
      <c r="AC155" s="74">
        <f>[3]Calculations!AB123</f>
        <v>0</v>
      </c>
      <c r="AD155" s="74">
        <f>[3]Calculations!AN123</f>
        <v>0</v>
      </c>
      <c r="AE155" s="74">
        <f>[3]Calculations!AC123</f>
        <v>0</v>
      </c>
      <c r="AF155" s="74">
        <f>[3]Calculations!AO123</f>
        <v>0</v>
      </c>
      <c r="AG155" s="74">
        <f>[3]Calculations!AD123</f>
        <v>0</v>
      </c>
      <c r="AH155" s="74">
        <f>[3]Calculations!AP123</f>
        <v>0</v>
      </c>
      <c r="AI155" s="74">
        <f>[3]Calculations!AE123</f>
        <v>0</v>
      </c>
      <c r="AJ155" s="74">
        <f>[3]Calculations!AQ123</f>
        <v>0</v>
      </c>
      <c r="AK155" s="74">
        <f>[3]Calculations!AF123</f>
        <v>0.19273859495099999</v>
      </c>
      <c r="AL155" s="74">
        <f>[3]Calculations!AR123</f>
        <v>10.258302684978302</v>
      </c>
      <c r="AM155" s="74">
        <f>[3]Calculations!AG123</f>
        <v>0</v>
      </c>
      <c r="AN155" s="74">
        <f>[3]Calculations!AS123</f>
        <v>0</v>
      </c>
      <c r="AO155" s="74">
        <f>[3]Calculations!AH123</f>
        <v>0</v>
      </c>
      <c r="AP155" s="74">
        <f>[3]Calculations!AT123</f>
        <v>0</v>
      </c>
      <c r="AQ155" s="74">
        <f>[3]Calculations!AI123</f>
        <v>0.17595571054299999</v>
      </c>
      <c r="AR155" s="74">
        <f>[3]Calculations!AU123</f>
        <v>9.3650518639476932</v>
      </c>
      <c r="AS155" s="74">
        <f>[3]Calculations!AJ123</f>
        <v>0</v>
      </c>
      <c r="AT155" s="74">
        <f>[3]Calculations!AV123</f>
        <v>0</v>
      </c>
      <c r="AU155" s="74">
        <f>[3]Calculations!AK123</f>
        <v>0</v>
      </c>
      <c r="AV155" s="74">
        <f>[3]Calculations!AW123</f>
        <v>0</v>
      </c>
      <c r="AW155" s="90"/>
      <c r="AX155" s="90"/>
      <c r="AY155" s="91" t="str">
        <f>[3]Calculations!D123</f>
        <v>Call for Sites 2018</v>
      </c>
    </row>
    <row r="156" spans="2:51" ht="25" x14ac:dyDescent="0.25">
      <c r="B156" s="32">
        <f>[3]Calculations!A124</f>
        <v>592</v>
      </c>
      <c r="C156" s="30" t="str">
        <f>[3]Calculations!B124</f>
        <v>Land at Hardman Fold</v>
      </c>
      <c r="D156" s="30" t="str">
        <f>[3]Calculations!C124</f>
        <v>Residential</v>
      </c>
      <c r="E156" s="38">
        <f>[3]Calculations!E124</f>
        <v>10.3700639177</v>
      </c>
      <c r="F156" s="38">
        <f>[3]Calculations!I124</f>
        <v>10.098453845402799</v>
      </c>
      <c r="G156" s="38">
        <f>[3]Calculations!M124</f>
        <v>97.380825475592232</v>
      </c>
      <c r="H156" s="38">
        <f>[3]Calculations!H124</f>
        <v>9.8566017194699998E-2</v>
      </c>
      <c r="I156" s="38">
        <f>[3]Calculations!L124</f>
        <v>0.9504861105673994</v>
      </c>
      <c r="J156" s="38">
        <f>[3]Calculations!G124</f>
        <v>0.16425705863699999</v>
      </c>
      <c r="K156" s="38">
        <f>[3]Calculations!K124</f>
        <v>1.5839541582442913</v>
      </c>
      <c r="L156" s="38">
        <f>[3]Calculations!F124</f>
        <v>8.7869964654999997E-3</v>
      </c>
      <c r="M156" s="38">
        <f>[3]Calculations!J124</f>
        <v>8.4734255596072422E-2</v>
      </c>
      <c r="N156" s="38">
        <f>[3]Calculations!V124</f>
        <v>0</v>
      </c>
      <c r="O156" s="38">
        <f>[3]Calculations!W124</f>
        <v>0</v>
      </c>
      <c r="P156" s="38">
        <f>[3]Calculations!O124</f>
        <v>1.025042</v>
      </c>
      <c r="Q156" s="38">
        <f>[3]Calculations!S124</f>
        <v>9.8846256699577459</v>
      </c>
      <c r="R156" s="38">
        <f>[3]Calculations!Q124</f>
        <v>0.35436200000000001</v>
      </c>
      <c r="S156" s="38">
        <f>[3]Calculations!T124</f>
        <v>3.4171631227379624</v>
      </c>
      <c r="T156" s="38">
        <f>[3]Calculations!R124</f>
        <v>0.178702</v>
      </c>
      <c r="U156" s="38">
        <f>[3]Calculations!U124</f>
        <v>1.7232487805112269</v>
      </c>
      <c r="V156" s="38" t="str">
        <f>[3]Calculations!X124</f>
        <v>Not Modelled</v>
      </c>
      <c r="W156" s="38" t="str">
        <f>[3]Calculations!Y124</f>
        <v>N/A</v>
      </c>
      <c r="X156" s="38" t="s">
        <v>1056</v>
      </c>
      <c r="Y156" s="73" t="s">
        <v>108</v>
      </c>
      <c r="Z156" s="74" t="s">
        <v>109</v>
      </c>
      <c r="AA156" s="74">
        <f>[3]Calculations!AA124</f>
        <v>0</v>
      </c>
      <c r="AB156" s="74">
        <f>[3]Calculations!AM124</f>
        <v>0</v>
      </c>
      <c r="AC156" s="74">
        <f>[3]Calculations!AB124</f>
        <v>0</v>
      </c>
      <c r="AD156" s="74">
        <f>[3]Calculations!AN124</f>
        <v>0</v>
      </c>
      <c r="AE156" s="74">
        <f>[3]Calculations!AC124</f>
        <v>0</v>
      </c>
      <c r="AF156" s="74">
        <f>[3]Calculations!AO124</f>
        <v>0</v>
      </c>
      <c r="AG156" s="74">
        <f>[3]Calculations!AD124</f>
        <v>0</v>
      </c>
      <c r="AH156" s="74">
        <f>[3]Calculations!AP124</f>
        <v>0</v>
      </c>
      <c r="AI156" s="74">
        <f>[3]Calculations!AE124</f>
        <v>0</v>
      </c>
      <c r="AJ156" s="74">
        <f>[3]Calculations!AQ124</f>
        <v>0</v>
      </c>
      <c r="AK156" s="74">
        <f>[3]Calculations!AF124</f>
        <v>7.1074499613800004</v>
      </c>
      <c r="AL156" s="74">
        <f>[3]Calculations!AR124</f>
        <v>68.538149984290342</v>
      </c>
      <c r="AM156" s="74">
        <f>[3]Calculations!AG124</f>
        <v>0.15919651454200001</v>
      </c>
      <c r="AN156" s="74">
        <f>[3]Calculations!AS124</f>
        <v>1.5351546124057891</v>
      </c>
      <c r="AO156" s="74">
        <f>[3]Calculations!AH124</f>
        <v>0</v>
      </c>
      <c r="AP156" s="74">
        <f>[3]Calculations!AT124</f>
        <v>0</v>
      </c>
      <c r="AQ156" s="74">
        <f>[3]Calculations!AI124</f>
        <v>10.3700639177</v>
      </c>
      <c r="AR156" s="74">
        <f>[3]Calculations!AU124</f>
        <v>100</v>
      </c>
      <c r="AS156" s="74">
        <f>[3]Calculations!AJ124</f>
        <v>0</v>
      </c>
      <c r="AT156" s="74">
        <f>[3]Calculations!AV124</f>
        <v>0</v>
      </c>
      <c r="AU156" s="74">
        <f>[3]Calculations!AK124</f>
        <v>0</v>
      </c>
      <c r="AV156" s="74">
        <f>[3]Calculations!AW124</f>
        <v>0</v>
      </c>
      <c r="AW156" s="90"/>
      <c r="AX156" s="90"/>
      <c r="AY156" s="91" t="str">
        <f>[3]Calculations!D124</f>
        <v>Call for Sites 2018</v>
      </c>
    </row>
    <row r="157" spans="2:51" x14ac:dyDescent="0.25">
      <c r="B157" s="32">
        <f>[3]Calculations!A125</f>
        <v>681</v>
      </c>
      <c r="C157" s="30" t="str">
        <f>[3]Calculations!B125</f>
        <v>Healds Green</v>
      </c>
      <c r="D157" s="30" t="str">
        <f>[3]Calculations!C125</f>
        <v>Residential</v>
      </c>
      <c r="E157" s="38">
        <f>[3]Calculations!E125</f>
        <v>0.38698379495099999</v>
      </c>
      <c r="F157" s="38">
        <f>[3]Calculations!I125</f>
        <v>0.38698379495099999</v>
      </c>
      <c r="G157" s="38">
        <f>[3]Calculations!M125</f>
        <v>100</v>
      </c>
      <c r="H157" s="38">
        <f>[3]Calculations!H125</f>
        <v>0</v>
      </c>
      <c r="I157" s="38">
        <f>[3]Calculations!L125</f>
        <v>0</v>
      </c>
      <c r="J157" s="38">
        <f>[3]Calculations!G125</f>
        <v>0</v>
      </c>
      <c r="K157" s="38">
        <f>[3]Calculations!K125</f>
        <v>0</v>
      </c>
      <c r="L157" s="38">
        <f>[3]Calculations!F125</f>
        <v>0</v>
      </c>
      <c r="M157" s="38">
        <f>[3]Calculations!J125</f>
        <v>0</v>
      </c>
      <c r="N157" s="38">
        <f>[3]Calculations!V125</f>
        <v>0</v>
      </c>
      <c r="O157" s="38">
        <f>[3]Calculations!W125</f>
        <v>0</v>
      </c>
      <c r="P157" s="38">
        <f>[3]Calculations!O125</f>
        <v>7.9614559399999989E-3</v>
      </c>
      <c r="Q157" s="38">
        <f>[3]Calculations!S125</f>
        <v>2.057309903896126</v>
      </c>
      <c r="R157" s="38">
        <f>[3]Calculations!Q125</f>
        <v>3.9359400000000001E-6</v>
      </c>
      <c r="S157" s="38">
        <f>[3]Calculations!T125</f>
        <v>1.0170813484575937E-3</v>
      </c>
      <c r="T157" s="38">
        <f>[3]Calculations!R125</f>
        <v>0</v>
      </c>
      <c r="U157" s="38">
        <f>[3]Calculations!U125</f>
        <v>0</v>
      </c>
      <c r="V157" s="38" t="str">
        <f>[3]Calculations!X125</f>
        <v>Not Modelled</v>
      </c>
      <c r="W157" s="38" t="str">
        <f>[3]Calculations!Y125</f>
        <v>N/A</v>
      </c>
      <c r="X157" s="38" t="s">
        <v>1056</v>
      </c>
      <c r="Y157" s="73" t="s">
        <v>105</v>
      </c>
      <c r="Z157" s="74" t="s">
        <v>1066</v>
      </c>
      <c r="AA157" s="74">
        <f>[3]Calculations!AA125</f>
        <v>0</v>
      </c>
      <c r="AB157" s="74">
        <f>[3]Calculations!AM125</f>
        <v>0</v>
      </c>
      <c r="AC157" s="74">
        <f>[3]Calculations!AB125</f>
        <v>0</v>
      </c>
      <c r="AD157" s="74">
        <f>[3]Calculations!AN125</f>
        <v>0</v>
      </c>
      <c r="AE157" s="74">
        <f>[3]Calculations!AC125</f>
        <v>0</v>
      </c>
      <c r="AF157" s="74">
        <f>[3]Calculations!AO125</f>
        <v>0</v>
      </c>
      <c r="AG157" s="74">
        <f>[3]Calculations!AD125</f>
        <v>0</v>
      </c>
      <c r="AH157" s="74">
        <f>[3]Calculations!AP125</f>
        <v>0</v>
      </c>
      <c r="AI157" s="74">
        <f>[3]Calculations!AE125</f>
        <v>0</v>
      </c>
      <c r="AJ157" s="74">
        <f>[3]Calculations!AQ125</f>
        <v>0</v>
      </c>
      <c r="AK157" s="74">
        <f>[3]Calculations!AF125</f>
        <v>0.384429037345</v>
      </c>
      <c r="AL157" s="74">
        <f>[3]Calculations!AR125</f>
        <v>99.339828272053751</v>
      </c>
      <c r="AM157" s="74">
        <f>[3]Calculations!AG125</f>
        <v>0</v>
      </c>
      <c r="AN157" s="74">
        <f>[3]Calculations!AS125</f>
        <v>0</v>
      </c>
      <c r="AO157" s="74">
        <f>[3]Calculations!AH125</f>
        <v>0</v>
      </c>
      <c r="AP157" s="74">
        <f>[3]Calculations!AT125</f>
        <v>0</v>
      </c>
      <c r="AQ157" s="74">
        <f>[3]Calculations!AI125</f>
        <v>0.38698379495099999</v>
      </c>
      <c r="AR157" s="74">
        <f>[3]Calculations!AU125</f>
        <v>100</v>
      </c>
      <c r="AS157" s="74">
        <f>[3]Calculations!AJ125</f>
        <v>0</v>
      </c>
      <c r="AT157" s="74">
        <f>[3]Calculations!AV125</f>
        <v>0</v>
      </c>
      <c r="AU157" s="74">
        <f>[3]Calculations!AK125</f>
        <v>0</v>
      </c>
      <c r="AV157" s="74">
        <f>[3]Calculations!AW125</f>
        <v>0</v>
      </c>
      <c r="AW157" s="90"/>
      <c r="AX157" s="90"/>
      <c r="AY157" s="91" t="str">
        <f>[3]Calculations!D125</f>
        <v>Call for Sites 2018</v>
      </c>
    </row>
    <row r="158" spans="2:51" ht="37.5" x14ac:dyDescent="0.25">
      <c r="B158" s="32">
        <f>[3]Calculations!A126</f>
        <v>687</v>
      </c>
      <c r="C158" s="30" t="str">
        <f>[3]Calculations!B126</f>
        <v>Land on the South West Side of Rochdale Road, Denshaw, Oldham - a site plan is attached.</v>
      </c>
      <c r="D158" s="30" t="str">
        <f>[3]Calculations!C126</f>
        <v>Residential</v>
      </c>
      <c r="E158" s="38">
        <f>[3]Calculations!E126</f>
        <v>1.6812667696100001</v>
      </c>
      <c r="F158" s="38">
        <f>[3]Calculations!I126</f>
        <v>1.6812667696100001</v>
      </c>
      <c r="G158" s="38">
        <f>[3]Calculations!M126</f>
        <v>100</v>
      </c>
      <c r="H158" s="38">
        <f>[3]Calculations!H126</f>
        <v>0</v>
      </c>
      <c r="I158" s="38">
        <f>[3]Calculations!L126</f>
        <v>0</v>
      </c>
      <c r="J158" s="38">
        <f>[3]Calculations!G126</f>
        <v>0</v>
      </c>
      <c r="K158" s="38">
        <f>[3]Calculations!K126</f>
        <v>0</v>
      </c>
      <c r="L158" s="38">
        <f>[3]Calculations!F126</f>
        <v>0</v>
      </c>
      <c r="M158" s="38">
        <f>[3]Calculations!J126</f>
        <v>0</v>
      </c>
      <c r="N158" s="38">
        <f>[3]Calculations!V126</f>
        <v>1.3913863359300001</v>
      </c>
      <c r="O158" s="38">
        <f>[3]Calculations!W126</f>
        <v>82.758213097422782</v>
      </c>
      <c r="P158" s="38">
        <f>[3]Calculations!O126</f>
        <v>0.70079219999999998</v>
      </c>
      <c r="Q158" s="38">
        <f>[3]Calculations!S126</f>
        <v>41.682391674377847</v>
      </c>
      <c r="R158" s="38">
        <f>[3]Calculations!Q126</f>
        <v>0.43317220000000001</v>
      </c>
      <c r="S158" s="38">
        <f>[3]Calculations!T126</f>
        <v>25.764632230284434</v>
      </c>
      <c r="T158" s="38">
        <f>[3]Calculations!R126</f>
        <v>0.37748500000000001</v>
      </c>
      <c r="U158" s="38">
        <f>[3]Calculations!U126</f>
        <v>22.452415453828571</v>
      </c>
      <c r="V158" s="38" t="str">
        <f>[3]Calculations!X126</f>
        <v>Not Modelled</v>
      </c>
      <c r="W158" s="38" t="str">
        <f>[3]Calculations!Y126</f>
        <v>N/A</v>
      </c>
      <c r="X158" s="38" t="s">
        <v>1056</v>
      </c>
      <c r="Y158" s="73" t="s">
        <v>108</v>
      </c>
      <c r="Z158" s="74" t="s">
        <v>109</v>
      </c>
      <c r="AA158" s="74">
        <f>[3]Calculations!AA126</f>
        <v>0</v>
      </c>
      <c r="AB158" s="74">
        <f>[3]Calculations!AM126</f>
        <v>0</v>
      </c>
      <c r="AC158" s="74">
        <f>[3]Calculations!AB126</f>
        <v>0</v>
      </c>
      <c r="AD158" s="74">
        <f>[3]Calculations!AN126</f>
        <v>0</v>
      </c>
      <c r="AE158" s="74">
        <f>[3]Calculations!AC126</f>
        <v>0</v>
      </c>
      <c r="AF158" s="74">
        <f>[3]Calculations!AO126</f>
        <v>0</v>
      </c>
      <c r="AG158" s="74">
        <f>[3]Calculations!AD126</f>
        <v>0</v>
      </c>
      <c r="AH158" s="74">
        <f>[3]Calculations!AP126</f>
        <v>0</v>
      </c>
      <c r="AI158" s="74">
        <f>[3]Calculations!AE126</f>
        <v>0.96600279331899996</v>
      </c>
      <c r="AJ158" s="74">
        <f>[3]Calculations!AQ126</f>
        <v>57.456842113347761</v>
      </c>
      <c r="AK158" s="74">
        <f>[3]Calculations!AF126</f>
        <v>0</v>
      </c>
      <c r="AL158" s="74">
        <f>[3]Calculations!AR126</f>
        <v>0</v>
      </c>
      <c r="AM158" s="74">
        <f>[3]Calculations!AG126</f>
        <v>0</v>
      </c>
      <c r="AN158" s="74">
        <f>[3]Calculations!AS126</f>
        <v>0</v>
      </c>
      <c r="AO158" s="74">
        <f>[3]Calculations!AH126</f>
        <v>0</v>
      </c>
      <c r="AP158" s="74">
        <f>[3]Calculations!AT126</f>
        <v>0</v>
      </c>
      <c r="AQ158" s="74">
        <f>[3]Calculations!AI126</f>
        <v>0</v>
      </c>
      <c r="AR158" s="74">
        <f>[3]Calculations!AU126</f>
        <v>0</v>
      </c>
      <c r="AS158" s="74">
        <f>[3]Calculations!AJ126</f>
        <v>0</v>
      </c>
      <c r="AT158" s="74">
        <f>[3]Calculations!AV126</f>
        <v>0</v>
      </c>
      <c r="AU158" s="74">
        <f>[3]Calculations!AK126</f>
        <v>0</v>
      </c>
      <c r="AV158" s="74">
        <f>[3]Calculations!AW126</f>
        <v>0</v>
      </c>
      <c r="AW158" s="90"/>
      <c r="AX158" s="90"/>
      <c r="AY158" s="91" t="str">
        <f>[3]Calculations!D126</f>
        <v>Call for Sites 2018</v>
      </c>
    </row>
    <row r="159" spans="2:51" ht="25" x14ac:dyDescent="0.25">
      <c r="B159" s="32">
        <f>[3]Calculations!A127</f>
        <v>695</v>
      </c>
      <c r="C159" s="30" t="str">
        <f>[3]Calculations!B127</f>
        <v>Land west of Failsworth Road, Woodhouses</v>
      </c>
      <c r="D159" s="30" t="str">
        <f>[3]Calculations!C127</f>
        <v>Residential</v>
      </c>
      <c r="E159" s="38">
        <f>[3]Calculations!E127</f>
        <v>9.8772038146500005</v>
      </c>
      <c r="F159" s="38">
        <f>[3]Calculations!I127</f>
        <v>9.8772038146500005</v>
      </c>
      <c r="G159" s="38">
        <f>[3]Calculations!M127</f>
        <v>100</v>
      </c>
      <c r="H159" s="38">
        <f>[3]Calculations!H127</f>
        <v>0</v>
      </c>
      <c r="I159" s="38">
        <f>[3]Calculations!L127</f>
        <v>0</v>
      </c>
      <c r="J159" s="38">
        <f>[3]Calculations!G127</f>
        <v>0</v>
      </c>
      <c r="K159" s="38">
        <f>[3]Calculations!K127</f>
        <v>0</v>
      </c>
      <c r="L159" s="38">
        <f>[3]Calculations!F127</f>
        <v>0</v>
      </c>
      <c r="M159" s="38">
        <f>[3]Calculations!J127</f>
        <v>0</v>
      </c>
      <c r="N159" s="38">
        <f>[3]Calculations!V127</f>
        <v>0</v>
      </c>
      <c r="O159" s="38">
        <f>[3]Calculations!W127</f>
        <v>0</v>
      </c>
      <c r="P159" s="38">
        <f>[3]Calculations!O127</f>
        <v>0.77462600000000004</v>
      </c>
      <c r="Q159" s="38">
        <f>[3]Calculations!S127</f>
        <v>7.8425636904552318</v>
      </c>
      <c r="R159" s="38">
        <f>[3]Calculations!Q127</f>
        <v>0.47327600000000003</v>
      </c>
      <c r="S159" s="38">
        <f>[3]Calculations!T127</f>
        <v>4.7915990079908113</v>
      </c>
      <c r="T159" s="38">
        <f>[3]Calculations!R127</f>
        <v>0.33968100000000001</v>
      </c>
      <c r="U159" s="38">
        <f>[3]Calculations!U127</f>
        <v>3.4390401005614626</v>
      </c>
      <c r="V159" s="38" t="str">
        <f>[3]Calculations!X127</f>
        <v>Not Modelled</v>
      </c>
      <c r="W159" s="38" t="str">
        <f>[3]Calculations!Y127</f>
        <v>N/A</v>
      </c>
      <c r="X159" s="38" t="s">
        <v>1056</v>
      </c>
      <c r="Y159" s="73" t="s">
        <v>105</v>
      </c>
      <c r="Z159" s="74" t="s">
        <v>1066</v>
      </c>
      <c r="AA159" s="74">
        <f>[3]Calculations!AA127</f>
        <v>0</v>
      </c>
      <c r="AB159" s="74">
        <f>[3]Calculations!AM127</f>
        <v>0</v>
      </c>
      <c r="AC159" s="74">
        <f>[3]Calculations!AB127</f>
        <v>0.22120000000000001</v>
      </c>
      <c r="AD159" s="74">
        <f>[3]Calculations!AN127</f>
        <v>2.2395002082665663</v>
      </c>
      <c r="AE159" s="74">
        <f>[3]Calculations!AC127</f>
        <v>0.17879999999999999</v>
      </c>
      <c r="AF159" s="74">
        <f>[3]Calculations!AO127</f>
        <v>1.8102289206060669</v>
      </c>
      <c r="AG159" s="74">
        <f>[3]Calculations!AD127</f>
        <v>0</v>
      </c>
      <c r="AH159" s="74">
        <f>[3]Calculations!AP127</f>
        <v>0</v>
      </c>
      <c r="AI159" s="74">
        <f>[3]Calculations!AE127</f>
        <v>1.56484622044</v>
      </c>
      <c r="AJ159" s="74">
        <f>[3]Calculations!AQ127</f>
        <v>15.843008302805286</v>
      </c>
      <c r="AK159" s="74">
        <f>[3]Calculations!AF127</f>
        <v>9.3140919482500006</v>
      </c>
      <c r="AL159" s="74">
        <f>[3]Calculations!AR127</f>
        <v>94.298873679565204</v>
      </c>
      <c r="AM159" s="74">
        <f>[3]Calculations!AG127</f>
        <v>0.18991468260399999</v>
      </c>
      <c r="AN159" s="74">
        <f>[3]Calculations!AS127</f>
        <v>1.9227575553550491</v>
      </c>
      <c r="AO159" s="74">
        <f>[3]Calculations!AH127</f>
        <v>0.57558294307400004</v>
      </c>
      <c r="AP159" s="74">
        <f>[3]Calculations!AT127</f>
        <v>5.8273875266225419</v>
      </c>
      <c r="AQ159" s="74">
        <f>[3]Calculations!AI127</f>
        <v>6.1219229530800003</v>
      </c>
      <c r="AR159" s="74">
        <f>[3]Calculations!AU127</f>
        <v>61.980324269505125</v>
      </c>
      <c r="AS159" s="74">
        <f>[3]Calculations!AJ127</f>
        <v>0</v>
      </c>
      <c r="AT159" s="74">
        <f>[3]Calculations!AV127</f>
        <v>0</v>
      </c>
      <c r="AU159" s="74">
        <f>[3]Calculations!AK127</f>
        <v>0</v>
      </c>
      <c r="AV159" s="74">
        <f>[3]Calculations!AW127</f>
        <v>0</v>
      </c>
      <c r="AW159" s="90"/>
      <c r="AX159" s="90"/>
      <c r="AY159" s="91" t="str">
        <f>[3]Calculations!D127</f>
        <v>Call for Sites 2018</v>
      </c>
    </row>
    <row r="160" spans="2:51" ht="25" x14ac:dyDescent="0.25">
      <c r="B160" s="32">
        <f>[3]Calculations!A128</f>
        <v>698</v>
      </c>
      <c r="C160" s="30" t="str">
        <f>[3]Calculations!B128</f>
        <v>Land at 11 Thorp, Royton</v>
      </c>
      <c r="D160" s="30" t="str">
        <f>[3]Calculations!C128</f>
        <v>Residential</v>
      </c>
      <c r="E160" s="38">
        <f>[3]Calculations!E128</f>
        <v>9.1816472539099997E-2</v>
      </c>
      <c r="F160" s="38">
        <f>[3]Calculations!I128</f>
        <v>9.1816472539099997E-2</v>
      </c>
      <c r="G160" s="38">
        <f>[3]Calculations!M128</f>
        <v>100</v>
      </c>
      <c r="H160" s="38">
        <f>[3]Calculations!H128</f>
        <v>0</v>
      </c>
      <c r="I160" s="38">
        <f>[3]Calculations!L128</f>
        <v>0</v>
      </c>
      <c r="J160" s="38">
        <f>[3]Calculations!G128</f>
        <v>0</v>
      </c>
      <c r="K160" s="38">
        <f>[3]Calculations!K128</f>
        <v>0</v>
      </c>
      <c r="L160" s="38">
        <f>[3]Calculations!F128</f>
        <v>0</v>
      </c>
      <c r="M160" s="38">
        <f>[3]Calculations!J128</f>
        <v>0</v>
      </c>
      <c r="N160" s="38">
        <f>[3]Calculations!V128</f>
        <v>0</v>
      </c>
      <c r="O160" s="38">
        <f>[3]Calculations!W128</f>
        <v>0</v>
      </c>
      <c r="P160" s="38">
        <f>[3]Calculations!O128</f>
        <v>0</v>
      </c>
      <c r="Q160" s="38">
        <f>[3]Calculations!S128</f>
        <v>0</v>
      </c>
      <c r="R160" s="38">
        <f>[3]Calculations!Q128</f>
        <v>0</v>
      </c>
      <c r="S160" s="38">
        <f>[3]Calculations!T128</f>
        <v>0</v>
      </c>
      <c r="T160" s="38">
        <f>[3]Calculations!R128</f>
        <v>0</v>
      </c>
      <c r="U160" s="38">
        <f>[3]Calculations!U128</f>
        <v>0</v>
      </c>
      <c r="V160" s="38" t="str">
        <f>[3]Calculations!X128</f>
        <v>Not Modelled</v>
      </c>
      <c r="W160" s="38" t="str">
        <f>[3]Calculations!Y128</f>
        <v>N/A</v>
      </c>
      <c r="X160" s="38" t="s">
        <v>1056</v>
      </c>
      <c r="Y160" s="73" t="s">
        <v>106</v>
      </c>
      <c r="Z160" s="74" t="s">
        <v>1090</v>
      </c>
      <c r="AA160" s="74">
        <f>[3]Calculations!AA128</f>
        <v>0</v>
      </c>
      <c r="AB160" s="74">
        <f>[3]Calculations!AM128</f>
        <v>0</v>
      </c>
      <c r="AC160" s="74">
        <f>[3]Calculations!AB128</f>
        <v>0</v>
      </c>
      <c r="AD160" s="74">
        <f>[3]Calculations!AN128</f>
        <v>0</v>
      </c>
      <c r="AE160" s="74">
        <f>[3]Calculations!AC128</f>
        <v>0</v>
      </c>
      <c r="AF160" s="74">
        <f>[3]Calculations!AO128</f>
        <v>0</v>
      </c>
      <c r="AG160" s="74">
        <f>[3]Calculations!AD128</f>
        <v>0</v>
      </c>
      <c r="AH160" s="74">
        <f>[3]Calculations!AP128</f>
        <v>0</v>
      </c>
      <c r="AI160" s="74">
        <f>[3]Calculations!AE128</f>
        <v>0</v>
      </c>
      <c r="AJ160" s="74">
        <f>[3]Calculations!AQ128</f>
        <v>0</v>
      </c>
      <c r="AK160" s="74">
        <f>[3]Calculations!AF128</f>
        <v>0</v>
      </c>
      <c r="AL160" s="74">
        <f>[3]Calculations!AR128</f>
        <v>0</v>
      </c>
      <c r="AM160" s="74">
        <f>[3]Calculations!AG128</f>
        <v>0</v>
      </c>
      <c r="AN160" s="74">
        <f>[3]Calculations!AS128</f>
        <v>0</v>
      </c>
      <c r="AO160" s="74">
        <f>[3]Calculations!AH128</f>
        <v>0</v>
      </c>
      <c r="AP160" s="74">
        <f>[3]Calculations!AT128</f>
        <v>0</v>
      </c>
      <c r="AQ160" s="74">
        <f>[3]Calculations!AI128</f>
        <v>9.1816472539099997E-2</v>
      </c>
      <c r="AR160" s="74">
        <f>[3]Calculations!AU128</f>
        <v>100</v>
      </c>
      <c r="AS160" s="74">
        <f>[3]Calculations!AJ128</f>
        <v>0</v>
      </c>
      <c r="AT160" s="74">
        <f>[3]Calculations!AV128</f>
        <v>0</v>
      </c>
      <c r="AU160" s="74">
        <f>[3]Calculations!AK128</f>
        <v>0</v>
      </c>
      <c r="AV160" s="74">
        <f>[3]Calculations!AW128</f>
        <v>0</v>
      </c>
      <c r="AW160" s="90"/>
      <c r="AX160" s="90"/>
      <c r="AY160" s="91" t="str">
        <f>[3]Calculations!D128</f>
        <v>Call for Sites 2018</v>
      </c>
    </row>
    <row r="161" spans="2:51" ht="25" x14ac:dyDescent="0.25">
      <c r="B161" s="32">
        <f>[3]Calculations!A129</f>
        <v>718</v>
      </c>
      <c r="C161" s="30" t="str">
        <f>[3]Calculations!B129</f>
        <v>Land at Stakehill Industrial and Distribution Park, Rochdale</v>
      </c>
      <c r="D161" s="30" t="str">
        <f>[3]Calculations!C129</f>
        <v>Residential / Industry and warehousing / Other use</v>
      </c>
      <c r="E161" s="38">
        <f>[3]Calculations!E129</f>
        <v>71.537287820100005</v>
      </c>
      <c r="F161" s="38">
        <f>[3]Calculations!I129</f>
        <v>71.537287820100005</v>
      </c>
      <c r="G161" s="38">
        <f>[3]Calculations!M129</f>
        <v>100</v>
      </c>
      <c r="H161" s="38">
        <f>[3]Calculations!H129</f>
        <v>0</v>
      </c>
      <c r="I161" s="38">
        <f>[3]Calculations!L129</f>
        <v>0</v>
      </c>
      <c r="J161" s="38">
        <f>[3]Calculations!G129</f>
        <v>0</v>
      </c>
      <c r="K161" s="38">
        <f>[3]Calculations!K129</f>
        <v>0</v>
      </c>
      <c r="L161" s="38">
        <f>[3]Calculations!F129</f>
        <v>0</v>
      </c>
      <c r="M161" s="38">
        <f>[3]Calculations!J129</f>
        <v>0</v>
      </c>
      <c r="N161" s="38">
        <f>[3]Calculations!V129</f>
        <v>0</v>
      </c>
      <c r="O161" s="38">
        <f>[3]Calculations!W129</f>
        <v>0</v>
      </c>
      <c r="P161" s="38">
        <f>[3]Calculations!O129</f>
        <v>5.73264</v>
      </c>
      <c r="Q161" s="38">
        <f>[3]Calculations!S129</f>
        <v>8.0134992179411171</v>
      </c>
      <c r="R161" s="38">
        <f>[3]Calculations!Q129</f>
        <v>2.91439</v>
      </c>
      <c r="S161" s="38">
        <f>[3]Calculations!T129</f>
        <v>4.0739453350943737</v>
      </c>
      <c r="T161" s="38">
        <f>[3]Calculations!R129</f>
        <v>1.76356</v>
      </c>
      <c r="U161" s="38">
        <f>[3]Calculations!U129</f>
        <v>2.4652318444542543</v>
      </c>
      <c r="V161" s="38" t="str">
        <f>[3]Calculations!X129</f>
        <v>Not Modelled</v>
      </c>
      <c r="W161" s="38" t="str">
        <f>[3]Calculations!Y129</f>
        <v>N/A</v>
      </c>
      <c r="X161" s="38" t="s">
        <v>1056</v>
      </c>
      <c r="Y161" s="73" t="s">
        <v>105</v>
      </c>
      <c r="Z161" s="74" t="s">
        <v>1066</v>
      </c>
      <c r="AA161" s="74">
        <f>[3]Calculations!AA129</f>
        <v>0</v>
      </c>
      <c r="AB161" s="74">
        <f>[3]Calculations!AM129</f>
        <v>0</v>
      </c>
      <c r="AC161" s="74">
        <f>[3]Calculations!AB129</f>
        <v>1.4369979660800001</v>
      </c>
      <c r="AD161" s="74">
        <f>[3]Calculations!AN129</f>
        <v>2.0087397913291358</v>
      </c>
      <c r="AE161" s="74">
        <f>[3]Calculations!AC129</f>
        <v>1.4756876738</v>
      </c>
      <c r="AF161" s="74">
        <f>[3]Calculations!AO129</f>
        <v>2.0628230657989421</v>
      </c>
      <c r="AG161" s="74">
        <f>[3]Calculations!AD129</f>
        <v>0</v>
      </c>
      <c r="AH161" s="74">
        <f>[3]Calculations!AP129</f>
        <v>0</v>
      </c>
      <c r="AI161" s="74">
        <f>[3]Calculations!AE129</f>
        <v>7.3531971518099999</v>
      </c>
      <c r="AJ161" s="74">
        <f>[3]Calculations!AQ129</f>
        <v>10.278831328218113</v>
      </c>
      <c r="AK161" s="74">
        <f>[3]Calculations!AF129</f>
        <v>49.0249334385</v>
      </c>
      <c r="AL161" s="74">
        <f>[3]Calculations!AR129</f>
        <v>68.530601218467424</v>
      </c>
      <c r="AM161" s="74">
        <f>[3]Calculations!AG129</f>
        <v>2.0857389283500001</v>
      </c>
      <c r="AN161" s="74">
        <f>[3]Calculations!AS129</f>
        <v>2.9155968752899311</v>
      </c>
      <c r="AO161" s="74">
        <f>[3]Calculations!AH129</f>
        <v>3.9469442862699999</v>
      </c>
      <c r="AP161" s="74">
        <f>[3]Calculations!AT129</f>
        <v>5.5173244702757902</v>
      </c>
      <c r="AQ161" s="74">
        <f>[3]Calculations!AI129</f>
        <v>56.776223028799997</v>
      </c>
      <c r="AR161" s="74">
        <f>[3]Calculations!AU129</f>
        <v>79.365914977905334</v>
      </c>
      <c r="AS161" s="74">
        <f>[3]Calculations!AJ129</f>
        <v>0</v>
      </c>
      <c r="AT161" s="74">
        <f>[3]Calculations!AV129</f>
        <v>0</v>
      </c>
      <c r="AU161" s="74">
        <f>[3]Calculations!AK129</f>
        <v>0</v>
      </c>
      <c r="AV161" s="74">
        <f>[3]Calculations!AW129</f>
        <v>0</v>
      </c>
      <c r="AW161" s="90"/>
      <c r="AX161" s="90"/>
      <c r="AY161" s="91" t="str">
        <f>[3]Calculations!D129</f>
        <v>Call for Sites 2018</v>
      </c>
    </row>
    <row r="162" spans="2:51" ht="25" x14ac:dyDescent="0.25">
      <c r="B162" s="32">
        <f>[3]Calculations!A130</f>
        <v>763</v>
      </c>
      <c r="C162" s="30" t="str">
        <f>[3]Calculations!B130</f>
        <v>Land at Lower Turf Lane, Scouthead, Oldham</v>
      </c>
      <c r="D162" s="30" t="str">
        <f>[3]Calculations!C130</f>
        <v>Residential</v>
      </c>
      <c r="E162" s="38">
        <f>[3]Calculations!E130</f>
        <v>3.2002233823399999</v>
      </c>
      <c r="F162" s="38">
        <f>[3]Calculations!I130</f>
        <v>3.2002233823399999</v>
      </c>
      <c r="G162" s="38">
        <f>[3]Calculations!M130</f>
        <v>100</v>
      </c>
      <c r="H162" s="38">
        <f>[3]Calculations!H130</f>
        <v>0</v>
      </c>
      <c r="I162" s="38">
        <f>[3]Calculations!L130</f>
        <v>0</v>
      </c>
      <c r="J162" s="38">
        <f>[3]Calculations!G130</f>
        <v>0</v>
      </c>
      <c r="K162" s="38">
        <f>[3]Calculations!K130</f>
        <v>0</v>
      </c>
      <c r="L162" s="38">
        <f>[3]Calculations!F130</f>
        <v>0</v>
      </c>
      <c r="M162" s="38">
        <f>[3]Calculations!J130</f>
        <v>0</v>
      </c>
      <c r="N162" s="38">
        <f>[3]Calculations!V130</f>
        <v>0</v>
      </c>
      <c r="O162" s="38">
        <f>[3]Calculations!W130</f>
        <v>0</v>
      </c>
      <c r="P162" s="38">
        <f>[3]Calculations!O130</f>
        <v>0.25291649999999999</v>
      </c>
      <c r="Q162" s="38">
        <f>[3]Calculations!S130</f>
        <v>7.9030889342189523</v>
      </c>
      <c r="R162" s="38">
        <f>[3]Calculations!Q130</f>
        <v>6.3682500000000003E-2</v>
      </c>
      <c r="S162" s="38">
        <f>[3]Calculations!T130</f>
        <v>1.9899392133506451</v>
      </c>
      <c r="T162" s="38">
        <f>[3]Calculations!R130</f>
        <v>1.6233899999999999E-2</v>
      </c>
      <c r="U162" s="38">
        <f>[3]Calculations!U130</f>
        <v>0.50727396373592482</v>
      </c>
      <c r="V162" s="38" t="str">
        <f>[3]Calculations!X130</f>
        <v>Not Modelled</v>
      </c>
      <c r="W162" s="38" t="str">
        <f>[3]Calculations!Y130</f>
        <v>N/A</v>
      </c>
      <c r="X162" s="38" t="s">
        <v>1056</v>
      </c>
      <c r="Y162" s="73" t="s">
        <v>105</v>
      </c>
      <c r="Z162" s="74" t="s">
        <v>1066</v>
      </c>
      <c r="AA162" s="74">
        <f>[3]Calculations!AA130</f>
        <v>0</v>
      </c>
      <c r="AB162" s="74">
        <f>[3]Calculations!AM130</f>
        <v>0</v>
      </c>
      <c r="AC162" s="74">
        <f>[3]Calculations!AB130</f>
        <v>2.8000000000000001E-2</v>
      </c>
      <c r="AD162" s="74">
        <f>[3]Calculations!AN130</f>
        <v>0.87493892315499644</v>
      </c>
      <c r="AE162" s="74">
        <f>[3]Calculations!AC130</f>
        <v>1.62339345623E-2</v>
      </c>
      <c r="AF162" s="74">
        <f>[3]Calculations!AO130</f>
        <v>0.50727504373240861</v>
      </c>
      <c r="AG162" s="74">
        <f>[3]Calculations!AD130</f>
        <v>0</v>
      </c>
      <c r="AH162" s="74">
        <f>[3]Calculations!AP130</f>
        <v>0</v>
      </c>
      <c r="AI162" s="74">
        <f>[3]Calculations!AE130</f>
        <v>5.1099972093800001E-3</v>
      </c>
      <c r="AJ162" s="74">
        <f>[3]Calculations!AQ130</f>
        <v>0.15967626627499909</v>
      </c>
      <c r="AK162" s="74">
        <f>[3]Calculations!AF130</f>
        <v>0</v>
      </c>
      <c r="AL162" s="74">
        <f>[3]Calculations!AR130</f>
        <v>0</v>
      </c>
      <c r="AM162" s="74">
        <f>[3]Calculations!AG130</f>
        <v>0</v>
      </c>
      <c r="AN162" s="74">
        <f>[3]Calculations!AS130</f>
        <v>0</v>
      </c>
      <c r="AO162" s="74">
        <f>[3]Calculations!AH130</f>
        <v>0</v>
      </c>
      <c r="AP162" s="74">
        <f>[3]Calculations!AT130</f>
        <v>0</v>
      </c>
      <c r="AQ162" s="74">
        <f>[3]Calculations!AI130</f>
        <v>3.2002233823399999</v>
      </c>
      <c r="AR162" s="74">
        <f>[3]Calculations!AU130</f>
        <v>100</v>
      </c>
      <c r="AS162" s="74">
        <f>[3]Calculations!AJ130</f>
        <v>0</v>
      </c>
      <c r="AT162" s="74">
        <f>[3]Calculations!AV130</f>
        <v>0</v>
      </c>
      <c r="AU162" s="74">
        <f>[3]Calculations!AK130</f>
        <v>0</v>
      </c>
      <c r="AV162" s="74">
        <f>[3]Calculations!AW130</f>
        <v>0</v>
      </c>
      <c r="AW162" s="90"/>
      <c r="AX162" s="90"/>
      <c r="AY162" s="91" t="str">
        <f>[3]Calculations!D130</f>
        <v>Call for Sites 2018</v>
      </c>
    </row>
    <row r="163" spans="2:51" ht="37.5" x14ac:dyDescent="0.25">
      <c r="B163" s="32">
        <f>[3]Calculations!A131</f>
        <v>765</v>
      </c>
      <c r="C163" s="30" t="str">
        <f>[3]Calculations!B131</f>
        <v>Bottom Field Farm 1</v>
      </c>
      <c r="D163" s="30" t="str">
        <f>[3]Calculations!C131</f>
        <v>Residential / Offices / Industry and warehousing / Other Use</v>
      </c>
      <c r="E163" s="38">
        <f>[3]Calculations!E131</f>
        <v>9.2197492911799994</v>
      </c>
      <c r="F163" s="38">
        <f>[3]Calculations!I131</f>
        <v>8.9358565757361301</v>
      </c>
      <c r="G163" s="38">
        <f>[3]Calculations!M131</f>
        <v>96.92081957461194</v>
      </c>
      <c r="H163" s="38">
        <f>[3]Calculations!H131</f>
        <v>6.0076925822999998E-2</v>
      </c>
      <c r="I163" s="38">
        <f>[3]Calculations!L131</f>
        <v>0.65161127407739938</v>
      </c>
      <c r="J163" s="38">
        <f>[3]Calculations!G131</f>
        <v>0.22216860495599999</v>
      </c>
      <c r="K163" s="38">
        <f>[3]Calculations!K131</f>
        <v>2.4097033220690269</v>
      </c>
      <c r="L163" s="38">
        <f>[3]Calculations!F131</f>
        <v>1.6471846648700001E-3</v>
      </c>
      <c r="M163" s="38">
        <f>[3]Calculations!J131</f>
        <v>1.7865829241645068E-2</v>
      </c>
      <c r="N163" s="38">
        <f>[3]Calculations!V131</f>
        <v>0</v>
      </c>
      <c r="O163" s="38">
        <f>[3]Calculations!W131</f>
        <v>0</v>
      </c>
      <c r="P163" s="38">
        <f>[3]Calculations!O131</f>
        <v>1.1494800000000001</v>
      </c>
      <c r="Q163" s="38">
        <f>[3]Calculations!S131</f>
        <v>12.467584135933512</v>
      </c>
      <c r="R163" s="38">
        <f>[3]Calculations!Q131</f>
        <v>0.57359099999999996</v>
      </c>
      <c r="S163" s="38">
        <f>[3]Calculations!T131</f>
        <v>6.2213296900461419</v>
      </c>
      <c r="T163" s="38">
        <f>[3]Calculations!R131</f>
        <v>0.25020100000000001</v>
      </c>
      <c r="U163" s="38">
        <f>[3]Calculations!U131</f>
        <v>2.7137505814757112</v>
      </c>
      <c r="V163" s="38" t="str">
        <f>[3]Calculations!X131</f>
        <v>Not Modelled</v>
      </c>
      <c r="W163" s="38" t="str">
        <f>[3]Calculations!Y131</f>
        <v>N/A</v>
      </c>
      <c r="X163" s="38" t="s">
        <v>1056</v>
      </c>
      <c r="Y163" s="73" t="s">
        <v>108</v>
      </c>
      <c r="Z163" s="74" t="s">
        <v>109</v>
      </c>
      <c r="AA163" s="74">
        <f>[3]Calculations!AA131</f>
        <v>8.1896298864999995E-2</v>
      </c>
      <c r="AB163" s="74">
        <f>[3]Calculations!AM131</f>
        <v>0.88827034530478444</v>
      </c>
      <c r="AC163" s="74">
        <f>[3]Calculations!AB131</f>
        <v>0.232663661996</v>
      </c>
      <c r="AD163" s="74">
        <f>[3]Calculations!AN131</f>
        <v>2.5235356694414226</v>
      </c>
      <c r="AE163" s="74">
        <f>[3]Calculations!AC131</f>
        <v>5.0215474941499999E-2</v>
      </c>
      <c r="AF163" s="74">
        <f>[3]Calculations!AO131</f>
        <v>0.54465119772332893</v>
      </c>
      <c r="AG163" s="74">
        <f>[3]Calculations!AD131</f>
        <v>0.27873479041299998</v>
      </c>
      <c r="AH163" s="74">
        <f>[3]Calculations!AP131</f>
        <v>3.0232361164055668</v>
      </c>
      <c r="AI163" s="74">
        <f>[3]Calculations!AE131</f>
        <v>3.1805088178799998</v>
      </c>
      <c r="AJ163" s="74">
        <f>[3]Calculations!AQ131</f>
        <v>34.496695272642704</v>
      </c>
      <c r="AK163" s="74">
        <f>[3]Calculations!AF131</f>
        <v>7.6048941876600002</v>
      </c>
      <c r="AL163" s="74">
        <f>[3]Calculations!AR131</f>
        <v>82.48482629495318</v>
      </c>
      <c r="AM163" s="74">
        <f>[3]Calculations!AG131</f>
        <v>0.14135144532800001</v>
      </c>
      <c r="AN163" s="74">
        <f>[3]Calculations!AS131</f>
        <v>1.5331376251545448</v>
      </c>
      <c r="AO163" s="74">
        <f>[3]Calculations!AH131</f>
        <v>0.85820031332500002</v>
      </c>
      <c r="AP163" s="74">
        <f>[3]Calculations!AT131</f>
        <v>9.3082825380728149</v>
      </c>
      <c r="AQ163" s="74">
        <f>[3]Calculations!AI131</f>
        <v>5.4992297476500003</v>
      </c>
      <c r="AR163" s="74">
        <f>[3]Calculations!AU131</f>
        <v>59.64619615970247</v>
      </c>
      <c r="AS163" s="74">
        <f>[3]Calculations!AJ131</f>
        <v>2.0900767305800001E-2</v>
      </c>
      <c r="AT163" s="74">
        <f>[3]Calculations!AV131</f>
        <v>0.22669561444360048</v>
      </c>
      <c r="AU163" s="74">
        <f>[3]Calculations!AK131</f>
        <v>0.51421309522299996</v>
      </c>
      <c r="AV163" s="74">
        <f>[3]Calculations!AW131</f>
        <v>5.5773001952983456</v>
      </c>
      <c r="AW163" s="90"/>
      <c r="AX163" s="90"/>
      <c r="AY163" s="91" t="str">
        <f>[3]Calculations!D131</f>
        <v>Call for Sites 2018</v>
      </c>
    </row>
    <row r="164" spans="2:51" ht="25" x14ac:dyDescent="0.25">
      <c r="B164" s="32">
        <f>[3]Calculations!A132</f>
        <v>766</v>
      </c>
      <c r="C164" s="30" t="str">
        <f>[3]Calculations!B132</f>
        <v>Bottom Field Farm 2</v>
      </c>
      <c r="D164" s="30" t="str">
        <f>[3]Calculations!C132</f>
        <v>Residential / Industry and warehousing / Other use</v>
      </c>
      <c r="E164" s="38">
        <f>[3]Calculations!E132</f>
        <v>10.6354851419</v>
      </c>
      <c r="F164" s="38">
        <f>[3]Calculations!I132</f>
        <v>10.034062193539201</v>
      </c>
      <c r="G164" s="38">
        <f>[3]Calculations!M132</f>
        <v>94.345129156436798</v>
      </c>
      <c r="H164" s="38">
        <f>[3]Calculations!H132</f>
        <v>0.10709437644</v>
      </c>
      <c r="I164" s="38">
        <f>[3]Calculations!L132</f>
        <v>1.0069533736461775</v>
      </c>
      <c r="J164" s="38">
        <f>[3]Calculations!G132</f>
        <v>0.43337448866599998</v>
      </c>
      <c r="K164" s="38">
        <f>[3]Calculations!K132</f>
        <v>4.0747975563301742</v>
      </c>
      <c r="L164" s="38">
        <f>[3]Calculations!F132</f>
        <v>6.09540832548E-2</v>
      </c>
      <c r="M164" s="38">
        <f>[3]Calculations!J132</f>
        <v>0.57311991358685421</v>
      </c>
      <c r="N164" s="38">
        <f>[3]Calculations!V132</f>
        <v>0</v>
      </c>
      <c r="O164" s="38">
        <f>[3]Calculations!W132</f>
        <v>0</v>
      </c>
      <c r="P164" s="38">
        <f>[3]Calculations!O132</f>
        <v>1.192564</v>
      </c>
      <c r="Q164" s="38">
        <f>[3]Calculations!S132</f>
        <v>11.213066297293061</v>
      </c>
      <c r="R164" s="38">
        <f>[3]Calculations!Q132</f>
        <v>0.55105800000000005</v>
      </c>
      <c r="S164" s="38">
        <f>[3]Calculations!T132</f>
        <v>5.1813151224200293</v>
      </c>
      <c r="T164" s="38">
        <f>[3]Calculations!R132</f>
        <v>0.37512400000000001</v>
      </c>
      <c r="U164" s="38">
        <f>[3]Calculations!U132</f>
        <v>3.5270981529760768</v>
      </c>
      <c r="V164" s="38" t="str">
        <f>[3]Calculations!X132</f>
        <v>Not Modelled</v>
      </c>
      <c r="W164" s="38" t="str">
        <f>[3]Calculations!Y132</f>
        <v>N/A</v>
      </c>
      <c r="X164" s="38" t="s">
        <v>1056</v>
      </c>
      <c r="Y164" s="73" t="s">
        <v>108</v>
      </c>
      <c r="Z164" s="74" t="s">
        <v>109</v>
      </c>
      <c r="AA164" s="74">
        <f>[3]Calculations!AA132</f>
        <v>9.7114281515299994E-2</v>
      </c>
      <c r="AB164" s="74">
        <f>[3]Calculations!AM132</f>
        <v>0.91311567097869872</v>
      </c>
      <c r="AC164" s="74">
        <f>[3]Calculations!AB132</f>
        <v>0.196297218069</v>
      </c>
      <c r="AD164" s="74">
        <f>[3]Calculations!AN132</f>
        <v>1.8456818419656222</v>
      </c>
      <c r="AE164" s="74">
        <f>[3]Calculations!AC132</f>
        <v>0.14246583702999999</v>
      </c>
      <c r="AF164" s="74">
        <f>[3]Calculations!AO132</f>
        <v>1.3395330361445916</v>
      </c>
      <c r="AG164" s="74">
        <f>[3]Calculations!AD132</f>
        <v>0.51336940897899996</v>
      </c>
      <c r="AH164" s="74">
        <f>[3]Calculations!AP132</f>
        <v>4.8269486735166263</v>
      </c>
      <c r="AI164" s="74">
        <f>[3]Calculations!AE132</f>
        <v>5.8807839076699997</v>
      </c>
      <c r="AJ164" s="74">
        <f>[3]Calculations!AQ132</f>
        <v>55.293988277994188</v>
      </c>
      <c r="AK164" s="74">
        <f>[3]Calculations!AF132</f>
        <v>7.78933866686</v>
      </c>
      <c r="AL164" s="74">
        <f>[3]Calculations!AR132</f>
        <v>73.239147654607663</v>
      </c>
      <c r="AM164" s="74">
        <f>[3]Calculations!AG132</f>
        <v>7.5322075713700004E-2</v>
      </c>
      <c r="AN164" s="74">
        <f>[3]Calculations!AS132</f>
        <v>0.70821476132722916</v>
      </c>
      <c r="AO164" s="74">
        <f>[3]Calculations!AH132</f>
        <v>3.9216306948100001E-2</v>
      </c>
      <c r="AP164" s="74">
        <f>[3]Calculations!AT132</f>
        <v>0.36873077649840164</v>
      </c>
      <c r="AQ164" s="74">
        <f>[3]Calculations!AI132</f>
        <v>6.9985195430399996</v>
      </c>
      <c r="AR164" s="74">
        <f>[3]Calculations!AU132</f>
        <v>65.803481925505594</v>
      </c>
      <c r="AS164" s="74">
        <f>[3]Calculations!AJ132</f>
        <v>3.5430094571200001</v>
      </c>
      <c r="AT164" s="74">
        <f>[3]Calculations!AV132</f>
        <v>33.313096768494489</v>
      </c>
      <c r="AU164" s="74">
        <f>[3]Calculations!AK132</f>
        <v>1.9844497571599999</v>
      </c>
      <c r="AV164" s="74">
        <f>[3]Calculations!AW132</f>
        <v>18.658761031426568</v>
      </c>
      <c r="AW164" s="90"/>
      <c r="AX164" s="90"/>
      <c r="AY164" s="91" t="str">
        <f>[3]Calculations!D132</f>
        <v>Call for Sites 2018</v>
      </c>
    </row>
    <row r="165" spans="2:51" ht="25" x14ac:dyDescent="0.25">
      <c r="B165" s="32">
        <f>[3]Calculations!A133</f>
        <v>768</v>
      </c>
      <c r="C165" s="30" t="str">
        <f>[3]Calculations!B133</f>
        <v>Land rear of nos.8-20 Heights Lane, Chadderton</v>
      </c>
      <c r="D165" s="30" t="str">
        <f>[3]Calculations!C133</f>
        <v>Residential</v>
      </c>
      <c r="E165" s="38">
        <f>[3]Calculations!E133</f>
        <v>1.94946126432</v>
      </c>
      <c r="F165" s="38">
        <f>[3]Calculations!I133</f>
        <v>1.94946126432</v>
      </c>
      <c r="G165" s="38">
        <f>[3]Calculations!M133</f>
        <v>100</v>
      </c>
      <c r="H165" s="38">
        <f>[3]Calculations!H133</f>
        <v>0</v>
      </c>
      <c r="I165" s="38">
        <f>[3]Calculations!L133</f>
        <v>0</v>
      </c>
      <c r="J165" s="38">
        <f>[3]Calculations!G133</f>
        <v>0</v>
      </c>
      <c r="K165" s="38">
        <f>[3]Calculations!K133</f>
        <v>0</v>
      </c>
      <c r="L165" s="38">
        <f>[3]Calculations!F133</f>
        <v>0</v>
      </c>
      <c r="M165" s="38">
        <f>[3]Calculations!J133</f>
        <v>0</v>
      </c>
      <c r="N165" s="38">
        <f>[3]Calculations!V133</f>
        <v>0</v>
      </c>
      <c r="O165" s="38">
        <f>[3]Calculations!W133</f>
        <v>0</v>
      </c>
      <c r="P165" s="38">
        <f>[3]Calculations!O133</f>
        <v>9.2072399999999999E-2</v>
      </c>
      <c r="Q165" s="38">
        <f>[3]Calculations!S133</f>
        <v>4.7229663746161261</v>
      </c>
      <c r="R165" s="38">
        <f>[3]Calculations!Q133</f>
        <v>3.3075400000000005E-2</v>
      </c>
      <c r="S165" s="38">
        <f>[3]Calculations!T133</f>
        <v>1.6966430985504692</v>
      </c>
      <c r="T165" s="38">
        <f>[3]Calculations!R133</f>
        <v>1.12388E-2</v>
      </c>
      <c r="U165" s="38">
        <f>[3]Calculations!U133</f>
        <v>0.57650799252583529</v>
      </c>
      <c r="V165" s="38" t="str">
        <f>[3]Calculations!X133</f>
        <v>Not Modelled</v>
      </c>
      <c r="W165" s="38" t="str">
        <f>[3]Calculations!Y133</f>
        <v>N/A</v>
      </c>
      <c r="X165" s="38" t="s">
        <v>1056</v>
      </c>
      <c r="Y165" s="73" t="s">
        <v>105</v>
      </c>
      <c r="Z165" s="74" t="s">
        <v>1066</v>
      </c>
      <c r="AA165" s="74">
        <f>[3]Calculations!AA133</f>
        <v>0</v>
      </c>
      <c r="AB165" s="74">
        <f>[3]Calculations!AM133</f>
        <v>0</v>
      </c>
      <c r="AC165" s="74">
        <f>[3]Calculations!AB133</f>
        <v>1.52040925062E-4</v>
      </c>
      <c r="AD165" s="74">
        <f>[3]Calculations!AN133</f>
        <v>7.7991252170395925E-3</v>
      </c>
      <c r="AE165" s="74">
        <f>[3]Calculations!AC133</f>
        <v>1.12388248013E-2</v>
      </c>
      <c r="AF165" s="74">
        <f>[3]Calculations!AO133</f>
        <v>0.57650926473885411</v>
      </c>
      <c r="AG165" s="74">
        <f>[3]Calculations!AD133</f>
        <v>0</v>
      </c>
      <c r="AH165" s="74">
        <f>[3]Calculations!AP133</f>
        <v>0</v>
      </c>
      <c r="AI165" s="74">
        <f>[3]Calculations!AE133</f>
        <v>0</v>
      </c>
      <c r="AJ165" s="74">
        <f>[3]Calculations!AQ133</f>
        <v>0</v>
      </c>
      <c r="AK165" s="74">
        <f>[3]Calculations!AF133</f>
        <v>1.6095282310400001</v>
      </c>
      <c r="AL165" s="74">
        <f>[3]Calculations!AR133</f>
        <v>82.562719275236617</v>
      </c>
      <c r="AM165" s="74">
        <f>[3]Calculations!AG133</f>
        <v>0</v>
      </c>
      <c r="AN165" s="74">
        <f>[3]Calculations!AS133</f>
        <v>0</v>
      </c>
      <c r="AO165" s="74">
        <f>[3]Calculations!AH133</f>
        <v>0</v>
      </c>
      <c r="AP165" s="74">
        <f>[3]Calculations!AT133</f>
        <v>0</v>
      </c>
      <c r="AQ165" s="74">
        <f>[3]Calculations!AI133</f>
        <v>1.94946126432</v>
      </c>
      <c r="AR165" s="74">
        <f>[3]Calculations!AU133</f>
        <v>100</v>
      </c>
      <c r="AS165" s="74">
        <f>[3]Calculations!AJ133</f>
        <v>0</v>
      </c>
      <c r="AT165" s="74">
        <f>[3]Calculations!AV133</f>
        <v>0</v>
      </c>
      <c r="AU165" s="74">
        <f>[3]Calculations!AK133</f>
        <v>0</v>
      </c>
      <c r="AV165" s="74">
        <f>[3]Calculations!AW133</f>
        <v>0</v>
      </c>
      <c r="AW165" s="90"/>
      <c r="AX165" s="90"/>
      <c r="AY165" s="91" t="str">
        <f>[3]Calculations!D133</f>
        <v>Call for Sites 2018</v>
      </c>
    </row>
    <row r="166" spans="2:51" ht="25" x14ac:dyDescent="0.25">
      <c r="B166" s="32">
        <f>[3]Calculations!A134</f>
        <v>770</v>
      </c>
      <c r="C166" s="30" t="str">
        <f>[3]Calculations!B134</f>
        <v>Land south of Cutler Hill Road, Failsworth</v>
      </c>
      <c r="D166" s="30" t="str">
        <f>[3]Calculations!C134</f>
        <v>Residential</v>
      </c>
      <c r="E166" s="38">
        <f>[3]Calculations!E134</f>
        <v>2.9798538972299999</v>
      </c>
      <c r="F166" s="38">
        <f>[3]Calculations!I134</f>
        <v>2.9798538972299999</v>
      </c>
      <c r="G166" s="38">
        <f>[3]Calculations!M134</f>
        <v>100</v>
      </c>
      <c r="H166" s="38">
        <f>[3]Calculations!H134</f>
        <v>0</v>
      </c>
      <c r="I166" s="38">
        <f>[3]Calculations!L134</f>
        <v>0</v>
      </c>
      <c r="J166" s="38">
        <f>[3]Calculations!G134</f>
        <v>0</v>
      </c>
      <c r="K166" s="38">
        <f>[3]Calculations!K134</f>
        <v>0</v>
      </c>
      <c r="L166" s="38">
        <f>[3]Calculations!F134</f>
        <v>0</v>
      </c>
      <c r="M166" s="38">
        <f>[3]Calculations!J134</f>
        <v>0</v>
      </c>
      <c r="N166" s="38">
        <f>[3]Calculations!V134</f>
        <v>0</v>
      </c>
      <c r="O166" s="38">
        <f>[3]Calculations!W134</f>
        <v>0</v>
      </c>
      <c r="P166" s="38">
        <f>[3]Calculations!O134</f>
        <v>2.3049344999999999E-2</v>
      </c>
      <c r="Q166" s="38">
        <f>[3]Calculations!S134</f>
        <v>0.77350587629232803</v>
      </c>
      <c r="R166" s="38">
        <f>[3]Calculations!Q134</f>
        <v>2.174245E-3</v>
      </c>
      <c r="S166" s="38">
        <f>[3]Calculations!T134</f>
        <v>7.2964818913475102E-2</v>
      </c>
      <c r="T166" s="38">
        <f>[3]Calculations!R134</f>
        <v>6.3091500000000001E-4</v>
      </c>
      <c r="U166" s="38">
        <f>[3]Calculations!U134</f>
        <v>2.1172682344811716E-2</v>
      </c>
      <c r="V166" s="38" t="str">
        <f>[3]Calculations!X134</f>
        <v>Not Modelled</v>
      </c>
      <c r="W166" s="38" t="str">
        <f>[3]Calculations!Y134</f>
        <v>N/A</v>
      </c>
      <c r="X166" s="38" t="s">
        <v>1056</v>
      </c>
      <c r="Y166" s="73" t="s">
        <v>105</v>
      </c>
      <c r="Z166" s="74" t="s">
        <v>1066</v>
      </c>
      <c r="AA166" s="74">
        <f>[3]Calculations!AA134</f>
        <v>0</v>
      </c>
      <c r="AB166" s="74">
        <f>[3]Calculations!AM134</f>
        <v>0</v>
      </c>
      <c r="AC166" s="74">
        <f>[3]Calculations!AB134</f>
        <v>0</v>
      </c>
      <c r="AD166" s="74">
        <f>[3]Calculations!AN134</f>
        <v>0</v>
      </c>
      <c r="AE166" s="74">
        <f>[3]Calculations!AC134</f>
        <v>0</v>
      </c>
      <c r="AF166" s="74">
        <f>[3]Calculations!AO134</f>
        <v>0</v>
      </c>
      <c r="AG166" s="74">
        <f>[3]Calculations!AD134</f>
        <v>0</v>
      </c>
      <c r="AH166" s="74">
        <f>[3]Calculations!AP134</f>
        <v>0</v>
      </c>
      <c r="AI166" s="74">
        <f>[3]Calculations!AE134</f>
        <v>0</v>
      </c>
      <c r="AJ166" s="74">
        <f>[3]Calculations!AQ134</f>
        <v>0</v>
      </c>
      <c r="AK166" s="74">
        <f>[3]Calculations!AF134</f>
        <v>2.96434618298</v>
      </c>
      <c r="AL166" s="74">
        <f>[3]Calculations!AR134</f>
        <v>99.47958138939579</v>
      </c>
      <c r="AM166" s="74">
        <f>[3]Calculations!AG134</f>
        <v>0</v>
      </c>
      <c r="AN166" s="74">
        <f>[3]Calculations!AS134</f>
        <v>0</v>
      </c>
      <c r="AO166" s="74">
        <f>[3]Calculations!AH134</f>
        <v>0</v>
      </c>
      <c r="AP166" s="74">
        <f>[3]Calculations!AT134</f>
        <v>0</v>
      </c>
      <c r="AQ166" s="74">
        <f>[3]Calculations!AI134</f>
        <v>2.97985388204</v>
      </c>
      <c r="AR166" s="74">
        <f>[3]Calculations!AU134</f>
        <v>99.999999490243468</v>
      </c>
      <c r="AS166" s="74">
        <f>[3]Calculations!AJ134</f>
        <v>0</v>
      </c>
      <c r="AT166" s="74">
        <f>[3]Calculations!AV134</f>
        <v>0</v>
      </c>
      <c r="AU166" s="74">
        <f>[3]Calculations!AK134</f>
        <v>0</v>
      </c>
      <c r="AV166" s="74">
        <f>[3]Calculations!AW134</f>
        <v>0</v>
      </c>
      <c r="AW166" s="90"/>
      <c r="AX166" s="90"/>
      <c r="AY166" s="91" t="str">
        <f>[3]Calculations!D134</f>
        <v>Call for Sites 2018</v>
      </c>
    </row>
    <row r="167" spans="2:51" ht="25" x14ac:dyDescent="0.25">
      <c r="B167" s="32">
        <f>[3]Calculations!A135</f>
        <v>778</v>
      </c>
      <c r="C167" s="30" t="str">
        <f>[3]Calculations!B135</f>
        <v>Land at Knott Lanes</v>
      </c>
      <c r="D167" s="30" t="str">
        <f>[3]Calculations!C135</f>
        <v>Residential</v>
      </c>
      <c r="E167" s="38">
        <f>[3]Calculations!E135</f>
        <v>7.7534387355499996</v>
      </c>
      <c r="F167" s="38">
        <f>[3]Calculations!I135</f>
        <v>7.3470822374073395</v>
      </c>
      <c r="G167" s="38">
        <f>[3]Calculations!M135</f>
        <v>94.759015812177765</v>
      </c>
      <c r="H167" s="38">
        <f>[3]Calculations!H135</f>
        <v>1.8616798224699999E-2</v>
      </c>
      <c r="I167" s="38">
        <f>[3]Calculations!L135</f>
        <v>0.24011021250920345</v>
      </c>
      <c r="J167" s="38">
        <f>[3]Calculations!G135</f>
        <v>5.3686966919599998E-3</v>
      </c>
      <c r="K167" s="38">
        <f>[3]Calculations!K135</f>
        <v>6.9242782139287321E-2</v>
      </c>
      <c r="L167" s="38">
        <f>[3]Calculations!F135</f>
        <v>0.38237100322599998</v>
      </c>
      <c r="M167" s="38">
        <f>[3]Calculations!J135</f>
        <v>4.9316311931737484</v>
      </c>
      <c r="N167" s="38">
        <f>[3]Calculations!V135</f>
        <v>0</v>
      </c>
      <c r="O167" s="38">
        <f>[3]Calculations!W135</f>
        <v>0</v>
      </c>
      <c r="P167" s="38">
        <f>[3]Calculations!O135</f>
        <v>0.58363239999999994</v>
      </c>
      <c r="Q167" s="38">
        <f>[3]Calculations!S135</f>
        <v>7.527400678669312</v>
      </c>
      <c r="R167" s="38">
        <f>[3]Calculations!Q135</f>
        <v>0.36971039999999999</v>
      </c>
      <c r="S167" s="38">
        <f>[3]Calculations!T135</f>
        <v>4.7683410240266006</v>
      </c>
      <c r="T167" s="38">
        <f>[3]Calculations!R135</f>
        <v>0.30283599999999999</v>
      </c>
      <c r="U167" s="38">
        <f>[3]Calculations!U135</f>
        <v>3.9058282438149421</v>
      </c>
      <c r="V167" s="38">
        <f>[3]Calculations!X135</f>
        <v>1.18548239763E-2</v>
      </c>
      <c r="W167" s="38">
        <f>[3]Calculations!Y135</f>
        <v>0.15289762878946722</v>
      </c>
      <c r="X167" s="38" t="s">
        <v>1056</v>
      </c>
      <c r="Y167" s="73" t="s">
        <v>108</v>
      </c>
      <c r="Z167" s="74" t="s">
        <v>109</v>
      </c>
      <c r="AA167" s="74">
        <f>[3]Calculations!AA135</f>
        <v>6.4246810980000003E-3</v>
      </c>
      <c r="AB167" s="74">
        <f>[3]Calculations!AM135</f>
        <v>8.2862344272386354E-2</v>
      </c>
      <c r="AC167" s="74">
        <f>[3]Calculations!AB135</f>
        <v>0</v>
      </c>
      <c r="AD167" s="74">
        <f>[3]Calculations!AN135</f>
        <v>0</v>
      </c>
      <c r="AE167" s="74">
        <f>[3]Calculations!AC135</f>
        <v>0</v>
      </c>
      <c r="AF167" s="74">
        <f>[3]Calculations!AO135</f>
        <v>0</v>
      </c>
      <c r="AG167" s="74">
        <f>[3]Calculations!AD135</f>
        <v>0.25225283928800002</v>
      </c>
      <c r="AH167" s="74">
        <f>[3]Calculations!AP135</f>
        <v>3.2534317725553832</v>
      </c>
      <c r="AI167" s="74">
        <f>[3]Calculations!AE135</f>
        <v>3.9190543025000002</v>
      </c>
      <c r="AJ167" s="74">
        <f>[3]Calculations!AQ135</f>
        <v>50.546014951158277</v>
      </c>
      <c r="AK167" s="74">
        <f>[3]Calculations!AF135</f>
        <v>7.2798311849899999</v>
      </c>
      <c r="AL167" s="74">
        <f>[3]Calculations!AR135</f>
        <v>93.891645156252039</v>
      </c>
      <c r="AM167" s="74">
        <f>[3]Calculations!AG135</f>
        <v>0</v>
      </c>
      <c r="AN167" s="74">
        <f>[3]Calculations!AS135</f>
        <v>0</v>
      </c>
      <c r="AO167" s="74">
        <f>[3]Calculations!AH135</f>
        <v>5.1070733443999998</v>
      </c>
      <c r="AP167" s="74">
        <f>[3]Calculations!AT135</f>
        <v>65.868494207399237</v>
      </c>
      <c r="AQ167" s="74">
        <f>[3]Calculations!AI135</f>
        <v>2.62051087134</v>
      </c>
      <c r="AR167" s="74">
        <f>[3]Calculations!AU135</f>
        <v>33.798047043627164</v>
      </c>
      <c r="AS167" s="74">
        <f>[3]Calculations!AJ135</f>
        <v>0</v>
      </c>
      <c r="AT167" s="74">
        <f>[3]Calculations!AV135</f>
        <v>0</v>
      </c>
      <c r="AU167" s="74">
        <f>[3]Calculations!AK135</f>
        <v>0.37607371800200001</v>
      </c>
      <c r="AV167" s="74">
        <f>[3]Calculations!AW135</f>
        <v>4.8504119375791106</v>
      </c>
      <c r="AW167" s="90"/>
      <c r="AX167" s="90"/>
      <c r="AY167" s="91" t="str">
        <f>[3]Calculations!D135</f>
        <v>Call for Sites 2018</v>
      </c>
    </row>
    <row r="168" spans="2:51" ht="25" x14ac:dyDescent="0.25">
      <c r="B168" s="32">
        <f>[3]Calculations!A136</f>
        <v>779</v>
      </c>
      <c r="C168" s="30" t="str">
        <f>[3]Calculations!B136</f>
        <v>Land off Failsworth Road/Medlock Road, Woodhouses, Oldham</v>
      </c>
      <c r="D168" s="30" t="str">
        <f>[3]Calculations!C136</f>
        <v>Residential</v>
      </c>
      <c r="E168" s="38">
        <f>[3]Calculations!E136</f>
        <v>8.29817426352</v>
      </c>
      <c r="F168" s="38">
        <f>[3]Calculations!I136</f>
        <v>8.29817426352</v>
      </c>
      <c r="G168" s="38">
        <f>[3]Calculations!M136</f>
        <v>100</v>
      </c>
      <c r="H168" s="38">
        <f>[3]Calculations!H136</f>
        <v>0</v>
      </c>
      <c r="I168" s="38">
        <f>[3]Calculations!L136</f>
        <v>0</v>
      </c>
      <c r="J168" s="38">
        <f>[3]Calculations!G136</f>
        <v>0</v>
      </c>
      <c r="K168" s="38">
        <f>[3]Calculations!K136</f>
        <v>0</v>
      </c>
      <c r="L168" s="38">
        <f>[3]Calculations!F136</f>
        <v>0</v>
      </c>
      <c r="M168" s="38">
        <f>[3]Calculations!J136</f>
        <v>0</v>
      </c>
      <c r="N168" s="38">
        <f>[3]Calculations!V136</f>
        <v>0</v>
      </c>
      <c r="O168" s="38">
        <f>[3]Calculations!W136</f>
        <v>0</v>
      </c>
      <c r="P168" s="38">
        <f>[3]Calculations!O136</f>
        <v>0.51722009999999996</v>
      </c>
      <c r="Q168" s="38">
        <f>[3]Calculations!S136</f>
        <v>6.2329385184615358</v>
      </c>
      <c r="R168" s="38">
        <f>[3]Calculations!Q136</f>
        <v>0.32363609999999998</v>
      </c>
      <c r="S168" s="38">
        <f>[3]Calculations!T136</f>
        <v>3.9000880160200069</v>
      </c>
      <c r="T168" s="38">
        <f>[3]Calculations!R136</f>
        <v>0.23158799999999999</v>
      </c>
      <c r="U168" s="38">
        <f>[3]Calculations!U136</f>
        <v>2.7908307616302426</v>
      </c>
      <c r="V168" s="38" t="str">
        <f>[3]Calculations!X136</f>
        <v>Not Modelled</v>
      </c>
      <c r="W168" s="38" t="str">
        <f>[3]Calculations!Y136</f>
        <v>N/A</v>
      </c>
      <c r="X168" s="38" t="s">
        <v>1056</v>
      </c>
      <c r="Y168" s="73" t="s">
        <v>105</v>
      </c>
      <c r="Z168" s="74" t="s">
        <v>1066</v>
      </c>
      <c r="AA168" s="74">
        <f>[3]Calculations!AA136</f>
        <v>0</v>
      </c>
      <c r="AB168" s="74">
        <f>[3]Calculations!AM136</f>
        <v>0</v>
      </c>
      <c r="AC168" s="74">
        <f>[3]Calculations!AB136</f>
        <v>0.208126407698</v>
      </c>
      <c r="AD168" s="74">
        <f>[3]Calculations!AN136</f>
        <v>2.5080987828003858</v>
      </c>
      <c r="AE168" s="74">
        <f>[3]Calculations!AC136</f>
        <v>0.17879999999999999</v>
      </c>
      <c r="AF168" s="74">
        <f>[3]Calculations!AO136</f>
        <v>2.1546908310425725</v>
      </c>
      <c r="AG168" s="74">
        <f>[3]Calculations!AD136</f>
        <v>0</v>
      </c>
      <c r="AH168" s="74">
        <f>[3]Calculations!AP136</f>
        <v>0</v>
      </c>
      <c r="AI168" s="74">
        <f>[3]Calculations!AE136</f>
        <v>1.01217974149</v>
      </c>
      <c r="AJ168" s="74">
        <f>[3]Calculations!AQ136</f>
        <v>12.197619733532129</v>
      </c>
      <c r="AK168" s="74">
        <f>[3]Calculations!AF136</f>
        <v>8.2095222337599996</v>
      </c>
      <c r="AL168" s="74">
        <f>[3]Calculations!AR136</f>
        <v>98.931668256839004</v>
      </c>
      <c r="AM168" s="74">
        <f>[3]Calculations!AG136</f>
        <v>0.18759999999999999</v>
      </c>
      <c r="AN168" s="74">
        <f>[3]Calculations!AS136</f>
        <v>2.2607382544943326</v>
      </c>
      <c r="AO168" s="74">
        <f>[3]Calculations!AH136</f>
        <v>0.400316172553</v>
      </c>
      <c r="AP168" s="74">
        <f>[3]Calculations!AT136</f>
        <v>4.8241475756040586</v>
      </c>
      <c r="AQ168" s="74">
        <f>[3]Calculations!AI136</f>
        <v>5.2357163424199999</v>
      </c>
      <c r="AR168" s="74">
        <f>[3]Calculations!AU136</f>
        <v>63.094798640671868</v>
      </c>
      <c r="AS168" s="74">
        <f>[3]Calculations!AJ136</f>
        <v>0</v>
      </c>
      <c r="AT168" s="74">
        <f>[3]Calculations!AV136</f>
        <v>0</v>
      </c>
      <c r="AU168" s="74">
        <f>[3]Calculations!AK136</f>
        <v>0</v>
      </c>
      <c r="AV168" s="74">
        <f>[3]Calculations!AW136</f>
        <v>0</v>
      </c>
      <c r="AW168" s="90"/>
      <c r="AX168" s="90"/>
      <c r="AY168" s="91" t="str">
        <f>[3]Calculations!D136</f>
        <v>Call for Sites 2018</v>
      </c>
    </row>
    <row r="169" spans="2:51" x14ac:dyDescent="0.25">
      <c r="B169" s="32">
        <f>[3]Calculations!A137</f>
        <v>791</v>
      </c>
      <c r="C169" s="30" t="str">
        <f>[3]Calculations!B137</f>
        <v>land off Ashton Road, Oldham</v>
      </c>
      <c r="D169" s="30" t="str">
        <f>[3]Calculations!C137</f>
        <v>Residential</v>
      </c>
      <c r="E169" s="38">
        <f>[3]Calculations!E137</f>
        <v>1.4898053045499999</v>
      </c>
      <c r="F169" s="38">
        <f>[3]Calculations!I137</f>
        <v>1.4898053045499999</v>
      </c>
      <c r="G169" s="38">
        <f>[3]Calculations!M137</f>
        <v>100</v>
      </c>
      <c r="H169" s="38">
        <f>[3]Calculations!H137</f>
        <v>0</v>
      </c>
      <c r="I169" s="38">
        <f>[3]Calculations!L137</f>
        <v>0</v>
      </c>
      <c r="J169" s="38">
        <f>[3]Calculations!G137</f>
        <v>0</v>
      </c>
      <c r="K169" s="38">
        <f>[3]Calculations!K137</f>
        <v>0</v>
      </c>
      <c r="L169" s="38">
        <f>[3]Calculations!F137</f>
        <v>0</v>
      </c>
      <c r="M169" s="38">
        <f>[3]Calculations!J137</f>
        <v>0</v>
      </c>
      <c r="N169" s="38">
        <f>[3]Calculations!V137</f>
        <v>0</v>
      </c>
      <c r="O169" s="38">
        <f>[3]Calculations!W137</f>
        <v>0</v>
      </c>
      <c r="P169" s="38">
        <f>[3]Calculations!O137</f>
        <v>0.29943180000000003</v>
      </c>
      <c r="Q169" s="38">
        <f>[3]Calculations!S137</f>
        <v>20.098720221058972</v>
      </c>
      <c r="R169" s="38">
        <f>[3]Calculations!Q137</f>
        <v>4.81228E-2</v>
      </c>
      <c r="S169" s="38">
        <f>[3]Calculations!T137</f>
        <v>3.2301401970464614</v>
      </c>
      <c r="T169" s="38">
        <f>[3]Calculations!R137</f>
        <v>1.1118599999999999E-2</v>
      </c>
      <c r="U169" s="38">
        <f>[3]Calculations!U137</f>
        <v>0.74631228429935048</v>
      </c>
      <c r="V169" s="38" t="str">
        <f>[3]Calculations!X137</f>
        <v>Not Modelled</v>
      </c>
      <c r="W169" s="38" t="str">
        <f>[3]Calculations!Y137</f>
        <v>N/A</v>
      </c>
      <c r="X169" s="38" t="s">
        <v>1056</v>
      </c>
      <c r="Y169" s="73" t="s">
        <v>105</v>
      </c>
      <c r="Z169" s="74" t="s">
        <v>1066</v>
      </c>
      <c r="AA169" s="74">
        <f>[3]Calculations!AA137</f>
        <v>0</v>
      </c>
      <c r="AB169" s="74">
        <f>[3]Calculations!AM137</f>
        <v>0</v>
      </c>
      <c r="AC169" s="74">
        <f>[3]Calculations!AB137</f>
        <v>0</v>
      </c>
      <c r="AD169" s="74">
        <f>[3]Calculations!AN137</f>
        <v>0</v>
      </c>
      <c r="AE169" s="74">
        <f>[3]Calculations!AC137</f>
        <v>0</v>
      </c>
      <c r="AF169" s="74">
        <f>[3]Calculations!AO137</f>
        <v>0</v>
      </c>
      <c r="AG169" s="74">
        <f>[3]Calculations!AD137</f>
        <v>0</v>
      </c>
      <c r="AH169" s="74">
        <f>[3]Calculations!AP137</f>
        <v>0</v>
      </c>
      <c r="AI169" s="74">
        <f>[3]Calculations!AE137</f>
        <v>0</v>
      </c>
      <c r="AJ169" s="74">
        <f>[3]Calculations!AQ137</f>
        <v>0</v>
      </c>
      <c r="AK169" s="74">
        <f>[3]Calculations!AF137</f>
        <v>0</v>
      </c>
      <c r="AL169" s="74">
        <f>[3]Calculations!AR137</f>
        <v>0</v>
      </c>
      <c r="AM169" s="74">
        <f>[3]Calculations!AG137</f>
        <v>3.32E-2</v>
      </c>
      <c r="AN169" s="74">
        <f>[3]Calculations!AS137</f>
        <v>2.2284791105659378</v>
      </c>
      <c r="AO169" s="74">
        <f>[3]Calculations!AH137</f>
        <v>2.0058516522400002E-3</v>
      </c>
      <c r="AP169" s="74">
        <f>[3]Calculations!AT137</f>
        <v>0.13463850921418713</v>
      </c>
      <c r="AQ169" s="74">
        <f>[3]Calculations!AI137</f>
        <v>1.1825133666500001</v>
      </c>
      <c r="AR169" s="74">
        <f>[3]Calculations!AU137</f>
        <v>79.373684805557971</v>
      </c>
      <c r="AS169" s="74">
        <f>[3]Calculations!AJ137</f>
        <v>0</v>
      </c>
      <c r="AT169" s="74">
        <f>[3]Calculations!AV137</f>
        <v>0</v>
      </c>
      <c r="AU169" s="74">
        <f>[3]Calculations!AK137</f>
        <v>0</v>
      </c>
      <c r="AV169" s="74">
        <f>[3]Calculations!AW137</f>
        <v>0</v>
      </c>
      <c r="AW169" s="90"/>
      <c r="AX169" s="90"/>
      <c r="AY169" s="91" t="str">
        <f>[3]Calculations!D137</f>
        <v>Call for Sites 2018</v>
      </c>
    </row>
    <row r="170" spans="2:51" x14ac:dyDescent="0.25">
      <c r="B170" s="32">
        <f>[3]Calculations!A138</f>
        <v>792</v>
      </c>
      <c r="C170" s="30" t="str">
        <f>[3]Calculations!B138</f>
        <v>land off Castleton Road, Royton, Oldham</v>
      </c>
      <c r="D170" s="30" t="str">
        <f>[3]Calculations!C138</f>
        <v>Residential</v>
      </c>
      <c r="E170" s="38">
        <f>[3]Calculations!E138</f>
        <v>3.1805030493899999</v>
      </c>
      <c r="F170" s="38">
        <f>[3]Calculations!I138</f>
        <v>3.1805030493899999</v>
      </c>
      <c r="G170" s="38">
        <f>[3]Calculations!M138</f>
        <v>100</v>
      </c>
      <c r="H170" s="38">
        <f>[3]Calculations!H138</f>
        <v>0</v>
      </c>
      <c r="I170" s="38">
        <f>[3]Calculations!L138</f>
        <v>0</v>
      </c>
      <c r="J170" s="38">
        <f>[3]Calculations!G138</f>
        <v>0</v>
      </c>
      <c r="K170" s="38">
        <f>[3]Calculations!K138</f>
        <v>0</v>
      </c>
      <c r="L170" s="38">
        <f>[3]Calculations!F138</f>
        <v>0</v>
      </c>
      <c r="M170" s="38">
        <f>[3]Calculations!J138</f>
        <v>0</v>
      </c>
      <c r="N170" s="38">
        <f>[3]Calculations!V138</f>
        <v>0</v>
      </c>
      <c r="O170" s="38">
        <f>[3]Calculations!W138</f>
        <v>0</v>
      </c>
      <c r="P170" s="38">
        <f>[3]Calculations!O138</f>
        <v>0.19199490000000002</v>
      </c>
      <c r="Q170" s="38">
        <f>[3]Calculations!S138</f>
        <v>6.0366205288444359</v>
      </c>
      <c r="R170" s="38">
        <f>[3]Calculations!Q138</f>
        <v>0.11360000000000001</v>
      </c>
      <c r="S170" s="38">
        <f>[3]Calculations!T138</f>
        <v>3.5717620211616445</v>
      </c>
      <c r="T170" s="38">
        <f>[3]Calculations!R138</f>
        <v>1.6E-2</v>
      </c>
      <c r="U170" s="38">
        <f>[3]Calculations!U138</f>
        <v>0.50306507340304851</v>
      </c>
      <c r="V170" s="38" t="str">
        <f>[3]Calculations!X138</f>
        <v>Not Modelled</v>
      </c>
      <c r="W170" s="38" t="str">
        <f>[3]Calculations!Y138</f>
        <v>N/A</v>
      </c>
      <c r="X170" s="38" t="s">
        <v>1056</v>
      </c>
      <c r="Y170" s="73" t="s">
        <v>105</v>
      </c>
      <c r="Z170" s="74" t="s">
        <v>1066</v>
      </c>
      <c r="AA170" s="74">
        <f>[3]Calculations!AA138</f>
        <v>0</v>
      </c>
      <c r="AB170" s="74">
        <f>[3]Calculations!AM138</f>
        <v>0</v>
      </c>
      <c r="AC170" s="74">
        <f>[3]Calculations!AB138</f>
        <v>0.11360000000000001</v>
      </c>
      <c r="AD170" s="74">
        <f>[3]Calculations!AN138</f>
        <v>3.5717620211616445</v>
      </c>
      <c r="AE170" s="74">
        <f>[3]Calculations!AC138</f>
        <v>1.6E-2</v>
      </c>
      <c r="AF170" s="74">
        <f>[3]Calculations!AO138</f>
        <v>0.50306507340304851</v>
      </c>
      <c r="AG170" s="74">
        <f>[3]Calculations!AD138</f>
        <v>0</v>
      </c>
      <c r="AH170" s="74">
        <f>[3]Calculations!AP138</f>
        <v>0</v>
      </c>
      <c r="AI170" s="74">
        <f>[3]Calculations!AE138</f>
        <v>0</v>
      </c>
      <c r="AJ170" s="74">
        <f>[3]Calculations!AQ138</f>
        <v>0</v>
      </c>
      <c r="AK170" s="74">
        <f>[3]Calculations!AF138</f>
        <v>3.1499852826799999</v>
      </c>
      <c r="AL170" s="74">
        <f>[3]Calculations!AR138</f>
        <v>99.040473590621048</v>
      </c>
      <c r="AM170" s="74">
        <f>[3]Calculations!AG138</f>
        <v>0.17759489337699999</v>
      </c>
      <c r="AN170" s="74">
        <f>[3]Calculations!AS138</f>
        <v>5.5838617545441922</v>
      </c>
      <c r="AO170" s="74">
        <f>[3]Calculations!AH138</f>
        <v>1.44282475259</v>
      </c>
      <c r="AP170" s="74">
        <f>[3]Calculations!AT138</f>
        <v>45.36467125433898</v>
      </c>
      <c r="AQ170" s="74">
        <f>[3]Calculations!AI138</f>
        <v>1.7141641534600001</v>
      </c>
      <c r="AR170" s="74">
        <f>[3]Calculations!AU138</f>
        <v>53.896007230326838</v>
      </c>
      <c r="AS170" s="74">
        <f>[3]Calculations!AJ138</f>
        <v>0</v>
      </c>
      <c r="AT170" s="74">
        <f>[3]Calculations!AV138</f>
        <v>0</v>
      </c>
      <c r="AU170" s="74">
        <f>[3]Calculations!AK138</f>
        <v>0</v>
      </c>
      <c r="AV170" s="74">
        <f>[3]Calculations!AW138</f>
        <v>0</v>
      </c>
      <c r="AW170" s="90"/>
      <c r="AX170" s="90"/>
      <c r="AY170" s="91" t="str">
        <f>[3]Calculations!D138</f>
        <v>Call for Sites 2018</v>
      </c>
    </row>
    <row r="171" spans="2:51" ht="37.5" x14ac:dyDescent="0.25">
      <c r="B171" s="32">
        <f>[3]Calculations!A139</f>
        <v>806</v>
      </c>
      <c r="C171" s="30" t="str">
        <f>[3]Calculations!B139</f>
        <v>land at the junction of Ashton Road and Coal Pit Lane, (including land off Danisher Lane).</v>
      </c>
      <c r="D171" s="30" t="str">
        <f>[3]Calculations!C139</f>
        <v>Residential / Other use</v>
      </c>
      <c r="E171" s="38">
        <f>[3]Calculations!E139</f>
        <v>6.7056812324599999</v>
      </c>
      <c r="F171" s="38">
        <f>[3]Calculations!I139</f>
        <v>6.7056812324599999</v>
      </c>
      <c r="G171" s="38">
        <f>[3]Calculations!M139</f>
        <v>100</v>
      </c>
      <c r="H171" s="38">
        <f>[3]Calculations!H139</f>
        <v>0</v>
      </c>
      <c r="I171" s="38">
        <f>[3]Calculations!L139</f>
        <v>0</v>
      </c>
      <c r="J171" s="38">
        <f>[3]Calculations!G139</f>
        <v>0</v>
      </c>
      <c r="K171" s="38">
        <f>[3]Calculations!K139</f>
        <v>0</v>
      </c>
      <c r="L171" s="38">
        <f>[3]Calculations!F139</f>
        <v>0</v>
      </c>
      <c r="M171" s="38">
        <f>[3]Calculations!J139</f>
        <v>0</v>
      </c>
      <c r="N171" s="38">
        <f>[3]Calculations!V139</f>
        <v>0</v>
      </c>
      <c r="O171" s="38">
        <f>[3]Calculations!W139</f>
        <v>0</v>
      </c>
      <c r="P171" s="38">
        <f>[3]Calculations!O139</f>
        <v>1.222909</v>
      </c>
      <c r="Q171" s="38">
        <f>[3]Calculations!S139</f>
        <v>18.236909235713433</v>
      </c>
      <c r="R171" s="38">
        <f>[3]Calculations!Q139</f>
        <v>0.799674</v>
      </c>
      <c r="S171" s="38">
        <f>[3]Calculations!T139</f>
        <v>11.925320817951215</v>
      </c>
      <c r="T171" s="38">
        <f>[3]Calculations!R139</f>
        <v>0.63596900000000001</v>
      </c>
      <c r="U171" s="38">
        <f>[3]Calculations!U139</f>
        <v>9.4840326874096395</v>
      </c>
      <c r="V171" s="38" t="str">
        <f>[3]Calculations!X139</f>
        <v>Not Modelled</v>
      </c>
      <c r="W171" s="38" t="str">
        <f>[3]Calculations!Y139</f>
        <v>N/A</v>
      </c>
      <c r="X171" s="38" t="s">
        <v>1056</v>
      </c>
      <c r="Y171" s="73" t="s">
        <v>108</v>
      </c>
      <c r="Z171" s="74" t="s">
        <v>109</v>
      </c>
      <c r="AA171" s="74">
        <f>[3]Calculations!AA139</f>
        <v>0</v>
      </c>
      <c r="AB171" s="74">
        <f>[3]Calculations!AM139</f>
        <v>0</v>
      </c>
      <c r="AC171" s="74">
        <f>[3]Calculations!AB139</f>
        <v>0.14786985999999999</v>
      </c>
      <c r="AD171" s="74">
        <f>[3]Calculations!AN139</f>
        <v>2.2051429955275919</v>
      </c>
      <c r="AE171" s="74">
        <f>[3]Calculations!AC139</f>
        <v>0.1164</v>
      </c>
      <c r="AF171" s="74">
        <f>[3]Calculations!AO139</f>
        <v>1.7358415344371849</v>
      </c>
      <c r="AG171" s="74">
        <f>[3]Calculations!AD139</f>
        <v>0</v>
      </c>
      <c r="AH171" s="74">
        <f>[3]Calculations!AP139</f>
        <v>0</v>
      </c>
      <c r="AI171" s="74">
        <f>[3]Calculations!AE139</f>
        <v>0</v>
      </c>
      <c r="AJ171" s="74">
        <f>[3]Calculations!AQ139</f>
        <v>0</v>
      </c>
      <c r="AK171" s="74">
        <f>[3]Calculations!AF139</f>
        <v>5.6259447848099999E-3</v>
      </c>
      <c r="AL171" s="74">
        <f>[3]Calculations!AR139</f>
        <v>8.3898184088689598E-2</v>
      </c>
      <c r="AM171" s="74">
        <f>[3]Calculations!AG139</f>
        <v>0.72049807074600003</v>
      </c>
      <c r="AN171" s="74">
        <f>[3]Calculations!AS139</f>
        <v>10.744591724078765</v>
      </c>
      <c r="AO171" s="74">
        <f>[3]Calculations!AH139</f>
        <v>0.41646539803400001</v>
      </c>
      <c r="AP171" s="74">
        <f>[3]Calculations!AT139</f>
        <v>6.2106351852519897</v>
      </c>
      <c r="AQ171" s="74">
        <f>[3]Calculations!AI139</f>
        <v>3.9678249963300001</v>
      </c>
      <c r="AR171" s="74">
        <f>[3]Calculations!AU139</f>
        <v>59.171094759516194</v>
      </c>
      <c r="AS171" s="74">
        <f>[3]Calculations!AJ139</f>
        <v>0</v>
      </c>
      <c r="AT171" s="74">
        <f>[3]Calculations!AV139</f>
        <v>0</v>
      </c>
      <c r="AU171" s="74">
        <f>[3]Calculations!AK139</f>
        <v>0</v>
      </c>
      <c r="AV171" s="74">
        <f>[3]Calculations!AW139</f>
        <v>0</v>
      </c>
      <c r="AW171" s="90"/>
      <c r="AX171" s="90"/>
      <c r="AY171" s="91" t="str">
        <f>[3]Calculations!D139</f>
        <v>Call for Sites 2018</v>
      </c>
    </row>
    <row r="172" spans="2:51" ht="25" x14ac:dyDescent="0.25">
      <c r="B172" s="32">
        <f>[3]Calculations!A140</f>
        <v>822</v>
      </c>
      <c r="C172" s="30" t="str">
        <f>[3]Calculations!B140</f>
        <v>Ponderosa</v>
      </c>
      <c r="D172" s="30" t="str">
        <f>[3]Calculations!C140</f>
        <v>Residential</v>
      </c>
      <c r="E172" s="38">
        <f>[3]Calculations!E140</f>
        <v>0.22641080246500001</v>
      </c>
      <c r="F172" s="38">
        <f>[3]Calculations!I140</f>
        <v>0.19504071576417609</v>
      </c>
      <c r="G172" s="38">
        <f>[3]Calculations!M140</f>
        <v>86.144615734192584</v>
      </c>
      <c r="H172" s="38">
        <f>[3]Calculations!H140</f>
        <v>2.9515172231899998E-2</v>
      </c>
      <c r="I172" s="38">
        <f>[3]Calculations!L140</f>
        <v>13.036114845475467</v>
      </c>
      <c r="J172" s="38">
        <f>[3]Calculations!G140</f>
        <v>1.7704822288600001E-3</v>
      </c>
      <c r="K172" s="38">
        <f>[3]Calculations!K140</f>
        <v>0.78197780741212308</v>
      </c>
      <c r="L172" s="38">
        <f>[3]Calculations!F140</f>
        <v>8.44322400639E-5</v>
      </c>
      <c r="M172" s="38">
        <f>[3]Calculations!J140</f>
        <v>3.7291612919817314E-2</v>
      </c>
      <c r="N172" s="38">
        <f>[3]Calculations!V140</f>
        <v>0</v>
      </c>
      <c r="O172" s="38">
        <f>[3]Calculations!W140</f>
        <v>0</v>
      </c>
      <c r="P172" s="38">
        <f>[3]Calculations!O140</f>
        <v>8.941897E-2</v>
      </c>
      <c r="Q172" s="38">
        <f>[3]Calculations!S140</f>
        <v>39.494127058634028</v>
      </c>
      <c r="R172" s="38">
        <f>[3]Calculations!Q140</f>
        <v>2.950117E-2</v>
      </c>
      <c r="S172" s="38">
        <f>[3]Calculations!T140</f>
        <v>13.029930409155488</v>
      </c>
      <c r="T172" s="38">
        <f>[3]Calculations!R140</f>
        <v>8.8940700000000004E-3</v>
      </c>
      <c r="U172" s="38">
        <f>[3]Calculations!U140</f>
        <v>3.928288713774998</v>
      </c>
      <c r="V172" s="38">
        <f>[3]Calculations!X140</f>
        <v>2.4231732196899999E-2</v>
      </c>
      <c r="W172" s="38">
        <f>[3]Calculations!Y140</f>
        <v>10.702551262166871</v>
      </c>
      <c r="X172" s="38" t="s">
        <v>1056</v>
      </c>
      <c r="Y172" s="73" t="s">
        <v>108</v>
      </c>
      <c r="Z172" s="74" t="s">
        <v>109</v>
      </c>
      <c r="AA172" s="74">
        <f>[3]Calculations!AA140</f>
        <v>0</v>
      </c>
      <c r="AB172" s="74">
        <f>[3]Calculations!AM140</f>
        <v>0</v>
      </c>
      <c r="AC172" s="74">
        <f>[3]Calculations!AB140</f>
        <v>0</v>
      </c>
      <c r="AD172" s="74">
        <f>[3]Calculations!AN140</f>
        <v>0</v>
      </c>
      <c r="AE172" s="74">
        <f>[3]Calculations!AC140</f>
        <v>0</v>
      </c>
      <c r="AF172" s="74">
        <f>[3]Calculations!AO140</f>
        <v>0</v>
      </c>
      <c r="AG172" s="74">
        <f>[3]Calculations!AD140</f>
        <v>0</v>
      </c>
      <c r="AH172" s="74">
        <f>[3]Calculations!AP140</f>
        <v>0</v>
      </c>
      <c r="AI172" s="74">
        <f>[3]Calculations!AE140</f>
        <v>7.6357801682800002E-3</v>
      </c>
      <c r="AJ172" s="74">
        <f>[3]Calculations!AQ140</f>
        <v>3.3725335033253931</v>
      </c>
      <c r="AK172" s="74">
        <f>[3]Calculations!AF140</f>
        <v>7.7341177398399996E-3</v>
      </c>
      <c r="AL172" s="74">
        <f>[3]Calculations!AR140</f>
        <v>3.4159667540755208</v>
      </c>
      <c r="AM172" s="74">
        <f>[3]Calculations!AG140</f>
        <v>0</v>
      </c>
      <c r="AN172" s="74">
        <f>[3]Calculations!AS140</f>
        <v>0</v>
      </c>
      <c r="AO172" s="74">
        <f>[3]Calculations!AH140</f>
        <v>0</v>
      </c>
      <c r="AP172" s="74">
        <f>[3]Calculations!AT140</f>
        <v>0</v>
      </c>
      <c r="AQ172" s="74">
        <f>[3]Calculations!AI140</f>
        <v>0.22641080246500001</v>
      </c>
      <c r="AR172" s="74">
        <f>[3]Calculations!AU140</f>
        <v>100</v>
      </c>
      <c r="AS172" s="74">
        <f>[3]Calculations!AJ140</f>
        <v>0</v>
      </c>
      <c r="AT172" s="74">
        <f>[3]Calculations!AV140</f>
        <v>0</v>
      </c>
      <c r="AU172" s="74">
        <f>[3]Calculations!AK140</f>
        <v>3.1802206630699999E-2</v>
      </c>
      <c r="AV172" s="74">
        <f>[3]Calculations!AW140</f>
        <v>14.04624085267141</v>
      </c>
      <c r="AW172" s="90"/>
      <c r="AX172" s="90"/>
      <c r="AY172" s="91" t="str">
        <f>[3]Calculations!D140</f>
        <v>Call for Sites 2018</v>
      </c>
    </row>
    <row r="173" spans="2:51" ht="25" x14ac:dyDescent="0.25">
      <c r="B173" s="32">
        <f>[3]Calculations!A141</f>
        <v>823</v>
      </c>
      <c r="C173" s="30" t="str">
        <f>[3]Calculations!B141</f>
        <v>Land North of Ashton Road, Woodhouses - Site A</v>
      </c>
      <c r="D173" s="30" t="str">
        <f>[3]Calculations!C141</f>
        <v>Residential</v>
      </c>
      <c r="E173" s="38">
        <f>[3]Calculations!E141</f>
        <v>0.83363188140199995</v>
      </c>
      <c r="F173" s="38">
        <f>[3]Calculations!I141</f>
        <v>0.83363188140199995</v>
      </c>
      <c r="G173" s="38">
        <f>[3]Calculations!M141</f>
        <v>100</v>
      </c>
      <c r="H173" s="38">
        <f>[3]Calculations!H141</f>
        <v>0</v>
      </c>
      <c r="I173" s="38">
        <f>[3]Calculations!L141</f>
        <v>0</v>
      </c>
      <c r="J173" s="38">
        <f>[3]Calculations!G141</f>
        <v>0</v>
      </c>
      <c r="K173" s="38">
        <f>[3]Calculations!K141</f>
        <v>0</v>
      </c>
      <c r="L173" s="38">
        <f>[3]Calculations!F141</f>
        <v>0</v>
      </c>
      <c r="M173" s="38">
        <f>[3]Calculations!J141</f>
        <v>0</v>
      </c>
      <c r="N173" s="38">
        <f>[3]Calculations!V141</f>
        <v>0</v>
      </c>
      <c r="O173" s="38">
        <f>[3]Calculations!W141</f>
        <v>0</v>
      </c>
      <c r="P173" s="38">
        <f>[3]Calculations!O141</f>
        <v>3.6082900000000001E-3</v>
      </c>
      <c r="Q173" s="38">
        <f>[3]Calculations!S141</f>
        <v>0.43283973184082014</v>
      </c>
      <c r="R173" s="38">
        <f>[3]Calculations!Q141</f>
        <v>0</v>
      </c>
      <c r="S173" s="38">
        <f>[3]Calculations!T141</f>
        <v>0</v>
      </c>
      <c r="T173" s="38">
        <f>[3]Calculations!R141</f>
        <v>0</v>
      </c>
      <c r="U173" s="38">
        <f>[3]Calculations!U141</f>
        <v>0</v>
      </c>
      <c r="V173" s="38" t="str">
        <f>[3]Calculations!X141</f>
        <v>Not Modelled</v>
      </c>
      <c r="W173" s="38" t="str">
        <f>[3]Calculations!Y141</f>
        <v>N/A</v>
      </c>
      <c r="X173" s="38" t="s">
        <v>1056</v>
      </c>
      <c r="Y173" s="73" t="s">
        <v>105</v>
      </c>
      <c r="Z173" s="74" t="s">
        <v>1066</v>
      </c>
      <c r="AA173" s="74">
        <f>[3]Calculations!AA141</f>
        <v>0</v>
      </c>
      <c r="AB173" s="74">
        <f>[3]Calculations!AM141</f>
        <v>0</v>
      </c>
      <c r="AC173" s="74">
        <f>[3]Calculations!AB141</f>
        <v>0</v>
      </c>
      <c r="AD173" s="74">
        <f>[3]Calculations!AN141</f>
        <v>0</v>
      </c>
      <c r="AE173" s="74">
        <f>[3]Calculations!AC141</f>
        <v>0</v>
      </c>
      <c r="AF173" s="74">
        <f>[3]Calculations!AO141</f>
        <v>0</v>
      </c>
      <c r="AG173" s="74">
        <f>[3]Calculations!AD141</f>
        <v>0</v>
      </c>
      <c r="AH173" s="74">
        <f>[3]Calculations!AP141</f>
        <v>0</v>
      </c>
      <c r="AI173" s="74">
        <f>[3]Calculations!AE141</f>
        <v>0</v>
      </c>
      <c r="AJ173" s="74">
        <f>[3]Calculations!AQ141</f>
        <v>0</v>
      </c>
      <c r="AK173" s="74">
        <f>[3]Calculations!AF141</f>
        <v>0.83363192518499996</v>
      </c>
      <c r="AL173" s="74">
        <f>[3]Calculations!AR141</f>
        <v>100.0000052520784</v>
      </c>
      <c r="AM173" s="74">
        <f>[3]Calculations!AG141</f>
        <v>0</v>
      </c>
      <c r="AN173" s="74">
        <f>[3]Calculations!AS141</f>
        <v>0</v>
      </c>
      <c r="AO173" s="74">
        <f>[3]Calculations!AH141</f>
        <v>0</v>
      </c>
      <c r="AP173" s="74">
        <f>[3]Calculations!AT141</f>
        <v>0</v>
      </c>
      <c r="AQ173" s="74">
        <f>[3]Calculations!AI141</f>
        <v>0.83363197558799995</v>
      </c>
      <c r="AR173" s="74">
        <f>[3]Calculations!AU141</f>
        <v>100.00001129827231</v>
      </c>
      <c r="AS173" s="74">
        <f>[3]Calculations!AJ141</f>
        <v>0</v>
      </c>
      <c r="AT173" s="74">
        <f>[3]Calculations!AV141</f>
        <v>0</v>
      </c>
      <c r="AU173" s="74">
        <f>[3]Calculations!AK141</f>
        <v>0</v>
      </c>
      <c r="AV173" s="74">
        <f>[3]Calculations!AW141</f>
        <v>0</v>
      </c>
      <c r="AW173" s="90"/>
      <c r="AX173" s="90"/>
      <c r="AY173" s="91" t="str">
        <f>[3]Calculations!D141</f>
        <v>Call for Sites 2018</v>
      </c>
    </row>
    <row r="174" spans="2:51" ht="25" x14ac:dyDescent="0.25">
      <c r="B174" s="32">
        <f>[3]Calculations!A142</f>
        <v>824</v>
      </c>
      <c r="C174" s="30" t="str">
        <f>[3]Calculations!B142</f>
        <v>Land North of Ashton Road, Woodhouses - Site B</v>
      </c>
      <c r="D174" s="30" t="str">
        <f>[3]Calculations!C142</f>
        <v>Residential</v>
      </c>
      <c r="E174" s="38">
        <f>[3]Calculations!E142</f>
        <v>0.80973654142399998</v>
      </c>
      <c r="F174" s="38">
        <f>[3]Calculations!I142</f>
        <v>0.80973654142399998</v>
      </c>
      <c r="G174" s="38">
        <f>[3]Calculations!M142</f>
        <v>100</v>
      </c>
      <c r="H174" s="38">
        <f>[3]Calculations!H142</f>
        <v>0</v>
      </c>
      <c r="I174" s="38">
        <f>[3]Calculations!L142</f>
        <v>0</v>
      </c>
      <c r="J174" s="38">
        <f>[3]Calculations!G142</f>
        <v>0</v>
      </c>
      <c r="K174" s="38">
        <f>[3]Calculations!K142</f>
        <v>0</v>
      </c>
      <c r="L174" s="38">
        <f>[3]Calculations!F142</f>
        <v>0</v>
      </c>
      <c r="M174" s="38">
        <f>[3]Calculations!J142</f>
        <v>0</v>
      </c>
      <c r="N174" s="38">
        <f>[3]Calculations!V142</f>
        <v>0</v>
      </c>
      <c r="O174" s="38">
        <f>[3]Calculations!W142</f>
        <v>0</v>
      </c>
      <c r="P174" s="38">
        <f>[3]Calculations!O142</f>
        <v>0</v>
      </c>
      <c r="Q174" s="38">
        <f>[3]Calculations!S142</f>
        <v>0</v>
      </c>
      <c r="R174" s="38">
        <f>[3]Calculations!Q142</f>
        <v>0</v>
      </c>
      <c r="S174" s="38">
        <f>[3]Calculations!T142</f>
        <v>0</v>
      </c>
      <c r="T174" s="38">
        <f>[3]Calculations!R142</f>
        <v>0</v>
      </c>
      <c r="U174" s="38">
        <f>[3]Calculations!U142</f>
        <v>0</v>
      </c>
      <c r="V174" s="38" t="str">
        <f>[3]Calculations!X142</f>
        <v>Not Modelled</v>
      </c>
      <c r="W174" s="38" t="str">
        <f>[3]Calculations!Y142</f>
        <v>N/A</v>
      </c>
      <c r="X174" s="38" t="s">
        <v>1056</v>
      </c>
      <c r="Y174" s="73" t="s">
        <v>106</v>
      </c>
      <c r="Z174" s="74" t="s">
        <v>1090</v>
      </c>
      <c r="AA174" s="74">
        <f>[3]Calculations!AA142</f>
        <v>0</v>
      </c>
      <c r="AB174" s="74">
        <f>[3]Calculations!AM142</f>
        <v>0</v>
      </c>
      <c r="AC174" s="74">
        <f>[3]Calculations!AB142</f>
        <v>0</v>
      </c>
      <c r="AD174" s="74">
        <f>[3]Calculations!AN142</f>
        <v>0</v>
      </c>
      <c r="AE174" s="74">
        <f>[3]Calculations!AC142</f>
        <v>0</v>
      </c>
      <c r="AF174" s="74">
        <f>[3]Calculations!AO142</f>
        <v>0</v>
      </c>
      <c r="AG174" s="74">
        <f>[3]Calculations!AD142</f>
        <v>0</v>
      </c>
      <c r="AH174" s="74">
        <f>[3]Calculations!AP142</f>
        <v>0</v>
      </c>
      <c r="AI174" s="74">
        <f>[3]Calculations!AE142</f>
        <v>0</v>
      </c>
      <c r="AJ174" s="74">
        <f>[3]Calculations!AQ142</f>
        <v>0</v>
      </c>
      <c r="AK174" s="74">
        <f>[3]Calculations!AF142</f>
        <v>0.80973644952099999</v>
      </c>
      <c r="AL174" s="74">
        <f>[3]Calculations!AR142</f>
        <v>99.999988650259027</v>
      </c>
      <c r="AM174" s="74">
        <f>[3]Calculations!AG142</f>
        <v>0</v>
      </c>
      <c r="AN174" s="74">
        <f>[3]Calculations!AS142</f>
        <v>0</v>
      </c>
      <c r="AO174" s="74">
        <f>[3]Calculations!AH142</f>
        <v>0</v>
      </c>
      <c r="AP174" s="74">
        <f>[3]Calculations!AT142</f>
        <v>0</v>
      </c>
      <c r="AQ174" s="74">
        <f>[3]Calculations!AI142</f>
        <v>0.80973662529099999</v>
      </c>
      <c r="AR174" s="74">
        <f>[3]Calculations!AU142</f>
        <v>100.00001035731943</v>
      </c>
      <c r="AS174" s="74">
        <f>[3]Calculations!AJ142</f>
        <v>0</v>
      </c>
      <c r="AT174" s="74">
        <f>[3]Calculations!AV142</f>
        <v>0</v>
      </c>
      <c r="AU174" s="74">
        <f>[3]Calculations!AK142</f>
        <v>0</v>
      </c>
      <c r="AV174" s="74">
        <f>[3]Calculations!AW142</f>
        <v>0</v>
      </c>
      <c r="AW174" s="90"/>
      <c r="AX174" s="90"/>
      <c r="AY174" s="91" t="str">
        <f>[3]Calculations!D142</f>
        <v>Call for Sites 2018</v>
      </c>
    </row>
    <row r="175" spans="2:51" ht="37.5" x14ac:dyDescent="0.25">
      <c r="B175" s="32">
        <f>[3]Calculations!A143</f>
        <v>917</v>
      </c>
      <c r="C175" s="30" t="str">
        <f>[3]Calculations!B143</f>
        <v>Littlemoss Park (Ashton Moss North)</v>
      </c>
      <c r="D175" s="30" t="str">
        <f>[3]Calculations!C143</f>
        <v>Residential / Offices / Industry and warehousing / Other Use</v>
      </c>
      <c r="E175" s="38">
        <f>[3]Calculations!E143</f>
        <v>99.518986731799998</v>
      </c>
      <c r="F175" s="38">
        <f>[3]Calculations!I143</f>
        <v>99.518986731799998</v>
      </c>
      <c r="G175" s="38">
        <f>[3]Calculations!M143</f>
        <v>100</v>
      </c>
      <c r="H175" s="38">
        <f>[3]Calculations!H143</f>
        <v>0</v>
      </c>
      <c r="I175" s="38">
        <f>[3]Calculations!L143</f>
        <v>0</v>
      </c>
      <c r="J175" s="38">
        <f>[3]Calculations!G143</f>
        <v>0</v>
      </c>
      <c r="K175" s="38">
        <f>[3]Calculations!K143</f>
        <v>0</v>
      </c>
      <c r="L175" s="38">
        <f>[3]Calculations!F143</f>
        <v>0</v>
      </c>
      <c r="M175" s="38">
        <f>[3]Calculations!J143</f>
        <v>0</v>
      </c>
      <c r="N175" s="38">
        <f>[3]Calculations!V143</f>
        <v>0</v>
      </c>
      <c r="O175" s="38">
        <f>[3]Calculations!W143</f>
        <v>0</v>
      </c>
      <c r="P175" s="38">
        <f>[3]Calculations!O143</f>
        <v>8.8712300000000006</v>
      </c>
      <c r="Q175" s="38">
        <f>[3]Calculations!S143</f>
        <v>8.9141080424257524</v>
      </c>
      <c r="R175" s="38">
        <f>[3]Calculations!Q143</f>
        <v>4.3276199999999996</v>
      </c>
      <c r="S175" s="38">
        <f>[3]Calculations!T143</f>
        <v>4.3485370401356436</v>
      </c>
      <c r="T175" s="38">
        <f>[3]Calculations!R143</f>
        <v>2.7964799999999999</v>
      </c>
      <c r="U175" s="38">
        <f>[3]Calculations!U143</f>
        <v>2.809996455788291</v>
      </c>
      <c r="V175" s="38" t="str">
        <f>[3]Calculations!X143</f>
        <v>Not Modelled</v>
      </c>
      <c r="W175" s="38" t="str">
        <f>[3]Calculations!Y143</f>
        <v>N/A</v>
      </c>
      <c r="X175" s="38" t="s">
        <v>1056</v>
      </c>
      <c r="Y175" s="73" t="s">
        <v>105</v>
      </c>
      <c r="Z175" s="74" t="s">
        <v>1066</v>
      </c>
      <c r="AA175" s="74">
        <f>[3]Calculations!AA143</f>
        <v>0</v>
      </c>
      <c r="AB175" s="74">
        <f>[3]Calculations!AM143</f>
        <v>0</v>
      </c>
      <c r="AC175" s="74">
        <f>[3]Calculations!AB143</f>
        <v>2.3768110546000001</v>
      </c>
      <c r="AD175" s="74">
        <f>[3]Calculations!AN143</f>
        <v>2.3882990901077181</v>
      </c>
      <c r="AE175" s="74">
        <f>[3]Calculations!AC143</f>
        <v>1.94915935541</v>
      </c>
      <c r="AF175" s="74">
        <f>[3]Calculations!AO143</f>
        <v>1.9585803869395422</v>
      </c>
      <c r="AG175" s="74">
        <f>[3]Calculations!AD143</f>
        <v>0</v>
      </c>
      <c r="AH175" s="74">
        <f>[3]Calculations!AP143</f>
        <v>0</v>
      </c>
      <c r="AI175" s="74">
        <f>[3]Calculations!AE143</f>
        <v>21.996551283900001</v>
      </c>
      <c r="AJ175" s="74">
        <f>[3]Calculations!AQ143</f>
        <v>22.102869016522337</v>
      </c>
      <c r="AK175" s="74">
        <f>[3]Calculations!AF143</f>
        <v>85.295483993800005</v>
      </c>
      <c r="AL175" s="74">
        <f>[3]Calculations!AR143</f>
        <v>85.707749641451031</v>
      </c>
      <c r="AM175" s="74">
        <f>[3]Calculations!AG143</f>
        <v>3.6910258788000001</v>
      </c>
      <c r="AN175" s="74">
        <f>[3]Calculations!AS143</f>
        <v>3.7088660164388316</v>
      </c>
      <c r="AO175" s="74">
        <f>[3]Calculations!AH143</f>
        <v>32.160443918200002</v>
      </c>
      <c r="AP175" s="74">
        <f>[3]Calculations!AT143</f>
        <v>32.315887625414852</v>
      </c>
      <c r="AQ175" s="74">
        <f>[3]Calculations!AI143</f>
        <v>59.994161678899999</v>
      </c>
      <c r="AR175" s="74">
        <f>[3]Calculations!AU143</f>
        <v>60.284136373476201</v>
      </c>
      <c r="AS175" s="74">
        <f>[3]Calculations!AJ143</f>
        <v>3.7520400812000001</v>
      </c>
      <c r="AT175" s="74">
        <f>[3]Calculations!AV143</f>
        <v>3.7701751237797563</v>
      </c>
      <c r="AU175" s="74">
        <f>[3]Calculations!AK143</f>
        <v>1.0504174667799999</v>
      </c>
      <c r="AV175" s="74">
        <f>[3]Calculations!AW143</f>
        <v>1.0554945355410785</v>
      </c>
      <c r="AW175" s="90"/>
      <c r="AX175" s="90"/>
      <c r="AY175" s="91" t="str">
        <f>[3]Calculations!D143</f>
        <v>Call for Sites 2018</v>
      </c>
    </row>
    <row r="176" spans="2:51" x14ac:dyDescent="0.25">
      <c r="B176" s="32">
        <f>[3]Calculations!A144</f>
        <v>918</v>
      </c>
      <c r="C176" s="30" t="str">
        <f>[3]Calculations!B144</f>
        <v>Brighton Mill</v>
      </c>
      <c r="D176" s="30" t="str">
        <f>[3]Calculations!C144</f>
        <v>Unknown</v>
      </c>
      <c r="E176" s="38">
        <f>[3]Calculations!E144</f>
        <v>0.37708080182199999</v>
      </c>
      <c r="F176" s="38">
        <f>[3]Calculations!I144</f>
        <v>0.37708080182199999</v>
      </c>
      <c r="G176" s="38">
        <f>[3]Calculations!M144</f>
        <v>100</v>
      </c>
      <c r="H176" s="38">
        <f>[3]Calculations!H144</f>
        <v>0</v>
      </c>
      <c r="I176" s="38">
        <f>[3]Calculations!L144</f>
        <v>0</v>
      </c>
      <c r="J176" s="38">
        <f>[3]Calculations!G144</f>
        <v>0</v>
      </c>
      <c r="K176" s="38">
        <f>[3]Calculations!K144</f>
        <v>0</v>
      </c>
      <c r="L176" s="38">
        <f>[3]Calculations!F144</f>
        <v>0</v>
      </c>
      <c r="M176" s="38">
        <f>[3]Calculations!J144</f>
        <v>0</v>
      </c>
      <c r="N176" s="38">
        <f>[3]Calculations!V144</f>
        <v>0</v>
      </c>
      <c r="O176" s="38">
        <f>[3]Calculations!W144</f>
        <v>0</v>
      </c>
      <c r="P176" s="38">
        <f>[3]Calculations!O144</f>
        <v>5.4465399999999997E-2</v>
      </c>
      <c r="Q176" s="38">
        <f>[3]Calculations!S144</f>
        <v>14.443959951509344</v>
      </c>
      <c r="R176" s="38">
        <f>[3]Calculations!Q144</f>
        <v>3.0894000000000001E-2</v>
      </c>
      <c r="S176" s="38">
        <f>[3]Calculations!T144</f>
        <v>8.1929389803789157</v>
      </c>
      <c r="T176" s="38">
        <f>[3]Calculations!R144</f>
        <v>0</v>
      </c>
      <c r="U176" s="38">
        <f>[3]Calculations!U144</f>
        <v>0</v>
      </c>
      <c r="V176" s="38" t="str">
        <f>[3]Calculations!X144</f>
        <v>Not Modelled</v>
      </c>
      <c r="W176" s="38" t="str">
        <f>[3]Calculations!Y144</f>
        <v>N/A</v>
      </c>
      <c r="X176" s="38" t="s">
        <v>94</v>
      </c>
      <c r="Y176" s="73" t="s">
        <v>105</v>
      </c>
      <c r="Z176" s="74" t="s">
        <v>1066</v>
      </c>
      <c r="AA176" s="74">
        <f>[3]Calculations!AA144</f>
        <v>0</v>
      </c>
      <c r="AB176" s="74">
        <f>[3]Calculations!AM144</f>
        <v>0</v>
      </c>
      <c r="AC176" s="74">
        <f>[3]Calculations!AB144</f>
        <v>0</v>
      </c>
      <c r="AD176" s="74">
        <f>[3]Calculations!AN144</f>
        <v>0</v>
      </c>
      <c r="AE176" s="74">
        <f>[3]Calculations!AC144</f>
        <v>0</v>
      </c>
      <c r="AF176" s="74">
        <f>[3]Calculations!AO144</f>
        <v>0</v>
      </c>
      <c r="AG176" s="74">
        <f>[3]Calculations!AD144</f>
        <v>0</v>
      </c>
      <c r="AH176" s="74">
        <f>[3]Calculations!AP144</f>
        <v>0</v>
      </c>
      <c r="AI176" s="74">
        <f>[3]Calculations!AE144</f>
        <v>0</v>
      </c>
      <c r="AJ176" s="74">
        <f>[3]Calculations!AQ144</f>
        <v>0</v>
      </c>
      <c r="AK176" s="74">
        <f>[3]Calculations!AF144</f>
        <v>0</v>
      </c>
      <c r="AL176" s="74">
        <f>[3]Calculations!AR144</f>
        <v>0</v>
      </c>
      <c r="AM176" s="74">
        <f>[3]Calculations!AG144</f>
        <v>0</v>
      </c>
      <c r="AN176" s="74">
        <f>[3]Calculations!AS144</f>
        <v>0</v>
      </c>
      <c r="AO176" s="74">
        <f>[3]Calculations!AH144</f>
        <v>0</v>
      </c>
      <c r="AP176" s="74">
        <f>[3]Calculations!AT144</f>
        <v>0</v>
      </c>
      <c r="AQ176" s="74">
        <f>[3]Calculations!AI144</f>
        <v>0.37708080182199999</v>
      </c>
      <c r="AR176" s="74">
        <f>[3]Calculations!AU144</f>
        <v>100</v>
      </c>
      <c r="AS176" s="74">
        <f>[3]Calculations!AJ144</f>
        <v>0</v>
      </c>
      <c r="AT176" s="74">
        <f>[3]Calculations!AV144</f>
        <v>0</v>
      </c>
      <c r="AU176" s="74">
        <f>[3]Calculations!AK144</f>
        <v>0</v>
      </c>
      <c r="AV176" s="74">
        <f>[3]Calculations!AW144</f>
        <v>0</v>
      </c>
      <c r="AW176" s="90"/>
      <c r="AX176" s="90"/>
      <c r="AY176" s="91" t="str">
        <f>[3]Calculations!D144</f>
        <v>Call for Sites 2018</v>
      </c>
    </row>
    <row r="177" spans="2:51" ht="25" x14ac:dyDescent="0.25">
      <c r="B177" s="32">
        <f>[3]Calculations!A145</f>
        <v>983</v>
      </c>
      <c r="C177" s="30" t="str">
        <f>[3]Calculations!B145</f>
        <v>Bowling Green</v>
      </c>
      <c r="D177" s="30" t="str">
        <f>[3]Calculations!C145</f>
        <v>Residential</v>
      </c>
      <c r="E177" s="38">
        <f>[3]Calculations!E145</f>
        <v>1.35325806923</v>
      </c>
      <c r="F177" s="38">
        <f>[3]Calculations!I145</f>
        <v>1.3412980164316641</v>
      </c>
      <c r="G177" s="38">
        <f>[3]Calculations!M145</f>
        <v>99.116203104915442</v>
      </c>
      <c r="H177" s="38">
        <f>[3]Calculations!H145</f>
        <v>2.21894750766E-4</v>
      </c>
      <c r="I177" s="38">
        <f>[3]Calculations!L145</f>
        <v>1.6397075754534942E-2</v>
      </c>
      <c r="J177" s="38">
        <f>[3]Calculations!G145</f>
        <v>3.5907829141999998E-3</v>
      </c>
      <c r="K177" s="38">
        <f>[3]Calculations!K145</f>
        <v>0.26534354354473905</v>
      </c>
      <c r="L177" s="38">
        <f>[3]Calculations!F145</f>
        <v>8.1473751333699992E-3</v>
      </c>
      <c r="M177" s="38">
        <f>[3]Calculations!J145</f>
        <v>0.60205627578528553</v>
      </c>
      <c r="N177" s="38">
        <f>[3]Calculations!V145</f>
        <v>1.35325806923</v>
      </c>
      <c r="O177" s="38">
        <f>[3]Calculations!W145</f>
        <v>100</v>
      </c>
      <c r="P177" s="38">
        <f>[3]Calculations!O145</f>
        <v>0.83105519999999999</v>
      </c>
      <c r="Q177" s="38">
        <f>[3]Calculations!S145</f>
        <v>61.411435031964601</v>
      </c>
      <c r="R177" s="38">
        <f>[3]Calculations!Q145</f>
        <v>0.19990620000000001</v>
      </c>
      <c r="S177" s="38">
        <f>[3]Calculations!T145</f>
        <v>14.772215628741536</v>
      </c>
      <c r="T177" s="38">
        <f>[3]Calculations!R145</f>
        <v>0.12569900000000001</v>
      </c>
      <c r="U177" s="38">
        <f>[3]Calculations!U145</f>
        <v>9.2886200243773445</v>
      </c>
      <c r="V177" s="38">
        <f>[3]Calculations!X145</f>
        <v>8.64123756455E-2</v>
      </c>
      <c r="W177" s="38">
        <f>[3]Calculations!Y145</f>
        <v>6.3855060324649227</v>
      </c>
      <c r="X177" s="38" t="s">
        <v>1056</v>
      </c>
      <c r="Y177" s="73" t="s">
        <v>108</v>
      </c>
      <c r="Z177" s="74" t="s">
        <v>109</v>
      </c>
      <c r="AA177" s="74">
        <f>[3]Calculations!AA145</f>
        <v>4.3416538224100003E-3</v>
      </c>
      <c r="AB177" s="74">
        <f>[3]Calculations!AM145</f>
        <v>0.32082970137989936</v>
      </c>
      <c r="AC177" s="74">
        <f>[3]Calculations!AB145</f>
        <v>0</v>
      </c>
      <c r="AD177" s="74">
        <f>[3]Calculations!AN145</f>
        <v>0</v>
      </c>
      <c r="AE177" s="74">
        <f>[3]Calculations!AC145</f>
        <v>1.72E-2</v>
      </c>
      <c r="AF177" s="74">
        <f>[3]Calculations!AO145</f>
        <v>1.2710066461888345</v>
      </c>
      <c r="AG177" s="74">
        <f>[3]Calculations!AD145</f>
        <v>0</v>
      </c>
      <c r="AH177" s="74">
        <f>[3]Calculations!AP145</f>
        <v>0</v>
      </c>
      <c r="AI177" s="74">
        <f>[3]Calculations!AE145</f>
        <v>0</v>
      </c>
      <c r="AJ177" s="74">
        <f>[3]Calculations!AQ145</f>
        <v>0</v>
      </c>
      <c r="AK177" s="74">
        <f>[3]Calculations!AF145</f>
        <v>0</v>
      </c>
      <c r="AL177" s="74">
        <f>[3]Calculations!AR145</f>
        <v>0</v>
      </c>
      <c r="AM177" s="74">
        <f>[3]Calculations!AG145</f>
        <v>0</v>
      </c>
      <c r="AN177" s="74">
        <f>[3]Calculations!AS145</f>
        <v>0</v>
      </c>
      <c r="AO177" s="74">
        <f>[3]Calculations!AH145</f>
        <v>0</v>
      </c>
      <c r="AP177" s="74">
        <f>[3]Calculations!AT145</f>
        <v>0</v>
      </c>
      <c r="AQ177" s="74">
        <f>[3]Calculations!AI145</f>
        <v>0</v>
      </c>
      <c r="AR177" s="74">
        <f>[3]Calculations!AU145</f>
        <v>0</v>
      </c>
      <c r="AS177" s="74">
        <f>[3]Calculations!AJ145</f>
        <v>0</v>
      </c>
      <c r="AT177" s="74">
        <f>[3]Calculations!AV145</f>
        <v>0</v>
      </c>
      <c r="AU177" s="74">
        <f>[3]Calculations!AK145</f>
        <v>0</v>
      </c>
      <c r="AV177" s="74">
        <f>[3]Calculations!AW145</f>
        <v>0</v>
      </c>
      <c r="AW177" s="90"/>
      <c r="AX177" s="90"/>
      <c r="AY177" s="91" t="str">
        <f>[3]Calculations!D145</f>
        <v>Call for Sites 2018</v>
      </c>
    </row>
    <row r="178" spans="2:51" ht="25" x14ac:dyDescent="0.25">
      <c r="B178" s="32">
        <f>[3]Calculations!A146</f>
        <v>984</v>
      </c>
      <c r="C178" s="30" t="str">
        <f>[3]Calculations!B146</f>
        <v>Cog Hole</v>
      </c>
      <c r="D178" s="30" t="str">
        <f>[3]Calculations!C146</f>
        <v>Unknown</v>
      </c>
      <c r="E178" s="38">
        <f>[3]Calculations!E146</f>
        <v>0.630389758882</v>
      </c>
      <c r="F178" s="38">
        <f>[3]Calculations!I146</f>
        <v>0.630389758882</v>
      </c>
      <c r="G178" s="38">
        <f>[3]Calculations!M146</f>
        <v>100</v>
      </c>
      <c r="H178" s="38">
        <f>[3]Calculations!H146</f>
        <v>0</v>
      </c>
      <c r="I178" s="38">
        <f>[3]Calculations!L146</f>
        <v>0</v>
      </c>
      <c r="J178" s="38">
        <f>[3]Calculations!G146</f>
        <v>0</v>
      </c>
      <c r="K178" s="38">
        <f>[3]Calculations!K146</f>
        <v>0</v>
      </c>
      <c r="L178" s="38">
        <f>[3]Calculations!F146</f>
        <v>0</v>
      </c>
      <c r="M178" s="38">
        <f>[3]Calculations!J146</f>
        <v>0</v>
      </c>
      <c r="N178" s="38">
        <f>[3]Calculations!V146</f>
        <v>0</v>
      </c>
      <c r="O178" s="38">
        <f>[3]Calculations!W146</f>
        <v>0</v>
      </c>
      <c r="P178" s="38">
        <f>[3]Calculations!O146</f>
        <v>0.31928279999999998</v>
      </c>
      <c r="Q178" s="38">
        <f>[3]Calculations!S146</f>
        <v>50.648475090434516</v>
      </c>
      <c r="R178" s="38">
        <f>[3]Calculations!Q146</f>
        <v>0.1390808</v>
      </c>
      <c r="S178" s="38">
        <f>[3]Calculations!T146</f>
        <v>22.06266806216215</v>
      </c>
      <c r="T178" s="38">
        <f>[3]Calculations!R146</f>
        <v>0.102992</v>
      </c>
      <c r="U178" s="38">
        <f>[3]Calculations!U146</f>
        <v>16.337828866804074</v>
      </c>
      <c r="V178" s="38" t="str">
        <f>[3]Calculations!X146</f>
        <v>Not Modelled</v>
      </c>
      <c r="W178" s="38" t="str">
        <f>[3]Calculations!Y146</f>
        <v>N/A</v>
      </c>
      <c r="X178" s="38" t="s">
        <v>94</v>
      </c>
      <c r="Y178" s="73" t="s">
        <v>108</v>
      </c>
      <c r="Z178" s="74" t="s">
        <v>109</v>
      </c>
      <c r="AA178" s="74">
        <f>[3]Calculations!AA146</f>
        <v>0</v>
      </c>
      <c r="AB178" s="74">
        <f>[3]Calculations!AM146</f>
        <v>0</v>
      </c>
      <c r="AC178" s="74">
        <f>[3]Calculations!AB146</f>
        <v>0</v>
      </c>
      <c r="AD178" s="74">
        <f>[3]Calculations!AN146</f>
        <v>0</v>
      </c>
      <c r="AE178" s="74">
        <f>[3]Calculations!AC146</f>
        <v>0</v>
      </c>
      <c r="AF178" s="74">
        <f>[3]Calculations!AO146</f>
        <v>0</v>
      </c>
      <c r="AG178" s="74">
        <f>[3]Calculations!AD146</f>
        <v>0</v>
      </c>
      <c r="AH178" s="74">
        <f>[3]Calculations!AP146</f>
        <v>0</v>
      </c>
      <c r="AI178" s="74">
        <f>[3]Calculations!AE146</f>
        <v>4.4769827163900003E-2</v>
      </c>
      <c r="AJ178" s="74">
        <f>[3]Calculations!AQ146</f>
        <v>7.10192805849187</v>
      </c>
      <c r="AK178" s="74">
        <f>[3]Calculations!AF146</f>
        <v>5.4718308725599997E-2</v>
      </c>
      <c r="AL178" s="74">
        <f>[3]Calculations!AR146</f>
        <v>8.6800757713201513</v>
      </c>
      <c r="AM178" s="74">
        <f>[3]Calculations!AG146</f>
        <v>0</v>
      </c>
      <c r="AN178" s="74">
        <f>[3]Calculations!AS146</f>
        <v>0</v>
      </c>
      <c r="AO178" s="74">
        <f>[3]Calculations!AH146</f>
        <v>0</v>
      </c>
      <c r="AP178" s="74">
        <f>[3]Calculations!AT146</f>
        <v>0</v>
      </c>
      <c r="AQ178" s="74">
        <f>[3]Calculations!AI146</f>
        <v>0</v>
      </c>
      <c r="AR178" s="74">
        <f>[3]Calculations!AU146</f>
        <v>0</v>
      </c>
      <c r="AS178" s="74">
        <f>[3]Calculations!AJ146</f>
        <v>0</v>
      </c>
      <c r="AT178" s="74">
        <f>[3]Calculations!AV146</f>
        <v>0</v>
      </c>
      <c r="AU178" s="74">
        <f>[3]Calculations!AK146</f>
        <v>0</v>
      </c>
      <c r="AV178" s="74">
        <f>[3]Calculations!AW146</f>
        <v>0</v>
      </c>
      <c r="AW178" s="90"/>
      <c r="AX178" s="90"/>
      <c r="AY178" s="91" t="str">
        <f>[3]Calculations!D146</f>
        <v>Call for Sites 2018</v>
      </c>
    </row>
    <row r="179" spans="2:51" x14ac:dyDescent="0.25">
      <c r="B179" s="32">
        <f>[3]Calculations!A147</f>
        <v>985</v>
      </c>
      <c r="C179" s="30" t="str">
        <f>[3]Calculations!B147</f>
        <v>Ellipse</v>
      </c>
      <c r="D179" s="30" t="str">
        <f>[3]Calculations!C147</f>
        <v>Residential</v>
      </c>
      <c r="E179" s="38">
        <f>[3]Calculations!E147</f>
        <v>0.30294762666699998</v>
      </c>
      <c r="F179" s="38">
        <f>[3]Calculations!I147</f>
        <v>0.30294762666699998</v>
      </c>
      <c r="G179" s="38">
        <f>[3]Calculations!M147</f>
        <v>100</v>
      </c>
      <c r="H179" s="38">
        <f>[3]Calculations!H147</f>
        <v>0</v>
      </c>
      <c r="I179" s="38">
        <f>[3]Calculations!L147</f>
        <v>0</v>
      </c>
      <c r="J179" s="38">
        <f>[3]Calculations!G147</f>
        <v>0</v>
      </c>
      <c r="K179" s="38">
        <f>[3]Calculations!K147</f>
        <v>0</v>
      </c>
      <c r="L179" s="38">
        <f>[3]Calculations!F147</f>
        <v>0</v>
      </c>
      <c r="M179" s="38">
        <f>[3]Calculations!J147</f>
        <v>0</v>
      </c>
      <c r="N179" s="38">
        <f>[3]Calculations!V147</f>
        <v>0.30294762666699998</v>
      </c>
      <c r="O179" s="38">
        <f>[3]Calculations!W147</f>
        <v>100</v>
      </c>
      <c r="P179" s="38">
        <f>[3]Calculations!O147</f>
        <v>1.2737200000000001E-5</v>
      </c>
      <c r="Q179" s="38">
        <f>[3]Calculations!S147</f>
        <v>4.2044231011589108E-3</v>
      </c>
      <c r="R179" s="38">
        <f>[3]Calculations!Q147</f>
        <v>0</v>
      </c>
      <c r="S179" s="38">
        <f>[3]Calculations!T147</f>
        <v>0</v>
      </c>
      <c r="T179" s="38">
        <f>[3]Calculations!R147</f>
        <v>0</v>
      </c>
      <c r="U179" s="38">
        <f>[3]Calculations!U147</f>
        <v>0</v>
      </c>
      <c r="V179" s="38">
        <f>[3]Calculations!X147</f>
        <v>0</v>
      </c>
      <c r="W179" s="38">
        <f>[3]Calculations!Y147</f>
        <v>0</v>
      </c>
      <c r="X179" s="38" t="s">
        <v>1056</v>
      </c>
      <c r="Y179" s="73" t="s">
        <v>105</v>
      </c>
      <c r="Z179" s="74" t="s">
        <v>1066</v>
      </c>
      <c r="AA179" s="74">
        <f>[3]Calculations!AA147</f>
        <v>0</v>
      </c>
      <c r="AB179" s="74">
        <f>[3]Calculations!AM147</f>
        <v>0</v>
      </c>
      <c r="AC179" s="74">
        <f>[3]Calculations!AB147</f>
        <v>0</v>
      </c>
      <c r="AD179" s="74">
        <f>[3]Calculations!AN147</f>
        <v>0</v>
      </c>
      <c r="AE179" s="74">
        <f>[3]Calculations!AC147</f>
        <v>0</v>
      </c>
      <c r="AF179" s="74">
        <f>[3]Calculations!AO147</f>
        <v>0</v>
      </c>
      <c r="AG179" s="74">
        <f>[3]Calculations!AD147</f>
        <v>0</v>
      </c>
      <c r="AH179" s="74">
        <f>[3]Calculations!AP147</f>
        <v>0</v>
      </c>
      <c r="AI179" s="74">
        <f>[3]Calculations!AE147</f>
        <v>0</v>
      </c>
      <c r="AJ179" s="74">
        <f>[3]Calculations!AQ147</f>
        <v>0</v>
      </c>
      <c r="AK179" s="74">
        <f>[3]Calculations!AF147</f>
        <v>0</v>
      </c>
      <c r="AL179" s="74">
        <f>[3]Calculations!AR147</f>
        <v>0</v>
      </c>
      <c r="AM179" s="74">
        <f>[3]Calculations!AG147</f>
        <v>0</v>
      </c>
      <c r="AN179" s="74">
        <f>[3]Calculations!AS147</f>
        <v>0</v>
      </c>
      <c r="AO179" s="74">
        <f>[3]Calculations!AH147</f>
        <v>0</v>
      </c>
      <c r="AP179" s="74">
        <f>[3]Calculations!AT147</f>
        <v>0</v>
      </c>
      <c r="AQ179" s="74">
        <f>[3]Calculations!AI147</f>
        <v>0</v>
      </c>
      <c r="AR179" s="74">
        <f>[3]Calculations!AU147</f>
        <v>0</v>
      </c>
      <c r="AS179" s="74">
        <f>[3]Calculations!AJ147</f>
        <v>0</v>
      </c>
      <c r="AT179" s="74">
        <f>[3]Calculations!AV147</f>
        <v>0</v>
      </c>
      <c r="AU179" s="74">
        <f>[3]Calculations!AK147</f>
        <v>0</v>
      </c>
      <c r="AV179" s="74">
        <f>[3]Calculations!AW147</f>
        <v>0</v>
      </c>
      <c r="AW179" s="90"/>
      <c r="AX179" s="90"/>
      <c r="AY179" s="91" t="str">
        <f>[3]Calculations!D147</f>
        <v>Call for Sites 2018</v>
      </c>
    </row>
    <row r="180" spans="2:51" x14ac:dyDescent="0.25">
      <c r="B180" s="32">
        <f>[3]Calculations!A148</f>
        <v>990</v>
      </c>
      <c r="C180" s="30" t="str">
        <f>[3]Calculations!B148</f>
        <v>Greenfield Farm</v>
      </c>
      <c r="D180" s="30" t="str">
        <f>[3]Calculations!C148</f>
        <v>Other use</v>
      </c>
      <c r="E180" s="38">
        <f>[3]Calculations!E148</f>
        <v>11.452035760199999</v>
      </c>
      <c r="F180" s="38">
        <f>[3]Calculations!I148</f>
        <v>9.0788297539028608</v>
      </c>
      <c r="G180" s="38">
        <f>[3]Calculations!M148</f>
        <v>79.276994448926757</v>
      </c>
      <c r="H180" s="38">
        <f>[3]Calculations!H148</f>
        <v>2.36767536689E-4</v>
      </c>
      <c r="I180" s="38">
        <f>[3]Calculations!L148</f>
        <v>2.0674711609952666E-3</v>
      </c>
      <c r="J180" s="38">
        <f>[3]Calculations!G148</f>
        <v>2.3684223868399998</v>
      </c>
      <c r="K180" s="38">
        <f>[3]Calculations!K148</f>
        <v>20.681234641889013</v>
      </c>
      <c r="L180" s="38">
        <f>[3]Calculations!F148</f>
        <v>4.5468519204500003E-3</v>
      </c>
      <c r="M180" s="38">
        <f>[3]Calculations!J148</f>
        <v>3.9703438023237482E-2</v>
      </c>
      <c r="N180" s="38">
        <f>[3]Calculations!V148</f>
        <v>6.32792836554</v>
      </c>
      <c r="O180" s="38">
        <f>[3]Calculations!W148</f>
        <v>55.25592565412569</v>
      </c>
      <c r="P180" s="38">
        <f>[3]Calculations!O148</f>
        <v>2.2250640000000002</v>
      </c>
      <c r="Q180" s="38">
        <f>[3]Calculations!S148</f>
        <v>19.429418896270906</v>
      </c>
      <c r="R180" s="38">
        <f>[3]Calculations!Q148</f>
        <v>0.68546400000000007</v>
      </c>
      <c r="S180" s="38">
        <f>[3]Calculations!T148</f>
        <v>5.9855209532460378</v>
      </c>
      <c r="T180" s="38">
        <f>[3]Calculations!R148</f>
        <v>0.255077</v>
      </c>
      <c r="U180" s="38">
        <f>[3]Calculations!U148</f>
        <v>2.2273507116218201</v>
      </c>
      <c r="V180" s="38">
        <f>[3]Calculations!X148</f>
        <v>2.93499795892E-2</v>
      </c>
      <c r="W180" s="38">
        <f>[3]Calculations!Y148</f>
        <v>0.25628613290924118</v>
      </c>
      <c r="X180" s="38" t="s">
        <v>94</v>
      </c>
      <c r="Y180" s="38" t="s">
        <v>94</v>
      </c>
      <c r="Z180" s="38" t="s">
        <v>94</v>
      </c>
      <c r="AA180" s="74">
        <f>[3]Calculations!AA148</f>
        <v>2.2880593422500001E-2</v>
      </c>
      <c r="AB180" s="74">
        <f>[3]Calculations!AM148</f>
        <v>0.19979498756036379</v>
      </c>
      <c r="AC180" s="74">
        <f>[3]Calculations!AB148</f>
        <v>0.25972253213800001</v>
      </c>
      <c r="AD180" s="74">
        <f>[3]Calculations!AN148</f>
        <v>2.2679158324027466</v>
      </c>
      <c r="AE180" s="74">
        <f>[3]Calculations!AC148</f>
        <v>0.110230208908</v>
      </c>
      <c r="AF180" s="74">
        <f>[3]Calculations!AO148</f>
        <v>0.96253811301471992</v>
      </c>
      <c r="AG180" s="74">
        <f>[3]Calculations!AD148</f>
        <v>2.15316913877</v>
      </c>
      <c r="AH180" s="74">
        <f>[3]Calculations!AP148</f>
        <v>18.801627796632001</v>
      </c>
      <c r="AI180" s="74">
        <f>[3]Calculations!AE148</f>
        <v>0.60235396437400002</v>
      </c>
      <c r="AJ180" s="74">
        <f>[3]Calculations!AQ148</f>
        <v>5.2597981440767034</v>
      </c>
      <c r="AK180" s="74">
        <f>[3]Calculations!AF148</f>
        <v>7.2903099308400003</v>
      </c>
      <c r="AL180" s="74">
        <f>[3]Calculations!AR148</f>
        <v>63.659510706179304</v>
      </c>
      <c r="AM180" s="74">
        <f>[3]Calculations!AG148</f>
        <v>0</v>
      </c>
      <c r="AN180" s="74">
        <f>[3]Calculations!AS148</f>
        <v>0</v>
      </c>
      <c r="AO180" s="74">
        <f>[3]Calculations!AH148</f>
        <v>0</v>
      </c>
      <c r="AP180" s="74">
        <f>[3]Calculations!AT148</f>
        <v>0</v>
      </c>
      <c r="AQ180" s="74">
        <f>[3]Calculations!AI148</f>
        <v>0</v>
      </c>
      <c r="AR180" s="74">
        <f>[3]Calculations!AU148</f>
        <v>0</v>
      </c>
      <c r="AS180" s="74">
        <f>[3]Calculations!AJ148</f>
        <v>0</v>
      </c>
      <c r="AT180" s="74">
        <f>[3]Calculations!AV148</f>
        <v>0</v>
      </c>
      <c r="AU180" s="74">
        <f>[3]Calculations!AK148</f>
        <v>0</v>
      </c>
      <c r="AV180" s="74">
        <f>[3]Calculations!AW148</f>
        <v>0</v>
      </c>
      <c r="AW180" s="90"/>
      <c r="AX180" s="90"/>
      <c r="AY180" s="91" t="str">
        <f>[3]Calculations!D148</f>
        <v>Call for Sites 2018</v>
      </c>
    </row>
    <row r="181" spans="2:51" x14ac:dyDescent="0.25">
      <c r="B181" s="32">
        <f>[3]Calculations!A149</f>
        <v>992</v>
      </c>
      <c r="C181" s="30" t="str">
        <f>[3]Calculations!B149</f>
        <v>Ley Butts</v>
      </c>
      <c r="D181" s="30" t="str">
        <f>[3]Calculations!C149</f>
        <v>Residential</v>
      </c>
      <c r="E181" s="38">
        <f>[3]Calculations!E149</f>
        <v>2.3418061512900001</v>
      </c>
      <c r="F181" s="38">
        <f>[3]Calculations!I149</f>
        <v>2.3418061512900001</v>
      </c>
      <c r="G181" s="38">
        <f>[3]Calculations!M149</f>
        <v>100</v>
      </c>
      <c r="H181" s="38">
        <f>[3]Calculations!H149</f>
        <v>0</v>
      </c>
      <c r="I181" s="38">
        <f>[3]Calculations!L149</f>
        <v>0</v>
      </c>
      <c r="J181" s="38">
        <f>[3]Calculations!G149</f>
        <v>0</v>
      </c>
      <c r="K181" s="38">
        <f>[3]Calculations!K149</f>
        <v>0</v>
      </c>
      <c r="L181" s="38">
        <f>[3]Calculations!F149</f>
        <v>0</v>
      </c>
      <c r="M181" s="38">
        <f>[3]Calculations!J149</f>
        <v>0</v>
      </c>
      <c r="N181" s="38">
        <f>[3]Calculations!V149</f>
        <v>0.38624013960999998</v>
      </c>
      <c r="O181" s="38">
        <f>[3]Calculations!W149</f>
        <v>16.493258393622245</v>
      </c>
      <c r="P181" s="38">
        <f>[3]Calculations!O149</f>
        <v>1.4597600000000001E-2</v>
      </c>
      <c r="Q181" s="38">
        <f>[3]Calculations!S149</f>
        <v>0.62334792279706031</v>
      </c>
      <c r="R181" s="38">
        <f>[3]Calculations!Q149</f>
        <v>0</v>
      </c>
      <c r="S181" s="38">
        <f>[3]Calculations!T149</f>
        <v>0</v>
      </c>
      <c r="T181" s="38">
        <f>[3]Calculations!R149</f>
        <v>0</v>
      </c>
      <c r="U181" s="38">
        <f>[3]Calculations!U149</f>
        <v>0</v>
      </c>
      <c r="V181" s="38" t="str">
        <f>[3]Calculations!X149</f>
        <v>Not Modelled</v>
      </c>
      <c r="W181" s="38" t="str">
        <f>[3]Calculations!Y149</f>
        <v>N/A</v>
      </c>
      <c r="X181" s="38" t="s">
        <v>1056</v>
      </c>
      <c r="Y181" s="73" t="s">
        <v>105</v>
      </c>
      <c r="Z181" s="74" t="s">
        <v>1066</v>
      </c>
      <c r="AA181" s="74">
        <f>[3]Calculations!AA149</f>
        <v>0</v>
      </c>
      <c r="AB181" s="74">
        <f>[3]Calculations!AM149</f>
        <v>0</v>
      </c>
      <c r="AC181" s="74">
        <f>[3]Calculations!AB149</f>
        <v>0</v>
      </c>
      <c r="AD181" s="74">
        <f>[3]Calculations!AN149</f>
        <v>0</v>
      </c>
      <c r="AE181" s="74">
        <f>[3]Calculations!AC149</f>
        <v>0</v>
      </c>
      <c r="AF181" s="74">
        <f>[3]Calculations!AO149</f>
        <v>0</v>
      </c>
      <c r="AG181" s="74">
        <f>[3]Calculations!AD149</f>
        <v>0</v>
      </c>
      <c r="AH181" s="74">
        <f>[3]Calculations!AP149</f>
        <v>0</v>
      </c>
      <c r="AI181" s="74">
        <f>[3]Calculations!AE149</f>
        <v>0.33480243660300002</v>
      </c>
      <c r="AJ181" s="74">
        <f>[3]Calculations!AQ149</f>
        <v>14.296761344595998</v>
      </c>
      <c r="AK181" s="74">
        <f>[3]Calculations!AF149</f>
        <v>2.13028109519</v>
      </c>
      <c r="AL181" s="74">
        <f>[3]Calculations!AR149</f>
        <v>90.967439555853929</v>
      </c>
      <c r="AM181" s="74">
        <f>[3]Calculations!AG149</f>
        <v>0</v>
      </c>
      <c r="AN181" s="74">
        <f>[3]Calculations!AS149</f>
        <v>0</v>
      </c>
      <c r="AO181" s="74">
        <f>[3]Calculations!AH149</f>
        <v>0</v>
      </c>
      <c r="AP181" s="74">
        <f>[3]Calculations!AT149</f>
        <v>0</v>
      </c>
      <c r="AQ181" s="74">
        <f>[3]Calculations!AI149</f>
        <v>0</v>
      </c>
      <c r="AR181" s="74">
        <f>[3]Calculations!AU149</f>
        <v>0</v>
      </c>
      <c r="AS181" s="74">
        <f>[3]Calculations!AJ149</f>
        <v>0</v>
      </c>
      <c r="AT181" s="74">
        <f>[3]Calculations!AV149</f>
        <v>0</v>
      </c>
      <c r="AU181" s="74">
        <f>[3]Calculations!AK149</f>
        <v>0</v>
      </c>
      <c r="AV181" s="74">
        <f>[3]Calculations!AW149</f>
        <v>0</v>
      </c>
      <c r="AW181" s="90"/>
      <c r="AX181" s="90"/>
      <c r="AY181" s="91" t="str">
        <f>[3]Calculations!D149</f>
        <v>Call for Sites 2018</v>
      </c>
    </row>
    <row r="182" spans="2:51" ht="25" x14ac:dyDescent="0.25">
      <c r="B182" s="32">
        <f>[3]Calculations!A150</f>
        <v>997</v>
      </c>
      <c r="C182" s="30" t="str">
        <f>[3]Calculations!B150</f>
        <v>Robert Fletcher Paper Mill</v>
      </c>
      <c r="D182" s="30" t="str">
        <f>[3]Calculations!C150</f>
        <v>Residential / Other use</v>
      </c>
      <c r="E182" s="38">
        <f>[3]Calculations!E150</f>
        <v>5.3847779215499996</v>
      </c>
      <c r="F182" s="38">
        <f>[3]Calculations!I150</f>
        <v>5.3555940929170482</v>
      </c>
      <c r="G182" s="38">
        <f>[3]Calculations!M150</f>
        <v>99.458030970670919</v>
      </c>
      <c r="H182" s="38">
        <f>[3]Calculations!H150</f>
        <v>1.5869365561399999E-5</v>
      </c>
      <c r="I182" s="38">
        <f>[3]Calculations!L150</f>
        <v>2.9470789311274008E-4</v>
      </c>
      <c r="J182" s="38">
        <f>[3]Calculations!G150</f>
        <v>2.1340666332600001E-2</v>
      </c>
      <c r="K182" s="38">
        <f>[3]Calculations!K150</f>
        <v>0.39631469753272808</v>
      </c>
      <c r="L182" s="38">
        <f>[3]Calculations!F150</f>
        <v>7.8272929347900002E-3</v>
      </c>
      <c r="M182" s="38">
        <f>[3]Calculations!J150</f>
        <v>0.14535962390324403</v>
      </c>
      <c r="N182" s="38">
        <f>[3]Calculations!V150</f>
        <v>4.7684002882199996</v>
      </c>
      <c r="O182" s="38">
        <f>[3]Calculations!W150</f>
        <v>88.553332332179508</v>
      </c>
      <c r="P182" s="38">
        <f>[3]Calculations!O150</f>
        <v>1.767995</v>
      </c>
      <c r="Q182" s="38">
        <f>[3]Calculations!S150</f>
        <v>32.833201772805623</v>
      </c>
      <c r="R182" s="38">
        <f>[3]Calculations!Q150</f>
        <v>0.98237299999999994</v>
      </c>
      <c r="S182" s="38">
        <f>[3]Calculations!T150</f>
        <v>18.243519311511839</v>
      </c>
      <c r="T182" s="38">
        <f>[3]Calculations!R150</f>
        <v>0.78891</v>
      </c>
      <c r="U182" s="38">
        <f>[3]Calculations!U150</f>
        <v>14.650743475283628</v>
      </c>
      <c r="V182" s="38">
        <f>[3]Calculations!X150</f>
        <v>0.165153136969</v>
      </c>
      <c r="W182" s="38">
        <f>[3]Calculations!Y150</f>
        <v>3.0670371067310596</v>
      </c>
      <c r="X182" s="38" t="s">
        <v>1056</v>
      </c>
      <c r="Y182" s="73" t="s">
        <v>108</v>
      </c>
      <c r="Z182" s="74" t="s">
        <v>109</v>
      </c>
      <c r="AA182" s="74">
        <f>[3]Calculations!AA150</f>
        <v>0</v>
      </c>
      <c r="AB182" s="74">
        <f>[3]Calculations!AM150</f>
        <v>0</v>
      </c>
      <c r="AC182" s="74">
        <f>[3]Calculations!AB150</f>
        <v>0.445560949082</v>
      </c>
      <c r="AD182" s="74">
        <f>[3]Calculations!AN150</f>
        <v>8.2744535721492856</v>
      </c>
      <c r="AE182" s="74">
        <f>[3]Calculations!AC150</f>
        <v>0.36596663651400002</v>
      </c>
      <c r="AF182" s="74">
        <f>[3]Calculations!AO150</f>
        <v>6.7963180997566024</v>
      </c>
      <c r="AG182" s="74">
        <f>[3]Calculations!AD150</f>
        <v>1.8583667533899999E-2</v>
      </c>
      <c r="AH182" s="74">
        <f>[3]Calculations!AP150</f>
        <v>0.34511483676100652</v>
      </c>
      <c r="AI182" s="74">
        <f>[3]Calculations!AE150</f>
        <v>1.0169092476899999</v>
      </c>
      <c r="AJ182" s="74">
        <f>[3]Calculations!AQ150</f>
        <v>18.884887408639578</v>
      </c>
      <c r="AK182" s="74">
        <f>[3]Calculations!AF150</f>
        <v>4.8675913036000003</v>
      </c>
      <c r="AL182" s="74">
        <f>[3]Calculations!AR150</f>
        <v>90.39539558576395</v>
      </c>
      <c r="AM182" s="74">
        <f>[3]Calculations!AG150</f>
        <v>0</v>
      </c>
      <c r="AN182" s="74">
        <f>[3]Calculations!AS150</f>
        <v>0</v>
      </c>
      <c r="AO182" s="74">
        <f>[3]Calculations!AH150</f>
        <v>0</v>
      </c>
      <c r="AP182" s="74">
        <f>[3]Calculations!AT150</f>
        <v>0</v>
      </c>
      <c r="AQ182" s="74">
        <f>[3]Calculations!AI150</f>
        <v>0</v>
      </c>
      <c r="AR182" s="74">
        <f>[3]Calculations!AU150</f>
        <v>0</v>
      </c>
      <c r="AS182" s="74">
        <f>[3]Calculations!AJ150</f>
        <v>0</v>
      </c>
      <c r="AT182" s="74">
        <f>[3]Calculations!AV150</f>
        <v>0</v>
      </c>
      <c r="AU182" s="74">
        <f>[3]Calculations!AK150</f>
        <v>0</v>
      </c>
      <c r="AV182" s="74">
        <f>[3]Calculations!AW150</f>
        <v>0</v>
      </c>
      <c r="AW182" s="90"/>
      <c r="AX182" s="90"/>
      <c r="AY182" s="91" t="str">
        <f>[3]Calculations!D150</f>
        <v>Call for Sites 2018</v>
      </c>
    </row>
    <row r="183" spans="2:51" ht="25" x14ac:dyDescent="0.25">
      <c r="B183" s="32" t="str">
        <f>[3]Calculations!A151</f>
        <v>GM Allocation 13a</v>
      </c>
      <c r="C183" s="30" t="str">
        <f>[3]Calculations!B151</f>
        <v>Ashton Road Corridor, Land at the junction of Coal Pit Lane</v>
      </c>
      <c r="D183" s="30" t="str">
        <f>[3]Calculations!C151</f>
        <v>Residential</v>
      </c>
      <c r="E183" s="38">
        <f>[3]Calculations!E151</f>
        <v>6.7056899999999997</v>
      </c>
      <c r="F183" s="38">
        <f>[3]Calculations!I151</f>
        <v>6.7056899999999997</v>
      </c>
      <c r="G183" s="38">
        <f>[3]Calculations!M151</f>
        <v>100</v>
      </c>
      <c r="H183" s="38">
        <f>[3]Calculations!H151</f>
        <v>0</v>
      </c>
      <c r="I183" s="38">
        <f>[3]Calculations!L151</f>
        <v>0</v>
      </c>
      <c r="J183" s="38">
        <f>[3]Calculations!G151</f>
        <v>0</v>
      </c>
      <c r="K183" s="38">
        <f>[3]Calculations!K151</f>
        <v>0</v>
      </c>
      <c r="L183" s="38">
        <f>[3]Calculations!F151</f>
        <v>0</v>
      </c>
      <c r="M183" s="38">
        <f>[3]Calculations!J151</f>
        <v>0</v>
      </c>
      <c r="N183" s="38">
        <f>[3]Calculations!V151</f>
        <v>0</v>
      </c>
      <c r="O183" s="38">
        <f>[3]Calculations!W151</f>
        <v>0</v>
      </c>
      <c r="P183" s="38">
        <f>[3]Calculations!O151</f>
        <v>1.222918485478</v>
      </c>
      <c r="Q183" s="38">
        <f>[3]Calculations!S151</f>
        <v>18.237026845529691</v>
      </c>
      <c r="R183" s="38">
        <f>[3]Calculations!Q151</f>
        <v>0.799671068687</v>
      </c>
      <c r="S183" s="38">
        <f>[3]Calculations!T151</f>
        <v>11.92526151204425</v>
      </c>
      <c r="T183" s="38">
        <f>[3]Calculations!R151</f>
        <v>0.63596621530200004</v>
      </c>
      <c r="U183" s="38">
        <f>[3]Calculations!U151</f>
        <v>9.4839787598591663</v>
      </c>
      <c r="V183" s="38" t="str">
        <f>[3]Calculations!X151</f>
        <v>Not modelled</v>
      </c>
      <c r="W183" s="38" t="str">
        <f>[3]Calculations!Y151</f>
        <v>N/A</v>
      </c>
      <c r="X183" s="38" t="s">
        <v>1056</v>
      </c>
      <c r="Y183" s="73" t="s">
        <v>108</v>
      </c>
      <c r="Z183" s="74" t="s">
        <v>109</v>
      </c>
      <c r="AA183" s="74">
        <f>[3]Calculations!AA151</f>
        <v>0</v>
      </c>
      <c r="AB183" s="74">
        <f>[3]Calculations!AM151</f>
        <v>0</v>
      </c>
      <c r="AC183" s="74">
        <f>[3]Calculations!AB151</f>
        <v>0.147869049999</v>
      </c>
      <c r="AD183" s="74">
        <f>[3]Calculations!AN151</f>
        <v>2.2051280330435792</v>
      </c>
      <c r="AE183" s="74">
        <f>[3]Calculations!AC151</f>
        <v>0.1164</v>
      </c>
      <c r="AF183" s="74">
        <f>[3]Calculations!AO151</f>
        <v>1.735839264863124</v>
      </c>
      <c r="AG183" s="74">
        <f>[3]Calculations!AD151</f>
        <v>0</v>
      </c>
      <c r="AH183" s="74">
        <f>[3]Calculations!AP151</f>
        <v>0</v>
      </c>
      <c r="AI183" s="74">
        <f>[3]Calculations!AE151</f>
        <v>0</v>
      </c>
      <c r="AJ183" s="74">
        <f>[3]Calculations!AQ151</f>
        <v>0</v>
      </c>
      <c r="AK183" s="74">
        <f>[3]Calculations!AF151</f>
        <v>5.62243500192E-3</v>
      </c>
      <c r="AL183" s="74">
        <f>[3]Calculations!AR151</f>
        <v>8.3845734024686494E-2</v>
      </c>
      <c r="AM183" s="74">
        <f>[3]Calculations!AG151</f>
        <v>0.720499022479</v>
      </c>
      <c r="AN183" s="74">
        <f>[3]Calculations!AS151</f>
        <v>10.744591868681672</v>
      </c>
      <c r="AO183" s="74">
        <f>[3]Calculations!AH151</f>
        <v>0.416459120219</v>
      </c>
      <c r="AP183" s="74">
        <f>[3]Calculations!AT151</f>
        <v>6.2105334457602428</v>
      </c>
      <c r="AQ183" s="74">
        <f>[3]Calculations!AI151</f>
        <v>3.96782534998</v>
      </c>
      <c r="AR183" s="74">
        <f>[3]Calculations!AU151</f>
        <v>59.171022668509877</v>
      </c>
      <c r="AS183" s="74">
        <f>[3]Calculations!AJ151</f>
        <v>0</v>
      </c>
      <c r="AT183" s="74">
        <f>[3]Calculations!AV151</f>
        <v>0</v>
      </c>
      <c r="AU183" s="74">
        <f>[3]Calculations!AK151</f>
        <v>0</v>
      </c>
      <c r="AV183" s="74">
        <f>[3]Calculations!AW151</f>
        <v>0</v>
      </c>
      <c r="AW183" s="90"/>
      <c r="AX183" s="90"/>
      <c r="AY183" s="91" t="str">
        <f>[3]Calculations!D151</f>
        <v>GMSF allocation 2019</v>
      </c>
    </row>
    <row r="184" spans="2:51" ht="25" x14ac:dyDescent="0.25">
      <c r="B184" s="32" t="str">
        <f>[3]Calculations!A152</f>
        <v>GM Allocation 13b</v>
      </c>
      <c r="C184" s="30" t="str">
        <f>[3]Calculations!B152</f>
        <v>Ashton Road Corridor, Land on the east side of Ashton Road, Oldham</v>
      </c>
      <c r="D184" s="30" t="str">
        <f>[3]Calculations!C152</f>
        <v>Residential</v>
      </c>
      <c r="E184" s="38">
        <f>[3]Calculations!E152</f>
        <v>5.5995499999999998</v>
      </c>
      <c r="F184" s="38">
        <f>[3]Calculations!I152</f>
        <v>5.5995499999999998</v>
      </c>
      <c r="G184" s="38">
        <f>[3]Calculations!M152</f>
        <v>100</v>
      </c>
      <c r="H184" s="38">
        <f>[3]Calculations!H152</f>
        <v>0</v>
      </c>
      <c r="I184" s="38">
        <f>[3]Calculations!L152</f>
        <v>0</v>
      </c>
      <c r="J184" s="38">
        <f>[3]Calculations!G152</f>
        <v>0</v>
      </c>
      <c r="K184" s="38">
        <f>[3]Calculations!K152</f>
        <v>0</v>
      </c>
      <c r="L184" s="38">
        <f>[3]Calculations!F152</f>
        <v>0</v>
      </c>
      <c r="M184" s="38">
        <f>[3]Calculations!J152</f>
        <v>0</v>
      </c>
      <c r="N184" s="38">
        <f>[3]Calculations!V152</f>
        <v>0</v>
      </c>
      <c r="O184" s="38">
        <f>[3]Calculations!W152</f>
        <v>0</v>
      </c>
      <c r="P184" s="38">
        <f>[3]Calculations!O152</f>
        <v>0.2040900861679</v>
      </c>
      <c r="Q184" s="38">
        <f>[3]Calculations!S152</f>
        <v>3.6447587068228695</v>
      </c>
      <c r="R184" s="38">
        <f>[3]Calculations!Q152</f>
        <v>0.10042325024990001</v>
      </c>
      <c r="S184" s="38">
        <f>[3]Calculations!T152</f>
        <v>1.7934164397121199</v>
      </c>
      <c r="T184" s="38">
        <f>[3]Calculations!R152</f>
        <v>6.9077257133400002E-2</v>
      </c>
      <c r="U184" s="38">
        <f>[3]Calculations!U152</f>
        <v>1.2336215791161791</v>
      </c>
      <c r="V184" s="38" t="str">
        <f>[3]Calculations!X152</f>
        <v>Not modelled</v>
      </c>
      <c r="W184" s="38" t="str">
        <f>[3]Calculations!Y152</f>
        <v>N/A</v>
      </c>
      <c r="X184" s="38" t="s">
        <v>1056</v>
      </c>
      <c r="Y184" s="73" t="s">
        <v>105</v>
      </c>
      <c r="Z184" s="74" t="s">
        <v>1066</v>
      </c>
      <c r="AA184" s="74">
        <f>[3]Calculations!AA152</f>
        <v>0</v>
      </c>
      <c r="AB184" s="74">
        <f>[3]Calculations!AM152</f>
        <v>0</v>
      </c>
      <c r="AC184" s="74">
        <f>[3]Calculations!AB152</f>
        <v>0.100219923984</v>
      </c>
      <c r="AD184" s="74">
        <f>[3]Calculations!AN152</f>
        <v>1.7897853217490691</v>
      </c>
      <c r="AE184" s="74">
        <f>[3]Calculations!AC152</f>
        <v>6.8866106320499998E-2</v>
      </c>
      <c r="AF184" s="74">
        <f>[3]Calculations!AO152</f>
        <v>1.2298507258708289</v>
      </c>
      <c r="AG184" s="74">
        <f>[3]Calculations!AD152</f>
        <v>0</v>
      </c>
      <c r="AH184" s="74">
        <f>[3]Calculations!AP152</f>
        <v>0</v>
      </c>
      <c r="AI184" s="74">
        <f>[3]Calculations!AE152</f>
        <v>0</v>
      </c>
      <c r="AJ184" s="74">
        <f>[3]Calculations!AQ152</f>
        <v>0</v>
      </c>
      <c r="AK184" s="74">
        <f>[3]Calculations!AF152</f>
        <v>5.0151162750799996</v>
      </c>
      <c r="AL184" s="74">
        <f>[3]Calculations!AR152</f>
        <v>89.562844783598678</v>
      </c>
      <c r="AM184" s="74">
        <f>[3]Calculations!AG152</f>
        <v>8.3599999999999994E-2</v>
      </c>
      <c r="AN184" s="74">
        <f>[3]Calculations!AS152</f>
        <v>1.4929771142323935</v>
      </c>
      <c r="AO184" s="74">
        <f>[3]Calculations!AH152</f>
        <v>0</v>
      </c>
      <c r="AP184" s="74">
        <f>[3]Calculations!AT152</f>
        <v>0</v>
      </c>
      <c r="AQ184" s="74">
        <f>[3]Calculations!AI152</f>
        <v>5.5995457234600003</v>
      </c>
      <c r="AR184" s="74">
        <f>[3]Calculations!AU152</f>
        <v>99.99992362707718</v>
      </c>
      <c r="AS184" s="74">
        <f>[3]Calculations!AJ152</f>
        <v>4.8483231056299996</v>
      </c>
      <c r="AT184" s="74">
        <f>[3]Calculations!AV152</f>
        <v>86.584155970211881</v>
      </c>
      <c r="AU184" s="74">
        <f>[3]Calculations!AK152</f>
        <v>0</v>
      </c>
      <c r="AV184" s="74">
        <f>[3]Calculations!AW152</f>
        <v>0</v>
      </c>
      <c r="AW184" s="90"/>
      <c r="AX184" s="90"/>
      <c r="AY184" s="91" t="str">
        <f>[3]Calculations!D152</f>
        <v>GMSF allocation 2019</v>
      </c>
    </row>
    <row r="185" spans="2:51" ht="25" x14ac:dyDescent="0.25">
      <c r="B185" s="32" t="str">
        <f>[3]Calculations!A153</f>
        <v>GM Allocation 14</v>
      </c>
      <c r="C185" s="30" t="str">
        <f>[3]Calculations!B153</f>
        <v>Beal Valley</v>
      </c>
      <c r="D185" s="30" t="str">
        <f>[3]Calculations!C153</f>
        <v>Residential</v>
      </c>
      <c r="E185" s="38">
        <f>[3]Calculations!E153</f>
        <v>51.2029</v>
      </c>
      <c r="F185" s="38">
        <f>[3]Calculations!I153</f>
        <v>41.674463540764997</v>
      </c>
      <c r="G185" s="38">
        <f>[3]Calculations!M153</f>
        <v>81.39082657577012</v>
      </c>
      <c r="H185" s="38">
        <f>[3]Calculations!H153</f>
        <v>7.3373852457800002</v>
      </c>
      <c r="I185" s="38">
        <f>[3]Calculations!L153</f>
        <v>14.33001889693748</v>
      </c>
      <c r="J185" s="38">
        <f>[3]Calculations!G153</f>
        <v>0.50285634302500004</v>
      </c>
      <c r="K185" s="38">
        <f>[3]Calculations!K153</f>
        <v>0.98208566902460614</v>
      </c>
      <c r="L185" s="38">
        <f>[3]Calculations!F153</f>
        <v>1.68819487043</v>
      </c>
      <c r="M185" s="38">
        <f>[3]Calculations!J153</f>
        <v>3.2970688582677941</v>
      </c>
      <c r="N185" s="38">
        <f>[3]Calculations!V153</f>
        <v>0</v>
      </c>
      <c r="O185" s="38">
        <f>[3]Calculations!W153</f>
        <v>0</v>
      </c>
      <c r="P185" s="38">
        <f>[3]Calculations!O153</f>
        <v>8.2338235433700007</v>
      </c>
      <c r="Q185" s="38">
        <f>[3]Calculations!S153</f>
        <v>16.080775782953701</v>
      </c>
      <c r="R185" s="38">
        <f>[3]Calculations!Q153</f>
        <v>3.3860930554899999</v>
      </c>
      <c r="S185" s="38">
        <f>[3]Calculations!T153</f>
        <v>6.6130884295420769</v>
      </c>
      <c r="T185" s="38">
        <f>[3]Calculations!R153</f>
        <v>1.8688476439599999</v>
      </c>
      <c r="U185" s="38">
        <f>[3]Calculations!U153</f>
        <v>3.6498863227668745</v>
      </c>
      <c r="V185" s="38">
        <f>[3]Calculations!X153</f>
        <v>9.0859850000000009</v>
      </c>
      <c r="W185" s="38">
        <f>[3]Calculations!Y153</f>
        <v>17.745059361872084</v>
      </c>
      <c r="X185" s="38" t="s">
        <v>1056</v>
      </c>
      <c r="Y185" s="73" t="s">
        <v>108</v>
      </c>
      <c r="Z185" s="74" t="s">
        <v>109</v>
      </c>
      <c r="AA185" s="74">
        <f>[3]Calculations!AA153</f>
        <v>1.6992878407200001</v>
      </c>
      <c r="AB185" s="74">
        <f>[3]Calculations!AM153</f>
        <v>3.3187335887615745</v>
      </c>
      <c r="AC185" s="74">
        <f>[3]Calculations!AB153</f>
        <v>0.56164388735199999</v>
      </c>
      <c r="AD185" s="74">
        <f>[3]Calculations!AN153</f>
        <v>1.0968985884627629</v>
      </c>
      <c r="AE185" s="74">
        <f>[3]Calculations!AC153</f>
        <v>0.98973653580999998</v>
      </c>
      <c r="AF185" s="74">
        <f>[3]Calculations!AO153</f>
        <v>1.9329696868927346</v>
      </c>
      <c r="AG185" s="74">
        <f>[3]Calculations!AD153</f>
        <v>5.1050057130199997</v>
      </c>
      <c r="AH185" s="74">
        <f>[3]Calculations!AP153</f>
        <v>9.9701495677393268</v>
      </c>
      <c r="AI185" s="74">
        <f>[3]Calculations!AE153</f>
        <v>10.241128656000001</v>
      </c>
      <c r="AJ185" s="74">
        <f>[3]Calculations!AQ153</f>
        <v>20.001071533057697</v>
      </c>
      <c r="AK185" s="74">
        <f>[3]Calculations!AF153</f>
        <v>9.9246442581400007</v>
      </c>
      <c r="AL185" s="74">
        <f>[3]Calculations!AR153</f>
        <v>19.382972952977273</v>
      </c>
      <c r="AM185" s="74">
        <f>[3]Calculations!AG153</f>
        <v>0.87228358475599999</v>
      </c>
      <c r="AN185" s="74">
        <f>[3]Calculations!AS153</f>
        <v>1.7035823845055653</v>
      </c>
      <c r="AO185" s="74">
        <f>[3]Calculations!AH153</f>
        <v>18.401102168800001</v>
      </c>
      <c r="AP185" s="74">
        <f>[3]Calculations!AT153</f>
        <v>35.937617144341438</v>
      </c>
      <c r="AQ185" s="74">
        <f>[3]Calculations!AI153</f>
        <v>18.387516735999998</v>
      </c>
      <c r="AR185" s="74">
        <f>[3]Calculations!AU153</f>
        <v>35.911084598723896</v>
      </c>
      <c r="AS185" s="74">
        <f>[3]Calculations!AJ153</f>
        <v>0</v>
      </c>
      <c r="AT185" s="74">
        <f>[3]Calculations!AV153</f>
        <v>0</v>
      </c>
      <c r="AU185" s="74">
        <f>[3]Calculations!AK153</f>
        <v>6.7437165670399999</v>
      </c>
      <c r="AV185" s="74">
        <f>[3]Calculations!AW153</f>
        <v>13.170575430376013</v>
      </c>
      <c r="AW185" s="90"/>
      <c r="AX185" s="90"/>
      <c r="AY185" s="91" t="str">
        <f>[3]Calculations!D153</f>
        <v>GMSF allocation 2019</v>
      </c>
    </row>
    <row r="186" spans="2:51" x14ac:dyDescent="0.25">
      <c r="B186" s="32" t="str">
        <f>[3]Calculations!A154</f>
        <v>GM Allocation 15a</v>
      </c>
      <c r="C186" s="30" t="str">
        <f>[3]Calculations!B154</f>
        <v>Broadbent Moss</v>
      </c>
      <c r="D186" s="30" t="str">
        <f>[3]Calculations!C154</f>
        <v>Mixed use</v>
      </c>
      <c r="E186" s="38">
        <f>[3]Calculations!E154</f>
        <v>6.6046500000000004</v>
      </c>
      <c r="F186" s="38">
        <f>[3]Calculations!I154</f>
        <v>3.4465587727080003</v>
      </c>
      <c r="G186" s="38">
        <f>[3]Calculations!M154</f>
        <v>52.183821590970005</v>
      </c>
      <c r="H186" s="38">
        <f>[3]Calculations!H154</f>
        <v>1.7651799773900001</v>
      </c>
      <c r="I186" s="38">
        <f>[3]Calculations!L154</f>
        <v>26.726321264412196</v>
      </c>
      <c r="J186" s="38">
        <f>[3]Calculations!G154</f>
        <v>1.1051474138999999</v>
      </c>
      <c r="K186" s="38">
        <f>[3]Calculations!K154</f>
        <v>16.732868719765616</v>
      </c>
      <c r="L186" s="38">
        <f>[3]Calculations!F154</f>
        <v>0.28776383600200001</v>
      </c>
      <c r="M186" s="38">
        <f>[3]Calculations!J154</f>
        <v>4.3569884248521875</v>
      </c>
      <c r="N186" s="38">
        <f>[3]Calculations!V154</f>
        <v>0</v>
      </c>
      <c r="O186" s="38">
        <f>[3]Calculations!W154</f>
        <v>0</v>
      </c>
      <c r="P186" s="38">
        <f>[3]Calculations!O154</f>
        <v>2.6898882169630003</v>
      </c>
      <c r="Q186" s="38">
        <f>[3]Calculations!S154</f>
        <v>40.727187920071465</v>
      </c>
      <c r="R186" s="38">
        <f>[3]Calculations!Q154</f>
        <v>1.586085745553</v>
      </c>
      <c r="S186" s="38">
        <f>[3]Calculations!T154</f>
        <v>24.014682769760697</v>
      </c>
      <c r="T186" s="38">
        <f>[3]Calculations!R154</f>
        <v>0.92175265748099999</v>
      </c>
      <c r="U186" s="38">
        <f>[3]Calculations!U154</f>
        <v>13.956116637232856</v>
      </c>
      <c r="V186" s="38">
        <f>[3]Calculations!X154</f>
        <v>2.7140309999999999</v>
      </c>
      <c r="W186" s="38">
        <f>[3]Calculations!Y154</f>
        <v>41.092730121959526</v>
      </c>
      <c r="X186" s="38" t="s">
        <v>1056</v>
      </c>
      <c r="Y186" s="73" t="s">
        <v>102</v>
      </c>
      <c r="Z186" s="74" t="s">
        <v>1070</v>
      </c>
      <c r="AA186" s="74">
        <f>[3]Calculations!AA154</f>
        <v>1.59910227629</v>
      </c>
      <c r="AB186" s="74">
        <f>[3]Calculations!AM154</f>
        <v>24.211764079701421</v>
      </c>
      <c r="AC186" s="74">
        <f>[3]Calculations!AB154</f>
        <v>7.9453500002600007E-3</v>
      </c>
      <c r="AD186" s="74">
        <f>[3]Calculations!AN154</f>
        <v>0.12029933456367863</v>
      </c>
      <c r="AE186" s="74">
        <f>[3]Calculations!AC154</f>
        <v>4.9945350000300003E-2</v>
      </c>
      <c r="AF186" s="74">
        <f>[3]Calculations!AO154</f>
        <v>0.75621493947900342</v>
      </c>
      <c r="AG186" s="74">
        <f>[3]Calculations!AD154</f>
        <v>0.625463050809</v>
      </c>
      <c r="AH186" s="74">
        <f>[3]Calculations!AP154</f>
        <v>9.4700408168335937</v>
      </c>
      <c r="AI186" s="74">
        <f>[3]Calculations!AE154</f>
        <v>0</v>
      </c>
      <c r="AJ186" s="74">
        <f>[3]Calculations!AQ154</f>
        <v>0</v>
      </c>
      <c r="AK186" s="74">
        <f>[3]Calculations!AF154</f>
        <v>0.93434350763200003</v>
      </c>
      <c r="AL186" s="74">
        <f>[3]Calculations!AR154</f>
        <v>14.146752782236756</v>
      </c>
      <c r="AM186" s="74">
        <f>[3]Calculations!AG154</f>
        <v>6.6345350000299994E-2</v>
      </c>
      <c r="AN186" s="74">
        <f>[3]Calculations!AS154</f>
        <v>1.0045248423504651</v>
      </c>
      <c r="AO186" s="74">
        <f>[3]Calculations!AH154</f>
        <v>2.6833121702900002E-3</v>
      </c>
      <c r="AP186" s="74">
        <f>[3]Calculations!AT154</f>
        <v>4.0627620998690314E-2</v>
      </c>
      <c r="AQ186" s="74">
        <f>[3]Calculations!AI154</f>
        <v>4.8068146803399996</v>
      </c>
      <c r="AR186" s="74">
        <f>[3]Calculations!AU154</f>
        <v>72.779249170508649</v>
      </c>
      <c r="AS186" s="74">
        <f>[3]Calculations!AJ154</f>
        <v>0</v>
      </c>
      <c r="AT186" s="74">
        <f>[3]Calculations!AV154</f>
        <v>0</v>
      </c>
      <c r="AU186" s="74">
        <f>[3]Calculations!AK154</f>
        <v>0.112424997091</v>
      </c>
      <c r="AV186" s="74">
        <f>[3]Calculations!AW154</f>
        <v>1.7022097626823522</v>
      </c>
      <c r="AW186" s="90"/>
      <c r="AX186" s="90"/>
      <c r="AY186" s="91" t="str">
        <f>[3]Calculations!D154</f>
        <v>GMSF allocation 2019</v>
      </c>
    </row>
    <row r="187" spans="2:51" ht="25" x14ac:dyDescent="0.25">
      <c r="B187" s="32" t="str">
        <f>[3]Calculations!A155</f>
        <v>GM Allocation 15b</v>
      </c>
      <c r="C187" s="30" t="str">
        <f>[3]Calculations!B155</f>
        <v>Broadbent Moss</v>
      </c>
      <c r="D187" s="30" t="str">
        <f>[3]Calculations!C155</f>
        <v>Mixed use</v>
      </c>
      <c r="E187" s="38">
        <f>[3]Calculations!E155</f>
        <v>62.443399999999997</v>
      </c>
      <c r="F187" s="38">
        <f>[3]Calculations!I155</f>
        <v>56.674955574304001</v>
      </c>
      <c r="G187" s="38">
        <f>[3]Calculations!M155</f>
        <v>90.76212309756356</v>
      </c>
      <c r="H187" s="38">
        <f>[3]Calculations!H155</f>
        <v>2.7152198053399998</v>
      </c>
      <c r="I187" s="38">
        <f>[3]Calculations!L155</f>
        <v>4.3482894995147605</v>
      </c>
      <c r="J187" s="38">
        <f>[3]Calculations!G155</f>
        <v>0.42811129449599999</v>
      </c>
      <c r="K187" s="38">
        <f>[3]Calculations!K155</f>
        <v>0.68559894960236001</v>
      </c>
      <c r="L187" s="38">
        <f>[3]Calculations!F155</f>
        <v>2.6251133258600001</v>
      </c>
      <c r="M187" s="38">
        <f>[3]Calculations!J155</f>
        <v>4.2039884533193268</v>
      </c>
      <c r="N187" s="38">
        <f>[3]Calculations!V155</f>
        <v>0</v>
      </c>
      <c r="O187" s="38">
        <f>[3]Calculations!W155</f>
        <v>0</v>
      </c>
      <c r="P187" s="38">
        <f>[3]Calculations!O155</f>
        <v>8.6628535582699993</v>
      </c>
      <c r="Q187" s="38">
        <f>[3]Calculations!S155</f>
        <v>13.873129199034645</v>
      </c>
      <c r="R187" s="38">
        <f>[3]Calculations!Q155</f>
        <v>5.0776759265699996</v>
      </c>
      <c r="S187" s="38">
        <f>[3]Calculations!T155</f>
        <v>8.1316455006774131</v>
      </c>
      <c r="T187" s="38">
        <f>[3]Calculations!R155</f>
        <v>3.0968999736699998</v>
      </c>
      <c r="U187" s="38">
        <f>[3]Calculations!U155</f>
        <v>4.9595313094258158</v>
      </c>
      <c r="V187" s="38">
        <f>[3]Calculations!X155</f>
        <v>2.1831239999999998</v>
      </c>
      <c r="W187" s="38">
        <f>[3]Calculations!Y155</f>
        <v>3.496164526595285</v>
      </c>
      <c r="X187" s="38" t="s">
        <v>1056</v>
      </c>
      <c r="Y187" s="73" t="s">
        <v>108</v>
      </c>
      <c r="Z187" s="74" t="s">
        <v>109</v>
      </c>
      <c r="AA187" s="74">
        <f>[3]Calculations!AA155</f>
        <v>2.4794951851799998</v>
      </c>
      <c r="AB187" s="74">
        <f>[3]Calculations!AM155</f>
        <v>3.9707882421200638</v>
      </c>
      <c r="AC187" s="74">
        <f>[3]Calculations!AB155</f>
        <v>0.1852</v>
      </c>
      <c r="AD187" s="74">
        <f>[3]Calculations!AN155</f>
        <v>0.29658859062767245</v>
      </c>
      <c r="AE187" s="74">
        <f>[3]Calculations!AC155</f>
        <v>0.68</v>
      </c>
      <c r="AF187" s="74">
        <f>[3]Calculations!AO155</f>
        <v>1.0889861858899421</v>
      </c>
      <c r="AG187" s="74">
        <f>[3]Calculations!AD155</f>
        <v>5.0557178889300003</v>
      </c>
      <c r="AH187" s="74">
        <f>[3]Calculations!AP155</f>
        <v>8.0964807952962214</v>
      </c>
      <c r="AI187" s="74">
        <f>[3]Calculations!AE155</f>
        <v>16.273074122899999</v>
      </c>
      <c r="AJ187" s="74">
        <f>[3]Calculations!AQ155</f>
        <v>26.060519002648796</v>
      </c>
      <c r="AK187" s="74">
        <f>[3]Calculations!AF155</f>
        <v>5.3953475688800001</v>
      </c>
      <c r="AL187" s="74">
        <f>[3]Calculations!AR155</f>
        <v>8.6403808390958865</v>
      </c>
      <c r="AM187" s="74">
        <f>[3]Calculations!AG155</f>
        <v>0.51800000000000002</v>
      </c>
      <c r="AN187" s="74">
        <f>[3]Calculations!AS155</f>
        <v>0.82955124160439697</v>
      </c>
      <c r="AO187" s="74">
        <f>[3]Calculations!AH155</f>
        <v>0</v>
      </c>
      <c r="AP187" s="74">
        <f>[3]Calculations!AT155</f>
        <v>0</v>
      </c>
      <c r="AQ187" s="74">
        <f>[3]Calculations!AI155</f>
        <v>20.226292347099999</v>
      </c>
      <c r="AR187" s="74">
        <f>[3]Calculations!AU155</f>
        <v>32.391401408475517</v>
      </c>
      <c r="AS187" s="74">
        <f>[3]Calculations!AJ155</f>
        <v>0</v>
      </c>
      <c r="AT187" s="74">
        <f>[3]Calculations!AV155</f>
        <v>0</v>
      </c>
      <c r="AU187" s="74">
        <f>[3]Calculations!AK155</f>
        <v>3.3326283053100001</v>
      </c>
      <c r="AV187" s="74">
        <f>[3]Calculations!AW155</f>
        <v>5.3370385105711735</v>
      </c>
      <c r="AW187" s="90"/>
      <c r="AX187" s="90"/>
      <c r="AY187" s="91" t="str">
        <f>[3]Calculations!D155</f>
        <v>GMSF allocation 2019</v>
      </c>
    </row>
    <row r="188" spans="2:51" ht="25" x14ac:dyDescent="0.25">
      <c r="B188" s="32" t="str">
        <f>[3]Calculations!A156</f>
        <v>GM Allocation 15c</v>
      </c>
      <c r="C188" s="30" t="str">
        <f>[3]Calculations!B156</f>
        <v>Broadbent Moss</v>
      </c>
      <c r="D188" s="30" t="str">
        <f>[3]Calculations!C156</f>
        <v>Mixed use</v>
      </c>
      <c r="E188" s="38">
        <f>[3]Calculations!E156</f>
        <v>12.5863</v>
      </c>
      <c r="F188" s="38">
        <f>[3]Calculations!I156</f>
        <v>12.222219086281299</v>
      </c>
      <c r="G188" s="38">
        <f>[3]Calculations!M156</f>
        <v>97.107323727237542</v>
      </c>
      <c r="H188" s="38">
        <f>[3]Calculations!H156</f>
        <v>0.204642367884</v>
      </c>
      <c r="I188" s="38">
        <f>[3]Calculations!L156</f>
        <v>1.6259136353336565</v>
      </c>
      <c r="J188" s="38">
        <f>[3]Calculations!G156</f>
        <v>6.0761083301000003E-2</v>
      </c>
      <c r="K188" s="38">
        <f>[3]Calculations!K156</f>
        <v>0.48275572091083163</v>
      </c>
      <c r="L188" s="38">
        <f>[3]Calculations!F156</f>
        <v>9.8677462533699994E-2</v>
      </c>
      <c r="M188" s="38">
        <f>[3]Calculations!J156</f>
        <v>0.78400691651795995</v>
      </c>
      <c r="N188" s="38">
        <f>[3]Calculations!V156</f>
        <v>0</v>
      </c>
      <c r="O188" s="38">
        <f>[3]Calculations!W156</f>
        <v>0</v>
      </c>
      <c r="P188" s="38">
        <f>[3]Calculations!O156</f>
        <v>1.5617862421709998</v>
      </c>
      <c r="Q188" s="38">
        <f>[3]Calculations!S156</f>
        <v>12.40862081923202</v>
      </c>
      <c r="R188" s="38">
        <f>[3]Calculations!Q156</f>
        <v>0.51094741015099998</v>
      </c>
      <c r="S188" s="38">
        <f>[3]Calculations!T156</f>
        <v>4.0595521332798361</v>
      </c>
      <c r="T188" s="38">
        <f>[3]Calculations!R156</f>
        <v>0.32182162243700002</v>
      </c>
      <c r="U188" s="38">
        <f>[3]Calculations!U156</f>
        <v>2.556920003789835</v>
      </c>
      <c r="V188" s="38">
        <f>[3]Calculations!X156</f>
        <v>0.13823299999999999</v>
      </c>
      <c r="W188" s="38">
        <f>[3]Calculations!Y156</f>
        <v>1.098281464767247</v>
      </c>
      <c r="X188" s="38" t="s">
        <v>1056</v>
      </c>
      <c r="Y188" s="73" t="s">
        <v>108</v>
      </c>
      <c r="Z188" s="74" t="s">
        <v>109</v>
      </c>
      <c r="AA188" s="74">
        <f>[3]Calculations!AA156</f>
        <v>0.11877150397400001</v>
      </c>
      <c r="AB188" s="74">
        <f>[3]Calculations!AM156</f>
        <v>0.94365702370037274</v>
      </c>
      <c r="AC188" s="74">
        <f>[3]Calculations!AB156</f>
        <v>0.23925085641800001</v>
      </c>
      <c r="AD188" s="74">
        <f>[3]Calculations!AN156</f>
        <v>1.9008831540484499</v>
      </c>
      <c r="AE188" s="74">
        <f>[3]Calculations!AC156</f>
        <v>0.16485085641800001</v>
      </c>
      <c r="AF188" s="74">
        <f>[3]Calculations!AO156</f>
        <v>1.309764239037684</v>
      </c>
      <c r="AG188" s="74">
        <f>[3]Calculations!AD156</f>
        <v>0.33681741069499999</v>
      </c>
      <c r="AH188" s="74">
        <f>[3]Calculations!AP156</f>
        <v>2.6760637414887616</v>
      </c>
      <c r="AI188" s="74">
        <f>[3]Calculations!AE156</f>
        <v>0.57947434408499998</v>
      </c>
      <c r="AJ188" s="74">
        <f>[3]Calculations!AQ156</f>
        <v>4.6040086767755417</v>
      </c>
      <c r="AK188" s="74">
        <f>[3]Calculations!AF156</f>
        <v>8.52289539577</v>
      </c>
      <c r="AL188" s="74">
        <f>[3]Calculations!AR156</f>
        <v>67.715654288949096</v>
      </c>
      <c r="AM188" s="74">
        <f>[3]Calculations!AG156</f>
        <v>0.455963415825</v>
      </c>
      <c r="AN188" s="74">
        <f>[3]Calculations!AS156</f>
        <v>3.6226962318155453</v>
      </c>
      <c r="AO188" s="74">
        <f>[3]Calculations!AH156</f>
        <v>3.3030210505399999</v>
      </c>
      <c r="AP188" s="74">
        <f>[3]Calculations!AT156</f>
        <v>26.242986823291993</v>
      </c>
      <c r="AQ188" s="74">
        <f>[3]Calculations!AI156</f>
        <v>9.1937216252600003</v>
      </c>
      <c r="AR188" s="74">
        <f>[3]Calculations!AU156</f>
        <v>73.04546709724066</v>
      </c>
      <c r="AS188" s="74">
        <f>[3]Calculations!AJ156</f>
        <v>0</v>
      </c>
      <c r="AT188" s="74">
        <f>[3]Calculations!AV156</f>
        <v>0</v>
      </c>
      <c r="AU188" s="74">
        <f>[3]Calculations!AK156</f>
        <v>0.370753790586</v>
      </c>
      <c r="AV188" s="74">
        <f>[3]Calculations!AW156</f>
        <v>2.945693258431787</v>
      </c>
      <c r="AW188" s="90"/>
      <c r="AX188" s="90"/>
      <c r="AY188" s="91" t="str">
        <f>[3]Calculations!D156</f>
        <v>GMSF allocation 2019</v>
      </c>
    </row>
    <row r="189" spans="2:51" x14ac:dyDescent="0.25">
      <c r="B189" s="32" t="str">
        <f>[3]Calculations!A157</f>
        <v>GM Allocation 16</v>
      </c>
      <c r="C189" s="30" t="str">
        <f>[3]Calculations!B157</f>
        <v>Cowlishaw</v>
      </c>
      <c r="D189" s="30" t="str">
        <f>[3]Calculations!C157</f>
        <v>Residential</v>
      </c>
      <c r="E189" s="38">
        <f>[3]Calculations!E157</f>
        <v>32.307699999999997</v>
      </c>
      <c r="F189" s="38">
        <f>[3]Calculations!I157</f>
        <v>32.307699999999997</v>
      </c>
      <c r="G189" s="38">
        <f>[3]Calculations!M157</f>
        <v>100</v>
      </c>
      <c r="H189" s="38">
        <f>[3]Calculations!H157</f>
        <v>0</v>
      </c>
      <c r="I189" s="38">
        <f>[3]Calculations!L157</f>
        <v>0</v>
      </c>
      <c r="J189" s="38">
        <f>[3]Calculations!G157</f>
        <v>0</v>
      </c>
      <c r="K189" s="38">
        <f>[3]Calculations!K157</f>
        <v>0</v>
      </c>
      <c r="L189" s="38">
        <f>[3]Calculations!F157</f>
        <v>0</v>
      </c>
      <c r="M189" s="38">
        <f>[3]Calculations!J157</f>
        <v>0</v>
      </c>
      <c r="N189" s="38">
        <f>[3]Calculations!V157</f>
        <v>0</v>
      </c>
      <c r="O189" s="38">
        <f>[3]Calculations!W157</f>
        <v>0</v>
      </c>
      <c r="P189" s="38">
        <f>[3]Calculations!O157</f>
        <v>4.2033623149770003</v>
      </c>
      <c r="Q189" s="38">
        <f>[3]Calculations!S157</f>
        <v>13.010404067689748</v>
      </c>
      <c r="R189" s="38">
        <f>[3]Calculations!Q157</f>
        <v>1.913735317187</v>
      </c>
      <c r="S189" s="38">
        <f>[3]Calculations!T157</f>
        <v>5.9234650476109412</v>
      </c>
      <c r="T189" s="38">
        <f>[3]Calculations!R157</f>
        <v>1.15469491371</v>
      </c>
      <c r="U189" s="38">
        <f>[3]Calculations!U157</f>
        <v>3.5740548343274203</v>
      </c>
      <c r="V189" s="38" t="str">
        <f>[3]Calculations!X157</f>
        <v>Not modelled</v>
      </c>
      <c r="W189" s="38" t="str">
        <f>[3]Calculations!Y157</f>
        <v>N/A</v>
      </c>
      <c r="X189" s="38" t="s">
        <v>1056</v>
      </c>
      <c r="Y189" s="73" t="s">
        <v>105</v>
      </c>
      <c r="Z189" s="74" t="s">
        <v>1066</v>
      </c>
      <c r="AA189" s="74">
        <f>[3]Calculations!AA157</f>
        <v>0</v>
      </c>
      <c r="AB189" s="74">
        <f>[3]Calculations!AM157</f>
        <v>0</v>
      </c>
      <c r="AC189" s="74">
        <f>[3]Calculations!AB157</f>
        <v>0.18640000000000001</v>
      </c>
      <c r="AD189" s="74">
        <f>[3]Calculations!AN157</f>
        <v>0.57695224358279928</v>
      </c>
      <c r="AE189" s="74">
        <f>[3]Calculations!AC157</f>
        <v>0.55840000000000001</v>
      </c>
      <c r="AF189" s="74">
        <f>[3]Calculations!AO157</f>
        <v>1.7283805408617761</v>
      </c>
      <c r="AG189" s="74">
        <f>[3]Calculations!AD157</f>
        <v>0</v>
      </c>
      <c r="AH189" s="74">
        <f>[3]Calculations!AP157</f>
        <v>0</v>
      </c>
      <c r="AI189" s="74">
        <f>[3]Calculations!AE157</f>
        <v>0.40492661806399999</v>
      </c>
      <c r="AJ189" s="74">
        <f>[3]Calculations!AQ157</f>
        <v>1.2533439955923822</v>
      </c>
      <c r="AK189" s="74">
        <f>[3]Calculations!AF157</f>
        <v>13.0138207888</v>
      </c>
      <c r="AL189" s="74">
        <f>[3]Calculations!AR157</f>
        <v>40.280864279413272</v>
      </c>
      <c r="AM189" s="74">
        <f>[3]Calculations!AG157</f>
        <v>0.65779545650000004</v>
      </c>
      <c r="AN189" s="74">
        <f>[3]Calculations!AS157</f>
        <v>2.0360330710635548</v>
      </c>
      <c r="AO189" s="74">
        <f>[3]Calculations!AH157</f>
        <v>16.7348102891</v>
      </c>
      <c r="AP189" s="74">
        <f>[3]Calculations!AT157</f>
        <v>51.798209990497625</v>
      </c>
      <c r="AQ189" s="74">
        <f>[3]Calculations!AI157</f>
        <v>15.438336984199999</v>
      </c>
      <c r="AR189" s="74">
        <f>[3]Calculations!AU157</f>
        <v>47.785317383162528</v>
      </c>
      <c r="AS189" s="74">
        <f>[3]Calculations!AJ157</f>
        <v>0</v>
      </c>
      <c r="AT189" s="74">
        <f>[3]Calculations!AV157</f>
        <v>0</v>
      </c>
      <c r="AU189" s="74">
        <f>[3]Calculations!AK157</f>
        <v>0</v>
      </c>
      <c r="AV189" s="74">
        <f>[3]Calculations!AW157</f>
        <v>0</v>
      </c>
      <c r="AW189" s="90"/>
      <c r="AX189" s="90"/>
      <c r="AY189" s="91" t="str">
        <f>[3]Calculations!D157</f>
        <v>GMSF allocation 2019</v>
      </c>
    </row>
    <row r="190" spans="2:51" x14ac:dyDescent="0.25">
      <c r="B190" s="32" t="str">
        <f>[3]Calculations!A158</f>
        <v>GM Allocation 17</v>
      </c>
      <c r="C190" s="30" t="str">
        <f>[3]Calculations!B158</f>
        <v>Hanging Chadder</v>
      </c>
      <c r="D190" s="30" t="str">
        <f>[3]Calculations!C158</f>
        <v>Residential</v>
      </c>
      <c r="E190" s="38">
        <f>[3]Calculations!E158</f>
        <v>22.664000000000001</v>
      </c>
      <c r="F190" s="38">
        <f>[3]Calculations!I158</f>
        <v>22.664000000000001</v>
      </c>
      <c r="G190" s="38">
        <f>[3]Calculations!M158</f>
        <v>100</v>
      </c>
      <c r="H190" s="38">
        <f>[3]Calculations!H158</f>
        <v>0</v>
      </c>
      <c r="I190" s="38">
        <f>[3]Calculations!L158</f>
        <v>0</v>
      </c>
      <c r="J190" s="38">
        <f>[3]Calculations!G158</f>
        <v>0</v>
      </c>
      <c r="K190" s="38">
        <f>[3]Calculations!K158</f>
        <v>0</v>
      </c>
      <c r="L190" s="38">
        <f>[3]Calculations!F158</f>
        <v>0</v>
      </c>
      <c r="M190" s="38">
        <f>[3]Calculations!J158</f>
        <v>0</v>
      </c>
      <c r="N190" s="38">
        <f>[3]Calculations!V158</f>
        <v>0</v>
      </c>
      <c r="O190" s="38">
        <f>[3]Calculations!W158</f>
        <v>0</v>
      </c>
      <c r="P190" s="38">
        <f>[3]Calculations!O158</f>
        <v>0.64571512558100008</v>
      </c>
      <c r="Q190" s="38">
        <f>[3]Calculations!S158</f>
        <v>2.8490783867852101</v>
      </c>
      <c r="R190" s="38">
        <f>[3]Calculations!Q158</f>
        <v>0.29719003412700001</v>
      </c>
      <c r="S190" s="38">
        <f>[3]Calculations!T158</f>
        <v>1.3112867725335333</v>
      </c>
      <c r="T190" s="38">
        <f>[3]Calculations!R158</f>
        <v>0.110480461893</v>
      </c>
      <c r="U190" s="38">
        <f>[3]Calculations!U158</f>
        <v>0.48747115201641361</v>
      </c>
      <c r="V190" s="38" t="str">
        <f>[3]Calculations!X158</f>
        <v>Not modelled</v>
      </c>
      <c r="W190" s="38" t="str">
        <f>[3]Calculations!Y158</f>
        <v>N/A</v>
      </c>
      <c r="X190" s="38" t="s">
        <v>1056</v>
      </c>
      <c r="Y190" s="73" t="s">
        <v>105</v>
      </c>
      <c r="Z190" s="74" t="s">
        <v>1066</v>
      </c>
      <c r="AA190" s="74">
        <f>[3]Calculations!AA158</f>
        <v>0</v>
      </c>
      <c r="AB190" s="74">
        <f>[3]Calculations!AM158</f>
        <v>0</v>
      </c>
      <c r="AC190" s="74">
        <f>[3]Calculations!AB158</f>
        <v>0.24448046189299999</v>
      </c>
      <c r="AD190" s="74">
        <f>[3]Calculations!AN158</f>
        <v>1.0787171809609954</v>
      </c>
      <c r="AE190" s="74">
        <f>[3]Calculations!AC158</f>
        <v>0.104880461893</v>
      </c>
      <c r="AF190" s="74">
        <f>[3]Calculations!AO158</f>
        <v>0.46276236274708793</v>
      </c>
      <c r="AG190" s="74">
        <f>[3]Calculations!AD158</f>
        <v>0</v>
      </c>
      <c r="AH190" s="74">
        <f>[3]Calculations!AP158</f>
        <v>0</v>
      </c>
      <c r="AI190" s="74">
        <f>[3]Calculations!AE158</f>
        <v>0.61254289460199995</v>
      </c>
      <c r="AJ190" s="74">
        <f>[3]Calculations!AQ158</f>
        <v>2.7027130894899396</v>
      </c>
      <c r="AK190" s="74">
        <f>[3]Calculations!AF158</f>
        <v>22.202384748699998</v>
      </c>
      <c r="AL190" s="74">
        <f>[3]Calculations!AR158</f>
        <v>97.963222505735956</v>
      </c>
      <c r="AM190" s="74">
        <f>[3]Calculations!AG158</f>
        <v>0.24028991513</v>
      </c>
      <c r="AN190" s="74">
        <f>[3]Calculations!AS158</f>
        <v>1.0602272993734556</v>
      </c>
      <c r="AO190" s="74">
        <f>[3]Calculations!AH158</f>
        <v>4.2271799903499998</v>
      </c>
      <c r="AP190" s="74">
        <f>[3]Calculations!AT158</f>
        <v>18.651517783048003</v>
      </c>
      <c r="AQ190" s="74">
        <f>[3]Calculations!AI158</f>
        <v>12.7097430679</v>
      </c>
      <c r="AR190" s="74">
        <f>[3]Calculations!AU158</f>
        <v>56.078993416431345</v>
      </c>
      <c r="AS190" s="74">
        <f>[3]Calculations!AJ158</f>
        <v>0</v>
      </c>
      <c r="AT190" s="74">
        <f>[3]Calculations!AV158</f>
        <v>0</v>
      </c>
      <c r="AU190" s="74">
        <f>[3]Calculations!AK158</f>
        <v>0</v>
      </c>
      <c r="AV190" s="74">
        <f>[3]Calculations!AW158</f>
        <v>0</v>
      </c>
      <c r="AW190" s="90"/>
      <c r="AX190" s="90"/>
      <c r="AY190" s="91" t="str">
        <f>[3]Calculations!D158</f>
        <v>GMSF allocation 2019</v>
      </c>
    </row>
    <row r="191" spans="2:51" x14ac:dyDescent="0.25">
      <c r="B191" s="32" t="str">
        <f>[3]Calculations!A159</f>
        <v>GM Allocation 18</v>
      </c>
      <c r="C191" s="30" t="str">
        <f>[3]Calculations!B159</f>
        <v>Robert Fletchers</v>
      </c>
      <c r="D191" s="30" t="str">
        <f>[3]Calculations!C159</f>
        <v>Residential</v>
      </c>
      <c r="E191" s="38">
        <f>[3]Calculations!E159</f>
        <v>32.266599999999997</v>
      </c>
      <c r="F191" s="38">
        <f>[3]Calculations!I159</f>
        <v>27.883024875260336</v>
      </c>
      <c r="G191" s="38">
        <f>[3]Calculations!M159</f>
        <v>86.414511833475913</v>
      </c>
      <c r="H191" s="38">
        <f>[3]Calculations!H159</f>
        <v>5.32856103966E-3</v>
      </c>
      <c r="I191" s="38">
        <f>[3]Calculations!L159</f>
        <v>1.651416957367681E-2</v>
      </c>
      <c r="J191" s="38">
        <f>[3]Calculations!G159</f>
        <v>3.2728358868799998</v>
      </c>
      <c r="K191" s="38">
        <f>[3]Calculations!K159</f>
        <v>10.14310738311443</v>
      </c>
      <c r="L191" s="38">
        <f>[3]Calculations!F159</f>
        <v>1.10541067682</v>
      </c>
      <c r="M191" s="38">
        <f>[3]Calculations!J159</f>
        <v>3.4258666138359795</v>
      </c>
      <c r="N191" s="38">
        <f>[3]Calculations!V159</f>
        <v>25.600365469300002</v>
      </c>
      <c r="O191" s="38">
        <f>[3]Calculations!W159</f>
        <v>79.340139553904052</v>
      </c>
      <c r="P191" s="38">
        <f>[3]Calculations!O159</f>
        <v>10.77006787246</v>
      </c>
      <c r="Q191" s="38">
        <f>[3]Calculations!S159</f>
        <v>33.378378485678695</v>
      </c>
      <c r="R191" s="38">
        <f>[3]Calculations!Q159</f>
        <v>4.8044071386800002</v>
      </c>
      <c r="S191" s="38">
        <f>[3]Calculations!T159</f>
        <v>14.88972230938494</v>
      </c>
      <c r="T191" s="38">
        <f>[3]Calculations!R159</f>
        <v>3.2456773540000001</v>
      </c>
      <c r="U191" s="38">
        <f>[3]Calculations!U159</f>
        <v>10.05893820235166</v>
      </c>
      <c r="V191" s="38">
        <f>[3]Calculations!X159</f>
        <v>2.8708979999999999</v>
      </c>
      <c r="W191" s="38">
        <f>[3]Calculations!Y159</f>
        <v>8.897429540143678</v>
      </c>
      <c r="X191" s="38" t="s">
        <v>1056</v>
      </c>
      <c r="Y191" s="73" t="s">
        <v>102</v>
      </c>
      <c r="Z191" s="74" t="s">
        <v>1070</v>
      </c>
      <c r="AA191" s="74">
        <f>[3]Calculations!AA159</f>
        <v>0.24247166010599999</v>
      </c>
      <c r="AB191" s="74">
        <f>[3]Calculations!AM159</f>
        <v>0.75146330913700243</v>
      </c>
      <c r="AC191" s="74">
        <f>[3]Calculations!AB159</f>
        <v>1.11155162097</v>
      </c>
      <c r="AD191" s="74">
        <f>[3]Calculations!AN159</f>
        <v>3.4448985048626137</v>
      </c>
      <c r="AE191" s="74">
        <f>[3]Calculations!AC159</f>
        <v>0.82879999999999998</v>
      </c>
      <c r="AF191" s="74">
        <f>[3]Calculations!AO159</f>
        <v>2.5686003483478275</v>
      </c>
      <c r="AG191" s="74">
        <f>[3]Calculations!AD159</f>
        <v>2.5235586623000001</v>
      </c>
      <c r="AH191" s="74">
        <f>[3]Calculations!AP159</f>
        <v>7.8209624264719571</v>
      </c>
      <c r="AI191" s="74">
        <f>[3]Calculations!AE159</f>
        <v>3.4532004345299998</v>
      </c>
      <c r="AJ191" s="74">
        <f>[3]Calculations!AQ159</f>
        <v>10.702089574141683</v>
      </c>
      <c r="AK191" s="74">
        <f>[3]Calculations!AF159</f>
        <v>17.167762444800001</v>
      </c>
      <c r="AL191" s="74">
        <f>[3]Calculations!AR159</f>
        <v>53.205985275176189</v>
      </c>
      <c r="AM191" s="74">
        <f>[3]Calculations!AG159</f>
        <v>0</v>
      </c>
      <c r="AN191" s="74">
        <f>[3]Calculations!AS159</f>
        <v>0</v>
      </c>
      <c r="AO191" s="74">
        <f>[3]Calculations!AH159</f>
        <v>0</v>
      </c>
      <c r="AP191" s="74">
        <f>[3]Calculations!AT159</f>
        <v>0</v>
      </c>
      <c r="AQ191" s="74">
        <f>[3]Calculations!AI159</f>
        <v>0</v>
      </c>
      <c r="AR191" s="74">
        <f>[3]Calculations!AU159</f>
        <v>0</v>
      </c>
      <c r="AS191" s="74">
        <f>[3]Calculations!AJ159</f>
        <v>0</v>
      </c>
      <c r="AT191" s="74">
        <f>[3]Calculations!AV159</f>
        <v>0</v>
      </c>
      <c r="AU191" s="74">
        <f>[3]Calculations!AK159</f>
        <v>0</v>
      </c>
      <c r="AV191" s="74">
        <f>[3]Calculations!AW159</f>
        <v>0</v>
      </c>
      <c r="AW191" s="90"/>
      <c r="AX191" s="90"/>
      <c r="AY191" s="91" t="str">
        <f>[3]Calculations!D159</f>
        <v>GMSF allocation 2019</v>
      </c>
    </row>
    <row r="192" spans="2:51" ht="25" x14ac:dyDescent="0.25">
      <c r="B192" s="32" t="str">
        <f>[3]Calculations!A160</f>
        <v>GM Allocation 19</v>
      </c>
      <c r="C192" s="30" t="str">
        <f>[3]Calculations!B160</f>
        <v>South of Rosary Road, Land south of Rosary Road</v>
      </c>
      <c r="D192" s="30" t="str">
        <f>[3]Calculations!C160</f>
        <v>Residential</v>
      </c>
      <c r="E192" s="38">
        <f>[3]Calculations!E160</f>
        <v>2.6620400000000002</v>
      </c>
      <c r="F192" s="38">
        <f>[3]Calculations!I160</f>
        <v>2.6620400000000002</v>
      </c>
      <c r="G192" s="38">
        <f>[3]Calculations!M160</f>
        <v>100</v>
      </c>
      <c r="H192" s="38">
        <f>[3]Calculations!H160</f>
        <v>0</v>
      </c>
      <c r="I192" s="38">
        <f>[3]Calculations!L160</f>
        <v>0</v>
      </c>
      <c r="J192" s="38">
        <f>[3]Calculations!G160</f>
        <v>0</v>
      </c>
      <c r="K192" s="38">
        <f>[3]Calculations!K160</f>
        <v>0</v>
      </c>
      <c r="L192" s="38">
        <f>[3]Calculations!F160</f>
        <v>0</v>
      </c>
      <c r="M192" s="38">
        <f>[3]Calculations!J160</f>
        <v>0</v>
      </c>
      <c r="N192" s="38">
        <f>[3]Calculations!V160</f>
        <v>0</v>
      </c>
      <c r="O192" s="38">
        <f>[3]Calculations!W160</f>
        <v>0</v>
      </c>
      <c r="P192" s="38">
        <f>[3]Calculations!O160</f>
        <v>0.1302785494425</v>
      </c>
      <c r="Q192" s="38">
        <f>[3]Calculations!S160</f>
        <v>4.8939365840671059</v>
      </c>
      <c r="R192" s="38">
        <f>[3]Calculations!Q160</f>
        <v>5.7990384306600001E-2</v>
      </c>
      <c r="S192" s="38">
        <f>[3]Calculations!T160</f>
        <v>2.1784189684076876</v>
      </c>
      <c r="T192" s="38">
        <f>[3]Calculations!R160</f>
        <v>3.2415406158499999E-2</v>
      </c>
      <c r="U192" s="38">
        <f>[3]Calculations!U160</f>
        <v>1.2176904238290933</v>
      </c>
      <c r="V192" s="38" t="str">
        <f>[3]Calculations!X160</f>
        <v>Not modelled</v>
      </c>
      <c r="W192" s="38" t="str">
        <f>[3]Calculations!Y160</f>
        <v>N/A</v>
      </c>
      <c r="X192" s="38" t="s">
        <v>1056</v>
      </c>
      <c r="Y192" s="73" t="s">
        <v>105</v>
      </c>
      <c r="Z192" s="74" t="s">
        <v>1066</v>
      </c>
      <c r="AA192" s="74">
        <f>[3]Calculations!AA160</f>
        <v>0</v>
      </c>
      <c r="AB192" s="74">
        <f>[3]Calculations!AM160</f>
        <v>0</v>
      </c>
      <c r="AC192" s="74">
        <f>[3]Calculations!AB160</f>
        <v>0</v>
      </c>
      <c r="AD192" s="74">
        <f>[3]Calculations!AN160</f>
        <v>0</v>
      </c>
      <c r="AE192" s="74">
        <f>[3]Calculations!AC160</f>
        <v>0</v>
      </c>
      <c r="AF192" s="74">
        <f>[3]Calculations!AO160</f>
        <v>0</v>
      </c>
      <c r="AG192" s="74">
        <f>[3]Calculations!AD160</f>
        <v>0</v>
      </c>
      <c r="AH192" s="74">
        <f>[3]Calculations!AP160</f>
        <v>0</v>
      </c>
      <c r="AI192" s="74">
        <f>[3]Calculations!AE160</f>
        <v>0.76496959109200002</v>
      </c>
      <c r="AJ192" s="74">
        <f>[3]Calculations!AQ160</f>
        <v>28.736217002449248</v>
      </c>
      <c r="AK192" s="74">
        <f>[3]Calculations!AF160</f>
        <v>1.53321604659</v>
      </c>
      <c r="AL192" s="74">
        <f>[3]Calculations!AR160</f>
        <v>57.59552999166052</v>
      </c>
      <c r="AM192" s="74">
        <f>[3]Calculations!AG160</f>
        <v>6.34672498708E-3</v>
      </c>
      <c r="AN192" s="74">
        <f>[3]Calculations!AS160</f>
        <v>0.23841583849528933</v>
      </c>
      <c r="AO192" s="74">
        <f>[3]Calculations!AH160</f>
        <v>0</v>
      </c>
      <c r="AP192" s="74">
        <f>[3]Calculations!AT160</f>
        <v>0</v>
      </c>
      <c r="AQ192" s="74">
        <f>[3]Calculations!AI160</f>
        <v>2.6620353561700001</v>
      </c>
      <c r="AR192" s="74">
        <f>[3]Calculations!AU160</f>
        <v>99.999825553710693</v>
      </c>
      <c r="AS192" s="74">
        <f>[3]Calculations!AJ160</f>
        <v>0</v>
      </c>
      <c r="AT192" s="74">
        <f>[3]Calculations!AV160</f>
        <v>0</v>
      </c>
      <c r="AU192" s="74">
        <f>[3]Calculations!AK160</f>
        <v>0.310896090101</v>
      </c>
      <c r="AV192" s="74">
        <f>[3]Calculations!AW160</f>
        <v>11.678866211664737</v>
      </c>
      <c r="AW192" s="90"/>
      <c r="AX192" s="90"/>
      <c r="AY192" s="91" t="str">
        <f>[3]Calculations!D160</f>
        <v>GMSF allocation 2019</v>
      </c>
    </row>
    <row r="193" spans="2:51" x14ac:dyDescent="0.25">
      <c r="B193" s="32" t="str">
        <f>[3]Calculations!A161</f>
        <v>GM Allocation 2b</v>
      </c>
      <c r="C193" s="30" t="str">
        <f>[3]Calculations!B161</f>
        <v>Land west of A627(M)</v>
      </c>
      <c r="D193" s="30" t="str">
        <f>[3]Calculations!C161</f>
        <v>Mixed use</v>
      </c>
      <c r="E193" s="38">
        <f>[3]Calculations!E161</f>
        <v>93.55</v>
      </c>
      <c r="F193" s="38">
        <f>[3]Calculations!I161</f>
        <v>93.55</v>
      </c>
      <c r="G193" s="38">
        <f>[3]Calculations!M161</f>
        <v>100</v>
      </c>
      <c r="H193" s="38">
        <f>[3]Calculations!H161</f>
        <v>0</v>
      </c>
      <c r="I193" s="38">
        <f>[3]Calculations!L161</f>
        <v>0</v>
      </c>
      <c r="J193" s="38">
        <f>[3]Calculations!G161</f>
        <v>0</v>
      </c>
      <c r="K193" s="38">
        <f>[3]Calculations!K161</f>
        <v>0</v>
      </c>
      <c r="L193" s="38">
        <f>[3]Calculations!F161</f>
        <v>0</v>
      </c>
      <c r="M193" s="38">
        <f>[3]Calculations!J161</f>
        <v>0</v>
      </c>
      <c r="N193" s="38">
        <f>[3]Calculations!V161</f>
        <v>0</v>
      </c>
      <c r="O193" s="38">
        <f>[3]Calculations!W161</f>
        <v>0</v>
      </c>
      <c r="P193" s="38">
        <f>[3]Calculations!O161</f>
        <v>4.2263907897630002</v>
      </c>
      <c r="Q193" s="38">
        <f>[3]Calculations!S161</f>
        <v>4.5177881237445217</v>
      </c>
      <c r="R193" s="38">
        <f>[3]Calculations!Q161</f>
        <v>1.8188895035529999</v>
      </c>
      <c r="S193" s="38">
        <f>[3]Calculations!T161</f>
        <v>1.9442966366146446</v>
      </c>
      <c r="T193" s="38">
        <f>[3]Calculations!R161</f>
        <v>0.99713949225999998</v>
      </c>
      <c r="U193" s="38">
        <f>[3]Calculations!U161</f>
        <v>1.0658893557028326</v>
      </c>
      <c r="V193" s="38" t="str">
        <f>[3]Calculations!X161</f>
        <v>Not modelled</v>
      </c>
      <c r="W193" s="38" t="str">
        <f>[3]Calculations!Y161</f>
        <v>N/A</v>
      </c>
      <c r="X193" s="38" t="s">
        <v>1056</v>
      </c>
      <c r="Y193" s="73" t="s">
        <v>105</v>
      </c>
      <c r="Z193" s="74" t="s">
        <v>1066</v>
      </c>
      <c r="AA193" s="74">
        <f>[3]Calculations!AA161</f>
        <v>0</v>
      </c>
      <c r="AB193" s="74">
        <f>[3]Calculations!AM161</f>
        <v>0</v>
      </c>
      <c r="AC193" s="74">
        <f>[3]Calculations!AB161</f>
        <v>1.5052267560399999</v>
      </c>
      <c r="AD193" s="74">
        <f>[3]Calculations!AN161</f>
        <v>1.6090077563228218</v>
      </c>
      <c r="AE193" s="74">
        <f>[3]Calculations!AC161</f>
        <v>0.92893640631499996</v>
      </c>
      <c r="AF193" s="74">
        <f>[3]Calculations!AO161</f>
        <v>0.99298386564938534</v>
      </c>
      <c r="AG193" s="74">
        <f>[3]Calculations!AD161</f>
        <v>0</v>
      </c>
      <c r="AH193" s="74">
        <f>[3]Calculations!AP161</f>
        <v>0</v>
      </c>
      <c r="AI193" s="74">
        <f>[3]Calculations!AE161</f>
        <v>13.9986319722</v>
      </c>
      <c r="AJ193" s="74">
        <f>[3]Calculations!AQ161</f>
        <v>14.963796870336719</v>
      </c>
      <c r="AK193" s="74">
        <f>[3]Calculations!AF161</f>
        <v>79.344364643199995</v>
      </c>
      <c r="AL193" s="74">
        <f>[3]Calculations!AR161</f>
        <v>84.8149274646713</v>
      </c>
      <c r="AM193" s="74">
        <f>[3]Calculations!AG161</f>
        <v>1.8218395995500001</v>
      </c>
      <c r="AN193" s="74">
        <f>[3]Calculations!AS161</f>
        <v>1.9474501331373597</v>
      </c>
      <c r="AO193" s="74">
        <f>[3]Calculations!AH161</f>
        <v>26.2651055776</v>
      </c>
      <c r="AP193" s="74">
        <f>[3]Calculations!AT161</f>
        <v>28.076008100053446</v>
      </c>
      <c r="AQ193" s="74">
        <f>[3]Calculations!AI161</f>
        <v>43.094280937500002</v>
      </c>
      <c r="AR193" s="74">
        <f>[3]Calculations!AU161</f>
        <v>46.065506079636563</v>
      </c>
      <c r="AS193" s="74">
        <f>[3]Calculations!AJ161</f>
        <v>0</v>
      </c>
      <c r="AT193" s="74">
        <f>[3]Calculations!AV161</f>
        <v>0</v>
      </c>
      <c r="AU193" s="74">
        <f>[3]Calculations!AK161</f>
        <v>0</v>
      </c>
      <c r="AV193" s="74">
        <f>[3]Calculations!AW161</f>
        <v>0</v>
      </c>
      <c r="AW193" s="90"/>
      <c r="AX193" s="90"/>
      <c r="AY193" s="91" t="str">
        <f>[3]Calculations!D161</f>
        <v>GMSF allocation 2019</v>
      </c>
    </row>
    <row r="194" spans="2:51" x14ac:dyDescent="0.25">
      <c r="B194" s="32" t="str">
        <f>[3]Calculations!A162</f>
        <v>GM Allocation 20</v>
      </c>
      <c r="C194" s="30" t="str">
        <f>[3]Calculations!B162</f>
        <v>Spinners Way / Alderney Farm</v>
      </c>
      <c r="D194" s="30" t="str">
        <f>[3]Calculations!C162</f>
        <v>Residential</v>
      </c>
      <c r="E194" s="38">
        <f>[3]Calculations!E162</f>
        <v>2.0033699999999999</v>
      </c>
      <c r="F194" s="38">
        <f>[3]Calculations!I162</f>
        <v>2.0033699999999999</v>
      </c>
      <c r="G194" s="38">
        <f>[3]Calculations!M162</f>
        <v>100</v>
      </c>
      <c r="H194" s="38">
        <f>[3]Calculations!H162</f>
        <v>0</v>
      </c>
      <c r="I194" s="38">
        <f>[3]Calculations!L162</f>
        <v>0</v>
      </c>
      <c r="J194" s="38">
        <f>[3]Calculations!G162</f>
        <v>0</v>
      </c>
      <c r="K194" s="38">
        <f>[3]Calculations!K162</f>
        <v>0</v>
      </c>
      <c r="L194" s="38">
        <f>[3]Calculations!F162</f>
        <v>0</v>
      </c>
      <c r="M194" s="38">
        <f>[3]Calculations!J162</f>
        <v>0</v>
      </c>
      <c r="N194" s="38">
        <f>[3]Calculations!V162</f>
        <v>0</v>
      </c>
      <c r="O194" s="38">
        <f>[3]Calculations!W162</f>
        <v>0</v>
      </c>
      <c r="P194" s="38">
        <f>[3]Calculations!O162</f>
        <v>0</v>
      </c>
      <c r="Q194" s="38">
        <f>[3]Calculations!S162</f>
        <v>0</v>
      </c>
      <c r="R194" s="38">
        <f>[3]Calculations!Q162</f>
        <v>0</v>
      </c>
      <c r="S194" s="38">
        <f>[3]Calculations!T162</f>
        <v>0</v>
      </c>
      <c r="T194" s="38">
        <f>[3]Calculations!R162</f>
        <v>0</v>
      </c>
      <c r="U194" s="38">
        <f>[3]Calculations!U162</f>
        <v>0</v>
      </c>
      <c r="V194" s="38" t="str">
        <f>[3]Calculations!X162</f>
        <v>Not modelled</v>
      </c>
      <c r="W194" s="38" t="str">
        <f>[3]Calculations!Y162</f>
        <v>N/A</v>
      </c>
      <c r="X194" s="38" t="s">
        <v>1056</v>
      </c>
      <c r="Y194" s="73" t="s">
        <v>105</v>
      </c>
      <c r="Z194" s="74" t="s">
        <v>1066</v>
      </c>
      <c r="AA194" s="74">
        <f>[3]Calculations!AA162</f>
        <v>0</v>
      </c>
      <c r="AB194" s="74">
        <f>[3]Calculations!AM162</f>
        <v>0</v>
      </c>
      <c r="AC194" s="74">
        <f>[3]Calculations!AB162</f>
        <v>0</v>
      </c>
      <c r="AD194" s="74">
        <f>[3]Calculations!AN162</f>
        <v>0</v>
      </c>
      <c r="AE194" s="74">
        <f>[3]Calculations!AC162</f>
        <v>0</v>
      </c>
      <c r="AF194" s="74">
        <f>[3]Calculations!AO162</f>
        <v>0</v>
      </c>
      <c r="AG194" s="74">
        <f>[3]Calculations!AD162</f>
        <v>0</v>
      </c>
      <c r="AH194" s="74">
        <f>[3]Calculations!AP162</f>
        <v>0</v>
      </c>
      <c r="AI194" s="74">
        <f>[3]Calculations!AE162</f>
        <v>0</v>
      </c>
      <c r="AJ194" s="74">
        <f>[3]Calculations!AQ162</f>
        <v>0</v>
      </c>
      <c r="AK194" s="74">
        <f>[3]Calculations!AF162</f>
        <v>0</v>
      </c>
      <c r="AL194" s="74">
        <f>[3]Calculations!AR162</f>
        <v>0</v>
      </c>
      <c r="AM194" s="74">
        <f>[3]Calculations!AG162</f>
        <v>0</v>
      </c>
      <c r="AN194" s="74">
        <f>[3]Calculations!AS162</f>
        <v>0</v>
      </c>
      <c r="AO194" s="74">
        <f>[3]Calculations!AH162</f>
        <v>0</v>
      </c>
      <c r="AP194" s="74">
        <f>[3]Calculations!AT162</f>
        <v>0</v>
      </c>
      <c r="AQ194" s="74">
        <f>[3]Calculations!AI162</f>
        <v>2.0033653986100002</v>
      </c>
      <c r="AR194" s="74">
        <f>[3]Calculations!AU162</f>
        <v>99.999770317515001</v>
      </c>
      <c r="AS194" s="74">
        <f>[3]Calculations!AJ162</f>
        <v>0.25714794783299999</v>
      </c>
      <c r="AT194" s="74">
        <f>[3]Calculations!AV162</f>
        <v>12.83576912068165</v>
      </c>
      <c r="AU194" s="74">
        <f>[3]Calculations!AK162</f>
        <v>0</v>
      </c>
      <c r="AV194" s="74">
        <f>[3]Calculations!AW162</f>
        <v>0</v>
      </c>
      <c r="AW194" s="90"/>
      <c r="AX194" s="90"/>
      <c r="AY194" s="91" t="str">
        <f>[3]Calculations!D162</f>
        <v>GMSF allocation 2019</v>
      </c>
    </row>
    <row r="195" spans="2:51" x14ac:dyDescent="0.25">
      <c r="B195" s="32" t="str">
        <f>[3]Calculations!A163</f>
        <v>GM Allocation 21</v>
      </c>
      <c r="C195" s="30" t="str">
        <f>[3]Calculations!B163</f>
        <v>Thornham Old Road</v>
      </c>
      <c r="D195" s="30" t="str">
        <f>[3]Calculations!C163</f>
        <v>Residential</v>
      </c>
      <c r="E195" s="38">
        <f>[3]Calculations!E163</f>
        <v>34.7331</v>
      </c>
      <c r="F195" s="38">
        <f>[3]Calculations!I163</f>
        <v>34.7331</v>
      </c>
      <c r="G195" s="38">
        <f>[3]Calculations!M163</f>
        <v>100</v>
      </c>
      <c r="H195" s="38">
        <f>[3]Calculations!H163</f>
        <v>0</v>
      </c>
      <c r="I195" s="38">
        <f>[3]Calculations!L163</f>
        <v>0</v>
      </c>
      <c r="J195" s="38">
        <f>[3]Calculations!G163</f>
        <v>0</v>
      </c>
      <c r="K195" s="38">
        <f>[3]Calculations!K163</f>
        <v>0</v>
      </c>
      <c r="L195" s="38">
        <f>[3]Calculations!F163</f>
        <v>0</v>
      </c>
      <c r="M195" s="38">
        <f>[3]Calculations!J163</f>
        <v>0</v>
      </c>
      <c r="N195" s="38">
        <f>[3]Calculations!V163</f>
        <v>0</v>
      </c>
      <c r="O195" s="38">
        <f>[3]Calculations!W163</f>
        <v>0</v>
      </c>
      <c r="P195" s="38">
        <f>[3]Calculations!O163</f>
        <v>0.69606721777160008</v>
      </c>
      <c r="Q195" s="38">
        <f>[3]Calculations!S163</f>
        <v>2.0040457597266013</v>
      </c>
      <c r="R195" s="38">
        <f>[3]Calculations!Q163</f>
        <v>0.17363012689259999</v>
      </c>
      <c r="S195" s="38">
        <f>[3]Calculations!T163</f>
        <v>0.49989815735595144</v>
      </c>
      <c r="T195" s="38">
        <f>[3]Calculations!R163</f>
        <v>0.10948637785900001</v>
      </c>
      <c r="U195" s="38">
        <f>[3]Calculations!U163</f>
        <v>0.31522201548091017</v>
      </c>
      <c r="V195" s="38" t="str">
        <f>[3]Calculations!X163</f>
        <v>Not modelled</v>
      </c>
      <c r="W195" s="38" t="str">
        <f>[3]Calculations!Y163</f>
        <v>N/A</v>
      </c>
      <c r="X195" s="38" t="s">
        <v>1056</v>
      </c>
      <c r="Y195" s="73" t="s">
        <v>105</v>
      </c>
      <c r="Z195" s="74" t="s">
        <v>1066</v>
      </c>
      <c r="AA195" s="74">
        <f>[3]Calculations!AA163</f>
        <v>0</v>
      </c>
      <c r="AB195" s="74">
        <f>[3]Calculations!AM163</f>
        <v>0</v>
      </c>
      <c r="AC195" s="74">
        <f>[3]Calculations!AB163</f>
        <v>6.2867898011600004E-2</v>
      </c>
      <c r="AD195" s="74">
        <f>[3]Calculations!AN163</f>
        <v>0.18100284170315925</v>
      </c>
      <c r="AE195" s="74">
        <f>[3]Calculations!AC163</f>
        <v>2.5999999999999999E-2</v>
      </c>
      <c r="AF195" s="74">
        <f>[3]Calculations!AO163</f>
        <v>7.4856548940347961E-2</v>
      </c>
      <c r="AG195" s="74">
        <f>[3]Calculations!AD163</f>
        <v>0</v>
      </c>
      <c r="AH195" s="74">
        <f>[3]Calculations!AP163</f>
        <v>0</v>
      </c>
      <c r="AI195" s="74">
        <f>[3]Calculations!AE163</f>
        <v>0.715299396744</v>
      </c>
      <c r="AJ195" s="74">
        <f>[3]Calculations!AQ163</f>
        <v>2.0594170884372542</v>
      </c>
      <c r="AK195" s="74">
        <f>[3]Calculations!AF163</f>
        <v>32.141525061099998</v>
      </c>
      <c r="AL195" s="74">
        <f>[3]Calculations!AR163</f>
        <v>92.538601682832805</v>
      </c>
      <c r="AM195" s="74">
        <f>[3]Calculations!AG163</f>
        <v>0.40099937801199997</v>
      </c>
      <c r="AN195" s="74">
        <f>[3]Calculations!AS163</f>
        <v>1.1545165217386295</v>
      </c>
      <c r="AO195" s="74">
        <f>[3]Calculations!AH163</f>
        <v>23.683282861399999</v>
      </c>
      <c r="AP195" s="74">
        <f>[3]Calculations!AT163</f>
        <v>68.186493176249741</v>
      </c>
      <c r="AQ195" s="74">
        <f>[3]Calculations!AI163</f>
        <v>4.8674115328700003</v>
      </c>
      <c r="AR195" s="74">
        <f>[3]Calculations!AU163</f>
        <v>14.013754985503743</v>
      </c>
      <c r="AS195" s="74">
        <f>[3]Calculations!AJ163</f>
        <v>0</v>
      </c>
      <c r="AT195" s="74">
        <f>[3]Calculations!AV163</f>
        <v>0</v>
      </c>
      <c r="AU195" s="74">
        <f>[3]Calculations!AK163</f>
        <v>0</v>
      </c>
      <c r="AV195" s="74">
        <f>[3]Calculations!AW163</f>
        <v>0</v>
      </c>
      <c r="AW195" s="90"/>
      <c r="AX195" s="90"/>
      <c r="AY195" s="91" t="str">
        <f>[3]Calculations!D163</f>
        <v>GMSF allocation 2019</v>
      </c>
    </row>
    <row r="196" spans="2:51" x14ac:dyDescent="0.25">
      <c r="B196" s="32" t="str">
        <f>[3]Calculations!A164</f>
        <v>GM Allocation 22a</v>
      </c>
      <c r="C196" s="30" t="str">
        <f>[3]Calculations!B164</f>
        <v>Woodhouses Cluster, Bottom Field Farm</v>
      </c>
      <c r="D196" s="30" t="str">
        <f>[3]Calculations!C164</f>
        <v>Residential</v>
      </c>
      <c r="E196" s="38">
        <f>[3]Calculations!E164</f>
        <v>1.3350299999999999</v>
      </c>
      <c r="F196" s="38">
        <f>[3]Calculations!I164</f>
        <v>1.3350299999999999</v>
      </c>
      <c r="G196" s="38">
        <f>[3]Calculations!M164</f>
        <v>100</v>
      </c>
      <c r="H196" s="38">
        <f>[3]Calculations!H164</f>
        <v>0</v>
      </c>
      <c r="I196" s="38">
        <f>[3]Calculations!L164</f>
        <v>0</v>
      </c>
      <c r="J196" s="38">
        <f>[3]Calculations!G164</f>
        <v>0</v>
      </c>
      <c r="K196" s="38">
        <f>[3]Calculations!K164</f>
        <v>0</v>
      </c>
      <c r="L196" s="38">
        <f>[3]Calculations!F164</f>
        <v>0</v>
      </c>
      <c r="M196" s="38">
        <f>[3]Calculations!J164</f>
        <v>0</v>
      </c>
      <c r="N196" s="38">
        <f>[3]Calculations!V164</f>
        <v>0</v>
      </c>
      <c r="O196" s="38">
        <f>[3]Calculations!W164</f>
        <v>0</v>
      </c>
      <c r="P196" s="38">
        <f>[3]Calculations!O164</f>
        <v>4.91650303947E-2</v>
      </c>
      <c r="Q196" s="38">
        <f>[3]Calculations!S164</f>
        <v>3.6826910552347139</v>
      </c>
      <c r="R196" s="38">
        <f>[3]Calculations!Q164</f>
        <v>3.6138514646E-2</v>
      </c>
      <c r="S196" s="38">
        <f>[3]Calculations!T164</f>
        <v>2.7069440121944828</v>
      </c>
      <c r="T196" s="38">
        <f>[3]Calculations!R164</f>
        <v>2.0772980852900001E-2</v>
      </c>
      <c r="U196" s="38">
        <f>[3]Calculations!U164</f>
        <v>1.5559935621596519</v>
      </c>
      <c r="V196" s="38" t="str">
        <f>[3]Calculations!X164</f>
        <v>Not modelled</v>
      </c>
      <c r="W196" s="38" t="str">
        <f>[3]Calculations!Y164</f>
        <v>N/A</v>
      </c>
      <c r="X196" s="38" t="s">
        <v>1056</v>
      </c>
      <c r="Y196" s="73" t="s">
        <v>105</v>
      </c>
      <c r="Z196" s="74" t="s">
        <v>1066</v>
      </c>
      <c r="AA196" s="74">
        <f>[3]Calculations!AA164</f>
        <v>0</v>
      </c>
      <c r="AB196" s="74">
        <f>[3]Calculations!AM164</f>
        <v>0</v>
      </c>
      <c r="AC196" s="74">
        <f>[3]Calculations!AB164</f>
        <v>3.6138528806799998E-2</v>
      </c>
      <c r="AD196" s="74">
        <f>[3]Calculations!AN164</f>
        <v>2.7069450729047286</v>
      </c>
      <c r="AE196" s="74">
        <f>[3]Calculations!AC164</f>
        <v>2.0772980852900001E-2</v>
      </c>
      <c r="AF196" s="74">
        <f>[3]Calculations!AO164</f>
        <v>1.5559935621596519</v>
      </c>
      <c r="AG196" s="74">
        <f>[3]Calculations!AD164</f>
        <v>0</v>
      </c>
      <c r="AH196" s="74">
        <f>[3]Calculations!AP164</f>
        <v>0</v>
      </c>
      <c r="AI196" s="74">
        <f>[3]Calculations!AE164</f>
        <v>0.49407397445599999</v>
      </c>
      <c r="AJ196" s="74">
        <f>[3]Calculations!AQ164</f>
        <v>37.008454825434633</v>
      </c>
      <c r="AK196" s="74">
        <f>[3]Calculations!AF164</f>
        <v>1.3080572753499999</v>
      </c>
      <c r="AL196" s="74">
        <f>[3]Calculations!AR164</f>
        <v>97.979616589140321</v>
      </c>
      <c r="AM196" s="74">
        <f>[3]Calculations!AG164</f>
        <v>2.00013006088E-2</v>
      </c>
      <c r="AN196" s="74">
        <f>[3]Calculations!AS164</f>
        <v>1.498191097488446</v>
      </c>
      <c r="AO196" s="74">
        <f>[3]Calculations!AH164</f>
        <v>0</v>
      </c>
      <c r="AP196" s="74">
        <f>[3]Calculations!AT164</f>
        <v>0</v>
      </c>
      <c r="AQ196" s="74">
        <f>[3]Calculations!AI164</f>
        <v>1.3350281742700001</v>
      </c>
      <c r="AR196" s="74">
        <f>[3]Calculations!AU164</f>
        <v>99.99986324427168</v>
      </c>
      <c r="AS196" s="74">
        <f>[3]Calculations!AJ164</f>
        <v>0</v>
      </c>
      <c r="AT196" s="74">
        <f>[3]Calculations!AV164</f>
        <v>0</v>
      </c>
      <c r="AU196" s="74">
        <f>[3]Calculations!AK164</f>
        <v>0</v>
      </c>
      <c r="AV196" s="74">
        <f>[3]Calculations!AW164</f>
        <v>0</v>
      </c>
      <c r="AW196" s="90"/>
      <c r="AX196" s="90"/>
      <c r="AY196" s="91" t="str">
        <f>[3]Calculations!D164</f>
        <v>GMSF allocation 2019</v>
      </c>
    </row>
    <row r="197" spans="2:51" ht="25" x14ac:dyDescent="0.25">
      <c r="B197" s="32" t="str">
        <f>[3]Calculations!A165</f>
        <v>GM Allocation 22b</v>
      </c>
      <c r="C197" s="30" t="str">
        <f>[3]Calculations!B165</f>
        <v>Woodhouses Cluster, Land between Farmstead Close, Ashton Road and M60</v>
      </c>
      <c r="D197" s="30" t="str">
        <f>[3]Calculations!C165</f>
        <v>Residential</v>
      </c>
      <c r="E197" s="38">
        <f>[3]Calculations!E165</f>
        <v>1.9822500000000001</v>
      </c>
      <c r="F197" s="38">
        <f>[3]Calculations!I165</f>
        <v>1.9822500000000001</v>
      </c>
      <c r="G197" s="38">
        <f>[3]Calculations!M165</f>
        <v>100</v>
      </c>
      <c r="H197" s="38">
        <f>[3]Calculations!H165</f>
        <v>0</v>
      </c>
      <c r="I197" s="38">
        <f>[3]Calculations!L165</f>
        <v>0</v>
      </c>
      <c r="J197" s="38">
        <f>[3]Calculations!G165</f>
        <v>0</v>
      </c>
      <c r="K197" s="38">
        <f>[3]Calculations!K165</f>
        <v>0</v>
      </c>
      <c r="L197" s="38">
        <f>[3]Calculations!F165</f>
        <v>0</v>
      </c>
      <c r="M197" s="38">
        <f>[3]Calculations!J165</f>
        <v>0</v>
      </c>
      <c r="N197" s="38">
        <f>[3]Calculations!V165</f>
        <v>0</v>
      </c>
      <c r="O197" s="38">
        <f>[3]Calculations!W165</f>
        <v>0</v>
      </c>
      <c r="P197" s="38">
        <f>[3]Calculations!O165</f>
        <v>6.1142492713279997E-2</v>
      </c>
      <c r="Q197" s="38">
        <f>[3]Calculations!S165</f>
        <v>3.0844995693419093</v>
      </c>
      <c r="R197" s="38">
        <f>[3]Calculations!Q165</f>
        <v>4.3130879999979999E-2</v>
      </c>
      <c r="S197" s="38">
        <f>[3]Calculations!T165</f>
        <v>2.1758547105551771</v>
      </c>
      <c r="T197" s="38">
        <f>[3]Calculations!R165</f>
        <v>3.6221440000000001E-2</v>
      </c>
      <c r="U197" s="38">
        <f>[3]Calculations!U165</f>
        <v>1.8272891915752301</v>
      </c>
      <c r="V197" s="38" t="str">
        <f>[3]Calculations!X165</f>
        <v>Not modelled</v>
      </c>
      <c r="W197" s="38" t="str">
        <f>[3]Calculations!Y165</f>
        <v>N/A</v>
      </c>
      <c r="X197" s="38" t="s">
        <v>1056</v>
      </c>
      <c r="Y197" s="73" t="s">
        <v>105</v>
      </c>
      <c r="Z197" s="74" t="s">
        <v>1066</v>
      </c>
      <c r="AA197" s="74">
        <f>[3]Calculations!AA165</f>
        <v>0</v>
      </c>
      <c r="AB197" s="74">
        <f>[3]Calculations!AM165</f>
        <v>0</v>
      </c>
      <c r="AC197" s="74">
        <f>[3]Calculations!AB165</f>
        <v>4.31308799999E-2</v>
      </c>
      <c r="AD197" s="74">
        <f>[3]Calculations!AN165</f>
        <v>2.1758547105511412</v>
      </c>
      <c r="AE197" s="74">
        <f>[3]Calculations!AC165</f>
        <v>3.6221440000000001E-2</v>
      </c>
      <c r="AF197" s="74">
        <f>[3]Calculations!AO165</f>
        <v>1.8272891915752301</v>
      </c>
      <c r="AG197" s="74">
        <f>[3]Calculations!AD165</f>
        <v>0</v>
      </c>
      <c r="AH197" s="74">
        <f>[3]Calculations!AP165</f>
        <v>0</v>
      </c>
      <c r="AI197" s="74">
        <f>[3]Calculations!AE165</f>
        <v>0</v>
      </c>
      <c r="AJ197" s="74">
        <f>[3]Calculations!AQ165</f>
        <v>0</v>
      </c>
      <c r="AK197" s="74">
        <f>[3]Calculations!AF165</f>
        <v>1.98225014386</v>
      </c>
      <c r="AL197" s="74">
        <f>[3]Calculations!AR165</f>
        <v>100.00000725740949</v>
      </c>
      <c r="AM197" s="74">
        <f>[3]Calculations!AG165</f>
        <v>5.3928319999899998E-2</v>
      </c>
      <c r="AN197" s="74">
        <f>[3]Calculations!AS165</f>
        <v>2.7205609786807918</v>
      </c>
      <c r="AO197" s="74">
        <f>[3]Calculations!AH165</f>
        <v>0</v>
      </c>
      <c r="AP197" s="74">
        <f>[3]Calculations!AT165</f>
        <v>0</v>
      </c>
      <c r="AQ197" s="74">
        <f>[3]Calculations!AI165</f>
        <v>1.98225012209</v>
      </c>
      <c r="AR197" s="74">
        <f>[3]Calculations!AU165</f>
        <v>100.00000615916255</v>
      </c>
      <c r="AS197" s="74">
        <f>[3]Calculations!AJ165</f>
        <v>0</v>
      </c>
      <c r="AT197" s="74">
        <f>[3]Calculations!AV165</f>
        <v>0</v>
      </c>
      <c r="AU197" s="74">
        <f>[3]Calculations!AK165</f>
        <v>0</v>
      </c>
      <c r="AV197" s="74">
        <f>[3]Calculations!AW165</f>
        <v>0</v>
      </c>
      <c r="AW197" s="90"/>
      <c r="AX197" s="90"/>
      <c r="AY197" s="91" t="str">
        <f>[3]Calculations!D165</f>
        <v>GMSF allocation 2019</v>
      </c>
    </row>
    <row r="198" spans="2:51" ht="25" x14ac:dyDescent="0.25">
      <c r="B198" s="32" t="str">
        <f>[3]Calculations!A166</f>
        <v>GM Allocation 22c</v>
      </c>
      <c r="C198" s="30" t="str">
        <f>[3]Calculations!B166</f>
        <v>Woodhouses Cluster, Trotting Track and land to the north</v>
      </c>
      <c r="D198" s="30" t="str">
        <f>[3]Calculations!C166</f>
        <v>Residential</v>
      </c>
      <c r="E198" s="38">
        <f>[3]Calculations!E166</f>
        <v>5.7086399999999999</v>
      </c>
      <c r="F198" s="38">
        <f>[3]Calculations!I166</f>
        <v>5.7086399999999999</v>
      </c>
      <c r="G198" s="38">
        <f>[3]Calculations!M166</f>
        <v>100</v>
      </c>
      <c r="H198" s="38">
        <f>[3]Calculations!H166</f>
        <v>0</v>
      </c>
      <c r="I198" s="38">
        <f>[3]Calculations!L166</f>
        <v>0</v>
      </c>
      <c r="J198" s="38">
        <f>[3]Calculations!G166</f>
        <v>0</v>
      </c>
      <c r="K198" s="38">
        <f>[3]Calculations!K166</f>
        <v>0</v>
      </c>
      <c r="L198" s="38">
        <f>[3]Calculations!F166</f>
        <v>0</v>
      </c>
      <c r="M198" s="38">
        <f>[3]Calculations!J166</f>
        <v>0</v>
      </c>
      <c r="N198" s="38">
        <f>[3]Calculations!V166</f>
        <v>0</v>
      </c>
      <c r="O198" s="38">
        <f>[3]Calculations!W166</f>
        <v>0</v>
      </c>
      <c r="P198" s="38">
        <f>[3]Calculations!O166</f>
        <v>0.30803078043609999</v>
      </c>
      <c r="Q198" s="38">
        <f>[3]Calculations!S166</f>
        <v>5.3958697769713977</v>
      </c>
      <c r="R198" s="38">
        <f>[3]Calculations!Q166</f>
        <v>0.2051516696931</v>
      </c>
      <c r="S198" s="38">
        <f>[3]Calculations!T166</f>
        <v>3.5937047999716221</v>
      </c>
      <c r="T198" s="38">
        <f>[3]Calculations!R166</f>
        <v>0.16880000000000001</v>
      </c>
      <c r="U198" s="38">
        <f>[3]Calculations!U166</f>
        <v>2.9569214383811206</v>
      </c>
      <c r="V198" s="38" t="str">
        <f>[3]Calculations!X166</f>
        <v>Not modelled</v>
      </c>
      <c r="W198" s="38" t="str">
        <f>[3]Calculations!Y166</f>
        <v>N/A</v>
      </c>
      <c r="X198" s="38" t="s">
        <v>1056</v>
      </c>
      <c r="Y198" s="73" t="s">
        <v>105</v>
      </c>
      <c r="Z198" s="74" t="s">
        <v>1066</v>
      </c>
      <c r="AA198" s="74">
        <f>[3]Calculations!AA166</f>
        <v>0</v>
      </c>
      <c r="AB198" s="74">
        <f>[3]Calculations!AM166</f>
        <v>0</v>
      </c>
      <c r="AC198" s="74">
        <f>[3]Calculations!AB166</f>
        <v>0.204321559693</v>
      </c>
      <c r="AD198" s="74">
        <f>[3]Calculations!AN166</f>
        <v>3.579163508173576</v>
      </c>
      <c r="AE198" s="74">
        <f>[3]Calculations!AC166</f>
        <v>0.16880000000000001</v>
      </c>
      <c r="AF198" s="74">
        <f>[3]Calculations!AO166</f>
        <v>2.9569214383811206</v>
      </c>
      <c r="AG198" s="74">
        <f>[3]Calculations!AD166</f>
        <v>0</v>
      </c>
      <c r="AH198" s="74">
        <f>[3]Calculations!AP166</f>
        <v>0</v>
      </c>
      <c r="AI198" s="74">
        <f>[3]Calculations!AE166</f>
        <v>0.340579658826</v>
      </c>
      <c r="AJ198" s="74">
        <f>[3]Calculations!AQ166</f>
        <v>5.9660384754687632</v>
      </c>
      <c r="AK198" s="74">
        <f>[3]Calculations!AF166</f>
        <v>5.7086418696800001</v>
      </c>
      <c r="AL198" s="74">
        <f>[3]Calculations!AR166</f>
        <v>100.00003275175875</v>
      </c>
      <c r="AM198" s="74">
        <f>[3]Calculations!AG166</f>
        <v>0.18759999999999999</v>
      </c>
      <c r="AN198" s="74">
        <f>[3]Calculations!AS166</f>
        <v>3.2862468118501074</v>
      </c>
      <c r="AO198" s="74">
        <f>[3]Calculations!AH166</f>
        <v>0.32210447680900001</v>
      </c>
      <c r="AP198" s="74">
        <f>[3]Calculations!AT166</f>
        <v>5.642403038359399</v>
      </c>
      <c r="AQ198" s="74">
        <f>[3]Calculations!AI166</f>
        <v>4.1402961472299999</v>
      </c>
      <c r="AR198" s="74">
        <f>[3]Calculations!AU166</f>
        <v>72.526839093549427</v>
      </c>
      <c r="AS198" s="74">
        <f>[3]Calculations!AJ166</f>
        <v>0</v>
      </c>
      <c r="AT198" s="74">
        <f>[3]Calculations!AV166</f>
        <v>0</v>
      </c>
      <c r="AU198" s="74">
        <f>[3]Calculations!AK166</f>
        <v>0</v>
      </c>
      <c r="AV198" s="74">
        <f>[3]Calculations!AW166</f>
        <v>0</v>
      </c>
      <c r="AW198" s="90"/>
      <c r="AX198" s="90"/>
      <c r="AY198" s="91" t="str">
        <f>[3]Calculations!D166</f>
        <v>GMSF allocation 2019</v>
      </c>
    </row>
    <row r="199" spans="2:51" ht="25" x14ac:dyDescent="0.25">
      <c r="B199" s="32" t="str">
        <f>[3]Calculations!A167</f>
        <v>GM Allocation 3</v>
      </c>
      <c r="C199" s="30" t="str">
        <f>[3]Calculations!B167</f>
        <v>Junction 21 of M62</v>
      </c>
      <c r="D199" s="30" t="str">
        <f>[3]Calculations!C167</f>
        <v>Mixed use</v>
      </c>
      <c r="E199" s="38">
        <f>[3]Calculations!E167</f>
        <v>278.69099999999997</v>
      </c>
      <c r="F199" s="38">
        <f>[3]Calculations!I167</f>
        <v>275.28555234121995</v>
      </c>
      <c r="G199" s="38">
        <f>[3]Calculations!M167</f>
        <v>98.778056105586458</v>
      </c>
      <c r="H199" s="38">
        <f>[3]Calculations!H167</f>
        <v>1.31781956278</v>
      </c>
      <c r="I199" s="38">
        <f>[3]Calculations!L167</f>
        <v>0.47286046653103259</v>
      </c>
      <c r="J199" s="38">
        <f>[3]Calculations!G167</f>
        <v>1.3436322300000001</v>
      </c>
      <c r="K199" s="38">
        <f>[3]Calculations!K167</f>
        <v>0.48212257661711361</v>
      </c>
      <c r="L199" s="38">
        <f>[3]Calculations!F167</f>
        <v>0.74399586600000001</v>
      </c>
      <c r="M199" s="38">
        <f>[3]Calculations!J167</f>
        <v>0.26696085126537994</v>
      </c>
      <c r="N199" s="38">
        <f>[3]Calculations!V167</f>
        <v>12.376323867709999</v>
      </c>
      <c r="O199" s="38">
        <f>[3]Calculations!W167</f>
        <v>4.4408767659199615</v>
      </c>
      <c r="P199" s="38">
        <f>[3]Calculations!O167</f>
        <v>15.67610026677</v>
      </c>
      <c r="Q199" s="38">
        <f>[3]Calculations!S167</f>
        <v>5.6249036627555249</v>
      </c>
      <c r="R199" s="38">
        <f>[3]Calculations!Q167</f>
        <v>6.6470061931700002</v>
      </c>
      <c r="S199" s="38">
        <f>[3]Calculations!T167</f>
        <v>2.3850810371235527</v>
      </c>
      <c r="T199" s="38">
        <f>[3]Calculations!R167</f>
        <v>4.7640407108899998</v>
      </c>
      <c r="U199" s="38">
        <f>[3]Calculations!U167</f>
        <v>1.7094347183403844</v>
      </c>
      <c r="V199" s="38">
        <f>[3]Calculations!X167</f>
        <v>3.1478229999999998</v>
      </c>
      <c r="W199" s="38">
        <f>[3]Calculations!Y167</f>
        <v>1.129502926179891</v>
      </c>
      <c r="X199" s="38" t="s">
        <v>1056</v>
      </c>
      <c r="Y199" s="73" t="s">
        <v>108</v>
      </c>
      <c r="Z199" s="74" t="s">
        <v>109</v>
      </c>
      <c r="AA199" s="74">
        <f>[3]Calculations!AA167</f>
        <v>0.781277987284</v>
      </c>
      <c r="AB199" s="74">
        <f>[3]Calculations!AM167</f>
        <v>0.28033843478404402</v>
      </c>
      <c r="AC199" s="74">
        <f>[3]Calculations!AB167</f>
        <v>1.3516741177</v>
      </c>
      <c r="AD199" s="74">
        <f>[3]Calculations!AN167</f>
        <v>0.48500816951390607</v>
      </c>
      <c r="AE199" s="74">
        <f>[3]Calculations!AC167</f>
        <v>1.4620194902700001</v>
      </c>
      <c r="AF199" s="74">
        <f>[3]Calculations!AO167</f>
        <v>0.52460233386438748</v>
      </c>
      <c r="AG199" s="74">
        <f>[3]Calculations!AD167</f>
        <v>0.47452988815699998</v>
      </c>
      <c r="AH199" s="74">
        <f>[3]Calculations!AP167</f>
        <v>0.17027097687295248</v>
      </c>
      <c r="AI199" s="74">
        <f>[3]Calculations!AE167</f>
        <v>24.8202692178</v>
      </c>
      <c r="AJ199" s="74">
        <f>[3]Calculations!AQ167</f>
        <v>8.9060174952904845</v>
      </c>
      <c r="AK199" s="74">
        <f>[3]Calculations!AF167</f>
        <v>140.92278958399999</v>
      </c>
      <c r="AL199" s="74">
        <f>[3]Calculations!AR167</f>
        <v>50.565963588346953</v>
      </c>
      <c r="AM199" s="74">
        <f>[3]Calculations!AG167</f>
        <v>1.4739947770299999</v>
      </c>
      <c r="AN199" s="74">
        <f>[3]Calculations!AS167</f>
        <v>0.52889931035806681</v>
      </c>
      <c r="AO199" s="74">
        <f>[3]Calculations!AH167</f>
        <v>35.591663583600003</v>
      </c>
      <c r="AP199" s="74">
        <f>[3]Calculations!AT167</f>
        <v>12.771012908059465</v>
      </c>
      <c r="AQ199" s="74">
        <f>[3]Calculations!AI167</f>
        <v>78.991275390400006</v>
      </c>
      <c r="AR199" s="74">
        <f>[3]Calculations!AU167</f>
        <v>28.343676469781947</v>
      </c>
      <c r="AS199" s="74">
        <f>[3]Calculations!AJ167</f>
        <v>0</v>
      </c>
      <c r="AT199" s="74">
        <f>[3]Calculations!AV167</f>
        <v>0</v>
      </c>
      <c r="AU199" s="74">
        <f>[3]Calculations!AK167</f>
        <v>0.86753125494399996</v>
      </c>
      <c r="AV199" s="74">
        <f>[3]Calculations!AW167</f>
        <v>0.31128786180536866</v>
      </c>
      <c r="AW199" s="90"/>
      <c r="AX199" s="90"/>
      <c r="AY199" s="91" t="str">
        <f>[3]Calculations!D167</f>
        <v>GMSF allocation 2019</v>
      </c>
    </row>
    <row r="200" spans="2:51" x14ac:dyDescent="0.25">
      <c r="B200" s="32" t="str">
        <f>[3]Calculations!A168</f>
        <v>HLA0029</v>
      </c>
      <c r="C200" s="30" t="str">
        <f>[3]Calculations!B168</f>
        <v>Unknown</v>
      </c>
      <c r="D200" s="30" t="str">
        <f>[3]Calculations!C168</f>
        <v>Residential</v>
      </c>
      <c r="E200" s="38">
        <f>[3]Calculations!E168</f>
        <v>1.7126399999999999</v>
      </c>
      <c r="F200" s="38">
        <f>[3]Calculations!I168</f>
        <v>1.7126399999999999</v>
      </c>
      <c r="G200" s="38">
        <f>[3]Calculations!M168</f>
        <v>100</v>
      </c>
      <c r="H200" s="38">
        <f>[3]Calculations!H168</f>
        <v>0</v>
      </c>
      <c r="I200" s="38">
        <f>[3]Calculations!L168</f>
        <v>0</v>
      </c>
      <c r="J200" s="38">
        <f>[3]Calculations!G168</f>
        <v>0</v>
      </c>
      <c r="K200" s="38">
        <f>[3]Calculations!K168</f>
        <v>0</v>
      </c>
      <c r="L200" s="38">
        <f>[3]Calculations!F168</f>
        <v>0</v>
      </c>
      <c r="M200" s="38">
        <f>[3]Calculations!J168</f>
        <v>0</v>
      </c>
      <c r="N200" s="38">
        <f>[3]Calculations!V168</f>
        <v>0</v>
      </c>
      <c r="O200" s="38">
        <f>[3]Calculations!W168</f>
        <v>0</v>
      </c>
      <c r="P200" s="38">
        <f>[3]Calculations!O168</f>
        <v>4.8633240000200001E-2</v>
      </c>
      <c r="Q200" s="38">
        <f>[3]Calculations!S168</f>
        <v>2.8396650784870143</v>
      </c>
      <c r="R200" s="38">
        <f>[3]Calculations!Q168</f>
        <v>0.03</v>
      </c>
      <c r="S200" s="38">
        <f>[3]Calculations!T168</f>
        <v>1.7516816143497755</v>
      </c>
      <c r="T200" s="38">
        <f>[3]Calculations!R168</f>
        <v>0.02</v>
      </c>
      <c r="U200" s="38">
        <f>[3]Calculations!U168</f>
        <v>1.1677877428998507</v>
      </c>
      <c r="V200" s="38" t="str">
        <f>[3]Calculations!X168</f>
        <v>Not Modelled</v>
      </c>
      <c r="W200" s="38" t="str">
        <f>[3]Calculations!Y168</f>
        <v>N/A</v>
      </c>
      <c r="X200" s="38" t="s">
        <v>1056</v>
      </c>
      <c r="Y200" s="73" t="s">
        <v>105</v>
      </c>
      <c r="Z200" s="74" t="s">
        <v>1066</v>
      </c>
      <c r="AA200" s="74">
        <f>[3]Calculations!AA168</f>
        <v>0</v>
      </c>
      <c r="AB200" s="74">
        <f>[3]Calculations!AM168</f>
        <v>0</v>
      </c>
      <c r="AC200" s="74">
        <f>[3]Calculations!AB168</f>
        <v>0.03</v>
      </c>
      <c r="AD200" s="74">
        <f>[3]Calculations!AN168</f>
        <v>1.7516816143497755</v>
      </c>
      <c r="AE200" s="74">
        <f>[3]Calculations!AC168</f>
        <v>0.02</v>
      </c>
      <c r="AF200" s="74">
        <f>[3]Calculations!AO168</f>
        <v>1.1677877428998507</v>
      </c>
      <c r="AG200" s="74">
        <f>[3]Calculations!AD168</f>
        <v>0</v>
      </c>
      <c r="AH200" s="74">
        <f>[3]Calculations!AP168</f>
        <v>0</v>
      </c>
      <c r="AI200" s="74">
        <f>[3]Calculations!AE168</f>
        <v>0.63460170957200002</v>
      </c>
      <c r="AJ200" s="74">
        <f>[3]Calculations!AQ168</f>
        <v>37.054004903073618</v>
      </c>
      <c r="AK200" s="74">
        <f>[3]Calculations!AF168</f>
        <v>1.70737063299</v>
      </c>
      <c r="AL200" s="74">
        <f>[3]Calculations!AR168</f>
        <v>99.69232488964407</v>
      </c>
      <c r="AM200" s="74">
        <f>[3]Calculations!AG168</f>
        <v>0</v>
      </c>
      <c r="AN200" s="74">
        <f>[3]Calculations!AS168</f>
        <v>0</v>
      </c>
      <c r="AO200" s="74">
        <f>[3]Calculations!AH168</f>
        <v>0</v>
      </c>
      <c r="AP200" s="74">
        <f>[3]Calculations!AT168</f>
        <v>0</v>
      </c>
      <c r="AQ200" s="74">
        <f>[3]Calculations!AI168</f>
        <v>1.7126437507000001</v>
      </c>
      <c r="AR200" s="74">
        <f>[3]Calculations!AU168</f>
        <v>100.00021900107437</v>
      </c>
      <c r="AS200" s="74">
        <f>[3]Calculations!AJ168</f>
        <v>0</v>
      </c>
      <c r="AT200" s="74">
        <f>[3]Calculations!AV168</f>
        <v>0</v>
      </c>
      <c r="AU200" s="74">
        <f>[3]Calculations!AK168</f>
        <v>0</v>
      </c>
      <c r="AV200" s="74">
        <f>[3]Calculations!AW168</f>
        <v>0</v>
      </c>
      <c r="AW200" s="90"/>
      <c r="AX200" s="90"/>
      <c r="AY200" s="91" t="str">
        <f>[3]Calculations!D168</f>
        <v>Land Supply 2018</v>
      </c>
    </row>
    <row r="201" spans="2:51" x14ac:dyDescent="0.25">
      <c r="B201" s="32" t="str">
        <f>[3]Calculations!A169</f>
        <v>HLA0076</v>
      </c>
      <c r="C201" s="30" t="str">
        <f>[3]Calculations!B169</f>
        <v>Unknown</v>
      </c>
      <c r="D201" s="30" t="str">
        <f>[3]Calculations!C169</f>
        <v>Residential</v>
      </c>
      <c r="E201" s="38">
        <f>[3]Calculations!E169</f>
        <v>0.67987500000000001</v>
      </c>
      <c r="F201" s="38">
        <f>[3]Calculations!I169</f>
        <v>0.67987500000000001</v>
      </c>
      <c r="G201" s="38">
        <f>[3]Calculations!M169</f>
        <v>100</v>
      </c>
      <c r="H201" s="38">
        <f>[3]Calculations!H169</f>
        <v>0</v>
      </c>
      <c r="I201" s="38">
        <f>[3]Calculations!L169</f>
        <v>0</v>
      </c>
      <c r="J201" s="38">
        <f>[3]Calculations!G169</f>
        <v>0</v>
      </c>
      <c r="K201" s="38">
        <f>[3]Calculations!K169</f>
        <v>0</v>
      </c>
      <c r="L201" s="38">
        <f>[3]Calculations!F169</f>
        <v>0</v>
      </c>
      <c r="M201" s="38">
        <f>[3]Calculations!J169</f>
        <v>0</v>
      </c>
      <c r="N201" s="38">
        <f>[3]Calculations!V169</f>
        <v>0</v>
      </c>
      <c r="O201" s="38">
        <f>[3]Calculations!W169</f>
        <v>0</v>
      </c>
      <c r="P201" s="38">
        <f>[3]Calculations!O169</f>
        <v>0.25541658149969998</v>
      </c>
      <c r="Q201" s="38">
        <f>[3]Calculations!S169</f>
        <v>37.568167898466626</v>
      </c>
      <c r="R201" s="38">
        <f>[3]Calculations!Q169</f>
        <v>1.2057998399700001E-2</v>
      </c>
      <c r="S201" s="38">
        <f>[3]Calculations!T169</f>
        <v>1.7735610810369555</v>
      </c>
      <c r="T201" s="38">
        <f>[3]Calculations!R169</f>
        <v>0</v>
      </c>
      <c r="U201" s="38">
        <f>[3]Calculations!U169</f>
        <v>0</v>
      </c>
      <c r="V201" s="38" t="str">
        <f>[3]Calculations!X169</f>
        <v>Not Modelled</v>
      </c>
      <c r="W201" s="38" t="str">
        <f>[3]Calculations!Y169</f>
        <v>N/A</v>
      </c>
      <c r="X201" s="38" t="s">
        <v>1056</v>
      </c>
      <c r="Y201" s="73" t="s">
        <v>105</v>
      </c>
      <c r="Z201" s="74" t="s">
        <v>1066</v>
      </c>
      <c r="AA201" s="74">
        <f>[3]Calculations!AA169</f>
        <v>0</v>
      </c>
      <c r="AB201" s="74">
        <f>[3]Calculations!AM169</f>
        <v>0</v>
      </c>
      <c r="AC201" s="74">
        <f>[3]Calculations!AB169</f>
        <v>1.2057998399700001E-2</v>
      </c>
      <c r="AD201" s="74">
        <f>[3]Calculations!AN169</f>
        <v>1.7735610810369555</v>
      </c>
      <c r="AE201" s="74">
        <f>[3]Calculations!AC169</f>
        <v>0</v>
      </c>
      <c r="AF201" s="74">
        <f>[3]Calculations!AO169</f>
        <v>0</v>
      </c>
      <c r="AG201" s="74">
        <f>[3]Calculations!AD169</f>
        <v>0</v>
      </c>
      <c r="AH201" s="74">
        <f>[3]Calculations!AP169</f>
        <v>0</v>
      </c>
      <c r="AI201" s="74">
        <f>[3]Calculations!AE169</f>
        <v>0</v>
      </c>
      <c r="AJ201" s="74">
        <f>[3]Calculations!AQ169</f>
        <v>0</v>
      </c>
      <c r="AK201" s="74">
        <f>[3]Calculations!AF169</f>
        <v>0</v>
      </c>
      <c r="AL201" s="74">
        <f>[3]Calculations!AR169</f>
        <v>0</v>
      </c>
      <c r="AM201" s="74">
        <f>[3]Calculations!AG169</f>
        <v>0</v>
      </c>
      <c r="AN201" s="74">
        <f>[3]Calculations!AS169</f>
        <v>0</v>
      </c>
      <c r="AO201" s="74">
        <f>[3]Calculations!AH169</f>
        <v>0</v>
      </c>
      <c r="AP201" s="74">
        <f>[3]Calculations!AT169</f>
        <v>0</v>
      </c>
      <c r="AQ201" s="74">
        <f>[3]Calculations!AI169</f>
        <v>0</v>
      </c>
      <c r="AR201" s="74">
        <f>[3]Calculations!AU169</f>
        <v>0</v>
      </c>
      <c r="AS201" s="74">
        <f>[3]Calculations!AJ169</f>
        <v>0</v>
      </c>
      <c r="AT201" s="74">
        <f>[3]Calculations!AV169</f>
        <v>0</v>
      </c>
      <c r="AU201" s="74">
        <f>[3]Calculations!AK169</f>
        <v>0</v>
      </c>
      <c r="AV201" s="74">
        <f>[3]Calculations!AW169</f>
        <v>0</v>
      </c>
      <c r="AW201" s="90"/>
      <c r="AX201" s="90"/>
      <c r="AY201" s="91" t="str">
        <f>[3]Calculations!D169</f>
        <v>Land Supply 2018</v>
      </c>
    </row>
    <row r="202" spans="2:51" x14ac:dyDescent="0.25">
      <c r="B202" s="32" t="str">
        <f>[3]Calculations!A170</f>
        <v>HLA0112</v>
      </c>
      <c r="C202" s="30" t="str">
        <f>[3]Calculations!B170</f>
        <v>Unknown</v>
      </c>
      <c r="D202" s="30" t="str">
        <f>[3]Calculations!C170</f>
        <v>Residential</v>
      </c>
      <c r="E202" s="38">
        <f>[3]Calculations!E170</f>
        <v>5.7908900000000001</v>
      </c>
      <c r="F202" s="38">
        <f>[3]Calculations!I170</f>
        <v>5.7898489204004502</v>
      </c>
      <c r="G202" s="38">
        <f>[3]Calculations!M170</f>
        <v>99.982022114052413</v>
      </c>
      <c r="H202" s="38">
        <f>[3]Calculations!H170</f>
        <v>1.04107959955E-3</v>
      </c>
      <c r="I202" s="38">
        <f>[3]Calculations!L170</f>
        <v>1.7977885947583188E-2</v>
      </c>
      <c r="J202" s="38">
        <f>[3]Calculations!G170</f>
        <v>0</v>
      </c>
      <c r="K202" s="38">
        <f>[3]Calculations!K170</f>
        <v>0</v>
      </c>
      <c r="L202" s="38">
        <f>[3]Calculations!F170</f>
        <v>0</v>
      </c>
      <c r="M202" s="38">
        <f>[3]Calculations!J170</f>
        <v>0</v>
      </c>
      <c r="N202" s="38">
        <f>[3]Calculations!V170</f>
        <v>0</v>
      </c>
      <c r="O202" s="38">
        <f>[3]Calculations!W170</f>
        <v>0</v>
      </c>
      <c r="P202" s="38">
        <f>[3]Calculations!O170</f>
        <v>0.17652042145620001</v>
      </c>
      <c r="Q202" s="38">
        <f>[3]Calculations!S170</f>
        <v>3.0482433867022167</v>
      </c>
      <c r="R202" s="38">
        <f>[3]Calculations!Q170</f>
        <v>8.7973562390399995E-2</v>
      </c>
      <c r="S202" s="38">
        <f>[3]Calculations!T170</f>
        <v>1.5191717057378051</v>
      </c>
      <c r="T202" s="38">
        <f>[3]Calculations!R170</f>
        <v>4.65270438804E-2</v>
      </c>
      <c r="U202" s="38">
        <f>[3]Calculations!U170</f>
        <v>0.80345238608227743</v>
      </c>
      <c r="V202" s="38">
        <f>[3]Calculations!X170</f>
        <v>1.05278009272E-3</v>
      </c>
      <c r="W202" s="38">
        <f>[3]Calculations!Y170</f>
        <v>1.8179935946288049E-2</v>
      </c>
      <c r="X202" s="38" t="s">
        <v>1056</v>
      </c>
      <c r="Y202" s="73" t="s">
        <v>105</v>
      </c>
      <c r="Z202" s="74" t="s">
        <v>1066</v>
      </c>
      <c r="AA202" s="74">
        <f>[3]Calculations!AA170</f>
        <v>0</v>
      </c>
      <c r="AB202" s="74">
        <f>[3]Calculations!AM170</f>
        <v>0</v>
      </c>
      <c r="AC202" s="74">
        <f>[3]Calculations!AB170</f>
        <v>3.1199999999999999E-2</v>
      </c>
      <c r="AD202" s="74">
        <f>[3]Calculations!AN170</f>
        <v>0.53877728639293787</v>
      </c>
      <c r="AE202" s="74">
        <f>[3]Calculations!AC170</f>
        <v>0</v>
      </c>
      <c r="AF202" s="74">
        <f>[3]Calculations!AO170</f>
        <v>0</v>
      </c>
      <c r="AG202" s="74">
        <f>[3]Calculations!AD170</f>
        <v>3.3931645461299999E-3</v>
      </c>
      <c r="AH202" s="74">
        <f>[3]Calculations!AP170</f>
        <v>5.8594871360533526E-2</v>
      </c>
      <c r="AI202" s="74">
        <f>[3]Calculations!AE170</f>
        <v>4.3863994924499998</v>
      </c>
      <c r="AJ202" s="74">
        <f>[3]Calculations!AQ170</f>
        <v>75.7465517813324</v>
      </c>
      <c r="AK202" s="74">
        <f>[3]Calculations!AF170</f>
        <v>5.49379739937</v>
      </c>
      <c r="AL202" s="74">
        <f>[3]Calculations!AR170</f>
        <v>94.86965560337012</v>
      </c>
      <c r="AM202" s="74">
        <f>[3]Calculations!AG170</f>
        <v>2.76E-2</v>
      </c>
      <c r="AN202" s="74">
        <f>[3]Calculations!AS170</f>
        <v>0.47661067642452193</v>
      </c>
      <c r="AO202" s="74">
        <f>[3]Calculations!AH170</f>
        <v>0.218552133107</v>
      </c>
      <c r="AP202" s="74">
        <f>[3]Calculations!AT170</f>
        <v>3.774068115730052</v>
      </c>
      <c r="AQ202" s="74">
        <f>[3]Calculations!AI170</f>
        <v>5.4726228853399999</v>
      </c>
      <c r="AR202" s="74">
        <f>[3]Calculations!AU170</f>
        <v>94.504003449210742</v>
      </c>
      <c r="AS202" s="74">
        <f>[3]Calculations!AJ170</f>
        <v>0</v>
      </c>
      <c r="AT202" s="74">
        <f>[3]Calculations!AV170</f>
        <v>0</v>
      </c>
      <c r="AU202" s="74">
        <f>[3]Calculations!AK170</f>
        <v>2.2139514017200002E-3</v>
      </c>
      <c r="AV202" s="74">
        <f>[3]Calculations!AW170</f>
        <v>3.8231625911043038E-2</v>
      </c>
      <c r="AW202" s="90"/>
      <c r="AX202" s="90"/>
      <c r="AY202" s="91" t="str">
        <f>[3]Calculations!D170</f>
        <v>Land Supply 2018</v>
      </c>
    </row>
    <row r="203" spans="2:51" x14ac:dyDescent="0.25">
      <c r="B203" s="32" t="str">
        <f>[3]Calculations!A171</f>
        <v>HLA0178</v>
      </c>
      <c r="C203" s="30" t="str">
        <f>[3]Calculations!B171</f>
        <v>Unknown</v>
      </c>
      <c r="D203" s="30" t="str">
        <f>[3]Calculations!C171</f>
        <v>Residential</v>
      </c>
      <c r="E203" s="38">
        <f>[3]Calculations!E171</f>
        <v>2.0143300000000002</v>
      </c>
      <c r="F203" s="38">
        <f>[3]Calculations!I171</f>
        <v>2.0143300000000002</v>
      </c>
      <c r="G203" s="38">
        <f>[3]Calculations!M171</f>
        <v>100</v>
      </c>
      <c r="H203" s="38">
        <f>[3]Calculations!H171</f>
        <v>0</v>
      </c>
      <c r="I203" s="38">
        <f>[3]Calculations!L171</f>
        <v>0</v>
      </c>
      <c r="J203" s="38">
        <f>[3]Calculations!G171</f>
        <v>0</v>
      </c>
      <c r="K203" s="38">
        <f>[3]Calculations!K171</f>
        <v>0</v>
      </c>
      <c r="L203" s="38">
        <f>[3]Calculations!F171</f>
        <v>0</v>
      </c>
      <c r="M203" s="38">
        <f>[3]Calculations!J171</f>
        <v>0</v>
      </c>
      <c r="N203" s="38">
        <f>[3]Calculations!V171</f>
        <v>0</v>
      </c>
      <c r="O203" s="38">
        <f>[3]Calculations!W171</f>
        <v>0</v>
      </c>
      <c r="P203" s="38">
        <f>[3]Calculations!O171</f>
        <v>4.9922051718600001E-2</v>
      </c>
      <c r="Q203" s="38">
        <f>[3]Calculations!S171</f>
        <v>2.4783452422691412</v>
      </c>
      <c r="R203" s="38">
        <f>[3]Calculations!Q171</f>
        <v>2.2800000000000001E-2</v>
      </c>
      <c r="S203" s="38">
        <f>[3]Calculations!T171</f>
        <v>1.1318900080920207</v>
      </c>
      <c r="T203" s="38">
        <f>[3]Calculations!R171</f>
        <v>0.01</v>
      </c>
      <c r="U203" s="38">
        <f>[3]Calculations!U171</f>
        <v>0.4964429860052722</v>
      </c>
      <c r="V203" s="38" t="str">
        <f>[3]Calculations!X171</f>
        <v>Not Modelled</v>
      </c>
      <c r="W203" s="38" t="str">
        <f>[3]Calculations!Y171</f>
        <v>N/A</v>
      </c>
      <c r="X203" s="38" t="s">
        <v>1056</v>
      </c>
      <c r="Y203" s="73" t="s">
        <v>105</v>
      </c>
      <c r="Z203" s="74" t="s">
        <v>1066</v>
      </c>
      <c r="AA203" s="74">
        <f>[3]Calculations!AA171</f>
        <v>0</v>
      </c>
      <c r="AB203" s="74">
        <f>[3]Calculations!AM171</f>
        <v>0</v>
      </c>
      <c r="AC203" s="74">
        <f>[3]Calculations!AB171</f>
        <v>2.2800000000000001E-2</v>
      </c>
      <c r="AD203" s="74">
        <f>[3]Calculations!AN171</f>
        <v>1.1318900080920207</v>
      </c>
      <c r="AE203" s="74">
        <f>[3]Calculations!AC171</f>
        <v>0</v>
      </c>
      <c r="AF203" s="74">
        <f>[3]Calculations!AO171</f>
        <v>0</v>
      </c>
      <c r="AG203" s="74">
        <f>[3]Calculations!AD171</f>
        <v>0</v>
      </c>
      <c r="AH203" s="74">
        <f>[3]Calculations!AP171</f>
        <v>0</v>
      </c>
      <c r="AI203" s="74">
        <f>[3]Calculations!AE171</f>
        <v>0</v>
      </c>
      <c r="AJ203" s="74">
        <f>[3]Calculations!AQ171</f>
        <v>0</v>
      </c>
      <c r="AK203" s="74">
        <f>[3]Calculations!AF171</f>
        <v>1.77928826107</v>
      </c>
      <c r="AL203" s="74">
        <f>[3]Calculations!AR171</f>
        <v>88.331517728971903</v>
      </c>
      <c r="AM203" s="74">
        <f>[3]Calculations!AG171</f>
        <v>1.3599999999999999E-2</v>
      </c>
      <c r="AN203" s="74">
        <f>[3]Calculations!AS171</f>
        <v>0.67516246096717014</v>
      </c>
      <c r="AO203" s="74">
        <f>[3]Calculations!AH171</f>
        <v>0</v>
      </c>
      <c r="AP203" s="74">
        <f>[3]Calculations!AT171</f>
        <v>0</v>
      </c>
      <c r="AQ203" s="74">
        <f>[3]Calculations!AI171</f>
        <v>2.0143272150699998</v>
      </c>
      <c r="AR203" s="74">
        <f>[3]Calculations!AU171</f>
        <v>99.999861744103484</v>
      </c>
      <c r="AS203" s="74">
        <f>[3]Calculations!AJ171</f>
        <v>0</v>
      </c>
      <c r="AT203" s="74">
        <f>[3]Calculations!AV171</f>
        <v>0</v>
      </c>
      <c r="AU203" s="74">
        <f>[3]Calculations!AK171</f>
        <v>0</v>
      </c>
      <c r="AV203" s="74">
        <f>[3]Calculations!AW171</f>
        <v>0</v>
      </c>
      <c r="AW203" s="90"/>
      <c r="AX203" s="90"/>
      <c r="AY203" s="91" t="str">
        <f>[3]Calculations!D171</f>
        <v>Land Supply 2018</v>
      </c>
    </row>
    <row r="204" spans="2:51" ht="25" x14ac:dyDescent="0.25">
      <c r="B204" s="32" t="str">
        <f>[3]Calculations!A172</f>
        <v>HLA1863</v>
      </c>
      <c r="C204" s="30" t="str">
        <f>[3]Calculations!B172</f>
        <v>Unknown</v>
      </c>
      <c r="D204" s="30" t="str">
        <f>[3]Calculations!C172</f>
        <v>Residential</v>
      </c>
      <c r="E204" s="38">
        <f>[3]Calculations!E172</f>
        <v>5.6633799999999998E-2</v>
      </c>
      <c r="F204" s="38">
        <f>[3]Calculations!I172</f>
        <v>5.6633799999999998E-2</v>
      </c>
      <c r="G204" s="38">
        <f>[3]Calculations!M172</f>
        <v>100</v>
      </c>
      <c r="H204" s="38">
        <f>[3]Calculations!H172</f>
        <v>0</v>
      </c>
      <c r="I204" s="38">
        <f>[3]Calculations!L172</f>
        <v>0</v>
      </c>
      <c r="J204" s="38">
        <f>[3]Calculations!G172</f>
        <v>0</v>
      </c>
      <c r="K204" s="38">
        <f>[3]Calculations!K172</f>
        <v>0</v>
      </c>
      <c r="L204" s="38">
        <f>[3]Calculations!F172</f>
        <v>0</v>
      </c>
      <c r="M204" s="38">
        <f>[3]Calculations!J172</f>
        <v>0</v>
      </c>
      <c r="N204" s="38">
        <f>[3]Calculations!V172</f>
        <v>0</v>
      </c>
      <c r="O204" s="38">
        <f>[3]Calculations!W172</f>
        <v>0</v>
      </c>
      <c r="P204" s="38">
        <f>[3]Calculations!O172</f>
        <v>0</v>
      </c>
      <c r="Q204" s="38">
        <f>[3]Calculations!S172</f>
        <v>0</v>
      </c>
      <c r="R204" s="38">
        <f>[3]Calculations!Q172</f>
        <v>0</v>
      </c>
      <c r="S204" s="38">
        <f>[3]Calculations!T172</f>
        <v>0</v>
      </c>
      <c r="T204" s="38">
        <f>[3]Calculations!R172</f>
        <v>0</v>
      </c>
      <c r="U204" s="38">
        <f>[3]Calculations!U172</f>
        <v>0</v>
      </c>
      <c r="V204" s="38" t="str">
        <f>[3]Calculations!X172</f>
        <v>Not Modelled</v>
      </c>
      <c r="W204" s="38" t="str">
        <f>[3]Calculations!Y172</f>
        <v>N/A</v>
      </c>
      <c r="X204" s="38" t="s">
        <v>1056</v>
      </c>
      <c r="Y204" s="73" t="s">
        <v>106</v>
      </c>
      <c r="Z204" s="74" t="s">
        <v>1090</v>
      </c>
      <c r="AA204" s="74">
        <f>[3]Calculations!AA172</f>
        <v>0</v>
      </c>
      <c r="AB204" s="74">
        <f>[3]Calculations!AM172</f>
        <v>0</v>
      </c>
      <c r="AC204" s="74">
        <f>[3]Calculations!AB172</f>
        <v>0</v>
      </c>
      <c r="AD204" s="74">
        <f>[3]Calculations!AN172</f>
        <v>0</v>
      </c>
      <c r="AE204" s="74">
        <f>[3]Calculations!AC172</f>
        <v>0</v>
      </c>
      <c r="AF204" s="74">
        <f>[3]Calculations!AO172</f>
        <v>0</v>
      </c>
      <c r="AG204" s="74">
        <f>[3]Calculations!AD172</f>
        <v>0</v>
      </c>
      <c r="AH204" s="74">
        <f>[3]Calculations!AP172</f>
        <v>0</v>
      </c>
      <c r="AI204" s="74">
        <f>[3]Calculations!AE172</f>
        <v>0</v>
      </c>
      <c r="AJ204" s="74">
        <f>[3]Calculations!AQ172</f>
        <v>0</v>
      </c>
      <c r="AK204" s="74">
        <f>[3]Calculations!AF172</f>
        <v>0</v>
      </c>
      <c r="AL204" s="74">
        <f>[3]Calculations!AR172</f>
        <v>0</v>
      </c>
      <c r="AM204" s="74">
        <f>[3]Calculations!AG172</f>
        <v>0</v>
      </c>
      <c r="AN204" s="74">
        <f>[3]Calculations!AS172</f>
        <v>0</v>
      </c>
      <c r="AO204" s="74">
        <f>[3]Calculations!AH172</f>
        <v>0</v>
      </c>
      <c r="AP204" s="74">
        <f>[3]Calculations!AT172</f>
        <v>0</v>
      </c>
      <c r="AQ204" s="74">
        <f>[3]Calculations!AI172</f>
        <v>5.6633820001500003E-2</v>
      </c>
      <c r="AR204" s="74">
        <f>[3]Calculations!AU172</f>
        <v>100.00003531724873</v>
      </c>
      <c r="AS204" s="74">
        <f>[3]Calculations!AJ172</f>
        <v>0</v>
      </c>
      <c r="AT204" s="74">
        <f>[3]Calculations!AV172</f>
        <v>0</v>
      </c>
      <c r="AU204" s="74">
        <f>[3]Calculations!AK172</f>
        <v>0</v>
      </c>
      <c r="AV204" s="74">
        <f>[3]Calculations!AW172</f>
        <v>0</v>
      </c>
      <c r="AW204" s="90"/>
      <c r="AX204" s="90"/>
      <c r="AY204" s="91" t="str">
        <f>[3]Calculations!D172</f>
        <v>Land Supply 2018</v>
      </c>
    </row>
    <row r="205" spans="2:51" x14ac:dyDescent="0.25">
      <c r="B205" s="32" t="str">
        <f>[3]Calculations!A173</f>
        <v>HLA2088</v>
      </c>
      <c r="C205" s="30" t="str">
        <f>[3]Calculations!B173</f>
        <v>Unknown</v>
      </c>
      <c r="D205" s="30" t="str">
        <f>[3]Calculations!C173</f>
        <v>Residential</v>
      </c>
      <c r="E205" s="38">
        <f>[3]Calculations!E173</f>
        <v>0.83602299999999996</v>
      </c>
      <c r="F205" s="38">
        <f>[3]Calculations!I173</f>
        <v>0.83602299999999996</v>
      </c>
      <c r="G205" s="38">
        <f>[3]Calculations!M173</f>
        <v>100</v>
      </c>
      <c r="H205" s="38">
        <f>[3]Calculations!H173</f>
        <v>0</v>
      </c>
      <c r="I205" s="38">
        <f>[3]Calculations!L173</f>
        <v>0</v>
      </c>
      <c r="J205" s="38">
        <f>[3]Calculations!G173</f>
        <v>0</v>
      </c>
      <c r="K205" s="38">
        <f>[3]Calculations!K173</f>
        <v>0</v>
      </c>
      <c r="L205" s="38">
        <f>[3]Calculations!F173</f>
        <v>0</v>
      </c>
      <c r="M205" s="38">
        <f>[3]Calculations!J173</f>
        <v>0</v>
      </c>
      <c r="N205" s="38">
        <f>[3]Calculations!V173</f>
        <v>0.39615883520299999</v>
      </c>
      <c r="O205" s="38">
        <f>[3]Calculations!W173</f>
        <v>47.386116793796347</v>
      </c>
      <c r="P205" s="38">
        <f>[3]Calculations!O173</f>
        <v>8.55666666804E-2</v>
      </c>
      <c r="Q205" s="38">
        <f>[3]Calculations!S173</f>
        <v>10.234965626591613</v>
      </c>
      <c r="R205" s="38">
        <f>[3]Calculations!Q173</f>
        <v>2.8079970436499999E-2</v>
      </c>
      <c r="S205" s="38">
        <f>[3]Calculations!T173</f>
        <v>3.3587557323781763</v>
      </c>
      <c r="T205" s="38">
        <f>[3]Calculations!R173</f>
        <v>1.8708531225600001E-2</v>
      </c>
      <c r="U205" s="38">
        <f>[3]Calculations!U173</f>
        <v>2.2378010204982401</v>
      </c>
      <c r="V205" s="38" t="str">
        <f>[3]Calculations!X173</f>
        <v>Not Modelled</v>
      </c>
      <c r="W205" s="38" t="str">
        <f>[3]Calculations!Y173</f>
        <v>N/A</v>
      </c>
      <c r="X205" s="38" t="s">
        <v>1056</v>
      </c>
      <c r="Y205" s="73" t="s">
        <v>105</v>
      </c>
      <c r="Z205" s="74" t="s">
        <v>1066</v>
      </c>
      <c r="AA205" s="74">
        <f>[3]Calculations!AA173</f>
        <v>0</v>
      </c>
      <c r="AB205" s="74">
        <f>[3]Calculations!AM173</f>
        <v>0</v>
      </c>
      <c r="AC205" s="74">
        <f>[3]Calculations!AB173</f>
        <v>0</v>
      </c>
      <c r="AD205" s="74">
        <f>[3]Calculations!AN173</f>
        <v>0</v>
      </c>
      <c r="AE205" s="74">
        <f>[3]Calculations!AC173</f>
        <v>0</v>
      </c>
      <c r="AF205" s="74">
        <f>[3]Calculations!AO173</f>
        <v>0</v>
      </c>
      <c r="AG205" s="74">
        <f>[3]Calculations!AD173</f>
        <v>0</v>
      </c>
      <c r="AH205" s="74">
        <f>[3]Calculations!AP173</f>
        <v>0</v>
      </c>
      <c r="AI205" s="74">
        <f>[3]Calculations!AE173</f>
        <v>3.6655443192800001E-2</v>
      </c>
      <c r="AJ205" s="74">
        <f>[3]Calculations!AQ173</f>
        <v>4.3845017652385163</v>
      </c>
      <c r="AK205" s="74">
        <f>[3]Calculations!AF173</f>
        <v>0</v>
      </c>
      <c r="AL205" s="74">
        <f>[3]Calculations!AR173</f>
        <v>0</v>
      </c>
      <c r="AM205" s="74">
        <f>[3]Calculations!AG173</f>
        <v>0</v>
      </c>
      <c r="AN205" s="74">
        <f>[3]Calculations!AS173</f>
        <v>0</v>
      </c>
      <c r="AO205" s="74">
        <f>[3]Calculations!AH173</f>
        <v>0</v>
      </c>
      <c r="AP205" s="74">
        <f>[3]Calculations!AT173</f>
        <v>0</v>
      </c>
      <c r="AQ205" s="74">
        <f>[3]Calculations!AI173</f>
        <v>0</v>
      </c>
      <c r="AR205" s="74">
        <f>[3]Calculations!AU173</f>
        <v>0</v>
      </c>
      <c r="AS205" s="74">
        <f>[3]Calculations!AJ173</f>
        <v>0</v>
      </c>
      <c r="AT205" s="74">
        <f>[3]Calculations!AV173</f>
        <v>0</v>
      </c>
      <c r="AU205" s="74">
        <f>[3]Calculations!AK173</f>
        <v>0</v>
      </c>
      <c r="AV205" s="74">
        <f>[3]Calculations!AW173</f>
        <v>0</v>
      </c>
      <c r="AW205" s="90"/>
      <c r="AX205" s="90"/>
      <c r="AY205" s="91" t="str">
        <f>[3]Calculations!D173</f>
        <v>Land Supply 2018</v>
      </c>
    </row>
    <row r="206" spans="2:51" x14ac:dyDescent="0.25">
      <c r="B206" s="32" t="str">
        <f>[3]Calculations!A174</f>
        <v>HLA2090</v>
      </c>
      <c r="C206" s="30" t="str">
        <f>[3]Calculations!B174</f>
        <v>Unknown</v>
      </c>
      <c r="D206" s="30" t="str">
        <f>[3]Calculations!C174</f>
        <v>Residential</v>
      </c>
      <c r="E206" s="38">
        <f>[3]Calculations!E174</f>
        <v>1.4488000000000001</v>
      </c>
      <c r="F206" s="38">
        <f>[3]Calculations!I174</f>
        <v>1.4488000000000001</v>
      </c>
      <c r="G206" s="38">
        <f>[3]Calculations!M174</f>
        <v>100</v>
      </c>
      <c r="H206" s="38">
        <f>[3]Calculations!H174</f>
        <v>0</v>
      </c>
      <c r="I206" s="38">
        <f>[3]Calculations!L174</f>
        <v>0</v>
      </c>
      <c r="J206" s="38">
        <f>[3]Calculations!G174</f>
        <v>0</v>
      </c>
      <c r="K206" s="38">
        <f>[3]Calculations!K174</f>
        <v>0</v>
      </c>
      <c r="L206" s="38">
        <f>[3]Calculations!F174</f>
        <v>0</v>
      </c>
      <c r="M206" s="38">
        <f>[3]Calculations!J174</f>
        <v>0</v>
      </c>
      <c r="N206" s="38">
        <f>[3]Calculations!V174</f>
        <v>0</v>
      </c>
      <c r="O206" s="38">
        <f>[3]Calculations!W174</f>
        <v>0</v>
      </c>
      <c r="P206" s="38">
        <f>[3]Calculations!O174</f>
        <v>0.1126995619995</v>
      </c>
      <c r="Q206" s="38">
        <f>[3]Calculations!S174</f>
        <v>7.7788212313293759</v>
      </c>
      <c r="R206" s="38">
        <f>[3]Calculations!Q174</f>
        <v>5.9013695495000002E-3</v>
      </c>
      <c r="S206" s="38">
        <f>[3]Calculations!T174</f>
        <v>0.4073281025331309</v>
      </c>
      <c r="T206" s="38">
        <f>[3]Calculations!R174</f>
        <v>0</v>
      </c>
      <c r="U206" s="38">
        <f>[3]Calculations!U174</f>
        <v>0</v>
      </c>
      <c r="V206" s="38" t="str">
        <f>[3]Calculations!X174</f>
        <v>Not Modelled</v>
      </c>
      <c r="W206" s="38" t="str">
        <f>[3]Calculations!Y174</f>
        <v>N/A</v>
      </c>
      <c r="X206" s="38" t="s">
        <v>1056</v>
      </c>
      <c r="Y206" s="73" t="s">
        <v>105</v>
      </c>
      <c r="Z206" s="74" t="s">
        <v>1066</v>
      </c>
      <c r="AA206" s="74">
        <f>[3]Calculations!AA174</f>
        <v>0</v>
      </c>
      <c r="AB206" s="74">
        <f>[3]Calculations!AM174</f>
        <v>0</v>
      </c>
      <c r="AC206" s="74">
        <f>[3]Calculations!AB174</f>
        <v>0</v>
      </c>
      <c r="AD206" s="74">
        <f>[3]Calculations!AN174</f>
        <v>0</v>
      </c>
      <c r="AE206" s="74">
        <f>[3]Calculations!AC174</f>
        <v>0</v>
      </c>
      <c r="AF206" s="74">
        <f>[3]Calculations!AO174</f>
        <v>0</v>
      </c>
      <c r="AG206" s="74">
        <f>[3]Calculations!AD174</f>
        <v>0</v>
      </c>
      <c r="AH206" s="74">
        <f>[3]Calculations!AP174</f>
        <v>0</v>
      </c>
      <c r="AI206" s="74">
        <f>[3]Calculations!AE174</f>
        <v>0</v>
      </c>
      <c r="AJ206" s="74">
        <f>[3]Calculations!AQ174</f>
        <v>0</v>
      </c>
      <c r="AK206" s="74">
        <f>[3]Calculations!AF174</f>
        <v>0.52308962868300002</v>
      </c>
      <c r="AL206" s="74">
        <f>[3]Calculations!AR174</f>
        <v>36.105026827926558</v>
      </c>
      <c r="AM206" s="74">
        <f>[3]Calculations!AG174</f>
        <v>0</v>
      </c>
      <c r="AN206" s="74">
        <f>[3]Calculations!AS174</f>
        <v>0</v>
      </c>
      <c r="AO206" s="74">
        <f>[3]Calculations!AH174</f>
        <v>0</v>
      </c>
      <c r="AP206" s="74">
        <f>[3]Calculations!AT174</f>
        <v>0</v>
      </c>
      <c r="AQ206" s="74">
        <f>[3]Calculations!AI174</f>
        <v>1.4488029600100001</v>
      </c>
      <c r="AR206" s="74">
        <f>[3]Calculations!AU174</f>
        <v>100.00020430770293</v>
      </c>
      <c r="AS206" s="74">
        <f>[3]Calculations!AJ174</f>
        <v>0</v>
      </c>
      <c r="AT206" s="74">
        <f>[3]Calculations!AV174</f>
        <v>0</v>
      </c>
      <c r="AU206" s="74">
        <f>[3]Calculations!AK174</f>
        <v>0</v>
      </c>
      <c r="AV206" s="74">
        <f>[3]Calculations!AW174</f>
        <v>0</v>
      </c>
      <c r="AW206" s="90"/>
      <c r="AX206" s="90"/>
      <c r="AY206" s="91" t="str">
        <f>[3]Calculations!D174</f>
        <v>Land Supply 2018</v>
      </c>
    </row>
    <row r="207" spans="2:51" x14ac:dyDescent="0.25">
      <c r="B207" s="32" t="str">
        <f>[3]Calculations!A175</f>
        <v>HLA2091(1)</v>
      </c>
      <c r="C207" s="30" t="str">
        <f>[3]Calculations!B175</f>
        <v>Unknown</v>
      </c>
      <c r="D207" s="30" t="str">
        <f>[3]Calculations!C175</f>
        <v>Residential</v>
      </c>
      <c r="E207" s="38">
        <f>[3]Calculations!E175</f>
        <v>1.1649E-2</v>
      </c>
      <c r="F207" s="38">
        <f>[3]Calculations!I175</f>
        <v>-3.0000700000643032E-8</v>
      </c>
      <c r="G207" s="38">
        <f>[3]Calculations!M175</f>
        <v>-2.5753884454153173E-4</v>
      </c>
      <c r="H207" s="38">
        <f>[3]Calculations!H175</f>
        <v>0</v>
      </c>
      <c r="I207" s="38">
        <f>[3]Calculations!L175</f>
        <v>0</v>
      </c>
      <c r="J207" s="38">
        <f>[3]Calculations!G175</f>
        <v>1.16490300007E-2</v>
      </c>
      <c r="K207" s="38">
        <f>[3]Calculations!K175</f>
        <v>100.00025753884454</v>
      </c>
      <c r="L207" s="38">
        <f>[3]Calculations!F175</f>
        <v>0</v>
      </c>
      <c r="M207" s="38">
        <f>[3]Calculations!J175</f>
        <v>0</v>
      </c>
      <c r="N207" s="38">
        <f>[3]Calculations!V175</f>
        <v>1.16490300007E-2</v>
      </c>
      <c r="O207" s="38">
        <f>[3]Calculations!W175</f>
        <v>100.00025753884454</v>
      </c>
      <c r="P207" s="38">
        <f>[3]Calculations!O175</f>
        <v>1.16490300007E-2</v>
      </c>
      <c r="Q207" s="38">
        <f>[3]Calculations!S175</f>
        <v>100.00025753884454</v>
      </c>
      <c r="R207" s="38">
        <f>[3]Calculations!Q175</f>
        <v>1.16490300007E-2</v>
      </c>
      <c r="S207" s="38">
        <f>[3]Calculations!T175</f>
        <v>100.00025753884454</v>
      </c>
      <c r="T207" s="38">
        <f>[3]Calculations!R175</f>
        <v>1.16490300007E-2</v>
      </c>
      <c r="U207" s="38">
        <f>[3]Calculations!U175</f>
        <v>100.00025753884454</v>
      </c>
      <c r="V207" s="38" t="str">
        <f>[3]Calculations!X175</f>
        <v>Not Modelled</v>
      </c>
      <c r="W207" s="38" t="str">
        <f>[3]Calculations!Y175</f>
        <v>N/A</v>
      </c>
      <c r="X207" s="38" t="s">
        <v>1056</v>
      </c>
      <c r="Y207" s="73" t="s">
        <v>102</v>
      </c>
      <c r="Z207" s="74" t="s">
        <v>1070</v>
      </c>
      <c r="AA207" s="74">
        <f>[3]Calculations!AA175</f>
        <v>0</v>
      </c>
      <c r="AB207" s="74">
        <f>[3]Calculations!AM175</f>
        <v>0</v>
      </c>
      <c r="AC207" s="74">
        <f>[3]Calculations!AB175</f>
        <v>0</v>
      </c>
      <c r="AD207" s="74">
        <f>[3]Calculations!AN175</f>
        <v>0</v>
      </c>
      <c r="AE207" s="74">
        <f>[3]Calculations!AC175</f>
        <v>0</v>
      </c>
      <c r="AF207" s="74">
        <f>[3]Calculations!AO175</f>
        <v>0</v>
      </c>
      <c r="AG207" s="74">
        <f>[3]Calculations!AD175</f>
        <v>0</v>
      </c>
      <c r="AH207" s="74">
        <f>[3]Calculations!AP175</f>
        <v>0</v>
      </c>
      <c r="AI207" s="74">
        <f>[3]Calculations!AE175</f>
        <v>0</v>
      </c>
      <c r="AJ207" s="74">
        <f>[3]Calculations!AQ175</f>
        <v>0</v>
      </c>
      <c r="AK207" s="74">
        <f>[3]Calculations!AF175</f>
        <v>0</v>
      </c>
      <c r="AL207" s="74">
        <f>[3]Calculations!AR175</f>
        <v>0</v>
      </c>
      <c r="AM207" s="74">
        <f>[3]Calculations!AG175</f>
        <v>0</v>
      </c>
      <c r="AN207" s="74">
        <f>[3]Calculations!AS175</f>
        <v>0</v>
      </c>
      <c r="AO207" s="74">
        <f>[3]Calculations!AH175</f>
        <v>0</v>
      </c>
      <c r="AP207" s="74">
        <f>[3]Calculations!AT175</f>
        <v>0</v>
      </c>
      <c r="AQ207" s="74">
        <f>[3]Calculations!AI175</f>
        <v>0</v>
      </c>
      <c r="AR207" s="74">
        <f>[3]Calculations!AU175</f>
        <v>0</v>
      </c>
      <c r="AS207" s="74">
        <f>[3]Calculations!AJ175</f>
        <v>0</v>
      </c>
      <c r="AT207" s="74">
        <f>[3]Calculations!AV175</f>
        <v>0</v>
      </c>
      <c r="AU207" s="74">
        <f>[3]Calculations!AK175</f>
        <v>0</v>
      </c>
      <c r="AV207" s="74">
        <f>[3]Calculations!AW175</f>
        <v>0</v>
      </c>
      <c r="AW207" s="90"/>
      <c r="AX207" s="90"/>
      <c r="AY207" s="91" t="str">
        <f>[3]Calculations!D175</f>
        <v>Land Supply 2018</v>
      </c>
    </row>
    <row r="208" spans="2:51" x14ac:dyDescent="0.25">
      <c r="B208" s="32" t="str">
        <f>[3]Calculations!A176</f>
        <v>HLA2091(2)</v>
      </c>
      <c r="C208" s="30" t="str">
        <f>[3]Calculations!B176</f>
        <v>Unknown</v>
      </c>
      <c r="D208" s="30" t="str">
        <f>[3]Calculations!C176</f>
        <v>Residential</v>
      </c>
      <c r="E208" s="38">
        <f>[3]Calculations!E176</f>
        <v>0.57261799999999996</v>
      </c>
      <c r="F208" s="38">
        <f>[3]Calculations!I176</f>
        <v>0.2136209469366</v>
      </c>
      <c r="G208" s="38">
        <f>[3]Calculations!M176</f>
        <v>37.306013247330682</v>
      </c>
      <c r="H208" s="38">
        <f>[3]Calculations!H176</f>
        <v>0.21468772291900001</v>
      </c>
      <c r="I208" s="38">
        <f>[3]Calculations!L176</f>
        <v>37.492311264927061</v>
      </c>
      <c r="J208" s="38">
        <f>[3]Calculations!G176</f>
        <v>0.13576622862099999</v>
      </c>
      <c r="K208" s="38">
        <f>[3]Calculations!K176</f>
        <v>23.709738188635356</v>
      </c>
      <c r="L208" s="38">
        <f>[3]Calculations!F176</f>
        <v>8.5431015233999996E-3</v>
      </c>
      <c r="M208" s="38">
        <f>[3]Calculations!J176</f>
        <v>1.4919372991069091</v>
      </c>
      <c r="N208" s="38">
        <f>[3]Calculations!V176</f>
        <v>0.57261802000499995</v>
      </c>
      <c r="O208" s="38">
        <f>[3]Calculations!W176</f>
        <v>100.00000349360307</v>
      </c>
      <c r="P208" s="38">
        <f>[3]Calculations!O176</f>
        <v>0.56530694071600007</v>
      </c>
      <c r="Q208" s="38">
        <f>[3]Calculations!S176</f>
        <v>98.723222238211179</v>
      </c>
      <c r="R208" s="38">
        <f>[3]Calculations!Q176</f>
        <v>0.39906287580400002</v>
      </c>
      <c r="S208" s="38">
        <f>[3]Calculations!T176</f>
        <v>69.690941570820343</v>
      </c>
      <c r="T208" s="38">
        <f>[3]Calculations!R176</f>
        <v>0.19677492347299999</v>
      </c>
      <c r="U208" s="38">
        <f>[3]Calculations!U176</f>
        <v>34.364082769490309</v>
      </c>
      <c r="V208" s="38" t="str">
        <f>[3]Calculations!X176</f>
        <v>Not Modelled</v>
      </c>
      <c r="W208" s="38" t="str">
        <f>[3]Calculations!Y176</f>
        <v>N/A</v>
      </c>
      <c r="X208" s="38" t="s">
        <v>1056</v>
      </c>
      <c r="Y208" s="73" t="s">
        <v>102</v>
      </c>
      <c r="Z208" s="74" t="s">
        <v>1070</v>
      </c>
      <c r="AA208" s="74">
        <f>[3]Calculations!AA176</f>
        <v>0.36193204084699998</v>
      </c>
      <c r="AB208" s="74">
        <f>[3]Calculations!AM176</f>
        <v>63.206542729533474</v>
      </c>
      <c r="AC208" s="74">
        <f>[3]Calculations!AB176</f>
        <v>0</v>
      </c>
      <c r="AD208" s="74">
        <f>[3]Calculations!AN176</f>
        <v>0</v>
      </c>
      <c r="AE208" s="74">
        <f>[3]Calculations!AC176</f>
        <v>0</v>
      </c>
      <c r="AF208" s="74">
        <f>[3]Calculations!AO176</f>
        <v>0</v>
      </c>
      <c r="AG208" s="74">
        <f>[3]Calculations!AD176</f>
        <v>0</v>
      </c>
      <c r="AH208" s="74">
        <f>[3]Calculations!AP176</f>
        <v>0</v>
      </c>
      <c r="AI208" s="74">
        <f>[3]Calculations!AE176</f>
        <v>1.9996120508400001E-5</v>
      </c>
      <c r="AJ208" s="74">
        <f>[3]Calculations!AQ176</f>
        <v>3.4920523819369984E-3</v>
      </c>
      <c r="AK208" s="74">
        <f>[3]Calculations!AF176</f>
        <v>0</v>
      </c>
      <c r="AL208" s="74">
        <f>[3]Calculations!AR176</f>
        <v>0</v>
      </c>
      <c r="AM208" s="74">
        <f>[3]Calculations!AG176</f>
        <v>0</v>
      </c>
      <c r="AN208" s="74">
        <f>[3]Calculations!AS176</f>
        <v>0</v>
      </c>
      <c r="AO208" s="74">
        <f>[3]Calculations!AH176</f>
        <v>0</v>
      </c>
      <c r="AP208" s="74">
        <f>[3]Calculations!AT176</f>
        <v>0</v>
      </c>
      <c r="AQ208" s="74">
        <f>[3]Calculations!AI176</f>
        <v>0</v>
      </c>
      <c r="AR208" s="74">
        <f>[3]Calculations!AU176</f>
        <v>0</v>
      </c>
      <c r="AS208" s="74">
        <f>[3]Calculations!AJ176</f>
        <v>0</v>
      </c>
      <c r="AT208" s="74">
        <f>[3]Calculations!AV176</f>
        <v>0</v>
      </c>
      <c r="AU208" s="74">
        <f>[3]Calculations!AK176</f>
        <v>0</v>
      </c>
      <c r="AV208" s="74">
        <f>[3]Calculations!AW176</f>
        <v>0</v>
      </c>
      <c r="AW208" s="90"/>
      <c r="AX208" s="90"/>
      <c r="AY208" s="91" t="str">
        <f>[3]Calculations!D176</f>
        <v>Land Supply 2018</v>
      </c>
    </row>
    <row r="209" spans="2:51" x14ac:dyDescent="0.25">
      <c r="B209" s="32" t="str">
        <f>[3]Calculations!A177</f>
        <v>HLA2093</v>
      </c>
      <c r="C209" s="30" t="str">
        <f>[3]Calculations!B177</f>
        <v>Unknown</v>
      </c>
      <c r="D209" s="30" t="str">
        <f>[3]Calculations!C177</f>
        <v>Residential</v>
      </c>
      <c r="E209" s="38">
        <f>[3]Calculations!E177</f>
        <v>0.75449299999999997</v>
      </c>
      <c r="F209" s="38">
        <f>[3]Calculations!I177</f>
        <v>0.75449299999999997</v>
      </c>
      <c r="G209" s="38">
        <f>[3]Calculations!M177</f>
        <v>100</v>
      </c>
      <c r="H209" s="38">
        <f>[3]Calculations!H177</f>
        <v>0</v>
      </c>
      <c r="I209" s="38">
        <f>[3]Calculations!L177</f>
        <v>0</v>
      </c>
      <c r="J209" s="38">
        <f>[3]Calculations!G177</f>
        <v>0</v>
      </c>
      <c r="K209" s="38">
        <f>[3]Calculations!K177</f>
        <v>0</v>
      </c>
      <c r="L209" s="38">
        <f>[3]Calculations!F177</f>
        <v>0</v>
      </c>
      <c r="M209" s="38">
        <f>[3]Calculations!J177</f>
        <v>0</v>
      </c>
      <c r="N209" s="38">
        <f>[3]Calculations!V177</f>
        <v>0</v>
      </c>
      <c r="O209" s="38">
        <f>[3]Calculations!W177</f>
        <v>0</v>
      </c>
      <c r="P209" s="38">
        <f>[3]Calculations!O177</f>
        <v>0.10383428487089999</v>
      </c>
      <c r="Q209" s="38">
        <f>[3]Calculations!S177</f>
        <v>13.762127000634864</v>
      </c>
      <c r="R209" s="38">
        <f>[3]Calculations!Q177</f>
        <v>2.9961664128700001E-2</v>
      </c>
      <c r="S209" s="38">
        <f>[3]Calculations!T177</f>
        <v>3.9710990199644005</v>
      </c>
      <c r="T209" s="38">
        <f>[3]Calculations!R177</f>
        <v>0</v>
      </c>
      <c r="U209" s="38">
        <f>[3]Calculations!U177</f>
        <v>0</v>
      </c>
      <c r="V209" s="38" t="str">
        <f>[3]Calculations!X177</f>
        <v>Not Modelled</v>
      </c>
      <c r="W209" s="38" t="str">
        <f>[3]Calculations!Y177</f>
        <v>N/A</v>
      </c>
      <c r="X209" s="38" t="s">
        <v>1056</v>
      </c>
      <c r="Y209" s="73" t="s">
        <v>105</v>
      </c>
      <c r="Z209" s="74" t="s">
        <v>1066</v>
      </c>
      <c r="AA209" s="74">
        <f>[3]Calculations!AA177</f>
        <v>0</v>
      </c>
      <c r="AB209" s="74">
        <f>[3]Calculations!AM177</f>
        <v>0</v>
      </c>
      <c r="AC209" s="74">
        <f>[3]Calculations!AB177</f>
        <v>2.47413438364E-2</v>
      </c>
      <c r="AD209" s="74">
        <f>[3]Calculations!AN177</f>
        <v>3.2792012432719724</v>
      </c>
      <c r="AE209" s="74">
        <f>[3]Calculations!AC177</f>
        <v>0</v>
      </c>
      <c r="AF209" s="74">
        <f>[3]Calculations!AO177</f>
        <v>0</v>
      </c>
      <c r="AG209" s="74">
        <f>[3]Calculations!AD177</f>
        <v>0</v>
      </c>
      <c r="AH209" s="74">
        <f>[3]Calculations!AP177</f>
        <v>0</v>
      </c>
      <c r="AI209" s="74">
        <f>[3]Calculations!AE177</f>
        <v>0.159434926452</v>
      </c>
      <c r="AJ209" s="74">
        <f>[3]Calculations!AQ177</f>
        <v>21.131399025835893</v>
      </c>
      <c r="AK209" s="74">
        <f>[3]Calculations!AF177</f>
        <v>0.65316780764799998</v>
      </c>
      <c r="AL209" s="74">
        <f>[3]Calculations!AR177</f>
        <v>86.570426451670187</v>
      </c>
      <c r="AM209" s="74">
        <f>[3]Calculations!AG177</f>
        <v>0</v>
      </c>
      <c r="AN209" s="74">
        <f>[3]Calculations!AS177</f>
        <v>0</v>
      </c>
      <c r="AO209" s="74">
        <f>[3]Calculations!AH177</f>
        <v>2.5036723199000001E-2</v>
      </c>
      <c r="AP209" s="74">
        <f>[3]Calculations!AT177</f>
        <v>3.3183506273749392</v>
      </c>
      <c r="AQ209" s="74">
        <f>[3]Calculations!AI177</f>
        <v>0.63084757175200001</v>
      </c>
      <c r="AR209" s="74">
        <f>[3]Calculations!AU177</f>
        <v>83.612117243234863</v>
      </c>
      <c r="AS209" s="74">
        <f>[3]Calculations!AJ177</f>
        <v>0</v>
      </c>
      <c r="AT209" s="74">
        <f>[3]Calculations!AV177</f>
        <v>0</v>
      </c>
      <c r="AU209" s="74">
        <f>[3]Calculations!AK177</f>
        <v>0</v>
      </c>
      <c r="AV209" s="74">
        <f>[3]Calculations!AW177</f>
        <v>0</v>
      </c>
      <c r="AW209" s="90"/>
      <c r="AX209" s="90"/>
      <c r="AY209" s="91" t="str">
        <f>[3]Calculations!D177</f>
        <v>Land Supply 2018</v>
      </c>
    </row>
    <row r="210" spans="2:51" x14ac:dyDescent="0.25">
      <c r="B210" s="32" t="str">
        <f>[3]Calculations!A178</f>
        <v>HLA2094</v>
      </c>
      <c r="C210" s="30" t="str">
        <f>[3]Calculations!B178</f>
        <v>Unknown</v>
      </c>
      <c r="D210" s="30" t="str">
        <f>[3]Calculations!C178</f>
        <v>Residential</v>
      </c>
      <c r="E210" s="38">
        <f>[3]Calculations!E178</f>
        <v>0.55095499999999997</v>
      </c>
      <c r="F210" s="38">
        <f>[3]Calculations!I178</f>
        <v>0.55095499999999997</v>
      </c>
      <c r="G210" s="38">
        <f>[3]Calculations!M178</f>
        <v>100</v>
      </c>
      <c r="H210" s="38">
        <f>[3]Calculations!H178</f>
        <v>0</v>
      </c>
      <c r="I210" s="38">
        <f>[3]Calculations!L178</f>
        <v>0</v>
      </c>
      <c r="J210" s="38">
        <f>[3]Calculations!G178</f>
        <v>0</v>
      </c>
      <c r="K210" s="38">
        <f>[3]Calculations!K178</f>
        <v>0</v>
      </c>
      <c r="L210" s="38">
        <f>[3]Calculations!F178</f>
        <v>0</v>
      </c>
      <c r="M210" s="38">
        <f>[3]Calculations!J178</f>
        <v>0</v>
      </c>
      <c r="N210" s="38">
        <f>[3]Calculations!V178</f>
        <v>0</v>
      </c>
      <c r="O210" s="38">
        <f>[3]Calculations!W178</f>
        <v>0</v>
      </c>
      <c r="P210" s="38">
        <f>[3]Calculations!O178</f>
        <v>0.16199242216381998</v>
      </c>
      <c r="Q210" s="38">
        <f>[3]Calculations!S178</f>
        <v>29.402114902999337</v>
      </c>
      <c r="R210" s="38">
        <f>[3]Calculations!Q178</f>
        <v>1.9201227490819997E-2</v>
      </c>
      <c r="S210" s="38">
        <f>[3]Calculations!T178</f>
        <v>3.4850809033078924</v>
      </c>
      <c r="T210" s="38">
        <f>[3]Calculations!R178</f>
        <v>1.0289386656599999E-2</v>
      </c>
      <c r="U210" s="38">
        <f>[3]Calculations!U178</f>
        <v>1.8675548196495177</v>
      </c>
      <c r="V210" s="38" t="str">
        <f>[3]Calculations!X178</f>
        <v>Not Modelled</v>
      </c>
      <c r="W210" s="38" t="str">
        <f>[3]Calculations!Y178</f>
        <v>N/A</v>
      </c>
      <c r="X210" s="38" t="s">
        <v>1056</v>
      </c>
      <c r="Y210" s="73" t="s">
        <v>105</v>
      </c>
      <c r="Z210" s="74" t="s">
        <v>1066</v>
      </c>
      <c r="AA210" s="74">
        <f>[3]Calculations!AA178</f>
        <v>0</v>
      </c>
      <c r="AB210" s="74">
        <f>[3]Calculations!AM178</f>
        <v>0</v>
      </c>
      <c r="AC210" s="74">
        <f>[3]Calculations!AB178</f>
        <v>2.1269600000199998E-3</v>
      </c>
      <c r="AD210" s="74">
        <f>[3]Calculations!AN178</f>
        <v>0.38604967738200036</v>
      </c>
      <c r="AE210" s="74">
        <f>[3]Calculations!AC178</f>
        <v>0</v>
      </c>
      <c r="AF210" s="74">
        <f>[3]Calculations!AO178</f>
        <v>0</v>
      </c>
      <c r="AG210" s="74">
        <f>[3]Calculations!AD178</f>
        <v>0</v>
      </c>
      <c r="AH210" s="74">
        <f>[3]Calculations!AP178</f>
        <v>0</v>
      </c>
      <c r="AI210" s="74">
        <f>[3]Calculations!AE178</f>
        <v>4.1441656163200002E-2</v>
      </c>
      <c r="AJ210" s="74">
        <f>[3]Calculations!AQ178</f>
        <v>7.5217860194026747</v>
      </c>
      <c r="AK210" s="74">
        <f>[3]Calculations!AF178</f>
        <v>4.3174685469299999E-2</v>
      </c>
      <c r="AL210" s="74">
        <f>[3]Calculations!AR178</f>
        <v>7.8363360835821432</v>
      </c>
      <c r="AM210" s="74">
        <f>[3]Calculations!AG178</f>
        <v>5.9761039704200004E-3</v>
      </c>
      <c r="AN210" s="74">
        <f>[3]Calculations!AS178</f>
        <v>1.0846809576861995</v>
      </c>
      <c r="AO210" s="74">
        <f>[3]Calculations!AH178</f>
        <v>0</v>
      </c>
      <c r="AP210" s="74">
        <f>[3]Calculations!AT178</f>
        <v>0</v>
      </c>
      <c r="AQ210" s="74">
        <f>[3]Calculations!AI178</f>
        <v>0.55095457999399999</v>
      </c>
      <c r="AR210" s="74">
        <f>[3]Calculations!AU178</f>
        <v>99.999923767639828</v>
      </c>
      <c r="AS210" s="74">
        <f>[3]Calculations!AJ178</f>
        <v>0</v>
      </c>
      <c r="AT210" s="74">
        <f>[3]Calculations!AV178</f>
        <v>0</v>
      </c>
      <c r="AU210" s="74">
        <f>[3]Calculations!AK178</f>
        <v>0</v>
      </c>
      <c r="AV210" s="74">
        <f>[3]Calculations!AW178</f>
        <v>0</v>
      </c>
      <c r="AW210" s="90"/>
      <c r="AX210" s="90"/>
      <c r="AY210" s="91" t="str">
        <f>[3]Calculations!D178</f>
        <v>Land Supply 2018</v>
      </c>
    </row>
    <row r="211" spans="2:51" x14ac:dyDescent="0.25">
      <c r="B211" s="32" t="str">
        <f>[3]Calculations!A179</f>
        <v>HLA2101</v>
      </c>
      <c r="C211" s="30" t="str">
        <f>[3]Calculations!B179</f>
        <v>Unknown</v>
      </c>
      <c r="D211" s="30" t="str">
        <f>[3]Calculations!C179</f>
        <v>Residential</v>
      </c>
      <c r="E211" s="38">
        <f>[3]Calculations!E179</f>
        <v>0.25334000000000001</v>
      </c>
      <c r="F211" s="38">
        <f>[3]Calculations!I179</f>
        <v>0.25334000000000001</v>
      </c>
      <c r="G211" s="38">
        <f>[3]Calculations!M179</f>
        <v>100</v>
      </c>
      <c r="H211" s="38">
        <f>[3]Calculations!H179</f>
        <v>0</v>
      </c>
      <c r="I211" s="38">
        <f>[3]Calculations!L179</f>
        <v>0</v>
      </c>
      <c r="J211" s="38">
        <f>[3]Calculations!G179</f>
        <v>0</v>
      </c>
      <c r="K211" s="38">
        <f>[3]Calculations!K179</f>
        <v>0</v>
      </c>
      <c r="L211" s="38">
        <f>[3]Calculations!F179</f>
        <v>0</v>
      </c>
      <c r="M211" s="38">
        <f>[3]Calculations!J179</f>
        <v>0</v>
      </c>
      <c r="N211" s="38">
        <f>[3]Calculations!V179</f>
        <v>0</v>
      </c>
      <c r="O211" s="38">
        <f>[3]Calculations!W179</f>
        <v>0</v>
      </c>
      <c r="P211" s="38">
        <f>[3]Calculations!O179</f>
        <v>4.6805004710247997E-3</v>
      </c>
      <c r="Q211" s="38">
        <f>[3]Calculations!S179</f>
        <v>1.8475173565267227</v>
      </c>
      <c r="R211" s="38">
        <f>[3]Calculations!Q179</f>
        <v>2.6853463597479996E-4</v>
      </c>
      <c r="S211" s="38">
        <f>[3]Calculations!T179</f>
        <v>0.10599772478676875</v>
      </c>
      <c r="T211" s="38">
        <f>[3]Calculations!R179</f>
        <v>2.9928835961799999E-5</v>
      </c>
      <c r="U211" s="38">
        <f>[3]Calculations!U179</f>
        <v>1.1813703308518195E-2</v>
      </c>
      <c r="V211" s="38" t="str">
        <f>[3]Calculations!X179</f>
        <v>Not Modelled</v>
      </c>
      <c r="W211" s="38" t="str">
        <f>[3]Calculations!Y179</f>
        <v>N/A</v>
      </c>
      <c r="X211" s="38" t="s">
        <v>1056</v>
      </c>
      <c r="Y211" s="73" t="s">
        <v>105</v>
      </c>
      <c r="Z211" s="74" t="s">
        <v>1066</v>
      </c>
      <c r="AA211" s="74">
        <f>[3]Calculations!AA179</f>
        <v>0</v>
      </c>
      <c r="AB211" s="74">
        <f>[3]Calculations!AM179</f>
        <v>0</v>
      </c>
      <c r="AC211" s="74">
        <f>[3]Calculations!AB179</f>
        <v>0</v>
      </c>
      <c r="AD211" s="74">
        <f>[3]Calculations!AN179</f>
        <v>0</v>
      </c>
      <c r="AE211" s="74">
        <f>[3]Calculations!AC179</f>
        <v>0</v>
      </c>
      <c r="AF211" s="74">
        <f>[3]Calculations!AO179</f>
        <v>0</v>
      </c>
      <c r="AG211" s="74">
        <f>[3]Calculations!AD179</f>
        <v>0</v>
      </c>
      <c r="AH211" s="74">
        <f>[3]Calculations!AP179</f>
        <v>0</v>
      </c>
      <c r="AI211" s="74">
        <f>[3]Calculations!AE179</f>
        <v>0</v>
      </c>
      <c r="AJ211" s="74">
        <f>[3]Calculations!AQ179</f>
        <v>0</v>
      </c>
      <c r="AK211" s="74">
        <f>[3]Calculations!AF179</f>
        <v>0</v>
      </c>
      <c r="AL211" s="74">
        <f>[3]Calculations!AR179</f>
        <v>0</v>
      </c>
      <c r="AM211" s="74">
        <f>[3]Calculations!AG179</f>
        <v>0</v>
      </c>
      <c r="AN211" s="74">
        <f>[3]Calculations!AS179</f>
        <v>0</v>
      </c>
      <c r="AO211" s="74">
        <f>[3]Calculations!AH179</f>
        <v>0</v>
      </c>
      <c r="AP211" s="74">
        <f>[3]Calculations!AT179</f>
        <v>0</v>
      </c>
      <c r="AQ211" s="74">
        <f>[3]Calculations!AI179</f>
        <v>0.253339755</v>
      </c>
      <c r="AR211" s="74">
        <f>[3]Calculations!AU179</f>
        <v>99.999903292018629</v>
      </c>
      <c r="AS211" s="74">
        <f>[3]Calculations!AJ179</f>
        <v>0</v>
      </c>
      <c r="AT211" s="74">
        <f>[3]Calculations!AV179</f>
        <v>0</v>
      </c>
      <c r="AU211" s="74">
        <f>[3]Calculations!AK179</f>
        <v>0</v>
      </c>
      <c r="AV211" s="74">
        <f>[3]Calculations!AW179</f>
        <v>0</v>
      </c>
      <c r="AW211" s="90"/>
      <c r="AX211" s="90"/>
      <c r="AY211" s="91" t="str">
        <f>[3]Calculations!D179</f>
        <v>Land Supply 2018</v>
      </c>
    </row>
    <row r="212" spans="2:51" ht="25" x14ac:dyDescent="0.25">
      <c r="B212" s="32" t="str">
        <f>[3]Calculations!A180</f>
        <v>HLA2118</v>
      </c>
      <c r="C212" s="30" t="str">
        <f>[3]Calculations!B180</f>
        <v>Unknown</v>
      </c>
      <c r="D212" s="30" t="str">
        <f>[3]Calculations!C180</f>
        <v>Residential</v>
      </c>
      <c r="E212" s="38">
        <f>[3]Calculations!E180</f>
        <v>5.8466400000000002E-2</v>
      </c>
      <c r="F212" s="38">
        <f>[3]Calculations!I180</f>
        <v>5.8466400000000002E-2</v>
      </c>
      <c r="G212" s="38">
        <f>[3]Calculations!M180</f>
        <v>100</v>
      </c>
      <c r="H212" s="38">
        <f>[3]Calculations!H180</f>
        <v>0</v>
      </c>
      <c r="I212" s="38">
        <f>[3]Calculations!L180</f>
        <v>0</v>
      </c>
      <c r="J212" s="38">
        <f>[3]Calculations!G180</f>
        <v>0</v>
      </c>
      <c r="K212" s="38">
        <f>[3]Calculations!K180</f>
        <v>0</v>
      </c>
      <c r="L212" s="38">
        <f>[3]Calculations!F180</f>
        <v>0</v>
      </c>
      <c r="M212" s="38">
        <f>[3]Calculations!J180</f>
        <v>0</v>
      </c>
      <c r="N212" s="38">
        <f>[3]Calculations!V180</f>
        <v>0</v>
      </c>
      <c r="O212" s="38">
        <f>[3]Calculations!W180</f>
        <v>0</v>
      </c>
      <c r="P212" s="38">
        <f>[3]Calculations!O180</f>
        <v>0</v>
      </c>
      <c r="Q212" s="38">
        <f>[3]Calculations!S180</f>
        <v>0</v>
      </c>
      <c r="R212" s="38">
        <f>[3]Calculations!Q180</f>
        <v>0</v>
      </c>
      <c r="S212" s="38">
        <f>[3]Calculations!T180</f>
        <v>0</v>
      </c>
      <c r="T212" s="38">
        <f>[3]Calculations!R180</f>
        <v>0</v>
      </c>
      <c r="U212" s="38">
        <f>[3]Calculations!U180</f>
        <v>0</v>
      </c>
      <c r="V212" s="38" t="str">
        <f>[3]Calculations!X180</f>
        <v>Not Modelled</v>
      </c>
      <c r="W212" s="38" t="str">
        <f>[3]Calculations!Y180</f>
        <v>N/A</v>
      </c>
      <c r="X212" s="38" t="s">
        <v>1056</v>
      </c>
      <c r="Y212" s="73" t="s">
        <v>106</v>
      </c>
      <c r="Z212" s="74" t="s">
        <v>1090</v>
      </c>
      <c r="AA212" s="74">
        <f>[3]Calculations!AA180</f>
        <v>0</v>
      </c>
      <c r="AB212" s="74">
        <f>[3]Calculations!AM180</f>
        <v>0</v>
      </c>
      <c r="AC212" s="74">
        <f>[3]Calculations!AB180</f>
        <v>0</v>
      </c>
      <c r="AD212" s="74">
        <f>[3]Calculations!AN180</f>
        <v>0</v>
      </c>
      <c r="AE212" s="74">
        <f>[3]Calculations!AC180</f>
        <v>0</v>
      </c>
      <c r="AF212" s="74">
        <f>[3]Calculations!AO180</f>
        <v>0</v>
      </c>
      <c r="AG212" s="74">
        <f>[3]Calculations!AD180</f>
        <v>0</v>
      </c>
      <c r="AH212" s="74">
        <f>[3]Calculations!AP180</f>
        <v>0</v>
      </c>
      <c r="AI212" s="74">
        <f>[3]Calculations!AE180</f>
        <v>0</v>
      </c>
      <c r="AJ212" s="74">
        <f>[3]Calculations!AQ180</f>
        <v>0</v>
      </c>
      <c r="AK212" s="74">
        <f>[3]Calculations!AF180</f>
        <v>0</v>
      </c>
      <c r="AL212" s="74">
        <f>[3]Calculations!AR180</f>
        <v>0</v>
      </c>
      <c r="AM212" s="74">
        <f>[3]Calculations!AG180</f>
        <v>0</v>
      </c>
      <c r="AN212" s="74">
        <f>[3]Calculations!AS180</f>
        <v>0</v>
      </c>
      <c r="AO212" s="74">
        <f>[3]Calculations!AH180</f>
        <v>0</v>
      </c>
      <c r="AP212" s="74">
        <f>[3]Calculations!AT180</f>
        <v>0</v>
      </c>
      <c r="AQ212" s="74">
        <f>[3]Calculations!AI180</f>
        <v>5.8466399999299999E-2</v>
      </c>
      <c r="AR212" s="74">
        <f>[3]Calculations!AU180</f>
        <v>99.999999998802721</v>
      </c>
      <c r="AS212" s="74">
        <f>[3]Calculations!AJ180</f>
        <v>0</v>
      </c>
      <c r="AT212" s="74">
        <f>[3]Calculations!AV180</f>
        <v>0</v>
      </c>
      <c r="AU212" s="74">
        <f>[3]Calculations!AK180</f>
        <v>0</v>
      </c>
      <c r="AV212" s="74">
        <f>[3]Calculations!AW180</f>
        <v>0</v>
      </c>
      <c r="AW212" s="90"/>
      <c r="AX212" s="90"/>
      <c r="AY212" s="91" t="str">
        <f>[3]Calculations!D180</f>
        <v>Land Supply 2018</v>
      </c>
    </row>
    <row r="213" spans="2:51" ht="25" x14ac:dyDescent="0.25">
      <c r="B213" s="32" t="str">
        <f>[3]Calculations!A181</f>
        <v>HLA2120(1)</v>
      </c>
      <c r="C213" s="30" t="str">
        <f>[3]Calculations!B181</f>
        <v>Unknown</v>
      </c>
      <c r="D213" s="30" t="str">
        <f>[3]Calculations!C181</f>
        <v>Residential</v>
      </c>
      <c r="E213" s="38">
        <f>[3]Calculations!E181</f>
        <v>4.8767400000000002E-2</v>
      </c>
      <c r="F213" s="38">
        <f>[3]Calculations!I181</f>
        <v>4.8767400000000002E-2</v>
      </c>
      <c r="G213" s="38">
        <f>[3]Calculations!M181</f>
        <v>100</v>
      </c>
      <c r="H213" s="38">
        <f>[3]Calculations!H181</f>
        <v>0</v>
      </c>
      <c r="I213" s="38">
        <f>[3]Calculations!L181</f>
        <v>0</v>
      </c>
      <c r="J213" s="38">
        <f>[3]Calculations!G181</f>
        <v>0</v>
      </c>
      <c r="K213" s="38">
        <f>[3]Calculations!K181</f>
        <v>0</v>
      </c>
      <c r="L213" s="38">
        <f>[3]Calculations!F181</f>
        <v>0</v>
      </c>
      <c r="M213" s="38">
        <f>[3]Calculations!J181</f>
        <v>0</v>
      </c>
      <c r="N213" s="38">
        <f>[3]Calculations!V181</f>
        <v>0</v>
      </c>
      <c r="O213" s="38">
        <f>[3]Calculations!W181</f>
        <v>0</v>
      </c>
      <c r="P213" s="38">
        <f>[3]Calculations!O181</f>
        <v>0</v>
      </c>
      <c r="Q213" s="38">
        <f>[3]Calculations!S181</f>
        <v>0</v>
      </c>
      <c r="R213" s="38">
        <f>[3]Calculations!Q181</f>
        <v>0</v>
      </c>
      <c r="S213" s="38">
        <f>[3]Calculations!T181</f>
        <v>0</v>
      </c>
      <c r="T213" s="38">
        <f>[3]Calculations!R181</f>
        <v>0</v>
      </c>
      <c r="U213" s="38">
        <f>[3]Calculations!U181</f>
        <v>0</v>
      </c>
      <c r="V213" s="38" t="str">
        <f>[3]Calculations!X181</f>
        <v>Not Modelled</v>
      </c>
      <c r="W213" s="38" t="str">
        <f>[3]Calculations!Y181</f>
        <v>N/A</v>
      </c>
      <c r="X213" s="38" t="s">
        <v>1056</v>
      </c>
      <c r="Y213" s="73" t="s">
        <v>106</v>
      </c>
      <c r="Z213" s="74" t="s">
        <v>1090</v>
      </c>
      <c r="AA213" s="74">
        <f>[3]Calculations!AA181</f>
        <v>0</v>
      </c>
      <c r="AB213" s="74">
        <f>[3]Calculations!AM181</f>
        <v>0</v>
      </c>
      <c r="AC213" s="74">
        <f>[3]Calculations!AB181</f>
        <v>0</v>
      </c>
      <c r="AD213" s="74">
        <f>[3]Calculations!AN181</f>
        <v>0</v>
      </c>
      <c r="AE213" s="74">
        <f>[3]Calculations!AC181</f>
        <v>0</v>
      </c>
      <c r="AF213" s="74">
        <f>[3]Calculations!AO181</f>
        <v>0</v>
      </c>
      <c r="AG213" s="74">
        <f>[3]Calculations!AD181</f>
        <v>0</v>
      </c>
      <c r="AH213" s="74">
        <f>[3]Calculations!AP181</f>
        <v>0</v>
      </c>
      <c r="AI213" s="74">
        <f>[3]Calculations!AE181</f>
        <v>0</v>
      </c>
      <c r="AJ213" s="74">
        <f>[3]Calculations!AQ181</f>
        <v>0</v>
      </c>
      <c r="AK213" s="74">
        <f>[3]Calculations!AF181</f>
        <v>2.9987189233299998E-2</v>
      </c>
      <c r="AL213" s="74">
        <f>[3]Calculations!AR181</f>
        <v>61.490235758519006</v>
      </c>
      <c r="AM213" s="74">
        <f>[3]Calculations!AG181</f>
        <v>0</v>
      </c>
      <c r="AN213" s="74">
        <f>[3]Calculations!AS181</f>
        <v>0</v>
      </c>
      <c r="AO213" s="74">
        <f>[3]Calculations!AH181</f>
        <v>0</v>
      </c>
      <c r="AP213" s="74">
        <f>[3]Calculations!AT181</f>
        <v>0</v>
      </c>
      <c r="AQ213" s="74">
        <f>[3]Calculations!AI181</f>
        <v>2.8101940648699999E-2</v>
      </c>
      <c r="AR213" s="74">
        <f>[3]Calculations!AU181</f>
        <v>57.624438966809791</v>
      </c>
      <c r="AS213" s="74">
        <f>[3]Calculations!AJ181</f>
        <v>0</v>
      </c>
      <c r="AT213" s="74">
        <f>[3]Calculations!AV181</f>
        <v>0</v>
      </c>
      <c r="AU213" s="74">
        <f>[3]Calculations!AK181</f>
        <v>0</v>
      </c>
      <c r="AV213" s="74">
        <f>[3]Calculations!AW181</f>
        <v>0</v>
      </c>
      <c r="AW213" s="90"/>
      <c r="AX213" s="90"/>
      <c r="AY213" s="91" t="str">
        <f>[3]Calculations!D181</f>
        <v>Land Supply 2018</v>
      </c>
    </row>
    <row r="214" spans="2:51" x14ac:dyDescent="0.25">
      <c r="B214" s="32" t="str">
        <f>[3]Calculations!A182</f>
        <v>HLA2147</v>
      </c>
      <c r="C214" s="30" t="str">
        <f>[3]Calculations!B182</f>
        <v>Unknown</v>
      </c>
      <c r="D214" s="30" t="str">
        <f>[3]Calculations!C182</f>
        <v>Residential</v>
      </c>
      <c r="E214" s="38">
        <f>[3]Calculations!E182</f>
        <v>0.96808300000000003</v>
      </c>
      <c r="F214" s="38">
        <f>[3]Calculations!I182</f>
        <v>0.96808300000000003</v>
      </c>
      <c r="G214" s="38">
        <f>[3]Calculations!M182</f>
        <v>100</v>
      </c>
      <c r="H214" s="38">
        <f>[3]Calculations!H182</f>
        <v>0</v>
      </c>
      <c r="I214" s="38">
        <f>[3]Calculations!L182</f>
        <v>0</v>
      </c>
      <c r="J214" s="38">
        <f>[3]Calculations!G182</f>
        <v>0</v>
      </c>
      <c r="K214" s="38">
        <f>[3]Calculations!K182</f>
        <v>0</v>
      </c>
      <c r="L214" s="38">
        <f>[3]Calculations!F182</f>
        <v>0</v>
      </c>
      <c r="M214" s="38">
        <f>[3]Calculations!J182</f>
        <v>0</v>
      </c>
      <c r="N214" s="38">
        <f>[3]Calculations!V182</f>
        <v>0</v>
      </c>
      <c r="O214" s="38">
        <f>[3]Calculations!W182</f>
        <v>0</v>
      </c>
      <c r="P214" s="38">
        <f>[3]Calculations!O182</f>
        <v>0.169557427481</v>
      </c>
      <c r="Q214" s="38">
        <f>[3]Calculations!S182</f>
        <v>17.514761387298403</v>
      </c>
      <c r="R214" s="38">
        <f>[3]Calculations!Q182</f>
        <v>0</v>
      </c>
      <c r="S214" s="38">
        <f>[3]Calculations!T182</f>
        <v>0</v>
      </c>
      <c r="T214" s="38">
        <f>[3]Calculations!R182</f>
        <v>0</v>
      </c>
      <c r="U214" s="38">
        <f>[3]Calculations!U182</f>
        <v>0</v>
      </c>
      <c r="V214" s="38" t="str">
        <f>[3]Calculations!X182</f>
        <v>Not Modelled</v>
      </c>
      <c r="W214" s="38" t="str">
        <f>[3]Calculations!Y182</f>
        <v>N/A</v>
      </c>
      <c r="X214" s="38" t="s">
        <v>1056</v>
      </c>
      <c r="Y214" s="73" t="s">
        <v>105</v>
      </c>
      <c r="Z214" s="74" t="s">
        <v>1066</v>
      </c>
      <c r="AA214" s="74">
        <f>[3]Calculations!AA182</f>
        <v>0</v>
      </c>
      <c r="AB214" s="74">
        <f>[3]Calculations!AM182</f>
        <v>0</v>
      </c>
      <c r="AC214" s="74">
        <f>[3]Calculations!AB182</f>
        <v>0</v>
      </c>
      <c r="AD214" s="74">
        <f>[3]Calculations!AN182</f>
        <v>0</v>
      </c>
      <c r="AE214" s="74">
        <f>[3]Calculations!AC182</f>
        <v>0</v>
      </c>
      <c r="AF214" s="74">
        <f>[3]Calculations!AO182</f>
        <v>0</v>
      </c>
      <c r="AG214" s="74">
        <f>[3]Calculations!AD182</f>
        <v>0</v>
      </c>
      <c r="AH214" s="74">
        <f>[3]Calculations!AP182</f>
        <v>0</v>
      </c>
      <c r="AI214" s="74">
        <f>[3]Calculations!AE182</f>
        <v>0</v>
      </c>
      <c r="AJ214" s="74">
        <f>[3]Calculations!AQ182</f>
        <v>0</v>
      </c>
      <c r="AK214" s="74">
        <f>[3]Calculations!AF182</f>
        <v>0</v>
      </c>
      <c r="AL214" s="74">
        <f>[3]Calculations!AR182</f>
        <v>0</v>
      </c>
      <c r="AM214" s="74">
        <f>[3]Calculations!AG182</f>
        <v>0</v>
      </c>
      <c r="AN214" s="74">
        <f>[3]Calculations!AS182</f>
        <v>0</v>
      </c>
      <c r="AO214" s="74">
        <f>[3]Calculations!AH182</f>
        <v>0</v>
      </c>
      <c r="AP214" s="74">
        <f>[3]Calculations!AT182</f>
        <v>0</v>
      </c>
      <c r="AQ214" s="74">
        <f>[3]Calculations!AI182</f>
        <v>0.96808264500499996</v>
      </c>
      <c r="AR214" s="74">
        <f>[3]Calculations!AU182</f>
        <v>99.999963330107022</v>
      </c>
      <c r="AS214" s="74">
        <f>[3]Calculations!AJ182</f>
        <v>0</v>
      </c>
      <c r="AT214" s="74">
        <f>[3]Calculations!AV182</f>
        <v>0</v>
      </c>
      <c r="AU214" s="74">
        <f>[3]Calculations!AK182</f>
        <v>0</v>
      </c>
      <c r="AV214" s="74">
        <f>[3]Calculations!AW182</f>
        <v>0</v>
      </c>
      <c r="AW214" s="90"/>
      <c r="AX214" s="90"/>
      <c r="AY214" s="91" t="str">
        <f>[3]Calculations!D182</f>
        <v>Land Supply 2018</v>
      </c>
    </row>
    <row r="215" spans="2:51" ht="25" x14ac:dyDescent="0.25">
      <c r="B215" s="32" t="str">
        <f>[3]Calculations!A183</f>
        <v>HLA2207</v>
      </c>
      <c r="C215" s="30" t="str">
        <f>[3]Calculations!B183</f>
        <v>Unknown</v>
      </c>
      <c r="D215" s="30" t="str">
        <f>[3]Calculations!C183</f>
        <v>Residential</v>
      </c>
      <c r="E215" s="38">
        <f>[3]Calculations!E183</f>
        <v>8.3155499999999993E-2</v>
      </c>
      <c r="F215" s="38">
        <f>[3]Calculations!I183</f>
        <v>8.3155499999999993E-2</v>
      </c>
      <c r="G215" s="38">
        <f>[3]Calculations!M183</f>
        <v>100</v>
      </c>
      <c r="H215" s="38">
        <f>[3]Calculations!H183</f>
        <v>0</v>
      </c>
      <c r="I215" s="38">
        <f>[3]Calculations!L183</f>
        <v>0</v>
      </c>
      <c r="J215" s="38">
        <f>[3]Calculations!G183</f>
        <v>0</v>
      </c>
      <c r="K215" s="38">
        <f>[3]Calculations!K183</f>
        <v>0</v>
      </c>
      <c r="L215" s="38">
        <f>[3]Calculations!F183</f>
        <v>0</v>
      </c>
      <c r="M215" s="38">
        <f>[3]Calculations!J183</f>
        <v>0</v>
      </c>
      <c r="N215" s="38">
        <f>[3]Calculations!V183</f>
        <v>0</v>
      </c>
      <c r="O215" s="38">
        <f>[3]Calculations!W183</f>
        <v>0</v>
      </c>
      <c r="P215" s="38">
        <f>[3]Calculations!O183</f>
        <v>0</v>
      </c>
      <c r="Q215" s="38">
        <f>[3]Calculations!S183</f>
        <v>0</v>
      </c>
      <c r="R215" s="38">
        <f>[3]Calculations!Q183</f>
        <v>0</v>
      </c>
      <c r="S215" s="38">
        <f>[3]Calculations!T183</f>
        <v>0</v>
      </c>
      <c r="T215" s="38">
        <f>[3]Calculations!R183</f>
        <v>0</v>
      </c>
      <c r="U215" s="38">
        <f>[3]Calculations!U183</f>
        <v>0</v>
      </c>
      <c r="V215" s="38" t="str">
        <f>[3]Calculations!X183</f>
        <v>Not Modelled</v>
      </c>
      <c r="W215" s="38" t="str">
        <f>[3]Calculations!Y183</f>
        <v>N/A</v>
      </c>
      <c r="X215" s="38" t="s">
        <v>1056</v>
      </c>
      <c r="Y215" s="73" t="s">
        <v>106</v>
      </c>
      <c r="Z215" s="74" t="s">
        <v>1090</v>
      </c>
      <c r="AA215" s="74">
        <f>[3]Calculations!AA183</f>
        <v>0</v>
      </c>
      <c r="AB215" s="74">
        <f>[3]Calculations!AM183</f>
        <v>0</v>
      </c>
      <c r="AC215" s="74">
        <f>[3]Calculations!AB183</f>
        <v>0</v>
      </c>
      <c r="AD215" s="74">
        <f>[3]Calculations!AN183</f>
        <v>0</v>
      </c>
      <c r="AE215" s="74">
        <f>[3]Calculations!AC183</f>
        <v>0</v>
      </c>
      <c r="AF215" s="74">
        <f>[3]Calculations!AO183</f>
        <v>0</v>
      </c>
      <c r="AG215" s="74">
        <f>[3]Calculations!AD183</f>
        <v>0</v>
      </c>
      <c r="AH215" s="74">
        <f>[3]Calculations!AP183</f>
        <v>0</v>
      </c>
      <c r="AI215" s="74">
        <f>[3]Calculations!AE183</f>
        <v>0</v>
      </c>
      <c r="AJ215" s="74">
        <f>[3]Calculations!AQ183</f>
        <v>0</v>
      </c>
      <c r="AK215" s="74">
        <f>[3]Calculations!AF183</f>
        <v>0</v>
      </c>
      <c r="AL215" s="74">
        <f>[3]Calculations!AR183</f>
        <v>0</v>
      </c>
      <c r="AM215" s="74">
        <f>[3]Calculations!AG183</f>
        <v>0</v>
      </c>
      <c r="AN215" s="74">
        <f>[3]Calculations!AS183</f>
        <v>0</v>
      </c>
      <c r="AO215" s="74">
        <f>[3]Calculations!AH183</f>
        <v>0</v>
      </c>
      <c r="AP215" s="74">
        <f>[3]Calculations!AT183</f>
        <v>0</v>
      </c>
      <c r="AQ215" s="74">
        <f>[3]Calculations!AI183</f>
        <v>8.3155525002099995E-2</v>
      </c>
      <c r="AR215" s="74">
        <f>[3]Calculations!AU183</f>
        <v>100.0000300666823</v>
      </c>
      <c r="AS215" s="74">
        <f>[3]Calculations!AJ183</f>
        <v>0</v>
      </c>
      <c r="AT215" s="74">
        <f>[3]Calculations!AV183</f>
        <v>0</v>
      </c>
      <c r="AU215" s="74">
        <f>[3]Calculations!AK183</f>
        <v>0</v>
      </c>
      <c r="AV215" s="74">
        <f>[3]Calculations!AW183</f>
        <v>0</v>
      </c>
      <c r="AW215" s="90"/>
      <c r="AX215" s="90"/>
      <c r="AY215" s="91" t="str">
        <f>[3]Calculations!D183</f>
        <v>Land Supply 2018</v>
      </c>
    </row>
    <row r="216" spans="2:51" ht="25" x14ac:dyDescent="0.25">
      <c r="B216" s="32" t="str">
        <f>[3]Calculations!A184</f>
        <v>HLA2225</v>
      </c>
      <c r="C216" s="30" t="str">
        <f>[3]Calculations!B184</f>
        <v>Unknown</v>
      </c>
      <c r="D216" s="30" t="str">
        <f>[3]Calculations!C184</f>
        <v>Residential</v>
      </c>
      <c r="E216" s="38">
        <f>[3]Calculations!E184</f>
        <v>0.16674700000000001</v>
      </c>
      <c r="F216" s="38">
        <f>[3]Calculations!I184</f>
        <v>0.16674700000000001</v>
      </c>
      <c r="G216" s="38">
        <f>[3]Calculations!M184</f>
        <v>100</v>
      </c>
      <c r="H216" s="38">
        <f>[3]Calculations!H184</f>
        <v>0</v>
      </c>
      <c r="I216" s="38">
        <f>[3]Calculations!L184</f>
        <v>0</v>
      </c>
      <c r="J216" s="38">
        <f>[3]Calculations!G184</f>
        <v>0</v>
      </c>
      <c r="K216" s="38">
        <f>[3]Calculations!K184</f>
        <v>0</v>
      </c>
      <c r="L216" s="38">
        <f>[3]Calculations!F184</f>
        <v>0</v>
      </c>
      <c r="M216" s="38">
        <f>[3]Calculations!J184</f>
        <v>0</v>
      </c>
      <c r="N216" s="38">
        <f>[3]Calculations!V184</f>
        <v>0</v>
      </c>
      <c r="O216" s="38">
        <f>[3]Calculations!W184</f>
        <v>0</v>
      </c>
      <c r="P216" s="38">
        <f>[3]Calculations!O184</f>
        <v>0</v>
      </c>
      <c r="Q216" s="38">
        <f>[3]Calculations!S184</f>
        <v>0</v>
      </c>
      <c r="R216" s="38">
        <f>[3]Calculations!Q184</f>
        <v>0</v>
      </c>
      <c r="S216" s="38">
        <f>[3]Calculations!T184</f>
        <v>0</v>
      </c>
      <c r="T216" s="38">
        <f>[3]Calculations!R184</f>
        <v>0</v>
      </c>
      <c r="U216" s="38">
        <f>[3]Calculations!U184</f>
        <v>0</v>
      </c>
      <c r="V216" s="38" t="str">
        <f>[3]Calculations!X184</f>
        <v>Not Modelled</v>
      </c>
      <c r="W216" s="38" t="str">
        <f>[3]Calculations!Y184</f>
        <v>N/A</v>
      </c>
      <c r="X216" s="38" t="s">
        <v>1056</v>
      </c>
      <c r="Y216" s="73" t="s">
        <v>106</v>
      </c>
      <c r="Z216" s="74" t="s">
        <v>1090</v>
      </c>
      <c r="AA216" s="74">
        <f>[3]Calculations!AA184</f>
        <v>0</v>
      </c>
      <c r="AB216" s="74">
        <f>[3]Calculations!AM184</f>
        <v>0</v>
      </c>
      <c r="AC216" s="74">
        <f>[3]Calculations!AB184</f>
        <v>0</v>
      </c>
      <c r="AD216" s="74">
        <f>[3]Calculations!AN184</f>
        <v>0</v>
      </c>
      <c r="AE216" s="74">
        <f>[3]Calculations!AC184</f>
        <v>0</v>
      </c>
      <c r="AF216" s="74">
        <f>[3]Calculations!AO184</f>
        <v>0</v>
      </c>
      <c r="AG216" s="74">
        <f>[3]Calculations!AD184</f>
        <v>0</v>
      </c>
      <c r="AH216" s="74">
        <f>[3]Calculations!AP184</f>
        <v>0</v>
      </c>
      <c r="AI216" s="74">
        <f>[3]Calculations!AE184</f>
        <v>0</v>
      </c>
      <c r="AJ216" s="74">
        <f>[3]Calculations!AQ184</f>
        <v>0</v>
      </c>
      <c r="AK216" s="74">
        <f>[3]Calculations!AF184</f>
        <v>0</v>
      </c>
      <c r="AL216" s="74">
        <f>[3]Calculations!AR184</f>
        <v>0</v>
      </c>
      <c r="AM216" s="74">
        <f>[3]Calculations!AG184</f>
        <v>0</v>
      </c>
      <c r="AN216" s="74">
        <f>[3]Calculations!AS184</f>
        <v>0</v>
      </c>
      <c r="AO216" s="74">
        <f>[3]Calculations!AH184</f>
        <v>0</v>
      </c>
      <c r="AP216" s="74">
        <f>[3]Calculations!AT184</f>
        <v>0</v>
      </c>
      <c r="AQ216" s="74">
        <f>[3]Calculations!AI184</f>
        <v>0.16674696499800001</v>
      </c>
      <c r="AR216" s="74">
        <f>[3]Calculations!AU184</f>
        <v>99.999979008917705</v>
      </c>
      <c r="AS216" s="74">
        <f>[3]Calculations!AJ184</f>
        <v>0</v>
      </c>
      <c r="AT216" s="74">
        <f>[3]Calculations!AV184</f>
        <v>0</v>
      </c>
      <c r="AU216" s="74">
        <f>[3]Calculations!AK184</f>
        <v>0</v>
      </c>
      <c r="AV216" s="74">
        <f>[3]Calculations!AW184</f>
        <v>0</v>
      </c>
      <c r="AW216" s="90"/>
      <c r="AX216" s="90"/>
      <c r="AY216" s="91" t="str">
        <f>[3]Calculations!D184</f>
        <v>Land Supply 2018</v>
      </c>
    </row>
    <row r="217" spans="2:51" x14ac:dyDescent="0.25">
      <c r="B217" s="32" t="str">
        <f>[3]Calculations!A185</f>
        <v>HLA2227</v>
      </c>
      <c r="C217" s="30" t="str">
        <f>[3]Calculations!B185</f>
        <v>Unknown</v>
      </c>
      <c r="D217" s="30" t="str">
        <f>[3]Calculations!C185</f>
        <v>Residential</v>
      </c>
      <c r="E217" s="38">
        <f>[3]Calculations!E185</f>
        <v>0.32305899999999999</v>
      </c>
      <c r="F217" s="38">
        <f>[3]Calculations!I185</f>
        <v>0.32305899999999999</v>
      </c>
      <c r="G217" s="38">
        <f>[3]Calculations!M185</f>
        <v>100</v>
      </c>
      <c r="H217" s="38">
        <f>[3]Calculations!H185</f>
        <v>0</v>
      </c>
      <c r="I217" s="38">
        <f>[3]Calculations!L185</f>
        <v>0</v>
      </c>
      <c r="J217" s="38">
        <f>[3]Calculations!G185</f>
        <v>0</v>
      </c>
      <c r="K217" s="38">
        <f>[3]Calculations!K185</f>
        <v>0</v>
      </c>
      <c r="L217" s="38">
        <f>[3]Calculations!F185</f>
        <v>0</v>
      </c>
      <c r="M217" s="38">
        <f>[3]Calculations!J185</f>
        <v>0</v>
      </c>
      <c r="N217" s="38">
        <f>[3]Calculations!V185</f>
        <v>0</v>
      </c>
      <c r="O217" s="38">
        <f>[3]Calculations!W185</f>
        <v>0</v>
      </c>
      <c r="P217" s="38">
        <f>[3]Calculations!O185</f>
        <v>1.6799999999999999E-2</v>
      </c>
      <c r="Q217" s="38">
        <f>[3]Calculations!S185</f>
        <v>5.2002884921949235</v>
      </c>
      <c r="R217" s="38">
        <f>[3]Calculations!Q185</f>
        <v>0.01</v>
      </c>
      <c r="S217" s="38">
        <f>[3]Calculations!T185</f>
        <v>3.0954098167826931</v>
      </c>
      <c r="T217" s="38">
        <f>[3]Calculations!R185</f>
        <v>0</v>
      </c>
      <c r="U217" s="38">
        <f>[3]Calculations!U185</f>
        <v>0</v>
      </c>
      <c r="V217" s="38" t="str">
        <f>[3]Calculations!X185</f>
        <v>Not Modelled</v>
      </c>
      <c r="W217" s="38" t="str">
        <f>[3]Calculations!Y185</f>
        <v>N/A</v>
      </c>
      <c r="X217" s="38" t="s">
        <v>1056</v>
      </c>
      <c r="Y217" s="73" t="s">
        <v>105</v>
      </c>
      <c r="Z217" s="74" t="s">
        <v>1066</v>
      </c>
      <c r="AA217" s="74">
        <f>[3]Calculations!AA185</f>
        <v>0</v>
      </c>
      <c r="AB217" s="74">
        <f>[3]Calculations!AM185</f>
        <v>0</v>
      </c>
      <c r="AC217" s="74">
        <f>[3]Calculations!AB185</f>
        <v>0</v>
      </c>
      <c r="AD217" s="74">
        <f>[3]Calculations!AN185</f>
        <v>0</v>
      </c>
      <c r="AE217" s="74">
        <f>[3]Calculations!AC185</f>
        <v>0</v>
      </c>
      <c r="AF217" s="74">
        <f>[3]Calculations!AO185</f>
        <v>0</v>
      </c>
      <c r="AG217" s="74">
        <f>[3]Calculations!AD185</f>
        <v>0</v>
      </c>
      <c r="AH217" s="74">
        <f>[3]Calculations!AP185</f>
        <v>0</v>
      </c>
      <c r="AI217" s="74">
        <f>[3]Calculations!AE185</f>
        <v>0</v>
      </c>
      <c r="AJ217" s="74">
        <f>[3]Calculations!AQ185</f>
        <v>0</v>
      </c>
      <c r="AK217" s="74">
        <f>[3]Calculations!AF185</f>
        <v>0</v>
      </c>
      <c r="AL217" s="74">
        <f>[3]Calculations!AR185</f>
        <v>0</v>
      </c>
      <c r="AM217" s="74">
        <f>[3]Calculations!AG185</f>
        <v>0</v>
      </c>
      <c r="AN217" s="74">
        <f>[3]Calculations!AS185</f>
        <v>0</v>
      </c>
      <c r="AO217" s="74">
        <f>[3]Calculations!AH185</f>
        <v>0</v>
      </c>
      <c r="AP217" s="74">
        <f>[3]Calculations!AT185</f>
        <v>0</v>
      </c>
      <c r="AQ217" s="74">
        <f>[3]Calculations!AI185</f>
        <v>0.32305861000000002</v>
      </c>
      <c r="AR217" s="74">
        <f>[3]Calculations!AU185</f>
        <v>99.999879279017151</v>
      </c>
      <c r="AS217" s="74">
        <f>[3]Calculations!AJ185</f>
        <v>0</v>
      </c>
      <c r="AT217" s="74">
        <f>[3]Calculations!AV185</f>
        <v>0</v>
      </c>
      <c r="AU217" s="74">
        <f>[3]Calculations!AK185</f>
        <v>0</v>
      </c>
      <c r="AV217" s="74">
        <f>[3]Calculations!AW185</f>
        <v>0</v>
      </c>
      <c r="AW217" s="90"/>
      <c r="AX217" s="90"/>
      <c r="AY217" s="91" t="str">
        <f>[3]Calculations!D185</f>
        <v>Land Supply 2018</v>
      </c>
    </row>
    <row r="218" spans="2:51" x14ac:dyDescent="0.25">
      <c r="B218" s="32" t="str">
        <f>[3]Calculations!A186</f>
        <v>HLA2234</v>
      </c>
      <c r="C218" s="30" t="str">
        <f>[3]Calculations!B186</f>
        <v>Unknown</v>
      </c>
      <c r="D218" s="30" t="str">
        <f>[3]Calculations!C186</f>
        <v>Residential</v>
      </c>
      <c r="E218" s="38">
        <f>[3]Calculations!E186</f>
        <v>0.333509</v>
      </c>
      <c r="F218" s="38">
        <f>[3]Calculations!I186</f>
        <v>0.333509</v>
      </c>
      <c r="G218" s="38">
        <f>[3]Calculations!M186</f>
        <v>100</v>
      </c>
      <c r="H218" s="38">
        <f>[3]Calculations!H186</f>
        <v>0</v>
      </c>
      <c r="I218" s="38">
        <f>[3]Calculations!L186</f>
        <v>0</v>
      </c>
      <c r="J218" s="38">
        <f>[3]Calculations!G186</f>
        <v>0</v>
      </c>
      <c r="K218" s="38">
        <f>[3]Calculations!K186</f>
        <v>0</v>
      </c>
      <c r="L218" s="38">
        <f>[3]Calculations!F186</f>
        <v>0</v>
      </c>
      <c r="M218" s="38">
        <f>[3]Calculations!J186</f>
        <v>0</v>
      </c>
      <c r="N218" s="38">
        <f>[3]Calculations!V186</f>
        <v>0</v>
      </c>
      <c r="O218" s="38">
        <f>[3]Calculations!W186</f>
        <v>0</v>
      </c>
      <c r="P218" s="38">
        <f>[3]Calculations!O186</f>
        <v>1.65248864176656E-3</v>
      </c>
      <c r="Q218" s="38">
        <f>[3]Calculations!S186</f>
        <v>0.49548547168638929</v>
      </c>
      <c r="R218" s="38">
        <f>[3]Calculations!Q186</f>
        <v>2.9859480165599999E-6</v>
      </c>
      <c r="S218" s="38">
        <f>[3]Calculations!T186</f>
        <v>8.9531257524084801E-4</v>
      </c>
      <c r="T218" s="38">
        <f>[3]Calculations!R186</f>
        <v>0</v>
      </c>
      <c r="U218" s="38">
        <f>[3]Calculations!U186</f>
        <v>0</v>
      </c>
      <c r="V218" s="38" t="str">
        <f>[3]Calculations!X186</f>
        <v>Not Modelled</v>
      </c>
      <c r="W218" s="38" t="str">
        <f>[3]Calculations!Y186</f>
        <v>N/A</v>
      </c>
      <c r="X218" s="38" t="s">
        <v>1056</v>
      </c>
      <c r="Y218" s="73" t="s">
        <v>105</v>
      </c>
      <c r="Z218" s="74" t="s">
        <v>1066</v>
      </c>
      <c r="AA218" s="74">
        <f>[3]Calculations!AA186</f>
        <v>0</v>
      </c>
      <c r="AB218" s="74">
        <f>[3]Calculations!AM186</f>
        <v>0</v>
      </c>
      <c r="AC218" s="74">
        <f>[3]Calculations!AB186</f>
        <v>0</v>
      </c>
      <c r="AD218" s="74">
        <f>[3]Calculations!AN186</f>
        <v>0</v>
      </c>
      <c r="AE218" s="74">
        <f>[3]Calculations!AC186</f>
        <v>0</v>
      </c>
      <c r="AF218" s="74">
        <f>[3]Calculations!AO186</f>
        <v>0</v>
      </c>
      <c r="AG218" s="74">
        <f>[3]Calculations!AD186</f>
        <v>0</v>
      </c>
      <c r="AH218" s="74">
        <f>[3]Calculations!AP186</f>
        <v>0</v>
      </c>
      <c r="AI218" s="74">
        <f>[3]Calculations!AE186</f>
        <v>0</v>
      </c>
      <c r="AJ218" s="74">
        <f>[3]Calculations!AQ186</f>
        <v>0</v>
      </c>
      <c r="AK218" s="74">
        <f>[3]Calculations!AF186</f>
        <v>0</v>
      </c>
      <c r="AL218" s="74">
        <f>[3]Calculations!AR186</f>
        <v>0</v>
      </c>
      <c r="AM218" s="74">
        <f>[3]Calculations!AG186</f>
        <v>0</v>
      </c>
      <c r="AN218" s="74">
        <f>[3]Calculations!AS186</f>
        <v>0</v>
      </c>
      <c r="AO218" s="74">
        <f>[3]Calculations!AH186</f>
        <v>0</v>
      </c>
      <c r="AP218" s="74">
        <f>[3]Calculations!AT186</f>
        <v>0</v>
      </c>
      <c r="AQ218" s="74">
        <f>[3]Calculations!AI186</f>
        <v>0.33350932499699998</v>
      </c>
      <c r="AR218" s="74">
        <f>[3]Calculations!AU186</f>
        <v>100.00009744774503</v>
      </c>
      <c r="AS218" s="74">
        <f>[3]Calculations!AJ186</f>
        <v>0</v>
      </c>
      <c r="AT218" s="74">
        <f>[3]Calculations!AV186</f>
        <v>0</v>
      </c>
      <c r="AU218" s="74">
        <f>[3]Calculations!AK186</f>
        <v>0</v>
      </c>
      <c r="AV218" s="74">
        <f>[3]Calculations!AW186</f>
        <v>0</v>
      </c>
      <c r="AW218" s="90"/>
      <c r="AX218" s="90"/>
      <c r="AY218" s="91" t="str">
        <f>[3]Calculations!D186</f>
        <v>Land Supply 2018</v>
      </c>
    </row>
    <row r="219" spans="2:51" x14ac:dyDescent="0.25">
      <c r="B219" s="32" t="str">
        <f>[3]Calculations!A187</f>
        <v>HLA2338(1)</v>
      </c>
      <c r="C219" s="30" t="str">
        <f>[3]Calculations!B187</f>
        <v>Unknown</v>
      </c>
      <c r="D219" s="30" t="str">
        <f>[3]Calculations!C187</f>
        <v>Residential</v>
      </c>
      <c r="E219" s="38">
        <f>[3]Calculations!E187</f>
        <v>0.50739999999999996</v>
      </c>
      <c r="F219" s="38">
        <f>[3]Calculations!I187</f>
        <v>0.50739999999999996</v>
      </c>
      <c r="G219" s="38">
        <f>[3]Calculations!M187</f>
        <v>100</v>
      </c>
      <c r="H219" s="38">
        <f>[3]Calculations!H187</f>
        <v>0</v>
      </c>
      <c r="I219" s="38">
        <f>[3]Calculations!L187</f>
        <v>0</v>
      </c>
      <c r="J219" s="38">
        <f>[3]Calculations!G187</f>
        <v>0</v>
      </c>
      <c r="K219" s="38">
        <f>[3]Calculations!K187</f>
        <v>0</v>
      </c>
      <c r="L219" s="38">
        <f>[3]Calculations!F187</f>
        <v>0</v>
      </c>
      <c r="M219" s="38">
        <f>[3]Calculations!J187</f>
        <v>0</v>
      </c>
      <c r="N219" s="38">
        <f>[3]Calculations!V187</f>
        <v>0</v>
      </c>
      <c r="O219" s="38">
        <f>[3]Calculations!W187</f>
        <v>0</v>
      </c>
      <c r="P219" s="38">
        <f>[3]Calculations!O187</f>
        <v>4.8338201812640003E-3</v>
      </c>
      <c r="Q219" s="38">
        <f>[3]Calculations!S187</f>
        <v>0.95266460017027987</v>
      </c>
      <c r="R219" s="38">
        <f>[3]Calculations!Q187</f>
        <v>9.3117651027399995E-4</v>
      </c>
      <c r="S219" s="38">
        <f>[3]Calculations!T187</f>
        <v>0.18351921763381948</v>
      </c>
      <c r="T219" s="38">
        <f>[3]Calculations!R187</f>
        <v>4.0525877575499998E-4</v>
      </c>
      <c r="U219" s="38">
        <f>[3]Calculations!U187</f>
        <v>7.9869683830311386E-2</v>
      </c>
      <c r="V219" s="38">
        <f>[3]Calculations!X187</f>
        <v>0</v>
      </c>
      <c r="W219" s="38">
        <f>[3]Calculations!Y187</f>
        <v>0</v>
      </c>
      <c r="X219" s="38" t="s">
        <v>1056</v>
      </c>
      <c r="Y219" s="73" t="s">
        <v>105</v>
      </c>
      <c r="Z219" s="74" t="s">
        <v>1066</v>
      </c>
      <c r="AA219" s="74">
        <f>[3]Calculations!AA187</f>
        <v>0</v>
      </c>
      <c r="AB219" s="74">
        <f>[3]Calculations!AM187</f>
        <v>0</v>
      </c>
      <c r="AC219" s="74">
        <f>[3]Calculations!AB187</f>
        <v>0</v>
      </c>
      <c r="AD219" s="74">
        <f>[3]Calculations!AN187</f>
        <v>0</v>
      </c>
      <c r="AE219" s="74">
        <f>[3]Calculations!AC187</f>
        <v>0</v>
      </c>
      <c r="AF219" s="74">
        <f>[3]Calculations!AO187</f>
        <v>0</v>
      </c>
      <c r="AG219" s="74">
        <f>[3]Calculations!AD187</f>
        <v>0</v>
      </c>
      <c r="AH219" s="74">
        <f>[3]Calculations!AP187</f>
        <v>0</v>
      </c>
      <c r="AI219" s="74">
        <f>[3]Calculations!AE187</f>
        <v>0</v>
      </c>
      <c r="AJ219" s="74">
        <f>[3]Calculations!AQ187</f>
        <v>0</v>
      </c>
      <c r="AK219" s="74">
        <f>[3]Calculations!AF187</f>
        <v>0</v>
      </c>
      <c r="AL219" s="74">
        <f>[3]Calculations!AR187</f>
        <v>0</v>
      </c>
      <c r="AM219" s="74">
        <f>[3]Calculations!AG187</f>
        <v>0</v>
      </c>
      <c r="AN219" s="74">
        <f>[3]Calculations!AS187</f>
        <v>0</v>
      </c>
      <c r="AO219" s="74">
        <f>[3]Calculations!AH187</f>
        <v>0</v>
      </c>
      <c r="AP219" s="74">
        <f>[3]Calculations!AT187</f>
        <v>0</v>
      </c>
      <c r="AQ219" s="74">
        <f>[3]Calculations!AI187</f>
        <v>0.50740008500300005</v>
      </c>
      <c r="AR219" s="74">
        <f>[3]Calculations!AU187</f>
        <v>100.00001675266064</v>
      </c>
      <c r="AS219" s="74">
        <f>[3]Calculations!AJ187</f>
        <v>0</v>
      </c>
      <c r="AT219" s="74">
        <f>[3]Calculations!AV187</f>
        <v>0</v>
      </c>
      <c r="AU219" s="74">
        <f>[3]Calculations!AK187</f>
        <v>0</v>
      </c>
      <c r="AV219" s="74">
        <f>[3]Calculations!AW187</f>
        <v>0</v>
      </c>
      <c r="AW219" s="90"/>
      <c r="AX219" s="90"/>
      <c r="AY219" s="91" t="str">
        <f>[3]Calculations!D187</f>
        <v>Land Supply 2018</v>
      </c>
    </row>
    <row r="220" spans="2:51" ht="25" x14ac:dyDescent="0.25">
      <c r="B220" s="32" t="str">
        <f>[3]Calculations!A188</f>
        <v>HLA2351</v>
      </c>
      <c r="C220" s="30" t="str">
        <f>[3]Calculations!B188</f>
        <v>Unknown</v>
      </c>
      <c r="D220" s="30" t="str">
        <f>[3]Calculations!C188</f>
        <v>Residential</v>
      </c>
      <c r="E220" s="38">
        <f>[3]Calculations!E188</f>
        <v>0.430261</v>
      </c>
      <c r="F220" s="38">
        <f>[3]Calculations!I188</f>
        <v>0.430261</v>
      </c>
      <c r="G220" s="38">
        <f>[3]Calculations!M188</f>
        <v>100</v>
      </c>
      <c r="H220" s="38">
        <f>[3]Calculations!H188</f>
        <v>0</v>
      </c>
      <c r="I220" s="38">
        <f>[3]Calculations!L188</f>
        <v>0</v>
      </c>
      <c r="J220" s="38">
        <f>[3]Calculations!G188</f>
        <v>0</v>
      </c>
      <c r="K220" s="38">
        <f>[3]Calculations!K188</f>
        <v>0</v>
      </c>
      <c r="L220" s="38">
        <f>[3]Calculations!F188</f>
        <v>0</v>
      </c>
      <c r="M220" s="38">
        <f>[3]Calculations!J188</f>
        <v>0</v>
      </c>
      <c r="N220" s="38">
        <f>[3]Calculations!V188</f>
        <v>0</v>
      </c>
      <c r="O220" s="38">
        <f>[3]Calculations!W188</f>
        <v>0</v>
      </c>
      <c r="P220" s="38">
        <f>[3]Calculations!O188</f>
        <v>0</v>
      </c>
      <c r="Q220" s="38">
        <f>[3]Calculations!S188</f>
        <v>0</v>
      </c>
      <c r="R220" s="38">
        <f>[3]Calculations!Q188</f>
        <v>0</v>
      </c>
      <c r="S220" s="38">
        <f>[3]Calculations!T188</f>
        <v>0</v>
      </c>
      <c r="T220" s="38">
        <f>[3]Calculations!R188</f>
        <v>0</v>
      </c>
      <c r="U220" s="38">
        <f>[3]Calculations!U188</f>
        <v>0</v>
      </c>
      <c r="V220" s="38" t="str">
        <f>[3]Calculations!X188</f>
        <v>Not Modelled</v>
      </c>
      <c r="W220" s="38" t="str">
        <f>[3]Calculations!Y188</f>
        <v>N/A</v>
      </c>
      <c r="X220" s="38" t="s">
        <v>1056</v>
      </c>
      <c r="Y220" s="73" t="s">
        <v>106</v>
      </c>
      <c r="Z220" s="74" t="s">
        <v>1090</v>
      </c>
      <c r="AA220" s="74">
        <f>[3]Calculations!AA188</f>
        <v>0</v>
      </c>
      <c r="AB220" s="74">
        <f>[3]Calculations!AM188</f>
        <v>0</v>
      </c>
      <c r="AC220" s="74">
        <f>[3]Calculations!AB188</f>
        <v>0</v>
      </c>
      <c r="AD220" s="74">
        <f>[3]Calculations!AN188</f>
        <v>0</v>
      </c>
      <c r="AE220" s="74">
        <f>[3]Calculations!AC188</f>
        <v>0</v>
      </c>
      <c r="AF220" s="74">
        <f>[3]Calculations!AO188</f>
        <v>0</v>
      </c>
      <c r="AG220" s="74">
        <f>[3]Calculations!AD188</f>
        <v>0</v>
      </c>
      <c r="AH220" s="74">
        <f>[3]Calculations!AP188</f>
        <v>0</v>
      </c>
      <c r="AI220" s="74">
        <f>[3]Calculations!AE188</f>
        <v>0</v>
      </c>
      <c r="AJ220" s="74">
        <f>[3]Calculations!AQ188</f>
        <v>0</v>
      </c>
      <c r="AK220" s="74">
        <f>[3]Calculations!AF188</f>
        <v>0</v>
      </c>
      <c r="AL220" s="74">
        <f>[3]Calculations!AR188</f>
        <v>0</v>
      </c>
      <c r="AM220" s="74">
        <f>[3]Calculations!AG188</f>
        <v>0</v>
      </c>
      <c r="AN220" s="74">
        <f>[3]Calculations!AS188</f>
        <v>0</v>
      </c>
      <c r="AO220" s="74">
        <f>[3]Calculations!AH188</f>
        <v>0</v>
      </c>
      <c r="AP220" s="74">
        <f>[3]Calculations!AT188</f>
        <v>0</v>
      </c>
      <c r="AQ220" s="74">
        <f>[3]Calculations!AI188</f>
        <v>0.43026115500599998</v>
      </c>
      <c r="AR220" s="74">
        <f>[3]Calculations!AU188</f>
        <v>100.00003602603999</v>
      </c>
      <c r="AS220" s="74">
        <f>[3]Calculations!AJ188</f>
        <v>0</v>
      </c>
      <c r="AT220" s="74">
        <f>[3]Calculations!AV188</f>
        <v>0</v>
      </c>
      <c r="AU220" s="74">
        <f>[3]Calculations!AK188</f>
        <v>0</v>
      </c>
      <c r="AV220" s="74">
        <f>[3]Calculations!AW188</f>
        <v>0</v>
      </c>
      <c r="AW220" s="90"/>
      <c r="AX220" s="90"/>
      <c r="AY220" s="91" t="str">
        <f>[3]Calculations!D188</f>
        <v>Land Supply 2018</v>
      </c>
    </row>
    <row r="221" spans="2:51" x14ac:dyDescent="0.25">
      <c r="B221" s="32" t="str">
        <f>[3]Calculations!A189</f>
        <v>HLA2352</v>
      </c>
      <c r="C221" s="30" t="str">
        <f>[3]Calculations!B189</f>
        <v>Unknown</v>
      </c>
      <c r="D221" s="30" t="str">
        <f>[3]Calculations!C189</f>
        <v>Residential</v>
      </c>
      <c r="E221" s="38">
        <f>[3]Calculations!E189</f>
        <v>0.63058899999999996</v>
      </c>
      <c r="F221" s="38">
        <f>[3]Calculations!I189</f>
        <v>0.63058899999999996</v>
      </c>
      <c r="G221" s="38">
        <f>[3]Calculations!M189</f>
        <v>100</v>
      </c>
      <c r="H221" s="38">
        <f>[3]Calculations!H189</f>
        <v>0</v>
      </c>
      <c r="I221" s="38">
        <f>[3]Calculations!L189</f>
        <v>0</v>
      </c>
      <c r="J221" s="38">
        <f>[3]Calculations!G189</f>
        <v>0</v>
      </c>
      <c r="K221" s="38">
        <f>[3]Calculations!K189</f>
        <v>0</v>
      </c>
      <c r="L221" s="38">
        <f>[3]Calculations!F189</f>
        <v>0</v>
      </c>
      <c r="M221" s="38">
        <f>[3]Calculations!J189</f>
        <v>0</v>
      </c>
      <c r="N221" s="38">
        <f>[3]Calculations!V189</f>
        <v>0</v>
      </c>
      <c r="O221" s="38">
        <f>[3]Calculations!W189</f>
        <v>0</v>
      </c>
      <c r="P221" s="38">
        <f>[3]Calculations!O189</f>
        <v>0.10890240239600001</v>
      </c>
      <c r="Q221" s="38">
        <f>[3]Calculations!S189</f>
        <v>17.269949586180541</v>
      </c>
      <c r="R221" s="38">
        <f>[3]Calculations!Q189</f>
        <v>4.3045013744300004E-2</v>
      </c>
      <c r="S221" s="38">
        <f>[3]Calculations!T189</f>
        <v>6.8261599463834619</v>
      </c>
      <c r="T221" s="38">
        <f>[3]Calculations!R189</f>
        <v>2.2702208241800002E-2</v>
      </c>
      <c r="U221" s="38">
        <f>[3]Calculations!U189</f>
        <v>3.6001592545699346</v>
      </c>
      <c r="V221" s="38" t="str">
        <f>[3]Calculations!X189</f>
        <v>Not Modelled</v>
      </c>
      <c r="W221" s="38" t="str">
        <f>[3]Calculations!Y189</f>
        <v>N/A</v>
      </c>
      <c r="X221" s="38" t="s">
        <v>1056</v>
      </c>
      <c r="Y221" s="73" t="s">
        <v>105</v>
      </c>
      <c r="Z221" s="74" t="s">
        <v>1066</v>
      </c>
      <c r="AA221" s="74">
        <f>[3]Calculations!AA189</f>
        <v>0</v>
      </c>
      <c r="AB221" s="74">
        <f>[3]Calculations!AM189</f>
        <v>0</v>
      </c>
      <c r="AC221" s="74">
        <f>[3]Calculations!AB189</f>
        <v>0</v>
      </c>
      <c r="AD221" s="74">
        <f>[3]Calculations!AN189</f>
        <v>0</v>
      </c>
      <c r="AE221" s="74">
        <f>[3]Calculations!AC189</f>
        <v>0</v>
      </c>
      <c r="AF221" s="74">
        <f>[3]Calculations!AO189</f>
        <v>0</v>
      </c>
      <c r="AG221" s="74">
        <f>[3]Calculations!AD189</f>
        <v>0</v>
      </c>
      <c r="AH221" s="74">
        <f>[3]Calculations!AP189</f>
        <v>0</v>
      </c>
      <c r="AI221" s="74">
        <f>[3]Calculations!AE189</f>
        <v>0</v>
      </c>
      <c r="AJ221" s="74">
        <f>[3]Calculations!AQ189</f>
        <v>0</v>
      </c>
      <c r="AK221" s="74">
        <f>[3]Calculations!AF189</f>
        <v>0</v>
      </c>
      <c r="AL221" s="74">
        <f>[3]Calculations!AR189</f>
        <v>0</v>
      </c>
      <c r="AM221" s="74">
        <f>[3]Calculations!AG189</f>
        <v>0</v>
      </c>
      <c r="AN221" s="74">
        <f>[3]Calculations!AS189</f>
        <v>0</v>
      </c>
      <c r="AO221" s="74">
        <f>[3]Calculations!AH189</f>
        <v>0</v>
      </c>
      <c r="AP221" s="74">
        <f>[3]Calculations!AT189</f>
        <v>0</v>
      </c>
      <c r="AQ221" s="74">
        <f>[3]Calculations!AI189</f>
        <v>0.63058901000000001</v>
      </c>
      <c r="AR221" s="74">
        <f>[3]Calculations!AU189</f>
        <v>100.00000158581899</v>
      </c>
      <c r="AS221" s="74">
        <f>[3]Calculations!AJ189</f>
        <v>0</v>
      </c>
      <c r="AT221" s="74">
        <f>[3]Calculations!AV189</f>
        <v>0</v>
      </c>
      <c r="AU221" s="74">
        <f>[3]Calculations!AK189</f>
        <v>0</v>
      </c>
      <c r="AV221" s="74">
        <f>[3]Calculations!AW189</f>
        <v>0</v>
      </c>
      <c r="AW221" s="90"/>
      <c r="AX221" s="90"/>
      <c r="AY221" s="91" t="str">
        <f>[3]Calculations!D189</f>
        <v>Land Supply 2018</v>
      </c>
    </row>
    <row r="222" spans="2:51" x14ac:dyDescent="0.25">
      <c r="B222" s="32" t="str">
        <f>[3]Calculations!A190</f>
        <v>HLA2353</v>
      </c>
      <c r="C222" s="30" t="str">
        <f>[3]Calculations!B190</f>
        <v>Unknown</v>
      </c>
      <c r="D222" s="30" t="str">
        <f>[3]Calculations!C190</f>
        <v>Residential</v>
      </c>
      <c r="E222" s="38">
        <f>[3]Calculations!E190</f>
        <v>2.49919</v>
      </c>
      <c r="F222" s="38">
        <f>[3]Calculations!I190</f>
        <v>2.49919</v>
      </c>
      <c r="G222" s="38">
        <f>[3]Calculations!M190</f>
        <v>100</v>
      </c>
      <c r="H222" s="38">
        <f>[3]Calculations!H190</f>
        <v>0</v>
      </c>
      <c r="I222" s="38">
        <f>[3]Calculations!L190</f>
        <v>0</v>
      </c>
      <c r="J222" s="38">
        <f>[3]Calculations!G190</f>
        <v>0</v>
      </c>
      <c r="K222" s="38">
        <f>[3]Calculations!K190</f>
        <v>0</v>
      </c>
      <c r="L222" s="38">
        <f>[3]Calculations!F190</f>
        <v>0</v>
      </c>
      <c r="M222" s="38">
        <f>[3]Calculations!J190</f>
        <v>0</v>
      </c>
      <c r="N222" s="38">
        <f>[3]Calculations!V190</f>
        <v>0</v>
      </c>
      <c r="O222" s="38">
        <f>[3]Calculations!W190</f>
        <v>0</v>
      </c>
      <c r="P222" s="38">
        <f>[3]Calculations!O190</f>
        <v>0.25278180470110001</v>
      </c>
      <c r="Q222" s="38">
        <f>[3]Calculations!S190</f>
        <v>10.114549302017855</v>
      </c>
      <c r="R222" s="38">
        <f>[3]Calculations!Q190</f>
        <v>5.6231419560099999E-2</v>
      </c>
      <c r="S222" s="38">
        <f>[3]Calculations!T190</f>
        <v>2.2499857777960059</v>
      </c>
      <c r="T222" s="38">
        <f>[3]Calculations!R190</f>
        <v>0</v>
      </c>
      <c r="U222" s="38">
        <f>[3]Calculations!U190</f>
        <v>0</v>
      </c>
      <c r="V222" s="38" t="str">
        <f>[3]Calculations!X190</f>
        <v>Not Modelled</v>
      </c>
      <c r="W222" s="38" t="str">
        <f>[3]Calculations!Y190</f>
        <v>N/A</v>
      </c>
      <c r="X222" s="38" t="s">
        <v>1056</v>
      </c>
      <c r="Y222" s="73" t="s">
        <v>105</v>
      </c>
      <c r="Z222" s="74" t="s">
        <v>1066</v>
      </c>
      <c r="AA222" s="74">
        <f>[3]Calculations!AA190</f>
        <v>0</v>
      </c>
      <c r="AB222" s="74">
        <f>[3]Calculations!AM190</f>
        <v>0</v>
      </c>
      <c r="AC222" s="74">
        <f>[3]Calculations!AB190</f>
        <v>0</v>
      </c>
      <c r="AD222" s="74">
        <f>[3]Calculations!AN190</f>
        <v>0</v>
      </c>
      <c r="AE222" s="74">
        <f>[3]Calculations!AC190</f>
        <v>0</v>
      </c>
      <c r="AF222" s="74">
        <f>[3]Calculations!AO190</f>
        <v>0</v>
      </c>
      <c r="AG222" s="74">
        <f>[3]Calculations!AD190</f>
        <v>0</v>
      </c>
      <c r="AH222" s="74">
        <f>[3]Calculations!AP190</f>
        <v>0</v>
      </c>
      <c r="AI222" s="74">
        <f>[3]Calculations!AE190</f>
        <v>0</v>
      </c>
      <c r="AJ222" s="74">
        <f>[3]Calculations!AQ190</f>
        <v>0</v>
      </c>
      <c r="AK222" s="74">
        <f>[3]Calculations!AF190</f>
        <v>0</v>
      </c>
      <c r="AL222" s="74">
        <f>[3]Calculations!AR190</f>
        <v>0</v>
      </c>
      <c r="AM222" s="74">
        <f>[3]Calculations!AG190</f>
        <v>0</v>
      </c>
      <c r="AN222" s="74">
        <f>[3]Calculations!AS190</f>
        <v>0</v>
      </c>
      <c r="AO222" s="74">
        <f>[3]Calculations!AH190</f>
        <v>0</v>
      </c>
      <c r="AP222" s="74">
        <f>[3]Calculations!AT190</f>
        <v>0</v>
      </c>
      <c r="AQ222" s="74">
        <f>[3]Calculations!AI190</f>
        <v>2.4991855200100002</v>
      </c>
      <c r="AR222" s="74">
        <f>[3]Calculations!AU190</f>
        <v>99.999820742320523</v>
      </c>
      <c r="AS222" s="74">
        <f>[3]Calculations!AJ190</f>
        <v>0</v>
      </c>
      <c r="AT222" s="74">
        <f>[3]Calculations!AV190</f>
        <v>0</v>
      </c>
      <c r="AU222" s="74">
        <f>[3]Calculations!AK190</f>
        <v>0</v>
      </c>
      <c r="AV222" s="74">
        <f>[3]Calculations!AW190</f>
        <v>0</v>
      </c>
      <c r="AW222" s="90"/>
      <c r="AX222" s="90"/>
      <c r="AY222" s="91" t="str">
        <f>[3]Calculations!D190</f>
        <v>Land Supply 2018</v>
      </c>
    </row>
    <row r="223" spans="2:51" ht="25" x14ac:dyDescent="0.25">
      <c r="B223" s="32" t="str">
        <f>[3]Calculations!A191</f>
        <v>HLA2368</v>
      </c>
      <c r="C223" s="30" t="str">
        <f>[3]Calculations!B191</f>
        <v>Unknown</v>
      </c>
      <c r="D223" s="30" t="str">
        <f>[3]Calculations!C191</f>
        <v>Residential</v>
      </c>
      <c r="E223" s="38">
        <f>[3]Calculations!E191</f>
        <v>0.54385399999999995</v>
      </c>
      <c r="F223" s="38">
        <f>[3]Calculations!I191</f>
        <v>0.54385399999999995</v>
      </c>
      <c r="G223" s="38">
        <f>[3]Calculations!M191</f>
        <v>100</v>
      </c>
      <c r="H223" s="38">
        <f>[3]Calculations!H191</f>
        <v>0</v>
      </c>
      <c r="I223" s="38">
        <f>[3]Calculations!L191</f>
        <v>0</v>
      </c>
      <c r="J223" s="38">
        <f>[3]Calculations!G191</f>
        <v>0</v>
      </c>
      <c r="K223" s="38">
        <f>[3]Calculations!K191</f>
        <v>0</v>
      </c>
      <c r="L223" s="38">
        <f>[3]Calculations!F191</f>
        <v>0</v>
      </c>
      <c r="M223" s="38">
        <f>[3]Calculations!J191</f>
        <v>0</v>
      </c>
      <c r="N223" s="38">
        <f>[3]Calculations!V191</f>
        <v>0</v>
      </c>
      <c r="O223" s="38">
        <f>[3]Calculations!W191</f>
        <v>0</v>
      </c>
      <c r="P223" s="38">
        <f>[3]Calculations!O191</f>
        <v>0</v>
      </c>
      <c r="Q223" s="38">
        <f>[3]Calculations!S191</f>
        <v>0</v>
      </c>
      <c r="R223" s="38">
        <f>[3]Calculations!Q191</f>
        <v>0</v>
      </c>
      <c r="S223" s="38">
        <f>[3]Calculations!T191</f>
        <v>0</v>
      </c>
      <c r="T223" s="38">
        <f>[3]Calculations!R191</f>
        <v>0</v>
      </c>
      <c r="U223" s="38">
        <f>[3]Calculations!U191</f>
        <v>0</v>
      </c>
      <c r="V223" s="38" t="str">
        <f>[3]Calculations!X191</f>
        <v>Not Modelled</v>
      </c>
      <c r="W223" s="38" t="str">
        <f>[3]Calculations!Y191</f>
        <v>N/A</v>
      </c>
      <c r="X223" s="38" t="s">
        <v>1056</v>
      </c>
      <c r="Y223" s="73" t="s">
        <v>106</v>
      </c>
      <c r="Z223" s="74" t="s">
        <v>1090</v>
      </c>
      <c r="AA223" s="74">
        <f>[3]Calculations!AA191</f>
        <v>0</v>
      </c>
      <c r="AB223" s="74">
        <f>[3]Calculations!AM191</f>
        <v>0</v>
      </c>
      <c r="AC223" s="74">
        <f>[3]Calculations!AB191</f>
        <v>0</v>
      </c>
      <c r="AD223" s="74">
        <f>[3]Calculations!AN191</f>
        <v>0</v>
      </c>
      <c r="AE223" s="74">
        <f>[3]Calculations!AC191</f>
        <v>0</v>
      </c>
      <c r="AF223" s="74">
        <f>[3]Calculations!AO191</f>
        <v>0</v>
      </c>
      <c r="AG223" s="74">
        <f>[3]Calculations!AD191</f>
        <v>0</v>
      </c>
      <c r="AH223" s="74">
        <f>[3]Calculations!AP191</f>
        <v>0</v>
      </c>
      <c r="AI223" s="74">
        <f>[3]Calculations!AE191</f>
        <v>0</v>
      </c>
      <c r="AJ223" s="74">
        <f>[3]Calculations!AQ191</f>
        <v>0</v>
      </c>
      <c r="AK223" s="74">
        <f>[3]Calculations!AF191</f>
        <v>0</v>
      </c>
      <c r="AL223" s="74">
        <f>[3]Calculations!AR191</f>
        <v>0</v>
      </c>
      <c r="AM223" s="74">
        <f>[3]Calculations!AG191</f>
        <v>0</v>
      </c>
      <c r="AN223" s="74">
        <f>[3]Calculations!AS191</f>
        <v>0</v>
      </c>
      <c r="AO223" s="74">
        <f>[3]Calculations!AH191</f>
        <v>0.114311558525</v>
      </c>
      <c r="AP223" s="74">
        <f>[3]Calculations!AT191</f>
        <v>21.018795214340617</v>
      </c>
      <c r="AQ223" s="74">
        <f>[3]Calculations!AI191</f>
        <v>0</v>
      </c>
      <c r="AR223" s="74">
        <f>[3]Calculations!AU191</f>
        <v>0</v>
      </c>
      <c r="AS223" s="74">
        <f>[3]Calculations!AJ191</f>
        <v>0</v>
      </c>
      <c r="AT223" s="74">
        <f>[3]Calculations!AV191</f>
        <v>0</v>
      </c>
      <c r="AU223" s="74">
        <f>[3]Calculations!AK191</f>
        <v>0</v>
      </c>
      <c r="AV223" s="74">
        <f>[3]Calculations!AW191</f>
        <v>0</v>
      </c>
      <c r="AW223" s="90"/>
      <c r="AX223" s="90"/>
      <c r="AY223" s="91" t="str">
        <f>[3]Calculations!D191</f>
        <v>Land Supply 2018</v>
      </c>
    </row>
    <row r="224" spans="2:51" x14ac:dyDescent="0.25">
      <c r="B224" s="32" t="str">
        <f>[3]Calculations!A192</f>
        <v>HLA2377</v>
      </c>
      <c r="C224" s="30" t="str">
        <f>[3]Calculations!B192</f>
        <v>Unknown</v>
      </c>
      <c r="D224" s="30" t="str">
        <f>[3]Calculations!C192</f>
        <v>Residential</v>
      </c>
      <c r="E224" s="38">
        <f>[3]Calculations!E192</f>
        <v>0.123941</v>
      </c>
      <c r="F224" s="38">
        <f>[3]Calculations!I192</f>
        <v>0.123941</v>
      </c>
      <c r="G224" s="38">
        <f>[3]Calculations!M192</f>
        <v>100</v>
      </c>
      <c r="H224" s="38">
        <f>[3]Calculations!H192</f>
        <v>0</v>
      </c>
      <c r="I224" s="38">
        <f>[3]Calculations!L192</f>
        <v>0</v>
      </c>
      <c r="J224" s="38">
        <f>[3]Calculations!G192</f>
        <v>0</v>
      </c>
      <c r="K224" s="38">
        <f>[3]Calculations!K192</f>
        <v>0</v>
      </c>
      <c r="L224" s="38">
        <f>[3]Calculations!F192</f>
        <v>0</v>
      </c>
      <c r="M224" s="38">
        <f>[3]Calculations!J192</f>
        <v>0</v>
      </c>
      <c r="N224" s="38">
        <f>[3]Calculations!V192</f>
        <v>0</v>
      </c>
      <c r="O224" s="38">
        <f>[3]Calculations!W192</f>
        <v>0</v>
      </c>
      <c r="P224" s="38">
        <f>[3]Calculations!O192</f>
        <v>1.801756540502E-3</v>
      </c>
      <c r="Q224" s="38">
        <f>[3]Calculations!S192</f>
        <v>1.4537211580526219</v>
      </c>
      <c r="R224" s="38">
        <f>[3]Calculations!Q192</f>
        <v>6.1157399992200004E-4</v>
      </c>
      <c r="S224" s="38">
        <f>[3]Calculations!T192</f>
        <v>0.49343962040164274</v>
      </c>
      <c r="T224" s="38">
        <f>[3]Calculations!R192</f>
        <v>0</v>
      </c>
      <c r="U224" s="38">
        <f>[3]Calculations!U192</f>
        <v>0</v>
      </c>
      <c r="V224" s="38" t="str">
        <f>[3]Calculations!X192</f>
        <v>Not Modelled</v>
      </c>
      <c r="W224" s="38" t="str">
        <f>[3]Calculations!Y192</f>
        <v>N/A</v>
      </c>
      <c r="X224" s="38" t="s">
        <v>1056</v>
      </c>
      <c r="Y224" s="73" t="s">
        <v>105</v>
      </c>
      <c r="Z224" s="74" t="s">
        <v>1066</v>
      </c>
      <c r="AA224" s="74">
        <f>[3]Calculations!AA192</f>
        <v>0</v>
      </c>
      <c r="AB224" s="74">
        <f>[3]Calculations!AM192</f>
        <v>0</v>
      </c>
      <c r="AC224" s="74">
        <f>[3]Calculations!AB192</f>
        <v>0</v>
      </c>
      <c r="AD224" s="74">
        <f>[3]Calculations!AN192</f>
        <v>0</v>
      </c>
      <c r="AE224" s="74">
        <f>[3]Calculations!AC192</f>
        <v>0</v>
      </c>
      <c r="AF224" s="74">
        <f>[3]Calculations!AO192</f>
        <v>0</v>
      </c>
      <c r="AG224" s="74">
        <f>[3]Calculations!AD192</f>
        <v>0</v>
      </c>
      <c r="AH224" s="74">
        <f>[3]Calculations!AP192</f>
        <v>0</v>
      </c>
      <c r="AI224" s="74">
        <f>[3]Calculations!AE192</f>
        <v>0</v>
      </c>
      <c r="AJ224" s="74">
        <f>[3]Calculations!AQ192</f>
        <v>0</v>
      </c>
      <c r="AK224" s="74">
        <f>[3]Calculations!AF192</f>
        <v>0</v>
      </c>
      <c r="AL224" s="74">
        <f>[3]Calculations!AR192</f>
        <v>0</v>
      </c>
      <c r="AM224" s="74">
        <f>[3]Calculations!AG192</f>
        <v>0</v>
      </c>
      <c r="AN224" s="74">
        <f>[3]Calculations!AS192</f>
        <v>0</v>
      </c>
      <c r="AO224" s="74">
        <f>[3]Calculations!AH192</f>
        <v>0</v>
      </c>
      <c r="AP224" s="74">
        <f>[3]Calculations!AT192</f>
        <v>0</v>
      </c>
      <c r="AQ224" s="74">
        <f>[3]Calculations!AI192</f>
        <v>0.12394119499800001</v>
      </c>
      <c r="AR224" s="74">
        <f>[3]Calculations!AU192</f>
        <v>100.00015733131087</v>
      </c>
      <c r="AS224" s="74">
        <f>[3]Calculations!AJ192</f>
        <v>0</v>
      </c>
      <c r="AT224" s="74">
        <f>[3]Calculations!AV192</f>
        <v>0</v>
      </c>
      <c r="AU224" s="74">
        <f>[3]Calculations!AK192</f>
        <v>0</v>
      </c>
      <c r="AV224" s="74">
        <f>[3]Calculations!AW192</f>
        <v>0</v>
      </c>
      <c r="AW224" s="90"/>
      <c r="AX224" s="90"/>
      <c r="AY224" s="91" t="str">
        <f>[3]Calculations!D192</f>
        <v>Land Supply 2018</v>
      </c>
    </row>
    <row r="225" spans="2:51" ht="25" x14ac:dyDescent="0.25">
      <c r="B225" s="32" t="str">
        <f>[3]Calculations!A193</f>
        <v>HLA2400(1)</v>
      </c>
      <c r="C225" s="30" t="str">
        <f>[3]Calculations!B193</f>
        <v>Unknown</v>
      </c>
      <c r="D225" s="30" t="str">
        <f>[3]Calculations!C193</f>
        <v>Residential</v>
      </c>
      <c r="E225" s="38">
        <f>[3]Calculations!E193</f>
        <v>3.4742799999999997E-2</v>
      </c>
      <c r="F225" s="38">
        <f>[3]Calculations!I193</f>
        <v>3.4742799999999997E-2</v>
      </c>
      <c r="G225" s="38">
        <f>[3]Calculations!M193</f>
        <v>100</v>
      </c>
      <c r="H225" s="38">
        <f>[3]Calculations!H193</f>
        <v>0</v>
      </c>
      <c r="I225" s="38">
        <f>[3]Calculations!L193</f>
        <v>0</v>
      </c>
      <c r="J225" s="38">
        <f>[3]Calculations!G193</f>
        <v>0</v>
      </c>
      <c r="K225" s="38">
        <f>[3]Calculations!K193</f>
        <v>0</v>
      </c>
      <c r="L225" s="38">
        <f>[3]Calculations!F193</f>
        <v>0</v>
      </c>
      <c r="M225" s="38">
        <f>[3]Calculations!J193</f>
        <v>0</v>
      </c>
      <c r="N225" s="38">
        <f>[3]Calculations!V193</f>
        <v>0</v>
      </c>
      <c r="O225" s="38">
        <f>[3]Calculations!W193</f>
        <v>0</v>
      </c>
      <c r="P225" s="38">
        <f>[3]Calculations!O193</f>
        <v>0</v>
      </c>
      <c r="Q225" s="38">
        <f>[3]Calculations!S193</f>
        <v>0</v>
      </c>
      <c r="R225" s="38">
        <f>[3]Calculations!Q193</f>
        <v>0</v>
      </c>
      <c r="S225" s="38">
        <f>[3]Calculations!T193</f>
        <v>0</v>
      </c>
      <c r="T225" s="38">
        <f>[3]Calculations!R193</f>
        <v>0</v>
      </c>
      <c r="U225" s="38">
        <f>[3]Calculations!U193</f>
        <v>0</v>
      </c>
      <c r="V225" s="38" t="str">
        <f>[3]Calculations!X193</f>
        <v>Not Modelled</v>
      </c>
      <c r="W225" s="38" t="str">
        <f>[3]Calculations!Y193</f>
        <v>N/A</v>
      </c>
      <c r="X225" s="38" t="s">
        <v>1056</v>
      </c>
      <c r="Y225" s="73" t="s">
        <v>106</v>
      </c>
      <c r="Z225" s="74" t="s">
        <v>1090</v>
      </c>
      <c r="AA225" s="74">
        <f>[3]Calculations!AA193</f>
        <v>0</v>
      </c>
      <c r="AB225" s="74">
        <f>[3]Calculations!AM193</f>
        <v>0</v>
      </c>
      <c r="AC225" s="74">
        <f>[3]Calculations!AB193</f>
        <v>0</v>
      </c>
      <c r="AD225" s="74">
        <f>[3]Calculations!AN193</f>
        <v>0</v>
      </c>
      <c r="AE225" s="74">
        <f>[3]Calculations!AC193</f>
        <v>0</v>
      </c>
      <c r="AF225" s="74">
        <f>[3]Calculations!AO193</f>
        <v>0</v>
      </c>
      <c r="AG225" s="74">
        <f>[3]Calculations!AD193</f>
        <v>0</v>
      </c>
      <c r="AH225" s="74">
        <f>[3]Calculations!AP193</f>
        <v>0</v>
      </c>
      <c r="AI225" s="74">
        <f>[3]Calculations!AE193</f>
        <v>0</v>
      </c>
      <c r="AJ225" s="74">
        <f>[3]Calculations!AQ193</f>
        <v>0</v>
      </c>
      <c r="AK225" s="74">
        <f>[3]Calculations!AF193</f>
        <v>0</v>
      </c>
      <c r="AL225" s="74">
        <f>[3]Calculations!AR193</f>
        <v>0</v>
      </c>
      <c r="AM225" s="74">
        <f>[3]Calculations!AG193</f>
        <v>0</v>
      </c>
      <c r="AN225" s="74">
        <f>[3]Calculations!AS193</f>
        <v>0</v>
      </c>
      <c r="AO225" s="74">
        <f>[3]Calculations!AH193</f>
        <v>0</v>
      </c>
      <c r="AP225" s="74">
        <f>[3]Calculations!AT193</f>
        <v>0</v>
      </c>
      <c r="AQ225" s="74">
        <f>[3]Calculations!AI193</f>
        <v>3.4742819998000003E-2</v>
      </c>
      <c r="AR225" s="74">
        <f>[3]Calculations!AU193</f>
        <v>100.00005756012757</v>
      </c>
      <c r="AS225" s="74">
        <f>[3]Calculations!AJ193</f>
        <v>0</v>
      </c>
      <c r="AT225" s="74">
        <f>[3]Calculations!AV193</f>
        <v>0</v>
      </c>
      <c r="AU225" s="74">
        <f>[3]Calculations!AK193</f>
        <v>0</v>
      </c>
      <c r="AV225" s="74">
        <f>[3]Calculations!AW193</f>
        <v>0</v>
      </c>
      <c r="AW225" s="90"/>
      <c r="AX225" s="90"/>
      <c r="AY225" s="91" t="str">
        <f>[3]Calculations!D193</f>
        <v>Land Supply 2018</v>
      </c>
    </row>
    <row r="226" spans="2:51" x14ac:dyDescent="0.25">
      <c r="B226" s="32" t="str">
        <f>[3]Calculations!A194</f>
        <v>HLA2409</v>
      </c>
      <c r="C226" s="30" t="str">
        <f>[3]Calculations!B194</f>
        <v>Unknown</v>
      </c>
      <c r="D226" s="30" t="str">
        <f>[3]Calculations!C194</f>
        <v>Residential</v>
      </c>
      <c r="E226" s="38">
        <f>[3]Calculations!E194</f>
        <v>0.60492800000000002</v>
      </c>
      <c r="F226" s="38">
        <f>[3]Calculations!I194</f>
        <v>0.60492800000000002</v>
      </c>
      <c r="G226" s="38">
        <f>[3]Calculations!M194</f>
        <v>100</v>
      </c>
      <c r="H226" s="38">
        <f>[3]Calculations!H194</f>
        <v>0</v>
      </c>
      <c r="I226" s="38">
        <f>[3]Calculations!L194</f>
        <v>0</v>
      </c>
      <c r="J226" s="38">
        <f>[3]Calculations!G194</f>
        <v>0</v>
      </c>
      <c r="K226" s="38">
        <f>[3]Calculations!K194</f>
        <v>0</v>
      </c>
      <c r="L226" s="38">
        <f>[3]Calculations!F194</f>
        <v>0</v>
      </c>
      <c r="M226" s="38">
        <f>[3]Calculations!J194</f>
        <v>0</v>
      </c>
      <c r="N226" s="38">
        <f>[3]Calculations!V194</f>
        <v>0</v>
      </c>
      <c r="O226" s="38">
        <f>[3]Calculations!W194</f>
        <v>0</v>
      </c>
      <c r="P226" s="38">
        <f>[3]Calculations!O194</f>
        <v>0.13703358301989998</v>
      </c>
      <c r="Q226" s="38">
        <f>[3]Calculations!S194</f>
        <v>22.652874890879573</v>
      </c>
      <c r="R226" s="38">
        <f>[3]Calculations!Q194</f>
        <v>5.40959582178E-2</v>
      </c>
      <c r="S226" s="38">
        <f>[3]Calculations!T194</f>
        <v>8.94254493390949</v>
      </c>
      <c r="T226" s="38">
        <f>[3]Calculations!R194</f>
        <v>2.6347617828500002E-2</v>
      </c>
      <c r="U226" s="38">
        <f>[3]Calculations!U194</f>
        <v>4.3554964935496461</v>
      </c>
      <c r="V226" s="38" t="str">
        <f>[3]Calculations!X194</f>
        <v>Not Modelled</v>
      </c>
      <c r="W226" s="38" t="str">
        <f>[3]Calculations!Y194</f>
        <v>N/A</v>
      </c>
      <c r="X226" s="38" t="s">
        <v>1056</v>
      </c>
      <c r="Y226" s="73" t="s">
        <v>105</v>
      </c>
      <c r="Z226" s="74" t="s">
        <v>1066</v>
      </c>
      <c r="AA226" s="74">
        <f>[3]Calculations!AA194</f>
        <v>0</v>
      </c>
      <c r="AB226" s="74">
        <f>[3]Calculations!AM194</f>
        <v>0</v>
      </c>
      <c r="AC226" s="74">
        <f>[3]Calculations!AB194</f>
        <v>0</v>
      </c>
      <c r="AD226" s="74">
        <f>[3]Calculations!AN194</f>
        <v>0</v>
      </c>
      <c r="AE226" s="74">
        <f>[3]Calculations!AC194</f>
        <v>0</v>
      </c>
      <c r="AF226" s="74">
        <f>[3]Calculations!AO194</f>
        <v>0</v>
      </c>
      <c r="AG226" s="74">
        <f>[3]Calculations!AD194</f>
        <v>0</v>
      </c>
      <c r="AH226" s="74">
        <f>[3]Calculations!AP194</f>
        <v>0</v>
      </c>
      <c r="AI226" s="74">
        <f>[3]Calculations!AE194</f>
        <v>0</v>
      </c>
      <c r="AJ226" s="74">
        <f>[3]Calculations!AQ194</f>
        <v>0</v>
      </c>
      <c r="AK226" s="74">
        <f>[3]Calculations!AF194</f>
        <v>0</v>
      </c>
      <c r="AL226" s="74">
        <f>[3]Calculations!AR194</f>
        <v>0</v>
      </c>
      <c r="AM226" s="74">
        <f>[3]Calculations!AG194</f>
        <v>1.3352000005500001E-4</v>
      </c>
      <c r="AN226" s="74">
        <f>[3]Calculations!AS194</f>
        <v>2.2072048252849925E-2</v>
      </c>
      <c r="AO226" s="74">
        <f>[3]Calculations!AH194</f>
        <v>0</v>
      </c>
      <c r="AP226" s="74">
        <f>[3]Calculations!AT194</f>
        <v>0</v>
      </c>
      <c r="AQ226" s="74">
        <f>[3]Calculations!AI194</f>
        <v>0.60492775000300003</v>
      </c>
      <c r="AR226" s="74">
        <f>[3]Calculations!AU194</f>
        <v>99.999958673263606</v>
      </c>
      <c r="AS226" s="74">
        <f>[3]Calculations!AJ194</f>
        <v>0</v>
      </c>
      <c r="AT226" s="74">
        <f>[3]Calculations!AV194</f>
        <v>0</v>
      </c>
      <c r="AU226" s="74">
        <f>[3]Calculations!AK194</f>
        <v>0</v>
      </c>
      <c r="AV226" s="74">
        <f>[3]Calculations!AW194</f>
        <v>0</v>
      </c>
      <c r="AW226" s="90"/>
      <c r="AX226" s="90"/>
      <c r="AY226" s="91" t="str">
        <f>[3]Calculations!D194</f>
        <v>Land Supply 2018</v>
      </c>
    </row>
    <row r="227" spans="2:51" x14ac:dyDescent="0.25">
      <c r="B227" s="32" t="str">
        <f>[3]Calculations!A195</f>
        <v>HLA2419</v>
      </c>
      <c r="C227" s="30" t="str">
        <f>[3]Calculations!B195</f>
        <v>Unknown</v>
      </c>
      <c r="D227" s="30" t="str">
        <f>[3]Calculations!C195</f>
        <v>Residential</v>
      </c>
      <c r="E227" s="38">
        <f>[3]Calculations!E195</f>
        <v>4.5860400000000003E-2</v>
      </c>
      <c r="F227" s="38">
        <f>[3]Calculations!I195</f>
        <v>4.5860400000000003E-2</v>
      </c>
      <c r="G227" s="38">
        <f>[3]Calculations!M195</f>
        <v>100</v>
      </c>
      <c r="H227" s="38">
        <f>[3]Calculations!H195</f>
        <v>0</v>
      </c>
      <c r="I227" s="38">
        <f>[3]Calculations!L195</f>
        <v>0</v>
      </c>
      <c r="J227" s="38">
        <f>[3]Calculations!G195</f>
        <v>0</v>
      </c>
      <c r="K227" s="38">
        <f>[3]Calculations!K195</f>
        <v>0</v>
      </c>
      <c r="L227" s="38">
        <f>[3]Calculations!F195</f>
        <v>0</v>
      </c>
      <c r="M227" s="38">
        <f>[3]Calculations!J195</f>
        <v>0</v>
      </c>
      <c r="N227" s="38">
        <f>[3]Calculations!V195</f>
        <v>0</v>
      </c>
      <c r="O227" s="38">
        <f>[3]Calculations!W195</f>
        <v>0</v>
      </c>
      <c r="P227" s="38">
        <f>[3]Calculations!O195</f>
        <v>9.5549219002300009E-3</v>
      </c>
      <c r="Q227" s="38">
        <f>[3]Calculations!S195</f>
        <v>20.834798432264002</v>
      </c>
      <c r="R227" s="38">
        <f>[3]Calculations!Q195</f>
        <v>0</v>
      </c>
      <c r="S227" s="38">
        <f>[3]Calculations!T195</f>
        <v>0</v>
      </c>
      <c r="T227" s="38">
        <f>[3]Calculations!R195</f>
        <v>0</v>
      </c>
      <c r="U227" s="38">
        <f>[3]Calculations!U195</f>
        <v>0</v>
      </c>
      <c r="V227" s="38" t="str">
        <f>[3]Calculations!X195</f>
        <v>Not Modelled</v>
      </c>
      <c r="W227" s="38" t="str">
        <f>[3]Calculations!Y195</f>
        <v>N/A</v>
      </c>
      <c r="X227" s="38" t="s">
        <v>1056</v>
      </c>
      <c r="Y227" s="73" t="s">
        <v>105</v>
      </c>
      <c r="Z227" s="74" t="s">
        <v>1066</v>
      </c>
      <c r="AA227" s="74">
        <f>[3]Calculations!AA195</f>
        <v>0</v>
      </c>
      <c r="AB227" s="74">
        <f>[3]Calculations!AM195</f>
        <v>0</v>
      </c>
      <c r="AC227" s="74">
        <f>[3]Calculations!AB195</f>
        <v>0</v>
      </c>
      <c r="AD227" s="74">
        <f>[3]Calculations!AN195</f>
        <v>0</v>
      </c>
      <c r="AE227" s="74">
        <f>[3]Calculations!AC195</f>
        <v>0</v>
      </c>
      <c r="AF227" s="74">
        <f>[3]Calculations!AO195</f>
        <v>0</v>
      </c>
      <c r="AG227" s="74">
        <f>[3]Calculations!AD195</f>
        <v>0</v>
      </c>
      <c r="AH227" s="74">
        <f>[3]Calculations!AP195</f>
        <v>0</v>
      </c>
      <c r="AI227" s="74">
        <f>[3]Calculations!AE195</f>
        <v>0</v>
      </c>
      <c r="AJ227" s="74">
        <f>[3]Calculations!AQ195</f>
        <v>0</v>
      </c>
      <c r="AK227" s="74">
        <f>[3]Calculations!AF195</f>
        <v>0</v>
      </c>
      <c r="AL227" s="74">
        <f>[3]Calculations!AR195</f>
        <v>0</v>
      </c>
      <c r="AM227" s="74">
        <f>[3]Calculations!AG195</f>
        <v>0</v>
      </c>
      <c r="AN227" s="74">
        <f>[3]Calculations!AS195</f>
        <v>0</v>
      </c>
      <c r="AO227" s="74">
        <f>[3]Calculations!AH195</f>
        <v>0</v>
      </c>
      <c r="AP227" s="74">
        <f>[3]Calculations!AT195</f>
        <v>0</v>
      </c>
      <c r="AQ227" s="74">
        <f>[3]Calculations!AI195</f>
        <v>4.5860385001099999E-2</v>
      </c>
      <c r="AR227" s="74">
        <f>[3]Calculations!AU195</f>
        <v>99.999967294441376</v>
      </c>
      <c r="AS227" s="74">
        <f>[3]Calculations!AJ195</f>
        <v>0</v>
      </c>
      <c r="AT227" s="74">
        <f>[3]Calculations!AV195</f>
        <v>0</v>
      </c>
      <c r="AU227" s="74">
        <f>[3]Calculations!AK195</f>
        <v>0</v>
      </c>
      <c r="AV227" s="74">
        <f>[3]Calculations!AW195</f>
        <v>0</v>
      </c>
      <c r="AW227" s="90"/>
      <c r="AX227" s="90"/>
      <c r="AY227" s="91" t="str">
        <f>[3]Calculations!D195</f>
        <v>Land Supply 2018</v>
      </c>
    </row>
    <row r="228" spans="2:51" ht="25" x14ac:dyDescent="0.25">
      <c r="B228" s="32" t="str">
        <f>[3]Calculations!A196</f>
        <v>HLA2443</v>
      </c>
      <c r="C228" s="30" t="str">
        <f>[3]Calculations!B196</f>
        <v>Unknown</v>
      </c>
      <c r="D228" s="30" t="str">
        <f>[3]Calculations!C196</f>
        <v>Residential</v>
      </c>
      <c r="E228" s="38">
        <f>[3]Calculations!E196</f>
        <v>5.1060599999999998E-2</v>
      </c>
      <c r="F228" s="38">
        <f>[3]Calculations!I196</f>
        <v>5.1060599999999998E-2</v>
      </c>
      <c r="G228" s="38">
        <f>[3]Calculations!M196</f>
        <v>100</v>
      </c>
      <c r="H228" s="38">
        <f>[3]Calculations!H196</f>
        <v>0</v>
      </c>
      <c r="I228" s="38">
        <f>[3]Calculations!L196</f>
        <v>0</v>
      </c>
      <c r="J228" s="38">
        <f>[3]Calculations!G196</f>
        <v>0</v>
      </c>
      <c r="K228" s="38">
        <f>[3]Calculations!K196</f>
        <v>0</v>
      </c>
      <c r="L228" s="38">
        <f>[3]Calculations!F196</f>
        <v>0</v>
      </c>
      <c r="M228" s="38">
        <f>[3]Calculations!J196</f>
        <v>0</v>
      </c>
      <c r="N228" s="38">
        <f>[3]Calculations!V196</f>
        <v>0</v>
      </c>
      <c r="O228" s="38">
        <f>[3]Calculations!W196</f>
        <v>0</v>
      </c>
      <c r="P228" s="38">
        <f>[3]Calculations!O196</f>
        <v>0</v>
      </c>
      <c r="Q228" s="38">
        <f>[3]Calculations!S196</f>
        <v>0</v>
      </c>
      <c r="R228" s="38">
        <f>[3]Calculations!Q196</f>
        <v>0</v>
      </c>
      <c r="S228" s="38">
        <f>[3]Calculations!T196</f>
        <v>0</v>
      </c>
      <c r="T228" s="38">
        <f>[3]Calculations!R196</f>
        <v>0</v>
      </c>
      <c r="U228" s="38">
        <f>[3]Calculations!U196</f>
        <v>0</v>
      </c>
      <c r="V228" s="38" t="str">
        <f>[3]Calculations!X196</f>
        <v>Not Modelled</v>
      </c>
      <c r="W228" s="38" t="str">
        <f>[3]Calculations!Y196</f>
        <v>N/A</v>
      </c>
      <c r="X228" s="38" t="s">
        <v>1056</v>
      </c>
      <c r="Y228" s="73" t="s">
        <v>106</v>
      </c>
      <c r="Z228" s="74" t="s">
        <v>1090</v>
      </c>
      <c r="AA228" s="74">
        <f>[3]Calculations!AA196</f>
        <v>0</v>
      </c>
      <c r="AB228" s="74">
        <f>[3]Calculations!AM196</f>
        <v>0</v>
      </c>
      <c r="AC228" s="74">
        <f>[3]Calculations!AB196</f>
        <v>0</v>
      </c>
      <c r="AD228" s="74">
        <f>[3]Calculations!AN196</f>
        <v>0</v>
      </c>
      <c r="AE228" s="74">
        <f>[3]Calculations!AC196</f>
        <v>0</v>
      </c>
      <c r="AF228" s="74">
        <f>[3]Calculations!AO196</f>
        <v>0</v>
      </c>
      <c r="AG228" s="74">
        <f>[3]Calculations!AD196</f>
        <v>0</v>
      </c>
      <c r="AH228" s="74">
        <f>[3]Calculations!AP196</f>
        <v>0</v>
      </c>
      <c r="AI228" s="74">
        <f>[3]Calculations!AE196</f>
        <v>0</v>
      </c>
      <c r="AJ228" s="74">
        <f>[3]Calculations!AQ196</f>
        <v>0</v>
      </c>
      <c r="AK228" s="74">
        <f>[3]Calculations!AF196</f>
        <v>0</v>
      </c>
      <c r="AL228" s="74">
        <f>[3]Calculations!AR196</f>
        <v>0</v>
      </c>
      <c r="AM228" s="74">
        <f>[3]Calculations!AG196</f>
        <v>0</v>
      </c>
      <c r="AN228" s="74">
        <f>[3]Calculations!AS196</f>
        <v>0</v>
      </c>
      <c r="AO228" s="74">
        <f>[3]Calculations!AH196</f>
        <v>0</v>
      </c>
      <c r="AP228" s="74">
        <f>[3]Calculations!AT196</f>
        <v>0</v>
      </c>
      <c r="AQ228" s="74">
        <f>[3]Calculations!AI196</f>
        <v>5.10605799985E-2</v>
      </c>
      <c r="AR228" s="74">
        <f>[3]Calculations!AU196</f>
        <v>99.999960827918201</v>
      </c>
      <c r="AS228" s="74">
        <f>[3]Calculations!AJ196</f>
        <v>0</v>
      </c>
      <c r="AT228" s="74">
        <f>[3]Calculations!AV196</f>
        <v>0</v>
      </c>
      <c r="AU228" s="74">
        <f>[3]Calculations!AK196</f>
        <v>0</v>
      </c>
      <c r="AV228" s="74">
        <f>[3]Calculations!AW196</f>
        <v>0</v>
      </c>
      <c r="AW228" s="90"/>
      <c r="AX228" s="90"/>
      <c r="AY228" s="91" t="str">
        <f>[3]Calculations!D196</f>
        <v>Land Supply 2018</v>
      </c>
    </row>
    <row r="229" spans="2:51" x14ac:dyDescent="0.25">
      <c r="B229" s="32" t="str">
        <f>[3]Calculations!A197</f>
        <v>HLA2445</v>
      </c>
      <c r="C229" s="30" t="str">
        <f>[3]Calculations!B197</f>
        <v>Unknown</v>
      </c>
      <c r="D229" s="30" t="str">
        <f>[3]Calculations!C197</f>
        <v>Residential</v>
      </c>
      <c r="E229" s="38">
        <f>[3]Calculations!E197</f>
        <v>0.14991399999999999</v>
      </c>
      <c r="F229" s="38">
        <f>[3]Calculations!I197</f>
        <v>0.14991399999999999</v>
      </c>
      <c r="G229" s="38">
        <f>[3]Calculations!M197</f>
        <v>100</v>
      </c>
      <c r="H229" s="38">
        <f>[3]Calculations!H197</f>
        <v>0</v>
      </c>
      <c r="I229" s="38">
        <f>[3]Calculations!L197</f>
        <v>0</v>
      </c>
      <c r="J229" s="38">
        <f>[3]Calculations!G197</f>
        <v>0</v>
      </c>
      <c r="K229" s="38">
        <f>[3]Calculations!K197</f>
        <v>0</v>
      </c>
      <c r="L229" s="38">
        <f>[3]Calculations!F197</f>
        <v>0</v>
      </c>
      <c r="M229" s="38">
        <f>[3]Calculations!J197</f>
        <v>0</v>
      </c>
      <c r="N229" s="38">
        <f>[3]Calculations!V197</f>
        <v>0</v>
      </c>
      <c r="O229" s="38">
        <f>[3]Calculations!W197</f>
        <v>0</v>
      </c>
      <c r="P229" s="38">
        <f>[3]Calculations!O197</f>
        <v>7.2069052317599996E-3</v>
      </c>
      <c r="Q229" s="38">
        <f>[3]Calculations!S197</f>
        <v>4.8073597074055794</v>
      </c>
      <c r="R229" s="38">
        <f>[3]Calculations!Q197</f>
        <v>0</v>
      </c>
      <c r="S229" s="38">
        <f>[3]Calculations!T197</f>
        <v>0</v>
      </c>
      <c r="T229" s="38">
        <f>[3]Calculations!R197</f>
        <v>0</v>
      </c>
      <c r="U229" s="38">
        <f>[3]Calculations!U197</f>
        <v>0</v>
      </c>
      <c r="V229" s="38" t="str">
        <f>[3]Calculations!X197</f>
        <v>Not Modelled</v>
      </c>
      <c r="W229" s="38" t="str">
        <f>[3]Calculations!Y197</f>
        <v>N/A</v>
      </c>
      <c r="X229" s="38" t="s">
        <v>1056</v>
      </c>
      <c r="Y229" s="73" t="s">
        <v>105</v>
      </c>
      <c r="Z229" s="74" t="s">
        <v>1066</v>
      </c>
      <c r="AA229" s="74">
        <f>[3]Calculations!AA197</f>
        <v>0</v>
      </c>
      <c r="AB229" s="74">
        <f>[3]Calculations!AM197</f>
        <v>0</v>
      </c>
      <c r="AC229" s="74">
        <f>[3]Calculations!AB197</f>
        <v>0</v>
      </c>
      <c r="AD229" s="74">
        <f>[3]Calculations!AN197</f>
        <v>0</v>
      </c>
      <c r="AE229" s="74">
        <f>[3]Calculations!AC197</f>
        <v>0</v>
      </c>
      <c r="AF229" s="74">
        <f>[3]Calculations!AO197</f>
        <v>0</v>
      </c>
      <c r="AG229" s="74">
        <f>[3]Calculations!AD197</f>
        <v>0</v>
      </c>
      <c r="AH229" s="74">
        <f>[3]Calculations!AP197</f>
        <v>0</v>
      </c>
      <c r="AI229" s="74">
        <f>[3]Calculations!AE197</f>
        <v>0</v>
      </c>
      <c r="AJ229" s="74">
        <f>[3]Calculations!AQ197</f>
        <v>0</v>
      </c>
      <c r="AK229" s="74">
        <f>[3]Calculations!AF197</f>
        <v>0</v>
      </c>
      <c r="AL229" s="74">
        <f>[3]Calculations!AR197</f>
        <v>0</v>
      </c>
      <c r="AM229" s="74">
        <f>[3]Calculations!AG197</f>
        <v>0</v>
      </c>
      <c r="AN229" s="74">
        <f>[3]Calculations!AS197</f>
        <v>0</v>
      </c>
      <c r="AO229" s="74">
        <f>[3]Calculations!AH197</f>
        <v>0</v>
      </c>
      <c r="AP229" s="74">
        <f>[3]Calculations!AT197</f>
        <v>0</v>
      </c>
      <c r="AQ229" s="74">
        <f>[3]Calculations!AI197</f>
        <v>0.14991390500099999</v>
      </c>
      <c r="AR229" s="74">
        <f>[3]Calculations!AU197</f>
        <v>99.999936631001773</v>
      </c>
      <c r="AS229" s="74">
        <f>[3]Calculations!AJ197</f>
        <v>0</v>
      </c>
      <c r="AT229" s="74">
        <f>[3]Calculations!AV197</f>
        <v>0</v>
      </c>
      <c r="AU229" s="74">
        <f>[3]Calculations!AK197</f>
        <v>0</v>
      </c>
      <c r="AV229" s="74">
        <f>[3]Calculations!AW197</f>
        <v>0</v>
      </c>
      <c r="AW229" s="90"/>
      <c r="AX229" s="90"/>
      <c r="AY229" s="91" t="str">
        <f>[3]Calculations!D197</f>
        <v>Land Supply 2018</v>
      </c>
    </row>
    <row r="230" spans="2:51" ht="25" x14ac:dyDescent="0.25">
      <c r="B230" s="32" t="str">
        <f>[3]Calculations!A198</f>
        <v>HLA2449</v>
      </c>
      <c r="C230" s="30" t="str">
        <f>[3]Calculations!B198</f>
        <v>Unknown</v>
      </c>
      <c r="D230" s="30" t="str">
        <f>[3]Calculations!C198</f>
        <v>Residential</v>
      </c>
      <c r="E230" s="38">
        <f>[3]Calculations!E198</f>
        <v>0.37812200000000001</v>
      </c>
      <c r="F230" s="38">
        <f>[3]Calculations!I198</f>
        <v>0.37812200000000001</v>
      </c>
      <c r="G230" s="38">
        <f>[3]Calculations!M198</f>
        <v>100</v>
      </c>
      <c r="H230" s="38">
        <f>[3]Calculations!H198</f>
        <v>0</v>
      </c>
      <c r="I230" s="38">
        <f>[3]Calculations!L198</f>
        <v>0</v>
      </c>
      <c r="J230" s="38">
        <f>[3]Calculations!G198</f>
        <v>0</v>
      </c>
      <c r="K230" s="38">
        <f>[3]Calculations!K198</f>
        <v>0</v>
      </c>
      <c r="L230" s="38">
        <f>[3]Calculations!F198</f>
        <v>0</v>
      </c>
      <c r="M230" s="38">
        <f>[3]Calculations!J198</f>
        <v>0</v>
      </c>
      <c r="N230" s="38">
        <f>[3]Calculations!V198</f>
        <v>0</v>
      </c>
      <c r="O230" s="38">
        <f>[3]Calculations!W198</f>
        <v>0</v>
      </c>
      <c r="P230" s="38">
        <f>[3]Calculations!O198</f>
        <v>0</v>
      </c>
      <c r="Q230" s="38">
        <f>[3]Calculations!S198</f>
        <v>0</v>
      </c>
      <c r="R230" s="38">
        <f>[3]Calculations!Q198</f>
        <v>0</v>
      </c>
      <c r="S230" s="38">
        <f>[3]Calculations!T198</f>
        <v>0</v>
      </c>
      <c r="T230" s="38">
        <f>[3]Calculations!R198</f>
        <v>0</v>
      </c>
      <c r="U230" s="38">
        <f>[3]Calculations!U198</f>
        <v>0</v>
      </c>
      <c r="V230" s="38" t="str">
        <f>[3]Calculations!X198</f>
        <v>Not Modelled</v>
      </c>
      <c r="W230" s="38" t="str">
        <f>[3]Calculations!Y198</f>
        <v>N/A</v>
      </c>
      <c r="X230" s="38" t="s">
        <v>1056</v>
      </c>
      <c r="Y230" s="73" t="s">
        <v>106</v>
      </c>
      <c r="Z230" s="74" t="s">
        <v>1090</v>
      </c>
      <c r="AA230" s="74">
        <f>[3]Calculations!AA198</f>
        <v>0</v>
      </c>
      <c r="AB230" s="74">
        <f>[3]Calculations!AM198</f>
        <v>0</v>
      </c>
      <c r="AC230" s="74">
        <f>[3]Calculations!AB198</f>
        <v>0</v>
      </c>
      <c r="AD230" s="74">
        <f>[3]Calculations!AN198</f>
        <v>0</v>
      </c>
      <c r="AE230" s="74">
        <f>[3]Calculations!AC198</f>
        <v>0</v>
      </c>
      <c r="AF230" s="74">
        <f>[3]Calculations!AO198</f>
        <v>0</v>
      </c>
      <c r="AG230" s="74">
        <f>[3]Calculations!AD198</f>
        <v>0</v>
      </c>
      <c r="AH230" s="74">
        <f>[3]Calculations!AP198</f>
        <v>0</v>
      </c>
      <c r="AI230" s="74">
        <f>[3]Calculations!AE198</f>
        <v>0</v>
      </c>
      <c r="AJ230" s="74">
        <f>[3]Calculations!AQ198</f>
        <v>0</v>
      </c>
      <c r="AK230" s="74">
        <f>[3]Calculations!AF198</f>
        <v>0</v>
      </c>
      <c r="AL230" s="74">
        <f>[3]Calculations!AR198</f>
        <v>0</v>
      </c>
      <c r="AM230" s="74">
        <f>[3]Calculations!AG198</f>
        <v>0</v>
      </c>
      <c r="AN230" s="74">
        <f>[3]Calculations!AS198</f>
        <v>0</v>
      </c>
      <c r="AO230" s="74">
        <f>[3]Calculations!AH198</f>
        <v>0</v>
      </c>
      <c r="AP230" s="74">
        <f>[3]Calculations!AT198</f>
        <v>0</v>
      </c>
      <c r="AQ230" s="74">
        <f>[3]Calculations!AI198</f>
        <v>0.37812152999900001</v>
      </c>
      <c r="AR230" s="74">
        <f>[3]Calculations!AU198</f>
        <v>99.999875701228703</v>
      </c>
      <c r="AS230" s="74">
        <f>[3]Calculations!AJ198</f>
        <v>0</v>
      </c>
      <c r="AT230" s="74">
        <f>[3]Calculations!AV198</f>
        <v>0</v>
      </c>
      <c r="AU230" s="74">
        <f>[3]Calculations!AK198</f>
        <v>0</v>
      </c>
      <c r="AV230" s="74">
        <f>[3]Calculations!AW198</f>
        <v>0</v>
      </c>
      <c r="AW230" s="90"/>
      <c r="AX230" s="90"/>
      <c r="AY230" s="91" t="str">
        <f>[3]Calculations!D198</f>
        <v>Land Supply 2018</v>
      </c>
    </row>
    <row r="231" spans="2:51" ht="25" x14ac:dyDescent="0.25">
      <c r="B231" s="32" t="str">
        <f>[3]Calculations!A199</f>
        <v>HLA2451</v>
      </c>
      <c r="C231" s="30" t="str">
        <f>[3]Calculations!B199</f>
        <v>Unknown</v>
      </c>
      <c r="D231" s="30" t="str">
        <f>[3]Calculations!C199</f>
        <v>Residential</v>
      </c>
      <c r="E231" s="38">
        <f>[3]Calculations!E199</f>
        <v>0.38986599999999999</v>
      </c>
      <c r="F231" s="38">
        <f>[3]Calculations!I199</f>
        <v>0.38986599999999999</v>
      </c>
      <c r="G231" s="38">
        <f>[3]Calculations!M199</f>
        <v>100</v>
      </c>
      <c r="H231" s="38">
        <f>[3]Calculations!H199</f>
        <v>0</v>
      </c>
      <c r="I231" s="38">
        <f>[3]Calculations!L199</f>
        <v>0</v>
      </c>
      <c r="J231" s="38">
        <f>[3]Calculations!G199</f>
        <v>0</v>
      </c>
      <c r="K231" s="38">
        <f>[3]Calculations!K199</f>
        <v>0</v>
      </c>
      <c r="L231" s="38">
        <f>[3]Calculations!F199</f>
        <v>0</v>
      </c>
      <c r="M231" s="38">
        <f>[3]Calculations!J199</f>
        <v>0</v>
      </c>
      <c r="N231" s="38">
        <f>[3]Calculations!V199</f>
        <v>0</v>
      </c>
      <c r="O231" s="38">
        <f>[3]Calculations!W199</f>
        <v>0</v>
      </c>
      <c r="P231" s="38">
        <f>[3]Calculations!O199</f>
        <v>0.22190230970200003</v>
      </c>
      <c r="Q231" s="38">
        <f>[3]Calculations!S199</f>
        <v>56.917584426956971</v>
      </c>
      <c r="R231" s="38">
        <f>[3]Calculations!Q199</f>
        <v>0.17659704970190002</v>
      </c>
      <c r="S231" s="38">
        <f>[3]Calculations!T199</f>
        <v>45.296858331298452</v>
      </c>
      <c r="T231" s="38">
        <f>[3]Calculations!R199</f>
        <v>0.16348514060200001</v>
      </c>
      <c r="U231" s="38">
        <f>[3]Calculations!U199</f>
        <v>41.933674801598499</v>
      </c>
      <c r="V231" s="38" t="str">
        <f>[3]Calculations!X199</f>
        <v>Not Modelled</v>
      </c>
      <c r="W231" s="38" t="str">
        <f>[3]Calculations!Y199</f>
        <v>N/A</v>
      </c>
      <c r="X231" s="38" t="s">
        <v>1056</v>
      </c>
      <c r="Y231" s="73" t="s">
        <v>108</v>
      </c>
      <c r="Z231" s="74" t="s">
        <v>109</v>
      </c>
      <c r="AA231" s="74">
        <f>[3]Calculations!AA199</f>
        <v>0</v>
      </c>
      <c r="AB231" s="74">
        <f>[3]Calculations!AM199</f>
        <v>0</v>
      </c>
      <c r="AC231" s="74">
        <f>[3]Calculations!AB199</f>
        <v>0</v>
      </c>
      <c r="AD231" s="74">
        <f>[3]Calculations!AN199</f>
        <v>0</v>
      </c>
      <c r="AE231" s="74">
        <f>[3]Calculations!AC199</f>
        <v>0</v>
      </c>
      <c r="AF231" s="74">
        <f>[3]Calculations!AO199</f>
        <v>0</v>
      </c>
      <c r="AG231" s="74">
        <f>[3]Calculations!AD199</f>
        <v>0</v>
      </c>
      <c r="AH231" s="74">
        <f>[3]Calculations!AP199</f>
        <v>0</v>
      </c>
      <c r="AI231" s="74">
        <f>[3]Calculations!AE199</f>
        <v>0</v>
      </c>
      <c r="AJ231" s="74">
        <f>[3]Calculations!AQ199</f>
        <v>0</v>
      </c>
      <c r="AK231" s="74">
        <f>[3]Calculations!AF199</f>
        <v>0</v>
      </c>
      <c r="AL231" s="74">
        <f>[3]Calculations!AR199</f>
        <v>0</v>
      </c>
      <c r="AM231" s="74">
        <f>[3]Calculations!AG199</f>
        <v>0.16454623550399999</v>
      </c>
      <c r="AN231" s="74">
        <f>[3]Calculations!AS199</f>
        <v>42.205843932017665</v>
      </c>
      <c r="AO231" s="74">
        <f>[3]Calculations!AH199</f>
        <v>0</v>
      </c>
      <c r="AP231" s="74">
        <f>[3]Calculations!AT199</f>
        <v>0</v>
      </c>
      <c r="AQ231" s="74">
        <f>[3]Calculations!AI199</f>
        <v>0.389865955002</v>
      </c>
      <c r="AR231" s="74">
        <f>[3]Calculations!AU199</f>
        <v>99.999988458085596</v>
      </c>
      <c r="AS231" s="74">
        <f>[3]Calculations!AJ199</f>
        <v>0</v>
      </c>
      <c r="AT231" s="74">
        <f>[3]Calculations!AV199</f>
        <v>0</v>
      </c>
      <c r="AU231" s="74">
        <f>[3]Calculations!AK199</f>
        <v>0</v>
      </c>
      <c r="AV231" s="74">
        <f>[3]Calculations!AW199</f>
        <v>0</v>
      </c>
      <c r="AW231" s="90"/>
      <c r="AX231" s="90"/>
      <c r="AY231" s="91" t="str">
        <f>[3]Calculations!D199</f>
        <v>Land Supply 2018</v>
      </c>
    </row>
    <row r="232" spans="2:51" ht="25" x14ac:dyDescent="0.25">
      <c r="B232" s="32" t="str">
        <f>[3]Calculations!A200</f>
        <v>HLA2452</v>
      </c>
      <c r="C232" s="30" t="str">
        <f>[3]Calculations!B200</f>
        <v>Unknown</v>
      </c>
      <c r="D232" s="30" t="str">
        <f>[3]Calculations!C200</f>
        <v>Residential</v>
      </c>
      <c r="E232" s="38">
        <f>[3]Calculations!E200</f>
        <v>0.490788</v>
      </c>
      <c r="F232" s="38">
        <f>[3]Calculations!I200</f>
        <v>0.490788</v>
      </c>
      <c r="G232" s="38">
        <f>[3]Calculations!M200</f>
        <v>100</v>
      </c>
      <c r="H232" s="38">
        <f>[3]Calculations!H200</f>
        <v>0</v>
      </c>
      <c r="I232" s="38">
        <f>[3]Calculations!L200</f>
        <v>0</v>
      </c>
      <c r="J232" s="38">
        <f>[3]Calculations!G200</f>
        <v>0</v>
      </c>
      <c r="K232" s="38">
        <f>[3]Calculations!K200</f>
        <v>0</v>
      </c>
      <c r="L232" s="38">
        <f>[3]Calculations!F200</f>
        <v>0</v>
      </c>
      <c r="M232" s="38">
        <f>[3]Calculations!J200</f>
        <v>0</v>
      </c>
      <c r="N232" s="38">
        <f>[3]Calculations!V200</f>
        <v>0</v>
      </c>
      <c r="O232" s="38">
        <f>[3]Calculations!W200</f>
        <v>0</v>
      </c>
      <c r="P232" s="38">
        <f>[3]Calculations!O200</f>
        <v>0.27221509631719998</v>
      </c>
      <c r="Q232" s="38">
        <f>[3]Calculations!S200</f>
        <v>55.464904667025273</v>
      </c>
      <c r="R232" s="38">
        <f>[3]Calculations!Q200</f>
        <v>0.16778237960519998</v>
      </c>
      <c r="S232" s="38">
        <f>[3]Calculations!T200</f>
        <v>34.186324768576242</v>
      </c>
      <c r="T232" s="38">
        <f>[3]Calculations!R200</f>
        <v>0.10475873605</v>
      </c>
      <c r="U232" s="38">
        <f>[3]Calculations!U200</f>
        <v>21.345007630585915</v>
      </c>
      <c r="V232" s="38" t="str">
        <f>[3]Calculations!X200</f>
        <v>Not Modelled</v>
      </c>
      <c r="W232" s="38" t="str">
        <f>[3]Calculations!Y200</f>
        <v>N/A</v>
      </c>
      <c r="X232" s="38" t="s">
        <v>1056</v>
      </c>
      <c r="Y232" s="73" t="s">
        <v>108</v>
      </c>
      <c r="Z232" s="74" t="s">
        <v>109</v>
      </c>
      <c r="AA232" s="74">
        <f>[3]Calculations!AA200</f>
        <v>0</v>
      </c>
      <c r="AB232" s="74">
        <f>[3]Calculations!AM200</f>
        <v>0</v>
      </c>
      <c r="AC232" s="74">
        <f>[3]Calculations!AB200</f>
        <v>0</v>
      </c>
      <c r="AD232" s="74">
        <f>[3]Calculations!AN200</f>
        <v>0</v>
      </c>
      <c r="AE232" s="74">
        <f>[3]Calculations!AC200</f>
        <v>0</v>
      </c>
      <c r="AF232" s="74">
        <f>[3]Calculations!AO200</f>
        <v>0</v>
      </c>
      <c r="AG232" s="74">
        <f>[3]Calculations!AD200</f>
        <v>0</v>
      </c>
      <c r="AH232" s="74">
        <f>[3]Calculations!AP200</f>
        <v>0</v>
      </c>
      <c r="AI232" s="74">
        <f>[3]Calculations!AE200</f>
        <v>0</v>
      </c>
      <c r="AJ232" s="74">
        <f>[3]Calculations!AQ200</f>
        <v>0</v>
      </c>
      <c r="AK232" s="74">
        <f>[3]Calculations!AF200</f>
        <v>0</v>
      </c>
      <c r="AL232" s="74">
        <f>[3]Calculations!AR200</f>
        <v>0</v>
      </c>
      <c r="AM232" s="74">
        <f>[3]Calculations!AG200</f>
        <v>0</v>
      </c>
      <c r="AN232" s="74">
        <f>[3]Calculations!AS200</f>
        <v>0</v>
      </c>
      <c r="AO232" s="74">
        <f>[3]Calculations!AH200</f>
        <v>0</v>
      </c>
      <c r="AP232" s="74">
        <f>[3]Calculations!AT200</f>
        <v>0</v>
      </c>
      <c r="AQ232" s="74">
        <f>[3]Calculations!AI200</f>
        <v>0.49078810500199999</v>
      </c>
      <c r="AR232" s="74">
        <f>[3]Calculations!AU200</f>
        <v>100.00002139457362</v>
      </c>
      <c r="AS232" s="74">
        <f>[3]Calculations!AJ200</f>
        <v>0</v>
      </c>
      <c r="AT232" s="74">
        <f>[3]Calculations!AV200</f>
        <v>0</v>
      </c>
      <c r="AU232" s="74">
        <f>[3]Calculations!AK200</f>
        <v>0</v>
      </c>
      <c r="AV232" s="74">
        <f>[3]Calculations!AW200</f>
        <v>0</v>
      </c>
      <c r="AW232" s="90"/>
      <c r="AX232" s="90"/>
      <c r="AY232" s="91" t="str">
        <f>[3]Calculations!D200</f>
        <v>Land Supply 2018</v>
      </c>
    </row>
    <row r="233" spans="2:51" ht="25" x14ac:dyDescent="0.25">
      <c r="B233" s="32" t="str">
        <f>[3]Calculations!A201</f>
        <v>HLA2503</v>
      </c>
      <c r="C233" s="30" t="str">
        <f>[3]Calculations!B201</f>
        <v>Unknown</v>
      </c>
      <c r="D233" s="30" t="str">
        <f>[3]Calculations!C201</f>
        <v>Residential</v>
      </c>
      <c r="E233" s="38">
        <f>[3]Calculations!E201</f>
        <v>7.6869699999999999E-2</v>
      </c>
      <c r="F233" s="38">
        <f>[3]Calculations!I201</f>
        <v>7.6869699999999999E-2</v>
      </c>
      <c r="G233" s="38">
        <f>[3]Calculations!M201</f>
        <v>100</v>
      </c>
      <c r="H233" s="38">
        <f>[3]Calculations!H201</f>
        <v>0</v>
      </c>
      <c r="I233" s="38">
        <f>[3]Calculations!L201</f>
        <v>0</v>
      </c>
      <c r="J233" s="38">
        <f>[3]Calculations!G201</f>
        <v>0</v>
      </c>
      <c r="K233" s="38">
        <f>[3]Calculations!K201</f>
        <v>0</v>
      </c>
      <c r="L233" s="38">
        <f>[3]Calculations!F201</f>
        <v>0</v>
      </c>
      <c r="M233" s="38">
        <f>[3]Calculations!J201</f>
        <v>0</v>
      </c>
      <c r="N233" s="38">
        <f>[3]Calculations!V201</f>
        <v>0</v>
      </c>
      <c r="O233" s="38">
        <f>[3]Calculations!W201</f>
        <v>0</v>
      </c>
      <c r="P233" s="38">
        <f>[3]Calculations!O201</f>
        <v>0</v>
      </c>
      <c r="Q233" s="38">
        <f>[3]Calculations!S201</f>
        <v>0</v>
      </c>
      <c r="R233" s="38">
        <f>[3]Calculations!Q201</f>
        <v>0</v>
      </c>
      <c r="S233" s="38">
        <f>[3]Calculations!T201</f>
        <v>0</v>
      </c>
      <c r="T233" s="38">
        <f>[3]Calculations!R201</f>
        <v>0</v>
      </c>
      <c r="U233" s="38">
        <f>[3]Calculations!U201</f>
        <v>0</v>
      </c>
      <c r="V233" s="38" t="str">
        <f>[3]Calculations!X201</f>
        <v>Not Modelled</v>
      </c>
      <c r="W233" s="38" t="str">
        <f>[3]Calculations!Y201</f>
        <v>N/A</v>
      </c>
      <c r="X233" s="38" t="s">
        <v>1056</v>
      </c>
      <c r="Y233" s="73" t="s">
        <v>106</v>
      </c>
      <c r="Z233" s="74" t="s">
        <v>1090</v>
      </c>
      <c r="AA233" s="74">
        <f>[3]Calculations!AA201</f>
        <v>0</v>
      </c>
      <c r="AB233" s="74">
        <f>[3]Calculations!AM201</f>
        <v>0</v>
      </c>
      <c r="AC233" s="74">
        <f>[3]Calculations!AB201</f>
        <v>0</v>
      </c>
      <c r="AD233" s="74">
        <f>[3]Calculations!AN201</f>
        <v>0</v>
      </c>
      <c r="AE233" s="74">
        <f>[3]Calculations!AC201</f>
        <v>0</v>
      </c>
      <c r="AF233" s="74">
        <f>[3]Calculations!AO201</f>
        <v>0</v>
      </c>
      <c r="AG233" s="74">
        <f>[3]Calculations!AD201</f>
        <v>0</v>
      </c>
      <c r="AH233" s="74">
        <f>[3]Calculations!AP201</f>
        <v>0</v>
      </c>
      <c r="AI233" s="74">
        <f>[3]Calculations!AE201</f>
        <v>0</v>
      </c>
      <c r="AJ233" s="74">
        <f>[3]Calculations!AQ201</f>
        <v>0</v>
      </c>
      <c r="AK233" s="74">
        <f>[3]Calculations!AF201</f>
        <v>0</v>
      </c>
      <c r="AL233" s="74">
        <f>[3]Calculations!AR201</f>
        <v>0</v>
      </c>
      <c r="AM233" s="74">
        <f>[3]Calculations!AG201</f>
        <v>0</v>
      </c>
      <c r="AN233" s="74">
        <f>[3]Calculations!AS201</f>
        <v>0</v>
      </c>
      <c r="AO233" s="74">
        <f>[3]Calculations!AH201</f>
        <v>0</v>
      </c>
      <c r="AP233" s="74">
        <f>[3]Calculations!AT201</f>
        <v>0</v>
      </c>
      <c r="AQ233" s="74">
        <f>[3]Calculations!AI201</f>
        <v>7.6869705002300004E-2</v>
      </c>
      <c r="AR233" s="74">
        <f>[3]Calculations!AU201</f>
        <v>100.00000650750556</v>
      </c>
      <c r="AS233" s="74">
        <f>[3]Calculations!AJ201</f>
        <v>0</v>
      </c>
      <c r="AT233" s="74">
        <f>[3]Calculations!AV201</f>
        <v>0</v>
      </c>
      <c r="AU233" s="74">
        <f>[3]Calculations!AK201</f>
        <v>0</v>
      </c>
      <c r="AV233" s="74">
        <f>[3]Calculations!AW201</f>
        <v>0</v>
      </c>
      <c r="AW233" s="90"/>
      <c r="AX233" s="90"/>
      <c r="AY233" s="91" t="str">
        <f>[3]Calculations!D201</f>
        <v>Land Supply 2018</v>
      </c>
    </row>
    <row r="234" spans="2:51" x14ac:dyDescent="0.25">
      <c r="B234" s="32" t="str">
        <f>[3]Calculations!A202</f>
        <v>HLA2516</v>
      </c>
      <c r="C234" s="30" t="str">
        <f>[3]Calculations!B202</f>
        <v>Unknown</v>
      </c>
      <c r="D234" s="30" t="str">
        <f>[3]Calculations!C202</f>
        <v>Residential</v>
      </c>
      <c r="E234" s="38">
        <f>[3]Calculations!E202</f>
        <v>2.7990000000000001E-2</v>
      </c>
      <c r="F234" s="38">
        <f>[3]Calculations!I202</f>
        <v>2.7990000000000001E-2</v>
      </c>
      <c r="G234" s="38">
        <f>[3]Calculations!M202</f>
        <v>100</v>
      </c>
      <c r="H234" s="38">
        <f>[3]Calculations!H202</f>
        <v>0</v>
      </c>
      <c r="I234" s="38">
        <f>[3]Calculations!L202</f>
        <v>0</v>
      </c>
      <c r="J234" s="38">
        <f>[3]Calculations!G202</f>
        <v>0</v>
      </c>
      <c r="K234" s="38">
        <f>[3]Calculations!K202</f>
        <v>0</v>
      </c>
      <c r="L234" s="38">
        <f>[3]Calculations!F202</f>
        <v>0</v>
      </c>
      <c r="M234" s="38">
        <f>[3]Calculations!J202</f>
        <v>0</v>
      </c>
      <c r="N234" s="38">
        <f>[3]Calculations!V202</f>
        <v>0</v>
      </c>
      <c r="O234" s="38">
        <f>[3]Calculations!W202</f>
        <v>0</v>
      </c>
      <c r="P234" s="38">
        <f>[3]Calculations!O202</f>
        <v>3.3579065537699998E-3</v>
      </c>
      <c r="Q234" s="38">
        <f>[3]Calculations!S202</f>
        <v>11.996807980600213</v>
      </c>
      <c r="R234" s="38">
        <f>[3]Calculations!Q202</f>
        <v>0</v>
      </c>
      <c r="S234" s="38">
        <f>[3]Calculations!T202</f>
        <v>0</v>
      </c>
      <c r="T234" s="38">
        <f>[3]Calculations!R202</f>
        <v>0</v>
      </c>
      <c r="U234" s="38">
        <f>[3]Calculations!U202</f>
        <v>0</v>
      </c>
      <c r="V234" s="38" t="str">
        <f>[3]Calculations!X202</f>
        <v>Not Modelled</v>
      </c>
      <c r="W234" s="38" t="str">
        <f>[3]Calculations!Y202</f>
        <v>N/A</v>
      </c>
      <c r="X234" s="38" t="s">
        <v>1056</v>
      </c>
      <c r="Y234" s="73" t="s">
        <v>105</v>
      </c>
      <c r="Z234" s="74" t="s">
        <v>1066</v>
      </c>
      <c r="AA234" s="74">
        <f>[3]Calculations!AA202</f>
        <v>0</v>
      </c>
      <c r="AB234" s="74">
        <f>[3]Calculations!AM202</f>
        <v>0</v>
      </c>
      <c r="AC234" s="74">
        <f>[3]Calculations!AB202</f>
        <v>0</v>
      </c>
      <c r="AD234" s="74">
        <f>[3]Calculations!AN202</f>
        <v>0</v>
      </c>
      <c r="AE234" s="74">
        <f>[3]Calculations!AC202</f>
        <v>0</v>
      </c>
      <c r="AF234" s="74">
        <f>[3]Calculations!AO202</f>
        <v>0</v>
      </c>
      <c r="AG234" s="74">
        <f>[3]Calculations!AD202</f>
        <v>0</v>
      </c>
      <c r="AH234" s="74">
        <f>[3]Calculations!AP202</f>
        <v>0</v>
      </c>
      <c r="AI234" s="74">
        <f>[3]Calculations!AE202</f>
        <v>0</v>
      </c>
      <c r="AJ234" s="74">
        <f>[3]Calculations!AQ202</f>
        <v>0</v>
      </c>
      <c r="AK234" s="74">
        <f>[3]Calculations!AF202</f>
        <v>0</v>
      </c>
      <c r="AL234" s="74">
        <f>[3]Calculations!AR202</f>
        <v>0</v>
      </c>
      <c r="AM234" s="74">
        <f>[3]Calculations!AG202</f>
        <v>0</v>
      </c>
      <c r="AN234" s="74">
        <f>[3]Calculations!AS202</f>
        <v>0</v>
      </c>
      <c r="AO234" s="74">
        <f>[3]Calculations!AH202</f>
        <v>0</v>
      </c>
      <c r="AP234" s="74">
        <f>[3]Calculations!AT202</f>
        <v>0</v>
      </c>
      <c r="AQ234" s="74">
        <f>[3]Calculations!AI202</f>
        <v>2.7990015000899999E-2</v>
      </c>
      <c r="AR234" s="74">
        <f>[3]Calculations!AU202</f>
        <v>100.00005359378348</v>
      </c>
      <c r="AS234" s="74">
        <f>[3]Calculations!AJ202</f>
        <v>0</v>
      </c>
      <c r="AT234" s="74">
        <f>[3]Calculations!AV202</f>
        <v>0</v>
      </c>
      <c r="AU234" s="74">
        <f>[3]Calculations!AK202</f>
        <v>0</v>
      </c>
      <c r="AV234" s="74">
        <f>[3]Calculations!AW202</f>
        <v>0</v>
      </c>
      <c r="AW234" s="90"/>
      <c r="AX234" s="90"/>
      <c r="AY234" s="91" t="str">
        <f>[3]Calculations!D202</f>
        <v>Land Supply 2018</v>
      </c>
    </row>
    <row r="235" spans="2:51" x14ac:dyDescent="0.25">
      <c r="B235" s="32" t="str">
        <f>[3]Calculations!A203</f>
        <v>HLA2650</v>
      </c>
      <c r="C235" s="30" t="str">
        <f>[3]Calculations!B203</f>
        <v>Unknown</v>
      </c>
      <c r="D235" s="30" t="str">
        <f>[3]Calculations!C203</f>
        <v>Residential</v>
      </c>
      <c r="E235" s="38">
        <f>[3]Calculations!E203</f>
        <v>0.15407000000000001</v>
      </c>
      <c r="F235" s="38">
        <f>[3]Calculations!I203</f>
        <v>0.15407000000000001</v>
      </c>
      <c r="G235" s="38">
        <f>[3]Calculations!M203</f>
        <v>100</v>
      </c>
      <c r="H235" s="38">
        <f>[3]Calculations!H203</f>
        <v>0</v>
      </c>
      <c r="I235" s="38">
        <f>[3]Calculations!L203</f>
        <v>0</v>
      </c>
      <c r="J235" s="38">
        <f>[3]Calculations!G203</f>
        <v>0</v>
      </c>
      <c r="K235" s="38">
        <f>[3]Calculations!K203</f>
        <v>0</v>
      </c>
      <c r="L235" s="38">
        <f>[3]Calculations!F203</f>
        <v>0</v>
      </c>
      <c r="M235" s="38">
        <f>[3]Calculations!J203</f>
        <v>0</v>
      </c>
      <c r="N235" s="38">
        <f>[3]Calculations!V203</f>
        <v>0</v>
      </c>
      <c r="O235" s="38">
        <f>[3]Calculations!W203</f>
        <v>0</v>
      </c>
      <c r="P235" s="38">
        <f>[3]Calculations!O203</f>
        <v>3.3704675249199997E-2</v>
      </c>
      <c r="Q235" s="38">
        <f>[3]Calculations!S203</f>
        <v>21.876209027844482</v>
      </c>
      <c r="R235" s="38">
        <f>[3]Calculations!Q203</f>
        <v>3.2053199998999999E-3</v>
      </c>
      <c r="S235" s="38">
        <f>[3]Calculations!T203</f>
        <v>2.0804309728694745</v>
      </c>
      <c r="T235" s="38">
        <f>[3]Calculations!R203</f>
        <v>0</v>
      </c>
      <c r="U235" s="38">
        <f>[3]Calculations!U203</f>
        <v>0</v>
      </c>
      <c r="V235" s="38" t="str">
        <f>[3]Calculations!X203</f>
        <v>Not Modelled</v>
      </c>
      <c r="W235" s="38" t="str">
        <f>[3]Calculations!Y203</f>
        <v>N/A</v>
      </c>
      <c r="X235" s="38" t="s">
        <v>1056</v>
      </c>
      <c r="Y235" s="73" t="s">
        <v>105</v>
      </c>
      <c r="Z235" s="74" t="s">
        <v>1066</v>
      </c>
      <c r="AA235" s="74">
        <f>[3]Calculations!AA203</f>
        <v>0</v>
      </c>
      <c r="AB235" s="74">
        <f>[3]Calculations!AM203</f>
        <v>0</v>
      </c>
      <c r="AC235" s="74">
        <f>[3]Calculations!AB203</f>
        <v>0</v>
      </c>
      <c r="AD235" s="74">
        <f>[3]Calculations!AN203</f>
        <v>0</v>
      </c>
      <c r="AE235" s="74">
        <f>[3]Calculations!AC203</f>
        <v>0</v>
      </c>
      <c r="AF235" s="74">
        <f>[3]Calculations!AO203</f>
        <v>0</v>
      </c>
      <c r="AG235" s="74">
        <f>[3]Calculations!AD203</f>
        <v>0</v>
      </c>
      <c r="AH235" s="74">
        <f>[3]Calculations!AP203</f>
        <v>0</v>
      </c>
      <c r="AI235" s="74">
        <f>[3]Calculations!AE203</f>
        <v>0</v>
      </c>
      <c r="AJ235" s="74">
        <f>[3]Calculations!AQ203</f>
        <v>0</v>
      </c>
      <c r="AK235" s="74">
        <f>[3]Calculations!AF203</f>
        <v>0</v>
      </c>
      <c r="AL235" s="74">
        <f>[3]Calculations!AR203</f>
        <v>0</v>
      </c>
      <c r="AM235" s="74">
        <f>[3]Calculations!AG203</f>
        <v>0</v>
      </c>
      <c r="AN235" s="74">
        <f>[3]Calculations!AS203</f>
        <v>0</v>
      </c>
      <c r="AO235" s="74">
        <f>[3]Calculations!AH203</f>
        <v>0</v>
      </c>
      <c r="AP235" s="74">
        <f>[3]Calculations!AT203</f>
        <v>0</v>
      </c>
      <c r="AQ235" s="74">
        <f>[3]Calculations!AI203</f>
        <v>0.15407044499600001</v>
      </c>
      <c r="AR235" s="74">
        <f>[3]Calculations!AU203</f>
        <v>100.00028882715648</v>
      </c>
      <c r="AS235" s="74">
        <f>[3]Calculations!AJ203</f>
        <v>0</v>
      </c>
      <c r="AT235" s="74">
        <f>[3]Calculations!AV203</f>
        <v>0</v>
      </c>
      <c r="AU235" s="74">
        <f>[3]Calculations!AK203</f>
        <v>0</v>
      </c>
      <c r="AV235" s="74">
        <f>[3]Calculations!AW203</f>
        <v>0</v>
      </c>
      <c r="AW235" s="90"/>
      <c r="AX235" s="90"/>
      <c r="AY235" s="91" t="str">
        <f>[3]Calculations!D203</f>
        <v>Land Supply 2018</v>
      </c>
    </row>
    <row r="236" spans="2:51" ht="25" x14ac:dyDescent="0.25">
      <c r="B236" s="32" t="str">
        <f>[3]Calculations!A204</f>
        <v>HLA2654</v>
      </c>
      <c r="C236" s="30" t="str">
        <f>[3]Calculations!B204</f>
        <v>Unknown</v>
      </c>
      <c r="D236" s="30" t="str">
        <f>[3]Calculations!C204</f>
        <v>Residential</v>
      </c>
      <c r="E236" s="38">
        <f>[3]Calculations!E204</f>
        <v>0.457706</v>
      </c>
      <c r="F236" s="38">
        <f>[3]Calculations!I204</f>
        <v>0.457706</v>
      </c>
      <c r="G236" s="38">
        <f>[3]Calculations!M204</f>
        <v>100</v>
      </c>
      <c r="H236" s="38">
        <f>[3]Calculations!H204</f>
        <v>0</v>
      </c>
      <c r="I236" s="38">
        <f>[3]Calculations!L204</f>
        <v>0</v>
      </c>
      <c r="J236" s="38">
        <f>[3]Calculations!G204</f>
        <v>0</v>
      </c>
      <c r="K236" s="38">
        <f>[3]Calculations!K204</f>
        <v>0</v>
      </c>
      <c r="L236" s="38">
        <f>[3]Calculations!F204</f>
        <v>0</v>
      </c>
      <c r="M236" s="38">
        <f>[3]Calculations!J204</f>
        <v>0</v>
      </c>
      <c r="N236" s="38">
        <f>[3]Calculations!V204</f>
        <v>6.8108571009699997E-2</v>
      </c>
      <c r="O236" s="38">
        <f>[3]Calculations!W204</f>
        <v>14.880419092102789</v>
      </c>
      <c r="P236" s="38">
        <f>[3]Calculations!O204</f>
        <v>0</v>
      </c>
      <c r="Q236" s="38">
        <f>[3]Calculations!S204</f>
        <v>0</v>
      </c>
      <c r="R236" s="38">
        <f>[3]Calculations!Q204</f>
        <v>0</v>
      </c>
      <c r="S236" s="38">
        <f>[3]Calculations!T204</f>
        <v>0</v>
      </c>
      <c r="T236" s="38">
        <f>[3]Calculations!R204</f>
        <v>0</v>
      </c>
      <c r="U236" s="38">
        <f>[3]Calculations!U204</f>
        <v>0</v>
      </c>
      <c r="V236" s="38">
        <f>[3]Calculations!X204</f>
        <v>0</v>
      </c>
      <c r="W236" s="38">
        <f>[3]Calculations!Y204</f>
        <v>0</v>
      </c>
      <c r="X236" s="38" t="s">
        <v>1056</v>
      </c>
      <c r="Y236" s="73" t="s">
        <v>106</v>
      </c>
      <c r="Z236" s="74" t="s">
        <v>1090</v>
      </c>
      <c r="AA236" s="74">
        <f>[3]Calculations!AA204</f>
        <v>0</v>
      </c>
      <c r="AB236" s="74">
        <f>[3]Calculations!AM204</f>
        <v>0</v>
      </c>
      <c r="AC236" s="74">
        <f>[3]Calculations!AB204</f>
        <v>0</v>
      </c>
      <c r="AD236" s="74">
        <f>[3]Calculations!AN204</f>
        <v>0</v>
      </c>
      <c r="AE236" s="74">
        <f>[3]Calculations!AC204</f>
        <v>0</v>
      </c>
      <c r="AF236" s="74">
        <f>[3]Calculations!AO204</f>
        <v>0</v>
      </c>
      <c r="AG236" s="74">
        <f>[3]Calculations!AD204</f>
        <v>0</v>
      </c>
      <c r="AH236" s="74">
        <f>[3]Calculations!AP204</f>
        <v>0</v>
      </c>
      <c r="AI236" s="74">
        <f>[3]Calculations!AE204</f>
        <v>0</v>
      </c>
      <c r="AJ236" s="74">
        <f>[3]Calculations!AQ204</f>
        <v>0</v>
      </c>
      <c r="AK236" s="74">
        <f>[3]Calculations!AF204</f>
        <v>0</v>
      </c>
      <c r="AL236" s="74">
        <f>[3]Calculations!AR204</f>
        <v>0</v>
      </c>
      <c r="AM236" s="74">
        <f>[3]Calculations!AG204</f>
        <v>0</v>
      </c>
      <c r="AN236" s="74">
        <f>[3]Calculations!AS204</f>
        <v>0</v>
      </c>
      <c r="AO236" s="74">
        <f>[3]Calculations!AH204</f>
        <v>0</v>
      </c>
      <c r="AP236" s="74">
        <f>[3]Calculations!AT204</f>
        <v>0</v>
      </c>
      <c r="AQ236" s="74">
        <f>[3]Calculations!AI204</f>
        <v>0</v>
      </c>
      <c r="AR236" s="74">
        <f>[3]Calculations!AU204</f>
        <v>0</v>
      </c>
      <c r="AS236" s="74">
        <f>[3]Calculations!AJ204</f>
        <v>0</v>
      </c>
      <c r="AT236" s="74">
        <f>[3]Calculations!AV204</f>
        <v>0</v>
      </c>
      <c r="AU236" s="74">
        <f>[3]Calculations!AK204</f>
        <v>0</v>
      </c>
      <c r="AV236" s="74">
        <f>[3]Calculations!AW204</f>
        <v>0</v>
      </c>
      <c r="AW236" s="90"/>
      <c r="AX236" s="90"/>
      <c r="AY236" s="91" t="str">
        <f>[3]Calculations!D204</f>
        <v>Land Supply 2018</v>
      </c>
    </row>
    <row r="237" spans="2:51" x14ac:dyDescent="0.25">
      <c r="B237" s="32" t="str">
        <f>[3]Calculations!A205</f>
        <v>HLA2657</v>
      </c>
      <c r="C237" s="30" t="str">
        <f>[3]Calculations!B205</f>
        <v>Unknown</v>
      </c>
      <c r="D237" s="30" t="str">
        <f>[3]Calculations!C205</f>
        <v>Residential</v>
      </c>
      <c r="E237" s="38">
        <f>[3]Calculations!E205</f>
        <v>0.13455</v>
      </c>
      <c r="F237" s="38">
        <f>[3]Calculations!I205</f>
        <v>0.13455</v>
      </c>
      <c r="G237" s="38">
        <f>[3]Calculations!M205</f>
        <v>100</v>
      </c>
      <c r="H237" s="38">
        <f>[3]Calculations!H205</f>
        <v>0</v>
      </c>
      <c r="I237" s="38">
        <f>[3]Calculations!L205</f>
        <v>0</v>
      </c>
      <c r="J237" s="38">
        <f>[3]Calculations!G205</f>
        <v>0</v>
      </c>
      <c r="K237" s="38">
        <f>[3]Calculations!K205</f>
        <v>0</v>
      </c>
      <c r="L237" s="38">
        <f>[3]Calculations!F205</f>
        <v>0</v>
      </c>
      <c r="M237" s="38">
        <f>[3]Calculations!J205</f>
        <v>0</v>
      </c>
      <c r="N237" s="38">
        <f>[3]Calculations!V205</f>
        <v>0</v>
      </c>
      <c r="O237" s="38">
        <f>[3]Calculations!W205</f>
        <v>0</v>
      </c>
      <c r="P237" s="38">
        <f>[3]Calculations!O205</f>
        <v>4.0357389924000002E-4</v>
      </c>
      <c r="Q237" s="38">
        <f>[3]Calculations!S205</f>
        <v>0.29994344053511707</v>
      </c>
      <c r="R237" s="38">
        <f>[3]Calculations!Q205</f>
        <v>0</v>
      </c>
      <c r="S237" s="38">
        <f>[3]Calculations!T205</f>
        <v>0</v>
      </c>
      <c r="T237" s="38">
        <f>[3]Calculations!R205</f>
        <v>0</v>
      </c>
      <c r="U237" s="38">
        <f>[3]Calculations!U205</f>
        <v>0</v>
      </c>
      <c r="V237" s="38" t="str">
        <f>[3]Calculations!X205</f>
        <v>Not Modelled</v>
      </c>
      <c r="W237" s="38" t="str">
        <f>[3]Calculations!Y205</f>
        <v>N/A</v>
      </c>
      <c r="X237" s="38" t="s">
        <v>1056</v>
      </c>
      <c r="Y237" s="73" t="s">
        <v>105</v>
      </c>
      <c r="Z237" s="74" t="s">
        <v>1066</v>
      </c>
      <c r="AA237" s="74">
        <f>[3]Calculations!AA205</f>
        <v>0</v>
      </c>
      <c r="AB237" s="74">
        <f>[3]Calculations!AM205</f>
        <v>0</v>
      </c>
      <c r="AC237" s="74">
        <f>[3]Calculations!AB205</f>
        <v>0</v>
      </c>
      <c r="AD237" s="74">
        <f>[3]Calculations!AN205</f>
        <v>0</v>
      </c>
      <c r="AE237" s="74">
        <f>[3]Calculations!AC205</f>
        <v>0</v>
      </c>
      <c r="AF237" s="74">
        <f>[3]Calculations!AO205</f>
        <v>0</v>
      </c>
      <c r="AG237" s="74">
        <f>[3]Calculations!AD205</f>
        <v>0</v>
      </c>
      <c r="AH237" s="74">
        <f>[3]Calculations!AP205</f>
        <v>0</v>
      </c>
      <c r="AI237" s="74">
        <f>[3]Calculations!AE205</f>
        <v>0</v>
      </c>
      <c r="AJ237" s="74">
        <f>[3]Calculations!AQ205</f>
        <v>0</v>
      </c>
      <c r="AK237" s="74">
        <f>[3]Calculations!AF205</f>
        <v>0</v>
      </c>
      <c r="AL237" s="74">
        <f>[3]Calculations!AR205</f>
        <v>0</v>
      </c>
      <c r="AM237" s="74">
        <f>[3]Calculations!AG205</f>
        <v>0</v>
      </c>
      <c r="AN237" s="74">
        <f>[3]Calculations!AS205</f>
        <v>0</v>
      </c>
      <c r="AO237" s="74">
        <f>[3]Calculations!AH205</f>
        <v>0</v>
      </c>
      <c r="AP237" s="74">
        <f>[3]Calculations!AT205</f>
        <v>0</v>
      </c>
      <c r="AQ237" s="74">
        <f>[3]Calculations!AI205</f>
        <v>0.13455009499699999</v>
      </c>
      <c r="AR237" s="74">
        <f>[3]Calculations!AU205</f>
        <v>100.00007060349311</v>
      </c>
      <c r="AS237" s="74">
        <f>[3]Calculations!AJ205</f>
        <v>0</v>
      </c>
      <c r="AT237" s="74">
        <f>[3]Calculations!AV205</f>
        <v>0</v>
      </c>
      <c r="AU237" s="74">
        <f>[3]Calculations!AK205</f>
        <v>0</v>
      </c>
      <c r="AV237" s="74">
        <f>[3]Calculations!AW205</f>
        <v>0</v>
      </c>
      <c r="AW237" s="90"/>
      <c r="AX237" s="90"/>
      <c r="AY237" s="91" t="str">
        <f>[3]Calculations!D205</f>
        <v>Land Supply 2018</v>
      </c>
    </row>
    <row r="238" spans="2:51" x14ac:dyDescent="0.25">
      <c r="B238" s="32" t="str">
        <f>[3]Calculations!A206</f>
        <v>HLA2659</v>
      </c>
      <c r="C238" s="30" t="str">
        <f>[3]Calculations!B206</f>
        <v>Unknown</v>
      </c>
      <c r="D238" s="30" t="str">
        <f>[3]Calculations!C206</f>
        <v>Residential</v>
      </c>
      <c r="E238" s="38">
        <f>[3]Calculations!E206</f>
        <v>1.2723500000000001</v>
      </c>
      <c r="F238" s="38">
        <f>[3]Calculations!I206</f>
        <v>1.2723500000000001</v>
      </c>
      <c r="G238" s="38">
        <f>[3]Calculations!M206</f>
        <v>100</v>
      </c>
      <c r="H238" s="38">
        <f>[3]Calculations!H206</f>
        <v>0</v>
      </c>
      <c r="I238" s="38">
        <f>[3]Calculations!L206</f>
        <v>0</v>
      </c>
      <c r="J238" s="38">
        <f>[3]Calculations!G206</f>
        <v>0</v>
      </c>
      <c r="K238" s="38">
        <f>[3]Calculations!K206</f>
        <v>0</v>
      </c>
      <c r="L238" s="38">
        <f>[3]Calculations!F206</f>
        <v>0</v>
      </c>
      <c r="M238" s="38">
        <f>[3]Calculations!J206</f>
        <v>0</v>
      </c>
      <c r="N238" s="38">
        <f>[3]Calculations!V206</f>
        <v>0</v>
      </c>
      <c r="O238" s="38">
        <f>[3]Calculations!W206</f>
        <v>0</v>
      </c>
      <c r="P238" s="38">
        <f>[3]Calculations!O206</f>
        <v>8.3166692721499992E-3</v>
      </c>
      <c r="Q238" s="38">
        <f>[3]Calculations!S206</f>
        <v>0.65364634512123232</v>
      </c>
      <c r="R238" s="38">
        <f>[3]Calculations!Q206</f>
        <v>0</v>
      </c>
      <c r="S238" s="38">
        <f>[3]Calculations!T206</f>
        <v>0</v>
      </c>
      <c r="T238" s="38">
        <f>[3]Calculations!R206</f>
        <v>0</v>
      </c>
      <c r="U238" s="38">
        <f>[3]Calculations!U206</f>
        <v>0</v>
      </c>
      <c r="V238" s="38" t="str">
        <f>[3]Calculations!X206</f>
        <v>Not Modelled</v>
      </c>
      <c r="W238" s="38" t="str">
        <f>[3]Calculations!Y206</f>
        <v>N/A</v>
      </c>
      <c r="X238" s="38" t="s">
        <v>1056</v>
      </c>
      <c r="Y238" s="73" t="s">
        <v>105</v>
      </c>
      <c r="Z238" s="74" t="s">
        <v>1066</v>
      </c>
      <c r="AA238" s="74">
        <f>[3]Calculations!AA206</f>
        <v>0</v>
      </c>
      <c r="AB238" s="74">
        <f>[3]Calculations!AM206</f>
        <v>0</v>
      </c>
      <c r="AC238" s="74">
        <f>[3]Calculations!AB206</f>
        <v>0</v>
      </c>
      <c r="AD238" s="74">
        <f>[3]Calculations!AN206</f>
        <v>0</v>
      </c>
      <c r="AE238" s="74">
        <f>[3]Calculations!AC206</f>
        <v>0</v>
      </c>
      <c r="AF238" s="74">
        <f>[3]Calculations!AO206</f>
        <v>0</v>
      </c>
      <c r="AG238" s="74">
        <f>[3]Calculations!AD206</f>
        <v>0</v>
      </c>
      <c r="AH238" s="74">
        <f>[3]Calculations!AP206</f>
        <v>0</v>
      </c>
      <c r="AI238" s="74">
        <f>[3]Calculations!AE206</f>
        <v>0</v>
      </c>
      <c r="AJ238" s="74">
        <f>[3]Calculations!AQ206</f>
        <v>0</v>
      </c>
      <c r="AK238" s="74">
        <f>[3]Calculations!AF206</f>
        <v>0</v>
      </c>
      <c r="AL238" s="74">
        <f>[3]Calculations!AR206</f>
        <v>0</v>
      </c>
      <c r="AM238" s="74">
        <f>[3]Calculations!AG206</f>
        <v>0</v>
      </c>
      <c r="AN238" s="74">
        <f>[3]Calculations!AS206</f>
        <v>0</v>
      </c>
      <c r="AO238" s="74">
        <f>[3]Calculations!AH206</f>
        <v>0</v>
      </c>
      <c r="AP238" s="74">
        <f>[3]Calculations!AT206</f>
        <v>0</v>
      </c>
      <c r="AQ238" s="74">
        <f>[3]Calculations!AI206</f>
        <v>1.2723471549900001</v>
      </c>
      <c r="AR238" s="74">
        <f>[3]Calculations!AU206</f>
        <v>99.999776397217744</v>
      </c>
      <c r="AS238" s="74">
        <f>[3]Calculations!AJ206</f>
        <v>0</v>
      </c>
      <c r="AT238" s="74">
        <f>[3]Calculations!AV206</f>
        <v>0</v>
      </c>
      <c r="AU238" s="74">
        <f>[3]Calculations!AK206</f>
        <v>0</v>
      </c>
      <c r="AV238" s="74">
        <f>[3]Calculations!AW206</f>
        <v>0</v>
      </c>
      <c r="AW238" s="90"/>
      <c r="AX238" s="90"/>
      <c r="AY238" s="91" t="str">
        <f>[3]Calculations!D206</f>
        <v>Land Supply 2018</v>
      </c>
    </row>
    <row r="239" spans="2:51" x14ac:dyDescent="0.25">
      <c r="B239" s="32" t="str">
        <f>[3]Calculations!A207</f>
        <v>HLA2661</v>
      </c>
      <c r="C239" s="30" t="str">
        <f>[3]Calculations!B207</f>
        <v>Unknown</v>
      </c>
      <c r="D239" s="30" t="str">
        <f>[3]Calculations!C207</f>
        <v>Residential</v>
      </c>
      <c r="E239" s="38">
        <f>[3]Calculations!E207</f>
        <v>1.0420700000000001</v>
      </c>
      <c r="F239" s="38">
        <f>[3]Calculations!I207</f>
        <v>1.0420700000000001</v>
      </c>
      <c r="G239" s="38">
        <f>[3]Calculations!M207</f>
        <v>100</v>
      </c>
      <c r="H239" s="38">
        <f>[3]Calculations!H207</f>
        <v>0</v>
      </c>
      <c r="I239" s="38">
        <f>[3]Calculations!L207</f>
        <v>0</v>
      </c>
      <c r="J239" s="38">
        <f>[3]Calculations!G207</f>
        <v>0</v>
      </c>
      <c r="K239" s="38">
        <f>[3]Calculations!K207</f>
        <v>0</v>
      </c>
      <c r="L239" s="38">
        <f>[3]Calculations!F207</f>
        <v>0</v>
      </c>
      <c r="M239" s="38">
        <f>[3]Calculations!J207</f>
        <v>0</v>
      </c>
      <c r="N239" s="38">
        <f>[3]Calculations!V207</f>
        <v>0</v>
      </c>
      <c r="O239" s="38">
        <f>[3]Calculations!W207</f>
        <v>0</v>
      </c>
      <c r="P239" s="38">
        <f>[3]Calculations!O207</f>
        <v>7.0009323127587744E-2</v>
      </c>
      <c r="Q239" s="38">
        <f>[3]Calculations!S207</f>
        <v>6.7182936969289715</v>
      </c>
      <c r="R239" s="38">
        <f>[3]Calculations!Q207</f>
        <v>1.163855016048774E-2</v>
      </c>
      <c r="S239" s="38">
        <f>[3]Calculations!T207</f>
        <v>1.1168683639762913</v>
      </c>
      <c r="T239" s="38">
        <f>[3]Calculations!R207</f>
        <v>9.0447049877399997E-6</v>
      </c>
      <c r="U239" s="38">
        <f>[3]Calculations!U207</f>
        <v>8.6795560641223716E-4</v>
      </c>
      <c r="V239" s="38" t="str">
        <f>[3]Calculations!X207</f>
        <v>Not Modelled</v>
      </c>
      <c r="W239" s="38" t="str">
        <f>[3]Calculations!Y207</f>
        <v>N/A</v>
      </c>
      <c r="X239" s="38" t="s">
        <v>1056</v>
      </c>
      <c r="Y239" s="73" t="s">
        <v>105</v>
      </c>
      <c r="Z239" s="74" t="s">
        <v>1066</v>
      </c>
      <c r="AA239" s="74">
        <f>[3]Calculations!AA207</f>
        <v>0</v>
      </c>
      <c r="AB239" s="74">
        <f>[3]Calculations!AM207</f>
        <v>0</v>
      </c>
      <c r="AC239" s="74">
        <f>[3]Calculations!AB207</f>
        <v>0</v>
      </c>
      <c r="AD239" s="74">
        <f>[3]Calculations!AN207</f>
        <v>0</v>
      </c>
      <c r="AE239" s="74">
        <f>[3]Calculations!AC207</f>
        <v>0</v>
      </c>
      <c r="AF239" s="74">
        <f>[3]Calculations!AO207</f>
        <v>0</v>
      </c>
      <c r="AG239" s="74">
        <f>[3]Calculations!AD207</f>
        <v>0</v>
      </c>
      <c r="AH239" s="74">
        <f>[3]Calculations!AP207</f>
        <v>0</v>
      </c>
      <c r="AI239" s="74">
        <f>[3]Calculations!AE207</f>
        <v>0</v>
      </c>
      <c r="AJ239" s="74">
        <f>[3]Calculations!AQ207</f>
        <v>0</v>
      </c>
      <c r="AK239" s="74">
        <f>[3]Calculations!AF207</f>
        <v>0</v>
      </c>
      <c r="AL239" s="74">
        <f>[3]Calculations!AR207</f>
        <v>0</v>
      </c>
      <c r="AM239" s="74">
        <f>[3]Calculations!AG207</f>
        <v>0</v>
      </c>
      <c r="AN239" s="74">
        <f>[3]Calculations!AS207</f>
        <v>0</v>
      </c>
      <c r="AO239" s="74">
        <f>[3]Calculations!AH207</f>
        <v>0</v>
      </c>
      <c r="AP239" s="74">
        <f>[3]Calculations!AT207</f>
        <v>0</v>
      </c>
      <c r="AQ239" s="74">
        <f>[3]Calculations!AI207</f>
        <v>1.0420739450000001</v>
      </c>
      <c r="AR239" s="74">
        <f>[3]Calculations!AU207</f>
        <v>100.00037857341637</v>
      </c>
      <c r="AS239" s="74">
        <f>[3]Calculations!AJ207</f>
        <v>0</v>
      </c>
      <c r="AT239" s="74">
        <f>[3]Calculations!AV207</f>
        <v>0</v>
      </c>
      <c r="AU239" s="74">
        <f>[3]Calculations!AK207</f>
        <v>0</v>
      </c>
      <c r="AV239" s="74">
        <f>[3]Calculations!AW207</f>
        <v>0</v>
      </c>
      <c r="AW239" s="90"/>
      <c r="AX239" s="90"/>
      <c r="AY239" s="91" t="str">
        <f>[3]Calculations!D207</f>
        <v>Land Supply 2018</v>
      </c>
    </row>
    <row r="240" spans="2:51" x14ac:dyDescent="0.25">
      <c r="B240" s="32" t="str">
        <f>[3]Calculations!A208</f>
        <v>HLA2662</v>
      </c>
      <c r="C240" s="30" t="str">
        <f>[3]Calculations!B208</f>
        <v>Unknown</v>
      </c>
      <c r="D240" s="30" t="str">
        <f>[3]Calculations!C208</f>
        <v>Residential</v>
      </c>
      <c r="E240" s="38">
        <f>[3]Calculations!E208</f>
        <v>1.54833</v>
      </c>
      <c r="F240" s="38">
        <f>[3]Calculations!I208</f>
        <v>1.54833</v>
      </c>
      <c r="G240" s="38">
        <f>[3]Calculations!M208</f>
        <v>100</v>
      </c>
      <c r="H240" s="38">
        <f>[3]Calculations!H208</f>
        <v>0</v>
      </c>
      <c r="I240" s="38">
        <f>[3]Calculations!L208</f>
        <v>0</v>
      </c>
      <c r="J240" s="38">
        <f>[3]Calculations!G208</f>
        <v>0</v>
      </c>
      <c r="K240" s="38">
        <f>[3]Calculations!K208</f>
        <v>0</v>
      </c>
      <c r="L240" s="38">
        <f>[3]Calculations!F208</f>
        <v>0</v>
      </c>
      <c r="M240" s="38">
        <f>[3]Calculations!J208</f>
        <v>0</v>
      </c>
      <c r="N240" s="38">
        <f>[3]Calculations!V208</f>
        <v>0</v>
      </c>
      <c r="O240" s="38">
        <f>[3]Calculations!W208</f>
        <v>0</v>
      </c>
      <c r="P240" s="38">
        <f>[3]Calculations!O208</f>
        <v>9.3504801286099989E-2</v>
      </c>
      <c r="Q240" s="38">
        <f>[3]Calculations!S208</f>
        <v>6.0390744405972887</v>
      </c>
      <c r="R240" s="38">
        <f>[3]Calculations!Q208</f>
        <v>1.24E-2</v>
      </c>
      <c r="S240" s="38">
        <f>[3]Calculations!T208</f>
        <v>0.80086286515148575</v>
      </c>
      <c r="T240" s="38">
        <f>[3]Calculations!R208</f>
        <v>0</v>
      </c>
      <c r="U240" s="38">
        <f>[3]Calculations!U208</f>
        <v>0</v>
      </c>
      <c r="V240" s="38" t="str">
        <f>[3]Calculations!X208</f>
        <v>Not Modelled</v>
      </c>
      <c r="W240" s="38" t="str">
        <f>[3]Calculations!Y208</f>
        <v>N/A</v>
      </c>
      <c r="X240" s="38" t="s">
        <v>1056</v>
      </c>
      <c r="Y240" s="73" t="s">
        <v>105</v>
      </c>
      <c r="Z240" s="74" t="s">
        <v>1066</v>
      </c>
      <c r="AA240" s="74">
        <f>[3]Calculations!AA208</f>
        <v>0</v>
      </c>
      <c r="AB240" s="74">
        <f>[3]Calculations!AM208</f>
        <v>0</v>
      </c>
      <c r="AC240" s="74">
        <f>[3]Calculations!AB208</f>
        <v>0</v>
      </c>
      <c r="AD240" s="74">
        <f>[3]Calculations!AN208</f>
        <v>0</v>
      </c>
      <c r="AE240" s="74">
        <f>[3]Calculations!AC208</f>
        <v>0</v>
      </c>
      <c r="AF240" s="74">
        <f>[3]Calculations!AO208</f>
        <v>0</v>
      </c>
      <c r="AG240" s="74">
        <f>[3]Calculations!AD208</f>
        <v>0</v>
      </c>
      <c r="AH240" s="74">
        <f>[3]Calculations!AP208</f>
        <v>0</v>
      </c>
      <c r="AI240" s="74">
        <f>[3]Calculations!AE208</f>
        <v>0</v>
      </c>
      <c r="AJ240" s="74">
        <f>[3]Calculations!AQ208</f>
        <v>0</v>
      </c>
      <c r="AK240" s="74">
        <f>[3]Calculations!AF208</f>
        <v>0</v>
      </c>
      <c r="AL240" s="74">
        <f>[3]Calculations!AR208</f>
        <v>0</v>
      </c>
      <c r="AM240" s="74">
        <f>[3]Calculations!AG208</f>
        <v>0</v>
      </c>
      <c r="AN240" s="74">
        <f>[3]Calculations!AS208</f>
        <v>0</v>
      </c>
      <c r="AO240" s="74">
        <f>[3]Calculations!AH208</f>
        <v>0</v>
      </c>
      <c r="AP240" s="74">
        <f>[3]Calculations!AT208</f>
        <v>0</v>
      </c>
      <c r="AQ240" s="74">
        <f>[3]Calculations!AI208</f>
        <v>1.5483269900000001</v>
      </c>
      <c r="AR240" s="74">
        <f>[3]Calculations!AU208</f>
        <v>99.999805596998058</v>
      </c>
      <c r="AS240" s="74">
        <f>[3]Calculations!AJ208</f>
        <v>0</v>
      </c>
      <c r="AT240" s="74">
        <f>[3]Calculations!AV208</f>
        <v>0</v>
      </c>
      <c r="AU240" s="74">
        <f>[3]Calculations!AK208</f>
        <v>0</v>
      </c>
      <c r="AV240" s="74">
        <f>[3]Calculations!AW208</f>
        <v>0</v>
      </c>
      <c r="AW240" s="90"/>
      <c r="AX240" s="90"/>
      <c r="AY240" s="91" t="str">
        <f>[3]Calculations!D208</f>
        <v>Land Supply 2018</v>
      </c>
    </row>
    <row r="241" spans="2:51" x14ac:dyDescent="0.25">
      <c r="B241" s="32" t="str">
        <f>[3]Calculations!A209</f>
        <v>HLA2663</v>
      </c>
      <c r="C241" s="30" t="str">
        <f>[3]Calculations!B209</f>
        <v>Unknown</v>
      </c>
      <c r="D241" s="30" t="str">
        <f>[3]Calculations!C209</f>
        <v>Residential</v>
      </c>
      <c r="E241" s="38">
        <f>[3]Calculations!E209</f>
        <v>1.9164699999999999</v>
      </c>
      <c r="F241" s="38">
        <f>[3]Calculations!I209</f>
        <v>1.9164699999999999</v>
      </c>
      <c r="G241" s="38">
        <f>[3]Calculations!M209</f>
        <v>100</v>
      </c>
      <c r="H241" s="38">
        <f>[3]Calculations!H209</f>
        <v>0</v>
      </c>
      <c r="I241" s="38">
        <f>[3]Calculations!L209</f>
        <v>0</v>
      </c>
      <c r="J241" s="38">
        <f>[3]Calculations!G209</f>
        <v>0</v>
      </c>
      <c r="K241" s="38">
        <f>[3]Calculations!K209</f>
        <v>0</v>
      </c>
      <c r="L241" s="38">
        <f>[3]Calculations!F209</f>
        <v>0</v>
      </c>
      <c r="M241" s="38">
        <f>[3]Calculations!J209</f>
        <v>0</v>
      </c>
      <c r="N241" s="38">
        <f>[3]Calculations!V209</f>
        <v>0</v>
      </c>
      <c r="O241" s="38">
        <f>[3]Calculations!W209</f>
        <v>0</v>
      </c>
      <c r="P241" s="38">
        <f>[3]Calculations!O209</f>
        <v>0.12903451430839999</v>
      </c>
      <c r="Q241" s="38">
        <f>[3]Calculations!S209</f>
        <v>6.7329263859282946</v>
      </c>
      <c r="R241" s="38">
        <f>[3]Calculations!Q209</f>
        <v>4.2745476388599997E-2</v>
      </c>
      <c r="S241" s="38">
        <f>[3]Calculations!T209</f>
        <v>2.230427629370666</v>
      </c>
      <c r="T241" s="38">
        <f>[3]Calculations!R209</f>
        <v>1.04E-2</v>
      </c>
      <c r="U241" s="38">
        <f>[3]Calculations!U209</f>
        <v>0.54266437773615039</v>
      </c>
      <c r="V241" s="38" t="str">
        <f>[3]Calculations!X209</f>
        <v>Not Modelled</v>
      </c>
      <c r="W241" s="38" t="str">
        <f>[3]Calculations!Y209</f>
        <v>N/A</v>
      </c>
      <c r="X241" s="38" t="s">
        <v>1056</v>
      </c>
      <c r="Y241" s="73" t="s">
        <v>105</v>
      </c>
      <c r="Z241" s="74" t="s">
        <v>1066</v>
      </c>
      <c r="AA241" s="74">
        <f>[3]Calculations!AA209</f>
        <v>0</v>
      </c>
      <c r="AB241" s="74">
        <f>[3]Calculations!AM209</f>
        <v>0</v>
      </c>
      <c r="AC241" s="74">
        <f>[3]Calculations!AB209</f>
        <v>0</v>
      </c>
      <c r="AD241" s="74">
        <f>[3]Calculations!AN209</f>
        <v>0</v>
      </c>
      <c r="AE241" s="74">
        <f>[3]Calculations!AC209</f>
        <v>0</v>
      </c>
      <c r="AF241" s="74">
        <f>[3]Calculations!AO209</f>
        <v>0</v>
      </c>
      <c r="AG241" s="74">
        <f>[3]Calculations!AD209</f>
        <v>0</v>
      </c>
      <c r="AH241" s="74">
        <f>[3]Calculations!AP209</f>
        <v>0</v>
      </c>
      <c r="AI241" s="74">
        <f>[3]Calculations!AE209</f>
        <v>0</v>
      </c>
      <c r="AJ241" s="74">
        <f>[3]Calculations!AQ209</f>
        <v>0</v>
      </c>
      <c r="AK241" s="74">
        <f>[3]Calculations!AF209</f>
        <v>0</v>
      </c>
      <c r="AL241" s="74">
        <f>[3]Calculations!AR209</f>
        <v>0</v>
      </c>
      <c r="AM241" s="74">
        <f>[3]Calculations!AG209</f>
        <v>0</v>
      </c>
      <c r="AN241" s="74">
        <f>[3]Calculations!AS209</f>
        <v>0</v>
      </c>
      <c r="AO241" s="74">
        <f>[3]Calculations!AH209</f>
        <v>0</v>
      </c>
      <c r="AP241" s="74">
        <f>[3]Calculations!AT209</f>
        <v>0</v>
      </c>
      <c r="AQ241" s="74">
        <f>[3]Calculations!AI209</f>
        <v>1.91647115</v>
      </c>
      <c r="AR241" s="74">
        <f>[3]Calculations!AU209</f>
        <v>100.00006000615716</v>
      </c>
      <c r="AS241" s="74">
        <f>[3]Calculations!AJ209</f>
        <v>0</v>
      </c>
      <c r="AT241" s="74">
        <f>[3]Calculations!AV209</f>
        <v>0</v>
      </c>
      <c r="AU241" s="74">
        <f>[3]Calculations!AK209</f>
        <v>0</v>
      </c>
      <c r="AV241" s="74">
        <f>[3]Calculations!AW209</f>
        <v>0</v>
      </c>
      <c r="AW241" s="90"/>
      <c r="AX241" s="90"/>
      <c r="AY241" s="91" t="str">
        <f>[3]Calculations!D209</f>
        <v>Land Supply 2018</v>
      </c>
    </row>
    <row r="242" spans="2:51" x14ac:dyDescent="0.25">
      <c r="B242" s="32" t="str">
        <f>[3]Calculations!A210</f>
        <v>HLA2664</v>
      </c>
      <c r="C242" s="30" t="str">
        <f>[3]Calculations!B210</f>
        <v>Unknown</v>
      </c>
      <c r="D242" s="30" t="str">
        <f>[3]Calculations!C210</f>
        <v>Residential</v>
      </c>
      <c r="E242" s="38">
        <f>[3]Calculations!E210</f>
        <v>1.34683</v>
      </c>
      <c r="F242" s="38">
        <f>[3]Calculations!I210</f>
        <v>1.34683</v>
      </c>
      <c r="G242" s="38">
        <f>[3]Calculations!M210</f>
        <v>100</v>
      </c>
      <c r="H242" s="38">
        <f>[3]Calculations!H210</f>
        <v>0</v>
      </c>
      <c r="I242" s="38">
        <f>[3]Calculations!L210</f>
        <v>0</v>
      </c>
      <c r="J242" s="38">
        <f>[3]Calculations!G210</f>
        <v>0</v>
      </c>
      <c r="K242" s="38">
        <f>[3]Calculations!K210</f>
        <v>0</v>
      </c>
      <c r="L242" s="38">
        <f>[3]Calculations!F210</f>
        <v>0</v>
      </c>
      <c r="M242" s="38">
        <f>[3]Calculations!J210</f>
        <v>0</v>
      </c>
      <c r="N242" s="38">
        <f>[3]Calculations!V210</f>
        <v>0</v>
      </c>
      <c r="O242" s="38">
        <f>[3]Calculations!W210</f>
        <v>0</v>
      </c>
      <c r="P242" s="38">
        <f>[3]Calculations!O210</f>
        <v>0.17861141004737002</v>
      </c>
      <c r="Q242" s="38">
        <f>[3]Calculations!S210</f>
        <v>13.261615055156925</v>
      </c>
      <c r="R242" s="38">
        <f>[3]Calculations!Q210</f>
        <v>2.6907911955370001E-2</v>
      </c>
      <c r="S242" s="38">
        <f>[3]Calculations!T210</f>
        <v>1.9978699580028663</v>
      </c>
      <c r="T242" s="38">
        <f>[3]Calculations!R210</f>
        <v>8.0271285347700005E-3</v>
      </c>
      <c r="U242" s="38">
        <f>[3]Calculations!U210</f>
        <v>0.59600161377233951</v>
      </c>
      <c r="V242" s="38" t="str">
        <f>[3]Calculations!X210</f>
        <v>Not Modelled</v>
      </c>
      <c r="W242" s="38" t="str">
        <f>[3]Calculations!Y210</f>
        <v>N/A</v>
      </c>
      <c r="X242" s="38" t="s">
        <v>1056</v>
      </c>
      <c r="Y242" s="73" t="s">
        <v>105</v>
      </c>
      <c r="Z242" s="74" t="s">
        <v>1066</v>
      </c>
      <c r="AA242" s="74">
        <f>[3]Calculations!AA210</f>
        <v>0</v>
      </c>
      <c r="AB242" s="74">
        <f>[3]Calculations!AM210</f>
        <v>0</v>
      </c>
      <c r="AC242" s="74">
        <f>[3]Calculations!AB210</f>
        <v>0</v>
      </c>
      <c r="AD242" s="74">
        <f>[3]Calculations!AN210</f>
        <v>0</v>
      </c>
      <c r="AE242" s="74">
        <f>[3]Calculations!AC210</f>
        <v>0</v>
      </c>
      <c r="AF242" s="74">
        <f>[3]Calculations!AO210</f>
        <v>0</v>
      </c>
      <c r="AG242" s="74">
        <f>[3]Calculations!AD210</f>
        <v>0</v>
      </c>
      <c r="AH242" s="74">
        <f>[3]Calculations!AP210</f>
        <v>0</v>
      </c>
      <c r="AI242" s="74">
        <f>[3]Calculations!AE210</f>
        <v>0</v>
      </c>
      <c r="AJ242" s="74">
        <f>[3]Calculations!AQ210</f>
        <v>0</v>
      </c>
      <c r="AK242" s="74">
        <f>[3]Calculations!AF210</f>
        <v>0</v>
      </c>
      <c r="AL242" s="74">
        <f>[3]Calculations!AR210</f>
        <v>0</v>
      </c>
      <c r="AM242" s="74">
        <f>[3]Calculations!AG210</f>
        <v>0</v>
      </c>
      <c r="AN242" s="74">
        <f>[3]Calculations!AS210</f>
        <v>0</v>
      </c>
      <c r="AO242" s="74">
        <f>[3]Calculations!AH210</f>
        <v>0</v>
      </c>
      <c r="AP242" s="74">
        <f>[3]Calculations!AT210</f>
        <v>0</v>
      </c>
      <c r="AQ242" s="74">
        <f>[3]Calculations!AI210</f>
        <v>1.34683256876</v>
      </c>
      <c r="AR242" s="74">
        <f>[3]Calculations!AU210</f>
        <v>100.0001907263723</v>
      </c>
      <c r="AS242" s="74">
        <f>[3]Calculations!AJ210</f>
        <v>0</v>
      </c>
      <c r="AT242" s="74">
        <f>[3]Calculations!AV210</f>
        <v>0</v>
      </c>
      <c r="AU242" s="74">
        <f>[3]Calculations!AK210</f>
        <v>0</v>
      </c>
      <c r="AV242" s="74">
        <f>[3]Calculations!AW210</f>
        <v>0</v>
      </c>
      <c r="AW242" s="90"/>
      <c r="AX242" s="90"/>
      <c r="AY242" s="91" t="str">
        <f>[3]Calculations!D210</f>
        <v>Land Supply 2018</v>
      </c>
    </row>
    <row r="243" spans="2:51" x14ac:dyDescent="0.25">
      <c r="B243" s="32" t="str">
        <f>[3]Calculations!A211</f>
        <v>HLA2771</v>
      </c>
      <c r="C243" s="30" t="str">
        <f>[3]Calculations!B211</f>
        <v>Unknown</v>
      </c>
      <c r="D243" s="30" t="str">
        <f>[3]Calculations!C211</f>
        <v>Residential</v>
      </c>
      <c r="E243" s="38">
        <f>[3]Calculations!E211</f>
        <v>0.31068800000000002</v>
      </c>
      <c r="F243" s="38">
        <f>[3]Calculations!I211</f>
        <v>0.31068800000000002</v>
      </c>
      <c r="G243" s="38">
        <f>[3]Calculations!M211</f>
        <v>100</v>
      </c>
      <c r="H243" s="38">
        <f>[3]Calculations!H211</f>
        <v>0</v>
      </c>
      <c r="I243" s="38">
        <f>[3]Calculations!L211</f>
        <v>0</v>
      </c>
      <c r="J243" s="38">
        <f>[3]Calculations!G211</f>
        <v>0</v>
      </c>
      <c r="K243" s="38">
        <f>[3]Calculations!K211</f>
        <v>0</v>
      </c>
      <c r="L243" s="38">
        <f>[3]Calculations!F211</f>
        <v>0</v>
      </c>
      <c r="M243" s="38">
        <f>[3]Calculations!J211</f>
        <v>0</v>
      </c>
      <c r="N243" s="38">
        <f>[3]Calculations!V211</f>
        <v>0</v>
      </c>
      <c r="O243" s="38">
        <f>[3]Calculations!W211</f>
        <v>0</v>
      </c>
      <c r="P243" s="38">
        <f>[3]Calculations!O211</f>
        <v>1.9504872138499999E-2</v>
      </c>
      <c r="Q243" s="38">
        <f>[3]Calculations!S211</f>
        <v>6.2779612146268908</v>
      </c>
      <c r="R243" s="38">
        <f>[3]Calculations!Q211</f>
        <v>0</v>
      </c>
      <c r="S243" s="38">
        <f>[3]Calculations!T211</f>
        <v>0</v>
      </c>
      <c r="T243" s="38">
        <f>[3]Calculations!R211</f>
        <v>0</v>
      </c>
      <c r="U243" s="38">
        <f>[3]Calculations!U211</f>
        <v>0</v>
      </c>
      <c r="V243" s="38" t="str">
        <f>[3]Calculations!X211</f>
        <v>Not Modelled</v>
      </c>
      <c r="W243" s="38" t="str">
        <f>[3]Calculations!Y211</f>
        <v>N/A</v>
      </c>
      <c r="X243" s="38" t="s">
        <v>1056</v>
      </c>
      <c r="Y243" s="73" t="s">
        <v>105</v>
      </c>
      <c r="Z243" s="74" t="s">
        <v>1066</v>
      </c>
      <c r="AA243" s="74">
        <f>[3]Calculations!AA211</f>
        <v>0</v>
      </c>
      <c r="AB243" s="74">
        <f>[3]Calculations!AM211</f>
        <v>0</v>
      </c>
      <c r="AC243" s="74">
        <f>[3]Calculations!AB211</f>
        <v>0</v>
      </c>
      <c r="AD243" s="74">
        <f>[3]Calculations!AN211</f>
        <v>0</v>
      </c>
      <c r="AE243" s="74">
        <f>[3]Calculations!AC211</f>
        <v>0</v>
      </c>
      <c r="AF243" s="74">
        <f>[3]Calculations!AO211</f>
        <v>0</v>
      </c>
      <c r="AG243" s="74">
        <f>[3]Calculations!AD211</f>
        <v>0</v>
      </c>
      <c r="AH243" s="74">
        <f>[3]Calculations!AP211</f>
        <v>0</v>
      </c>
      <c r="AI243" s="74">
        <f>[3]Calculations!AE211</f>
        <v>0</v>
      </c>
      <c r="AJ243" s="74">
        <f>[3]Calculations!AQ211</f>
        <v>0</v>
      </c>
      <c r="AK243" s="74">
        <f>[3]Calculations!AF211</f>
        <v>0</v>
      </c>
      <c r="AL243" s="74">
        <f>[3]Calculations!AR211</f>
        <v>0</v>
      </c>
      <c r="AM243" s="74">
        <f>[3]Calculations!AG211</f>
        <v>0</v>
      </c>
      <c r="AN243" s="74">
        <f>[3]Calculations!AS211</f>
        <v>0</v>
      </c>
      <c r="AO243" s="74">
        <f>[3]Calculations!AH211</f>
        <v>0</v>
      </c>
      <c r="AP243" s="74">
        <f>[3]Calculations!AT211</f>
        <v>0</v>
      </c>
      <c r="AQ243" s="74">
        <f>[3]Calculations!AI211</f>
        <v>0.310688464996</v>
      </c>
      <c r="AR243" s="74">
        <f>[3]Calculations!AU211</f>
        <v>100.00014966654649</v>
      </c>
      <c r="AS243" s="74">
        <f>[3]Calculations!AJ211</f>
        <v>0</v>
      </c>
      <c r="AT243" s="74">
        <f>[3]Calculations!AV211</f>
        <v>0</v>
      </c>
      <c r="AU243" s="74">
        <f>[3]Calculations!AK211</f>
        <v>0</v>
      </c>
      <c r="AV243" s="74">
        <f>[3]Calculations!AW211</f>
        <v>0</v>
      </c>
      <c r="AW243" s="90"/>
      <c r="AX243" s="90"/>
      <c r="AY243" s="91" t="str">
        <f>[3]Calculations!D211</f>
        <v>Land Supply 2018</v>
      </c>
    </row>
    <row r="244" spans="2:51" ht="25" x14ac:dyDescent="0.25">
      <c r="B244" s="32" t="str">
        <f>[3]Calculations!A212</f>
        <v>HLA2780</v>
      </c>
      <c r="C244" s="30" t="str">
        <f>[3]Calculations!B212</f>
        <v>Unknown</v>
      </c>
      <c r="D244" s="30" t="str">
        <f>[3]Calculations!C212</f>
        <v>Residential</v>
      </c>
      <c r="E244" s="38">
        <f>[3]Calculations!E212</f>
        <v>6.4203399999999994E-2</v>
      </c>
      <c r="F244" s="38">
        <f>[3]Calculations!I212</f>
        <v>6.4203399999999994E-2</v>
      </c>
      <c r="G244" s="38">
        <f>[3]Calculations!M212</f>
        <v>100</v>
      </c>
      <c r="H244" s="38">
        <f>[3]Calculations!H212</f>
        <v>0</v>
      </c>
      <c r="I244" s="38">
        <f>[3]Calculations!L212</f>
        <v>0</v>
      </c>
      <c r="J244" s="38">
        <f>[3]Calculations!G212</f>
        <v>0</v>
      </c>
      <c r="K244" s="38">
        <f>[3]Calculations!K212</f>
        <v>0</v>
      </c>
      <c r="L244" s="38">
        <f>[3]Calculations!F212</f>
        <v>0</v>
      </c>
      <c r="M244" s="38">
        <f>[3]Calculations!J212</f>
        <v>0</v>
      </c>
      <c r="N244" s="38">
        <f>[3]Calculations!V212</f>
        <v>0</v>
      </c>
      <c r="O244" s="38">
        <f>[3]Calculations!W212</f>
        <v>0</v>
      </c>
      <c r="P244" s="38">
        <f>[3]Calculations!O212</f>
        <v>0</v>
      </c>
      <c r="Q244" s="38">
        <f>[3]Calculations!S212</f>
        <v>0</v>
      </c>
      <c r="R244" s="38">
        <f>[3]Calculations!Q212</f>
        <v>0</v>
      </c>
      <c r="S244" s="38">
        <f>[3]Calculations!T212</f>
        <v>0</v>
      </c>
      <c r="T244" s="38">
        <f>[3]Calculations!R212</f>
        <v>0</v>
      </c>
      <c r="U244" s="38">
        <f>[3]Calculations!U212</f>
        <v>0</v>
      </c>
      <c r="V244" s="38" t="str">
        <f>[3]Calculations!X212</f>
        <v>Not Modelled</v>
      </c>
      <c r="W244" s="38" t="str">
        <f>[3]Calculations!Y212</f>
        <v>N/A</v>
      </c>
      <c r="X244" s="38" t="s">
        <v>1056</v>
      </c>
      <c r="Y244" s="73" t="s">
        <v>106</v>
      </c>
      <c r="Z244" s="74" t="s">
        <v>1090</v>
      </c>
      <c r="AA244" s="74">
        <f>[3]Calculations!AA212</f>
        <v>0</v>
      </c>
      <c r="AB244" s="74">
        <f>[3]Calculations!AM212</f>
        <v>0</v>
      </c>
      <c r="AC244" s="74">
        <f>[3]Calculations!AB212</f>
        <v>0</v>
      </c>
      <c r="AD244" s="74">
        <f>[3]Calculations!AN212</f>
        <v>0</v>
      </c>
      <c r="AE244" s="74">
        <f>[3]Calculations!AC212</f>
        <v>0</v>
      </c>
      <c r="AF244" s="74">
        <f>[3]Calculations!AO212</f>
        <v>0</v>
      </c>
      <c r="AG244" s="74">
        <f>[3]Calculations!AD212</f>
        <v>0</v>
      </c>
      <c r="AH244" s="74">
        <f>[3]Calculations!AP212</f>
        <v>0</v>
      </c>
      <c r="AI244" s="74">
        <f>[3]Calculations!AE212</f>
        <v>0</v>
      </c>
      <c r="AJ244" s="74">
        <f>[3]Calculations!AQ212</f>
        <v>0</v>
      </c>
      <c r="AK244" s="74">
        <f>[3]Calculations!AF212</f>
        <v>0</v>
      </c>
      <c r="AL244" s="74">
        <f>[3]Calculations!AR212</f>
        <v>0</v>
      </c>
      <c r="AM244" s="74">
        <f>[3]Calculations!AG212</f>
        <v>0</v>
      </c>
      <c r="AN244" s="74">
        <f>[3]Calculations!AS212</f>
        <v>0</v>
      </c>
      <c r="AO244" s="74">
        <f>[3]Calculations!AH212</f>
        <v>0</v>
      </c>
      <c r="AP244" s="74">
        <f>[3]Calculations!AT212</f>
        <v>0</v>
      </c>
      <c r="AQ244" s="74">
        <f>[3]Calculations!AI212</f>
        <v>6.4203450000700005E-2</v>
      </c>
      <c r="AR244" s="74">
        <f>[3]Calculations!AU212</f>
        <v>100.0000778785859</v>
      </c>
      <c r="AS244" s="74">
        <f>[3]Calculations!AJ212</f>
        <v>0</v>
      </c>
      <c r="AT244" s="74">
        <f>[3]Calculations!AV212</f>
        <v>0</v>
      </c>
      <c r="AU244" s="74">
        <f>[3]Calculations!AK212</f>
        <v>0</v>
      </c>
      <c r="AV244" s="74">
        <f>[3]Calculations!AW212</f>
        <v>0</v>
      </c>
      <c r="AW244" s="90"/>
      <c r="AX244" s="90"/>
      <c r="AY244" s="91" t="str">
        <f>[3]Calculations!D212</f>
        <v>Land Supply 2018</v>
      </c>
    </row>
    <row r="245" spans="2:51" x14ac:dyDescent="0.25">
      <c r="B245" s="32" t="str">
        <f>[3]Calculations!A213</f>
        <v>HLA2783</v>
      </c>
      <c r="C245" s="30" t="str">
        <f>[3]Calculations!B213</f>
        <v>Unknown</v>
      </c>
      <c r="D245" s="30" t="str">
        <f>[3]Calculations!C213</f>
        <v>Residential</v>
      </c>
      <c r="E245" s="38">
        <f>[3]Calculations!E213</f>
        <v>5.3234099999999999E-2</v>
      </c>
      <c r="F245" s="38">
        <f>[3]Calculations!I213</f>
        <v>5.3234099999999999E-2</v>
      </c>
      <c r="G245" s="38">
        <f>[3]Calculations!M213</f>
        <v>100</v>
      </c>
      <c r="H245" s="38">
        <f>[3]Calculations!H213</f>
        <v>0</v>
      </c>
      <c r="I245" s="38">
        <f>[3]Calculations!L213</f>
        <v>0</v>
      </c>
      <c r="J245" s="38">
        <f>[3]Calculations!G213</f>
        <v>0</v>
      </c>
      <c r="K245" s="38">
        <f>[3]Calculations!K213</f>
        <v>0</v>
      </c>
      <c r="L245" s="38">
        <f>[3]Calculations!F213</f>
        <v>0</v>
      </c>
      <c r="M245" s="38">
        <f>[3]Calculations!J213</f>
        <v>0</v>
      </c>
      <c r="N245" s="38">
        <f>[3]Calculations!V213</f>
        <v>5.3234060000700002E-2</v>
      </c>
      <c r="O245" s="38">
        <f>[3]Calculations!W213</f>
        <v>99.999924861507949</v>
      </c>
      <c r="P245" s="38">
        <f>[3]Calculations!O213</f>
        <v>8.2439252497100001E-3</v>
      </c>
      <c r="Q245" s="38">
        <f>[3]Calculations!S213</f>
        <v>15.486173805342816</v>
      </c>
      <c r="R245" s="38">
        <f>[3]Calculations!Q213</f>
        <v>0</v>
      </c>
      <c r="S245" s="38">
        <f>[3]Calculations!T213</f>
        <v>0</v>
      </c>
      <c r="T245" s="38">
        <f>[3]Calculations!R213</f>
        <v>0</v>
      </c>
      <c r="U245" s="38">
        <f>[3]Calculations!U213</f>
        <v>0</v>
      </c>
      <c r="V245" s="38">
        <f>[3]Calculations!X213</f>
        <v>0</v>
      </c>
      <c r="W245" s="38">
        <f>[3]Calculations!Y213</f>
        <v>0</v>
      </c>
      <c r="X245" s="38" t="s">
        <v>1056</v>
      </c>
      <c r="Y245" s="73" t="s">
        <v>105</v>
      </c>
      <c r="Z245" s="74" t="s">
        <v>1066</v>
      </c>
      <c r="AA245" s="74">
        <f>[3]Calculations!AA213</f>
        <v>0</v>
      </c>
      <c r="AB245" s="74">
        <f>[3]Calculations!AM213</f>
        <v>0</v>
      </c>
      <c r="AC245" s="74">
        <f>[3]Calculations!AB213</f>
        <v>0</v>
      </c>
      <c r="AD245" s="74">
        <f>[3]Calculations!AN213</f>
        <v>0</v>
      </c>
      <c r="AE245" s="74">
        <f>[3]Calculations!AC213</f>
        <v>0</v>
      </c>
      <c r="AF245" s="74">
        <f>[3]Calculations!AO213</f>
        <v>0</v>
      </c>
      <c r="AG245" s="74">
        <f>[3]Calculations!AD213</f>
        <v>0</v>
      </c>
      <c r="AH245" s="74">
        <f>[3]Calculations!AP213</f>
        <v>0</v>
      </c>
      <c r="AI245" s="74">
        <f>[3]Calculations!AE213</f>
        <v>0</v>
      </c>
      <c r="AJ245" s="74">
        <f>[3]Calculations!AQ213</f>
        <v>0</v>
      </c>
      <c r="AK245" s="74">
        <f>[3]Calculations!AF213</f>
        <v>0</v>
      </c>
      <c r="AL245" s="74">
        <f>[3]Calculations!AR213</f>
        <v>0</v>
      </c>
      <c r="AM245" s="74">
        <f>[3]Calculations!AG213</f>
        <v>0</v>
      </c>
      <c r="AN245" s="74">
        <f>[3]Calculations!AS213</f>
        <v>0</v>
      </c>
      <c r="AO245" s="74">
        <f>[3]Calculations!AH213</f>
        <v>0</v>
      </c>
      <c r="AP245" s="74">
        <f>[3]Calculations!AT213</f>
        <v>0</v>
      </c>
      <c r="AQ245" s="74">
        <f>[3]Calculations!AI213</f>
        <v>0</v>
      </c>
      <c r="AR245" s="74">
        <f>[3]Calculations!AU213</f>
        <v>0</v>
      </c>
      <c r="AS245" s="74">
        <f>[3]Calculations!AJ213</f>
        <v>0</v>
      </c>
      <c r="AT245" s="74">
        <f>[3]Calculations!AV213</f>
        <v>0</v>
      </c>
      <c r="AU245" s="74">
        <f>[3]Calculations!AK213</f>
        <v>0</v>
      </c>
      <c r="AV245" s="74">
        <f>[3]Calculations!AW213</f>
        <v>0</v>
      </c>
      <c r="AW245" s="90"/>
      <c r="AX245" s="90"/>
      <c r="AY245" s="91" t="str">
        <f>[3]Calculations!D213</f>
        <v>Land Supply 2018</v>
      </c>
    </row>
    <row r="246" spans="2:51" x14ac:dyDescent="0.25">
      <c r="B246" s="32" t="str">
        <f>[3]Calculations!A214</f>
        <v>HLA2785</v>
      </c>
      <c r="C246" s="30" t="str">
        <f>[3]Calculations!B214</f>
        <v>Unknown</v>
      </c>
      <c r="D246" s="30" t="str">
        <f>[3]Calculations!C214</f>
        <v>Residential</v>
      </c>
      <c r="E246" s="38">
        <f>[3]Calculations!E214</f>
        <v>0.61940700000000004</v>
      </c>
      <c r="F246" s="38">
        <f>[3]Calculations!I214</f>
        <v>0.61940700000000004</v>
      </c>
      <c r="G246" s="38">
        <f>[3]Calculations!M214</f>
        <v>100</v>
      </c>
      <c r="H246" s="38">
        <f>[3]Calculations!H214</f>
        <v>0</v>
      </c>
      <c r="I246" s="38">
        <f>[3]Calculations!L214</f>
        <v>0</v>
      </c>
      <c r="J246" s="38">
        <f>[3]Calculations!G214</f>
        <v>0</v>
      </c>
      <c r="K246" s="38">
        <f>[3]Calculations!K214</f>
        <v>0</v>
      </c>
      <c r="L246" s="38">
        <f>[3]Calculations!F214</f>
        <v>0</v>
      </c>
      <c r="M246" s="38">
        <f>[3]Calculations!J214</f>
        <v>0</v>
      </c>
      <c r="N246" s="38">
        <f>[3]Calculations!V214</f>
        <v>0</v>
      </c>
      <c r="O246" s="38">
        <f>[3]Calculations!W214</f>
        <v>0</v>
      </c>
      <c r="P246" s="38">
        <f>[3]Calculations!O214</f>
        <v>5.5811387045300004E-2</v>
      </c>
      <c r="Q246" s="38">
        <f>[3]Calculations!S214</f>
        <v>9.0104546841252997</v>
      </c>
      <c r="R246" s="38">
        <f>[3]Calculations!Q214</f>
        <v>2.20117239865E-2</v>
      </c>
      <c r="S246" s="38">
        <f>[3]Calculations!T214</f>
        <v>3.5536769824202827</v>
      </c>
      <c r="T246" s="38">
        <f>[3]Calculations!R214</f>
        <v>0.01</v>
      </c>
      <c r="U246" s="38">
        <f>[3]Calculations!U214</f>
        <v>1.6144473665941781</v>
      </c>
      <c r="V246" s="38" t="str">
        <f>[3]Calculations!X214</f>
        <v>Not Modelled</v>
      </c>
      <c r="W246" s="38" t="str">
        <f>[3]Calculations!Y214</f>
        <v>N/A</v>
      </c>
      <c r="X246" s="38" t="s">
        <v>1056</v>
      </c>
      <c r="Y246" s="73" t="s">
        <v>105</v>
      </c>
      <c r="Z246" s="74" t="s">
        <v>1066</v>
      </c>
      <c r="AA246" s="74">
        <f>[3]Calculations!AA214</f>
        <v>0</v>
      </c>
      <c r="AB246" s="74">
        <f>[3]Calculations!AM214</f>
        <v>0</v>
      </c>
      <c r="AC246" s="74">
        <f>[3]Calculations!AB214</f>
        <v>0</v>
      </c>
      <c r="AD246" s="74">
        <f>[3]Calculations!AN214</f>
        <v>0</v>
      </c>
      <c r="AE246" s="74">
        <f>[3]Calculations!AC214</f>
        <v>0</v>
      </c>
      <c r="AF246" s="74">
        <f>[3]Calculations!AO214</f>
        <v>0</v>
      </c>
      <c r="AG246" s="74">
        <f>[3]Calculations!AD214</f>
        <v>0</v>
      </c>
      <c r="AH246" s="74">
        <f>[3]Calculations!AP214</f>
        <v>0</v>
      </c>
      <c r="AI246" s="74">
        <f>[3]Calculations!AE214</f>
        <v>0</v>
      </c>
      <c r="AJ246" s="74">
        <f>[3]Calculations!AQ214</f>
        <v>0</v>
      </c>
      <c r="AK246" s="74">
        <f>[3]Calculations!AF214</f>
        <v>0</v>
      </c>
      <c r="AL246" s="74">
        <f>[3]Calculations!AR214</f>
        <v>0</v>
      </c>
      <c r="AM246" s="74">
        <f>[3]Calculations!AG214</f>
        <v>0</v>
      </c>
      <c r="AN246" s="74">
        <f>[3]Calculations!AS214</f>
        <v>0</v>
      </c>
      <c r="AO246" s="74">
        <f>[3]Calculations!AH214</f>
        <v>0</v>
      </c>
      <c r="AP246" s="74">
        <f>[3]Calculations!AT214</f>
        <v>0</v>
      </c>
      <c r="AQ246" s="74">
        <f>[3]Calculations!AI214</f>
        <v>0.61940729000299999</v>
      </c>
      <c r="AR246" s="74">
        <f>[3]Calculations!AU214</f>
        <v>100.00004681945795</v>
      </c>
      <c r="AS246" s="74">
        <f>[3]Calculations!AJ214</f>
        <v>0</v>
      </c>
      <c r="AT246" s="74">
        <f>[3]Calculations!AV214</f>
        <v>0</v>
      </c>
      <c r="AU246" s="74">
        <f>[3]Calculations!AK214</f>
        <v>0</v>
      </c>
      <c r="AV246" s="74">
        <f>[3]Calculations!AW214</f>
        <v>0</v>
      </c>
      <c r="AW246" s="90"/>
      <c r="AX246" s="90"/>
      <c r="AY246" s="91" t="str">
        <f>[3]Calculations!D214</f>
        <v>Land Supply 2018</v>
      </c>
    </row>
    <row r="247" spans="2:51" ht="25" x14ac:dyDescent="0.25">
      <c r="B247" s="32" t="str">
        <f>[3]Calculations!A215</f>
        <v>HLA2796</v>
      </c>
      <c r="C247" s="30" t="str">
        <f>[3]Calculations!B215</f>
        <v>Unknown</v>
      </c>
      <c r="D247" s="30" t="str">
        <f>[3]Calculations!C215</f>
        <v>Residential</v>
      </c>
      <c r="E247" s="38">
        <f>[3]Calculations!E215</f>
        <v>3.3026899999999998E-2</v>
      </c>
      <c r="F247" s="38">
        <f>[3]Calculations!I215</f>
        <v>3.3026899999999998E-2</v>
      </c>
      <c r="G247" s="38">
        <f>[3]Calculations!M215</f>
        <v>100</v>
      </c>
      <c r="H247" s="38">
        <f>[3]Calculations!H215</f>
        <v>0</v>
      </c>
      <c r="I247" s="38">
        <f>[3]Calculations!L215</f>
        <v>0</v>
      </c>
      <c r="J247" s="38">
        <f>[3]Calculations!G215</f>
        <v>0</v>
      </c>
      <c r="K247" s="38">
        <f>[3]Calculations!K215</f>
        <v>0</v>
      </c>
      <c r="L247" s="38">
        <f>[3]Calculations!F215</f>
        <v>0</v>
      </c>
      <c r="M247" s="38">
        <f>[3]Calculations!J215</f>
        <v>0</v>
      </c>
      <c r="N247" s="38">
        <f>[3]Calculations!V215</f>
        <v>0</v>
      </c>
      <c r="O247" s="38">
        <f>[3]Calculations!W215</f>
        <v>0</v>
      </c>
      <c r="P247" s="38">
        <f>[3]Calculations!O215</f>
        <v>0</v>
      </c>
      <c r="Q247" s="38">
        <f>[3]Calculations!S215</f>
        <v>0</v>
      </c>
      <c r="R247" s="38">
        <f>[3]Calculations!Q215</f>
        <v>0</v>
      </c>
      <c r="S247" s="38">
        <f>[3]Calculations!T215</f>
        <v>0</v>
      </c>
      <c r="T247" s="38">
        <f>[3]Calculations!R215</f>
        <v>0</v>
      </c>
      <c r="U247" s="38">
        <f>[3]Calculations!U215</f>
        <v>0</v>
      </c>
      <c r="V247" s="38" t="str">
        <f>[3]Calculations!X215</f>
        <v>Not Modelled</v>
      </c>
      <c r="W247" s="38" t="str">
        <f>[3]Calculations!Y215</f>
        <v>N/A</v>
      </c>
      <c r="X247" s="38" t="s">
        <v>1056</v>
      </c>
      <c r="Y247" s="73" t="s">
        <v>106</v>
      </c>
      <c r="Z247" s="74" t="s">
        <v>1090</v>
      </c>
      <c r="AA247" s="74">
        <f>[3]Calculations!AA215</f>
        <v>0</v>
      </c>
      <c r="AB247" s="74">
        <f>[3]Calculations!AM215</f>
        <v>0</v>
      </c>
      <c r="AC247" s="74">
        <f>[3]Calculations!AB215</f>
        <v>0</v>
      </c>
      <c r="AD247" s="74">
        <f>[3]Calculations!AN215</f>
        <v>0</v>
      </c>
      <c r="AE247" s="74">
        <f>[3]Calculations!AC215</f>
        <v>0</v>
      </c>
      <c r="AF247" s="74">
        <f>[3]Calculations!AO215</f>
        <v>0</v>
      </c>
      <c r="AG247" s="74">
        <f>[3]Calculations!AD215</f>
        <v>0</v>
      </c>
      <c r="AH247" s="74">
        <f>[3]Calculations!AP215</f>
        <v>0</v>
      </c>
      <c r="AI247" s="74">
        <f>[3]Calculations!AE215</f>
        <v>0</v>
      </c>
      <c r="AJ247" s="74">
        <f>[3]Calculations!AQ215</f>
        <v>0</v>
      </c>
      <c r="AK247" s="74">
        <f>[3]Calculations!AF215</f>
        <v>0</v>
      </c>
      <c r="AL247" s="74">
        <f>[3]Calculations!AR215</f>
        <v>0</v>
      </c>
      <c r="AM247" s="74">
        <f>[3]Calculations!AG215</f>
        <v>0</v>
      </c>
      <c r="AN247" s="74">
        <f>[3]Calculations!AS215</f>
        <v>0</v>
      </c>
      <c r="AO247" s="74">
        <f>[3]Calculations!AH215</f>
        <v>0</v>
      </c>
      <c r="AP247" s="74">
        <f>[3]Calculations!AT215</f>
        <v>0</v>
      </c>
      <c r="AQ247" s="74">
        <f>[3]Calculations!AI215</f>
        <v>3.3026930000200003E-2</v>
      </c>
      <c r="AR247" s="74">
        <f>[3]Calculations!AU215</f>
        <v>100.00009083565216</v>
      </c>
      <c r="AS247" s="74">
        <f>[3]Calculations!AJ215</f>
        <v>0</v>
      </c>
      <c r="AT247" s="74">
        <f>[3]Calculations!AV215</f>
        <v>0</v>
      </c>
      <c r="AU247" s="74">
        <f>[3]Calculations!AK215</f>
        <v>0</v>
      </c>
      <c r="AV247" s="74">
        <f>[3]Calculations!AW215</f>
        <v>0</v>
      </c>
      <c r="AW247" s="90"/>
      <c r="AX247" s="90"/>
      <c r="AY247" s="91" t="str">
        <f>[3]Calculations!D215</f>
        <v>Land Supply 2018</v>
      </c>
    </row>
    <row r="248" spans="2:51" x14ac:dyDescent="0.25">
      <c r="B248" s="32" t="str">
        <f>[3]Calculations!A216</f>
        <v>HLA2808</v>
      </c>
      <c r="C248" s="30" t="str">
        <f>[3]Calculations!B216</f>
        <v>Unknown</v>
      </c>
      <c r="D248" s="30" t="str">
        <f>[3]Calculations!C216</f>
        <v>Residential</v>
      </c>
      <c r="E248" s="38">
        <f>[3]Calculations!E216</f>
        <v>0.215476</v>
      </c>
      <c r="F248" s="38">
        <f>[3]Calculations!I216</f>
        <v>0.215476</v>
      </c>
      <c r="G248" s="38">
        <f>[3]Calculations!M216</f>
        <v>100</v>
      </c>
      <c r="H248" s="38">
        <f>[3]Calculations!H216</f>
        <v>0</v>
      </c>
      <c r="I248" s="38">
        <f>[3]Calculations!L216</f>
        <v>0</v>
      </c>
      <c r="J248" s="38">
        <f>[3]Calculations!G216</f>
        <v>0</v>
      </c>
      <c r="K248" s="38">
        <f>[3]Calculations!K216</f>
        <v>0</v>
      </c>
      <c r="L248" s="38">
        <f>[3]Calculations!F216</f>
        <v>0</v>
      </c>
      <c r="M248" s="38">
        <f>[3]Calculations!J216</f>
        <v>0</v>
      </c>
      <c r="N248" s="38">
        <f>[3]Calculations!V216</f>
        <v>0</v>
      </c>
      <c r="O248" s="38">
        <f>[3]Calculations!W216</f>
        <v>0</v>
      </c>
      <c r="P248" s="38">
        <f>[3]Calculations!O216</f>
        <v>2.2489784873560001E-2</v>
      </c>
      <c r="Q248" s="38">
        <f>[3]Calculations!S216</f>
        <v>10.437257454918413</v>
      </c>
      <c r="R248" s="38">
        <f>[3]Calculations!Q216</f>
        <v>1.602935151847E-2</v>
      </c>
      <c r="S248" s="38">
        <f>[3]Calculations!T216</f>
        <v>7.4390426397696263</v>
      </c>
      <c r="T248" s="38">
        <f>[3]Calculations!R216</f>
        <v>1.39997315185E-2</v>
      </c>
      <c r="U248" s="38">
        <f>[3]Calculations!U216</f>
        <v>6.4971187132209618</v>
      </c>
      <c r="V248" s="38" t="str">
        <f>[3]Calculations!X216</f>
        <v>Not Modelled</v>
      </c>
      <c r="W248" s="38" t="str">
        <f>[3]Calculations!Y216</f>
        <v>N/A</v>
      </c>
      <c r="X248" s="38" t="s">
        <v>1056</v>
      </c>
      <c r="Y248" s="73" t="s">
        <v>105</v>
      </c>
      <c r="Z248" s="74" t="s">
        <v>1066</v>
      </c>
      <c r="AA248" s="74">
        <f>[3]Calculations!AA216</f>
        <v>0</v>
      </c>
      <c r="AB248" s="74">
        <f>[3]Calculations!AM216</f>
        <v>0</v>
      </c>
      <c r="AC248" s="74">
        <f>[3]Calculations!AB216</f>
        <v>0</v>
      </c>
      <c r="AD248" s="74">
        <f>[3]Calculations!AN216</f>
        <v>0</v>
      </c>
      <c r="AE248" s="74">
        <f>[3]Calculations!AC216</f>
        <v>0</v>
      </c>
      <c r="AF248" s="74">
        <f>[3]Calculations!AO216</f>
        <v>0</v>
      </c>
      <c r="AG248" s="74">
        <f>[3]Calculations!AD216</f>
        <v>0</v>
      </c>
      <c r="AH248" s="74">
        <f>[3]Calculations!AP216</f>
        <v>0</v>
      </c>
      <c r="AI248" s="74">
        <f>[3]Calculations!AE216</f>
        <v>0.15679923154700001</v>
      </c>
      <c r="AJ248" s="74">
        <f>[3]Calculations!AQ216</f>
        <v>72.768768469342291</v>
      </c>
      <c r="AK248" s="74">
        <f>[3]Calculations!AF216</f>
        <v>0</v>
      </c>
      <c r="AL248" s="74">
        <f>[3]Calculations!AR216</f>
        <v>0</v>
      </c>
      <c r="AM248" s="74">
        <f>[3]Calculations!AG216</f>
        <v>0</v>
      </c>
      <c r="AN248" s="74">
        <f>[3]Calculations!AS216</f>
        <v>0</v>
      </c>
      <c r="AO248" s="74">
        <f>[3]Calculations!AH216</f>
        <v>0</v>
      </c>
      <c r="AP248" s="74">
        <f>[3]Calculations!AT216</f>
        <v>0</v>
      </c>
      <c r="AQ248" s="74">
        <f>[3]Calculations!AI216</f>
        <v>0.21547617000300001</v>
      </c>
      <c r="AR248" s="74">
        <f>[3]Calculations!AU216</f>
        <v>100.00007889648963</v>
      </c>
      <c r="AS248" s="74">
        <f>[3]Calculations!AJ216</f>
        <v>0</v>
      </c>
      <c r="AT248" s="74">
        <f>[3]Calculations!AV216</f>
        <v>0</v>
      </c>
      <c r="AU248" s="74">
        <f>[3]Calculations!AK216</f>
        <v>0</v>
      </c>
      <c r="AV248" s="74">
        <f>[3]Calculations!AW216</f>
        <v>0</v>
      </c>
      <c r="AW248" s="90"/>
      <c r="AX248" s="90"/>
      <c r="AY248" s="91" t="str">
        <f>[3]Calculations!D216</f>
        <v>Land Supply 2018</v>
      </c>
    </row>
    <row r="249" spans="2:51" x14ac:dyDescent="0.25">
      <c r="B249" s="32" t="str">
        <f>[3]Calculations!A217</f>
        <v>HLA2817</v>
      </c>
      <c r="C249" s="30" t="str">
        <f>[3]Calculations!B217</f>
        <v>Unknown</v>
      </c>
      <c r="D249" s="30" t="str">
        <f>[3]Calculations!C217</f>
        <v>Residential</v>
      </c>
      <c r="E249" s="38">
        <f>[3]Calculations!E217</f>
        <v>9.2995300000000003E-2</v>
      </c>
      <c r="F249" s="38">
        <f>[3]Calculations!I217</f>
        <v>9.2995300000000003E-2</v>
      </c>
      <c r="G249" s="38">
        <f>[3]Calculations!M217</f>
        <v>100</v>
      </c>
      <c r="H249" s="38">
        <f>[3]Calculations!H217</f>
        <v>0</v>
      </c>
      <c r="I249" s="38">
        <f>[3]Calculations!L217</f>
        <v>0</v>
      </c>
      <c r="J249" s="38">
        <f>[3]Calculations!G217</f>
        <v>0</v>
      </c>
      <c r="K249" s="38">
        <f>[3]Calculations!K217</f>
        <v>0</v>
      </c>
      <c r="L249" s="38">
        <f>[3]Calculations!F217</f>
        <v>0</v>
      </c>
      <c r="M249" s="38">
        <f>[3]Calculations!J217</f>
        <v>0</v>
      </c>
      <c r="N249" s="38">
        <f>[3]Calculations!V217</f>
        <v>0</v>
      </c>
      <c r="O249" s="38">
        <f>[3]Calculations!W217</f>
        <v>0</v>
      </c>
      <c r="P249" s="38">
        <f>[3]Calculations!O217</f>
        <v>1.181014044581E-2</v>
      </c>
      <c r="Q249" s="38">
        <f>[3]Calculations!S217</f>
        <v>12.699717561866031</v>
      </c>
      <c r="R249" s="38">
        <f>[3]Calculations!Q217</f>
        <v>2.9583396832400001E-3</v>
      </c>
      <c r="S249" s="38">
        <f>[3]Calculations!T217</f>
        <v>3.1811711809521555</v>
      </c>
      <c r="T249" s="38">
        <f>[3]Calculations!R217</f>
        <v>0</v>
      </c>
      <c r="U249" s="38">
        <f>[3]Calculations!U217</f>
        <v>0</v>
      </c>
      <c r="V249" s="38" t="str">
        <f>[3]Calculations!X217</f>
        <v>Not Modelled</v>
      </c>
      <c r="W249" s="38" t="str">
        <f>[3]Calculations!Y217</f>
        <v>N/A</v>
      </c>
      <c r="X249" s="38" t="s">
        <v>1056</v>
      </c>
      <c r="Y249" s="73" t="s">
        <v>105</v>
      </c>
      <c r="Z249" s="74" t="s">
        <v>1066</v>
      </c>
      <c r="AA249" s="74">
        <f>[3]Calculations!AA217</f>
        <v>0</v>
      </c>
      <c r="AB249" s="74">
        <f>[3]Calculations!AM217</f>
        <v>0</v>
      </c>
      <c r="AC249" s="74">
        <f>[3]Calculations!AB217</f>
        <v>0</v>
      </c>
      <c r="AD249" s="74">
        <f>[3]Calculations!AN217</f>
        <v>0</v>
      </c>
      <c r="AE249" s="74">
        <f>[3]Calculations!AC217</f>
        <v>0</v>
      </c>
      <c r="AF249" s="74">
        <f>[3]Calculations!AO217</f>
        <v>0</v>
      </c>
      <c r="AG249" s="74">
        <f>[3]Calculations!AD217</f>
        <v>0</v>
      </c>
      <c r="AH249" s="74">
        <f>[3]Calculations!AP217</f>
        <v>0</v>
      </c>
      <c r="AI249" s="74">
        <f>[3]Calculations!AE217</f>
        <v>0</v>
      </c>
      <c r="AJ249" s="74">
        <f>[3]Calculations!AQ217</f>
        <v>0</v>
      </c>
      <c r="AK249" s="74">
        <f>[3]Calculations!AF217</f>
        <v>0</v>
      </c>
      <c r="AL249" s="74">
        <f>[3]Calculations!AR217</f>
        <v>0</v>
      </c>
      <c r="AM249" s="74">
        <f>[3]Calculations!AG217</f>
        <v>0</v>
      </c>
      <c r="AN249" s="74">
        <f>[3]Calculations!AS217</f>
        <v>0</v>
      </c>
      <c r="AO249" s="74">
        <f>[3]Calculations!AH217</f>
        <v>0</v>
      </c>
      <c r="AP249" s="74">
        <f>[3]Calculations!AT217</f>
        <v>0</v>
      </c>
      <c r="AQ249" s="74">
        <f>[3]Calculations!AI217</f>
        <v>9.2995270000599997E-2</v>
      </c>
      <c r="AR249" s="74">
        <f>[3]Calculations!AU217</f>
        <v>99.999967740950353</v>
      </c>
      <c r="AS249" s="74">
        <f>[3]Calculations!AJ217</f>
        <v>0</v>
      </c>
      <c r="AT249" s="74">
        <f>[3]Calculations!AV217</f>
        <v>0</v>
      </c>
      <c r="AU249" s="74">
        <f>[3]Calculations!AK217</f>
        <v>0</v>
      </c>
      <c r="AV249" s="74">
        <f>[3]Calculations!AW217</f>
        <v>0</v>
      </c>
      <c r="AW249" s="90"/>
      <c r="AX249" s="90"/>
      <c r="AY249" s="91" t="str">
        <f>[3]Calculations!D217</f>
        <v>Land Supply 2018</v>
      </c>
    </row>
    <row r="250" spans="2:51" ht="25" x14ac:dyDescent="0.25">
      <c r="B250" s="32" t="str">
        <f>[3]Calculations!A218</f>
        <v>HLA2821</v>
      </c>
      <c r="C250" s="30" t="str">
        <f>[3]Calculations!B218</f>
        <v>Unknown</v>
      </c>
      <c r="D250" s="30" t="str">
        <f>[3]Calculations!C218</f>
        <v>Residential</v>
      </c>
      <c r="E250" s="38">
        <f>[3]Calculations!E218</f>
        <v>1.0145</v>
      </c>
      <c r="F250" s="38">
        <f>[3]Calculations!I218</f>
        <v>1.00710828564975</v>
      </c>
      <c r="G250" s="38">
        <f>[3]Calculations!M218</f>
        <v>99.27139336123706</v>
      </c>
      <c r="H250" s="38">
        <f>[3]Calculations!H218</f>
        <v>1.4691243501E-3</v>
      </c>
      <c r="I250" s="38">
        <f>[3]Calculations!L218</f>
        <v>0.14481265156234599</v>
      </c>
      <c r="J250" s="38">
        <f>[3]Calculations!G218</f>
        <v>5.92259000015E-3</v>
      </c>
      <c r="K250" s="38">
        <f>[3]Calculations!K218</f>
        <v>0.5837939872005915</v>
      </c>
      <c r="L250" s="38">
        <f>[3]Calculations!F218</f>
        <v>0</v>
      </c>
      <c r="M250" s="38">
        <f>[3]Calculations!J218</f>
        <v>0</v>
      </c>
      <c r="N250" s="38">
        <f>[3]Calculations!V218</f>
        <v>0</v>
      </c>
      <c r="O250" s="38">
        <f>[3]Calculations!W218</f>
        <v>0</v>
      </c>
      <c r="P250" s="38">
        <f>[3]Calculations!O218</f>
        <v>0.71626000302850001</v>
      </c>
      <c r="Q250" s="38">
        <f>[3]Calculations!S218</f>
        <v>70.602267425184834</v>
      </c>
      <c r="R250" s="38">
        <f>[3]Calculations!Q218</f>
        <v>0.50214908161850003</v>
      </c>
      <c r="S250" s="38">
        <f>[3]Calculations!T218</f>
        <v>49.497198779546579</v>
      </c>
      <c r="T250" s="38">
        <f>[3]Calculations!R218</f>
        <v>7.5597478404499999E-2</v>
      </c>
      <c r="U250" s="38">
        <f>[3]Calculations!U218</f>
        <v>7.4516982163134555</v>
      </c>
      <c r="V250" s="38" t="str">
        <f>[3]Calculations!X218</f>
        <v>Not Modelled</v>
      </c>
      <c r="W250" s="38" t="str">
        <f>[3]Calculations!Y218</f>
        <v>N/A</v>
      </c>
      <c r="X250" s="38" t="s">
        <v>1056</v>
      </c>
      <c r="Y250" s="73" t="s">
        <v>108</v>
      </c>
      <c r="Z250" s="74" t="s">
        <v>109</v>
      </c>
      <c r="AA250" s="74">
        <f>[3]Calculations!AA218</f>
        <v>0</v>
      </c>
      <c r="AB250" s="74">
        <f>[3]Calculations!AM218</f>
        <v>0</v>
      </c>
      <c r="AC250" s="74">
        <f>[3]Calculations!AB218</f>
        <v>0</v>
      </c>
      <c r="AD250" s="74">
        <f>[3]Calculations!AN218</f>
        <v>0</v>
      </c>
      <c r="AE250" s="74">
        <f>[3]Calculations!AC218</f>
        <v>0</v>
      </c>
      <c r="AF250" s="74">
        <f>[3]Calculations!AO218</f>
        <v>0</v>
      </c>
      <c r="AG250" s="74">
        <f>[3]Calculations!AD218</f>
        <v>0</v>
      </c>
      <c r="AH250" s="74">
        <f>[3]Calculations!AP218</f>
        <v>0</v>
      </c>
      <c r="AI250" s="74">
        <f>[3]Calculations!AE218</f>
        <v>0</v>
      </c>
      <c r="AJ250" s="74">
        <f>[3]Calculations!AQ218</f>
        <v>0</v>
      </c>
      <c r="AK250" s="74">
        <f>[3]Calculations!AF218</f>
        <v>0</v>
      </c>
      <c r="AL250" s="74">
        <f>[3]Calculations!AR218</f>
        <v>0</v>
      </c>
      <c r="AM250" s="74">
        <f>[3]Calculations!AG218</f>
        <v>0</v>
      </c>
      <c r="AN250" s="74">
        <f>[3]Calculations!AS218</f>
        <v>0</v>
      </c>
      <c r="AO250" s="74">
        <f>[3]Calculations!AH218</f>
        <v>0</v>
      </c>
      <c r="AP250" s="74">
        <f>[3]Calculations!AT218</f>
        <v>0</v>
      </c>
      <c r="AQ250" s="74">
        <f>[3]Calculations!AI218</f>
        <v>1.0145044999899999</v>
      </c>
      <c r="AR250" s="74">
        <f>[3]Calculations!AU218</f>
        <v>100.00044356727452</v>
      </c>
      <c r="AS250" s="74">
        <f>[3]Calculations!AJ218</f>
        <v>0</v>
      </c>
      <c r="AT250" s="74">
        <f>[3]Calculations!AV218</f>
        <v>0</v>
      </c>
      <c r="AU250" s="74">
        <f>[3]Calculations!AK218</f>
        <v>0</v>
      </c>
      <c r="AV250" s="74">
        <f>[3]Calculations!AW218</f>
        <v>0</v>
      </c>
      <c r="AW250" s="90"/>
      <c r="AX250" s="90"/>
      <c r="AY250" s="91" t="str">
        <f>[3]Calculations!D218</f>
        <v>Land Supply 2018</v>
      </c>
    </row>
    <row r="251" spans="2:51" ht="25" x14ac:dyDescent="0.25">
      <c r="B251" s="32" t="str">
        <f>[3]Calculations!A219</f>
        <v>HLA2831</v>
      </c>
      <c r="C251" s="30" t="str">
        <f>[3]Calculations!B219</f>
        <v>Unknown</v>
      </c>
      <c r="D251" s="30" t="str">
        <f>[3]Calculations!C219</f>
        <v>Residential</v>
      </c>
      <c r="E251" s="38">
        <f>[3]Calculations!E219</f>
        <v>0.16528100000000001</v>
      </c>
      <c r="F251" s="38">
        <f>[3]Calculations!I219</f>
        <v>0.16528100000000001</v>
      </c>
      <c r="G251" s="38">
        <f>[3]Calculations!M219</f>
        <v>100</v>
      </c>
      <c r="H251" s="38">
        <f>[3]Calculations!H219</f>
        <v>0</v>
      </c>
      <c r="I251" s="38">
        <f>[3]Calculations!L219</f>
        <v>0</v>
      </c>
      <c r="J251" s="38">
        <f>[3]Calculations!G219</f>
        <v>0</v>
      </c>
      <c r="K251" s="38">
        <f>[3]Calculations!K219</f>
        <v>0</v>
      </c>
      <c r="L251" s="38">
        <f>[3]Calculations!F219</f>
        <v>0</v>
      </c>
      <c r="M251" s="38">
        <f>[3]Calculations!J219</f>
        <v>0</v>
      </c>
      <c r="N251" s="38">
        <f>[3]Calculations!V219</f>
        <v>0</v>
      </c>
      <c r="O251" s="38">
        <f>[3]Calculations!W219</f>
        <v>0</v>
      </c>
      <c r="P251" s="38">
        <f>[3]Calculations!O219</f>
        <v>0</v>
      </c>
      <c r="Q251" s="38">
        <f>[3]Calculations!S219</f>
        <v>0</v>
      </c>
      <c r="R251" s="38">
        <f>[3]Calculations!Q219</f>
        <v>0</v>
      </c>
      <c r="S251" s="38">
        <f>[3]Calculations!T219</f>
        <v>0</v>
      </c>
      <c r="T251" s="38">
        <f>[3]Calculations!R219</f>
        <v>0</v>
      </c>
      <c r="U251" s="38">
        <f>[3]Calculations!U219</f>
        <v>0</v>
      </c>
      <c r="V251" s="38" t="str">
        <f>[3]Calculations!X219</f>
        <v>Not Modelled</v>
      </c>
      <c r="W251" s="38" t="str">
        <f>[3]Calculations!Y219</f>
        <v>N/A</v>
      </c>
      <c r="X251" s="38" t="s">
        <v>1056</v>
      </c>
      <c r="Y251" s="73" t="s">
        <v>106</v>
      </c>
      <c r="Z251" s="74" t="s">
        <v>1090</v>
      </c>
      <c r="AA251" s="74">
        <f>[3]Calculations!AA219</f>
        <v>0</v>
      </c>
      <c r="AB251" s="74">
        <f>[3]Calculations!AM219</f>
        <v>0</v>
      </c>
      <c r="AC251" s="74">
        <f>[3]Calculations!AB219</f>
        <v>0</v>
      </c>
      <c r="AD251" s="74">
        <f>[3]Calculations!AN219</f>
        <v>0</v>
      </c>
      <c r="AE251" s="74">
        <f>[3]Calculations!AC219</f>
        <v>0</v>
      </c>
      <c r="AF251" s="74">
        <f>[3]Calculations!AO219</f>
        <v>0</v>
      </c>
      <c r="AG251" s="74">
        <f>[3]Calculations!AD219</f>
        <v>0</v>
      </c>
      <c r="AH251" s="74">
        <f>[3]Calculations!AP219</f>
        <v>0</v>
      </c>
      <c r="AI251" s="74">
        <f>[3]Calculations!AE219</f>
        <v>0</v>
      </c>
      <c r="AJ251" s="74">
        <f>[3]Calculations!AQ219</f>
        <v>0</v>
      </c>
      <c r="AK251" s="74">
        <f>[3]Calculations!AF219</f>
        <v>0</v>
      </c>
      <c r="AL251" s="74">
        <f>[3]Calculations!AR219</f>
        <v>0</v>
      </c>
      <c r="AM251" s="74">
        <f>[3]Calculations!AG219</f>
        <v>0</v>
      </c>
      <c r="AN251" s="74">
        <f>[3]Calculations!AS219</f>
        <v>0</v>
      </c>
      <c r="AO251" s="74">
        <f>[3]Calculations!AH219</f>
        <v>0</v>
      </c>
      <c r="AP251" s="74">
        <f>[3]Calculations!AT219</f>
        <v>0</v>
      </c>
      <c r="AQ251" s="74">
        <f>[3]Calculations!AI219</f>
        <v>0.165280844999</v>
      </c>
      <c r="AR251" s="74">
        <f>[3]Calculations!AU219</f>
        <v>99.999906219710667</v>
      </c>
      <c r="AS251" s="74">
        <f>[3]Calculations!AJ219</f>
        <v>0</v>
      </c>
      <c r="AT251" s="74">
        <f>[3]Calculations!AV219</f>
        <v>0</v>
      </c>
      <c r="AU251" s="74">
        <f>[3]Calculations!AK219</f>
        <v>0</v>
      </c>
      <c r="AV251" s="74">
        <f>[3]Calculations!AW219</f>
        <v>0</v>
      </c>
      <c r="AW251" s="90"/>
      <c r="AX251" s="90"/>
      <c r="AY251" s="91" t="str">
        <f>[3]Calculations!D219</f>
        <v>Land Supply 2018</v>
      </c>
    </row>
    <row r="252" spans="2:51" ht="25" x14ac:dyDescent="0.25">
      <c r="B252" s="32" t="str">
        <f>[3]Calculations!A220</f>
        <v>HLA2835</v>
      </c>
      <c r="C252" s="30" t="str">
        <f>[3]Calculations!B220</f>
        <v>Unknown</v>
      </c>
      <c r="D252" s="30" t="str">
        <f>[3]Calculations!C220</f>
        <v>Residential</v>
      </c>
      <c r="E252" s="38">
        <f>[3]Calculations!E220</f>
        <v>0.10596899999999999</v>
      </c>
      <c r="F252" s="38">
        <f>[3]Calculations!I220</f>
        <v>0.10596899999999999</v>
      </c>
      <c r="G252" s="38">
        <f>[3]Calculations!M220</f>
        <v>100</v>
      </c>
      <c r="H252" s="38">
        <f>[3]Calculations!H220</f>
        <v>0</v>
      </c>
      <c r="I252" s="38">
        <f>[3]Calculations!L220</f>
        <v>0</v>
      </c>
      <c r="J252" s="38">
        <f>[3]Calculations!G220</f>
        <v>0</v>
      </c>
      <c r="K252" s="38">
        <f>[3]Calculations!K220</f>
        <v>0</v>
      </c>
      <c r="L252" s="38">
        <f>[3]Calculations!F220</f>
        <v>0</v>
      </c>
      <c r="M252" s="38">
        <f>[3]Calculations!J220</f>
        <v>0</v>
      </c>
      <c r="N252" s="38">
        <f>[3]Calculations!V220</f>
        <v>0</v>
      </c>
      <c r="O252" s="38">
        <f>[3]Calculations!W220</f>
        <v>0</v>
      </c>
      <c r="P252" s="38">
        <f>[3]Calculations!O220</f>
        <v>0</v>
      </c>
      <c r="Q252" s="38">
        <f>[3]Calculations!S220</f>
        <v>0</v>
      </c>
      <c r="R252" s="38">
        <f>[3]Calculations!Q220</f>
        <v>0</v>
      </c>
      <c r="S252" s="38">
        <f>[3]Calculations!T220</f>
        <v>0</v>
      </c>
      <c r="T252" s="38">
        <f>[3]Calculations!R220</f>
        <v>0</v>
      </c>
      <c r="U252" s="38">
        <f>[3]Calculations!U220</f>
        <v>0</v>
      </c>
      <c r="V252" s="38" t="str">
        <f>[3]Calculations!X220</f>
        <v>Not Modelled</v>
      </c>
      <c r="W252" s="38" t="str">
        <f>[3]Calculations!Y220</f>
        <v>N/A</v>
      </c>
      <c r="X252" s="38" t="s">
        <v>1056</v>
      </c>
      <c r="Y252" s="73" t="s">
        <v>106</v>
      </c>
      <c r="Z252" s="74" t="s">
        <v>1090</v>
      </c>
      <c r="AA252" s="74">
        <f>[3]Calculations!AA220</f>
        <v>0</v>
      </c>
      <c r="AB252" s="74">
        <f>[3]Calculations!AM220</f>
        <v>0</v>
      </c>
      <c r="AC252" s="74">
        <f>[3]Calculations!AB220</f>
        <v>0</v>
      </c>
      <c r="AD252" s="74">
        <f>[3]Calculations!AN220</f>
        <v>0</v>
      </c>
      <c r="AE252" s="74">
        <f>[3]Calculations!AC220</f>
        <v>0</v>
      </c>
      <c r="AF252" s="74">
        <f>[3]Calculations!AO220</f>
        <v>0</v>
      </c>
      <c r="AG252" s="74">
        <f>[3]Calculations!AD220</f>
        <v>0</v>
      </c>
      <c r="AH252" s="74">
        <f>[3]Calculations!AP220</f>
        <v>0</v>
      </c>
      <c r="AI252" s="74">
        <f>[3]Calculations!AE220</f>
        <v>0</v>
      </c>
      <c r="AJ252" s="74">
        <f>[3]Calculations!AQ220</f>
        <v>0</v>
      </c>
      <c r="AK252" s="74">
        <f>[3]Calculations!AF220</f>
        <v>0</v>
      </c>
      <c r="AL252" s="74">
        <f>[3]Calculations!AR220</f>
        <v>0</v>
      </c>
      <c r="AM252" s="74">
        <f>[3]Calculations!AG220</f>
        <v>0</v>
      </c>
      <c r="AN252" s="74">
        <f>[3]Calculations!AS220</f>
        <v>0</v>
      </c>
      <c r="AO252" s="74">
        <f>[3]Calculations!AH220</f>
        <v>0</v>
      </c>
      <c r="AP252" s="74">
        <f>[3]Calculations!AT220</f>
        <v>0</v>
      </c>
      <c r="AQ252" s="74">
        <f>[3]Calculations!AI220</f>
        <v>0.105969444998</v>
      </c>
      <c r="AR252" s="74">
        <f>[3]Calculations!AU220</f>
        <v>100.00041993224433</v>
      </c>
      <c r="AS252" s="74">
        <f>[3]Calculations!AJ220</f>
        <v>0</v>
      </c>
      <c r="AT252" s="74">
        <f>[3]Calculations!AV220</f>
        <v>0</v>
      </c>
      <c r="AU252" s="74">
        <f>[3]Calculations!AK220</f>
        <v>0</v>
      </c>
      <c r="AV252" s="74">
        <f>[3]Calculations!AW220</f>
        <v>0</v>
      </c>
      <c r="AW252" s="90"/>
      <c r="AX252" s="90"/>
      <c r="AY252" s="91" t="str">
        <f>[3]Calculations!D220</f>
        <v>Land Supply 2018</v>
      </c>
    </row>
    <row r="253" spans="2:51" ht="25" x14ac:dyDescent="0.25">
      <c r="B253" s="32" t="str">
        <f>[3]Calculations!A221</f>
        <v>HLA2836</v>
      </c>
      <c r="C253" s="30" t="str">
        <f>[3]Calculations!B221</f>
        <v>Unknown</v>
      </c>
      <c r="D253" s="30" t="str">
        <f>[3]Calculations!C221</f>
        <v>Residential</v>
      </c>
      <c r="E253" s="38">
        <f>[3]Calculations!E221</f>
        <v>9.07414E-2</v>
      </c>
      <c r="F253" s="38">
        <f>[3]Calculations!I221</f>
        <v>9.07414E-2</v>
      </c>
      <c r="G253" s="38">
        <f>[3]Calculations!M221</f>
        <v>100</v>
      </c>
      <c r="H253" s="38">
        <f>[3]Calculations!H221</f>
        <v>0</v>
      </c>
      <c r="I253" s="38">
        <f>[3]Calculations!L221</f>
        <v>0</v>
      </c>
      <c r="J253" s="38">
        <f>[3]Calculations!G221</f>
        <v>0</v>
      </c>
      <c r="K253" s="38">
        <f>[3]Calculations!K221</f>
        <v>0</v>
      </c>
      <c r="L253" s="38">
        <f>[3]Calculations!F221</f>
        <v>0</v>
      </c>
      <c r="M253" s="38">
        <f>[3]Calculations!J221</f>
        <v>0</v>
      </c>
      <c r="N253" s="38">
        <f>[3]Calculations!V221</f>
        <v>0</v>
      </c>
      <c r="O253" s="38">
        <f>[3]Calculations!W221</f>
        <v>0</v>
      </c>
      <c r="P253" s="38">
        <f>[3]Calculations!O221</f>
        <v>0</v>
      </c>
      <c r="Q253" s="38">
        <f>[3]Calculations!S221</f>
        <v>0</v>
      </c>
      <c r="R253" s="38">
        <f>[3]Calculations!Q221</f>
        <v>0</v>
      </c>
      <c r="S253" s="38">
        <f>[3]Calculations!T221</f>
        <v>0</v>
      </c>
      <c r="T253" s="38">
        <f>[3]Calculations!R221</f>
        <v>0</v>
      </c>
      <c r="U253" s="38">
        <f>[3]Calculations!U221</f>
        <v>0</v>
      </c>
      <c r="V253" s="38" t="str">
        <f>[3]Calculations!X221</f>
        <v>Not Modelled</v>
      </c>
      <c r="W253" s="38" t="str">
        <f>[3]Calculations!Y221</f>
        <v>N/A</v>
      </c>
      <c r="X253" s="38" t="s">
        <v>1056</v>
      </c>
      <c r="Y253" s="73" t="s">
        <v>106</v>
      </c>
      <c r="Z253" s="74" t="s">
        <v>1090</v>
      </c>
      <c r="AA253" s="74">
        <f>[3]Calculations!AA221</f>
        <v>0</v>
      </c>
      <c r="AB253" s="74">
        <f>[3]Calculations!AM221</f>
        <v>0</v>
      </c>
      <c r="AC253" s="74">
        <f>[3]Calculations!AB221</f>
        <v>0</v>
      </c>
      <c r="AD253" s="74">
        <f>[3]Calculations!AN221</f>
        <v>0</v>
      </c>
      <c r="AE253" s="74">
        <f>[3]Calculations!AC221</f>
        <v>0</v>
      </c>
      <c r="AF253" s="74">
        <f>[3]Calculations!AO221</f>
        <v>0</v>
      </c>
      <c r="AG253" s="74">
        <f>[3]Calculations!AD221</f>
        <v>0</v>
      </c>
      <c r="AH253" s="74">
        <f>[3]Calculations!AP221</f>
        <v>0</v>
      </c>
      <c r="AI253" s="74">
        <f>[3]Calculations!AE221</f>
        <v>0</v>
      </c>
      <c r="AJ253" s="74">
        <f>[3]Calculations!AQ221</f>
        <v>0</v>
      </c>
      <c r="AK253" s="74">
        <f>[3]Calculations!AF221</f>
        <v>0</v>
      </c>
      <c r="AL253" s="74">
        <f>[3]Calculations!AR221</f>
        <v>0</v>
      </c>
      <c r="AM253" s="74">
        <f>[3]Calculations!AG221</f>
        <v>0</v>
      </c>
      <c r="AN253" s="74">
        <f>[3]Calculations!AS221</f>
        <v>0</v>
      </c>
      <c r="AO253" s="74">
        <f>[3]Calculations!AH221</f>
        <v>0</v>
      </c>
      <c r="AP253" s="74">
        <f>[3]Calculations!AT221</f>
        <v>0</v>
      </c>
      <c r="AQ253" s="74">
        <f>[3]Calculations!AI221</f>
        <v>9.0741449998000004E-2</v>
      </c>
      <c r="AR253" s="74">
        <f>[3]Calculations!AU221</f>
        <v>100.00005509943644</v>
      </c>
      <c r="AS253" s="74">
        <f>[3]Calculations!AJ221</f>
        <v>0</v>
      </c>
      <c r="AT253" s="74">
        <f>[3]Calculations!AV221</f>
        <v>0</v>
      </c>
      <c r="AU253" s="74">
        <f>[3]Calculations!AK221</f>
        <v>0</v>
      </c>
      <c r="AV253" s="74">
        <f>[3]Calculations!AW221</f>
        <v>0</v>
      </c>
      <c r="AW253" s="90"/>
      <c r="AX253" s="90"/>
      <c r="AY253" s="91" t="str">
        <f>[3]Calculations!D221</f>
        <v>Land Supply 2018</v>
      </c>
    </row>
    <row r="254" spans="2:51" ht="25" x14ac:dyDescent="0.25">
      <c r="B254" s="32" t="str">
        <f>[3]Calculations!A222</f>
        <v>HLA2840</v>
      </c>
      <c r="C254" s="30" t="str">
        <f>[3]Calculations!B222</f>
        <v>Unknown</v>
      </c>
      <c r="D254" s="30" t="str">
        <f>[3]Calculations!C222</f>
        <v>Residential</v>
      </c>
      <c r="E254" s="38">
        <f>[3]Calculations!E222</f>
        <v>9.4323199999999996E-2</v>
      </c>
      <c r="F254" s="38">
        <f>[3]Calculations!I222</f>
        <v>9.4323199999999996E-2</v>
      </c>
      <c r="G254" s="38">
        <f>[3]Calculations!M222</f>
        <v>100</v>
      </c>
      <c r="H254" s="38">
        <f>[3]Calculations!H222</f>
        <v>0</v>
      </c>
      <c r="I254" s="38">
        <f>[3]Calculations!L222</f>
        <v>0</v>
      </c>
      <c r="J254" s="38">
        <f>[3]Calculations!G222</f>
        <v>0</v>
      </c>
      <c r="K254" s="38">
        <f>[3]Calculations!K222</f>
        <v>0</v>
      </c>
      <c r="L254" s="38">
        <f>[3]Calculations!F222</f>
        <v>0</v>
      </c>
      <c r="M254" s="38">
        <f>[3]Calculations!J222</f>
        <v>0</v>
      </c>
      <c r="N254" s="38">
        <f>[3]Calculations!V222</f>
        <v>0</v>
      </c>
      <c r="O254" s="38">
        <f>[3]Calculations!W222</f>
        <v>0</v>
      </c>
      <c r="P254" s="38">
        <f>[3]Calculations!O222</f>
        <v>0</v>
      </c>
      <c r="Q254" s="38">
        <f>[3]Calculations!S222</f>
        <v>0</v>
      </c>
      <c r="R254" s="38">
        <f>[3]Calculations!Q222</f>
        <v>0</v>
      </c>
      <c r="S254" s="38">
        <f>[3]Calculations!T222</f>
        <v>0</v>
      </c>
      <c r="T254" s="38">
        <f>[3]Calculations!R222</f>
        <v>0</v>
      </c>
      <c r="U254" s="38">
        <f>[3]Calculations!U222</f>
        <v>0</v>
      </c>
      <c r="V254" s="38" t="str">
        <f>[3]Calculations!X222</f>
        <v>Not Modelled</v>
      </c>
      <c r="W254" s="38" t="str">
        <f>[3]Calculations!Y222</f>
        <v>N/A</v>
      </c>
      <c r="X254" s="38" t="s">
        <v>1056</v>
      </c>
      <c r="Y254" s="73" t="s">
        <v>106</v>
      </c>
      <c r="Z254" s="74" t="s">
        <v>1090</v>
      </c>
      <c r="AA254" s="74">
        <f>[3]Calculations!AA222</f>
        <v>0</v>
      </c>
      <c r="AB254" s="74">
        <f>[3]Calculations!AM222</f>
        <v>0</v>
      </c>
      <c r="AC254" s="74">
        <f>[3]Calculations!AB222</f>
        <v>0</v>
      </c>
      <c r="AD254" s="74">
        <f>[3]Calculations!AN222</f>
        <v>0</v>
      </c>
      <c r="AE254" s="74">
        <f>[3]Calculations!AC222</f>
        <v>0</v>
      </c>
      <c r="AF254" s="74">
        <f>[3]Calculations!AO222</f>
        <v>0</v>
      </c>
      <c r="AG254" s="74">
        <f>[3]Calculations!AD222</f>
        <v>0</v>
      </c>
      <c r="AH254" s="74">
        <f>[3]Calculations!AP222</f>
        <v>0</v>
      </c>
      <c r="AI254" s="74">
        <f>[3]Calculations!AE222</f>
        <v>0</v>
      </c>
      <c r="AJ254" s="74">
        <f>[3]Calculations!AQ222</f>
        <v>0</v>
      </c>
      <c r="AK254" s="74">
        <f>[3]Calculations!AF222</f>
        <v>0</v>
      </c>
      <c r="AL254" s="74">
        <f>[3]Calculations!AR222</f>
        <v>0</v>
      </c>
      <c r="AM254" s="74">
        <f>[3]Calculations!AG222</f>
        <v>0</v>
      </c>
      <c r="AN254" s="74">
        <f>[3]Calculations!AS222</f>
        <v>0</v>
      </c>
      <c r="AO254" s="74">
        <f>[3]Calculations!AH222</f>
        <v>0</v>
      </c>
      <c r="AP254" s="74">
        <f>[3]Calculations!AT222</f>
        <v>0</v>
      </c>
      <c r="AQ254" s="74">
        <f>[3]Calculations!AI222</f>
        <v>9.4323244999700004E-2</v>
      </c>
      <c r="AR254" s="74">
        <f>[3]Calculations!AU222</f>
        <v>100.00004770798701</v>
      </c>
      <c r="AS254" s="74">
        <f>[3]Calculations!AJ222</f>
        <v>0</v>
      </c>
      <c r="AT254" s="74">
        <f>[3]Calculations!AV222</f>
        <v>0</v>
      </c>
      <c r="AU254" s="74">
        <f>[3]Calculations!AK222</f>
        <v>0</v>
      </c>
      <c r="AV254" s="74">
        <f>[3]Calculations!AW222</f>
        <v>0</v>
      </c>
      <c r="AW254" s="90"/>
      <c r="AX254" s="90"/>
      <c r="AY254" s="91" t="str">
        <f>[3]Calculations!D222</f>
        <v>Land Supply 2018</v>
      </c>
    </row>
    <row r="255" spans="2:51" x14ac:dyDescent="0.25">
      <c r="B255" s="32" t="str">
        <f>[3]Calculations!A223</f>
        <v>HLA2842</v>
      </c>
      <c r="C255" s="30" t="str">
        <f>[3]Calculations!B223</f>
        <v>Unknown</v>
      </c>
      <c r="D255" s="30" t="str">
        <f>[3]Calculations!C223</f>
        <v>Residential</v>
      </c>
      <c r="E255" s="38">
        <f>[3]Calculations!E223</f>
        <v>0.46929399999999999</v>
      </c>
      <c r="F255" s="38">
        <f>[3]Calculations!I223</f>
        <v>0.46929399999999999</v>
      </c>
      <c r="G255" s="38">
        <f>[3]Calculations!M223</f>
        <v>100</v>
      </c>
      <c r="H255" s="38">
        <f>[3]Calculations!H223</f>
        <v>0</v>
      </c>
      <c r="I255" s="38">
        <f>[3]Calculations!L223</f>
        <v>0</v>
      </c>
      <c r="J255" s="38">
        <f>[3]Calculations!G223</f>
        <v>0</v>
      </c>
      <c r="K255" s="38">
        <f>[3]Calculations!K223</f>
        <v>0</v>
      </c>
      <c r="L255" s="38">
        <f>[3]Calculations!F223</f>
        <v>0</v>
      </c>
      <c r="M255" s="38">
        <f>[3]Calculations!J223</f>
        <v>0</v>
      </c>
      <c r="N255" s="38">
        <f>[3]Calculations!V223</f>
        <v>0</v>
      </c>
      <c r="O255" s="38">
        <f>[3]Calculations!W223</f>
        <v>0</v>
      </c>
      <c r="P255" s="38">
        <f>[3]Calculations!O223</f>
        <v>1.8309862888199999E-2</v>
      </c>
      <c r="Q255" s="38">
        <f>[3]Calculations!S223</f>
        <v>3.9015761736139818</v>
      </c>
      <c r="R255" s="38">
        <f>[3]Calculations!Q223</f>
        <v>0</v>
      </c>
      <c r="S255" s="38">
        <f>[3]Calculations!T223</f>
        <v>0</v>
      </c>
      <c r="T255" s="38">
        <f>[3]Calculations!R223</f>
        <v>0</v>
      </c>
      <c r="U255" s="38">
        <f>[3]Calculations!U223</f>
        <v>0</v>
      </c>
      <c r="V255" s="38" t="str">
        <f>[3]Calculations!X223</f>
        <v>Not Modelled</v>
      </c>
      <c r="W255" s="38" t="str">
        <f>[3]Calculations!Y223</f>
        <v>N/A</v>
      </c>
      <c r="X255" s="38" t="s">
        <v>1056</v>
      </c>
      <c r="Y255" s="73" t="s">
        <v>105</v>
      </c>
      <c r="Z255" s="74" t="s">
        <v>1066</v>
      </c>
      <c r="AA255" s="74">
        <f>[3]Calculations!AA223</f>
        <v>0</v>
      </c>
      <c r="AB255" s="74">
        <f>[3]Calculations!AM223</f>
        <v>0</v>
      </c>
      <c r="AC255" s="74">
        <f>[3]Calculations!AB223</f>
        <v>0</v>
      </c>
      <c r="AD255" s="74">
        <f>[3]Calculations!AN223</f>
        <v>0</v>
      </c>
      <c r="AE255" s="74">
        <f>[3]Calculations!AC223</f>
        <v>0</v>
      </c>
      <c r="AF255" s="74">
        <f>[3]Calculations!AO223</f>
        <v>0</v>
      </c>
      <c r="AG255" s="74">
        <f>[3]Calculations!AD223</f>
        <v>0</v>
      </c>
      <c r="AH255" s="74">
        <f>[3]Calculations!AP223</f>
        <v>0</v>
      </c>
      <c r="AI255" s="74">
        <f>[3]Calculations!AE223</f>
        <v>0</v>
      </c>
      <c r="AJ255" s="74">
        <f>[3]Calculations!AQ223</f>
        <v>0</v>
      </c>
      <c r="AK255" s="74">
        <f>[3]Calculations!AF223</f>
        <v>0.36083509466199998</v>
      </c>
      <c r="AL255" s="74">
        <f>[3]Calculations!AR223</f>
        <v>76.888921371677455</v>
      </c>
      <c r="AM255" s="74">
        <f>[3]Calculations!AG223</f>
        <v>0</v>
      </c>
      <c r="AN255" s="74">
        <f>[3]Calculations!AS223</f>
        <v>0</v>
      </c>
      <c r="AO255" s="74">
        <f>[3]Calculations!AH223</f>
        <v>0</v>
      </c>
      <c r="AP255" s="74">
        <f>[3]Calculations!AT223</f>
        <v>0</v>
      </c>
      <c r="AQ255" s="74">
        <f>[3]Calculations!AI223</f>
        <v>0.46929369999999998</v>
      </c>
      <c r="AR255" s="74">
        <f>[3]Calculations!AU223</f>
        <v>99.999936074188028</v>
      </c>
      <c r="AS255" s="74">
        <f>[3]Calculations!AJ223</f>
        <v>0</v>
      </c>
      <c r="AT255" s="74">
        <f>[3]Calculations!AV223</f>
        <v>0</v>
      </c>
      <c r="AU255" s="74">
        <f>[3]Calculations!AK223</f>
        <v>0</v>
      </c>
      <c r="AV255" s="74">
        <f>[3]Calculations!AW223</f>
        <v>0</v>
      </c>
      <c r="AW255" s="90"/>
      <c r="AX255" s="90"/>
      <c r="AY255" s="91" t="str">
        <f>[3]Calculations!D223</f>
        <v>Land Supply 2018</v>
      </c>
    </row>
    <row r="256" spans="2:51" ht="25" x14ac:dyDescent="0.25">
      <c r="B256" s="32" t="str">
        <f>[3]Calculations!A224</f>
        <v>HLA2856</v>
      </c>
      <c r="C256" s="30" t="str">
        <f>[3]Calculations!B224</f>
        <v>Unknown</v>
      </c>
      <c r="D256" s="30" t="str">
        <f>[3]Calculations!C224</f>
        <v>Residential</v>
      </c>
      <c r="E256" s="38">
        <f>[3]Calculations!E224</f>
        <v>0.39931699999999998</v>
      </c>
      <c r="F256" s="38">
        <f>[3]Calculations!I224</f>
        <v>0.39931699999999998</v>
      </c>
      <c r="G256" s="38">
        <f>[3]Calculations!M224</f>
        <v>100</v>
      </c>
      <c r="H256" s="38">
        <f>[3]Calculations!H224</f>
        <v>0</v>
      </c>
      <c r="I256" s="38">
        <f>[3]Calculations!L224</f>
        <v>0</v>
      </c>
      <c r="J256" s="38">
        <f>[3]Calculations!G224</f>
        <v>0</v>
      </c>
      <c r="K256" s="38">
        <f>[3]Calculations!K224</f>
        <v>0</v>
      </c>
      <c r="L256" s="38">
        <f>[3]Calculations!F224</f>
        <v>0</v>
      </c>
      <c r="M256" s="38">
        <f>[3]Calculations!J224</f>
        <v>0</v>
      </c>
      <c r="N256" s="38">
        <f>[3]Calculations!V224</f>
        <v>0</v>
      </c>
      <c r="O256" s="38">
        <f>[3]Calculations!W224</f>
        <v>0</v>
      </c>
      <c r="P256" s="38">
        <f>[3]Calculations!O224</f>
        <v>0</v>
      </c>
      <c r="Q256" s="38">
        <f>[3]Calculations!S224</f>
        <v>0</v>
      </c>
      <c r="R256" s="38">
        <f>[3]Calculations!Q224</f>
        <v>0</v>
      </c>
      <c r="S256" s="38">
        <f>[3]Calculations!T224</f>
        <v>0</v>
      </c>
      <c r="T256" s="38">
        <f>[3]Calculations!R224</f>
        <v>0</v>
      </c>
      <c r="U256" s="38">
        <f>[3]Calculations!U224</f>
        <v>0</v>
      </c>
      <c r="V256" s="38" t="str">
        <f>[3]Calculations!X224</f>
        <v>Not Modelled</v>
      </c>
      <c r="W256" s="38" t="str">
        <f>[3]Calculations!Y224</f>
        <v>N/A</v>
      </c>
      <c r="X256" s="38" t="s">
        <v>1056</v>
      </c>
      <c r="Y256" s="73" t="s">
        <v>106</v>
      </c>
      <c r="Z256" s="74" t="s">
        <v>1090</v>
      </c>
      <c r="AA256" s="74">
        <f>[3]Calculations!AA224</f>
        <v>0</v>
      </c>
      <c r="AB256" s="74">
        <f>[3]Calculations!AM224</f>
        <v>0</v>
      </c>
      <c r="AC256" s="74">
        <f>[3]Calculations!AB224</f>
        <v>0</v>
      </c>
      <c r="AD256" s="74">
        <f>[3]Calculations!AN224</f>
        <v>0</v>
      </c>
      <c r="AE256" s="74">
        <f>[3]Calculations!AC224</f>
        <v>0</v>
      </c>
      <c r="AF256" s="74">
        <f>[3]Calculations!AO224</f>
        <v>0</v>
      </c>
      <c r="AG256" s="74">
        <f>[3]Calculations!AD224</f>
        <v>0</v>
      </c>
      <c r="AH256" s="74">
        <f>[3]Calculations!AP224</f>
        <v>0</v>
      </c>
      <c r="AI256" s="74">
        <f>[3]Calculations!AE224</f>
        <v>0</v>
      </c>
      <c r="AJ256" s="74">
        <f>[3]Calculations!AQ224</f>
        <v>0</v>
      </c>
      <c r="AK256" s="74">
        <f>[3]Calculations!AF224</f>
        <v>0</v>
      </c>
      <c r="AL256" s="74">
        <f>[3]Calculations!AR224</f>
        <v>0</v>
      </c>
      <c r="AM256" s="74">
        <f>[3]Calculations!AG224</f>
        <v>0</v>
      </c>
      <c r="AN256" s="74">
        <f>[3]Calculations!AS224</f>
        <v>0</v>
      </c>
      <c r="AO256" s="74">
        <f>[3]Calculations!AH224</f>
        <v>0</v>
      </c>
      <c r="AP256" s="74">
        <f>[3]Calculations!AT224</f>
        <v>0</v>
      </c>
      <c r="AQ256" s="74">
        <f>[3]Calculations!AI224</f>
        <v>0.39931707099800001</v>
      </c>
      <c r="AR256" s="74">
        <f>[3]Calculations!AU224</f>
        <v>100.00001777985912</v>
      </c>
      <c r="AS256" s="74">
        <f>[3]Calculations!AJ224</f>
        <v>0</v>
      </c>
      <c r="AT256" s="74">
        <f>[3]Calculations!AV224</f>
        <v>0</v>
      </c>
      <c r="AU256" s="74">
        <f>[3]Calculations!AK224</f>
        <v>0</v>
      </c>
      <c r="AV256" s="74">
        <f>[3]Calculations!AW224</f>
        <v>0</v>
      </c>
      <c r="AW256" s="90"/>
      <c r="AX256" s="90"/>
      <c r="AY256" s="91" t="str">
        <f>[3]Calculations!D224</f>
        <v>Land Supply 2018</v>
      </c>
    </row>
    <row r="257" spans="2:51" x14ac:dyDescent="0.25">
      <c r="B257" s="32" t="str">
        <f>[3]Calculations!A225</f>
        <v>HLA2860</v>
      </c>
      <c r="C257" s="30" t="str">
        <f>[3]Calculations!B225</f>
        <v>Unknown</v>
      </c>
      <c r="D257" s="30" t="str">
        <f>[3]Calculations!C225</f>
        <v>Residential</v>
      </c>
      <c r="E257" s="38">
        <f>[3]Calculations!E225</f>
        <v>1.72472</v>
      </c>
      <c r="F257" s="38">
        <f>[3]Calculations!I225</f>
        <v>1.72472</v>
      </c>
      <c r="G257" s="38">
        <f>[3]Calculations!M225</f>
        <v>100</v>
      </c>
      <c r="H257" s="38">
        <f>[3]Calculations!H225</f>
        <v>0</v>
      </c>
      <c r="I257" s="38">
        <f>[3]Calculations!L225</f>
        <v>0</v>
      </c>
      <c r="J257" s="38">
        <f>[3]Calculations!G225</f>
        <v>0</v>
      </c>
      <c r="K257" s="38">
        <f>[3]Calculations!K225</f>
        <v>0</v>
      </c>
      <c r="L257" s="38">
        <f>[3]Calculations!F225</f>
        <v>0</v>
      </c>
      <c r="M257" s="38">
        <f>[3]Calculations!J225</f>
        <v>0</v>
      </c>
      <c r="N257" s="38">
        <f>[3]Calculations!V225</f>
        <v>0</v>
      </c>
      <c r="O257" s="38">
        <f>[3]Calculations!W225</f>
        <v>0</v>
      </c>
      <c r="P257" s="38">
        <f>[3]Calculations!O225</f>
        <v>7.8650407542999998E-2</v>
      </c>
      <c r="Q257" s="38">
        <f>[3]Calculations!S225</f>
        <v>4.5601841193353119</v>
      </c>
      <c r="R257" s="38">
        <f>[3]Calculations!Q225</f>
        <v>0</v>
      </c>
      <c r="S257" s="38">
        <f>[3]Calculations!T225</f>
        <v>0</v>
      </c>
      <c r="T257" s="38">
        <f>[3]Calculations!R225</f>
        <v>0</v>
      </c>
      <c r="U257" s="38">
        <f>[3]Calculations!U225</f>
        <v>0</v>
      </c>
      <c r="V257" s="38" t="str">
        <f>[3]Calculations!X225</f>
        <v>Not Modelled</v>
      </c>
      <c r="W257" s="38" t="str">
        <f>[3]Calculations!Y225</f>
        <v>N/A</v>
      </c>
      <c r="X257" s="38" t="s">
        <v>1056</v>
      </c>
      <c r="Y257" s="73" t="s">
        <v>105</v>
      </c>
      <c r="Z257" s="74" t="s">
        <v>1066</v>
      </c>
      <c r="AA257" s="74">
        <f>[3]Calculations!AA225</f>
        <v>0</v>
      </c>
      <c r="AB257" s="74">
        <f>[3]Calculations!AM225</f>
        <v>0</v>
      </c>
      <c r="AC257" s="74">
        <f>[3]Calculations!AB225</f>
        <v>0</v>
      </c>
      <c r="AD257" s="74">
        <f>[3]Calculations!AN225</f>
        <v>0</v>
      </c>
      <c r="AE257" s="74">
        <f>[3]Calculations!AC225</f>
        <v>0</v>
      </c>
      <c r="AF257" s="74">
        <f>[3]Calculations!AO225</f>
        <v>0</v>
      </c>
      <c r="AG257" s="74">
        <f>[3]Calculations!AD225</f>
        <v>0</v>
      </c>
      <c r="AH257" s="74">
        <f>[3]Calculations!AP225</f>
        <v>0</v>
      </c>
      <c r="AI257" s="74">
        <f>[3]Calculations!AE225</f>
        <v>0</v>
      </c>
      <c r="AJ257" s="74">
        <f>[3]Calculations!AQ225</f>
        <v>0</v>
      </c>
      <c r="AK257" s="74">
        <f>[3]Calculations!AF225</f>
        <v>0</v>
      </c>
      <c r="AL257" s="74">
        <f>[3]Calculations!AR225</f>
        <v>0</v>
      </c>
      <c r="AM257" s="74">
        <f>[3]Calculations!AG225</f>
        <v>0</v>
      </c>
      <c r="AN257" s="74">
        <f>[3]Calculations!AS225</f>
        <v>0</v>
      </c>
      <c r="AO257" s="74">
        <f>[3]Calculations!AH225</f>
        <v>0</v>
      </c>
      <c r="AP257" s="74">
        <f>[3]Calculations!AT225</f>
        <v>0</v>
      </c>
      <c r="AQ257" s="74">
        <f>[3]Calculations!AI225</f>
        <v>0</v>
      </c>
      <c r="AR257" s="74">
        <f>[3]Calculations!AU225</f>
        <v>0</v>
      </c>
      <c r="AS257" s="74">
        <f>[3]Calculations!AJ225</f>
        <v>0</v>
      </c>
      <c r="AT257" s="74">
        <f>[3]Calculations!AV225</f>
        <v>0</v>
      </c>
      <c r="AU257" s="74">
        <f>[3]Calculations!AK225</f>
        <v>0</v>
      </c>
      <c r="AV257" s="74">
        <f>[3]Calculations!AW225</f>
        <v>0</v>
      </c>
      <c r="AW257" s="90"/>
      <c r="AX257" s="90"/>
      <c r="AY257" s="91" t="str">
        <f>[3]Calculations!D225</f>
        <v>Land Supply 2018</v>
      </c>
    </row>
    <row r="258" spans="2:51" ht="25" x14ac:dyDescent="0.25">
      <c r="B258" s="32" t="str">
        <f>[3]Calculations!A226</f>
        <v>HLA2872</v>
      </c>
      <c r="C258" s="30" t="str">
        <f>[3]Calculations!B226</f>
        <v>Unknown</v>
      </c>
      <c r="D258" s="30" t="str">
        <f>[3]Calculations!C226</f>
        <v>Residential</v>
      </c>
      <c r="E258" s="38">
        <f>[3]Calculations!E226</f>
        <v>0.121407</v>
      </c>
      <c r="F258" s="38">
        <f>[3]Calculations!I226</f>
        <v>0.121407</v>
      </c>
      <c r="G258" s="38">
        <f>[3]Calculations!M226</f>
        <v>100</v>
      </c>
      <c r="H258" s="38">
        <f>[3]Calculations!H226</f>
        <v>0</v>
      </c>
      <c r="I258" s="38">
        <f>[3]Calculations!L226</f>
        <v>0</v>
      </c>
      <c r="J258" s="38">
        <f>[3]Calculations!G226</f>
        <v>0</v>
      </c>
      <c r="K258" s="38">
        <f>[3]Calculations!K226</f>
        <v>0</v>
      </c>
      <c r="L258" s="38">
        <f>[3]Calculations!F226</f>
        <v>0</v>
      </c>
      <c r="M258" s="38">
        <f>[3]Calculations!J226</f>
        <v>0</v>
      </c>
      <c r="N258" s="38">
        <f>[3]Calculations!V226</f>
        <v>0</v>
      </c>
      <c r="O258" s="38">
        <f>[3]Calculations!W226</f>
        <v>0</v>
      </c>
      <c r="P258" s="38">
        <f>[3]Calculations!O226</f>
        <v>5.0565726207806201E-2</v>
      </c>
      <c r="Q258" s="38">
        <f>[3]Calculations!S226</f>
        <v>41.649761717039546</v>
      </c>
      <c r="R258" s="38">
        <f>[3]Calculations!Q226</f>
        <v>1.5741102482606198E-2</v>
      </c>
      <c r="S258" s="38">
        <f>[3]Calculations!T226</f>
        <v>12.965564162368064</v>
      </c>
      <c r="T258" s="38">
        <f>[3]Calculations!R226</f>
        <v>1.7945082006199999E-5</v>
      </c>
      <c r="U258" s="38">
        <f>[3]Calculations!U226</f>
        <v>1.4780928617130809E-2</v>
      </c>
      <c r="V258" s="38" t="str">
        <f>[3]Calculations!X226</f>
        <v>Not Modelled</v>
      </c>
      <c r="W258" s="38" t="str">
        <f>[3]Calculations!Y226</f>
        <v>N/A</v>
      </c>
      <c r="X258" s="38" t="s">
        <v>1056</v>
      </c>
      <c r="Y258" s="73" t="s">
        <v>108</v>
      </c>
      <c r="Z258" s="74" t="s">
        <v>109</v>
      </c>
      <c r="AA258" s="74">
        <f>[3]Calculations!AA226</f>
        <v>0</v>
      </c>
      <c r="AB258" s="74">
        <f>[3]Calculations!AM226</f>
        <v>0</v>
      </c>
      <c r="AC258" s="74">
        <f>[3]Calculations!AB226</f>
        <v>1.49411044004E-2</v>
      </c>
      <c r="AD258" s="74">
        <f>[3]Calculations!AN226</f>
        <v>12.306625153739075</v>
      </c>
      <c r="AE258" s="74">
        <f>[3]Calculations!AC226</f>
        <v>0</v>
      </c>
      <c r="AF258" s="74">
        <f>[3]Calculations!AO226</f>
        <v>0</v>
      </c>
      <c r="AG258" s="74">
        <f>[3]Calculations!AD226</f>
        <v>0</v>
      </c>
      <c r="AH258" s="74">
        <f>[3]Calculations!AP226</f>
        <v>0</v>
      </c>
      <c r="AI258" s="74">
        <f>[3]Calculations!AE226</f>
        <v>0</v>
      </c>
      <c r="AJ258" s="74">
        <f>[3]Calculations!AQ226</f>
        <v>0</v>
      </c>
      <c r="AK258" s="74">
        <f>[3]Calculations!AF226</f>
        <v>6.21447745449E-2</v>
      </c>
      <c r="AL258" s="74">
        <f>[3]Calculations!AR226</f>
        <v>51.187142870592304</v>
      </c>
      <c r="AM258" s="74">
        <f>[3]Calculations!AG226</f>
        <v>0</v>
      </c>
      <c r="AN258" s="74">
        <f>[3]Calculations!AS226</f>
        <v>0</v>
      </c>
      <c r="AO258" s="74">
        <f>[3]Calculations!AH226</f>
        <v>0</v>
      </c>
      <c r="AP258" s="74">
        <f>[3]Calculations!AT226</f>
        <v>0</v>
      </c>
      <c r="AQ258" s="74">
        <f>[3]Calculations!AI226</f>
        <v>0.12140687499900001</v>
      </c>
      <c r="AR258" s="74">
        <f>[3]Calculations!AU226</f>
        <v>99.99989703970941</v>
      </c>
      <c r="AS258" s="74">
        <f>[3]Calculations!AJ226</f>
        <v>0.12140687499900001</v>
      </c>
      <c r="AT258" s="74">
        <f>[3]Calculations!AV226</f>
        <v>99.99989703970941</v>
      </c>
      <c r="AU258" s="74">
        <f>[3]Calculations!AK226</f>
        <v>0</v>
      </c>
      <c r="AV258" s="74">
        <f>[3]Calculations!AW226</f>
        <v>0</v>
      </c>
      <c r="AW258" s="90"/>
      <c r="AX258" s="90"/>
      <c r="AY258" s="91" t="str">
        <f>[3]Calculations!D226</f>
        <v>Land Supply 2018</v>
      </c>
    </row>
    <row r="259" spans="2:51" ht="25" x14ac:dyDescent="0.25">
      <c r="B259" s="32" t="str">
        <f>[3]Calculations!A227</f>
        <v>HLA2893</v>
      </c>
      <c r="C259" s="30" t="str">
        <f>[3]Calculations!B227</f>
        <v>Unknown</v>
      </c>
      <c r="D259" s="30" t="str">
        <f>[3]Calculations!C227</f>
        <v>Residential</v>
      </c>
      <c r="E259" s="38">
        <f>[3]Calculations!E227</f>
        <v>9.2083600000000002E-2</v>
      </c>
      <c r="F259" s="38">
        <f>[3]Calculations!I227</f>
        <v>9.2083600000000002E-2</v>
      </c>
      <c r="G259" s="38">
        <f>[3]Calculations!M227</f>
        <v>100</v>
      </c>
      <c r="H259" s="38">
        <f>[3]Calculations!H227</f>
        <v>0</v>
      </c>
      <c r="I259" s="38">
        <f>[3]Calculations!L227</f>
        <v>0</v>
      </c>
      <c r="J259" s="38">
        <f>[3]Calculations!G227</f>
        <v>0</v>
      </c>
      <c r="K259" s="38">
        <f>[3]Calculations!K227</f>
        <v>0</v>
      </c>
      <c r="L259" s="38">
        <f>[3]Calculations!F227</f>
        <v>0</v>
      </c>
      <c r="M259" s="38">
        <f>[3]Calculations!J227</f>
        <v>0</v>
      </c>
      <c r="N259" s="38">
        <f>[3]Calculations!V227</f>
        <v>0</v>
      </c>
      <c r="O259" s="38">
        <f>[3]Calculations!W227</f>
        <v>0</v>
      </c>
      <c r="P259" s="38">
        <f>[3]Calculations!O227</f>
        <v>0</v>
      </c>
      <c r="Q259" s="38">
        <f>[3]Calculations!S227</f>
        <v>0</v>
      </c>
      <c r="R259" s="38">
        <f>[3]Calculations!Q227</f>
        <v>0</v>
      </c>
      <c r="S259" s="38">
        <f>[3]Calculations!T227</f>
        <v>0</v>
      </c>
      <c r="T259" s="38">
        <f>[3]Calculations!R227</f>
        <v>0</v>
      </c>
      <c r="U259" s="38">
        <f>[3]Calculations!U227</f>
        <v>0</v>
      </c>
      <c r="V259" s="38" t="str">
        <f>[3]Calculations!X227</f>
        <v>Not Modelled</v>
      </c>
      <c r="W259" s="38" t="str">
        <f>[3]Calculations!Y227</f>
        <v>N/A</v>
      </c>
      <c r="X259" s="38" t="s">
        <v>1056</v>
      </c>
      <c r="Y259" s="73" t="s">
        <v>106</v>
      </c>
      <c r="Z259" s="74" t="s">
        <v>1090</v>
      </c>
      <c r="AA259" s="74">
        <f>[3]Calculations!AA227</f>
        <v>0</v>
      </c>
      <c r="AB259" s="74">
        <f>[3]Calculations!AM227</f>
        <v>0</v>
      </c>
      <c r="AC259" s="74">
        <f>[3]Calculations!AB227</f>
        <v>0</v>
      </c>
      <c r="AD259" s="74">
        <f>[3]Calculations!AN227</f>
        <v>0</v>
      </c>
      <c r="AE259" s="74">
        <f>[3]Calculations!AC227</f>
        <v>0</v>
      </c>
      <c r="AF259" s="74">
        <f>[3]Calculations!AO227</f>
        <v>0</v>
      </c>
      <c r="AG259" s="74">
        <f>[3]Calculations!AD227</f>
        <v>0</v>
      </c>
      <c r="AH259" s="74">
        <f>[3]Calculations!AP227</f>
        <v>0</v>
      </c>
      <c r="AI259" s="74">
        <f>[3]Calculations!AE227</f>
        <v>0</v>
      </c>
      <c r="AJ259" s="74">
        <f>[3]Calculations!AQ227</f>
        <v>0</v>
      </c>
      <c r="AK259" s="74">
        <f>[3]Calculations!AF227</f>
        <v>0</v>
      </c>
      <c r="AL259" s="74">
        <f>[3]Calculations!AR227</f>
        <v>0</v>
      </c>
      <c r="AM259" s="74">
        <f>[3]Calculations!AG227</f>
        <v>0</v>
      </c>
      <c r="AN259" s="74">
        <f>[3]Calculations!AS227</f>
        <v>0</v>
      </c>
      <c r="AO259" s="74">
        <f>[3]Calculations!AH227</f>
        <v>0</v>
      </c>
      <c r="AP259" s="74">
        <f>[3]Calculations!AT227</f>
        <v>0</v>
      </c>
      <c r="AQ259" s="74">
        <f>[3]Calculations!AI227</f>
        <v>9.2083615000399993E-2</v>
      </c>
      <c r="AR259" s="74">
        <f>[3]Calculations!AU227</f>
        <v>100.00001628997997</v>
      </c>
      <c r="AS259" s="74">
        <f>[3]Calculations!AJ227</f>
        <v>0</v>
      </c>
      <c r="AT259" s="74">
        <f>[3]Calculations!AV227</f>
        <v>0</v>
      </c>
      <c r="AU259" s="74">
        <f>[3]Calculations!AK227</f>
        <v>0</v>
      </c>
      <c r="AV259" s="74">
        <f>[3]Calculations!AW227</f>
        <v>0</v>
      </c>
      <c r="AW259" s="90"/>
      <c r="AX259" s="90"/>
      <c r="AY259" s="91" t="str">
        <f>[3]Calculations!D227</f>
        <v>Land Supply 2018</v>
      </c>
    </row>
    <row r="260" spans="2:51" x14ac:dyDescent="0.25">
      <c r="B260" s="32" t="str">
        <f>[3]Calculations!A228</f>
        <v>HLA2901</v>
      </c>
      <c r="C260" s="30" t="str">
        <f>[3]Calculations!B228</f>
        <v>Unknown</v>
      </c>
      <c r="D260" s="30" t="str">
        <f>[3]Calculations!C228</f>
        <v>Residential</v>
      </c>
      <c r="E260" s="38">
        <f>[3]Calculations!E228</f>
        <v>7.1843299999999999E-2</v>
      </c>
      <c r="F260" s="38">
        <f>[3]Calculations!I228</f>
        <v>7.1843299999999999E-2</v>
      </c>
      <c r="G260" s="38">
        <f>[3]Calculations!M228</f>
        <v>100</v>
      </c>
      <c r="H260" s="38">
        <f>[3]Calculations!H228</f>
        <v>0</v>
      </c>
      <c r="I260" s="38">
        <f>[3]Calculations!L228</f>
        <v>0</v>
      </c>
      <c r="J260" s="38">
        <f>[3]Calculations!G228</f>
        <v>0</v>
      </c>
      <c r="K260" s="38">
        <f>[3]Calculations!K228</f>
        <v>0</v>
      </c>
      <c r="L260" s="38">
        <f>[3]Calculations!F228</f>
        <v>0</v>
      </c>
      <c r="M260" s="38">
        <f>[3]Calculations!J228</f>
        <v>0</v>
      </c>
      <c r="N260" s="38">
        <f>[3]Calculations!V228</f>
        <v>0</v>
      </c>
      <c r="O260" s="38">
        <f>[3]Calculations!W228</f>
        <v>0</v>
      </c>
      <c r="P260" s="38">
        <f>[3]Calculations!O228</f>
        <v>8.3966735473299994E-3</v>
      </c>
      <c r="Q260" s="38">
        <f>[3]Calculations!S228</f>
        <v>11.687483101875888</v>
      </c>
      <c r="R260" s="38">
        <f>[3]Calculations!Q228</f>
        <v>0</v>
      </c>
      <c r="S260" s="38">
        <f>[3]Calculations!T228</f>
        <v>0</v>
      </c>
      <c r="T260" s="38">
        <f>[3]Calculations!R228</f>
        <v>0</v>
      </c>
      <c r="U260" s="38">
        <f>[3]Calculations!U228</f>
        <v>0</v>
      </c>
      <c r="V260" s="38" t="str">
        <f>[3]Calculations!X228</f>
        <v>Not Modelled</v>
      </c>
      <c r="W260" s="38" t="str">
        <f>[3]Calculations!Y228</f>
        <v>N/A</v>
      </c>
      <c r="X260" s="38" t="s">
        <v>1056</v>
      </c>
      <c r="Y260" s="73" t="s">
        <v>105</v>
      </c>
      <c r="Z260" s="74" t="s">
        <v>1066</v>
      </c>
      <c r="AA260" s="74">
        <f>[3]Calculations!AA228</f>
        <v>0</v>
      </c>
      <c r="AB260" s="74">
        <f>[3]Calculations!AM228</f>
        <v>0</v>
      </c>
      <c r="AC260" s="74">
        <f>[3]Calculations!AB228</f>
        <v>0</v>
      </c>
      <c r="AD260" s="74">
        <f>[3]Calculations!AN228</f>
        <v>0</v>
      </c>
      <c r="AE260" s="74">
        <f>[3]Calculations!AC228</f>
        <v>0</v>
      </c>
      <c r="AF260" s="74">
        <f>[3]Calculations!AO228</f>
        <v>0</v>
      </c>
      <c r="AG260" s="74">
        <f>[3]Calculations!AD228</f>
        <v>0</v>
      </c>
      <c r="AH260" s="74">
        <f>[3]Calculations!AP228</f>
        <v>0</v>
      </c>
      <c r="AI260" s="74">
        <f>[3]Calculations!AE228</f>
        <v>0</v>
      </c>
      <c r="AJ260" s="74">
        <f>[3]Calculations!AQ228</f>
        <v>0</v>
      </c>
      <c r="AK260" s="74">
        <f>[3]Calculations!AF228</f>
        <v>0</v>
      </c>
      <c r="AL260" s="74">
        <f>[3]Calculations!AR228</f>
        <v>0</v>
      </c>
      <c r="AM260" s="74">
        <f>[3]Calculations!AG228</f>
        <v>0</v>
      </c>
      <c r="AN260" s="74">
        <f>[3]Calculations!AS228</f>
        <v>0</v>
      </c>
      <c r="AO260" s="74">
        <f>[3]Calculations!AH228</f>
        <v>0</v>
      </c>
      <c r="AP260" s="74">
        <f>[3]Calculations!AT228</f>
        <v>0</v>
      </c>
      <c r="AQ260" s="74">
        <f>[3]Calculations!AI228</f>
        <v>7.1843304998600005E-2</v>
      </c>
      <c r="AR260" s="74">
        <f>[3]Calculations!AU228</f>
        <v>100.00000695764255</v>
      </c>
      <c r="AS260" s="74">
        <f>[3]Calculations!AJ228</f>
        <v>0</v>
      </c>
      <c r="AT260" s="74">
        <f>[3]Calculations!AV228</f>
        <v>0</v>
      </c>
      <c r="AU260" s="74">
        <f>[3]Calculations!AK228</f>
        <v>0</v>
      </c>
      <c r="AV260" s="74">
        <f>[3]Calculations!AW228</f>
        <v>0</v>
      </c>
      <c r="AW260" s="90"/>
      <c r="AX260" s="90"/>
      <c r="AY260" s="91" t="str">
        <f>[3]Calculations!D228</f>
        <v>Land Supply 2018</v>
      </c>
    </row>
    <row r="261" spans="2:51" x14ac:dyDescent="0.25">
      <c r="B261" s="32" t="str">
        <f>[3]Calculations!A229</f>
        <v>HLA2902</v>
      </c>
      <c r="C261" s="30" t="str">
        <f>[3]Calculations!B229</f>
        <v>Unknown</v>
      </c>
      <c r="D261" s="30" t="str">
        <f>[3]Calculations!C229</f>
        <v>Residential</v>
      </c>
      <c r="E261" s="38">
        <f>[3]Calculations!E229</f>
        <v>5.6836900000000003E-2</v>
      </c>
      <c r="F261" s="38">
        <f>[3]Calculations!I229</f>
        <v>5.6836900000000003E-2</v>
      </c>
      <c r="G261" s="38">
        <f>[3]Calculations!M229</f>
        <v>100</v>
      </c>
      <c r="H261" s="38">
        <f>[3]Calculations!H229</f>
        <v>0</v>
      </c>
      <c r="I261" s="38">
        <f>[3]Calculations!L229</f>
        <v>0</v>
      </c>
      <c r="J261" s="38">
        <f>[3]Calculations!G229</f>
        <v>0</v>
      </c>
      <c r="K261" s="38">
        <f>[3]Calculations!K229</f>
        <v>0</v>
      </c>
      <c r="L261" s="38">
        <f>[3]Calculations!F229</f>
        <v>0</v>
      </c>
      <c r="M261" s="38">
        <f>[3]Calculations!J229</f>
        <v>0</v>
      </c>
      <c r="N261" s="38">
        <f>[3]Calculations!V229</f>
        <v>0</v>
      </c>
      <c r="O261" s="38">
        <f>[3]Calculations!W229</f>
        <v>0</v>
      </c>
      <c r="P261" s="38">
        <f>[3]Calculations!O229</f>
        <v>1.1997027705699999E-3</v>
      </c>
      <c r="Q261" s="38">
        <f>[3]Calculations!S229</f>
        <v>2.1107815003457255</v>
      </c>
      <c r="R261" s="38">
        <f>[3]Calculations!Q229</f>
        <v>0</v>
      </c>
      <c r="S261" s="38">
        <f>[3]Calculations!T229</f>
        <v>0</v>
      </c>
      <c r="T261" s="38">
        <f>[3]Calculations!R229</f>
        <v>0</v>
      </c>
      <c r="U261" s="38">
        <f>[3]Calculations!U229</f>
        <v>0</v>
      </c>
      <c r="V261" s="38" t="str">
        <f>[3]Calculations!X229</f>
        <v>Not Modelled</v>
      </c>
      <c r="W261" s="38" t="str">
        <f>[3]Calculations!Y229</f>
        <v>N/A</v>
      </c>
      <c r="X261" s="38" t="s">
        <v>1056</v>
      </c>
      <c r="Y261" s="73" t="s">
        <v>105</v>
      </c>
      <c r="Z261" s="74" t="s">
        <v>1066</v>
      </c>
      <c r="AA261" s="74">
        <f>[3]Calculations!AA229</f>
        <v>0</v>
      </c>
      <c r="AB261" s="74">
        <f>[3]Calculations!AM229</f>
        <v>0</v>
      </c>
      <c r="AC261" s="74">
        <f>[3]Calculations!AB229</f>
        <v>0</v>
      </c>
      <c r="AD261" s="74">
        <f>[3]Calculations!AN229</f>
        <v>0</v>
      </c>
      <c r="AE261" s="74">
        <f>[3]Calculations!AC229</f>
        <v>0</v>
      </c>
      <c r="AF261" s="74">
        <f>[3]Calculations!AO229</f>
        <v>0</v>
      </c>
      <c r="AG261" s="74">
        <f>[3]Calculations!AD229</f>
        <v>0</v>
      </c>
      <c r="AH261" s="74">
        <f>[3]Calculations!AP229</f>
        <v>0</v>
      </c>
      <c r="AI261" s="74">
        <f>[3]Calculations!AE229</f>
        <v>0</v>
      </c>
      <c r="AJ261" s="74">
        <f>[3]Calculations!AQ229</f>
        <v>0</v>
      </c>
      <c r="AK261" s="74">
        <f>[3]Calculations!AF229</f>
        <v>0</v>
      </c>
      <c r="AL261" s="74">
        <f>[3]Calculations!AR229</f>
        <v>0</v>
      </c>
      <c r="AM261" s="74">
        <f>[3]Calculations!AG229</f>
        <v>0</v>
      </c>
      <c r="AN261" s="74">
        <f>[3]Calculations!AS229</f>
        <v>0</v>
      </c>
      <c r="AO261" s="74">
        <f>[3]Calculations!AH229</f>
        <v>0</v>
      </c>
      <c r="AP261" s="74">
        <f>[3]Calculations!AT229</f>
        <v>0</v>
      </c>
      <c r="AQ261" s="74">
        <f>[3]Calculations!AI229</f>
        <v>5.6836915001299997E-2</v>
      </c>
      <c r="AR261" s="74">
        <f>[3]Calculations!AU229</f>
        <v>100.00002639359289</v>
      </c>
      <c r="AS261" s="74">
        <f>[3]Calculations!AJ229</f>
        <v>0</v>
      </c>
      <c r="AT261" s="74">
        <f>[3]Calculations!AV229</f>
        <v>0</v>
      </c>
      <c r="AU261" s="74">
        <f>[3]Calculations!AK229</f>
        <v>0</v>
      </c>
      <c r="AV261" s="74">
        <f>[3]Calculations!AW229</f>
        <v>0</v>
      </c>
      <c r="AW261" s="90"/>
      <c r="AX261" s="90"/>
      <c r="AY261" s="91" t="str">
        <f>[3]Calculations!D229</f>
        <v>Land Supply 2018</v>
      </c>
    </row>
    <row r="262" spans="2:51" x14ac:dyDescent="0.25">
      <c r="B262" s="32" t="str">
        <f>[3]Calculations!A230</f>
        <v>HLA2923</v>
      </c>
      <c r="C262" s="30" t="str">
        <f>[3]Calculations!B230</f>
        <v>Unknown</v>
      </c>
      <c r="D262" s="30" t="str">
        <f>[3]Calculations!C230</f>
        <v>Residential</v>
      </c>
      <c r="E262" s="38">
        <f>[3]Calculations!E230</f>
        <v>9.3631300000000001E-2</v>
      </c>
      <c r="F262" s="38">
        <f>[3]Calculations!I230</f>
        <v>9.3631300000000001E-2</v>
      </c>
      <c r="G262" s="38">
        <f>[3]Calculations!M230</f>
        <v>100</v>
      </c>
      <c r="H262" s="38">
        <f>[3]Calculations!H230</f>
        <v>0</v>
      </c>
      <c r="I262" s="38">
        <f>[3]Calculations!L230</f>
        <v>0</v>
      </c>
      <c r="J262" s="38">
        <f>[3]Calculations!G230</f>
        <v>0</v>
      </c>
      <c r="K262" s="38">
        <f>[3]Calculations!K230</f>
        <v>0</v>
      </c>
      <c r="L262" s="38">
        <f>[3]Calculations!F230</f>
        <v>0</v>
      </c>
      <c r="M262" s="38">
        <f>[3]Calculations!J230</f>
        <v>0</v>
      </c>
      <c r="N262" s="38">
        <f>[3]Calculations!V230</f>
        <v>0</v>
      </c>
      <c r="O262" s="38">
        <f>[3]Calculations!W230</f>
        <v>0</v>
      </c>
      <c r="P262" s="38">
        <f>[3]Calculations!O230</f>
        <v>8.7924999999800003E-3</v>
      </c>
      <c r="Q262" s="38">
        <f>[3]Calculations!S230</f>
        <v>9.3905563630751683</v>
      </c>
      <c r="R262" s="38">
        <f>[3]Calculations!Q230</f>
        <v>0</v>
      </c>
      <c r="S262" s="38">
        <f>[3]Calculations!T230</f>
        <v>0</v>
      </c>
      <c r="T262" s="38">
        <f>[3]Calculations!R230</f>
        <v>0</v>
      </c>
      <c r="U262" s="38">
        <f>[3]Calculations!U230</f>
        <v>0</v>
      </c>
      <c r="V262" s="38" t="str">
        <f>[3]Calculations!X230</f>
        <v>Not Modelled</v>
      </c>
      <c r="W262" s="38" t="str">
        <f>[3]Calculations!Y230</f>
        <v>N/A</v>
      </c>
      <c r="X262" s="38" t="s">
        <v>1056</v>
      </c>
      <c r="Y262" s="73" t="s">
        <v>105</v>
      </c>
      <c r="Z262" s="74" t="s">
        <v>1066</v>
      </c>
      <c r="AA262" s="74">
        <f>[3]Calculations!AA230</f>
        <v>0</v>
      </c>
      <c r="AB262" s="74">
        <f>[3]Calculations!AM230</f>
        <v>0</v>
      </c>
      <c r="AC262" s="74">
        <f>[3]Calculations!AB230</f>
        <v>0</v>
      </c>
      <c r="AD262" s="74">
        <f>[3]Calculations!AN230</f>
        <v>0</v>
      </c>
      <c r="AE262" s="74">
        <f>[3]Calculations!AC230</f>
        <v>0</v>
      </c>
      <c r="AF262" s="74">
        <f>[3]Calculations!AO230</f>
        <v>0</v>
      </c>
      <c r="AG262" s="74">
        <f>[3]Calculations!AD230</f>
        <v>0</v>
      </c>
      <c r="AH262" s="74">
        <f>[3]Calculations!AP230</f>
        <v>0</v>
      </c>
      <c r="AI262" s="74">
        <f>[3]Calculations!AE230</f>
        <v>0</v>
      </c>
      <c r="AJ262" s="74">
        <f>[3]Calculations!AQ230</f>
        <v>0</v>
      </c>
      <c r="AK262" s="74">
        <f>[3]Calculations!AF230</f>
        <v>0</v>
      </c>
      <c r="AL262" s="74">
        <f>[3]Calculations!AR230</f>
        <v>0</v>
      </c>
      <c r="AM262" s="74">
        <f>[3]Calculations!AG230</f>
        <v>0</v>
      </c>
      <c r="AN262" s="74">
        <f>[3]Calculations!AS230</f>
        <v>0</v>
      </c>
      <c r="AO262" s="74">
        <f>[3]Calculations!AH230</f>
        <v>0</v>
      </c>
      <c r="AP262" s="74">
        <f>[3]Calculations!AT230</f>
        <v>0</v>
      </c>
      <c r="AQ262" s="74">
        <f>[3]Calculations!AI230</f>
        <v>9.3631335002999999E-2</v>
      </c>
      <c r="AR262" s="74">
        <f>[3]Calculations!AU230</f>
        <v>100.00003738386629</v>
      </c>
      <c r="AS262" s="74">
        <f>[3]Calculations!AJ230</f>
        <v>0</v>
      </c>
      <c r="AT262" s="74">
        <f>[3]Calculations!AV230</f>
        <v>0</v>
      </c>
      <c r="AU262" s="74">
        <f>[3]Calculations!AK230</f>
        <v>0</v>
      </c>
      <c r="AV262" s="74">
        <f>[3]Calculations!AW230</f>
        <v>0</v>
      </c>
      <c r="AW262" s="90"/>
      <c r="AX262" s="90"/>
      <c r="AY262" s="91" t="str">
        <f>[3]Calculations!D230</f>
        <v>Land Supply 2018</v>
      </c>
    </row>
    <row r="263" spans="2:51" ht="25" x14ac:dyDescent="0.25">
      <c r="B263" s="32" t="str">
        <f>[3]Calculations!A231</f>
        <v>HLA2925</v>
      </c>
      <c r="C263" s="30" t="str">
        <f>[3]Calculations!B231</f>
        <v>Unknown</v>
      </c>
      <c r="D263" s="30" t="str">
        <f>[3]Calculations!C231</f>
        <v>Residential</v>
      </c>
      <c r="E263" s="38">
        <f>[3]Calculations!E231</f>
        <v>2.6935699999999998</v>
      </c>
      <c r="F263" s="38">
        <f>[3]Calculations!I231</f>
        <v>2.6935699999999998</v>
      </c>
      <c r="G263" s="38">
        <f>[3]Calculations!M231</f>
        <v>100</v>
      </c>
      <c r="H263" s="38">
        <f>[3]Calculations!H231</f>
        <v>0</v>
      </c>
      <c r="I263" s="38">
        <f>[3]Calculations!L231</f>
        <v>0</v>
      </c>
      <c r="J263" s="38">
        <f>[3]Calculations!G231</f>
        <v>0</v>
      </c>
      <c r="K263" s="38">
        <f>[3]Calculations!K231</f>
        <v>0</v>
      </c>
      <c r="L263" s="38">
        <f>[3]Calculations!F231</f>
        <v>0</v>
      </c>
      <c r="M263" s="38">
        <f>[3]Calculations!J231</f>
        <v>0</v>
      </c>
      <c r="N263" s="38">
        <f>[3]Calculations!V231</f>
        <v>0</v>
      </c>
      <c r="O263" s="38">
        <f>[3]Calculations!W231</f>
        <v>0</v>
      </c>
      <c r="P263" s="38">
        <f>[3]Calculations!O231</f>
        <v>0.93821203035900003</v>
      </c>
      <c r="Q263" s="38">
        <f>[3]Calculations!S231</f>
        <v>34.831544394947969</v>
      </c>
      <c r="R263" s="38">
        <f>[3]Calculations!Q231</f>
        <v>0.833751985669</v>
      </c>
      <c r="S263" s="38">
        <f>[3]Calculations!T231</f>
        <v>30.953418165074602</v>
      </c>
      <c r="T263" s="38">
        <f>[3]Calculations!R231</f>
        <v>0.74618024278999995</v>
      </c>
      <c r="U263" s="38">
        <f>[3]Calculations!U231</f>
        <v>27.70227774997494</v>
      </c>
      <c r="V263" s="38" t="str">
        <f>[3]Calculations!X231</f>
        <v>Not Modelled</v>
      </c>
      <c r="W263" s="38" t="str">
        <f>[3]Calculations!Y231</f>
        <v>N/A</v>
      </c>
      <c r="X263" s="38" t="s">
        <v>1056</v>
      </c>
      <c r="Y263" s="73" t="s">
        <v>108</v>
      </c>
      <c r="Z263" s="74" t="s">
        <v>109</v>
      </c>
      <c r="AA263" s="74">
        <f>[3]Calculations!AA231</f>
        <v>0</v>
      </c>
      <c r="AB263" s="74">
        <f>[3]Calculations!AM231</f>
        <v>0</v>
      </c>
      <c r="AC263" s="74">
        <f>[3]Calculations!AB231</f>
        <v>1.24E-2</v>
      </c>
      <c r="AD263" s="74">
        <f>[3]Calculations!AN231</f>
        <v>0.46035558756594414</v>
      </c>
      <c r="AE263" s="74">
        <f>[3]Calculations!AC231</f>
        <v>0</v>
      </c>
      <c r="AF263" s="74">
        <f>[3]Calculations!AO231</f>
        <v>0</v>
      </c>
      <c r="AG263" s="74">
        <f>[3]Calculations!AD231</f>
        <v>0</v>
      </c>
      <c r="AH263" s="74">
        <f>[3]Calculations!AP231</f>
        <v>0</v>
      </c>
      <c r="AI263" s="74">
        <f>[3]Calculations!AE231</f>
        <v>1.4079001573800001</v>
      </c>
      <c r="AJ263" s="74">
        <f>[3]Calculations!AQ231</f>
        <v>52.268927756843155</v>
      </c>
      <c r="AK263" s="74">
        <f>[3]Calculations!AF231</f>
        <v>0</v>
      </c>
      <c r="AL263" s="74">
        <f>[3]Calculations!AR231</f>
        <v>0</v>
      </c>
      <c r="AM263" s="74">
        <f>[3]Calculations!AG231</f>
        <v>0</v>
      </c>
      <c r="AN263" s="74">
        <f>[3]Calculations!AS231</f>
        <v>0</v>
      </c>
      <c r="AO263" s="74">
        <f>[3]Calculations!AH231</f>
        <v>0</v>
      </c>
      <c r="AP263" s="74">
        <f>[3]Calculations!AT231</f>
        <v>0</v>
      </c>
      <c r="AQ263" s="74">
        <f>[3]Calculations!AI231</f>
        <v>0</v>
      </c>
      <c r="AR263" s="74">
        <f>[3]Calculations!AU231</f>
        <v>0</v>
      </c>
      <c r="AS263" s="74">
        <f>[3]Calculations!AJ231</f>
        <v>0</v>
      </c>
      <c r="AT263" s="74">
        <f>[3]Calculations!AV231</f>
        <v>0</v>
      </c>
      <c r="AU263" s="74">
        <f>[3]Calculations!AK231</f>
        <v>0</v>
      </c>
      <c r="AV263" s="74">
        <f>[3]Calculations!AW231</f>
        <v>0</v>
      </c>
      <c r="AW263" s="90"/>
      <c r="AX263" s="90"/>
      <c r="AY263" s="91" t="str">
        <f>[3]Calculations!D231</f>
        <v>Land Supply 2018</v>
      </c>
    </row>
    <row r="264" spans="2:51" ht="25" x14ac:dyDescent="0.25">
      <c r="B264" s="32" t="str">
        <f>[3]Calculations!A232</f>
        <v>HLA2934</v>
      </c>
      <c r="C264" s="30" t="str">
        <f>[3]Calculations!B232</f>
        <v>Unknown</v>
      </c>
      <c r="D264" s="30" t="str">
        <f>[3]Calculations!C232</f>
        <v>Residential</v>
      </c>
      <c r="E264" s="38">
        <f>[3]Calculations!E232</f>
        <v>0.48738399999999998</v>
      </c>
      <c r="F264" s="38">
        <f>[3]Calculations!I232</f>
        <v>0.47155910056736999</v>
      </c>
      <c r="G264" s="38">
        <f>[3]Calculations!M232</f>
        <v>96.753094185974504</v>
      </c>
      <c r="H264" s="38">
        <f>[3]Calculations!H232</f>
        <v>1.5191850475400001E-3</v>
      </c>
      <c r="I264" s="38">
        <f>[3]Calculations!L232</f>
        <v>0.31170187112010245</v>
      </c>
      <c r="J264" s="38">
        <f>[3]Calculations!G232</f>
        <v>1.0270005157E-2</v>
      </c>
      <c r="K264" s="38">
        <f>[3]Calculations!K232</f>
        <v>2.107169122704069</v>
      </c>
      <c r="L264" s="38">
        <f>[3]Calculations!F232</f>
        <v>4.0357092280900002E-3</v>
      </c>
      <c r="M264" s="38">
        <f>[3]Calculations!J232</f>
        <v>0.8280348202013198</v>
      </c>
      <c r="N264" s="38">
        <f>[3]Calculations!V232</f>
        <v>0.46739611063999997</v>
      </c>
      <c r="O264" s="38">
        <f>[3]Calculations!W232</f>
        <v>95.898944290333702</v>
      </c>
      <c r="P264" s="38">
        <f>[3]Calculations!O232</f>
        <v>0.21024998351810001</v>
      </c>
      <c r="Q264" s="38">
        <f>[3]Calculations!S232</f>
        <v>43.13846649009816</v>
      </c>
      <c r="R264" s="38">
        <f>[3]Calculations!Q232</f>
        <v>0.1003979945241</v>
      </c>
      <c r="S264" s="38">
        <f>[3]Calculations!T232</f>
        <v>20.599362006980122</v>
      </c>
      <c r="T264" s="38">
        <f>[3]Calculations!R232</f>
        <v>5.4389612182000002E-2</v>
      </c>
      <c r="U264" s="38">
        <f>[3]Calculations!U232</f>
        <v>11.159498912972113</v>
      </c>
      <c r="V264" s="38" t="str">
        <f>[3]Calculations!X232</f>
        <v>Not Modelled</v>
      </c>
      <c r="W264" s="38" t="str">
        <f>[3]Calculations!Y232</f>
        <v>N/A</v>
      </c>
      <c r="X264" s="38" t="s">
        <v>1056</v>
      </c>
      <c r="Y264" s="73" t="s">
        <v>108</v>
      </c>
      <c r="Z264" s="74" t="s">
        <v>109</v>
      </c>
      <c r="AA264" s="74">
        <f>[3]Calculations!AA232</f>
        <v>1.41727242962E-2</v>
      </c>
      <c r="AB264" s="74">
        <f>[3]Calculations!AM232</f>
        <v>2.9079174318812271</v>
      </c>
      <c r="AC264" s="74">
        <f>[3]Calculations!AB232</f>
        <v>0</v>
      </c>
      <c r="AD264" s="74">
        <f>[3]Calculations!AN232</f>
        <v>0</v>
      </c>
      <c r="AE264" s="74">
        <f>[3]Calculations!AC232</f>
        <v>0</v>
      </c>
      <c r="AF264" s="74">
        <f>[3]Calculations!AO232</f>
        <v>0</v>
      </c>
      <c r="AG264" s="74">
        <f>[3]Calculations!AD232</f>
        <v>0</v>
      </c>
      <c r="AH264" s="74">
        <f>[3]Calculations!AP232</f>
        <v>0</v>
      </c>
      <c r="AI264" s="74">
        <f>[3]Calculations!AE232</f>
        <v>0</v>
      </c>
      <c r="AJ264" s="74">
        <f>[3]Calculations!AQ232</f>
        <v>0</v>
      </c>
      <c r="AK264" s="74">
        <f>[3]Calculations!AF232</f>
        <v>0</v>
      </c>
      <c r="AL264" s="74">
        <f>[3]Calculations!AR232</f>
        <v>0</v>
      </c>
      <c r="AM264" s="74">
        <f>[3]Calculations!AG232</f>
        <v>0</v>
      </c>
      <c r="AN264" s="74">
        <f>[3]Calculations!AS232</f>
        <v>0</v>
      </c>
      <c r="AO264" s="74">
        <f>[3]Calculations!AH232</f>
        <v>0</v>
      </c>
      <c r="AP264" s="74">
        <f>[3]Calculations!AT232</f>
        <v>0</v>
      </c>
      <c r="AQ264" s="74">
        <f>[3]Calculations!AI232</f>
        <v>0</v>
      </c>
      <c r="AR264" s="74">
        <f>[3]Calculations!AU232</f>
        <v>0</v>
      </c>
      <c r="AS264" s="74">
        <f>[3]Calculations!AJ232</f>
        <v>0</v>
      </c>
      <c r="AT264" s="74">
        <f>[3]Calculations!AV232</f>
        <v>0</v>
      </c>
      <c r="AU264" s="74">
        <f>[3]Calculations!AK232</f>
        <v>0</v>
      </c>
      <c r="AV264" s="74">
        <f>[3]Calculations!AW232</f>
        <v>0</v>
      </c>
      <c r="AW264" s="90"/>
      <c r="AX264" s="90"/>
      <c r="AY264" s="91" t="str">
        <f>[3]Calculations!D232</f>
        <v>Land Supply 2018</v>
      </c>
    </row>
    <row r="265" spans="2:51" ht="25" x14ac:dyDescent="0.25">
      <c r="B265" s="32" t="str">
        <f>[3]Calculations!A233</f>
        <v>HLA2938</v>
      </c>
      <c r="C265" s="30" t="str">
        <f>[3]Calculations!B233</f>
        <v>Unknown</v>
      </c>
      <c r="D265" s="30" t="str">
        <f>[3]Calculations!C233</f>
        <v>Residential</v>
      </c>
      <c r="E265" s="38">
        <f>[3]Calculations!E233</f>
        <v>2.4762699999999999E-2</v>
      </c>
      <c r="F265" s="38">
        <f>[3]Calculations!I233</f>
        <v>2.4762699999999999E-2</v>
      </c>
      <c r="G265" s="38">
        <f>[3]Calculations!M233</f>
        <v>100</v>
      </c>
      <c r="H265" s="38">
        <f>[3]Calculations!H233</f>
        <v>0</v>
      </c>
      <c r="I265" s="38">
        <f>[3]Calculations!L233</f>
        <v>0</v>
      </c>
      <c r="J265" s="38">
        <f>[3]Calculations!G233</f>
        <v>0</v>
      </c>
      <c r="K265" s="38">
        <f>[3]Calculations!K233</f>
        <v>0</v>
      </c>
      <c r="L265" s="38">
        <f>[3]Calculations!F233</f>
        <v>0</v>
      </c>
      <c r="M265" s="38">
        <f>[3]Calculations!J233</f>
        <v>0</v>
      </c>
      <c r="N265" s="38">
        <f>[3]Calculations!V233</f>
        <v>0</v>
      </c>
      <c r="O265" s="38">
        <f>[3]Calculations!W233</f>
        <v>0</v>
      </c>
      <c r="P265" s="38">
        <f>[3]Calculations!O233</f>
        <v>0</v>
      </c>
      <c r="Q265" s="38">
        <f>[3]Calculations!S233</f>
        <v>0</v>
      </c>
      <c r="R265" s="38">
        <f>[3]Calculations!Q233</f>
        <v>0</v>
      </c>
      <c r="S265" s="38">
        <f>[3]Calculations!T233</f>
        <v>0</v>
      </c>
      <c r="T265" s="38">
        <f>[3]Calculations!R233</f>
        <v>0</v>
      </c>
      <c r="U265" s="38">
        <f>[3]Calculations!U233</f>
        <v>0</v>
      </c>
      <c r="V265" s="38" t="str">
        <f>[3]Calculations!X233</f>
        <v>Not Modelled</v>
      </c>
      <c r="W265" s="38" t="str">
        <f>[3]Calculations!Y233</f>
        <v>N/A</v>
      </c>
      <c r="X265" s="38" t="s">
        <v>1056</v>
      </c>
      <c r="Y265" s="73" t="s">
        <v>106</v>
      </c>
      <c r="Z265" s="74" t="s">
        <v>1090</v>
      </c>
      <c r="AA265" s="74">
        <f>[3]Calculations!AA233</f>
        <v>0</v>
      </c>
      <c r="AB265" s="74">
        <f>[3]Calculations!AM233</f>
        <v>0</v>
      </c>
      <c r="AC265" s="74">
        <f>[3]Calculations!AB233</f>
        <v>0</v>
      </c>
      <c r="AD265" s="74">
        <f>[3]Calculations!AN233</f>
        <v>0</v>
      </c>
      <c r="AE265" s="74">
        <f>[3]Calculations!AC233</f>
        <v>0</v>
      </c>
      <c r="AF265" s="74">
        <f>[3]Calculations!AO233</f>
        <v>0</v>
      </c>
      <c r="AG265" s="74">
        <f>[3]Calculations!AD233</f>
        <v>0</v>
      </c>
      <c r="AH265" s="74">
        <f>[3]Calculations!AP233</f>
        <v>0</v>
      </c>
      <c r="AI265" s="74">
        <f>[3]Calculations!AE233</f>
        <v>0</v>
      </c>
      <c r="AJ265" s="74">
        <f>[3]Calculations!AQ233</f>
        <v>0</v>
      </c>
      <c r="AK265" s="74">
        <f>[3]Calculations!AF233</f>
        <v>0</v>
      </c>
      <c r="AL265" s="74">
        <f>[3]Calculations!AR233</f>
        <v>0</v>
      </c>
      <c r="AM265" s="74">
        <f>[3]Calculations!AG233</f>
        <v>0</v>
      </c>
      <c r="AN265" s="74">
        <f>[3]Calculations!AS233</f>
        <v>0</v>
      </c>
      <c r="AO265" s="74">
        <f>[3]Calculations!AH233</f>
        <v>0</v>
      </c>
      <c r="AP265" s="74">
        <f>[3]Calculations!AT233</f>
        <v>0</v>
      </c>
      <c r="AQ265" s="74">
        <f>[3]Calculations!AI233</f>
        <v>2.4762710000699999E-2</v>
      </c>
      <c r="AR265" s="74">
        <f>[3]Calculations!AU233</f>
        <v>100.0000403861453</v>
      </c>
      <c r="AS265" s="74">
        <f>[3]Calculations!AJ233</f>
        <v>0</v>
      </c>
      <c r="AT265" s="74">
        <f>[3]Calculations!AV233</f>
        <v>0</v>
      </c>
      <c r="AU265" s="74">
        <f>[3]Calculations!AK233</f>
        <v>0</v>
      </c>
      <c r="AV265" s="74">
        <f>[3]Calculations!AW233</f>
        <v>0</v>
      </c>
      <c r="AW265" s="90"/>
      <c r="AX265" s="90"/>
      <c r="AY265" s="91" t="str">
        <f>[3]Calculations!D233</f>
        <v>Land Supply 2018</v>
      </c>
    </row>
    <row r="266" spans="2:51" x14ac:dyDescent="0.25">
      <c r="B266" s="32" t="str">
        <f>[3]Calculations!A234</f>
        <v>HLA2965</v>
      </c>
      <c r="C266" s="30" t="str">
        <f>[3]Calculations!B234</f>
        <v>Unknown</v>
      </c>
      <c r="D266" s="30" t="str">
        <f>[3]Calculations!C234</f>
        <v>Residential</v>
      </c>
      <c r="E266" s="38">
        <f>[3]Calculations!E234</f>
        <v>2.5851299999999999</v>
      </c>
      <c r="F266" s="38">
        <f>[3]Calculations!I234</f>
        <v>2.5851299999999999</v>
      </c>
      <c r="G266" s="38">
        <f>[3]Calculations!M234</f>
        <v>100</v>
      </c>
      <c r="H266" s="38">
        <f>[3]Calculations!H234</f>
        <v>0</v>
      </c>
      <c r="I266" s="38">
        <f>[3]Calculations!L234</f>
        <v>0</v>
      </c>
      <c r="J266" s="38">
        <f>[3]Calculations!G234</f>
        <v>0</v>
      </c>
      <c r="K266" s="38">
        <f>[3]Calculations!K234</f>
        <v>0</v>
      </c>
      <c r="L266" s="38">
        <f>[3]Calculations!F234</f>
        <v>0</v>
      </c>
      <c r="M266" s="38">
        <f>[3]Calculations!J234</f>
        <v>0</v>
      </c>
      <c r="N266" s="38">
        <f>[3]Calculations!V234</f>
        <v>0</v>
      </c>
      <c r="O266" s="38">
        <f>[3]Calculations!W234</f>
        <v>0</v>
      </c>
      <c r="P266" s="38">
        <f>[3]Calculations!O234</f>
        <v>0.1584271739716</v>
      </c>
      <c r="Q266" s="38">
        <f>[3]Calculations!S234</f>
        <v>6.1284025937419013</v>
      </c>
      <c r="R266" s="38">
        <f>[3]Calculations!Q234</f>
        <v>9.3446519097399997E-2</v>
      </c>
      <c r="S266" s="38">
        <f>[3]Calculations!T234</f>
        <v>3.6147705955754645</v>
      </c>
      <c r="T266" s="38">
        <f>[3]Calculations!R234</f>
        <v>2.8947182916499999E-2</v>
      </c>
      <c r="U266" s="38">
        <f>[3]Calculations!U234</f>
        <v>1.1197573397275959</v>
      </c>
      <c r="V266" s="38" t="str">
        <f>[3]Calculations!X234</f>
        <v>Not Modelled</v>
      </c>
      <c r="W266" s="38" t="str">
        <f>[3]Calculations!Y234</f>
        <v>N/A</v>
      </c>
      <c r="X266" s="38" t="s">
        <v>1056</v>
      </c>
      <c r="Y266" s="73" t="s">
        <v>105</v>
      </c>
      <c r="Z266" s="74" t="s">
        <v>1066</v>
      </c>
      <c r="AA266" s="74">
        <f>[3]Calculations!AA234</f>
        <v>0</v>
      </c>
      <c r="AB266" s="74">
        <f>[3]Calculations!AM234</f>
        <v>0</v>
      </c>
      <c r="AC266" s="74">
        <f>[3]Calculations!AB234</f>
        <v>0</v>
      </c>
      <c r="AD266" s="74">
        <f>[3]Calculations!AN234</f>
        <v>0</v>
      </c>
      <c r="AE266" s="74">
        <f>[3]Calculations!AC234</f>
        <v>0</v>
      </c>
      <c r="AF266" s="74">
        <f>[3]Calculations!AO234</f>
        <v>0</v>
      </c>
      <c r="AG266" s="74">
        <f>[3]Calculations!AD234</f>
        <v>0</v>
      </c>
      <c r="AH266" s="74">
        <f>[3]Calculations!AP234</f>
        <v>0</v>
      </c>
      <c r="AI266" s="74">
        <f>[3]Calculations!AE234</f>
        <v>0</v>
      </c>
      <c r="AJ266" s="74">
        <f>[3]Calculations!AQ234</f>
        <v>0</v>
      </c>
      <c r="AK266" s="74">
        <f>[3]Calculations!AF234</f>
        <v>0</v>
      </c>
      <c r="AL266" s="74">
        <f>[3]Calculations!AR234</f>
        <v>0</v>
      </c>
      <c r="AM266" s="74">
        <f>[3]Calculations!AG234</f>
        <v>0.102858281913</v>
      </c>
      <c r="AN266" s="74">
        <f>[3]Calculations!AS234</f>
        <v>3.9788436911489948</v>
      </c>
      <c r="AO266" s="74">
        <f>[3]Calculations!AH234</f>
        <v>0</v>
      </c>
      <c r="AP266" s="74">
        <f>[3]Calculations!AT234</f>
        <v>0</v>
      </c>
      <c r="AQ266" s="74">
        <f>[3]Calculations!AI234</f>
        <v>2.5851252900000001</v>
      </c>
      <c r="AR266" s="74">
        <f>[3]Calculations!AU234</f>
        <v>99.999817804133656</v>
      </c>
      <c r="AS266" s="74">
        <f>[3]Calculations!AJ234</f>
        <v>0</v>
      </c>
      <c r="AT266" s="74">
        <f>[3]Calculations!AV234</f>
        <v>0</v>
      </c>
      <c r="AU266" s="74">
        <f>[3]Calculations!AK234</f>
        <v>0</v>
      </c>
      <c r="AV266" s="74">
        <f>[3]Calculations!AW234</f>
        <v>0</v>
      </c>
      <c r="AW266" s="90"/>
      <c r="AX266" s="90"/>
      <c r="AY266" s="91" t="str">
        <f>[3]Calculations!D234</f>
        <v>Land Supply 2018</v>
      </c>
    </row>
    <row r="267" spans="2:51" x14ac:dyDescent="0.25">
      <c r="B267" s="32" t="str">
        <f>[3]Calculations!A235</f>
        <v>HLA2978</v>
      </c>
      <c r="C267" s="30" t="str">
        <f>[3]Calculations!B235</f>
        <v>Unknown</v>
      </c>
      <c r="D267" s="30" t="str">
        <f>[3]Calculations!C235</f>
        <v>Residential</v>
      </c>
      <c r="E267" s="38">
        <f>[3]Calculations!E235</f>
        <v>1.7883300000000001E-2</v>
      </c>
      <c r="F267" s="38">
        <f>[3]Calculations!I235</f>
        <v>1.7883300000000001E-2</v>
      </c>
      <c r="G267" s="38">
        <f>[3]Calculations!M235</f>
        <v>100</v>
      </c>
      <c r="H267" s="38">
        <f>[3]Calculations!H235</f>
        <v>0</v>
      </c>
      <c r="I267" s="38">
        <f>[3]Calculations!L235</f>
        <v>0</v>
      </c>
      <c r="J267" s="38">
        <f>[3]Calculations!G235</f>
        <v>0</v>
      </c>
      <c r="K267" s="38">
        <f>[3]Calculations!K235</f>
        <v>0</v>
      </c>
      <c r="L267" s="38">
        <f>[3]Calculations!F235</f>
        <v>0</v>
      </c>
      <c r="M267" s="38">
        <f>[3]Calculations!J235</f>
        <v>0</v>
      </c>
      <c r="N267" s="38">
        <f>[3]Calculations!V235</f>
        <v>0</v>
      </c>
      <c r="O267" s="38">
        <f>[3]Calculations!W235</f>
        <v>0</v>
      </c>
      <c r="P267" s="38">
        <f>[3]Calculations!O235</f>
        <v>1.30521149309E-3</v>
      </c>
      <c r="Q267" s="38">
        <f>[3]Calculations!S235</f>
        <v>7.298493527984208</v>
      </c>
      <c r="R267" s="38">
        <f>[3]Calculations!Q235</f>
        <v>0</v>
      </c>
      <c r="S267" s="38">
        <f>[3]Calculations!T235</f>
        <v>0</v>
      </c>
      <c r="T267" s="38">
        <f>[3]Calculations!R235</f>
        <v>0</v>
      </c>
      <c r="U267" s="38">
        <f>[3]Calculations!U235</f>
        <v>0</v>
      </c>
      <c r="V267" s="38" t="str">
        <f>[3]Calculations!X235</f>
        <v>Not Modelled</v>
      </c>
      <c r="W267" s="38" t="str">
        <f>[3]Calculations!Y235</f>
        <v>N/A</v>
      </c>
      <c r="X267" s="38" t="s">
        <v>1056</v>
      </c>
      <c r="Y267" s="73" t="s">
        <v>105</v>
      </c>
      <c r="Z267" s="74" t="s">
        <v>1066</v>
      </c>
      <c r="AA267" s="74">
        <f>[3]Calculations!AA235</f>
        <v>0</v>
      </c>
      <c r="AB267" s="74">
        <f>[3]Calculations!AM235</f>
        <v>0</v>
      </c>
      <c r="AC267" s="74">
        <f>[3]Calculations!AB235</f>
        <v>0</v>
      </c>
      <c r="AD267" s="74">
        <f>[3]Calculations!AN235</f>
        <v>0</v>
      </c>
      <c r="AE267" s="74">
        <f>[3]Calculations!AC235</f>
        <v>0</v>
      </c>
      <c r="AF267" s="74">
        <f>[3]Calculations!AO235</f>
        <v>0</v>
      </c>
      <c r="AG267" s="74">
        <f>[3]Calculations!AD235</f>
        <v>0</v>
      </c>
      <c r="AH267" s="74">
        <f>[3]Calculations!AP235</f>
        <v>0</v>
      </c>
      <c r="AI267" s="74">
        <f>[3]Calculations!AE235</f>
        <v>0</v>
      </c>
      <c r="AJ267" s="74">
        <f>[3]Calculations!AQ235</f>
        <v>0</v>
      </c>
      <c r="AK267" s="74">
        <f>[3]Calculations!AF235</f>
        <v>0</v>
      </c>
      <c r="AL267" s="74">
        <f>[3]Calculations!AR235</f>
        <v>0</v>
      </c>
      <c r="AM267" s="74">
        <f>[3]Calculations!AG235</f>
        <v>0</v>
      </c>
      <c r="AN267" s="74">
        <f>[3]Calculations!AS235</f>
        <v>0</v>
      </c>
      <c r="AO267" s="74">
        <f>[3]Calculations!AH235</f>
        <v>0</v>
      </c>
      <c r="AP267" s="74">
        <f>[3]Calculations!AT235</f>
        <v>0</v>
      </c>
      <c r="AQ267" s="74">
        <f>[3]Calculations!AI235</f>
        <v>1.7883270001600001E-2</v>
      </c>
      <c r="AR267" s="74">
        <f>[3]Calculations!AU235</f>
        <v>99.99983225467335</v>
      </c>
      <c r="AS267" s="74">
        <f>[3]Calculations!AJ235</f>
        <v>0</v>
      </c>
      <c r="AT267" s="74">
        <f>[3]Calculations!AV235</f>
        <v>0</v>
      </c>
      <c r="AU267" s="74">
        <f>[3]Calculations!AK235</f>
        <v>0</v>
      </c>
      <c r="AV267" s="74">
        <f>[3]Calculations!AW235</f>
        <v>0</v>
      </c>
      <c r="AW267" s="90"/>
      <c r="AX267" s="90"/>
      <c r="AY267" s="91" t="str">
        <f>[3]Calculations!D235</f>
        <v>Land Supply 2018</v>
      </c>
    </row>
    <row r="268" spans="2:51" x14ac:dyDescent="0.25">
      <c r="B268" s="32" t="str">
        <f>[3]Calculations!A236</f>
        <v>HLA2989</v>
      </c>
      <c r="C268" s="30" t="str">
        <f>[3]Calculations!B236</f>
        <v>Unknown</v>
      </c>
      <c r="D268" s="30" t="str">
        <f>[3]Calculations!C236</f>
        <v>Residential</v>
      </c>
      <c r="E268" s="38">
        <f>[3]Calculations!E236</f>
        <v>2.1687099999999999</v>
      </c>
      <c r="F268" s="38">
        <f>[3]Calculations!I236</f>
        <v>2.1687099999999999</v>
      </c>
      <c r="G268" s="38">
        <f>[3]Calculations!M236</f>
        <v>100</v>
      </c>
      <c r="H268" s="38">
        <f>[3]Calculations!H236</f>
        <v>0</v>
      </c>
      <c r="I268" s="38">
        <f>[3]Calculations!L236</f>
        <v>0</v>
      </c>
      <c r="J268" s="38">
        <f>[3]Calculations!G236</f>
        <v>0</v>
      </c>
      <c r="K268" s="38">
        <f>[3]Calculations!K236</f>
        <v>0</v>
      </c>
      <c r="L268" s="38">
        <f>[3]Calculations!F236</f>
        <v>0</v>
      </c>
      <c r="M268" s="38">
        <f>[3]Calculations!J236</f>
        <v>0</v>
      </c>
      <c r="N268" s="38">
        <f>[3]Calculations!V236</f>
        <v>0</v>
      </c>
      <c r="O268" s="38">
        <f>[3]Calculations!W236</f>
        <v>0</v>
      </c>
      <c r="P268" s="38">
        <f>[3]Calculations!O236</f>
        <v>0.160945218</v>
      </c>
      <c r="Q268" s="38">
        <f>[3]Calculations!S236</f>
        <v>7.421242028671422</v>
      </c>
      <c r="R268" s="38">
        <f>[3]Calculations!Q236</f>
        <v>2.5600000000000001E-2</v>
      </c>
      <c r="S268" s="38">
        <f>[3]Calculations!T236</f>
        <v>1.1804252297448714</v>
      </c>
      <c r="T268" s="38">
        <f>[3]Calculations!R236</f>
        <v>0</v>
      </c>
      <c r="U268" s="38">
        <f>[3]Calculations!U236</f>
        <v>0</v>
      </c>
      <c r="V268" s="38" t="str">
        <f>[3]Calculations!X236</f>
        <v>Not Modelled</v>
      </c>
      <c r="W268" s="38" t="str">
        <f>[3]Calculations!Y236</f>
        <v>N/A</v>
      </c>
      <c r="X268" s="38" t="s">
        <v>1056</v>
      </c>
      <c r="Y268" s="73" t="s">
        <v>105</v>
      </c>
      <c r="Z268" s="74" t="s">
        <v>1066</v>
      </c>
      <c r="AA268" s="74">
        <f>[3]Calculations!AA236</f>
        <v>0</v>
      </c>
      <c r="AB268" s="74">
        <f>[3]Calculations!AM236</f>
        <v>0</v>
      </c>
      <c r="AC268" s="74">
        <f>[3]Calculations!AB236</f>
        <v>0</v>
      </c>
      <c r="AD268" s="74">
        <f>[3]Calculations!AN236</f>
        <v>0</v>
      </c>
      <c r="AE268" s="74">
        <f>[3]Calculations!AC236</f>
        <v>0</v>
      </c>
      <c r="AF268" s="74">
        <f>[3]Calculations!AO236</f>
        <v>0</v>
      </c>
      <c r="AG268" s="74">
        <f>[3]Calculations!AD236</f>
        <v>0</v>
      </c>
      <c r="AH268" s="74">
        <f>[3]Calculations!AP236</f>
        <v>0</v>
      </c>
      <c r="AI268" s="74">
        <f>[3]Calculations!AE236</f>
        <v>0</v>
      </c>
      <c r="AJ268" s="74">
        <f>[3]Calculations!AQ236</f>
        <v>0</v>
      </c>
      <c r="AK268" s="74">
        <f>[3]Calculations!AF236</f>
        <v>0</v>
      </c>
      <c r="AL268" s="74">
        <f>[3]Calculations!AR236</f>
        <v>0</v>
      </c>
      <c r="AM268" s="74">
        <f>[3]Calculations!AG236</f>
        <v>0</v>
      </c>
      <c r="AN268" s="74">
        <f>[3]Calculations!AS236</f>
        <v>0</v>
      </c>
      <c r="AO268" s="74">
        <f>[3]Calculations!AH236</f>
        <v>0</v>
      </c>
      <c r="AP268" s="74">
        <f>[3]Calculations!AT236</f>
        <v>0</v>
      </c>
      <c r="AQ268" s="74">
        <f>[3]Calculations!AI236</f>
        <v>2.1687138075100001</v>
      </c>
      <c r="AR268" s="74">
        <f>[3]Calculations!AU236</f>
        <v>100.00017556565885</v>
      </c>
      <c r="AS268" s="74">
        <f>[3]Calculations!AJ236</f>
        <v>0</v>
      </c>
      <c r="AT268" s="74">
        <f>[3]Calculations!AV236</f>
        <v>0</v>
      </c>
      <c r="AU268" s="74">
        <f>[3]Calculations!AK236</f>
        <v>0</v>
      </c>
      <c r="AV268" s="74">
        <f>[3]Calculations!AW236</f>
        <v>0</v>
      </c>
      <c r="AW268" s="90"/>
      <c r="AX268" s="90"/>
      <c r="AY268" s="91" t="str">
        <f>[3]Calculations!D236</f>
        <v>Land Supply 2018</v>
      </c>
    </row>
    <row r="269" spans="2:51" ht="25" x14ac:dyDescent="0.25">
      <c r="B269" s="32" t="str">
        <f>[3]Calculations!A237</f>
        <v>HLA3006</v>
      </c>
      <c r="C269" s="30" t="str">
        <f>[3]Calculations!B237</f>
        <v>Unknown</v>
      </c>
      <c r="D269" s="30" t="str">
        <f>[3]Calculations!C237</f>
        <v>Residential</v>
      </c>
      <c r="E269" s="38">
        <f>[3]Calculations!E237</f>
        <v>0.21937400000000001</v>
      </c>
      <c r="F269" s="38">
        <f>[3]Calculations!I237</f>
        <v>0.21937400000000001</v>
      </c>
      <c r="G269" s="38">
        <f>[3]Calculations!M237</f>
        <v>100</v>
      </c>
      <c r="H269" s="38">
        <f>[3]Calculations!H237</f>
        <v>0</v>
      </c>
      <c r="I269" s="38">
        <f>[3]Calculations!L237</f>
        <v>0</v>
      </c>
      <c r="J269" s="38">
        <f>[3]Calculations!G237</f>
        <v>0</v>
      </c>
      <c r="K269" s="38">
        <f>[3]Calculations!K237</f>
        <v>0</v>
      </c>
      <c r="L269" s="38">
        <f>[3]Calculations!F237</f>
        <v>0</v>
      </c>
      <c r="M269" s="38">
        <f>[3]Calculations!J237</f>
        <v>0</v>
      </c>
      <c r="N269" s="38">
        <f>[3]Calculations!V237</f>
        <v>0</v>
      </c>
      <c r="O269" s="38">
        <f>[3]Calculations!W237</f>
        <v>0</v>
      </c>
      <c r="P269" s="38">
        <f>[3]Calculations!O237</f>
        <v>0</v>
      </c>
      <c r="Q269" s="38">
        <f>[3]Calculations!S237</f>
        <v>0</v>
      </c>
      <c r="R269" s="38">
        <f>[3]Calculations!Q237</f>
        <v>0</v>
      </c>
      <c r="S269" s="38">
        <f>[3]Calculations!T237</f>
        <v>0</v>
      </c>
      <c r="T269" s="38">
        <f>[3]Calculations!R237</f>
        <v>0</v>
      </c>
      <c r="U269" s="38">
        <f>[3]Calculations!U237</f>
        <v>0</v>
      </c>
      <c r="V269" s="38" t="str">
        <f>[3]Calculations!X237</f>
        <v>Not Modelled</v>
      </c>
      <c r="W269" s="38" t="str">
        <f>[3]Calculations!Y237</f>
        <v>N/A</v>
      </c>
      <c r="X269" s="38" t="s">
        <v>1056</v>
      </c>
      <c r="Y269" s="73" t="s">
        <v>106</v>
      </c>
      <c r="Z269" s="74" t="s">
        <v>1090</v>
      </c>
      <c r="AA269" s="74">
        <f>[3]Calculations!AA237</f>
        <v>0</v>
      </c>
      <c r="AB269" s="74">
        <f>[3]Calculations!AM237</f>
        <v>0</v>
      </c>
      <c r="AC269" s="74">
        <f>[3]Calculations!AB237</f>
        <v>0</v>
      </c>
      <c r="AD269" s="74">
        <f>[3]Calculations!AN237</f>
        <v>0</v>
      </c>
      <c r="AE269" s="74">
        <f>[3]Calculations!AC237</f>
        <v>0</v>
      </c>
      <c r="AF269" s="74">
        <f>[3]Calculations!AO237</f>
        <v>0</v>
      </c>
      <c r="AG269" s="74">
        <f>[3]Calculations!AD237</f>
        <v>0</v>
      </c>
      <c r="AH269" s="74">
        <f>[3]Calculations!AP237</f>
        <v>0</v>
      </c>
      <c r="AI269" s="74">
        <f>[3]Calculations!AE237</f>
        <v>0</v>
      </c>
      <c r="AJ269" s="74">
        <f>[3]Calculations!AQ237</f>
        <v>0</v>
      </c>
      <c r="AK269" s="74">
        <f>[3]Calculations!AF237</f>
        <v>0</v>
      </c>
      <c r="AL269" s="74">
        <f>[3]Calculations!AR237</f>
        <v>0</v>
      </c>
      <c r="AM269" s="74">
        <f>[3]Calculations!AG237</f>
        <v>0</v>
      </c>
      <c r="AN269" s="74">
        <f>[3]Calculations!AS237</f>
        <v>0</v>
      </c>
      <c r="AO269" s="74">
        <f>[3]Calculations!AH237</f>
        <v>0</v>
      </c>
      <c r="AP269" s="74">
        <f>[3]Calculations!AT237</f>
        <v>0</v>
      </c>
      <c r="AQ269" s="74">
        <f>[3]Calculations!AI237</f>
        <v>0.219374295001</v>
      </c>
      <c r="AR269" s="74">
        <f>[3]Calculations!AU237</f>
        <v>100.00013447400329</v>
      </c>
      <c r="AS269" s="74">
        <f>[3]Calculations!AJ237</f>
        <v>0</v>
      </c>
      <c r="AT269" s="74">
        <f>[3]Calculations!AV237</f>
        <v>0</v>
      </c>
      <c r="AU269" s="74">
        <f>[3]Calculations!AK237</f>
        <v>0</v>
      </c>
      <c r="AV269" s="74">
        <f>[3]Calculations!AW237</f>
        <v>0</v>
      </c>
      <c r="AW269" s="90"/>
      <c r="AX269" s="90"/>
      <c r="AY269" s="91" t="str">
        <f>[3]Calculations!D237</f>
        <v>Land Supply 2018</v>
      </c>
    </row>
    <row r="270" spans="2:51" ht="25" x14ac:dyDescent="0.25">
      <c r="B270" s="32" t="str">
        <f>[3]Calculations!A238</f>
        <v>HLA3008</v>
      </c>
      <c r="C270" s="30" t="str">
        <f>[3]Calculations!B238</f>
        <v>Unknown</v>
      </c>
      <c r="D270" s="30" t="str">
        <f>[3]Calculations!C238</f>
        <v>Residential</v>
      </c>
      <c r="E270" s="38">
        <f>[3]Calculations!E238</f>
        <v>0.23005500000000001</v>
      </c>
      <c r="F270" s="38">
        <f>[3]Calculations!I238</f>
        <v>0.23005500000000001</v>
      </c>
      <c r="G270" s="38">
        <f>[3]Calculations!M238</f>
        <v>100</v>
      </c>
      <c r="H270" s="38">
        <f>[3]Calculations!H238</f>
        <v>0</v>
      </c>
      <c r="I270" s="38">
        <f>[3]Calculations!L238</f>
        <v>0</v>
      </c>
      <c r="J270" s="38">
        <f>[3]Calculations!G238</f>
        <v>0</v>
      </c>
      <c r="K270" s="38">
        <f>[3]Calculations!K238</f>
        <v>0</v>
      </c>
      <c r="L270" s="38">
        <f>[3]Calculations!F238</f>
        <v>0</v>
      </c>
      <c r="M270" s="38">
        <f>[3]Calculations!J238</f>
        <v>0</v>
      </c>
      <c r="N270" s="38">
        <f>[3]Calculations!V238</f>
        <v>0</v>
      </c>
      <c r="O270" s="38">
        <f>[3]Calculations!W238</f>
        <v>0</v>
      </c>
      <c r="P270" s="38">
        <f>[3]Calculations!O238</f>
        <v>0.1703258260868</v>
      </c>
      <c r="Q270" s="38">
        <f>[3]Calculations!S238</f>
        <v>74.037002493664545</v>
      </c>
      <c r="R270" s="38">
        <f>[3]Calculations!Q238</f>
        <v>8.5882835458999995E-2</v>
      </c>
      <c r="S270" s="38">
        <f>[3]Calculations!T238</f>
        <v>37.331436160483364</v>
      </c>
      <c r="T270" s="38">
        <f>[3]Calculations!R238</f>
        <v>3.2000000000000001E-2</v>
      </c>
      <c r="U270" s="38">
        <f>[3]Calculations!U238</f>
        <v>13.909717241529199</v>
      </c>
      <c r="V270" s="38" t="str">
        <f>[3]Calculations!X238</f>
        <v>Not Modelled</v>
      </c>
      <c r="W270" s="38" t="str">
        <f>[3]Calculations!Y238</f>
        <v>N/A</v>
      </c>
      <c r="X270" s="38" t="s">
        <v>1056</v>
      </c>
      <c r="Y270" s="73" t="s">
        <v>108</v>
      </c>
      <c r="Z270" s="74" t="s">
        <v>109</v>
      </c>
      <c r="AA270" s="74">
        <f>[3]Calculations!AA238</f>
        <v>0</v>
      </c>
      <c r="AB270" s="74">
        <f>[3]Calculations!AM238</f>
        <v>0</v>
      </c>
      <c r="AC270" s="74">
        <f>[3]Calculations!AB238</f>
        <v>0</v>
      </c>
      <c r="AD270" s="74">
        <f>[3]Calculations!AN238</f>
        <v>0</v>
      </c>
      <c r="AE270" s="74">
        <f>[3]Calculations!AC238</f>
        <v>0</v>
      </c>
      <c r="AF270" s="74">
        <f>[3]Calculations!AO238</f>
        <v>0</v>
      </c>
      <c r="AG270" s="74">
        <f>[3]Calculations!AD238</f>
        <v>0</v>
      </c>
      <c r="AH270" s="74">
        <f>[3]Calculations!AP238</f>
        <v>0</v>
      </c>
      <c r="AI270" s="74">
        <f>[3]Calculations!AE238</f>
        <v>0</v>
      </c>
      <c r="AJ270" s="74">
        <f>[3]Calculations!AQ238</f>
        <v>0</v>
      </c>
      <c r="AK270" s="74">
        <f>[3]Calculations!AF238</f>
        <v>0</v>
      </c>
      <c r="AL270" s="74">
        <f>[3]Calculations!AR238</f>
        <v>0</v>
      </c>
      <c r="AM270" s="74">
        <f>[3]Calculations!AG238</f>
        <v>0</v>
      </c>
      <c r="AN270" s="74">
        <f>[3]Calculations!AS238</f>
        <v>0</v>
      </c>
      <c r="AO270" s="74">
        <f>[3]Calculations!AH238</f>
        <v>0</v>
      </c>
      <c r="AP270" s="74">
        <f>[3]Calculations!AT238</f>
        <v>0</v>
      </c>
      <c r="AQ270" s="74">
        <f>[3]Calculations!AI238</f>
        <v>0.23005501999799999</v>
      </c>
      <c r="AR270" s="74">
        <f>[3]Calculations!AU238</f>
        <v>100.00000869270391</v>
      </c>
      <c r="AS270" s="74">
        <f>[3]Calculations!AJ238</f>
        <v>0</v>
      </c>
      <c r="AT270" s="74">
        <f>[3]Calculations!AV238</f>
        <v>0</v>
      </c>
      <c r="AU270" s="74">
        <f>[3]Calculations!AK238</f>
        <v>0</v>
      </c>
      <c r="AV270" s="74">
        <f>[3]Calculations!AW238</f>
        <v>0</v>
      </c>
      <c r="AW270" s="90"/>
      <c r="AX270" s="90"/>
      <c r="AY270" s="91" t="str">
        <f>[3]Calculations!D238</f>
        <v>Land Supply 2018</v>
      </c>
    </row>
    <row r="271" spans="2:51" x14ac:dyDescent="0.25">
      <c r="B271" s="32" t="str">
        <f>[3]Calculations!A239</f>
        <v>HLA3015</v>
      </c>
      <c r="C271" s="30" t="str">
        <f>[3]Calculations!B239</f>
        <v>Unknown</v>
      </c>
      <c r="D271" s="30" t="str">
        <f>[3]Calculations!C239</f>
        <v>Residential</v>
      </c>
      <c r="E271" s="38">
        <f>[3]Calculations!E239</f>
        <v>2.3874900000000001</v>
      </c>
      <c r="F271" s="38">
        <f>[3]Calculations!I239</f>
        <v>2.3874900000000001</v>
      </c>
      <c r="G271" s="38">
        <f>[3]Calculations!M239</f>
        <v>100</v>
      </c>
      <c r="H271" s="38">
        <f>[3]Calculations!H239</f>
        <v>0</v>
      </c>
      <c r="I271" s="38">
        <f>[3]Calculations!L239</f>
        <v>0</v>
      </c>
      <c r="J271" s="38">
        <f>[3]Calculations!G239</f>
        <v>0</v>
      </c>
      <c r="K271" s="38">
        <f>[3]Calculations!K239</f>
        <v>0</v>
      </c>
      <c r="L271" s="38">
        <f>[3]Calculations!F239</f>
        <v>0</v>
      </c>
      <c r="M271" s="38">
        <f>[3]Calculations!J239</f>
        <v>0</v>
      </c>
      <c r="N271" s="38">
        <f>[3]Calculations!V239</f>
        <v>0</v>
      </c>
      <c r="O271" s="38">
        <f>[3]Calculations!W239</f>
        <v>0</v>
      </c>
      <c r="P271" s="38">
        <f>[3]Calculations!O239</f>
        <v>1.38568903166E-2</v>
      </c>
      <c r="Q271" s="38">
        <f>[3]Calculations!S239</f>
        <v>0.58039574266698502</v>
      </c>
      <c r="R271" s="38">
        <f>[3]Calculations!Q239</f>
        <v>0</v>
      </c>
      <c r="S271" s="38">
        <f>[3]Calculations!T239</f>
        <v>0</v>
      </c>
      <c r="T271" s="38">
        <f>[3]Calculations!R239</f>
        <v>0</v>
      </c>
      <c r="U271" s="38">
        <f>[3]Calculations!U239</f>
        <v>0</v>
      </c>
      <c r="V271" s="38" t="str">
        <f>[3]Calculations!X239</f>
        <v>Not Modelled</v>
      </c>
      <c r="W271" s="38" t="str">
        <f>[3]Calculations!Y239</f>
        <v>N/A</v>
      </c>
      <c r="X271" s="38" t="s">
        <v>1056</v>
      </c>
      <c r="Y271" s="73" t="s">
        <v>105</v>
      </c>
      <c r="Z271" s="74" t="s">
        <v>1066</v>
      </c>
      <c r="AA271" s="74">
        <f>[3]Calculations!AA239</f>
        <v>0</v>
      </c>
      <c r="AB271" s="74">
        <f>[3]Calculations!AM239</f>
        <v>0</v>
      </c>
      <c r="AC271" s="74">
        <f>[3]Calculations!AB239</f>
        <v>0</v>
      </c>
      <c r="AD271" s="74">
        <f>[3]Calculations!AN239</f>
        <v>0</v>
      </c>
      <c r="AE271" s="74">
        <f>[3]Calculations!AC239</f>
        <v>0</v>
      </c>
      <c r="AF271" s="74">
        <f>[3]Calculations!AO239</f>
        <v>0</v>
      </c>
      <c r="AG271" s="74">
        <f>[3]Calculations!AD239</f>
        <v>0</v>
      </c>
      <c r="AH271" s="74">
        <f>[3]Calculations!AP239</f>
        <v>0</v>
      </c>
      <c r="AI271" s="74">
        <f>[3]Calculations!AE239</f>
        <v>0</v>
      </c>
      <c r="AJ271" s="74">
        <f>[3]Calculations!AQ239</f>
        <v>0</v>
      </c>
      <c r="AK271" s="74">
        <f>[3]Calculations!AF239</f>
        <v>0</v>
      </c>
      <c r="AL271" s="74">
        <f>[3]Calculations!AR239</f>
        <v>0</v>
      </c>
      <c r="AM271" s="74">
        <f>[3]Calculations!AG239</f>
        <v>0</v>
      </c>
      <c r="AN271" s="74">
        <f>[3]Calculations!AS239</f>
        <v>0</v>
      </c>
      <c r="AO271" s="74">
        <f>[3]Calculations!AH239</f>
        <v>0</v>
      </c>
      <c r="AP271" s="74">
        <f>[3]Calculations!AT239</f>
        <v>0</v>
      </c>
      <c r="AQ271" s="74">
        <f>[3]Calculations!AI239</f>
        <v>0.71772450000400001</v>
      </c>
      <c r="AR271" s="74">
        <f>[3]Calculations!AU239</f>
        <v>30.061885076125971</v>
      </c>
      <c r="AS271" s="74">
        <f>[3]Calculations!AJ239</f>
        <v>0.103230257501</v>
      </c>
      <c r="AT271" s="74">
        <f>[3]Calculations!AV239</f>
        <v>4.3237985290409595</v>
      </c>
      <c r="AU271" s="74">
        <f>[3]Calculations!AK239</f>
        <v>0</v>
      </c>
      <c r="AV271" s="74">
        <f>[3]Calculations!AW239</f>
        <v>0</v>
      </c>
      <c r="AW271" s="90"/>
      <c r="AX271" s="90"/>
      <c r="AY271" s="91" t="str">
        <f>[3]Calculations!D239</f>
        <v>Land Supply 2018</v>
      </c>
    </row>
    <row r="272" spans="2:51" x14ac:dyDescent="0.25">
      <c r="B272" s="32" t="str">
        <f>[3]Calculations!A240</f>
        <v>HLA3028</v>
      </c>
      <c r="C272" s="30" t="str">
        <f>[3]Calculations!B240</f>
        <v>Unknown</v>
      </c>
      <c r="D272" s="30" t="str">
        <f>[3]Calculations!C240</f>
        <v>Residential</v>
      </c>
      <c r="E272" s="38">
        <f>[3]Calculations!E240</f>
        <v>2.0462400000000001</v>
      </c>
      <c r="F272" s="38">
        <f>[3]Calculations!I240</f>
        <v>1.6550000001558374E-6</v>
      </c>
      <c r="G272" s="38">
        <f>[3]Calculations!M240</f>
        <v>8.0880053178309356E-5</v>
      </c>
      <c r="H272" s="38">
        <f>[3]Calculations!H240</f>
        <v>2.0462383449999999</v>
      </c>
      <c r="I272" s="38">
        <f>[3]Calculations!L240</f>
        <v>99.999919119946824</v>
      </c>
      <c r="J272" s="38">
        <f>[3]Calculations!G240</f>
        <v>0</v>
      </c>
      <c r="K272" s="38">
        <f>[3]Calculations!K240</f>
        <v>0</v>
      </c>
      <c r="L272" s="38">
        <f>[3]Calculations!F240</f>
        <v>0</v>
      </c>
      <c r="M272" s="38">
        <f>[3]Calculations!J240</f>
        <v>0</v>
      </c>
      <c r="N272" s="38">
        <f>[3]Calculations!V240</f>
        <v>0</v>
      </c>
      <c r="O272" s="38">
        <f>[3]Calculations!W240</f>
        <v>0</v>
      </c>
      <c r="P272" s="38">
        <f>[3]Calculations!O240</f>
        <v>0.22864514641880002</v>
      </c>
      <c r="Q272" s="38">
        <f>[3]Calculations!S240</f>
        <v>11.173916374364689</v>
      </c>
      <c r="R272" s="38">
        <f>[3]Calculations!Q240</f>
        <v>0.10329419035079999</v>
      </c>
      <c r="S272" s="38">
        <f>[3]Calculations!T240</f>
        <v>5.0479997630189999</v>
      </c>
      <c r="T272" s="38">
        <f>[3]Calculations!R240</f>
        <v>4.1675489754199997E-2</v>
      </c>
      <c r="U272" s="38">
        <f>[3]Calculations!U240</f>
        <v>2.0366863004437405</v>
      </c>
      <c r="V272" s="38">
        <f>[3]Calculations!X240</f>
        <v>1.03614380257</v>
      </c>
      <c r="W272" s="38">
        <f>[3]Calculations!Y240</f>
        <v>50.636474830420674</v>
      </c>
      <c r="X272" s="38" t="s">
        <v>1056</v>
      </c>
      <c r="Y272" s="73" t="s">
        <v>105</v>
      </c>
      <c r="Z272" s="74" t="s">
        <v>1066</v>
      </c>
      <c r="AA272" s="74">
        <f>[3]Calculations!AA240</f>
        <v>0</v>
      </c>
      <c r="AB272" s="74">
        <f>[3]Calculations!AM240</f>
        <v>0</v>
      </c>
      <c r="AC272" s="74">
        <f>[3]Calculations!AB240</f>
        <v>6.9655541788E-2</v>
      </c>
      <c r="AD272" s="74">
        <f>[3]Calculations!AN240</f>
        <v>3.4040748782156536</v>
      </c>
      <c r="AE272" s="74">
        <f>[3]Calculations!AC240</f>
        <v>3.4478735883499999E-2</v>
      </c>
      <c r="AF272" s="74">
        <f>[3]Calculations!AO240</f>
        <v>1.6849800552965439</v>
      </c>
      <c r="AG272" s="74">
        <f>[3]Calculations!AD240</f>
        <v>0.293704320854</v>
      </c>
      <c r="AH272" s="74">
        <f>[3]Calculations!AP240</f>
        <v>14.353366215790913</v>
      </c>
      <c r="AI272" s="74">
        <f>[3]Calculations!AE240</f>
        <v>0.12555872490700001</v>
      </c>
      <c r="AJ272" s="74">
        <f>[3]Calculations!AQ240</f>
        <v>6.1360703000136843</v>
      </c>
      <c r="AK272" s="74">
        <f>[3]Calculations!AF240</f>
        <v>0</v>
      </c>
      <c r="AL272" s="74">
        <f>[3]Calculations!AR240</f>
        <v>0</v>
      </c>
      <c r="AM272" s="74">
        <f>[3]Calculations!AG240</f>
        <v>0</v>
      </c>
      <c r="AN272" s="74">
        <f>[3]Calculations!AS240</f>
        <v>0</v>
      </c>
      <c r="AO272" s="74">
        <f>[3]Calculations!AH240</f>
        <v>0</v>
      </c>
      <c r="AP272" s="74">
        <f>[3]Calculations!AT240</f>
        <v>0</v>
      </c>
      <c r="AQ272" s="74">
        <f>[3]Calculations!AI240</f>
        <v>1.686199293</v>
      </c>
      <c r="AR272" s="74">
        <f>[3]Calculations!AU240</f>
        <v>82.404766449683322</v>
      </c>
      <c r="AS272" s="74">
        <f>[3]Calculations!AJ240</f>
        <v>0</v>
      </c>
      <c r="AT272" s="74">
        <f>[3]Calculations!AV240</f>
        <v>0</v>
      </c>
      <c r="AU272" s="74">
        <f>[3]Calculations!AK240</f>
        <v>1.41981292715</v>
      </c>
      <c r="AV272" s="74">
        <f>[3]Calculations!AW240</f>
        <v>69.386432048537799</v>
      </c>
      <c r="AW272" s="90"/>
      <c r="AX272" s="90"/>
      <c r="AY272" s="91" t="str">
        <f>[3]Calculations!D240</f>
        <v>Land Supply 2018</v>
      </c>
    </row>
    <row r="273" spans="2:51" x14ac:dyDescent="0.25">
      <c r="B273" s="32" t="str">
        <f>[3]Calculations!A241</f>
        <v>HLA3031</v>
      </c>
      <c r="C273" s="30" t="str">
        <f>[3]Calculations!B241</f>
        <v>Unknown</v>
      </c>
      <c r="D273" s="30" t="str">
        <f>[3]Calculations!C241</f>
        <v>Residential</v>
      </c>
      <c r="E273" s="38">
        <f>[3]Calculations!E241</f>
        <v>8.2336199999999998E-2</v>
      </c>
      <c r="F273" s="38">
        <f>[3]Calculations!I241</f>
        <v>8.2336199999999998E-2</v>
      </c>
      <c r="G273" s="38">
        <f>[3]Calculations!M241</f>
        <v>100</v>
      </c>
      <c r="H273" s="38">
        <f>[3]Calculations!H241</f>
        <v>0</v>
      </c>
      <c r="I273" s="38">
        <f>[3]Calculations!L241</f>
        <v>0</v>
      </c>
      <c r="J273" s="38">
        <f>[3]Calculations!G241</f>
        <v>0</v>
      </c>
      <c r="K273" s="38">
        <f>[3]Calculations!K241</f>
        <v>0</v>
      </c>
      <c r="L273" s="38">
        <f>[3]Calculations!F241</f>
        <v>0</v>
      </c>
      <c r="M273" s="38">
        <f>[3]Calculations!J241</f>
        <v>0</v>
      </c>
      <c r="N273" s="38">
        <f>[3]Calculations!V241</f>
        <v>0</v>
      </c>
      <c r="O273" s="38">
        <f>[3]Calculations!W241</f>
        <v>0</v>
      </c>
      <c r="P273" s="38">
        <f>[3]Calculations!O241</f>
        <v>2.3320914499199998E-3</v>
      </c>
      <c r="Q273" s="38">
        <f>[3]Calculations!S241</f>
        <v>2.8324011187302789</v>
      </c>
      <c r="R273" s="38">
        <f>[3]Calculations!Q241</f>
        <v>0</v>
      </c>
      <c r="S273" s="38">
        <f>[3]Calculations!T241</f>
        <v>0</v>
      </c>
      <c r="T273" s="38">
        <f>[3]Calculations!R241</f>
        <v>0</v>
      </c>
      <c r="U273" s="38">
        <f>[3]Calculations!U241</f>
        <v>0</v>
      </c>
      <c r="V273" s="38" t="str">
        <f>[3]Calculations!X241</f>
        <v>Not Modelled</v>
      </c>
      <c r="W273" s="38" t="str">
        <f>[3]Calculations!Y241</f>
        <v>N/A</v>
      </c>
      <c r="X273" s="38" t="s">
        <v>1056</v>
      </c>
      <c r="Y273" s="73" t="s">
        <v>105</v>
      </c>
      <c r="Z273" s="74" t="s">
        <v>1066</v>
      </c>
      <c r="AA273" s="74">
        <f>[3]Calculations!AA241</f>
        <v>0</v>
      </c>
      <c r="AB273" s="74">
        <f>[3]Calculations!AM241</f>
        <v>0</v>
      </c>
      <c r="AC273" s="74">
        <f>[3]Calculations!AB241</f>
        <v>0</v>
      </c>
      <c r="AD273" s="74">
        <f>[3]Calculations!AN241</f>
        <v>0</v>
      </c>
      <c r="AE273" s="74">
        <f>[3]Calculations!AC241</f>
        <v>0</v>
      </c>
      <c r="AF273" s="74">
        <f>[3]Calculations!AO241</f>
        <v>0</v>
      </c>
      <c r="AG273" s="74">
        <f>[3]Calculations!AD241</f>
        <v>0</v>
      </c>
      <c r="AH273" s="74">
        <f>[3]Calculations!AP241</f>
        <v>0</v>
      </c>
      <c r="AI273" s="74">
        <f>[3]Calculations!AE241</f>
        <v>0</v>
      </c>
      <c r="AJ273" s="74">
        <f>[3]Calculations!AQ241</f>
        <v>0</v>
      </c>
      <c r="AK273" s="74">
        <f>[3]Calculations!AF241</f>
        <v>0</v>
      </c>
      <c r="AL273" s="74">
        <f>[3]Calculations!AR241</f>
        <v>0</v>
      </c>
      <c r="AM273" s="74">
        <f>[3]Calculations!AG241</f>
        <v>0</v>
      </c>
      <c r="AN273" s="74">
        <f>[3]Calculations!AS241</f>
        <v>0</v>
      </c>
      <c r="AO273" s="74">
        <f>[3]Calculations!AH241</f>
        <v>0</v>
      </c>
      <c r="AP273" s="74">
        <f>[3]Calculations!AT241</f>
        <v>0</v>
      </c>
      <c r="AQ273" s="74">
        <f>[3]Calculations!AI241</f>
        <v>8.2336164999700007E-2</v>
      </c>
      <c r="AR273" s="74">
        <f>[3]Calculations!AU241</f>
        <v>99.999957490994248</v>
      </c>
      <c r="AS273" s="74">
        <f>[3]Calculations!AJ241</f>
        <v>0</v>
      </c>
      <c r="AT273" s="74">
        <f>[3]Calculations!AV241</f>
        <v>0</v>
      </c>
      <c r="AU273" s="74">
        <f>[3]Calculations!AK241</f>
        <v>0</v>
      </c>
      <c r="AV273" s="74">
        <f>[3]Calculations!AW241</f>
        <v>0</v>
      </c>
      <c r="AW273" s="90"/>
      <c r="AX273" s="90"/>
      <c r="AY273" s="91" t="str">
        <f>[3]Calculations!D241</f>
        <v>Land Supply 2018</v>
      </c>
    </row>
    <row r="274" spans="2:51" ht="25" x14ac:dyDescent="0.25">
      <c r="B274" s="32" t="str">
        <f>[3]Calculations!A242</f>
        <v>HLA3051</v>
      </c>
      <c r="C274" s="30" t="str">
        <f>[3]Calculations!B242</f>
        <v>Unknown</v>
      </c>
      <c r="D274" s="30" t="str">
        <f>[3]Calculations!C242</f>
        <v>Residential</v>
      </c>
      <c r="E274" s="38">
        <f>[3]Calculations!E242</f>
        <v>2.5576999999999999E-2</v>
      </c>
      <c r="F274" s="38">
        <f>[3]Calculations!I242</f>
        <v>2.5576999999999999E-2</v>
      </c>
      <c r="G274" s="38">
        <f>[3]Calculations!M242</f>
        <v>100</v>
      </c>
      <c r="H274" s="38">
        <f>[3]Calculations!H242</f>
        <v>0</v>
      </c>
      <c r="I274" s="38">
        <f>[3]Calculations!L242</f>
        <v>0</v>
      </c>
      <c r="J274" s="38">
        <f>[3]Calculations!G242</f>
        <v>0</v>
      </c>
      <c r="K274" s="38">
        <f>[3]Calculations!K242</f>
        <v>0</v>
      </c>
      <c r="L274" s="38">
        <f>[3]Calculations!F242</f>
        <v>0</v>
      </c>
      <c r="M274" s="38">
        <f>[3]Calculations!J242</f>
        <v>0</v>
      </c>
      <c r="N274" s="38">
        <f>[3]Calculations!V242</f>
        <v>2.55770149987E-2</v>
      </c>
      <c r="O274" s="38">
        <f>[3]Calculations!W242</f>
        <v>100.00005864135748</v>
      </c>
      <c r="P274" s="38">
        <f>[3]Calculations!O242</f>
        <v>2.5546663541180001E-2</v>
      </c>
      <c r="Q274" s="38">
        <f>[3]Calculations!S242</f>
        <v>99.881391645540916</v>
      </c>
      <c r="R274" s="38">
        <f>[3]Calculations!Q242</f>
        <v>2.5546663541180001E-2</v>
      </c>
      <c r="S274" s="38">
        <f>[3]Calculations!T242</f>
        <v>99.881391645540916</v>
      </c>
      <c r="T274" s="38">
        <f>[3]Calculations!R242</f>
        <v>2.3411741802100001E-2</v>
      </c>
      <c r="U274" s="38">
        <f>[3]Calculations!U242</f>
        <v>91.534354310904334</v>
      </c>
      <c r="V274" s="38" t="str">
        <f>[3]Calculations!X242</f>
        <v>Not Modelled</v>
      </c>
      <c r="W274" s="38" t="str">
        <f>[3]Calculations!Y242</f>
        <v>N/A</v>
      </c>
      <c r="X274" s="38" t="s">
        <v>1056</v>
      </c>
      <c r="Y274" s="73" t="s">
        <v>108</v>
      </c>
      <c r="Z274" s="74" t="s">
        <v>109</v>
      </c>
      <c r="AA274" s="74">
        <f>[3]Calculations!AA242</f>
        <v>0</v>
      </c>
      <c r="AB274" s="74">
        <f>[3]Calculations!AM242</f>
        <v>0</v>
      </c>
      <c r="AC274" s="74">
        <f>[3]Calculations!AB242</f>
        <v>0</v>
      </c>
      <c r="AD274" s="74">
        <f>[3]Calculations!AN242</f>
        <v>0</v>
      </c>
      <c r="AE274" s="74">
        <f>[3]Calculations!AC242</f>
        <v>0</v>
      </c>
      <c r="AF274" s="74">
        <f>[3]Calculations!AO242</f>
        <v>0</v>
      </c>
      <c r="AG274" s="74">
        <f>[3]Calculations!AD242</f>
        <v>0</v>
      </c>
      <c r="AH274" s="74">
        <f>[3]Calculations!AP242</f>
        <v>0</v>
      </c>
      <c r="AI274" s="74">
        <f>[3]Calculations!AE242</f>
        <v>0</v>
      </c>
      <c r="AJ274" s="74">
        <f>[3]Calculations!AQ242</f>
        <v>0</v>
      </c>
      <c r="AK274" s="74">
        <f>[3]Calculations!AF242</f>
        <v>0</v>
      </c>
      <c r="AL274" s="74">
        <f>[3]Calculations!AR242</f>
        <v>0</v>
      </c>
      <c r="AM274" s="74">
        <f>[3]Calculations!AG242</f>
        <v>0</v>
      </c>
      <c r="AN274" s="74">
        <f>[3]Calculations!AS242</f>
        <v>0</v>
      </c>
      <c r="AO274" s="74">
        <f>[3]Calculations!AH242</f>
        <v>0</v>
      </c>
      <c r="AP274" s="74">
        <f>[3]Calculations!AT242</f>
        <v>0</v>
      </c>
      <c r="AQ274" s="74">
        <f>[3]Calculations!AI242</f>
        <v>0</v>
      </c>
      <c r="AR274" s="74">
        <f>[3]Calculations!AU242</f>
        <v>0</v>
      </c>
      <c r="AS274" s="74">
        <f>[3]Calculations!AJ242</f>
        <v>0</v>
      </c>
      <c r="AT274" s="74">
        <f>[3]Calculations!AV242</f>
        <v>0</v>
      </c>
      <c r="AU274" s="74">
        <f>[3]Calculations!AK242</f>
        <v>0</v>
      </c>
      <c r="AV274" s="74">
        <f>[3]Calculations!AW242</f>
        <v>0</v>
      </c>
      <c r="AW274" s="90"/>
      <c r="AX274" s="90"/>
      <c r="AY274" s="91" t="str">
        <f>[3]Calculations!D242</f>
        <v>Land Supply 2018</v>
      </c>
    </row>
    <row r="275" spans="2:51" ht="25" x14ac:dyDescent="0.25">
      <c r="B275" s="32" t="str">
        <f>[3]Calculations!A243</f>
        <v>HLA3074</v>
      </c>
      <c r="C275" s="30" t="str">
        <f>[3]Calculations!B243</f>
        <v>Unknown</v>
      </c>
      <c r="D275" s="30" t="str">
        <f>[3]Calculations!C243</f>
        <v>Residential</v>
      </c>
      <c r="E275" s="38">
        <f>[3]Calculations!E243</f>
        <v>1.9893899999999999E-2</v>
      </c>
      <c r="F275" s="38">
        <f>[3]Calculations!I243</f>
        <v>1.9893899999999999E-2</v>
      </c>
      <c r="G275" s="38">
        <f>[3]Calculations!M243</f>
        <v>100</v>
      </c>
      <c r="H275" s="38">
        <f>[3]Calculations!H243</f>
        <v>0</v>
      </c>
      <c r="I275" s="38">
        <f>[3]Calculations!L243</f>
        <v>0</v>
      </c>
      <c r="J275" s="38">
        <f>[3]Calculations!G243</f>
        <v>0</v>
      </c>
      <c r="K275" s="38">
        <f>[3]Calculations!K243</f>
        <v>0</v>
      </c>
      <c r="L275" s="38">
        <f>[3]Calculations!F243</f>
        <v>0</v>
      </c>
      <c r="M275" s="38">
        <f>[3]Calculations!J243</f>
        <v>0</v>
      </c>
      <c r="N275" s="38">
        <f>[3]Calculations!V243</f>
        <v>0</v>
      </c>
      <c r="O275" s="38">
        <f>[3]Calculations!W243</f>
        <v>0</v>
      </c>
      <c r="P275" s="38">
        <f>[3]Calculations!O243</f>
        <v>0</v>
      </c>
      <c r="Q275" s="38">
        <f>[3]Calculations!S243</f>
        <v>0</v>
      </c>
      <c r="R275" s="38">
        <f>[3]Calculations!Q243</f>
        <v>0</v>
      </c>
      <c r="S275" s="38">
        <f>[3]Calculations!T243</f>
        <v>0</v>
      </c>
      <c r="T275" s="38">
        <f>[3]Calculations!R243</f>
        <v>0</v>
      </c>
      <c r="U275" s="38">
        <f>[3]Calculations!U243</f>
        <v>0</v>
      </c>
      <c r="V275" s="38" t="str">
        <f>[3]Calculations!X243</f>
        <v>Not Modelled</v>
      </c>
      <c r="W275" s="38" t="str">
        <f>[3]Calculations!Y243</f>
        <v>N/A</v>
      </c>
      <c r="X275" s="38" t="s">
        <v>1056</v>
      </c>
      <c r="Y275" s="73" t="s">
        <v>106</v>
      </c>
      <c r="Z275" s="74" t="s">
        <v>1090</v>
      </c>
      <c r="AA275" s="74">
        <f>[3]Calculations!AA243</f>
        <v>0</v>
      </c>
      <c r="AB275" s="74">
        <f>[3]Calculations!AM243</f>
        <v>0</v>
      </c>
      <c r="AC275" s="74">
        <f>[3]Calculations!AB243</f>
        <v>0</v>
      </c>
      <c r="AD275" s="74">
        <f>[3]Calculations!AN243</f>
        <v>0</v>
      </c>
      <c r="AE275" s="74">
        <f>[3]Calculations!AC243</f>
        <v>0</v>
      </c>
      <c r="AF275" s="74">
        <f>[3]Calculations!AO243</f>
        <v>0</v>
      </c>
      <c r="AG275" s="74">
        <f>[3]Calculations!AD243</f>
        <v>0</v>
      </c>
      <c r="AH275" s="74">
        <f>[3]Calculations!AP243</f>
        <v>0</v>
      </c>
      <c r="AI275" s="74">
        <f>[3]Calculations!AE243</f>
        <v>0</v>
      </c>
      <c r="AJ275" s="74">
        <f>[3]Calculations!AQ243</f>
        <v>0</v>
      </c>
      <c r="AK275" s="74">
        <f>[3]Calculations!AF243</f>
        <v>0</v>
      </c>
      <c r="AL275" s="74">
        <f>[3]Calculations!AR243</f>
        <v>0</v>
      </c>
      <c r="AM275" s="74">
        <f>[3]Calculations!AG243</f>
        <v>0</v>
      </c>
      <c r="AN275" s="74">
        <f>[3]Calculations!AS243</f>
        <v>0</v>
      </c>
      <c r="AO275" s="74">
        <f>[3]Calculations!AH243</f>
        <v>0</v>
      </c>
      <c r="AP275" s="74">
        <f>[3]Calculations!AT243</f>
        <v>0</v>
      </c>
      <c r="AQ275" s="74">
        <f>[3]Calculations!AI243</f>
        <v>1.98939249997E-2</v>
      </c>
      <c r="AR275" s="74">
        <f>[3]Calculations!AU243</f>
        <v>100.00012566515363</v>
      </c>
      <c r="AS275" s="74">
        <f>[3]Calculations!AJ243</f>
        <v>0</v>
      </c>
      <c r="AT275" s="74">
        <f>[3]Calculations!AV243</f>
        <v>0</v>
      </c>
      <c r="AU275" s="74">
        <f>[3]Calculations!AK243</f>
        <v>0</v>
      </c>
      <c r="AV275" s="74">
        <f>[3]Calculations!AW243</f>
        <v>0</v>
      </c>
      <c r="AW275" s="90"/>
      <c r="AX275" s="90"/>
      <c r="AY275" s="91" t="str">
        <f>[3]Calculations!D243</f>
        <v>Land Supply 2018</v>
      </c>
    </row>
    <row r="276" spans="2:51" ht="25" x14ac:dyDescent="0.25">
      <c r="B276" s="32" t="str">
        <f>[3]Calculations!A244</f>
        <v>HLA3082</v>
      </c>
      <c r="C276" s="30" t="str">
        <f>[3]Calculations!B244</f>
        <v>Unknown</v>
      </c>
      <c r="D276" s="30" t="str">
        <f>[3]Calculations!C244</f>
        <v>Residential</v>
      </c>
      <c r="E276" s="38">
        <f>[3]Calculations!E244</f>
        <v>3.5393599999999997E-2</v>
      </c>
      <c r="F276" s="38">
        <f>[3]Calculations!I244</f>
        <v>3.5393599999999997E-2</v>
      </c>
      <c r="G276" s="38">
        <f>[3]Calculations!M244</f>
        <v>100</v>
      </c>
      <c r="H276" s="38">
        <f>[3]Calculations!H244</f>
        <v>0</v>
      </c>
      <c r="I276" s="38">
        <f>[3]Calculations!L244</f>
        <v>0</v>
      </c>
      <c r="J276" s="38">
        <f>[3]Calculations!G244</f>
        <v>0</v>
      </c>
      <c r="K276" s="38">
        <f>[3]Calculations!K244</f>
        <v>0</v>
      </c>
      <c r="L276" s="38">
        <f>[3]Calculations!F244</f>
        <v>0</v>
      </c>
      <c r="M276" s="38">
        <f>[3]Calculations!J244</f>
        <v>0</v>
      </c>
      <c r="N276" s="38">
        <f>[3]Calculations!V244</f>
        <v>0</v>
      </c>
      <c r="O276" s="38">
        <f>[3]Calculations!W244</f>
        <v>0</v>
      </c>
      <c r="P276" s="38">
        <f>[3]Calculations!O244</f>
        <v>0</v>
      </c>
      <c r="Q276" s="38">
        <f>[3]Calculations!S244</f>
        <v>0</v>
      </c>
      <c r="R276" s="38">
        <f>[3]Calculations!Q244</f>
        <v>0</v>
      </c>
      <c r="S276" s="38">
        <f>[3]Calculations!T244</f>
        <v>0</v>
      </c>
      <c r="T276" s="38">
        <f>[3]Calculations!R244</f>
        <v>0</v>
      </c>
      <c r="U276" s="38">
        <f>[3]Calculations!U244</f>
        <v>0</v>
      </c>
      <c r="V276" s="38" t="str">
        <f>[3]Calculations!X244</f>
        <v>Not Modelled</v>
      </c>
      <c r="W276" s="38" t="str">
        <f>[3]Calculations!Y244</f>
        <v>N/A</v>
      </c>
      <c r="X276" s="38" t="s">
        <v>1056</v>
      </c>
      <c r="Y276" s="73" t="s">
        <v>106</v>
      </c>
      <c r="Z276" s="74" t="s">
        <v>1090</v>
      </c>
      <c r="AA276" s="74">
        <f>[3]Calculations!AA244</f>
        <v>0</v>
      </c>
      <c r="AB276" s="74">
        <f>[3]Calculations!AM244</f>
        <v>0</v>
      </c>
      <c r="AC276" s="74">
        <f>[3]Calculations!AB244</f>
        <v>0</v>
      </c>
      <c r="AD276" s="74">
        <f>[3]Calculations!AN244</f>
        <v>0</v>
      </c>
      <c r="AE276" s="74">
        <f>[3]Calculations!AC244</f>
        <v>0</v>
      </c>
      <c r="AF276" s="74">
        <f>[3]Calculations!AO244</f>
        <v>0</v>
      </c>
      <c r="AG276" s="74">
        <f>[3]Calculations!AD244</f>
        <v>0</v>
      </c>
      <c r="AH276" s="74">
        <f>[3]Calculations!AP244</f>
        <v>0</v>
      </c>
      <c r="AI276" s="74">
        <f>[3]Calculations!AE244</f>
        <v>0</v>
      </c>
      <c r="AJ276" s="74">
        <f>[3]Calculations!AQ244</f>
        <v>0</v>
      </c>
      <c r="AK276" s="74">
        <f>[3]Calculations!AF244</f>
        <v>0</v>
      </c>
      <c r="AL276" s="74">
        <f>[3]Calculations!AR244</f>
        <v>0</v>
      </c>
      <c r="AM276" s="74">
        <f>[3]Calculations!AG244</f>
        <v>0</v>
      </c>
      <c r="AN276" s="74">
        <f>[3]Calculations!AS244</f>
        <v>0</v>
      </c>
      <c r="AO276" s="74">
        <f>[3]Calculations!AH244</f>
        <v>0</v>
      </c>
      <c r="AP276" s="74">
        <f>[3]Calculations!AT244</f>
        <v>0</v>
      </c>
      <c r="AQ276" s="74">
        <f>[3]Calculations!AI244</f>
        <v>3.53936249984E-2</v>
      </c>
      <c r="AR276" s="74">
        <f>[3]Calculations!AU244</f>
        <v>100.00007062971838</v>
      </c>
      <c r="AS276" s="74">
        <f>[3]Calculations!AJ244</f>
        <v>0</v>
      </c>
      <c r="AT276" s="74">
        <f>[3]Calculations!AV244</f>
        <v>0</v>
      </c>
      <c r="AU276" s="74">
        <f>[3]Calculations!AK244</f>
        <v>0</v>
      </c>
      <c r="AV276" s="74">
        <f>[3]Calculations!AW244</f>
        <v>0</v>
      </c>
      <c r="AW276" s="90"/>
      <c r="AX276" s="90"/>
      <c r="AY276" s="91" t="str">
        <f>[3]Calculations!D244</f>
        <v>Land Supply 2018</v>
      </c>
    </row>
    <row r="277" spans="2:51" ht="25" x14ac:dyDescent="0.25">
      <c r="B277" s="32" t="str">
        <f>[3]Calculations!A245</f>
        <v>HLA3102</v>
      </c>
      <c r="C277" s="30" t="str">
        <f>[3]Calculations!B245</f>
        <v>Unknown</v>
      </c>
      <c r="D277" s="30" t="str">
        <f>[3]Calculations!C245</f>
        <v>Residential</v>
      </c>
      <c r="E277" s="38">
        <f>[3]Calculations!E245</f>
        <v>3.7440300000000003E-2</v>
      </c>
      <c r="F277" s="38">
        <f>[3]Calculations!I245</f>
        <v>3.7440300000000003E-2</v>
      </c>
      <c r="G277" s="38">
        <f>[3]Calculations!M245</f>
        <v>100</v>
      </c>
      <c r="H277" s="38">
        <f>[3]Calculations!H245</f>
        <v>0</v>
      </c>
      <c r="I277" s="38">
        <f>[3]Calculations!L245</f>
        <v>0</v>
      </c>
      <c r="J277" s="38">
        <f>[3]Calculations!G245</f>
        <v>0</v>
      </c>
      <c r="K277" s="38">
        <f>[3]Calculations!K245</f>
        <v>0</v>
      </c>
      <c r="L277" s="38">
        <f>[3]Calculations!F245</f>
        <v>0</v>
      </c>
      <c r="M277" s="38">
        <f>[3]Calculations!J245</f>
        <v>0</v>
      </c>
      <c r="N277" s="38">
        <f>[3]Calculations!V245</f>
        <v>0</v>
      </c>
      <c r="O277" s="38">
        <f>[3]Calculations!W245</f>
        <v>0</v>
      </c>
      <c r="P277" s="38">
        <f>[3]Calculations!O245</f>
        <v>0</v>
      </c>
      <c r="Q277" s="38">
        <f>[3]Calculations!S245</f>
        <v>0</v>
      </c>
      <c r="R277" s="38">
        <f>[3]Calculations!Q245</f>
        <v>0</v>
      </c>
      <c r="S277" s="38">
        <f>[3]Calculations!T245</f>
        <v>0</v>
      </c>
      <c r="T277" s="38">
        <f>[3]Calculations!R245</f>
        <v>0</v>
      </c>
      <c r="U277" s="38">
        <f>[3]Calculations!U245</f>
        <v>0</v>
      </c>
      <c r="V277" s="38" t="str">
        <f>[3]Calculations!X245</f>
        <v>Not Modelled</v>
      </c>
      <c r="W277" s="38" t="str">
        <f>[3]Calculations!Y245</f>
        <v>N/A</v>
      </c>
      <c r="X277" s="38" t="s">
        <v>1056</v>
      </c>
      <c r="Y277" s="73" t="s">
        <v>106</v>
      </c>
      <c r="Z277" s="74" t="s">
        <v>1090</v>
      </c>
      <c r="AA277" s="74">
        <f>[3]Calculations!AA245</f>
        <v>0</v>
      </c>
      <c r="AB277" s="74">
        <f>[3]Calculations!AM245</f>
        <v>0</v>
      </c>
      <c r="AC277" s="74">
        <f>[3]Calculations!AB245</f>
        <v>0</v>
      </c>
      <c r="AD277" s="74">
        <f>[3]Calculations!AN245</f>
        <v>0</v>
      </c>
      <c r="AE277" s="74">
        <f>[3]Calculations!AC245</f>
        <v>0</v>
      </c>
      <c r="AF277" s="74">
        <f>[3]Calculations!AO245</f>
        <v>0</v>
      </c>
      <c r="AG277" s="74">
        <f>[3]Calculations!AD245</f>
        <v>0</v>
      </c>
      <c r="AH277" s="74">
        <f>[3]Calculations!AP245</f>
        <v>0</v>
      </c>
      <c r="AI277" s="74">
        <f>[3]Calculations!AE245</f>
        <v>0</v>
      </c>
      <c r="AJ277" s="74">
        <f>[3]Calculations!AQ245</f>
        <v>0</v>
      </c>
      <c r="AK277" s="74">
        <f>[3]Calculations!AF245</f>
        <v>0</v>
      </c>
      <c r="AL277" s="74">
        <f>[3]Calculations!AR245</f>
        <v>0</v>
      </c>
      <c r="AM277" s="74">
        <f>[3]Calculations!AG245</f>
        <v>0</v>
      </c>
      <c r="AN277" s="74">
        <f>[3]Calculations!AS245</f>
        <v>0</v>
      </c>
      <c r="AO277" s="74">
        <f>[3]Calculations!AH245</f>
        <v>0</v>
      </c>
      <c r="AP277" s="74">
        <f>[3]Calculations!AT245</f>
        <v>0</v>
      </c>
      <c r="AQ277" s="74">
        <f>[3]Calculations!AI245</f>
        <v>3.74402700011E-2</v>
      </c>
      <c r="AR277" s="74">
        <f>[3]Calculations!AU245</f>
        <v>99.999919875374914</v>
      </c>
      <c r="AS277" s="74">
        <f>[3]Calculations!AJ245</f>
        <v>0</v>
      </c>
      <c r="AT277" s="74">
        <f>[3]Calculations!AV245</f>
        <v>0</v>
      </c>
      <c r="AU277" s="74">
        <f>[3]Calculations!AK245</f>
        <v>0</v>
      </c>
      <c r="AV277" s="74">
        <f>[3]Calculations!AW245</f>
        <v>0</v>
      </c>
      <c r="AW277" s="90"/>
      <c r="AX277" s="90"/>
      <c r="AY277" s="91" t="str">
        <f>[3]Calculations!D245</f>
        <v>Land Supply 2018</v>
      </c>
    </row>
    <row r="278" spans="2:51" ht="25" x14ac:dyDescent="0.25">
      <c r="B278" s="32" t="str">
        <f>[3]Calculations!A246</f>
        <v>HLA3104</v>
      </c>
      <c r="C278" s="30" t="str">
        <f>[3]Calculations!B246</f>
        <v>Unknown</v>
      </c>
      <c r="D278" s="30" t="str">
        <f>[3]Calculations!C246</f>
        <v>Residential</v>
      </c>
      <c r="E278" s="38">
        <f>[3]Calculations!E246</f>
        <v>0.14227799999999999</v>
      </c>
      <c r="F278" s="38">
        <f>[3]Calculations!I246</f>
        <v>0.14227799999999999</v>
      </c>
      <c r="G278" s="38">
        <f>[3]Calculations!M246</f>
        <v>100</v>
      </c>
      <c r="H278" s="38">
        <f>[3]Calculations!H246</f>
        <v>0</v>
      </c>
      <c r="I278" s="38">
        <f>[3]Calculations!L246</f>
        <v>0</v>
      </c>
      <c r="J278" s="38">
        <f>[3]Calculations!G246</f>
        <v>0</v>
      </c>
      <c r="K278" s="38">
        <f>[3]Calculations!K246</f>
        <v>0</v>
      </c>
      <c r="L278" s="38">
        <f>[3]Calculations!F246</f>
        <v>0</v>
      </c>
      <c r="M278" s="38">
        <f>[3]Calculations!J246</f>
        <v>0</v>
      </c>
      <c r="N278" s="38">
        <f>[3]Calculations!V246</f>
        <v>0</v>
      </c>
      <c r="O278" s="38">
        <f>[3]Calculations!W246</f>
        <v>0</v>
      </c>
      <c r="P278" s="38">
        <f>[3]Calculations!O246</f>
        <v>0</v>
      </c>
      <c r="Q278" s="38">
        <f>[3]Calculations!S246</f>
        <v>0</v>
      </c>
      <c r="R278" s="38">
        <f>[3]Calculations!Q246</f>
        <v>0</v>
      </c>
      <c r="S278" s="38">
        <f>[3]Calculations!T246</f>
        <v>0</v>
      </c>
      <c r="T278" s="38">
        <f>[3]Calculations!R246</f>
        <v>0</v>
      </c>
      <c r="U278" s="38">
        <f>[3]Calculations!U246</f>
        <v>0</v>
      </c>
      <c r="V278" s="38" t="str">
        <f>[3]Calculations!X246</f>
        <v>Not Modelled</v>
      </c>
      <c r="W278" s="38" t="str">
        <f>[3]Calculations!Y246</f>
        <v>N/A</v>
      </c>
      <c r="X278" s="38" t="s">
        <v>1056</v>
      </c>
      <c r="Y278" s="73" t="s">
        <v>106</v>
      </c>
      <c r="Z278" s="74" t="s">
        <v>1090</v>
      </c>
      <c r="AA278" s="74">
        <f>[3]Calculations!AA246</f>
        <v>0</v>
      </c>
      <c r="AB278" s="74">
        <f>[3]Calculations!AM246</f>
        <v>0</v>
      </c>
      <c r="AC278" s="74">
        <f>[3]Calculations!AB246</f>
        <v>0</v>
      </c>
      <c r="AD278" s="74">
        <f>[3]Calculations!AN246</f>
        <v>0</v>
      </c>
      <c r="AE278" s="74">
        <f>[3]Calculations!AC246</f>
        <v>0</v>
      </c>
      <c r="AF278" s="74">
        <f>[3]Calculations!AO246</f>
        <v>0</v>
      </c>
      <c r="AG278" s="74">
        <f>[3]Calculations!AD246</f>
        <v>0</v>
      </c>
      <c r="AH278" s="74">
        <f>[3]Calculations!AP246</f>
        <v>0</v>
      </c>
      <c r="AI278" s="74">
        <f>[3]Calculations!AE246</f>
        <v>0</v>
      </c>
      <c r="AJ278" s="74">
        <f>[3]Calculations!AQ246</f>
        <v>0</v>
      </c>
      <c r="AK278" s="74">
        <f>[3]Calculations!AF246</f>
        <v>0</v>
      </c>
      <c r="AL278" s="74">
        <f>[3]Calculations!AR246</f>
        <v>0</v>
      </c>
      <c r="AM278" s="74">
        <f>[3]Calculations!AG246</f>
        <v>0</v>
      </c>
      <c r="AN278" s="74">
        <f>[3]Calculations!AS246</f>
        <v>0</v>
      </c>
      <c r="AO278" s="74">
        <f>[3]Calculations!AH246</f>
        <v>0</v>
      </c>
      <c r="AP278" s="74">
        <f>[3]Calculations!AT246</f>
        <v>0</v>
      </c>
      <c r="AQ278" s="74">
        <f>[3]Calculations!AI246</f>
        <v>0.142278025</v>
      </c>
      <c r="AR278" s="74">
        <f>[3]Calculations!AU246</f>
        <v>100.0000175712338</v>
      </c>
      <c r="AS278" s="74">
        <f>[3]Calculations!AJ246</f>
        <v>0</v>
      </c>
      <c r="AT278" s="74">
        <f>[3]Calculations!AV246</f>
        <v>0</v>
      </c>
      <c r="AU278" s="74">
        <f>[3]Calculations!AK246</f>
        <v>0</v>
      </c>
      <c r="AV278" s="74">
        <f>[3]Calculations!AW246</f>
        <v>0</v>
      </c>
      <c r="AW278" s="90"/>
      <c r="AX278" s="90"/>
      <c r="AY278" s="91" t="str">
        <f>[3]Calculations!D246</f>
        <v>Land Supply 2018</v>
      </c>
    </row>
    <row r="279" spans="2:51" ht="25" x14ac:dyDescent="0.25">
      <c r="B279" s="32" t="str">
        <f>[3]Calculations!A247</f>
        <v>HLA3107</v>
      </c>
      <c r="C279" s="30" t="str">
        <f>[3]Calculations!B247</f>
        <v>Unknown</v>
      </c>
      <c r="D279" s="30" t="str">
        <f>[3]Calculations!C247</f>
        <v>Residential</v>
      </c>
      <c r="E279" s="38">
        <f>[3]Calculations!E247</f>
        <v>3.87208E-2</v>
      </c>
      <c r="F279" s="38">
        <f>[3]Calculations!I247</f>
        <v>3.87208E-2</v>
      </c>
      <c r="G279" s="38">
        <f>[3]Calculations!M247</f>
        <v>100</v>
      </c>
      <c r="H279" s="38">
        <f>[3]Calculations!H247</f>
        <v>0</v>
      </c>
      <c r="I279" s="38">
        <f>[3]Calculations!L247</f>
        <v>0</v>
      </c>
      <c r="J279" s="38">
        <f>[3]Calculations!G247</f>
        <v>0</v>
      </c>
      <c r="K279" s="38">
        <f>[3]Calculations!K247</f>
        <v>0</v>
      </c>
      <c r="L279" s="38">
        <f>[3]Calculations!F247</f>
        <v>0</v>
      </c>
      <c r="M279" s="38">
        <f>[3]Calculations!J247</f>
        <v>0</v>
      </c>
      <c r="N279" s="38">
        <f>[3]Calculations!V247</f>
        <v>0</v>
      </c>
      <c r="O279" s="38">
        <f>[3]Calculations!W247</f>
        <v>0</v>
      </c>
      <c r="P279" s="38">
        <f>[3]Calculations!O247</f>
        <v>0</v>
      </c>
      <c r="Q279" s="38">
        <f>[3]Calculations!S247</f>
        <v>0</v>
      </c>
      <c r="R279" s="38">
        <f>[3]Calculations!Q247</f>
        <v>0</v>
      </c>
      <c r="S279" s="38">
        <f>[3]Calculations!T247</f>
        <v>0</v>
      </c>
      <c r="T279" s="38">
        <f>[3]Calculations!R247</f>
        <v>0</v>
      </c>
      <c r="U279" s="38">
        <f>[3]Calculations!U247</f>
        <v>0</v>
      </c>
      <c r="V279" s="38" t="str">
        <f>[3]Calculations!X247</f>
        <v>Not Modelled</v>
      </c>
      <c r="W279" s="38" t="str">
        <f>[3]Calculations!Y247</f>
        <v>N/A</v>
      </c>
      <c r="X279" s="38" t="s">
        <v>1056</v>
      </c>
      <c r="Y279" s="73" t="s">
        <v>106</v>
      </c>
      <c r="Z279" s="74" t="s">
        <v>1090</v>
      </c>
      <c r="AA279" s="74">
        <f>[3]Calculations!AA247</f>
        <v>0</v>
      </c>
      <c r="AB279" s="74">
        <f>[3]Calculations!AM247</f>
        <v>0</v>
      </c>
      <c r="AC279" s="74">
        <f>[3]Calculations!AB247</f>
        <v>0</v>
      </c>
      <c r="AD279" s="74">
        <f>[3]Calculations!AN247</f>
        <v>0</v>
      </c>
      <c r="AE279" s="74">
        <f>[3]Calculations!AC247</f>
        <v>0</v>
      </c>
      <c r="AF279" s="74">
        <f>[3]Calculations!AO247</f>
        <v>0</v>
      </c>
      <c r="AG279" s="74">
        <f>[3]Calculations!AD247</f>
        <v>0</v>
      </c>
      <c r="AH279" s="74">
        <f>[3]Calculations!AP247</f>
        <v>0</v>
      </c>
      <c r="AI279" s="74">
        <f>[3]Calculations!AE247</f>
        <v>0</v>
      </c>
      <c r="AJ279" s="74">
        <f>[3]Calculations!AQ247</f>
        <v>0</v>
      </c>
      <c r="AK279" s="74">
        <f>[3]Calculations!AF247</f>
        <v>0</v>
      </c>
      <c r="AL279" s="74">
        <f>[3]Calculations!AR247</f>
        <v>0</v>
      </c>
      <c r="AM279" s="74">
        <f>[3]Calculations!AG247</f>
        <v>0</v>
      </c>
      <c r="AN279" s="74">
        <f>[3]Calculations!AS247</f>
        <v>0</v>
      </c>
      <c r="AO279" s="74">
        <f>[3]Calculations!AH247</f>
        <v>0</v>
      </c>
      <c r="AP279" s="74">
        <f>[3]Calculations!AT247</f>
        <v>0</v>
      </c>
      <c r="AQ279" s="74">
        <f>[3]Calculations!AI247</f>
        <v>3.8720845000400003E-2</v>
      </c>
      <c r="AR279" s="74">
        <f>[3]Calculations!AU247</f>
        <v>100.00011621764014</v>
      </c>
      <c r="AS279" s="74">
        <f>[3]Calculations!AJ247</f>
        <v>0</v>
      </c>
      <c r="AT279" s="74">
        <f>[3]Calculations!AV247</f>
        <v>0</v>
      </c>
      <c r="AU279" s="74">
        <f>[3]Calculations!AK247</f>
        <v>0</v>
      </c>
      <c r="AV279" s="74">
        <f>[3]Calculations!AW247</f>
        <v>0</v>
      </c>
      <c r="AW279" s="90"/>
      <c r="AX279" s="90"/>
      <c r="AY279" s="91" t="str">
        <f>[3]Calculations!D247</f>
        <v>Land Supply 2018</v>
      </c>
    </row>
    <row r="280" spans="2:51" ht="25" x14ac:dyDescent="0.25">
      <c r="B280" s="32" t="str">
        <f>[3]Calculations!A248</f>
        <v>HLA3113</v>
      </c>
      <c r="C280" s="30" t="str">
        <f>[3]Calculations!B248</f>
        <v>Unknown</v>
      </c>
      <c r="D280" s="30" t="str">
        <f>[3]Calculations!C248</f>
        <v>Residential</v>
      </c>
      <c r="E280" s="38">
        <f>[3]Calculations!E248</f>
        <v>3.40354E-2</v>
      </c>
      <c r="F280" s="38">
        <f>[3]Calculations!I248</f>
        <v>3.40354E-2</v>
      </c>
      <c r="G280" s="38">
        <f>[3]Calculations!M248</f>
        <v>100</v>
      </c>
      <c r="H280" s="38">
        <f>[3]Calculations!H248</f>
        <v>0</v>
      </c>
      <c r="I280" s="38">
        <f>[3]Calculations!L248</f>
        <v>0</v>
      </c>
      <c r="J280" s="38">
        <f>[3]Calculations!G248</f>
        <v>0</v>
      </c>
      <c r="K280" s="38">
        <f>[3]Calculations!K248</f>
        <v>0</v>
      </c>
      <c r="L280" s="38">
        <f>[3]Calculations!F248</f>
        <v>0</v>
      </c>
      <c r="M280" s="38">
        <f>[3]Calculations!J248</f>
        <v>0</v>
      </c>
      <c r="N280" s="38">
        <f>[3]Calculations!V248</f>
        <v>0</v>
      </c>
      <c r="O280" s="38">
        <f>[3]Calculations!W248</f>
        <v>0</v>
      </c>
      <c r="P280" s="38">
        <f>[3]Calculations!O248</f>
        <v>0</v>
      </c>
      <c r="Q280" s="38">
        <f>[3]Calculations!S248</f>
        <v>0</v>
      </c>
      <c r="R280" s="38">
        <f>[3]Calculations!Q248</f>
        <v>0</v>
      </c>
      <c r="S280" s="38">
        <f>[3]Calculations!T248</f>
        <v>0</v>
      </c>
      <c r="T280" s="38">
        <f>[3]Calculations!R248</f>
        <v>0</v>
      </c>
      <c r="U280" s="38">
        <f>[3]Calculations!U248</f>
        <v>0</v>
      </c>
      <c r="V280" s="38" t="str">
        <f>[3]Calculations!X248</f>
        <v>Not Modelled</v>
      </c>
      <c r="W280" s="38" t="str">
        <f>[3]Calculations!Y248</f>
        <v>N/A</v>
      </c>
      <c r="X280" s="38" t="s">
        <v>1056</v>
      </c>
      <c r="Y280" s="73" t="s">
        <v>106</v>
      </c>
      <c r="Z280" s="74" t="s">
        <v>1090</v>
      </c>
      <c r="AA280" s="74">
        <f>[3]Calculations!AA248</f>
        <v>0</v>
      </c>
      <c r="AB280" s="74">
        <f>[3]Calculations!AM248</f>
        <v>0</v>
      </c>
      <c r="AC280" s="74">
        <f>[3]Calculations!AB248</f>
        <v>0</v>
      </c>
      <c r="AD280" s="74">
        <f>[3]Calculations!AN248</f>
        <v>0</v>
      </c>
      <c r="AE280" s="74">
        <f>[3]Calculations!AC248</f>
        <v>0</v>
      </c>
      <c r="AF280" s="74">
        <f>[3]Calculations!AO248</f>
        <v>0</v>
      </c>
      <c r="AG280" s="74">
        <f>[3]Calculations!AD248</f>
        <v>0</v>
      </c>
      <c r="AH280" s="74">
        <f>[3]Calculations!AP248</f>
        <v>0</v>
      </c>
      <c r="AI280" s="74">
        <f>[3]Calculations!AE248</f>
        <v>0</v>
      </c>
      <c r="AJ280" s="74">
        <f>[3]Calculations!AQ248</f>
        <v>0</v>
      </c>
      <c r="AK280" s="74">
        <f>[3]Calculations!AF248</f>
        <v>2.8704170985299999E-2</v>
      </c>
      <c r="AL280" s="74">
        <f>[3]Calculations!AR248</f>
        <v>84.33622341826451</v>
      </c>
      <c r="AM280" s="74">
        <f>[3]Calculations!AG248</f>
        <v>0</v>
      </c>
      <c r="AN280" s="74">
        <f>[3]Calculations!AS248</f>
        <v>0</v>
      </c>
      <c r="AO280" s="74">
        <f>[3]Calculations!AH248</f>
        <v>0</v>
      </c>
      <c r="AP280" s="74">
        <f>[3]Calculations!AT248</f>
        <v>0</v>
      </c>
      <c r="AQ280" s="74">
        <f>[3]Calculations!AI248</f>
        <v>0</v>
      </c>
      <c r="AR280" s="74">
        <f>[3]Calculations!AU248</f>
        <v>0</v>
      </c>
      <c r="AS280" s="74">
        <f>[3]Calculations!AJ248</f>
        <v>0</v>
      </c>
      <c r="AT280" s="74">
        <f>[3]Calculations!AV248</f>
        <v>0</v>
      </c>
      <c r="AU280" s="74">
        <f>[3]Calculations!AK248</f>
        <v>0</v>
      </c>
      <c r="AV280" s="74">
        <f>[3]Calculations!AW248</f>
        <v>0</v>
      </c>
      <c r="AW280" s="90"/>
      <c r="AX280" s="90"/>
      <c r="AY280" s="91" t="str">
        <f>[3]Calculations!D248</f>
        <v>Land Supply 2018</v>
      </c>
    </row>
    <row r="281" spans="2:51" ht="25" x14ac:dyDescent="0.25">
      <c r="B281" s="32" t="str">
        <f>[3]Calculations!A249</f>
        <v>HLA3118</v>
      </c>
      <c r="C281" s="30" t="str">
        <f>[3]Calculations!B249</f>
        <v>Unknown</v>
      </c>
      <c r="D281" s="30" t="str">
        <f>[3]Calculations!C249</f>
        <v>Residential</v>
      </c>
      <c r="E281" s="38">
        <f>[3]Calculations!E249</f>
        <v>0.24218700000000001</v>
      </c>
      <c r="F281" s="38">
        <f>[3]Calculations!I249</f>
        <v>0.241290846731746</v>
      </c>
      <c r="G281" s="38">
        <f>[3]Calculations!M249</f>
        <v>99.629974660797643</v>
      </c>
      <c r="H281" s="38">
        <f>[3]Calculations!H249</f>
        <v>0</v>
      </c>
      <c r="I281" s="38">
        <f>[3]Calculations!L249</f>
        <v>0</v>
      </c>
      <c r="J281" s="38">
        <f>[3]Calculations!G249</f>
        <v>0</v>
      </c>
      <c r="K281" s="38">
        <f>[3]Calculations!K249</f>
        <v>0</v>
      </c>
      <c r="L281" s="38">
        <f>[3]Calculations!F249</f>
        <v>8.9615326825399997E-4</v>
      </c>
      <c r="M281" s="38">
        <f>[3]Calculations!J249</f>
        <v>0.37002533920235187</v>
      </c>
      <c r="N281" s="38">
        <f>[3]Calculations!V249</f>
        <v>0</v>
      </c>
      <c r="O281" s="38">
        <f>[3]Calculations!W249</f>
        <v>0</v>
      </c>
      <c r="P281" s="38">
        <f>[3]Calculations!O249</f>
        <v>3.0586742699110998E-2</v>
      </c>
      <c r="Q281" s="38">
        <f>[3]Calculations!S249</f>
        <v>12.629390800955873</v>
      </c>
      <c r="R281" s="38">
        <f>[3]Calculations!Q249</f>
        <v>1.7915438496110001E-3</v>
      </c>
      <c r="S281" s="38">
        <f>[3]Calculations!T249</f>
        <v>0.73973576187450185</v>
      </c>
      <c r="T281" s="38">
        <f>[3]Calculations!R249</f>
        <v>3.6679854967100001E-4</v>
      </c>
      <c r="U281" s="38">
        <f>[3]Calculations!U249</f>
        <v>0.15145261705665458</v>
      </c>
      <c r="V281" s="38" t="str">
        <f>[3]Calculations!X249</f>
        <v>Not Modelled</v>
      </c>
      <c r="W281" s="38" t="str">
        <f>[3]Calculations!Y249</f>
        <v>N/A</v>
      </c>
      <c r="X281" s="38" t="s">
        <v>1056</v>
      </c>
      <c r="Y281" s="73" t="s">
        <v>108</v>
      </c>
      <c r="Z281" s="74" t="s">
        <v>109</v>
      </c>
      <c r="AA281" s="74">
        <f>[3]Calculations!AA249</f>
        <v>0</v>
      </c>
      <c r="AB281" s="74">
        <f>[3]Calculations!AM249</f>
        <v>0</v>
      </c>
      <c r="AC281" s="74">
        <f>[3]Calculations!AB249</f>
        <v>0</v>
      </c>
      <c r="AD281" s="74">
        <f>[3]Calculations!AN249</f>
        <v>0</v>
      </c>
      <c r="AE281" s="74">
        <f>[3]Calculations!AC249</f>
        <v>0</v>
      </c>
      <c r="AF281" s="74">
        <f>[3]Calculations!AO249</f>
        <v>0</v>
      </c>
      <c r="AG281" s="74">
        <f>[3]Calculations!AD249</f>
        <v>0</v>
      </c>
      <c r="AH281" s="74">
        <f>[3]Calculations!AP249</f>
        <v>0</v>
      </c>
      <c r="AI281" s="74">
        <f>[3]Calculations!AE249</f>
        <v>0</v>
      </c>
      <c r="AJ281" s="74">
        <f>[3]Calculations!AQ249</f>
        <v>0</v>
      </c>
      <c r="AK281" s="74">
        <f>[3]Calculations!AF249</f>
        <v>0</v>
      </c>
      <c r="AL281" s="74">
        <f>[3]Calculations!AR249</f>
        <v>0</v>
      </c>
      <c r="AM281" s="74">
        <f>[3]Calculations!AG249</f>
        <v>0</v>
      </c>
      <c r="AN281" s="74">
        <f>[3]Calculations!AS249</f>
        <v>0</v>
      </c>
      <c r="AO281" s="74">
        <f>[3]Calculations!AH249</f>
        <v>0</v>
      </c>
      <c r="AP281" s="74">
        <f>[3]Calculations!AT249</f>
        <v>0</v>
      </c>
      <c r="AQ281" s="74">
        <f>[3]Calculations!AI249</f>
        <v>0.242186664996</v>
      </c>
      <c r="AR281" s="74">
        <f>[3]Calculations!AU249</f>
        <v>99.999861675482165</v>
      </c>
      <c r="AS281" s="74">
        <f>[3]Calculations!AJ249</f>
        <v>0</v>
      </c>
      <c r="AT281" s="74">
        <f>[3]Calculations!AV249</f>
        <v>0</v>
      </c>
      <c r="AU281" s="74">
        <f>[3]Calculations!AK249</f>
        <v>0</v>
      </c>
      <c r="AV281" s="74">
        <f>[3]Calculations!AW249</f>
        <v>0</v>
      </c>
      <c r="AW281" s="90"/>
      <c r="AX281" s="90"/>
      <c r="AY281" s="91" t="str">
        <f>[3]Calculations!D249</f>
        <v>Land Supply 2018</v>
      </c>
    </row>
    <row r="282" spans="2:51" x14ac:dyDescent="0.25">
      <c r="B282" s="32" t="str">
        <f>[3]Calculations!A250</f>
        <v>HLA3120</v>
      </c>
      <c r="C282" s="30" t="str">
        <f>[3]Calculations!B250</f>
        <v>Unknown</v>
      </c>
      <c r="D282" s="30" t="str">
        <f>[3]Calculations!C250</f>
        <v>Residential</v>
      </c>
      <c r="E282" s="38">
        <f>[3]Calculations!E250</f>
        <v>1.5008900000000001</v>
      </c>
      <c r="F282" s="38">
        <f>[3]Calculations!I250</f>
        <v>1.5008900000000001</v>
      </c>
      <c r="G282" s="38">
        <f>[3]Calculations!M250</f>
        <v>100</v>
      </c>
      <c r="H282" s="38">
        <f>[3]Calculations!H250</f>
        <v>0</v>
      </c>
      <c r="I282" s="38">
        <f>[3]Calculations!L250</f>
        <v>0</v>
      </c>
      <c r="J282" s="38">
        <f>[3]Calculations!G250</f>
        <v>0</v>
      </c>
      <c r="K282" s="38">
        <f>[3]Calculations!K250</f>
        <v>0</v>
      </c>
      <c r="L282" s="38">
        <f>[3]Calculations!F250</f>
        <v>0</v>
      </c>
      <c r="M282" s="38">
        <f>[3]Calculations!J250</f>
        <v>0</v>
      </c>
      <c r="N282" s="38">
        <f>[3]Calculations!V250</f>
        <v>0</v>
      </c>
      <c r="O282" s="38">
        <f>[3]Calculations!W250</f>
        <v>0</v>
      </c>
      <c r="P282" s="38">
        <f>[3]Calculations!O250</f>
        <v>6.05521712967E-2</v>
      </c>
      <c r="Q282" s="38">
        <f>[3]Calculations!S250</f>
        <v>4.034417665298589</v>
      </c>
      <c r="R282" s="38">
        <f>[3]Calculations!Q250</f>
        <v>0</v>
      </c>
      <c r="S282" s="38">
        <f>[3]Calculations!T250</f>
        <v>0</v>
      </c>
      <c r="T282" s="38">
        <f>[3]Calculations!R250</f>
        <v>0</v>
      </c>
      <c r="U282" s="38">
        <f>[3]Calculations!U250</f>
        <v>0</v>
      </c>
      <c r="V282" s="38" t="str">
        <f>[3]Calculations!X250</f>
        <v>Not Modelled</v>
      </c>
      <c r="W282" s="38" t="str">
        <f>[3]Calculations!Y250</f>
        <v>N/A</v>
      </c>
      <c r="X282" s="38" t="s">
        <v>1056</v>
      </c>
      <c r="Y282" s="73" t="s">
        <v>105</v>
      </c>
      <c r="Z282" s="74" t="s">
        <v>1066</v>
      </c>
      <c r="AA282" s="74">
        <f>[3]Calculations!AA250</f>
        <v>0</v>
      </c>
      <c r="AB282" s="74">
        <f>[3]Calculations!AM250</f>
        <v>0</v>
      </c>
      <c r="AC282" s="74">
        <f>[3]Calculations!AB250</f>
        <v>0</v>
      </c>
      <c r="AD282" s="74">
        <f>[3]Calculations!AN250</f>
        <v>0</v>
      </c>
      <c r="AE282" s="74">
        <f>[3]Calculations!AC250</f>
        <v>0</v>
      </c>
      <c r="AF282" s="74">
        <f>[3]Calculations!AO250</f>
        <v>0</v>
      </c>
      <c r="AG282" s="74">
        <f>[3]Calculations!AD250</f>
        <v>0</v>
      </c>
      <c r="AH282" s="74">
        <f>[3]Calculations!AP250</f>
        <v>0</v>
      </c>
      <c r="AI282" s="74">
        <f>[3]Calculations!AE250</f>
        <v>0</v>
      </c>
      <c r="AJ282" s="74">
        <f>[3]Calculations!AQ250</f>
        <v>0</v>
      </c>
      <c r="AK282" s="74">
        <f>[3]Calculations!AF250</f>
        <v>0</v>
      </c>
      <c r="AL282" s="74">
        <f>[3]Calculations!AR250</f>
        <v>0</v>
      </c>
      <c r="AM282" s="74">
        <f>[3]Calculations!AG250</f>
        <v>0</v>
      </c>
      <c r="AN282" s="74">
        <f>[3]Calculations!AS250</f>
        <v>0</v>
      </c>
      <c r="AO282" s="74">
        <f>[3]Calculations!AH250</f>
        <v>0</v>
      </c>
      <c r="AP282" s="74">
        <f>[3]Calculations!AT250</f>
        <v>0</v>
      </c>
      <c r="AQ282" s="74">
        <f>[3]Calculations!AI250</f>
        <v>1.50088727</v>
      </c>
      <c r="AR282" s="74">
        <f>[3]Calculations!AU250</f>
        <v>99.999818107922636</v>
      </c>
      <c r="AS282" s="74">
        <f>[3]Calculations!AJ250</f>
        <v>0</v>
      </c>
      <c r="AT282" s="74">
        <f>[3]Calculations!AV250</f>
        <v>0</v>
      </c>
      <c r="AU282" s="74">
        <f>[3]Calculations!AK250</f>
        <v>0</v>
      </c>
      <c r="AV282" s="74">
        <f>[3]Calculations!AW250</f>
        <v>0</v>
      </c>
      <c r="AW282" s="90"/>
      <c r="AX282" s="90"/>
      <c r="AY282" s="91" t="str">
        <f>[3]Calculations!D250</f>
        <v>Land Supply 2018</v>
      </c>
    </row>
    <row r="283" spans="2:51" x14ac:dyDescent="0.25">
      <c r="B283" s="32" t="str">
        <f>[3]Calculations!A251</f>
        <v>HLA3122</v>
      </c>
      <c r="C283" s="30" t="str">
        <f>[3]Calculations!B251</f>
        <v>Unknown</v>
      </c>
      <c r="D283" s="30" t="str">
        <f>[3]Calculations!C251</f>
        <v>Residential</v>
      </c>
      <c r="E283" s="38">
        <f>[3]Calculations!E251</f>
        <v>2.2768999999999999</v>
      </c>
      <c r="F283" s="38">
        <f>[3]Calculations!I251</f>
        <v>2.2768999999999999</v>
      </c>
      <c r="G283" s="38">
        <f>[3]Calculations!M251</f>
        <v>100</v>
      </c>
      <c r="H283" s="38">
        <f>[3]Calculations!H251</f>
        <v>0</v>
      </c>
      <c r="I283" s="38">
        <f>[3]Calculations!L251</f>
        <v>0</v>
      </c>
      <c r="J283" s="38">
        <f>[3]Calculations!G251</f>
        <v>0</v>
      </c>
      <c r="K283" s="38">
        <f>[3]Calculations!K251</f>
        <v>0</v>
      </c>
      <c r="L283" s="38">
        <f>[3]Calculations!F251</f>
        <v>0</v>
      </c>
      <c r="M283" s="38">
        <f>[3]Calculations!J251</f>
        <v>0</v>
      </c>
      <c r="N283" s="38">
        <f>[3]Calculations!V251</f>
        <v>0</v>
      </c>
      <c r="O283" s="38">
        <f>[3]Calculations!W251</f>
        <v>0</v>
      </c>
      <c r="P283" s="38">
        <f>[3]Calculations!O251</f>
        <v>0.17599298656419998</v>
      </c>
      <c r="Q283" s="38">
        <f>[3]Calculations!S251</f>
        <v>7.7295000467389867</v>
      </c>
      <c r="R283" s="38">
        <f>[3]Calculations!Q251</f>
        <v>7.0943270500199995E-2</v>
      </c>
      <c r="S283" s="38">
        <f>[3]Calculations!T251</f>
        <v>3.1157833238262547</v>
      </c>
      <c r="T283" s="38">
        <f>[3]Calculations!R251</f>
        <v>5.8593990000199998E-2</v>
      </c>
      <c r="U283" s="38">
        <f>[3]Calculations!U251</f>
        <v>2.5734107778207211</v>
      </c>
      <c r="V283" s="38" t="str">
        <f>[3]Calculations!X251</f>
        <v>Not Modelled</v>
      </c>
      <c r="W283" s="38" t="str">
        <f>[3]Calculations!Y251</f>
        <v>N/A</v>
      </c>
      <c r="X283" s="38" t="s">
        <v>1056</v>
      </c>
      <c r="Y283" s="73" t="s">
        <v>105</v>
      </c>
      <c r="Z283" s="74" t="s">
        <v>1066</v>
      </c>
      <c r="AA283" s="74">
        <f>[3]Calculations!AA251</f>
        <v>0</v>
      </c>
      <c r="AB283" s="74">
        <f>[3]Calculations!AM251</f>
        <v>0</v>
      </c>
      <c r="AC283" s="74">
        <f>[3]Calculations!AB251</f>
        <v>0</v>
      </c>
      <c r="AD283" s="74">
        <f>[3]Calculations!AN251</f>
        <v>0</v>
      </c>
      <c r="AE283" s="74">
        <f>[3]Calculations!AC251</f>
        <v>0</v>
      </c>
      <c r="AF283" s="74">
        <f>[3]Calculations!AO251</f>
        <v>0</v>
      </c>
      <c r="AG283" s="74">
        <f>[3]Calculations!AD251</f>
        <v>0</v>
      </c>
      <c r="AH283" s="74">
        <f>[3]Calculations!AP251</f>
        <v>0</v>
      </c>
      <c r="AI283" s="74">
        <f>[3]Calculations!AE251</f>
        <v>0</v>
      </c>
      <c r="AJ283" s="74">
        <f>[3]Calculations!AQ251</f>
        <v>0</v>
      </c>
      <c r="AK283" s="74">
        <f>[3]Calculations!AF251</f>
        <v>0</v>
      </c>
      <c r="AL283" s="74">
        <f>[3]Calculations!AR251</f>
        <v>0</v>
      </c>
      <c r="AM283" s="74">
        <f>[3]Calculations!AG251</f>
        <v>8.4671413477300006E-2</v>
      </c>
      <c r="AN283" s="74">
        <f>[3]Calculations!AS251</f>
        <v>3.7187146329351313</v>
      </c>
      <c r="AO283" s="74">
        <f>[3]Calculations!AH251</f>
        <v>0</v>
      </c>
      <c r="AP283" s="74">
        <f>[3]Calculations!AT251</f>
        <v>0</v>
      </c>
      <c r="AQ283" s="74">
        <f>[3]Calculations!AI251</f>
        <v>2.2768949699999999</v>
      </c>
      <c r="AR283" s="74">
        <f>[3]Calculations!AU251</f>
        <v>99.999779085598846</v>
      </c>
      <c r="AS283" s="74">
        <f>[3]Calculations!AJ251</f>
        <v>0</v>
      </c>
      <c r="AT283" s="74">
        <f>[3]Calculations!AV251</f>
        <v>0</v>
      </c>
      <c r="AU283" s="74">
        <f>[3]Calculations!AK251</f>
        <v>0</v>
      </c>
      <c r="AV283" s="74">
        <f>[3]Calculations!AW251</f>
        <v>0</v>
      </c>
      <c r="AW283" s="90"/>
      <c r="AX283" s="90"/>
      <c r="AY283" s="91" t="str">
        <f>[3]Calculations!D251</f>
        <v>Land Supply 2018</v>
      </c>
    </row>
    <row r="284" spans="2:51" ht="25" x14ac:dyDescent="0.25">
      <c r="B284" s="32" t="str">
        <f>[3]Calculations!A252</f>
        <v>HLA3132</v>
      </c>
      <c r="C284" s="30" t="str">
        <f>[3]Calculations!B252</f>
        <v>Unknown</v>
      </c>
      <c r="D284" s="30" t="str">
        <f>[3]Calculations!C252</f>
        <v>Residential</v>
      </c>
      <c r="E284" s="38">
        <f>[3]Calculations!E252</f>
        <v>0.193685</v>
      </c>
      <c r="F284" s="38">
        <f>[3]Calculations!I252</f>
        <v>0.193685</v>
      </c>
      <c r="G284" s="38">
        <f>[3]Calculations!M252</f>
        <v>100</v>
      </c>
      <c r="H284" s="38">
        <f>[3]Calculations!H252</f>
        <v>0</v>
      </c>
      <c r="I284" s="38">
        <f>[3]Calculations!L252</f>
        <v>0</v>
      </c>
      <c r="J284" s="38">
        <f>[3]Calculations!G252</f>
        <v>0</v>
      </c>
      <c r="K284" s="38">
        <f>[3]Calculations!K252</f>
        <v>0</v>
      </c>
      <c r="L284" s="38">
        <f>[3]Calculations!F252</f>
        <v>0</v>
      </c>
      <c r="M284" s="38">
        <f>[3]Calculations!J252</f>
        <v>0</v>
      </c>
      <c r="N284" s="38">
        <f>[3]Calculations!V252</f>
        <v>0</v>
      </c>
      <c r="O284" s="38">
        <f>[3]Calculations!W252</f>
        <v>0</v>
      </c>
      <c r="P284" s="38">
        <f>[3]Calculations!O252</f>
        <v>0</v>
      </c>
      <c r="Q284" s="38">
        <f>[3]Calculations!S252</f>
        <v>0</v>
      </c>
      <c r="R284" s="38">
        <f>[3]Calculations!Q252</f>
        <v>0</v>
      </c>
      <c r="S284" s="38">
        <f>[3]Calculations!T252</f>
        <v>0</v>
      </c>
      <c r="T284" s="38">
        <f>[3]Calculations!R252</f>
        <v>0</v>
      </c>
      <c r="U284" s="38">
        <f>[3]Calculations!U252</f>
        <v>0</v>
      </c>
      <c r="V284" s="38" t="str">
        <f>[3]Calculations!X252</f>
        <v>Not Modelled</v>
      </c>
      <c r="W284" s="38" t="str">
        <f>[3]Calculations!Y252</f>
        <v>N/A</v>
      </c>
      <c r="X284" s="38" t="s">
        <v>1056</v>
      </c>
      <c r="Y284" s="73" t="s">
        <v>106</v>
      </c>
      <c r="Z284" s="74" t="s">
        <v>1090</v>
      </c>
      <c r="AA284" s="74">
        <f>[3]Calculations!AA252</f>
        <v>0</v>
      </c>
      <c r="AB284" s="74">
        <f>[3]Calculations!AM252</f>
        <v>0</v>
      </c>
      <c r="AC284" s="74">
        <f>[3]Calculations!AB252</f>
        <v>0</v>
      </c>
      <c r="AD284" s="74">
        <f>[3]Calculations!AN252</f>
        <v>0</v>
      </c>
      <c r="AE284" s="74">
        <f>[3]Calculations!AC252</f>
        <v>0</v>
      </c>
      <c r="AF284" s="74">
        <f>[3]Calculations!AO252</f>
        <v>0</v>
      </c>
      <c r="AG284" s="74">
        <f>[3]Calculations!AD252</f>
        <v>0</v>
      </c>
      <c r="AH284" s="74">
        <f>[3]Calculations!AP252</f>
        <v>0</v>
      </c>
      <c r="AI284" s="74">
        <f>[3]Calculations!AE252</f>
        <v>0</v>
      </c>
      <c r="AJ284" s="74">
        <f>[3]Calculations!AQ252</f>
        <v>0</v>
      </c>
      <c r="AK284" s="74">
        <f>[3]Calculations!AF252</f>
        <v>0</v>
      </c>
      <c r="AL284" s="74">
        <f>[3]Calculations!AR252</f>
        <v>0</v>
      </c>
      <c r="AM284" s="74">
        <f>[3]Calculations!AG252</f>
        <v>0</v>
      </c>
      <c r="AN284" s="74">
        <f>[3]Calculations!AS252</f>
        <v>0</v>
      </c>
      <c r="AO284" s="74">
        <f>[3]Calculations!AH252</f>
        <v>0</v>
      </c>
      <c r="AP284" s="74">
        <f>[3]Calculations!AT252</f>
        <v>0</v>
      </c>
      <c r="AQ284" s="74">
        <f>[3]Calculations!AI252</f>
        <v>0</v>
      </c>
      <c r="AR284" s="74">
        <f>[3]Calculations!AU252</f>
        <v>0</v>
      </c>
      <c r="AS284" s="74">
        <f>[3]Calculations!AJ252</f>
        <v>0</v>
      </c>
      <c r="AT284" s="74">
        <f>[3]Calculations!AV252</f>
        <v>0</v>
      </c>
      <c r="AU284" s="74">
        <f>[3]Calculations!AK252</f>
        <v>0</v>
      </c>
      <c r="AV284" s="74">
        <f>[3]Calculations!AW252</f>
        <v>0</v>
      </c>
      <c r="AW284" s="90"/>
      <c r="AX284" s="90"/>
      <c r="AY284" s="91" t="str">
        <f>[3]Calculations!D252</f>
        <v>Land Supply 2018</v>
      </c>
    </row>
    <row r="285" spans="2:51" ht="25" x14ac:dyDescent="0.25">
      <c r="B285" s="32" t="str">
        <f>[3]Calculations!A253</f>
        <v>HLA3133</v>
      </c>
      <c r="C285" s="30" t="str">
        <f>[3]Calculations!B253</f>
        <v>Unknown</v>
      </c>
      <c r="D285" s="30" t="str">
        <f>[3]Calculations!C253</f>
        <v>Residential</v>
      </c>
      <c r="E285" s="38">
        <f>[3]Calculations!E253</f>
        <v>6.8963899999999995E-2</v>
      </c>
      <c r="F285" s="38">
        <f>[3]Calculations!I253</f>
        <v>6.8963899999999995E-2</v>
      </c>
      <c r="G285" s="38">
        <f>[3]Calculations!M253</f>
        <v>100</v>
      </c>
      <c r="H285" s="38">
        <f>[3]Calculations!H253</f>
        <v>0</v>
      </c>
      <c r="I285" s="38">
        <f>[3]Calculations!L253</f>
        <v>0</v>
      </c>
      <c r="J285" s="38">
        <f>[3]Calculations!G253</f>
        <v>0</v>
      </c>
      <c r="K285" s="38">
        <f>[3]Calculations!K253</f>
        <v>0</v>
      </c>
      <c r="L285" s="38">
        <f>[3]Calculations!F253</f>
        <v>0</v>
      </c>
      <c r="M285" s="38">
        <f>[3]Calculations!J253</f>
        <v>0</v>
      </c>
      <c r="N285" s="38">
        <f>[3]Calculations!V253</f>
        <v>0</v>
      </c>
      <c r="O285" s="38">
        <f>[3]Calculations!W253</f>
        <v>0</v>
      </c>
      <c r="P285" s="38">
        <f>[3]Calculations!O253</f>
        <v>0</v>
      </c>
      <c r="Q285" s="38">
        <f>[3]Calculations!S253</f>
        <v>0</v>
      </c>
      <c r="R285" s="38">
        <f>[3]Calculations!Q253</f>
        <v>0</v>
      </c>
      <c r="S285" s="38">
        <f>[3]Calculations!T253</f>
        <v>0</v>
      </c>
      <c r="T285" s="38">
        <f>[3]Calculations!R253</f>
        <v>0</v>
      </c>
      <c r="U285" s="38">
        <f>[3]Calculations!U253</f>
        <v>0</v>
      </c>
      <c r="V285" s="38" t="str">
        <f>[3]Calculations!X253</f>
        <v>Not Modelled</v>
      </c>
      <c r="W285" s="38" t="str">
        <f>[3]Calculations!Y253</f>
        <v>N/A</v>
      </c>
      <c r="X285" s="38" t="s">
        <v>1056</v>
      </c>
      <c r="Y285" s="73" t="s">
        <v>106</v>
      </c>
      <c r="Z285" s="74" t="s">
        <v>1090</v>
      </c>
      <c r="AA285" s="74">
        <f>[3]Calculations!AA253</f>
        <v>0</v>
      </c>
      <c r="AB285" s="74">
        <f>[3]Calculations!AM253</f>
        <v>0</v>
      </c>
      <c r="AC285" s="74">
        <f>[3]Calculations!AB253</f>
        <v>0</v>
      </c>
      <c r="AD285" s="74">
        <f>[3]Calculations!AN253</f>
        <v>0</v>
      </c>
      <c r="AE285" s="74">
        <f>[3]Calculations!AC253</f>
        <v>0</v>
      </c>
      <c r="AF285" s="74">
        <f>[3]Calculations!AO253</f>
        <v>0</v>
      </c>
      <c r="AG285" s="74">
        <f>[3]Calculations!AD253</f>
        <v>0</v>
      </c>
      <c r="AH285" s="74">
        <f>[3]Calculations!AP253</f>
        <v>0</v>
      </c>
      <c r="AI285" s="74">
        <f>[3]Calculations!AE253</f>
        <v>0</v>
      </c>
      <c r="AJ285" s="74">
        <f>[3]Calculations!AQ253</f>
        <v>0</v>
      </c>
      <c r="AK285" s="74">
        <f>[3]Calculations!AF253</f>
        <v>0</v>
      </c>
      <c r="AL285" s="74">
        <f>[3]Calculations!AR253</f>
        <v>0</v>
      </c>
      <c r="AM285" s="74">
        <f>[3]Calculations!AG253</f>
        <v>0</v>
      </c>
      <c r="AN285" s="74">
        <f>[3]Calculations!AS253</f>
        <v>0</v>
      </c>
      <c r="AO285" s="74">
        <f>[3]Calculations!AH253</f>
        <v>0</v>
      </c>
      <c r="AP285" s="74">
        <f>[3]Calculations!AT253</f>
        <v>0</v>
      </c>
      <c r="AQ285" s="74">
        <f>[3]Calculations!AI253</f>
        <v>0</v>
      </c>
      <c r="AR285" s="74">
        <f>[3]Calculations!AU253</f>
        <v>0</v>
      </c>
      <c r="AS285" s="74">
        <f>[3]Calculations!AJ253</f>
        <v>0</v>
      </c>
      <c r="AT285" s="74">
        <f>[3]Calculations!AV253</f>
        <v>0</v>
      </c>
      <c r="AU285" s="74">
        <f>[3]Calculations!AK253</f>
        <v>0</v>
      </c>
      <c r="AV285" s="74">
        <f>[3]Calculations!AW253</f>
        <v>0</v>
      </c>
      <c r="AW285" s="90"/>
      <c r="AX285" s="90"/>
      <c r="AY285" s="91" t="str">
        <f>[3]Calculations!D253</f>
        <v>Land Supply 2018</v>
      </c>
    </row>
    <row r="286" spans="2:51" x14ac:dyDescent="0.25">
      <c r="B286" s="32" t="str">
        <f>[3]Calculations!A254</f>
        <v>HLA3147</v>
      </c>
      <c r="C286" s="30" t="str">
        <f>[3]Calculations!B254</f>
        <v>Unknown</v>
      </c>
      <c r="D286" s="30" t="str">
        <f>[3]Calculations!C254</f>
        <v>Residential</v>
      </c>
      <c r="E286" s="38">
        <f>[3]Calculations!E254</f>
        <v>0.40178599999999998</v>
      </c>
      <c r="F286" s="38">
        <f>[3]Calculations!I254</f>
        <v>0.40178599999999998</v>
      </c>
      <c r="G286" s="38">
        <f>[3]Calculations!M254</f>
        <v>100</v>
      </c>
      <c r="H286" s="38">
        <f>[3]Calculations!H254</f>
        <v>0</v>
      </c>
      <c r="I286" s="38">
        <f>[3]Calculations!L254</f>
        <v>0</v>
      </c>
      <c r="J286" s="38">
        <f>[3]Calculations!G254</f>
        <v>0</v>
      </c>
      <c r="K286" s="38">
        <f>[3]Calculations!K254</f>
        <v>0</v>
      </c>
      <c r="L286" s="38">
        <f>[3]Calculations!F254</f>
        <v>0</v>
      </c>
      <c r="M286" s="38">
        <f>[3]Calculations!J254</f>
        <v>0</v>
      </c>
      <c r="N286" s="38">
        <f>[3]Calculations!V254</f>
        <v>0</v>
      </c>
      <c r="O286" s="38">
        <f>[3]Calculations!W254</f>
        <v>0</v>
      </c>
      <c r="P286" s="38">
        <f>[3]Calculations!O254</f>
        <v>0.12756088938754001</v>
      </c>
      <c r="Q286" s="38">
        <f>[3]Calculations!S254</f>
        <v>31.748465448656756</v>
      </c>
      <c r="R286" s="38">
        <f>[3]Calculations!Q254</f>
        <v>1.7851726849539999E-2</v>
      </c>
      <c r="S286" s="38">
        <f>[3]Calculations!T254</f>
        <v>4.4430933007969413</v>
      </c>
      <c r="T286" s="38">
        <f>[3]Calculations!R254</f>
        <v>1.0115101099999999E-2</v>
      </c>
      <c r="U286" s="38">
        <f>[3]Calculations!U254</f>
        <v>2.5175344835310343</v>
      </c>
      <c r="V286" s="38" t="str">
        <f>[3]Calculations!X254</f>
        <v>Not Modelled</v>
      </c>
      <c r="W286" s="38" t="str">
        <f>[3]Calculations!Y254</f>
        <v>N/A</v>
      </c>
      <c r="X286" s="38" t="s">
        <v>1056</v>
      </c>
      <c r="Y286" s="73" t="s">
        <v>105</v>
      </c>
      <c r="Z286" s="74" t="s">
        <v>1066</v>
      </c>
      <c r="AA286" s="74">
        <f>[3]Calculations!AA254</f>
        <v>0</v>
      </c>
      <c r="AB286" s="74">
        <f>[3]Calculations!AM254</f>
        <v>0</v>
      </c>
      <c r="AC286" s="74">
        <f>[3]Calculations!AB254</f>
        <v>0</v>
      </c>
      <c r="AD286" s="74">
        <f>[3]Calculations!AN254</f>
        <v>0</v>
      </c>
      <c r="AE286" s="74">
        <f>[3]Calculations!AC254</f>
        <v>0</v>
      </c>
      <c r="AF286" s="74">
        <f>[3]Calculations!AO254</f>
        <v>0</v>
      </c>
      <c r="AG286" s="74">
        <f>[3]Calculations!AD254</f>
        <v>0</v>
      </c>
      <c r="AH286" s="74">
        <f>[3]Calculations!AP254</f>
        <v>0</v>
      </c>
      <c r="AI286" s="74">
        <f>[3]Calculations!AE254</f>
        <v>0</v>
      </c>
      <c r="AJ286" s="74">
        <f>[3]Calculations!AQ254</f>
        <v>0</v>
      </c>
      <c r="AK286" s="74">
        <f>[3]Calculations!AF254</f>
        <v>0</v>
      </c>
      <c r="AL286" s="74">
        <f>[3]Calculations!AR254</f>
        <v>0</v>
      </c>
      <c r="AM286" s="74">
        <f>[3]Calculations!AG254</f>
        <v>0</v>
      </c>
      <c r="AN286" s="74">
        <f>[3]Calculations!AS254</f>
        <v>0</v>
      </c>
      <c r="AO286" s="74">
        <f>[3]Calculations!AH254</f>
        <v>0</v>
      </c>
      <c r="AP286" s="74">
        <f>[3]Calculations!AT254</f>
        <v>0</v>
      </c>
      <c r="AQ286" s="74">
        <f>[3]Calculations!AI254</f>
        <v>0</v>
      </c>
      <c r="AR286" s="74">
        <f>[3]Calculations!AU254</f>
        <v>0</v>
      </c>
      <c r="AS286" s="74">
        <f>[3]Calculations!AJ254</f>
        <v>0</v>
      </c>
      <c r="AT286" s="74">
        <f>[3]Calculations!AV254</f>
        <v>0</v>
      </c>
      <c r="AU286" s="74">
        <f>[3]Calculations!AK254</f>
        <v>0</v>
      </c>
      <c r="AV286" s="74">
        <f>[3]Calculations!AW254</f>
        <v>0</v>
      </c>
      <c r="AW286" s="90"/>
      <c r="AX286" s="90"/>
      <c r="AY286" s="91" t="str">
        <f>[3]Calculations!D254</f>
        <v>Land Supply 2018</v>
      </c>
    </row>
    <row r="287" spans="2:51" ht="25" x14ac:dyDescent="0.25">
      <c r="B287" s="32" t="str">
        <f>[3]Calculations!A255</f>
        <v>HLA3159</v>
      </c>
      <c r="C287" s="30" t="str">
        <f>[3]Calculations!B255</f>
        <v>Unknown</v>
      </c>
      <c r="D287" s="30" t="str">
        <f>[3]Calculations!C255</f>
        <v>Residential</v>
      </c>
      <c r="E287" s="38">
        <f>[3]Calculations!E255</f>
        <v>0.17959</v>
      </c>
      <c r="F287" s="38">
        <f>[3]Calculations!I255</f>
        <v>0.17959</v>
      </c>
      <c r="G287" s="38">
        <f>[3]Calculations!M255</f>
        <v>100</v>
      </c>
      <c r="H287" s="38">
        <f>[3]Calculations!H255</f>
        <v>0</v>
      </c>
      <c r="I287" s="38">
        <f>[3]Calculations!L255</f>
        <v>0</v>
      </c>
      <c r="J287" s="38">
        <f>[3]Calculations!G255</f>
        <v>0</v>
      </c>
      <c r="K287" s="38">
        <f>[3]Calculations!K255</f>
        <v>0</v>
      </c>
      <c r="L287" s="38">
        <f>[3]Calculations!F255</f>
        <v>0</v>
      </c>
      <c r="M287" s="38">
        <f>[3]Calculations!J255</f>
        <v>0</v>
      </c>
      <c r="N287" s="38">
        <f>[3]Calculations!V255</f>
        <v>0</v>
      </c>
      <c r="O287" s="38">
        <f>[3]Calculations!W255</f>
        <v>0</v>
      </c>
      <c r="P287" s="38">
        <f>[3]Calculations!O255</f>
        <v>0</v>
      </c>
      <c r="Q287" s="38">
        <f>[3]Calculations!S255</f>
        <v>0</v>
      </c>
      <c r="R287" s="38">
        <f>[3]Calculations!Q255</f>
        <v>0</v>
      </c>
      <c r="S287" s="38">
        <f>[3]Calculations!T255</f>
        <v>0</v>
      </c>
      <c r="T287" s="38">
        <f>[3]Calculations!R255</f>
        <v>0</v>
      </c>
      <c r="U287" s="38">
        <f>[3]Calculations!U255</f>
        <v>0</v>
      </c>
      <c r="V287" s="38" t="str">
        <f>[3]Calculations!X255</f>
        <v>Not Modelled</v>
      </c>
      <c r="W287" s="38" t="str">
        <f>[3]Calculations!Y255</f>
        <v>N/A</v>
      </c>
      <c r="X287" s="38" t="s">
        <v>1056</v>
      </c>
      <c r="Y287" s="73" t="s">
        <v>106</v>
      </c>
      <c r="Z287" s="74" t="s">
        <v>1090</v>
      </c>
      <c r="AA287" s="74">
        <f>[3]Calculations!AA255</f>
        <v>0</v>
      </c>
      <c r="AB287" s="74">
        <f>[3]Calculations!AM255</f>
        <v>0</v>
      </c>
      <c r="AC287" s="74">
        <f>[3]Calculations!AB255</f>
        <v>0</v>
      </c>
      <c r="AD287" s="74">
        <f>[3]Calculations!AN255</f>
        <v>0</v>
      </c>
      <c r="AE287" s="74">
        <f>[3]Calculations!AC255</f>
        <v>0</v>
      </c>
      <c r="AF287" s="74">
        <f>[3]Calculations!AO255</f>
        <v>0</v>
      </c>
      <c r="AG287" s="74">
        <f>[3]Calculations!AD255</f>
        <v>0</v>
      </c>
      <c r="AH287" s="74">
        <f>[3]Calculations!AP255</f>
        <v>0</v>
      </c>
      <c r="AI287" s="74">
        <f>[3]Calculations!AE255</f>
        <v>0</v>
      </c>
      <c r="AJ287" s="74">
        <f>[3]Calculations!AQ255</f>
        <v>0</v>
      </c>
      <c r="AK287" s="74">
        <f>[3]Calculations!AF255</f>
        <v>0</v>
      </c>
      <c r="AL287" s="74">
        <f>[3]Calculations!AR255</f>
        <v>0</v>
      </c>
      <c r="AM287" s="74">
        <f>[3]Calculations!AG255</f>
        <v>0</v>
      </c>
      <c r="AN287" s="74">
        <f>[3]Calculations!AS255</f>
        <v>0</v>
      </c>
      <c r="AO287" s="74">
        <f>[3]Calculations!AH255</f>
        <v>0</v>
      </c>
      <c r="AP287" s="74">
        <f>[3]Calculations!AT255</f>
        <v>0</v>
      </c>
      <c r="AQ287" s="74">
        <f>[3]Calculations!AI255</f>
        <v>0.17959002500400001</v>
      </c>
      <c r="AR287" s="74">
        <f>[3]Calculations!AU255</f>
        <v>100.00001392282422</v>
      </c>
      <c r="AS287" s="74">
        <f>[3]Calculations!AJ255</f>
        <v>0</v>
      </c>
      <c r="AT287" s="74">
        <f>[3]Calculations!AV255</f>
        <v>0</v>
      </c>
      <c r="AU287" s="74">
        <f>[3]Calculations!AK255</f>
        <v>0</v>
      </c>
      <c r="AV287" s="74">
        <f>[3]Calculations!AW255</f>
        <v>0</v>
      </c>
      <c r="AW287" s="90"/>
      <c r="AX287" s="90"/>
      <c r="AY287" s="91" t="str">
        <f>[3]Calculations!D255</f>
        <v>Land Supply 2018</v>
      </c>
    </row>
    <row r="288" spans="2:51" x14ac:dyDescent="0.25">
      <c r="B288" s="32" t="str">
        <f>[3]Calculations!A256</f>
        <v>HLA3160</v>
      </c>
      <c r="C288" s="30" t="str">
        <f>[3]Calculations!B256</f>
        <v>Unknown</v>
      </c>
      <c r="D288" s="30" t="str">
        <f>[3]Calculations!C256</f>
        <v>Residential</v>
      </c>
      <c r="E288" s="38">
        <f>[3]Calculations!E256</f>
        <v>0.62226599999999999</v>
      </c>
      <c r="F288" s="38">
        <f>[3]Calculations!I256</f>
        <v>0.62226599999999999</v>
      </c>
      <c r="G288" s="38">
        <f>[3]Calculations!M256</f>
        <v>100</v>
      </c>
      <c r="H288" s="38">
        <f>[3]Calculations!H256</f>
        <v>0</v>
      </c>
      <c r="I288" s="38">
        <f>[3]Calculations!L256</f>
        <v>0</v>
      </c>
      <c r="J288" s="38">
        <f>[3]Calculations!G256</f>
        <v>0</v>
      </c>
      <c r="K288" s="38">
        <f>[3]Calculations!K256</f>
        <v>0</v>
      </c>
      <c r="L288" s="38">
        <f>[3]Calculations!F256</f>
        <v>0</v>
      </c>
      <c r="M288" s="38">
        <f>[3]Calculations!J256</f>
        <v>0</v>
      </c>
      <c r="N288" s="38">
        <f>[3]Calculations!V256</f>
        <v>0</v>
      </c>
      <c r="O288" s="38">
        <f>[3]Calculations!W256</f>
        <v>0</v>
      </c>
      <c r="P288" s="38">
        <f>[3]Calculations!O256</f>
        <v>2.42305356546E-2</v>
      </c>
      <c r="Q288" s="38">
        <f>[3]Calculations!S256</f>
        <v>3.8939192651695578</v>
      </c>
      <c r="R288" s="38">
        <f>[3]Calculations!Q256</f>
        <v>0</v>
      </c>
      <c r="S288" s="38">
        <f>[3]Calculations!T256</f>
        <v>0</v>
      </c>
      <c r="T288" s="38">
        <f>[3]Calculations!R256</f>
        <v>0</v>
      </c>
      <c r="U288" s="38">
        <f>[3]Calculations!U256</f>
        <v>0</v>
      </c>
      <c r="V288" s="38" t="str">
        <f>[3]Calculations!X256</f>
        <v>Not Modelled</v>
      </c>
      <c r="W288" s="38" t="str">
        <f>[3]Calculations!Y256</f>
        <v>N/A</v>
      </c>
      <c r="X288" s="38" t="s">
        <v>1056</v>
      </c>
      <c r="Y288" s="73" t="s">
        <v>105</v>
      </c>
      <c r="Z288" s="74" t="s">
        <v>1066</v>
      </c>
      <c r="AA288" s="74">
        <f>[3]Calculations!AA256</f>
        <v>0</v>
      </c>
      <c r="AB288" s="74">
        <f>[3]Calculations!AM256</f>
        <v>0</v>
      </c>
      <c r="AC288" s="74">
        <f>[3]Calculations!AB256</f>
        <v>0</v>
      </c>
      <c r="AD288" s="74">
        <f>[3]Calculations!AN256</f>
        <v>0</v>
      </c>
      <c r="AE288" s="74">
        <f>[3]Calculations!AC256</f>
        <v>0</v>
      </c>
      <c r="AF288" s="74">
        <f>[3]Calculations!AO256</f>
        <v>0</v>
      </c>
      <c r="AG288" s="74">
        <f>[3]Calculations!AD256</f>
        <v>0</v>
      </c>
      <c r="AH288" s="74">
        <f>[3]Calculations!AP256</f>
        <v>0</v>
      </c>
      <c r="AI288" s="74">
        <f>[3]Calculations!AE256</f>
        <v>0</v>
      </c>
      <c r="AJ288" s="74">
        <f>[3]Calculations!AQ256</f>
        <v>0</v>
      </c>
      <c r="AK288" s="74">
        <f>[3]Calculations!AF256</f>
        <v>0</v>
      </c>
      <c r="AL288" s="74">
        <f>[3]Calculations!AR256</f>
        <v>0</v>
      </c>
      <c r="AM288" s="74">
        <f>[3]Calculations!AG256</f>
        <v>0</v>
      </c>
      <c r="AN288" s="74">
        <f>[3]Calculations!AS256</f>
        <v>0</v>
      </c>
      <c r="AO288" s="74">
        <f>[3]Calculations!AH256</f>
        <v>0</v>
      </c>
      <c r="AP288" s="74">
        <f>[3]Calculations!AT256</f>
        <v>0</v>
      </c>
      <c r="AQ288" s="74">
        <f>[3]Calculations!AI256</f>
        <v>0.62226576500200004</v>
      </c>
      <c r="AR288" s="74">
        <f>[3]Calculations!AU256</f>
        <v>99.999962235121316</v>
      </c>
      <c r="AS288" s="74">
        <f>[3]Calculations!AJ256</f>
        <v>0</v>
      </c>
      <c r="AT288" s="74">
        <f>[3]Calculations!AV256</f>
        <v>0</v>
      </c>
      <c r="AU288" s="74">
        <f>[3]Calculations!AK256</f>
        <v>0</v>
      </c>
      <c r="AV288" s="74">
        <f>[3]Calculations!AW256</f>
        <v>0</v>
      </c>
      <c r="AW288" s="90"/>
      <c r="AX288" s="90"/>
      <c r="AY288" s="91" t="str">
        <f>[3]Calculations!D256</f>
        <v>Land Supply 2018</v>
      </c>
    </row>
    <row r="289" spans="2:51" x14ac:dyDescent="0.25">
      <c r="B289" s="32" t="str">
        <f>[3]Calculations!A257</f>
        <v>HLA3162</v>
      </c>
      <c r="C289" s="30" t="str">
        <f>[3]Calculations!B257</f>
        <v>Unknown</v>
      </c>
      <c r="D289" s="30" t="str">
        <f>[3]Calculations!C257</f>
        <v>Residential</v>
      </c>
      <c r="E289" s="38">
        <f>[3]Calculations!E257</f>
        <v>0.32521099999999997</v>
      </c>
      <c r="F289" s="38">
        <f>[3]Calculations!I257</f>
        <v>0.32521099999999997</v>
      </c>
      <c r="G289" s="38">
        <f>[3]Calculations!M257</f>
        <v>100</v>
      </c>
      <c r="H289" s="38">
        <f>[3]Calculations!H257</f>
        <v>0</v>
      </c>
      <c r="I289" s="38">
        <f>[3]Calculations!L257</f>
        <v>0</v>
      </c>
      <c r="J289" s="38">
        <f>[3]Calculations!G257</f>
        <v>0</v>
      </c>
      <c r="K289" s="38">
        <f>[3]Calculations!K257</f>
        <v>0</v>
      </c>
      <c r="L289" s="38">
        <f>[3]Calculations!F257</f>
        <v>0</v>
      </c>
      <c r="M289" s="38">
        <f>[3]Calculations!J257</f>
        <v>0</v>
      </c>
      <c r="N289" s="38">
        <f>[3]Calculations!V257</f>
        <v>0</v>
      </c>
      <c r="O289" s="38">
        <f>[3]Calculations!W257</f>
        <v>0</v>
      </c>
      <c r="P289" s="38">
        <f>[3]Calculations!O257</f>
        <v>1.0278719986999999E-5</v>
      </c>
      <c r="Q289" s="38">
        <f>[3]Calculations!S257</f>
        <v>3.1606310939666865E-3</v>
      </c>
      <c r="R289" s="38">
        <f>[3]Calculations!Q257</f>
        <v>0</v>
      </c>
      <c r="S289" s="38">
        <f>[3]Calculations!T257</f>
        <v>0</v>
      </c>
      <c r="T289" s="38">
        <f>[3]Calculations!R257</f>
        <v>0</v>
      </c>
      <c r="U289" s="38">
        <f>[3]Calculations!U257</f>
        <v>0</v>
      </c>
      <c r="V289" s="38" t="str">
        <f>[3]Calculations!X257</f>
        <v>Not Modelled</v>
      </c>
      <c r="W289" s="38" t="str">
        <f>[3]Calculations!Y257</f>
        <v>N/A</v>
      </c>
      <c r="X289" s="38" t="s">
        <v>1056</v>
      </c>
      <c r="Y289" s="73" t="s">
        <v>105</v>
      </c>
      <c r="Z289" s="74" t="s">
        <v>1066</v>
      </c>
      <c r="AA289" s="74">
        <f>[3]Calculations!AA257</f>
        <v>0</v>
      </c>
      <c r="AB289" s="74">
        <f>[3]Calculations!AM257</f>
        <v>0</v>
      </c>
      <c r="AC289" s="74">
        <f>[3]Calculations!AB257</f>
        <v>0</v>
      </c>
      <c r="AD289" s="74">
        <f>[3]Calculations!AN257</f>
        <v>0</v>
      </c>
      <c r="AE289" s="74">
        <f>[3]Calculations!AC257</f>
        <v>0</v>
      </c>
      <c r="AF289" s="74">
        <f>[3]Calculations!AO257</f>
        <v>0</v>
      </c>
      <c r="AG289" s="74">
        <f>[3]Calculations!AD257</f>
        <v>0</v>
      </c>
      <c r="AH289" s="74">
        <f>[3]Calculations!AP257</f>
        <v>0</v>
      </c>
      <c r="AI289" s="74">
        <f>[3]Calculations!AE257</f>
        <v>0</v>
      </c>
      <c r="AJ289" s="74">
        <f>[3]Calculations!AQ257</f>
        <v>0</v>
      </c>
      <c r="AK289" s="74">
        <f>[3]Calculations!AF257</f>
        <v>0</v>
      </c>
      <c r="AL289" s="74">
        <f>[3]Calculations!AR257</f>
        <v>0</v>
      </c>
      <c r="AM289" s="74">
        <f>[3]Calculations!AG257</f>
        <v>0</v>
      </c>
      <c r="AN289" s="74">
        <f>[3]Calculations!AS257</f>
        <v>0</v>
      </c>
      <c r="AO289" s="74">
        <f>[3]Calculations!AH257</f>
        <v>0</v>
      </c>
      <c r="AP289" s="74">
        <f>[3]Calculations!AT257</f>
        <v>0</v>
      </c>
      <c r="AQ289" s="74">
        <f>[3]Calculations!AI257</f>
        <v>0.32521147499699998</v>
      </c>
      <c r="AR289" s="74">
        <f>[3]Calculations!AU257</f>
        <v>100.00014605809766</v>
      </c>
      <c r="AS289" s="74">
        <f>[3]Calculations!AJ257</f>
        <v>0</v>
      </c>
      <c r="AT289" s="74">
        <f>[3]Calculations!AV257</f>
        <v>0</v>
      </c>
      <c r="AU289" s="74">
        <f>[3]Calculations!AK257</f>
        <v>0</v>
      </c>
      <c r="AV289" s="74">
        <f>[3]Calculations!AW257</f>
        <v>0</v>
      </c>
      <c r="AW289" s="90"/>
      <c r="AX289" s="90"/>
      <c r="AY289" s="91" t="str">
        <f>[3]Calculations!D257</f>
        <v>Land Supply 2018</v>
      </c>
    </row>
    <row r="290" spans="2:51" ht="25" x14ac:dyDescent="0.25">
      <c r="B290" s="32" t="str">
        <f>[3]Calculations!A258</f>
        <v>HLA3163</v>
      </c>
      <c r="C290" s="30" t="str">
        <f>[3]Calculations!B258</f>
        <v>Unknown</v>
      </c>
      <c r="D290" s="30" t="str">
        <f>[3]Calculations!C258</f>
        <v>Residential</v>
      </c>
      <c r="E290" s="38">
        <f>[3]Calculations!E258</f>
        <v>0.40184900000000001</v>
      </c>
      <c r="F290" s="38">
        <f>[3]Calculations!I258</f>
        <v>0.40184900000000001</v>
      </c>
      <c r="G290" s="38">
        <f>[3]Calculations!M258</f>
        <v>100</v>
      </c>
      <c r="H290" s="38">
        <f>[3]Calculations!H258</f>
        <v>0</v>
      </c>
      <c r="I290" s="38">
        <f>[3]Calculations!L258</f>
        <v>0</v>
      </c>
      <c r="J290" s="38">
        <f>[3]Calculations!G258</f>
        <v>0</v>
      </c>
      <c r="K290" s="38">
        <f>[3]Calculations!K258</f>
        <v>0</v>
      </c>
      <c r="L290" s="38">
        <f>[3]Calculations!F258</f>
        <v>0</v>
      </c>
      <c r="M290" s="38">
        <f>[3]Calculations!J258</f>
        <v>0</v>
      </c>
      <c r="N290" s="38">
        <f>[3]Calculations!V258</f>
        <v>0</v>
      </c>
      <c r="O290" s="38">
        <f>[3]Calculations!W258</f>
        <v>0</v>
      </c>
      <c r="P290" s="38">
        <f>[3]Calculations!O258</f>
        <v>0</v>
      </c>
      <c r="Q290" s="38">
        <f>[3]Calculations!S258</f>
        <v>0</v>
      </c>
      <c r="R290" s="38">
        <f>[3]Calculations!Q258</f>
        <v>0</v>
      </c>
      <c r="S290" s="38">
        <f>[3]Calculations!T258</f>
        <v>0</v>
      </c>
      <c r="T290" s="38">
        <f>[3]Calculations!R258</f>
        <v>0</v>
      </c>
      <c r="U290" s="38">
        <f>[3]Calculations!U258</f>
        <v>0</v>
      </c>
      <c r="V290" s="38" t="str">
        <f>[3]Calculations!X258</f>
        <v>Not Modelled</v>
      </c>
      <c r="W290" s="38" t="str">
        <f>[3]Calculations!Y258</f>
        <v>N/A</v>
      </c>
      <c r="X290" s="38" t="s">
        <v>1056</v>
      </c>
      <c r="Y290" s="73" t="s">
        <v>106</v>
      </c>
      <c r="Z290" s="74" t="s">
        <v>1090</v>
      </c>
      <c r="AA290" s="74">
        <f>[3]Calculations!AA258</f>
        <v>0</v>
      </c>
      <c r="AB290" s="74">
        <f>[3]Calculations!AM258</f>
        <v>0</v>
      </c>
      <c r="AC290" s="74">
        <f>[3]Calculations!AB258</f>
        <v>0</v>
      </c>
      <c r="AD290" s="74">
        <f>[3]Calculations!AN258</f>
        <v>0</v>
      </c>
      <c r="AE290" s="74">
        <f>[3]Calculations!AC258</f>
        <v>0</v>
      </c>
      <c r="AF290" s="74">
        <f>[3]Calculations!AO258</f>
        <v>0</v>
      </c>
      <c r="AG290" s="74">
        <f>[3]Calculations!AD258</f>
        <v>0</v>
      </c>
      <c r="AH290" s="74">
        <f>[3]Calculations!AP258</f>
        <v>0</v>
      </c>
      <c r="AI290" s="74">
        <f>[3]Calculations!AE258</f>
        <v>0</v>
      </c>
      <c r="AJ290" s="74">
        <f>[3]Calculations!AQ258</f>
        <v>0</v>
      </c>
      <c r="AK290" s="74">
        <f>[3]Calculations!AF258</f>
        <v>0</v>
      </c>
      <c r="AL290" s="74">
        <f>[3]Calculations!AR258</f>
        <v>0</v>
      </c>
      <c r="AM290" s="74">
        <f>[3]Calculations!AG258</f>
        <v>0</v>
      </c>
      <c r="AN290" s="74">
        <f>[3]Calculations!AS258</f>
        <v>0</v>
      </c>
      <c r="AO290" s="74">
        <f>[3]Calculations!AH258</f>
        <v>0</v>
      </c>
      <c r="AP290" s="74">
        <f>[3]Calculations!AT258</f>
        <v>0</v>
      </c>
      <c r="AQ290" s="74">
        <f>[3]Calculations!AI258</f>
        <v>0.40184874500000001</v>
      </c>
      <c r="AR290" s="74">
        <f>[3]Calculations!AU258</f>
        <v>99.999936543328459</v>
      </c>
      <c r="AS290" s="74">
        <f>[3]Calculations!AJ258</f>
        <v>0</v>
      </c>
      <c r="AT290" s="74">
        <f>[3]Calculations!AV258</f>
        <v>0</v>
      </c>
      <c r="AU290" s="74">
        <f>[3]Calculations!AK258</f>
        <v>0</v>
      </c>
      <c r="AV290" s="74">
        <f>[3]Calculations!AW258</f>
        <v>0</v>
      </c>
      <c r="AW290" s="90"/>
      <c r="AX290" s="90"/>
      <c r="AY290" s="91" t="str">
        <f>[3]Calculations!D258</f>
        <v>Land Supply 2018</v>
      </c>
    </row>
    <row r="291" spans="2:51" x14ac:dyDescent="0.25">
      <c r="B291" s="32" t="str">
        <f>[3]Calculations!A259</f>
        <v>HLA3172</v>
      </c>
      <c r="C291" s="30" t="str">
        <f>[3]Calculations!B259</f>
        <v>Unknown</v>
      </c>
      <c r="D291" s="30" t="str">
        <f>[3]Calculations!C259</f>
        <v>Residential</v>
      </c>
      <c r="E291" s="38">
        <f>[3]Calculations!E259</f>
        <v>0.29162100000000002</v>
      </c>
      <c r="F291" s="38">
        <f>[3]Calculations!I259</f>
        <v>0.29162100000000002</v>
      </c>
      <c r="G291" s="38">
        <f>[3]Calculations!M259</f>
        <v>100</v>
      </c>
      <c r="H291" s="38">
        <f>[3]Calculations!H259</f>
        <v>0</v>
      </c>
      <c r="I291" s="38">
        <f>[3]Calculations!L259</f>
        <v>0</v>
      </c>
      <c r="J291" s="38">
        <f>[3]Calculations!G259</f>
        <v>0</v>
      </c>
      <c r="K291" s="38">
        <f>[3]Calculations!K259</f>
        <v>0</v>
      </c>
      <c r="L291" s="38">
        <f>[3]Calculations!F259</f>
        <v>0</v>
      </c>
      <c r="M291" s="38">
        <f>[3]Calculations!J259</f>
        <v>0</v>
      </c>
      <c r="N291" s="38">
        <f>[3]Calculations!V259</f>
        <v>0</v>
      </c>
      <c r="O291" s="38">
        <f>[3]Calculations!W259</f>
        <v>0</v>
      </c>
      <c r="P291" s="38">
        <f>[3]Calculations!O259</f>
        <v>7.9842263545599999E-3</v>
      </c>
      <c r="Q291" s="38">
        <f>[3]Calculations!S259</f>
        <v>2.7378777092733375</v>
      </c>
      <c r="R291" s="38">
        <f>[3]Calculations!Q259</f>
        <v>0</v>
      </c>
      <c r="S291" s="38">
        <f>[3]Calculations!T259</f>
        <v>0</v>
      </c>
      <c r="T291" s="38">
        <f>[3]Calculations!R259</f>
        <v>0</v>
      </c>
      <c r="U291" s="38">
        <f>[3]Calculations!U259</f>
        <v>0</v>
      </c>
      <c r="V291" s="38" t="str">
        <f>[3]Calculations!X259</f>
        <v>Not Modelled</v>
      </c>
      <c r="W291" s="38" t="str">
        <f>[3]Calculations!Y259</f>
        <v>N/A</v>
      </c>
      <c r="X291" s="38" t="s">
        <v>1056</v>
      </c>
      <c r="Y291" s="73" t="s">
        <v>105</v>
      </c>
      <c r="Z291" s="74" t="s">
        <v>1066</v>
      </c>
      <c r="AA291" s="74">
        <f>[3]Calculations!AA259</f>
        <v>0</v>
      </c>
      <c r="AB291" s="74">
        <f>[3]Calculations!AM259</f>
        <v>0</v>
      </c>
      <c r="AC291" s="74">
        <f>[3]Calculations!AB259</f>
        <v>0</v>
      </c>
      <c r="AD291" s="74">
        <f>[3]Calculations!AN259</f>
        <v>0</v>
      </c>
      <c r="AE291" s="74">
        <f>[3]Calculations!AC259</f>
        <v>0</v>
      </c>
      <c r="AF291" s="74">
        <f>[3]Calculations!AO259</f>
        <v>0</v>
      </c>
      <c r="AG291" s="74">
        <f>[3]Calculations!AD259</f>
        <v>0</v>
      </c>
      <c r="AH291" s="74">
        <f>[3]Calculations!AP259</f>
        <v>0</v>
      </c>
      <c r="AI291" s="74">
        <f>[3]Calculations!AE259</f>
        <v>0</v>
      </c>
      <c r="AJ291" s="74">
        <f>[3]Calculations!AQ259</f>
        <v>0</v>
      </c>
      <c r="AK291" s="74">
        <f>[3]Calculations!AF259</f>
        <v>0</v>
      </c>
      <c r="AL291" s="74">
        <f>[3]Calculations!AR259</f>
        <v>0</v>
      </c>
      <c r="AM291" s="74">
        <f>[3]Calculations!AG259</f>
        <v>0</v>
      </c>
      <c r="AN291" s="74">
        <f>[3]Calculations!AS259</f>
        <v>0</v>
      </c>
      <c r="AO291" s="74">
        <f>[3]Calculations!AH259</f>
        <v>0</v>
      </c>
      <c r="AP291" s="74">
        <f>[3]Calculations!AT259</f>
        <v>0</v>
      </c>
      <c r="AQ291" s="74">
        <f>[3]Calculations!AI259</f>
        <v>0</v>
      </c>
      <c r="AR291" s="74">
        <f>[3]Calculations!AU259</f>
        <v>0</v>
      </c>
      <c r="AS291" s="74">
        <f>[3]Calculations!AJ259</f>
        <v>0</v>
      </c>
      <c r="AT291" s="74">
        <f>[3]Calculations!AV259</f>
        <v>0</v>
      </c>
      <c r="AU291" s="74">
        <f>[3]Calculations!AK259</f>
        <v>0</v>
      </c>
      <c r="AV291" s="74">
        <f>[3]Calculations!AW259</f>
        <v>0</v>
      </c>
      <c r="AW291" s="90"/>
      <c r="AX291" s="90"/>
      <c r="AY291" s="91" t="str">
        <f>[3]Calculations!D259</f>
        <v>Land Supply 2018</v>
      </c>
    </row>
    <row r="292" spans="2:51" ht="25" x14ac:dyDescent="0.25">
      <c r="B292" s="32" t="str">
        <f>[3]Calculations!A260</f>
        <v>HLA3191(1)</v>
      </c>
      <c r="C292" s="30" t="str">
        <f>[3]Calculations!B260</f>
        <v>Unknown</v>
      </c>
      <c r="D292" s="30" t="str">
        <f>[3]Calculations!C260</f>
        <v>Residential</v>
      </c>
      <c r="E292" s="38">
        <f>[3]Calculations!E260</f>
        <v>8.9084499999999997E-2</v>
      </c>
      <c r="F292" s="38">
        <f>[3]Calculations!I260</f>
        <v>8.9084499999999997E-2</v>
      </c>
      <c r="G292" s="38">
        <f>[3]Calculations!M260</f>
        <v>100</v>
      </c>
      <c r="H292" s="38">
        <f>[3]Calculations!H260</f>
        <v>0</v>
      </c>
      <c r="I292" s="38">
        <f>[3]Calculations!L260</f>
        <v>0</v>
      </c>
      <c r="J292" s="38">
        <f>[3]Calculations!G260</f>
        <v>0</v>
      </c>
      <c r="K292" s="38">
        <f>[3]Calculations!K260</f>
        <v>0</v>
      </c>
      <c r="L292" s="38">
        <f>[3]Calculations!F260</f>
        <v>0</v>
      </c>
      <c r="M292" s="38">
        <f>[3]Calculations!J260</f>
        <v>0</v>
      </c>
      <c r="N292" s="38">
        <f>[3]Calculations!V260</f>
        <v>0</v>
      </c>
      <c r="O292" s="38">
        <f>[3]Calculations!W260</f>
        <v>0</v>
      </c>
      <c r="P292" s="38">
        <f>[3]Calculations!O260</f>
        <v>0</v>
      </c>
      <c r="Q292" s="38">
        <f>[3]Calculations!S260</f>
        <v>0</v>
      </c>
      <c r="R292" s="38">
        <f>[3]Calculations!Q260</f>
        <v>0</v>
      </c>
      <c r="S292" s="38">
        <f>[3]Calculations!T260</f>
        <v>0</v>
      </c>
      <c r="T292" s="38">
        <f>[3]Calculations!R260</f>
        <v>0</v>
      </c>
      <c r="U292" s="38">
        <f>[3]Calculations!U260</f>
        <v>0</v>
      </c>
      <c r="V292" s="38" t="str">
        <f>[3]Calculations!X260</f>
        <v>Not Modelled</v>
      </c>
      <c r="W292" s="38" t="str">
        <f>[3]Calculations!Y260</f>
        <v>N/A</v>
      </c>
      <c r="X292" s="38" t="s">
        <v>1056</v>
      </c>
      <c r="Y292" s="73" t="s">
        <v>106</v>
      </c>
      <c r="Z292" s="74" t="s">
        <v>1090</v>
      </c>
      <c r="AA292" s="74">
        <f>[3]Calculations!AA260</f>
        <v>0</v>
      </c>
      <c r="AB292" s="74">
        <f>[3]Calculations!AM260</f>
        <v>0</v>
      </c>
      <c r="AC292" s="74">
        <f>[3]Calculations!AB260</f>
        <v>0</v>
      </c>
      <c r="AD292" s="74">
        <f>[3]Calculations!AN260</f>
        <v>0</v>
      </c>
      <c r="AE292" s="74">
        <f>[3]Calculations!AC260</f>
        <v>0</v>
      </c>
      <c r="AF292" s="74">
        <f>[3]Calculations!AO260</f>
        <v>0</v>
      </c>
      <c r="AG292" s="74">
        <f>[3]Calculations!AD260</f>
        <v>0</v>
      </c>
      <c r="AH292" s="74">
        <f>[3]Calculations!AP260</f>
        <v>0</v>
      </c>
      <c r="AI292" s="74">
        <f>[3]Calculations!AE260</f>
        <v>0</v>
      </c>
      <c r="AJ292" s="74">
        <f>[3]Calculations!AQ260</f>
        <v>0</v>
      </c>
      <c r="AK292" s="74">
        <f>[3]Calculations!AF260</f>
        <v>0</v>
      </c>
      <c r="AL292" s="74">
        <f>[3]Calculations!AR260</f>
        <v>0</v>
      </c>
      <c r="AM292" s="74">
        <f>[3]Calculations!AG260</f>
        <v>0</v>
      </c>
      <c r="AN292" s="74">
        <f>[3]Calculations!AS260</f>
        <v>0</v>
      </c>
      <c r="AO292" s="74">
        <f>[3]Calculations!AH260</f>
        <v>0</v>
      </c>
      <c r="AP292" s="74">
        <f>[3]Calculations!AT260</f>
        <v>0</v>
      </c>
      <c r="AQ292" s="74">
        <f>[3]Calculations!AI260</f>
        <v>8.0488065696700001E-2</v>
      </c>
      <c r="AR292" s="74">
        <f>[3]Calculations!AU260</f>
        <v>90.350246896710431</v>
      </c>
      <c r="AS292" s="74">
        <f>[3]Calculations!AJ260</f>
        <v>7.7186937447999995E-2</v>
      </c>
      <c r="AT292" s="74">
        <f>[3]Calculations!AV260</f>
        <v>86.644632285077648</v>
      </c>
      <c r="AU292" s="74">
        <f>[3]Calculations!AK260</f>
        <v>0</v>
      </c>
      <c r="AV292" s="74">
        <f>[3]Calculations!AW260</f>
        <v>0</v>
      </c>
      <c r="AW292" s="90"/>
      <c r="AX292" s="90"/>
      <c r="AY292" s="91" t="str">
        <f>[3]Calculations!D260</f>
        <v>Land Supply 2018</v>
      </c>
    </row>
    <row r="293" spans="2:51" ht="25" x14ac:dyDescent="0.25">
      <c r="B293" s="32" t="str">
        <f>[3]Calculations!A261</f>
        <v>HLA3211</v>
      </c>
      <c r="C293" s="30" t="str">
        <f>[3]Calculations!B261</f>
        <v>Unknown</v>
      </c>
      <c r="D293" s="30" t="str">
        <f>[3]Calculations!C261</f>
        <v>Residential</v>
      </c>
      <c r="E293" s="38">
        <f>[3]Calculations!E261</f>
        <v>3.1134499999999999E-2</v>
      </c>
      <c r="F293" s="38">
        <f>[3]Calculations!I261</f>
        <v>3.1134499999999999E-2</v>
      </c>
      <c r="G293" s="38">
        <f>[3]Calculations!M261</f>
        <v>100</v>
      </c>
      <c r="H293" s="38">
        <f>[3]Calculations!H261</f>
        <v>0</v>
      </c>
      <c r="I293" s="38">
        <f>[3]Calculations!L261</f>
        <v>0</v>
      </c>
      <c r="J293" s="38">
        <f>[3]Calculations!G261</f>
        <v>0</v>
      </c>
      <c r="K293" s="38">
        <f>[3]Calculations!K261</f>
        <v>0</v>
      </c>
      <c r="L293" s="38">
        <f>[3]Calculations!F261</f>
        <v>0</v>
      </c>
      <c r="M293" s="38">
        <f>[3]Calculations!J261</f>
        <v>0</v>
      </c>
      <c r="N293" s="38">
        <f>[3]Calculations!V261</f>
        <v>0</v>
      </c>
      <c r="O293" s="38">
        <f>[3]Calculations!W261</f>
        <v>0</v>
      </c>
      <c r="P293" s="38">
        <f>[3]Calculations!O261</f>
        <v>0</v>
      </c>
      <c r="Q293" s="38">
        <f>[3]Calculations!S261</f>
        <v>0</v>
      </c>
      <c r="R293" s="38">
        <f>[3]Calculations!Q261</f>
        <v>0</v>
      </c>
      <c r="S293" s="38">
        <f>[3]Calculations!T261</f>
        <v>0</v>
      </c>
      <c r="T293" s="38">
        <f>[3]Calculations!R261</f>
        <v>0</v>
      </c>
      <c r="U293" s="38">
        <f>[3]Calculations!U261</f>
        <v>0</v>
      </c>
      <c r="V293" s="38" t="str">
        <f>[3]Calculations!X261</f>
        <v>Not Modelled</v>
      </c>
      <c r="W293" s="38" t="str">
        <f>[3]Calculations!Y261</f>
        <v>N/A</v>
      </c>
      <c r="X293" s="38" t="s">
        <v>1056</v>
      </c>
      <c r="Y293" s="73" t="s">
        <v>106</v>
      </c>
      <c r="Z293" s="74" t="s">
        <v>1090</v>
      </c>
      <c r="AA293" s="74">
        <f>[3]Calculations!AA261</f>
        <v>0</v>
      </c>
      <c r="AB293" s="74">
        <f>[3]Calculations!AM261</f>
        <v>0</v>
      </c>
      <c r="AC293" s="74">
        <f>[3]Calculations!AB261</f>
        <v>0</v>
      </c>
      <c r="AD293" s="74">
        <f>[3]Calculations!AN261</f>
        <v>0</v>
      </c>
      <c r="AE293" s="74">
        <f>[3]Calculations!AC261</f>
        <v>0</v>
      </c>
      <c r="AF293" s="74">
        <f>[3]Calculations!AO261</f>
        <v>0</v>
      </c>
      <c r="AG293" s="74">
        <f>[3]Calculations!AD261</f>
        <v>0</v>
      </c>
      <c r="AH293" s="74">
        <f>[3]Calculations!AP261</f>
        <v>0</v>
      </c>
      <c r="AI293" s="74">
        <f>[3]Calculations!AE261</f>
        <v>2.0675002404700001E-3</v>
      </c>
      <c r="AJ293" s="74">
        <f>[3]Calculations!AQ261</f>
        <v>6.6405442209446122</v>
      </c>
      <c r="AK293" s="74">
        <f>[3]Calculations!AF261</f>
        <v>0</v>
      </c>
      <c r="AL293" s="74">
        <f>[3]Calculations!AR261</f>
        <v>0</v>
      </c>
      <c r="AM293" s="74">
        <f>[3]Calculations!AG261</f>
        <v>0</v>
      </c>
      <c r="AN293" s="74">
        <f>[3]Calculations!AS261</f>
        <v>0</v>
      </c>
      <c r="AO293" s="74">
        <f>[3]Calculations!AH261</f>
        <v>0</v>
      </c>
      <c r="AP293" s="74">
        <f>[3]Calculations!AT261</f>
        <v>0</v>
      </c>
      <c r="AQ293" s="74">
        <f>[3]Calculations!AI261</f>
        <v>0</v>
      </c>
      <c r="AR293" s="74">
        <f>[3]Calculations!AU261</f>
        <v>0</v>
      </c>
      <c r="AS293" s="74">
        <f>[3]Calculations!AJ261</f>
        <v>0</v>
      </c>
      <c r="AT293" s="74">
        <f>[3]Calculations!AV261</f>
        <v>0</v>
      </c>
      <c r="AU293" s="74">
        <f>[3]Calculations!AK261</f>
        <v>0</v>
      </c>
      <c r="AV293" s="74">
        <f>[3]Calculations!AW261</f>
        <v>0</v>
      </c>
      <c r="AW293" s="90"/>
      <c r="AX293" s="90"/>
      <c r="AY293" s="91" t="str">
        <f>[3]Calculations!D261</f>
        <v>Land Supply 2018</v>
      </c>
    </row>
    <row r="294" spans="2:51" x14ac:dyDescent="0.25">
      <c r="B294" s="32" t="str">
        <f>[3]Calculations!A262</f>
        <v>HLA3217</v>
      </c>
      <c r="C294" s="30" t="str">
        <f>[3]Calculations!B262</f>
        <v>Unknown</v>
      </c>
      <c r="D294" s="30" t="str">
        <f>[3]Calculations!C262</f>
        <v>Residential</v>
      </c>
      <c r="E294" s="38">
        <f>[3]Calculations!E262</f>
        <v>1.1439E-2</v>
      </c>
      <c r="F294" s="38">
        <f>[3]Calculations!I262</f>
        <v>1.1439E-2</v>
      </c>
      <c r="G294" s="38">
        <f>[3]Calculations!M262</f>
        <v>100</v>
      </c>
      <c r="H294" s="38">
        <f>[3]Calculations!H262</f>
        <v>0</v>
      </c>
      <c r="I294" s="38">
        <f>[3]Calculations!L262</f>
        <v>0</v>
      </c>
      <c r="J294" s="38">
        <f>[3]Calculations!G262</f>
        <v>0</v>
      </c>
      <c r="K294" s="38">
        <f>[3]Calculations!K262</f>
        <v>0</v>
      </c>
      <c r="L294" s="38">
        <f>[3]Calculations!F262</f>
        <v>0</v>
      </c>
      <c r="M294" s="38">
        <f>[3]Calculations!J262</f>
        <v>0</v>
      </c>
      <c r="N294" s="38">
        <f>[3]Calculations!V262</f>
        <v>0</v>
      </c>
      <c r="O294" s="38">
        <f>[3]Calculations!W262</f>
        <v>0</v>
      </c>
      <c r="P294" s="38">
        <f>[3]Calculations!O262</f>
        <v>9.9944625872799993E-4</v>
      </c>
      <c r="Q294" s="38">
        <f>[3]Calculations!S262</f>
        <v>8.7371820852172384</v>
      </c>
      <c r="R294" s="38">
        <f>[3]Calculations!Q262</f>
        <v>0</v>
      </c>
      <c r="S294" s="38">
        <f>[3]Calculations!T262</f>
        <v>0</v>
      </c>
      <c r="T294" s="38">
        <f>[3]Calculations!R262</f>
        <v>0</v>
      </c>
      <c r="U294" s="38">
        <f>[3]Calculations!U262</f>
        <v>0</v>
      </c>
      <c r="V294" s="38" t="str">
        <f>[3]Calculations!X262</f>
        <v>Not Modelled</v>
      </c>
      <c r="W294" s="38" t="str">
        <f>[3]Calculations!Y262</f>
        <v>N/A</v>
      </c>
      <c r="X294" s="38" t="s">
        <v>1056</v>
      </c>
      <c r="Y294" s="73" t="s">
        <v>105</v>
      </c>
      <c r="Z294" s="74" t="s">
        <v>1066</v>
      </c>
      <c r="AA294" s="74">
        <f>[3]Calculations!AA262</f>
        <v>0</v>
      </c>
      <c r="AB294" s="74">
        <f>[3]Calculations!AM262</f>
        <v>0</v>
      </c>
      <c r="AC294" s="74">
        <f>[3]Calculations!AB262</f>
        <v>0</v>
      </c>
      <c r="AD294" s="74">
        <f>[3]Calculations!AN262</f>
        <v>0</v>
      </c>
      <c r="AE294" s="74">
        <f>[3]Calculations!AC262</f>
        <v>0</v>
      </c>
      <c r="AF294" s="74">
        <f>[3]Calculations!AO262</f>
        <v>0</v>
      </c>
      <c r="AG294" s="74">
        <f>[3]Calculations!AD262</f>
        <v>0</v>
      </c>
      <c r="AH294" s="74">
        <f>[3]Calculations!AP262</f>
        <v>0</v>
      </c>
      <c r="AI294" s="74">
        <f>[3]Calculations!AE262</f>
        <v>0</v>
      </c>
      <c r="AJ294" s="74">
        <f>[3]Calculations!AQ262</f>
        <v>0</v>
      </c>
      <c r="AK294" s="74">
        <f>[3]Calculations!AF262</f>
        <v>0</v>
      </c>
      <c r="AL294" s="74">
        <f>[3]Calculations!AR262</f>
        <v>0</v>
      </c>
      <c r="AM294" s="74">
        <f>[3]Calculations!AG262</f>
        <v>0</v>
      </c>
      <c r="AN294" s="74">
        <f>[3]Calculations!AS262</f>
        <v>0</v>
      </c>
      <c r="AO294" s="74">
        <f>[3]Calculations!AH262</f>
        <v>0</v>
      </c>
      <c r="AP294" s="74">
        <f>[3]Calculations!AT262</f>
        <v>0</v>
      </c>
      <c r="AQ294" s="74">
        <f>[3]Calculations!AI262</f>
        <v>1.14389999999E-2</v>
      </c>
      <c r="AR294" s="74">
        <f>[3]Calculations!AU262</f>
        <v>99.999999999125805</v>
      </c>
      <c r="AS294" s="74">
        <f>[3]Calculations!AJ262</f>
        <v>0</v>
      </c>
      <c r="AT294" s="74">
        <f>[3]Calculations!AV262</f>
        <v>0</v>
      </c>
      <c r="AU294" s="74">
        <f>[3]Calculations!AK262</f>
        <v>0</v>
      </c>
      <c r="AV294" s="74">
        <f>[3]Calculations!AW262</f>
        <v>0</v>
      </c>
      <c r="AW294" s="90"/>
      <c r="AX294" s="90"/>
      <c r="AY294" s="91" t="str">
        <f>[3]Calculations!D262</f>
        <v>Land Supply 2018</v>
      </c>
    </row>
    <row r="295" spans="2:51" ht="25" x14ac:dyDescent="0.25">
      <c r="B295" s="32" t="str">
        <f>[3]Calculations!A263</f>
        <v>HLA3220</v>
      </c>
      <c r="C295" s="30" t="str">
        <f>[3]Calculations!B263</f>
        <v>Unknown</v>
      </c>
      <c r="D295" s="30" t="str">
        <f>[3]Calculations!C263</f>
        <v>Residential</v>
      </c>
      <c r="E295" s="38">
        <f>[3]Calculations!E263</f>
        <v>0.13436400000000001</v>
      </c>
      <c r="F295" s="38">
        <f>[3]Calculations!I263</f>
        <v>0.12604514564656</v>
      </c>
      <c r="G295" s="38">
        <f>[3]Calculations!M263</f>
        <v>93.808717845970634</v>
      </c>
      <c r="H295" s="38">
        <f>[3]Calculations!H263</f>
        <v>0</v>
      </c>
      <c r="I295" s="38">
        <f>[3]Calculations!L263</f>
        <v>0</v>
      </c>
      <c r="J295" s="38">
        <f>[3]Calculations!G263</f>
        <v>8.31885435344E-3</v>
      </c>
      <c r="K295" s="38">
        <f>[3]Calculations!K263</f>
        <v>6.1912821540293521</v>
      </c>
      <c r="L295" s="38">
        <f>[3]Calculations!F263</f>
        <v>0</v>
      </c>
      <c r="M295" s="38">
        <f>[3]Calculations!J263</f>
        <v>0</v>
      </c>
      <c r="N295" s="38">
        <f>[3]Calculations!V263</f>
        <v>0.134363729998</v>
      </c>
      <c r="O295" s="38">
        <f>[3]Calculations!W263</f>
        <v>99.999799051829356</v>
      </c>
      <c r="P295" s="38">
        <f>[3]Calculations!O263</f>
        <v>8.1568436126399996E-2</v>
      </c>
      <c r="Q295" s="38">
        <f>[3]Calculations!S263</f>
        <v>60.707061509332846</v>
      </c>
      <c r="R295" s="38">
        <f>[3]Calculations!Q263</f>
        <v>6.2902979026599998E-2</v>
      </c>
      <c r="S295" s="38">
        <f>[3]Calculations!T263</f>
        <v>46.815351602066023</v>
      </c>
      <c r="T295" s="38">
        <f>[3]Calculations!R263</f>
        <v>3.8593525650200002E-2</v>
      </c>
      <c r="U295" s="38">
        <f>[3]Calculations!U263</f>
        <v>28.723114562085083</v>
      </c>
      <c r="V295" s="38" t="str">
        <f>[3]Calculations!X263</f>
        <v>Not Modelled</v>
      </c>
      <c r="W295" s="38" t="str">
        <f>[3]Calculations!Y263</f>
        <v>N/A</v>
      </c>
      <c r="X295" s="38" t="s">
        <v>1056</v>
      </c>
      <c r="Y295" s="73" t="s">
        <v>108</v>
      </c>
      <c r="Z295" s="74" t="s">
        <v>109</v>
      </c>
      <c r="AA295" s="74">
        <f>[3]Calculations!AA263</f>
        <v>0</v>
      </c>
      <c r="AB295" s="74">
        <f>[3]Calculations!AM263</f>
        <v>0</v>
      </c>
      <c r="AC295" s="74">
        <f>[3]Calculations!AB263</f>
        <v>0</v>
      </c>
      <c r="AD295" s="74">
        <f>[3]Calculations!AN263</f>
        <v>0</v>
      </c>
      <c r="AE295" s="74">
        <f>[3]Calculations!AC263</f>
        <v>0</v>
      </c>
      <c r="AF295" s="74">
        <f>[3]Calculations!AO263</f>
        <v>0</v>
      </c>
      <c r="AG295" s="74">
        <f>[3]Calculations!AD263</f>
        <v>8.3189311658899995E-3</v>
      </c>
      <c r="AH295" s="74">
        <f>[3]Calculations!AP263</f>
        <v>6.1913393214625936</v>
      </c>
      <c r="AI295" s="74">
        <f>[3]Calculations!AE263</f>
        <v>0.13044214593</v>
      </c>
      <c r="AJ295" s="74">
        <f>[3]Calculations!AQ263</f>
        <v>97.081171988032494</v>
      </c>
      <c r="AK295" s="74">
        <f>[3]Calculations!AF263</f>
        <v>0</v>
      </c>
      <c r="AL295" s="74">
        <f>[3]Calculations!AR263</f>
        <v>0</v>
      </c>
      <c r="AM295" s="74">
        <f>[3]Calculations!AG263</f>
        <v>0</v>
      </c>
      <c r="AN295" s="74">
        <f>[3]Calculations!AS263</f>
        <v>0</v>
      </c>
      <c r="AO295" s="74">
        <f>[3]Calculations!AH263</f>
        <v>0</v>
      </c>
      <c r="AP295" s="74">
        <f>[3]Calculations!AT263</f>
        <v>0</v>
      </c>
      <c r="AQ295" s="74">
        <f>[3]Calculations!AI263</f>
        <v>0</v>
      </c>
      <c r="AR295" s="74">
        <f>[3]Calculations!AU263</f>
        <v>0</v>
      </c>
      <c r="AS295" s="74">
        <f>[3]Calculations!AJ263</f>
        <v>0</v>
      </c>
      <c r="AT295" s="74">
        <f>[3]Calculations!AV263</f>
        <v>0</v>
      </c>
      <c r="AU295" s="74">
        <f>[3]Calculations!AK263</f>
        <v>0</v>
      </c>
      <c r="AV295" s="74">
        <f>[3]Calculations!AW263</f>
        <v>0</v>
      </c>
      <c r="AW295" s="90"/>
      <c r="AX295" s="90"/>
      <c r="AY295" s="91" t="str">
        <f>[3]Calculations!D263</f>
        <v>Land Supply 2018</v>
      </c>
    </row>
    <row r="296" spans="2:51" ht="25" x14ac:dyDescent="0.25">
      <c r="B296" s="32" t="str">
        <f>[3]Calculations!A264</f>
        <v>HLA3225</v>
      </c>
      <c r="C296" s="30" t="str">
        <f>[3]Calculations!B264</f>
        <v>Unknown</v>
      </c>
      <c r="D296" s="30" t="str">
        <f>[3]Calculations!C264</f>
        <v>Residential</v>
      </c>
      <c r="E296" s="38">
        <f>[3]Calculations!E264</f>
        <v>0.39956599999999998</v>
      </c>
      <c r="F296" s="38">
        <f>[3]Calculations!I264</f>
        <v>0.39956599999999998</v>
      </c>
      <c r="G296" s="38">
        <f>[3]Calculations!M264</f>
        <v>100</v>
      </c>
      <c r="H296" s="38">
        <f>[3]Calculations!H264</f>
        <v>0</v>
      </c>
      <c r="I296" s="38">
        <f>[3]Calculations!L264</f>
        <v>0</v>
      </c>
      <c r="J296" s="38">
        <f>[3]Calculations!G264</f>
        <v>0</v>
      </c>
      <c r="K296" s="38">
        <f>[3]Calculations!K264</f>
        <v>0</v>
      </c>
      <c r="L296" s="38">
        <f>[3]Calculations!F264</f>
        <v>0</v>
      </c>
      <c r="M296" s="38">
        <f>[3]Calculations!J264</f>
        <v>0</v>
      </c>
      <c r="N296" s="38">
        <f>[3]Calculations!V264</f>
        <v>0</v>
      </c>
      <c r="O296" s="38">
        <f>[3]Calculations!W264</f>
        <v>0</v>
      </c>
      <c r="P296" s="38">
        <f>[3]Calculations!O264</f>
        <v>0</v>
      </c>
      <c r="Q296" s="38">
        <f>[3]Calculations!S264</f>
        <v>0</v>
      </c>
      <c r="R296" s="38">
        <f>[3]Calculations!Q264</f>
        <v>0</v>
      </c>
      <c r="S296" s="38">
        <f>[3]Calculations!T264</f>
        <v>0</v>
      </c>
      <c r="T296" s="38">
        <f>[3]Calculations!R264</f>
        <v>0</v>
      </c>
      <c r="U296" s="38">
        <f>[3]Calculations!U264</f>
        <v>0</v>
      </c>
      <c r="V296" s="38" t="str">
        <f>[3]Calculations!X264</f>
        <v>Not Modelled</v>
      </c>
      <c r="W296" s="38" t="str">
        <f>[3]Calculations!Y264</f>
        <v>N/A</v>
      </c>
      <c r="X296" s="38" t="s">
        <v>1056</v>
      </c>
      <c r="Y296" s="73" t="s">
        <v>106</v>
      </c>
      <c r="Z296" s="74" t="s">
        <v>1090</v>
      </c>
      <c r="AA296" s="74">
        <f>[3]Calculations!AA264</f>
        <v>0</v>
      </c>
      <c r="AB296" s="74">
        <f>[3]Calculations!AM264</f>
        <v>0</v>
      </c>
      <c r="AC296" s="74">
        <f>[3]Calculations!AB264</f>
        <v>0</v>
      </c>
      <c r="AD296" s="74">
        <f>[3]Calculations!AN264</f>
        <v>0</v>
      </c>
      <c r="AE296" s="74">
        <f>[3]Calculations!AC264</f>
        <v>0</v>
      </c>
      <c r="AF296" s="74">
        <f>[3]Calculations!AO264</f>
        <v>0</v>
      </c>
      <c r="AG296" s="74">
        <f>[3]Calculations!AD264</f>
        <v>0</v>
      </c>
      <c r="AH296" s="74">
        <f>[3]Calculations!AP264</f>
        <v>0</v>
      </c>
      <c r="AI296" s="74">
        <f>[3]Calculations!AE264</f>
        <v>7.8749405919300006E-2</v>
      </c>
      <c r="AJ296" s="74">
        <f>[3]Calculations!AQ264</f>
        <v>19.70873545779671</v>
      </c>
      <c r="AK296" s="74">
        <f>[3]Calculations!AF264</f>
        <v>0.37568487459099997</v>
      </c>
      <c r="AL296" s="74">
        <f>[3]Calculations!AR264</f>
        <v>94.023233856484296</v>
      </c>
      <c r="AM296" s="74">
        <f>[3]Calculations!AG264</f>
        <v>0</v>
      </c>
      <c r="AN296" s="74">
        <f>[3]Calculations!AS264</f>
        <v>0</v>
      </c>
      <c r="AO296" s="74">
        <f>[3]Calculations!AH264</f>
        <v>2.0538353978799999E-5</v>
      </c>
      <c r="AP296" s="74">
        <f>[3]Calculations!AT264</f>
        <v>5.1401655743481683E-3</v>
      </c>
      <c r="AQ296" s="74">
        <f>[3]Calculations!AI264</f>
        <v>0.39956444644599998</v>
      </c>
      <c r="AR296" s="74">
        <f>[3]Calculations!AU264</f>
        <v>99.99961118964076</v>
      </c>
      <c r="AS296" s="74">
        <f>[3]Calculations!AJ264</f>
        <v>0</v>
      </c>
      <c r="AT296" s="74">
        <f>[3]Calculations!AV264</f>
        <v>0</v>
      </c>
      <c r="AU296" s="74">
        <f>[3]Calculations!AK264</f>
        <v>0</v>
      </c>
      <c r="AV296" s="74">
        <f>[3]Calculations!AW264</f>
        <v>0</v>
      </c>
      <c r="AW296" s="90"/>
      <c r="AX296" s="90"/>
      <c r="AY296" s="91" t="str">
        <f>[3]Calculations!D264</f>
        <v>Land Supply 2018</v>
      </c>
    </row>
    <row r="297" spans="2:51" x14ac:dyDescent="0.25">
      <c r="B297" s="32" t="str">
        <f>[3]Calculations!A265</f>
        <v>HLA3239</v>
      </c>
      <c r="C297" s="30" t="str">
        <f>[3]Calculations!B265</f>
        <v>Unknown</v>
      </c>
      <c r="D297" s="30" t="str">
        <f>[3]Calculations!C265</f>
        <v>Residential</v>
      </c>
      <c r="E297" s="38">
        <f>[3]Calculations!E265</f>
        <v>0.24274799999999999</v>
      </c>
      <c r="F297" s="38">
        <f>[3]Calculations!I265</f>
        <v>0.24274799999999999</v>
      </c>
      <c r="G297" s="38">
        <f>[3]Calculations!M265</f>
        <v>100</v>
      </c>
      <c r="H297" s="38">
        <f>[3]Calculations!H265</f>
        <v>0</v>
      </c>
      <c r="I297" s="38">
        <f>[3]Calculations!L265</f>
        <v>0</v>
      </c>
      <c r="J297" s="38">
        <f>[3]Calculations!G265</f>
        <v>0</v>
      </c>
      <c r="K297" s="38">
        <f>[3]Calculations!K265</f>
        <v>0</v>
      </c>
      <c r="L297" s="38">
        <f>[3]Calculations!F265</f>
        <v>0</v>
      </c>
      <c r="M297" s="38">
        <f>[3]Calculations!J265</f>
        <v>0</v>
      </c>
      <c r="N297" s="38">
        <f>[3]Calculations!V265</f>
        <v>0</v>
      </c>
      <c r="O297" s="38">
        <f>[3]Calculations!W265</f>
        <v>0</v>
      </c>
      <c r="P297" s="38">
        <f>[3]Calculations!O265</f>
        <v>1.6401282026470003E-2</v>
      </c>
      <c r="Q297" s="38">
        <f>[3]Calculations!S265</f>
        <v>6.7565055227931863</v>
      </c>
      <c r="R297" s="38">
        <f>[3]Calculations!Q265</f>
        <v>1.0837064079430001E-2</v>
      </c>
      <c r="S297" s="38">
        <f>[3]Calculations!T265</f>
        <v>4.4643268242910352</v>
      </c>
      <c r="T297" s="38">
        <f>[3]Calculations!R265</f>
        <v>7.5296778295500001E-3</v>
      </c>
      <c r="U297" s="38">
        <f>[3]Calculations!U265</f>
        <v>3.1018495845691829</v>
      </c>
      <c r="V297" s="38" t="str">
        <f>[3]Calculations!X265</f>
        <v>Not Modelled</v>
      </c>
      <c r="W297" s="38" t="str">
        <f>[3]Calculations!Y265</f>
        <v>N/A</v>
      </c>
      <c r="X297" s="38" t="s">
        <v>1056</v>
      </c>
      <c r="Y297" s="73" t="s">
        <v>105</v>
      </c>
      <c r="Z297" s="74" t="s">
        <v>1066</v>
      </c>
      <c r="AA297" s="74">
        <f>[3]Calculations!AA265</f>
        <v>0</v>
      </c>
      <c r="AB297" s="74">
        <f>[3]Calculations!AM265</f>
        <v>0</v>
      </c>
      <c r="AC297" s="74">
        <f>[3]Calculations!AB265</f>
        <v>0</v>
      </c>
      <c r="AD297" s="74">
        <f>[3]Calculations!AN265</f>
        <v>0</v>
      </c>
      <c r="AE297" s="74">
        <f>[3]Calculations!AC265</f>
        <v>0</v>
      </c>
      <c r="AF297" s="74">
        <f>[3]Calculations!AO265</f>
        <v>0</v>
      </c>
      <c r="AG297" s="74">
        <f>[3]Calculations!AD265</f>
        <v>0</v>
      </c>
      <c r="AH297" s="74">
        <f>[3]Calculations!AP265</f>
        <v>0</v>
      </c>
      <c r="AI297" s="74">
        <f>[3]Calculations!AE265</f>
        <v>0.224642903862</v>
      </c>
      <c r="AJ297" s="74">
        <f>[3]Calculations!AQ265</f>
        <v>92.541608524890023</v>
      </c>
      <c r="AK297" s="74">
        <f>[3]Calculations!AF265</f>
        <v>0.218512331571</v>
      </c>
      <c r="AL297" s="74">
        <f>[3]Calculations!AR265</f>
        <v>90.016120244451031</v>
      </c>
      <c r="AM297" s="74">
        <f>[3]Calculations!AG265</f>
        <v>0</v>
      </c>
      <c r="AN297" s="74">
        <f>[3]Calculations!AS265</f>
        <v>0</v>
      </c>
      <c r="AO297" s="74">
        <f>[3]Calculations!AH265</f>
        <v>0</v>
      </c>
      <c r="AP297" s="74">
        <f>[3]Calculations!AT265</f>
        <v>0</v>
      </c>
      <c r="AQ297" s="74">
        <f>[3]Calculations!AI265</f>
        <v>0.24274785000099999</v>
      </c>
      <c r="AR297" s="74">
        <f>[3]Calculations!AU265</f>
        <v>99.999938207935799</v>
      </c>
      <c r="AS297" s="74">
        <f>[3]Calculations!AJ265</f>
        <v>0</v>
      </c>
      <c r="AT297" s="74">
        <f>[3]Calculations!AV265</f>
        <v>0</v>
      </c>
      <c r="AU297" s="74">
        <f>[3]Calculations!AK265</f>
        <v>0</v>
      </c>
      <c r="AV297" s="74">
        <f>[3]Calculations!AW265</f>
        <v>0</v>
      </c>
      <c r="AW297" s="90"/>
      <c r="AX297" s="90"/>
      <c r="AY297" s="91" t="str">
        <f>[3]Calculations!D265</f>
        <v>Land Supply 2018</v>
      </c>
    </row>
    <row r="298" spans="2:51" x14ac:dyDescent="0.25">
      <c r="B298" s="32" t="str">
        <f>[3]Calculations!A266</f>
        <v>HLA3240</v>
      </c>
      <c r="C298" s="30" t="str">
        <f>[3]Calculations!B266</f>
        <v>Unknown</v>
      </c>
      <c r="D298" s="30" t="str">
        <f>[3]Calculations!C266</f>
        <v>Residential</v>
      </c>
      <c r="E298" s="38">
        <f>[3]Calculations!E266</f>
        <v>0.22864899999999999</v>
      </c>
      <c r="F298" s="38">
        <f>[3]Calculations!I266</f>
        <v>0.22864899999999999</v>
      </c>
      <c r="G298" s="38">
        <f>[3]Calculations!M266</f>
        <v>100</v>
      </c>
      <c r="H298" s="38">
        <f>[3]Calculations!H266</f>
        <v>0</v>
      </c>
      <c r="I298" s="38">
        <f>[3]Calculations!L266</f>
        <v>0</v>
      </c>
      <c r="J298" s="38">
        <f>[3]Calculations!G266</f>
        <v>0</v>
      </c>
      <c r="K298" s="38">
        <f>[3]Calculations!K266</f>
        <v>0</v>
      </c>
      <c r="L298" s="38">
        <f>[3]Calculations!F266</f>
        <v>0</v>
      </c>
      <c r="M298" s="38">
        <f>[3]Calculations!J266</f>
        <v>0</v>
      </c>
      <c r="N298" s="38">
        <f>[3]Calculations!V266</f>
        <v>0</v>
      </c>
      <c r="O298" s="38">
        <f>[3]Calculations!W266</f>
        <v>0</v>
      </c>
      <c r="P298" s="38">
        <f>[3]Calculations!O266</f>
        <v>7.3595484153999996E-2</v>
      </c>
      <c r="Q298" s="38">
        <f>[3]Calculations!S266</f>
        <v>32.187100820034196</v>
      </c>
      <c r="R298" s="38">
        <f>[3]Calculations!Q266</f>
        <v>1.3043411642500001E-2</v>
      </c>
      <c r="S298" s="38">
        <f>[3]Calculations!T266</f>
        <v>5.7045566096943352</v>
      </c>
      <c r="T298" s="38">
        <f>[3]Calculations!R266</f>
        <v>0</v>
      </c>
      <c r="U298" s="38">
        <f>[3]Calculations!U266</f>
        <v>0</v>
      </c>
      <c r="V298" s="38" t="str">
        <f>[3]Calculations!X266</f>
        <v>Not Modelled</v>
      </c>
      <c r="W298" s="38" t="str">
        <f>[3]Calculations!Y266</f>
        <v>N/A</v>
      </c>
      <c r="X298" s="38" t="s">
        <v>1056</v>
      </c>
      <c r="Y298" s="73" t="s">
        <v>105</v>
      </c>
      <c r="Z298" s="74" t="s">
        <v>1066</v>
      </c>
      <c r="AA298" s="74">
        <f>[3]Calculations!AA266</f>
        <v>0</v>
      </c>
      <c r="AB298" s="74">
        <f>[3]Calculations!AM266</f>
        <v>0</v>
      </c>
      <c r="AC298" s="74">
        <f>[3]Calculations!AB266</f>
        <v>0</v>
      </c>
      <c r="AD298" s="74">
        <f>[3]Calculations!AN266</f>
        <v>0</v>
      </c>
      <c r="AE298" s="74">
        <f>[3]Calculations!AC266</f>
        <v>0</v>
      </c>
      <c r="AF298" s="74">
        <f>[3]Calculations!AO266</f>
        <v>0</v>
      </c>
      <c r="AG298" s="74">
        <f>[3]Calculations!AD266</f>
        <v>0</v>
      </c>
      <c r="AH298" s="74">
        <f>[3]Calculations!AP266</f>
        <v>0</v>
      </c>
      <c r="AI298" s="74">
        <f>[3]Calculations!AE266</f>
        <v>0</v>
      </c>
      <c r="AJ298" s="74">
        <f>[3]Calculations!AQ266</f>
        <v>0</v>
      </c>
      <c r="AK298" s="74">
        <f>[3]Calculations!AF266</f>
        <v>0</v>
      </c>
      <c r="AL298" s="74">
        <f>[3]Calculations!AR266</f>
        <v>0</v>
      </c>
      <c r="AM298" s="74">
        <f>[3]Calculations!AG266</f>
        <v>0</v>
      </c>
      <c r="AN298" s="74">
        <f>[3]Calculations!AS266</f>
        <v>0</v>
      </c>
      <c r="AO298" s="74">
        <f>[3]Calculations!AH266</f>
        <v>0</v>
      </c>
      <c r="AP298" s="74">
        <f>[3]Calculations!AT266</f>
        <v>0</v>
      </c>
      <c r="AQ298" s="74">
        <f>[3]Calculations!AI266</f>
        <v>0.228649285003</v>
      </c>
      <c r="AR298" s="74">
        <f>[3]Calculations!AU266</f>
        <v>100.0001246465106</v>
      </c>
      <c r="AS298" s="74">
        <f>[3]Calculations!AJ266</f>
        <v>0</v>
      </c>
      <c r="AT298" s="74">
        <f>[3]Calculations!AV266</f>
        <v>0</v>
      </c>
      <c r="AU298" s="74">
        <f>[3]Calculations!AK266</f>
        <v>0</v>
      </c>
      <c r="AV298" s="74">
        <f>[3]Calculations!AW266</f>
        <v>0</v>
      </c>
      <c r="AW298" s="90"/>
      <c r="AX298" s="90"/>
      <c r="AY298" s="91" t="str">
        <f>[3]Calculations!D266</f>
        <v>Land Supply 2018</v>
      </c>
    </row>
    <row r="299" spans="2:51" ht="25" x14ac:dyDescent="0.25">
      <c r="B299" s="32" t="str">
        <f>[3]Calculations!A267</f>
        <v>HLA3241</v>
      </c>
      <c r="C299" s="30" t="str">
        <f>[3]Calculations!B267</f>
        <v>Unknown</v>
      </c>
      <c r="D299" s="30" t="str">
        <f>[3]Calculations!C267</f>
        <v>Residential</v>
      </c>
      <c r="E299" s="38">
        <f>[3]Calculations!E267</f>
        <v>0.19265099999999999</v>
      </c>
      <c r="F299" s="38">
        <f>[3]Calculations!I267</f>
        <v>0.19265099999999999</v>
      </c>
      <c r="G299" s="38">
        <f>[3]Calculations!M267</f>
        <v>100</v>
      </c>
      <c r="H299" s="38">
        <f>[3]Calculations!H267</f>
        <v>0</v>
      </c>
      <c r="I299" s="38">
        <f>[3]Calculations!L267</f>
        <v>0</v>
      </c>
      <c r="J299" s="38">
        <f>[3]Calculations!G267</f>
        <v>0</v>
      </c>
      <c r="K299" s="38">
        <f>[3]Calculations!K267</f>
        <v>0</v>
      </c>
      <c r="L299" s="38">
        <f>[3]Calculations!F267</f>
        <v>0</v>
      </c>
      <c r="M299" s="38">
        <f>[3]Calculations!J267</f>
        <v>0</v>
      </c>
      <c r="N299" s="38">
        <f>[3]Calculations!V267</f>
        <v>0</v>
      </c>
      <c r="O299" s="38">
        <f>[3]Calculations!W267</f>
        <v>0</v>
      </c>
      <c r="P299" s="38">
        <f>[3]Calculations!O267</f>
        <v>0</v>
      </c>
      <c r="Q299" s="38">
        <f>[3]Calculations!S267</f>
        <v>0</v>
      </c>
      <c r="R299" s="38">
        <f>[3]Calculations!Q267</f>
        <v>0</v>
      </c>
      <c r="S299" s="38">
        <f>[3]Calculations!T267</f>
        <v>0</v>
      </c>
      <c r="T299" s="38">
        <f>[3]Calculations!R267</f>
        <v>0</v>
      </c>
      <c r="U299" s="38">
        <f>[3]Calculations!U267</f>
        <v>0</v>
      </c>
      <c r="V299" s="38" t="str">
        <f>[3]Calculations!X267</f>
        <v>Not Modelled</v>
      </c>
      <c r="W299" s="38" t="str">
        <f>[3]Calculations!Y267</f>
        <v>N/A</v>
      </c>
      <c r="X299" s="38" t="s">
        <v>1056</v>
      </c>
      <c r="Y299" s="73" t="s">
        <v>106</v>
      </c>
      <c r="Z299" s="74" t="s">
        <v>1090</v>
      </c>
      <c r="AA299" s="74">
        <f>[3]Calculations!AA267</f>
        <v>0</v>
      </c>
      <c r="AB299" s="74">
        <f>[3]Calculations!AM267</f>
        <v>0</v>
      </c>
      <c r="AC299" s="74">
        <f>[3]Calculations!AB267</f>
        <v>0</v>
      </c>
      <c r="AD299" s="74">
        <f>[3]Calculations!AN267</f>
        <v>0</v>
      </c>
      <c r="AE299" s="74">
        <f>[3]Calculations!AC267</f>
        <v>0</v>
      </c>
      <c r="AF299" s="74">
        <f>[3]Calculations!AO267</f>
        <v>0</v>
      </c>
      <c r="AG299" s="74">
        <f>[3]Calculations!AD267</f>
        <v>0</v>
      </c>
      <c r="AH299" s="74">
        <f>[3]Calculations!AP267</f>
        <v>0</v>
      </c>
      <c r="AI299" s="74">
        <f>[3]Calculations!AE267</f>
        <v>0</v>
      </c>
      <c r="AJ299" s="74">
        <f>[3]Calculations!AQ267</f>
        <v>0</v>
      </c>
      <c r="AK299" s="74">
        <f>[3]Calculations!AF267</f>
        <v>0</v>
      </c>
      <c r="AL299" s="74">
        <f>[3]Calculations!AR267</f>
        <v>0</v>
      </c>
      <c r="AM299" s="74">
        <f>[3]Calculations!AG267</f>
        <v>0</v>
      </c>
      <c r="AN299" s="74">
        <f>[3]Calculations!AS267</f>
        <v>0</v>
      </c>
      <c r="AO299" s="74">
        <f>[3]Calculations!AH267</f>
        <v>0</v>
      </c>
      <c r="AP299" s="74">
        <f>[3]Calculations!AT267</f>
        <v>0</v>
      </c>
      <c r="AQ299" s="74">
        <f>[3]Calculations!AI267</f>
        <v>0.19265062999599999</v>
      </c>
      <c r="AR299" s="74">
        <f>[3]Calculations!AU267</f>
        <v>99.999807940784109</v>
      </c>
      <c r="AS299" s="74">
        <f>[3]Calculations!AJ267</f>
        <v>0</v>
      </c>
      <c r="AT299" s="74">
        <f>[3]Calculations!AV267</f>
        <v>0</v>
      </c>
      <c r="AU299" s="74">
        <f>[3]Calculations!AK267</f>
        <v>0</v>
      </c>
      <c r="AV299" s="74">
        <f>[3]Calculations!AW267</f>
        <v>0</v>
      </c>
      <c r="AW299" s="90"/>
      <c r="AX299" s="90"/>
      <c r="AY299" s="91" t="str">
        <f>[3]Calculations!D267</f>
        <v>Land Supply 2018</v>
      </c>
    </row>
    <row r="300" spans="2:51" x14ac:dyDescent="0.25">
      <c r="B300" s="32" t="str">
        <f>[3]Calculations!A268</f>
        <v>HLA3242</v>
      </c>
      <c r="C300" s="30" t="str">
        <f>[3]Calculations!B268</f>
        <v>Unknown</v>
      </c>
      <c r="D300" s="30" t="str">
        <f>[3]Calculations!C268</f>
        <v>Residential</v>
      </c>
      <c r="E300" s="38">
        <f>[3]Calculations!E268</f>
        <v>1.01922</v>
      </c>
      <c r="F300" s="38">
        <f>[3]Calculations!I268</f>
        <v>1.01922</v>
      </c>
      <c r="G300" s="38">
        <f>[3]Calculations!M268</f>
        <v>100</v>
      </c>
      <c r="H300" s="38">
        <f>[3]Calculations!H268</f>
        <v>0</v>
      </c>
      <c r="I300" s="38">
        <f>[3]Calculations!L268</f>
        <v>0</v>
      </c>
      <c r="J300" s="38">
        <f>[3]Calculations!G268</f>
        <v>0</v>
      </c>
      <c r="K300" s="38">
        <f>[3]Calculations!K268</f>
        <v>0</v>
      </c>
      <c r="L300" s="38">
        <f>[3]Calculations!F268</f>
        <v>0</v>
      </c>
      <c r="M300" s="38">
        <f>[3]Calculations!J268</f>
        <v>0</v>
      </c>
      <c r="N300" s="38">
        <f>[3]Calculations!V268</f>
        <v>0</v>
      </c>
      <c r="O300" s="38">
        <f>[3]Calculations!W268</f>
        <v>0</v>
      </c>
      <c r="P300" s="38">
        <f>[3]Calculations!O268</f>
        <v>3.10252964794E-2</v>
      </c>
      <c r="Q300" s="38">
        <f>[3]Calculations!S268</f>
        <v>3.0440235159631874</v>
      </c>
      <c r="R300" s="38">
        <f>[3]Calculations!Q268</f>
        <v>1.48362760419E-2</v>
      </c>
      <c r="S300" s="38">
        <f>[3]Calculations!T268</f>
        <v>1.4556500109789838</v>
      </c>
      <c r="T300" s="38">
        <f>[3]Calculations!R268</f>
        <v>0</v>
      </c>
      <c r="U300" s="38">
        <f>[3]Calculations!U268</f>
        <v>0</v>
      </c>
      <c r="V300" s="38" t="str">
        <f>[3]Calculations!X268</f>
        <v>Not Modelled</v>
      </c>
      <c r="W300" s="38" t="str">
        <f>[3]Calculations!Y268</f>
        <v>N/A</v>
      </c>
      <c r="X300" s="38" t="s">
        <v>1056</v>
      </c>
      <c r="Y300" s="73" t="s">
        <v>105</v>
      </c>
      <c r="Z300" s="74" t="s">
        <v>1066</v>
      </c>
      <c r="AA300" s="74">
        <f>[3]Calculations!AA268</f>
        <v>0</v>
      </c>
      <c r="AB300" s="74">
        <f>[3]Calculations!AM268</f>
        <v>0</v>
      </c>
      <c r="AC300" s="74">
        <f>[3]Calculations!AB268</f>
        <v>0</v>
      </c>
      <c r="AD300" s="74">
        <f>[3]Calculations!AN268</f>
        <v>0</v>
      </c>
      <c r="AE300" s="74">
        <f>[3]Calculations!AC268</f>
        <v>0</v>
      </c>
      <c r="AF300" s="74">
        <f>[3]Calculations!AO268</f>
        <v>0</v>
      </c>
      <c r="AG300" s="74">
        <f>[3]Calculations!AD268</f>
        <v>0</v>
      </c>
      <c r="AH300" s="74">
        <f>[3]Calculations!AP268</f>
        <v>0</v>
      </c>
      <c r="AI300" s="74">
        <f>[3]Calculations!AE268</f>
        <v>0</v>
      </c>
      <c r="AJ300" s="74">
        <f>[3]Calculations!AQ268</f>
        <v>0</v>
      </c>
      <c r="AK300" s="74">
        <f>[3]Calculations!AF268</f>
        <v>0.11088357013</v>
      </c>
      <c r="AL300" s="74">
        <f>[3]Calculations!AR268</f>
        <v>10.879257680383038</v>
      </c>
      <c r="AM300" s="74">
        <f>[3]Calculations!AG268</f>
        <v>0</v>
      </c>
      <c r="AN300" s="74">
        <f>[3]Calculations!AS268</f>
        <v>0</v>
      </c>
      <c r="AO300" s="74">
        <f>[3]Calculations!AH268</f>
        <v>0</v>
      </c>
      <c r="AP300" s="74">
        <f>[3]Calculations!AT268</f>
        <v>0</v>
      </c>
      <c r="AQ300" s="74">
        <f>[3]Calculations!AI268</f>
        <v>1.01922201</v>
      </c>
      <c r="AR300" s="74">
        <f>[3]Calculations!AU268</f>
        <v>100.0001972096309</v>
      </c>
      <c r="AS300" s="74">
        <f>[3]Calculations!AJ268</f>
        <v>0</v>
      </c>
      <c r="AT300" s="74">
        <f>[3]Calculations!AV268</f>
        <v>0</v>
      </c>
      <c r="AU300" s="74">
        <f>[3]Calculations!AK268</f>
        <v>0</v>
      </c>
      <c r="AV300" s="74">
        <f>[3]Calculations!AW268</f>
        <v>0</v>
      </c>
      <c r="AW300" s="90"/>
      <c r="AX300" s="90"/>
      <c r="AY300" s="91" t="str">
        <f>[3]Calculations!D268</f>
        <v>Land Supply 2018</v>
      </c>
    </row>
    <row r="301" spans="2:51" ht="25" x14ac:dyDescent="0.25">
      <c r="B301" s="32" t="str">
        <f>[3]Calculations!A269</f>
        <v>HLA3253</v>
      </c>
      <c r="C301" s="30" t="str">
        <f>[3]Calculations!B269</f>
        <v>Unknown</v>
      </c>
      <c r="D301" s="30" t="str">
        <f>[3]Calculations!C269</f>
        <v>Residential</v>
      </c>
      <c r="E301" s="38">
        <f>[3]Calculations!E269</f>
        <v>4.4283200000000002E-2</v>
      </c>
      <c r="F301" s="38">
        <f>[3]Calculations!I269</f>
        <v>4.4283200000000002E-2</v>
      </c>
      <c r="G301" s="38">
        <f>[3]Calculations!M269</f>
        <v>100</v>
      </c>
      <c r="H301" s="38">
        <f>[3]Calculations!H269</f>
        <v>0</v>
      </c>
      <c r="I301" s="38">
        <f>[3]Calculations!L269</f>
        <v>0</v>
      </c>
      <c r="J301" s="38">
        <f>[3]Calculations!G269</f>
        <v>0</v>
      </c>
      <c r="K301" s="38">
        <f>[3]Calculations!K269</f>
        <v>0</v>
      </c>
      <c r="L301" s="38">
        <f>[3]Calculations!F269</f>
        <v>0</v>
      </c>
      <c r="M301" s="38">
        <f>[3]Calculations!J269</f>
        <v>0</v>
      </c>
      <c r="N301" s="38">
        <f>[3]Calculations!V269</f>
        <v>0</v>
      </c>
      <c r="O301" s="38">
        <f>[3]Calculations!W269</f>
        <v>0</v>
      </c>
      <c r="P301" s="38">
        <f>[3]Calculations!O269</f>
        <v>3.0081152493296501E-2</v>
      </c>
      <c r="Q301" s="38">
        <f>[3]Calculations!S269</f>
        <v>67.929039665824732</v>
      </c>
      <c r="R301" s="38">
        <f>[3]Calculations!Q269</f>
        <v>2.0413127770506502E-2</v>
      </c>
      <c r="S301" s="38">
        <f>[3]Calculations!T269</f>
        <v>46.096776589104898</v>
      </c>
      <c r="T301" s="38">
        <f>[3]Calculations!R269</f>
        <v>1.53188200065E-5</v>
      </c>
      <c r="U301" s="38">
        <f>[3]Calculations!U269</f>
        <v>3.4592847866685338E-2</v>
      </c>
      <c r="V301" s="38" t="str">
        <f>[3]Calculations!X269</f>
        <v>Not Modelled</v>
      </c>
      <c r="W301" s="38" t="str">
        <f>[3]Calculations!Y269</f>
        <v>N/A</v>
      </c>
      <c r="X301" s="38" t="s">
        <v>1056</v>
      </c>
      <c r="Y301" s="73" t="s">
        <v>108</v>
      </c>
      <c r="Z301" s="74" t="s">
        <v>109</v>
      </c>
      <c r="AA301" s="74">
        <f>[3]Calculations!AA269</f>
        <v>0</v>
      </c>
      <c r="AB301" s="74">
        <f>[3]Calculations!AM269</f>
        <v>0</v>
      </c>
      <c r="AC301" s="74">
        <f>[3]Calculations!AB269</f>
        <v>0</v>
      </c>
      <c r="AD301" s="74">
        <f>[3]Calculations!AN269</f>
        <v>0</v>
      </c>
      <c r="AE301" s="74">
        <f>[3]Calculations!AC269</f>
        <v>0</v>
      </c>
      <c r="AF301" s="74">
        <f>[3]Calculations!AO269</f>
        <v>0</v>
      </c>
      <c r="AG301" s="74">
        <f>[3]Calculations!AD269</f>
        <v>0</v>
      </c>
      <c r="AH301" s="74">
        <f>[3]Calculations!AP269</f>
        <v>0</v>
      </c>
      <c r="AI301" s="74">
        <f>[3]Calculations!AE269</f>
        <v>0</v>
      </c>
      <c r="AJ301" s="74">
        <f>[3]Calculations!AQ269</f>
        <v>0</v>
      </c>
      <c r="AK301" s="74">
        <f>[3]Calculations!AF269</f>
        <v>0</v>
      </c>
      <c r="AL301" s="74">
        <f>[3]Calculations!AR269</f>
        <v>0</v>
      </c>
      <c r="AM301" s="74">
        <f>[3]Calculations!AG269</f>
        <v>0</v>
      </c>
      <c r="AN301" s="74">
        <f>[3]Calculations!AS269</f>
        <v>0</v>
      </c>
      <c r="AO301" s="74">
        <f>[3]Calculations!AH269</f>
        <v>0</v>
      </c>
      <c r="AP301" s="74">
        <f>[3]Calculations!AT269</f>
        <v>0</v>
      </c>
      <c r="AQ301" s="74">
        <f>[3]Calculations!AI269</f>
        <v>4.4283240000899997E-2</v>
      </c>
      <c r="AR301" s="74">
        <f>[3]Calculations!AU269</f>
        <v>100.00009032974128</v>
      </c>
      <c r="AS301" s="74">
        <f>[3]Calculations!AJ269</f>
        <v>0</v>
      </c>
      <c r="AT301" s="74">
        <f>[3]Calculations!AV269</f>
        <v>0</v>
      </c>
      <c r="AU301" s="74">
        <f>[3]Calculations!AK269</f>
        <v>0</v>
      </c>
      <c r="AV301" s="74">
        <f>[3]Calculations!AW269</f>
        <v>0</v>
      </c>
      <c r="AW301" s="90"/>
      <c r="AX301" s="90"/>
      <c r="AY301" s="91" t="str">
        <f>[3]Calculations!D269</f>
        <v>Land Supply 2018</v>
      </c>
    </row>
    <row r="302" spans="2:51" x14ac:dyDescent="0.25">
      <c r="B302" s="32" t="str">
        <f>[3]Calculations!A270</f>
        <v>HLA3255</v>
      </c>
      <c r="C302" s="30" t="str">
        <f>[3]Calculations!B270</f>
        <v>Unknown</v>
      </c>
      <c r="D302" s="30" t="str">
        <f>[3]Calculations!C270</f>
        <v>Residential</v>
      </c>
      <c r="E302" s="38">
        <f>[3]Calculations!E270</f>
        <v>3.9099099999999998E-2</v>
      </c>
      <c r="F302" s="38">
        <f>[3]Calculations!I270</f>
        <v>3.9099099999999998E-2</v>
      </c>
      <c r="G302" s="38">
        <f>[3]Calculations!M270</f>
        <v>100</v>
      </c>
      <c r="H302" s="38">
        <f>[3]Calculations!H270</f>
        <v>0</v>
      </c>
      <c r="I302" s="38">
        <f>[3]Calculations!L270</f>
        <v>0</v>
      </c>
      <c r="J302" s="38">
        <f>[3]Calculations!G270</f>
        <v>0</v>
      </c>
      <c r="K302" s="38">
        <f>[3]Calculations!K270</f>
        <v>0</v>
      </c>
      <c r="L302" s="38">
        <f>[3]Calculations!F270</f>
        <v>0</v>
      </c>
      <c r="M302" s="38">
        <f>[3]Calculations!J270</f>
        <v>0</v>
      </c>
      <c r="N302" s="38">
        <f>[3]Calculations!V270</f>
        <v>0</v>
      </c>
      <c r="O302" s="38">
        <f>[3]Calculations!W270</f>
        <v>0</v>
      </c>
      <c r="P302" s="38">
        <f>[3]Calculations!O270</f>
        <v>3.2791886103370003E-4</v>
      </c>
      <c r="Q302" s="38">
        <f>[3]Calculations!S270</f>
        <v>0.83868646857267837</v>
      </c>
      <c r="R302" s="38">
        <f>[3]Calculations!Q270</f>
        <v>2.0890999966700001E-5</v>
      </c>
      <c r="S302" s="38">
        <f>[3]Calculations!T270</f>
        <v>5.3430897301216654E-2</v>
      </c>
      <c r="T302" s="38">
        <f>[3]Calculations!R270</f>
        <v>0</v>
      </c>
      <c r="U302" s="38">
        <f>[3]Calculations!U270</f>
        <v>0</v>
      </c>
      <c r="V302" s="38" t="str">
        <f>[3]Calculations!X270</f>
        <v>Not Modelled</v>
      </c>
      <c r="W302" s="38" t="str">
        <f>[3]Calculations!Y270</f>
        <v>N/A</v>
      </c>
      <c r="X302" s="38" t="s">
        <v>1056</v>
      </c>
      <c r="Y302" s="73" t="s">
        <v>105</v>
      </c>
      <c r="Z302" s="74" t="s">
        <v>1066</v>
      </c>
      <c r="AA302" s="74">
        <f>[3]Calculations!AA270</f>
        <v>0</v>
      </c>
      <c r="AB302" s="74">
        <f>[3]Calculations!AM270</f>
        <v>0</v>
      </c>
      <c r="AC302" s="74">
        <f>[3]Calculations!AB270</f>
        <v>0</v>
      </c>
      <c r="AD302" s="74">
        <f>[3]Calculations!AN270</f>
        <v>0</v>
      </c>
      <c r="AE302" s="74">
        <f>[3]Calculations!AC270</f>
        <v>0</v>
      </c>
      <c r="AF302" s="74">
        <f>[3]Calculations!AO270</f>
        <v>0</v>
      </c>
      <c r="AG302" s="74">
        <f>[3]Calculations!AD270</f>
        <v>0</v>
      </c>
      <c r="AH302" s="74">
        <f>[3]Calculations!AP270</f>
        <v>0</v>
      </c>
      <c r="AI302" s="74">
        <f>[3]Calculations!AE270</f>
        <v>0</v>
      </c>
      <c r="AJ302" s="74">
        <f>[3]Calculations!AQ270</f>
        <v>0</v>
      </c>
      <c r="AK302" s="74">
        <f>[3]Calculations!AF270</f>
        <v>0</v>
      </c>
      <c r="AL302" s="74">
        <f>[3]Calculations!AR270</f>
        <v>0</v>
      </c>
      <c r="AM302" s="74">
        <f>[3]Calculations!AG270</f>
        <v>0</v>
      </c>
      <c r="AN302" s="74">
        <f>[3]Calculations!AS270</f>
        <v>0</v>
      </c>
      <c r="AO302" s="74">
        <f>[3]Calculations!AH270</f>
        <v>0</v>
      </c>
      <c r="AP302" s="74">
        <f>[3]Calculations!AT270</f>
        <v>0</v>
      </c>
      <c r="AQ302" s="74">
        <f>[3]Calculations!AI270</f>
        <v>3.9099064999800003E-2</v>
      </c>
      <c r="AR302" s="74">
        <f>[3]Calculations!AU270</f>
        <v>99.999910483361518</v>
      </c>
      <c r="AS302" s="74">
        <f>[3]Calculations!AJ270</f>
        <v>0</v>
      </c>
      <c r="AT302" s="74">
        <f>[3]Calculations!AV270</f>
        <v>0</v>
      </c>
      <c r="AU302" s="74">
        <f>[3]Calculations!AK270</f>
        <v>0</v>
      </c>
      <c r="AV302" s="74">
        <f>[3]Calculations!AW270</f>
        <v>0</v>
      </c>
      <c r="AW302" s="90"/>
      <c r="AX302" s="90"/>
      <c r="AY302" s="91" t="str">
        <f>[3]Calculations!D270</f>
        <v>Land Supply 2018</v>
      </c>
    </row>
    <row r="303" spans="2:51" ht="25" x14ac:dyDescent="0.25">
      <c r="B303" s="32" t="str">
        <f>[3]Calculations!A271</f>
        <v>HLA3256(2)</v>
      </c>
      <c r="C303" s="30" t="str">
        <f>[3]Calculations!B271</f>
        <v>Unknown</v>
      </c>
      <c r="D303" s="30" t="str">
        <f>[3]Calculations!C271</f>
        <v>Residential</v>
      </c>
      <c r="E303" s="38">
        <f>[3]Calculations!E271</f>
        <v>2.19186E-2</v>
      </c>
      <c r="F303" s="38">
        <f>[3]Calculations!I271</f>
        <v>2.19186E-2</v>
      </c>
      <c r="G303" s="38">
        <f>[3]Calculations!M271</f>
        <v>100</v>
      </c>
      <c r="H303" s="38">
        <f>[3]Calculations!H271</f>
        <v>0</v>
      </c>
      <c r="I303" s="38">
        <f>[3]Calculations!L271</f>
        <v>0</v>
      </c>
      <c r="J303" s="38">
        <f>[3]Calculations!G271</f>
        <v>0</v>
      </c>
      <c r="K303" s="38">
        <f>[3]Calculations!K271</f>
        <v>0</v>
      </c>
      <c r="L303" s="38">
        <f>[3]Calculations!F271</f>
        <v>0</v>
      </c>
      <c r="M303" s="38">
        <f>[3]Calculations!J271</f>
        <v>0</v>
      </c>
      <c r="N303" s="38">
        <f>[3]Calculations!V271</f>
        <v>0</v>
      </c>
      <c r="O303" s="38">
        <f>[3]Calculations!W271</f>
        <v>0</v>
      </c>
      <c r="P303" s="38">
        <f>[3]Calculations!O271</f>
        <v>0</v>
      </c>
      <c r="Q303" s="38">
        <f>[3]Calculations!S271</f>
        <v>0</v>
      </c>
      <c r="R303" s="38">
        <f>[3]Calculations!Q271</f>
        <v>0</v>
      </c>
      <c r="S303" s="38">
        <f>[3]Calculations!T271</f>
        <v>0</v>
      </c>
      <c r="T303" s="38">
        <f>[3]Calculations!R271</f>
        <v>0</v>
      </c>
      <c r="U303" s="38">
        <f>[3]Calculations!U271</f>
        <v>0</v>
      </c>
      <c r="V303" s="38" t="str">
        <f>[3]Calculations!X271</f>
        <v>Not Modelled</v>
      </c>
      <c r="W303" s="38" t="str">
        <f>[3]Calculations!Y271</f>
        <v>N/A</v>
      </c>
      <c r="X303" s="38" t="s">
        <v>1056</v>
      </c>
      <c r="Y303" s="73" t="s">
        <v>106</v>
      </c>
      <c r="Z303" s="74" t="s">
        <v>1090</v>
      </c>
      <c r="AA303" s="74">
        <f>[3]Calculations!AA271</f>
        <v>0</v>
      </c>
      <c r="AB303" s="74">
        <f>[3]Calculations!AM271</f>
        <v>0</v>
      </c>
      <c r="AC303" s="74">
        <f>[3]Calculations!AB271</f>
        <v>0</v>
      </c>
      <c r="AD303" s="74">
        <f>[3]Calculations!AN271</f>
        <v>0</v>
      </c>
      <c r="AE303" s="74">
        <f>[3]Calculations!AC271</f>
        <v>0</v>
      </c>
      <c r="AF303" s="74">
        <f>[3]Calculations!AO271</f>
        <v>0</v>
      </c>
      <c r="AG303" s="74">
        <f>[3]Calculations!AD271</f>
        <v>0</v>
      </c>
      <c r="AH303" s="74">
        <f>[3]Calculations!AP271</f>
        <v>0</v>
      </c>
      <c r="AI303" s="74">
        <f>[3]Calculations!AE271</f>
        <v>0</v>
      </c>
      <c r="AJ303" s="74">
        <f>[3]Calculations!AQ271</f>
        <v>0</v>
      </c>
      <c r="AK303" s="74">
        <f>[3]Calculations!AF271</f>
        <v>0</v>
      </c>
      <c r="AL303" s="74">
        <f>[3]Calculations!AR271</f>
        <v>0</v>
      </c>
      <c r="AM303" s="74">
        <f>[3]Calculations!AG271</f>
        <v>0</v>
      </c>
      <c r="AN303" s="74">
        <f>[3]Calculations!AS271</f>
        <v>0</v>
      </c>
      <c r="AO303" s="74">
        <f>[3]Calculations!AH271</f>
        <v>0</v>
      </c>
      <c r="AP303" s="74">
        <f>[3]Calculations!AT271</f>
        <v>0</v>
      </c>
      <c r="AQ303" s="74">
        <f>[3]Calculations!AI271</f>
        <v>0</v>
      </c>
      <c r="AR303" s="74">
        <f>[3]Calculations!AU271</f>
        <v>0</v>
      </c>
      <c r="AS303" s="74">
        <f>[3]Calculations!AJ271</f>
        <v>0</v>
      </c>
      <c r="AT303" s="74">
        <f>[3]Calculations!AV271</f>
        <v>0</v>
      </c>
      <c r="AU303" s="74">
        <f>[3]Calculations!AK271</f>
        <v>0</v>
      </c>
      <c r="AV303" s="74">
        <f>[3]Calculations!AW271</f>
        <v>0</v>
      </c>
      <c r="AW303" s="90"/>
      <c r="AX303" s="90"/>
      <c r="AY303" s="91" t="str">
        <f>[3]Calculations!D271</f>
        <v>Land Supply 2018</v>
      </c>
    </row>
    <row r="304" spans="2:51" x14ac:dyDescent="0.25">
      <c r="B304" s="32" t="str">
        <f>[3]Calculations!A272</f>
        <v>HLA3257</v>
      </c>
      <c r="C304" s="30" t="str">
        <f>[3]Calculations!B272</f>
        <v>Unknown</v>
      </c>
      <c r="D304" s="30" t="str">
        <f>[3]Calculations!C272</f>
        <v>Residential</v>
      </c>
      <c r="E304" s="38">
        <f>[3]Calculations!E272</f>
        <v>0.10777</v>
      </c>
      <c r="F304" s="38">
        <f>[3]Calculations!I272</f>
        <v>0.10777</v>
      </c>
      <c r="G304" s="38">
        <f>[3]Calculations!M272</f>
        <v>100</v>
      </c>
      <c r="H304" s="38">
        <f>[3]Calculations!H272</f>
        <v>0</v>
      </c>
      <c r="I304" s="38">
        <f>[3]Calculations!L272</f>
        <v>0</v>
      </c>
      <c r="J304" s="38">
        <f>[3]Calculations!G272</f>
        <v>0</v>
      </c>
      <c r="K304" s="38">
        <f>[3]Calculations!K272</f>
        <v>0</v>
      </c>
      <c r="L304" s="38">
        <f>[3]Calculations!F272</f>
        <v>0</v>
      </c>
      <c r="M304" s="38">
        <f>[3]Calculations!J272</f>
        <v>0</v>
      </c>
      <c r="N304" s="38">
        <f>[3]Calculations!V272</f>
        <v>0</v>
      </c>
      <c r="O304" s="38">
        <f>[3]Calculations!W272</f>
        <v>0</v>
      </c>
      <c r="P304" s="38">
        <f>[3]Calculations!O272</f>
        <v>2.6767807972700002E-2</v>
      </c>
      <c r="Q304" s="38">
        <f>[3]Calculations!S272</f>
        <v>24.837902916117656</v>
      </c>
      <c r="R304" s="38">
        <f>[3]Calculations!Q272</f>
        <v>0</v>
      </c>
      <c r="S304" s="38">
        <f>[3]Calculations!T272</f>
        <v>0</v>
      </c>
      <c r="T304" s="38">
        <f>[3]Calculations!R272</f>
        <v>0</v>
      </c>
      <c r="U304" s="38">
        <f>[3]Calculations!U272</f>
        <v>0</v>
      </c>
      <c r="V304" s="38" t="str">
        <f>[3]Calculations!X272</f>
        <v>Not Modelled</v>
      </c>
      <c r="W304" s="38" t="str">
        <f>[3]Calculations!Y272</f>
        <v>N/A</v>
      </c>
      <c r="X304" s="38" t="s">
        <v>1056</v>
      </c>
      <c r="Y304" s="73" t="s">
        <v>105</v>
      </c>
      <c r="Z304" s="74" t="s">
        <v>1066</v>
      </c>
      <c r="AA304" s="74">
        <f>[3]Calculations!AA272</f>
        <v>0</v>
      </c>
      <c r="AB304" s="74">
        <f>[3]Calculations!AM272</f>
        <v>0</v>
      </c>
      <c r="AC304" s="74">
        <f>[3]Calculations!AB272</f>
        <v>0</v>
      </c>
      <c r="AD304" s="74">
        <f>[3]Calculations!AN272</f>
        <v>0</v>
      </c>
      <c r="AE304" s="74">
        <f>[3]Calculations!AC272</f>
        <v>0</v>
      </c>
      <c r="AF304" s="74">
        <f>[3]Calculations!AO272</f>
        <v>0</v>
      </c>
      <c r="AG304" s="74">
        <f>[3]Calculations!AD272</f>
        <v>0</v>
      </c>
      <c r="AH304" s="74">
        <f>[3]Calculations!AP272</f>
        <v>0</v>
      </c>
      <c r="AI304" s="74">
        <f>[3]Calculations!AE272</f>
        <v>0</v>
      </c>
      <c r="AJ304" s="74">
        <f>[3]Calculations!AQ272</f>
        <v>0</v>
      </c>
      <c r="AK304" s="74">
        <f>[3]Calculations!AF272</f>
        <v>0</v>
      </c>
      <c r="AL304" s="74">
        <f>[3]Calculations!AR272</f>
        <v>0</v>
      </c>
      <c r="AM304" s="74">
        <f>[3]Calculations!AG272</f>
        <v>0</v>
      </c>
      <c r="AN304" s="74">
        <f>[3]Calculations!AS272</f>
        <v>0</v>
      </c>
      <c r="AO304" s="74">
        <f>[3]Calculations!AH272</f>
        <v>0</v>
      </c>
      <c r="AP304" s="74">
        <f>[3]Calculations!AT272</f>
        <v>0</v>
      </c>
      <c r="AQ304" s="74">
        <f>[3]Calculations!AI272</f>
        <v>0.107769979997</v>
      </c>
      <c r="AR304" s="74">
        <f>[3]Calculations!AU272</f>
        <v>99.999981439176025</v>
      </c>
      <c r="AS304" s="74">
        <f>[3]Calculations!AJ272</f>
        <v>0</v>
      </c>
      <c r="AT304" s="74">
        <f>[3]Calculations!AV272</f>
        <v>0</v>
      </c>
      <c r="AU304" s="74">
        <f>[3]Calculations!AK272</f>
        <v>0</v>
      </c>
      <c r="AV304" s="74">
        <f>[3]Calculations!AW272</f>
        <v>0</v>
      </c>
      <c r="AW304" s="90"/>
      <c r="AX304" s="90"/>
      <c r="AY304" s="91" t="str">
        <f>[3]Calculations!D272</f>
        <v>Land Supply 2018</v>
      </c>
    </row>
    <row r="305" spans="2:51" x14ac:dyDescent="0.25">
      <c r="B305" s="32" t="str">
        <f>[3]Calculations!A273</f>
        <v>HLA3258</v>
      </c>
      <c r="C305" s="30" t="str">
        <f>[3]Calculations!B273</f>
        <v>Unknown</v>
      </c>
      <c r="D305" s="30" t="str">
        <f>[3]Calculations!C273</f>
        <v>Residential</v>
      </c>
      <c r="E305" s="38">
        <f>[3]Calculations!E273</f>
        <v>0.26394000000000001</v>
      </c>
      <c r="F305" s="38">
        <f>[3]Calculations!I273</f>
        <v>0.26394000000000001</v>
      </c>
      <c r="G305" s="38">
        <f>[3]Calculations!M273</f>
        <v>100</v>
      </c>
      <c r="H305" s="38">
        <f>[3]Calculations!H273</f>
        <v>0</v>
      </c>
      <c r="I305" s="38">
        <f>[3]Calculations!L273</f>
        <v>0</v>
      </c>
      <c r="J305" s="38">
        <f>[3]Calculations!G273</f>
        <v>0</v>
      </c>
      <c r="K305" s="38">
        <f>[3]Calculations!K273</f>
        <v>0</v>
      </c>
      <c r="L305" s="38">
        <f>[3]Calculations!F273</f>
        <v>0</v>
      </c>
      <c r="M305" s="38">
        <f>[3]Calculations!J273</f>
        <v>0</v>
      </c>
      <c r="N305" s="38">
        <f>[3]Calculations!V273</f>
        <v>0</v>
      </c>
      <c r="O305" s="38">
        <f>[3]Calculations!W273</f>
        <v>0</v>
      </c>
      <c r="P305" s="38">
        <f>[3]Calculations!O273</f>
        <v>7.8613913334000002E-2</v>
      </c>
      <c r="Q305" s="38">
        <f>[3]Calculations!S273</f>
        <v>29.784766740168223</v>
      </c>
      <c r="R305" s="38">
        <f>[3]Calculations!Q273</f>
        <v>1.6015608304399999E-2</v>
      </c>
      <c r="S305" s="38">
        <f>[3]Calculations!T273</f>
        <v>6.0678973647040984</v>
      </c>
      <c r="T305" s="38">
        <f>[3]Calculations!R273</f>
        <v>0</v>
      </c>
      <c r="U305" s="38">
        <f>[3]Calculations!U273</f>
        <v>0</v>
      </c>
      <c r="V305" s="38" t="str">
        <f>[3]Calculations!X273</f>
        <v>Not Modelled</v>
      </c>
      <c r="W305" s="38" t="str">
        <f>[3]Calculations!Y273</f>
        <v>N/A</v>
      </c>
      <c r="X305" s="38" t="s">
        <v>1056</v>
      </c>
      <c r="Y305" s="73" t="s">
        <v>105</v>
      </c>
      <c r="Z305" s="74" t="s">
        <v>1066</v>
      </c>
      <c r="AA305" s="74">
        <f>[3]Calculations!AA273</f>
        <v>0</v>
      </c>
      <c r="AB305" s="74">
        <f>[3]Calculations!AM273</f>
        <v>0</v>
      </c>
      <c r="AC305" s="74">
        <f>[3]Calculations!AB273</f>
        <v>0</v>
      </c>
      <c r="AD305" s="74">
        <f>[3]Calculations!AN273</f>
        <v>0</v>
      </c>
      <c r="AE305" s="74">
        <f>[3]Calculations!AC273</f>
        <v>0</v>
      </c>
      <c r="AF305" s="74">
        <f>[3]Calculations!AO273</f>
        <v>0</v>
      </c>
      <c r="AG305" s="74">
        <f>[3]Calculations!AD273</f>
        <v>0</v>
      </c>
      <c r="AH305" s="74">
        <f>[3]Calculations!AP273</f>
        <v>0</v>
      </c>
      <c r="AI305" s="74">
        <f>[3]Calculations!AE273</f>
        <v>0</v>
      </c>
      <c r="AJ305" s="74">
        <f>[3]Calculations!AQ273</f>
        <v>0</v>
      </c>
      <c r="AK305" s="74">
        <f>[3]Calculations!AF273</f>
        <v>0</v>
      </c>
      <c r="AL305" s="74">
        <f>[3]Calculations!AR273</f>
        <v>0</v>
      </c>
      <c r="AM305" s="74">
        <f>[3]Calculations!AG273</f>
        <v>0</v>
      </c>
      <c r="AN305" s="74">
        <f>[3]Calculations!AS273</f>
        <v>0</v>
      </c>
      <c r="AO305" s="74">
        <f>[3]Calculations!AH273</f>
        <v>0</v>
      </c>
      <c r="AP305" s="74">
        <f>[3]Calculations!AT273</f>
        <v>0</v>
      </c>
      <c r="AQ305" s="74">
        <f>[3]Calculations!AI273</f>
        <v>0.263939745</v>
      </c>
      <c r="AR305" s="74">
        <f>[3]Calculations!AU273</f>
        <v>99.999903387133443</v>
      </c>
      <c r="AS305" s="74">
        <f>[3]Calculations!AJ273</f>
        <v>0</v>
      </c>
      <c r="AT305" s="74">
        <f>[3]Calculations!AV273</f>
        <v>0</v>
      </c>
      <c r="AU305" s="74">
        <f>[3]Calculations!AK273</f>
        <v>0</v>
      </c>
      <c r="AV305" s="74">
        <f>[3]Calculations!AW273</f>
        <v>0</v>
      </c>
      <c r="AW305" s="90"/>
      <c r="AX305" s="90"/>
      <c r="AY305" s="91" t="str">
        <f>[3]Calculations!D273</f>
        <v>Land Supply 2018</v>
      </c>
    </row>
    <row r="306" spans="2:51" x14ac:dyDescent="0.25">
      <c r="B306" s="32" t="str">
        <f>[3]Calculations!A274</f>
        <v>HLA3259</v>
      </c>
      <c r="C306" s="30" t="str">
        <f>[3]Calculations!B274</f>
        <v>Unknown</v>
      </c>
      <c r="D306" s="30" t="str">
        <f>[3]Calculations!C274</f>
        <v>Residential</v>
      </c>
      <c r="E306" s="38">
        <f>[3]Calculations!E274</f>
        <v>0.15879099999999999</v>
      </c>
      <c r="F306" s="38">
        <f>[3]Calculations!I274</f>
        <v>0.15879099999999999</v>
      </c>
      <c r="G306" s="38">
        <f>[3]Calculations!M274</f>
        <v>100</v>
      </c>
      <c r="H306" s="38">
        <f>[3]Calculations!H274</f>
        <v>0</v>
      </c>
      <c r="I306" s="38">
        <f>[3]Calculations!L274</f>
        <v>0</v>
      </c>
      <c r="J306" s="38">
        <f>[3]Calculations!G274</f>
        <v>0</v>
      </c>
      <c r="K306" s="38">
        <f>[3]Calculations!K274</f>
        <v>0</v>
      </c>
      <c r="L306" s="38">
        <f>[3]Calculations!F274</f>
        <v>0</v>
      </c>
      <c r="M306" s="38">
        <f>[3]Calculations!J274</f>
        <v>0</v>
      </c>
      <c r="N306" s="38">
        <f>[3]Calculations!V274</f>
        <v>0</v>
      </c>
      <c r="O306" s="38">
        <f>[3]Calculations!W274</f>
        <v>0</v>
      </c>
      <c r="P306" s="38">
        <f>[3]Calculations!O274</f>
        <v>1.78467591334E-2</v>
      </c>
      <c r="Q306" s="38">
        <f>[3]Calculations!S274</f>
        <v>11.239150287736711</v>
      </c>
      <c r="R306" s="38">
        <f>[3]Calculations!Q274</f>
        <v>0</v>
      </c>
      <c r="S306" s="38">
        <f>[3]Calculations!T274</f>
        <v>0</v>
      </c>
      <c r="T306" s="38">
        <f>[3]Calculations!R274</f>
        <v>0</v>
      </c>
      <c r="U306" s="38">
        <f>[3]Calculations!U274</f>
        <v>0</v>
      </c>
      <c r="V306" s="38" t="str">
        <f>[3]Calculations!X274</f>
        <v>Not Modelled</v>
      </c>
      <c r="W306" s="38" t="str">
        <f>[3]Calculations!Y274</f>
        <v>N/A</v>
      </c>
      <c r="X306" s="38" t="s">
        <v>1056</v>
      </c>
      <c r="Y306" s="73" t="s">
        <v>105</v>
      </c>
      <c r="Z306" s="74" t="s">
        <v>1066</v>
      </c>
      <c r="AA306" s="74">
        <f>[3]Calculations!AA274</f>
        <v>0</v>
      </c>
      <c r="AB306" s="74">
        <f>[3]Calculations!AM274</f>
        <v>0</v>
      </c>
      <c r="AC306" s="74">
        <f>[3]Calculations!AB274</f>
        <v>0</v>
      </c>
      <c r="AD306" s="74">
        <f>[3]Calculations!AN274</f>
        <v>0</v>
      </c>
      <c r="AE306" s="74">
        <f>[3]Calculations!AC274</f>
        <v>0</v>
      </c>
      <c r="AF306" s="74">
        <f>[3]Calculations!AO274</f>
        <v>0</v>
      </c>
      <c r="AG306" s="74">
        <f>[3]Calculations!AD274</f>
        <v>0</v>
      </c>
      <c r="AH306" s="74">
        <f>[3]Calculations!AP274</f>
        <v>0</v>
      </c>
      <c r="AI306" s="74">
        <f>[3]Calculations!AE274</f>
        <v>0</v>
      </c>
      <c r="AJ306" s="74">
        <f>[3]Calculations!AQ274</f>
        <v>0</v>
      </c>
      <c r="AK306" s="74">
        <f>[3]Calculations!AF274</f>
        <v>0</v>
      </c>
      <c r="AL306" s="74">
        <f>[3]Calculations!AR274</f>
        <v>0</v>
      </c>
      <c r="AM306" s="74">
        <f>[3]Calculations!AG274</f>
        <v>0</v>
      </c>
      <c r="AN306" s="74">
        <f>[3]Calculations!AS274</f>
        <v>0</v>
      </c>
      <c r="AO306" s="74">
        <f>[3]Calculations!AH274</f>
        <v>0</v>
      </c>
      <c r="AP306" s="74">
        <f>[3]Calculations!AT274</f>
        <v>0</v>
      </c>
      <c r="AQ306" s="74">
        <f>[3]Calculations!AI274</f>
        <v>0</v>
      </c>
      <c r="AR306" s="74">
        <f>[3]Calculations!AU274</f>
        <v>0</v>
      </c>
      <c r="AS306" s="74">
        <f>[3]Calculations!AJ274</f>
        <v>0</v>
      </c>
      <c r="AT306" s="74">
        <f>[3]Calculations!AV274</f>
        <v>0</v>
      </c>
      <c r="AU306" s="74">
        <f>[3]Calculations!AK274</f>
        <v>0</v>
      </c>
      <c r="AV306" s="74">
        <f>[3]Calculations!AW274</f>
        <v>0</v>
      </c>
      <c r="AW306" s="90"/>
      <c r="AX306" s="90"/>
      <c r="AY306" s="91" t="str">
        <f>[3]Calculations!D274</f>
        <v>Land Supply 2018</v>
      </c>
    </row>
    <row r="307" spans="2:51" ht="25" x14ac:dyDescent="0.25">
      <c r="B307" s="32" t="str">
        <f>[3]Calculations!A275</f>
        <v>HLA3260</v>
      </c>
      <c r="C307" s="30" t="str">
        <f>[3]Calculations!B275</f>
        <v>Unknown</v>
      </c>
      <c r="D307" s="30" t="str">
        <f>[3]Calculations!C275</f>
        <v>Residential</v>
      </c>
      <c r="E307" s="38">
        <f>[3]Calculations!E275</f>
        <v>8.6184899999999995E-2</v>
      </c>
      <c r="F307" s="38">
        <f>[3]Calculations!I275</f>
        <v>8.6184899999999995E-2</v>
      </c>
      <c r="G307" s="38">
        <f>[3]Calculations!M275</f>
        <v>100</v>
      </c>
      <c r="H307" s="38">
        <f>[3]Calculations!H275</f>
        <v>0</v>
      </c>
      <c r="I307" s="38">
        <f>[3]Calculations!L275</f>
        <v>0</v>
      </c>
      <c r="J307" s="38">
        <f>[3]Calculations!G275</f>
        <v>0</v>
      </c>
      <c r="K307" s="38">
        <f>[3]Calculations!K275</f>
        <v>0</v>
      </c>
      <c r="L307" s="38">
        <f>[3]Calculations!F275</f>
        <v>0</v>
      </c>
      <c r="M307" s="38">
        <f>[3]Calculations!J275</f>
        <v>0</v>
      </c>
      <c r="N307" s="38">
        <f>[3]Calculations!V275</f>
        <v>0</v>
      </c>
      <c r="O307" s="38">
        <f>[3]Calculations!W275</f>
        <v>0</v>
      </c>
      <c r="P307" s="38">
        <f>[3]Calculations!O275</f>
        <v>0</v>
      </c>
      <c r="Q307" s="38">
        <f>[3]Calculations!S275</f>
        <v>0</v>
      </c>
      <c r="R307" s="38">
        <f>[3]Calculations!Q275</f>
        <v>0</v>
      </c>
      <c r="S307" s="38">
        <f>[3]Calculations!T275</f>
        <v>0</v>
      </c>
      <c r="T307" s="38">
        <f>[3]Calculations!R275</f>
        <v>0</v>
      </c>
      <c r="U307" s="38">
        <f>[3]Calculations!U275</f>
        <v>0</v>
      </c>
      <c r="V307" s="38" t="str">
        <f>[3]Calculations!X275</f>
        <v>Not Modelled</v>
      </c>
      <c r="W307" s="38" t="str">
        <f>[3]Calculations!Y275</f>
        <v>N/A</v>
      </c>
      <c r="X307" s="38" t="s">
        <v>1056</v>
      </c>
      <c r="Y307" s="73" t="s">
        <v>106</v>
      </c>
      <c r="Z307" s="74" t="s">
        <v>1090</v>
      </c>
      <c r="AA307" s="74">
        <f>[3]Calculations!AA275</f>
        <v>0</v>
      </c>
      <c r="AB307" s="74">
        <f>[3]Calculations!AM275</f>
        <v>0</v>
      </c>
      <c r="AC307" s="74">
        <f>[3]Calculations!AB275</f>
        <v>0</v>
      </c>
      <c r="AD307" s="74">
        <f>[3]Calculations!AN275</f>
        <v>0</v>
      </c>
      <c r="AE307" s="74">
        <f>[3]Calculations!AC275</f>
        <v>0</v>
      </c>
      <c r="AF307" s="74">
        <f>[3]Calculations!AO275</f>
        <v>0</v>
      </c>
      <c r="AG307" s="74">
        <f>[3]Calculations!AD275</f>
        <v>0</v>
      </c>
      <c r="AH307" s="74">
        <f>[3]Calculations!AP275</f>
        <v>0</v>
      </c>
      <c r="AI307" s="74">
        <f>[3]Calculations!AE275</f>
        <v>7.1658784243200005E-2</v>
      </c>
      <c r="AJ307" s="74">
        <f>[3]Calculations!AQ275</f>
        <v>83.145405103678257</v>
      </c>
      <c r="AK307" s="74">
        <f>[3]Calculations!AF275</f>
        <v>7.9855110284799996E-2</v>
      </c>
      <c r="AL307" s="74">
        <f>[3]Calculations!AR275</f>
        <v>92.655569925590214</v>
      </c>
      <c r="AM307" s="74">
        <f>[3]Calculations!AG275</f>
        <v>0</v>
      </c>
      <c r="AN307" s="74">
        <f>[3]Calculations!AS275</f>
        <v>0</v>
      </c>
      <c r="AO307" s="74">
        <f>[3]Calculations!AH275</f>
        <v>0</v>
      </c>
      <c r="AP307" s="74">
        <f>[3]Calculations!AT275</f>
        <v>0</v>
      </c>
      <c r="AQ307" s="74">
        <f>[3]Calculations!AI275</f>
        <v>0</v>
      </c>
      <c r="AR307" s="74">
        <f>[3]Calculations!AU275</f>
        <v>0</v>
      </c>
      <c r="AS307" s="74">
        <f>[3]Calculations!AJ275</f>
        <v>0</v>
      </c>
      <c r="AT307" s="74">
        <f>[3]Calculations!AV275</f>
        <v>0</v>
      </c>
      <c r="AU307" s="74">
        <f>[3]Calculations!AK275</f>
        <v>0</v>
      </c>
      <c r="AV307" s="74">
        <f>[3]Calculations!AW275</f>
        <v>0</v>
      </c>
      <c r="AW307" s="90"/>
      <c r="AX307" s="90"/>
      <c r="AY307" s="91" t="str">
        <f>[3]Calculations!D275</f>
        <v>Land Supply 2018</v>
      </c>
    </row>
    <row r="308" spans="2:51" x14ac:dyDescent="0.25">
      <c r="B308" s="32" t="str">
        <f>[3]Calculations!A276</f>
        <v>HLA3261</v>
      </c>
      <c r="C308" s="30" t="str">
        <f>[3]Calculations!B276</f>
        <v>Unknown</v>
      </c>
      <c r="D308" s="30" t="str">
        <f>[3]Calculations!C276</f>
        <v>Residential</v>
      </c>
      <c r="E308" s="38">
        <f>[3]Calculations!E276</f>
        <v>8.0238900000000002E-2</v>
      </c>
      <c r="F308" s="38">
        <f>[3]Calculations!I276</f>
        <v>8.0238900000000002E-2</v>
      </c>
      <c r="G308" s="38">
        <f>[3]Calculations!M276</f>
        <v>100</v>
      </c>
      <c r="H308" s="38">
        <f>[3]Calculations!H276</f>
        <v>0</v>
      </c>
      <c r="I308" s="38">
        <f>[3]Calculations!L276</f>
        <v>0</v>
      </c>
      <c r="J308" s="38">
        <f>[3]Calculations!G276</f>
        <v>0</v>
      </c>
      <c r="K308" s="38">
        <f>[3]Calculations!K276</f>
        <v>0</v>
      </c>
      <c r="L308" s="38">
        <f>[3]Calculations!F276</f>
        <v>0</v>
      </c>
      <c r="M308" s="38">
        <f>[3]Calculations!J276</f>
        <v>0</v>
      </c>
      <c r="N308" s="38">
        <f>[3]Calculations!V276</f>
        <v>0</v>
      </c>
      <c r="O308" s="38">
        <f>[3]Calculations!W276</f>
        <v>0</v>
      </c>
      <c r="P308" s="38">
        <f>[3]Calculations!O276</f>
        <v>1.4952624017099999E-3</v>
      </c>
      <c r="Q308" s="38">
        <f>[3]Calculations!S276</f>
        <v>1.8635130861838833</v>
      </c>
      <c r="R308" s="38">
        <f>[3]Calculations!Q276</f>
        <v>0</v>
      </c>
      <c r="S308" s="38">
        <f>[3]Calculations!T276</f>
        <v>0</v>
      </c>
      <c r="T308" s="38">
        <f>[3]Calculations!R276</f>
        <v>0</v>
      </c>
      <c r="U308" s="38">
        <f>[3]Calculations!U276</f>
        <v>0</v>
      </c>
      <c r="V308" s="38" t="str">
        <f>[3]Calculations!X276</f>
        <v>Not Modelled</v>
      </c>
      <c r="W308" s="38" t="str">
        <f>[3]Calculations!Y276</f>
        <v>N/A</v>
      </c>
      <c r="X308" s="38" t="s">
        <v>1056</v>
      </c>
      <c r="Y308" s="73" t="s">
        <v>105</v>
      </c>
      <c r="Z308" s="74" t="s">
        <v>1066</v>
      </c>
      <c r="AA308" s="74">
        <f>[3]Calculations!AA276</f>
        <v>0</v>
      </c>
      <c r="AB308" s="74">
        <f>[3]Calculations!AM276</f>
        <v>0</v>
      </c>
      <c r="AC308" s="74">
        <f>[3]Calculations!AB276</f>
        <v>0</v>
      </c>
      <c r="AD308" s="74">
        <f>[3]Calculations!AN276</f>
        <v>0</v>
      </c>
      <c r="AE308" s="74">
        <f>[3]Calculations!AC276</f>
        <v>0</v>
      </c>
      <c r="AF308" s="74">
        <f>[3]Calculations!AO276</f>
        <v>0</v>
      </c>
      <c r="AG308" s="74">
        <f>[3]Calculations!AD276</f>
        <v>0</v>
      </c>
      <c r="AH308" s="74">
        <f>[3]Calculations!AP276</f>
        <v>0</v>
      </c>
      <c r="AI308" s="74">
        <f>[3]Calculations!AE276</f>
        <v>7.9422277709700007E-2</v>
      </c>
      <c r="AJ308" s="74">
        <f>[3]Calculations!AQ276</f>
        <v>98.982261359141262</v>
      </c>
      <c r="AK308" s="74">
        <f>[3]Calculations!AF276</f>
        <v>8.0232690211999996E-2</v>
      </c>
      <c r="AL308" s="74">
        <f>[3]Calculations!AR276</f>
        <v>99.992260875959161</v>
      </c>
      <c r="AM308" s="74">
        <f>[3]Calculations!AG276</f>
        <v>0</v>
      </c>
      <c r="AN308" s="74">
        <f>[3]Calculations!AS276</f>
        <v>0</v>
      </c>
      <c r="AO308" s="74">
        <f>[3]Calculations!AH276</f>
        <v>0</v>
      </c>
      <c r="AP308" s="74">
        <f>[3]Calculations!AT276</f>
        <v>0</v>
      </c>
      <c r="AQ308" s="74">
        <f>[3]Calculations!AI276</f>
        <v>0</v>
      </c>
      <c r="AR308" s="74">
        <f>[3]Calculations!AU276</f>
        <v>0</v>
      </c>
      <c r="AS308" s="74">
        <f>[3]Calculations!AJ276</f>
        <v>0</v>
      </c>
      <c r="AT308" s="74">
        <f>[3]Calculations!AV276</f>
        <v>0</v>
      </c>
      <c r="AU308" s="74">
        <f>[3]Calculations!AK276</f>
        <v>0</v>
      </c>
      <c r="AV308" s="74">
        <f>[3]Calculations!AW276</f>
        <v>0</v>
      </c>
      <c r="AW308" s="90"/>
      <c r="AX308" s="90"/>
      <c r="AY308" s="91" t="str">
        <f>[3]Calculations!D276</f>
        <v>Land Supply 2018</v>
      </c>
    </row>
    <row r="309" spans="2:51" ht="25" x14ac:dyDescent="0.25">
      <c r="B309" s="32" t="str">
        <f>[3]Calculations!A277</f>
        <v>HLA3262</v>
      </c>
      <c r="C309" s="30" t="str">
        <f>[3]Calculations!B277</f>
        <v>Unknown</v>
      </c>
      <c r="D309" s="30" t="str">
        <f>[3]Calculations!C277</f>
        <v>Residential</v>
      </c>
      <c r="E309" s="38">
        <f>[3]Calculations!E277</f>
        <v>3.2074900000000003E-2</v>
      </c>
      <c r="F309" s="38">
        <f>[3]Calculations!I277</f>
        <v>3.2074900000000003E-2</v>
      </c>
      <c r="G309" s="38">
        <f>[3]Calculations!M277</f>
        <v>100</v>
      </c>
      <c r="H309" s="38">
        <f>[3]Calculations!H277</f>
        <v>0</v>
      </c>
      <c r="I309" s="38">
        <f>[3]Calculations!L277</f>
        <v>0</v>
      </c>
      <c r="J309" s="38">
        <f>[3]Calculations!G277</f>
        <v>0</v>
      </c>
      <c r="K309" s="38">
        <f>[3]Calculations!K277</f>
        <v>0</v>
      </c>
      <c r="L309" s="38">
        <f>[3]Calculations!F277</f>
        <v>0</v>
      </c>
      <c r="M309" s="38">
        <f>[3]Calculations!J277</f>
        <v>0</v>
      </c>
      <c r="N309" s="38">
        <f>[3]Calculations!V277</f>
        <v>0</v>
      </c>
      <c r="O309" s="38">
        <f>[3]Calculations!W277</f>
        <v>0</v>
      </c>
      <c r="P309" s="38">
        <f>[3]Calculations!O277</f>
        <v>0</v>
      </c>
      <c r="Q309" s="38">
        <f>[3]Calculations!S277</f>
        <v>0</v>
      </c>
      <c r="R309" s="38">
        <f>[3]Calculations!Q277</f>
        <v>0</v>
      </c>
      <c r="S309" s="38">
        <f>[3]Calculations!T277</f>
        <v>0</v>
      </c>
      <c r="T309" s="38">
        <f>[3]Calculations!R277</f>
        <v>0</v>
      </c>
      <c r="U309" s="38">
        <f>[3]Calculations!U277</f>
        <v>0</v>
      </c>
      <c r="V309" s="38" t="str">
        <f>[3]Calculations!X277</f>
        <v>Not Modelled</v>
      </c>
      <c r="W309" s="38" t="str">
        <f>[3]Calculations!Y277</f>
        <v>N/A</v>
      </c>
      <c r="X309" s="38" t="s">
        <v>1056</v>
      </c>
      <c r="Y309" s="73" t="s">
        <v>106</v>
      </c>
      <c r="Z309" s="74" t="s">
        <v>1090</v>
      </c>
      <c r="AA309" s="74">
        <f>[3]Calculations!AA277</f>
        <v>0</v>
      </c>
      <c r="AB309" s="74">
        <f>[3]Calculations!AM277</f>
        <v>0</v>
      </c>
      <c r="AC309" s="74">
        <f>[3]Calculations!AB277</f>
        <v>0</v>
      </c>
      <c r="AD309" s="74">
        <f>[3]Calculations!AN277</f>
        <v>0</v>
      </c>
      <c r="AE309" s="74">
        <f>[3]Calculations!AC277</f>
        <v>0</v>
      </c>
      <c r="AF309" s="74">
        <f>[3]Calculations!AO277</f>
        <v>0</v>
      </c>
      <c r="AG309" s="74">
        <f>[3]Calculations!AD277</f>
        <v>0</v>
      </c>
      <c r="AH309" s="74">
        <f>[3]Calculations!AP277</f>
        <v>0</v>
      </c>
      <c r="AI309" s="74">
        <f>[3]Calculations!AE277</f>
        <v>0</v>
      </c>
      <c r="AJ309" s="74">
        <f>[3]Calculations!AQ277</f>
        <v>0</v>
      </c>
      <c r="AK309" s="74">
        <f>[3]Calculations!AF277</f>
        <v>0</v>
      </c>
      <c r="AL309" s="74">
        <f>[3]Calculations!AR277</f>
        <v>0</v>
      </c>
      <c r="AM309" s="74">
        <f>[3]Calculations!AG277</f>
        <v>0</v>
      </c>
      <c r="AN309" s="74">
        <f>[3]Calculations!AS277</f>
        <v>0</v>
      </c>
      <c r="AO309" s="74">
        <f>[3]Calculations!AH277</f>
        <v>0</v>
      </c>
      <c r="AP309" s="74">
        <f>[3]Calculations!AT277</f>
        <v>0</v>
      </c>
      <c r="AQ309" s="74">
        <f>[3]Calculations!AI277</f>
        <v>3.2074899999599997E-2</v>
      </c>
      <c r="AR309" s="74">
        <f>[3]Calculations!AU277</f>
        <v>99.999999998752898</v>
      </c>
      <c r="AS309" s="74">
        <f>[3]Calculations!AJ277</f>
        <v>0</v>
      </c>
      <c r="AT309" s="74">
        <f>[3]Calculations!AV277</f>
        <v>0</v>
      </c>
      <c r="AU309" s="74">
        <f>[3]Calculations!AK277</f>
        <v>0</v>
      </c>
      <c r="AV309" s="74">
        <f>[3]Calculations!AW277</f>
        <v>0</v>
      </c>
      <c r="AW309" s="90"/>
      <c r="AX309" s="90"/>
      <c r="AY309" s="91" t="str">
        <f>[3]Calculations!D277</f>
        <v>Land Supply 2018</v>
      </c>
    </row>
    <row r="310" spans="2:51" x14ac:dyDescent="0.25">
      <c r="B310" s="32" t="str">
        <f>[3]Calculations!A278</f>
        <v>HLA3263</v>
      </c>
      <c r="C310" s="30" t="str">
        <f>[3]Calculations!B278</f>
        <v>Unknown</v>
      </c>
      <c r="D310" s="30" t="str">
        <f>[3]Calculations!C278</f>
        <v>Residential</v>
      </c>
      <c r="E310" s="38">
        <f>[3]Calculations!E278</f>
        <v>4.26274</v>
      </c>
      <c r="F310" s="38">
        <f>[3]Calculations!I278</f>
        <v>4.26274</v>
      </c>
      <c r="G310" s="38">
        <f>[3]Calculations!M278</f>
        <v>100</v>
      </c>
      <c r="H310" s="38">
        <f>[3]Calculations!H278</f>
        <v>0</v>
      </c>
      <c r="I310" s="38">
        <f>[3]Calculations!L278</f>
        <v>0</v>
      </c>
      <c r="J310" s="38">
        <f>[3]Calculations!G278</f>
        <v>0</v>
      </c>
      <c r="K310" s="38">
        <f>[3]Calculations!K278</f>
        <v>0</v>
      </c>
      <c r="L310" s="38">
        <f>[3]Calculations!F278</f>
        <v>0</v>
      </c>
      <c r="M310" s="38">
        <f>[3]Calculations!J278</f>
        <v>0</v>
      </c>
      <c r="N310" s="38">
        <f>[3]Calculations!V278</f>
        <v>0</v>
      </c>
      <c r="O310" s="38">
        <f>[3]Calculations!W278</f>
        <v>0</v>
      </c>
      <c r="P310" s="38">
        <f>[3]Calculations!O278</f>
        <v>0.34763164869349999</v>
      </c>
      <c r="Q310" s="38">
        <f>[3]Calculations!S278</f>
        <v>8.1551220269943734</v>
      </c>
      <c r="R310" s="38">
        <f>[3]Calculations!Q278</f>
        <v>0.1098869337185</v>
      </c>
      <c r="S310" s="38">
        <f>[3]Calculations!T278</f>
        <v>2.5778474342441715</v>
      </c>
      <c r="T310" s="38">
        <f>[3]Calculations!R278</f>
        <v>6.7185910391600004E-2</v>
      </c>
      <c r="U310" s="38">
        <f>[3]Calculations!U278</f>
        <v>1.5761202980148918</v>
      </c>
      <c r="V310" s="38" t="str">
        <f>[3]Calculations!X278</f>
        <v>Not Modelled</v>
      </c>
      <c r="W310" s="38" t="str">
        <f>[3]Calculations!Y278</f>
        <v>N/A</v>
      </c>
      <c r="X310" s="38" t="s">
        <v>1056</v>
      </c>
      <c r="Y310" s="73" t="s">
        <v>105</v>
      </c>
      <c r="Z310" s="74" t="s">
        <v>1066</v>
      </c>
      <c r="AA310" s="74">
        <f>[3]Calculations!AA278</f>
        <v>0</v>
      </c>
      <c r="AB310" s="74">
        <f>[3]Calculations!AM278</f>
        <v>0</v>
      </c>
      <c r="AC310" s="74">
        <f>[3]Calculations!AB278</f>
        <v>0</v>
      </c>
      <c r="AD310" s="74">
        <f>[3]Calculations!AN278</f>
        <v>0</v>
      </c>
      <c r="AE310" s="74">
        <f>[3]Calculations!AC278</f>
        <v>0</v>
      </c>
      <c r="AF310" s="74">
        <f>[3]Calculations!AO278</f>
        <v>0</v>
      </c>
      <c r="AG310" s="74">
        <f>[3]Calculations!AD278</f>
        <v>0</v>
      </c>
      <c r="AH310" s="74">
        <f>[3]Calculations!AP278</f>
        <v>0</v>
      </c>
      <c r="AI310" s="74">
        <f>[3]Calculations!AE278</f>
        <v>2.1208334582199999</v>
      </c>
      <c r="AJ310" s="74">
        <f>[3]Calculations!AQ278</f>
        <v>49.752822321323841</v>
      </c>
      <c r="AK310" s="74">
        <f>[3]Calculations!AF278</f>
        <v>4.2506675434699996</v>
      </c>
      <c r="AL310" s="74">
        <f>[3]Calculations!AR278</f>
        <v>99.716791159442039</v>
      </c>
      <c r="AM310" s="74">
        <f>[3]Calculations!AG278</f>
        <v>7.3013180219700005E-2</v>
      </c>
      <c r="AN310" s="74">
        <f>[3]Calculations!AS278</f>
        <v>1.7128227435804202</v>
      </c>
      <c r="AO310" s="74">
        <f>[3]Calculations!AH278</f>
        <v>0.810021340102</v>
      </c>
      <c r="AP310" s="74">
        <f>[3]Calculations!AT278</f>
        <v>19.002363271088548</v>
      </c>
      <c r="AQ310" s="74">
        <f>[3]Calculations!AI278</f>
        <v>3.4527178417000002</v>
      </c>
      <c r="AR310" s="74">
        <f>[3]Calculations!AU278</f>
        <v>80.997617534731191</v>
      </c>
      <c r="AS310" s="74">
        <f>[3]Calculations!AJ278</f>
        <v>0</v>
      </c>
      <c r="AT310" s="74">
        <f>[3]Calculations!AV278</f>
        <v>0</v>
      </c>
      <c r="AU310" s="74">
        <f>[3]Calculations!AK278</f>
        <v>0</v>
      </c>
      <c r="AV310" s="74">
        <f>[3]Calculations!AW278</f>
        <v>0</v>
      </c>
      <c r="AW310" s="90"/>
      <c r="AX310" s="90"/>
      <c r="AY310" s="91" t="str">
        <f>[3]Calculations!D278</f>
        <v>Land Supply 2018</v>
      </c>
    </row>
    <row r="311" spans="2:51" ht="25" x14ac:dyDescent="0.25">
      <c r="B311" s="32" t="str">
        <f>[3]Calculations!A279</f>
        <v>HLA3263.1</v>
      </c>
      <c r="C311" s="30" t="str">
        <f>[3]Calculations!B279</f>
        <v>Unknown</v>
      </c>
      <c r="D311" s="30" t="str">
        <f>[3]Calculations!C279</f>
        <v>Residential</v>
      </c>
      <c r="E311" s="38">
        <f>[3]Calculations!E279</f>
        <v>38.350700000000003</v>
      </c>
      <c r="F311" s="38">
        <f>[3]Calculations!I279</f>
        <v>36.774355303980002</v>
      </c>
      <c r="G311" s="38">
        <f>[3]Calculations!M279</f>
        <v>95.889658608526048</v>
      </c>
      <c r="H311" s="38">
        <f>[3]Calculations!H279</f>
        <v>0</v>
      </c>
      <c r="I311" s="38">
        <f>[3]Calculations!L279</f>
        <v>0</v>
      </c>
      <c r="J311" s="38">
        <f>[3]Calculations!G279</f>
        <v>0</v>
      </c>
      <c r="K311" s="38">
        <f>[3]Calculations!K279</f>
        <v>0</v>
      </c>
      <c r="L311" s="38">
        <f>[3]Calculations!F279</f>
        <v>1.57634469602</v>
      </c>
      <c r="M311" s="38">
        <f>[3]Calculations!J279</f>
        <v>4.1103413914739493</v>
      </c>
      <c r="N311" s="38">
        <f>[3]Calculations!V279</f>
        <v>0</v>
      </c>
      <c r="O311" s="38">
        <f>[3]Calculations!W279</f>
        <v>0</v>
      </c>
      <c r="P311" s="38">
        <f>[3]Calculations!O279</f>
        <v>4.3872146704699997</v>
      </c>
      <c r="Q311" s="38">
        <f>[3]Calculations!S279</f>
        <v>11.439725143139498</v>
      </c>
      <c r="R311" s="38">
        <f>[3]Calculations!Q279</f>
        <v>2.27627495651</v>
      </c>
      <c r="S311" s="38">
        <f>[3]Calculations!T279</f>
        <v>5.9354195790689603</v>
      </c>
      <c r="T311" s="38">
        <f>[3]Calculations!R279</f>
        <v>1.2751932825600001</v>
      </c>
      <c r="U311" s="38">
        <f>[3]Calculations!U279</f>
        <v>3.3250847639286896</v>
      </c>
      <c r="V311" s="38" t="str">
        <f>[3]Calculations!X279</f>
        <v>Not Modelled</v>
      </c>
      <c r="W311" s="38" t="str">
        <f>[3]Calculations!Y279</f>
        <v>N/A</v>
      </c>
      <c r="X311" s="38" t="s">
        <v>1056</v>
      </c>
      <c r="Y311" s="73" t="s">
        <v>108</v>
      </c>
      <c r="Z311" s="74" t="s">
        <v>109</v>
      </c>
      <c r="AA311" s="74">
        <f>[3]Calculations!AA279</f>
        <v>0</v>
      </c>
      <c r="AB311" s="74">
        <f>[3]Calculations!AM279</f>
        <v>0</v>
      </c>
      <c r="AC311" s="74">
        <f>[3]Calculations!AB279</f>
        <v>0</v>
      </c>
      <c r="AD311" s="74">
        <f>[3]Calculations!AN279</f>
        <v>0</v>
      </c>
      <c r="AE311" s="74">
        <f>[3]Calculations!AC279</f>
        <v>0</v>
      </c>
      <c r="AF311" s="74">
        <f>[3]Calculations!AO279</f>
        <v>0</v>
      </c>
      <c r="AG311" s="74">
        <f>[3]Calculations!AD279</f>
        <v>0</v>
      </c>
      <c r="AH311" s="74">
        <f>[3]Calculations!AP279</f>
        <v>0</v>
      </c>
      <c r="AI311" s="74">
        <f>[3]Calculations!AE279</f>
        <v>3.7965465459100001</v>
      </c>
      <c r="AJ311" s="74">
        <f>[3]Calculations!AQ279</f>
        <v>9.8995495412339274</v>
      </c>
      <c r="AK311" s="74">
        <f>[3]Calculations!AF279</f>
        <v>33.387067338199998</v>
      </c>
      <c r="AL311" s="74">
        <f>[3]Calculations!AR279</f>
        <v>87.057256681625091</v>
      </c>
      <c r="AM311" s="74">
        <f>[3]Calculations!AG279</f>
        <v>1.2258915851700001</v>
      </c>
      <c r="AN311" s="74">
        <f>[3]Calculations!AS279</f>
        <v>3.196529881253797</v>
      </c>
      <c r="AO311" s="74">
        <f>[3]Calculations!AH279</f>
        <v>19.2458789895</v>
      </c>
      <c r="AP311" s="74">
        <f>[3]Calculations!AT279</f>
        <v>50.183905351140915</v>
      </c>
      <c r="AQ311" s="74">
        <f>[3]Calculations!AI279</f>
        <v>17.119382911799999</v>
      </c>
      <c r="AR311" s="74">
        <f>[3]Calculations!AU279</f>
        <v>44.639036345620802</v>
      </c>
      <c r="AS311" s="74">
        <f>[3]Calculations!AJ279</f>
        <v>0</v>
      </c>
      <c r="AT311" s="74">
        <f>[3]Calculations!AV279</f>
        <v>0</v>
      </c>
      <c r="AU311" s="74">
        <f>[3]Calculations!AK279</f>
        <v>0</v>
      </c>
      <c r="AV311" s="74">
        <f>[3]Calculations!AW279</f>
        <v>0</v>
      </c>
      <c r="AW311" s="90"/>
      <c r="AX311" s="90"/>
      <c r="AY311" s="91" t="str">
        <f>[3]Calculations!D279</f>
        <v>Land Supply 2018</v>
      </c>
    </row>
    <row r="312" spans="2:51" ht="25" x14ac:dyDescent="0.25">
      <c r="B312" s="32" t="str">
        <f>[3]Calculations!A280</f>
        <v>HLA3264</v>
      </c>
      <c r="C312" s="30" t="str">
        <f>[3]Calculations!B280</f>
        <v>Unknown</v>
      </c>
      <c r="D312" s="30" t="str">
        <f>[3]Calculations!C280</f>
        <v>Residential</v>
      </c>
      <c r="E312" s="38">
        <f>[3]Calculations!E280</f>
        <v>3.8299399999999997E-2</v>
      </c>
      <c r="F312" s="38">
        <f>[3]Calculations!I280</f>
        <v>3.8299399999999997E-2</v>
      </c>
      <c r="G312" s="38">
        <f>[3]Calculations!M280</f>
        <v>100</v>
      </c>
      <c r="H312" s="38">
        <f>[3]Calculations!H280</f>
        <v>0</v>
      </c>
      <c r="I312" s="38">
        <f>[3]Calculations!L280</f>
        <v>0</v>
      </c>
      <c r="J312" s="38">
        <f>[3]Calculations!G280</f>
        <v>0</v>
      </c>
      <c r="K312" s="38">
        <f>[3]Calculations!K280</f>
        <v>0</v>
      </c>
      <c r="L312" s="38">
        <f>[3]Calculations!F280</f>
        <v>0</v>
      </c>
      <c r="M312" s="38">
        <f>[3]Calculations!J280</f>
        <v>0</v>
      </c>
      <c r="N312" s="38">
        <f>[3]Calculations!V280</f>
        <v>0</v>
      </c>
      <c r="O312" s="38">
        <f>[3]Calculations!W280</f>
        <v>0</v>
      </c>
      <c r="P312" s="38">
        <f>[3]Calculations!O280</f>
        <v>0</v>
      </c>
      <c r="Q312" s="38">
        <f>[3]Calculations!S280</f>
        <v>0</v>
      </c>
      <c r="R312" s="38">
        <f>[3]Calculations!Q280</f>
        <v>0</v>
      </c>
      <c r="S312" s="38">
        <f>[3]Calculations!T280</f>
        <v>0</v>
      </c>
      <c r="T312" s="38">
        <f>[3]Calculations!R280</f>
        <v>0</v>
      </c>
      <c r="U312" s="38">
        <f>[3]Calculations!U280</f>
        <v>0</v>
      </c>
      <c r="V312" s="38" t="str">
        <f>[3]Calculations!X280</f>
        <v>Not Modelled</v>
      </c>
      <c r="W312" s="38" t="str">
        <f>[3]Calculations!Y280</f>
        <v>N/A</v>
      </c>
      <c r="X312" s="38" t="s">
        <v>1056</v>
      </c>
      <c r="Y312" s="73" t="s">
        <v>106</v>
      </c>
      <c r="Z312" s="74" t="s">
        <v>1090</v>
      </c>
      <c r="AA312" s="74">
        <f>[3]Calculations!AA280</f>
        <v>0</v>
      </c>
      <c r="AB312" s="74">
        <f>[3]Calculations!AM280</f>
        <v>0</v>
      </c>
      <c r="AC312" s="74">
        <f>[3]Calculations!AB280</f>
        <v>0</v>
      </c>
      <c r="AD312" s="74">
        <f>[3]Calculations!AN280</f>
        <v>0</v>
      </c>
      <c r="AE312" s="74">
        <f>[3]Calculations!AC280</f>
        <v>0</v>
      </c>
      <c r="AF312" s="74">
        <f>[3]Calculations!AO280</f>
        <v>0</v>
      </c>
      <c r="AG312" s="74">
        <f>[3]Calculations!AD280</f>
        <v>0</v>
      </c>
      <c r="AH312" s="74">
        <f>[3]Calculations!AP280</f>
        <v>0</v>
      </c>
      <c r="AI312" s="74">
        <f>[3]Calculations!AE280</f>
        <v>0</v>
      </c>
      <c r="AJ312" s="74">
        <f>[3]Calculations!AQ280</f>
        <v>0</v>
      </c>
      <c r="AK312" s="74">
        <f>[3]Calculations!AF280</f>
        <v>0</v>
      </c>
      <c r="AL312" s="74">
        <f>[3]Calculations!AR280</f>
        <v>0</v>
      </c>
      <c r="AM312" s="74">
        <f>[3]Calculations!AG280</f>
        <v>0</v>
      </c>
      <c r="AN312" s="74">
        <f>[3]Calculations!AS280</f>
        <v>0</v>
      </c>
      <c r="AO312" s="74">
        <f>[3]Calculations!AH280</f>
        <v>0</v>
      </c>
      <c r="AP312" s="74">
        <f>[3]Calculations!AT280</f>
        <v>0</v>
      </c>
      <c r="AQ312" s="74">
        <f>[3]Calculations!AI280</f>
        <v>3.8299414998599998E-2</v>
      </c>
      <c r="AR312" s="74">
        <f>[3]Calculations!AU280</f>
        <v>100.00003916144902</v>
      </c>
      <c r="AS312" s="74">
        <f>[3]Calculations!AJ280</f>
        <v>0</v>
      </c>
      <c r="AT312" s="74">
        <f>[3]Calculations!AV280</f>
        <v>0</v>
      </c>
      <c r="AU312" s="74">
        <f>[3]Calculations!AK280</f>
        <v>0</v>
      </c>
      <c r="AV312" s="74">
        <f>[3]Calculations!AW280</f>
        <v>0</v>
      </c>
      <c r="AW312" s="90"/>
      <c r="AX312" s="90"/>
      <c r="AY312" s="91" t="str">
        <f>[3]Calculations!D280</f>
        <v>Land Supply 2018</v>
      </c>
    </row>
    <row r="313" spans="2:51" ht="25" x14ac:dyDescent="0.25">
      <c r="B313" s="32" t="str">
        <f>[3]Calculations!A281</f>
        <v>HLA3265</v>
      </c>
      <c r="C313" s="30" t="str">
        <f>[3]Calculations!B281</f>
        <v>Unknown</v>
      </c>
      <c r="D313" s="30" t="str">
        <f>[3]Calculations!C281</f>
        <v>Residential</v>
      </c>
      <c r="E313" s="38">
        <f>[3]Calculations!E281</f>
        <v>4.9998800000000003E-2</v>
      </c>
      <c r="F313" s="38">
        <f>[3]Calculations!I281</f>
        <v>4.9998800000000003E-2</v>
      </c>
      <c r="G313" s="38">
        <f>[3]Calculations!M281</f>
        <v>100</v>
      </c>
      <c r="H313" s="38">
        <f>[3]Calculations!H281</f>
        <v>0</v>
      </c>
      <c r="I313" s="38">
        <f>[3]Calculations!L281</f>
        <v>0</v>
      </c>
      <c r="J313" s="38">
        <f>[3]Calculations!G281</f>
        <v>0</v>
      </c>
      <c r="K313" s="38">
        <f>[3]Calculations!K281</f>
        <v>0</v>
      </c>
      <c r="L313" s="38">
        <f>[3]Calculations!F281</f>
        <v>0</v>
      </c>
      <c r="M313" s="38">
        <f>[3]Calculations!J281</f>
        <v>0</v>
      </c>
      <c r="N313" s="38">
        <f>[3]Calculations!V281</f>
        <v>0</v>
      </c>
      <c r="O313" s="38">
        <f>[3]Calculations!W281</f>
        <v>0</v>
      </c>
      <c r="P313" s="38">
        <f>[3]Calculations!O281</f>
        <v>0</v>
      </c>
      <c r="Q313" s="38">
        <f>[3]Calculations!S281</f>
        <v>0</v>
      </c>
      <c r="R313" s="38">
        <f>[3]Calculations!Q281</f>
        <v>0</v>
      </c>
      <c r="S313" s="38">
        <f>[3]Calculations!T281</f>
        <v>0</v>
      </c>
      <c r="T313" s="38">
        <f>[3]Calculations!R281</f>
        <v>0</v>
      </c>
      <c r="U313" s="38">
        <f>[3]Calculations!U281</f>
        <v>0</v>
      </c>
      <c r="V313" s="38" t="str">
        <f>[3]Calculations!X281</f>
        <v>Not Modelled</v>
      </c>
      <c r="W313" s="38" t="str">
        <f>[3]Calculations!Y281</f>
        <v>N/A</v>
      </c>
      <c r="X313" s="38" t="s">
        <v>1056</v>
      </c>
      <c r="Y313" s="73" t="s">
        <v>106</v>
      </c>
      <c r="Z313" s="74" t="s">
        <v>1090</v>
      </c>
      <c r="AA313" s="74">
        <f>[3]Calculations!AA281</f>
        <v>0</v>
      </c>
      <c r="AB313" s="74">
        <f>[3]Calculations!AM281</f>
        <v>0</v>
      </c>
      <c r="AC313" s="74">
        <f>[3]Calculations!AB281</f>
        <v>0</v>
      </c>
      <c r="AD313" s="74">
        <f>[3]Calculations!AN281</f>
        <v>0</v>
      </c>
      <c r="AE313" s="74">
        <f>[3]Calculations!AC281</f>
        <v>0</v>
      </c>
      <c r="AF313" s="74">
        <f>[3]Calculations!AO281</f>
        <v>0</v>
      </c>
      <c r="AG313" s="74">
        <f>[3]Calculations!AD281</f>
        <v>0</v>
      </c>
      <c r="AH313" s="74">
        <f>[3]Calculations!AP281</f>
        <v>0</v>
      </c>
      <c r="AI313" s="74">
        <f>[3]Calculations!AE281</f>
        <v>0</v>
      </c>
      <c r="AJ313" s="74">
        <f>[3]Calculations!AQ281</f>
        <v>0</v>
      </c>
      <c r="AK313" s="74">
        <f>[3]Calculations!AF281</f>
        <v>0</v>
      </c>
      <c r="AL313" s="74">
        <f>[3]Calculations!AR281</f>
        <v>0</v>
      </c>
      <c r="AM313" s="74">
        <f>[3]Calculations!AG281</f>
        <v>0</v>
      </c>
      <c r="AN313" s="74">
        <f>[3]Calculations!AS281</f>
        <v>0</v>
      </c>
      <c r="AO313" s="74">
        <f>[3]Calculations!AH281</f>
        <v>0</v>
      </c>
      <c r="AP313" s="74">
        <f>[3]Calculations!AT281</f>
        <v>0</v>
      </c>
      <c r="AQ313" s="74">
        <f>[3]Calculations!AI281</f>
        <v>4.99987599997E-2</v>
      </c>
      <c r="AR313" s="74">
        <f>[3]Calculations!AU281</f>
        <v>99.999919997479935</v>
      </c>
      <c r="AS313" s="74">
        <f>[3]Calculations!AJ281</f>
        <v>0</v>
      </c>
      <c r="AT313" s="74">
        <f>[3]Calculations!AV281</f>
        <v>0</v>
      </c>
      <c r="AU313" s="74">
        <f>[3]Calculations!AK281</f>
        <v>0</v>
      </c>
      <c r="AV313" s="74">
        <f>[3]Calculations!AW281</f>
        <v>0</v>
      </c>
      <c r="AW313" s="90"/>
      <c r="AX313" s="90"/>
      <c r="AY313" s="91" t="str">
        <f>[3]Calculations!D281</f>
        <v>Land Supply 2018</v>
      </c>
    </row>
    <row r="314" spans="2:51" ht="25" x14ac:dyDescent="0.25">
      <c r="B314" s="32" t="str">
        <f>[3]Calculations!A282</f>
        <v>HLA3267</v>
      </c>
      <c r="C314" s="30" t="str">
        <f>[3]Calculations!B282</f>
        <v>Unknown</v>
      </c>
      <c r="D314" s="30" t="str">
        <f>[3]Calculations!C282</f>
        <v>Residential</v>
      </c>
      <c r="E314" s="38">
        <f>[3]Calculations!E282</f>
        <v>0.11344700000000001</v>
      </c>
      <c r="F314" s="38">
        <f>[3]Calculations!I282</f>
        <v>0.11344700000000001</v>
      </c>
      <c r="G314" s="38">
        <f>[3]Calculations!M282</f>
        <v>100</v>
      </c>
      <c r="H314" s="38">
        <f>[3]Calculations!H282</f>
        <v>0</v>
      </c>
      <c r="I314" s="38">
        <f>[3]Calculations!L282</f>
        <v>0</v>
      </c>
      <c r="J314" s="38">
        <f>[3]Calculations!G282</f>
        <v>0</v>
      </c>
      <c r="K314" s="38">
        <f>[3]Calculations!K282</f>
        <v>0</v>
      </c>
      <c r="L314" s="38">
        <f>[3]Calculations!F282</f>
        <v>0</v>
      </c>
      <c r="M314" s="38">
        <f>[3]Calculations!J282</f>
        <v>0</v>
      </c>
      <c r="N314" s="38">
        <f>[3]Calculations!V282</f>
        <v>0</v>
      </c>
      <c r="O314" s="38">
        <f>[3]Calculations!W282</f>
        <v>0</v>
      </c>
      <c r="P314" s="38">
        <f>[3]Calculations!O282</f>
        <v>0</v>
      </c>
      <c r="Q314" s="38">
        <f>[3]Calculations!S282</f>
        <v>0</v>
      </c>
      <c r="R314" s="38">
        <f>[3]Calculations!Q282</f>
        <v>0</v>
      </c>
      <c r="S314" s="38">
        <f>[3]Calculations!T282</f>
        <v>0</v>
      </c>
      <c r="T314" s="38">
        <f>[3]Calculations!R282</f>
        <v>0</v>
      </c>
      <c r="U314" s="38">
        <f>[3]Calculations!U282</f>
        <v>0</v>
      </c>
      <c r="V314" s="38" t="str">
        <f>[3]Calculations!X282</f>
        <v>Not Modelled</v>
      </c>
      <c r="W314" s="38" t="str">
        <f>[3]Calculations!Y282</f>
        <v>N/A</v>
      </c>
      <c r="X314" s="38" t="s">
        <v>1056</v>
      </c>
      <c r="Y314" s="73" t="s">
        <v>106</v>
      </c>
      <c r="Z314" s="74" t="s">
        <v>1090</v>
      </c>
      <c r="AA314" s="74">
        <f>[3]Calculations!AA282</f>
        <v>0</v>
      </c>
      <c r="AB314" s="74">
        <f>[3]Calculations!AM282</f>
        <v>0</v>
      </c>
      <c r="AC314" s="74">
        <f>[3]Calculations!AB282</f>
        <v>0</v>
      </c>
      <c r="AD314" s="74">
        <f>[3]Calculations!AN282</f>
        <v>0</v>
      </c>
      <c r="AE314" s="74">
        <f>[3]Calculations!AC282</f>
        <v>0</v>
      </c>
      <c r="AF314" s="74">
        <f>[3]Calculations!AO282</f>
        <v>0</v>
      </c>
      <c r="AG314" s="74">
        <f>[3]Calculations!AD282</f>
        <v>0</v>
      </c>
      <c r="AH314" s="74">
        <f>[3]Calculations!AP282</f>
        <v>0</v>
      </c>
      <c r="AI314" s="74">
        <f>[3]Calculations!AE282</f>
        <v>0</v>
      </c>
      <c r="AJ314" s="74">
        <f>[3]Calculations!AQ282</f>
        <v>0</v>
      </c>
      <c r="AK314" s="74">
        <f>[3]Calculations!AF282</f>
        <v>0</v>
      </c>
      <c r="AL314" s="74">
        <f>[3]Calculations!AR282</f>
        <v>0</v>
      </c>
      <c r="AM314" s="74">
        <f>[3]Calculations!AG282</f>
        <v>0</v>
      </c>
      <c r="AN314" s="74">
        <f>[3]Calculations!AS282</f>
        <v>0</v>
      </c>
      <c r="AO314" s="74">
        <f>[3]Calculations!AH282</f>
        <v>0</v>
      </c>
      <c r="AP314" s="74">
        <f>[3]Calculations!AT282</f>
        <v>0</v>
      </c>
      <c r="AQ314" s="74">
        <f>[3]Calculations!AI282</f>
        <v>0.113446675001</v>
      </c>
      <c r="AR314" s="74">
        <f>[3]Calculations!AU282</f>
        <v>99.999713523495544</v>
      </c>
      <c r="AS314" s="74">
        <f>[3]Calculations!AJ282</f>
        <v>0</v>
      </c>
      <c r="AT314" s="74">
        <f>[3]Calculations!AV282</f>
        <v>0</v>
      </c>
      <c r="AU314" s="74">
        <f>[3]Calculations!AK282</f>
        <v>0</v>
      </c>
      <c r="AV314" s="74">
        <f>[3]Calculations!AW282</f>
        <v>0</v>
      </c>
      <c r="AW314" s="90"/>
      <c r="AX314" s="90"/>
      <c r="AY314" s="91" t="str">
        <f>[3]Calculations!D282</f>
        <v>Land Supply 2018</v>
      </c>
    </row>
    <row r="315" spans="2:51" ht="25" x14ac:dyDescent="0.25">
      <c r="B315" s="32" t="str">
        <f>[3]Calculations!A283</f>
        <v>HLA3268</v>
      </c>
      <c r="C315" s="30" t="str">
        <f>[3]Calculations!B283</f>
        <v>Unknown</v>
      </c>
      <c r="D315" s="30" t="str">
        <f>[3]Calculations!C283</f>
        <v>Residential</v>
      </c>
      <c r="E315" s="38">
        <f>[3]Calculations!E283</f>
        <v>6.5557599999999994E-2</v>
      </c>
      <c r="F315" s="38">
        <f>[3]Calculations!I283</f>
        <v>6.5557599999999994E-2</v>
      </c>
      <c r="G315" s="38">
        <f>[3]Calculations!M283</f>
        <v>100</v>
      </c>
      <c r="H315" s="38">
        <f>[3]Calculations!H283</f>
        <v>0</v>
      </c>
      <c r="I315" s="38">
        <f>[3]Calculations!L283</f>
        <v>0</v>
      </c>
      <c r="J315" s="38">
        <f>[3]Calculations!G283</f>
        <v>0</v>
      </c>
      <c r="K315" s="38">
        <f>[3]Calculations!K283</f>
        <v>0</v>
      </c>
      <c r="L315" s="38">
        <f>[3]Calculations!F283</f>
        <v>0</v>
      </c>
      <c r="M315" s="38">
        <f>[3]Calculations!J283</f>
        <v>0</v>
      </c>
      <c r="N315" s="38">
        <f>[3]Calculations!V283</f>
        <v>0</v>
      </c>
      <c r="O315" s="38">
        <f>[3]Calculations!W283</f>
        <v>0</v>
      </c>
      <c r="P315" s="38">
        <f>[3]Calculations!O283</f>
        <v>3.0359143099549998E-2</v>
      </c>
      <c r="Q315" s="38">
        <f>[3]Calculations!S283</f>
        <v>46.30911305409289</v>
      </c>
      <c r="R315" s="38">
        <f>[3]Calculations!Q283</f>
        <v>8.3525471789500007E-3</v>
      </c>
      <c r="S315" s="38">
        <f>[3]Calculations!T283</f>
        <v>12.740776323340089</v>
      </c>
      <c r="T315" s="38">
        <f>[3]Calculations!R283</f>
        <v>0</v>
      </c>
      <c r="U315" s="38">
        <f>[3]Calculations!U283</f>
        <v>0</v>
      </c>
      <c r="V315" s="38" t="str">
        <f>[3]Calculations!X283</f>
        <v>Not Modelled</v>
      </c>
      <c r="W315" s="38" t="str">
        <f>[3]Calculations!Y283</f>
        <v>N/A</v>
      </c>
      <c r="X315" s="38" t="s">
        <v>1056</v>
      </c>
      <c r="Y315" s="73" t="s">
        <v>108</v>
      </c>
      <c r="Z315" s="74" t="s">
        <v>109</v>
      </c>
      <c r="AA315" s="74">
        <f>[3]Calculations!AA283</f>
        <v>0</v>
      </c>
      <c r="AB315" s="74">
        <f>[3]Calculations!AM283</f>
        <v>0</v>
      </c>
      <c r="AC315" s="74">
        <f>[3]Calculations!AB283</f>
        <v>0</v>
      </c>
      <c r="AD315" s="74">
        <f>[3]Calculations!AN283</f>
        <v>0</v>
      </c>
      <c r="AE315" s="74">
        <f>[3]Calculations!AC283</f>
        <v>0</v>
      </c>
      <c r="AF315" s="74">
        <f>[3]Calculations!AO283</f>
        <v>0</v>
      </c>
      <c r="AG315" s="74">
        <f>[3]Calculations!AD283</f>
        <v>0</v>
      </c>
      <c r="AH315" s="74">
        <f>[3]Calculations!AP283</f>
        <v>0</v>
      </c>
      <c r="AI315" s="74">
        <f>[3]Calculations!AE283</f>
        <v>6.55576349995E-2</v>
      </c>
      <c r="AJ315" s="74">
        <f>[3]Calculations!AQ283</f>
        <v>100.00005338740286</v>
      </c>
      <c r="AK315" s="74">
        <f>[3]Calculations!AF283</f>
        <v>0</v>
      </c>
      <c r="AL315" s="74">
        <f>[3]Calculations!AR283</f>
        <v>0</v>
      </c>
      <c r="AM315" s="74">
        <f>[3]Calculations!AG283</f>
        <v>0</v>
      </c>
      <c r="AN315" s="74">
        <f>[3]Calculations!AS283</f>
        <v>0</v>
      </c>
      <c r="AO315" s="74">
        <f>[3]Calculations!AH283</f>
        <v>0</v>
      </c>
      <c r="AP315" s="74">
        <f>[3]Calculations!AT283</f>
        <v>0</v>
      </c>
      <c r="AQ315" s="74">
        <f>[3]Calculations!AI283</f>
        <v>0</v>
      </c>
      <c r="AR315" s="74">
        <f>[3]Calculations!AU283</f>
        <v>0</v>
      </c>
      <c r="AS315" s="74">
        <f>[3]Calculations!AJ283</f>
        <v>0</v>
      </c>
      <c r="AT315" s="74">
        <f>[3]Calculations!AV283</f>
        <v>0</v>
      </c>
      <c r="AU315" s="74">
        <f>[3]Calculations!AK283</f>
        <v>0</v>
      </c>
      <c r="AV315" s="74">
        <f>[3]Calculations!AW283</f>
        <v>0</v>
      </c>
      <c r="AW315" s="90"/>
      <c r="AX315" s="90"/>
      <c r="AY315" s="91" t="str">
        <f>[3]Calculations!D283</f>
        <v>Land Supply 2018</v>
      </c>
    </row>
    <row r="316" spans="2:51" ht="25" x14ac:dyDescent="0.25">
      <c r="B316" s="32" t="str">
        <f>[3]Calculations!A284</f>
        <v>HLA3271</v>
      </c>
      <c r="C316" s="30" t="str">
        <f>[3]Calculations!B284</f>
        <v>Unknown</v>
      </c>
      <c r="D316" s="30" t="str">
        <f>[3]Calculations!C284</f>
        <v>Residential</v>
      </c>
      <c r="E316" s="38">
        <f>[3]Calculations!E284</f>
        <v>0.20322399999999999</v>
      </c>
      <c r="F316" s="38">
        <f>[3]Calculations!I284</f>
        <v>0.20322399999999999</v>
      </c>
      <c r="G316" s="38">
        <f>[3]Calculations!M284</f>
        <v>100</v>
      </c>
      <c r="H316" s="38">
        <f>[3]Calculations!H284</f>
        <v>0</v>
      </c>
      <c r="I316" s="38">
        <f>[3]Calculations!L284</f>
        <v>0</v>
      </c>
      <c r="J316" s="38">
        <f>[3]Calculations!G284</f>
        <v>0</v>
      </c>
      <c r="K316" s="38">
        <f>[3]Calculations!K284</f>
        <v>0</v>
      </c>
      <c r="L316" s="38">
        <f>[3]Calculations!F284</f>
        <v>0</v>
      </c>
      <c r="M316" s="38">
        <f>[3]Calculations!J284</f>
        <v>0</v>
      </c>
      <c r="N316" s="38">
        <f>[3]Calculations!V284</f>
        <v>0</v>
      </c>
      <c r="O316" s="38">
        <f>[3]Calculations!W284</f>
        <v>0</v>
      </c>
      <c r="P316" s="38">
        <f>[3]Calculations!O284</f>
        <v>0</v>
      </c>
      <c r="Q316" s="38">
        <f>[3]Calculations!S284</f>
        <v>0</v>
      </c>
      <c r="R316" s="38">
        <f>[3]Calculations!Q284</f>
        <v>0</v>
      </c>
      <c r="S316" s="38">
        <f>[3]Calculations!T284</f>
        <v>0</v>
      </c>
      <c r="T316" s="38">
        <f>[3]Calculations!R284</f>
        <v>0</v>
      </c>
      <c r="U316" s="38">
        <f>[3]Calculations!U284</f>
        <v>0</v>
      </c>
      <c r="V316" s="38" t="str">
        <f>[3]Calculations!X284</f>
        <v>Not Modelled</v>
      </c>
      <c r="W316" s="38" t="str">
        <f>[3]Calculations!Y284</f>
        <v>N/A</v>
      </c>
      <c r="X316" s="38" t="s">
        <v>1056</v>
      </c>
      <c r="Y316" s="73" t="s">
        <v>106</v>
      </c>
      <c r="Z316" s="74" t="s">
        <v>1090</v>
      </c>
      <c r="AA316" s="74">
        <f>[3]Calculations!AA284</f>
        <v>0</v>
      </c>
      <c r="AB316" s="74">
        <f>[3]Calculations!AM284</f>
        <v>0</v>
      </c>
      <c r="AC316" s="74">
        <f>[3]Calculations!AB284</f>
        <v>0</v>
      </c>
      <c r="AD316" s="74">
        <f>[3]Calculations!AN284</f>
        <v>0</v>
      </c>
      <c r="AE316" s="74">
        <f>[3]Calculations!AC284</f>
        <v>0</v>
      </c>
      <c r="AF316" s="74">
        <f>[3]Calculations!AO284</f>
        <v>0</v>
      </c>
      <c r="AG316" s="74">
        <f>[3]Calculations!AD284</f>
        <v>0</v>
      </c>
      <c r="AH316" s="74">
        <f>[3]Calculations!AP284</f>
        <v>0</v>
      </c>
      <c r="AI316" s="74">
        <f>[3]Calculations!AE284</f>
        <v>5.1861560483099998E-2</v>
      </c>
      <c r="AJ316" s="74">
        <f>[3]Calculations!AQ284</f>
        <v>25.519407394353028</v>
      </c>
      <c r="AK316" s="74">
        <f>[3]Calculations!AF284</f>
        <v>5.1861560483099998E-2</v>
      </c>
      <c r="AL316" s="74">
        <f>[3]Calculations!AR284</f>
        <v>25.519407394353028</v>
      </c>
      <c r="AM316" s="74">
        <f>[3]Calculations!AG284</f>
        <v>0</v>
      </c>
      <c r="AN316" s="74">
        <f>[3]Calculations!AS284</f>
        <v>0</v>
      </c>
      <c r="AO316" s="74">
        <f>[3]Calculations!AH284</f>
        <v>0</v>
      </c>
      <c r="AP316" s="74">
        <f>[3]Calculations!AT284</f>
        <v>0</v>
      </c>
      <c r="AQ316" s="74">
        <f>[3]Calculations!AI284</f>
        <v>0</v>
      </c>
      <c r="AR316" s="74">
        <f>[3]Calculations!AU284</f>
        <v>0</v>
      </c>
      <c r="AS316" s="74">
        <f>[3]Calculations!AJ284</f>
        <v>0</v>
      </c>
      <c r="AT316" s="74">
        <f>[3]Calculations!AV284</f>
        <v>0</v>
      </c>
      <c r="AU316" s="74">
        <f>[3]Calculations!AK284</f>
        <v>0</v>
      </c>
      <c r="AV316" s="74">
        <f>[3]Calculations!AW284</f>
        <v>0</v>
      </c>
      <c r="AW316" s="90"/>
      <c r="AX316" s="90"/>
      <c r="AY316" s="91" t="str">
        <f>[3]Calculations!D284</f>
        <v>Land Supply 2018</v>
      </c>
    </row>
    <row r="317" spans="2:51" ht="25" x14ac:dyDescent="0.25">
      <c r="B317" s="32" t="str">
        <f>[3]Calculations!A285</f>
        <v>HLA3272</v>
      </c>
      <c r="C317" s="30" t="str">
        <f>[3]Calculations!B285</f>
        <v>Unknown</v>
      </c>
      <c r="D317" s="30" t="str">
        <f>[3]Calculations!C285</f>
        <v>Residential</v>
      </c>
      <c r="E317" s="38">
        <f>[3]Calculations!E285</f>
        <v>0.32042199999999998</v>
      </c>
      <c r="F317" s="38">
        <f>[3]Calculations!I285</f>
        <v>0.32042199999999998</v>
      </c>
      <c r="G317" s="38">
        <f>[3]Calculations!M285</f>
        <v>100</v>
      </c>
      <c r="H317" s="38">
        <f>[3]Calculations!H285</f>
        <v>0</v>
      </c>
      <c r="I317" s="38">
        <f>[3]Calculations!L285</f>
        <v>0</v>
      </c>
      <c r="J317" s="38">
        <f>[3]Calculations!G285</f>
        <v>0</v>
      </c>
      <c r="K317" s="38">
        <f>[3]Calculations!K285</f>
        <v>0</v>
      </c>
      <c r="L317" s="38">
        <f>[3]Calculations!F285</f>
        <v>0</v>
      </c>
      <c r="M317" s="38">
        <f>[3]Calculations!J285</f>
        <v>0</v>
      </c>
      <c r="N317" s="38">
        <f>[3]Calculations!V285</f>
        <v>0</v>
      </c>
      <c r="O317" s="38">
        <f>[3]Calculations!W285</f>
        <v>0</v>
      </c>
      <c r="P317" s="38">
        <f>[3]Calculations!O285</f>
        <v>0</v>
      </c>
      <c r="Q317" s="38">
        <f>[3]Calculations!S285</f>
        <v>0</v>
      </c>
      <c r="R317" s="38">
        <f>[3]Calculations!Q285</f>
        <v>0</v>
      </c>
      <c r="S317" s="38">
        <f>[3]Calculations!T285</f>
        <v>0</v>
      </c>
      <c r="T317" s="38">
        <f>[3]Calculations!R285</f>
        <v>0</v>
      </c>
      <c r="U317" s="38">
        <f>[3]Calculations!U285</f>
        <v>0</v>
      </c>
      <c r="V317" s="38" t="str">
        <f>[3]Calculations!X285</f>
        <v>Not Modelled</v>
      </c>
      <c r="W317" s="38" t="str">
        <f>[3]Calculations!Y285</f>
        <v>N/A</v>
      </c>
      <c r="X317" s="38" t="s">
        <v>1056</v>
      </c>
      <c r="Y317" s="73" t="s">
        <v>106</v>
      </c>
      <c r="Z317" s="74" t="s">
        <v>1090</v>
      </c>
      <c r="AA317" s="74">
        <f>[3]Calculations!AA285</f>
        <v>0</v>
      </c>
      <c r="AB317" s="74">
        <f>[3]Calculations!AM285</f>
        <v>0</v>
      </c>
      <c r="AC317" s="74">
        <f>[3]Calculations!AB285</f>
        <v>0</v>
      </c>
      <c r="AD317" s="74">
        <f>[3]Calculations!AN285</f>
        <v>0</v>
      </c>
      <c r="AE317" s="74">
        <f>[3]Calculations!AC285</f>
        <v>0</v>
      </c>
      <c r="AF317" s="74">
        <f>[3]Calculations!AO285</f>
        <v>0</v>
      </c>
      <c r="AG317" s="74">
        <f>[3]Calculations!AD285</f>
        <v>0</v>
      </c>
      <c r="AH317" s="74">
        <f>[3]Calculations!AP285</f>
        <v>0</v>
      </c>
      <c r="AI317" s="74">
        <f>[3]Calculations!AE285</f>
        <v>0.22351714196899999</v>
      </c>
      <c r="AJ317" s="74">
        <f>[3]Calculations!AQ285</f>
        <v>69.757114670340997</v>
      </c>
      <c r="AK317" s="74">
        <f>[3]Calculations!AF285</f>
        <v>0</v>
      </c>
      <c r="AL317" s="74">
        <f>[3]Calculations!AR285</f>
        <v>0</v>
      </c>
      <c r="AM317" s="74">
        <f>[3]Calculations!AG285</f>
        <v>0</v>
      </c>
      <c r="AN317" s="74">
        <f>[3]Calculations!AS285</f>
        <v>0</v>
      </c>
      <c r="AO317" s="74">
        <f>[3]Calculations!AH285</f>
        <v>0</v>
      </c>
      <c r="AP317" s="74">
        <f>[3]Calculations!AT285</f>
        <v>0</v>
      </c>
      <c r="AQ317" s="74">
        <f>[3]Calculations!AI285</f>
        <v>0</v>
      </c>
      <c r="AR317" s="74">
        <f>[3]Calculations!AU285</f>
        <v>0</v>
      </c>
      <c r="AS317" s="74">
        <f>[3]Calculations!AJ285</f>
        <v>0</v>
      </c>
      <c r="AT317" s="74">
        <f>[3]Calculations!AV285</f>
        <v>0</v>
      </c>
      <c r="AU317" s="74">
        <f>[3]Calculations!AK285</f>
        <v>0</v>
      </c>
      <c r="AV317" s="74">
        <f>[3]Calculations!AW285</f>
        <v>0</v>
      </c>
      <c r="AW317" s="90"/>
      <c r="AX317" s="90"/>
      <c r="AY317" s="91" t="str">
        <f>[3]Calculations!D285</f>
        <v>Land Supply 2018</v>
      </c>
    </row>
    <row r="318" spans="2:51" x14ac:dyDescent="0.25">
      <c r="B318" s="32" t="str">
        <f>[3]Calculations!A286</f>
        <v>HLA3273</v>
      </c>
      <c r="C318" s="30" t="str">
        <f>[3]Calculations!B286</f>
        <v>Unknown</v>
      </c>
      <c r="D318" s="30" t="str">
        <f>[3]Calculations!C286</f>
        <v>Residential</v>
      </c>
      <c r="E318" s="38">
        <f>[3]Calculations!E286</f>
        <v>8.4214100000000007E-3</v>
      </c>
      <c r="F318" s="38">
        <f>[3]Calculations!I286</f>
        <v>8.4214100000000007E-3</v>
      </c>
      <c r="G318" s="38">
        <f>[3]Calculations!M286</f>
        <v>100</v>
      </c>
      <c r="H318" s="38">
        <f>[3]Calculations!H286</f>
        <v>0</v>
      </c>
      <c r="I318" s="38">
        <f>[3]Calculations!L286</f>
        <v>0</v>
      </c>
      <c r="J318" s="38">
        <f>[3]Calculations!G286</f>
        <v>0</v>
      </c>
      <c r="K318" s="38">
        <f>[3]Calculations!K286</f>
        <v>0</v>
      </c>
      <c r="L318" s="38">
        <f>[3]Calculations!F286</f>
        <v>0</v>
      </c>
      <c r="M318" s="38">
        <f>[3]Calculations!J286</f>
        <v>0</v>
      </c>
      <c r="N318" s="38">
        <f>[3]Calculations!V286</f>
        <v>0</v>
      </c>
      <c r="O318" s="38">
        <f>[3]Calculations!W286</f>
        <v>0</v>
      </c>
      <c r="P318" s="38">
        <f>[3]Calculations!O286</f>
        <v>2.8014249977200001E-5</v>
      </c>
      <c r="Q318" s="38">
        <f>[3]Calculations!S286</f>
        <v>0.33265510142838312</v>
      </c>
      <c r="R318" s="38">
        <f>[3]Calculations!Q286</f>
        <v>0</v>
      </c>
      <c r="S318" s="38">
        <f>[3]Calculations!T286</f>
        <v>0</v>
      </c>
      <c r="T318" s="38">
        <f>[3]Calculations!R286</f>
        <v>0</v>
      </c>
      <c r="U318" s="38">
        <f>[3]Calculations!U286</f>
        <v>0</v>
      </c>
      <c r="V318" s="38" t="str">
        <f>[3]Calculations!X286</f>
        <v>Not Modelled</v>
      </c>
      <c r="W318" s="38" t="str">
        <f>[3]Calculations!Y286</f>
        <v>N/A</v>
      </c>
      <c r="X318" s="38" t="s">
        <v>1056</v>
      </c>
      <c r="Y318" s="73" t="s">
        <v>105</v>
      </c>
      <c r="Z318" s="74" t="s">
        <v>1066</v>
      </c>
      <c r="AA318" s="74">
        <f>[3]Calculations!AA286</f>
        <v>0</v>
      </c>
      <c r="AB318" s="74">
        <f>[3]Calculations!AM286</f>
        <v>0</v>
      </c>
      <c r="AC318" s="74">
        <f>[3]Calculations!AB286</f>
        <v>0</v>
      </c>
      <c r="AD318" s="74">
        <f>[3]Calculations!AN286</f>
        <v>0</v>
      </c>
      <c r="AE318" s="74">
        <f>[3]Calculations!AC286</f>
        <v>0</v>
      </c>
      <c r="AF318" s="74">
        <f>[3]Calculations!AO286</f>
        <v>0</v>
      </c>
      <c r="AG318" s="74">
        <f>[3]Calculations!AD286</f>
        <v>0</v>
      </c>
      <c r="AH318" s="74">
        <f>[3]Calculations!AP286</f>
        <v>0</v>
      </c>
      <c r="AI318" s="74">
        <f>[3]Calculations!AE286</f>
        <v>0</v>
      </c>
      <c r="AJ318" s="74">
        <f>[3]Calculations!AQ286</f>
        <v>0</v>
      </c>
      <c r="AK318" s="74">
        <f>[3]Calculations!AF286</f>
        <v>0</v>
      </c>
      <c r="AL318" s="74">
        <f>[3]Calculations!AR286</f>
        <v>0</v>
      </c>
      <c r="AM318" s="74">
        <f>[3]Calculations!AG286</f>
        <v>0</v>
      </c>
      <c r="AN318" s="74">
        <f>[3]Calculations!AS286</f>
        <v>0</v>
      </c>
      <c r="AO318" s="74">
        <f>[3]Calculations!AH286</f>
        <v>0</v>
      </c>
      <c r="AP318" s="74">
        <f>[3]Calculations!AT286</f>
        <v>0</v>
      </c>
      <c r="AQ318" s="74">
        <f>[3]Calculations!AI286</f>
        <v>8.4214049995399998E-3</v>
      </c>
      <c r="AR318" s="74">
        <f>[3]Calculations!AU286</f>
        <v>99.999940622057338</v>
      </c>
      <c r="AS318" s="74">
        <f>[3]Calculations!AJ286</f>
        <v>0</v>
      </c>
      <c r="AT318" s="74">
        <f>[3]Calculations!AV286</f>
        <v>0</v>
      </c>
      <c r="AU318" s="74">
        <f>[3]Calculations!AK286</f>
        <v>0</v>
      </c>
      <c r="AV318" s="74">
        <f>[3]Calculations!AW286</f>
        <v>0</v>
      </c>
      <c r="AW318" s="90"/>
      <c r="AX318" s="90"/>
      <c r="AY318" s="91" t="str">
        <f>[3]Calculations!D286</f>
        <v>Land Supply 2018</v>
      </c>
    </row>
    <row r="319" spans="2:51" ht="25" x14ac:dyDescent="0.25">
      <c r="B319" s="32" t="str">
        <f>[3]Calculations!A287</f>
        <v>HLA3274</v>
      </c>
      <c r="C319" s="30" t="str">
        <f>[3]Calculations!B287</f>
        <v>Unknown</v>
      </c>
      <c r="D319" s="30" t="str">
        <f>[3]Calculations!C287</f>
        <v>Residential</v>
      </c>
      <c r="E319" s="38">
        <f>[3]Calculations!E287</f>
        <v>0.151668</v>
      </c>
      <c r="F319" s="38">
        <f>[3]Calculations!I287</f>
        <v>0.151668</v>
      </c>
      <c r="G319" s="38">
        <f>[3]Calculations!M287</f>
        <v>100</v>
      </c>
      <c r="H319" s="38">
        <f>[3]Calculations!H287</f>
        <v>0</v>
      </c>
      <c r="I319" s="38">
        <f>[3]Calculations!L287</f>
        <v>0</v>
      </c>
      <c r="J319" s="38">
        <f>[3]Calculations!G287</f>
        <v>0</v>
      </c>
      <c r="K319" s="38">
        <f>[3]Calculations!K287</f>
        <v>0</v>
      </c>
      <c r="L319" s="38">
        <f>[3]Calculations!F287</f>
        <v>0</v>
      </c>
      <c r="M319" s="38">
        <f>[3]Calculations!J287</f>
        <v>0</v>
      </c>
      <c r="N319" s="38">
        <f>[3]Calculations!V287</f>
        <v>0</v>
      </c>
      <c r="O319" s="38">
        <f>[3]Calculations!W287</f>
        <v>0</v>
      </c>
      <c r="P319" s="38">
        <f>[3]Calculations!O287</f>
        <v>0</v>
      </c>
      <c r="Q319" s="38">
        <f>[3]Calculations!S287</f>
        <v>0</v>
      </c>
      <c r="R319" s="38">
        <f>[3]Calculations!Q287</f>
        <v>0</v>
      </c>
      <c r="S319" s="38">
        <f>[3]Calculations!T287</f>
        <v>0</v>
      </c>
      <c r="T319" s="38">
        <f>[3]Calculations!R287</f>
        <v>0</v>
      </c>
      <c r="U319" s="38">
        <f>[3]Calculations!U287</f>
        <v>0</v>
      </c>
      <c r="V319" s="38" t="str">
        <f>[3]Calculations!X287</f>
        <v>Not Modelled</v>
      </c>
      <c r="W319" s="38" t="str">
        <f>[3]Calculations!Y287</f>
        <v>N/A</v>
      </c>
      <c r="X319" s="38" t="s">
        <v>1056</v>
      </c>
      <c r="Y319" s="73" t="s">
        <v>106</v>
      </c>
      <c r="Z319" s="74" t="s">
        <v>1090</v>
      </c>
      <c r="AA319" s="74">
        <f>[3]Calculations!AA287</f>
        <v>0</v>
      </c>
      <c r="AB319" s="74">
        <f>[3]Calculations!AM287</f>
        <v>0</v>
      </c>
      <c r="AC319" s="74">
        <f>[3]Calculations!AB287</f>
        <v>0</v>
      </c>
      <c r="AD319" s="74">
        <f>[3]Calculations!AN287</f>
        <v>0</v>
      </c>
      <c r="AE319" s="74">
        <f>[3]Calculations!AC287</f>
        <v>0</v>
      </c>
      <c r="AF319" s="74">
        <f>[3]Calculations!AO287</f>
        <v>0</v>
      </c>
      <c r="AG319" s="74">
        <f>[3]Calculations!AD287</f>
        <v>0</v>
      </c>
      <c r="AH319" s="74">
        <f>[3]Calculations!AP287</f>
        <v>0</v>
      </c>
      <c r="AI319" s="74">
        <f>[3]Calculations!AE287</f>
        <v>0</v>
      </c>
      <c r="AJ319" s="74">
        <f>[3]Calculations!AQ287</f>
        <v>0</v>
      </c>
      <c r="AK319" s="74">
        <f>[3]Calculations!AF287</f>
        <v>0</v>
      </c>
      <c r="AL319" s="74">
        <f>[3]Calculations!AR287</f>
        <v>0</v>
      </c>
      <c r="AM319" s="74">
        <f>[3]Calculations!AG287</f>
        <v>0</v>
      </c>
      <c r="AN319" s="74">
        <f>[3]Calculations!AS287</f>
        <v>0</v>
      </c>
      <c r="AO319" s="74">
        <f>[3]Calculations!AH287</f>
        <v>0</v>
      </c>
      <c r="AP319" s="74">
        <f>[3]Calculations!AT287</f>
        <v>0</v>
      </c>
      <c r="AQ319" s="74">
        <f>[3]Calculations!AI287</f>
        <v>0.15166792500000001</v>
      </c>
      <c r="AR319" s="74">
        <f>[3]Calculations!AU287</f>
        <v>99.999950549885284</v>
      </c>
      <c r="AS319" s="74">
        <f>[3]Calculations!AJ287</f>
        <v>0</v>
      </c>
      <c r="AT319" s="74">
        <f>[3]Calculations!AV287</f>
        <v>0</v>
      </c>
      <c r="AU319" s="74">
        <f>[3]Calculations!AK287</f>
        <v>0</v>
      </c>
      <c r="AV319" s="74">
        <f>[3]Calculations!AW287</f>
        <v>0</v>
      </c>
      <c r="AW319" s="90"/>
      <c r="AX319" s="90"/>
      <c r="AY319" s="91" t="str">
        <f>[3]Calculations!D287</f>
        <v>Land Supply 2018</v>
      </c>
    </row>
    <row r="320" spans="2:51" ht="25" x14ac:dyDescent="0.25">
      <c r="B320" s="32" t="str">
        <f>[3]Calculations!A288</f>
        <v>HLA3277</v>
      </c>
      <c r="C320" s="30" t="str">
        <f>[3]Calculations!B288</f>
        <v>Unknown</v>
      </c>
      <c r="D320" s="30" t="str">
        <f>[3]Calculations!C288</f>
        <v>Residential</v>
      </c>
      <c r="E320" s="38">
        <f>[3]Calculations!E288</f>
        <v>0.114883</v>
      </c>
      <c r="F320" s="38">
        <f>[3]Calculations!I288</f>
        <v>0.114883</v>
      </c>
      <c r="G320" s="38">
        <f>[3]Calculations!M288</f>
        <v>100</v>
      </c>
      <c r="H320" s="38">
        <f>[3]Calculations!H288</f>
        <v>0</v>
      </c>
      <c r="I320" s="38">
        <f>[3]Calculations!L288</f>
        <v>0</v>
      </c>
      <c r="J320" s="38">
        <f>[3]Calculations!G288</f>
        <v>0</v>
      </c>
      <c r="K320" s="38">
        <f>[3]Calculations!K288</f>
        <v>0</v>
      </c>
      <c r="L320" s="38">
        <f>[3]Calculations!F288</f>
        <v>0</v>
      </c>
      <c r="M320" s="38">
        <f>[3]Calculations!J288</f>
        <v>0</v>
      </c>
      <c r="N320" s="38">
        <f>[3]Calculations!V288</f>
        <v>0</v>
      </c>
      <c r="O320" s="38">
        <f>[3]Calculations!W288</f>
        <v>0</v>
      </c>
      <c r="P320" s="38">
        <f>[3]Calculations!O288</f>
        <v>0</v>
      </c>
      <c r="Q320" s="38">
        <f>[3]Calculations!S288</f>
        <v>0</v>
      </c>
      <c r="R320" s="38">
        <f>[3]Calculations!Q288</f>
        <v>0</v>
      </c>
      <c r="S320" s="38">
        <f>[3]Calculations!T288</f>
        <v>0</v>
      </c>
      <c r="T320" s="38">
        <f>[3]Calculations!R288</f>
        <v>0</v>
      </c>
      <c r="U320" s="38">
        <f>[3]Calculations!U288</f>
        <v>0</v>
      </c>
      <c r="V320" s="38" t="str">
        <f>[3]Calculations!X288</f>
        <v>Not Modelled</v>
      </c>
      <c r="W320" s="38" t="str">
        <f>[3]Calculations!Y288</f>
        <v>N/A</v>
      </c>
      <c r="X320" s="38" t="s">
        <v>1056</v>
      </c>
      <c r="Y320" s="73" t="s">
        <v>106</v>
      </c>
      <c r="Z320" s="74" t="s">
        <v>1090</v>
      </c>
      <c r="AA320" s="74">
        <f>[3]Calculations!AA288</f>
        <v>0</v>
      </c>
      <c r="AB320" s="74">
        <f>[3]Calculations!AM288</f>
        <v>0</v>
      </c>
      <c r="AC320" s="74">
        <f>[3]Calculations!AB288</f>
        <v>0</v>
      </c>
      <c r="AD320" s="74">
        <f>[3]Calculations!AN288</f>
        <v>0</v>
      </c>
      <c r="AE320" s="74">
        <f>[3]Calculations!AC288</f>
        <v>0</v>
      </c>
      <c r="AF320" s="74">
        <f>[3]Calculations!AO288</f>
        <v>0</v>
      </c>
      <c r="AG320" s="74">
        <f>[3]Calculations!AD288</f>
        <v>0</v>
      </c>
      <c r="AH320" s="74">
        <f>[3]Calculations!AP288</f>
        <v>0</v>
      </c>
      <c r="AI320" s="74">
        <f>[3]Calculations!AE288</f>
        <v>0</v>
      </c>
      <c r="AJ320" s="74">
        <f>[3]Calculations!AQ288</f>
        <v>0</v>
      </c>
      <c r="AK320" s="74">
        <f>[3]Calculations!AF288</f>
        <v>0</v>
      </c>
      <c r="AL320" s="74">
        <f>[3]Calculations!AR288</f>
        <v>0</v>
      </c>
      <c r="AM320" s="74">
        <f>[3]Calculations!AG288</f>
        <v>0</v>
      </c>
      <c r="AN320" s="74">
        <f>[3]Calculations!AS288</f>
        <v>0</v>
      </c>
      <c r="AO320" s="74">
        <f>[3]Calculations!AH288</f>
        <v>0</v>
      </c>
      <c r="AP320" s="74">
        <f>[3]Calculations!AT288</f>
        <v>0</v>
      </c>
      <c r="AQ320" s="74">
        <f>[3]Calculations!AI288</f>
        <v>0.11488294999699999</v>
      </c>
      <c r="AR320" s="74">
        <f>[3]Calculations!AU288</f>
        <v>99.999956474848318</v>
      </c>
      <c r="AS320" s="74">
        <f>[3]Calculations!AJ288</f>
        <v>0</v>
      </c>
      <c r="AT320" s="74">
        <f>[3]Calculations!AV288</f>
        <v>0</v>
      </c>
      <c r="AU320" s="74">
        <f>[3]Calculations!AK288</f>
        <v>0</v>
      </c>
      <c r="AV320" s="74">
        <f>[3]Calculations!AW288</f>
        <v>0</v>
      </c>
      <c r="AW320" s="90"/>
      <c r="AX320" s="90"/>
      <c r="AY320" s="91" t="str">
        <f>[3]Calculations!D288</f>
        <v>Land Supply 2018</v>
      </c>
    </row>
    <row r="321" spans="2:51" x14ac:dyDescent="0.25">
      <c r="B321" s="32" t="str">
        <f>[3]Calculations!A289</f>
        <v>HLA3279</v>
      </c>
      <c r="C321" s="30" t="str">
        <f>[3]Calculations!B289</f>
        <v>Unknown</v>
      </c>
      <c r="D321" s="30" t="str">
        <f>[3]Calculations!C289</f>
        <v>Residential</v>
      </c>
      <c r="E321" s="38">
        <f>[3]Calculations!E289</f>
        <v>0.31599300000000002</v>
      </c>
      <c r="F321" s="38">
        <f>[3]Calculations!I289</f>
        <v>0.31599300000000002</v>
      </c>
      <c r="G321" s="38">
        <f>[3]Calculations!M289</f>
        <v>100</v>
      </c>
      <c r="H321" s="38">
        <f>[3]Calculations!H289</f>
        <v>0</v>
      </c>
      <c r="I321" s="38">
        <f>[3]Calculations!L289</f>
        <v>0</v>
      </c>
      <c r="J321" s="38">
        <f>[3]Calculations!G289</f>
        <v>0</v>
      </c>
      <c r="K321" s="38">
        <f>[3]Calculations!K289</f>
        <v>0</v>
      </c>
      <c r="L321" s="38">
        <f>[3]Calculations!F289</f>
        <v>0</v>
      </c>
      <c r="M321" s="38">
        <f>[3]Calculations!J289</f>
        <v>0</v>
      </c>
      <c r="N321" s="38">
        <f>[3]Calculations!V289</f>
        <v>0</v>
      </c>
      <c r="O321" s="38">
        <f>[3]Calculations!W289</f>
        <v>0</v>
      </c>
      <c r="P321" s="38">
        <f>[3]Calculations!O289</f>
        <v>1.1787014373268999E-2</v>
      </c>
      <c r="Q321" s="38">
        <f>[3]Calculations!S289</f>
        <v>3.7301504695575529</v>
      </c>
      <c r="R321" s="38">
        <f>[3]Calculations!Q289</f>
        <v>4.8575030266900001E-4</v>
      </c>
      <c r="S321" s="38">
        <f>[3]Calculations!T289</f>
        <v>0.15372185544268385</v>
      </c>
      <c r="T321" s="38">
        <f>[3]Calculations!R289</f>
        <v>0</v>
      </c>
      <c r="U321" s="38">
        <f>[3]Calculations!U289</f>
        <v>0</v>
      </c>
      <c r="V321" s="38" t="str">
        <f>[3]Calculations!X289</f>
        <v>Not Modelled</v>
      </c>
      <c r="W321" s="38" t="str">
        <f>[3]Calculations!Y289</f>
        <v>N/A</v>
      </c>
      <c r="X321" s="38" t="s">
        <v>1056</v>
      </c>
      <c r="Y321" s="73" t="s">
        <v>105</v>
      </c>
      <c r="Z321" s="74" t="s">
        <v>1066</v>
      </c>
      <c r="AA321" s="74">
        <f>[3]Calculations!AA289</f>
        <v>0</v>
      </c>
      <c r="AB321" s="74">
        <f>[3]Calculations!AM289</f>
        <v>0</v>
      </c>
      <c r="AC321" s="74">
        <f>[3]Calculations!AB289</f>
        <v>0</v>
      </c>
      <c r="AD321" s="74">
        <f>[3]Calculations!AN289</f>
        <v>0</v>
      </c>
      <c r="AE321" s="74">
        <f>[3]Calculations!AC289</f>
        <v>0</v>
      </c>
      <c r="AF321" s="74">
        <f>[3]Calculations!AO289</f>
        <v>0</v>
      </c>
      <c r="AG321" s="74">
        <f>[3]Calculations!AD289</f>
        <v>0</v>
      </c>
      <c r="AH321" s="74">
        <f>[3]Calculations!AP289</f>
        <v>0</v>
      </c>
      <c r="AI321" s="74">
        <f>[3]Calculations!AE289</f>
        <v>5.9046321499700002E-2</v>
      </c>
      <c r="AJ321" s="74">
        <f>[3]Calculations!AQ289</f>
        <v>18.685958707851121</v>
      </c>
      <c r="AK321" s="74">
        <f>[3]Calculations!AF289</f>
        <v>0</v>
      </c>
      <c r="AL321" s="74">
        <f>[3]Calculations!AR289</f>
        <v>0</v>
      </c>
      <c r="AM321" s="74">
        <f>[3]Calculations!AG289</f>
        <v>0</v>
      </c>
      <c r="AN321" s="74">
        <f>[3]Calculations!AS289</f>
        <v>0</v>
      </c>
      <c r="AO321" s="74">
        <f>[3]Calculations!AH289</f>
        <v>0</v>
      </c>
      <c r="AP321" s="74">
        <f>[3]Calculations!AT289</f>
        <v>0</v>
      </c>
      <c r="AQ321" s="74">
        <f>[3]Calculations!AI289</f>
        <v>0.31584856155300001</v>
      </c>
      <c r="AR321" s="74">
        <f>[3]Calculations!AU289</f>
        <v>99.954290618146601</v>
      </c>
      <c r="AS321" s="74">
        <f>[3]Calculations!AJ289</f>
        <v>0</v>
      </c>
      <c r="AT321" s="74">
        <f>[3]Calculations!AV289</f>
        <v>0</v>
      </c>
      <c r="AU321" s="74">
        <f>[3]Calculations!AK289</f>
        <v>0</v>
      </c>
      <c r="AV321" s="74">
        <f>[3]Calculations!AW289</f>
        <v>0</v>
      </c>
      <c r="AW321" s="90"/>
      <c r="AX321" s="90"/>
      <c r="AY321" s="91" t="str">
        <f>[3]Calculations!D289</f>
        <v>Land Supply 2018</v>
      </c>
    </row>
    <row r="322" spans="2:51" ht="25" x14ac:dyDescent="0.25">
      <c r="B322" s="32" t="str">
        <f>[3]Calculations!A290</f>
        <v>HLA3280</v>
      </c>
      <c r="C322" s="30" t="str">
        <f>[3]Calculations!B290</f>
        <v>Unknown</v>
      </c>
      <c r="D322" s="30" t="str">
        <f>[3]Calculations!C290</f>
        <v>Residential</v>
      </c>
      <c r="E322" s="38">
        <f>[3]Calculations!E290</f>
        <v>4.5215900000000003E-2</v>
      </c>
      <c r="F322" s="38">
        <f>[3]Calculations!I290</f>
        <v>4.5215900000000003E-2</v>
      </c>
      <c r="G322" s="38">
        <f>[3]Calculations!M290</f>
        <v>100</v>
      </c>
      <c r="H322" s="38">
        <f>[3]Calculations!H290</f>
        <v>0</v>
      </c>
      <c r="I322" s="38">
        <f>[3]Calculations!L290</f>
        <v>0</v>
      </c>
      <c r="J322" s="38">
        <f>[3]Calculations!G290</f>
        <v>0</v>
      </c>
      <c r="K322" s="38">
        <f>[3]Calculations!K290</f>
        <v>0</v>
      </c>
      <c r="L322" s="38">
        <f>[3]Calculations!F290</f>
        <v>0</v>
      </c>
      <c r="M322" s="38">
        <f>[3]Calculations!J290</f>
        <v>0</v>
      </c>
      <c r="N322" s="38">
        <f>[3]Calculations!V290</f>
        <v>0</v>
      </c>
      <c r="O322" s="38">
        <f>[3]Calculations!W290</f>
        <v>0</v>
      </c>
      <c r="P322" s="38">
        <f>[3]Calculations!O290</f>
        <v>3.3757170440129998E-2</v>
      </c>
      <c r="Q322" s="38">
        <f>[3]Calculations!S290</f>
        <v>74.657743050851565</v>
      </c>
      <c r="R322" s="38">
        <f>[3]Calculations!Q290</f>
        <v>2.6142384740090001E-2</v>
      </c>
      <c r="S322" s="38">
        <f>[3]Calculations!T290</f>
        <v>57.816796171457383</v>
      </c>
      <c r="T322" s="38">
        <f>[3]Calculations!R290</f>
        <v>1.9891006449699999E-2</v>
      </c>
      <c r="U322" s="38">
        <f>[3]Calculations!U290</f>
        <v>43.991176665066931</v>
      </c>
      <c r="V322" s="38" t="str">
        <f>[3]Calculations!X290</f>
        <v>Not Modelled</v>
      </c>
      <c r="W322" s="38" t="str">
        <f>[3]Calculations!Y290</f>
        <v>N/A</v>
      </c>
      <c r="X322" s="38" t="s">
        <v>1056</v>
      </c>
      <c r="Y322" s="73" t="s">
        <v>108</v>
      </c>
      <c r="Z322" s="74" t="s">
        <v>109</v>
      </c>
      <c r="AA322" s="74">
        <f>[3]Calculations!AA290</f>
        <v>0</v>
      </c>
      <c r="AB322" s="74">
        <f>[3]Calculations!AM290</f>
        <v>0</v>
      </c>
      <c r="AC322" s="74">
        <f>[3]Calculations!AB290</f>
        <v>0</v>
      </c>
      <c r="AD322" s="74">
        <f>[3]Calculations!AN290</f>
        <v>0</v>
      </c>
      <c r="AE322" s="74">
        <f>[3]Calculations!AC290</f>
        <v>0</v>
      </c>
      <c r="AF322" s="74">
        <f>[3]Calculations!AO290</f>
        <v>0</v>
      </c>
      <c r="AG322" s="74">
        <f>[3]Calculations!AD290</f>
        <v>0</v>
      </c>
      <c r="AH322" s="74">
        <f>[3]Calculations!AP290</f>
        <v>0</v>
      </c>
      <c r="AI322" s="74">
        <f>[3]Calculations!AE290</f>
        <v>0</v>
      </c>
      <c r="AJ322" s="74">
        <f>[3]Calculations!AQ290</f>
        <v>0</v>
      </c>
      <c r="AK322" s="74">
        <f>[3]Calculations!AF290</f>
        <v>0</v>
      </c>
      <c r="AL322" s="74">
        <f>[3]Calculations!AR290</f>
        <v>0</v>
      </c>
      <c r="AM322" s="74">
        <f>[3]Calculations!AG290</f>
        <v>0</v>
      </c>
      <c r="AN322" s="74">
        <f>[3]Calculations!AS290</f>
        <v>0</v>
      </c>
      <c r="AO322" s="74">
        <f>[3]Calculations!AH290</f>
        <v>0</v>
      </c>
      <c r="AP322" s="74">
        <f>[3]Calculations!AT290</f>
        <v>0</v>
      </c>
      <c r="AQ322" s="74">
        <f>[3]Calculations!AI290</f>
        <v>4.52158749995E-2</v>
      </c>
      <c r="AR322" s="74">
        <f>[3]Calculations!AU290</f>
        <v>99.999944708609135</v>
      </c>
      <c r="AS322" s="74">
        <f>[3]Calculations!AJ290</f>
        <v>0</v>
      </c>
      <c r="AT322" s="74">
        <f>[3]Calculations!AV290</f>
        <v>0</v>
      </c>
      <c r="AU322" s="74">
        <f>[3]Calculations!AK290</f>
        <v>0</v>
      </c>
      <c r="AV322" s="74">
        <f>[3]Calculations!AW290</f>
        <v>0</v>
      </c>
      <c r="AW322" s="90"/>
      <c r="AX322" s="90"/>
      <c r="AY322" s="91" t="str">
        <f>[3]Calculations!D290</f>
        <v>Land Supply 2018</v>
      </c>
    </row>
    <row r="323" spans="2:51" ht="25" x14ac:dyDescent="0.25">
      <c r="B323" s="32" t="str">
        <f>[3]Calculations!A291</f>
        <v>HLA3283</v>
      </c>
      <c r="C323" s="30" t="str">
        <f>[3]Calculations!B291</f>
        <v>Unknown</v>
      </c>
      <c r="D323" s="30" t="str">
        <f>[3]Calculations!C291</f>
        <v>Residential</v>
      </c>
      <c r="E323" s="38">
        <f>[3]Calculations!E291</f>
        <v>0.29105900000000001</v>
      </c>
      <c r="F323" s="38">
        <f>[3]Calculations!I291</f>
        <v>0.29105900000000001</v>
      </c>
      <c r="G323" s="38">
        <f>[3]Calculations!M291</f>
        <v>100</v>
      </c>
      <c r="H323" s="38">
        <f>[3]Calculations!H291</f>
        <v>0</v>
      </c>
      <c r="I323" s="38">
        <f>[3]Calculations!L291</f>
        <v>0</v>
      </c>
      <c r="J323" s="38">
        <f>[3]Calculations!G291</f>
        <v>0</v>
      </c>
      <c r="K323" s="38">
        <f>[3]Calculations!K291</f>
        <v>0</v>
      </c>
      <c r="L323" s="38">
        <f>[3]Calculations!F291</f>
        <v>0</v>
      </c>
      <c r="M323" s="38">
        <f>[3]Calculations!J291</f>
        <v>0</v>
      </c>
      <c r="N323" s="38">
        <f>[3]Calculations!V291</f>
        <v>0</v>
      </c>
      <c r="O323" s="38">
        <f>[3]Calculations!W291</f>
        <v>0</v>
      </c>
      <c r="P323" s="38">
        <f>[3]Calculations!O291</f>
        <v>0</v>
      </c>
      <c r="Q323" s="38">
        <f>[3]Calculations!S291</f>
        <v>0</v>
      </c>
      <c r="R323" s="38">
        <f>[3]Calculations!Q291</f>
        <v>0</v>
      </c>
      <c r="S323" s="38">
        <f>[3]Calculations!T291</f>
        <v>0</v>
      </c>
      <c r="T323" s="38">
        <f>[3]Calculations!R291</f>
        <v>0</v>
      </c>
      <c r="U323" s="38">
        <f>[3]Calculations!U291</f>
        <v>0</v>
      </c>
      <c r="V323" s="38" t="str">
        <f>[3]Calculations!X291</f>
        <v>Not Modelled</v>
      </c>
      <c r="W323" s="38" t="str">
        <f>[3]Calculations!Y291</f>
        <v>N/A</v>
      </c>
      <c r="X323" s="38" t="s">
        <v>1056</v>
      </c>
      <c r="Y323" s="73" t="s">
        <v>106</v>
      </c>
      <c r="Z323" s="74" t="s">
        <v>1090</v>
      </c>
      <c r="AA323" s="74">
        <f>[3]Calculations!AA291</f>
        <v>0</v>
      </c>
      <c r="AB323" s="74">
        <f>[3]Calculations!AM291</f>
        <v>0</v>
      </c>
      <c r="AC323" s="74">
        <f>[3]Calculations!AB291</f>
        <v>0</v>
      </c>
      <c r="AD323" s="74">
        <f>[3]Calculations!AN291</f>
        <v>0</v>
      </c>
      <c r="AE323" s="74">
        <f>[3]Calculations!AC291</f>
        <v>0</v>
      </c>
      <c r="AF323" s="74">
        <f>[3]Calculations!AO291</f>
        <v>0</v>
      </c>
      <c r="AG323" s="74">
        <f>[3]Calculations!AD291</f>
        <v>0</v>
      </c>
      <c r="AH323" s="74">
        <f>[3]Calculations!AP291</f>
        <v>0</v>
      </c>
      <c r="AI323" s="74">
        <f>[3]Calculations!AE291</f>
        <v>0</v>
      </c>
      <c r="AJ323" s="74">
        <f>[3]Calculations!AQ291</f>
        <v>0</v>
      </c>
      <c r="AK323" s="74">
        <f>[3]Calculations!AF291</f>
        <v>0</v>
      </c>
      <c r="AL323" s="74">
        <f>[3]Calculations!AR291</f>
        <v>0</v>
      </c>
      <c r="AM323" s="74">
        <f>[3]Calculations!AG291</f>
        <v>0</v>
      </c>
      <c r="AN323" s="74">
        <f>[3]Calculations!AS291</f>
        <v>0</v>
      </c>
      <c r="AO323" s="74">
        <f>[3]Calculations!AH291</f>
        <v>0</v>
      </c>
      <c r="AP323" s="74">
        <f>[3]Calculations!AT291</f>
        <v>0</v>
      </c>
      <c r="AQ323" s="74">
        <f>[3]Calculations!AI291</f>
        <v>0</v>
      </c>
      <c r="AR323" s="74">
        <f>[3]Calculations!AU291</f>
        <v>0</v>
      </c>
      <c r="AS323" s="74">
        <f>[3]Calculations!AJ291</f>
        <v>0</v>
      </c>
      <c r="AT323" s="74">
        <f>[3]Calculations!AV291</f>
        <v>0</v>
      </c>
      <c r="AU323" s="74">
        <f>[3]Calculations!AK291</f>
        <v>0</v>
      </c>
      <c r="AV323" s="74">
        <f>[3]Calculations!AW291</f>
        <v>0</v>
      </c>
      <c r="AW323" s="90"/>
      <c r="AX323" s="90"/>
      <c r="AY323" s="91" t="str">
        <f>[3]Calculations!D291</f>
        <v>Land Supply 2018</v>
      </c>
    </row>
    <row r="324" spans="2:51" ht="25" x14ac:dyDescent="0.25">
      <c r="B324" s="32" t="str">
        <f>[3]Calculations!A292</f>
        <v>HLA3284</v>
      </c>
      <c r="C324" s="30" t="str">
        <f>[3]Calculations!B292</f>
        <v>Unknown</v>
      </c>
      <c r="D324" s="30" t="str">
        <f>[3]Calculations!C292</f>
        <v>Residential</v>
      </c>
      <c r="E324" s="38">
        <f>[3]Calculations!E292</f>
        <v>7.3748499999999995E-2</v>
      </c>
      <c r="F324" s="38">
        <f>[3]Calculations!I292</f>
        <v>7.3748499999999995E-2</v>
      </c>
      <c r="G324" s="38">
        <f>[3]Calculations!M292</f>
        <v>100</v>
      </c>
      <c r="H324" s="38">
        <f>[3]Calculations!H292</f>
        <v>0</v>
      </c>
      <c r="I324" s="38">
        <f>[3]Calculations!L292</f>
        <v>0</v>
      </c>
      <c r="J324" s="38">
        <f>[3]Calculations!G292</f>
        <v>0</v>
      </c>
      <c r="K324" s="38">
        <f>[3]Calculations!K292</f>
        <v>0</v>
      </c>
      <c r="L324" s="38">
        <f>[3]Calculations!F292</f>
        <v>0</v>
      </c>
      <c r="M324" s="38">
        <f>[3]Calculations!J292</f>
        <v>0</v>
      </c>
      <c r="N324" s="38">
        <f>[3]Calculations!V292</f>
        <v>0</v>
      </c>
      <c r="O324" s="38">
        <f>[3]Calculations!W292</f>
        <v>0</v>
      </c>
      <c r="P324" s="38">
        <f>[3]Calculations!O292</f>
        <v>0</v>
      </c>
      <c r="Q324" s="38">
        <f>[3]Calculations!S292</f>
        <v>0</v>
      </c>
      <c r="R324" s="38">
        <f>[3]Calculations!Q292</f>
        <v>0</v>
      </c>
      <c r="S324" s="38">
        <f>[3]Calculations!T292</f>
        <v>0</v>
      </c>
      <c r="T324" s="38">
        <f>[3]Calculations!R292</f>
        <v>0</v>
      </c>
      <c r="U324" s="38">
        <f>[3]Calculations!U292</f>
        <v>0</v>
      </c>
      <c r="V324" s="38" t="str">
        <f>[3]Calculations!X292</f>
        <v>Not Modelled</v>
      </c>
      <c r="W324" s="38" t="str">
        <f>[3]Calculations!Y292</f>
        <v>N/A</v>
      </c>
      <c r="X324" s="38" t="s">
        <v>1056</v>
      </c>
      <c r="Y324" s="73" t="s">
        <v>106</v>
      </c>
      <c r="Z324" s="74" t="s">
        <v>1090</v>
      </c>
      <c r="AA324" s="74">
        <f>[3]Calculations!AA292</f>
        <v>0</v>
      </c>
      <c r="AB324" s="74">
        <f>[3]Calculations!AM292</f>
        <v>0</v>
      </c>
      <c r="AC324" s="74">
        <f>[3]Calculations!AB292</f>
        <v>0</v>
      </c>
      <c r="AD324" s="74">
        <f>[3]Calculations!AN292</f>
        <v>0</v>
      </c>
      <c r="AE324" s="74">
        <f>[3]Calculations!AC292</f>
        <v>0</v>
      </c>
      <c r="AF324" s="74">
        <f>[3]Calculations!AO292</f>
        <v>0</v>
      </c>
      <c r="AG324" s="74">
        <f>[3]Calculations!AD292</f>
        <v>0</v>
      </c>
      <c r="AH324" s="74">
        <f>[3]Calculations!AP292</f>
        <v>0</v>
      </c>
      <c r="AI324" s="74">
        <f>[3]Calculations!AE292</f>
        <v>0</v>
      </c>
      <c r="AJ324" s="74">
        <f>[3]Calculations!AQ292</f>
        <v>0</v>
      </c>
      <c r="AK324" s="74">
        <f>[3]Calculations!AF292</f>
        <v>0</v>
      </c>
      <c r="AL324" s="74">
        <f>[3]Calculations!AR292</f>
        <v>0</v>
      </c>
      <c r="AM324" s="74">
        <f>[3]Calculations!AG292</f>
        <v>0</v>
      </c>
      <c r="AN324" s="74">
        <f>[3]Calculations!AS292</f>
        <v>0</v>
      </c>
      <c r="AO324" s="74">
        <f>[3]Calculations!AH292</f>
        <v>0</v>
      </c>
      <c r="AP324" s="74">
        <f>[3]Calculations!AT292</f>
        <v>0</v>
      </c>
      <c r="AQ324" s="74">
        <f>[3]Calculations!AI292</f>
        <v>7.3748484999600003E-2</v>
      </c>
      <c r="AR324" s="74">
        <f>[3]Calculations!AU292</f>
        <v>99.999979660060887</v>
      </c>
      <c r="AS324" s="74">
        <f>[3]Calculations!AJ292</f>
        <v>0</v>
      </c>
      <c r="AT324" s="74">
        <f>[3]Calculations!AV292</f>
        <v>0</v>
      </c>
      <c r="AU324" s="74">
        <f>[3]Calculations!AK292</f>
        <v>0</v>
      </c>
      <c r="AV324" s="74">
        <f>[3]Calculations!AW292</f>
        <v>0</v>
      </c>
      <c r="AW324" s="90"/>
      <c r="AX324" s="90"/>
      <c r="AY324" s="91" t="str">
        <f>[3]Calculations!D292</f>
        <v>Land Supply 2018</v>
      </c>
    </row>
    <row r="325" spans="2:51" ht="25" x14ac:dyDescent="0.25">
      <c r="B325" s="32" t="str">
        <f>[3]Calculations!A293</f>
        <v>HLA3285</v>
      </c>
      <c r="C325" s="30" t="str">
        <f>[3]Calculations!B293</f>
        <v>Unknown</v>
      </c>
      <c r="D325" s="30" t="str">
        <f>[3]Calculations!C293</f>
        <v>Residential</v>
      </c>
      <c r="E325" s="38">
        <f>[3]Calculations!E293</f>
        <v>3.0306799999999998E-2</v>
      </c>
      <c r="F325" s="38">
        <f>[3]Calculations!I293</f>
        <v>3.0306799999999998E-2</v>
      </c>
      <c r="G325" s="38">
        <f>[3]Calculations!M293</f>
        <v>100</v>
      </c>
      <c r="H325" s="38">
        <f>[3]Calculations!H293</f>
        <v>0</v>
      </c>
      <c r="I325" s="38">
        <f>[3]Calculations!L293</f>
        <v>0</v>
      </c>
      <c r="J325" s="38">
        <f>[3]Calculations!G293</f>
        <v>0</v>
      </c>
      <c r="K325" s="38">
        <f>[3]Calculations!K293</f>
        <v>0</v>
      </c>
      <c r="L325" s="38">
        <f>[3]Calculations!F293</f>
        <v>0</v>
      </c>
      <c r="M325" s="38">
        <f>[3]Calculations!J293</f>
        <v>0</v>
      </c>
      <c r="N325" s="38">
        <f>[3]Calculations!V293</f>
        <v>0</v>
      </c>
      <c r="O325" s="38">
        <f>[3]Calculations!W293</f>
        <v>0</v>
      </c>
      <c r="P325" s="38">
        <f>[3]Calculations!O293</f>
        <v>0</v>
      </c>
      <c r="Q325" s="38">
        <f>[3]Calculations!S293</f>
        <v>0</v>
      </c>
      <c r="R325" s="38">
        <f>[3]Calculations!Q293</f>
        <v>0</v>
      </c>
      <c r="S325" s="38">
        <f>[3]Calculations!T293</f>
        <v>0</v>
      </c>
      <c r="T325" s="38">
        <f>[3]Calculations!R293</f>
        <v>0</v>
      </c>
      <c r="U325" s="38">
        <f>[3]Calculations!U293</f>
        <v>0</v>
      </c>
      <c r="V325" s="38" t="str">
        <f>[3]Calculations!X293</f>
        <v>Not Modelled</v>
      </c>
      <c r="W325" s="38" t="str">
        <f>[3]Calculations!Y293</f>
        <v>N/A</v>
      </c>
      <c r="X325" s="38" t="s">
        <v>1056</v>
      </c>
      <c r="Y325" s="73" t="s">
        <v>106</v>
      </c>
      <c r="Z325" s="74" t="s">
        <v>1090</v>
      </c>
      <c r="AA325" s="74">
        <f>[3]Calculations!AA293</f>
        <v>0</v>
      </c>
      <c r="AB325" s="74">
        <f>[3]Calculations!AM293</f>
        <v>0</v>
      </c>
      <c r="AC325" s="74">
        <f>[3]Calculations!AB293</f>
        <v>0</v>
      </c>
      <c r="AD325" s="74">
        <f>[3]Calculations!AN293</f>
        <v>0</v>
      </c>
      <c r="AE325" s="74">
        <f>[3]Calculations!AC293</f>
        <v>0</v>
      </c>
      <c r="AF325" s="74">
        <f>[3]Calculations!AO293</f>
        <v>0</v>
      </c>
      <c r="AG325" s="74">
        <f>[3]Calculations!AD293</f>
        <v>0</v>
      </c>
      <c r="AH325" s="74">
        <f>[3]Calculations!AP293</f>
        <v>0</v>
      </c>
      <c r="AI325" s="74">
        <f>[3]Calculations!AE293</f>
        <v>0</v>
      </c>
      <c r="AJ325" s="74">
        <f>[3]Calculations!AQ293</f>
        <v>0</v>
      </c>
      <c r="AK325" s="74">
        <f>[3]Calculations!AF293</f>
        <v>0</v>
      </c>
      <c r="AL325" s="74">
        <f>[3]Calculations!AR293</f>
        <v>0</v>
      </c>
      <c r="AM325" s="74">
        <f>[3]Calculations!AG293</f>
        <v>0</v>
      </c>
      <c r="AN325" s="74">
        <f>[3]Calculations!AS293</f>
        <v>0</v>
      </c>
      <c r="AO325" s="74">
        <f>[3]Calculations!AH293</f>
        <v>0</v>
      </c>
      <c r="AP325" s="74">
        <f>[3]Calculations!AT293</f>
        <v>0</v>
      </c>
      <c r="AQ325" s="74">
        <f>[3]Calculations!AI293</f>
        <v>3.0306800001899999E-2</v>
      </c>
      <c r="AR325" s="74">
        <f>[3]Calculations!AU293</f>
        <v>100.00000000626923</v>
      </c>
      <c r="AS325" s="74">
        <f>[3]Calculations!AJ293</f>
        <v>0</v>
      </c>
      <c r="AT325" s="74">
        <f>[3]Calculations!AV293</f>
        <v>0</v>
      </c>
      <c r="AU325" s="74">
        <f>[3]Calculations!AK293</f>
        <v>0</v>
      </c>
      <c r="AV325" s="74">
        <f>[3]Calculations!AW293</f>
        <v>0</v>
      </c>
      <c r="AW325" s="90"/>
      <c r="AX325" s="90"/>
      <c r="AY325" s="91" t="str">
        <f>[3]Calculations!D293</f>
        <v>Land Supply 2018</v>
      </c>
    </row>
    <row r="326" spans="2:51" ht="25" x14ac:dyDescent="0.25">
      <c r="B326" s="32" t="str">
        <f>[3]Calculations!A294</f>
        <v>HLA3286</v>
      </c>
      <c r="C326" s="30" t="str">
        <f>[3]Calculations!B294</f>
        <v>Unknown</v>
      </c>
      <c r="D326" s="30" t="str">
        <f>[3]Calculations!C294</f>
        <v>Residential</v>
      </c>
      <c r="E326" s="38">
        <f>[3]Calculations!E294</f>
        <v>0.30029</v>
      </c>
      <c r="F326" s="38">
        <f>[3]Calculations!I294</f>
        <v>0.30029</v>
      </c>
      <c r="G326" s="38">
        <f>[3]Calculations!M294</f>
        <v>100</v>
      </c>
      <c r="H326" s="38">
        <f>[3]Calculations!H294</f>
        <v>0</v>
      </c>
      <c r="I326" s="38">
        <f>[3]Calculations!L294</f>
        <v>0</v>
      </c>
      <c r="J326" s="38">
        <f>[3]Calculations!G294</f>
        <v>0</v>
      </c>
      <c r="K326" s="38">
        <f>[3]Calculations!K294</f>
        <v>0</v>
      </c>
      <c r="L326" s="38">
        <f>[3]Calculations!F294</f>
        <v>0</v>
      </c>
      <c r="M326" s="38">
        <f>[3]Calculations!J294</f>
        <v>0</v>
      </c>
      <c r="N326" s="38">
        <f>[3]Calculations!V294</f>
        <v>0</v>
      </c>
      <c r="O326" s="38">
        <f>[3]Calculations!W294</f>
        <v>0</v>
      </c>
      <c r="P326" s="38">
        <f>[3]Calculations!O294</f>
        <v>0</v>
      </c>
      <c r="Q326" s="38">
        <f>[3]Calculations!S294</f>
        <v>0</v>
      </c>
      <c r="R326" s="38">
        <f>[3]Calculations!Q294</f>
        <v>0</v>
      </c>
      <c r="S326" s="38">
        <f>[3]Calculations!T294</f>
        <v>0</v>
      </c>
      <c r="T326" s="38">
        <f>[3]Calculations!R294</f>
        <v>0</v>
      </c>
      <c r="U326" s="38">
        <f>[3]Calculations!U294</f>
        <v>0</v>
      </c>
      <c r="V326" s="38" t="str">
        <f>[3]Calculations!X294</f>
        <v>Not Modelled</v>
      </c>
      <c r="W326" s="38" t="str">
        <f>[3]Calculations!Y294</f>
        <v>N/A</v>
      </c>
      <c r="X326" s="38" t="s">
        <v>1056</v>
      </c>
      <c r="Y326" s="73" t="s">
        <v>106</v>
      </c>
      <c r="Z326" s="74" t="s">
        <v>1090</v>
      </c>
      <c r="AA326" s="74">
        <f>[3]Calculations!AA294</f>
        <v>0</v>
      </c>
      <c r="AB326" s="74">
        <f>[3]Calculations!AM294</f>
        <v>0</v>
      </c>
      <c r="AC326" s="74">
        <f>[3]Calculations!AB294</f>
        <v>0</v>
      </c>
      <c r="AD326" s="74">
        <f>[3]Calculations!AN294</f>
        <v>0</v>
      </c>
      <c r="AE326" s="74">
        <f>[3]Calculations!AC294</f>
        <v>0</v>
      </c>
      <c r="AF326" s="74">
        <f>[3]Calculations!AO294</f>
        <v>0</v>
      </c>
      <c r="AG326" s="74">
        <f>[3]Calculations!AD294</f>
        <v>0</v>
      </c>
      <c r="AH326" s="74">
        <f>[3]Calculations!AP294</f>
        <v>0</v>
      </c>
      <c r="AI326" s="74">
        <f>[3]Calculations!AE294</f>
        <v>0</v>
      </c>
      <c r="AJ326" s="74">
        <f>[3]Calculations!AQ294</f>
        <v>0</v>
      </c>
      <c r="AK326" s="74">
        <f>[3]Calculations!AF294</f>
        <v>0</v>
      </c>
      <c r="AL326" s="74">
        <f>[3]Calculations!AR294</f>
        <v>0</v>
      </c>
      <c r="AM326" s="74">
        <f>[3]Calculations!AG294</f>
        <v>0</v>
      </c>
      <c r="AN326" s="74">
        <f>[3]Calculations!AS294</f>
        <v>0</v>
      </c>
      <c r="AO326" s="74">
        <f>[3]Calculations!AH294</f>
        <v>0</v>
      </c>
      <c r="AP326" s="74">
        <f>[3]Calculations!AT294</f>
        <v>0</v>
      </c>
      <c r="AQ326" s="74">
        <f>[3]Calculations!AI294</f>
        <v>0.30029000000400002</v>
      </c>
      <c r="AR326" s="74">
        <f>[3]Calculations!AU294</f>
        <v>100.00000000133204</v>
      </c>
      <c r="AS326" s="74">
        <f>[3]Calculations!AJ294</f>
        <v>0</v>
      </c>
      <c r="AT326" s="74">
        <f>[3]Calculations!AV294</f>
        <v>0</v>
      </c>
      <c r="AU326" s="74">
        <f>[3]Calculations!AK294</f>
        <v>0</v>
      </c>
      <c r="AV326" s="74">
        <f>[3]Calculations!AW294</f>
        <v>0</v>
      </c>
      <c r="AW326" s="90"/>
      <c r="AX326" s="90"/>
      <c r="AY326" s="91" t="str">
        <f>[3]Calculations!D294</f>
        <v>Land Supply 2018</v>
      </c>
    </row>
    <row r="327" spans="2:51" ht="25" x14ac:dyDescent="0.25">
      <c r="B327" s="32" t="str">
        <f>[3]Calculations!A295</f>
        <v>HLA3289</v>
      </c>
      <c r="C327" s="30" t="str">
        <f>[3]Calculations!B295</f>
        <v>Unknown</v>
      </c>
      <c r="D327" s="30" t="str">
        <f>[3]Calculations!C295</f>
        <v>Residential</v>
      </c>
      <c r="E327" s="38">
        <f>[3]Calculations!E295</f>
        <v>0.30790499999999998</v>
      </c>
      <c r="F327" s="38">
        <f>[3]Calculations!I295</f>
        <v>0.27855944418761597</v>
      </c>
      <c r="G327" s="38">
        <f>[3]Calculations!M295</f>
        <v>90.469282469468169</v>
      </c>
      <c r="H327" s="38">
        <f>[3]Calculations!H295</f>
        <v>6.1912676670399999E-4</v>
      </c>
      <c r="I327" s="38">
        <f>[3]Calculations!L295</f>
        <v>0.20107720456114714</v>
      </c>
      <c r="J327" s="38">
        <f>[3]Calculations!G295</f>
        <v>4.7843561851799998E-3</v>
      </c>
      <c r="K327" s="38">
        <f>[3]Calculations!K295</f>
        <v>1.5538416671310955</v>
      </c>
      <c r="L327" s="38">
        <f>[3]Calculations!F295</f>
        <v>2.3942072860499999E-2</v>
      </c>
      <c r="M327" s="38">
        <f>[3]Calculations!J295</f>
        <v>7.7757986588395775</v>
      </c>
      <c r="N327" s="38">
        <f>[3]Calculations!V295</f>
        <v>0.133151196404</v>
      </c>
      <c r="O327" s="38">
        <f>[3]Calculations!W295</f>
        <v>43.244246246082398</v>
      </c>
      <c r="P327" s="38">
        <f>[3]Calculations!O295</f>
        <v>0.1426966780159</v>
      </c>
      <c r="Q327" s="38">
        <f>[3]Calculations!S295</f>
        <v>46.344384799175067</v>
      </c>
      <c r="R327" s="38">
        <f>[3]Calculations!Q295</f>
        <v>6.7420832878899994E-2</v>
      </c>
      <c r="S327" s="38">
        <f>[3]Calculations!T295</f>
        <v>21.896634636949706</v>
      </c>
      <c r="T327" s="38">
        <f>[3]Calculations!R295</f>
        <v>3.1941070279100002E-2</v>
      </c>
      <c r="U327" s="38">
        <f>[3]Calculations!U295</f>
        <v>10.373677036456051</v>
      </c>
      <c r="V327" s="38" t="str">
        <f>[3]Calculations!X295</f>
        <v>Not Modelled</v>
      </c>
      <c r="W327" s="38" t="str">
        <f>[3]Calculations!Y295</f>
        <v>N/A</v>
      </c>
      <c r="X327" s="38" t="s">
        <v>1056</v>
      </c>
      <c r="Y327" s="73" t="s">
        <v>108</v>
      </c>
      <c r="Z327" s="74" t="s">
        <v>109</v>
      </c>
      <c r="AA327" s="74">
        <f>[3]Calculations!AA295</f>
        <v>2.5242166678299999E-2</v>
      </c>
      <c r="AB327" s="74">
        <f>[3]Calculations!AM295</f>
        <v>8.1980372771796493</v>
      </c>
      <c r="AC327" s="74">
        <f>[3]Calculations!AB295</f>
        <v>0</v>
      </c>
      <c r="AD327" s="74">
        <f>[3]Calculations!AN295</f>
        <v>0</v>
      </c>
      <c r="AE327" s="74">
        <f>[3]Calculations!AC295</f>
        <v>0</v>
      </c>
      <c r="AF327" s="74">
        <f>[3]Calculations!AO295</f>
        <v>0</v>
      </c>
      <c r="AG327" s="74">
        <f>[3]Calculations!AD295</f>
        <v>0</v>
      </c>
      <c r="AH327" s="74">
        <f>[3]Calculations!AP295</f>
        <v>0</v>
      </c>
      <c r="AI327" s="74">
        <f>[3]Calculations!AE295</f>
        <v>3.0078782465500001E-2</v>
      </c>
      <c r="AJ327" s="74">
        <f>[3]Calculations!AQ295</f>
        <v>9.7688515826310081</v>
      </c>
      <c r="AK327" s="74">
        <f>[3]Calculations!AF295</f>
        <v>0</v>
      </c>
      <c r="AL327" s="74">
        <f>[3]Calculations!AR295</f>
        <v>0</v>
      </c>
      <c r="AM327" s="74">
        <f>[3]Calculations!AG295</f>
        <v>0</v>
      </c>
      <c r="AN327" s="74">
        <f>[3]Calculations!AS295</f>
        <v>0</v>
      </c>
      <c r="AO327" s="74">
        <f>[3]Calculations!AH295</f>
        <v>0</v>
      </c>
      <c r="AP327" s="74">
        <f>[3]Calculations!AT295</f>
        <v>0</v>
      </c>
      <c r="AQ327" s="74">
        <f>[3]Calculations!AI295</f>
        <v>0</v>
      </c>
      <c r="AR327" s="74">
        <f>[3]Calculations!AU295</f>
        <v>0</v>
      </c>
      <c r="AS327" s="74">
        <f>[3]Calculations!AJ295</f>
        <v>0</v>
      </c>
      <c r="AT327" s="74">
        <f>[3]Calculations!AV295</f>
        <v>0</v>
      </c>
      <c r="AU327" s="74">
        <f>[3]Calculations!AK295</f>
        <v>0</v>
      </c>
      <c r="AV327" s="74">
        <f>[3]Calculations!AW295</f>
        <v>0</v>
      </c>
      <c r="AW327" s="90"/>
      <c r="AX327" s="90"/>
      <c r="AY327" s="91" t="str">
        <f>[3]Calculations!D295</f>
        <v>Land Supply 2018</v>
      </c>
    </row>
    <row r="328" spans="2:51" ht="25" x14ac:dyDescent="0.25">
      <c r="B328" s="32" t="str">
        <f>[3]Calculations!A296</f>
        <v>HLA3290</v>
      </c>
      <c r="C328" s="30" t="str">
        <f>[3]Calculations!B296</f>
        <v>Unknown</v>
      </c>
      <c r="D328" s="30" t="str">
        <f>[3]Calculations!C296</f>
        <v>Residential</v>
      </c>
      <c r="E328" s="38">
        <f>[3]Calculations!E296</f>
        <v>8.7008500000000003E-2</v>
      </c>
      <c r="F328" s="38">
        <f>[3]Calculations!I296</f>
        <v>8.7008500000000003E-2</v>
      </c>
      <c r="G328" s="38">
        <f>[3]Calculations!M296</f>
        <v>100</v>
      </c>
      <c r="H328" s="38">
        <f>[3]Calculations!H296</f>
        <v>0</v>
      </c>
      <c r="I328" s="38">
        <f>[3]Calculations!L296</f>
        <v>0</v>
      </c>
      <c r="J328" s="38">
        <f>[3]Calculations!G296</f>
        <v>0</v>
      </c>
      <c r="K328" s="38">
        <f>[3]Calculations!K296</f>
        <v>0</v>
      </c>
      <c r="L328" s="38">
        <f>[3]Calculations!F296</f>
        <v>0</v>
      </c>
      <c r="M328" s="38">
        <f>[3]Calculations!J296</f>
        <v>0</v>
      </c>
      <c r="N328" s="38">
        <f>[3]Calculations!V296</f>
        <v>0</v>
      </c>
      <c r="O328" s="38">
        <f>[3]Calculations!W296</f>
        <v>0</v>
      </c>
      <c r="P328" s="38">
        <f>[3]Calculations!O296</f>
        <v>0</v>
      </c>
      <c r="Q328" s="38">
        <f>[3]Calculations!S296</f>
        <v>0</v>
      </c>
      <c r="R328" s="38">
        <f>[3]Calculations!Q296</f>
        <v>0</v>
      </c>
      <c r="S328" s="38">
        <f>[3]Calculations!T296</f>
        <v>0</v>
      </c>
      <c r="T328" s="38">
        <f>[3]Calculations!R296</f>
        <v>0</v>
      </c>
      <c r="U328" s="38">
        <f>[3]Calculations!U296</f>
        <v>0</v>
      </c>
      <c r="V328" s="38" t="str">
        <f>[3]Calculations!X296</f>
        <v>Not Modelled</v>
      </c>
      <c r="W328" s="38" t="str">
        <f>[3]Calculations!Y296</f>
        <v>N/A</v>
      </c>
      <c r="X328" s="38" t="s">
        <v>1056</v>
      </c>
      <c r="Y328" s="73" t="s">
        <v>106</v>
      </c>
      <c r="Z328" s="74" t="s">
        <v>1090</v>
      </c>
      <c r="AA328" s="74">
        <f>[3]Calculations!AA296</f>
        <v>0</v>
      </c>
      <c r="AB328" s="74">
        <f>[3]Calculations!AM296</f>
        <v>0</v>
      </c>
      <c r="AC328" s="74">
        <f>[3]Calculations!AB296</f>
        <v>0</v>
      </c>
      <c r="AD328" s="74">
        <f>[3]Calculations!AN296</f>
        <v>0</v>
      </c>
      <c r="AE328" s="74">
        <f>[3]Calculations!AC296</f>
        <v>0</v>
      </c>
      <c r="AF328" s="74">
        <f>[3]Calculations!AO296</f>
        <v>0</v>
      </c>
      <c r="AG328" s="74">
        <f>[3]Calculations!AD296</f>
        <v>0</v>
      </c>
      <c r="AH328" s="74">
        <f>[3]Calculations!AP296</f>
        <v>0</v>
      </c>
      <c r="AI328" s="74">
        <f>[3]Calculations!AE296</f>
        <v>0</v>
      </c>
      <c r="AJ328" s="74">
        <f>[3]Calculations!AQ296</f>
        <v>0</v>
      </c>
      <c r="AK328" s="74">
        <f>[3]Calculations!AF296</f>
        <v>0</v>
      </c>
      <c r="AL328" s="74">
        <f>[3]Calculations!AR296</f>
        <v>0</v>
      </c>
      <c r="AM328" s="74">
        <f>[3]Calculations!AG296</f>
        <v>0</v>
      </c>
      <c r="AN328" s="74">
        <f>[3]Calculations!AS296</f>
        <v>0</v>
      </c>
      <c r="AO328" s="74">
        <f>[3]Calculations!AH296</f>
        <v>0</v>
      </c>
      <c r="AP328" s="74">
        <f>[3]Calculations!AT296</f>
        <v>0</v>
      </c>
      <c r="AQ328" s="74">
        <f>[3]Calculations!AI296</f>
        <v>8.7008505002299993E-2</v>
      </c>
      <c r="AR328" s="74">
        <f>[3]Calculations!AU296</f>
        <v>100.0000057492084</v>
      </c>
      <c r="AS328" s="74">
        <f>[3]Calculations!AJ296</f>
        <v>0</v>
      </c>
      <c r="AT328" s="74">
        <f>[3]Calculations!AV296</f>
        <v>0</v>
      </c>
      <c r="AU328" s="74">
        <f>[3]Calculations!AK296</f>
        <v>0</v>
      </c>
      <c r="AV328" s="74">
        <f>[3]Calculations!AW296</f>
        <v>0</v>
      </c>
      <c r="AW328" s="90"/>
      <c r="AX328" s="90"/>
      <c r="AY328" s="91" t="str">
        <f>[3]Calculations!D296</f>
        <v>Land Supply 2018</v>
      </c>
    </row>
    <row r="329" spans="2:51" ht="25" x14ac:dyDescent="0.25">
      <c r="B329" s="32" t="str">
        <f>[3]Calculations!A297</f>
        <v>HLA3293</v>
      </c>
      <c r="C329" s="30" t="str">
        <f>[3]Calculations!B297</f>
        <v>Unknown</v>
      </c>
      <c r="D329" s="30" t="str">
        <f>[3]Calculations!C297</f>
        <v>Residential</v>
      </c>
      <c r="E329" s="38">
        <f>[3]Calculations!E297</f>
        <v>1.2071500000000001E-2</v>
      </c>
      <c r="F329" s="38">
        <f>[3]Calculations!I297</f>
        <v>1.2071500000000001E-2</v>
      </c>
      <c r="G329" s="38">
        <f>[3]Calculations!M297</f>
        <v>100</v>
      </c>
      <c r="H329" s="38">
        <f>[3]Calculations!H297</f>
        <v>0</v>
      </c>
      <c r="I329" s="38">
        <f>[3]Calculations!L297</f>
        <v>0</v>
      </c>
      <c r="J329" s="38">
        <f>[3]Calculations!G297</f>
        <v>0</v>
      </c>
      <c r="K329" s="38">
        <f>[3]Calculations!K297</f>
        <v>0</v>
      </c>
      <c r="L329" s="38">
        <f>[3]Calculations!F297</f>
        <v>0</v>
      </c>
      <c r="M329" s="38">
        <f>[3]Calculations!J297</f>
        <v>0</v>
      </c>
      <c r="N329" s="38">
        <f>[3]Calculations!V297</f>
        <v>0</v>
      </c>
      <c r="O329" s="38">
        <f>[3]Calculations!W297</f>
        <v>0</v>
      </c>
      <c r="P329" s="38">
        <f>[3]Calculations!O297</f>
        <v>0</v>
      </c>
      <c r="Q329" s="38">
        <f>[3]Calculations!S297</f>
        <v>0</v>
      </c>
      <c r="R329" s="38">
        <f>[3]Calculations!Q297</f>
        <v>0</v>
      </c>
      <c r="S329" s="38">
        <f>[3]Calculations!T297</f>
        <v>0</v>
      </c>
      <c r="T329" s="38">
        <f>[3]Calculations!R297</f>
        <v>0</v>
      </c>
      <c r="U329" s="38">
        <f>[3]Calculations!U297</f>
        <v>0</v>
      </c>
      <c r="V329" s="38" t="str">
        <f>[3]Calculations!X297</f>
        <v>Not Modelled</v>
      </c>
      <c r="W329" s="38" t="str">
        <f>[3]Calculations!Y297</f>
        <v>N/A</v>
      </c>
      <c r="X329" s="38" t="s">
        <v>1056</v>
      </c>
      <c r="Y329" s="73" t="s">
        <v>106</v>
      </c>
      <c r="Z329" s="74" t="s">
        <v>1090</v>
      </c>
      <c r="AA329" s="74">
        <f>[3]Calculations!AA297</f>
        <v>0</v>
      </c>
      <c r="AB329" s="74">
        <f>[3]Calculations!AM297</f>
        <v>0</v>
      </c>
      <c r="AC329" s="74">
        <f>[3]Calculations!AB297</f>
        <v>0</v>
      </c>
      <c r="AD329" s="74">
        <f>[3]Calculations!AN297</f>
        <v>0</v>
      </c>
      <c r="AE329" s="74">
        <f>[3]Calculations!AC297</f>
        <v>0</v>
      </c>
      <c r="AF329" s="74">
        <f>[3]Calculations!AO297</f>
        <v>0</v>
      </c>
      <c r="AG329" s="74">
        <f>[3]Calculations!AD297</f>
        <v>0</v>
      </c>
      <c r="AH329" s="74">
        <f>[3]Calculations!AP297</f>
        <v>0</v>
      </c>
      <c r="AI329" s="74">
        <f>[3]Calculations!AE297</f>
        <v>0</v>
      </c>
      <c r="AJ329" s="74">
        <f>[3]Calculations!AQ297</f>
        <v>0</v>
      </c>
      <c r="AK329" s="74">
        <f>[3]Calculations!AF297</f>
        <v>0</v>
      </c>
      <c r="AL329" s="74">
        <f>[3]Calculations!AR297</f>
        <v>0</v>
      </c>
      <c r="AM329" s="74">
        <f>[3]Calculations!AG297</f>
        <v>0</v>
      </c>
      <c r="AN329" s="74">
        <f>[3]Calculations!AS297</f>
        <v>0</v>
      </c>
      <c r="AO329" s="74">
        <f>[3]Calculations!AH297</f>
        <v>0</v>
      </c>
      <c r="AP329" s="74">
        <f>[3]Calculations!AT297</f>
        <v>0</v>
      </c>
      <c r="AQ329" s="74">
        <f>[3]Calculations!AI297</f>
        <v>1.2071475E-2</v>
      </c>
      <c r="AR329" s="74">
        <f>[3]Calculations!AU297</f>
        <v>99.999792900633722</v>
      </c>
      <c r="AS329" s="74">
        <f>[3]Calculations!AJ297</f>
        <v>0</v>
      </c>
      <c r="AT329" s="74">
        <f>[3]Calculations!AV297</f>
        <v>0</v>
      </c>
      <c r="AU329" s="74">
        <f>[3]Calculations!AK297</f>
        <v>0</v>
      </c>
      <c r="AV329" s="74">
        <f>[3]Calculations!AW297</f>
        <v>0</v>
      </c>
      <c r="AW329" s="90"/>
      <c r="AX329" s="90"/>
      <c r="AY329" s="91" t="str">
        <f>[3]Calculations!D297</f>
        <v>Land Supply 2018</v>
      </c>
    </row>
    <row r="330" spans="2:51" ht="25" x14ac:dyDescent="0.25">
      <c r="B330" s="32" t="str">
        <f>[3]Calculations!A298</f>
        <v>HLA3294</v>
      </c>
      <c r="C330" s="30" t="str">
        <f>[3]Calculations!B298</f>
        <v>Unknown</v>
      </c>
      <c r="D330" s="30" t="str">
        <f>[3]Calculations!C298</f>
        <v>Residential</v>
      </c>
      <c r="E330" s="38">
        <f>[3]Calculations!E298</f>
        <v>4.6433799999999999E-3</v>
      </c>
      <c r="F330" s="38">
        <f>[3]Calculations!I298</f>
        <v>4.6433799999999999E-3</v>
      </c>
      <c r="G330" s="38">
        <f>[3]Calculations!M298</f>
        <v>100</v>
      </c>
      <c r="H330" s="38">
        <f>[3]Calculations!H298</f>
        <v>0</v>
      </c>
      <c r="I330" s="38">
        <f>[3]Calculations!L298</f>
        <v>0</v>
      </c>
      <c r="J330" s="38">
        <f>[3]Calculations!G298</f>
        <v>0</v>
      </c>
      <c r="K330" s="38">
        <f>[3]Calculations!K298</f>
        <v>0</v>
      </c>
      <c r="L330" s="38">
        <f>[3]Calculations!F298</f>
        <v>0</v>
      </c>
      <c r="M330" s="38">
        <f>[3]Calculations!J298</f>
        <v>0</v>
      </c>
      <c r="N330" s="38">
        <f>[3]Calculations!V298</f>
        <v>0</v>
      </c>
      <c r="O330" s="38">
        <f>[3]Calculations!W298</f>
        <v>0</v>
      </c>
      <c r="P330" s="38">
        <f>[3]Calculations!O298</f>
        <v>0</v>
      </c>
      <c r="Q330" s="38">
        <f>[3]Calculations!S298</f>
        <v>0</v>
      </c>
      <c r="R330" s="38">
        <f>[3]Calculations!Q298</f>
        <v>0</v>
      </c>
      <c r="S330" s="38">
        <f>[3]Calculations!T298</f>
        <v>0</v>
      </c>
      <c r="T330" s="38">
        <f>[3]Calculations!R298</f>
        <v>0</v>
      </c>
      <c r="U330" s="38">
        <f>[3]Calculations!U298</f>
        <v>0</v>
      </c>
      <c r="V330" s="38" t="str">
        <f>[3]Calculations!X298</f>
        <v>Not Modelled</v>
      </c>
      <c r="W330" s="38" t="str">
        <f>[3]Calculations!Y298</f>
        <v>N/A</v>
      </c>
      <c r="X330" s="38" t="s">
        <v>1056</v>
      </c>
      <c r="Y330" s="73" t="s">
        <v>106</v>
      </c>
      <c r="Z330" s="74" t="s">
        <v>1090</v>
      </c>
      <c r="AA330" s="74">
        <f>[3]Calculations!AA298</f>
        <v>0</v>
      </c>
      <c r="AB330" s="74">
        <f>[3]Calculations!AM298</f>
        <v>0</v>
      </c>
      <c r="AC330" s="74">
        <f>[3]Calculations!AB298</f>
        <v>0</v>
      </c>
      <c r="AD330" s="74">
        <f>[3]Calculations!AN298</f>
        <v>0</v>
      </c>
      <c r="AE330" s="74">
        <f>[3]Calculations!AC298</f>
        <v>0</v>
      </c>
      <c r="AF330" s="74">
        <f>[3]Calculations!AO298</f>
        <v>0</v>
      </c>
      <c r="AG330" s="74">
        <f>[3]Calculations!AD298</f>
        <v>0</v>
      </c>
      <c r="AH330" s="74">
        <f>[3]Calculations!AP298</f>
        <v>0</v>
      </c>
      <c r="AI330" s="74">
        <f>[3]Calculations!AE298</f>
        <v>0</v>
      </c>
      <c r="AJ330" s="74">
        <f>[3]Calculations!AQ298</f>
        <v>0</v>
      </c>
      <c r="AK330" s="74">
        <f>[3]Calculations!AF298</f>
        <v>0</v>
      </c>
      <c r="AL330" s="74">
        <f>[3]Calculations!AR298</f>
        <v>0</v>
      </c>
      <c r="AM330" s="74">
        <f>[3]Calculations!AG298</f>
        <v>0</v>
      </c>
      <c r="AN330" s="74">
        <f>[3]Calculations!AS298</f>
        <v>0</v>
      </c>
      <c r="AO330" s="74">
        <f>[3]Calculations!AH298</f>
        <v>0</v>
      </c>
      <c r="AP330" s="74">
        <f>[3]Calculations!AT298</f>
        <v>0</v>
      </c>
      <c r="AQ330" s="74">
        <f>[3]Calculations!AI298</f>
        <v>4.6433850001899998E-3</v>
      </c>
      <c r="AR330" s="74">
        <f>[3]Calculations!AU298</f>
        <v>100.0001076842731</v>
      </c>
      <c r="AS330" s="74">
        <f>[3]Calculations!AJ298</f>
        <v>0</v>
      </c>
      <c r="AT330" s="74">
        <f>[3]Calculations!AV298</f>
        <v>0</v>
      </c>
      <c r="AU330" s="74">
        <f>[3]Calculations!AK298</f>
        <v>0</v>
      </c>
      <c r="AV330" s="74">
        <f>[3]Calculations!AW298</f>
        <v>0</v>
      </c>
      <c r="AW330" s="90"/>
      <c r="AX330" s="90"/>
      <c r="AY330" s="91" t="str">
        <f>[3]Calculations!D298</f>
        <v>Land Supply 2018</v>
      </c>
    </row>
    <row r="331" spans="2:51" ht="25" x14ac:dyDescent="0.25">
      <c r="B331" s="32" t="str">
        <f>[3]Calculations!A299</f>
        <v>HLA3295</v>
      </c>
      <c r="C331" s="30" t="str">
        <f>[3]Calculations!B299</f>
        <v>Unknown</v>
      </c>
      <c r="D331" s="30" t="str">
        <f>[3]Calculations!C299</f>
        <v>Residential</v>
      </c>
      <c r="E331" s="38">
        <f>[3]Calculations!E299</f>
        <v>6.09204E-2</v>
      </c>
      <c r="F331" s="38">
        <f>[3]Calculations!I299</f>
        <v>6.09204E-2</v>
      </c>
      <c r="G331" s="38">
        <f>[3]Calculations!M299</f>
        <v>100</v>
      </c>
      <c r="H331" s="38">
        <f>[3]Calculations!H299</f>
        <v>0</v>
      </c>
      <c r="I331" s="38">
        <f>[3]Calculations!L299</f>
        <v>0</v>
      </c>
      <c r="J331" s="38">
        <f>[3]Calculations!G299</f>
        <v>0</v>
      </c>
      <c r="K331" s="38">
        <f>[3]Calculations!K299</f>
        <v>0</v>
      </c>
      <c r="L331" s="38">
        <f>[3]Calculations!F299</f>
        <v>0</v>
      </c>
      <c r="M331" s="38">
        <f>[3]Calculations!J299</f>
        <v>0</v>
      </c>
      <c r="N331" s="38">
        <f>[3]Calculations!V299</f>
        <v>0</v>
      </c>
      <c r="O331" s="38">
        <f>[3]Calculations!W299</f>
        <v>0</v>
      </c>
      <c r="P331" s="38">
        <f>[3]Calculations!O299</f>
        <v>0</v>
      </c>
      <c r="Q331" s="38">
        <f>[3]Calculations!S299</f>
        <v>0</v>
      </c>
      <c r="R331" s="38">
        <f>[3]Calculations!Q299</f>
        <v>0</v>
      </c>
      <c r="S331" s="38">
        <f>[3]Calculations!T299</f>
        <v>0</v>
      </c>
      <c r="T331" s="38">
        <f>[3]Calculations!R299</f>
        <v>0</v>
      </c>
      <c r="U331" s="38">
        <f>[3]Calculations!U299</f>
        <v>0</v>
      </c>
      <c r="V331" s="38" t="str">
        <f>[3]Calculations!X299</f>
        <v>Not Modelled</v>
      </c>
      <c r="W331" s="38" t="str">
        <f>[3]Calculations!Y299</f>
        <v>N/A</v>
      </c>
      <c r="X331" s="38" t="s">
        <v>1056</v>
      </c>
      <c r="Y331" s="73" t="s">
        <v>106</v>
      </c>
      <c r="Z331" s="74" t="s">
        <v>1090</v>
      </c>
      <c r="AA331" s="74">
        <f>[3]Calculations!AA299</f>
        <v>0</v>
      </c>
      <c r="AB331" s="74">
        <f>[3]Calculations!AM299</f>
        <v>0</v>
      </c>
      <c r="AC331" s="74">
        <f>[3]Calculations!AB299</f>
        <v>0</v>
      </c>
      <c r="AD331" s="74">
        <f>[3]Calculations!AN299</f>
        <v>0</v>
      </c>
      <c r="AE331" s="74">
        <f>[3]Calculations!AC299</f>
        <v>0</v>
      </c>
      <c r="AF331" s="74">
        <f>[3]Calculations!AO299</f>
        <v>0</v>
      </c>
      <c r="AG331" s="74">
        <f>[3]Calculations!AD299</f>
        <v>0</v>
      </c>
      <c r="AH331" s="74">
        <f>[3]Calculations!AP299</f>
        <v>0</v>
      </c>
      <c r="AI331" s="74">
        <f>[3]Calculations!AE299</f>
        <v>0</v>
      </c>
      <c r="AJ331" s="74">
        <f>[3]Calculations!AQ299</f>
        <v>0</v>
      </c>
      <c r="AK331" s="74">
        <f>[3]Calculations!AF299</f>
        <v>0</v>
      </c>
      <c r="AL331" s="74">
        <f>[3]Calculations!AR299</f>
        <v>0</v>
      </c>
      <c r="AM331" s="74">
        <f>[3]Calculations!AG299</f>
        <v>0</v>
      </c>
      <c r="AN331" s="74">
        <f>[3]Calculations!AS299</f>
        <v>0</v>
      </c>
      <c r="AO331" s="74">
        <f>[3]Calculations!AH299</f>
        <v>0</v>
      </c>
      <c r="AP331" s="74">
        <f>[3]Calculations!AT299</f>
        <v>0</v>
      </c>
      <c r="AQ331" s="74">
        <f>[3]Calculations!AI299</f>
        <v>6.0920425003200003E-2</v>
      </c>
      <c r="AR331" s="74">
        <f>[3]Calculations!AU299</f>
        <v>100.00004104240945</v>
      </c>
      <c r="AS331" s="74">
        <f>[3]Calculations!AJ299</f>
        <v>0</v>
      </c>
      <c r="AT331" s="74">
        <f>[3]Calculations!AV299</f>
        <v>0</v>
      </c>
      <c r="AU331" s="74">
        <f>[3]Calculations!AK299</f>
        <v>0</v>
      </c>
      <c r="AV331" s="74">
        <f>[3]Calculations!AW299</f>
        <v>0</v>
      </c>
      <c r="AW331" s="90"/>
      <c r="AX331" s="90"/>
      <c r="AY331" s="91" t="str">
        <f>[3]Calculations!D299</f>
        <v>Land Supply 2018</v>
      </c>
    </row>
    <row r="332" spans="2:51" ht="25" x14ac:dyDescent="0.25">
      <c r="B332" s="32" t="str">
        <f>[3]Calculations!A300</f>
        <v>HLA3296</v>
      </c>
      <c r="C332" s="30" t="str">
        <f>[3]Calculations!B300</f>
        <v>Unknown</v>
      </c>
      <c r="D332" s="30" t="str">
        <f>[3]Calculations!C300</f>
        <v>Residential</v>
      </c>
      <c r="E332" s="38">
        <f>[3]Calculations!E300</f>
        <v>9.8589599999999999E-3</v>
      </c>
      <c r="F332" s="38">
        <f>[3]Calculations!I300</f>
        <v>9.8589599999999999E-3</v>
      </c>
      <c r="G332" s="38">
        <f>[3]Calculations!M300</f>
        <v>100</v>
      </c>
      <c r="H332" s="38">
        <f>[3]Calculations!H300</f>
        <v>0</v>
      </c>
      <c r="I332" s="38">
        <f>[3]Calculations!L300</f>
        <v>0</v>
      </c>
      <c r="J332" s="38">
        <f>[3]Calculations!G300</f>
        <v>0</v>
      </c>
      <c r="K332" s="38">
        <f>[3]Calculations!K300</f>
        <v>0</v>
      </c>
      <c r="L332" s="38">
        <f>[3]Calculations!F300</f>
        <v>0</v>
      </c>
      <c r="M332" s="38">
        <f>[3]Calculations!J300</f>
        <v>0</v>
      </c>
      <c r="N332" s="38">
        <f>[3]Calculations!V300</f>
        <v>0</v>
      </c>
      <c r="O332" s="38">
        <f>[3]Calculations!W300</f>
        <v>0</v>
      </c>
      <c r="P332" s="38">
        <f>[3]Calculations!O300</f>
        <v>0</v>
      </c>
      <c r="Q332" s="38">
        <f>[3]Calculations!S300</f>
        <v>0</v>
      </c>
      <c r="R332" s="38">
        <f>[3]Calculations!Q300</f>
        <v>0</v>
      </c>
      <c r="S332" s="38">
        <f>[3]Calculations!T300</f>
        <v>0</v>
      </c>
      <c r="T332" s="38">
        <f>[3]Calculations!R300</f>
        <v>0</v>
      </c>
      <c r="U332" s="38">
        <f>[3]Calculations!U300</f>
        <v>0</v>
      </c>
      <c r="V332" s="38" t="str">
        <f>[3]Calculations!X300</f>
        <v>Not Modelled</v>
      </c>
      <c r="W332" s="38" t="str">
        <f>[3]Calculations!Y300</f>
        <v>N/A</v>
      </c>
      <c r="X332" s="38" t="s">
        <v>1056</v>
      </c>
      <c r="Y332" s="73" t="s">
        <v>106</v>
      </c>
      <c r="Z332" s="74" t="s">
        <v>1090</v>
      </c>
      <c r="AA332" s="74">
        <f>[3]Calculations!AA300</f>
        <v>0</v>
      </c>
      <c r="AB332" s="74">
        <f>[3]Calculations!AM300</f>
        <v>0</v>
      </c>
      <c r="AC332" s="74">
        <f>[3]Calculations!AB300</f>
        <v>0</v>
      </c>
      <c r="AD332" s="74">
        <f>[3]Calculations!AN300</f>
        <v>0</v>
      </c>
      <c r="AE332" s="74">
        <f>[3]Calculations!AC300</f>
        <v>0</v>
      </c>
      <c r="AF332" s="74">
        <f>[3]Calculations!AO300</f>
        <v>0</v>
      </c>
      <c r="AG332" s="74">
        <f>[3]Calculations!AD300</f>
        <v>0</v>
      </c>
      <c r="AH332" s="74">
        <f>[3]Calculations!AP300</f>
        <v>0</v>
      </c>
      <c r="AI332" s="74">
        <f>[3]Calculations!AE300</f>
        <v>0</v>
      </c>
      <c r="AJ332" s="74">
        <f>[3]Calculations!AQ300</f>
        <v>0</v>
      </c>
      <c r="AK332" s="74">
        <f>[3]Calculations!AF300</f>
        <v>0</v>
      </c>
      <c r="AL332" s="74">
        <f>[3]Calculations!AR300</f>
        <v>0</v>
      </c>
      <c r="AM332" s="74">
        <f>[3]Calculations!AG300</f>
        <v>0</v>
      </c>
      <c r="AN332" s="74">
        <f>[3]Calculations!AS300</f>
        <v>0</v>
      </c>
      <c r="AO332" s="74">
        <f>[3]Calculations!AH300</f>
        <v>0</v>
      </c>
      <c r="AP332" s="74">
        <f>[3]Calculations!AT300</f>
        <v>0</v>
      </c>
      <c r="AQ332" s="74">
        <f>[3]Calculations!AI300</f>
        <v>9.8589650007900008E-3</v>
      </c>
      <c r="AR332" s="74">
        <f>[3]Calculations!AU300</f>
        <v>100.00005072330144</v>
      </c>
      <c r="AS332" s="74">
        <f>[3]Calculations!AJ300</f>
        <v>0</v>
      </c>
      <c r="AT332" s="74">
        <f>[3]Calculations!AV300</f>
        <v>0</v>
      </c>
      <c r="AU332" s="74">
        <f>[3]Calculations!AK300</f>
        <v>0</v>
      </c>
      <c r="AV332" s="74">
        <f>[3]Calculations!AW300</f>
        <v>0</v>
      </c>
      <c r="AW332" s="90"/>
      <c r="AX332" s="90"/>
      <c r="AY332" s="91" t="str">
        <f>[3]Calculations!D300</f>
        <v>Land Supply 2018</v>
      </c>
    </row>
    <row r="333" spans="2:51" ht="25" x14ac:dyDescent="0.25">
      <c r="B333" s="32" t="str">
        <f>[3]Calculations!A301</f>
        <v>HLA3298</v>
      </c>
      <c r="C333" s="30" t="str">
        <f>[3]Calculations!B301</f>
        <v>Unknown</v>
      </c>
      <c r="D333" s="30" t="str">
        <f>[3]Calculations!C301</f>
        <v>Residential</v>
      </c>
      <c r="E333" s="38">
        <f>[3]Calculations!E301</f>
        <v>2.4749299999999998E-2</v>
      </c>
      <c r="F333" s="38">
        <f>[3]Calculations!I301</f>
        <v>2.4749299999999998E-2</v>
      </c>
      <c r="G333" s="38">
        <f>[3]Calculations!M301</f>
        <v>100</v>
      </c>
      <c r="H333" s="38">
        <f>[3]Calculations!H301</f>
        <v>0</v>
      </c>
      <c r="I333" s="38">
        <f>[3]Calculations!L301</f>
        <v>0</v>
      </c>
      <c r="J333" s="38">
        <f>[3]Calculations!G301</f>
        <v>0</v>
      </c>
      <c r="K333" s="38">
        <f>[3]Calculations!K301</f>
        <v>0</v>
      </c>
      <c r="L333" s="38">
        <f>[3]Calculations!F301</f>
        <v>0</v>
      </c>
      <c r="M333" s="38">
        <f>[3]Calculations!J301</f>
        <v>0</v>
      </c>
      <c r="N333" s="38">
        <f>[3]Calculations!V301</f>
        <v>0</v>
      </c>
      <c r="O333" s="38">
        <f>[3]Calculations!W301</f>
        <v>0</v>
      </c>
      <c r="P333" s="38">
        <f>[3]Calculations!O301</f>
        <v>0</v>
      </c>
      <c r="Q333" s="38">
        <f>[3]Calculations!S301</f>
        <v>0</v>
      </c>
      <c r="R333" s="38">
        <f>[3]Calculations!Q301</f>
        <v>0</v>
      </c>
      <c r="S333" s="38">
        <f>[3]Calculations!T301</f>
        <v>0</v>
      </c>
      <c r="T333" s="38">
        <f>[3]Calculations!R301</f>
        <v>0</v>
      </c>
      <c r="U333" s="38">
        <f>[3]Calculations!U301</f>
        <v>0</v>
      </c>
      <c r="V333" s="38" t="str">
        <f>[3]Calculations!X301</f>
        <v>Not Modelled</v>
      </c>
      <c r="W333" s="38" t="str">
        <f>[3]Calculations!Y301</f>
        <v>N/A</v>
      </c>
      <c r="X333" s="38" t="s">
        <v>1056</v>
      </c>
      <c r="Y333" s="73" t="s">
        <v>106</v>
      </c>
      <c r="Z333" s="74" t="s">
        <v>1090</v>
      </c>
      <c r="AA333" s="74">
        <f>[3]Calculations!AA301</f>
        <v>0</v>
      </c>
      <c r="AB333" s="74">
        <f>[3]Calculations!AM301</f>
        <v>0</v>
      </c>
      <c r="AC333" s="74">
        <f>[3]Calculations!AB301</f>
        <v>0</v>
      </c>
      <c r="AD333" s="74">
        <f>[3]Calculations!AN301</f>
        <v>0</v>
      </c>
      <c r="AE333" s="74">
        <f>[3]Calculations!AC301</f>
        <v>0</v>
      </c>
      <c r="AF333" s="74">
        <f>[3]Calculations!AO301</f>
        <v>0</v>
      </c>
      <c r="AG333" s="74">
        <f>[3]Calculations!AD301</f>
        <v>0</v>
      </c>
      <c r="AH333" s="74">
        <f>[3]Calculations!AP301</f>
        <v>0</v>
      </c>
      <c r="AI333" s="74">
        <f>[3]Calculations!AE301</f>
        <v>0</v>
      </c>
      <c r="AJ333" s="74">
        <f>[3]Calculations!AQ301</f>
        <v>0</v>
      </c>
      <c r="AK333" s="74">
        <f>[3]Calculations!AF301</f>
        <v>0</v>
      </c>
      <c r="AL333" s="74">
        <f>[3]Calculations!AR301</f>
        <v>0</v>
      </c>
      <c r="AM333" s="74">
        <f>[3]Calculations!AG301</f>
        <v>0</v>
      </c>
      <c r="AN333" s="74">
        <f>[3]Calculations!AS301</f>
        <v>0</v>
      </c>
      <c r="AO333" s="74">
        <f>[3]Calculations!AH301</f>
        <v>0</v>
      </c>
      <c r="AP333" s="74">
        <f>[3]Calculations!AT301</f>
        <v>0</v>
      </c>
      <c r="AQ333" s="74">
        <f>[3]Calculations!AI301</f>
        <v>2.4749312000499998E-2</v>
      </c>
      <c r="AR333" s="74">
        <f>[3]Calculations!AU301</f>
        <v>100.00004848824007</v>
      </c>
      <c r="AS333" s="74">
        <f>[3]Calculations!AJ301</f>
        <v>0</v>
      </c>
      <c r="AT333" s="74">
        <f>[3]Calculations!AV301</f>
        <v>0</v>
      </c>
      <c r="AU333" s="74">
        <f>[3]Calculations!AK301</f>
        <v>0</v>
      </c>
      <c r="AV333" s="74">
        <f>[3]Calculations!AW301</f>
        <v>0</v>
      </c>
      <c r="AW333" s="90"/>
      <c r="AX333" s="90"/>
      <c r="AY333" s="91" t="str">
        <f>[3]Calculations!D301</f>
        <v>Land Supply 2018</v>
      </c>
    </row>
    <row r="334" spans="2:51" ht="25" x14ac:dyDescent="0.25">
      <c r="B334" s="32" t="str">
        <f>[3]Calculations!A302</f>
        <v>HLA3299</v>
      </c>
      <c r="C334" s="30" t="str">
        <f>[3]Calculations!B302</f>
        <v>Unknown</v>
      </c>
      <c r="D334" s="30" t="str">
        <f>[3]Calculations!C302</f>
        <v>Residential</v>
      </c>
      <c r="E334" s="38">
        <f>[3]Calculations!E302</f>
        <v>5.6289699999999998E-2</v>
      </c>
      <c r="F334" s="38">
        <f>[3]Calculations!I302</f>
        <v>5.6289699999999998E-2</v>
      </c>
      <c r="G334" s="38">
        <f>[3]Calculations!M302</f>
        <v>100</v>
      </c>
      <c r="H334" s="38">
        <f>[3]Calculations!H302</f>
        <v>0</v>
      </c>
      <c r="I334" s="38">
        <f>[3]Calculations!L302</f>
        <v>0</v>
      </c>
      <c r="J334" s="38">
        <f>[3]Calculations!G302</f>
        <v>0</v>
      </c>
      <c r="K334" s="38">
        <f>[3]Calculations!K302</f>
        <v>0</v>
      </c>
      <c r="L334" s="38">
        <f>[3]Calculations!F302</f>
        <v>0</v>
      </c>
      <c r="M334" s="38">
        <f>[3]Calculations!J302</f>
        <v>0</v>
      </c>
      <c r="N334" s="38">
        <f>[3]Calculations!V302</f>
        <v>0</v>
      </c>
      <c r="O334" s="38">
        <f>[3]Calculations!W302</f>
        <v>0</v>
      </c>
      <c r="P334" s="38">
        <f>[3]Calculations!O302</f>
        <v>0</v>
      </c>
      <c r="Q334" s="38">
        <f>[3]Calculations!S302</f>
        <v>0</v>
      </c>
      <c r="R334" s="38">
        <f>[3]Calculations!Q302</f>
        <v>0</v>
      </c>
      <c r="S334" s="38">
        <f>[3]Calculations!T302</f>
        <v>0</v>
      </c>
      <c r="T334" s="38">
        <f>[3]Calculations!R302</f>
        <v>0</v>
      </c>
      <c r="U334" s="38">
        <f>[3]Calculations!U302</f>
        <v>0</v>
      </c>
      <c r="V334" s="38" t="str">
        <f>[3]Calculations!X302</f>
        <v>Not Modelled</v>
      </c>
      <c r="W334" s="38" t="str">
        <f>[3]Calculations!Y302</f>
        <v>N/A</v>
      </c>
      <c r="X334" s="38" t="s">
        <v>1056</v>
      </c>
      <c r="Y334" s="73" t="s">
        <v>106</v>
      </c>
      <c r="Z334" s="74" t="s">
        <v>1090</v>
      </c>
      <c r="AA334" s="74">
        <f>[3]Calculations!AA302</f>
        <v>0</v>
      </c>
      <c r="AB334" s="74">
        <f>[3]Calculations!AM302</f>
        <v>0</v>
      </c>
      <c r="AC334" s="74">
        <f>[3]Calculations!AB302</f>
        <v>0</v>
      </c>
      <c r="AD334" s="74">
        <f>[3]Calculations!AN302</f>
        <v>0</v>
      </c>
      <c r="AE334" s="74">
        <f>[3]Calculations!AC302</f>
        <v>0</v>
      </c>
      <c r="AF334" s="74">
        <f>[3]Calculations!AO302</f>
        <v>0</v>
      </c>
      <c r="AG334" s="74">
        <f>[3]Calculations!AD302</f>
        <v>0</v>
      </c>
      <c r="AH334" s="74">
        <f>[3]Calculations!AP302</f>
        <v>0</v>
      </c>
      <c r="AI334" s="74">
        <f>[3]Calculations!AE302</f>
        <v>0</v>
      </c>
      <c r="AJ334" s="74">
        <f>[3]Calculations!AQ302</f>
        <v>0</v>
      </c>
      <c r="AK334" s="74">
        <f>[3]Calculations!AF302</f>
        <v>0</v>
      </c>
      <c r="AL334" s="74">
        <f>[3]Calculations!AR302</f>
        <v>0</v>
      </c>
      <c r="AM334" s="74">
        <f>[3]Calculations!AG302</f>
        <v>0</v>
      </c>
      <c r="AN334" s="74">
        <f>[3]Calculations!AS302</f>
        <v>0</v>
      </c>
      <c r="AO334" s="74">
        <f>[3]Calculations!AH302</f>
        <v>0</v>
      </c>
      <c r="AP334" s="74">
        <f>[3]Calculations!AT302</f>
        <v>0</v>
      </c>
      <c r="AQ334" s="74">
        <f>[3]Calculations!AI302</f>
        <v>5.6289650000499999E-2</v>
      </c>
      <c r="AR334" s="74">
        <f>[3]Calculations!AU302</f>
        <v>99.999911174690936</v>
      </c>
      <c r="AS334" s="74">
        <f>[3]Calculations!AJ302</f>
        <v>0</v>
      </c>
      <c r="AT334" s="74">
        <f>[3]Calculations!AV302</f>
        <v>0</v>
      </c>
      <c r="AU334" s="74">
        <f>[3]Calculations!AK302</f>
        <v>0</v>
      </c>
      <c r="AV334" s="74">
        <f>[3]Calculations!AW302</f>
        <v>0</v>
      </c>
      <c r="AW334" s="90"/>
      <c r="AX334" s="90"/>
      <c r="AY334" s="91" t="str">
        <f>[3]Calculations!D302</f>
        <v>Land Supply 2018</v>
      </c>
    </row>
    <row r="335" spans="2:51" ht="25" x14ac:dyDescent="0.25">
      <c r="B335" s="32" t="str">
        <f>[3]Calculations!A303</f>
        <v>HLA3300</v>
      </c>
      <c r="C335" s="30" t="str">
        <f>[3]Calculations!B303</f>
        <v>Unknown</v>
      </c>
      <c r="D335" s="30" t="str">
        <f>[3]Calculations!C303</f>
        <v>Residential</v>
      </c>
      <c r="E335" s="38">
        <f>[3]Calculations!E303</f>
        <v>4.7570000000000001E-2</v>
      </c>
      <c r="F335" s="38">
        <f>[3]Calculations!I303</f>
        <v>4.7570000000000001E-2</v>
      </c>
      <c r="G335" s="38">
        <f>[3]Calculations!M303</f>
        <v>100</v>
      </c>
      <c r="H335" s="38">
        <f>[3]Calculations!H303</f>
        <v>0</v>
      </c>
      <c r="I335" s="38">
        <f>[3]Calculations!L303</f>
        <v>0</v>
      </c>
      <c r="J335" s="38">
        <f>[3]Calculations!G303</f>
        <v>0</v>
      </c>
      <c r="K335" s="38">
        <f>[3]Calculations!K303</f>
        <v>0</v>
      </c>
      <c r="L335" s="38">
        <f>[3]Calculations!F303</f>
        <v>0</v>
      </c>
      <c r="M335" s="38">
        <f>[3]Calculations!J303</f>
        <v>0</v>
      </c>
      <c r="N335" s="38">
        <f>[3]Calculations!V303</f>
        <v>0</v>
      </c>
      <c r="O335" s="38">
        <f>[3]Calculations!W303</f>
        <v>0</v>
      </c>
      <c r="P335" s="38">
        <f>[3]Calculations!O303</f>
        <v>2.1546441686610001E-2</v>
      </c>
      <c r="Q335" s="38">
        <f>[3]Calculations!S303</f>
        <v>45.294180547845279</v>
      </c>
      <c r="R335" s="38">
        <f>[3]Calculations!Q303</f>
        <v>1.164555858712E-2</v>
      </c>
      <c r="S335" s="38">
        <f>[3]Calculations!T303</f>
        <v>24.480888347950387</v>
      </c>
      <c r="T335" s="38">
        <f>[3]Calculations!R303</f>
        <v>8.0614779997000008E-3</v>
      </c>
      <c r="U335" s="38">
        <f>[3]Calculations!U303</f>
        <v>16.946558754887537</v>
      </c>
      <c r="V335" s="38">
        <f>[3]Calculations!X303</f>
        <v>0</v>
      </c>
      <c r="W335" s="38">
        <f>[3]Calculations!Y303</f>
        <v>0</v>
      </c>
      <c r="X335" s="38" t="s">
        <v>1056</v>
      </c>
      <c r="Y335" s="73" t="s">
        <v>108</v>
      </c>
      <c r="Z335" s="74" t="s">
        <v>109</v>
      </c>
      <c r="AA335" s="74">
        <f>[3]Calculations!AA303</f>
        <v>0</v>
      </c>
      <c r="AB335" s="74">
        <f>[3]Calculations!AM303</f>
        <v>0</v>
      </c>
      <c r="AC335" s="74">
        <f>[3]Calculations!AB303</f>
        <v>0</v>
      </c>
      <c r="AD335" s="74">
        <f>[3]Calculations!AN303</f>
        <v>0</v>
      </c>
      <c r="AE335" s="74">
        <f>[3]Calculations!AC303</f>
        <v>0</v>
      </c>
      <c r="AF335" s="74">
        <f>[3]Calculations!AO303</f>
        <v>0</v>
      </c>
      <c r="AG335" s="74">
        <f>[3]Calculations!AD303</f>
        <v>0</v>
      </c>
      <c r="AH335" s="74">
        <f>[3]Calculations!AP303</f>
        <v>0</v>
      </c>
      <c r="AI335" s="74">
        <f>[3]Calculations!AE303</f>
        <v>1.22015905838E-2</v>
      </c>
      <c r="AJ335" s="74">
        <f>[3]Calculations!AQ303</f>
        <v>25.64975947824259</v>
      </c>
      <c r="AK335" s="74">
        <f>[3]Calculations!AF303</f>
        <v>1.2561229358500001E-2</v>
      </c>
      <c r="AL335" s="74">
        <f>[3]Calculations!AR303</f>
        <v>26.405779605844021</v>
      </c>
      <c r="AM335" s="74">
        <f>[3]Calculations!AG303</f>
        <v>0</v>
      </c>
      <c r="AN335" s="74">
        <f>[3]Calculations!AS303</f>
        <v>0</v>
      </c>
      <c r="AO335" s="74">
        <f>[3]Calculations!AH303</f>
        <v>0</v>
      </c>
      <c r="AP335" s="74">
        <f>[3]Calculations!AT303</f>
        <v>0</v>
      </c>
      <c r="AQ335" s="74">
        <f>[3]Calculations!AI303</f>
        <v>0</v>
      </c>
      <c r="AR335" s="74">
        <f>[3]Calculations!AU303</f>
        <v>0</v>
      </c>
      <c r="AS335" s="74">
        <f>[3]Calculations!AJ303</f>
        <v>0</v>
      </c>
      <c r="AT335" s="74">
        <f>[3]Calculations!AV303</f>
        <v>0</v>
      </c>
      <c r="AU335" s="74">
        <f>[3]Calculations!AK303</f>
        <v>0</v>
      </c>
      <c r="AV335" s="74">
        <f>[3]Calculations!AW303</f>
        <v>0</v>
      </c>
      <c r="AW335" s="90"/>
      <c r="AX335" s="90"/>
      <c r="AY335" s="91" t="str">
        <f>[3]Calculations!D303</f>
        <v>Land Supply 2018</v>
      </c>
    </row>
    <row r="336" spans="2:51" x14ac:dyDescent="0.25">
      <c r="B336" s="32" t="str">
        <f>[3]Calculations!A304</f>
        <v>HLA3302</v>
      </c>
      <c r="C336" s="30" t="str">
        <f>[3]Calculations!B304</f>
        <v>Unknown</v>
      </c>
      <c r="D336" s="30" t="str">
        <f>[3]Calculations!C304</f>
        <v>Residential</v>
      </c>
      <c r="E336" s="38">
        <f>[3]Calculations!E304</f>
        <v>7.6087699999999999E-3</v>
      </c>
      <c r="F336" s="38">
        <f>[3]Calculations!I304</f>
        <v>7.6087699999999999E-3</v>
      </c>
      <c r="G336" s="38">
        <f>[3]Calculations!M304</f>
        <v>100</v>
      </c>
      <c r="H336" s="38">
        <f>[3]Calculations!H304</f>
        <v>0</v>
      </c>
      <c r="I336" s="38">
        <f>[3]Calculations!L304</f>
        <v>0</v>
      </c>
      <c r="J336" s="38">
        <f>[3]Calculations!G304</f>
        <v>0</v>
      </c>
      <c r="K336" s="38">
        <f>[3]Calculations!K304</f>
        <v>0</v>
      </c>
      <c r="L336" s="38">
        <f>[3]Calculations!F304</f>
        <v>0</v>
      </c>
      <c r="M336" s="38">
        <f>[3]Calculations!J304</f>
        <v>0</v>
      </c>
      <c r="N336" s="38">
        <f>[3]Calculations!V304</f>
        <v>0</v>
      </c>
      <c r="O336" s="38">
        <f>[3]Calculations!W304</f>
        <v>0</v>
      </c>
      <c r="P336" s="38">
        <f>[3]Calculations!O304</f>
        <v>2.38333000166E-5</v>
      </c>
      <c r="Q336" s="38">
        <f>[3]Calculations!S304</f>
        <v>0.31323459661154168</v>
      </c>
      <c r="R336" s="38">
        <f>[3]Calculations!Q304</f>
        <v>0</v>
      </c>
      <c r="S336" s="38">
        <f>[3]Calculations!T304</f>
        <v>0</v>
      </c>
      <c r="T336" s="38">
        <f>[3]Calculations!R304</f>
        <v>0</v>
      </c>
      <c r="U336" s="38">
        <f>[3]Calculations!U304</f>
        <v>0</v>
      </c>
      <c r="V336" s="38" t="str">
        <f>[3]Calculations!X304</f>
        <v>Not Modelled</v>
      </c>
      <c r="W336" s="38" t="str">
        <f>[3]Calculations!Y304</f>
        <v>N/A</v>
      </c>
      <c r="X336" s="38" t="s">
        <v>1056</v>
      </c>
      <c r="Y336" s="73" t="s">
        <v>105</v>
      </c>
      <c r="Z336" s="74" t="s">
        <v>1066</v>
      </c>
      <c r="AA336" s="74">
        <f>[3]Calculations!AA304</f>
        <v>0</v>
      </c>
      <c r="AB336" s="74">
        <f>[3]Calculations!AM304</f>
        <v>0</v>
      </c>
      <c r="AC336" s="74">
        <f>[3]Calculations!AB304</f>
        <v>0</v>
      </c>
      <c r="AD336" s="74">
        <f>[3]Calculations!AN304</f>
        <v>0</v>
      </c>
      <c r="AE336" s="74">
        <f>[3]Calculations!AC304</f>
        <v>0</v>
      </c>
      <c r="AF336" s="74">
        <f>[3]Calculations!AO304</f>
        <v>0</v>
      </c>
      <c r="AG336" s="74">
        <f>[3]Calculations!AD304</f>
        <v>0</v>
      </c>
      <c r="AH336" s="74">
        <f>[3]Calculations!AP304</f>
        <v>0</v>
      </c>
      <c r="AI336" s="74">
        <f>[3]Calculations!AE304</f>
        <v>0</v>
      </c>
      <c r="AJ336" s="74">
        <f>[3]Calculations!AQ304</f>
        <v>0</v>
      </c>
      <c r="AK336" s="74">
        <f>[3]Calculations!AF304</f>
        <v>0</v>
      </c>
      <c r="AL336" s="74">
        <f>[3]Calculations!AR304</f>
        <v>0</v>
      </c>
      <c r="AM336" s="74">
        <f>[3]Calculations!AG304</f>
        <v>0</v>
      </c>
      <c r="AN336" s="74">
        <f>[3]Calculations!AS304</f>
        <v>0</v>
      </c>
      <c r="AO336" s="74">
        <f>[3]Calculations!AH304</f>
        <v>0</v>
      </c>
      <c r="AP336" s="74">
        <f>[3]Calculations!AT304</f>
        <v>0</v>
      </c>
      <c r="AQ336" s="74">
        <f>[3]Calculations!AI304</f>
        <v>7.6087700002899997E-3</v>
      </c>
      <c r="AR336" s="74">
        <f>[3]Calculations!AU304</f>
        <v>100.00000000381139</v>
      </c>
      <c r="AS336" s="74">
        <f>[3]Calculations!AJ304</f>
        <v>0</v>
      </c>
      <c r="AT336" s="74">
        <f>[3]Calculations!AV304</f>
        <v>0</v>
      </c>
      <c r="AU336" s="74">
        <f>[3]Calculations!AK304</f>
        <v>0</v>
      </c>
      <c r="AV336" s="74">
        <f>[3]Calculations!AW304</f>
        <v>0</v>
      </c>
      <c r="AW336" s="90"/>
      <c r="AX336" s="90"/>
      <c r="AY336" s="91" t="str">
        <f>[3]Calculations!D304</f>
        <v>Land Supply 2018</v>
      </c>
    </row>
    <row r="337" spans="2:51" ht="25" x14ac:dyDescent="0.25">
      <c r="B337" s="32" t="str">
        <f>[3]Calculations!A305</f>
        <v>HLA3303</v>
      </c>
      <c r="C337" s="30" t="str">
        <f>[3]Calculations!B305</f>
        <v>Unknown</v>
      </c>
      <c r="D337" s="30" t="str">
        <f>[3]Calculations!C305</f>
        <v>Residential</v>
      </c>
      <c r="E337" s="38">
        <f>[3]Calculations!E305</f>
        <v>4.0492500000000001E-2</v>
      </c>
      <c r="F337" s="38">
        <f>[3]Calculations!I305</f>
        <v>4.0492500000000001E-2</v>
      </c>
      <c r="G337" s="38">
        <f>[3]Calculations!M305</f>
        <v>100</v>
      </c>
      <c r="H337" s="38">
        <f>[3]Calculations!H305</f>
        <v>0</v>
      </c>
      <c r="I337" s="38">
        <f>[3]Calculations!L305</f>
        <v>0</v>
      </c>
      <c r="J337" s="38">
        <f>[3]Calculations!G305</f>
        <v>0</v>
      </c>
      <c r="K337" s="38">
        <f>[3]Calculations!K305</f>
        <v>0</v>
      </c>
      <c r="L337" s="38">
        <f>[3]Calculations!F305</f>
        <v>0</v>
      </c>
      <c r="M337" s="38">
        <f>[3]Calculations!J305</f>
        <v>0</v>
      </c>
      <c r="N337" s="38">
        <f>[3]Calculations!V305</f>
        <v>0</v>
      </c>
      <c r="O337" s="38">
        <f>[3]Calculations!W305</f>
        <v>0</v>
      </c>
      <c r="P337" s="38">
        <f>[3]Calculations!O305</f>
        <v>0</v>
      </c>
      <c r="Q337" s="38">
        <f>[3]Calculations!S305</f>
        <v>0</v>
      </c>
      <c r="R337" s="38">
        <f>[3]Calculations!Q305</f>
        <v>0</v>
      </c>
      <c r="S337" s="38">
        <f>[3]Calculations!T305</f>
        <v>0</v>
      </c>
      <c r="T337" s="38">
        <f>[3]Calculations!R305</f>
        <v>0</v>
      </c>
      <c r="U337" s="38">
        <f>[3]Calculations!U305</f>
        <v>0</v>
      </c>
      <c r="V337" s="38" t="str">
        <f>[3]Calculations!X305</f>
        <v>Not Modelled</v>
      </c>
      <c r="W337" s="38" t="str">
        <f>[3]Calculations!Y305</f>
        <v>N/A</v>
      </c>
      <c r="X337" s="38" t="s">
        <v>1056</v>
      </c>
      <c r="Y337" s="73" t="s">
        <v>106</v>
      </c>
      <c r="Z337" s="74" t="s">
        <v>1090</v>
      </c>
      <c r="AA337" s="74">
        <f>[3]Calculations!AA305</f>
        <v>0</v>
      </c>
      <c r="AB337" s="74">
        <f>[3]Calculations!AM305</f>
        <v>0</v>
      </c>
      <c r="AC337" s="74">
        <f>[3]Calculations!AB305</f>
        <v>0</v>
      </c>
      <c r="AD337" s="74">
        <f>[3]Calculations!AN305</f>
        <v>0</v>
      </c>
      <c r="AE337" s="74">
        <f>[3]Calculations!AC305</f>
        <v>0</v>
      </c>
      <c r="AF337" s="74">
        <f>[3]Calculations!AO305</f>
        <v>0</v>
      </c>
      <c r="AG337" s="74">
        <f>[3]Calculations!AD305</f>
        <v>0</v>
      </c>
      <c r="AH337" s="74">
        <f>[3]Calculations!AP305</f>
        <v>0</v>
      </c>
      <c r="AI337" s="74">
        <f>[3]Calculations!AE305</f>
        <v>0</v>
      </c>
      <c r="AJ337" s="74">
        <f>[3]Calculations!AQ305</f>
        <v>0</v>
      </c>
      <c r="AK337" s="74">
        <f>[3]Calculations!AF305</f>
        <v>0</v>
      </c>
      <c r="AL337" s="74">
        <f>[3]Calculations!AR305</f>
        <v>0</v>
      </c>
      <c r="AM337" s="74">
        <f>[3]Calculations!AG305</f>
        <v>0</v>
      </c>
      <c r="AN337" s="74">
        <f>[3]Calculations!AS305</f>
        <v>0</v>
      </c>
      <c r="AO337" s="74">
        <f>[3]Calculations!AH305</f>
        <v>0</v>
      </c>
      <c r="AP337" s="74">
        <f>[3]Calculations!AT305</f>
        <v>0</v>
      </c>
      <c r="AQ337" s="74">
        <f>[3]Calculations!AI305</f>
        <v>4.0492489999500003E-2</v>
      </c>
      <c r="AR337" s="74">
        <f>[3]Calculations!AU305</f>
        <v>99.99997530283386</v>
      </c>
      <c r="AS337" s="74">
        <f>[3]Calculations!AJ305</f>
        <v>0</v>
      </c>
      <c r="AT337" s="74">
        <f>[3]Calculations!AV305</f>
        <v>0</v>
      </c>
      <c r="AU337" s="74">
        <f>[3]Calculations!AK305</f>
        <v>0</v>
      </c>
      <c r="AV337" s="74">
        <f>[3]Calculations!AW305</f>
        <v>0</v>
      </c>
      <c r="AW337" s="90"/>
      <c r="AX337" s="90"/>
      <c r="AY337" s="91" t="str">
        <f>[3]Calculations!D305</f>
        <v>Land Supply 2018</v>
      </c>
    </row>
    <row r="338" spans="2:51" ht="25" x14ac:dyDescent="0.25">
      <c r="B338" s="32" t="str">
        <f>[3]Calculations!A306</f>
        <v>HLA3304</v>
      </c>
      <c r="C338" s="30" t="str">
        <f>[3]Calculations!B306</f>
        <v>Unknown</v>
      </c>
      <c r="D338" s="30" t="str">
        <f>[3]Calculations!C306</f>
        <v>Residential</v>
      </c>
      <c r="E338" s="38">
        <f>[3]Calculations!E306</f>
        <v>8.6874199999999995E-3</v>
      </c>
      <c r="F338" s="38">
        <f>[3]Calculations!I306</f>
        <v>8.6874199999999995E-3</v>
      </c>
      <c r="G338" s="38">
        <f>[3]Calculations!M306</f>
        <v>100</v>
      </c>
      <c r="H338" s="38">
        <f>[3]Calculations!H306</f>
        <v>0</v>
      </c>
      <c r="I338" s="38">
        <f>[3]Calculations!L306</f>
        <v>0</v>
      </c>
      <c r="J338" s="38">
        <f>[3]Calculations!G306</f>
        <v>0</v>
      </c>
      <c r="K338" s="38">
        <f>[3]Calculations!K306</f>
        <v>0</v>
      </c>
      <c r="L338" s="38">
        <f>[3]Calculations!F306</f>
        <v>0</v>
      </c>
      <c r="M338" s="38">
        <f>[3]Calculations!J306</f>
        <v>0</v>
      </c>
      <c r="N338" s="38">
        <f>[3]Calculations!V306</f>
        <v>0</v>
      </c>
      <c r="O338" s="38">
        <f>[3]Calculations!W306</f>
        <v>0</v>
      </c>
      <c r="P338" s="38">
        <f>[3]Calculations!O306</f>
        <v>0</v>
      </c>
      <c r="Q338" s="38">
        <f>[3]Calculations!S306</f>
        <v>0</v>
      </c>
      <c r="R338" s="38">
        <f>[3]Calculations!Q306</f>
        <v>0</v>
      </c>
      <c r="S338" s="38">
        <f>[3]Calculations!T306</f>
        <v>0</v>
      </c>
      <c r="T338" s="38">
        <f>[3]Calculations!R306</f>
        <v>0</v>
      </c>
      <c r="U338" s="38">
        <f>[3]Calculations!U306</f>
        <v>0</v>
      </c>
      <c r="V338" s="38" t="str">
        <f>[3]Calculations!X306</f>
        <v>Not Modelled</v>
      </c>
      <c r="W338" s="38" t="str">
        <f>[3]Calculations!Y306</f>
        <v>N/A</v>
      </c>
      <c r="X338" s="38" t="s">
        <v>1056</v>
      </c>
      <c r="Y338" s="73" t="s">
        <v>106</v>
      </c>
      <c r="Z338" s="74" t="s">
        <v>1090</v>
      </c>
      <c r="AA338" s="74">
        <f>[3]Calculations!AA306</f>
        <v>0</v>
      </c>
      <c r="AB338" s="74">
        <f>[3]Calculations!AM306</f>
        <v>0</v>
      </c>
      <c r="AC338" s="74">
        <f>[3]Calculations!AB306</f>
        <v>0</v>
      </c>
      <c r="AD338" s="74">
        <f>[3]Calculations!AN306</f>
        <v>0</v>
      </c>
      <c r="AE338" s="74">
        <f>[3]Calculations!AC306</f>
        <v>0</v>
      </c>
      <c r="AF338" s="74">
        <f>[3]Calculations!AO306</f>
        <v>0</v>
      </c>
      <c r="AG338" s="74">
        <f>[3]Calculations!AD306</f>
        <v>0</v>
      </c>
      <c r="AH338" s="74">
        <f>[3]Calculations!AP306</f>
        <v>0</v>
      </c>
      <c r="AI338" s="74">
        <f>[3]Calculations!AE306</f>
        <v>0</v>
      </c>
      <c r="AJ338" s="74">
        <f>[3]Calculations!AQ306</f>
        <v>0</v>
      </c>
      <c r="AK338" s="74">
        <f>[3]Calculations!AF306</f>
        <v>0</v>
      </c>
      <c r="AL338" s="74">
        <f>[3]Calculations!AR306</f>
        <v>0</v>
      </c>
      <c r="AM338" s="74">
        <f>[3]Calculations!AG306</f>
        <v>0</v>
      </c>
      <c r="AN338" s="74">
        <f>[3]Calculations!AS306</f>
        <v>0</v>
      </c>
      <c r="AO338" s="74">
        <f>[3]Calculations!AH306</f>
        <v>0</v>
      </c>
      <c r="AP338" s="74">
        <f>[3]Calculations!AT306</f>
        <v>0</v>
      </c>
      <c r="AQ338" s="74">
        <f>[3]Calculations!AI306</f>
        <v>8.6874150006600002E-3</v>
      </c>
      <c r="AR338" s="74">
        <f>[3]Calculations!AU306</f>
        <v>99.999942453110364</v>
      </c>
      <c r="AS338" s="74">
        <f>[3]Calculations!AJ306</f>
        <v>0</v>
      </c>
      <c r="AT338" s="74">
        <f>[3]Calculations!AV306</f>
        <v>0</v>
      </c>
      <c r="AU338" s="74">
        <f>[3]Calculations!AK306</f>
        <v>0</v>
      </c>
      <c r="AV338" s="74">
        <f>[3]Calculations!AW306</f>
        <v>0</v>
      </c>
      <c r="AW338" s="90"/>
      <c r="AX338" s="90"/>
      <c r="AY338" s="91" t="str">
        <f>[3]Calculations!D306</f>
        <v>Land Supply 2018</v>
      </c>
    </row>
    <row r="339" spans="2:51" ht="25" x14ac:dyDescent="0.25">
      <c r="B339" s="32" t="str">
        <f>[3]Calculations!A307</f>
        <v>HLA3305</v>
      </c>
      <c r="C339" s="30" t="str">
        <f>[3]Calculations!B307</f>
        <v>Unknown</v>
      </c>
      <c r="D339" s="30" t="str">
        <f>[3]Calculations!C307</f>
        <v>Residential</v>
      </c>
      <c r="E339" s="38">
        <f>[3]Calculations!E307</f>
        <v>2.38721E-2</v>
      </c>
      <c r="F339" s="38">
        <f>[3]Calculations!I307</f>
        <v>2.38721E-2</v>
      </c>
      <c r="G339" s="38">
        <f>[3]Calculations!M307</f>
        <v>100</v>
      </c>
      <c r="H339" s="38">
        <f>[3]Calculations!H307</f>
        <v>0</v>
      </c>
      <c r="I339" s="38">
        <f>[3]Calculations!L307</f>
        <v>0</v>
      </c>
      <c r="J339" s="38">
        <f>[3]Calculations!G307</f>
        <v>0</v>
      </c>
      <c r="K339" s="38">
        <f>[3]Calculations!K307</f>
        <v>0</v>
      </c>
      <c r="L339" s="38">
        <f>[3]Calculations!F307</f>
        <v>0</v>
      </c>
      <c r="M339" s="38">
        <f>[3]Calculations!J307</f>
        <v>0</v>
      </c>
      <c r="N339" s="38">
        <f>[3]Calculations!V307</f>
        <v>0</v>
      </c>
      <c r="O339" s="38">
        <f>[3]Calculations!W307</f>
        <v>0</v>
      </c>
      <c r="P339" s="38">
        <f>[3]Calculations!O307</f>
        <v>0</v>
      </c>
      <c r="Q339" s="38">
        <f>[3]Calculations!S307</f>
        <v>0</v>
      </c>
      <c r="R339" s="38">
        <f>[3]Calculations!Q307</f>
        <v>0</v>
      </c>
      <c r="S339" s="38">
        <f>[3]Calculations!T307</f>
        <v>0</v>
      </c>
      <c r="T339" s="38">
        <f>[3]Calculations!R307</f>
        <v>0</v>
      </c>
      <c r="U339" s="38">
        <f>[3]Calculations!U307</f>
        <v>0</v>
      </c>
      <c r="V339" s="38" t="str">
        <f>[3]Calculations!X307</f>
        <v>Not Modelled</v>
      </c>
      <c r="W339" s="38" t="str">
        <f>[3]Calculations!Y307</f>
        <v>N/A</v>
      </c>
      <c r="X339" s="38" t="s">
        <v>1056</v>
      </c>
      <c r="Y339" s="73" t="s">
        <v>106</v>
      </c>
      <c r="Z339" s="74" t="s">
        <v>1090</v>
      </c>
      <c r="AA339" s="74">
        <f>[3]Calculations!AA307</f>
        <v>0</v>
      </c>
      <c r="AB339" s="74">
        <f>[3]Calculations!AM307</f>
        <v>0</v>
      </c>
      <c r="AC339" s="74">
        <f>[3]Calculations!AB307</f>
        <v>0</v>
      </c>
      <c r="AD339" s="74">
        <f>[3]Calculations!AN307</f>
        <v>0</v>
      </c>
      <c r="AE339" s="74">
        <f>[3]Calculations!AC307</f>
        <v>0</v>
      </c>
      <c r="AF339" s="74">
        <f>[3]Calculations!AO307</f>
        <v>0</v>
      </c>
      <c r="AG339" s="74">
        <f>[3]Calculations!AD307</f>
        <v>0</v>
      </c>
      <c r="AH339" s="74">
        <f>[3]Calculations!AP307</f>
        <v>0</v>
      </c>
      <c r="AI339" s="74">
        <f>[3]Calculations!AE307</f>
        <v>0</v>
      </c>
      <c r="AJ339" s="74">
        <f>[3]Calculations!AQ307</f>
        <v>0</v>
      </c>
      <c r="AK339" s="74">
        <f>[3]Calculations!AF307</f>
        <v>0</v>
      </c>
      <c r="AL339" s="74">
        <f>[3]Calculations!AR307</f>
        <v>0</v>
      </c>
      <c r="AM339" s="74">
        <f>[3]Calculations!AG307</f>
        <v>0</v>
      </c>
      <c r="AN339" s="74">
        <f>[3]Calculations!AS307</f>
        <v>0</v>
      </c>
      <c r="AO339" s="74">
        <f>[3]Calculations!AH307</f>
        <v>0</v>
      </c>
      <c r="AP339" s="74">
        <f>[3]Calculations!AT307</f>
        <v>0</v>
      </c>
      <c r="AQ339" s="74">
        <f>[3]Calculations!AI307</f>
        <v>2.38721349992E-2</v>
      </c>
      <c r="AR339" s="74">
        <f>[3]Calculations!AU307</f>
        <v>100.00014661131613</v>
      </c>
      <c r="AS339" s="74">
        <f>[3]Calculations!AJ307</f>
        <v>0</v>
      </c>
      <c r="AT339" s="74">
        <f>[3]Calculations!AV307</f>
        <v>0</v>
      </c>
      <c r="AU339" s="74">
        <f>[3]Calculations!AK307</f>
        <v>0</v>
      </c>
      <c r="AV339" s="74">
        <f>[3]Calculations!AW307</f>
        <v>0</v>
      </c>
      <c r="AW339" s="90"/>
      <c r="AX339" s="90"/>
      <c r="AY339" s="91" t="str">
        <f>[3]Calculations!D307</f>
        <v>Land Supply 2018</v>
      </c>
    </row>
    <row r="340" spans="2:51" ht="25" x14ac:dyDescent="0.25">
      <c r="B340" s="32" t="str">
        <f>[3]Calculations!A308</f>
        <v>HLA3307</v>
      </c>
      <c r="C340" s="30" t="str">
        <f>[3]Calculations!B308</f>
        <v>Unknown</v>
      </c>
      <c r="D340" s="30" t="str">
        <f>[3]Calculations!C308</f>
        <v>Residential</v>
      </c>
      <c r="E340" s="38">
        <f>[3]Calculations!E308</f>
        <v>3.0244900000000002E-2</v>
      </c>
      <c r="F340" s="38">
        <f>[3]Calculations!I308</f>
        <v>3.0244900000000002E-2</v>
      </c>
      <c r="G340" s="38">
        <f>[3]Calculations!M308</f>
        <v>100</v>
      </c>
      <c r="H340" s="38">
        <f>[3]Calculations!H308</f>
        <v>0</v>
      </c>
      <c r="I340" s="38">
        <f>[3]Calculations!L308</f>
        <v>0</v>
      </c>
      <c r="J340" s="38">
        <f>[3]Calculations!G308</f>
        <v>0</v>
      </c>
      <c r="K340" s="38">
        <f>[3]Calculations!K308</f>
        <v>0</v>
      </c>
      <c r="L340" s="38">
        <f>[3]Calculations!F308</f>
        <v>0</v>
      </c>
      <c r="M340" s="38">
        <f>[3]Calculations!J308</f>
        <v>0</v>
      </c>
      <c r="N340" s="38">
        <f>[3]Calculations!V308</f>
        <v>0</v>
      </c>
      <c r="O340" s="38">
        <f>[3]Calculations!W308</f>
        <v>0</v>
      </c>
      <c r="P340" s="38">
        <f>[3]Calculations!O308</f>
        <v>2.9774536068150004E-2</v>
      </c>
      <c r="Q340" s="38">
        <f>[3]Calculations!S308</f>
        <v>98.44481571488086</v>
      </c>
      <c r="R340" s="38">
        <f>[3]Calculations!Q308</f>
        <v>2.4474297467900002E-2</v>
      </c>
      <c r="S340" s="38">
        <f>[3]Calculations!T308</f>
        <v>80.920411269007346</v>
      </c>
      <c r="T340" s="38">
        <f>[3]Calculations!R308</f>
        <v>6.4622427004000001E-3</v>
      </c>
      <c r="U340" s="38">
        <f>[3]Calculations!U308</f>
        <v>21.366388053523071</v>
      </c>
      <c r="V340" s="38" t="str">
        <f>[3]Calculations!X308</f>
        <v>Not Modelled</v>
      </c>
      <c r="W340" s="38" t="str">
        <f>[3]Calculations!Y308</f>
        <v>N/A</v>
      </c>
      <c r="X340" s="38" t="s">
        <v>1056</v>
      </c>
      <c r="Y340" s="73" t="s">
        <v>108</v>
      </c>
      <c r="Z340" s="74" t="s">
        <v>109</v>
      </c>
      <c r="AA340" s="74">
        <f>[3]Calculations!AA308</f>
        <v>0</v>
      </c>
      <c r="AB340" s="74">
        <f>[3]Calculations!AM308</f>
        <v>0</v>
      </c>
      <c r="AC340" s="74">
        <f>[3]Calculations!AB308</f>
        <v>0</v>
      </c>
      <c r="AD340" s="74">
        <f>[3]Calculations!AN308</f>
        <v>0</v>
      </c>
      <c r="AE340" s="74">
        <f>[3]Calculations!AC308</f>
        <v>0</v>
      </c>
      <c r="AF340" s="74">
        <f>[3]Calculations!AO308</f>
        <v>0</v>
      </c>
      <c r="AG340" s="74">
        <f>[3]Calculations!AD308</f>
        <v>0</v>
      </c>
      <c r="AH340" s="74">
        <f>[3]Calculations!AP308</f>
        <v>0</v>
      </c>
      <c r="AI340" s="74">
        <f>[3]Calculations!AE308</f>
        <v>0</v>
      </c>
      <c r="AJ340" s="74">
        <f>[3]Calculations!AQ308</f>
        <v>0</v>
      </c>
      <c r="AK340" s="74">
        <f>[3]Calculations!AF308</f>
        <v>0</v>
      </c>
      <c r="AL340" s="74">
        <f>[3]Calculations!AR308</f>
        <v>0</v>
      </c>
      <c r="AM340" s="74">
        <f>[3]Calculations!AG308</f>
        <v>0</v>
      </c>
      <c r="AN340" s="74">
        <f>[3]Calculations!AS308</f>
        <v>0</v>
      </c>
      <c r="AO340" s="74">
        <f>[3]Calculations!AH308</f>
        <v>0</v>
      </c>
      <c r="AP340" s="74">
        <f>[3]Calculations!AT308</f>
        <v>0</v>
      </c>
      <c r="AQ340" s="74">
        <f>[3]Calculations!AI308</f>
        <v>3.02449000015E-2</v>
      </c>
      <c r="AR340" s="74">
        <f>[3]Calculations!AU308</f>
        <v>100.0000000049595</v>
      </c>
      <c r="AS340" s="74">
        <f>[3]Calculations!AJ308</f>
        <v>0</v>
      </c>
      <c r="AT340" s="74">
        <f>[3]Calculations!AV308</f>
        <v>0</v>
      </c>
      <c r="AU340" s="74">
        <f>[3]Calculations!AK308</f>
        <v>0</v>
      </c>
      <c r="AV340" s="74">
        <f>[3]Calculations!AW308</f>
        <v>0</v>
      </c>
      <c r="AW340" s="90"/>
      <c r="AX340" s="90"/>
      <c r="AY340" s="91" t="str">
        <f>[3]Calculations!D308</f>
        <v>Land Supply 2018</v>
      </c>
    </row>
    <row r="341" spans="2:51" x14ac:dyDescent="0.25">
      <c r="B341" s="32" t="str">
        <f>[3]Calculations!A309</f>
        <v>HLA3308</v>
      </c>
      <c r="C341" s="30" t="str">
        <f>[3]Calculations!B309</f>
        <v>Unknown</v>
      </c>
      <c r="D341" s="30" t="str">
        <f>[3]Calculations!C309</f>
        <v>Residential</v>
      </c>
      <c r="E341" s="38">
        <f>[3]Calculations!E309</f>
        <v>0.191001</v>
      </c>
      <c r="F341" s="38">
        <f>[3]Calculations!I309</f>
        <v>0.191001</v>
      </c>
      <c r="G341" s="38">
        <f>[3]Calculations!M309</f>
        <v>100</v>
      </c>
      <c r="H341" s="38">
        <f>[3]Calculations!H309</f>
        <v>0</v>
      </c>
      <c r="I341" s="38">
        <f>[3]Calculations!L309</f>
        <v>0</v>
      </c>
      <c r="J341" s="38">
        <f>[3]Calculations!G309</f>
        <v>0</v>
      </c>
      <c r="K341" s="38">
        <f>[3]Calculations!K309</f>
        <v>0</v>
      </c>
      <c r="L341" s="38">
        <f>[3]Calculations!F309</f>
        <v>0</v>
      </c>
      <c r="M341" s="38">
        <f>[3]Calculations!J309</f>
        <v>0</v>
      </c>
      <c r="N341" s="38">
        <f>[3]Calculations!V309</f>
        <v>0</v>
      </c>
      <c r="O341" s="38">
        <f>[3]Calculations!W309</f>
        <v>0</v>
      </c>
      <c r="P341" s="38">
        <f>[3]Calculations!O309</f>
        <v>1.2528517119260001E-2</v>
      </c>
      <c r="Q341" s="38">
        <f>[3]Calculations!S309</f>
        <v>6.5593987043313913</v>
      </c>
      <c r="R341" s="38">
        <f>[3]Calculations!Q309</f>
        <v>4.4452246289400001E-3</v>
      </c>
      <c r="S341" s="38">
        <f>[3]Calculations!T309</f>
        <v>2.3273305526882062</v>
      </c>
      <c r="T341" s="38">
        <f>[3]Calculations!R309</f>
        <v>1.12703102083E-3</v>
      </c>
      <c r="U341" s="38">
        <f>[3]Calculations!U309</f>
        <v>0.59006550794498458</v>
      </c>
      <c r="V341" s="38" t="str">
        <f>[3]Calculations!X309</f>
        <v>Not Modelled</v>
      </c>
      <c r="W341" s="38" t="str">
        <f>[3]Calculations!Y309</f>
        <v>N/A</v>
      </c>
      <c r="X341" s="38" t="s">
        <v>1056</v>
      </c>
      <c r="Y341" s="73" t="s">
        <v>105</v>
      </c>
      <c r="Z341" s="74" t="s">
        <v>1066</v>
      </c>
      <c r="AA341" s="74">
        <f>[3]Calculations!AA309</f>
        <v>0</v>
      </c>
      <c r="AB341" s="74">
        <f>[3]Calculations!AM309</f>
        <v>0</v>
      </c>
      <c r="AC341" s="74">
        <f>[3]Calculations!AB309</f>
        <v>0</v>
      </c>
      <c r="AD341" s="74">
        <f>[3]Calculations!AN309</f>
        <v>0</v>
      </c>
      <c r="AE341" s="74">
        <f>[3]Calculations!AC309</f>
        <v>0</v>
      </c>
      <c r="AF341" s="74">
        <f>[3]Calculations!AO309</f>
        <v>0</v>
      </c>
      <c r="AG341" s="74">
        <f>[3]Calculations!AD309</f>
        <v>0</v>
      </c>
      <c r="AH341" s="74">
        <f>[3]Calculations!AP309</f>
        <v>0</v>
      </c>
      <c r="AI341" s="74">
        <f>[3]Calculations!AE309</f>
        <v>0</v>
      </c>
      <c r="AJ341" s="74">
        <f>[3]Calculations!AQ309</f>
        <v>0</v>
      </c>
      <c r="AK341" s="74">
        <f>[3]Calculations!AF309</f>
        <v>0</v>
      </c>
      <c r="AL341" s="74">
        <f>[3]Calculations!AR309</f>
        <v>0</v>
      </c>
      <c r="AM341" s="74">
        <f>[3]Calculations!AG309</f>
        <v>0</v>
      </c>
      <c r="AN341" s="74">
        <f>[3]Calculations!AS309</f>
        <v>0</v>
      </c>
      <c r="AO341" s="74">
        <f>[3]Calculations!AH309</f>
        <v>0</v>
      </c>
      <c r="AP341" s="74">
        <f>[3]Calculations!AT309</f>
        <v>0</v>
      </c>
      <c r="AQ341" s="74">
        <f>[3]Calculations!AI309</f>
        <v>0.19100128499899999</v>
      </c>
      <c r="AR341" s="74">
        <f>[3]Calculations!AU309</f>
        <v>100.00014921335489</v>
      </c>
      <c r="AS341" s="74">
        <f>[3]Calculations!AJ309</f>
        <v>0</v>
      </c>
      <c r="AT341" s="74">
        <f>[3]Calculations!AV309</f>
        <v>0</v>
      </c>
      <c r="AU341" s="74">
        <f>[3]Calculations!AK309</f>
        <v>0</v>
      </c>
      <c r="AV341" s="74">
        <f>[3]Calculations!AW309</f>
        <v>0</v>
      </c>
      <c r="AW341" s="90"/>
      <c r="AX341" s="90"/>
      <c r="AY341" s="91" t="str">
        <f>[3]Calculations!D309</f>
        <v>Land Supply 2018</v>
      </c>
    </row>
    <row r="342" spans="2:51" x14ac:dyDescent="0.25">
      <c r="B342" s="32" t="str">
        <f>[3]Calculations!A310</f>
        <v>HLA3317</v>
      </c>
      <c r="C342" s="30" t="str">
        <f>[3]Calculations!B310</f>
        <v>Unknown</v>
      </c>
      <c r="D342" s="30" t="str">
        <f>[3]Calculations!C310</f>
        <v>Residential</v>
      </c>
      <c r="E342" s="38">
        <f>[3]Calculations!E310</f>
        <v>1.9638599999999999</v>
      </c>
      <c r="F342" s="38">
        <f>[3]Calculations!I310</f>
        <v>1.9638599999999999</v>
      </c>
      <c r="G342" s="38">
        <f>[3]Calculations!M310</f>
        <v>100</v>
      </c>
      <c r="H342" s="38">
        <f>[3]Calculations!H310</f>
        <v>0</v>
      </c>
      <c r="I342" s="38">
        <f>[3]Calculations!L310</f>
        <v>0</v>
      </c>
      <c r="J342" s="38">
        <f>[3]Calculations!G310</f>
        <v>0</v>
      </c>
      <c r="K342" s="38">
        <f>[3]Calculations!K310</f>
        <v>0</v>
      </c>
      <c r="L342" s="38">
        <f>[3]Calculations!F310</f>
        <v>0</v>
      </c>
      <c r="M342" s="38">
        <f>[3]Calculations!J310</f>
        <v>0</v>
      </c>
      <c r="N342" s="38">
        <f>[3]Calculations!V310</f>
        <v>0</v>
      </c>
      <c r="O342" s="38">
        <f>[3]Calculations!W310</f>
        <v>0</v>
      </c>
      <c r="P342" s="38">
        <f>[3]Calculations!O310</f>
        <v>0.1117897507433</v>
      </c>
      <c r="Q342" s="38">
        <f>[3]Calculations!S310</f>
        <v>5.6923482704113324</v>
      </c>
      <c r="R342" s="38">
        <f>[3]Calculations!Q310</f>
        <v>3.94296025324E-2</v>
      </c>
      <c r="S342" s="38">
        <f>[3]Calculations!T310</f>
        <v>2.0077603562575748</v>
      </c>
      <c r="T342" s="38">
        <f>[3]Calculations!R310</f>
        <v>0</v>
      </c>
      <c r="U342" s="38">
        <f>[3]Calculations!U310</f>
        <v>0</v>
      </c>
      <c r="V342" s="38" t="str">
        <f>[3]Calculations!X310</f>
        <v>Not Modelled</v>
      </c>
      <c r="W342" s="38" t="str">
        <f>[3]Calculations!Y310</f>
        <v>N/A</v>
      </c>
      <c r="X342" s="38" t="s">
        <v>1056</v>
      </c>
      <c r="Y342" s="73" t="s">
        <v>105</v>
      </c>
      <c r="Z342" s="74" t="s">
        <v>1066</v>
      </c>
      <c r="AA342" s="74">
        <f>[3]Calculations!AA310</f>
        <v>0</v>
      </c>
      <c r="AB342" s="74">
        <f>[3]Calculations!AM310</f>
        <v>0</v>
      </c>
      <c r="AC342" s="74">
        <f>[3]Calculations!AB310</f>
        <v>2.4799999999999999E-2</v>
      </c>
      <c r="AD342" s="74">
        <f>[3]Calculations!AN310</f>
        <v>1.2628191418940251</v>
      </c>
      <c r="AE342" s="74">
        <f>[3]Calculations!AC310</f>
        <v>0</v>
      </c>
      <c r="AF342" s="74">
        <f>[3]Calculations!AO310</f>
        <v>0</v>
      </c>
      <c r="AG342" s="74">
        <f>[3]Calculations!AD310</f>
        <v>0</v>
      </c>
      <c r="AH342" s="74">
        <f>[3]Calculations!AP310</f>
        <v>0</v>
      </c>
      <c r="AI342" s="74">
        <f>[3]Calculations!AE310</f>
        <v>0</v>
      </c>
      <c r="AJ342" s="74">
        <f>[3]Calculations!AQ310</f>
        <v>0</v>
      </c>
      <c r="AK342" s="74">
        <f>[3]Calculations!AF310</f>
        <v>0</v>
      </c>
      <c r="AL342" s="74">
        <f>[3]Calculations!AR310</f>
        <v>0</v>
      </c>
      <c r="AM342" s="74">
        <f>[3]Calculations!AG310</f>
        <v>0</v>
      </c>
      <c r="AN342" s="74">
        <f>[3]Calculations!AS310</f>
        <v>0</v>
      </c>
      <c r="AO342" s="74">
        <f>[3]Calculations!AH310</f>
        <v>0</v>
      </c>
      <c r="AP342" s="74">
        <f>[3]Calculations!AT310</f>
        <v>0</v>
      </c>
      <c r="AQ342" s="74">
        <f>[3]Calculations!AI310</f>
        <v>1.178960059</v>
      </c>
      <c r="AR342" s="74">
        <f>[3]Calculations!AU310</f>
        <v>60.032795565875375</v>
      </c>
      <c r="AS342" s="74">
        <f>[3]Calculations!AJ310</f>
        <v>0</v>
      </c>
      <c r="AT342" s="74">
        <f>[3]Calculations!AV310</f>
        <v>0</v>
      </c>
      <c r="AU342" s="74">
        <f>[3]Calculations!AK310</f>
        <v>0</v>
      </c>
      <c r="AV342" s="74">
        <f>[3]Calculations!AW310</f>
        <v>0</v>
      </c>
      <c r="AW342" s="90"/>
      <c r="AX342" s="90"/>
      <c r="AY342" s="91" t="str">
        <f>[3]Calculations!D310</f>
        <v>Land Supply 2018</v>
      </c>
    </row>
    <row r="343" spans="2:51" ht="25" x14ac:dyDescent="0.25">
      <c r="B343" s="32" t="str">
        <f>[3]Calculations!A311</f>
        <v>HLA3318</v>
      </c>
      <c r="C343" s="30" t="str">
        <f>[3]Calculations!B311</f>
        <v>Unknown</v>
      </c>
      <c r="D343" s="30" t="str">
        <f>[3]Calculations!C311</f>
        <v>Residential</v>
      </c>
      <c r="E343" s="38">
        <f>[3]Calculations!E311</f>
        <v>3.0759099999999999</v>
      </c>
      <c r="F343" s="38">
        <f>[3]Calculations!I311</f>
        <v>3.0759099999999999</v>
      </c>
      <c r="G343" s="38">
        <f>[3]Calculations!M311</f>
        <v>100</v>
      </c>
      <c r="H343" s="38">
        <f>[3]Calculations!H311</f>
        <v>0</v>
      </c>
      <c r="I343" s="38">
        <f>[3]Calculations!L311</f>
        <v>0</v>
      </c>
      <c r="J343" s="38">
        <f>[3]Calculations!G311</f>
        <v>0</v>
      </c>
      <c r="K343" s="38">
        <f>[3]Calculations!K311</f>
        <v>0</v>
      </c>
      <c r="L343" s="38">
        <f>[3]Calculations!F311</f>
        <v>0</v>
      </c>
      <c r="M343" s="38">
        <f>[3]Calculations!J311</f>
        <v>0</v>
      </c>
      <c r="N343" s="38">
        <f>[3]Calculations!V311</f>
        <v>0</v>
      </c>
      <c r="O343" s="38">
        <f>[3]Calculations!W311</f>
        <v>0</v>
      </c>
      <c r="P343" s="38">
        <f>[3]Calculations!O311</f>
        <v>1.5863037761649998</v>
      </c>
      <c r="Q343" s="38">
        <f>[3]Calculations!S311</f>
        <v>51.571852757883029</v>
      </c>
      <c r="R343" s="38">
        <f>[3]Calculations!Q311</f>
        <v>0.64288749302299997</v>
      </c>
      <c r="S343" s="38">
        <f>[3]Calculations!T311</f>
        <v>20.900725086982387</v>
      </c>
      <c r="T343" s="38">
        <f>[3]Calculations!R311</f>
        <v>0.124626780164</v>
      </c>
      <c r="U343" s="38">
        <f>[3]Calculations!U311</f>
        <v>4.051704378996785</v>
      </c>
      <c r="V343" s="38" t="str">
        <f>[3]Calculations!X311</f>
        <v>Not Modelled</v>
      </c>
      <c r="W343" s="38" t="str">
        <f>[3]Calculations!Y311</f>
        <v>N/A</v>
      </c>
      <c r="X343" s="38" t="s">
        <v>1056</v>
      </c>
      <c r="Y343" s="73" t="s">
        <v>108</v>
      </c>
      <c r="Z343" s="74" t="s">
        <v>109</v>
      </c>
      <c r="AA343" s="74">
        <f>[3]Calculations!AA311</f>
        <v>0</v>
      </c>
      <c r="AB343" s="74">
        <f>[3]Calculations!AM311</f>
        <v>0</v>
      </c>
      <c r="AC343" s="74">
        <f>[3]Calculations!AB311</f>
        <v>0</v>
      </c>
      <c r="AD343" s="74">
        <f>[3]Calculations!AN311</f>
        <v>0</v>
      </c>
      <c r="AE343" s="74">
        <f>[3]Calculations!AC311</f>
        <v>0</v>
      </c>
      <c r="AF343" s="74">
        <f>[3]Calculations!AO311</f>
        <v>0</v>
      </c>
      <c r="AG343" s="74">
        <f>[3]Calculations!AD311</f>
        <v>0</v>
      </c>
      <c r="AH343" s="74">
        <f>[3]Calculations!AP311</f>
        <v>0</v>
      </c>
      <c r="AI343" s="74">
        <f>[3]Calculations!AE311</f>
        <v>0</v>
      </c>
      <c r="AJ343" s="74">
        <f>[3]Calculations!AQ311</f>
        <v>0</v>
      </c>
      <c r="AK343" s="74">
        <f>[3]Calculations!AF311</f>
        <v>0</v>
      </c>
      <c r="AL343" s="74">
        <f>[3]Calculations!AR311</f>
        <v>0</v>
      </c>
      <c r="AM343" s="74">
        <f>[3]Calculations!AG311</f>
        <v>0</v>
      </c>
      <c r="AN343" s="74">
        <f>[3]Calculations!AS311</f>
        <v>0</v>
      </c>
      <c r="AO343" s="74">
        <f>[3]Calculations!AH311</f>
        <v>0</v>
      </c>
      <c r="AP343" s="74">
        <f>[3]Calculations!AT311</f>
        <v>0</v>
      </c>
      <c r="AQ343" s="74">
        <f>[3]Calculations!AI311</f>
        <v>3.0759106849900002</v>
      </c>
      <c r="AR343" s="74">
        <f>[3]Calculations!AU311</f>
        <v>100.00002226950724</v>
      </c>
      <c r="AS343" s="74">
        <f>[3]Calculations!AJ311</f>
        <v>0</v>
      </c>
      <c r="AT343" s="74">
        <f>[3]Calculations!AV311</f>
        <v>0</v>
      </c>
      <c r="AU343" s="74">
        <f>[3]Calculations!AK311</f>
        <v>0</v>
      </c>
      <c r="AV343" s="74">
        <f>[3]Calculations!AW311</f>
        <v>0</v>
      </c>
      <c r="AW343" s="90"/>
      <c r="AX343" s="90"/>
      <c r="AY343" s="91" t="str">
        <f>[3]Calculations!D311</f>
        <v>Land Supply 2018</v>
      </c>
    </row>
    <row r="344" spans="2:51" ht="25" x14ac:dyDescent="0.25">
      <c r="B344" s="32" t="str">
        <f>[3]Calculations!A312</f>
        <v>HLA3318(1)</v>
      </c>
      <c r="C344" s="30" t="str">
        <f>[3]Calculations!B312</f>
        <v>Unknown</v>
      </c>
      <c r="D344" s="30" t="str">
        <f>[3]Calculations!C312</f>
        <v>Residential</v>
      </c>
      <c r="E344" s="38">
        <f>[3]Calculations!E312</f>
        <v>1.27054</v>
      </c>
      <c r="F344" s="38">
        <f>[3]Calculations!I312</f>
        <v>1.27054</v>
      </c>
      <c r="G344" s="38">
        <f>[3]Calculations!M312</f>
        <v>100</v>
      </c>
      <c r="H344" s="38">
        <f>[3]Calculations!H312</f>
        <v>0</v>
      </c>
      <c r="I344" s="38">
        <f>[3]Calculations!L312</f>
        <v>0</v>
      </c>
      <c r="J344" s="38">
        <f>[3]Calculations!G312</f>
        <v>0</v>
      </c>
      <c r="K344" s="38">
        <f>[3]Calculations!K312</f>
        <v>0</v>
      </c>
      <c r="L344" s="38">
        <f>[3]Calculations!F312</f>
        <v>0</v>
      </c>
      <c r="M344" s="38">
        <f>[3]Calculations!J312</f>
        <v>0</v>
      </c>
      <c r="N344" s="38">
        <f>[3]Calculations!V312</f>
        <v>0</v>
      </c>
      <c r="O344" s="38">
        <f>[3]Calculations!W312</f>
        <v>0</v>
      </c>
      <c r="P344" s="38">
        <f>[3]Calculations!O312</f>
        <v>0.30621004980589994</v>
      </c>
      <c r="Q344" s="38">
        <f>[3]Calculations!S312</f>
        <v>24.100779968037209</v>
      </c>
      <c r="R344" s="38">
        <f>[3]Calculations!Q312</f>
        <v>0.13304063891489998</v>
      </c>
      <c r="S344" s="38">
        <f>[3]Calculations!T312</f>
        <v>10.471188543052559</v>
      </c>
      <c r="T344" s="38">
        <f>[3]Calculations!R312</f>
        <v>4.6399999999999997E-2</v>
      </c>
      <c r="U344" s="38">
        <f>[3]Calculations!U312</f>
        <v>3.6519904922316493</v>
      </c>
      <c r="V344" s="38" t="str">
        <f>[3]Calculations!X312</f>
        <v>Not Modelled</v>
      </c>
      <c r="W344" s="38" t="str">
        <f>[3]Calculations!Y312</f>
        <v>N/A</v>
      </c>
      <c r="X344" s="38" t="s">
        <v>1056</v>
      </c>
      <c r="Y344" s="73" t="s">
        <v>108</v>
      </c>
      <c r="Z344" s="74" t="s">
        <v>109</v>
      </c>
      <c r="AA344" s="74">
        <f>[3]Calculations!AA312</f>
        <v>0</v>
      </c>
      <c r="AB344" s="74">
        <f>[3]Calculations!AM312</f>
        <v>0</v>
      </c>
      <c r="AC344" s="74">
        <f>[3]Calculations!AB312</f>
        <v>0</v>
      </c>
      <c r="AD344" s="74">
        <f>[3]Calculations!AN312</f>
        <v>0</v>
      </c>
      <c r="AE344" s="74">
        <f>[3]Calculations!AC312</f>
        <v>0</v>
      </c>
      <c r="AF344" s="74">
        <f>[3]Calculations!AO312</f>
        <v>0</v>
      </c>
      <c r="AG344" s="74">
        <f>[3]Calculations!AD312</f>
        <v>0</v>
      </c>
      <c r="AH344" s="74">
        <f>[3]Calculations!AP312</f>
        <v>0</v>
      </c>
      <c r="AI344" s="74">
        <f>[3]Calculations!AE312</f>
        <v>0</v>
      </c>
      <c r="AJ344" s="74">
        <f>[3]Calculations!AQ312</f>
        <v>0</v>
      </c>
      <c r="AK344" s="74">
        <f>[3]Calculations!AF312</f>
        <v>0</v>
      </c>
      <c r="AL344" s="74">
        <f>[3]Calculations!AR312</f>
        <v>0</v>
      </c>
      <c r="AM344" s="74">
        <f>[3]Calculations!AG312</f>
        <v>0</v>
      </c>
      <c r="AN344" s="74">
        <f>[3]Calculations!AS312</f>
        <v>0</v>
      </c>
      <c r="AO344" s="74">
        <f>[3]Calculations!AH312</f>
        <v>0</v>
      </c>
      <c r="AP344" s="74">
        <f>[3]Calculations!AT312</f>
        <v>0</v>
      </c>
      <c r="AQ344" s="74">
        <f>[3]Calculations!AI312</f>
        <v>1.27054292</v>
      </c>
      <c r="AR344" s="74">
        <f>[3]Calculations!AU312</f>
        <v>100.0002298235396</v>
      </c>
      <c r="AS344" s="74">
        <f>[3]Calculations!AJ312</f>
        <v>0</v>
      </c>
      <c r="AT344" s="74">
        <f>[3]Calculations!AV312</f>
        <v>0</v>
      </c>
      <c r="AU344" s="74">
        <f>[3]Calculations!AK312</f>
        <v>0</v>
      </c>
      <c r="AV344" s="74">
        <f>[3]Calculations!AW312</f>
        <v>0</v>
      </c>
      <c r="AW344" s="90"/>
      <c r="AX344" s="90"/>
      <c r="AY344" s="91" t="str">
        <f>[3]Calculations!D312</f>
        <v>Land Supply 2018</v>
      </c>
    </row>
    <row r="345" spans="2:51" ht="25" x14ac:dyDescent="0.25">
      <c r="B345" s="32" t="str">
        <f>[3]Calculations!A313</f>
        <v>HLA3319</v>
      </c>
      <c r="C345" s="30" t="str">
        <f>[3]Calculations!B313</f>
        <v>Unknown</v>
      </c>
      <c r="D345" s="30" t="str">
        <f>[3]Calculations!C313</f>
        <v>Residential</v>
      </c>
      <c r="E345" s="38">
        <f>[3]Calculations!E313</f>
        <v>0.87578999999999996</v>
      </c>
      <c r="F345" s="38">
        <f>[3]Calculations!I313</f>
        <v>0.84931110422119993</v>
      </c>
      <c r="G345" s="38">
        <f>[3]Calculations!M313</f>
        <v>96.976570207606841</v>
      </c>
      <c r="H345" s="38">
        <f>[3]Calculations!H313</f>
        <v>0</v>
      </c>
      <c r="I345" s="38">
        <f>[3]Calculations!L313</f>
        <v>0</v>
      </c>
      <c r="J345" s="38">
        <f>[3]Calculations!G313</f>
        <v>0</v>
      </c>
      <c r="K345" s="38">
        <f>[3]Calculations!K313</f>
        <v>0</v>
      </c>
      <c r="L345" s="38">
        <f>[3]Calculations!F313</f>
        <v>2.6478895778799999E-2</v>
      </c>
      <c r="M345" s="38">
        <f>[3]Calculations!J313</f>
        <v>3.0234297923931535</v>
      </c>
      <c r="N345" s="38">
        <f>[3]Calculations!V313</f>
        <v>0</v>
      </c>
      <c r="O345" s="38">
        <f>[3]Calculations!W313</f>
        <v>0</v>
      </c>
      <c r="P345" s="38">
        <f>[3]Calculations!O313</f>
        <v>4.4289622665099997E-3</v>
      </c>
      <c r="Q345" s="38">
        <f>[3]Calculations!S313</f>
        <v>0.50571053180671166</v>
      </c>
      <c r="R345" s="38">
        <f>[3]Calculations!Q313</f>
        <v>2.7702766390999998E-3</v>
      </c>
      <c r="S345" s="38">
        <f>[3]Calculations!T313</f>
        <v>0.31631745499491887</v>
      </c>
      <c r="T345" s="38">
        <f>[3]Calculations!R313</f>
        <v>0</v>
      </c>
      <c r="U345" s="38">
        <f>[3]Calculations!U313</f>
        <v>0</v>
      </c>
      <c r="V345" s="38" t="str">
        <f>[3]Calculations!X313</f>
        <v>Not Modelled</v>
      </c>
      <c r="W345" s="38" t="str">
        <f>[3]Calculations!Y313</f>
        <v>N/A</v>
      </c>
      <c r="X345" s="38" t="s">
        <v>1056</v>
      </c>
      <c r="Y345" s="73" t="s">
        <v>108</v>
      </c>
      <c r="Z345" s="74" t="s">
        <v>109</v>
      </c>
      <c r="AA345" s="74">
        <f>[3]Calculations!AA313</f>
        <v>0</v>
      </c>
      <c r="AB345" s="74">
        <f>[3]Calculations!AM313</f>
        <v>0</v>
      </c>
      <c r="AC345" s="74">
        <f>[3]Calculations!AB313</f>
        <v>0</v>
      </c>
      <c r="AD345" s="74">
        <f>[3]Calculations!AN313</f>
        <v>0</v>
      </c>
      <c r="AE345" s="74">
        <f>[3]Calculations!AC313</f>
        <v>0</v>
      </c>
      <c r="AF345" s="74">
        <f>[3]Calculations!AO313</f>
        <v>0</v>
      </c>
      <c r="AG345" s="74">
        <f>[3]Calculations!AD313</f>
        <v>0</v>
      </c>
      <c r="AH345" s="74">
        <f>[3]Calculations!AP313</f>
        <v>0</v>
      </c>
      <c r="AI345" s="74">
        <f>[3]Calculations!AE313</f>
        <v>0</v>
      </c>
      <c r="AJ345" s="74">
        <f>[3]Calculations!AQ313</f>
        <v>0</v>
      </c>
      <c r="AK345" s="74">
        <f>[3]Calculations!AF313</f>
        <v>0</v>
      </c>
      <c r="AL345" s="74">
        <f>[3]Calculations!AR313</f>
        <v>0</v>
      </c>
      <c r="AM345" s="74">
        <f>[3]Calculations!AG313</f>
        <v>0</v>
      </c>
      <c r="AN345" s="74">
        <f>[3]Calculations!AS313</f>
        <v>0</v>
      </c>
      <c r="AO345" s="74">
        <f>[3]Calculations!AH313</f>
        <v>0</v>
      </c>
      <c r="AP345" s="74">
        <f>[3]Calculations!AT313</f>
        <v>0</v>
      </c>
      <c r="AQ345" s="74">
        <f>[3]Calculations!AI313</f>
        <v>0.87579011999699996</v>
      </c>
      <c r="AR345" s="74">
        <f>[3]Calculations!AU313</f>
        <v>100.0000137015723</v>
      </c>
      <c r="AS345" s="74">
        <f>[3]Calculations!AJ313</f>
        <v>0</v>
      </c>
      <c r="AT345" s="74">
        <f>[3]Calculations!AV313</f>
        <v>0</v>
      </c>
      <c r="AU345" s="74">
        <f>[3]Calculations!AK313</f>
        <v>0</v>
      </c>
      <c r="AV345" s="74">
        <f>[3]Calculations!AW313</f>
        <v>0</v>
      </c>
      <c r="AW345" s="90"/>
      <c r="AX345" s="90"/>
      <c r="AY345" s="91" t="str">
        <f>[3]Calculations!D313</f>
        <v>Land Supply 2018</v>
      </c>
    </row>
    <row r="346" spans="2:51" x14ac:dyDescent="0.25">
      <c r="B346" s="32" t="str">
        <f>[3]Calculations!A314</f>
        <v>HLA3323</v>
      </c>
      <c r="C346" s="30" t="str">
        <f>[3]Calculations!B314</f>
        <v>Unknown</v>
      </c>
      <c r="D346" s="30" t="str">
        <f>[3]Calculations!C314</f>
        <v>Residential</v>
      </c>
      <c r="E346" s="38">
        <f>[3]Calculations!E314</f>
        <v>2.5708100000000001E-2</v>
      </c>
      <c r="F346" s="38">
        <f>[3]Calculations!I314</f>
        <v>2.5708100000000001E-2</v>
      </c>
      <c r="G346" s="38">
        <f>[3]Calculations!M314</f>
        <v>100</v>
      </c>
      <c r="H346" s="38">
        <f>[3]Calculations!H314</f>
        <v>0</v>
      </c>
      <c r="I346" s="38">
        <f>[3]Calculations!L314</f>
        <v>0</v>
      </c>
      <c r="J346" s="38">
        <f>[3]Calculations!G314</f>
        <v>0</v>
      </c>
      <c r="K346" s="38">
        <f>[3]Calculations!K314</f>
        <v>0</v>
      </c>
      <c r="L346" s="38">
        <f>[3]Calculations!F314</f>
        <v>0</v>
      </c>
      <c r="M346" s="38">
        <f>[3]Calculations!J314</f>
        <v>0</v>
      </c>
      <c r="N346" s="38">
        <f>[3]Calculations!V314</f>
        <v>0</v>
      </c>
      <c r="O346" s="38">
        <f>[3]Calculations!W314</f>
        <v>0</v>
      </c>
      <c r="P346" s="38">
        <f>[3]Calculations!O314</f>
        <v>2.2079825801680001E-4</v>
      </c>
      <c r="Q346" s="38">
        <f>[3]Calculations!S314</f>
        <v>0.85886649739498433</v>
      </c>
      <c r="R346" s="38">
        <f>[3]Calculations!Q314</f>
        <v>6.9835458065799997E-5</v>
      </c>
      <c r="S346" s="38">
        <f>[3]Calculations!T314</f>
        <v>0.27164768328192279</v>
      </c>
      <c r="T346" s="38">
        <f>[3]Calculations!R314</f>
        <v>0</v>
      </c>
      <c r="U346" s="38">
        <f>[3]Calculations!U314</f>
        <v>0</v>
      </c>
      <c r="V346" s="38" t="str">
        <f>[3]Calculations!X314</f>
        <v>Not Modelled</v>
      </c>
      <c r="W346" s="38" t="str">
        <f>[3]Calculations!Y314</f>
        <v>N/A</v>
      </c>
      <c r="X346" s="38" t="s">
        <v>1056</v>
      </c>
      <c r="Y346" s="73" t="s">
        <v>105</v>
      </c>
      <c r="Z346" s="74" t="s">
        <v>1066</v>
      </c>
      <c r="AA346" s="74">
        <f>[3]Calculations!AA314</f>
        <v>0</v>
      </c>
      <c r="AB346" s="74">
        <f>[3]Calculations!AM314</f>
        <v>0</v>
      </c>
      <c r="AC346" s="74">
        <f>[3]Calculations!AB314</f>
        <v>0</v>
      </c>
      <c r="AD346" s="74">
        <f>[3]Calculations!AN314</f>
        <v>0</v>
      </c>
      <c r="AE346" s="74">
        <f>[3]Calculations!AC314</f>
        <v>0</v>
      </c>
      <c r="AF346" s="74">
        <f>[3]Calculations!AO314</f>
        <v>0</v>
      </c>
      <c r="AG346" s="74">
        <f>[3]Calculations!AD314</f>
        <v>0</v>
      </c>
      <c r="AH346" s="74">
        <f>[3]Calculations!AP314</f>
        <v>0</v>
      </c>
      <c r="AI346" s="74">
        <f>[3]Calculations!AE314</f>
        <v>0</v>
      </c>
      <c r="AJ346" s="74">
        <f>[3]Calculations!AQ314</f>
        <v>0</v>
      </c>
      <c r="AK346" s="74">
        <f>[3]Calculations!AF314</f>
        <v>0</v>
      </c>
      <c r="AL346" s="74">
        <f>[3]Calculations!AR314</f>
        <v>0</v>
      </c>
      <c r="AM346" s="74">
        <f>[3]Calculations!AG314</f>
        <v>0</v>
      </c>
      <c r="AN346" s="74">
        <f>[3]Calculations!AS314</f>
        <v>0</v>
      </c>
      <c r="AO346" s="74">
        <f>[3]Calculations!AH314</f>
        <v>0</v>
      </c>
      <c r="AP346" s="74">
        <f>[3]Calculations!AT314</f>
        <v>0</v>
      </c>
      <c r="AQ346" s="74">
        <f>[3]Calculations!AI314</f>
        <v>2.5708115000599999E-2</v>
      </c>
      <c r="AR346" s="74">
        <f>[3]Calculations!AU314</f>
        <v>100.000058349703</v>
      </c>
      <c r="AS346" s="74">
        <f>[3]Calculations!AJ314</f>
        <v>0</v>
      </c>
      <c r="AT346" s="74">
        <f>[3]Calculations!AV314</f>
        <v>0</v>
      </c>
      <c r="AU346" s="74">
        <f>[3]Calculations!AK314</f>
        <v>0</v>
      </c>
      <c r="AV346" s="74">
        <f>[3]Calculations!AW314</f>
        <v>0</v>
      </c>
      <c r="AW346" s="90"/>
      <c r="AX346" s="90"/>
      <c r="AY346" s="91" t="str">
        <f>[3]Calculations!D314</f>
        <v>Land Supply 2018</v>
      </c>
    </row>
    <row r="347" spans="2:51" ht="25" x14ac:dyDescent="0.25">
      <c r="B347" s="32" t="str">
        <f>[3]Calculations!A315</f>
        <v>HLA3324</v>
      </c>
      <c r="C347" s="30" t="str">
        <f>[3]Calculations!B315</f>
        <v>Unknown</v>
      </c>
      <c r="D347" s="30" t="str">
        <f>[3]Calculations!C315</f>
        <v>Residential</v>
      </c>
      <c r="E347" s="38">
        <f>[3]Calculations!E315</f>
        <v>2.3680400000000001E-2</v>
      </c>
      <c r="F347" s="38">
        <f>[3]Calculations!I315</f>
        <v>1.7694588565000002E-2</v>
      </c>
      <c r="G347" s="38">
        <f>[3]Calculations!M315</f>
        <v>74.722507073360262</v>
      </c>
      <c r="H347" s="38">
        <f>[3]Calculations!H315</f>
        <v>0</v>
      </c>
      <c r="I347" s="38">
        <f>[3]Calculations!L315</f>
        <v>0</v>
      </c>
      <c r="J347" s="38">
        <f>[3]Calculations!G315</f>
        <v>0</v>
      </c>
      <c r="K347" s="38">
        <f>[3]Calculations!K315</f>
        <v>0</v>
      </c>
      <c r="L347" s="38">
        <f>[3]Calculations!F315</f>
        <v>5.9858114350000002E-3</v>
      </c>
      <c r="M347" s="38">
        <f>[3]Calculations!J315</f>
        <v>25.277492926639756</v>
      </c>
      <c r="N347" s="38">
        <f>[3]Calculations!V315</f>
        <v>2.3680414998099999E-2</v>
      </c>
      <c r="O347" s="38">
        <f>[3]Calculations!W315</f>
        <v>100.00006333550108</v>
      </c>
      <c r="P347" s="38">
        <f>[3]Calculations!O315</f>
        <v>2.3680414998099999E-2</v>
      </c>
      <c r="Q347" s="38">
        <f>[3]Calculations!S315</f>
        <v>100.00006333550108</v>
      </c>
      <c r="R347" s="38">
        <f>[3]Calculations!Q315</f>
        <v>2.3680414998099999E-2</v>
      </c>
      <c r="S347" s="38">
        <f>[3]Calculations!T315</f>
        <v>100.00006333550108</v>
      </c>
      <c r="T347" s="38">
        <f>[3]Calculations!R315</f>
        <v>2.3680414998099999E-2</v>
      </c>
      <c r="U347" s="38">
        <f>[3]Calculations!U315</f>
        <v>100.00006333550108</v>
      </c>
      <c r="V347" s="38" t="str">
        <f>[3]Calculations!X315</f>
        <v>Not Modelled</v>
      </c>
      <c r="W347" s="38" t="str">
        <f>[3]Calculations!Y315</f>
        <v>N/A</v>
      </c>
      <c r="X347" s="38" t="s">
        <v>1056</v>
      </c>
      <c r="Y347" s="73" t="s">
        <v>99</v>
      </c>
      <c r="Z347" s="74" t="s">
        <v>248</v>
      </c>
      <c r="AA347" s="74">
        <f>[3]Calculations!AA315</f>
        <v>0</v>
      </c>
      <c r="AB347" s="74">
        <f>[3]Calculations!AM315</f>
        <v>0</v>
      </c>
      <c r="AC347" s="74">
        <f>[3]Calculations!AB315</f>
        <v>0</v>
      </c>
      <c r="AD347" s="74">
        <f>[3]Calculations!AN315</f>
        <v>0</v>
      </c>
      <c r="AE347" s="74">
        <f>[3]Calculations!AC315</f>
        <v>0</v>
      </c>
      <c r="AF347" s="74">
        <f>[3]Calculations!AO315</f>
        <v>0</v>
      </c>
      <c r="AG347" s="74">
        <f>[3]Calculations!AD315</f>
        <v>0</v>
      </c>
      <c r="AH347" s="74">
        <f>[3]Calculations!AP315</f>
        <v>0</v>
      </c>
      <c r="AI347" s="74">
        <f>[3]Calculations!AE315</f>
        <v>0</v>
      </c>
      <c r="AJ347" s="74">
        <f>[3]Calculations!AQ315</f>
        <v>0</v>
      </c>
      <c r="AK347" s="74">
        <f>[3]Calculations!AF315</f>
        <v>0</v>
      </c>
      <c r="AL347" s="74">
        <f>[3]Calculations!AR315</f>
        <v>0</v>
      </c>
      <c r="AM347" s="74">
        <f>[3]Calculations!AG315</f>
        <v>0</v>
      </c>
      <c r="AN347" s="74">
        <f>[3]Calculations!AS315</f>
        <v>0</v>
      </c>
      <c r="AO347" s="74">
        <f>[3]Calculations!AH315</f>
        <v>0</v>
      </c>
      <c r="AP347" s="74">
        <f>[3]Calculations!AT315</f>
        <v>0</v>
      </c>
      <c r="AQ347" s="74">
        <f>[3]Calculations!AI315</f>
        <v>0</v>
      </c>
      <c r="AR347" s="74">
        <f>[3]Calculations!AU315</f>
        <v>0</v>
      </c>
      <c r="AS347" s="74">
        <f>[3]Calculations!AJ315</f>
        <v>0</v>
      </c>
      <c r="AT347" s="74">
        <f>[3]Calculations!AV315</f>
        <v>0</v>
      </c>
      <c r="AU347" s="74">
        <f>[3]Calculations!AK315</f>
        <v>0</v>
      </c>
      <c r="AV347" s="74">
        <f>[3]Calculations!AW315</f>
        <v>0</v>
      </c>
      <c r="AW347" s="90"/>
      <c r="AX347" s="90"/>
      <c r="AY347" s="91" t="str">
        <f>[3]Calculations!D315</f>
        <v>Land Supply 2018</v>
      </c>
    </row>
    <row r="348" spans="2:51" x14ac:dyDescent="0.25">
      <c r="B348" s="32" t="str">
        <f>[3]Calculations!A316</f>
        <v>HLA3325</v>
      </c>
      <c r="C348" s="30" t="str">
        <f>[3]Calculations!B316</f>
        <v>Unknown</v>
      </c>
      <c r="D348" s="30" t="str">
        <f>[3]Calculations!C316</f>
        <v>Residential</v>
      </c>
      <c r="E348" s="38">
        <f>[3]Calculations!E316</f>
        <v>1.22728E-2</v>
      </c>
      <c r="F348" s="38">
        <f>[3]Calculations!I316</f>
        <v>1.22728E-2</v>
      </c>
      <c r="G348" s="38">
        <f>[3]Calculations!M316</f>
        <v>100</v>
      </c>
      <c r="H348" s="38">
        <f>[3]Calculations!H316</f>
        <v>0</v>
      </c>
      <c r="I348" s="38">
        <f>[3]Calculations!L316</f>
        <v>0</v>
      </c>
      <c r="J348" s="38">
        <f>[3]Calculations!G316</f>
        <v>0</v>
      </c>
      <c r="K348" s="38">
        <f>[3]Calculations!K316</f>
        <v>0</v>
      </c>
      <c r="L348" s="38">
        <f>[3]Calculations!F316</f>
        <v>0</v>
      </c>
      <c r="M348" s="38">
        <f>[3]Calculations!J316</f>
        <v>0</v>
      </c>
      <c r="N348" s="38">
        <f>[3]Calculations!V316</f>
        <v>0</v>
      </c>
      <c r="O348" s="38">
        <f>[3]Calculations!W316</f>
        <v>0</v>
      </c>
      <c r="P348" s="38">
        <f>[3]Calculations!O316</f>
        <v>6.8972376332199995E-4</v>
      </c>
      <c r="Q348" s="38">
        <f>[3]Calculations!S316</f>
        <v>5.6199381015090273</v>
      </c>
      <c r="R348" s="38">
        <f>[3]Calculations!Q316</f>
        <v>0</v>
      </c>
      <c r="S348" s="38">
        <f>[3]Calculations!T316</f>
        <v>0</v>
      </c>
      <c r="T348" s="38">
        <f>[3]Calculations!R316</f>
        <v>0</v>
      </c>
      <c r="U348" s="38">
        <f>[3]Calculations!U316</f>
        <v>0</v>
      </c>
      <c r="V348" s="38" t="str">
        <f>[3]Calculations!X316</f>
        <v>Not Modelled</v>
      </c>
      <c r="W348" s="38" t="str">
        <f>[3]Calculations!Y316</f>
        <v>N/A</v>
      </c>
      <c r="X348" s="38" t="s">
        <v>1056</v>
      </c>
      <c r="Y348" s="73" t="s">
        <v>105</v>
      </c>
      <c r="Z348" s="74" t="s">
        <v>1066</v>
      </c>
      <c r="AA348" s="74">
        <f>[3]Calculations!AA316</f>
        <v>0</v>
      </c>
      <c r="AB348" s="74">
        <f>[3]Calculations!AM316</f>
        <v>0</v>
      </c>
      <c r="AC348" s="74">
        <f>[3]Calculations!AB316</f>
        <v>0</v>
      </c>
      <c r="AD348" s="74">
        <f>[3]Calculations!AN316</f>
        <v>0</v>
      </c>
      <c r="AE348" s="74">
        <f>[3]Calculations!AC316</f>
        <v>0</v>
      </c>
      <c r="AF348" s="74">
        <f>[3]Calculations!AO316</f>
        <v>0</v>
      </c>
      <c r="AG348" s="74">
        <f>[3]Calculations!AD316</f>
        <v>0</v>
      </c>
      <c r="AH348" s="74">
        <f>[3]Calculations!AP316</f>
        <v>0</v>
      </c>
      <c r="AI348" s="74">
        <f>[3]Calculations!AE316</f>
        <v>0</v>
      </c>
      <c r="AJ348" s="74">
        <f>[3]Calculations!AQ316</f>
        <v>0</v>
      </c>
      <c r="AK348" s="74">
        <f>[3]Calculations!AF316</f>
        <v>0</v>
      </c>
      <c r="AL348" s="74">
        <f>[3]Calculations!AR316</f>
        <v>0</v>
      </c>
      <c r="AM348" s="74">
        <f>[3]Calculations!AG316</f>
        <v>0</v>
      </c>
      <c r="AN348" s="74">
        <f>[3]Calculations!AS316</f>
        <v>0</v>
      </c>
      <c r="AO348" s="74">
        <f>[3]Calculations!AH316</f>
        <v>0</v>
      </c>
      <c r="AP348" s="74">
        <f>[3]Calculations!AT316</f>
        <v>0</v>
      </c>
      <c r="AQ348" s="74">
        <f>[3]Calculations!AI316</f>
        <v>1.2272849999400001E-2</v>
      </c>
      <c r="AR348" s="74">
        <f>[3]Calculations!AU316</f>
        <v>100.00040740010429</v>
      </c>
      <c r="AS348" s="74">
        <f>[3]Calculations!AJ316</f>
        <v>0</v>
      </c>
      <c r="AT348" s="74">
        <f>[3]Calculations!AV316</f>
        <v>0</v>
      </c>
      <c r="AU348" s="74">
        <f>[3]Calculations!AK316</f>
        <v>0</v>
      </c>
      <c r="AV348" s="74">
        <f>[3]Calculations!AW316</f>
        <v>0</v>
      </c>
      <c r="AW348" s="90"/>
      <c r="AX348" s="90"/>
      <c r="AY348" s="91" t="str">
        <f>[3]Calculations!D316</f>
        <v>Land Supply 2018</v>
      </c>
    </row>
    <row r="349" spans="2:51" ht="25" x14ac:dyDescent="0.25">
      <c r="B349" s="32" t="str">
        <f>[3]Calculations!A317</f>
        <v>HLA3326</v>
      </c>
      <c r="C349" s="30" t="str">
        <f>[3]Calculations!B317</f>
        <v>Unknown</v>
      </c>
      <c r="D349" s="30" t="str">
        <f>[3]Calculations!C317</f>
        <v>Residential</v>
      </c>
      <c r="E349" s="38">
        <f>[3]Calculations!E317</f>
        <v>1.07741E-2</v>
      </c>
      <c r="F349" s="38">
        <f>[3]Calculations!I317</f>
        <v>1.07741E-2</v>
      </c>
      <c r="G349" s="38">
        <f>[3]Calculations!M317</f>
        <v>100</v>
      </c>
      <c r="H349" s="38">
        <f>[3]Calculations!H317</f>
        <v>0</v>
      </c>
      <c r="I349" s="38">
        <f>[3]Calculations!L317</f>
        <v>0</v>
      </c>
      <c r="J349" s="38">
        <f>[3]Calculations!G317</f>
        <v>0</v>
      </c>
      <c r="K349" s="38">
        <f>[3]Calculations!K317</f>
        <v>0</v>
      </c>
      <c r="L349" s="38">
        <f>[3]Calculations!F317</f>
        <v>0</v>
      </c>
      <c r="M349" s="38">
        <f>[3]Calculations!J317</f>
        <v>0</v>
      </c>
      <c r="N349" s="38">
        <f>[3]Calculations!V317</f>
        <v>0</v>
      </c>
      <c r="O349" s="38">
        <f>[3]Calculations!W317</f>
        <v>0</v>
      </c>
      <c r="P349" s="38">
        <f>[3]Calculations!O317</f>
        <v>0</v>
      </c>
      <c r="Q349" s="38">
        <f>[3]Calculations!S317</f>
        <v>0</v>
      </c>
      <c r="R349" s="38">
        <f>[3]Calculations!Q317</f>
        <v>0</v>
      </c>
      <c r="S349" s="38">
        <f>[3]Calculations!T317</f>
        <v>0</v>
      </c>
      <c r="T349" s="38">
        <f>[3]Calculations!R317</f>
        <v>0</v>
      </c>
      <c r="U349" s="38">
        <f>[3]Calculations!U317</f>
        <v>0</v>
      </c>
      <c r="V349" s="38" t="str">
        <f>[3]Calculations!X317</f>
        <v>Not Modelled</v>
      </c>
      <c r="W349" s="38" t="str">
        <f>[3]Calculations!Y317</f>
        <v>N/A</v>
      </c>
      <c r="X349" s="38" t="s">
        <v>1056</v>
      </c>
      <c r="Y349" s="73" t="s">
        <v>106</v>
      </c>
      <c r="Z349" s="74" t="s">
        <v>1090</v>
      </c>
      <c r="AA349" s="74">
        <f>[3]Calculations!AA317</f>
        <v>0</v>
      </c>
      <c r="AB349" s="74">
        <f>[3]Calculations!AM317</f>
        <v>0</v>
      </c>
      <c r="AC349" s="74">
        <f>[3]Calculations!AB317</f>
        <v>0</v>
      </c>
      <c r="AD349" s="74">
        <f>[3]Calculations!AN317</f>
        <v>0</v>
      </c>
      <c r="AE349" s="74">
        <f>[3]Calculations!AC317</f>
        <v>0</v>
      </c>
      <c r="AF349" s="74">
        <f>[3]Calculations!AO317</f>
        <v>0</v>
      </c>
      <c r="AG349" s="74">
        <f>[3]Calculations!AD317</f>
        <v>0</v>
      </c>
      <c r="AH349" s="74">
        <f>[3]Calculations!AP317</f>
        <v>0</v>
      </c>
      <c r="AI349" s="74">
        <f>[3]Calculations!AE317</f>
        <v>0</v>
      </c>
      <c r="AJ349" s="74">
        <f>[3]Calculations!AQ317</f>
        <v>0</v>
      </c>
      <c r="AK349" s="74">
        <f>[3]Calculations!AF317</f>
        <v>0</v>
      </c>
      <c r="AL349" s="74">
        <f>[3]Calculations!AR317</f>
        <v>0</v>
      </c>
      <c r="AM349" s="74">
        <f>[3]Calculations!AG317</f>
        <v>0</v>
      </c>
      <c r="AN349" s="74">
        <f>[3]Calculations!AS317</f>
        <v>0</v>
      </c>
      <c r="AO349" s="74">
        <f>[3]Calculations!AH317</f>
        <v>0</v>
      </c>
      <c r="AP349" s="74">
        <f>[3]Calculations!AT317</f>
        <v>0</v>
      </c>
      <c r="AQ349" s="74">
        <f>[3]Calculations!AI317</f>
        <v>1.0774134999599999E-2</v>
      </c>
      <c r="AR349" s="74">
        <f>[3]Calculations!AU317</f>
        <v>100.00032484940738</v>
      </c>
      <c r="AS349" s="74">
        <f>[3]Calculations!AJ317</f>
        <v>0</v>
      </c>
      <c r="AT349" s="74">
        <f>[3]Calculations!AV317</f>
        <v>0</v>
      </c>
      <c r="AU349" s="74">
        <f>[3]Calculations!AK317</f>
        <v>0</v>
      </c>
      <c r="AV349" s="74">
        <f>[3]Calculations!AW317</f>
        <v>0</v>
      </c>
      <c r="AW349" s="90"/>
      <c r="AX349" s="90"/>
      <c r="AY349" s="91" t="str">
        <f>[3]Calculations!D317</f>
        <v>Land Supply 2018</v>
      </c>
    </row>
    <row r="350" spans="2:51" ht="25" x14ac:dyDescent="0.25">
      <c r="B350" s="32" t="str">
        <f>[3]Calculations!A318</f>
        <v>HLA3327</v>
      </c>
      <c r="C350" s="30" t="str">
        <f>[3]Calculations!B318</f>
        <v>Unknown</v>
      </c>
      <c r="D350" s="30" t="str">
        <f>[3]Calculations!C318</f>
        <v>Residential</v>
      </c>
      <c r="E350" s="38">
        <f>[3]Calculations!E318</f>
        <v>8.4984699999999993E-3</v>
      </c>
      <c r="F350" s="38">
        <f>[3]Calculations!I318</f>
        <v>8.4984699999999993E-3</v>
      </c>
      <c r="G350" s="38">
        <f>[3]Calculations!M318</f>
        <v>100</v>
      </c>
      <c r="H350" s="38">
        <f>[3]Calculations!H318</f>
        <v>0</v>
      </c>
      <c r="I350" s="38">
        <f>[3]Calculations!L318</f>
        <v>0</v>
      </c>
      <c r="J350" s="38">
        <f>[3]Calculations!G318</f>
        <v>0</v>
      </c>
      <c r="K350" s="38">
        <f>[3]Calculations!K318</f>
        <v>0</v>
      </c>
      <c r="L350" s="38">
        <f>[3]Calculations!F318</f>
        <v>0</v>
      </c>
      <c r="M350" s="38">
        <f>[3]Calculations!J318</f>
        <v>0</v>
      </c>
      <c r="N350" s="38">
        <f>[3]Calculations!V318</f>
        <v>0</v>
      </c>
      <c r="O350" s="38">
        <f>[3]Calculations!W318</f>
        <v>0</v>
      </c>
      <c r="P350" s="38">
        <f>[3]Calculations!O318</f>
        <v>0</v>
      </c>
      <c r="Q350" s="38">
        <f>[3]Calculations!S318</f>
        <v>0</v>
      </c>
      <c r="R350" s="38">
        <f>[3]Calculations!Q318</f>
        <v>0</v>
      </c>
      <c r="S350" s="38">
        <f>[3]Calculations!T318</f>
        <v>0</v>
      </c>
      <c r="T350" s="38">
        <f>[3]Calculations!R318</f>
        <v>0</v>
      </c>
      <c r="U350" s="38">
        <f>[3]Calculations!U318</f>
        <v>0</v>
      </c>
      <c r="V350" s="38" t="str">
        <f>[3]Calculations!X318</f>
        <v>Not Modelled</v>
      </c>
      <c r="W350" s="38" t="str">
        <f>[3]Calculations!Y318</f>
        <v>N/A</v>
      </c>
      <c r="X350" s="38" t="s">
        <v>1056</v>
      </c>
      <c r="Y350" s="73" t="s">
        <v>106</v>
      </c>
      <c r="Z350" s="74" t="s">
        <v>1090</v>
      </c>
      <c r="AA350" s="74">
        <f>[3]Calculations!AA318</f>
        <v>0</v>
      </c>
      <c r="AB350" s="74">
        <f>[3]Calculations!AM318</f>
        <v>0</v>
      </c>
      <c r="AC350" s="74">
        <f>[3]Calculations!AB318</f>
        <v>0</v>
      </c>
      <c r="AD350" s="74">
        <f>[3]Calculations!AN318</f>
        <v>0</v>
      </c>
      <c r="AE350" s="74">
        <f>[3]Calculations!AC318</f>
        <v>0</v>
      </c>
      <c r="AF350" s="74">
        <f>[3]Calculations!AO318</f>
        <v>0</v>
      </c>
      <c r="AG350" s="74">
        <f>[3]Calculations!AD318</f>
        <v>0</v>
      </c>
      <c r="AH350" s="74">
        <f>[3]Calculations!AP318</f>
        <v>0</v>
      </c>
      <c r="AI350" s="74">
        <f>[3]Calculations!AE318</f>
        <v>0</v>
      </c>
      <c r="AJ350" s="74">
        <f>[3]Calculations!AQ318</f>
        <v>0</v>
      </c>
      <c r="AK350" s="74">
        <f>[3]Calculations!AF318</f>
        <v>0</v>
      </c>
      <c r="AL350" s="74">
        <f>[3]Calculations!AR318</f>
        <v>0</v>
      </c>
      <c r="AM350" s="74">
        <f>[3]Calculations!AG318</f>
        <v>0</v>
      </c>
      <c r="AN350" s="74">
        <f>[3]Calculations!AS318</f>
        <v>0</v>
      </c>
      <c r="AO350" s="74">
        <f>[3]Calculations!AH318</f>
        <v>0</v>
      </c>
      <c r="AP350" s="74">
        <f>[3]Calculations!AT318</f>
        <v>0</v>
      </c>
      <c r="AQ350" s="74">
        <f>[3]Calculations!AI318</f>
        <v>8.4984749999699998E-3</v>
      </c>
      <c r="AR350" s="74">
        <f>[3]Calculations!AU318</f>
        <v>100.00005883376654</v>
      </c>
      <c r="AS350" s="74">
        <f>[3]Calculations!AJ318</f>
        <v>0</v>
      </c>
      <c r="AT350" s="74">
        <f>[3]Calculations!AV318</f>
        <v>0</v>
      </c>
      <c r="AU350" s="74">
        <f>[3]Calculations!AK318</f>
        <v>0</v>
      </c>
      <c r="AV350" s="74">
        <f>[3]Calculations!AW318</f>
        <v>0</v>
      </c>
      <c r="AW350" s="90"/>
      <c r="AX350" s="90"/>
      <c r="AY350" s="91" t="str">
        <f>[3]Calculations!D318</f>
        <v>Land Supply 2018</v>
      </c>
    </row>
    <row r="351" spans="2:51" ht="25" x14ac:dyDescent="0.25">
      <c r="B351" s="32" t="str">
        <f>[3]Calculations!A319</f>
        <v>HLA3329</v>
      </c>
      <c r="C351" s="30" t="str">
        <f>[3]Calculations!B319</f>
        <v>Unknown</v>
      </c>
      <c r="D351" s="30" t="str">
        <f>[3]Calculations!C319</f>
        <v>Residential</v>
      </c>
      <c r="E351" s="38">
        <f>[3]Calculations!E319</f>
        <v>7.70763E-3</v>
      </c>
      <c r="F351" s="38">
        <f>[3]Calculations!I319</f>
        <v>7.70763E-3</v>
      </c>
      <c r="G351" s="38">
        <f>[3]Calculations!M319</f>
        <v>100</v>
      </c>
      <c r="H351" s="38">
        <f>[3]Calculations!H319</f>
        <v>0</v>
      </c>
      <c r="I351" s="38">
        <f>[3]Calculations!L319</f>
        <v>0</v>
      </c>
      <c r="J351" s="38">
        <f>[3]Calculations!G319</f>
        <v>0</v>
      </c>
      <c r="K351" s="38">
        <f>[3]Calculations!K319</f>
        <v>0</v>
      </c>
      <c r="L351" s="38">
        <f>[3]Calculations!F319</f>
        <v>0</v>
      </c>
      <c r="M351" s="38">
        <f>[3]Calculations!J319</f>
        <v>0</v>
      </c>
      <c r="N351" s="38">
        <f>[3]Calculations!V319</f>
        <v>0</v>
      </c>
      <c r="O351" s="38">
        <f>[3]Calculations!W319</f>
        <v>0</v>
      </c>
      <c r="P351" s="38">
        <f>[3]Calculations!O319</f>
        <v>0</v>
      </c>
      <c r="Q351" s="38">
        <f>[3]Calculations!S319</f>
        <v>0</v>
      </c>
      <c r="R351" s="38">
        <f>[3]Calculations!Q319</f>
        <v>0</v>
      </c>
      <c r="S351" s="38">
        <f>[3]Calculations!T319</f>
        <v>0</v>
      </c>
      <c r="T351" s="38">
        <f>[3]Calculations!R319</f>
        <v>0</v>
      </c>
      <c r="U351" s="38">
        <f>[3]Calculations!U319</f>
        <v>0</v>
      </c>
      <c r="V351" s="38" t="str">
        <f>[3]Calculations!X319</f>
        <v>Not Modelled</v>
      </c>
      <c r="W351" s="38" t="str">
        <f>[3]Calculations!Y319</f>
        <v>N/A</v>
      </c>
      <c r="X351" s="38" t="s">
        <v>1056</v>
      </c>
      <c r="Y351" s="73" t="s">
        <v>106</v>
      </c>
      <c r="Z351" s="74" t="s">
        <v>1090</v>
      </c>
      <c r="AA351" s="74">
        <f>[3]Calculations!AA319</f>
        <v>0</v>
      </c>
      <c r="AB351" s="74">
        <f>[3]Calculations!AM319</f>
        <v>0</v>
      </c>
      <c r="AC351" s="74">
        <f>[3]Calculations!AB319</f>
        <v>0</v>
      </c>
      <c r="AD351" s="74">
        <f>[3]Calculations!AN319</f>
        <v>0</v>
      </c>
      <c r="AE351" s="74">
        <f>[3]Calculations!AC319</f>
        <v>0</v>
      </c>
      <c r="AF351" s="74">
        <f>[3]Calculations!AO319</f>
        <v>0</v>
      </c>
      <c r="AG351" s="74">
        <f>[3]Calculations!AD319</f>
        <v>0</v>
      </c>
      <c r="AH351" s="74">
        <f>[3]Calculations!AP319</f>
        <v>0</v>
      </c>
      <c r="AI351" s="74">
        <f>[3]Calculations!AE319</f>
        <v>0</v>
      </c>
      <c r="AJ351" s="74">
        <f>[3]Calculations!AQ319</f>
        <v>0</v>
      </c>
      <c r="AK351" s="74">
        <f>[3]Calculations!AF319</f>
        <v>0</v>
      </c>
      <c r="AL351" s="74">
        <f>[3]Calculations!AR319</f>
        <v>0</v>
      </c>
      <c r="AM351" s="74">
        <f>[3]Calculations!AG319</f>
        <v>0</v>
      </c>
      <c r="AN351" s="74">
        <f>[3]Calculations!AS319</f>
        <v>0</v>
      </c>
      <c r="AO351" s="74">
        <f>[3]Calculations!AH319</f>
        <v>0</v>
      </c>
      <c r="AP351" s="74">
        <f>[3]Calculations!AT319</f>
        <v>0</v>
      </c>
      <c r="AQ351" s="74">
        <f>[3]Calculations!AI319</f>
        <v>7.7076299999599999E-3</v>
      </c>
      <c r="AR351" s="74">
        <f>[3]Calculations!AU319</f>
        <v>99.999999999481034</v>
      </c>
      <c r="AS351" s="74">
        <f>[3]Calculations!AJ319</f>
        <v>0</v>
      </c>
      <c r="AT351" s="74">
        <f>[3]Calculations!AV319</f>
        <v>0</v>
      </c>
      <c r="AU351" s="74">
        <f>[3]Calculations!AK319</f>
        <v>0</v>
      </c>
      <c r="AV351" s="74">
        <f>[3]Calculations!AW319</f>
        <v>0</v>
      </c>
      <c r="AW351" s="90"/>
      <c r="AX351" s="90"/>
      <c r="AY351" s="91" t="str">
        <f>[3]Calculations!D319</f>
        <v>Land Supply 2018</v>
      </c>
    </row>
    <row r="352" spans="2:51" x14ac:dyDescent="0.25">
      <c r="B352" s="32" t="str">
        <f>[3]Calculations!A320</f>
        <v>HLA3330</v>
      </c>
      <c r="C352" s="30" t="str">
        <f>[3]Calculations!B320</f>
        <v>Unknown</v>
      </c>
      <c r="D352" s="30" t="str">
        <f>[3]Calculations!C320</f>
        <v>Residential</v>
      </c>
      <c r="E352" s="38">
        <f>[3]Calculations!E320</f>
        <v>0.100452</v>
      </c>
      <c r="F352" s="38">
        <f>[3]Calculations!I320</f>
        <v>0.100452</v>
      </c>
      <c r="G352" s="38">
        <f>[3]Calculations!M320</f>
        <v>100</v>
      </c>
      <c r="H352" s="38">
        <f>[3]Calculations!H320</f>
        <v>0</v>
      </c>
      <c r="I352" s="38">
        <f>[3]Calculations!L320</f>
        <v>0</v>
      </c>
      <c r="J352" s="38">
        <f>[3]Calculations!G320</f>
        <v>0</v>
      </c>
      <c r="K352" s="38">
        <f>[3]Calculations!K320</f>
        <v>0</v>
      </c>
      <c r="L352" s="38">
        <f>[3]Calculations!F320</f>
        <v>0</v>
      </c>
      <c r="M352" s="38">
        <f>[3]Calculations!J320</f>
        <v>0</v>
      </c>
      <c r="N352" s="38">
        <f>[3]Calculations!V320</f>
        <v>0</v>
      </c>
      <c r="O352" s="38">
        <f>[3]Calculations!W320</f>
        <v>0</v>
      </c>
      <c r="P352" s="38">
        <f>[3]Calculations!O320</f>
        <v>3.9571505094200004E-6</v>
      </c>
      <c r="Q352" s="38">
        <f>[3]Calculations!S320</f>
        <v>3.9393446715047988E-3</v>
      </c>
      <c r="R352" s="38">
        <f>[3]Calculations!Q320</f>
        <v>0</v>
      </c>
      <c r="S352" s="38">
        <f>[3]Calculations!T320</f>
        <v>0</v>
      </c>
      <c r="T352" s="38">
        <f>[3]Calculations!R320</f>
        <v>0</v>
      </c>
      <c r="U352" s="38">
        <f>[3]Calculations!U320</f>
        <v>0</v>
      </c>
      <c r="V352" s="38" t="str">
        <f>[3]Calculations!X320</f>
        <v>Not Modelled</v>
      </c>
      <c r="W352" s="38" t="str">
        <f>[3]Calculations!Y320</f>
        <v>N/A</v>
      </c>
      <c r="X352" s="38" t="s">
        <v>1056</v>
      </c>
      <c r="Y352" s="73" t="s">
        <v>105</v>
      </c>
      <c r="Z352" s="74" t="s">
        <v>1066</v>
      </c>
      <c r="AA352" s="74">
        <f>[3]Calculations!AA320</f>
        <v>0</v>
      </c>
      <c r="AB352" s="74">
        <f>[3]Calculations!AM320</f>
        <v>0</v>
      </c>
      <c r="AC352" s="74">
        <f>[3]Calculations!AB320</f>
        <v>0</v>
      </c>
      <c r="AD352" s="74">
        <f>[3]Calculations!AN320</f>
        <v>0</v>
      </c>
      <c r="AE352" s="74">
        <f>[3]Calculations!AC320</f>
        <v>0</v>
      </c>
      <c r="AF352" s="74">
        <f>[3]Calculations!AO320</f>
        <v>0</v>
      </c>
      <c r="AG352" s="74">
        <f>[3]Calculations!AD320</f>
        <v>0</v>
      </c>
      <c r="AH352" s="74">
        <f>[3]Calculations!AP320</f>
        <v>0</v>
      </c>
      <c r="AI352" s="74">
        <f>[3]Calculations!AE320</f>
        <v>0</v>
      </c>
      <c r="AJ352" s="74">
        <f>[3]Calculations!AQ320</f>
        <v>0</v>
      </c>
      <c r="AK352" s="74">
        <f>[3]Calculations!AF320</f>
        <v>4.0561217082299997E-2</v>
      </c>
      <c r="AL352" s="74">
        <f>[3]Calculations!AR320</f>
        <v>40.378705334189462</v>
      </c>
      <c r="AM352" s="74">
        <f>[3]Calculations!AG320</f>
        <v>0</v>
      </c>
      <c r="AN352" s="74">
        <f>[3]Calculations!AS320</f>
        <v>0</v>
      </c>
      <c r="AO352" s="74">
        <f>[3]Calculations!AH320</f>
        <v>2.7290769512800001E-3</v>
      </c>
      <c r="AP352" s="74">
        <f>[3]Calculations!AT320</f>
        <v>2.7167970287102299</v>
      </c>
      <c r="AQ352" s="74">
        <f>[3]Calculations!AI320</f>
        <v>1.5923296851799999E-2</v>
      </c>
      <c r="AR352" s="74">
        <f>[3]Calculations!AU320</f>
        <v>15.851647405527016</v>
      </c>
      <c r="AS352" s="74">
        <f>[3]Calculations!AJ320</f>
        <v>0</v>
      </c>
      <c r="AT352" s="74">
        <f>[3]Calculations!AV320</f>
        <v>0</v>
      </c>
      <c r="AU352" s="74">
        <f>[3]Calculations!AK320</f>
        <v>0</v>
      </c>
      <c r="AV352" s="74">
        <f>[3]Calculations!AW320</f>
        <v>0</v>
      </c>
      <c r="AW352" s="90"/>
      <c r="AX352" s="90"/>
      <c r="AY352" s="91" t="str">
        <f>[3]Calculations!D320</f>
        <v>Land Supply 2018</v>
      </c>
    </row>
    <row r="353" spans="2:51" ht="25" x14ac:dyDescent="0.25">
      <c r="B353" s="32" t="str">
        <f>[3]Calculations!A321</f>
        <v>HLA3331</v>
      </c>
      <c r="C353" s="30" t="str">
        <f>[3]Calculations!B321</f>
        <v>Unknown</v>
      </c>
      <c r="D353" s="30" t="str">
        <f>[3]Calculations!C321</f>
        <v>Residential</v>
      </c>
      <c r="E353" s="38">
        <f>[3]Calculations!E321</f>
        <v>9.6305699999999998E-3</v>
      </c>
      <c r="F353" s="38">
        <f>[3]Calculations!I321</f>
        <v>9.6305699999999998E-3</v>
      </c>
      <c r="G353" s="38">
        <f>[3]Calculations!M321</f>
        <v>100</v>
      </c>
      <c r="H353" s="38">
        <f>[3]Calculations!H321</f>
        <v>0</v>
      </c>
      <c r="I353" s="38">
        <f>[3]Calculations!L321</f>
        <v>0</v>
      </c>
      <c r="J353" s="38">
        <f>[3]Calculations!G321</f>
        <v>0</v>
      </c>
      <c r="K353" s="38">
        <f>[3]Calculations!K321</f>
        <v>0</v>
      </c>
      <c r="L353" s="38">
        <f>[3]Calculations!F321</f>
        <v>0</v>
      </c>
      <c r="M353" s="38">
        <f>[3]Calculations!J321</f>
        <v>0</v>
      </c>
      <c r="N353" s="38">
        <f>[3]Calculations!V321</f>
        <v>0</v>
      </c>
      <c r="O353" s="38">
        <f>[3]Calculations!W321</f>
        <v>0</v>
      </c>
      <c r="P353" s="38">
        <f>[3]Calculations!O321</f>
        <v>0</v>
      </c>
      <c r="Q353" s="38">
        <f>[3]Calculations!S321</f>
        <v>0</v>
      </c>
      <c r="R353" s="38">
        <f>[3]Calculations!Q321</f>
        <v>0</v>
      </c>
      <c r="S353" s="38">
        <f>[3]Calculations!T321</f>
        <v>0</v>
      </c>
      <c r="T353" s="38">
        <f>[3]Calculations!R321</f>
        <v>0</v>
      </c>
      <c r="U353" s="38">
        <f>[3]Calculations!U321</f>
        <v>0</v>
      </c>
      <c r="V353" s="38">
        <f>[3]Calculations!X321</f>
        <v>0</v>
      </c>
      <c r="W353" s="38">
        <f>[3]Calculations!Y321</f>
        <v>0</v>
      </c>
      <c r="X353" s="38" t="s">
        <v>1056</v>
      </c>
      <c r="Y353" s="73" t="s">
        <v>106</v>
      </c>
      <c r="Z353" s="74" t="s">
        <v>1090</v>
      </c>
      <c r="AA353" s="74">
        <f>[3]Calculations!AA321</f>
        <v>0</v>
      </c>
      <c r="AB353" s="74">
        <f>[3]Calculations!AM321</f>
        <v>0</v>
      </c>
      <c r="AC353" s="74">
        <f>[3]Calculations!AB321</f>
        <v>0</v>
      </c>
      <c r="AD353" s="74">
        <f>[3]Calculations!AN321</f>
        <v>0</v>
      </c>
      <c r="AE353" s="74">
        <f>[3]Calculations!AC321</f>
        <v>0</v>
      </c>
      <c r="AF353" s="74">
        <f>[3]Calculations!AO321</f>
        <v>0</v>
      </c>
      <c r="AG353" s="74">
        <f>[3]Calculations!AD321</f>
        <v>0</v>
      </c>
      <c r="AH353" s="74">
        <f>[3]Calculations!AP321</f>
        <v>0</v>
      </c>
      <c r="AI353" s="74">
        <f>[3]Calculations!AE321</f>
        <v>0</v>
      </c>
      <c r="AJ353" s="74">
        <f>[3]Calculations!AQ321</f>
        <v>0</v>
      </c>
      <c r="AK353" s="74">
        <f>[3]Calculations!AF321</f>
        <v>0</v>
      </c>
      <c r="AL353" s="74">
        <f>[3]Calculations!AR321</f>
        <v>0</v>
      </c>
      <c r="AM353" s="74">
        <f>[3]Calculations!AG321</f>
        <v>0</v>
      </c>
      <c r="AN353" s="74">
        <f>[3]Calculations!AS321</f>
        <v>0</v>
      </c>
      <c r="AO353" s="74">
        <f>[3]Calculations!AH321</f>
        <v>0</v>
      </c>
      <c r="AP353" s="74">
        <f>[3]Calculations!AT321</f>
        <v>0</v>
      </c>
      <c r="AQ353" s="74">
        <f>[3]Calculations!AI321</f>
        <v>0</v>
      </c>
      <c r="AR353" s="74">
        <f>[3]Calculations!AU321</f>
        <v>0</v>
      </c>
      <c r="AS353" s="74">
        <f>[3]Calculations!AJ321</f>
        <v>0</v>
      </c>
      <c r="AT353" s="74">
        <f>[3]Calculations!AV321</f>
        <v>0</v>
      </c>
      <c r="AU353" s="74">
        <f>[3]Calculations!AK321</f>
        <v>0</v>
      </c>
      <c r="AV353" s="74">
        <f>[3]Calculations!AW321</f>
        <v>0</v>
      </c>
      <c r="AW353" s="90"/>
      <c r="AX353" s="90"/>
      <c r="AY353" s="91" t="str">
        <f>[3]Calculations!D321</f>
        <v>Land Supply 2018</v>
      </c>
    </row>
    <row r="354" spans="2:51" ht="25" x14ac:dyDescent="0.25">
      <c r="B354" s="32" t="str">
        <f>[3]Calculations!A322</f>
        <v>HLA3332</v>
      </c>
      <c r="C354" s="30" t="str">
        <f>[3]Calculations!B322</f>
        <v>Unknown</v>
      </c>
      <c r="D354" s="30" t="str">
        <f>[3]Calculations!C322</f>
        <v>Residential</v>
      </c>
      <c r="E354" s="38">
        <f>[3]Calculations!E322</f>
        <v>5.27064E-2</v>
      </c>
      <c r="F354" s="38">
        <f>[3]Calculations!I322</f>
        <v>5.27064E-2</v>
      </c>
      <c r="G354" s="38">
        <f>[3]Calculations!M322</f>
        <v>100</v>
      </c>
      <c r="H354" s="38">
        <f>[3]Calculations!H322</f>
        <v>0</v>
      </c>
      <c r="I354" s="38">
        <f>[3]Calculations!L322</f>
        <v>0</v>
      </c>
      <c r="J354" s="38">
        <f>[3]Calculations!G322</f>
        <v>0</v>
      </c>
      <c r="K354" s="38">
        <f>[3]Calculations!K322</f>
        <v>0</v>
      </c>
      <c r="L354" s="38">
        <f>[3]Calculations!F322</f>
        <v>0</v>
      </c>
      <c r="M354" s="38">
        <f>[3]Calculations!J322</f>
        <v>0</v>
      </c>
      <c r="N354" s="38">
        <f>[3]Calculations!V322</f>
        <v>0</v>
      </c>
      <c r="O354" s="38">
        <f>[3]Calculations!W322</f>
        <v>0</v>
      </c>
      <c r="P354" s="38">
        <f>[3]Calculations!O322</f>
        <v>0</v>
      </c>
      <c r="Q354" s="38">
        <f>[3]Calculations!S322</f>
        <v>0</v>
      </c>
      <c r="R354" s="38">
        <f>[3]Calculations!Q322</f>
        <v>0</v>
      </c>
      <c r="S354" s="38">
        <f>[3]Calculations!T322</f>
        <v>0</v>
      </c>
      <c r="T354" s="38">
        <f>[3]Calculations!R322</f>
        <v>0</v>
      </c>
      <c r="U354" s="38">
        <f>[3]Calculations!U322</f>
        <v>0</v>
      </c>
      <c r="V354" s="38" t="str">
        <f>[3]Calculations!X322</f>
        <v>Not Modelled</v>
      </c>
      <c r="W354" s="38" t="str">
        <f>[3]Calculations!Y322</f>
        <v>N/A</v>
      </c>
      <c r="X354" s="38" t="s">
        <v>1056</v>
      </c>
      <c r="Y354" s="73" t="s">
        <v>106</v>
      </c>
      <c r="Z354" s="74" t="s">
        <v>1090</v>
      </c>
      <c r="AA354" s="74">
        <f>[3]Calculations!AA322</f>
        <v>0</v>
      </c>
      <c r="AB354" s="74">
        <f>[3]Calculations!AM322</f>
        <v>0</v>
      </c>
      <c r="AC354" s="74">
        <f>[3]Calculations!AB322</f>
        <v>0</v>
      </c>
      <c r="AD354" s="74">
        <f>[3]Calculations!AN322</f>
        <v>0</v>
      </c>
      <c r="AE354" s="74">
        <f>[3]Calculations!AC322</f>
        <v>0</v>
      </c>
      <c r="AF354" s="74">
        <f>[3]Calculations!AO322</f>
        <v>0</v>
      </c>
      <c r="AG354" s="74">
        <f>[3]Calculations!AD322</f>
        <v>0</v>
      </c>
      <c r="AH354" s="74">
        <f>[3]Calculations!AP322</f>
        <v>0</v>
      </c>
      <c r="AI354" s="74">
        <f>[3]Calculations!AE322</f>
        <v>0</v>
      </c>
      <c r="AJ354" s="74">
        <f>[3]Calculations!AQ322</f>
        <v>0</v>
      </c>
      <c r="AK354" s="74">
        <f>[3]Calculations!AF322</f>
        <v>0</v>
      </c>
      <c r="AL354" s="74">
        <f>[3]Calculations!AR322</f>
        <v>0</v>
      </c>
      <c r="AM354" s="74">
        <f>[3]Calculations!AG322</f>
        <v>0</v>
      </c>
      <c r="AN354" s="74">
        <f>[3]Calculations!AS322</f>
        <v>0</v>
      </c>
      <c r="AO354" s="74">
        <f>[3]Calculations!AH322</f>
        <v>0</v>
      </c>
      <c r="AP354" s="74">
        <f>[3]Calculations!AT322</f>
        <v>0</v>
      </c>
      <c r="AQ354" s="74">
        <f>[3]Calculations!AI322</f>
        <v>5.27063949997E-2</v>
      </c>
      <c r="AR354" s="74">
        <f>[3]Calculations!AU322</f>
        <v>99.999990512916838</v>
      </c>
      <c r="AS354" s="74">
        <f>[3]Calculations!AJ322</f>
        <v>0</v>
      </c>
      <c r="AT354" s="74">
        <f>[3]Calculations!AV322</f>
        <v>0</v>
      </c>
      <c r="AU354" s="74">
        <f>[3]Calculations!AK322</f>
        <v>0</v>
      </c>
      <c r="AV354" s="74">
        <f>[3]Calculations!AW322</f>
        <v>0</v>
      </c>
      <c r="AW354" s="90"/>
      <c r="AX354" s="90"/>
      <c r="AY354" s="91" t="str">
        <f>[3]Calculations!D322</f>
        <v>Land Supply 2018</v>
      </c>
    </row>
    <row r="355" spans="2:51" x14ac:dyDescent="0.25">
      <c r="B355" s="32" t="str">
        <f>[3]Calculations!A323</f>
        <v>HLA3334</v>
      </c>
      <c r="C355" s="30" t="str">
        <f>[3]Calculations!B323</f>
        <v>Unknown</v>
      </c>
      <c r="D355" s="30" t="str">
        <f>[3]Calculations!C323</f>
        <v>Residential</v>
      </c>
      <c r="E355" s="38">
        <f>[3]Calculations!E323</f>
        <v>0.42161700000000002</v>
      </c>
      <c r="F355" s="38">
        <f>[3]Calculations!I323</f>
        <v>0.42161700000000002</v>
      </c>
      <c r="G355" s="38">
        <f>[3]Calculations!M323</f>
        <v>100</v>
      </c>
      <c r="H355" s="38">
        <f>[3]Calculations!H323</f>
        <v>0</v>
      </c>
      <c r="I355" s="38">
        <f>[3]Calculations!L323</f>
        <v>0</v>
      </c>
      <c r="J355" s="38">
        <f>[3]Calculations!G323</f>
        <v>0</v>
      </c>
      <c r="K355" s="38">
        <f>[3]Calculations!K323</f>
        <v>0</v>
      </c>
      <c r="L355" s="38">
        <f>[3]Calculations!F323</f>
        <v>0</v>
      </c>
      <c r="M355" s="38">
        <f>[3]Calculations!J323</f>
        <v>0</v>
      </c>
      <c r="N355" s="38">
        <f>[3]Calculations!V323</f>
        <v>0</v>
      </c>
      <c r="O355" s="38">
        <f>[3]Calculations!W323</f>
        <v>0</v>
      </c>
      <c r="P355" s="38">
        <f>[3]Calculations!O323</f>
        <v>4.8308938042579998E-3</v>
      </c>
      <c r="Q355" s="38">
        <f>[3]Calculations!S323</f>
        <v>1.1458014748594103</v>
      </c>
      <c r="R355" s="38">
        <f>[3]Calculations!Q323</f>
        <v>6.1211635428799998E-4</v>
      </c>
      <c r="S355" s="38">
        <f>[3]Calculations!T323</f>
        <v>0.14518303443362102</v>
      </c>
      <c r="T355" s="38">
        <f>[3]Calculations!R323</f>
        <v>0</v>
      </c>
      <c r="U355" s="38">
        <f>[3]Calculations!U323</f>
        <v>0</v>
      </c>
      <c r="V355" s="38" t="str">
        <f>[3]Calculations!X323</f>
        <v>Not Modelled</v>
      </c>
      <c r="W355" s="38" t="str">
        <f>[3]Calculations!Y323</f>
        <v>N/A</v>
      </c>
      <c r="X355" s="38" t="s">
        <v>1056</v>
      </c>
      <c r="Y355" s="73" t="s">
        <v>105</v>
      </c>
      <c r="Z355" s="74" t="s">
        <v>1066</v>
      </c>
      <c r="AA355" s="74">
        <f>[3]Calculations!AA323</f>
        <v>0</v>
      </c>
      <c r="AB355" s="74">
        <f>[3]Calculations!AM323</f>
        <v>0</v>
      </c>
      <c r="AC355" s="74">
        <f>[3]Calculations!AB323</f>
        <v>0</v>
      </c>
      <c r="AD355" s="74">
        <f>[3]Calculations!AN323</f>
        <v>0</v>
      </c>
      <c r="AE355" s="74">
        <f>[3]Calculations!AC323</f>
        <v>0</v>
      </c>
      <c r="AF355" s="74">
        <f>[3]Calculations!AO323</f>
        <v>0</v>
      </c>
      <c r="AG355" s="74">
        <f>[3]Calculations!AD323</f>
        <v>0</v>
      </c>
      <c r="AH355" s="74">
        <f>[3]Calculations!AP323</f>
        <v>0</v>
      </c>
      <c r="AI355" s="74">
        <f>[3]Calculations!AE323</f>
        <v>0</v>
      </c>
      <c r="AJ355" s="74">
        <f>[3]Calculations!AQ323</f>
        <v>0</v>
      </c>
      <c r="AK355" s="74">
        <f>[3]Calculations!AF323</f>
        <v>0</v>
      </c>
      <c r="AL355" s="74">
        <f>[3]Calculations!AR323</f>
        <v>0</v>
      </c>
      <c r="AM355" s="74">
        <f>[3]Calculations!AG323</f>
        <v>0</v>
      </c>
      <c r="AN355" s="74">
        <f>[3]Calculations!AS323</f>
        <v>0</v>
      </c>
      <c r="AO355" s="74">
        <f>[3]Calculations!AH323</f>
        <v>0</v>
      </c>
      <c r="AP355" s="74">
        <f>[3]Calculations!AT323</f>
        <v>0</v>
      </c>
      <c r="AQ355" s="74">
        <f>[3]Calculations!AI323</f>
        <v>0.42161723000399998</v>
      </c>
      <c r="AR355" s="74">
        <f>[3]Calculations!AU323</f>
        <v>100.00005455282874</v>
      </c>
      <c r="AS355" s="74">
        <f>[3]Calculations!AJ323</f>
        <v>0</v>
      </c>
      <c r="AT355" s="74">
        <f>[3]Calculations!AV323</f>
        <v>0</v>
      </c>
      <c r="AU355" s="74">
        <f>[3]Calculations!AK323</f>
        <v>0</v>
      </c>
      <c r="AV355" s="74">
        <f>[3]Calculations!AW323</f>
        <v>0</v>
      </c>
      <c r="AW355" s="90"/>
      <c r="AX355" s="90"/>
      <c r="AY355" s="91" t="str">
        <f>[3]Calculations!D323</f>
        <v>Land Supply 2018</v>
      </c>
    </row>
    <row r="356" spans="2:51" x14ac:dyDescent="0.25">
      <c r="B356" s="32" t="str">
        <f>[3]Calculations!A324</f>
        <v>HLA3335</v>
      </c>
      <c r="C356" s="30" t="str">
        <f>[3]Calculations!B324</f>
        <v>Unknown</v>
      </c>
      <c r="D356" s="30" t="str">
        <f>[3]Calculations!C324</f>
        <v>Residential</v>
      </c>
      <c r="E356" s="38">
        <f>[3]Calculations!E324</f>
        <v>2.4441000000000001E-2</v>
      </c>
      <c r="F356" s="38">
        <f>[3]Calculations!I324</f>
        <v>2.4441000000000001E-2</v>
      </c>
      <c r="G356" s="38">
        <f>[3]Calculations!M324</f>
        <v>100</v>
      </c>
      <c r="H356" s="38">
        <f>[3]Calculations!H324</f>
        <v>0</v>
      </c>
      <c r="I356" s="38">
        <f>[3]Calculations!L324</f>
        <v>0</v>
      </c>
      <c r="J356" s="38">
        <f>[3]Calculations!G324</f>
        <v>0</v>
      </c>
      <c r="K356" s="38">
        <f>[3]Calculations!K324</f>
        <v>0</v>
      </c>
      <c r="L356" s="38">
        <f>[3]Calculations!F324</f>
        <v>0</v>
      </c>
      <c r="M356" s="38">
        <f>[3]Calculations!J324</f>
        <v>0</v>
      </c>
      <c r="N356" s="38">
        <f>[3]Calculations!V324</f>
        <v>0</v>
      </c>
      <c r="O356" s="38">
        <f>[3]Calculations!W324</f>
        <v>0</v>
      </c>
      <c r="P356" s="38">
        <f>[3]Calculations!O324</f>
        <v>3.1636798995900001E-3</v>
      </c>
      <c r="Q356" s="38">
        <f>[3]Calculations!S324</f>
        <v>12.944150810482386</v>
      </c>
      <c r="R356" s="38">
        <f>[3]Calculations!Q324</f>
        <v>0</v>
      </c>
      <c r="S356" s="38">
        <f>[3]Calculations!T324</f>
        <v>0</v>
      </c>
      <c r="T356" s="38">
        <f>[3]Calculations!R324</f>
        <v>0</v>
      </c>
      <c r="U356" s="38">
        <f>[3]Calculations!U324</f>
        <v>0</v>
      </c>
      <c r="V356" s="38" t="str">
        <f>[3]Calculations!X324</f>
        <v>Not Modelled</v>
      </c>
      <c r="W356" s="38" t="str">
        <f>[3]Calculations!Y324</f>
        <v>N/A</v>
      </c>
      <c r="X356" s="38" t="s">
        <v>1056</v>
      </c>
      <c r="Y356" s="73" t="s">
        <v>105</v>
      </c>
      <c r="Z356" s="74" t="s">
        <v>1066</v>
      </c>
      <c r="AA356" s="74">
        <f>[3]Calculations!AA324</f>
        <v>0</v>
      </c>
      <c r="AB356" s="74">
        <f>[3]Calculations!AM324</f>
        <v>0</v>
      </c>
      <c r="AC356" s="74">
        <f>[3]Calculations!AB324</f>
        <v>0</v>
      </c>
      <c r="AD356" s="74">
        <f>[3]Calculations!AN324</f>
        <v>0</v>
      </c>
      <c r="AE356" s="74">
        <f>[3]Calculations!AC324</f>
        <v>0</v>
      </c>
      <c r="AF356" s="74">
        <f>[3]Calculations!AO324</f>
        <v>0</v>
      </c>
      <c r="AG356" s="74">
        <f>[3]Calculations!AD324</f>
        <v>0</v>
      </c>
      <c r="AH356" s="74">
        <f>[3]Calculations!AP324</f>
        <v>0</v>
      </c>
      <c r="AI356" s="74">
        <f>[3]Calculations!AE324</f>
        <v>0</v>
      </c>
      <c r="AJ356" s="74">
        <f>[3]Calculations!AQ324</f>
        <v>0</v>
      </c>
      <c r="AK356" s="74">
        <f>[3]Calculations!AF324</f>
        <v>0</v>
      </c>
      <c r="AL356" s="74">
        <f>[3]Calculations!AR324</f>
        <v>0</v>
      </c>
      <c r="AM356" s="74">
        <f>[3]Calculations!AG324</f>
        <v>0</v>
      </c>
      <c r="AN356" s="74">
        <f>[3]Calculations!AS324</f>
        <v>0</v>
      </c>
      <c r="AO356" s="74">
        <f>[3]Calculations!AH324</f>
        <v>0</v>
      </c>
      <c r="AP356" s="74">
        <f>[3]Calculations!AT324</f>
        <v>0</v>
      </c>
      <c r="AQ356" s="74">
        <f>[3]Calculations!AI324</f>
        <v>2.4441029998500001E-2</v>
      </c>
      <c r="AR356" s="74">
        <f>[3]Calculations!AU324</f>
        <v>100.00012273843133</v>
      </c>
      <c r="AS356" s="74">
        <f>[3]Calculations!AJ324</f>
        <v>0</v>
      </c>
      <c r="AT356" s="74">
        <f>[3]Calculations!AV324</f>
        <v>0</v>
      </c>
      <c r="AU356" s="74">
        <f>[3]Calculations!AK324</f>
        <v>0</v>
      </c>
      <c r="AV356" s="74">
        <f>[3]Calculations!AW324</f>
        <v>0</v>
      </c>
      <c r="AW356" s="90"/>
      <c r="AX356" s="90"/>
      <c r="AY356" s="91" t="str">
        <f>[3]Calculations!D324</f>
        <v>Land Supply 2018</v>
      </c>
    </row>
    <row r="357" spans="2:51" ht="25" x14ac:dyDescent="0.25">
      <c r="B357" s="32" t="str">
        <f>[3]Calculations!A325</f>
        <v>HLA3337</v>
      </c>
      <c r="C357" s="30" t="str">
        <f>[3]Calculations!B325</f>
        <v>Unknown</v>
      </c>
      <c r="D357" s="30" t="str">
        <f>[3]Calculations!C325</f>
        <v>Residential</v>
      </c>
      <c r="E357" s="38">
        <f>[3]Calculations!E325</f>
        <v>2.7339700000000002E-2</v>
      </c>
      <c r="F357" s="38">
        <f>[3]Calculations!I325</f>
        <v>2.7339700000000002E-2</v>
      </c>
      <c r="G357" s="38">
        <f>[3]Calculations!M325</f>
        <v>100</v>
      </c>
      <c r="H357" s="38">
        <f>[3]Calculations!H325</f>
        <v>0</v>
      </c>
      <c r="I357" s="38">
        <f>[3]Calculations!L325</f>
        <v>0</v>
      </c>
      <c r="J357" s="38">
        <f>[3]Calculations!G325</f>
        <v>0</v>
      </c>
      <c r="K357" s="38">
        <f>[3]Calculations!K325</f>
        <v>0</v>
      </c>
      <c r="L357" s="38">
        <f>[3]Calculations!F325</f>
        <v>0</v>
      </c>
      <c r="M357" s="38">
        <f>[3]Calculations!J325</f>
        <v>0</v>
      </c>
      <c r="N357" s="38">
        <f>[3]Calculations!V325</f>
        <v>2.73396500001E-2</v>
      </c>
      <c r="O357" s="38">
        <f>[3]Calculations!W325</f>
        <v>99.999817116135134</v>
      </c>
      <c r="P357" s="38">
        <f>[3]Calculations!O325</f>
        <v>2.733954900858207E-2</v>
      </c>
      <c r="Q357" s="38">
        <f>[3]Calculations!S325</f>
        <v>99.999447721014008</v>
      </c>
      <c r="R357" s="38">
        <f>[3]Calculations!Q325</f>
        <v>9.9870687748820717E-3</v>
      </c>
      <c r="S357" s="38">
        <f>[3]Calculations!T325</f>
        <v>36.529547781731587</v>
      </c>
      <c r="T357" s="38">
        <f>[3]Calculations!R325</f>
        <v>6.2367200207199995E-7</v>
      </c>
      <c r="U357" s="38">
        <f>[3]Calculations!U325</f>
        <v>2.2811954852174675E-3</v>
      </c>
      <c r="V357" s="38" t="str">
        <f>[3]Calculations!X325</f>
        <v>Not Modelled</v>
      </c>
      <c r="W357" s="38" t="str">
        <f>[3]Calculations!Y325</f>
        <v>N/A</v>
      </c>
      <c r="X357" s="38" t="s">
        <v>1056</v>
      </c>
      <c r="Y357" s="73" t="s">
        <v>108</v>
      </c>
      <c r="Z357" s="74" t="s">
        <v>109</v>
      </c>
      <c r="AA357" s="74">
        <f>[3]Calculations!AA325</f>
        <v>0</v>
      </c>
      <c r="AB357" s="74">
        <f>[3]Calculations!AM325</f>
        <v>0</v>
      </c>
      <c r="AC357" s="74">
        <f>[3]Calculations!AB325</f>
        <v>0</v>
      </c>
      <c r="AD357" s="74">
        <f>[3]Calculations!AN325</f>
        <v>0</v>
      </c>
      <c r="AE357" s="74">
        <f>[3]Calculations!AC325</f>
        <v>0</v>
      </c>
      <c r="AF357" s="74">
        <f>[3]Calculations!AO325</f>
        <v>0</v>
      </c>
      <c r="AG357" s="74">
        <f>[3]Calculations!AD325</f>
        <v>0</v>
      </c>
      <c r="AH357" s="74">
        <f>[3]Calculations!AP325</f>
        <v>0</v>
      </c>
      <c r="AI357" s="74">
        <f>[3]Calculations!AE325</f>
        <v>0</v>
      </c>
      <c r="AJ357" s="74">
        <f>[3]Calculations!AQ325</f>
        <v>0</v>
      </c>
      <c r="AK357" s="74">
        <f>[3]Calculations!AF325</f>
        <v>0</v>
      </c>
      <c r="AL357" s="74">
        <f>[3]Calculations!AR325</f>
        <v>0</v>
      </c>
      <c r="AM357" s="74">
        <f>[3]Calculations!AG325</f>
        <v>0</v>
      </c>
      <c r="AN357" s="74">
        <f>[3]Calculations!AS325</f>
        <v>0</v>
      </c>
      <c r="AO357" s="74">
        <f>[3]Calculations!AH325</f>
        <v>0</v>
      </c>
      <c r="AP357" s="74">
        <f>[3]Calculations!AT325</f>
        <v>0</v>
      </c>
      <c r="AQ357" s="74">
        <f>[3]Calculations!AI325</f>
        <v>0</v>
      </c>
      <c r="AR357" s="74">
        <f>[3]Calculations!AU325</f>
        <v>0</v>
      </c>
      <c r="AS357" s="74">
        <f>[3]Calculations!AJ325</f>
        <v>0</v>
      </c>
      <c r="AT357" s="74">
        <f>[3]Calculations!AV325</f>
        <v>0</v>
      </c>
      <c r="AU357" s="74">
        <f>[3]Calculations!AK325</f>
        <v>0</v>
      </c>
      <c r="AV357" s="74">
        <f>[3]Calculations!AW325</f>
        <v>0</v>
      </c>
      <c r="AW357" s="90"/>
      <c r="AX357" s="90"/>
      <c r="AY357" s="91" t="str">
        <f>[3]Calculations!D325</f>
        <v>Land Supply 2018</v>
      </c>
    </row>
    <row r="358" spans="2:51" ht="25" x14ac:dyDescent="0.25">
      <c r="B358" s="32" t="str">
        <f>[3]Calculations!A326</f>
        <v>HLA3338</v>
      </c>
      <c r="C358" s="30" t="str">
        <f>[3]Calculations!B326</f>
        <v>Unknown</v>
      </c>
      <c r="D358" s="30" t="str">
        <f>[3]Calculations!C326</f>
        <v>Residential</v>
      </c>
      <c r="E358" s="38">
        <f>[3]Calculations!E326</f>
        <v>1.9627700000000001E-2</v>
      </c>
      <c r="F358" s="38">
        <f>[3]Calculations!I326</f>
        <v>1.9627700000000001E-2</v>
      </c>
      <c r="G358" s="38">
        <f>[3]Calculations!M326</f>
        <v>100</v>
      </c>
      <c r="H358" s="38">
        <f>[3]Calculations!H326</f>
        <v>0</v>
      </c>
      <c r="I358" s="38">
        <f>[3]Calculations!L326</f>
        <v>0</v>
      </c>
      <c r="J358" s="38">
        <f>[3]Calculations!G326</f>
        <v>0</v>
      </c>
      <c r="K358" s="38">
        <f>[3]Calculations!K326</f>
        <v>0</v>
      </c>
      <c r="L358" s="38">
        <f>[3]Calculations!F326</f>
        <v>0</v>
      </c>
      <c r="M358" s="38">
        <f>[3]Calculations!J326</f>
        <v>0</v>
      </c>
      <c r="N358" s="38">
        <f>[3]Calculations!V326</f>
        <v>0</v>
      </c>
      <c r="O358" s="38">
        <f>[3]Calculations!W326</f>
        <v>0</v>
      </c>
      <c r="P358" s="38">
        <f>[3]Calculations!O326</f>
        <v>0</v>
      </c>
      <c r="Q358" s="38">
        <f>[3]Calculations!S326</f>
        <v>0</v>
      </c>
      <c r="R358" s="38">
        <f>[3]Calculations!Q326</f>
        <v>0</v>
      </c>
      <c r="S358" s="38">
        <f>[3]Calculations!T326</f>
        <v>0</v>
      </c>
      <c r="T358" s="38">
        <f>[3]Calculations!R326</f>
        <v>0</v>
      </c>
      <c r="U358" s="38">
        <f>[3]Calculations!U326</f>
        <v>0</v>
      </c>
      <c r="V358" s="38" t="str">
        <f>[3]Calculations!X326</f>
        <v>Not Modelled</v>
      </c>
      <c r="W358" s="38" t="str">
        <f>[3]Calculations!Y326</f>
        <v>N/A</v>
      </c>
      <c r="X358" s="38" t="s">
        <v>1056</v>
      </c>
      <c r="Y358" s="73" t="s">
        <v>106</v>
      </c>
      <c r="Z358" s="74" t="s">
        <v>1090</v>
      </c>
      <c r="AA358" s="74">
        <f>[3]Calculations!AA326</f>
        <v>0</v>
      </c>
      <c r="AB358" s="74">
        <f>[3]Calculations!AM326</f>
        <v>0</v>
      </c>
      <c r="AC358" s="74">
        <f>[3]Calculations!AB326</f>
        <v>0</v>
      </c>
      <c r="AD358" s="74">
        <f>[3]Calculations!AN326</f>
        <v>0</v>
      </c>
      <c r="AE358" s="74">
        <f>[3]Calculations!AC326</f>
        <v>0</v>
      </c>
      <c r="AF358" s="74">
        <f>[3]Calculations!AO326</f>
        <v>0</v>
      </c>
      <c r="AG358" s="74">
        <f>[3]Calculations!AD326</f>
        <v>0</v>
      </c>
      <c r="AH358" s="74">
        <f>[3]Calculations!AP326</f>
        <v>0</v>
      </c>
      <c r="AI358" s="74">
        <f>[3]Calculations!AE326</f>
        <v>0</v>
      </c>
      <c r="AJ358" s="74">
        <f>[3]Calculations!AQ326</f>
        <v>0</v>
      </c>
      <c r="AK358" s="74">
        <f>[3]Calculations!AF326</f>
        <v>0</v>
      </c>
      <c r="AL358" s="74">
        <f>[3]Calculations!AR326</f>
        <v>0</v>
      </c>
      <c r="AM358" s="74">
        <f>[3]Calculations!AG326</f>
        <v>0</v>
      </c>
      <c r="AN358" s="74">
        <f>[3]Calculations!AS326</f>
        <v>0</v>
      </c>
      <c r="AO358" s="74">
        <f>[3]Calculations!AH326</f>
        <v>0</v>
      </c>
      <c r="AP358" s="74">
        <f>[3]Calculations!AT326</f>
        <v>0</v>
      </c>
      <c r="AQ358" s="74">
        <f>[3]Calculations!AI326</f>
        <v>1.9627685000800001E-2</v>
      </c>
      <c r="AR358" s="74">
        <f>[3]Calculations!AU326</f>
        <v>99.999923581469048</v>
      </c>
      <c r="AS358" s="74">
        <f>[3]Calculations!AJ326</f>
        <v>0</v>
      </c>
      <c r="AT358" s="74">
        <f>[3]Calculations!AV326</f>
        <v>0</v>
      </c>
      <c r="AU358" s="74">
        <f>[3]Calculations!AK326</f>
        <v>0</v>
      </c>
      <c r="AV358" s="74">
        <f>[3]Calculations!AW326</f>
        <v>0</v>
      </c>
      <c r="AW358" s="90"/>
      <c r="AX358" s="90"/>
      <c r="AY358" s="91" t="str">
        <f>[3]Calculations!D326</f>
        <v>Land Supply 2018</v>
      </c>
    </row>
    <row r="359" spans="2:51" ht="25" x14ac:dyDescent="0.25">
      <c r="B359" s="32" t="str">
        <f>[3]Calculations!A327</f>
        <v>HLA3341</v>
      </c>
      <c r="C359" s="30" t="str">
        <f>[3]Calculations!B327</f>
        <v>Unknown</v>
      </c>
      <c r="D359" s="30" t="str">
        <f>[3]Calculations!C327</f>
        <v>Residential</v>
      </c>
      <c r="E359" s="38">
        <f>[3]Calculations!E327</f>
        <v>0.22286800000000001</v>
      </c>
      <c r="F359" s="38">
        <f>[3]Calculations!I327</f>
        <v>0.22278917186598121</v>
      </c>
      <c r="G359" s="38">
        <f>[3]Calculations!M327</f>
        <v>99.964630124549601</v>
      </c>
      <c r="H359" s="38">
        <f>[3]Calculations!H327</f>
        <v>0</v>
      </c>
      <c r="I359" s="38">
        <f>[3]Calculations!L327</f>
        <v>0</v>
      </c>
      <c r="J359" s="38">
        <f>[3]Calculations!G327</f>
        <v>0</v>
      </c>
      <c r="K359" s="38">
        <f>[3]Calculations!K327</f>
        <v>0</v>
      </c>
      <c r="L359" s="38">
        <f>[3]Calculations!F327</f>
        <v>7.8828134018800003E-5</v>
      </c>
      <c r="M359" s="38">
        <f>[3]Calculations!J327</f>
        <v>3.5369875450401135E-2</v>
      </c>
      <c r="N359" s="38">
        <f>[3]Calculations!V327</f>
        <v>4.9646375093400003E-2</v>
      </c>
      <c r="O359" s="38">
        <f>[3]Calculations!W327</f>
        <v>22.276134345621625</v>
      </c>
      <c r="P359" s="38">
        <f>[3]Calculations!O327</f>
        <v>2.0401653601700002E-3</v>
      </c>
      <c r="Q359" s="38">
        <f>[3]Calculations!S327</f>
        <v>0.91541421835795189</v>
      </c>
      <c r="R359" s="38">
        <f>[3]Calculations!Q327</f>
        <v>0</v>
      </c>
      <c r="S359" s="38">
        <f>[3]Calculations!T327</f>
        <v>0</v>
      </c>
      <c r="T359" s="38">
        <f>[3]Calculations!R327</f>
        <v>0</v>
      </c>
      <c r="U359" s="38">
        <f>[3]Calculations!U327</f>
        <v>0</v>
      </c>
      <c r="V359" s="38" t="str">
        <f>[3]Calculations!X327</f>
        <v>Not Modelled</v>
      </c>
      <c r="W359" s="38" t="str">
        <f>[3]Calculations!Y327</f>
        <v>N/A</v>
      </c>
      <c r="X359" s="38" t="s">
        <v>1056</v>
      </c>
      <c r="Y359" s="73" t="s">
        <v>108</v>
      </c>
      <c r="Z359" s="74" t="s">
        <v>109</v>
      </c>
      <c r="AA359" s="74">
        <f>[3]Calculations!AA327</f>
        <v>0</v>
      </c>
      <c r="AB359" s="74">
        <f>[3]Calculations!AM327</f>
        <v>0</v>
      </c>
      <c r="AC359" s="74">
        <f>[3]Calculations!AB327</f>
        <v>0</v>
      </c>
      <c r="AD359" s="74">
        <f>[3]Calculations!AN327</f>
        <v>0</v>
      </c>
      <c r="AE359" s="74">
        <f>[3]Calculations!AC327</f>
        <v>0</v>
      </c>
      <c r="AF359" s="74">
        <f>[3]Calculations!AO327</f>
        <v>0</v>
      </c>
      <c r="AG359" s="74">
        <f>[3]Calculations!AD327</f>
        <v>0</v>
      </c>
      <c r="AH359" s="74">
        <f>[3]Calculations!AP327</f>
        <v>0</v>
      </c>
      <c r="AI359" s="74">
        <f>[3]Calculations!AE327</f>
        <v>0</v>
      </c>
      <c r="AJ359" s="74">
        <f>[3]Calculations!AQ327</f>
        <v>0</v>
      </c>
      <c r="AK359" s="74">
        <f>[3]Calculations!AF327</f>
        <v>0</v>
      </c>
      <c r="AL359" s="74">
        <f>[3]Calculations!AR327</f>
        <v>0</v>
      </c>
      <c r="AM359" s="74">
        <f>[3]Calculations!AG327</f>
        <v>0</v>
      </c>
      <c r="AN359" s="74">
        <f>[3]Calculations!AS327</f>
        <v>0</v>
      </c>
      <c r="AO359" s="74">
        <f>[3]Calculations!AH327</f>
        <v>0</v>
      </c>
      <c r="AP359" s="74">
        <f>[3]Calculations!AT327</f>
        <v>0</v>
      </c>
      <c r="AQ359" s="74">
        <f>[3]Calculations!AI327</f>
        <v>0</v>
      </c>
      <c r="AR359" s="74">
        <f>[3]Calculations!AU327</f>
        <v>0</v>
      </c>
      <c r="AS359" s="74">
        <f>[3]Calculations!AJ327</f>
        <v>0</v>
      </c>
      <c r="AT359" s="74">
        <f>[3]Calculations!AV327</f>
        <v>0</v>
      </c>
      <c r="AU359" s="74">
        <f>[3]Calculations!AK327</f>
        <v>0</v>
      </c>
      <c r="AV359" s="74">
        <f>[3]Calculations!AW327</f>
        <v>0</v>
      </c>
      <c r="AW359" s="90"/>
      <c r="AX359" s="90"/>
      <c r="AY359" s="91" t="str">
        <f>[3]Calculations!D327</f>
        <v>Land Supply 2018</v>
      </c>
    </row>
    <row r="360" spans="2:51" x14ac:dyDescent="0.25">
      <c r="B360" s="32" t="str">
        <f>[3]Calculations!A328</f>
        <v>HLA3342</v>
      </c>
      <c r="C360" s="30" t="str">
        <f>[3]Calculations!B328</f>
        <v>Unknown</v>
      </c>
      <c r="D360" s="30" t="str">
        <f>[3]Calculations!C328</f>
        <v>Residential</v>
      </c>
      <c r="E360" s="38">
        <f>[3]Calculations!E328</f>
        <v>0.348775</v>
      </c>
      <c r="F360" s="38">
        <f>[3]Calculations!I328</f>
        <v>0.348775</v>
      </c>
      <c r="G360" s="38">
        <f>[3]Calculations!M328</f>
        <v>100</v>
      </c>
      <c r="H360" s="38">
        <f>[3]Calculations!H328</f>
        <v>0</v>
      </c>
      <c r="I360" s="38">
        <f>[3]Calculations!L328</f>
        <v>0</v>
      </c>
      <c r="J360" s="38">
        <f>[3]Calculations!G328</f>
        <v>0</v>
      </c>
      <c r="K360" s="38">
        <f>[3]Calculations!K328</f>
        <v>0</v>
      </c>
      <c r="L360" s="38">
        <f>[3]Calculations!F328</f>
        <v>0</v>
      </c>
      <c r="M360" s="38">
        <f>[3]Calculations!J328</f>
        <v>0</v>
      </c>
      <c r="N360" s="38">
        <f>[3]Calculations!V328</f>
        <v>0</v>
      </c>
      <c r="O360" s="38">
        <f>[3]Calculations!W328</f>
        <v>0</v>
      </c>
      <c r="P360" s="38">
        <f>[3]Calculations!O328</f>
        <v>2.6791402653899999E-2</v>
      </c>
      <c r="Q360" s="38">
        <f>[3]Calculations!S328</f>
        <v>7.6815719744534441</v>
      </c>
      <c r="R360" s="38">
        <f>[3]Calculations!Q328</f>
        <v>0</v>
      </c>
      <c r="S360" s="38">
        <f>[3]Calculations!T328</f>
        <v>0</v>
      </c>
      <c r="T360" s="38">
        <f>[3]Calculations!R328</f>
        <v>0</v>
      </c>
      <c r="U360" s="38">
        <f>[3]Calculations!U328</f>
        <v>0</v>
      </c>
      <c r="V360" s="38" t="str">
        <f>[3]Calculations!X328</f>
        <v>Not Modelled</v>
      </c>
      <c r="W360" s="38" t="str">
        <f>[3]Calculations!Y328</f>
        <v>N/A</v>
      </c>
      <c r="X360" s="38" t="s">
        <v>1056</v>
      </c>
      <c r="Y360" s="73" t="s">
        <v>105</v>
      </c>
      <c r="Z360" s="74" t="s">
        <v>1066</v>
      </c>
      <c r="AA360" s="74">
        <f>[3]Calculations!AA328</f>
        <v>0</v>
      </c>
      <c r="AB360" s="74">
        <f>[3]Calculations!AM328</f>
        <v>0</v>
      </c>
      <c r="AC360" s="74">
        <f>[3]Calculations!AB328</f>
        <v>0</v>
      </c>
      <c r="AD360" s="74">
        <f>[3]Calculations!AN328</f>
        <v>0</v>
      </c>
      <c r="AE360" s="74">
        <f>[3]Calculations!AC328</f>
        <v>0</v>
      </c>
      <c r="AF360" s="74">
        <f>[3]Calculations!AO328</f>
        <v>0</v>
      </c>
      <c r="AG360" s="74">
        <f>[3]Calculations!AD328</f>
        <v>0</v>
      </c>
      <c r="AH360" s="74">
        <f>[3]Calculations!AP328</f>
        <v>0</v>
      </c>
      <c r="AI360" s="74">
        <f>[3]Calculations!AE328</f>
        <v>0</v>
      </c>
      <c r="AJ360" s="74">
        <f>[3]Calculations!AQ328</f>
        <v>0</v>
      </c>
      <c r="AK360" s="74">
        <f>[3]Calculations!AF328</f>
        <v>0</v>
      </c>
      <c r="AL360" s="74">
        <f>[3]Calculations!AR328</f>
        <v>0</v>
      </c>
      <c r="AM360" s="74">
        <f>[3]Calculations!AG328</f>
        <v>0</v>
      </c>
      <c r="AN360" s="74">
        <f>[3]Calculations!AS328</f>
        <v>0</v>
      </c>
      <c r="AO360" s="74">
        <f>[3]Calculations!AH328</f>
        <v>0</v>
      </c>
      <c r="AP360" s="74">
        <f>[3]Calculations!AT328</f>
        <v>0</v>
      </c>
      <c r="AQ360" s="74">
        <f>[3]Calculations!AI328</f>
        <v>0.34877503999499998</v>
      </c>
      <c r="AR360" s="74">
        <f>[3]Calculations!AU328</f>
        <v>100.00001146727833</v>
      </c>
      <c r="AS360" s="74">
        <f>[3]Calculations!AJ328</f>
        <v>0</v>
      </c>
      <c r="AT360" s="74">
        <f>[3]Calculations!AV328</f>
        <v>0</v>
      </c>
      <c r="AU360" s="74">
        <f>[3]Calculations!AK328</f>
        <v>0</v>
      </c>
      <c r="AV360" s="74">
        <f>[3]Calculations!AW328</f>
        <v>0</v>
      </c>
      <c r="AW360" s="90"/>
      <c r="AX360" s="90"/>
      <c r="AY360" s="91" t="str">
        <f>[3]Calculations!D328</f>
        <v>Land Supply 2018</v>
      </c>
    </row>
    <row r="361" spans="2:51" x14ac:dyDescent="0.25">
      <c r="B361" s="32" t="str">
        <f>[3]Calculations!A329</f>
        <v>HLA3344</v>
      </c>
      <c r="C361" s="30" t="str">
        <f>[3]Calculations!B329</f>
        <v>Unknown</v>
      </c>
      <c r="D361" s="30" t="str">
        <f>[3]Calculations!C329</f>
        <v>Residential</v>
      </c>
      <c r="E361" s="38">
        <f>[3]Calculations!E329</f>
        <v>3.9155000000000002E-2</v>
      </c>
      <c r="F361" s="38">
        <f>[3]Calculations!I329</f>
        <v>3.9155000000000002E-2</v>
      </c>
      <c r="G361" s="38">
        <f>[3]Calculations!M329</f>
        <v>100</v>
      </c>
      <c r="H361" s="38">
        <f>[3]Calculations!H329</f>
        <v>0</v>
      </c>
      <c r="I361" s="38">
        <f>[3]Calculations!L329</f>
        <v>0</v>
      </c>
      <c r="J361" s="38">
        <f>[3]Calculations!G329</f>
        <v>0</v>
      </c>
      <c r="K361" s="38">
        <f>[3]Calculations!K329</f>
        <v>0</v>
      </c>
      <c r="L361" s="38">
        <f>[3]Calculations!F329</f>
        <v>0</v>
      </c>
      <c r="M361" s="38">
        <f>[3]Calculations!J329</f>
        <v>0</v>
      </c>
      <c r="N361" s="38">
        <f>[3]Calculations!V329</f>
        <v>0</v>
      </c>
      <c r="O361" s="38">
        <f>[3]Calculations!W329</f>
        <v>0</v>
      </c>
      <c r="P361" s="38">
        <f>[3]Calculations!O329</f>
        <v>3.1803863553899999E-3</v>
      </c>
      <c r="Q361" s="38">
        <f>[3]Calculations!S329</f>
        <v>8.1225548598901796</v>
      </c>
      <c r="R361" s="38">
        <f>[3]Calculations!Q329</f>
        <v>0</v>
      </c>
      <c r="S361" s="38">
        <f>[3]Calculations!T329</f>
        <v>0</v>
      </c>
      <c r="T361" s="38">
        <f>[3]Calculations!R329</f>
        <v>0</v>
      </c>
      <c r="U361" s="38">
        <f>[3]Calculations!U329</f>
        <v>0</v>
      </c>
      <c r="V361" s="38" t="str">
        <f>[3]Calculations!X329</f>
        <v>Not Modelled</v>
      </c>
      <c r="W361" s="38" t="str">
        <f>[3]Calculations!Y329</f>
        <v>N/A</v>
      </c>
      <c r="X361" s="38" t="s">
        <v>1056</v>
      </c>
      <c r="Y361" s="73" t="s">
        <v>105</v>
      </c>
      <c r="Z361" s="74" t="s">
        <v>1066</v>
      </c>
      <c r="AA361" s="74">
        <f>[3]Calculations!AA329</f>
        <v>0</v>
      </c>
      <c r="AB361" s="74">
        <f>[3]Calculations!AM329</f>
        <v>0</v>
      </c>
      <c r="AC361" s="74">
        <f>[3]Calculations!AB329</f>
        <v>0</v>
      </c>
      <c r="AD361" s="74">
        <f>[3]Calculations!AN329</f>
        <v>0</v>
      </c>
      <c r="AE361" s="74">
        <f>[3]Calculations!AC329</f>
        <v>0</v>
      </c>
      <c r="AF361" s="74">
        <f>[3]Calculations!AO329</f>
        <v>0</v>
      </c>
      <c r="AG361" s="74">
        <f>[3]Calculations!AD329</f>
        <v>0</v>
      </c>
      <c r="AH361" s="74">
        <f>[3]Calculations!AP329</f>
        <v>0</v>
      </c>
      <c r="AI361" s="74">
        <f>[3]Calculations!AE329</f>
        <v>0</v>
      </c>
      <c r="AJ361" s="74">
        <f>[3]Calculations!AQ329</f>
        <v>0</v>
      </c>
      <c r="AK361" s="74">
        <f>[3]Calculations!AF329</f>
        <v>3.7157912933700001E-2</v>
      </c>
      <c r="AL361" s="74">
        <f>[3]Calculations!AR329</f>
        <v>94.899535011365089</v>
      </c>
      <c r="AM361" s="74">
        <f>[3]Calculations!AG329</f>
        <v>0</v>
      </c>
      <c r="AN361" s="74">
        <f>[3]Calculations!AS329</f>
        <v>0</v>
      </c>
      <c r="AO361" s="74">
        <f>[3]Calculations!AH329</f>
        <v>0</v>
      </c>
      <c r="AP361" s="74">
        <f>[3]Calculations!AT329</f>
        <v>0</v>
      </c>
      <c r="AQ361" s="74">
        <f>[3]Calculations!AI329</f>
        <v>3.9155015000400001E-2</v>
      </c>
      <c r="AR361" s="74">
        <f>[3]Calculations!AU329</f>
        <v>100.0000383103052</v>
      </c>
      <c r="AS361" s="74">
        <f>[3]Calculations!AJ329</f>
        <v>0</v>
      </c>
      <c r="AT361" s="74">
        <f>[3]Calculations!AV329</f>
        <v>0</v>
      </c>
      <c r="AU361" s="74">
        <f>[3]Calculations!AK329</f>
        <v>0</v>
      </c>
      <c r="AV361" s="74">
        <f>[3]Calculations!AW329</f>
        <v>0</v>
      </c>
      <c r="AW361" s="90"/>
      <c r="AX361" s="90"/>
      <c r="AY361" s="91" t="str">
        <f>[3]Calculations!D329</f>
        <v>Land Supply 2018</v>
      </c>
    </row>
    <row r="362" spans="2:51" ht="25" x14ac:dyDescent="0.25">
      <c r="B362" s="32" t="str">
        <f>[3]Calculations!A330</f>
        <v>HLA3345</v>
      </c>
      <c r="C362" s="30" t="str">
        <f>[3]Calculations!B330</f>
        <v>Unknown</v>
      </c>
      <c r="D362" s="30" t="str">
        <f>[3]Calculations!C330</f>
        <v>Residential</v>
      </c>
      <c r="E362" s="38">
        <f>[3]Calculations!E330</f>
        <v>3.6636200000000001E-2</v>
      </c>
      <c r="F362" s="38">
        <f>[3]Calculations!I330</f>
        <v>3.6636200000000001E-2</v>
      </c>
      <c r="G362" s="38">
        <f>[3]Calculations!M330</f>
        <v>100</v>
      </c>
      <c r="H362" s="38">
        <f>[3]Calculations!H330</f>
        <v>0</v>
      </c>
      <c r="I362" s="38">
        <f>[3]Calculations!L330</f>
        <v>0</v>
      </c>
      <c r="J362" s="38">
        <f>[3]Calculations!G330</f>
        <v>0</v>
      </c>
      <c r="K362" s="38">
        <f>[3]Calculations!K330</f>
        <v>0</v>
      </c>
      <c r="L362" s="38">
        <f>[3]Calculations!F330</f>
        <v>0</v>
      </c>
      <c r="M362" s="38">
        <f>[3]Calculations!J330</f>
        <v>0</v>
      </c>
      <c r="N362" s="38">
        <f>[3]Calculations!V330</f>
        <v>0</v>
      </c>
      <c r="O362" s="38">
        <f>[3]Calculations!W330</f>
        <v>0</v>
      </c>
      <c r="P362" s="38">
        <f>[3]Calculations!O330</f>
        <v>0</v>
      </c>
      <c r="Q362" s="38">
        <f>[3]Calculations!S330</f>
        <v>0</v>
      </c>
      <c r="R362" s="38">
        <f>[3]Calculations!Q330</f>
        <v>0</v>
      </c>
      <c r="S362" s="38">
        <f>[3]Calculations!T330</f>
        <v>0</v>
      </c>
      <c r="T362" s="38">
        <f>[3]Calculations!R330</f>
        <v>0</v>
      </c>
      <c r="U362" s="38">
        <f>[3]Calculations!U330</f>
        <v>0</v>
      </c>
      <c r="V362" s="38" t="str">
        <f>[3]Calculations!X330</f>
        <v>Not Modelled</v>
      </c>
      <c r="W362" s="38" t="str">
        <f>[3]Calculations!Y330</f>
        <v>N/A</v>
      </c>
      <c r="X362" s="38" t="s">
        <v>1056</v>
      </c>
      <c r="Y362" s="73" t="s">
        <v>106</v>
      </c>
      <c r="Z362" s="74" t="s">
        <v>1090</v>
      </c>
      <c r="AA362" s="74">
        <f>[3]Calculations!AA330</f>
        <v>0</v>
      </c>
      <c r="AB362" s="74">
        <f>[3]Calculations!AM330</f>
        <v>0</v>
      </c>
      <c r="AC362" s="74">
        <f>[3]Calculations!AB330</f>
        <v>0</v>
      </c>
      <c r="AD362" s="74">
        <f>[3]Calculations!AN330</f>
        <v>0</v>
      </c>
      <c r="AE362" s="74">
        <f>[3]Calculations!AC330</f>
        <v>0</v>
      </c>
      <c r="AF362" s="74">
        <f>[3]Calculations!AO330</f>
        <v>0</v>
      </c>
      <c r="AG362" s="74">
        <f>[3]Calculations!AD330</f>
        <v>0</v>
      </c>
      <c r="AH362" s="74">
        <f>[3]Calculations!AP330</f>
        <v>0</v>
      </c>
      <c r="AI362" s="74">
        <f>[3]Calculations!AE330</f>
        <v>0</v>
      </c>
      <c r="AJ362" s="74">
        <f>[3]Calculations!AQ330</f>
        <v>0</v>
      </c>
      <c r="AK362" s="74">
        <f>[3]Calculations!AF330</f>
        <v>0</v>
      </c>
      <c r="AL362" s="74">
        <f>[3]Calculations!AR330</f>
        <v>0</v>
      </c>
      <c r="AM362" s="74">
        <f>[3]Calculations!AG330</f>
        <v>0</v>
      </c>
      <c r="AN362" s="74">
        <f>[3]Calculations!AS330</f>
        <v>0</v>
      </c>
      <c r="AO362" s="74">
        <f>[3]Calculations!AH330</f>
        <v>0</v>
      </c>
      <c r="AP362" s="74">
        <f>[3]Calculations!AT330</f>
        <v>0</v>
      </c>
      <c r="AQ362" s="74">
        <f>[3]Calculations!AI330</f>
        <v>3.66361800003E-2</v>
      </c>
      <c r="AR362" s="74">
        <f>[3]Calculations!AU330</f>
        <v>99.999945410004315</v>
      </c>
      <c r="AS362" s="74">
        <f>[3]Calculations!AJ330</f>
        <v>0</v>
      </c>
      <c r="AT362" s="74">
        <f>[3]Calculations!AV330</f>
        <v>0</v>
      </c>
      <c r="AU362" s="74">
        <f>[3]Calculations!AK330</f>
        <v>0</v>
      </c>
      <c r="AV362" s="74">
        <f>[3]Calculations!AW330</f>
        <v>0</v>
      </c>
      <c r="AW362" s="90"/>
      <c r="AX362" s="90"/>
      <c r="AY362" s="91" t="str">
        <f>[3]Calculations!D330</f>
        <v>Land Supply 2018</v>
      </c>
    </row>
    <row r="363" spans="2:51" ht="25" x14ac:dyDescent="0.25">
      <c r="B363" s="32" t="str">
        <f>[3]Calculations!A331</f>
        <v>HLA3348</v>
      </c>
      <c r="C363" s="30" t="str">
        <f>[3]Calculations!B331</f>
        <v>Unknown</v>
      </c>
      <c r="D363" s="30" t="str">
        <f>[3]Calculations!C331</f>
        <v>Residential</v>
      </c>
      <c r="E363" s="38">
        <f>[3]Calculations!E331</f>
        <v>0.15677099999999999</v>
      </c>
      <c r="F363" s="38">
        <f>[3]Calculations!I331</f>
        <v>0.15677099999999999</v>
      </c>
      <c r="G363" s="38">
        <f>[3]Calculations!M331</f>
        <v>100</v>
      </c>
      <c r="H363" s="38">
        <f>[3]Calculations!H331</f>
        <v>0</v>
      </c>
      <c r="I363" s="38">
        <f>[3]Calculations!L331</f>
        <v>0</v>
      </c>
      <c r="J363" s="38">
        <f>[3]Calculations!G331</f>
        <v>0</v>
      </c>
      <c r="K363" s="38">
        <f>[3]Calculations!K331</f>
        <v>0</v>
      </c>
      <c r="L363" s="38">
        <f>[3]Calculations!F331</f>
        <v>0</v>
      </c>
      <c r="M363" s="38">
        <f>[3]Calculations!J331</f>
        <v>0</v>
      </c>
      <c r="N363" s="38">
        <f>[3]Calculations!V331</f>
        <v>0</v>
      </c>
      <c r="O363" s="38">
        <f>[3]Calculations!W331</f>
        <v>0</v>
      </c>
      <c r="P363" s="38">
        <f>[3]Calculations!O331</f>
        <v>0</v>
      </c>
      <c r="Q363" s="38">
        <f>[3]Calculations!S331</f>
        <v>0</v>
      </c>
      <c r="R363" s="38">
        <f>[3]Calculations!Q331</f>
        <v>0</v>
      </c>
      <c r="S363" s="38">
        <f>[3]Calculations!T331</f>
        <v>0</v>
      </c>
      <c r="T363" s="38">
        <f>[3]Calculations!R331</f>
        <v>0</v>
      </c>
      <c r="U363" s="38">
        <f>[3]Calculations!U331</f>
        <v>0</v>
      </c>
      <c r="V363" s="38" t="str">
        <f>[3]Calculations!X331</f>
        <v>Not Modelled</v>
      </c>
      <c r="W363" s="38" t="str">
        <f>[3]Calculations!Y331</f>
        <v>N/A</v>
      </c>
      <c r="X363" s="38" t="s">
        <v>1056</v>
      </c>
      <c r="Y363" s="73" t="s">
        <v>106</v>
      </c>
      <c r="Z363" s="74" t="s">
        <v>1090</v>
      </c>
      <c r="AA363" s="74">
        <f>[3]Calculations!AA331</f>
        <v>0</v>
      </c>
      <c r="AB363" s="74">
        <f>[3]Calculations!AM331</f>
        <v>0</v>
      </c>
      <c r="AC363" s="74">
        <f>[3]Calculations!AB331</f>
        <v>0</v>
      </c>
      <c r="AD363" s="74">
        <f>[3]Calculations!AN331</f>
        <v>0</v>
      </c>
      <c r="AE363" s="74">
        <f>[3]Calculations!AC331</f>
        <v>0</v>
      </c>
      <c r="AF363" s="74">
        <f>[3]Calculations!AO331</f>
        <v>0</v>
      </c>
      <c r="AG363" s="74">
        <f>[3]Calculations!AD331</f>
        <v>0</v>
      </c>
      <c r="AH363" s="74">
        <f>[3]Calculations!AP331</f>
        <v>0</v>
      </c>
      <c r="AI363" s="74">
        <f>[3]Calculations!AE331</f>
        <v>0</v>
      </c>
      <c r="AJ363" s="74">
        <f>[3]Calculations!AQ331</f>
        <v>0</v>
      </c>
      <c r="AK363" s="74">
        <f>[3]Calculations!AF331</f>
        <v>0</v>
      </c>
      <c r="AL363" s="74">
        <f>[3]Calculations!AR331</f>
        <v>0</v>
      </c>
      <c r="AM363" s="74">
        <f>[3]Calculations!AG331</f>
        <v>0</v>
      </c>
      <c r="AN363" s="74">
        <f>[3]Calculations!AS331</f>
        <v>0</v>
      </c>
      <c r="AO363" s="74">
        <f>[3]Calculations!AH331</f>
        <v>0</v>
      </c>
      <c r="AP363" s="74">
        <f>[3]Calculations!AT331</f>
        <v>0</v>
      </c>
      <c r="AQ363" s="74">
        <f>[3]Calculations!AI331</f>
        <v>0</v>
      </c>
      <c r="AR363" s="74">
        <f>[3]Calculations!AU331</f>
        <v>0</v>
      </c>
      <c r="AS363" s="74">
        <f>[3]Calculations!AJ331</f>
        <v>0</v>
      </c>
      <c r="AT363" s="74">
        <f>[3]Calculations!AV331</f>
        <v>0</v>
      </c>
      <c r="AU363" s="74">
        <f>[3]Calculations!AK331</f>
        <v>0</v>
      </c>
      <c r="AV363" s="74">
        <f>[3]Calculations!AW331</f>
        <v>0</v>
      </c>
      <c r="AW363" s="90"/>
      <c r="AX363" s="90"/>
      <c r="AY363" s="91" t="str">
        <f>[3]Calculations!D331</f>
        <v>Land Supply 2018</v>
      </c>
    </row>
    <row r="364" spans="2:51" ht="25" x14ac:dyDescent="0.25">
      <c r="B364" s="32" t="str">
        <f>[3]Calculations!A332</f>
        <v>HLA3349</v>
      </c>
      <c r="C364" s="30" t="str">
        <f>[3]Calculations!B332</f>
        <v>Unknown</v>
      </c>
      <c r="D364" s="30" t="str">
        <f>[3]Calculations!C332</f>
        <v>Residential</v>
      </c>
      <c r="E364" s="38">
        <f>[3]Calculations!E332</f>
        <v>4.8939999999999997E-2</v>
      </c>
      <c r="F364" s="38">
        <f>[3]Calculations!I332</f>
        <v>4.8939999999999997E-2</v>
      </c>
      <c r="G364" s="38">
        <f>[3]Calculations!M332</f>
        <v>100</v>
      </c>
      <c r="H364" s="38">
        <f>[3]Calculations!H332</f>
        <v>0</v>
      </c>
      <c r="I364" s="38">
        <f>[3]Calculations!L332</f>
        <v>0</v>
      </c>
      <c r="J364" s="38">
        <f>[3]Calculations!G332</f>
        <v>0</v>
      </c>
      <c r="K364" s="38">
        <f>[3]Calculations!K332</f>
        <v>0</v>
      </c>
      <c r="L364" s="38">
        <f>[3]Calculations!F332</f>
        <v>0</v>
      </c>
      <c r="M364" s="38">
        <f>[3]Calculations!J332</f>
        <v>0</v>
      </c>
      <c r="N364" s="38">
        <f>[3]Calculations!V332</f>
        <v>0</v>
      </c>
      <c r="O364" s="38">
        <f>[3]Calculations!W332</f>
        <v>0</v>
      </c>
      <c r="P364" s="38">
        <f>[3]Calculations!O332</f>
        <v>0</v>
      </c>
      <c r="Q364" s="38">
        <f>[3]Calculations!S332</f>
        <v>0</v>
      </c>
      <c r="R364" s="38">
        <f>[3]Calculations!Q332</f>
        <v>0</v>
      </c>
      <c r="S364" s="38">
        <f>[3]Calculations!T332</f>
        <v>0</v>
      </c>
      <c r="T364" s="38">
        <f>[3]Calculations!R332</f>
        <v>0</v>
      </c>
      <c r="U364" s="38">
        <f>[3]Calculations!U332</f>
        <v>0</v>
      </c>
      <c r="V364" s="38">
        <f>[3]Calculations!X332</f>
        <v>0</v>
      </c>
      <c r="W364" s="38">
        <f>[3]Calculations!Y332</f>
        <v>0</v>
      </c>
      <c r="X364" s="38" t="s">
        <v>1056</v>
      </c>
      <c r="Y364" s="73" t="s">
        <v>106</v>
      </c>
      <c r="Z364" s="74" t="s">
        <v>1090</v>
      </c>
      <c r="AA364" s="74">
        <f>[3]Calculations!AA332</f>
        <v>0</v>
      </c>
      <c r="AB364" s="74">
        <f>[3]Calculations!AM332</f>
        <v>0</v>
      </c>
      <c r="AC364" s="74">
        <f>[3]Calculations!AB332</f>
        <v>0</v>
      </c>
      <c r="AD364" s="74">
        <f>[3]Calculations!AN332</f>
        <v>0</v>
      </c>
      <c r="AE364" s="74">
        <f>[3]Calculations!AC332</f>
        <v>0</v>
      </c>
      <c r="AF364" s="74">
        <f>[3]Calculations!AO332</f>
        <v>0</v>
      </c>
      <c r="AG364" s="74">
        <f>[3]Calculations!AD332</f>
        <v>0</v>
      </c>
      <c r="AH364" s="74">
        <f>[3]Calculations!AP332</f>
        <v>0</v>
      </c>
      <c r="AI364" s="74">
        <f>[3]Calculations!AE332</f>
        <v>0</v>
      </c>
      <c r="AJ364" s="74">
        <f>[3]Calculations!AQ332</f>
        <v>0</v>
      </c>
      <c r="AK364" s="74">
        <f>[3]Calculations!AF332</f>
        <v>0</v>
      </c>
      <c r="AL364" s="74">
        <f>[3]Calculations!AR332</f>
        <v>0</v>
      </c>
      <c r="AM364" s="74">
        <f>[3]Calculations!AG332</f>
        <v>0</v>
      </c>
      <c r="AN364" s="74">
        <f>[3]Calculations!AS332</f>
        <v>0</v>
      </c>
      <c r="AO364" s="74">
        <f>[3]Calculations!AH332</f>
        <v>0</v>
      </c>
      <c r="AP364" s="74">
        <f>[3]Calculations!AT332</f>
        <v>0</v>
      </c>
      <c r="AQ364" s="74">
        <f>[3]Calculations!AI332</f>
        <v>0</v>
      </c>
      <c r="AR364" s="74">
        <f>[3]Calculations!AU332</f>
        <v>0</v>
      </c>
      <c r="AS364" s="74">
        <f>[3]Calculations!AJ332</f>
        <v>0</v>
      </c>
      <c r="AT364" s="74">
        <f>[3]Calculations!AV332</f>
        <v>0</v>
      </c>
      <c r="AU364" s="74">
        <f>[3]Calculations!AK332</f>
        <v>0</v>
      </c>
      <c r="AV364" s="74">
        <f>[3]Calculations!AW332</f>
        <v>0</v>
      </c>
      <c r="AW364" s="90"/>
      <c r="AX364" s="90"/>
      <c r="AY364" s="91" t="str">
        <f>[3]Calculations!D332</f>
        <v>Land Supply 2018</v>
      </c>
    </row>
    <row r="365" spans="2:51" ht="25" x14ac:dyDescent="0.25">
      <c r="B365" s="32" t="str">
        <f>[3]Calculations!A333</f>
        <v>HLA3350</v>
      </c>
      <c r="C365" s="30" t="str">
        <f>[3]Calculations!B333</f>
        <v>Unknown</v>
      </c>
      <c r="D365" s="30" t="str">
        <f>[3]Calculations!C333</f>
        <v>Residential</v>
      </c>
      <c r="E365" s="38">
        <f>[3]Calculations!E333</f>
        <v>5.5113700000000002E-2</v>
      </c>
      <c r="F365" s="38">
        <f>[3]Calculations!I333</f>
        <v>5.5113700000000002E-2</v>
      </c>
      <c r="G365" s="38">
        <f>[3]Calculations!M333</f>
        <v>100</v>
      </c>
      <c r="H365" s="38">
        <f>[3]Calculations!H333</f>
        <v>0</v>
      </c>
      <c r="I365" s="38">
        <f>[3]Calculations!L333</f>
        <v>0</v>
      </c>
      <c r="J365" s="38">
        <f>[3]Calculations!G333</f>
        <v>0</v>
      </c>
      <c r="K365" s="38">
        <f>[3]Calculations!K333</f>
        <v>0</v>
      </c>
      <c r="L365" s="38">
        <f>[3]Calculations!F333</f>
        <v>0</v>
      </c>
      <c r="M365" s="38">
        <f>[3]Calculations!J333</f>
        <v>0</v>
      </c>
      <c r="N365" s="38">
        <f>[3]Calculations!V333</f>
        <v>5.5113655000199997E-2</v>
      </c>
      <c r="O365" s="38">
        <f>[3]Calculations!W333</f>
        <v>99.999918350972621</v>
      </c>
      <c r="P365" s="38">
        <f>[3]Calculations!O333</f>
        <v>3.8636782420369997E-2</v>
      </c>
      <c r="Q365" s="38">
        <f>[3]Calculations!S333</f>
        <v>70.103771694460718</v>
      </c>
      <c r="R365" s="38">
        <f>[3]Calculations!Q333</f>
        <v>2.6519268319970001E-2</v>
      </c>
      <c r="S365" s="38">
        <f>[3]Calculations!T333</f>
        <v>48.117379744001944</v>
      </c>
      <c r="T365" s="38">
        <f>[3]Calculations!R333</f>
        <v>2.2139464849899999E-2</v>
      </c>
      <c r="U365" s="38">
        <f>[3]Calculations!U333</f>
        <v>40.170529015290207</v>
      </c>
      <c r="V365" s="38" t="str">
        <f>[3]Calculations!X333</f>
        <v>Not Modelled</v>
      </c>
      <c r="W365" s="38" t="str">
        <f>[3]Calculations!Y333</f>
        <v>N/A</v>
      </c>
      <c r="X365" s="38" t="s">
        <v>1056</v>
      </c>
      <c r="Y365" s="73" t="s">
        <v>108</v>
      </c>
      <c r="Z365" s="74" t="s">
        <v>109</v>
      </c>
      <c r="AA365" s="74">
        <f>[3]Calculations!AA333</f>
        <v>0</v>
      </c>
      <c r="AB365" s="74">
        <f>[3]Calculations!AM333</f>
        <v>0</v>
      </c>
      <c r="AC365" s="74">
        <f>[3]Calculations!AB333</f>
        <v>0</v>
      </c>
      <c r="AD365" s="74">
        <f>[3]Calculations!AN333</f>
        <v>0</v>
      </c>
      <c r="AE365" s="74">
        <f>[3]Calculations!AC333</f>
        <v>0</v>
      </c>
      <c r="AF365" s="74">
        <f>[3]Calculations!AO333</f>
        <v>0</v>
      </c>
      <c r="AG365" s="74">
        <f>[3]Calculations!AD333</f>
        <v>0</v>
      </c>
      <c r="AH365" s="74">
        <f>[3]Calculations!AP333</f>
        <v>0</v>
      </c>
      <c r="AI365" s="74">
        <f>[3]Calculations!AE333</f>
        <v>1.18124751495E-2</v>
      </c>
      <c r="AJ365" s="74">
        <f>[3]Calculations!AQ333</f>
        <v>21.432919853865737</v>
      </c>
      <c r="AK365" s="74">
        <f>[3]Calculations!AF333</f>
        <v>0</v>
      </c>
      <c r="AL365" s="74">
        <f>[3]Calculations!AR333</f>
        <v>0</v>
      </c>
      <c r="AM365" s="74">
        <f>[3]Calculations!AG333</f>
        <v>0</v>
      </c>
      <c r="AN365" s="74">
        <f>[3]Calculations!AS333</f>
        <v>0</v>
      </c>
      <c r="AO365" s="74">
        <f>[3]Calculations!AH333</f>
        <v>0</v>
      </c>
      <c r="AP365" s="74">
        <f>[3]Calculations!AT333</f>
        <v>0</v>
      </c>
      <c r="AQ365" s="74">
        <f>[3]Calculations!AI333</f>
        <v>0</v>
      </c>
      <c r="AR365" s="74">
        <f>[3]Calculations!AU333</f>
        <v>0</v>
      </c>
      <c r="AS365" s="74">
        <f>[3]Calculations!AJ333</f>
        <v>0</v>
      </c>
      <c r="AT365" s="74">
        <f>[3]Calculations!AV333</f>
        <v>0</v>
      </c>
      <c r="AU365" s="74">
        <f>[3]Calculations!AK333</f>
        <v>0</v>
      </c>
      <c r="AV365" s="74">
        <f>[3]Calculations!AW333</f>
        <v>0</v>
      </c>
      <c r="AW365" s="90"/>
      <c r="AX365" s="90"/>
      <c r="AY365" s="91" t="str">
        <f>[3]Calculations!D333</f>
        <v>Land Supply 2018</v>
      </c>
    </row>
    <row r="366" spans="2:51" x14ac:dyDescent="0.25">
      <c r="B366" s="32" t="str">
        <f>[3]Calculations!A334</f>
        <v>HLA3351</v>
      </c>
      <c r="C366" s="30" t="str">
        <f>[3]Calculations!B334</f>
        <v>Unknown</v>
      </c>
      <c r="D366" s="30" t="str">
        <f>[3]Calculations!C334</f>
        <v>Residential</v>
      </c>
      <c r="E366" s="38">
        <f>[3]Calculations!E334</f>
        <v>2.5708100000000001E-2</v>
      </c>
      <c r="F366" s="38">
        <f>[3]Calculations!I334</f>
        <v>2.5708100000000001E-2</v>
      </c>
      <c r="G366" s="38">
        <f>[3]Calculations!M334</f>
        <v>100</v>
      </c>
      <c r="H366" s="38">
        <f>[3]Calculations!H334</f>
        <v>0</v>
      </c>
      <c r="I366" s="38">
        <f>[3]Calculations!L334</f>
        <v>0</v>
      </c>
      <c r="J366" s="38">
        <f>[3]Calculations!G334</f>
        <v>0</v>
      </c>
      <c r="K366" s="38">
        <f>[3]Calculations!K334</f>
        <v>0</v>
      </c>
      <c r="L366" s="38">
        <f>[3]Calculations!F334</f>
        <v>0</v>
      </c>
      <c r="M366" s="38">
        <f>[3]Calculations!J334</f>
        <v>0</v>
      </c>
      <c r="N366" s="38">
        <f>[3]Calculations!V334</f>
        <v>0</v>
      </c>
      <c r="O366" s="38">
        <f>[3]Calculations!W334</f>
        <v>0</v>
      </c>
      <c r="P366" s="38">
        <f>[3]Calculations!O334</f>
        <v>2.2079825801680001E-4</v>
      </c>
      <c r="Q366" s="38">
        <f>[3]Calculations!S334</f>
        <v>0.85886649739498433</v>
      </c>
      <c r="R366" s="38">
        <f>[3]Calculations!Q334</f>
        <v>6.9835458065799997E-5</v>
      </c>
      <c r="S366" s="38">
        <f>[3]Calculations!T334</f>
        <v>0.27164768328192279</v>
      </c>
      <c r="T366" s="38">
        <f>[3]Calculations!R334</f>
        <v>0</v>
      </c>
      <c r="U366" s="38">
        <f>[3]Calculations!U334</f>
        <v>0</v>
      </c>
      <c r="V366" s="38" t="str">
        <f>[3]Calculations!X334</f>
        <v>Not Modelled</v>
      </c>
      <c r="W366" s="38" t="str">
        <f>[3]Calculations!Y334</f>
        <v>N/A</v>
      </c>
      <c r="X366" s="38" t="s">
        <v>1056</v>
      </c>
      <c r="Y366" s="73" t="s">
        <v>105</v>
      </c>
      <c r="Z366" s="74" t="s">
        <v>1066</v>
      </c>
      <c r="AA366" s="74">
        <f>[3]Calculations!AA334</f>
        <v>0</v>
      </c>
      <c r="AB366" s="74">
        <f>[3]Calculations!AM334</f>
        <v>0</v>
      </c>
      <c r="AC366" s="74">
        <f>[3]Calculations!AB334</f>
        <v>0</v>
      </c>
      <c r="AD366" s="74">
        <f>[3]Calculations!AN334</f>
        <v>0</v>
      </c>
      <c r="AE366" s="74">
        <f>[3]Calculations!AC334</f>
        <v>0</v>
      </c>
      <c r="AF366" s="74">
        <f>[3]Calculations!AO334</f>
        <v>0</v>
      </c>
      <c r="AG366" s="74">
        <f>[3]Calculations!AD334</f>
        <v>0</v>
      </c>
      <c r="AH366" s="74">
        <f>[3]Calculations!AP334</f>
        <v>0</v>
      </c>
      <c r="AI366" s="74">
        <f>[3]Calculations!AE334</f>
        <v>0</v>
      </c>
      <c r="AJ366" s="74">
        <f>[3]Calculations!AQ334</f>
        <v>0</v>
      </c>
      <c r="AK366" s="74">
        <f>[3]Calculations!AF334</f>
        <v>0</v>
      </c>
      <c r="AL366" s="74">
        <f>[3]Calculations!AR334</f>
        <v>0</v>
      </c>
      <c r="AM366" s="74">
        <f>[3]Calculations!AG334</f>
        <v>0</v>
      </c>
      <c r="AN366" s="74">
        <f>[3]Calculations!AS334</f>
        <v>0</v>
      </c>
      <c r="AO366" s="74">
        <f>[3]Calculations!AH334</f>
        <v>0</v>
      </c>
      <c r="AP366" s="74">
        <f>[3]Calculations!AT334</f>
        <v>0</v>
      </c>
      <c r="AQ366" s="74">
        <f>[3]Calculations!AI334</f>
        <v>2.5708115000599999E-2</v>
      </c>
      <c r="AR366" s="74">
        <f>[3]Calculations!AU334</f>
        <v>100.000058349703</v>
      </c>
      <c r="AS366" s="74">
        <f>[3]Calculations!AJ334</f>
        <v>0</v>
      </c>
      <c r="AT366" s="74">
        <f>[3]Calculations!AV334</f>
        <v>0</v>
      </c>
      <c r="AU366" s="74">
        <f>[3]Calculations!AK334</f>
        <v>0</v>
      </c>
      <c r="AV366" s="74">
        <f>[3]Calculations!AW334</f>
        <v>0</v>
      </c>
      <c r="AW366" s="90"/>
      <c r="AX366" s="90"/>
      <c r="AY366" s="91" t="str">
        <f>[3]Calculations!D334</f>
        <v>Land Supply 2018</v>
      </c>
    </row>
    <row r="367" spans="2:51" ht="25" x14ac:dyDescent="0.25">
      <c r="B367" s="32" t="str">
        <f>[3]Calculations!A335</f>
        <v>HLA3352</v>
      </c>
      <c r="C367" s="30" t="str">
        <f>[3]Calculations!B335</f>
        <v>Unknown</v>
      </c>
      <c r="D367" s="30" t="str">
        <f>[3]Calculations!C335</f>
        <v>Residential</v>
      </c>
      <c r="E367" s="38">
        <f>[3]Calculations!E335</f>
        <v>6.2345100000000001E-2</v>
      </c>
      <c r="F367" s="38">
        <f>[3]Calculations!I335</f>
        <v>6.2345100000000001E-2</v>
      </c>
      <c r="G367" s="38">
        <f>[3]Calculations!M335</f>
        <v>100</v>
      </c>
      <c r="H367" s="38">
        <f>[3]Calculations!H335</f>
        <v>0</v>
      </c>
      <c r="I367" s="38">
        <f>[3]Calculations!L335</f>
        <v>0</v>
      </c>
      <c r="J367" s="38">
        <f>[3]Calculations!G335</f>
        <v>0</v>
      </c>
      <c r="K367" s="38">
        <f>[3]Calculations!K335</f>
        <v>0</v>
      </c>
      <c r="L367" s="38">
        <f>[3]Calculations!F335</f>
        <v>0</v>
      </c>
      <c r="M367" s="38">
        <f>[3]Calculations!J335</f>
        <v>0</v>
      </c>
      <c r="N367" s="38">
        <f>[3]Calculations!V335</f>
        <v>0</v>
      </c>
      <c r="O367" s="38">
        <f>[3]Calculations!W335</f>
        <v>0</v>
      </c>
      <c r="P367" s="38">
        <f>[3]Calculations!O335</f>
        <v>0</v>
      </c>
      <c r="Q367" s="38">
        <f>[3]Calculations!S335</f>
        <v>0</v>
      </c>
      <c r="R367" s="38">
        <f>[3]Calculations!Q335</f>
        <v>0</v>
      </c>
      <c r="S367" s="38">
        <f>[3]Calculations!T335</f>
        <v>0</v>
      </c>
      <c r="T367" s="38">
        <f>[3]Calculations!R335</f>
        <v>0</v>
      </c>
      <c r="U367" s="38">
        <f>[3]Calculations!U335</f>
        <v>0</v>
      </c>
      <c r="V367" s="38" t="str">
        <f>[3]Calculations!X335</f>
        <v>Not Modelled</v>
      </c>
      <c r="W367" s="38" t="str">
        <f>[3]Calculations!Y335</f>
        <v>N/A</v>
      </c>
      <c r="X367" s="38" t="s">
        <v>1056</v>
      </c>
      <c r="Y367" s="73" t="s">
        <v>106</v>
      </c>
      <c r="Z367" s="74" t="s">
        <v>1090</v>
      </c>
      <c r="AA367" s="74">
        <f>[3]Calculations!AA335</f>
        <v>0</v>
      </c>
      <c r="AB367" s="74">
        <f>[3]Calculations!AM335</f>
        <v>0</v>
      </c>
      <c r="AC367" s="74">
        <f>[3]Calculations!AB335</f>
        <v>0</v>
      </c>
      <c r="AD367" s="74">
        <f>[3]Calculations!AN335</f>
        <v>0</v>
      </c>
      <c r="AE367" s="74">
        <f>[3]Calculations!AC335</f>
        <v>0</v>
      </c>
      <c r="AF367" s="74">
        <f>[3]Calculations!AO335</f>
        <v>0</v>
      </c>
      <c r="AG367" s="74">
        <f>[3]Calculations!AD335</f>
        <v>0</v>
      </c>
      <c r="AH367" s="74">
        <f>[3]Calculations!AP335</f>
        <v>0</v>
      </c>
      <c r="AI367" s="74">
        <f>[3]Calculations!AE335</f>
        <v>0</v>
      </c>
      <c r="AJ367" s="74">
        <f>[3]Calculations!AQ335</f>
        <v>0</v>
      </c>
      <c r="AK367" s="74">
        <f>[3]Calculations!AF335</f>
        <v>0</v>
      </c>
      <c r="AL367" s="74">
        <f>[3]Calculations!AR335</f>
        <v>0</v>
      </c>
      <c r="AM367" s="74">
        <f>[3]Calculations!AG335</f>
        <v>0</v>
      </c>
      <c r="AN367" s="74">
        <f>[3]Calculations!AS335</f>
        <v>0</v>
      </c>
      <c r="AO367" s="74">
        <f>[3]Calculations!AH335</f>
        <v>0</v>
      </c>
      <c r="AP367" s="74">
        <f>[3]Calculations!AT335</f>
        <v>0</v>
      </c>
      <c r="AQ367" s="74">
        <f>[3]Calculations!AI335</f>
        <v>0</v>
      </c>
      <c r="AR367" s="74">
        <f>[3]Calculations!AU335</f>
        <v>0</v>
      </c>
      <c r="AS367" s="74">
        <f>[3]Calculations!AJ335</f>
        <v>0</v>
      </c>
      <c r="AT367" s="74">
        <f>[3]Calculations!AV335</f>
        <v>0</v>
      </c>
      <c r="AU367" s="74">
        <f>[3]Calculations!AK335</f>
        <v>0</v>
      </c>
      <c r="AV367" s="74">
        <f>[3]Calculations!AW335</f>
        <v>0</v>
      </c>
      <c r="AW367" s="90"/>
      <c r="AX367" s="90"/>
      <c r="AY367" s="91" t="str">
        <f>[3]Calculations!D335</f>
        <v>Land Supply 2018</v>
      </c>
    </row>
    <row r="368" spans="2:51" x14ac:dyDescent="0.25">
      <c r="B368" s="32" t="str">
        <f>[3]Calculations!A336</f>
        <v>HLA3353</v>
      </c>
      <c r="C368" s="30" t="str">
        <f>[3]Calculations!B336</f>
        <v>Unknown</v>
      </c>
      <c r="D368" s="30" t="str">
        <f>[3]Calculations!C336</f>
        <v>Residential</v>
      </c>
      <c r="E368" s="38">
        <f>[3]Calculations!E336</f>
        <v>3.7095999999999997E-2</v>
      </c>
      <c r="F368" s="38">
        <f>[3]Calculations!I336</f>
        <v>3.7095999999999997E-2</v>
      </c>
      <c r="G368" s="38">
        <f>[3]Calculations!M336</f>
        <v>100</v>
      </c>
      <c r="H368" s="38">
        <f>[3]Calculations!H336</f>
        <v>0</v>
      </c>
      <c r="I368" s="38">
        <f>[3]Calculations!L336</f>
        <v>0</v>
      </c>
      <c r="J368" s="38">
        <f>[3]Calculations!G336</f>
        <v>0</v>
      </c>
      <c r="K368" s="38">
        <f>[3]Calculations!K336</f>
        <v>0</v>
      </c>
      <c r="L368" s="38">
        <f>[3]Calculations!F336</f>
        <v>0</v>
      </c>
      <c r="M368" s="38">
        <f>[3]Calculations!J336</f>
        <v>0</v>
      </c>
      <c r="N368" s="38">
        <f>[3]Calculations!V336</f>
        <v>0</v>
      </c>
      <c r="O368" s="38">
        <f>[3]Calculations!W336</f>
        <v>0</v>
      </c>
      <c r="P368" s="38">
        <f>[3]Calculations!O336</f>
        <v>6.2125262900599998E-3</v>
      </c>
      <c r="Q368" s="38">
        <f>[3]Calculations!S336</f>
        <v>16.747159505229675</v>
      </c>
      <c r="R368" s="38">
        <f>[3]Calculations!Q336</f>
        <v>0</v>
      </c>
      <c r="S368" s="38">
        <f>[3]Calculations!T336</f>
        <v>0</v>
      </c>
      <c r="T368" s="38">
        <f>[3]Calculations!R336</f>
        <v>0</v>
      </c>
      <c r="U368" s="38">
        <f>[3]Calculations!U336</f>
        <v>0</v>
      </c>
      <c r="V368" s="38" t="str">
        <f>[3]Calculations!X336</f>
        <v>Not Modelled</v>
      </c>
      <c r="W368" s="38" t="str">
        <f>[3]Calculations!Y336</f>
        <v>N/A</v>
      </c>
      <c r="X368" s="38" t="s">
        <v>1056</v>
      </c>
      <c r="Y368" s="73" t="s">
        <v>105</v>
      </c>
      <c r="Z368" s="74" t="s">
        <v>1066</v>
      </c>
      <c r="AA368" s="74">
        <f>[3]Calculations!AA336</f>
        <v>0</v>
      </c>
      <c r="AB368" s="74">
        <f>[3]Calculations!AM336</f>
        <v>0</v>
      </c>
      <c r="AC368" s="74">
        <f>[3]Calculations!AB336</f>
        <v>0</v>
      </c>
      <c r="AD368" s="74">
        <f>[3]Calculations!AN336</f>
        <v>0</v>
      </c>
      <c r="AE368" s="74">
        <f>[3]Calculations!AC336</f>
        <v>0</v>
      </c>
      <c r="AF368" s="74">
        <f>[3]Calculations!AO336</f>
        <v>0</v>
      </c>
      <c r="AG368" s="74">
        <f>[3]Calculations!AD336</f>
        <v>0</v>
      </c>
      <c r="AH368" s="74">
        <f>[3]Calculations!AP336</f>
        <v>0</v>
      </c>
      <c r="AI368" s="74">
        <f>[3]Calculations!AE336</f>
        <v>0</v>
      </c>
      <c r="AJ368" s="74">
        <f>[3]Calculations!AQ336</f>
        <v>0</v>
      </c>
      <c r="AK368" s="74">
        <f>[3]Calculations!AF336</f>
        <v>0</v>
      </c>
      <c r="AL368" s="74">
        <f>[3]Calculations!AR336</f>
        <v>0</v>
      </c>
      <c r="AM368" s="74">
        <f>[3]Calculations!AG336</f>
        <v>0</v>
      </c>
      <c r="AN368" s="74">
        <f>[3]Calculations!AS336</f>
        <v>0</v>
      </c>
      <c r="AO368" s="74">
        <f>[3]Calculations!AH336</f>
        <v>0</v>
      </c>
      <c r="AP368" s="74">
        <f>[3]Calculations!AT336</f>
        <v>0</v>
      </c>
      <c r="AQ368" s="74">
        <f>[3]Calculations!AI336</f>
        <v>3.70959599982E-2</v>
      </c>
      <c r="AR368" s="74">
        <f>[3]Calculations!AU336</f>
        <v>99.99989216681044</v>
      </c>
      <c r="AS368" s="74">
        <f>[3]Calculations!AJ336</f>
        <v>0</v>
      </c>
      <c r="AT368" s="74">
        <f>[3]Calculations!AV336</f>
        <v>0</v>
      </c>
      <c r="AU368" s="74">
        <f>[3]Calculations!AK336</f>
        <v>0</v>
      </c>
      <c r="AV368" s="74">
        <f>[3]Calculations!AW336</f>
        <v>0</v>
      </c>
      <c r="AW368" s="90"/>
      <c r="AX368" s="90"/>
      <c r="AY368" s="91" t="str">
        <f>[3]Calculations!D336</f>
        <v>Land Supply 2018</v>
      </c>
    </row>
    <row r="369" spans="2:51" ht="25" x14ac:dyDescent="0.25">
      <c r="B369" s="32" t="str">
        <f>[3]Calculations!A337</f>
        <v>HLA3354</v>
      </c>
      <c r="C369" s="30" t="str">
        <f>[3]Calculations!B337</f>
        <v>Unknown</v>
      </c>
      <c r="D369" s="30" t="str">
        <f>[3]Calculations!C337</f>
        <v>Residential</v>
      </c>
      <c r="E369" s="38">
        <f>[3]Calculations!E337</f>
        <v>6.15208E-2</v>
      </c>
      <c r="F369" s="38">
        <f>[3]Calculations!I337</f>
        <v>6.15208E-2</v>
      </c>
      <c r="G369" s="38">
        <f>[3]Calculations!M337</f>
        <v>100</v>
      </c>
      <c r="H369" s="38">
        <f>[3]Calculations!H337</f>
        <v>0</v>
      </c>
      <c r="I369" s="38">
        <f>[3]Calculations!L337</f>
        <v>0</v>
      </c>
      <c r="J369" s="38">
        <f>[3]Calculations!G337</f>
        <v>0</v>
      </c>
      <c r="K369" s="38">
        <f>[3]Calculations!K337</f>
        <v>0</v>
      </c>
      <c r="L369" s="38">
        <f>[3]Calculations!F337</f>
        <v>0</v>
      </c>
      <c r="M369" s="38">
        <f>[3]Calculations!J337</f>
        <v>0</v>
      </c>
      <c r="N369" s="38">
        <f>[3]Calculations!V337</f>
        <v>0</v>
      </c>
      <c r="O369" s="38">
        <f>[3]Calculations!W337</f>
        <v>0</v>
      </c>
      <c r="P369" s="38">
        <f>[3]Calculations!O337</f>
        <v>0</v>
      </c>
      <c r="Q369" s="38">
        <f>[3]Calculations!S337</f>
        <v>0</v>
      </c>
      <c r="R369" s="38">
        <f>[3]Calculations!Q337</f>
        <v>0</v>
      </c>
      <c r="S369" s="38">
        <f>[3]Calculations!T337</f>
        <v>0</v>
      </c>
      <c r="T369" s="38">
        <f>[3]Calculations!R337</f>
        <v>0</v>
      </c>
      <c r="U369" s="38">
        <f>[3]Calculations!U337</f>
        <v>0</v>
      </c>
      <c r="V369" s="38" t="str">
        <f>[3]Calculations!X337</f>
        <v>Not Modelled</v>
      </c>
      <c r="W369" s="38" t="str">
        <f>[3]Calculations!Y337</f>
        <v>N/A</v>
      </c>
      <c r="X369" s="38" t="s">
        <v>1056</v>
      </c>
      <c r="Y369" s="73" t="s">
        <v>106</v>
      </c>
      <c r="Z369" s="74" t="s">
        <v>1090</v>
      </c>
      <c r="AA369" s="74">
        <f>[3]Calculations!AA337</f>
        <v>0</v>
      </c>
      <c r="AB369" s="74">
        <f>[3]Calculations!AM337</f>
        <v>0</v>
      </c>
      <c r="AC369" s="74">
        <f>[3]Calculations!AB337</f>
        <v>0</v>
      </c>
      <c r="AD369" s="74">
        <f>[3]Calculations!AN337</f>
        <v>0</v>
      </c>
      <c r="AE369" s="74">
        <f>[3]Calculations!AC337</f>
        <v>0</v>
      </c>
      <c r="AF369" s="74">
        <f>[3]Calculations!AO337</f>
        <v>0</v>
      </c>
      <c r="AG369" s="74">
        <f>[3]Calculations!AD337</f>
        <v>0</v>
      </c>
      <c r="AH369" s="74">
        <f>[3]Calculations!AP337</f>
        <v>0</v>
      </c>
      <c r="AI369" s="74">
        <f>[3]Calculations!AE337</f>
        <v>0</v>
      </c>
      <c r="AJ369" s="74">
        <f>[3]Calculations!AQ337</f>
        <v>0</v>
      </c>
      <c r="AK369" s="74">
        <f>[3]Calculations!AF337</f>
        <v>0</v>
      </c>
      <c r="AL369" s="74">
        <f>[3]Calculations!AR337</f>
        <v>0</v>
      </c>
      <c r="AM369" s="74">
        <f>[3]Calculations!AG337</f>
        <v>0</v>
      </c>
      <c r="AN369" s="74">
        <f>[3]Calculations!AS337</f>
        <v>0</v>
      </c>
      <c r="AO369" s="74">
        <f>[3]Calculations!AH337</f>
        <v>0</v>
      </c>
      <c r="AP369" s="74">
        <f>[3]Calculations!AT337</f>
        <v>0</v>
      </c>
      <c r="AQ369" s="74">
        <f>[3]Calculations!AI337</f>
        <v>6.1520825000899997E-2</v>
      </c>
      <c r="AR369" s="74">
        <f>[3]Calculations!AU337</f>
        <v>100.00004063812564</v>
      </c>
      <c r="AS369" s="74">
        <f>[3]Calculations!AJ337</f>
        <v>0</v>
      </c>
      <c r="AT369" s="74">
        <f>[3]Calculations!AV337</f>
        <v>0</v>
      </c>
      <c r="AU369" s="74">
        <f>[3]Calculations!AK337</f>
        <v>0</v>
      </c>
      <c r="AV369" s="74">
        <f>[3]Calculations!AW337</f>
        <v>0</v>
      </c>
      <c r="AW369" s="90"/>
      <c r="AX369" s="90"/>
      <c r="AY369" s="91" t="str">
        <f>[3]Calculations!D337</f>
        <v>Land Supply 2018</v>
      </c>
    </row>
    <row r="370" spans="2:51" ht="25" x14ac:dyDescent="0.25">
      <c r="B370" s="32" t="str">
        <f>[3]Calculations!A338</f>
        <v>HLA3355</v>
      </c>
      <c r="C370" s="30" t="str">
        <f>[3]Calculations!B338</f>
        <v>Unknown</v>
      </c>
      <c r="D370" s="30" t="str">
        <f>[3]Calculations!C338</f>
        <v>Residential</v>
      </c>
      <c r="E370" s="38">
        <f>[3]Calculations!E338</f>
        <v>0.10255499999999999</v>
      </c>
      <c r="F370" s="38">
        <f>[3]Calculations!I338</f>
        <v>0.10255499999999999</v>
      </c>
      <c r="G370" s="38">
        <f>[3]Calculations!M338</f>
        <v>100</v>
      </c>
      <c r="H370" s="38">
        <f>[3]Calculations!H338</f>
        <v>0</v>
      </c>
      <c r="I370" s="38">
        <f>[3]Calculations!L338</f>
        <v>0</v>
      </c>
      <c r="J370" s="38">
        <f>[3]Calculations!G338</f>
        <v>0</v>
      </c>
      <c r="K370" s="38">
        <f>[3]Calculations!K338</f>
        <v>0</v>
      </c>
      <c r="L370" s="38">
        <f>[3]Calculations!F338</f>
        <v>0</v>
      </c>
      <c r="M370" s="38">
        <f>[3]Calculations!J338</f>
        <v>0</v>
      </c>
      <c r="N370" s="38">
        <f>[3]Calculations!V338</f>
        <v>0</v>
      </c>
      <c r="O370" s="38">
        <f>[3]Calculations!W338</f>
        <v>0</v>
      </c>
      <c r="P370" s="38">
        <f>[3]Calculations!O338</f>
        <v>0</v>
      </c>
      <c r="Q370" s="38">
        <f>[3]Calculations!S338</f>
        <v>0</v>
      </c>
      <c r="R370" s="38">
        <f>[3]Calculations!Q338</f>
        <v>0</v>
      </c>
      <c r="S370" s="38">
        <f>[3]Calculations!T338</f>
        <v>0</v>
      </c>
      <c r="T370" s="38">
        <f>[3]Calculations!R338</f>
        <v>0</v>
      </c>
      <c r="U370" s="38">
        <f>[3]Calculations!U338</f>
        <v>0</v>
      </c>
      <c r="V370" s="38" t="str">
        <f>[3]Calculations!X338</f>
        <v>Not Modelled</v>
      </c>
      <c r="W370" s="38" t="str">
        <f>[3]Calculations!Y338</f>
        <v>N/A</v>
      </c>
      <c r="X370" s="38" t="s">
        <v>1056</v>
      </c>
      <c r="Y370" s="73" t="s">
        <v>106</v>
      </c>
      <c r="Z370" s="74" t="s">
        <v>1090</v>
      </c>
      <c r="AA370" s="74">
        <f>[3]Calculations!AA338</f>
        <v>0</v>
      </c>
      <c r="AB370" s="74">
        <f>[3]Calculations!AM338</f>
        <v>0</v>
      </c>
      <c r="AC370" s="74">
        <f>[3]Calculations!AB338</f>
        <v>0</v>
      </c>
      <c r="AD370" s="74">
        <f>[3]Calculations!AN338</f>
        <v>0</v>
      </c>
      <c r="AE370" s="74">
        <f>[3]Calculations!AC338</f>
        <v>0</v>
      </c>
      <c r="AF370" s="74">
        <f>[3]Calculations!AO338</f>
        <v>0</v>
      </c>
      <c r="AG370" s="74">
        <f>[3]Calculations!AD338</f>
        <v>0</v>
      </c>
      <c r="AH370" s="74">
        <f>[3]Calculations!AP338</f>
        <v>0</v>
      </c>
      <c r="AI370" s="74">
        <f>[3]Calculations!AE338</f>
        <v>0</v>
      </c>
      <c r="AJ370" s="74">
        <f>[3]Calculations!AQ338</f>
        <v>0</v>
      </c>
      <c r="AK370" s="74">
        <f>[3]Calculations!AF338</f>
        <v>0</v>
      </c>
      <c r="AL370" s="74">
        <f>[3]Calculations!AR338</f>
        <v>0</v>
      </c>
      <c r="AM370" s="74">
        <f>[3]Calculations!AG338</f>
        <v>0</v>
      </c>
      <c r="AN370" s="74">
        <f>[3]Calculations!AS338</f>
        <v>0</v>
      </c>
      <c r="AO370" s="74">
        <f>[3]Calculations!AH338</f>
        <v>0</v>
      </c>
      <c r="AP370" s="74">
        <f>[3]Calculations!AT338</f>
        <v>0</v>
      </c>
      <c r="AQ370" s="74">
        <f>[3]Calculations!AI338</f>
        <v>0.10255484999800001</v>
      </c>
      <c r="AR370" s="74">
        <f>[3]Calculations!AU338</f>
        <v>99.999853735068996</v>
      </c>
      <c r="AS370" s="74">
        <f>[3]Calculations!AJ338</f>
        <v>0</v>
      </c>
      <c r="AT370" s="74">
        <f>[3]Calculations!AV338</f>
        <v>0</v>
      </c>
      <c r="AU370" s="74">
        <f>[3]Calculations!AK338</f>
        <v>0</v>
      </c>
      <c r="AV370" s="74">
        <f>[3]Calculations!AW338</f>
        <v>0</v>
      </c>
      <c r="AW370" s="90"/>
      <c r="AX370" s="90"/>
      <c r="AY370" s="91" t="str">
        <f>[3]Calculations!D338</f>
        <v>Land Supply 2018</v>
      </c>
    </row>
    <row r="371" spans="2:51" x14ac:dyDescent="0.25">
      <c r="B371" s="32" t="str">
        <f>[3]Calculations!A339</f>
        <v>HLA3356</v>
      </c>
      <c r="C371" s="30" t="str">
        <f>[3]Calculations!B339</f>
        <v>Unknown</v>
      </c>
      <c r="D371" s="30" t="str">
        <f>[3]Calculations!C339</f>
        <v>Residential</v>
      </c>
      <c r="E371" s="38">
        <f>[3]Calculations!E339</f>
        <v>0.140569</v>
      </c>
      <c r="F371" s="38">
        <f>[3]Calculations!I339</f>
        <v>0.140569</v>
      </c>
      <c r="G371" s="38">
        <f>[3]Calculations!M339</f>
        <v>100</v>
      </c>
      <c r="H371" s="38">
        <f>[3]Calculations!H339</f>
        <v>0</v>
      </c>
      <c r="I371" s="38">
        <f>[3]Calculations!L339</f>
        <v>0</v>
      </c>
      <c r="J371" s="38">
        <f>[3]Calculations!G339</f>
        <v>0</v>
      </c>
      <c r="K371" s="38">
        <f>[3]Calculations!K339</f>
        <v>0</v>
      </c>
      <c r="L371" s="38">
        <f>[3]Calculations!F339</f>
        <v>0</v>
      </c>
      <c r="M371" s="38">
        <f>[3]Calculations!J339</f>
        <v>0</v>
      </c>
      <c r="N371" s="38">
        <f>[3]Calculations!V339</f>
        <v>0</v>
      </c>
      <c r="O371" s="38">
        <f>[3]Calculations!W339</f>
        <v>0</v>
      </c>
      <c r="P371" s="38">
        <f>[3]Calculations!O339</f>
        <v>1.1778542387414E-2</v>
      </c>
      <c r="Q371" s="38">
        <f>[3]Calculations!S339</f>
        <v>8.3791891437045152</v>
      </c>
      <c r="R371" s="38">
        <f>[3]Calculations!Q339</f>
        <v>1.720315263114E-3</v>
      </c>
      <c r="S371" s="38">
        <f>[3]Calculations!T339</f>
        <v>1.2238226515903223</v>
      </c>
      <c r="T371" s="38">
        <f>[3]Calculations!R339</f>
        <v>1.10586475884E-4</v>
      </c>
      <c r="U371" s="38">
        <f>[3]Calculations!U339</f>
        <v>7.8670600120937045E-2</v>
      </c>
      <c r="V371" s="38" t="str">
        <f>[3]Calculations!X339</f>
        <v>Not Modelled</v>
      </c>
      <c r="W371" s="38" t="str">
        <f>[3]Calculations!Y339</f>
        <v>N/A</v>
      </c>
      <c r="X371" s="38" t="s">
        <v>1056</v>
      </c>
      <c r="Y371" s="73" t="s">
        <v>105</v>
      </c>
      <c r="Z371" s="74" t="s">
        <v>1066</v>
      </c>
      <c r="AA371" s="74">
        <f>[3]Calculations!AA339</f>
        <v>0</v>
      </c>
      <c r="AB371" s="74">
        <f>[3]Calculations!AM339</f>
        <v>0</v>
      </c>
      <c r="AC371" s="74">
        <f>[3]Calculations!AB339</f>
        <v>0</v>
      </c>
      <c r="AD371" s="74">
        <f>[3]Calculations!AN339</f>
        <v>0</v>
      </c>
      <c r="AE371" s="74">
        <f>[3]Calculations!AC339</f>
        <v>0</v>
      </c>
      <c r="AF371" s="74">
        <f>[3]Calculations!AO339</f>
        <v>0</v>
      </c>
      <c r="AG371" s="74">
        <f>[3]Calculations!AD339</f>
        <v>0</v>
      </c>
      <c r="AH371" s="74">
        <f>[3]Calculations!AP339</f>
        <v>0</v>
      </c>
      <c r="AI371" s="74">
        <f>[3]Calculations!AE339</f>
        <v>0</v>
      </c>
      <c r="AJ371" s="74">
        <f>[3]Calculations!AQ339</f>
        <v>0</v>
      </c>
      <c r="AK371" s="74">
        <f>[3]Calculations!AF339</f>
        <v>0</v>
      </c>
      <c r="AL371" s="74">
        <f>[3]Calculations!AR339</f>
        <v>0</v>
      </c>
      <c r="AM371" s="74">
        <f>[3]Calculations!AG339</f>
        <v>0</v>
      </c>
      <c r="AN371" s="74">
        <f>[3]Calculations!AS339</f>
        <v>0</v>
      </c>
      <c r="AO371" s="74">
        <f>[3]Calculations!AH339</f>
        <v>0</v>
      </c>
      <c r="AP371" s="74">
        <f>[3]Calculations!AT339</f>
        <v>0</v>
      </c>
      <c r="AQ371" s="74">
        <f>[3]Calculations!AI339</f>
        <v>0</v>
      </c>
      <c r="AR371" s="74">
        <f>[3]Calculations!AU339</f>
        <v>0</v>
      </c>
      <c r="AS371" s="74">
        <f>[3]Calculations!AJ339</f>
        <v>0</v>
      </c>
      <c r="AT371" s="74">
        <f>[3]Calculations!AV339</f>
        <v>0</v>
      </c>
      <c r="AU371" s="74">
        <f>[3]Calculations!AK339</f>
        <v>0</v>
      </c>
      <c r="AV371" s="74">
        <f>[3]Calculations!AW339</f>
        <v>0</v>
      </c>
      <c r="AW371" s="90"/>
      <c r="AX371" s="90"/>
      <c r="AY371" s="91" t="str">
        <f>[3]Calculations!D339</f>
        <v>Land Supply 2018</v>
      </c>
    </row>
    <row r="372" spans="2:51" ht="25" x14ac:dyDescent="0.25">
      <c r="B372" s="32" t="str">
        <f>[3]Calculations!A340</f>
        <v>HLA3367</v>
      </c>
      <c r="C372" s="30" t="str">
        <f>[3]Calculations!B340</f>
        <v>Unknown</v>
      </c>
      <c r="D372" s="30" t="str">
        <f>[3]Calculations!C340</f>
        <v>Residential</v>
      </c>
      <c r="E372" s="38">
        <f>[3]Calculations!E340</f>
        <v>1.9822200000000002E-2</v>
      </c>
      <c r="F372" s="38">
        <f>[3]Calculations!I340</f>
        <v>1.9822200000000002E-2</v>
      </c>
      <c r="G372" s="38">
        <f>[3]Calculations!M340</f>
        <v>100</v>
      </c>
      <c r="H372" s="38">
        <f>[3]Calculations!H340</f>
        <v>0</v>
      </c>
      <c r="I372" s="38">
        <f>[3]Calculations!L340</f>
        <v>0</v>
      </c>
      <c r="J372" s="38">
        <f>[3]Calculations!G340</f>
        <v>0</v>
      </c>
      <c r="K372" s="38">
        <f>[3]Calculations!K340</f>
        <v>0</v>
      </c>
      <c r="L372" s="38">
        <f>[3]Calculations!F340</f>
        <v>0</v>
      </c>
      <c r="M372" s="38">
        <f>[3]Calculations!J340</f>
        <v>0</v>
      </c>
      <c r="N372" s="38">
        <f>[3]Calculations!V340</f>
        <v>0</v>
      </c>
      <c r="O372" s="38">
        <f>[3]Calculations!W340</f>
        <v>0</v>
      </c>
      <c r="P372" s="38">
        <f>[3]Calculations!O340</f>
        <v>0</v>
      </c>
      <c r="Q372" s="38">
        <f>[3]Calculations!S340</f>
        <v>0</v>
      </c>
      <c r="R372" s="38">
        <f>[3]Calculations!Q340</f>
        <v>0</v>
      </c>
      <c r="S372" s="38">
        <f>[3]Calculations!T340</f>
        <v>0</v>
      </c>
      <c r="T372" s="38">
        <f>[3]Calculations!R340</f>
        <v>0</v>
      </c>
      <c r="U372" s="38">
        <f>[3]Calculations!U340</f>
        <v>0</v>
      </c>
      <c r="V372" s="38" t="str">
        <f>[3]Calculations!X340</f>
        <v>Not Modelled</v>
      </c>
      <c r="W372" s="38" t="str">
        <f>[3]Calculations!Y340</f>
        <v>N/A</v>
      </c>
      <c r="X372" s="38" t="s">
        <v>1056</v>
      </c>
      <c r="Y372" s="73" t="s">
        <v>106</v>
      </c>
      <c r="Z372" s="74" t="s">
        <v>1090</v>
      </c>
      <c r="AA372" s="74">
        <f>[3]Calculations!AA340</f>
        <v>0</v>
      </c>
      <c r="AB372" s="74">
        <f>[3]Calculations!AM340</f>
        <v>0</v>
      </c>
      <c r="AC372" s="74">
        <f>[3]Calculations!AB340</f>
        <v>0</v>
      </c>
      <c r="AD372" s="74">
        <f>[3]Calculations!AN340</f>
        <v>0</v>
      </c>
      <c r="AE372" s="74">
        <f>[3]Calculations!AC340</f>
        <v>0</v>
      </c>
      <c r="AF372" s="74">
        <f>[3]Calculations!AO340</f>
        <v>0</v>
      </c>
      <c r="AG372" s="74">
        <f>[3]Calculations!AD340</f>
        <v>0</v>
      </c>
      <c r="AH372" s="74">
        <f>[3]Calculations!AP340</f>
        <v>0</v>
      </c>
      <c r="AI372" s="74">
        <f>[3]Calculations!AE340</f>
        <v>0</v>
      </c>
      <c r="AJ372" s="74">
        <f>[3]Calculations!AQ340</f>
        <v>0</v>
      </c>
      <c r="AK372" s="74">
        <f>[3]Calculations!AF340</f>
        <v>0</v>
      </c>
      <c r="AL372" s="74">
        <f>[3]Calculations!AR340</f>
        <v>0</v>
      </c>
      <c r="AM372" s="74">
        <f>[3]Calculations!AG340</f>
        <v>0</v>
      </c>
      <c r="AN372" s="74">
        <f>[3]Calculations!AS340</f>
        <v>0</v>
      </c>
      <c r="AO372" s="74">
        <f>[3]Calculations!AH340</f>
        <v>0</v>
      </c>
      <c r="AP372" s="74">
        <f>[3]Calculations!AT340</f>
        <v>0</v>
      </c>
      <c r="AQ372" s="74">
        <f>[3]Calculations!AI340</f>
        <v>1.9822155000000001E-2</v>
      </c>
      <c r="AR372" s="74">
        <f>[3]Calculations!AU340</f>
        <v>99.999772981808277</v>
      </c>
      <c r="AS372" s="74">
        <f>[3]Calculations!AJ340</f>
        <v>0</v>
      </c>
      <c r="AT372" s="74">
        <f>[3]Calculations!AV340</f>
        <v>0</v>
      </c>
      <c r="AU372" s="74">
        <f>[3]Calculations!AK340</f>
        <v>0</v>
      </c>
      <c r="AV372" s="74">
        <f>[3]Calculations!AW340</f>
        <v>0</v>
      </c>
      <c r="AW372" s="90"/>
      <c r="AX372" s="90"/>
      <c r="AY372" s="91" t="str">
        <f>[3]Calculations!D340</f>
        <v>Land Supply 2018</v>
      </c>
    </row>
    <row r="373" spans="2:51" x14ac:dyDescent="0.25">
      <c r="B373" s="32" t="str">
        <f>[3]Calculations!A341</f>
        <v>HLA3376</v>
      </c>
      <c r="C373" s="30" t="str">
        <f>[3]Calculations!B341</f>
        <v>Unknown</v>
      </c>
      <c r="D373" s="30" t="str">
        <f>[3]Calculations!C341</f>
        <v>Residential</v>
      </c>
      <c r="E373" s="38">
        <f>[3]Calculations!E341</f>
        <v>2.41608E-2</v>
      </c>
      <c r="F373" s="38">
        <f>[3]Calculations!I341</f>
        <v>2.41608E-2</v>
      </c>
      <c r="G373" s="38">
        <f>[3]Calculations!M341</f>
        <v>100</v>
      </c>
      <c r="H373" s="38">
        <f>[3]Calculations!H341</f>
        <v>0</v>
      </c>
      <c r="I373" s="38">
        <f>[3]Calculations!L341</f>
        <v>0</v>
      </c>
      <c r="J373" s="38">
        <f>[3]Calculations!G341</f>
        <v>0</v>
      </c>
      <c r="K373" s="38">
        <f>[3]Calculations!K341</f>
        <v>0</v>
      </c>
      <c r="L373" s="38">
        <f>[3]Calculations!F341</f>
        <v>0</v>
      </c>
      <c r="M373" s="38">
        <f>[3]Calculations!J341</f>
        <v>0</v>
      </c>
      <c r="N373" s="38">
        <f>[3]Calculations!V341</f>
        <v>0</v>
      </c>
      <c r="O373" s="38">
        <f>[3]Calculations!W341</f>
        <v>0</v>
      </c>
      <c r="P373" s="38">
        <f>[3]Calculations!O341</f>
        <v>3.7428472102100001E-3</v>
      </c>
      <c r="Q373" s="38">
        <f>[3]Calculations!S341</f>
        <v>15.491404300395683</v>
      </c>
      <c r="R373" s="38">
        <f>[3]Calculations!Q341</f>
        <v>0</v>
      </c>
      <c r="S373" s="38">
        <f>[3]Calculations!T341</f>
        <v>0</v>
      </c>
      <c r="T373" s="38">
        <f>[3]Calculations!R341</f>
        <v>0</v>
      </c>
      <c r="U373" s="38">
        <f>[3]Calculations!U341</f>
        <v>0</v>
      </c>
      <c r="V373" s="38" t="str">
        <f>[3]Calculations!X341</f>
        <v>Not Modelled</v>
      </c>
      <c r="W373" s="38" t="str">
        <f>[3]Calculations!Y341</f>
        <v>N/A</v>
      </c>
      <c r="X373" s="38" t="s">
        <v>1056</v>
      </c>
      <c r="Y373" s="73" t="s">
        <v>105</v>
      </c>
      <c r="Z373" s="74" t="s">
        <v>1066</v>
      </c>
      <c r="AA373" s="74">
        <f>[3]Calculations!AA341</f>
        <v>0</v>
      </c>
      <c r="AB373" s="74">
        <f>[3]Calculations!AM341</f>
        <v>0</v>
      </c>
      <c r="AC373" s="74">
        <f>[3]Calculations!AB341</f>
        <v>0</v>
      </c>
      <c r="AD373" s="74">
        <f>[3]Calculations!AN341</f>
        <v>0</v>
      </c>
      <c r="AE373" s="74">
        <f>[3]Calculations!AC341</f>
        <v>0</v>
      </c>
      <c r="AF373" s="74">
        <f>[3]Calculations!AO341</f>
        <v>0</v>
      </c>
      <c r="AG373" s="74">
        <f>[3]Calculations!AD341</f>
        <v>0</v>
      </c>
      <c r="AH373" s="74">
        <f>[3]Calculations!AP341</f>
        <v>0</v>
      </c>
      <c r="AI373" s="74">
        <f>[3]Calculations!AE341</f>
        <v>0</v>
      </c>
      <c r="AJ373" s="74">
        <f>[3]Calculations!AQ341</f>
        <v>0</v>
      </c>
      <c r="AK373" s="74">
        <f>[3]Calculations!AF341</f>
        <v>0</v>
      </c>
      <c r="AL373" s="74">
        <f>[3]Calculations!AR341</f>
        <v>0</v>
      </c>
      <c r="AM373" s="74">
        <f>[3]Calculations!AG341</f>
        <v>0</v>
      </c>
      <c r="AN373" s="74">
        <f>[3]Calculations!AS341</f>
        <v>0</v>
      </c>
      <c r="AO373" s="74">
        <f>[3]Calculations!AH341</f>
        <v>0</v>
      </c>
      <c r="AP373" s="74">
        <f>[3]Calculations!AT341</f>
        <v>0</v>
      </c>
      <c r="AQ373" s="74">
        <f>[3]Calculations!AI341</f>
        <v>2.4160774999899999E-2</v>
      </c>
      <c r="AR373" s="74">
        <f>[3]Calculations!AU341</f>
        <v>99.999896526191179</v>
      </c>
      <c r="AS373" s="74">
        <f>[3]Calculations!AJ341</f>
        <v>0</v>
      </c>
      <c r="AT373" s="74">
        <f>[3]Calculations!AV341</f>
        <v>0</v>
      </c>
      <c r="AU373" s="74">
        <f>[3]Calculations!AK341</f>
        <v>0</v>
      </c>
      <c r="AV373" s="74">
        <f>[3]Calculations!AW341</f>
        <v>0</v>
      </c>
      <c r="AW373" s="90"/>
      <c r="AX373" s="90"/>
      <c r="AY373" s="91" t="str">
        <f>[3]Calculations!D341</f>
        <v>Land Supply 2018</v>
      </c>
    </row>
    <row r="374" spans="2:51" ht="25" x14ac:dyDescent="0.25">
      <c r="B374" s="32" t="str">
        <f>[3]Calculations!A342</f>
        <v>HLA3377</v>
      </c>
      <c r="C374" s="30" t="str">
        <f>[3]Calculations!B342</f>
        <v>Unknown</v>
      </c>
      <c r="D374" s="30" t="str">
        <f>[3]Calculations!C342</f>
        <v>Residential</v>
      </c>
      <c r="E374" s="38">
        <f>[3]Calculations!E342</f>
        <v>1.24323E-2</v>
      </c>
      <c r="F374" s="38">
        <f>[3]Calculations!I342</f>
        <v>1.24323E-2</v>
      </c>
      <c r="G374" s="38">
        <f>[3]Calculations!M342</f>
        <v>100</v>
      </c>
      <c r="H374" s="38">
        <f>[3]Calculations!H342</f>
        <v>0</v>
      </c>
      <c r="I374" s="38">
        <f>[3]Calculations!L342</f>
        <v>0</v>
      </c>
      <c r="J374" s="38">
        <f>[3]Calculations!G342</f>
        <v>0</v>
      </c>
      <c r="K374" s="38">
        <f>[3]Calculations!K342</f>
        <v>0</v>
      </c>
      <c r="L374" s="38">
        <f>[3]Calculations!F342</f>
        <v>0</v>
      </c>
      <c r="M374" s="38">
        <f>[3]Calculations!J342</f>
        <v>0</v>
      </c>
      <c r="N374" s="38">
        <f>[3]Calculations!V342</f>
        <v>0</v>
      </c>
      <c r="O374" s="38">
        <f>[3]Calculations!W342</f>
        <v>0</v>
      </c>
      <c r="P374" s="38">
        <f>[3]Calculations!O342</f>
        <v>0</v>
      </c>
      <c r="Q374" s="38">
        <f>[3]Calculations!S342</f>
        <v>0</v>
      </c>
      <c r="R374" s="38">
        <f>[3]Calculations!Q342</f>
        <v>0</v>
      </c>
      <c r="S374" s="38">
        <f>[3]Calculations!T342</f>
        <v>0</v>
      </c>
      <c r="T374" s="38">
        <f>[3]Calculations!R342</f>
        <v>0</v>
      </c>
      <c r="U374" s="38">
        <f>[3]Calculations!U342</f>
        <v>0</v>
      </c>
      <c r="V374" s="38" t="str">
        <f>[3]Calculations!X342</f>
        <v>Not Modelled</v>
      </c>
      <c r="W374" s="38" t="str">
        <f>[3]Calculations!Y342</f>
        <v>N/A</v>
      </c>
      <c r="X374" s="38" t="s">
        <v>1056</v>
      </c>
      <c r="Y374" s="73" t="s">
        <v>106</v>
      </c>
      <c r="Z374" s="74" t="s">
        <v>1090</v>
      </c>
      <c r="AA374" s="74">
        <f>[3]Calculations!AA342</f>
        <v>0</v>
      </c>
      <c r="AB374" s="74">
        <f>[3]Calculations!AM342</f>
        <v>0</v>
      </c>
      <c r="AC374" s="74">
        <f>[3]Calculations!AB342</f>
        <v>0</v>
      </c>
      <c r="AD374" s="74">
        <f>[3]Calculations!AN342</f>
        <v>0</v>
      </c>
      <c r="AE374" s="74">
        <f>[3]Calculations!AC342</f>
        <v>0</v>
      </c>
      <c r="AF374" s="74">
        <f>[3]Calculations!AO342</f>
        <v>0</v>
      </c>
      <c r="AG374" s="74">
        <f>[3]Calculations!AD342</f>
        <v>0</v>
      </c>
      <c r="AH374" s="74">
        <f>[3]Calculations!AP342</f>
        <v>0</v>
      </c>
      <c r="AI374" s="74">
        <f>[3]Calculations!AE342</f>
        <v>0</v>
      </c>
      <c r="AJ374" s="74">
        <f>[3]Calculations!AQ342</f>
        <v>0</v>
      </c>
      <c r="AK374" s="74">
        <f>[3]Calculations!AF342</f>
        <v>0</v>
      </c>
      <c r="AL374" s="74">
        <f>[3]Calculations!AR342</f>
        <v>0</v>
      </c>
      <c r="AM374" s="74">
        <f>[3]Calculations!AG342</f>
        <v>0</v>
      </c>
      <c r="AN374" s="74">
        <f>[3]Calculations!AS342</f>
        <v>0</v>
      </c>
      <c r="AO374" s="74">
        <f>[3]Calculations!AH342</f>
        <v>0</v>
      </c>
      <c r="AP374" s="74">
        <f>[3]Calculations!AT342</f>
        <v>0</v>
      </c>
      <c r="AQ374" s="74">
        <f>[3]Calculations!AI342</f>
        <v>1.24322500003E-2</v>
      </c>
      <c r="AR374" s="74">
        <f>[3]Calculations!AU342</f>
        <v>99.999597824215954</v>
      </c>
      <c r="AS374" s="74">
        <f>[3]Calculations!AJ342</f>
        <v>0</v>
      </c>
      <c r="AT374" s="74">
        <f>[3]Calculations!AV342</f>
        <v>0</v>
      </c>
      <c r="AU374" s="74">
        <f>[3]Calculations!AK342</f>
        <v>0</v>
      </c>
      <c r="AV374" s="74">
        <f>[3]Calculations!AW342</f>
        <v>0</v>
      </c>
      <c r="AW374" s="90"/>
      <c r="AX374" s="90"/>
      <c r="AY374" s="91" t="str">
        <f>[3]Calculations!D342</f>
        <v>Land Supply 2018</v>
      </c>
    </row>
    <row r="375" spans="2:51" ht="25" x14ac:dyDescent="0.25">
      <c r="B375" s="32" t="str">
        <f>[3]Calculations!A343</f>
        <v>HLA3380</v>
      </c>
      <c r="C375" s="30" t="str">
        <f>[3]Calculations!B343</f>
        <v>Unknown</v>
      </c>
      <c r="D375" s="30" t="str">
        <f>[3]Calculations!C343</f>
        <v>Residential</v>
      </c>
      <c r="E375" s="38">
        <f>[3]Calculations!E343</f>
        <v>8.6602499999999995E-3</v>
      </c>
      <c r="F375" s="38">
        <f>[3]Calculations!I343</f>
        <v>8.6602499999999995E-3</v>
      </c>
      <c r="G375" s="38">
        <f>[3]Calculations!M343</f>
        <v>100</v>
      </c>
      <c r="H375" s="38">
        <f>[3]Calculations!H343</f>
        <v>0</v>
      </c>
      <c r="I375" s="38">
        <f>[3]Calculations!L343</f>
        <v>0</v>
      </c>
      <c r="J375" s="38">
        <f>[3]Calculations!G343</f>
        <v>0</v>
      </c>
      <c r="K375" s="38">
        <f>[3]Calculations!K343</f>
        <v>0</v>
      </c>
      <c r="L375" s="38">
        <f>[3]Calculations!F343</f>
        <v>0</v>
      </c>
      <c r="M375" s="38">
        <f>[3]Calculations!J343</f>
        <v>0</v>
      </c>
      <c r="N375" s="38">
        <f>[3]Calculations!V343</f>
        <v>0</v>
      </c>
      <c r="O375" s="38">
        <f>[3]Calculations!W343</f>
        <v>0</v>
      </c>
      <c r="P375" s="38">
        <f>[3]Calculations!O343</f>
        <v>0</v>
      </c>
      <c r="Q375" s="38">
        <f>[3]Calculations!S343</f>
        <v>0</v>
      </c>
      <c r="R375" s="38">
        <f>[3]Calculations!Q343</f>
        <v>0</v>
      </c>
      <c r="S375" s="38">
        <f>[3]Calculations!T343</f>
        <v>0</v>
      </c>
      <c r="T375" s="38">
        <f>[3]Calculations!R343</f>
        <v>0</v>
      </c>
      <c r="U375" s="38">
        <f>[3]Calculations!U343</f>
        <v>0</v>
      </c>
      <c r="V375" s="38" t="str">
        <f>[3]Calculations!X343</f>
        <v>Not Modelled</v>
      </c>
      <c r="W375" s="38" t="str">
        <f>[3]Calculations!Y343</f>
        <v>N/A</v>
      </c>
      <c r="X375" s="38" t="s">
        <v>1056</v>
      </c>
      <c r="Y375" s="73" t="s">
        <v>106</v>
      </c>
      <c r="Z375" s="74" t="s">
        <v>1090</v>
      </c>
      <c r="AA375" s="74">
        <f>[3]Calculations!AA343</f>
        <v>0</v>
      </c>
      <c r="AB375" s="74">
        <f>[3]Calculations!AM343</f>
        <v>0</v>
      </c>
      <c r="AC375" s="74">
        <f>[3]Calculations!AB343</f>
        <v>0</v>
      </c>
      <c r="AD375" s="74">
        <f>[3]Calculations!AN343</f>
        <v>0</v>
      </c>
      <c r="AE375" s="74">
        <f>[3]Calculations!AC343</f>
        <v>0</v>
      </c>
      <c r="AF375" s="74">
        <f>[3]Calculations!AO343</f>
        <v>0</v>
      </c>
      <c r="AG375" s="74">
        <f>[3]Calculations!AD343</f>
        <v>0</v>
      </c>
      <c r="AH375" s="74">
        <f>[3]Calculations!AP343</f>
        <v>0</v>
      </c>
      <c r="AI375" s="74">
        <f>[3]Calculations!AE343</f>
        <v>0</v>
      </c>
      <c r="AJ375" s="74">
        <f>[3]Calculations!AQ343</f>
        <v>0</v>
      </c>
      <c r="AK375" s="74">
        <f>[3]Calculations!AF343</f>
        <v>0</v>
      </c>
      <c r="AL375" s="74">
        <f>[3]Calculations!AR343</f>
        <v>0</v>
      </c>
      <c r="AM375" s="74">
        <f>[3]Calculations!AG343</f>
        <v>0</v>
      </c>
      <c r="AN375" s="74">
        <f>[3]Calculations!AS343</f>
        <v>0</v>
      </c>
      <c r="AO375" s="74">
        <f>[3]Calculations!AH343</f>
        <v>0</v>
      </c>
      <c r="AP375" s="74">
        <f>[3]Calculations!AT343</f>
        <v>0</v>
      </c>
      <c r="AQ375" s="74">
        <f>[3]Calculations!AI343</f>
        <v>8.6602500003299995E-3</v>
      </c>
      <c r="AR375" s="74">
        <f>[3]Calculations!AU343</f>
        <v>100.00000000381051</v>
      </c>
      <c r="AS375" s="74">
        <f>[3]Calculations!AJ343</f>
        <v>0</v>
      </c>
      <c r="AT375" s="74">
        <f>[3]Calculations!AV343</f>
        <v>0</v>
      </c>
      <c r="AU375" s="74">
        <f>[3]Calculations!AK343</f>
        <v>0</v>
      </c>
      <c r="AV375" s="74">
        <f>[3]Calculations!AW343</f>
        <v>0</v>
      </c>
      <c r="AW375" s="90"/>
      <c r="AX375" s="90"/>
      <c r="AY375" s="91" t="str">
        <f>[3]Calculations!D343</f>
        <v>Land Supply 2018</v>
      </c>
    </row>
    <row r="376" spans="2:51" ht="25" x14ac:dyDescent="0.25">
      <c r="B376" s="32" t="str">
        <f>[3]Calculations!A344</f>
        <v>HLA3382</v>
      </c>
      <c r="C376" s="30" t="str">
        <f>[3]Calculations!B344</f>
        <v>Unknown</v>
      </c>
      <c r="D376" s="30" t="str">
        <f>[3]Calculations!C344</f>
        <v>Residential</v>
      </c>
      <c r="E376" s="38">
        <f>[3]Calculations!E344</f>
        <v>2.14495E-2</v>
      </c>
      <c r="F376" s="38">
        <f>[3]Calculations!I344</f>
        <v>2.14495E-2</v>
      </c>
      <c r="G376" s="38">
        <f>[3]Calculations!M344</f>
        <v>100</v>
      </c>
      <c r="H376" s="38">
        <f>[3]Calculations!H344</f>
        <v>0</v>
      </c>
      <c r="I376" s="38">
        <f>[3]Calculations!L344</f>
        <v>0</v>
      </c>
      <c r="J376" s="38">
        <f>[3]Calculations!G344</f>
        <v>0</v>
      </c>
      <c r="K376" s="38">
        <f>[3]Calculations!K344</f>
        <v>0</v>
      </c>
      <c r="L376" s="38">
        <f>[3]Calculations!F344</f>
        <v>0</v>
      </c>
      <c r="M376" s="38">
        <f>[3]Calculations!J344</f>
        <v>0</v>
      </c>
      <c r="N376" s="38">
        <f>[3]Calculations!V344</f>
        <v>0</v>
      </c>
      <c r="O376" s="38">
        <f>[3]Calculations!W344</f>
        <v>0</v>
      </c>
      <c r="P376" s="38">
        <f>[3]Calculations!O344</f>
        <v>0</v>
      </c>
      <c r="Q376" s="38">
        <f>[3]Calculations!S344</f>
        <v>0</v>
      </c>
      <c r="R376" s="38">
        <f>[3]Calculations!Q344</f>
        <v>0</v>
      </c>
      <c r="S376" s="38">
        <f>[3]Calculations!T344</f>
        <v>0</v>
      </c>
      <c r="T376" s="38">
        <f>[3]Calculations!R344</f>
        <v>0</v>
      </c>
      <c r="U376" s="38">
        <f>[3]Calculations!U344</f>
        <v>0</v>
      </c>
      <c r="V376" s="38" t="str">
        <f>[3]Calculations!X344</f>
        <v>Not Modelled</v>
      </c>
      <c r="W376" s="38" t="str">
        <f>[3]Calculations!Y344</f>
        <v>N/A</v>
      </c>
      <c r="X376" s="38" t="s">
        <v>1056</v>
      </c>
      <c r="Y376" s="73" t="s">
        <v>106</v>
      </c>
      <c r="Z376" s="74" t="s">
        <v>1090</v>
      </c>
      <c r="AA376" s="74">
        <f>[3]Calculations!AA344</f>
        <v>0</v>
      </c>
      <c r="AB376" s="74">
        <f>[3]Calculations!AM344</f>
        <v>0</v>
      </c>
      <c r="AC376" s="74">
        <f>[3]Calculations!AB344</f>
        <v>0</v>
      </c>
      <c r="AD376" s="74">
        <f>[3]Calculations!AN344</f>
        <v>0</v>
      </c>
      <c r="AE376" s="74">
        <f>[3]Calculations!AC344</f>
        <v>0</v>
      </c>
      <c r="AF376" s="74">
        <f>[3]Calculations!AO344</f>
        <v>0</v>
      </c>
      <c r="AG376" s="74">
        <f>[3]Calculations!AD344</f>
        <v>0</v>
      </c>
      <c r="AH376" s="74">
        <f>[3]Calculations!AP344</f>
        <v>0</v>
      </c>
      <c r="AI376" s="74">
        <f>[3]Calculations!AE344</f>
        <v>0</v>
      </c>
      <c r="AJ376" s="74">
        <f>[3]Calculations!AQ344</f>
        <v>0</v>
      </c>
      <c r="AK376" s="74">
        <f>[3]Calculations!AF344</f>
        <v>0</v>
      </c>
      <c r="AL376" s="74">
        <f>[3]Calculations!AR344</f>
        <v>0</v>
      </c>
      <c r="AM376" s="74">
        <f>[3]Calculations!AG344</f>
        <v>0</v>
      </c>
      <c r="AN376" s="74">
        <f>[3]Calculations!AS344</f>
        <v>0</v>
      </c>
      <c r="AO376" s="74">
        <f>[3]Calculations!AH344</f>
        <v>0</v>
      </c>
      <c r="AP376" s="74">
        <f>[3]Calculations!AT344</f>
        <v>0</v>
      </c>
      <c r="AQ376" s="74">
        <f>[3]Calculations!AI344</f>
        <v>2.1449455000399999E-2</v>
      </c>
      <c r="AR376" s="74">
        <f>[3]Calculations!AU344</f>
        <v>99.999790206764715</v>
      </c>
      <c r="AS376" s="74">
        <f>[3]Calculations!AJ344</f>
        <v>1.4412762001599999E-3</v>
      </c>
      <c r="AT376" s="74">
        <f>[3]Calculations!AV344</f>
        <v>6.7193929935895946</v>
      </c>
      <c r="AU376" s="74">
        <f>[3]Calculations!AK344</f>
        <v>0</v>
      </c>
      <c r="AV376" s="74">
        <f>[3]Calculations!AW344</f>
        <v>0</v>
      </c>
      <c r="AW376" s="90"/>
      <c r="AX376" s="90"/>
      <c r="AY376" s="91" t="str">
        <f>[3]Calculations!D344</f>
        <v>Land Supply 2018</v>
      </c>
    </row>
    <row r="377" spans="2:51" ht="25" x14ac:dyDescent="0.25">
      <c r="B377" s="32" t="str">
        <f>[3]Calculations!A345</f>
        <v>HLA3383</v>
      </c>
      <c r="C377" s="30" t="str">
        <f>[3]Calculations!B345</f>
        <v>Unknown</v>
      </c>
      <c r="D377" s="30" t="str">
        <f>[3]Calculations!C345</f>
        <v>Residential</v>
      </c>
      <c r="E377" s="38">
        <f>[3]Calculations!E345</f>
        <v>8.7519399999999997E-2</v>
      </c>
      <c r="F377" s="38">
        <f>[3]Calculations!I345</f>
        <v>8.7519399999999997E-2</v>
      </c>
      <c r="G377" s="38">
        <f>[3]Calculations!M345</f>
        <v>100</v>
      </c>
      <c r="H377" s="38">
        <f>[3]Calculations!H345</f>
        <v>0</v>
      </c>
      <c r="I377" s="38">
        <f>[3]Calculations!L345</f>
        <v>0</v>
      </c>
      <c r="J377" s="38">
        <f>[3]Calculations!G345</f>
        <v>0</v>
      </c>
      <c r="K377" s="38">
        <f>[3]Calculations!K345</f>
        <v>0</v>
      </c>
      <c r="L377" s="38">
        <f>[3]Calculations!F345</f>
        <v>0</v>
      </c>
      <c r="M377" s="38">
        <f>[3]Calculations!J345</f>
        <v>0</v>
      </c>
      <c r="N377" s="38">
        <f>[3]Calculations!V345</f>
        <v>0</v>
      </c>
      <c r="O377" s="38">
        <f>[3]Calculations!W345</f>
        <v>0</v>
      </c>
      <c r="P377" s="38">
        <f>[3]Calculations!O345</f>
        <v>0</v>
      </c>
      <c r="Q377" s="38">
        <f>[3]Calculations!S345</f>
        <v>0</v>
      </c>
      <c r="R377" s="38">
        <f>[3]Calculations!Q345</f>
        <v>0</v>
      </c>
      <c r="S377" s="38">
        <f>[3]Calculations!T345</f>
        <v>0</v>
      </c>
      <c r="T377" s="38">
        <f>[3]Calculations!R345</f>
        <v>0</v>
      </c>
      <c r="U377" s="38">
        <f>[3]Calculations!U345</f>
        <v>0</v>
      </c>
      <c r="V377" s="38" t="str">
        <f>[3]Calculations!X345</f>
        <v>Not Modelled</v>
      </c>
      <c r="W377" s="38" t="str">
        <f>[3]Calculations!Y345</f>
        <v>N/A</v>
      </c>
      <c r="X377" s="38" t="s">
        <v>1056</v>
      </c>
      <c r="Y377" s="73" t="s">
        <v>106</v>
      </c>
      <c r="Z377" s="74" t="s">
        <v>1090</v>
      </c>
      <c r="AA377" s="74">
        <f>[3]Calculations!AA345</f>
        <v>0</v>
      </c>
      <c r="AB377" s="74">
        <f>[3]Calculations!AM345</f>
        <v>0</v>
      </c>
      <c r="AC377" s="74">
        <f>[3]Calculations!AB345</f>
        <v>0</v>
      </c>
      <c r="AD377" s="74">
        <f>[3]Calculations!AN345</f>
        <v>0</v>
      </c>
      <c r="AE377" s="74">
        <f>[3]Calculations!AC345</f>
        <v>0</v>
      </c>
      <c r="AF377" s="74">
        <f>[3]Calculations!AO345</f>
        <v>0</v>
      </c>
      <c r="AG377" s="74">
        <f>[3]Calculations!AD345</f>
        <v>0</v>
      </c>
      <c r="AH377" s="74">
        <f>[3]Calculations!AP345</f>
        <v>0</v>
      </c>
      <c r="AI377" s="74">
        <f>[3]Calculations!AE345</f>
        <v>0</v>
      </c>
      <c r="AJ377" s="74">
        <f>[3]Calculations!AQ345</f>
        <v>0</v>
      </c>
      <c r="AK377" s="74">
        <f>[3]Calculations!AF345</f>
        <v>0</v>
      </c>
      <c r="AL377" s="74">
        <f>[3]Calculations!AR345</f>
        <v>0</v>
      </c>
      <c r="AM377" s="74">
        <f>[3]Calculations!AG345</f>
        <v>0</v>
      </c>
      <c r="AN377" s="74">
        <f>[3]Calculations!AS345</f>
        <v>0</v>
      </c>
      <c r="AO377" s="74">
        <f>[3]Calculations!AH345</f>
        <v>0</v>
      </c>
      <c r="AP377" s="74">
        <f>[3]Calculations!AT345</f>
        <v>0</v>
      </c>
      <c r="AQ377" s="74">
        <f>[3]Calculations!AI345</f>
        <v>0</v>
      </c>
      <c r="AR377" s="74">
        <f>[3]Calculations!AU345</f>
        <v>0</v>
      </c>
      <c r="AS377" s="74">
        <f>[3]Calculations!AJ345</f>
        <v>0</v>
      </c>
      <c r="AT377" s="74">
        <f>[3]Calculations!AV345</f>
        <v>0</v>
      </c>
      <c r="AU377" s="74">
        <f>[3]Calculations!AK345</f>
        <v>0</v>
      </c>
      <c r="AV377" s="74">
        <f>[3]Calculations!AW345</f>
        <v>0</v>
      </c>
      <c r="AW377" s="90"/>
      <c r="AX377" s="90"/>
      <c r="AY377" s="91" t="str">
        <f>[3]Calculations!D345</f>
        <v>Land Supply 2018</v>
      </c>
    </row>
    <row r="378" spans="2:51" ht="25" x14ac:dyDescent="0.25">
      <c r="B378" s="32" t="str">
        <f>[3]Calculations!A346</f>
        <v>HLA3384</v>
      </c>
      <c r="C378" s="30" t="str">
        <f>[3]Calculations!B346</f>
        <v>Unknown</v>
      </c>
      <c r="D378" s="30" t="str">
        <f>[3]Calculations!C346</f>
        <v>Residential</v>
      </c>
      <c r="E378" s="38">
        <f>[3]Calculations!E346</f>
        <v>0.11479200000000001</v>
      </c>
      <c r="F378" s="38">
        <f>[3]Calculations!I346</f>
        <v>0.11479200000000001</v>
      </c>
      <c r="G378" s="38">
        <f>[3]Calculations!M346</f>
        <v>100</v>
      </c>
      <c r="H378" s="38">
        <f>[3]Calculations!H346</f>
        <v>0</v>
      </c>
      <c r="I378" s="38">
        <f>[3]Calculations!L346</f>
        <v>0</v>
      </c>
      <c r="J378" s="38">
        <f>[3]Calculations!G346</f>
        <v>0</v>
      </c>
      <c r="K378" s="38">
        <f>[3]Calculations!K346</f>
        <v>0</v>
      </c>
      <c r="L378" s="38">
        <f>[3]Calculations!F346</f>
        <v>0</v>
      </c>
      <c r="M378" s="38">
        <f>[3]Calculations!J346</f>
        <v>0</v>
      </c>
      <c r="N378" s="38">
        <f>[3]Calculations!V346</f>
        <v>0</v>
      </c>
      <c r="O378" s="38">
        <f>[3]Calculations!W346</f>
        <v>0</v>
      </c>
      <c r="P378" s="38">
        <f>[3]Calculations!O346</f>
        <v>0</v>
      </c>
      <c r="Q378" s="38">
        <f>[3]Calculations!S346</f>
        <v>0</v>
      </c>
      <c r="R378" s="38">
        <f>[3]Calculations!Q346</f>
        <v>0</v>
      </c>
      <c r="S378" s="38">
        <f>[3]Calculations!T346</f>
        <v>0</v>
      </c>
      <c r="T378" s="38">
        <f>[3]Calculations!R346</f>
        <v>0</v>
      </c>
      <c r="U378" s="38">
        <f>[3]Calculations!U346</f>
        <v>0</v>
      </c>
      <c r="V378" s="38" t="str">
        <f>[3]Calculations!X346</f>
        <v>Not Modelled</v>
      </c>
      <c r="W378" s="38" t="str">
        <f>[3]Calculations!Y346</f>
        <v>N/A</v>
      </c>
      <c r="X378" s="38" t="s">
        <v>1056</v>
      </c>
      <c r="Y378" s="73" t="s">
        <v>106</v>
      </c>
      <c r="Z378" s="74" t="s">
        <v>1090</v>
      </c>
      <c r="AA378" s="74">
        <f>[3]Calculations!AA346</f>
        <v>0</v>
      </c>
      <c r="AB378" s="74">
        <f>[3]Calculations!AM346</f>
        <v>0</v>
      </c>
      <c r="AC378" s="74">
        <f>[3]Calculations!AB346</f>
        <v>0</v>
      </c>
      <c r="AD378" s="74">
        <f>[3]Calculations!AN346</f>
        <v>0</v>
      </c>
      <c r="AE378" s="74">
        <f>[3]Calculations!AC346</f>
        <v>0</v>
      </c>
      <c r="AF378" s="74">
        <f>[3]Calculations!AO346</f>
        <v>0</v>
      </c>
      <c r="AG378" s="74">
        <f>[3]Calculations!AD346</f>
        <v>0</v>
      </c>
      <c r="AH378" s="74">
        <f>[3]Calculations!AP346</f>
        <v>0</v>
      </c>
      <c r="AI378" s="74">
        <f>[3]Calculations!AE346</f>
        <v>0</v>
      </c>
      <c r="AJ378" s="74">
        <f>[3]Calculations!AQ346</f>
        <v>0</v>
      </c>
      <c r="AK378" s="74">
        <f>[3]Calculations!AF346</f>
        <v>0</v>
      </c>
      <c r="AL378" s="74">
        <f>[3]Calculations!AR346</f>
        <v>0</v>
      </c>
      <c r="AM378" s="74">
        <f>[3]Calculations!AG346</f>
        <v>0</v>
      </c>
      <c r="AN378" s="74">
        <f>[3]Calculations!AS346</f>
        <v>0</v>
      </c>
      <c r="AO378" s="74">
        <f>[3]Calculations!AH346</f>
        <v>0</v>
      </c>
      <c r="AP378" s="74">
        <f>[3]Calculations!AT346</f>
        <v>0</v>
      </c>
      <c r="AQ378" s="74">
        <f>[3]Calculations!AI346</f>
        <v>0.114791744997</v>
      </c>
      <c r="AR378" s="74">
        <f>[3]Calculations!AU346</f>
        <v>99.999777856470828</v>
      </c>
      <c r="AS378" s="74">
        <f>[3]Calculations!AJ346</f>
        <v>0</v>
      </c>
      <c r="AT378" s="74">
        <f>[3]Calculations!AV346</f>
        <v>0</v>
      </c>
      <c r="AU378" s="74">
        <f>[3]Calculations!AK346</f>
        <v>0</v>
      </c>
      <c r="AV378" s="74">
        <f>[3]Calculations!AW346</f>
        <v>0</v>
      </c>
      <c r="AW378" s="90"/>
      <c r="AX378" s="90"/>
      <c r="AY378" s="91" t="str">
        <f>[3]Calculations!D346</f>
        <v>Land Supply 2018</v>
      </c>
    </row>
    <row r="379" spans="2:51" ht="25" x14ac:dyDescent="0.25">
      <c r="B379" s="32" t="str">
        <f>[3]Calculations!A347</f>
        <v>HLA3385</v>
      </c>
      <c r="C379" s="30" t="str">
        <f>[3]Calculations!B347</f>
        <v>Unknown</v>
      </c>
      <c r="D379" s="30" t="str">
        <f>[3]Calculations!C347</f>
        <v>Residential</v>
      </c>
      <c r="E379" s="38">
        <f>[3]Calculations!E347</f>
        <v>3.8141799999999997E-2</v>
      </c>
      <c r="F379" s="38">
        <f>[3]Calculations!I347</f>
        <v>3.8141799999999997E-2</v>
      </c>
      <c r="G379" s="38">
        <f>[3]Calculations!M347</f>
        <v>100</v>
      </c>
      <c r="H379" s="38">
        <f>[3]Calculations!H347</f>
        <v>0</v>
      </c>
      <c r="I379" s="38">
        <f>[3]Calculations!L347</f>
        <v>0</v>
      </c>
      <c r="J379" s="38">
        <f>[3]Calculations!G347</f>
        <v>0</v>
      </c>
      <c r="K379" s="38">
        <f>[3]Calculations!K347</f>
        <v>0</v>
      </c>
      <c r="L379" s="38">
        <f>[3]Calculations!F347</f>
        <v>0</v>
      </c>
      <c r="M379" s="38">
        <f>[3]Calculations!J347</f>
        <v>0</v>
      </c>
      <c r="N379" s="38">
        <f>[3]Calculations!V347</f>
        <v>0</v>
      </c>
      <c r="O379" s="38">
        <f>[3]Calculations!W347</f>
        <v>0</v>
      </c>
      <c r="P379" s="38">
        <f>[3]Calculations!O347</f>
        <v>0</v>
      </c>
      <c r="Q379" s="38">
        <f>[3]Calculations!S347</f>
        <v>0</v>
      </c>
      <c r="R379" s="38">
        <f>[3]Calculations!Q347</f>
        <v>0</v>
      </c>
      <c r="S379" s="38">
        <f>[3]Calculations!T347</f>
        <v>0</v>
      </c>
      <c r="T379" s="38">
        <f>[3]Calculations!R347</f>
        <v>0</v>
      </c>
      <c r="U379" s="38">
        <f>[3]Calculations!U347</f>
        <v>0</v>
      </c>
      <c r="V379" s="38" t="str">
        <f>[3]Calculations!X347</f>
        <v>Not Modelled</v>
      </c>
      <c r="W379" s="38" t="str">
        <f>[3]Calculations!Y347</f>
        <v>N/A</v>
      </c>
      <c r="X379" s="38" t="s">
        <v>1056</v>
      </c>
      <c r="Y379" s="73" t="s">
        <v>106</v>
      </c>
      <c r="Z379" s="74" t="s">
        <v>1090</v>
      </c>
      <c r="AA379" s="74">
        <f>[3]Calculations!AA347</f>
        <v>0</v>
      </c>
      <c r="AB379" s="74">
        <f>[3]Calculations!AM347</f>
        <v>0</v>
      </c>
      <c r="AC379" s="74">
        <f>[3]Calculations!AB347</f>
        <v>0</v>
      </c>
      <c r="AD379" s="74">
        <f>[3]Calculations!AN347</f>
        <v>0</v>
      </c>
      <c r="AE379" s="74">
        <f>[3]Calculations!AC347</f>
        <v>0</v>
      </c>
      <c r="AF379" s="74">
        <f>[3]Calculations!AO347</f>
        <v>0</v>
      </c>
      <c r="AG379" s="74">
        <f>[3]Calculations!AD347</f>
        <v>0</v>
      </c>
      <c r="AH379" s="74">
        <f>[3]Calculations!AP347</f>
        <v>0</v>
      </c>
      <c r="AI379" s="74">
        <f>[3]Calculations!AE347</f>
        <v>0</v>
      </c>
      <c r="AJ379" s="74">
        <f>[3]Calculations!AQ347</f>
        <v>0</v>
      </c>
      <c r="AK379" s="74">
        <f>[3]Calculations!AF347</f>
        <v>0</v>
      </c>
      <c r="AL379" s="74">
        <f>[3]Calculations!AR347</f>
        <v>0</v>
      </c>
      <c r="AM379" s="74">
        <f>[3]Calculations!AG347</f>
        <v>0</v>
      </c>
      <c r="AN379" s="74">
        <f>[3]Calculations!AS347</f>
        <v>0</v>
      </c>
      <c r="AO379" s="74">
        <f>[3]Calculations!AH347</f>
        <v>0</v>
      </c>
      <c r="AP379" s="74">
        <f>[3]Calculations!AT347</f>
        <v>0</v>
      </c>
      <c r="AQ379" s="74">
        <f>[3]Calculations!AI347</f>
        <v>3.8141809999100003E-2</v>
      </c>
      <c r="AR379" s="74">
        <f>[3]Calculations!AU347</f>
        <v>100.0000262155955</v>
      </c>
      <c r="AS379" s="74">
        <f>[3]Calculations!AJ347</f>
        <v>0</v>
      </c>
      <c r="AT379" s="74">
        <f>[3]Calculations!AV347</f>
        <v>0</v>
      </c>
      <c r="AU379" s="74">
        <f>[3]Calculations!AK347</f>
        <v>0</v>
      </c>
      <c r="AV379" s="74">
        <f>[3]Calculations!AW347</f>
        <v>0</v>
      </c>
      <c r="AW379" s="90"/>
      <c r="AX379" s="90"/>
      <c r="AY379" s="91" t="str">
        <f>[3]Calculations!D347</f>
        <v>Land Supply 2018</v>
      </c>
    </row>
    <row r="380" spans="2:51" x14ac:dyDescent="0.25">
      <c r="B380" s="32" t="str">
        <f>[3]Calculations!A348</f>
        <v>HLA3387</v>
      </c>
      <c r="C380" s="30" t="str">
        <f>[3]Calculations!B348</f>
        <v>Unknown</v>
      </c>
      <c r="D380" s="30" t="str">
        <f>[3]Calculations!C348</f>
        <v>Residential</v>
      </c>
      <c r="E380" s="38">
        <f>[3]Calculations!E348</f>
        <v>2.6769100000000001E-2</v>
      </c>
      <c r="F380" s="38">
        <f>[3]Calculations!I348</f>
        <v>2.6769100000000001E-2</v>
      </c>
      <c r="G380" s="38">
        <f>[3]Calculations!M348</f>
        <v>100</v>
      </c>
      <c r="H380" s="38">
        <f>[3]Calculations!H348</f>
        <v>0</v>
      </c>
      <c r="I380" s="38">
        <f>[3]Calculations!L348</f>
        <v>0</v>
      </c>
      <c r="J380" s="38">
        <f>[3]Calculations!G348</f>
        <v>0</v>
      </c>
      <c r="K380" s="38">
        <f>[3]Calculations!K348</f>
        <v>0</v>
      </c>
      <c r="L380" s="38">
        <f>[3]Calculations!F348</f>
        <v>0</v>
      </c>
      <c r="M380" s="38">
        <f>[3]Calculations!J348</f>
        <v>0</v>
      </c>
      <c r="N380" s="38">
        <f>[3]Calculations!V348</f>
        <v>0</v>
      </c>
      <c r="O380" s="38">
        <f>[3]Calculations!W348</f>
        <v>0</v>
      </c>
      <c r="P380" s="38">
        <f>[3]Calculations!O348</f>
        <v>8.8533595661100008E-3</v>
      </c>
      <c r="Q380" s="38">
        <f>[3]Calculations!S348</f>
        <v>33.07305649465242</v>
      </c>
      <c r="R380" s="38">
        <f>[3]Calculations!Q348</f>
        <v>0</v>
      </c>
      <c r="S380" s="38">
        <f>[3]Calculations!T348</f>
        <v>0</v>
      </c>
      <c r="T380" s="38">
        <f>[3]Calculations!R348</f>
        <v>0</v>
      </c>
      <c r="U380" s="38">
        <f>[3]Calculations!U348</f>
        <v>0</v>
      </c>
      <c r="V380" s="38" t="str">
        <f>[3]Calculations!X348</f>
        <v>Not Modelled</v>
      </c>
      <c r="W380" s="38" t="str">
        <f>[3]Calculations!Y348</f>
        <v>N/A</v>
      </c>
      <c r="X380" s="38" t="s">
        <v>1056</v>
      </c>
      <c r="Y380" s="73" t="s">
        <v>105</v>
      </c>
      <c r="Z380" s="74" t="s">
        <v>1066</v>
      </c>
      <c r="AA380" s="74">
        <f>[3]Calculations!AA348</f>
        <v>0</v>
      </c>
      <c r="AB380" s="74">
        <f>[3]Calculations!AM348</f>
        <v>0</v>
      </c>
      <c r="AC380" s="74">
        <f>[3]Calculations!AB348</f>
        <v>0</v>
      </c>
      <c r="AD380" s="74">
        <f>[3]Calculations!AN348</f>
        <v>0</v>
      </c>
      <c r="AE380" s="74">
        <f>[3]Calculations!AC348</f>
        <v>0</v>
      </c>
      <c r="AF380" s="74">
        <f>[3]Calculations!AO348</f>
        <v>0</v>
      </c>
      <c r="AG380" s="74">
        <f>[3]Calculations!AD348</f>
        <v>0</v>
      </c>
      <c r="AH380" s="74">
        <f>[3]Calculations!AP348</f>
        <v>0</v>
      </c>
      <c r="AI380" s="74">
        <f>[3]Calculations!AE348</f>
        <v>0</v>
      </c>
      <c r="AJ380" s="74">
        <f>[3]Calculations!AQ348</f>
        <v>0</v>
      </c>
      <c r="AK380" s="74">
        <f>[3]Calculations!AF348</f>
        <v>0</v>
      </c>
      <c r="AL380" s="74">
        <f>[3]Calculations!AR348</f>
        <v>0</v>
      </c>
      <c r="AM380" s="74">
        <f>[3]Calculations!AG348</f>
        <v>0</v>
      </c>
      <c r="AN380" s="74">
        <f>[3]Calculations!AS348</f>
        <v>0</v>
      </c>
      <c r="AO380" s="74">
        <f>[3]Calculations!AH348</f>
        <v>0</v>
      </c>
      <c r="AP380" s="74">
        <f>[3]Calculations!AT348</f>
        <v>0</v>
      </c>
      <c r="AQ380" s="74">
        <f>[3]Calculations!AI348</f>
        <v>2.6769080000899999E-2</v>
      </c>
      <c r="AR380" s="74">
        <f>[3]Calculations!AU348</f>
        <v>99.999925290353431</v>
      </c>
      <c r="AS380" s="74">
        <f>[3]Calculations!AJ348</f>
        <v>0</v>
      </c>
      <c r="AT380" s="74">
        <f>[3]Calculations!AV348</f>
        <v>0</v>
      </c>
      <c r="AU380" s="74">
        <f>[3]Calculations!AK348</f>
        <v>0</v>
      </c>
      <c r="AV380" s="74">
        <f>[3]Calculations!AW348</f>
        <v>0</v>
      </c>
      <c r="AW380" s="90"/>
      <c r="AX380" s="90"/>
      <c r="AY380" s="91" t="str">
        <f>[3]Calculations!D348</f>
        <v>Land Supply 2018</v>
      </c>
    </row>
    <row r="381" spans="2:51" ht="25" x14ac:dyDescent="0.25">
      <c r="B381" s="32" t="str">
        <f>[3]Calculations!A349</f>
        <v>HLA3388</v>
      </c>
      <c r="C381" s="30" t="str">
        <f>[3]Calculations!B349</f>
        <v>Unknown</v>
      </c>
      <c r="D381" s="30" t="str">
        <f>[3]Calculations!C349</f>
        <v>Residential</v>
      </c>
      <c r="E381" s="38">
        <f>[3]Calculations!E349</f>
        <v>0.351771</v>
      </c>
      <c r="F381" s="38">
        <f>[3]Calculations!I349</f>
        <v>0.351771</v>
      </c>
      <c r="G381" s="38">
        <f>[3]Calculations!M349</f>
        <v>100</v>
      </c>
      <c r="H381" s="38">
        <f>[3]Calculations!H349</f>
        <v>0</v>
      </c>
      <c r="I381" s="38">
        <f>[3]Calculations!L349</f>
        <v>0</v>
      </c>
      <c r="J381" s="38">
        <f>[3]Calculations!G349</f>
        <v>0</v>
      </c>
      <c r="K381" s="38">
        <f>[3]Calculations!K349</f>
        <v>0</v>
      </c>
      <c r="L381" s="38">
        <f>[3]Calculations!F349</f>
        <v>0</v>
      </c>
      <c r="M381" s="38">
        <f>[3]Calculations!J349</f>
        <v>0</v>
      </c>
      <c r="N381" s="38">
        <f>[3]Calculations!V349</f>
        <v>0</v>
      </c>
      <c r="O381" s="38">
        <f>[3]Calculations!W349</f>
        <v>0</v>
      </c>
      <c r="P381" s="38">
        <f>[3]Calculations!O349</f>
        <v>0</v>
      </c>
      <c r="Q381" s="38">
        <f>[3]Calculations!S349</f>
        <v>0</v>
      </c>
      <c r="R381" s="38">
        <f>[3]Calculations!Q349</f>
        <v>0</v>
      </c>
      <c r="S381" s="38">
        <f>[3]Calculations!T349</f>
        <v>0</v>
      </c>
      <c r="T381" s="38">
        <f>[3]Calculations!R349</f>
        <v>0</v>
      </c>
      <c r="U381" s="38">
        <f>[3]Calculations!U349</f>
        <v>0</v>
      </c>
      <c r="V381" s="38" t="str">
        <f>[3]Calculations!X349</f>
        <v>Not Modelled</v>
      </c>
      <c r="W381" s="38" t="str">
        <f>[3]Calculations!Y349</f>
        <v>N/A</v>
      </c>
      <c r="X381" s="38" t="s">
        <v>1056</v>
      </c>
      <c r="Y381" s="73" t="s">
        <v>106</v>
      </c>
      <c r="Z381" s="74" t="s">
        <v>1090</v>
      </c>
      <c r="AA381" s="74">
        <f>[3]Calculations!AA349</f>
        <v>0</v>
      </c>
      <c r="AB381" s="74">
        <f>[3]Calculations!AM349</f>
        <v>0</v>
      </c>
      <c r="AC381" s="74">
        <f>[3]Calculations!AB349</f>
        <v>0</v>
      </c>
      <c r="AD381" s="74">
        <f>[3]Calculations!AN349</f>
        <v>0</v>
      </c>
      <c r="AE381" s="74">
        <f>[3]Calculations!AC349</f>
        <v>0</v>
      </c>
      <c r="AF381" s="74">
        <f>[3]Calculations!AO349</f>
        <v>0</v>
      </c>
      <c r="AG381" s="74">
        <f>[3]Calculations!AD349</f>
        <v>0</v>
      </c>
      <c r="AH381" s="74">
        <f>[3]Calculations!AP349</f>
        <v>0</v>
      </c>
      <c r="AI381" s="74">
        <f>[3]Calculations!AE349</f>
        <v>0</v>
      </c>
      <c r="AJ381" s="74">
        <f>[3]Calculations!AQ349</f>
        <v>0</v>
      </c>
      <c r="AK381" s="74">
        <f>[3]Calculations!AF349</f>
        <v>0</v>
      </c>
      <c r="AL381" s="74">
        <f>[3]Calculations!AR349</f>
        <v>0</v>
      </c>
      <c r="AM381" s="74">
        <f>[3]Calculations!AG349</f>
        <v>0</v>
      </c>
      <c r="AN381" s="74">
        <f>[3]Calculations!AS349</f>
        <v>0</v>
      </c>
      <c r="AO381" s="74">
        <f>[3]Calculations!AH349</f>
        <v>0</v>
      </c>
      <c r="AP381" s="74">
        <f>[3]Calculations!AT349</f>
        <v>0</v>
      </c>
      <c r="AQ381" s="74">
        <f>[3]Calculations!AI349</f>
        <v>0.35177080334900002</v>
      </c>
      <c r="AR381" s="74">
        <f>[3]Calculations!AU349</f>
        <v>99.999944096869839</v>
      </c>
      <c r="AS381" s="74">
        <f>[3]Calculations!AJ349</f>
        <v>0</v>
      </c>
      <c r="AT381" s="74">
        <f>[3]Calculations!AV349</f>
        <v>0</v>
      </c>
      <c r="AU381" s="74">
        <f>[3]Calculations!AK349</f>
        <v>0</v>
      </c>
      <c r="AV381" s="74">
        <f>[3]Calculations!AW349</f>
        <v>0</v>
      </c>
      <c r="AW381" s="90"/>
      <c r="AX381" s="90"/>
      <c r="AY381" s="91" t="str">
        <f>[3]Calculations!D349</f>
        <v>Land Supply 2018</v>
      </c>
    </row>
    <row r="382" spans="2:51" ht="25" x14ac:dyDescent="0.25">
      <c r="B382" s="32" t="str">
        <f>[3]Calculations!A350</f>
        <v>HLA3389</v>
      </c>
      <c r="C382" s="30" t="str">
        <f>[3]Calculations!B350</f>
        <v>Unknown</v>
      </c>
      <c r="D382" s="30" t="str">
        <f>[3]Calculations!C350</f>
        <v>Residential</v>
      </c>
      <c r="E382" s="38">
        <f>[3]Calculations!E350</f>
        <v>0.17666799999999999</v>
      </c>
      <c r="F382" s="38">
        <f>[3]Calculations!I350</f>
        <v>0.17666799999999999</v>
      </c>
      <c r="G382" s="38">
        <f>[3]Calculations!M350</f>
        <v>100</v>
      </c>
      <c r="H382" s="38">
        <f>[3]Calculations!H350</f>
        <v>0</v>
      </c>
      <c r="I382" s="38">
        <f>[3]Calculations!L350</f>
        <v>0</v>
      </c>
      <c r="J382" s="38">
        <f>[3]Calculations!G350</f>
        <v>0</v>
      </c>
      <c r="K382" s="38">
        <f>[3]Calculations!K350</f>
        <v>0</v>
      </c>
      <c r="L382" s="38">
        <f>[3]Calculations!F350</f>
        <v>0</v>
      </c>
      <c r="M382" s="38">
        <f>[3]Calculations!J350</f>
        <v>0</v>
      </c>
      <c r="N382" s="38">
        <f>[3]Calculations!V350</f>
        <v>0</v>
      </c>
      <c r="O382" s="38">
        <f>[3]Calculations!W350</f>
        <v>0</v>
      </c>
      <c r="P382" s="38">
        <f>[3]Calculations!O350</f>
        <v>0</v>
      </c>
      <c r="Q382" s="38">
        <f>[3]Calculations!S350</f>
        <v>0</v>
      </c>
      <c r="R382" s="38">
        <f>[3]Calculations!Q350</f>
        <v>0</v>
      </c>
      <c r="S382" s="38">
        <f>[3]Calculations!T350</f>
        <v>0</v>
      </c>
      <c r="T382" s="38">
        <f>[3]Calculations!R350</f>
        <v>0</v>
      </c>
      <c r="U382" s="38">
        <f>[3]Calculations!U350</f>
        <v>0</v>
      </c>
      <c r="V382" s="38" t="str">
        <f>[3]Calculations!X350</f>
        <v>Not Modelled</v>
      </c>
      <c r="W382" s="38" t="str">
        <f>[3]Calculations!Y350</f>
        <v>N/A</v>
      </c>
      <c r="X382" s="38" t="s">
        <v>1056</v>
      </c>
      <c r="Y382" s="73" t="s">
        <v>106</v>
      </c>
      <c r="Z382" s="74" t="s">
        <v>1090</v>
      </c>
      <c r="AA382" s="74">
        <f>[3]Calculations!AA350</f>
        <v>0</v>
      </c>
      <c r="AB382" s="74">
        <f>[3]Calculations!AM350</f>
        <v>0</v>
      </c>
      <c r="AC382" s="74">
        <f>[3]Calculations!AB350</f>
        <v>0</v>
      </c>
      <c r="AD382" s="74">
        <f>[3]Calculations!AN350</f>
        <v>0</v>
      </c>
      <c r="AE382" s="74">
        <f>[3]Calculations!AC350</f>
        <v>0</v>
      </c>
      <c r="AF382" s="74">
        <f>[3]Calculations!AO350</f>
        <v>0</v>
      </c>
      <c r="AG382" s="74">
        <f>[3]Calculations!AD350</f>
        <v>0</v>
      </c>
      <c r="AH382" s="74">
        <f>[3]Calculations!AP350</f>
        <v>0</v>
      </c>
      <c r="AI382" s="74">
        <f>[3]Calculations!AE350</f>
        <v>0</v>
      </c>
      <c r="AJ382" s="74">
        <f>[3]Calculations!AQ350</f>
        <v>0</v>
      </c>
      <c r="AK382" s="74">
        <f>[3]Calculations!AF350</f>
        <v>0</v>
      </c>
      <c r="AL382" s="74">
        <f>[3]Calculations!AR350</f>
        <v>0</v>
      </c>
      <c r="AM382" s="74">
        <f>[3]Calculations!AG350</f>
        <v>0</v>
      </c>
      <c r="AN382" s="74">
        <f>[3]Calculations!AS350</f>
        <v>0</v>
      </c>
      <c r="AO382" s="74">
        <f>[3]Calculations!AH350</f>
        <v>0</v>
      </c>
      <c r="AP382" s="74">
        <f>[3]Calculations!AT350</f>
        <v>0</v>
      </c>
      <c r="AQ382" s="74">
        <f>[3]Calculations!AI350</f>
        <v>0.17666763000300001</v>
      </c>
      <c r="AR382" s="74">
        <f>[3]Calculations!AU350</f>
        <v>99.999790569316474</v>
      </c>
      <c r="AS382" s="74">
        <f>[3]Calculations!AJ350</f>
        <v>0</v>
      </c>
      <c r="AT382" s="74">
        <f>[3]Calculations!AV350</f>
        <v>0</v>
      </c>
      <c r="AU382" s="74">
        <f>[3]Calculations!AK350</f>
        <v>0</v>
      </c>
      <c r="AV382" s="74">
        <f>[3]Calculations!AW350</f>
        <v>0</v>
      </c>
      <c r="AW382" s="90"/>
      <c r="AX382" s="90"/>
      <c r="AY382" s="91" t="str">
        <f>[3]Calculations!D350</f>
        <v>Land Supply 2018</v>
      </c>
    </row>
    <row r="383" spans="2:51" x14ac:dyDescent="0.25">
      <c r="B383" s="32" t="str">
        <f>[3]Calculations!A351</f>
        <v>HLA3390</v>
      </c>
      <c r="C383" s="30" t="str">
        <f>[3]Calculations!B351</f>
        <v>Unknown</v>
      </c>
      <c r="D383" s="30" t="str">
        <f>[3]Calculations!C351</f>
        <v>Residential</v>
      </c>
      <c r="E383" s="38">
        <f>[3]Calculations!E351</f>
        <v>1.25861</v>
      </c>
      <c r="F383" s="38">
        <f>[3]Calculations!I351</f>
        <v>1.25861</v>
      </c>
      <c r="G383" s="38">
        <f>[3]Calculations!M351</f>
        <v>100</v>
      </c>
      <c r="H383" s="38">
        <f>[3]Calculations!H351</f>
        <v>0</v>
      </c>
      <c r="I383" s="38">
        <f>[3]Calculations!L351</f>
        <v>0</v>
      </c>
      <c r="J383" s="38">
        <f>[3]Calculations!G351</f>
        <v>0</v>
      </c>
      <c r="K383" s="38">
        <f>[3]Calculations!K351</f>
        <v>0</v>
      </c>
      <c r="L383" s="38">
        <f>[3]Calculations!F351</f>
        <v>0</v>
      </c>
      <c r="M383" s="38">
        <f>[3]Calculations!J351</f>
        <v>0</v>
      </c>
      <c r="N383" s="38">
        <f>[3]Calculations!V351</f>
        <v>0</v>
      </c>
      <c r="O383" s="38">
        <f>[3]Calculations!W351</f>
        <v>0</v>
      </c>
      <c r="P383" s="38">
        <f>[3]Calculations!O351</f>
        <v>3.9350893085300001E-2</v>
      </c>
      <c r="Q383" s="38">
        <f>[3]Calculations!S351</f>
        <v>3.126535867766822</v>
      </c>
      <c r="R383" s="38">
        <f>[3]Calculations!Q351</f>
        <v>0</v>
      </c>
      <c r="S383" s="38">
        <f>[3]Calculations!T351</f>
        <v>0</v>
      </c>
      <c r="T383" s="38">
        <f>[3]Calculations!R351</f>
        <v>0</v>
      </c>
      <c r="U383" s="38">
        <f>[3]Calculations!U351</f>
        <v>0</v>
      </c>
      <c r="V383" s="38" t="str">
        <f>[3]Calculations!X351</f>
        <v>Not Modelled</v>
      </c>
      <c r="W383" s="38" t="str">
        <f>[3]Calculations!Y351</f>
        <v>N/A</v>
      </c>
      <c r="X383" s="38" t="s">
        <v>1056</v>
      </c>
      <c r="Y383" s="73" t="s">
        <v>105</v>
      </c>
      <c r="Z383" s="74" t="s">
        <v>1066</v>
      </c>
      <c r="AA383" s="74">
        <f>[3]Calculations!AA351</f>
        <v>0</v>
      </c>
      <c r="AB383" s="74">
        <f>[3]Calculations!AM351</f>
        <v>0</v>
      </c>
      <c r="AC383" s="74">
        <f>[3]Calculations!AB351</f>
        <v>0</v>
      </c>
      <c r="AD383" s="74">
        <f>[3]Calculations!AN351</f>
        <v>0</v>
      </c>
      <c r="AE383" s="74">
        <f>[3]Calculations!AC351</f>
        <v>0</v>
      </c>
      <c r="AF383" s="74">
        <f>[3]Calculations!AO351</f>
        <v>0</v>
      </c>
      <c r="AG383" s="74">
        <f>[3]Calculations!AD351</f>
        <v>0</v>
      </c>
      <c r="AH383" s="74">
        <f>[3]Calculations!AP351</f>
        <v>0</v>
      </c>
      <c r="AI383" s="74">
        <f>[3]Calculations!AE351</f>
        <v>0</v>
      </c>
      <c r="AJ383" s="74">
        <f>[3]Calculations!AQ351</f>
        <v>0</v>
      </c>
      <c r="AK383" s="74">
        <f>[3]Calculations!AF351</f>
        <v>0</v>
      </c>
      <c r="AL383" s="74">
        <f>[3]Calculations!AR351</f>
        <v>0</v>
      </c>
      <c r="AM383" s="74">
        <f>[3]Calculations!AG351</f>
        <v>0</v>
      </c>
      <c r="AN383" s="74">
        <f>[3]Calculations!AS351</f>
        <v>0</v>
      </c>
      <c r="AO383" s="74">
        <f>[3]Calculations!AH351</f>
        <v>0</v>
      </c>
      <c r="AP383" s="74">
        <f>[3]Calculations!AT351</f>
        <v>0</v>
      </c>
      <c r="AQ383" s="74">
        <f>[3]Calculations!AI351</f>
        <v>1.2586058600000001</v>
      </c>
      <c r="AR383" s="74">
        <f>[3]Calculations!AU351</f>
        <v>99.999671065699474</v>
      </c>
      <c r="AS383" s="74">
        <f>[3]Calculations!AJ351</f>
        <v>0</v>
      </c>
      <c r="AT383" s="74">
        <f>[3]Calculations!AV351</f>
        <v>0</v>
      </c>
      <c r="AU383" s="74">
        <f>[3]Calculations!AK351</f>
        <v>0</v>
      </c>
      <c r="AV383" s="74">
        <f>[3]Calculations!AW351</f>
        <v>0</v>
      </c>
      <c r="AW383" s="90"/>
      <c r="AX383" s="90"/>
      <c r="AY383" s="91" t="str">
        <f>[3]Calculations!D351</f>
        <v>Land Supply 2018</v>
      </c>
    </row>
    <row r="384" spans="2:51" x14ac:dyDescent="0.25">
      <c r="B384" s="32" t="str">
        <f>[3]Calculations!A352</f>
        <v>HLA3396</v>
      </c>
      <c r="C384" s="30" t="str">
        <f>[3]Calculations!B352</f>
        <v>Unknown</v>
      </c>
      <c r="D384" s="30" t="str">
        <f>[3]Calculations!C352</f>
        <v>Residential</v>
      </c>
      <c r="E384" s="38">
        <f>[3]Calculations!E352</f>
        <v>0.28048400000000001</v>
      </c>
      <c r="F384" s="38">
        <f>[3]Calculations!I352</f>
        <v>0.28048400000000001</v>
      </c>
      <c r="G384" s="38">
        <f>[3]Calculations!M352</f>
        <v>100</v>
      </c>
      <c r="H384" s="38">
        <f>[3]Calculations!H352</f>
        <v>0</v>
      </c>
      <c r="I384" s="38">
        <f>[3]Calculations!L352</f>
        <v>0</v>
      </c>
      <c r="J384" s="38">
        <f>[3]Calculations!G352</f>
        <v>0</v>
      </c>
      <c r="K384" s="38">
        <f>[3]Calculations!K352</f>
        <v>0</v>
      </c>
      <c r="L384" s="38">
        <f>[3]Calculations!F352</f>
        <v>0</v>
      </c>
      <c r="M384" s="38">
        <f>[3]Calculations!J352</f>
        <v>0</v>
      </c>
      <c r="N384" s="38">
        <f>[3]Calculations!V352</f>
        <v>0.28048376000199998</v>
      </c>
      <c r="O384" s="38">
        <f>[3]Calculations!W352</f>
        <v>99.999914434334926</v>
      </c>
      <c r="P384" s="38">
        <f>[3]Calculations!O352</f>
        <v>3.2646063049419999E-2</v>
      </c>
      <c r="Q384" s="38">
        <f>[3]Calculations!S352</f>
        <v>11.639189062270932</v>
      </c>
      <c r="R384" s="38">
        <f>[3]Calculations!Q352</f>
        <v>3.7205697453200001E-3</v>
      </c>
      <c r="S384" s="38">
        <f>[3]Calculations!T352</f>
        <v>1.3264819901741276</v>
      </c>
      <c r="T384" s="38">
        <f>[3]Calculations!R352</f>
        <v>2.2800781893000002E-3</v>
      </c>
      <c r="U384" s="38">
        <f>[3]Calculations!U352</f>
        <v>0.81290846868270572</v>
      </c>
      <c r="V384" s="38">
        <f>[3]Calculations!X352</f>
        <v>0</v>
      </c>
      <c r="W384" s="38">
        <f>[3]Calculations!Y352</f>
        <v>0</v>
      </c>
      <c r="X384" s="38" t="s">
        <v>1056</v>
      </c>
      <c r="Y384" s="73" t="s">
        <v>105</v>
      </c>
      <c r="Z384" s="74" t="s">
        <v>1066</v>
      </c>
      <c r="AA384" s="74">
        <f>[3]Calculations!AA352</f>
        <v>0</v>
      </c>
      <c r="AB384" s="74">
        <f>[3]Calculations!AM352</f>
        <v>0</v>
      </c>
      <c r="AC384" s="74">
        <f>[3]Calculations!AB352</f>
        <v>0</v>
      </c>
      <c r="AD384" s="74">
        <f>[3]Calculations!AN352</f>
        <v>0</v>
      </c>
      <c r="AE384" s="74">
        <f>[3]Calculations!AC352</f>
        <v>0</v>
      </c>
      <c r="AF384" s="74">
        <f>[3]Calculations!AO352</f>
        <v>0</v>
      </c>
      <c r="AG384" s="74">
        <f>[3]Calculations!AD352</f>
        <v>0</v>
      </c>
      <c r="AH384" s="74">
        <f>[3]Calculations!AP352</f>
        <v>0</v>
      </c>
      <c r="AI384" s="74">
        <f>[3]Calculations!AE352</f>
        <v>0</v>
      </c>
      <c r="AJ384" s="74">
        <f>[3]Calculations!AQ352</f>
        <v>0</v>
      </c>
      <c r="AK384" s="74">
        <f>[3]Calculations!AF352</f>
        <v>0</v>
      </c>
      <c r="AL384" s="74">
        <f>[3]Calculations!AR352</f>
        <v>0</v>
      </c>
      <c r="AM384" s="74">
        <f>[3]Calculations!AG352</f>
        <v>0</v>
      </c>
      <c r="AN384" s="74">
        <f>[3]Calculations!AS352</f>
        <v>0</v>
      </c>
      <c r="AO384" s="74">
        <f>[3]Calculations!AH352</f>
        <v>0</v>
      </c>
      <c r="AP384" s="74">
        <f>[3]Calculations!AT352</f>
        <v>0</v>
      </c>
      <c r="AQ384" s="74">
        <f>[3]Calculations!AI352</f>
        <v>0</v>
      </c>
      <c r="AR384" s="74">
        <f>[3]Calculations!AU352</f>
        <v>0</v>
      </c>
      <c r="AS384" s="74">
        <f>[3]Calculations!AJ352</f>
        <v>0</v>
      </c>
      <c r="AT384" s="74">
        <f>[3]Calculations!AV352</f>
        <v>0</v>
      </c>
      <c r="AU384" s="74">
        <f>[3]Calculations!AK352</f>
        <v>0</v>
      </c>
      <c r="AV384" s="74">
        <f>[3]Calculations!AW352</f>
        <v>0</v>
      </c>
      <c r="AW384" s="90"/>
      <c r="AX384" s="90"/>
      <c r="AY384" s="91" t="str">
        <f>[3]Calculations!D352</f>
        <v>Land Supply 2018</v>
      </c>
    </row>
    <row r="385" spans="2:51" x14ac:dyDescent="0.25">
      <c r="B385" s="32" t="str">
        <f>[3]Calculations!A353</f>
        <v>HLA3399</v>
      </c>
      <c r="C385" s="30" t="str">
        <f>[3]Calculations!B353</f>
        <v>Unknown</v>
      </c>
      <c r="D385" s="30" t="str">
        <f>[3]Calculations!C353</f>
        <v>Residential</v>
      </c>
      <c r="E385" s="38">
        <f>[3]Calculations!E353</f>
        <v>7.2212399999999996E-2</v>
      </c>
      <c r="F385" s="38">
        <f>[3]Calculations!I353</f>
        <v>7.2212399999999996E-2</v>
      </c>
      <c r="G385" s="38">
        <f>[3]Calculations!M353</f>
        <v>100</v>
      </c>
      <c r="H385" s="38">
        <f>[3]Calculations!H353</f>
        <v>0</v>
      </c>
      <c r="I385" s="38">
        <f>[3]Calculations!L353</f>
        <v>0</v>
      </c>
      <c r="J385" s="38">
        <f>[3]Calculations!G353</f>
        <v>0</v>
      </c>
      <c r="K385" s="38">
        <f>[3]Calculations!K353</f>
        <v>0</v>
      </c>
      <c r="L385" s="38">
        <f>[3]Calculations!F353</f>
        <v>0</v>
      </c>
      <c r="M385" s="38">
        <f>[3]Calculations!J353</f>
        <v>0</v>
      </c>
      <c r="N385" s="38">
        <f>[3]Calculations!V353</f>
        <v>0</v>
      </c>
      <c r="O385" s="38">
        <f>[3]Calculations!W353</f>
        <v>0</v>
      </c>
      <c r="P385" s="38">
        <f>[3]Calculations!O353</f>
        <v>1.244019179962E-2</v>
      </c>
      <c r="Q385" s="38">
        <f>[3]Calculations!S353</f>
        <v>17.227223855764386</v>
      </c>
      <c r="R385" s="38">
        <f>[3]Calculations!Q353</f>
        <v>3.1051399998400001E-3</v>
      </c>
      <c r="S385" s="38">
        <f>[3]Calculations!T353</f>
        <v>4.3000094164437135</v>
      </c>
      <c r="T385" s="38">
        <f>[3]Calculations!R353</f>
        <v>0</v>
      </c>
      <c r="U385" s="38">
        <f>[3]Calculations!U353</f>
        <v>0</v>
      </c>
      <c r="V385" s="38" t="str">
        <f>[3]Calculations!X353</f>
        <v>Not Modelled</v>
      </c>
      <c r="W385" s="38" t="str">
        <f>[3]Calculations!Y353</f>
        <v>N/A</v>
      </c>
      <c r="X385" s="38" t="s">
        <v>1056</v>
      </c>
      <c r="Y385" s="73" t="s">
        <v>105</v>
      </c>
      <c r="Z385" s="74" t="s">
        <v>1066</v>
      </c>
      <c r="AA385" s="74">
        <f>[3]Calculations!AA353</f>
        <v>0</v>
      </c>
      <c r="AB385" s="74">
        <f>[3]Calculations!AM353</f>
        <v>0</v>
      </c>
      <c r="AC385" s="74">
        <f>[3]Calculations!AB353</f>
        <v>0</v>
      </c>
      <c r="AD385" s="74">
        <f>[3]Calculations!AN353</f>
        <v>0</v>
      </c>
      <c r="AE385" s="74">
        <f>[3]Calculations!AC353</f>
        <v>0</v>
      </c>
      <c r="AF385" s="74">
        <f>[3]Calculations!AO353</f>
        <v>0</v>
      </c>
      <c r="AG385" s="74">
        <f>[3]Calculations!AD353</f>
        <v>0</v>
      </c>
      <c r="AH385" s="74">
        <f>[3]Calculations!AP353</f>
        <v>0</v>
      </c>
      <c r="AI385" s="74">
        <f>[3]Calculations!AE353</f>
        <v>0</v>
      </c>
      <c r="AJ385" s="74">
        <f>[3]Calculations!AQ353</f>
        <v>0</v>
      </c>
      <c r="AK385" s="74">
        <f>[3]Calculations!AF353</f>
        <v>0</v>
      </c>
      <c r="AL385" s="74">
        <f>[3]Calculations!AR353</f>
        <v>0</v>
      </c>
      <c r="AM385" s="74">
        <f>[3]Calculations!AG353</f>
        <v>0</v>
      </c>
      <c r="AN385" s="74">
        <f>[3]Calculations!AS353</f>
        <v>0</v>
      </c>
      <c r="AO385" s="74">
        <f>[3]Calculations!AH353</f>
        <v>0</v>
      </c>
      <c r="AP385" s="74">
        <f>[3]Calculations!AT353</f>
        <v>0</v>
      </c>
      <c r="AQ385" s="74">
        <f>[3]Calculations!AI353</f>
        <v>7.2212365001000006E-2</v>
      </c>
      <c r="AR385" s="74">
        <f>[3]Calculations!AU353</f>
        <v>99.999951533254688</v>
      </c>
      <c r="AS385" s="74">
        <f>[3]Calculations!AJ353</f>
        <v>0</v>
      </c>
      <c r="AT385" s="74">
        <f>[3]Calculations!AV353</f>
        <v>0</v>
      </c>
      <c r="AU385" s="74">
        <f>[3]Calculations!AK353</f>
        <v>0</v>
      </c>
      <c r="AV385" s="74">
        <f>[3]Calculations!AW353</f>
        <v>0</v>
      </c>
      <c r="AW385" s="90"/>
      <c r="AX385" s="90"/>
      <c r="AY385" s="91" t="str">
        <f>[3]Calculations!D353</f>
        <v>Land Supply 2018</v>
      </c>
    </row>
    <row r="386" spans="2:51" x14ac:dyDescent="0.25">
      <c r="B386" s="32" t="str">
        <f>[3]Calculations!A354</f>
        <v>HLA3400</v>
      </c>
      <c r="C386" s="30" t="str">
        <f>[3]Calculations!B354</f>
        <v>Unknown</v>
      </c>
      <c r="D386" s="30" t="str">
        <f>[3]Calculations!C354</f>
        <v>Residential</v>
      </c>
      <c r="E386" s="38">
        <f>[3]Calculations!E354</f>
        <v>0.86521300000000001</v>
      </c>
      <c r="F386" s="38">
        <f>[3]Calculations!I354</f>
        <v>0.86521300000000001</v>
      </c>
      <c r="G386" s="38">
        <f>[3]Calculations!M354</f>
        <v>100</v>
      </c>
      <c r="H386" s="38">
        <f>[3]Calculations!H354</f>
        <v>0</v>
      </c>
      <c r="I386" s="38">
        <f>[3]Calculations!L354</f>
        <v>0</v>
      </c>
      <c r="J386" s="38">
        <f>[3]Calculations!G354</f>
        <v>0</v>
      </c>
      <c r="K386" s="38">
        <f>[3]Calculations!K354</f>
        <v>0</v>
      </c>
      <c r="L386" s="38">
        <f>[3]Calculations!F354</f>
        <v>0</v>
      </c>
      <c r="M386" s="38">
        <f>[3]Calculations!J354</f>
        <v>0</v>
      </c>
      <c r="N386" s="38">
        <f>[3]Calculations!V354</f>
        <v>0</v>
      </c>
      <c r="O386" s="38">
        <f>[3]Calculations!W354</f>
        <v>0</v>
      </c>
      <c r="P386" s="38">
        <f>[3]Calculations!O354</f>
        <v>6.3640062006000003E-3</v>
      </c>
      <c r="Q386" s="38">
        <f>[3]Calculations!S354</f>
        <v>0.73554213824803838</v>
      </c>
      <c r="R386" s="38">
        <f>[3]Calculations!Q354</f>
        <v>0</v>
      </c>
      <c r="S386" s="38">
        <f>[3]Calculations!T354</f>
        <v>0</v>
      </c>
      <c r="T386" s="38">
        <f>[3]Calculations!R354</f>
        <v>0</v>
      </c>
      <c r="U386" s="38">
        <f>[3]Calculations!U354</f>
        <v>0</v>
      </c>
      <c r="V386" s="38" t="str">
        <f>[3]Calculations!X354</f>
        <v>Not Modelled</v>
      </c>
      <c r="W386" s="38" t="str">
        <f>[3]Calculations!Y354</f>
        <v>N/A</v>
      </c>
      <c r="X386" s="38" t="s">
        <v>1056</v>
      </c>
      <c r="Y386" s="73" t="s">
        <v>105</v>
      </c>
      <c r="Z386" s="74" t="s">
        <v>1066</v>
      </c>
      <c r="AA386" s="74">
        <f>[3]Calculations!AA354</f>
        <v>0</v>
      </c>
      <c r="AB386" s="74">
        <f>[3]Calculations!AM354</f>
        <v>0</v>
      </c>
      <c r="AC386" s="74">
        <f>[3]Calculations!AB354</f>
        <v>0</v>
      </c>
      <c r="AD386" s="74">
        <f>[3]Calculations!AN354</f>
        <v>0</v>
      </c>
      <c r="AE386" s="74">
        <f>[3]Calculations!AC354</f>
        <v>0</v>
      </c>
      <c r="AF386" s="74">
        <f>[3]Calculations!AO354</f>
        <v>0</v>
      </c>
      <c r="AG386" s="74">
        <f>[3]Calculations!AD354</f>
        <v>0</v>
      </c>
      <c r="AH386" s="74">
        <f>[3]Calculations!AP354</f>
        <v>0</v>
      </c>
      <c r="AI386" s="74">
        <f>[3]Calculations!AE354</f>
        <v>0</v>
      </c>
      <c r="AJ386" s="74">
        <f>[3]Calculations!AQ354</f>
        <v>0</v>
      </c>
      <c r="AK386" s="74">
        <f>[3]Calculations!AF354</f>
        <v>0</v>
      </c>
      <c r="AL386" s="74">
        <f>[3]Calculations!AR354</f>
        <v>0</v>
      </c>
      <c r="AM386" s="74">
        <f>[3]Calculations!AG354</f>
        <v>0</v>
      </c>
      <c r="AN386" s="74">
        <f>[3]Calculations!AS354</f>
        <v>0</v>
      </c>
      <c r="AO386" s="74">
        <f>[3]Calculations!AH354</f>
        <v>0</v>
      </c>
      <c r="AP386" s="74">
        <f>[3]Calculations!AT354</f>
        <v>0</v>
      </c>
      <c r="AQ386" s="74">
        <f>[3]Calculations!AI354</f>
        <v>0.865213219995</v>
      </c>
      <c r="AR386" s="74">
        <f>[3]Calculations!AU354</f>
        <v>100.00002542668685</v>
      </c>
      <c r="AS386" s="74">
        <f>[3]Calculations!AJ354</f>
        <v>0</v>
      </c>
      <c r="AT386" s="74">
        <f>[3]Calculations!AV354</f>
        <v>0</v>
      </c>
      <c r="AU386" s="74">
        <f>[3]Calculations!AK354</f>
        <v>0</v>
      </c>
      <c r="AV386" s="74">
        <f>[3]Calculations!AW354</f>
        <v>0</v>
      </c>
      <c r="AW386" s="90"/>
      <c r="AX386" s="90"/>
      <c r="AY386" s="91" t="str">
        <f>[3]Calculations!D354</f>
        <v>Land Supply 2018</v>
      </c>
    </row>
    <row r="387" spans="2:51" ht="25" x14ac:dyDescent="0.25">
      <c r="B387" s="32" t="str">
        <f>[3]Calculations!A355</f>
        <v>HLA3401</v>
      </c>
      <c r="C387" s="30" t="str">
        <f>[3]Calculations!B355</f>
        <v>Unknown</v>
      </c>
      <c r="D387" s="30" t="str">
        <f>[3]Calculations!C355</f>
        <v>Residential</v>
      </c>
      <c r="E387" s="38">
        <f>[3]Calculations!E355</f>
        <v>4.6552400000000001E-2</v>
      </c>
      <c r="F387" s="38">
        <f>[3]Calculations!I355</f>
        <v>4.6552400000000001E-2</v>
      </c>
      <c r="G387" s="38">
        <f>[3]Calculations!M355</f>
        <v>100</v>
      </c>
      <c r="H387" s="38">
        <f>[3]Calculations!H355</f>
        <v>0</v>
      </c>
      <c r="I387" s="38">
        <f>[3]Calculations!L355</f>
        <v>0</v>
      </c>
      <c r="J387" s="38">
        <f>[3]Calculations!G355</f>
        <v>0</v>
      </c>
      <c r="K387" s="38">
        <f>[3]Calculations!K355</f>
        <v>0</v>
      </c>
      <c r="L387" s="38">
        <f>[3]Calculations!F355</f>
        <v>0</v>
      </c>
      <c r="M387" s="38">
        <f>[3]Calculations!J355</f>
        <v>0</v>
      </c>
      <c r="N387" s="38">
        <f>[3]Calculations!V355</f>
        <v>0</v>
      </c>
      <c r="O387" s="38">
        <f>[3]Calculations!W355</f>
        <v>0</v>
      </c>
      <c r="P387" s="38">
        <f>[3]Calculations!O355</f>
        <v>0</v>
      </c>
      <c r="Q387" s="38">
        <f>[3]Calculations!S355</f>
        <v>0</v>
      </c>
      <c r="R387" s="38">
        <f>[3]Calculations!Q355</f>
        <v>0</v>
      </c>
      <c r="S387" s="38">
        <f>[3]Calculations!T355</f>
        <v>0</v>
      </c>
      <c r="T387" s="38">
        <f>[3]Calculations!R355</f>
        <v>0</v>
      </c>
      <c r="U387" s="38">
        <f>[3]Calculations!U355</f>
        <v>0</v>
      </c>
      <c r="V387" s="38" t="str">
        <f>[3]Calculations!X355</f>
        <v>Not Modelled</v>
      </c>
      <c r="W387" s="38" t="str">
        <f>[3]Calculations!Y355</f>
        <v>N/A</v>
      </c>
      <c r="X387" s="38" t="s">
        <v>1056</v>
      </c>
      <c r="Y387" s="73" t="s">
        <v>106</v>
      </c>
      <c r="Z387" s="74" t="s">
        <v>1090</v>
      </c>
      <c r="AA387" s="74">
        <f>[3]Calculations!AA355</f>
        <v>0</v>
      </c>
      <c r="AB387" s="74">
        <f>[3]Calculations!AM355</f>
        <v>0</v>
      </c>
      <c r="AC387" s="74">
        <f>[3]Calculations!AB355</f>
        <v>0</v>
      </c>
      <c r="AD387" s="74">
        <f>[3]Calculations!AN355</f>
        <v>0</v>
      </c>
      <c r="AE387" s="74">
        <f>[3]Calculations!AC355</f>
        <v>0</v>
      </c>
      <c r="AF387" s="74">
        <f>[3]Calculations!AO355</f>
        <v>0</v>
      </c>
      <c r="AG387" s="74">
        <f>[3]Calculations!AD355</f>
        <v>0</v>
      </c>
      <c r="AH387" s="74">
        <f>[3]Calculations!AP355</f>
        <v>0</v>
      </c>
      <c r="AI387" s="74">
        <f>[3]Calculations!AE355</f>
        <v>0</v>
      </c>
      <c r="AJ387" s="74">
        <f>[3]Calculations!AQ355</f>
        <v>0</v>
      </c>
      <c r="AK387" s="74">
        <f>[3]Calculations!AF355</f>
        <v>0</v>
      </c>
      <c r="AL387" s="74">
        <f>[3]Calculations!AR355</f>
        <v>0</v>
      </c>
      <c r="AM387" s="74">
        <f>[3]Calculations!AG355</f>
        <v>0</v>
      </c>
      <c r="AN387" s="74">
        <f>[3]Calculations!AS355</f>
        <v>0</v>
      </c>
      <c r="AO387" s="74">
        <f>[3]Calculations!AH355</f>
        <v>0</v>
      </c>
      <c r="AP387" s="74">
        <f>[3]Calculations!AT355</f>
        <v>0</v>
      </c>
      <c r="AQ387" s="74">
        <f>[3]Calculations!AI355</f>
        <v>4.6552369999800003E-2</v>
      </c>
      <c r="AR387" s="74">
        <f>[3]Calculations!AU355</f>
        <v>99.999935556061558</v>
      </c>
      <c r="AS387" s="74">
        <f>[3]Calculations!AJ355</f>
        <v>0</v>
      </c>
      <c r="AT387" s="74">
        <f>[3]Calculations!AV355</f>
        <v>0</v>
      </c>
      <c r="AU387" s="74">
        <f>[3]Calculations!AK355</f>
        <v>0</v>
      </c>
      <c r="AV387" s="74">
        <f>[3]Calculations!AW355</f>
        <v>0</v>
      </c>
      <c r="AW387" s="90"/>
      <c r="AX387" s="90"/>
      <c r="AY387" s="91" t="str">
        <f>[3]Calculations!D355</f>
        <v>Land Supply 2018</v>
      </c>
    </row>
    <row r="388" spans="2:51" ht="25" x14ac:dyDescent="0.25">
      <c r="B388" s="32" t="str">
        <f>[3]Calculations!A356</f>
        <v>HLA3402</v>
      </c>
      <c r="C388" s="30" t="str">
        <f>[3]Calculations!B356</f>
        <v>Unknown</v>
      </c>
      <c r="D388" s="30" t="str">
        <f>[3]Calculations!C356</f>
        <v>Residential</v>
      </c>
      <c r="E388" s="38">
        <f>[3]Calculations!E356</f>
        <v>6.5810399999999998E-3</v>
      </c>
      <c r="F388" s="38">
        <f>[3]Calculations!I356</f>
        <v>6.5810399999999998E-3</v>
      </c>
      <c r="G388" s="38">
        <f>[3]Calculations!M356</f>
        <v>100</v>
      </c>
      <c r="H388" s="38">
        <f>[3]Calculations!H356</f>
        <v>0</v>
      </c>
      <c r="I388" s="38">
        <f>[3]Calculations!L356</f>
        <v>0</v>
      </c>
      <c r="J388" s="38">
        <f>[3]Calculations!G356</f>
        <v>0</v>
      </c>
      <c r="K388" s="38">
        <f>[3]Calculations!K356</f>
        <v>0</v>
      </c>
      <c r="L388" s="38">
        <f>[3]Calculations!F356</f>
        <v>0</v>
      </c>
      <c r="M388" s="38">
        <f>[3]Calculations!J356</f>
        <v>0</v>
      </c>
      <c r="N388" s="38">
        <f>[3]Calculations!V356</f>
        <v>0</v>
      </c>
      <c r="O388" s="38">
        <f>[3]Calculations!W356</f>
        <v>0</v>
      </c>
      <c r="P388" s="38">
        <f>[3]Calculations!O356</f>
        <v>0</v>
      </c>
      <c r="Q388" s="38">
        <f>[3]Calculations!S356</f>
        <v>0</v>
      </c>
      <c r="R388" s="38">
        <f>[3]Calculations!Q356</f>
        <v>0</v>
      </c>
      <c r="S388" s="38">
        <f>[3]Calculations!T356</f>
        <v>0</v>
      </c>
      <c r="T388" s="38">
        <f>[3]Calculations!R356</f>
        <v>0</v>
      </c>
      <c r="U388" s="38">
        <f>[3]Calculations!U356</f>
        <v>0</v>
      </c>
      <c r="V388" s="38" t="str">
        <f>[3]Calculations!X356</f>
        <v>Not Modelled</v>
      </c>
      <c r="W388" s="38" t="str">
        <f>[3]Calculations!Y356</f>
        <v>N/A</v>
      </c>
      <c r="X388" s="38" t="s">
        <v>1056</v>
      </c>
      <c r="Y388" s="73" t="s">
        <v>106</v>
      </c>
      <c r="Z388" s="74" t="s">
        <v>1090</v>
      </c>
      <c r="AA388" s="74">
        <f>[3]Calculations!AA356</f>
        <v>0</v>
      </c>
      <c r="AB388" s="74">
        <f>[3]Calculations!AM356</f>
        <v>0</v>
      </c>
      <c r="AC388" s="74">
        <f>[3]Calculations!AB356</f>
        <v>0</v>
      </c>
      <c r="AD388" s="74">
        <f>[3]Calculations!AN356</f>
        <v>0</v>
      </c>
      <c r="AE388" s="74">
        <f>[3]Calculations!AC356</f>
        <v>0</v>
      </c>
      <c r="AF388" s="74">
        <f>[3]Calculations!AO356</f>
        <v>0</v>
      </c>
      <c r="AG388" s="74">
        <f>[3]Calculations!AD356</f>
        <v>0</v>
      </c>
      <c r="AH388" s="74">
        <f>[3]Calculations!AP356</f>
        <v>0</v>
      </c>
      <c r="AI388" s="74">
        <f>[3]Calculations!AE356</f>
        <v>0</v>
      </c>
      <c r="AJ388" s="74">
        <f>[3]Calculations!AQ356</f>
        <v>0</v>
      </c>
      <c r="AK388" s="74">
        <f>[3]Calculations!AF356</f>
        <v>0</v>
      </c>
      <c r="AL388" s="74">
        <f>[3]Calculations!AR356</f>
        <v>0</v>
      </c>
      <c r="AM388" s="74">
        <f>[3]Calculations!AG356</f>
        <v>0</v>
      </c>
      <c r="AN388" s="74">
        <f>[3]Calculations!AS356</f>
        <v>0</v>
      </c>
      <c r="AO388" s="74">
        <f>[3]Calculations!AH356</f>
        <v>0</v>
      </c>
      <c r="AP388" s="74">
        <f>[3]Calculations!AT356</f>
        <v>0</v>
      </c>
      <c r="AQ388" s="74">
        <f>[3]Calculations!AI356</f>
        <v>6.5810399995500004E-3</v>
      </c>
      <c r="AR388" s="74">
        <f>[3]Calculations!AU356</f>
        <v>99.999999993162177</v>
      </c>
      <c r="AS388" s="74">
        <f>[3]Calculations!AJ356</f>
        <v>0</v>
      </c>
      <c r="AT388" s="74">
        <f>[3]Calculations!AV356</f>
        <v>0</v>
      </c>
      <c r="AU388" s="74">
        <f>[3]Calculations!AK356</f>
        <v>0</v>
      </c>
      <c r="AV388" s="74">
        <f>[3]Calculations!AW356</f>
        <v>0</v>
      </c>
      <c r="AW388" s="90"/>
      <c r="AX388" s="90"/>
      <c r="AY388" s="91" t="str">
        <f>[3]Calculations!D356</f>
        <v>Land Supply 2018</v>
      </c>
    </row>
    <row r="389" spans="2:51" ht="25" x14ac:dyDescent="0.25">
      <c r="B389" s="32" t="str">
        <f>[3]Calculations!A357</f>
        <v>HLA3403</v>
      </c>
      <c r="C389" s="30" t="str">
        <f>[3]Calculations!B357</f>
        <v>Unknown</v>
      </c>
      <c r="D389" s="30" t="str">
        <f>[3]Calculations!C357</f>
        <v>Residential</v>
      </c>
      <c r="E389" s="38">
        <f>[3]Calculations!E357</f>
        <v>3.1990299999999999E-2</v>
      </c>
      <c r="F389" s="38">
        <f>[3]Calculations!I357</f>
        <v>3.1990299999999999E-2</v>
      </c>
      <c r="G389" s="38">
        <f>[3]Calculations!M357</f>
        <v>100</v>
      </c>
      <c r="H389" s="38">
        <f>[3]Calculations!H357</f>
        <v>0</v>
      </c>
      <c r="I389" s="38">
        <f>[3]Calculations!L357</f>
        <v>0</v>
      </c>
      <c r="J389" s="38">
        <f>[3]Calculations!G357</f>
        <v>0</v>
      </c>
      <c r="K389" s="38">
        <f>[3]Calculations!K357</f>
        <v>0</v>
      </c>
      <c r="L389" s="38">
        <f>[3]Calculations!F357</f>
        <v>0</v>
      </c>
      <c r="M389" s="38">
        <f>[3]Calculations!J357</f>
        <v>0</v>
      </c>
      <c r="N389" s="38">
        <f>[3]Calculations!V357</f>
        <v>0</v>
      </c>
      <c r="O389" s="38">
        <f>[3]Calculations!W357</f>
        <v>0</v>
      </c>
      <c r="P389" s="38">
        <f>[3]Calculations!O357</f>
        <v>0</v>
      </c>
      <c r="Q389" s="38">
        <f>[3]Calculations!S357</f>
        <v>0</v>
      </c>
      <c r="R389" s="38">
        <f>[3]Calculations!Q357</f>
        <v>0</v>
      </c>
      <c r="S389" s="38">
        <f>[3]Calculations!T357</f>
        <v>0</v>
      </c>
      <c r="T389" s="38">
        <f>[3]Calculations!R357</f>
        <v>0</v>
      </c>
      <c r="U389" s="38">
        <f>[3]Calculations!U357</f>
        <v>0</v>
      </c>
      <c r="V389" s="38" t="str">
        <f>[3]Calculations!X357</f>
        <v>Not Modelled</v>
      </c>
      <c r="W389" s="38" t="str">
        <f>[3]Calculations!Y357</f>
        <v>N/A</v>
      </c>
      <c r="X389" s="38" t="s">
        <v>1056</v>
      </c>
      <c r="Y389" s="73" t="s">
        <v>106</v>
      </c>
      <c r="Z389" s="74" t="s">
        <v>1090</v>
      </c>
      <c r="AA389" s="74">
        <f>[3]Calculations!AA357</f>
        <v>0</v>
      </c>
      <c r="AB389" s="74">
        <f>[3]Calculations!AM357</f>
        <v>0</v>
      </c>
      <c r="AC389" s="74">
        <f>[3]Calculations!AB357</f>
        <v>0</v>
      </c>
      <c r="AD389" s="74">
        <f>[3]Calculations!AN357</f>
        <v>0</v>
      </c>
      <c r="AE389" s="74">
        <f>[3]Calculations!AC357</f>
        <v>0</v>
      </c>
      <c r="AF389" s="74">
        <f>[3]Calculations!AO357</f>
        <v>0</v>
      </c>
      <c r="AG389" s="74">
        <f>[3]Calculations!AD357</f>
        <v>0</v>
      </c>
      <c r="AH389" s="74">
        <f>[3]Calculations!AP357</f>
        <v>0</v>
      </c>
      <c r="AI389" s="74">
        <f>[3]Calculations!AE357</f>
        <v>0</v>
      </c>
      <c r="AJ389" s="74">
        <f>[3]Calculations!AQ357</f>
        <v>0</v>
      </c>
      <c r="AK389" s="74">
        <f>[3]Calculations!AF357</f>
        <v>3.1793334322600002E-2</v>
      </c>
      <c r="AL389" s="74">
        <f>[3]Calculations!AR357</f>
        <v>99.38429562273565</v>
      </c>
      <c r="AM389" s="74">
        <f>[3]Calculations!AG357</f>
        <v>0</v>
      </c>
      <c r="AN389" s="74">
        <f>[3]Calculations!AS357</f>
        <v>0</v>
      </c>
      <c r="AO389" s="74">
        <f>[3]Calculations!AH357</f>
        <v>0</v>
      </c>
      <c r="AP389" s="74">
        <f>[3]Calculations!AT357</f>
        <v>0</v>
      </c>
      <c r="AQ389" s="74">
        <f>[3]Calculations!AI357</f>
        <v>3.1990280000499999E-2</v>
      </c>
      <c r="AR389" s="74">
        <f>[3]Calculations!AU357</f>
        <v>99.999937482611912</v>
      </c>
      <c r="AS389" s="74">
        <f>[3]Calculations!AJ357</f>
        <v>0</v>
      </c>
      <c r="AT389" s="74">
        <f>[3]Calculations!AV357</f>
        <v>0</v>
      </c>
      <c r="AU389" s="74">
        <f>[3]Calculations!AK357</f>
        <v>0</v>
      </c>
      <c r="AV389" s="74">
        <f>[3]Calculations!AW357</f>
        <v>0</v>
      </c>
      <c r="AW389" s="90"/>
      <c r="AX389" s="90"/>
      <c r="AY389" s="91" t="str">
        <f>[3]Calculations!D357</f>
        <v>Land Supply 2018</v>
      </c>
    </row>
    <row r="390" spans="2:51" ht="25" x14ac:dyDescent="0.25">
      <c r="B390" s="32" t="str">
        <f>[3]Calculations!A358</f>
        <v>HLA3404</v>
      </c>
      <c r="C390" s="30" t="str">
        <f>[3]Calculations!B358</f>
        <v>Unknown</v>
      </c>
      <c r="D390" s="30" t="str">
        <f>[3]Calculations!C358</f>
        <v>Residential</v>
      </c>
      <c r="E390" s="38">
        <f>[3]Calculations!E358</f>
        <v>6.4141599999999993E-2</v>
      </c>
      <c r="F390" s="38">
        <f>[3]Calculations!I358</f>
        <v>6.4141599999999993E-2</v>
      </c>
      <c r="G390" s="38">
        <f>[3]Calculations!M358</f>
        <v>100</v>
      </c>
      <c r="H390" s="38">
        <f>[3]Calculations!H358</f>
        <v>0</v>
      </c>
      <c r="I390" s="38">
        <f>[3]Calculations!L358</f>
        <v>0</v>
      </c>
      <c r="J390" s="38">
        <f>[3]Calculations!G358</f>
        <v>0</v>
      </c>
      <c r="K390" s="38">
        <f>[3]Calculations!K358</f>
        <v>0</v>
      </c>
      <c r="L390" s="38">
        <f>[3]Calculations!F358</f>
        <v>0</v>
      </c>
      <c r="M390" s="38">
        <f>[3]Calculations!J358</f>
        <v>0</v>
      </c>
      <c r="N390" s="38">
        <f>[3]Calculations!V358</f>
        <v>0</v>
      </c>
      <c r="O390" s="38">
        <f>[3]Calculations!W358</f>
        <v>0</v>
      </c>
      <c r="P390" s="38">
        <f>[3]Calculations!O358</f>
        <v>6.4141577810100006E-2</v>
      </c>
      <c r="Q390" s="38">
        <f>[3]Calculations!S358</f>
        <v>99.999965404823101</v>
      </c>
      <c r="R390" s="38">
        <f>[3]Calculations!Q358</f>
        <v>7.6180370221E-3</v>
      </c>
      <c r="S390" s="38">
        <f>[3]Calculations!T358</f>
        <v>11.876905194288888</v>
      </c>
      <c r="T390" s="38">
        <f>[3]Calculations!R358</f>
        <v>0</v>
      </c>
      <c r="U390" s="38">
        <f>[3]Calculations!U358</f>
        <v>0</v>
      </c>
      <c r="V390" s="38" t="str">
        <f>[3]Calculations!X358</f>
        <v>Not Modelled</v>
      </c>
      <c r="W390" s="38" t="str">
        <f>[3]Calculations!Y358</f>
        <v>N/A</v>
      </c>
      <c r="X390" s="38" t="s">
        <v>1056</v>
      </c>
      <c r="Y390" s="73" t="s">
        <v>108</v>
      </c>
      <c r="Z390" s="74" t="s">
        <v>109</v>
      </c>
      <c r="AA390" s="74">
        <f>[3]Calculations!AA358</f>
        <v>0</v>
      </c>
      <c r="AB390" s="74">
        <f>[3]Calculations!AM358</f>
        <v>0</v>
      </c>
      <c r="AC390" s="74">
        <f>[3]Calculations!AB358</f>
        <v>0</v>
      </c>
      <c r="AD390" s="74">
        <f>[3]Calculations!AN358</f>
        <v>0</v>
      </c>
      <c r="AE390" s="74">
        <f>[3]Calculations!AC358</f>
        <v>0</v>
      </c>
      <c r="AF390" s="74">
        <f>[3]Calculations!AO358</f>
        <v>0</v>
      </c>
      <c r="AG390" s="74">
        <f>[3]Calculations!AD358</f>
        <v>0</v>
      </c>
      <c r="AH390" s="74">
        <f>[3]Calculations!AP358</f>
        <v>0</v>
      </c>
      <c r="AI390" s="74">
        <f>[3]Calculations!AE358</f>
        <v>0</v>
      </c>
      <c r="AJ390" s="74">
        <f>[3]Calculations!AQ358</f>
        <v>0</v>
      </c>
      <c r="AK390" s="74">
        <f>[3]Calculations!AF358</f>
        <v>0</v>
      </c>
      <c r="AL390" s="74">
        <f>[3]Calculations!AR358</f>
        <v>0</v>
      </c>
      <c r="AM390" s="74">
        <f>[3]Calculations!AG358</f>
        <v>0</v>
      </c>
      <c r="AN390" s="74">
        <f>[3]Calculations!AS358</f>
        <v>0</v>
      </c>
      <c r="AO390" s="74">
        <f>[3]Calculations!AH358</f>
        <v>0</v>
      </c>
      <c r="AP390" s="74">
        <f>[3]Calculations!AT358</f>
        <v>0</v>
      </c>
      <c r="AQ390" s="74">
        <f>[3]Calculations!AI358</f>
        <v>6.4141600000999999E-2</v>
      </c>
      <c r="AR390" s="74">
        <f>[3]Calculations!AU358</f>
        <v>100.00000000155906</v>
      </c>
      <c r="AS390" s="74">
        <f>[3]Calculations!AJ358</f>
        <v>0</v>
      </c>
      <c r="AT390" s="74">
        <f>[3]Calculations!AV358</f>
        <v>0</v>
      </c>
      <c r="AU390" s="74">
        <f>[3]Calculations!AK358</f>
        <v>0</v>
      </c>
      <c r="AV390" s="74">
        <f>[3]Calculations!AW358</f>
        <v>0</v>
      </c>
      <c r="AW390" s="90"/>
      <c r="AX390" s="90"/>
      <c r="AY390" s="91" t="str">
        <f>[3]Calculations!D358</f>
        <v>Land Supply 2018</v>
      </c>
    </row>
    <row r="391" spans="2:51" x14ac:dyDescent="0.25">
      <c r="B391" s="32" t="str">
        <f>[3]Calculations!A359</f>
        <v>HLA3405</v>
      </c>
      <c r="C391" s="30" t="str">
        <f>[3]Calculations!B359</f>
        <v>Unknown</v>
      </c>
      <c r="D391" s="30" t="str">
        <f>[3]Calculations!C359</f>
        <v>Residential</v>
      </c>
      <c r="E391" s="38">
        <f>[3]Calculations!E359</f>
        <v>9.8419199999999998E-2</v>
      </c>
      <c r="F391" s="38">
        <f>[3]Calculations!I359</f>
        <v>9.8419199999999998E-2</v>
      </c>
      <c r="G391" s="38">
        <f>[3]Calculations!M359</f>
        <v>100</v>
      </c>
      <c r="H391" s="38">
        <f>[3]Calculations!H359</f>
        <v>0</v>
      </c>
      <c r="I391" s="38">
        <f>[3]Calculations!L359</f>
        <v>0</v>
      </c>
      <c r="J391" s="38">
        <f>[3]Calculations!G359</f>
        <v>0</v>
      </c>
      <c r="K391" s="38">
        <f>[3]Calculations!K359</f>
        <v>0</v>
      </c>
      <c r="L391" s="38">
        <f>[3]Calculations!F359</f>
        <v>0</v>
      </c>
      <c r="M391" s="38">
        <f>[3]Calculations!J359</f>
        <v>0</v>
      </c>
      <c r="N391" s="38">
        <f>[3]Calculations!V359</f>
        <v>0</v>
      </c>
      <c r="O391" s="38">
        <f>[3]Calculations!W359</f>
        <v>0</v>
      </c>
      <c r="P391" s="38">
        <f>[3]Calculations!O359</f>
        <v>4.1612710795830003E-2</v>
      </c>
      <c r="Q391" s="38">
        <f>[3]Calculations!S359</f>
        <v>42.281090270831307</v>
      </c>
      <c r="R391" s="38">
        <f>[3]Calculations!Q359</f>
        <v>9.6668599989299994E-3</v>
      </c>
      <c r="S391" s="38">
        <f>[3]Calculations!T359</f>
        <v>9.8221282015399431</v>
      </c>
      <c r="T391" s="38">
        <f>[3]Calculations!R359</f>
        <v>0</v>
      </c>
      <c r="U391" s="38">
        <f>[3]Calculations!U359</f>
        <v>0</v>
      </c>
      <c r="V391" s="38" t="str">
        <f>[3]Calculations!X359</f>
        <v>Not Modelled</v>
      </c>
      <c r="W391" s="38" t="str">
        <f>[3]Calculations!Y359</f>
        <v>N/A</v>
      </c>
      <c r="X391" s="38" t="s">
        <v>1056</v>
      </c>
      <c r="Y391" s="73" t="s">
        <v>105</v>
      </c>
      <c r="Z391" s="74" t="s">
        <v>1066</v>
      </c>
      <c r="AA391" s="74">
        <f>[3]Calculations!AA359</f>
        <v>0</v>
      </c>
      <c r="AB391" s="74">
        <f>[3]Calculations!AM359</f>
        <v>0</v>
      </c>
      <c r="AC391" s="74">
        <f>[3]Calculations!AB359</f>
        <v>0</v>
      </c>
      <c r="AD391" s="74">
        <f>[3]Calculations!AN359</f>
        <v>0</v>
      </c>
      <c r="AE391" s="74">
        <f>[3]Calculations!AC359</f>
        <v>0</v>
      </c>
      <c r="AF391" s="74">
        <f>[3]Calculations!AO359</f>
        <v>0</v>
      </c>
      <c r="AG391" s="74">
        <f>[3]Calculations!AD359</f>
        <v>0</v>
      </c>
      <c r="AH391" s="74">
        <f>[3]Calculations!AP359</f>
        <v>0</v>
      </c>
      <c r="AI391" s="74">
        <f>[3]Calculations!AE359</f>
        <v>0</v>
      </c>
      <c r="AJ391" s="74">
        <f>[3]Calculations!AQ359</f>
        <v>0</v>
      </c>
      <c r="AK391" s="74">
        <f>[3]Calculations!AF359</f>
        <v>0</v>
      </c>
      <c r="AL391" s="74">
        <f>[3]Calculations!AR359</f>
        <v>0</v>
      </c>
      <c r="AM391" s="74">
        <f>[3]Calculations!AG359</f>
        <v>0</v>
      </c>
      <c r="AN391" s="74">
        <f>[3]Calculations!AS359</f>
        <v>0</v>
      </c>
      <c r="AO391" s="74">
        <f>[3]Calculations!AH359</f>
        <v>0</v>
      </c>
      <c r="AP391" s="74">
        <f>[3]Calculations!AT359</f>
        <v>0</v>
      </c>
      <c r="AQ391" s="74">
        <f>[3]Calculations!AI359</f>
        <v>9.8419155002400005E-2</v>
      </c>
      <c r="AR391" s="74">
        <f>[3]Calculations!AU359</f>
        <v>99.999954279652755</v>
      </c>
      <c r="AS391" s="74">
        <f>[3]Calculations!AJ359</f>
        <v>0</v>
      </c>
      <c r="AT391" s="74">
        <f>[3]Calculations!AV359</f>
        <v>0</v>
      </c>
      <c r="AU391" s="74">
        <f>[3]Calculations!AK359</f>
        <v>0</v>
      </c>
      <c r="AV391" s="74">
        <f>[3]Calculations!AW359</f>
        <v>0</v>
      </c>
      <c r="AW391" s="90"/>
      <c r="AX391" s="90"/>
      <c r="AY391" s="91" t="str">
        <f>[3]Calculations!D359</f>
        <v>Land Supply 2018</v>
      </c>
    </row>
    <row r="392" spans="2:51" ht="25" x14ac:dyDescent="0.25">
      <c r="B392" s="32" t="str">
        <f>[3]Calculations!A360</f>
        <v>HLA3406</v>
      </c>
      <c r="C392" s="30" t="str">
        <f>[3]Calculations!B360</f>
        <v>Unknown</v>
      </c>
      <c r="D392" s="30" t="str">
        <f>[3]Calculations!C360</f>
        <v>Residential</v>
      </c>
      <c r="E392" s="38">
        <f>[3]Calculations!E360</f>
        <v>3.7168E-2</v>
      </c>
      <c r="F392" s="38">
        <f>[3]Calculations!I360</f>
        <v>3.7168E-2</v>
      </c>
      <c r="G392" s="38">
        <f>[3]Calculations!M360</f>
        <v>100</v>
      </c>
      <c r="H392" s="38">
        <f>[3]Calculations!H360</f>
        <v>0</v>
      </c>
      <c r="I392" s="38">
        <f>[3]Calculations!L360</f>
        <v>0</v>
      </c>
      <c r="J392" s="38">
        <f>[3]Calculations!G360</f>
        <v>0</v>
      </c>
      <c r="K392" s="38">
        <f>[3]Calculations!K360</f>
        <v>0</v>
      </c>
      <c r="L392" s="38">
        <f>[3]Calculations!F360</f>
        <v>0</v>
      </c>
      <c r="M392" s="38">
        <f>[3]Calculations!J360</f>
        <v>0</v>
      </c>
      <c r="N392" s="38">
        <f>[3]Calculations!V360</f>
        <v>0</v>
      </c>
      <c r="O392" s="38">
        <f>[3]Calculations!W360</f>
        <v>0</v>
      </c>
      <c r="P392" s="38">
        <f>[3]Calculations!O360</f>
        <v>0</v>
      </c>
      <c r="Q392" s="38">
        <f>[3]Calculations!S360</f>
        <v>0</v>
      </c>
      <c r="R392" s="38">
        <f>[3]Calculations!Q360</f>
        <v>0</v>
      </c>
      <c r="S392" s="38">
        <f>[3]Calculations!T360</f>
        <v>0</v>
      </c>
      <c r="T392" s="38">
        <f>[3]Calculations!R360</f>
        <v>0</v>
      </c>
      <c r="U392" s="38">
        <f>[3]Calculations!U360</f>
        <v>0</v>
      </c>
      <c r="V392" s="38" t="str">
        <f>[3]Calculations!X360</f>
        <v>Not Modelled</v>
      </c>
      <c r="W392" s="38" t="str">
        <f>[3]Calculations!Y360</f>
        <v>N/A</v>
      </c>
      <c r="X392" s="38" t="s">
        <v>1056</v>
      </c>
      <c r="Y392" s="73" t="s">
        <v>106</v>
      </c>
      <c r="Z392" s="74" t="s">
        <v>1090</v>
      </c>
      <c r="AA392" s="74">
        <f>[3]Calculations!AA360</f>
        <v>0</v>
      </c>
      <c r="AB392" s="74">
        <f>[3]Calculations!AM360</f>
        <v>0</v>
      </c>
      <c r="AC392" s="74">
        <f>[3]Calculations!AB360</f>
        <v>0</v>
      </c>
      <c r="AD392" s="74">
        <f>[3]Calculations!AN360</f>
        <v>0</v>
      </c>
      <c r="AE392" s="74">
        <f>[3]Calculations!AC360</f>
        <v>0</v>
      </c>
      <c r="AF392" s="74">
        <f>[3]Calculations!AO360</f>
        <v>0</v>
      </c>
      <c r="AG392" s="74">
        <f>[3]Calculations!AD360</f>
        <v>0</v>
      </c>
      <c r="AH392" s="74">
        <f>[3]Calculations!AP360</f>
        <v>0</v>
      </c>
      <c r="AI392" s="74">
        <f>[3]Calculations!AE360</f>
        <v>0</v>
      </c>
      <c r="AJ392" s="74">
        <f>[3]Calculations!AQ360</f>
        <v>0</v>
      </c>
      <c r="AK392" s="74">
        <f>[3]Calculations!AF360</f>
        <v>0</v>
      </c>
      <c r="AL392" s="74">
        <f>[3]Calculations!AR360</f>
        <v>0</v>
      </c>
      <c r="AM392" s="74">
        <f>[3]Calculations!AG360</f>
        <v>0</v>
      </c>
      <c r="AN392" s="74">
        <f>[3]Calculations!AS360</f>
        <v>0</v>
      </c>
      <c r="AO392" s="74">
        <f>[3]Calculations!AH360</f>
        <v>0</v>
      </c>
      <c r="AP392" s="74">
        <f>[3]Calculations!AT360</f>
        <v>0</v>
      </c>
      <c r="AQ392" s="74">
        <f>[3]Calculations!AI360</f>
        <v>3.7167954999600003E-2</v>
      </c>
      <c r="AR392" s="74">
        <f>[3]Calculations!AU360</f>
        <v>99.999878927034018</v>
      </c>
      <c r="AS392" s="74">
        <f>[3]Calculations!AJ360</f>
        <v>0</v>
      </c>
      <c r="AT392" s="74">
        <f>[3]Calculations!AV360</f>
        <v>0</v>
      </c>
      <c r="AU392" s="74">
        <f>[3]Calculations!AK360</f>
        <v>0</v>
      </c>
      <c r="AV392" s="74">
        <f>[3]Calculations!AW360</f>
        <v>0</v>
      </c>
      <c r="AW392" s="90"/>
      <c r="AX392" s="90"/>
      <c r="AY392" s="91" t="str">
        <f>[3]Calculations!D360</f>
        <v>Land Supply 2018</v>
      </c>
    </row>
    <row r="393" spans="2:51" ht="25" x14ac:dyDescent="0.25">
      <c r="B393" s="32" t="str">
        <f>[3]Calculations!A361</f>
        <v>HLA3407</v>
      </c>
      <c r="C393" s="30" t="str">
        <f>[3]Calculations!B361</f>
        <v>Unknown</v>
      </c>
      <c r="D393" s="30" t="str">
        <f>[3]Calculations!C361</f>
        <v>Residential</v>
      </c>
      <c r="E393" s="38">
        <f>[3]Calculations!E361</f>
        <v>5.9389100000000004E-3</v>
      </c>
      <c r="F393" s="38">
        <f>[3]Calculations!I361</f>
        <v>5.9389100000000004E-3</v>
      </c>
      <c r="G393" s="38">
        <f>[3]Calculations!M361</f>
        <v>100</v>
      </c>
      <c r="H393" s="38">
        <f>[3]Calculations!H361</f>
        <v>0</v>
      </c>
      <c r="I393" s="38">
        <f>[3]Calculations!L361</f>
        <v>0</v>
      </c>
      <c r="J393" s="38">
        <f>[3]Calculations!G361</f>
        <v>0</v>
      </c>
      <c r="K393" s="38">
        <f>[3]Calculations!K361</f>
        <v>0</v>
      </c>
      <c r="L393" s="38">
        <f>[3]Calculations!F361</f>
        <v>0</v>
      </c>
      <c r="M393" s="38">
        <f>[3]Calculations!J361</f>
        <v>0</v>
      </c>
      <c r="N393" s="38">
        <f>[3]Calculations!V361</f>
        <v>0</v>
      </c>
      <c r="O393" s="38">
        <f>[3]Calculations!W361</f>
        <v>0</v>
      </c>
      <c r="P393" s="38">
        <f>[3]Calculations!O361</f>
        <v>0</v>
      </c>
      <c r="Q393" s="38">
        <f>[3]Calculations!S361</f>
        <v>0</v>
      </c>
      <c r="R393" s="38">
        <f>[3]Calculations!Q361</f>
        <v>0</v>
      </c>
      <c r="S393" s="38">
        <f>[3]Calculations!T361</f>
        <v>0</v>
      </c>
      <c r="T393" s="38">
        <f>[3]Calculations!R361</f>
        <v>0</v>
      </c>
      <c r="U393" s="38">
        <f>[3]Calculations!U361</f>
        <v>0</v>
      </c>
      <c r="V393" s="38" t="str">
        <f>[3]Calculations!X361</f>
        <v>Not Modelled</v>
      </c>
      <c r="W393" s="38" t="str">
        <f>[3]Calculations!Y361</f>
        <v>N/A</v>
      </c>
      <c r="X393" s="38" t="s">
        <v>1056</v>
      </c>
      <c r="Y393" s="73" t="s">
        <v>106</v>
      </c>
      <c r="Z393" s="74" t="s">
        <v>1090</v>
      </c>
      <c r="AA393" s="74">
        <f>[3]Calculations!AA361</f>
        <v>0</v>
      </c>
      <c r="AB393" s="74">
        <f>[3]Calculations!AM361</f>
        <v>0</v>
      </c>
      <c r="AC393" s="74">
        <f>[3]Calculations!AB361</f>
        <v>0</v>
      </c>
      <c r="AD393" s="74">
        <f>[3]Calculations!AN361</f>
        <v>0</v>
      </c>
      <c r="AE393" s="74">
        <f>[3]Calculations!AC361</f>
        <v>0</v>
      </c>
      <c r="AF393" s="74">
        <f>[3]Calculations!AO361</f>
        <v>0</v>
      </c>
      <c r="AG393" s="74">
        <f>[3]Calculations!AD361</f>
        <v>0</v>
      </c>
      <c r="AH393" s="74">
        <f>[3]Calculations!AP361</f>
        <v>0</v>
      </c>
      <c r="AI393" s="74">
        <f>[3]Calculations!AE361</f>
        <v>0</v>
      </c>
      <c r="AJ393" s="74">
        <f>[3]Calculations!AQ361</f>
        <v>0</v>
      </c>
      <c r="AK393" s="74">
        <f>[3]Calculations!AF361</f>
        <v>0</v>
      </c>
      <c r="AL393" s="74">
        <f>[3]Calculations!AR361</f>
        <v>0</v>
      </c>
      <c r="AM393" s="74">
        <f>[3]Calculations!AG361</f>
        <v>0</v>
      </c>
      <c r="AN393" s="74">
        <f>[3]Calculations!AS361</f>
        <v>0</v>
      </c>
      <c r="AO393" s="74">
        <f>[3]Calculations!AH361</f>
        <v>0</v>
      </c>
      <c r="AP393" s="74">
        <f>[3]Calculations!AT361</f>
        <v>0</v>
      </c>
      <c r="AQ393" s="74">
        <f>[3]Calculations!AI361</f>
        <v>5.9389099994799997E-3</v>
      </c>
      <c r="AR393" s="74">
        <f>[3]Calculations!AU361</f>
        <v>99.999999991244167</v>
      </c>
      <c r="AS393" s="74">
        <f>[3]Calculations!AJ361</f>
        <v>0</v>
      </c>
      <c r="AT393" s="74">
        <f>[3]Calculations!AV361</f>
        <v>0</v>
      </c>
      <c r="AU393" s="74">
        <f>[3]Calculations!AK361</f>
        <v>0</v>
      </c>
      <c r="AV393" s="74">
        <f>[3]Calculations!AW361</f>
        <v>0</v>
      </c>
      <c r="AW393" s="90"/>
      <c r="AX393" s="90"/>
      <c r="AY393" s="91" t="str">
        <f>[3]Calculations!D361</f>
        <v>Land Supply 2018</v>
      </c>
    </row>
    <row r="394" spans="2:51" ht="25" x14ac:dyDescent="0.25">
      <c r="B394" s="32" t="str">
        <f>[3]Calculations!A362</f>
        <v>HLA3408</v>
      </c>
      <c r="C394" s="30" t="str">
        <f>[3]Calculations!B362</f>
        <v>Unknown</v>
      </c>
      <c r="D394" s="30" t="str">
        <f>[3]Calculations!C362</f>
        <v>Residential</v>
      </c>
      <c r="E394" s="38">
        <f>[3]Calculations!E362</f>
        <v>4.0383500000000003E-2</v>
      </c>
      <c r="F394" s="38">
        <f>[3]Calculations!I362</f>
        <v>4.0383500000000003E-2</v>
      </c>
      <c r="G394" s="38">
        <f>[3]Calculations!M362</f>
        <v>100</v>
      </c>
      <c r="H394" s="38">
        <f>[3]Calculations!H362</f>
        <v>0</v>
      </c>
      <c r="I394" s="38">
        <f>[3]Calculations!L362</f>
        <v>0</v>
      </c>
      <c r="J394" s="38">
        <f>[3]Calculations!G362</f>
        <v>0</v>
      </c>
      <c r="K394" s="38">
        <f>[3]Calculations!K362</f>
        <v>0</v>
      </c>
      <c r="L394" s="38">
        <f>[3]Calculations!F362</f>
        <v>0</v>
      </c>
      <c r="M394" s="38">
        <f>[3]Calculations!J362</f>
        <v>0</v>
      </c>
      <c r="N394" s="38">
        <f>[3]Calculations!V362</f>
        <v>3.4701133669000003E-2</v>
      </c>
      <c r="O394" s="38">
        <f>[3]Calculations!W362</f>
        <v>85.928989981056631</v>
      </c>
      <c r="P394" s="38">
        <f>[3]Calculations!O362</f>
        <v>0</v>
      </c>
      <c r="Q394" s="38">
        <f>[3]Calculations!S362</f>
        <v>0</v>
      </c>
      <c r="R394" s="38">
        <f>[3]Calculations!Q362</f>
        <v>0</v>
      </c>
      <c r="S394" s="38">
        <f>[3]Calculations!T362</f>
        <v>0</v>
      </c>
      <c r="T394" s="38">
        <f>[3]Calculations!R362</f>
        <v>0</v>
      </c>
      <c r="U394" s="38">
        <f>[3]Calculations!U362</f>
        <v>0</v>
      </c>
      <c r="V394" s="38" t="str">
        <f>[3]Calculations!X362</f>
        <v>Not Modelled</v>
      </c>
      <c r="W394" s="38" t="str">
        <f>[3]Calculations!Y362</f>
        <v>N/A</v>
      </c>
      <c r="X394" s="38" t="s">
        <v>1056</v>
      </c>
      <c r="Y394" s="73" t="s">
        <v>106</v>
      </c>
      <c r="Z394" s="74" t="s">
        <v>1090</v>
      </c>
      <c r="AA394" s="74">
        <f>[3]Calculations!AA362</f>
        <v>0</v>
      </c>
      <c r="AB394" s="74">
        <f>[3]Calculations!AM362</f>
        <v>0</v>
      </c>
      <c r="AC394" s="74">
        <f>[3]Calculations!AB362</f>
        <v>0</v>
      </c>
      <c r="AD394" s="74">
        <f>[3]Calculations!AN362</f>
        <v>0</v>
      </c>
      <c r="AE394" s="74">
        <f>[3]Calculations!AC362</f>
        <v>0</v>
      </c>
      <c r="AF394" s="74">
        <f>[3]Calculations!AO362</f>
        <v>0</v>
      </c>
      <c r="AG394" s="74">
        <f>[3]Calculations!AD362</f>
        <v>0</v>
      </c>
      <c r="AH394" s="74">
        <f>[3]Calculations!AP362</f>
        <v>0</v>
      </c>
      <c r="AI394" s="74">
        <f>[3]Calculations!AE362</f>
        <v>0</v>
      </c>
      <c r="AJ394" s="74">
        <f>[3]Calculations!AQ362</f>
        <v>0</v>
      </c>
      <c r="AK394" s="74">
        <f>[3]Calculations!AF362</f>
        <v>0</v>
      </c>
      <c r="AL394" s="74">
        <f>[3]Calculations!AR362</f>
        <v>0</v>
      </c>
      <c r="AM394" s="74">
        <f>[3]Calculations!AG362</f>
        <v>0</v>
      </c>
      <c r="AN394" s="74">
        <f>[3]Calculations!AS362</f>
        <v>0</v>
      </c>
      <c r="AO394" s="74">
        <f>[3]Calculations!AH362</f>
        <v>0</v>
      </c>
      <c r="AP394" s="74">
        <f>[3]Calculations!AT362</f>
        <v>0</v>
      </c>
      <c r="AQ394" s="74">
        <f>[3]Calculations!AI362</f>
        <v>0</v>
      </c>
      <c r="AR394" s="74">
        <f>[3]Calculations!AU362</f>
        <v>0</v>
      </c>
      <c r="AS394" s="74">
        <f>[3]Calculations!AJ362</f>
        <v>0</v>
      </c>
      <c r="AT394" s="74">
        <f>[3]Calculations!AV362</f>
        <v>0</v>
      </c>
      <c r="AU394" s="74">
        <f>[3]Calculations!AK362</f>
        <v>0</v>
      </c>
      <c r="AV394" s="74">
        <f>[3]Calculations!AW362</f>
        <v>0</v>
      </c>
      <c r="AW394" s="90"/>
      <c r="AX394" s="90"/>
      <c r="AY394" s="91" t="str">
        <f>[3]Calculations!D362</f>
        <v>Land Supply 2018</v>
      </c>
    </row>
    <row r="395" spans="2:51" ht="25" x14ac:dyDescent="0.25">
      <c r="B395" s="32" t="str">
        <f>[3]Calculations!A363</f>
        <v>HLA3411</v>
      </c>
      <c r="C395" s="30" t="str">
        <f>[3]Calculations!B363</f>
        <v>Unknown</v>
      </c>
      <c r="D395" s="30" t="str">
        <f>[3]Calculations!C363</f>
        <v>Residential</v>
      </c>
      <c r="E395" s="38">
        <f>[3]Calculations!E363</f>
        <v>1.0557199999999999E-2</v>
      </c>
      <c r="F395" s="38">
        <f>[3]Calculations!I363</f>
        <v>1.0557199999999999E-2</v>
      </c>
      <c r="G395" s="38">
        <f>[3]Calculations!M363</f>
        <v>100</v>
      </c>
      <c r="H395" s="38">
        <f>[3]Calculations!H363</f>
        <v>0</v>
      </c>
      <c r="I395" s="38">
        <f>[3]Calculations!L363</f>
        <v>0</v>
      </c>
      <c r="J395" s="38">
        <f>[3]Calculations!G363</f>
        <v>0</v>
      </c>
      <c r="K395" s="38">
        <f>[3]Calculations!K363</f>
        <v>0</v>
      </c>
      <c r="L395" s="38">
        <f>[3]Calculations!F363</f>
        <v>0</v>
      </c>
      <c r="M395" s="38">
        <f>[3]Calculations!J363</f>
        <v>0</v>
      </c>
      <c r="N395" s="38">
        <f>[3]Calculations!V363</f>
        <v>0</v>
      </c>
      <c r="O395" s="38">
        <f>[3]Calculations!W363</f>
        <v>0</v>
      </c>
      <c r="P395" s="38">
        <f>[3]Calculations!O363</f>
        <v>0</v>
      </c>
      <c r="Q395" s="38">
        <f>[3]Calculations!S363</f>
        <v>0</v>
      </c>
      <c r="R395" s="38">
        <f>[3]Calculations!Q363</f>
        <v>0</v>
      </c>
      <c r="S395" s="38">
        <f>[3]Calculations!T363</f>
        <v>0</v>
      </c>
      <c r="T395" s="38">
        <f>[3]Calculations!R363</f>
        <v>0</v>
      </c>
      <c r="U395" s="38">
        <f>[3]Calculations!U363</f>
        <v>0</v>
      </c>
      <c r="V395" s="38" t="str">
        <f>[3]Calculations!X363</f>
        <v>Not Modelled</v>
      </c>
      <c r="W395" s="38" t="str">
        <f>[3]Calculations!Y363</f>
        <v>N/A</v>
      </c>
      <c r="X395" s="38" t="s">
        <v>1056</v>
      </c>
      <c r="Y395" s="73" t="s">
        <v>106</v>
      </c>
      <c r="Z395" s="74" t="s">
        <v>1090</v>
      </c>
      <c r="AA395" s="74">
        <f>[3]Calculations!AA363</f>
        <v>0</v>
      </c>
      <c r="AB395" s="74">
        <f>[3]Calculations!AM363</f>
        <v>0</v>
      </c>
      <c r="AC395" s="74">
        <f>[3]Calculations!AB363</f>
        <v>0</v>
      </c>
      <c r="AD395" s="74">
        <f>[3]Calculations!AN363</f>
        <v>0</v>
      </c>
      <c r="AE395" s="74">
        <f>[3]Calculations!AC363</f>
        <v>0</v>
      </c>
      <c r="AF395" s="74">
        <f>[3]Calculations!AO363</f>
        <v>0</v>
      </c>
      <c r="AG395" s="74">
        <f>[3]Calculations!AD363</f>
        <v>0</v>
      </c>
      <c r="AH395" s="74">
        <f>[3]Calculations!AP363</f>
        <v>0</v>
      </c>
      <c r="AI395" s="74">
        <f>[3]Calculations!AE363</f>
        <v>0</v>
      </c>
      <c r="AJ395" s="74">
        <f>[3]Calculations!AQ363</f>
        <v>0</v>
      </c>
      <c r="AK395" s="74">
        <f>[3]Calculations!AF363</f>
        <v>0</v>
      </c>
      <c r="AL395" s="74">
        <f>[3]Calculations!AR363</f>
        <v>0</v>
      </c>
      <c r="AM395" s="74">
        <f>[3]Calculations!AG363</f>
        <v>0</v>
      </c>
      <c r="AN395" s="74">
        <f>[3]Calculations!AS363</f>
        <v>0</v>
      </c>
      <c r="AO395" s="74">
        <f>[3]Calculations!AH363</f>
        <v>0</v>
      </c>
      <c r="AP395" s="74">
        <f>[3]Calculations!AT363</f>
        <v>0</v>
      </c>
      <c r="AQ395" s="74">
        <f>[3]Calculations!AI363</f>
        <v>1.05571750004E-2</v>
      </c>
      <c r="AR395" s="74">
        <f>[3]Calculations!AU363</f>
        <v>99.99976319857538</v>
      </c>
      <c r="AS395" s="74">
        <f>[3]Calculations!AJ363</f>
        <v>0</v>
      </c>
      <c r="AT395" s="74">
        <f>[3]Calculations!AV363</f>
        <v>0</v>
      </c>
      <c r="AU395" s="74">
        <f>[3]Calculations!AK363</f>
        <v>0</v>
      </c>
      <c r="AV395" s="74">
        <f>[3]Calculations!AW363</f>
        <v>0</v>
      </c>
      <c r="AW395" s="90"/>
      <c r="AX395" s="90"/>
      <c r="AY395" s="91" t="str">
        <f>[3]Calculations!D363</f>
        <v>Land Supply 2018</v>
      </c>
    </row>
    <row r="396" spans="2:51" ht="25" x14ac:dyDescent="0.25">
      <c r="B396" s="32" t="str">
        <f>[3]Calculations!A364</f>
        <v>HLA3412</v>
      </c>
      <c r="C396" s="30" t="str">
        <f>[3]Calculations!B364</f>
        <v>Unknown</v>
      </c>
      <c r="D396" s="30" t="str">
        <f>[3]Calculations!C364</f>
        <v>Residential</v>
      </c>
      <c r="E396" s="38">
        <f>[3]Calculations!E364</f>
        <v>2.1835500000000001E-2</v>
      </c>
      <c r="F396" s="38">
        <f>[3]Calculations!I364</f>
        <v>2.1835500000000001E-2</v>
      </c>
      <c r="G396" s="38">
        <f>[3]Calculations!M364</f>
        <v>100</v>
      </c>
      <c r="H396" s="38">
        <f>[3]Calculations!H364</f>
        <v>0</v>
      </c>
      <c r="I396" s="38">
        <f>[3]Calculations!L364</f>
        <v>0</v>
      </c>
      <c r="J396" s="38">
        <f>[3]Calculations!G364</f>
        <v>0</v>
      </c>
      <c r="K396" s="38">
        <f>[3]Calculations!K364</f>
        <v>0</v>
      </c>
      <c r="L396" s="38">
        <f>[3]Calculations!F364</f>
        <v>0</v>
      </c>
      <c r="M396" s="38">
        <f>[3]Calculations!J364</f>
        <v>0</v>
      </c>
      <c r="N396" s="38">
        <f>[3]Calculations!V364</f>
        <v>0</v>
      </c>
      <c r="O396" s="38">
        <f>[3]Calculations!W364</f>
        <v>0</v>
      </c>
      <c r="P396" s="38">
        <f>[3]Calculations!O364</f>
        <v>0</v>
      </c>
      <c r="Q396" s="38">
        <f>[3]Calculations!S364</f>
        <v>0</v>
      </c>
      <c r="R396" s="38">
        <f>[3]Calculations!Q364</f>
        <v>0</v>
      </c>
      <c r="S396" s="38">
        <f>[3]Calculations!T364</f>
        <v>0</v>
      </c>
      <c r="T396" s="38">
        <f>[3]Calculations!R364</f>
        <v>0</v>
      </c>
      <c r="U396" s="38">
        <f>[3]Calculations!U364</f>
        <v>0</v>
      </c>
      <c r="V396" s="38" t="str">
        <f>[3]Calculations!X364</f>
        <v>Not Modelled</v>
      </c>
      <c r="W396" s="38" t="str">
        <f>[3]Calculations!Y364</f>
        <v>N/A</v>
      </c>
      <c r="X396" s="38" t="s">
        <v>1056</v>
      </c>
      <c r="Y396" s="73" t="s">
        <v>106</v>
      </c>
      <c r="Z396" s="74" t="s">
        <v>1090</v>
      </c>
      <c r="AA396" s="74">
        <f>[3]Calculations!AA364</f>
        <v>0</v>
      </c>
      <c r="AB396" s="74">
        <f>[3]Calculations!AM364</f>
        <v>0</v>
      </c>
      <c r="AC396" s="74">
        <f>[3]Calculations!AB364</f>
        <v>0</v>
      </c>
      <c r="AD396" s="74">
        <f>[3]Calculations!AN364</f>
        <v>0</v>
      </c>
      <c r="AE396" s="74">
        <f>[3]Calculations!AC364</f>
        <v>0</v>
      </c>
      <c r="AF396" s="74">
        <f>[3]Calculations!AO364</f>
        <v>0</v>
      </c>
      <c r="AG396" s="74">
        <f>[3]Calculations!AD364</f>
        <v>0</v>
      </c>
      <c r="AH396" s="74">
        <f>[3]Calculations!AP364</f>
        <v>0</v>
      </c>
      <c r="AI396" s="74">
        <f>[3]Calculations!AE364</f>
        <v>0</v>
      </c>
      <c r="AJ396" s="74">
        <f>[3]Calculations!AQ364</f>
        <v>0</v>
      </c>
      <c r="AK396" s="74">
        <f>[3]Calculations!AF364</f>
        <v>0</v>
      </c>
      <c r="AL396" s="74">
        <f>[3]Calculations!AR364</f>
        <v>0</v>
      </c>
      <c r="AM396" s="74">
        <f>[3]Calculations!AG364</f>
        <v>0</v>
      </c>
      <c r="AN396" s="74">
        <f>[3]Calculations!AS364</f>
        <v>0</v>
      </c>
      <c r="AO396" s="74">
        <f>[3]Calculations!AH364</f>
        <v>0</v>
      </c>
      <c r="AP396" s="74">
        <f>[3]Calculations!AT364</f>
        <v>0</v>
      </c>
      <c r="AQ396" s="74">
        <f>[3]Calculations!AI364</f>
        <v>2.1835534997999999E-2</v>
      </c>
      <c r="AR396" s="74">
        <f>[3]Calculations!AU364</f>
        <v>100.00016028027751</v>
      </c>
      <c r="AS396" s="74">
        <f>[3]Calculations!AJ364</f>
        <v>0</v>
      </c>
      <c r="AT396" s="74">
        <f>[3]Calculations!AV364</f>
        <v>0</v>
      </c>
      <c r="AU396" s="74">
        <f>[3]Calculations!AK364</f>
        <v>0</v>
      </c>
      <c r="AV396" s="74">
        <f>[3]Calculations!AW364</f>
        <v>0</v>
      </c>
      <c r="AW396" s="90"/>
      <c r="AX396" s="90"/>
      <c r="AY396" s="91" t="str">
        <f>[3]Calculations!D364</f>
        <v>Land Supply 2018</v>
      </c>
    </row>
    <row r="397" spans="2:51" ht="25" x14ac:dyDescent="0.25">
      <c r="B397" s="32" t="str">
        <f>[3]Calculations!A365</f>
        <v>HLA3413</v>
      </c>
      <c r="C397" s="30" t="str">
        <f>[3]Calculations!B365</f>
        <v>Unknown</v>
      </c>
      <c r="D397" s="30" t="str">
        <f>[3]Calculations!C365</f>
        <v>Residential</v>
      </c>
      <c r="E397" s="38">
        <f>[3]Calculations!E365</f>
        <v>2.4962000000000002E-2</v>
      </c>
      <c r="F397" s="38">
        <f>[3]Calculations!I365</f>
        <v>2.4962000000000002E-2</v>
      </c>
      <c r="G397" s="38">
        <f>[3]Calculations!M365</f>
        <v>100</v>
      </c>
      <c r="H397" s="38">
        <f>[3]Calculations!H365</f>
        <v>0</v>
      </c>
      <c r="I397" s="38">
        <f>[3]Calculations!L365</f>
        <v>0</v>
      </c>
      <c r="J397" s="38">
        <f>[3]Calculations!G365</f>
        <v>0</v>
      </c>
      <c r="K397" s="38">
        <f>[3]Calculations!K365</f>
        <v>0</v>
      </c>
      <c r="L397" s="38">
        <f>[3]Calculations!F365</f>
        <v>0</v>
      </c>
      <c r="M397" s="38">
        <f>[3]Calculations!J365</f>
        <v>0</v>
      </c>
      <c r="N397" s="38">
        <f>[3]Calculations!V365</f>
        <v>0</v>
      </c>
      <c r="O397" s="38">
        <f>[3]Calculations!W365</f>
        <v>0</v>
      </c>
      <c r="P397" s="38">
        <f>[3]Calculations!O365</f>
        <v>0</v>
      </c>
      <c r="Q397" s="38">
        <f>[3]Calculations!S365</f>
        <v>0</v>
      </c>
      <c r="R397" s="38">
        <f>[3]Calculations!Q365</f>
        <v>0</v>
      </c>
      <c r="S397" s="38">
        <f>[3]Calculations!T365</f>
        <v>0</v>
      </c>
      <c r="T397" s="38">
        <f>[3]Calculations!R365</f>
        <v>0</v>
      </c>
      <c r="U397" s="38">
        <f>[3]Calculations!U365</f>
        <v>0</v>
      </c>
      <c r="V397" s="38" t="str">
        <f>[3]Calculations!X365</f>
        <v>Not Modelled</v>
      </c>
      <c r="W397" s="38" t="str">
        <f>[3]Calculations!Y365</f>
        <v>N/A</v>
      </c>
      <c r="X397" s="38" t="s">
        <v>1056</v>
      </c>
      <c r="Y397" s="73" t="s">
        <v>106</v>
      </c>
      <c r="Z397" s="74" t="s">
        <v>1090</v>
      </c>
      <c r="AA397" s="74">
        <f>[3]Calculations!AA365</f>
        <v>0</v>
      </c>
      <c r="AB397" s="74">
        <f>[3]Calculations!AM365</f>
        <v>0</v>
      </c>
      <c r="AC397" s="74">
        <f>[3]Calculations!AB365</f>
        <v>0</v>
      </c>
      <c r="AD397" s="74">
        <f>[3]Calculations!AN365</f>
        <v>0</v>
      </c>
      <c r="AE397" s="74">
        <f>[3]Calculations!AC365</f>
        <v>0</v>
      </c>
      <c r="AF397" s="74">
        <f>[3]Calculations!AO365</f>
        <v>0</v>
      </c>
      <c r="AG397" s="74">
        <f>[3]Calculations!AD365</f>
        <v>0</v>
      </c>
      <c r="AH397" s="74">
        <f>[3]Calculations!AP365</f>
        <v>0</v>
      </c>
      <c r="AI397" s="74">
        <f>[3]Calculations!AE365</f>
        <v>0</v>
      </c>
      <c r="AJ397" s="74">
        <f>[3]Calculations!AQ365</f>
        <v>0</v>
      </c>
      <c r="AK397" s="74">
        <f>[3]Calculations!AF365</f>
        <v>0</v>
      </c>
      <c r="AL397" s="74">
        <f>[3]Calculations!AR365</f>
        <v>0</v>
      </c>
      <c r="AM397" s="74">
        <f>[3]Calculations!AG365</f>
        <v>0</v>
      </c>
      <c r="AN397" s="74">
        <f>[3]Calculations!AS365</f>
        <v>0</v>
      </c>
      <c r="AO397" s="74">
        <f>[3]Calculations!AH365</f>
        <v>0</v>
      </c>
      <c r="AP397" s="74">
        <f>[3]Calculations!AT365</f>
        <v>0</v>
      </c>
      <c r="AQ397" s="74">
        <f>[3]Calculations!AI365</f>
        <v>2.4961975001299999E-2</v>
      </c>
      <c r="AR397" s="74">
        <f>[3]Calculations!AU365</f>
        <v>99.999899852976512</v>
      </c>
      <c r="AS397" s="74">
        <f>[3]Calculations!AJ365</f>
        <v>0</v>
      </c>
      <c r="AT397" s="74">
        <f>[3]Calculations!AV365</f>
        <v>0</v>
      </c>
      <c r="AU397" s="74">
        <f>[3]Calculations!AK365</f>
        <v>0</v>
      </c>
      <c r="AV397" s="74">
        <f>[3]Calculations!AW365</f>
        <v>0</v>
      </c>
      <c r="AW397" s="90"/>
      <c r="AX397" s="90"/>
      <c r="AY397" s="91" t="str">
        <f>[3]Calculations!D365</f>
        <v>Land Supply 2018</v>
      </c>
    </row>
    <row r="398" spans="2:51" ht="25" x14ac:dyDescent="0.25">
      <c r="B398" s="32" t="str">
        <f>[3]Calculations!A366</f>
        <v>HLA3414</v>
      </c>
      <c r="C398" s="30" t="str">
        <f>[3]Calculations!B366</f>
        <v>Unknown</v>
      </c>
      <c r="D398" s="30" t="str">
        <f>[3]Calculations!C366</f>
        <v>Residential</v>
      </c>
      <c r="E398" s="38">
        <f>[3]Calculations!E366</f>
        <v>8.5688899999999998E-2</v>
      </c>
      <c r="F398" s="38">
        <f>[3]Calculations!I366</f>
        <v>8.5688899999999998E-2</v>
      </c>
      <c r="G398" s="38">
        <f>[3]Calculations!M366</f>
        <v>100</v>
      </c>
      <c r="H398" s="38">
        <f>[3]Calculations!H366</f>
        <v>0</v>
      </c>
      <c r="I398" s="38">
        <f>[3]Calculations!L366</f>
        <v>0</v>
      </c>
      <c r="J398" s="38">
        <f>[3]Calculations!G366</f>
        <v>0</v>
      </c>
      <c r="K398" s="38">
        <f>[3]Calculations!K366</f>
        <v>0</v>
      </c>
      <c r="L398" s="38">
        <f>[3]Calculations!F366</f>
        <v>0</v>
      </c>
      <c r="M398" s="38">
        <f>[3]Calculations!J366</f>
        <v>0</v>
      </c>
      <c r="N398" s="38">
        <f>[3]Calculations!V366</f>
        <v>0</v>
      </c>
      <c r="O398" s="38">
        <f>[3]Calculations!W366</f>
        <v>0</v>
      </c>
      <c r="P398" s="38">
        <f>[3]Calculations!O366</f>
        <v>0</v>
      </c>
      <c r="Q398" s="38">
        <f>[3]Calculations!S366</f>
        <v>0</v>
      </c>
      <c r="R398" s="38">
        <f>[3]Calculations!Q366</f>
        <v>0</v>
      </c>
      <c r="S398" s="38">
        <f>[3]Calculations!T366</f>
        <v>0</v>
      </c>
      <c r="T398" s="38">
        <f>[3]Calculations!R366</f>
        <v>0</v>
      </c>
      <c r="U398" s="38">
        <f>[3]Calculations!U366</f>
        <v>0</v>
      </c>
      <c r="V398" s="38" t="str">
        <f>[3]Calculations!X366</f>
        <v>Not Modelled</v>
      </c>
      <c r="W398" s="38" t="str">
        <f>[3]Calculations!Y366</f>
        <v>N/A</v>
      </c>
      <c r="X398" s="38" t="s">
        <v>1056</v>
      </c>
      <c r="Y398" s="73" t="s">
        <v>106</v>
      </c>
      <c r="Z398" s="74" t="s">
        <v>1090</v>
      </c>
      <c r="AA398" s="74">
        <f>[3]Calculations!AA366</f>
        <v>0</v>
      </c>
      <c r="AB398" s="74">
        <f>[3]Calculations!AM366</f>
        <v>0</v>
      </c>
      <c r="AC398" s="74">
        <f>[3]Calculations!AB366</f>
        <v>0</v>
      </c>
      <c r="AD398" s="74">
        <f>[3]Calculations!AN366</f>
        <v>0</v>
      </c>
      <c r="AE398" s="74">
        <f>[3]Calculations!AC366</f>
        <v>0</v>
      </c>
      <c r="AF398" s="74">
        <f>[3]Calculations!AO366</f>
        <v>0</v>
      </c>
      <c r="AG398" s="74">
        <f>[3]Calculations!AD366</f>
        <v>0</v>
      </c>
      <c r="AH398" s="74">
        <f>[3]Calculations!AP366</f>
        <v>0</v>
      </c>
      <c r="AI398" s="74">
        <f>[3]Calculations!AE366</f>
        <v>0</v>
      </c>
      <c r="AJ398" s="74">
        <f>[3]Calculations!AQ366</f>
        <v>0</v>
      </c>
      <c r="AK398" s="74">
        <f>[3]Calculations!AF366</f>
        <v>0</v>
      </c>
      <c r="AL398" s="74">
        <f>[3]Calculations!AR366</f>
        <v>0</v>
      </c>
      <c r="AM398" s="74">
        <f>[3]Calculations!AG366</f>
        <v>0</v>
      </c>
      <c r="AN398" s="74">
        <f>[3]Calculations!AS366</f>
        <v>0</v>
      </c>
      <c r="AO398" s="74">
        <f>[3]Calculations!AH366</f>
        <v>0</v>
      </c>
      <c r="AP398" s="74">
        <f>[3]Calculations!AT366</f>
        <v>0</v>
      </c>
      <c r="AQ398" s="74">
        <f>[3]Calculations!AI366</f>
        <v>0</v>
      </c>
      <c r="AR398" s="74">
        <f>[3]Calculations!AU366</f>
        <v>0</v>
      </c>
      <c r="AS398" s="74">
        <f>[3]Calculations!AJ366</f>
        <v>0</v>
      </c>
      <c r="AT398" s="74">
        <f>[3]Calculations!AV366</f>
        <v>0</v>
      </c>
      <c r="AU398" s="74">
        <f>[3]Calculations!AK366</f>
        <v>0</v>
      </c>
      <c r="AV398" s="74">
        <f>[3]Calculations!AW366</f>
        <v>0</v>
      </c>
      <c r="AW398" s="90"/>
      <c r="AX398" s="90"/>
      <c r="AY398" s="91" t="str">
        <f>[3]Calculations!D366</f>
        <v>Land Supply 2018</v>
      </c>
    </row>
    <row r="399" spans="2:51" ht="25" x14ac:dyDescent="0.25">
      <c r="B399" s="32" t="str">
        <f>[3]Calculations!A367</f>
        <v>HLA3415</v>
      </c>
      <c r="C399" s="30" t="str">
        <f>[3]Calculations!B367</f>
        <v>Unknown</v>
      </c>
      <c r="D399" s="30" t="str">
        <f>[3]Calculations!C367</f>
        <v>Residential</v>
      </c>
      <c r="E399" s="38">
        <f>[3]Calculations!E367</f>
        <v>2.2040799999999999E-2</v>
      </c>
      <c r="F399" s="38">
        <f>[3]Calculations!I367</f>
        <v>2.2040799999999999E-2</v>
      </c>
      <c r="G399" s="38">
        <f>[3]Calculations!M367</f>
        <v>100</v>
      </c>
      <c r="H399" s="38">
        <f>[3]Calculations!H367</f>
        <v>0</v>
      </c>
      <c r="I399" s="38">
        <f>[3]Calculations!L367</f>
        <v>0</v>
      </c>
      <c r="J399" s="38">
        <f>[3]Calculations!G367</f>
        <v>0</v>
      </c>
      <c r="K399" s="38">
        <f>[3]Calculations!K367</f>
        <v>0</v>
      </c>
      <c r="L399" s="38">
        <f>[3]Calculations!F367</f>
        <v>0</v>
      </c>
      <c r="M399" s="38">
        <f>[3]Calculations!J367</f>
        <v>0</v>
      </c>
      <c r="N399" s="38">
        <f>[3]Calculations!V367</f>
        <v>0</v>
      </c>
      <c r="O399" s="38">
        <f>[3]Calculations!W367</f>
        <v>0</v>
      </c>
      <c r="P399" s="38">
        <f>[3]Calculations!O367</f>
        <v>0</v>
      </c>
      <c r="Q399" s="38">
        <f>[3]Calculations!S367</f>
        <v>0</v>
      </c>
      <c r="R399" s="38">
        <f>[3]Calculations!Q367</f>
        <v>0</v>
      </c>
      <c r="S399" s="38">
        <f>[3]Calculations!T367</f>
        <v>0</v>
      </c>
      <c r="T399" s="38">
        <f>[3]Calculations!R367</f>
        <v>0</v>
      </c>
      <c r="U399" s="38">
        <f>[3]Calculations!U367</f>
        <v>0</v>
      </c>
      <c r="V399" s="38" t="str">
        <f>[3]Calculations!X367</f>
        <v>Not Modelled</v>
      </c>
      <c r="W399" s="38" t="str">
        <f>[3]Calculations!Y367</f>
        <v>N/A</v>
      </c>
      <c r="X399" s="38" t="s">
        <v>1056</v>
      </c>
      <c r="Y399" s="73" t="s">
        <v>106</v>
      </c>
      <c r="Z399" s="74" t="s">
        <v>1090</v>
      </c>
      <c r="AA399" s="74">
        <f>[3]Calculations!AA367</f>
        <v>0</v>
      </c>
      <c r="AB399" s="74">
        <f>[3]Calculations!AM367</f>
        <v>0</v>
      </c>
      <c r="AC399" s="74">
        <f>[3]Calculations!AB367</f>
        <v>0</v>
      </c>
      <c r="AD399" s="74">
        <f>[3]Calculations!AN367</f>
        <v>0</v>
      </c>
      <c r="AE399" s="74">
        <f>[3]Calculations!AC367</f>
        <v>0</v>
      </c>
      <c r="AF399" s="74">
        <f>[3]Calculations!AO367</f>
        <v>0</v>
      </c>
      <c r="AG399" s="74">
        <f>[3]Calculations!AD367</f>
        <v>0</v>
      </c>
      <c r="AH399" s="74">
        <f>[3]Calculations!AP367</f>
        <v>0</v>
      </c>
      <c r="AI399" s="74">
        <f>[3]Calculations!AE367</f>
        <v>0</v>
      </c>
      <c r="AJ399" s="74">
        <f>[3]Calculations!AQ367</f>
        <v>0</v>
      </c>
      <c r="AK399" s="74">
        <f>[3]Calculations!AF367</f>
        <v>0</v>
      </c>
      <c r="AL399" s="74">
        <f>[3]Calculations!AR367</f>
        <v>0</v>
      </c>
      <c r="AM399" s="74">
        <f>[3]Calculations!AG367</f>
        <v>0</v>
      </c>
      <c r="AN399" s="74">
        <f>[3]Calculations!AS367</f>
        <v>0</v>
      </c>
      <c r="AO399" s="74">
        <f>[3]Calculations!AH367</f>
        <v>0</v>
      </c>
      <c r="AP399" s="74">
        <f>[3]Calculations!AT367</f>
        <v>0</v>
      </c>
      <c r="AQ399" s="74">
        <f>[3]Calculations!AI367</f>
        <v>2.2040805000799999E-2</v>
      </c>
      <c r="AR399" s="74">
        <f>[3]Calculations!AU367</f>
        <v>100.00002268883162</v>
      </c>
      <c r="AS399" s="74">
        <f>[3]Calculations!AJ367</f>
        <v>0</v>
      </c>
      <c r="AT399" s="74">
        <f>[3]Calculations!AV367</f>
        <v>0</v>
      </c>
      <c r="AU399" s="74">
        <f>[3]Calculations!AK367</f>
        <v>0</v>
      </c>
      <c r="AV399" s="74">
        <f>[3]Calculations!AW367</f>
        <v>0</v>
      </c>
      <c r="AW399" s="90"/>
      <c r="AX399" s="90"/>
      <c r="AY399" s="91" t="str">
        <f>[3]Calculations!D367</f>
        <v>Land Supply 2018</v>
      </c>
    </row>
    <row r="400" spans="2:51" ht="25" x14ac:dyDescent="0.25">
      <c r="B400" s="32" t="str">
        <f>[3]Calculations!A368</f>
        <v>HLA3416</v>
      </c>
      <c r="C400" s="30" t="str">
        <f>[3]Calculations!B368</f>
        <v>Unknown</v>
      </c>
      <c r="D400" s="30" t="str">
        <f>[3]Calculations!C368</f>
        <v>Residential</v>
      </c>
      <c r="E400" s="38">
        <f>[3]Calculations!E368</f>
        <v>1.3308E-2</v>
      </c>
      <c r="F400" s="38">
        <f>[3]Calculations!I368</f>
        <v>1.3308E-2</v>
      </c>
      <c r="G400" s="38">
        <f>[3]Calculations!M368</f>
        <v>100</v>
      </c>
      <c r="H400" s="38">
        <f>[3]Calculations!H368</f>
        <v>0</v>
      </c>
      <c r="I400" s="38">
        <f>[3]Calculations!L368</f>
        <v>0</v>
      </c>
      <c r="J400" s="38">
        <f>[3]Calculations!G368</f>
        <v>0</v>
      </c>
      <c r="K400" s="38">
        <f>[3]Calculations!K368</f>
        <v>0</v>
      </c>
      <c r="L400" s="38">
        <f>[3]Calculations!F368</f>
        <v>0</v>
      </c>
      <c r="M400" s="38">
        <f>[3]Calculations!J368</f>
        <v>0</v>
      </c>
      <c r="N400" s="38">
        <f>[3]Calculations!V368</f>
        <v>0</v>
      </c>
      <c r="O400" s="38">
        <f>[3]Calculations!W368</f>
        <v>0</v>
      </c>
      <c r="P400" s="38">
        <f>[3]Calculations!O368</f>
        <v>0</v>
      </c>
      <c r="Q400" s="38">
        <f>[3]Calculations!S368</f>
        <v>0</v>
      </c>
      <c r="R400" s="38">
        <f>[3]Calculations!Q368</f>
        <v>0</v>
      </c>
      <c r="S400" s="38">
        <f>[3]Calculations!T368</f>
        <v>0</v>
      </c>
      <c r="T400" s="38">
        <f>[3]Calculations!R368</f>
        <v>0</v>
      </c>
      <c r="U400" s="38">
        <f>[3]Calculations!U368</f>
        <v>0</v>
      </c>
      <c r="V400" s="38" t="str">
        <f>[3]Calculations!X368</f>
        <v>Not Modelled</v>
      </c>
      <c r="W400" s="38" t="str">
        <f>[3]Calculations!Y368</f>
        <v>N/A</v>
      </c>
      <c r="X400" s="38" t="s">
        <v>1056</v>
      </c>
      <c r="Y400" s="73" t="s">
        <v>106</v>
      </c>
      <c r="Z400" s="74" t="s">
        <v>1090</v>
      </c>
      <c r="AA400" s="74">
        <f>[3]Calculations!AA368</f>
        <v>0</v>
      </c>
      <c r="AB400" s="74">
        <f>[3]Calculations!AM368</f>
        <v>0</v>
      </c>
      <c r="AC400" s="74">
        <f>[3]Calculations!AB368</f>
        <v>0</v>
      </c>
      <c r="AD400" s="74">
        <f>[3]Calculations!AN368</f>
        <v>0</v>
      </c>
      <c r="AE400" s="74">
        <f>[3]Calculations!AC368</f>
        <v>0</v>
      </c>
      <c r="AF400" s="74">
        <f>[3]Calculations!AO368</f>
        <v>0</v>
      </c>
      <c r="AG400" s="74">
        <f>[3]Calculations!AD368</f>
        <v>0</v>
      </c>
      <c r="AH400" s="74">
        <f>[3]Calculations!AP368</f>
        <v>0</v>
      </c>
      <c r="AI400" s="74">
        <f>[3]Calculations!AE368</f>
        <v>0</v>
      </c>
      <c r="AJ400" s="74">
        <f>[3]Calculations!AQ368</f>
        <v>0</v>
      </c>
      <c r="AK400" s="74">
        <f>[3]Calculations!AF368</f>
        <v>0</v>
      </c>
      <c r="AL400" s="74">
        <f>[3]Calculations!AR368</f>
        <v>0</v>
      </c>
      <c r="AM400" s="74">
        <f>[3]Calculations!AG368</f>
        <v>0</v>
      </c>
      <c r="AN400" s="74">
        <f>[3]Calculations!AS368</f>
        <v>0</v>
      </c>
      <c r="AO400" s="74">
        <f>[3]Calculations!AH368</f>
        <v>0</v>
      </c>
      <c r="AP400" s="74">
        <f>[3]Calculations!AT368</f>
        <v>0</v>
      </c>
      <c r="AQ400" s="74">
        <f>[3]Calculations!AI368</f>
        <v>1.33080000004E-2</v>
      </c>
      <c r="AR400" s="74">
        <f>[3]Calculations!AU368</f>
        <v>100.00000000300571</v>
      </c>
      <c r="AS400" s="74">
        <f>[3]Calculations!AJ368</f>
        <v>0</v>
      </c>
      <c r="AT400" s="74">
        <f>[3]Calculations!AV368</f>
        <v>0</v>
      </c>
      <c r="AU400" s="74">
        <f>[3]Calculations!AK368</f>
        <v>0</v>
      </c>
      <c r="AV400" s="74">
        <f>[3]Calculations!AW368</f>
        <v>0</v>
      </c>
      <c r="AW400" s="90"/>
      <c r="AX400" s="90"/>
      <c r="AY400" s="91" t="str">
        <f>[3]Calculations!D368</f>
        <v>Land Supply 2018</v>
      </c>
    </row>
    <row r="401" spans="2:51" ht="25" x14ac:dyDescent="0.25">
      <c r="B401" s="32" t="str">
        <f>[3]Calculations!A369</f>
        <v>HLA3417</v>
      </c>
      <c r="C401" s="30" t="str">
        <f>[3]Calculations!B369</f>
        <v>Unknown</v>
      </c>
      <c r="D401" s="30" t="str">
        <f>[3]Calculations!C369</f>
        <v>Residential</v>
      </c>
      <c r="E401" s="38">
        <f>[3]Calculations!E369</f>
        <v>6.40849E-2</v>
      </c>
      <c r="F401" s="38">
        <f>[3]Calculations!I369</f>
        <v>6.40849E-2</v>
      </c>
      <c r="G401" s="38">
        <f>[3]Calculations!M369</f>
        <v>100</v>
      </c>
      <c r="H401" s="38">
        <f>[3]Calculations!H369</f>
        <v>0</v>
      </c>
      <c r="I401" s="38">
        <f>[3]Calculations!L369</f>
        <v>0</v>
      </c>
      <c r="J401" s="38">
        <f>[3]Calculations!G369</f>
        <v>0</v>
      </c>
      <c r="K401" s="38">
        <f>[3]Calculations!K369</f>
        <v>0</v>
      </c>
      <c r="L401" s="38">
        <f>[3]Calculations!F369</f>
        <v>0</v>
      </c>
      <c r="M401" s="38">
        <f>[3]Calculations!J369</f>
        <v>0</v>
      </c>
      <c r="N401" s="38">
        <f>[3]Calculations!V369</f>
        <v>0</v>
      </c>
      <c r="O401" s="38">
        <f>[3]Calculations!W369</f>
        <v>0</v>
      </c>
      <c r="P401" s="38">
        <f>[3]Calculations!O369</f>
        <v>0</v>
      </c>
      <c r="Q401" s="38">
        <f>[3]Calculations!S369</f>
        <v>0</v>
      </c>
      <c r="R401" s="38">
        <f>[3]Calculations!Q369</f>
        <v>0</v>
      </c>
      <c r="S401" s="38">
        <f>[3]Calculations!T369</f>
        <v>0</v>
      </c>
      <c r="T401" s="38">
        <f>[3]Calculations!R369</f>
        <v>0</v>
      </c>
      <c r="U401" s="38">
        <f>[3]Calculations!U369</f>
        <v>0</v>
      </c>
      <c r="V401" s="38" t="str">
        <f>[3]Calculations!X369</f>
        <v>Not Modelled</v>
      </c>
      <c r="W401" s="38" t="str">
        <f>[3]Calculations!Y369</f>
        <v>N/A</v>
      </c>
      <c r="X401" s="38" t="s">
        <v>1056</v>
      </c>
      <c r="Y401" s="73" t="s">
        <v>106</v>
      </c>
      <c r="Z401" s="74" t="s">
        <v>1090</v>
      </c>
      <c r="AA401" s="74">
        <f>[3]Calculations!AA369</f>
        <v>0</v>
      </c>
      <c r="AB401" s="74">
        <f>[3]Calculations!AM369</f>
        <v>0</v>
      </c>
      <c r="AC401" s="74">
        <f>[3]Calculations!AB369</f>
        <v>0</v>
      </c>
      <c r="AD401" s="74">
        <f>[3]Calculations!AN369</f>
        <v>0</v>
      </c>
      <c r="AE401" s="74">
        <f>[3]Calculations!AC369</f>
        <v>0</v>
      </c>
      <c r="AF401" s="74">
        <f>[3]Calculations!AO369</f>
        <v>0</v>
      </c>
      <c r="AG401" s="74">
        <f>[3]Calculations!AD369</f>
        <v>0</v>
      </c>
      <c r="AH401" s="74">
        <f>[3]Calculations!AP369</f>
        <v>0</v>
      </c>
      <c r="AI401" s="74">
        <f>[3]Calculations!AE369</f>
        <v>0</v>
      </c>
      <c r="AJ401" s="74">
        <f>[3]Calculations!AQ369</f>
        <v>0</v>
      </c>
      <c r="AK401" s="74">
        <f>[3]Calculations!AF369</f>
        <v>0</v>
      </c>
      <c r="AL401" s="74">
        <f>[3]Calculations!AR369</f>
        <v>0</v>
      </c>
      <c r="AM401" s="74">
        <f>[3]Calculations!AG369</f>
        <v>0</v>
      </c>
      <c r="AN401" s="74">
        <f>[3]Calculations!AS369</f>
        <v>0</v>
      </c>
      <c r="AO401" s="74">
        <f>[3]Calculations!AH369</f>
        <v>0</v>
      </c>
      <c r="AP401" s="74">
        <f>[3]Calculations!AT369</f>
        <v>0</v>
      </c>
      <c r="AQ401" s="74">
        <f>[3]Calculations!AI369</f>
        <v>6.4084855001199995E-2</v>
      </c>
      <c r="AR401" s="74">
        <f>[3]Calculations!AU369</f>
        <v>99.999929782522869</v>
      </c>
      <c r="AS401" s="74">
        <f>[3]Calculations!AJ369</f>
        <v>0</v>
      </c>
      <c r="AT401" s="74">
        <f>[3]Calculations!AV369</f>
        <v>0</v>
      </c>
      <c r="AU401" s="74">
        <f>[3]Calculations!AK369</f>
        <v>0</v>
      </c>
      <c r="AV401" s="74">
        <f>[3]Calculations!AW369</f>
        <v>0</v>
      </c>
      <c r="AW401" s="90"/>
      <c r="AX401" s="90"/>
      <c r="AY401" s="91" t="str">
        <f>[3]Calculations!D369</f>
        <v>Land Supply 2018</v>
      </c>
    </row>
    <row r="402" spans="2:51" x14ac:dyDescent="0.25">
      <c r="B402" s="32" t="str">
        <f>[3]Calculations!A370</f>
        <v>HLA3418</v>
      </c>
      <c r="C402" s="30" t="str">
        <f>[3]Calculations!B370</f>
        <v>Unknown</v>
      </c>
      <c r="D402" s="30" t="str">
        <f>[3]Calculations!C370</f>
        <v>Residential</v>
      </c>
      <c r="E402" s="38">
        <f>[3]Calculations!E370</f>
        <v>8.6146199999999999E-3</v>
      </c>
      <c r="F402" s="38">
        <f>[3]Calculations!I370</f>
        <v>8.6146199999999999E-3</v>
      </c>
      <c r="G402" s="38">
        <f>[3]Calculations!M370</f>
        <v>100</v>
      </c>
      <c r="H402" s="38">
        <f>[3]Calculations!H370</f>
        <v>0</v>
      </c>
      <c r="I402" s="38">
        <f>[3]Calculations!L370</f>
        <v>0</v>
      </c>
      <c r="J402" s="38">
        <f>[3]Calculations!G370</f>
        <v>0</v>
      </c>
      <c r="K402" s="38">
        <f>[3]Calculations!K370</f>
        <v>0</v>
      </c>
      <c r="L402" s="38">
        <f>[3]Calculations!F370</f>
        <v>0</v>
      </c>
      <c r="M402" s="38">
        <f>[3]Calculations!J370</f>
        <v>0</v>
      </c>
      <c r="N402" s="38">
        <f>[3]Calculations!V370</f>
        <v>8.6146249998400003E-3</v>
      </c>
      <c r="O402" s="38">
        <f>[3]Calculations!W370</f>
        <v>100.00005803900811</v>
      </c>
      <c r="P402" s="38">
        <f>[3]Calculations!O370</f>
        <v>8.6146237865890995E-3</v>
      </c>
      <c r="Q402" s="38">
        <f>[3]Calculations!S370</f>
        <v>100.00004395538167</v>
      </c>
      <c r="R402" s="38">
        <f>[3]Calculations!Q370</f>
        <v>7.5077707529100005E-5</v>
      </c>
      <c r="S402" s="38">
        <f>[3]Calculations!T370</f>
        <v>0.87151502363540123</v>
      </c>
      <c r="T402" s="38">
        <f>[3]Calculations!R370</f>
        <v>0</v>
      </c>
      <c r="U402" s="38">
        <f>[3]Calculations!U370</f>
        <v>0</v>
      </c>
      <c r="V402" s="38" t="str">
        <f>[3]Calculations!X370</f>
        <v>Not Modelled</v>
      </c>
      <c r="W402" s="38" t="str">
        <f>[3]Calculations!Y370</f>
        <v>N/A</v>
      </c>
      <c r="X402" s="38" t="s">
        <v>1056</v>
      </c>
      <c r="Y402" s="73" t="s">
        <v>105</v>
      </c>
      <c r="Z402" s="74" t="s">
        <v>1066</v>
      </c>
      <c r="AA402" s="74">
        <f>[3]Calculations!AA370</f>
        <v>0</v>
      </c>
      <c r="AB402" s="74">
        <f>[3]Calculations!AM370</f>
        <v>0</v>
      </c>
      <c r="AC402" s="74">
        <f>[3]Calculations!AB370</f>
        <v>0</v>
      </c>
      <c r="AD402" s="74">
        <f>[3]Calculations!AN370</f>
        <v>0</v>
      </c>
      <c r="AE402" s="74">
        <f>[3]Calculations!AC370</f>
        <v>0</v>
      </c>
      <c r="AF402" s="74">
        <f>[3]Calculations!AO370</f>
        <v>0</v>
      </c>
      <c r="AG402" s="74">
        <f>[3]Calculations!AD370</f>
        <v>0</v>
      </c>
      <c r="AH402" s="74">
        <f>[3]Calculations!AP370</f>
        <v>0</v>
      </c>
      <c r="AI402" s="74">
        <f>[3]Calculations!AE370</f>
        <v>0</v>
      </c>
      <c r="AJ402" s="74">
        <f>[3]Calculations!AQ370</f>
        <v>0</v>
      </c>
      <c r="AK402" s="74">
        <f>[3]Calculations!AF370</f>
        <v>0</v>
      </c>
      <c r="AL402" s="74">
        <f>[3]Calculations!AR370</f>
        <v>0</v>
      </c>
      <c r="AM402" s="74">
        <f>[3]Calculations!AG370</f>
        <v>0</v>
      </c>
      <c r="AN402" s="74">
        <f>[3]Calculations!AS370</f>
        <v>0</v>
      </c>
      <c r="AO402" s="74">
        <f>[3]Calculations!AH370</f>
        <v>0</v>
      </c>
      <c r="AP402" s="74">
        <f>[3]Calculations!AT370</f>
        <v>0</v>
      </c>
      <c r="AQ402" s="74">
        <f>[3]Calculations!AI370</f>
        <v>0</v>
      </c>
      <c r="AR402" s="74">
        <f>[3]Calculations!AU370</f>
        <v>0</v>
      </c>
      <c r="AS402" s="74">
        <f>[3]Calculations!AJ370</f>
        <v>0</v>
      </c>
      <c r="AT402" s="74">
        <f>[3]Calculations!AV370</f>
        <v>0</v>
      </c>
      <c r="AU402" s="74">
        <f>[3]Calculations!AK370</f>
        <v>0</v>
      </c>
      <c r="AV402" s="74">
        <f>[3]Calculations!AW370</f>
        <v>0</v>
      </c>
      <c r="AW402" s="90"/>
      <c r="AX402" s="90"/>
      <c r="AY402" s="91" t="str">
        <f>[3]Calculations!D370</f>
        <v>Land Supply 2018</v>
      </c>
    </row>
    <row r="403" spans="2:51" x14ac:dyDescent="0.25">
      <c r="B403" s="32" t="str">
        <f>[3]Calculations!A371</f>
        <v>HLA3421</v>
      </c>
      <c r="C403" s="30" t="str">
        <f>[3]Calculations!B371</f>
        <v>Unknown</v>
      </c>
      <c r="D403" s="30" t="str">
        <f>[3]Calculations!C371</f>
        <v>Residential</v>
      </c>
      <c r="E403" s="38">
        <f>[3]Calculations!E371</f>
        <v>7.8527800000000002E-3</v>
      </c>
      <c r="F403" s="38">
        <f>[3]Calculations!I371</f>
        <v>7.8527800000000002E-3</v>
      </c>
      <c r="G403" s="38">
        <f>[3]Calculations!M371</f>
        <v>100</v>
      </c>
      <c r="H403" s="38">
        <f>[3]Calculations!H371</f>
        <v>0</v>
      </c>
      <c r="I403" s="38">
        <f>[3]Calculations!L371</f>
        <v>0</v>
      </c>
      <c r="J403" s="38">
        <f>[3]Calculations!G371</f>
        <v>0</v>
      </c>
      <c r="K403" s="38">
        <f>[3]Calculations!K371</f>
        <v>0</v>
      </c>
      <c r="L403" s="38">
        <f>[3]Calculations!F371</f>
        <v>0</v>
      </c>
      <c r="M403" s="38">
        <f>[3]Calculations!J371</f>
        <v>0</v>
      </c>
      <c r="N403" s="38">
        <f>[3]Calculations!V371</f>
        <v>0</v>
      </c>
      <c r="O403" s="38">
        <f>[3]Calculations!W371</f>
        <v>0</v>
      </c>
      <c r="P403" s="38">
        <f>[3]Calculations!O371</f>
        <v>2.7573000127799999E-6</v>
      </c>
      <c r="Q403" s="38">
        <f>[3]Calculations!S371</f>
        <v>3.5112406215123813E-2</v>
      </c>
      <c r="R403" s="38">
        <f>[3]Calculations!Q371</f>
        <v>0</v>
      </c>
      <c r="S403" s="38">
        <f>[3]Calculations!T371</f>
        <v>0</v>
      </c>
      <c r="T403" s="38">
        <f>[3]Calculations!R371</f>
        <v>0</v>
      </c>
      <c r="U403" s="38">
        <f>[3]Calculations!U371</f>
        <v>0</v>
      </c>
      <c r="V403" s="38" t="str">
        <f>[3]Calculations!X371</f>
        <v>Not Modelled</v>
      </c>
      <c r="W403" s="38" t="str">
        <f>[3]Calculations!Y371</f>
        <v>N/A</v>
      </c>
      <c r="X403" s="38" t="s">
        <v>1056</v>
      </c>
      <c r="Y403" s="73" t="s">
        <v>105</v>
      </c>
      <c r="Z403" s="74" t="s">
        <v>1066</v>
      </c>
      <c r="AA403" s="74">
        <f>[3]Calculations!AA371</f>
        <v>0</v>
      </c>
      <c r="AB403" s="74">
        <f>[3]Calculations!AM371</f>
        <v>0</v>
      </c>
      <c r="AC403" s="74">
        <f>[3]Calculations!AB371</f>
        <v>0</v>
      </c>
      <c r="AD403" s="74">
        <f>[3]Calculations!AN371</f>
        <v>0</v>
      </c>
      <c r="AE403" s="74">
        <f>[3]Calculations!AC371</f>
        <v>0</v>
      </c>
      <c r="AF403" s="74">
        <f>[3]Calculations!AO371</f>
        <v>0</v>
      </c>
      <c r="AG403" s="74">
        <f>[3]Calculations!AD371</f>
        <v>0</v>
      </c>
      <c r="AH403" s="74">
        <f>[3]Calculations!AP371</f>
        <v>0</v>
      </c>
      <c r="AI403" s="74">
        <f>[3]Calculations!AE371</f>
        <v>0</v>
      </c>
      <c r="AJ403" s="74">
        <f>[3]Calculations!AQ371</f>
        <v>0</v>
      </c>
      <c r="AK403" s="74">
        <f>[3]Calculations!AF371</f>
        <v>0</v>
      </c>
      <c r="AL403" s="74">
        <f>[3]Calculations!AR371</f>
        <v>0</v>
      </c>
      <c r="AM403" s="74">
        <f>[3]Calculations!AG371</f>
        <v>0</v>
      </c>
      <c r="AN403" s="74">
        <f>[3]Calculations!AS371</f>
        <v>0</v>
      </c>
      <c r="AO403" s="74">
        <f>[3]Calculations!AH371</f>
        <v>0</v>
      </c>
      <c r="AP403" s="74">
        <f>[3]Calculations!AT371</f>
        <v>0</v>
      </c>
      <c r="AQ403" s="74">
        <f>[3]Calculations!AI371</f>
        <v>7.8527800001600007E-3</v>
      </c>
      <c r="AR403" s="74">
        <f>[3]Calculations!AU371</f>
        <v>100.00000000203751</v>
      </c>
      <c r="AS403" s="74">
        <f>[3]Calculations!AJ371</f>
        <v>0</v>
      </c>
      <c r="AT403" s="74">
        <f>[3]Calculations!AV371</f>
        <v>0</v>
      </c>
      <c r="AU403" s="74">
        <f>[3]Calculations!AK371</f>
        <v>0</v>
      </c>
      <c r="AV403" s="74">
        <f>[3]Calculations!AW371</f>
        <v>0</v>
      </c>
      <c r="AW403" s="90"/>
      <c r="AX403" s="90"/>
      <c r="AY403" s="91" t="str">
        <f>[3]Calculations!D371</f>
        <v>Land Supply 2018</v>
      </c>
    </row>
    <row r="404" spans="2:51" ht="25" x14ac:dyDescent="0.25">
      <c r="B404" s="32" t="str">
        <f>[3]Calculations!A372</f>
        <v>HLA3422</v>
      </c>
      <c r="C404" s="30" t="str">
        <f>[3]Calculations!B372</f>
        <v>Unknown</v>
      </c>
      <c r="D404" s="30" t="str">
        <f>[3]Calculations!C372</f>
        <v>Residential</v>
      </c>
      <c r="E404" s="38">
        <f>[3]Calculations!E372</f>
        <v>1.18429E-2</v>
      </c>
      <c r="F404" s="38">
        <f>[3]Calculations!I372</f>
        <v>1.18429E-2</v>
      </c>
      <c r="G404" s="38">
        <f>[3]Calculations!M372</f>
        <v>100</v>
      </c>
      <c r="H404" s="38">
        <f>[3]Calculations!H372</f>
        <v>0</v>
      </c>
      <c r="I404" s="38">
        <f>[3]Calculations!L372</f>
        <v>0</v>
      </c>
      <c r="J404" s="38">
        <f>[3]Calculations!G372</f>
        <v>0</v>
      </c>
      <c r="K404" s="38">
        <f>[3]Calculations!K372</f>
        <v>0</v>
      </c>
      <c r="L404" s="38">
        <f>[3]Calculations!F372</f>
        <v>0</v>
      </c>
      <c r="M404" s="38">
        <f>[3]Calculations!J372</f>
        <v>0</v>
      </c>
      <c r="N404" s="38">
        <f>[3]Calculations!V372</f>
        <v>0</v>
      </c>
      <c r="O404" s="38">
        <f>[3]Calculations!W372</f>
        <v>0</v>
      </c>
      <c r="P404" s="38">
        <f>[3]Calculations!O372</f>
        <v>0</v>
      </c>
      <c r="Q404" s="38">
        <f>[3]Calculations!S372</f>
        <v>0</v>
      </c>
      <c r="R404" s="38">
        <f>[3]Calculations!Q372</f>
        <v>0</v>
      </c>
      <c r="S404" s="38">
        <f>[3]Calculations!T372</f>
        <v>0</v>
      </c>
      <c r="T404" s="38">
        <f>[3]Calculations!R372</f>
        <v>0</v>
      </c>
      <c r="U404" s="38">
        <f>[3]Calculations!U372</f>
        <v>0</v>
      </c>
      <c r="V404" s="38" t="str">
        <f>[3]Calculations!X372</f>
        <v>Not Modelled</v>
      </c>
      <c r="W404" s="38" t="str">
        <f>[3]Calculations!Y372</f>
        <v>N/A</v>
      </c>
      <c r="X404" s="38" t="s">
        <v>1056</v>
      </c>
      <c r="Y404" s="73" t="s">
        <v>106</v>
      </c>
      <c r="Z404" s="74" t="s">
        <v>1090</v>
      </c>
      <c r="AA404" s="74">
        <f>[3]Calculations!AA372</f>
        <v>0</v>
      </c>
      <c r="AB404" s="74">
        <f>[3]Calculations!AM372</f>
        <v>0</v>
      </c>
      <c r="AC404" s="74">
        <f>[3]Calculations!AB372</f>
        <v>0</v>
      </c>
      <c r="AD404" s="74">
        <f>[3]Calculations!AN372</f>
        <v>0</v>
      </c>
      <c r="AE404" s="74">
        <f>[3]Calculations!AC372</f>
        <v>0</v>
      </c>
      <c r="AF404" s="74">
        <f>[3]Calculations!AO372</f>
        <v>0</v>
      </c>
      <c r="AG404" s="74">
        <f>[3]Calculations!AD372</f>
        <v>0</v>
      </c>
      <c r="AH404" s="74">
        <f>[3]Calculations!AP372</f>
        <v>0</v>
      </c>
      <c r="AI404" s="74">
        <f>[3]Calculations!AE372</f>
        <v>0</v>
      </c>
      <c r="AJ404" s="74">
        <f>[3]Calculations!AQ372</f>
        <v>0</v>
      </c>
      <c r="AK404" s="74">
        <f>[3]Calculations!AF372</f>
        <v>0</v>
      </c>
      <c r="AL404" s="74">
        <f>[3]Calculations!AR372</f>
        <v>0</v>
      </c>
      <c r="AM404" s="74">
        <f>[3]Calculations!AG372</f>
        <v>0</v>
      </c>
      <c r="AN404" s="74">
        <f>[3]Calculations!AS372</f>
        <v>0</v>
      </c>
      <c r="AO404" s="74">
        <f>[3]Calculations!AH372</f>
        <v>0</v>
      </c>
      <c r="AP404" s="74">
        <f>[3]Calculations!AT372</f>
        <v>0</v>
      </c>
      <c r="AQ404" s="74">
        <f>[3]Calculations!AI372</f>
        <v>1.1842940001E-2</v>
      </c>
      <c r="AR404" s="74">
        <f>[3]Calculations!AU372</f>
        <v>100.00033776355453</v>
      </c>
      <c r="AS404" s="74">
        <f>[3]Calculations!AJ372</f>
        <v>0</v>
      </c>
      <c r="AT404" s="74">
        <f>[3]Calculations!AV372</f>
        <v>0</v>
      </c>
      <c r="AU404" s="74">
        <f>[3]Calculations!AK372</f>
        <v>0</v>
      </c>
      <c r="AV404" s="74">
        <f>[3]Calculations!AW372</f>
        <v>0</v>
      </c>
      <c r="AW404" s="90"/>
      <c r="AX404" s="90"/>
      <c r="AY404" s="91" t="str">
        <f>[3]Calculations!D372</f>
        <v>Land Supply 2018</v>
      </c>
    </row>
    <row r="405" spans="2:51" ht="25" x14ac:dyDescent="0.25">
      <c r="B405" s="32" t="str">
        <f>[3]Calculations!A373</f>
        <v>HLA3423</v>
      </c>
      <c r="C405" s="30" t="str">
        <f>[3]Calculations!B373</f>
        <v>Unknown</v>
      </c>
      <c r="D405" s="30" t="str">
        <f>[3]Calculations!C373</f>
        <v>Residential</v>
      </c>
      <c r="E405" s="38">
        <f>[3]Calculations!E373</f>
        <v>1.4055099999999999E-2</v>
      </c>
      <c r="F405" s="38">
        <f>[3]Calculations!I373</f>
        <v>1.4055099999999999E-2</v>
      </c>
      <c r="G405" s="38">
        <f>[3]Calculations!M373</f>
        <v>100</v>
      </c>
      <c r="H405" s="38">
        <f>[3]Calculations!H373</f>
        <v>0</v>
      </c>
      <c r="I405" s="38">
        <f>[3]Calculations!L373</f>
        <v>0</v>
      </c>
      <c r="J405" s="38">
        <f>[3]Calculations!G373</f>
        <v>0</v>
      </c>
      <c r="K405" s="38">
        <f>[3]Calculations!K373</f>
        <v>0</v>
      </c>
      <c r="L405" s="38">
        <f>[3]Calculations!F373</f>
        <v>0</v>
      </c>
      <c r="M405" s="38">
        <f>[3]Calculations!J373</f>
        <v>0</v>
      </c>
      <c r="N405" s="38">
        <f>[3]Calculations!V373</f>
        <v>0</v>
      </c>
      <c r="O405" s="38">
        <f>[3]Calculations!W373</f>
        <v>0</v>
      </c>
      <c r="P405" s="38">
        <f>[3]Calculations!O373</f>
        <v>0</v>
      </c>
      <c r="Q405" s="38">
        <f>[3]Calculations!S373</f>
        <v>0</v>
      </c>
      <c r="R405" s="38">
        <f>[3]Calculations!Q373</f>
        <v>0</v>
      </c>
      <c r="S405" s="38">
        <f>[3]Calculations!T373</f>
        <v>0</v>
      </c>
      <c r="T405" s="38">
        <f>[3]Calculations!R373</f>
        <v>0</v>
      </c>
      <c r="U405" s="38">
        <f>[3]Calculations!U373</f>
        <v>0</v>
      </c>
      <c r="V405" s="38" t="str">
        <f>[3]Calculations!X373</f>
        <v>Not Modelled</v>
      </c>
      <c r="W405" s="38" t="str">
        <f>[3]Calculations!Y373</f>
        <v>N/A</v>
      </c>
      <c r="X405" s="38" t="s">
        <v>1056</v>
      </c>
      <c r="Y405" s="73" t="s">
        <v>106</v>
      </c>
      <c r="Z405" s="74" t="s">
        <v>1090</v>
      </c>
      <c r="AA405" s="74">
        <f>[3]Calculations!AA373</f>
        <v>0</v>
      </c>
      <c r="AB405" s="74">
        <f>[3]Calculations!AM373</f>
        <v>0</v>
      </c>
      <c r="AC405" s="74">
        <f>[3]Calculations!AB373</f>
        <v>0</v>
      </c>
      <c r="AD405" s="74">
        <f>[3]Calculations!AN373</f>
        <v>0</v>
      </c>
      <c r="AE405" s="74">
        <f>[3]Calculations!AC373</f>
        <v>0</v>
      </c>
      <c r="AF405" s="74">
        <f>[3]Calculations!AO373</f>
        <v>0</v>
      </c>
      <c r="AG405" s="74">
        <f>[3]Calculations!AD373</f>
        <v>0</v>
      </c>
      <c r="AH405" s="74">
        <f>[3]Calculations!AP373</f>
        <v>0</v>
      </c>
      <c r="AI405" s="74">
        <f>[3]Calculations!AE373</f>
        <v>0</v>
      </c>
      <c r="AJ405" s="74">
        <f>[3]Calculations!AQ373</f>
        <v>0</v>
      </c>
      <c r="AK405" s="74">
        <f>[3]Calculations!AF373</f>
        <v>0</v>
      </c>
      <c r="AL405" s="74">
        <f>[3]Calculations!AR373</f>
        <v>0</v>
      </c>
      <c r="AM405" s="74">
        <f>[3]Calculations!AG373</f>
        <v>0</v>
      </c>
      <c r="AN405" s="74">
        <f>[3]Calculations!AS373</f>
        <v>0</v>
      </c>
      <c r="AO405" s="74">
        <f>[3]Calculations!AH373</f>
        <v>0</v>
      </c>
      <c r="AP405" s="74">
        <f>[3]Calculations!AT373</f>
        <v>0</v>
      </c>
      <c r="AQ405" s="74">
        <f>[3]Calculations!AI373</f>
        <v>1.4055124999500001E-2</v>
      </c>
      <c r="AR405" s="74">
        <f>[3]Calculations!AU373</f>
        <v>100.00017786782023</v>
      </c>
      <c r="AS405" s="74">
        <f>[3]Calculations!AJ373</f>
        <v>0</v>
      </c>
      <c r="AT405" s="74">
        <f>[3]Calculations!AV373</f>
        <v>0</v>
      </c>
      <c r="AU405" s="74">
        <f>[3]Calculations!AK373</f>
        <v>0</v>
      </c>
      <c r="AV405" s="74">
        <f>[3]Calculations!AW373</f>
        <v>0</v>
      </c>
      <c r="AW405" s="90"/>
      <c r="AX405" s="90"/>
      <c r="AY405" s="91" t="str">
        <f>[3]Calculations!D373</f>
        <v>Land Supply 2018</v>
      </c>
    </row>
    <row r="406" spans="2:51" x14ac:dyDescent="0.25">
      <c r="B406" s="32" t="str">
        <f>[3]Calculations!A374</f>
        <v>HLA3424</v>
      </c>
      <c r="C406" s="30" t="str">
        <f>[3]Calculations!B374</f>
        <v>Unknown</v>
      </c>
      <c r="D406" s="30" t="str">
        <f>[3]Calculations!C374</f>
        <v>Residential</v>
      </c>
      <c r="E406" s="38">
        <f>[3]Calculations!E374</f>
        <v>2.5179699999999999E-2</v>
      </c>
      <c r="F406" s="38">
        <f>[3]Calculations!I374</f>
        <v>2.5179699999999999E-2</v>
      </c>
      <c r="G406" s="38">
        <f>[3]Calculations!M374</f>
        <v>100</v>
      </c>
      <c r="H406" s="38">
        <f>[3]Calculations!H374</f>
        <v>0</v>
      </c>
      <c r="I406" s="38">
        <f>[3]Calculations!L374</f>
        <v>0</v>
      </c>
      <c r="J406" s="38">
        <f>[3]Calculations!G374</f>
        <v>0</v>
      </c>
      <c r="K406" s="38">
        <f>[3]Calculations!K374</f>
        <v>0</v>
      </c>
      <c r="L406" s="38">
        <f>[3]Calculations!F374</f>
        <v>0</v>
      </c>
      <c r="M406" s="38">
        <f>[3]Calculations!J374</f>
        <v>0</v>
      </c>
      <c r="N406" s="38">
        <f>[3]Calculations!V374</f>
        <v>0</v>
      </c>
      <c r="O406" s="38">
        <f>[3]Calculations!W374</f>
        <v>0</v>
      </c>
      <c r="P406" s="38">
        <f>[3]Calculations!O374</f>
        <v>5.0068170365999995E-4</v>
      </c>
      <c r="Q406" s="38">
        <f>[3]Calculations!S374</f>
        <v>1.9884339513973555</v>
      </c>
      <c r="R406" s="38">
        <f>[3]Calculations!Q374</f>
        <v>0</v>
      </c>
      <c r="S406" s="38">
        <f>[3]Calculations!T374</f>
        <v>0</v>
      </c>
      <c r="T406" s="38">
        <f>[3]Calculations!R374</f>
        <v>0</v>
      </c>
      <c r="U406" s="38">
        <f>[3]Calculations!U374</f>
        <v>0</v>
      </c>
      <c r="V406" s="38" t="str">
        <f>[3]Calculations!X374</f>
        <v>Not Modelled</v>
      </c>
      <c r="W406" s="38" t="str">
        <f>[3]Calculations!Y374</f>
        <v>N/A</v>
      </c>
      <c r="X406" s="38" t="s">
        <v>1056</v>
      </c>
      <c r="Y406" s="73" t="s">
        <v>105</v>
      </c>
      <c r="Z406" s="74" t="s">
        <v>1066</v>
      </c>
      <c r="AA406" s="74">
        <f>[3]Calculations!AA374</f>
        <v>0</v>
      </c>
      <c r="AB406" s="74">
        <f>[3]Calculations!AM374</f>
        <v>0</v>
      </c>
      <c r="AC406" s="74">
        <f>[3]Calculations!AB374</f>
        <v>0</v>
      </c>
      <c r="AD406" s="74">
        <f>[3]Calculations!AN374</f>
        <v>0</v>
      </c>
      <c r="AE406" s="74">
        <f>[3]Calculations!AC374</f>
        <v>0</v>
      </c>
      <c r="AF406" s="74">
        <f>[3]Calculations!AO374</f>
        <v>0</v>
      </c>
      <c r="AG406" s="74">
        <f>[3]Calculations!AD374</f>
        <v>0</v>
      </c>
      <c r="AH406" s="74">
        <f>[3]Calculations!AP374</f>
        <v>0</v>
      </c>
      <c r="AI406" s="74">
        <f>[3]Calculations!AE374</f>
        <v>0</v>
      </c>
      <c r="AJ406" s="74">
        <f>[3]Calculations!AQ374</f>
        <v>0</v>
      </c>
      <c r="AK406" s="74">
        <f>[3]Calculations!AF374</f>
        <v>0</v>
      </c>
      <c r="AL406" s="74">
        <f>[3]Calculations!AR374</f>
        <v>0</v>
      </c>
      <c r="AM406" s="74">
        <f>[3]Calculations!AG374</f>
        <v>0</v>
      </c>
      <c r="AN406" s="74">
        <f>[3]Calculations!AS374</f>
        <v>0</v>
      </c>
      <c r="AO406" s="74">
        <f>[3]Calculations!AH374</f>
        <v>0</v>
      </c>
      <c r="AP406" s="74">
        <f>[3]Calculations!AT374</f>
        <v>0</v>
      </c>
      <c r="AQ406" s="74">
        <f>[3]Calculations!AI374</f>
        <v>2.5179734998200001E-2</v>
      </c>
      <c r="AR406" s="74">
        <f>[3]Calculations!AU374</f>
        <v>100.00013899371321</v>
      </c>
      <c r="AS406" s="74">
        <f>[3]Calculations!AJ374</f>
        <v>0</v>
      </c>
      <c r="AT406" s="74">
        <f>[3]Calculations!AV374</f>
        <v>0</v>
      </c>
      <c r="AU406" s="74">
        <f>[3]Calculations!AK374</f>
        <v>0</v>
      </c>
      <c r="AV406" s="74">
        <f>[3]Calculations!AW374</f>
        <v>0</v>
      </c>
      <c r="AW406" s="90"/>
      <c r="AX406" s="90"/>
      <c r="AY406" s="91" t="str">
        <f>[3]Calculations!D374</f>
        <v>Land Supply 2018</v>
      </c>
    </row>
    <row r="407" spans="2:51" x14ac:dyDescent="0.25">
      <c r="B407" s="32" t="str">
        <f>[3]Calculations!A375</f>
        <v>HLA3425</v>
      </c>
      <c r="C407" s="30" t="str">
        <f>[3]Calculations!B375</f>
        <v>Unknown</v>
      </c>
      <c r="D407" s="30" t="str">
        <f>[3]Calculations!C375</f>
        <v>Residential</v>
      </c>
      <c r="E407" s="38">
        <f>[3]Calculations!E375</f>
        <v>1.0166700000000001E-2</v>
      </c>
      <c r="F407" s="38">
        <f>[3]Calculations!I375</f>
        <v>1.0166700000000001E-2</v>
      </c>
      <c r="G407" s="38">
        <f>[3]Calculations!M375</f>
        <v>100</v>
      </c>
      <c r="H407" s="38">
        <f>[3]Calculations!H375</f>
        <v>0</v>
      </c>
      <c r="I407" s="38">
        <f>[3]Calculations!L375</f>
        <v>0</v>
      </c>
      <c r="J407" s="38">
        <f>[3]Calculations!G375</f>
        <v>0</v>
      </c>
      <c r="K407" s="38">
        <f>[3]Calculations!K375</f>
        <v>0</v>
      </c>
      <c r="L407" s="38">
        <f>[3]Calculations!F375</f>
        <v>0</v>
      </c>
      <c r="M407" s="38">
        <f>[3]Calculations!J375</f>
        <v>0</v>
      </c>
      <c r="N407" s="38">
        <f>[3]Calculations!V375</f>
        <v>0</v>
      </c>
      <c r="O407" s="38">
        <f>[3]Calculations!W375</f>
        <v>0</v>
      </c>
      <c r="P407" s="38">
        <f>[3]Calculations!O375</f>
        <v>1.41602625029E-3</v>
      </c>
      <c r="Q407" s="38">
        <f>[3]Calculations!S375</f>
        <v>13.928081386192176</v>
      </c>
      <c r="R407" s="38">
        <f>[3]Calculations!Q375</f>
        <v>0</v>
      </c>
      <c r="S407" s="38">
        <f>[3]Calculations!T375</f>
        <v>0</v>
      </c>
      <c r="T407" s="38">
        <f>[3]Calculations!R375</f>
        <v>0</v>
      </c>
      <c r="U407" s="38">
        <f>[3]Calculations!U375</f>
        <v>0</v>
      </c>
      <c r="V407" s="38" t="str">
        <f>[3]Calculations!X375</f>
        <v>Not Modelled</v>
      </c>
      <c r="W407" s="38" t="str">
        <f>[3]Calculations!Y375</f>
        <v>N/A</v>
      </c>
      <c r="X407" s="38" t="s">
        <v>1056</v>
      </c>
      <c r="Y407" s="73" t="s">
        <v>105</v>
      </c>
      <c r="Z407" s="74" t="s">
        <v>1066</v>
      </c>
      <c r="AA407" s="74">
        <f>[3]Calculations!AA375</f>
        <v>0</v>
      </c>
      <c r="AB407" s="74">
        <f>[3]Calculations!AM375</f>
        <v>0</v>
      </c>
      <c r="AC407" s="74">
        <f>[3]Calculations!AB375</f>
        <v>0</v>
      </c>
      <c r="AD407" s="74">
        <f>[3]Calculations!AN375</f>
        <v>0</v>
      </c>
      <c r="AE407" s="74">
        <f>[3]Calculations!AC375</f>
        <v>0</v>
      </c>
      <c r="AF407" s="74">
        <f>[3]Calculations!AO375</f>
        <v>0</v>
      </c>
      <c r="AG407" s="74">
        <f>[3]Calculations!AD375</f>
        <v>0</v>
      </c>
      <c r="AH407" s="74">
        <f>[3]Calculations!AP375</f>
        <v>0</v>
      </c>
      <c r="AI407" s="74">
        <f>[3]Calculations!AE375</f>
        <v>0</v>
      </c>
      <c r="AJ407" s="74">
        <f>[3]Calculations!AQ375</f>
        <v>0</v>
      </c>
      <c r="AK407" s="74">
        <f>[3]Calculations!AF375</f>
        <v>0</v>
      </c>
      <c r="AL407" s="74">
        <f>[3]Calculations!AR375</f>
        <v>0</v>
      </c>
      <c r="AM407" s="74">
        <f>[3]Calculations!AG375</f>
        <v>0</v>
      </c>
      <c r="AN407" s="74">
        <f>[3]Calculations!AS375</f>
        <v>0</v>
      </c>
      <c r="AO407" s="74">
        <f>[3]Calculations!AH375</f>
        <v>0</v>
      </c>
      <c r="AP407" s="74">
        <f>[3]Calculations!AT375</f>
        <v>0</v>
      </c>
      <c r="AQ407" s="74">
        <f>[3]Calculations!AI375</f>
        <v>1.0166690001500001E-2</v>
      </c>
      <c r="AR407" s="74">
        <f>[3]Calculations!AU375</f>
        <v>99.99990165442081</v>
      </c>
      <c r="AS407" s="74">
        <f>[3]Calculations!AJ375</f>
        <v>0</v>
      </c>
      <c r="AT407" s="74">
        <f>[3]Calculations!AV375</f>
        <v>0</v>
      </c>
      <c r="AU407" s="74">
        <f>[3]Calculations!AK375</f>
        <v>0</v>
      </c>
      <c r="AV407" s="74">
        <f>[3]Calculations!AW375</f>
        <v>0</v>
      </c>
      <c r="AW407" s="90"/>
      <c r="AX407" s="90"/>
      <c r="AY407" s="91" t="str">
        <f>[3]Calculations!D375</f>
        <v>Land Supply 2018</v>
      </c>
    </row>
    <row r="408" spans="2:51" ht="25" x14ac:dyDescent="0.25">
      <c r="B408" s="32" t="str">
        <f>[3]Calculations!A376</f>
        <v>HLA3426</v>
      </c>
      <c r="C408" s="30" t="str">
        <f>[3]Calculations!B376</f>
        <v>Unknown</v>
      </c>
      <c r="D408" s="30" t="str">
        <f>[3]Calculations!C376</f>
        <v>Residential</v>
      </c>
      <c r="E408" s="38">
        <f>[3]Calculations!E376</f>
        <v>1.4763200000000001E-2</v>
      </c>
      <c r="F408" s="38">
        <f>[3]Calculations!I376</f>
        <v>1.4763200000000001E-2</v>
      </c>
      <c r="G408" s="38">
        <f>[3]Calculations!M376</f>
        <v>100</v>
      </c>
      <c r="H408" s="38">
        <f>[3]Calculations!H376</f>
        <v>0</v>
      </c>
      <c r="I408" s="38">
        <f>[3]Calculations!L376</f>
        <v>0</v>
      </c>
      <c r="J408" s="38">
        <f>[3]Calculations!G376</f>
        <v>0</v>
      </c>
      <c r="K408" s="38">
        <f>[3]Calculations!K376</f>
        <v>0</v>
      </c>
      <c r="L408" s="38">
        <f>[3]Calculations!F376</f>
        <v>0</v>
      </c>
      <c r="M408" s="38">
        <f>[3]Calculations!J376</f>
        <v>0</v>
      </c>
      <c r="N408" s="38">
        <f>[3]Calculations!V376</f>
        <v>0</v>
      </c>
      <c r="O408" s="38">
        <f>[3]Calculations!W376</f>
        <v>0</v>
      </c>
      <c r="P408" s="38">
        <f>[3]Calculations!O376</f>
        <v>0</v>
      </c>
      <c r="Q408" s="38">
        <f>[3]Calculations!S376</f>
        <v>0</v>
      </c>
      <c r="R408" s="38">
        <f>[3]Calculations!Q376</f>
        <v>0</v>
      </c>
      <c r="S408" s="38">
        <f>[3]Calculations!T376</f>
        <v>0</v>
      </c>
      <c r="T408" s="38">
        <f>[3]Calculations!R376</f>
        <v>0</v>
      </c>
      <c r="U408" s="38">
        <f>[3]Calculations!U376</f>
        <v>0</v>
      </c>
      <c r="V408" s="38" t="str">
        <f>[3]Calculations!X376</f>
        <v>Not Modelled</v>
      </c>
      <c r="W408" s="38" t="str">
        <f>[3]Calculations!Y376</f>
        <v>N/A</v>
      </c>
      <c r="X408" s="38" t="s">
        <v>1056</v>
      </c>
      <c r="Y408" s="73" t="s">
        <v>106</v>
      </c>
      <c r="Z408" s="74" t="s">
        <v>1090</v>
      </c>
      <c r="AA408" s="74">
        <f>[3]Calculations!AA376</f>
        <v>0</v>
      </c>
      <c r="AB408" s="74">
        <f>[3]Calculations!AM376</f>
        <v>0</v>
      </c>
      <c r="AC408" s="74">
        <f>[3]Calculations!AB376</f>
        <v>0</v>
      </c>
      <c r="AD408" s="74">
        <f>[3]Calculations!AN376</f>
        <v>0</v>
      </c>
      <c r="AE408" s="74">
        <f>[3]Calculations!AC376</f>
        <v>0</v>
      </c>
      <c r="AF408" s="74">
        <f>[3]Calculations!AO376</f>
        <v>0</v>
      </c>
      <c r="AG408" s="74">
        <f>[3]Calculations!AD376</f>
        <v>0</v>
      </c>
      <c r="AH408" s="74">
        <f>[3]Calculations!AP376</f>
        <v>0</v>
      </c>
      <c r="AI408" s="74">
        <f>[3]Calculations!AE376</f>
        <v>0</v>
      </c>
      <c r="AJ408" s="74">
        <f>[3]Calculations!AQ376</f>
        <v>0</v>
      </c>
      <c r="AK408" s="74">
        <f>[3]Calculations!AF376</f>
        <v>0</v>
      </c>
      <c r="AL408" s="74">
        <f>[3]Calculations!AR376</f>
        <v>0</v>
      </c>
      <c r="AM408" s="74">
        <f>[3]Calculations!AG376</f>
        <v>0</v>
      </c>
      <c r="AN408" s="74">
        <f>[3]Calculations!AS376</f>
        <v>0</v>
      </c>
      <c r="AO408" s="74">
        <f>[3]Calculations!AH376</f>
        <v>0</v>
      </c>
      <c r="AP408" s="74">
        <f>[3]Calculations!AT376</f>
        <v>0</v>
      </c>
      <c r="AQ408" s="74">
        <f>[3]Calculations!AI376</f>
        <v>1.47631599992E-2</v>
      </c>
      <c r="AR408" s="74">
        <f>[3]Calculations!AU376</f>
        <v>99.999729050612331</v>
      </c>
      <c r="AS408" s="74">
        <f>[3]Calculations!AJ376</f>
        <v>0</v>
      </c>
      <c r="AT408" s="74">
        <f>[3]Calculations!AV376</f>
        <v>0</v>
      </c>
      <c r="AU408" s="74">
        <f>[3]Calculations!AK376</f>
        <v>0</v>
      </c>
      <c r="AV408" s="74">
        <f>[3]Calculations!AW376</f>
        <v>0</v>
      </c>
      <c r="AW408" s="90"/>
      <c r="AX408" s="90"/>
      <c r="AY408" s="91" t="str">
        <f>[3]Calculations!D376</f>
        <v>Land Supply 2018</v>
      </c>
    </row>
    <row r="409" spans="2:51" ht="25" x14ac:dyDescent="0.25">
      <c r="B409" s="32" t="str">
        <f>[3]Calculations!A377</f>
        <v>HLA3428</v>
      </c>
      <c r="C409" s="30" t="str">
        <f>[3]Calculations!B377</f>
        <v>Unknown</v>
      </c>
      <c r="D409" s="30" t="str">
        <f>[3]Calculations!C377</f>
        <v>Residential</v>
      </c>
      <c r="E409" s="38">
        <f>[3]Calculations!E377</f>
        <v>7.52989E-3</v>
      </c>
      <c r="F409" s="38">
        <f>[3]Calculations!I377</f>
        <v>7.52989E-3</v>
      </c>
      <c r="G409" s="38">
        <f>[3]Calculations!M377</f>
        <v>100</v>
      </c>
      <c r="H409" s="38">
        <f>[3]Calculations!H377</f>
        <v>0</v>
      </c>
      <c r="I409" s="38">
        <f>[3]Calculations!L377</f>
        <v>0</v>
      </c>
      <c r="J409" s="38">
        <f>[3]Calculations!G377</f>
        <v>0</v>
      </c>
      <c r="K409" s="38">
        <f>[3]Calculations!K377</f>
        <v>0</v>
      </c>
      <c r="L409" s="38">
        <f>[3]Calculations!F377</f>
        <v>0</v>
      </c>
      <c r="M409" s="38">
        <f>[3]Calculations!J377</f>
        <v>0</v>
      </c>
      <c r="N409" s="38">
        <f>[3]Calculations!V377</f>
        <v>0</v>
      </c>
      <c r="O409" s="38">
        <f>[3]Calculations!W377</f>
        <v>0</v>
      </c>
      <c r="P409" s="38">
        <f>[3]Calculations!O377</f>
        <v>0</v>
      </c>
      <c r="Q409" s="38">
        <f>[3]Calculations!S377</f>
        <v>0</v>
      </c>
      <c r="R409" s="38">
        <f>[3]Calculations!Q377</f>
        <v>0</v>
      </c>
      <c r="S409" s="38">
        <f>[3]Calculations!T377</f>
        <v>0</v>
      </c>
      <c r="T409" s="38">
        <f>[3]Calculations!R377</f>
        <v>0</v>
      </c>
      <c r="U409" s="38">
        <f>[3]Calculations!U377</f>
        <v>0</v>
      </c>
      <c r="V409" s="38" t="str">
        <f>[3]Calculations!X377</f>
        <v>Not Modelled</v>
      </c>
      <c r="W409" s="38" t="str">
        <f>[3]Calculations!Y377</f>
        <v>N/A</v>
      </c>
      <c r="X409" s="38" t="s">
        <v>1056</v>
      </c>
      <c r="Y409" s="73" t="s">
        <v>106</v>
      </c>
      <c r="Z409" s="74" t="s">
        <v>1090</v>
      </c>
      <c r="AA409" s="74">
        <f>[3]Calculations!AA377</f>
        <v>0</v>
      </c>
      <c r="AB409" s="74">
        <f>[3]Calculations!AM377</f>
        <v>0</v>
      </c>
      <c r="AC409" s="74">
        <f>[3]Calculations!AB377</f>
        <v>0</v>
      </c>
      <c r="AD409" s="74">
        <f>[3]Calculations!AN377</f>
        <v>0</v>
      </c>
      <c r="AE409" s="74">
        <f>[3]Calculations!AC377</f>
        <v>0</v>
      </c>
      <c r="AF409" s="74">
        <f>[3]Calculations!AO377</f>
        <v>0</v>
      </c>
      <c r="AG409" s="74">
        <f>[3]Calculations!AD377</f>
        <v>0</v>
      </c>
      <c r="AH409" s="74">
        <f>[3]Calculations!AP377</f>
        <v>0</v>
      </c>
      <c r="AI409" s="74">
        <f>[3]Calculations!AE377</f>
        <v>0</v>
      </c>
      <c r="AJ409" s="74">
        <f>[3]Calculations!AQ377</f>
        <v>0</v>
      </c>
      <c r="AK409" s="74">
        <f>[3]Calculations!AF377</f>
        <v>0</v>
      </c>
      <c r="AL409" s="74">
        <f>[3]Calculations!AR377</f>
        <v>0</v>
      </c>
      <c r="AM409" s="74">
        <f>[3]Calculations!AG377</f>
        <v>0</v>
      </c>
      <c r="AN409" s="74">
        <f>[3]Calculations!AS377</f>
        <v>0</v>
      </c>
      <c r="AO409" s="74">
        <f>[3]Calculations!AH377</f>
        <v>0</v>
      </c>
      <c r="AP409" s="74">
        <f>[3]Calculations!AT377</f>
        <v>0</v>
      </c>
      <c r="AQ409" s="74">
        <f>[3]Calculations!AI377</f>
        <v>0</v>
      </c>
      <c r="AR409" s="74">
        <f>[3]Calculations!AU377</f>
        <v>0</v>
      </c>
      <c r="AS409" s="74">
        <f>[3]Calculations!AJ377</f>
        <v>0</v>
      </c>
      <c r="AT409" s="74">
        <f>[3]Calculations!AV377</f>
        <v>0</v>
      </c>
      <c r="AU409" s="74">
        <f>[3]Calculations!AK377</f>
        <v>0</v>
      </c>
      <c r="AV409" s="74">
        <f>[3]Calculations!AW377</f>
        <v>0</v>
      </c>
      <c r="AW409" s="90"/>
      <c r="AX409" s="90"/>
      <c r="AY409" s="91" t="str">
        <f>[3]Calculations!D377</f>
        <v>Land Supply 2018</v>
      </c>
    </row>
    <row r="410" spans="2:51" ht="25" x14ac:dyDescent="0.25">
      <c r="B410" s="32" t="str">
        <f>[3]Calculations!A378</f>
        <v>HLA3429</v>
      </c>
      <c r="C410" s="30" t="str">
        <f>[3]Calculations!B378</f>
        <v>Unknown</v>
      </c>
      <c r="D410" s="30" t="str">
        <f>[3]Calculations!C378</f>
        <v>Residential</v>
      </c>
      <c r="E410" s="38">
        <f>[3]Calculations!E378</f>
        <v>5.6560399999999997E-2</v>
      </c>
      <c r="F410" s="38">
        <f>[3]Calculations!I378</f>
        <v>5.6560399999999997E-2</v>
      </c>
      <c r="G410" s="38">
        <f>[3]Calculations!M378</f>
        <v>100</v>
      </c>
      <c r="H410" s="38">
        <f>[3]Calculations!H378</f>
        <v>0</v>
      </c>
      <c r="I410" s="38">
        <f>[3]Calculations!L378</f>
        <v>0</v>
      </c>
      <c r="J410" s="38">
        <f>[3]Calculations!G378</f>
        <v>0</v>
      </c>
      <c r="K410" s="38">
        <f>[3]Calculations!K378</f>
        <v>0</v>
      </c>
      <c r="L410" s="38">
        <f>[3]Calculations!F378</f>
        <v>0</v>
      </c>
      <c r="M410" s="38">
        <f>[3]Calculations!J378</f>
        <v>0</v>
      </c>
      <c r="N410" s="38">
        <f>[3]Calculations!V378</f>
        <v>0</v>
      </c>
      <c r="O410" s="38">
        <f>[3]Calculations!W378</f>
        <v>0</v>
      </c>
      <c r="P410" s="38">
        <f>[3]Calculations!O378</f>
        <v>0</v>
      </c>
      <c r="Q410" s="38">
        <f>[3]Calculations!S378</f>
        <v>0</v>
      </c>
      <c r="R410" s="38">
        <f>[3]Calculations!Q378</f>
        <v>0</v>
      </c>
      <c r="S410" s="38">
        <f>[3]Calculations!T378</f>
        <v>0</v>
      </c>
      <c r="T410" s="38">
        <f>[3]Calculations!R378</f>
        <v>0</v>
      </c>
      <c r="U410" s="38">
        <f>[3]Calculations!U378</f>
        <v>0</v>
      </c>
      <c r="V410" s="38" t="str">
        <f>[3]Calculations!X378</f>
        <v>Not Modelled</v>
      </c>
      <c r="W410" s="38" t="str">
        <f>[3]Calculations!Y378</f>
        <v>N/A</v>
      </c>
      <c r="X410" s="38" t="s">
        <v>1056</v>
      </c>
      <c r="Y410" s="73" t="s">
        <v>106</v>
      </c>
      <c r="Z410" s="74" t="s">
        <v>1090</v>
      </c>
      <c r="AA410" s="74">
        <f>[3]Calculations!AA378</f>
        <v>0</v>
      </c>
      <c r="AB410" s="74">
        <f>[3]Calculations!AM378</f>
        <v>0</v>
      </c>
      <c r="AC410" s="74">
        <f>[3]Calculations!AB378</f>
        <v>0</v>
      </c>
      <c r="AD410" s="74">
        <f>[3]Calculations!AN378</f>
        <v>0</v>
      </c>
      <c r="AE410" s="74">
        <f>[3]Calculations!AC378</f>
        <v>0</v>
      </c>
      <c r="AF410" s="74">
        <f>[3]Calculations!AO378</f>
        <v>0</v>
      </c>
      <c r="AG410" s="74">
        <f>[3]Calculations!AD378</f>
        <v>0</v>
      </c>
      <c r="AH410" s="74">
        <f>[3]Calculations!AP378</f>
        <v>0</v>
      </c>
      <c r="AI410" s="74">
        <f>[3]Calculations!AE378</f>
        <v>0</v>
      </c>
      <c r="AJ410" s="74">
        <f>[3]Calculations!AQ378</f>
        <v>0</v>
      </c>
      <c r="AK410" s="74">
        <f>[3]Calculations!AF378</f>
        <v>0</v>
      </c>
      <c r="AL410" s="74">
        <f>[3]Calculations!AR378</f>
        <v>0</v>
      </c>
      <c r="AM410" s="74">
        <f>[3]Calculations!AG378</f>
        <v>0</v>
      </c>
      <c r="AN410" s="74">
        <f>[3]Calculations!AS378</f>
        <v>0</v>
      </c>
      <c r="AO410" s="74">
        <f>[3]Calculations!AH378</f>
        <v>0</v>
      </c>
      <c r="AP410" s="74">
        <f>[3]Calculations!AT378</f>
        <v>0</v>
      </c>
      <c r="AQ410" s="74">
        <f>[3]Calculations!AI378</f>
        <v>0</v>
      </c>
      <c r="AR410" s="74">
        <f>[3]Calculations!AU378</f>
        <v>0</v>
      </c>
      <c r="AS410" s="74">
        <f>[3]Calculations!AJ378</f>
        <v>0</v>
      </c>
      <c r="AT410" s="74">
        <f>[3]Calculations!AV378</f>
        <v>0</v>
      </c>
      <c r="AU410" s="74">
        <f>[3]Calculations!AK378</f>
        <v>0</v>
      </c>
      <c r="AV410" s="74">
        <f>[3]Calculations!AW378</f>
        <v>0</v>
      </c>
      <c r="AW410" s="90"/>
      <c r="AX410" s="90"/>
      <c r="AY410" s="91" t="str">
        <f>[3]Calculations!D378</f>
        <v>Land Supply 2018</v>
      </c>
    </row>
    <row r="411" spans="2:51" x14ac:dyDescent="0.25">
      <c r="B411" s="32" t="str">
        <f>[3]Calculations!A379</f>
        <v>HLA3430</v>
      </c>
      <c r="C411" s="30" t="str">
        <f>[3]Calculations!B379</f>
        <v>Unknown</v>
      </c>
      <c r="D411" s="30" t="str">
        <f>[3]Calculations!C379</f>
        <v>Residential</v>
      </c>
      <c r="E411" s="38">
        <f>[3]Calculations!E379</f>
        <v>2.6429500000000002E-2</v>
      </c>
      <c r="F411" s="38">
        <f>[3]Calculations!I379</f>
        <v>2.6429500000000002E-2</v>
      </c>
      <c r="G411" s="38">
        <f>[3]Calculations!M379</f>
        <v>100</v>
      </c>
      <c r="H411" s="38">
        <f>[3]Calculations!H379</f>
        <v>0</v>
      </c>
      <c r="I411" s="38">
        <f>[3]Calculations!L379</f>
        <v>0</v>
      </c>
      <c r="J411" s="38">
        <f>[3]Calculations!G379</f>
        <v>0</v>
      </c>
      <c r="K411" s="38">
        <f>[3]Calculations!K379</f>
        <v>0</v>
      </c>
      <c r="L411" s="38">
        <f>[3]Calculations!F379</f>
        <v>0</v>
      </c>
      <c r="M411" s="38">
        <f>[3]Calculations!J379</f>
        <v>0</v>
      </c>
      <c r="N411" s="38">
        <f>[3]Calculations!V379</f>
        <v>0</v>
      </c>
      <c r="O411" s="38">
        <f>[3]Calculations!W379</f>
        <v>0</v>
      </c>
      <c r="P411" s="38">
        <f>[3]Calculations!O379</f>
        <v>1.45669639998E-3</v>
      </c>
      <c r="Q411" s="38">
        <f>[3]Calculations!S379</f>
        <v>5.5116305642558503</v>
      </c>
      <c r="R411" s="38">
        <f>[3]Calculations!Q379</f>
        <v>0</v>
      </c>
      <c r="S411" s="38">
        <f>[3]Calculations!T379</f>
        <v>0</v>
      </c>
      <c r="T411" s="38">
        <f>[3]Calculations!R379</f>
        <v>0</v>
      </c>
      <c r="U411" s="38">
        <f>[3]Calculations!U379</f>
        <v>0</v>
      </c>
      <c r="V411" s="38" t="str">
        <f>[3]Calculations!X379</f>
        <v>Not Modelled</v>
      </c>
      <c r="W411" s="38" t="str">
        <f>[3]Calculations!Y379</f>
        <v>N/A</v>
      </c>
      <c r="X411" s="38" t="s">
        <v>1056</v>
      </c>
      <c r="Y411" s="73" t="s">
        <v>105</v>
      </c>
      <c r="Z411" s="74" t="s">
        <v>1066</v>
      </c>
      <c r="AA411" s="74">
        <f>[3]Calculations!AA379</f>
        <v>0</v>
      </c>
      <c r="AB411" s="74">
        <f>[3]Calculations!AM379</f>
        <v>0</v>
      </c>
      <c r="AC411" s="74">
        <f>[3]Calculations!AB379</f>
        <v>0</v>
      </c>
      <c r="AD411" s="74">
        <f>[3]Calculations!AN379</f>
        <v>0</v>
      </c>
      <c r="AE411" s="74">
        <f>[3]Calculations!AC379</f>
        <v>0</v>
      </c>
      <c r="AF411" s="74">
        <f>[3]Calculations!AO379</f>
        <v>0</v>
      </c>
      <c r="AG411" s="74">
        <f>[3]Calculations!AD379</f>
        <v>0</v>
      </c>
      <c r="AH411" s="74">
        <f>[3]Calculations!AP379</f>
        <v>0</v>
      </c>
      <c r="AI411" s="74">
        <f>[3]Calculations!AE379</f>
        <v>0</v>
      </c>
      <c r="AJ411" s="74">
        <f>[3]Calculations!AQ379</f>
        <v>0</v>
      </c>
      <c r="AK411" s="74">
        <f>[3]Calculations!AF379</f>
        <v>0</v>
      </c>
      <c r="AL411" s="74">
        <f>[3]Calculations!AR379</f>
        <v>0</v>
      </c>
      <c r="AM411" s="74">
        <f>[3]Calculations!AG379</f>
        <v>0</v>
      </c>
      <c r="AN411" s="74">
        <f>[3]Calculations!AS379</f>
        <v>0</v>
      </c>
      <c r="AO411" s="74">
        <f>[3]Calculations!AH379</f>
        <v>0</v>
      </c>
      <c r="AP411" s="74">
        <f>[3]Calculations!AT379</f>
        <v>0</v>
      </c>
      <c r="AQ411" s="74">
        <f>[3]Calculations!AI379</f>
        <v>2.6429519999799998E-2</v>
      </c>
      <c r="AR411" s="74">
        <f>[3]Calculations!AU379</f>
        <v>100.00007567226015</v>
      </c>
      <c r="AS411" s="74">
        <f>[3]Calculations!AJ379</f>
        <v>0</v>
      </c>
      <c r="AT411" s="74">
        <f>[3]Calculations!AV379</f>
        <v>0</v>
      </c>
      <c r="AU411" s="74">
        <f>[3]Calculations!AK379</f>
        <v>0</v>
      </c>
      <c r="AV411" s="74">
        <f>[3]Calculations!AW379</f>
        <v>0</v>
      </c>
      <c r="AW411" s="90"/>
      <c r="AX411" s="90"/>
      <c r="AY411" s="91" t="str">
        <f>[3]Calculations!D379</f>
        <v>Land Supply 2018</v>
      </c>
    </row>
    <row r="412" spans="2:51" ht="25" x14ac:dyDescent="0.25">
      <c r="B412" s="32" t="str">
        <f>[3]Calculations!A380</f>
        <v>HLA3431</v>
      </c>
      <c r="C412" s="30" t="str">
        <f>[3]Calculations!B380</f>
        <v>Unknown</v>
      </c>
      <c r="D412" s="30" t="str">
        <f>[3]Calculations!C380</f>
        <v>Residential</v>
      </c>
      <c r="E412" s="38">
        <f>[3]Calculations!E380</f>
        <v>1.1134399999999999E-2</v>
      </c>
      <c r="F412" s="38">
        <f>[3]Calculations!I380</f>
        <v>1.1134399999999999E-2</v>
      </c>
      <c r="G412" s="38">
        <f>[3]Calculations!M380</f>
        <v>100</v>
      </c>
      <c r="H412" s="38">
        <f>[3]Calculations!H380</f>
        <v>0</v>
      </c>
      <c r="I412" s="38">
        <f>[3]Calculations!L380</f>
        <v>0</v>
      </c>
      <c r="J412" s="38">
        <f>[3]Calculations!G380</f>
        <v>0</v>
      </c>
      <c r="K412" s="38">
        <f>[3]Calculations!K380</f>
        <v>0</v>
      </c>
      <c r="L412" s="38">
        <f>[3]Calculations!F380</f>
        <v>0</v>
      </c>
      <c r="M412" s="38">
        <f>[3]Calculations!J380</f>
        <v>0</v>
      </c>
      <c r="N412" s="38">
        <f>[3]Calculations!V380</f>
        <v>0</v>
      </c>
      <c r="O412" s="38">
        <f>[3]Calculations!W380</f>
        <v>0</v>
      </c>
      <c r="P412" s="38">
        <f>[3]Calculations!O380</f>
        <v>0</v>
      </c>
      <c r="Q412" s="38">
        <f>[3]Calculations!S380</f>
        <v>0</v>
      </c>
      <c r="R412" s="38">
        <f>[3]Calculations!Q380</f>
        <v>0</v>
      </c>
      <c r="S412" s="38">
        <f>[3]Calculations!T380</f>
        <v>0</v>
      </c>
      <c r="T412" s="38">
        <f>[3]Calculations!R380</f>
        <v>0</v>
      </c>
      <c r="U412" s="38">
        <f>[3]Calculations!U380</f>
        <v>0</v>
      </c>
      <c r="V412" s="38">
        <f>[3]Calculations!X380</f>
        <v>0</v>
      </c>
      <c r="W412" s="38">
        <f>[3]Calculations!Y380</f>
        <v>0</v>
      </c>
      <c r="X412" s="38" t="s">
        <v>1056</v>
      </c>
      <c r="Y412" s="73" t="s">
        <v>106</v>
      </c>
      <c r="Z412" s="74" t="s">
        <v>1090</v>
      </c>
      <c r="AA412" s="74">
        <f>[3]Calculations!AA380</f>
        <v>0</v>
      </c>
      <c r="AB412" s="74">
        <f>[3]Calculations!AM380</f>
        <v>0</v>
      </c>
      <c r="AC412" s="74">
        <f>[3]Calculations!AB380</f>
        <v>0</v>
      </c>
      <c r="AD412" s="74">
        <f>[3]Calculations!AN380</f>
        <v>0</v>
      </c>
      <c r="AE412" s="74">
        <f>[3]Calculations!AC380</f>
        <v>0</v>
      </c>
      <c r="AF412" s="74">
        <f>[3]Calculations!AO380</f>
        <v>0</v>
      </c>
      <c r="AG412" s="74">
        <f>[3]Calculations!AD380</f>
        <v>0</v>
      </c>
      <c r="AH412" s="74">
        <f>[3]Calculations!AP380</f>
        <v>0</v>
      </c>
      <c r="AI412" s="74">
        <f>[3]Calculations!AE380</f>
        <v>0</v>
      </c>
      <c r="AJ412" s="74">
        <f>[3]Calculations!AQ380</f>
        <v>0</v>
      </c>
      <c r="AK412" s="74">
        <f>[3]Calculations!AF380</f>
        <v>0</v>
      </c>
      <c r="AL412" s="74">
        <f>[3]Calculations!AR380</f>
        <v>0</v>
      </c>
      <c r="AM412" s="74">
        <f>[3]Calculations!AG380</f>
        <v>0</v>
      </c>
      <c r="AN412" s="74">
        <f>[3]Calculations!AS380</f>
        <v>0</v>
      </c>
      <c r="AO412" s="74">
        <f>[3]Calculations!AH380</f>
        <v>0</v>
      </c>
      <c r="AP412" s="74">
        <f>[3]Calculations!AT380</f>
        <v>0</v>
      </c>
      <c r="AQ412" s="74">
        <f>[3]Calculations!AI380</f>
        <v>1.1134384999600001E-2</v>
      </c>
      <c r="AR412" s="74">
        <f>[3]Calculations!AU380</f>
        <v>99.999865278775701</v>
      </c>
      <c r="AS412" s="74">
        <f>[3]Calculations!AJ380</f>
        <v>0</v>
      </c>
      <c r="AT412" s="74">
        <f>[3]Calculations!AV380</f>
        <v>0</v>
      </c>
      <c r="AU412" s="74">
        <f>[3]Calculations!AK380</f>
        <v>0</v>
      </c>
      <c r="AV412" s="74">
        <f>[3]Calculations!AW380</f>
        <v>0</v>
      </c>
      <c r="AW412" s="90"/>
      <c r="AX412" s="90"/>
      <c r="AY412" s="91" t="str">
        <f>[3]Calculations!D380</f>
        <v>Land Supply 2018</v>
      </c>
    </row>
    <row r="413" spans="2:51" ht="25" x14ac:dyDescent="0.25">
      <c r="B413" s="32" t="str">
        <f>[3]Calculations!A381</f>
        <v>HLA3432</v>
      </c>
      <c r="C413" s="30" t="str">
        <f>[3]Calculations!B381</f>
        <v>Unknown</v>
      </c>
      <c r="D413" s="30" t="str">
        <f>[3]Calculations!C381</f>
        <v>Residential</v>
      </c>
      <c r="E413" s="38">
        <f>[3]Calculations!E381</f>
        <v>1.34111E-2</v>
      </c>
      <c r="F413" s="38">
        <f>[3]Calculations!I381</f>
        <v>1.34111E-2</v>
      </c>
      <c r="G413" s="38">
        <f>[3]Calculations!M381</f>
        <v>100</v>
      </c>
      <c r="H413" s="38">
        <f>[3]Calculations!H381</f>
        <v>0</v>
      </c>
      <c r="I413" s="38">
        <f>[3]Calculations!L381</f>
        <v>0</v>
      </c>
      <c r="J413" s="38">
        <f>[3]Calculations!G381</f>
        <v>0</v>
      </c>
      <c r="K413" s="38">
        <f>[3]Calculations!K381</f>
        <v>0</v>
      </c>
      <c r="L413" s="38">
        <f>[3]Calculations!F381</f>
        <v>0</v>
      </c>
      <c r="M413" s="38">
        <f>[3]Calculations!J381</f>
        <v>0</v>
      </c>
      <c r="N413" s="38">
        <f>[3]Calculations!V381</f>
        <v>0</v>
      </c>
      <c r="O413" s="38">
        <f>[3]Calculations!W381</f>
        <v>0</v>
      </c>
      <c r="P413" s="38">
        <f>[3]Calculations!O381</f>
        <v>0</v>
      </c>
      <c r="Q413" s="38">
        <f>[3]Calculations!S381</f>
        <v>0</v>
      </c>
      <c r="R413" s="38">
        <f>[3]Calculations!Q381</f>
        <v>0</v>
      </c>
      <c r="S413" s="38">
        <f>[3]Calculations!T381</f>
        <v>0</v>
      </c>
      <c r="T413" s="38">
        <f>[3]Calculations!R381</f>
        <v>0</v>
      </c>
      <c r="U413" s="38">
        <f>[3]Calculations!U381</f>
        <v>0</v>
      </c>
      <c r="V413" s="38" t="str">
        <f>[3]Calculations!X381</f>
        <v>Not Modelled</v>
      </c>
      <c r="W413" s="38" t="str">
        <f>[3]Calculations!Y381</f>
        <v>N/A</v>
      </c>
      <c r="X413" s="38" t="s">
        <v>1056</v>
      </c>
      <c r="Y413" s="73" t="s">
        <v>106</v>
      </c>
      <c r="Z413" s="74" t="s">
        <v>1090</v>
      </c>
      <c r="AA413" s="74">
        <f>[3]Calculations!AA381</f>
        <v>0</v>
      </c>
      <c r="AB413" s="74">
        <f>[3]Calculations!AM381</f>
        <v>0</v>
      </c>
      <c r="AC413" s="74">
        <f>[3]Calculations!AB381</f>
        <v>0</v>
      </c>
      <c r="AD413" s="74">
        <f>[3]Calculations!AN381</f>
        <v>0</v>
      </c>
      <c r="AE413" s="74">
        <f>[3]Calculations!AC381</f>
        <v>0</v>
      </c>
      <c r="AF413" s="74">
        <f>[3]Calculations!AO381</f>
        <v>0</v>
      </c>
      <c r="AG413" s="74">
        <f>[3]Calculations!AD381</f>
        <v>0</v>
      </c>
      <c r="AH413" s="74">
        <f>[3]Calculations!AP381</f>
        <v>0</v>
      </c>
      <c r="AI413" s="74">
        <f>[3]Calculations!AE381</f>
        <v>0</v>
      </c>
      <c r="AJ413" s="74">
        <f>[3]Calculations!AQ381</f>
        <v>0</v>
      </c>
      <c r="AK413" s="74">
        <f>[3]Calculations!AF381</f>
        <v>0</v>
      </c>
      <c r="AL413" s="74">
        <f>[3]Calculations!AR381</f>
        <v>0</v>
      </c>
      <c r="AM413" s="74">
        <f>[3]Calculations!AG381</f>
        <v>0</v>
      </c>
      <c r="AN413" s="74">
        <f>[3]Calculations!AS381</f>
        <v>0</v>
      </c>
      <c r="AO413" s="74">
        <f>[3]Calculations!AH381</f>
        <v>0</v>
      </c>
      <c r="AP413" s="74">
        <f>[3]Calculations!AT381</f>
        <v>0</v>
      </c>
      <c r="AQ413" s="74">
        <f>[3]Calculations!AI381</f>
        <v>1.34111200003E-2</v>
      </c>
      <c r="AR413" s="74">
        <f>[3]Calculations!AU381</f>
        <v>100.00014913243507</v>
      </c>
      <c r="AS413" s="74">
        <f>[3]Calculations!AJ381</f>
        <v>0</v>
      </c>
      <c r="AT413" s="74">
        <f>[3]Calculations!AV381</f>
        <v>0</v>
      </c>
      <c r="AU413" s="74">
        <f>[3]Calculations!AK381</f>
        <v>0</v>
      </c>
      <c r="AV413" s="74">
        <f>[3]Calculations!AW381</f>
        <v>0</v>
      </c>
      <c r="AW413" s="90"/>
      <c r="AX413" s="90"/>
      <c r="AY413" s="91" t="str">
        <f>[3]Calculations!D381</f>
        <v>Land Supply 2018</v>
      </c>
    </row>
    <row r="414" spans="2:51" x14ac:dyDescent="0.25">
      <c r="B414" s="32" t="str">
        <f>[3]Calculations!A382</f>
        <v>HLA3434</v>
      </c>
      <c r="C414" s="30" t="str">
        <f>[3]Calculations!B382</f>
        <v>Unknown</v>
      </c>
      <c r="D414" s="30" t="str">
        <f>[3]Calculations!C382</f>
        <v>Residential</v>
      </c>
      <c r="E414" s="38">
        <f>[3]Calculations!E382</f>
        <v>2.10382E-2</v>
      </c>
      <c r="F414" s="38">
        <f>[3]Calculations!I382</f>
        <v>2.10382E-2</v>
      </c>
      <c r="G414" s="38">
        <f>[3]Calculations!M382</f>
        <v>100</v>
      </c>
      <c r="H414" s="38">
        <f>[3]Calculations!H382</f>
        <v>0</v>
      </c>
      <c r="I414" s="38">
        <f>[3]Calculations!L382</f>
        <v>0</v>
      </c>
      <c r="J414" s="38">
        <f>[3]Calculations!G382</f>
        <v>0</v>
      </c>
      <c r="K414" s="38">
        <f>[3]Calculations!K382</f>
        <v>0</v>
      </c>
      <c r="L414" s="38">
        <f>[3]Calculations!F382</f>
        <v>0</v>
      </c>
      <c r="M414" s="38">
        <f>[3]Calculations!J382</f>
        <v>0</v>
      </c>
      <c r="N414" s="38">
        <f>[3]Calculations!V382</f>
        <v>2.1038154998800001E-2</v>
      </c>
      <c r="O414" s="38">
        <f>[3]Calculations!W382</f>
        <v>99.999786097669968</v>
      </c>
      <c r="P414" s="38">
        <f>[3]Calculations!O382</f>
        <v>2.1038154998800001E-2</v>
      </c>
      <c r="Q414" s="38">
        <f>[3]Calculations!S382</f>
        <v>99.999786097669968</v>
      </c>
      <c r="R414" s="38">
        <f>[3]Calculations!Q382</f>
        <v>0</v>
      </c>
      <c r="S414" s="38">
        <f>[3]Calculations!T382</f>
        <v>0</v>
      </c>
      <c r="T414" s="38">
        <f>[3]Calculations!R382</f>
        <v>0</v>
      </c>
      <c r="U414" s="38">
        <f>[3]Calculations!U382</f>
        <v>0</v>
      </c>
      <c r="V414" s="38" t="str">
        <f>[3]Calculations!X382</f>
        <v>Not Modelled</v>
      </c>
      <c r="W414" s="38" t="str">
        <f>[3]Calculations!Y382</f>
        <v>N/A</v>
      </c>
      <c r="X414" s="38" t="s">
        <v>1056</v>
      </c>
      <c r="Y414" s="73" t="s">
        <v>105</v>
      </c>
      <c r="Z414" s="74" t="s">
        <v>1066</v>
      </c>
      <c r="AA414" s="74">
        <f>[3]Calculations!AA382</f>
        <v>0</v>
      </c>
      <c r="AB414" s="74">
        <f>[3]Calculations!AM382</f>
        <v>0</v>
      </c>
      <c r="AC414" s="74">
        <f>[3]Calculations!AB382</f>
        <v>0</v>
      </c>
      <c r="AD414" s="74">
        <f>[3]Calculations!AN382</f>
        <v>0</v>
      </c>
      <c r="AE414" s="74">
        <f>[3]Calculations!AC382</f>
        <v>0</v>
      </c>
      <c r="AF414" s="74">
        <f>[3]Calculations!AO382</f>
        <v>0</v>
      </c>
      <c r="AG414" s="74">
        <f>[3]Calculations!AD382</f>
        <v>0</v>
      </c>
      <c r="AH414" s="74">
        <f>[3]Calculations!AP382</f>
        <v>0</v>
      </c>
      <c r="AI414" s="74">
        <f>[3]Calculations!AE382</f>
        <v>0</v>
      </c>
      <c r="AJ414" s="74">
        <f>[3]Calculations!AQ382</f>
        <v>0</v>
      </c>
      <c r="AK414" s="74">
        <f>[3]Calculations!AF382</f>
        <v>0</v>
      </c>
      <c r="AL414" s="74">
        <f>[3]Calculations!AR382</f>
        <v>0</v>
      </c>
      <c r="AM414" s="74">
        <f>[3]Calculations!AG382</f>
        <v>0</v>
      </c>
      <c r="AN414" s="74">
        <f>[3]Calculations!AS382</f>
        <v>0</v>
      </c>
      <c r="AO414" s="74">
        <f>[3]Calculations!AH382</f>
        <v>0</v>
      </c>
      <c r="AP414" s="74">
        <f>[3]Calculations!AT382</f>
        <v>0</v>
      </c>
      <c r="AQ414" s="74">
        <f>[3]Calculations!AI382</f>
        <v>0</v>
      </c>
      <c r="AR414" s="74">
        <f>[3]Calculations!AU382</f>
        <v>0</v>
      </c>
      <c r="AS414" s="74">
        <f>[3]Calculations!AJ382</f>
        <v>0</v>
      </c>
      <c r="AT414" s="74">
        <f>[3]Calculations!AV382</f>
        <v>0</v>
      </c>
      <c r="AU414" s="74">
        <f>[3]Calculations!AK382</f>
        <v>0</v>
      </c>
      <c r="AV414" s="74">
        <f>[3]Calculations!AW382</f>
        <v>0</v>
      </c>
      <c r="AW414" s="90"/>
      <c r="AX414" s="90"/>
      <c r="AY414" s="91" t="str">
        <f>[3]Calculations!D382</f>
        <v>Land Supply 2018</v>
      </c>
    </row>
    <row r="415" spans="2:51" x14ac:dyDescent="0.25">
      <c r="B415" s="32" t="str">
        <f>[3]Calculations!A383</f>
        <v>HLA3435</v>
      </c>
      <c r="C415" s="30" t="str">
        <f>[3]Calculations!B383</f>
        <v>Unknown</v>
      </c>
      <c r="D415" s="30" t="str">
        <f>[3]Calculations!C383</f>
        <v>Residential</v>
      </c>
      <c r="E415" s="38">
        <f>[3]Calculations!E383</f>
        <v>5.0867599999999999E-2</v>
      </c>
      <c r="F415" s="38">
        <f>[3]Calculations!I383</f>
        <v>5.0867599999999999E-2</v>
      </c>
      <c r="G415" s="38">
        <f>[3]Calculations!M383</f>
        <v>100</v>
      </c>
      <c r="H415" s="38">
        <f>[3]Calculations!H383</f>
        <v>0</v>
      </c>
      <c r="I415" s="38">
        <f>[3]Calculations!L383</f>
        <v>0</v>
      </c>
      <c r="J415" s="38">
        <f>[3]Calculations!G383</f>
        <v>0</v>
      </c>
      <c r="K415" s="38">
        <f>[3]Calculations!K383</f>
        <v>0</v>
      </c>
      <c r="L415" s="38">
        <f>[3]Calculations!F383</f>
        <v>0</v>
      </c>
      <c r="M415" s="38">
        <f>[3]Calculations!J383</f>
        <v>0</v>
      </c>
      <c r="N415" s="38">
        <f>[3]Calculations!V383</f>
        <v>0</v>
      </c>
      <c r="O415" s="38">
        <f>[3]Calculations!W383</f>
        <v>0</v>
      </c>
      <c r="P415" s="38">
        <f>[3]Calculations!O383</f>
        <v>2.4196418167300002E-3</v>
      </c>
      <c r="Q415" s="38">
        <f>[3]Calculations!S383</f>
        <v>4.7567446011410022</v>
      </c>
      <c r="R415" s="38">
        <f>[3]Calculations!Q383</f>
        <v>0</v>
      </c>
      <c r="S415" s="38">
        <f>[3]Calculations!T383</f>
        <v>0</v>
      </c>
      <c r="T415" s="38">
        <f>[3]Calculations!R383</f>
        <v>0</v>
      </c>
      <c r="U415" s="38">
        <f>[3]Calculations!U383</f>
        <v>0</v>
      </c>
      <c r="V415" s="38" t="str">
        <f>[3]Calculations!X383</f>
        <v>Not Modelled</v>
      </c>
      <c r="W415" s="38" t="str">
        <f>[3]Calculations!Y383</f>
        <v>N/A</v>
      </c>
      <c r="X415" s="38" t="s">
        <v>1056</v>
      </c>
      <c r="Y415" s="73" t="s">
        <v>105</v>
      </c>
      <c r="Z415" s="74" t="s">
        <v>1066</v>
      </c>
      <c r="AA415" s="74">
        <f>[3]Calculations!AA383</f>
        <v>0</v>
      </c>
      <c r="AB415" s="74">
        <f>[3]Calculations!AM383</f>
        <v>0</v>
      </c>
      <c r="AC415" s="74">
        <f>[3]Calculations!AB383</f>
        <v>0</v>
      </c>
      <c r="AD415" s="74">
        <f>[3]Calculations!AN383</f>
        <v>0</v>
      </c>
      <c r="AE415" s="74">
        <f>[3]Calculations!AC383</f>
        <v>0</v>
      </c>
      <c r="AF415" s="74">
        <f>[3]Calculations!AO383</f>
        <v>0</v>
      </c>
      <c r="AG415" s="74">
        <f>[3]Calculations!AD383</f>
        <v>0</v>
      </c>
      <c r="AH415" s="74">
        <f>[3]Calculations!AP383</f>
        <v>0</v>
      </c>
      <c r="AI415" s="74">
        <f>[3]Calculations!AE383</f>
        <v>0</v>
      </c>
      <c r="AJ415" s="74">
        <f>[3]Calculations!AQ383</f>
        <v>0</v>
      </c>
      <c r="AK415" s="74">
        <f>[3]Calculations!AF383</f>
        <v>0</v>
      </c>
      <c r="AL415" s="74">
        <f>[3]Calculations!AR383</f>
        <v>0</v>
      </c>
      <c r="AM415" s="74">
        <f>[3]Calculations!AG383</f>
        <v>0</v>
      </c>
      <c r="AN415" s="74">
        <f>[3]Calculations!AS383</f>
        <v>0</v>
      </c>
      <c r="AO415" s="74">
        <f>[3]Calculations!AH383</f>
        <v>0</v>
      </c>
      <c r="AP415" s="74">
        <f>[3]Calculations!AT383</f>
        <v>0</v>
      </c>
      <c r="AQ415" s="74">
        <f>[3]Calculations!AI383</f>
        <v>5.0867559998899997E-2</v>
      </c>
      <c r="AR415" s="74">
        <f>[3]Calculations!AU383</f>
        <v>99.999921362321004</v>
      </c>
      <c r="AS415" s="74">
        <f>[3]Calculations!AJ383</f>
        <v>0</v>
      </c>
      <c r="AT415" s="74">
        <f>[3]Calculations!AV383</f>
        <v>0</v>
      </c>
      <c r="AU415" s="74">
        <f>[3]Calculations!AK383</f>
        <v>0</v>
      </c>
      <c r="AV415" s="74">
        <f>[3]Calculations!AW383</f>
        <v>0</v>
      </c>
      <c r="AW415" s="90"/>
      <c r="AX415" s="90"/>
      <c r="AY415" s="91" t="str">
        <f>[3]Calculations!D383</f>
        <v>Land Supply 2018</v>
      </c>
    </row>
    <row r="416" spans="2:51" ht="25" x14ac:dyDescent="0.25">
      <c r="B416" s="32" t="str">
        <f>[3]Calculations!A384</f>
        <v>HLA3436</v>
      </c>
      <c r="C416" s="30" t="str">
        <f>[3]Calculations!B384</f>
        <v>Unknown</v>
      </c>
      <c r="D416" s="30" t="str">
        <f>[3]Calculations!C384</f>
        <v>Residential</v>
      </c>
      <c r="E416" s="38">
        <f>[3]Calculations!E384</f>
        <v>2.3664399999999999E-2</v>
      </c>
      <c r="F416" s="38">
        <f>[3]Calculations!I384</f>
        <v>2.3664399999999999E-2</v>
      </c>
      <c r="G416" s="38">
        <f>[3]Calculations!M384</f>
        <v>100</v>
      </c>
      <c r="H416" s="38">
        <f>[3]Calculations!H384</f>
        <v>0</v>
      </c>
      <c r="I416" s="38">
        <f>[3]Calculations!L384</f>
        <v>0</v>
      </c>
      <c r="J416" s="38">
        <f>[3]Calculations!G384</f>
        <v>0</v>
      </c>
      <c r="K416" s="38">
        <f>[3]Calculations!K384</f>
        <v>0</v>
      </c>
      <c r="L416" s="38">
        <f>[3]Calculations!F384</f>
        <v>0</v>
      </c>
      <c r="M416" s="38">
        <f>[3]Calculations!J384</f>
        <v>0</v>
      </c>
      <c r="N416" s="38">
        <f>[3]Calculations!V384</f>
        <v>0</v>
      </c>
      <c r="O416" s="38">
        <f>[3]Calculations!W384</f>
        <v>0</v>
      </c>
      <c r="P416" s="38">
        <f>[3]Calculations!O384</f>
        <v>0</v>
      </c>
      <c r="Q416" s="38">
        <f>[3]Calculations!S384</f>
        <v>0</v>
      </c>
      <c r="R416" s="38">
        <f>[3]Calculations!Q384</f>
        <v>0</v>
      </c>
      <c r="S416" s="38">
        <f>[3]Calculations!T384</f>
        <v>0</v>
      </c>
      <c r="T416" s="38">
        <f>[3]Calculations!R384</f>
        <v>0</v>
      </c>
      <c r="U416" s="38">
        <f>[3]Calculations!U384</f>
        <v>0</v>
      </c>
      <c r="V416" s="38" t="str">
        <f>[3]Calculations!X384</f>
        <v>Not Modelled</v>
      </c>
      <c r="W416" s="38" t="str">
        <f>[3]Calculations!Y384</f>
        <v>N/A</v>
      </c>
      <c r="X416" s="38" t="s">
        <v>1056</v>
      </c>
      <c r="Y416" s="73" t="s">
        <v>106</v>
      </c>
      <c r="Z416" s="74" t="s">
        <v>1090</v>
      </c>
      <c r="AA416" s="74">
        <f>[3]Calculations!AA384</f>
        <v>0</v>
      </c>
      <c r="AB416" s="74">
        <f>[3]Calculations!AM384</f>
        <v>0</v>
      </c>
      <c r="AC416" s="74">
        <f>[3]Calculations!AB384</f>
        <v>0</v>
      </c>
      <c r="AD416" s="74">
        <f>[3]Calculations!AN384</f>
        <v>0</v>
      </c>
      <c r="AE416" s="74">
        <f>[3]Calculations!AC384</f>
        <v>0</v>
      </c>
      <c r="AF416" s="74">
        <f>[3]Calculations!AO384</f>
        <v>0</v>
      </c>
      <c r="AG416" s="74">
        <f>[3]Calculations!AD384</f>
        <v>0</v>
      </c>
      <c r="AH416" s="74">
        <f>[3]Calculations!AP384</f>
        <v>0</v>
      </c>
      <c r="AI416" s="74">
        <f>[3]Calculations!AE384</f>
        <v>0</v>
      </c>
      <c r="AJ416" s="74">
        <f>[3]Calculations!AQ384</f>
        <v>0</v>
      </c>
      <c r="AK416" s="74">
        <f>[3]Calculations!AF384</f>
        <v>0</v>
      </c>
      <c r="AL416" s="74">
        <f>[3]Calculations!AR384</f>
        <v>0</v>
      </c>
      <c r="AM416" s="74">
        <f>[3]Calculations!AG384</f>
        <v>0</v>
      </c>
      <c r="AN416" s="74">
        <f>[3]Calculations!AS384</f>
        <v>0</v>
      </c>
      <c r="AO416" s="74">
        <f>[3]Calculations!AH384</f>
        <v>0</v>
      </c>
      <c r="AP416" s="74">
        <f>[3]Calculations!AT384</f>
        <v>0</v>
      </c>
      <c r="AQ416" s="74">
        <f>[3]Calculations!AI384</f>
        <v>2.3664419999999999E-2</v>
      </c>
      <c r="AR416" s="74">
        <f>[3]Calculations!AU384</f>
        <v>100.00008451513666</v>
      </c>
      <c r="AS416" s="74">
        <f>[3]Calculations!AJ384</f>
        <v>0</v>
      </c>
      <c r="AT416" s="74">
        <f>[3]Calculations!AV384</f>
        <v>0</v>
      </c>
      <c r="AU416" s="74">
        <f>[3]Calculations!AK384</f>
        <v>0</v>
      </c>
      <c r="AV416" s="74">
        <f>[3]Calculations!AW384</f>
        <v>0</v>
      </c>
      <c r="AW416" s="90"/>
      <c r="AX416" s="90"/>
      <c r="AY416" s="91" t="str">
        <f>[3]Calculations!D384</f>
        <v>Land Supply 2018</v>
      </c>
    </row>
    <row r="417" spans="2:51" x14ac:dyDescent="0.25">
      <c r="B417" s="32" t="str">
        <f>[3]Calculations!A385</f>
        <v>HLA3437</v>
      </c>
      <c r="C417" s="30" t="str">
        <f>[3]Calculations!B385</f>
        <v>Unknown</v>
      </c>
      <c r="D417" s="30" t="str">
        <f>[3]Calculations!C385</f>
        <v>Residential</v>
      </c>
      <c r="E417" s="38">
        <f>[3]Calculations!E385</f>
        <v>0.54688400000000004</v>
      </c>
      <c r="F417" s="38">
        <f>[3]Calculations!I385</f>
        <v>0.54688400000000004</v>
      </c>
      <c r="G417" s="38">
        <f>[3]Calculations!M385</f>
        <v>100</v>
      </c>
      <c r="H417" s="38">
        <f>[3]Calculations!H385</f>
        <v>0</v>
      </c>
      <c r="I417" s="38">
        <f>[3]Calculations!L385</f>
        <v>0</v>
      </c>
      <c r="J417" s="38">
        <f>[3]Calculations!G385</f>
        <v>0</v>
      </c>
      <c r="K417" s="38">
        <f>[3]Calculations!K385</f>
        <v>0</v>
      </c>
      <c r="L417" s="38">
        <f>[3]Calculations!F385</f>
        <v>0</v>
      </c>
      <c r="M417" s="38">
        <f>[3]Calculations!J385</f>
        <v>0</v>
      </c>
      <c r="N417" s="38">
        <f>[3]Calculations!V385</f>
        <v>0</v>
      </c>
      <c r="O417" s="38">
        <f>[3]Calculations!W385</f>
        <v>0</v>
      </c>
      <c r="P417" s="38">
        <f>[3]Calculations!O385</f>
        <v>2.2467856412748899E-2</v>
      </c>
      <c r="Q417" s="38">
        <f>[3]Calculations!S385</f>
        <v>4.1083404182146301</v>
      </c>
      <c r="R417" s="38">
        <f>[3]Calculations!Q385</f>
        <v>1.20911586428489E-2</v>
      </c>
      <c r="S417" s="38">
        <f>[3]Calculations!T385</f>
        <v>2.2109183378648667</v>
      </c>
      <c r="T417" s="38">
        <f>[3]Calculations!R385</f>
        <v>7.8315900048900005E-5</v>
      </c>
      <c r="U417" s="38">
        <f>[3]Calculations!U385</f>
        <v>1.4320386050588425E-2</v>
      </c>
      <c r="V417" s="38">
        <f>[3]Calculations!X385</f>
        <v>0</v>
      </c>
      <c r="W417" s="38">
        <f>[3]Calculations!Y385</f>
        <v>0</v>
      </c>
      <c r="X417" s="38" t="s">
        <v>1056</v>
      </c>
      <c r="Y417" s="73" t="s">
        <v>105</v>
      </c>
      <c r="Z417" s="74" t="s">
        <v>1066</v>
      </c>
      <c r="AA417" s="74">
        <f>[3]Calculations!AA385</f>
        <v>0</v>
      </c>
      <c r="AB417" s="74">
        <f>[3]Calculations!AM385</f>
        <v>0</v>
      </c>
      <c r="AC417" s="74">
        <f>[3]Calculations!AB385</f>
        <v>0</v>
      </c>
      <c r="AD417" s="74">
        <f>[3]Calculations!AN385</f>
        <v>0</v>
      </c>
      <c r="AE417" s="74">
        <f>[3]Calculations!AC385</f>
        <v>0</v>
      </c>
      <c r="AF417" s="74">
        <f>[3]Calculations!AO385</f>
        <v>0</v>
      </c>
      <c r="AG417" s="74">
        <f>[3]Calculations!AD385</f>
        <v>0</v>
      </c>
      <c r="AH417" s="74">
        <f>[3]Calculations!AP385</f>
        <v>0</v>
      </c>
      <c r="AI417" s="74">
        <f>[3]Calculations!AE385</f>
        <v>0</v>
      </c>
      <c r="AJ417" s="74">
        <f>[3]Calculations!AQ385</f>
        <v>0</v>
      </c>
      <c r="AK417" s="74">
        <f>[3]Calculations!AF385</f>
        <v>0</v>
      </c>
      <c r="AL417" s="74">
        <f>[3]Calculations!AR385</f>
        <v>0</v>
      </c>
      <c r="AM417" s="74">
        <f>[3]Calculations!AG385</f>
        <v>0</v>
      </c>
      <c r="AN417" s="74">
        <f>[3]Calculations!AS385</f>
        <v>0</v>
      </c>
      <c r="AO417" s="74">
        <f>[3]Calculations!AH385</f>
        <v>0</v>
      </c>
      <c r="AP417" s="74">
        <f>[3]Calculations!AT385</f>
        <v>0</v>
      </c>
      <c r="AQ417" s="74">
        <f>[3]Calculations!AI385</f>
        <v>0</v>
      </c>
      <c r="AR417" s="74">
        <f>[3]Calculations!AU385</f>
        <v>0</v>
      </c>
      <c r="AS417" s="74">
        <f>[3]Calculations!AJ385</f>
        <v>0</v>
      </c>
      <c r="AT417" s="74">
        <f>[3]Calculations!AV385</f>
        <v>0</v>
      </c>
      <c r="AU417" s="74">
        <f>[3]Calculations!AK385</f>
        <v>0</v>
      </c>
      <c r="AV417" s="74">
        <f>[3]Calculations!AW385</f>
        <v>0</v>
      </c>
      <c r="AW417" s="90"/>
      <c r="AX417" s="90"/>
      <c r="AY417" s="91" t="str">
        <f>[3]Calculations!D385</f>
        <v>Land Supply 2018</v>
      </c>
    </row>
    <row r="418" spans="2:51" x14ac:dyDescent="0.25">
      <c r="B418" s="32" t="str">
        <f>[3]Calculations!A386</f>
        <v>HLA3438</v>
      </c>
      <c r="C418" s="30" t="str">
        <f>[3]Calculations!B386</f>
        <v>Unknown</v>
      </c>
      <c r="D418" s="30" t="str">
        <f>[3]Calculations!C386</f>
        <v>Residential</v>
      </c>
      <c r="E418" s="38">
        <f>[3]Calculations!E386</f>
        <v>0.213473</v>
      </c>
      <c r="F418" s="38">
        <f>[3]Calculations!I386</f>
        <v>0.213473</v>
      </c>
      <c r="G418" s="38">
        <f>[3]Calculations!M386</f>
        <v>100</v>
      </c>
      <c r="H418" s="38">
        <f>[3]Calculations!H386</f>
        <v>0</v>
      </c>
      <c r="I418" s="38">
        <f>[3]Calculations!L386</f>
        <v>0</v>
      </c>
      <c r="J418" s="38">
        <f>[3]Calculations!G386</f>
        <v>0</v>
      </c>
      <c r="K418" s="38">
        <f>[3]Calculations!K386</f>
        <v>0</v>
      </c>
      <c r="L418" s="38">
        <f>[3]Calculations!F386</f>
        <v>0</v>
      </c>
      <c r="M418" s="38">
        <f>[3]Calculations!J386</f>
        <v>0</v>
      </c>
      <c r="N418" s="38">
        <f>[3]Calculations!V386</f>
        <v>0</v>
      </c>
      <c r="O418" s="38">
        <f>[3]Calculations!W386</f>
        <v>0</v>
      </c>
      <c r="P418" s="38">
        <f>[3]Calculations!O386</f>
        <v>6.1248257502300001E-3</v>
      </c>
      <c r="Q418" s="38">
        <f>[3]Calculations!S386</f>
        <v>2.8691336844612669</v>
      </c>
      <c r="R418" s="38">
        <f>[3]Calculations!Q386</f>
        <v>1.12392150002E-3</v>
      </c>
      <c r="S418" s="38">
        <f>[3]Calculations!T386</f>
        <v>0.52649351441165859</v>
      </c>
      <c r="T418" s="38">
        <f>[3]Calculations!R386</f>
        <v>0</v>
      </c>
      <c r="U418" s="38">
        <f>[3]Calculations!U386</f>
        <v>0</v>
      </c>
      <c r="V418" s="38" t="str">
        <f>[3]Calculations!X386</f>
        <v>Not Modelled</v>
      </c>
      <c r="W418" s="38" t="str">
        <f>[3]Calculations!Y386</f>
        <v>N/A</v>
      </c>
      <c r="X418" s="38" t="s">
        <v>1056</v>
      </c>
      <c r="Y418" s="73" t="s">
        <v>105</v>
      </c>
      <c r="Z418" s="74" t="s">
        <v>1066</v>
      </c>
      <c r="AA418" s="74">
        <f>[3]Calculations!AA386</f>
        <v>0</v>
      </c>
      <c r="AB418" s="74">
        <f>[3]Calculations!AM386</f>
        <v>0</v>
      </c>
      <c r="AC418" s="74">
        <f>[3]Calculations!AB386</f>
        <v>0</v>
      </c>
      <c r="AD418" s="74">
        <f>[3]Calculations!AN386</f>
        <v>0</v>
      </c>
      <c r="AE418" s="74">
        <f>[3]Calculations!AC386</f>
        <v>0</v>
      </c>
      <c r="AF418" s="74">
        <f>[3]Calculations!AO386</f>
        <v>0</v>
      </c>
      <c r="AG418" s="74">
        <f>[3]Calculations!AD386</f>
        <v>0</v>
      </c>
      <c r="AH418" s="74">
        <f>[3]Calculations!AP386</f>
        <v>0</v>
      </c>
      <c r="AI418" s="74">
        <f>[3]Calculations!AE386</f>
        <v>4.2836436203599997E-3</v>
      </c>
      <c r="AJ418" s="74">
        <f>[3]Calculations!AQ386</f>
        <v>2.006644222154558</v>
      </c>
      <c r="AK418" s="74">
        <f>[3]Calculations!AF386</f>
        <v>0</v>
      </c>
      <c r="AL418" s="74">
        <f>[3]Calculations!AR386</f>
        <v>0</v>
      </c>
      <c r="AM418" s="74">
        <f>[3]Calculations!AG386</f>
        <v>0</v>
      </c>
      <c r="AN418" s="74">
        <f>[3]Calculations!AS386</f>
        <v>0</v>
      </c>
      <c r="AO418" s="74">
        <f>[3]Calculations!AH386</f>
        <v>0</v>
      </c>
      <c r="AP418" s="74">
        <f>[3]Calculations!AT386</f>
        <v>0</v>
      </c>
      <c r="AQ418" s="74">
        <f>[3]Calculations!AI386</f>
        <v>0</v>
      </c>
      <c r="AR418" s="74">
        <f>[3]Calculations!AU386</f>
        <v>0</v>
      </c>
      <c r="AS418" s="74">
        <f>[3]Calculations!AJ386</f>
        <v>0</v>
      </c>
      <c r="AT418" s="74">
        <f>[3]Calculations!AV386</f>
        <v>0</v>
      </c>
      <c r="AU418" s="74">
        <f>[3]Calculations!AK386</f>
        <v>0</v>
      </c>
      <c r="AV418" s="74">
        <f>[3]Calculations!AW386</f>
        <v>0</v>
      </c>
      <c r="AW418" s="90"/>
      <c r="AX418" s="90"/>
      <c r="AY418" s="91" t="str">
        <f>[3]Calculations!D386</f>
        <v>Land Supply 2018</v>
      </c>
    </row>
    <row r="419" spans="2:51" ht="25" x14ac:dyDescent="0.25">
      <c r="B419" s="32" t="str">
        <f>[3]Calculations!A387</f>
        <v>HLA3439</v>
      </c>
      <c r="C419" s="30" t="str">
        <f>[3]Calculations!B387</f>
        <v>Unknown</v>
      </c>
      <c r="D419" s="30" t="str">
        <f>[3]Calculations!C387</f>
        <v>Residential</v>
      </c>
      <c r="E419" s="38">
        <f>[3]Calculations!E387</f>
        <v>8.1638500000000003E-2</v>
      </c>
      <c r="F419" s="38">
        <f>[3]Calculations!I387</f>
        <v>8.1638500000000003E-2</v>
      </c>
      <c r="G419" s="38">
        <f>[3]Calculations!M387</f>
        <v>100</v>
      </c>
      <c r="H419" s="38">
        <f>[3]Calculations!H387</f>
        <v>0</v>
      </c>
      <c r="I419" s="38">
        <f>[3]Calculations!L387</f>
        <v>0</v>
      </c>
      <c r="J419" s="38">
        <f>[3]Calculations!G387</f>
        <v>0</v>
      </c>
      <c r="K419" s="38">
        <f>[3]Calculations!K387</f>
        <v>0</v>
      </c>
      <c r="L419" s="38">
        <f>[3]Calculations!F387</f>
        <v>0</v>
      </c>
      <c r="M419" s="38">
        <f>[3]Calculations!J387</f>
        <v>0</v>
      </c>
      <c r="N419" s="38">
        <f>[3]Calculations!V387</f>
        <v>0</v>
      </c>
      <c r="O419" s="38">
        <f>[3]Calculations!W387</f>
        <v>0</v>
      </c>
      <c r="P419" s="38">
        <f>[3]Calculations!O387</f>
        <v>1.787397398088E-2</v>
      </c>
      <c r="Q419" s="38">
        <f>[3]Calculations!S387</f>
        <v>21.894049965249238</v>
      </c>
      <c r="R419" s="38">
        <f>[3]Calculations!Q387</f>
        <v>1.035111925929E-2</v>
      </c>
      <c r="S419" s="38">
        <f>[3]Calculations!T387</f>
        <v>12.679212944003135</v>
      </c>
      <c r="T419" s="38">
        <f>[3]Calculations!R387</f>
        <v>8.0750292591900003E-3</v>
      </c>
      <c r="U419" s="38">
        <f>[3]Calculations!U387</f>
        <v>9.8912023851369142</v>
      </c>
      <c r="V419" s="38" t="str">
        <f>[3]Calculations!X387</f>
        <v>Not Modelled</v>
      </c>
      <c r="W419" s="38" t="str">
        <f>[3]Calculations!Y387</f>
        <v>N/A</v>
      </c>
      <c r="X419" s="38" t="s">
        <v>1056</v>
      </c>
      <c r="Y419" s="73" t="s">
        <v>108</v>
      </c>
      <c r="Z419" s="74" t="s">
        <v>109</v>
      </c>
      <c r="AA419" s="74">
        <f>[3]Calculations!AA387</f>
        <v>0</v>
      </c>
      <c r="AB419" s="74">
        <f>[3]Calculations!AM387</f>
        <v>0</v>
      </c>
      <c r="AC419" s="74">
        <f>[3]Calculations!AB387</f>
        <v>0</v>
      </c>
      <c r="AD419" s="74">
        <f>[3]Calculations!AN387</f>
        <v>0</v>
      </c>
      <c r="AE419" s="74">
        <f>[3]Calculations!AC387</f>
        <v>8.0750232982E-3</v>
      </c>
      <c r="AF419" s="74">
        <f>[3]Calculations!AO387</f>
        <v>9.8911950834471476</v>
      </c>
      <c r="AG419" s="74">
        <f>[3]Calculations!AD387</f>
        <v>0</v>
      </c>
      <c r="AH419" s="74">
        <f>[3]Calculations!AP387</f>
        <v>0</v>
      </c>
      <c r="AI419" s="74">
        <f>[3]Calculations!AE387</f>
        <v>0</v>
      </c>
      <c r="AJ419" s="74">
        <f>[3]Calculations!AQ387</f>
        <v>0</v>
      </c>
      <c r="AK419" s="74">
        <f>[3]Calculations!AF387</f>
        <v>0</v>
      </c>
      <c r="AL419" s="74">
        <f>[3]Calculations!AR387</f>
        <v>0</v>
      </c>
      <c r="AM419" s="74">
        <f>[3]Calculations!AG387</f>
        <v>0</v>
      </c>
      <c r="AN419" s="74">
        <f>[3]Calculations!AS387</f>
        <v>0</v>
      </c>
      <c r="AO419" s="74">
        <f>[3]Calculations!AH387</f>
        <v>0</v>
      </c>
      <c r="AP419" s="74">
        <f>[3]Calculations!AT387</f>
        <v>0</v>
      </c>
      <c r="AQ419" s="74">
        <f>[3]Calculations!AI387</f>
        <v>0</v>
      </c>
      <c r="AR419" s="74">
        <f>[3]Calculations!AU387</f>
        <v>0</v>
      </c>
      <c r="AS419" s="74">
        <f>[3]Calculations!AJ387</f>
        <v>0</v>
      </c>
      <c r="AT419" s="74">
        <f>[3]Calculations!AV387</f>
        <v>0</v>
      </c>
      <c r="AU419" s="74">
        <f>[3]Calculations!AK387</f>
        <v>0</v>
      </c>
      <c r="AV419" s="74">
        <f>[3]Calculations!AW387</f>
        <v>0</v>
      </c>
      <c r="AW419" s="90"/>
      <c r="AX419" s="90"/>
      <c r="AY419" s="91" t="str">
        <f>[3]Calculations!D387</f>
        <v>Land Supply 2018</v>
      </c>
    </row>
    <row r="420" spans="2:51" x14ac:dyDescent="0.25">
      <c r="B420" s="32" t="str">
        <f>[3]Calculations!A388</f>
        <v>HLA3440</v>
      </c>
      <c r="C420" s="30" t="str">
        <f>[3]Calculations!B388</f>
        <v>Unknown</v>
      </c>
      <c r="D420" s="30" t="str">
        <f>[3]Calculations!C388</f>
        <v>Residential</v>
      </c>
      <c r="E420" s="38">
        <f>[3]Calculations!E388</f>
        <v>4.8447200000000003E-2</v>
      </c>
      <c r="F420" s="38">
        <f>[3]Calculations!I388</f>
        <v>4.8447200000000003E-2</v>
      </c>
      <c r="G420" s="38">
        <f>[3]Calculations!M388</f>
        <v>100</v>
      </c>
      <c r="H420" s="38">
        <f>[3]Calculations!H388</f>
        <v>0</v>
      </c>
      <c r="I420" s="38">
        <f>[3]Calculations!L388</f>
        <v>0</v>
      </c>
      <c r="J420" s="38">
        <f>[3]Calculations!G388</f>
        <v>0</v>
      </c>
      <c r="K420" s="38">
        <f>[3]Calculations!K388</f>
        <v>0</v>
      </c>
      <c r="L420" s="38">
        <f>[3]Calculations!F388</f>
        <v>0</v>
      </c>
      <c r="M420" s="38">
        <f>[3]Calculations!J388</f>
        <v>0</v>
      </c>
      <c r="N420" s="38">
        <f>[3]Calculations!V388</f>
        <v>0</v>
      </c>
      <c r="O420" s="38">
        <f>[3]Calculations!W388</f>
        <v>0</v>
      </c>
      <c r="P420" s="38">
        <f>[3]Calculations!O388</f>
        <v>1.6799999999999999E-2</v>
      </c>
      <c r="Q420" s="38">
        <f>[3]Calculations!S388</f>
        <v>34.676926633530933</v>
      </c>
      <c r="R420" s="38">
        <f>[3]Calculations!Q388</f>
        <v>0</v>
      </c>
      <c r="S420" s="38">
        <f>[3]Calculations!T388</f>
        <v>0</v>
      </c>
      <c r="T420" s="38">
        <f>[3]Calculations!R388</f>
        <v>0</v>
      </c>
      <c r="U420" s="38">
        <f>[3]Calculations!U388</f>
        <v>0</v>
      </c>
      <c r="V420" s="38" t="str">
        <f>[3]Calculations!X388</f>
        <v>Not Modelled</v>
      </c>
      <c r="W420" s="38" t="str">
        <f>[3]Calculations!Y388</f>
        <v>N/A</v>
      </c>
      <c r="X420" s="38" t="s">
        <v>1056</v>
      </c>
      <c r="Y420" s="73" t="s">
        <v>105</v>
      </c>
      <c r="Z420" s="74" t="s">
        <v>1066</v>
      </c>
      <c r="AA420" s="74">
        <f>[3]Calculations!AA388</f>
        <v>0</v>
      </c>
      <c r="AB420" s="74">
        <f>[3]Calculations!AM388</f>
        <v>0</v>
      </c>
      <c r="AC420" s="74">
        <f>[3]Calculations!AB388</f>
        <v>0</v>
      </c>
      <c r="AD420" s="74">
        <f>[3]Calculations!AN388</f>
        <v>0</v>
      </c>
      <c r="AE420" s="74">
        <f>[3]Calculations!AC388</f>
        <v>0</v>
      </c>
      <c r="AF420" s="74">
        <f>[3]Calculations!AO388</f>
        <v>0</v>
      </c>
      <c r="AG420" s="74">
        <f>[3]Calculations!AD388</f>
        <v>0</v>
      </c>
      <c r="AH420" s="74">
        <f>[3]Calculations!AP388</f>
        <v>0</v>
      </c>
      <c r="AI420" s="74">
        <f>[3]Calculations!AE388</f>
        <v>0</v>
      </c>
      <c r="AJ420" s="74">
        <f>[3]Calculations!AQ388</f>
        <v>0</v>
      </c>
      <c r="AK420" s="74">
        <f>[3]Calculations!AF388</f>
        <v>0</v>
      </c>
      <c r="AL420" s="74">
        <f>[3]Calculations!AR388</f>
        <v>0</v>
      </c>
      <c r="AM420" s="74">
        <f>[3]Calculations!AG388</f>
        <v>0</v>
      </c>
      <c r="AN420" s="74">
        <f>[3]Calculations!AS388</f>
        <v>0</v>
      </c>
      <c r="AO420" s="74">
        <f>[3]Calculations!AH388</f>
        <v>0</v>
      </c>
      <c r="AP420" s="74">
        <f>[3]Calculations!AT388</f>
        <v>0</v>
      </c>
      <c r="AQ420" s="74">
        <f>[3]Calculations!AI388</f>
        <v>4.8447230001799999E-2</v>
      </c>
      <c r="AR420" s="74">
        <f>[3]Calculations!AU388</f>
        <v>100.00006192679865</v>
      </c>
      <c r="AS420" s="74">
        <f>[3]Calculations!AJ388</f>
        <v>0</v>
      </c>
      <c r="AT420" s="74">
        <f>[3]Calculations!AV388</f>
        <v>0</v>
      </c>
      <c r="AU420" s="74">
        <f>[3]Calculations!AK388</f>
        <v>0</v>
      </c>
      <c r="AV420" s="74">
        <f>[3]Calculations!AW388</f>
        <v>0</v>
      </c>
      <c r="AW420" s="90"/>
      <c r="AX420" s="90"/>
      <c r="AY420" s="91" t="str">
        <f>[3]Calculations!D388</f>
        <v>Land Supply 2018</v>
      </c>
    </row>
    <row r="421" spans="2:51" ht="25" x14ac:dyDescent="0.25">
      <c r="B421" s="32" t="str">
        <f>[3]Calculations!A389</f>
        <v>HLA3442</v>
      </c>
      <c r="C421" s="30" t="str">
        <f>[3]Calculations!B389</f>
        <v>Unknown</v>
      </c>
      <c r="D421" s="30" t="str">
        <f>[3]Calculations!C389</f>
        <v>Residential</v>
      </c>
      <c r="E421" s="38">
        <f>[3]Calculations!E389</f>
        <v>9.8029899999999993E-3</v>
      </c>
      <c r="F421" s="38">
        <f>[3]Calculations!I389</f>
        <v>9.8029899999999993E-3</v>
      </c>
      <c r="G421" s="38">
        <f>[3]Calculations!M389</f>
        <v>100</v>
      </c>
      <c r="H421" s="38">
        <f>[3]Calculations!H389</f>
        <v>0</v>
      </c>
      <c r="I421" s="38">
        <f>[3]Calculations!L389</f>
        <v>0</v>
      </c>
      <c r="J421" s="38">
        <f>[3]Calculations!G389</f>
        <v>0</v>
      </c>
      <c r="K421" s="38">
        <f>[3]Calculations!K389</f>
        <v>0</v>
      </c>
      <c r="L421" s="38">
        <f>[3]Calculations!F389</f>
        <v>0</v>
      </c>
      <c r="M421" s="38">
        <f>[3]Calculations!J389</f>
        <v>0</v>
      </c>
      <c r="N421" s="38">
        <f>[3]Calculations!V389</f>
        <v>0</v>
      </c>
      <c r="O421" s="38">
        <f>[3]Calculations!W389</f>
        <v>0</v>
      </c>
      <c r="P421" s="38">
        <f>[3]Calculations!O389</f>
        <v>0</v>
      </c>
      <c r="Q421" s="38">
        <f>[3]Calculations!S389</f>
        <v>0</v>
      </c>
      <c r="R421" s="38">
        <f>[3]Calculations!Q389</f>
        <v>0</v>
      </c>
      <c r="S421" s="38">
        <f>[3]Calculations!T389</f>
        <v>0</v>
      </c>
      <c r="T421" s="38">
        <f>[3]Calculations!R389</f>
        <v>0</v>
      </c>
      <c r="U421" s="38">
        <f>[3]Calculations!U389</f>
        <v>0</v>
      </c>
      <c r="V421" s="38" t="str">
        <f>[3]Calculations!X389</f>
        <v>Not Modelled</v>
      </c>
      <c r="W421" s="38" t="str">
        <f>[3]Calculations!Y389</f>
        <v>N/A</v>
      </c>
      <c r="X421" s="38" t="s">
        <v>1056</v>
      </c>
      <c r="Y421" s="73" t="s">
        <v>106</v>
      </c>
      <c r="Z421" s="74" t="s">
        <v>1090</v>
      </c>
      <c r="AA421" s="74">
        <f>[3]Calculations!AA389</f>
        <v>0</v>
      </c>
      <c r="AB421" s="74">
        <f>[3]Calculations!AM389</f>
        <v>0</v>
      </c>
      <c r="AC421" s="74">
        <f>[3]Calculations!AB389</f>
        <v>0</v>
      </c>
      <c r="AD421" s="74">
        <f>[3]Calculations!AN389</f>
        <v>0</v>
      </c>
      <c r="AE421" s="74">
        <f>[3]Calculations!AC389</f>
        <v>0</v>
      </c>
      <c r="AF421" s="74">
        <f>[3]Calculations!AO389</f>
        <v>0</v>
      </c>
      <c r="AG421" s="74">
        <f>[3]Calculations!AD389</f>
        <v>0</v>
      </c>
      <c r="AH421" s="74">
        <f>[3]Calculations!AP389</f>
        <v>0</v>
      </c>
      <c r="AI421" s="74">
        <f>[3]Calculations!AE389</f>
        <v>0</v>
      </c>
      <c r="AJ421" s="74">
        <f>[3]Calculations!AQ389</f>
        <v>0</v>
      </c>
      <c r="AK421" s="74">
        <f>[3]Calculations!AF389</f>
        <v>0</v>
      </c>
      <c r="AL421" s="74">
        <f>[3]Calculations!AR389</f>
        <v>0</v>
      </c>
      <c r="AM421" s="74">
        <f>[3]Calculations!AG389</f>
        <v>0</v>
      </c>
      <c r="AN421" s="74">
        <f>[3]Calculations!AS389</f>
        <v>0</v>
      </c>
      <c r="AO421" s="74">
        <f>[3]Calculations!AH389</f>
        <v>0</v>
      </c>
      <c r="AP421" s="74">
        <f>[3]Calculations!AT389</f>
        <v>0</v>
      </c>
      <c r="AQ421" s="74">
        <f>[3]Calculations!AI389</f>
        <v>9.8029900004099994E-3</v>
      </c>
      <c r="AR421" s="74">
        <f>[3]Calculations!AU389</f>
        <v>100.00000000418241</v>
      </c>
      <c r="AS421" s="74">
        <f>[3]Calculations!AJ389</f>
        <v>0</v>
      </c>
      <c r="AT421" s="74">
        <f>[3]Calculations!AV389</f>
        <v>0</v>
      </c>
      <c r="AU421" s="74">
        <f>[3]Calculations!AK389</f>
        <v>0</v>
      </c>
      <c r="AV421" s="74">
        <f>[3]Calculations!AW389</f>
        <v>0</v>
      </c>
      <c r="AW421" s="90"/>
      <c r="AX421" s="90"/>
      <c r="AY421" s="91" t="str">
        <f>[3]Calculations!D389</f>
        <v>Land Supply 2018</v>
      </c>
    </row>
    <row r="422" spans="2:51" ht="25" x14ac:dyDescent="0.25">
      <c r="B422" s="32" t="str">
        <f>[3]Calculations!A390</f>
        <v>HLA3443</v>
      </c>
      <c r="C422" s="30" t="str">
        <f>[3]Calculations!B390</f>
        <v>Unknown</v>
      </c>
      <c r="D422" s="30" t="str">
        <f>[3]Calculations!C390</f>
        <v>Residential</v>
      </c>
      <c r="E422" s="38">
        <f>[3]Calculations!E390</f>
        <v>8.55929E-2</v>
      </c>
      <c r="F422" s="38">
        <f>[3]Calculations!I390</f>
        <v>8.55929E-2</v>
      </c>
      <c r="G422" s="38">
        <f>[3]Calculations!M390</f>
        <v>100</v>
      </c>
      <c r="H422" s="38">
        <f>[3]Calculations!H390</f>
        <v>0</v>
      </c>
      <c r="I422" s="38">
        <f>[3]Calculations!L390</f>
        <v>0</v>
      </c>
      <c r="J422" s="38">
        <f>[3]Calculations!G390</f>
        <v>0</v>
      </c>
      <c r="K422" s="38">
        <f>[3]Calculations!K390</f>
        <v>0</v>
      </c>
      <c r="L422" s="38">
        <f>[3]Calculations!F390</f>
        <v>0</v>
      </c>
      <c r="M422" s="38">
        <f>[3]Calculations!J390</f>
        <v>0</v>
      </c>
      <c r="N422" s="38">
        <f>[3]Calculations!V390</f>
        <v>0</v>
      </c>
      <c r="O422" s="38">
        <f>[3]Calculations!W390</f>
        <v>0</v>
      </c>
      <c r="P422" s="38">
        <f>[3]Calculations!O390</f>
        <v>8.5592894858580001E-2</v>
      </c>
      <c r="Q422" s="38">
        <f>[3]Calculations!S390</f>
        <v>99.999993993169994</v>
      </c>
      <c r="R422" s="38">
        <f>[3]Calculations!Q390</f>
        <v>4.5955231058180002E-2</v>
      </c>
      <c r="S422" s="38">
        <f>[3]Calculations!T390</f>
        <v>53.690470889735018</v>
      </c>
      <c r="T422" s="38">
        <f>[3]Calculations!R390</f>
        <v>8.8443754507799999E-3</v>
      </c>
      <c r="U422" s="38">
        <f>[3]Calculations!U390</f>
        <v>10.333071377158619</v>
      </c>
      <c r="V422" s="38" t="str">
        <f>[3]Calculations!X390</f>
        <v>Not Modelled</v>
      </c>
      <c r="W422" s="38" t="str">
        <f>[3]Calculations!Y390</f>
        <v>N/A</v>
      </c>
      <c r="X422" s="38" t="s">
        <v>1056</v>
      </c>
      <c r="Y422" s="73" t="s">
        <v>108</v>
      </c>
      <c r="Z422" s="74" t="s">
        <v>109</v>
      </c>
      <c r="AA422" s="74">
        <f>[3]Calculations!AA390</f>
        <v>0</v>
      </c>
      <c r="AB422" s="74">
        <f>[3]Calculations!AM390</f>
        <v>0</v>
      </c>
      <c r="AC422" s="74">
        <f>[3]Calculations!AB390</f>
        <v>0</v>
      </c>
      <c r="AD422" s="74">
        <f>[3]Calculations!AN390</f>
        <v>0</v>
      </c>
      <c r="AE422" s="74">
        <f>[3]Calculations!AC390</f>
        <v>0</v>
      </c>
      <c r="AF422" s="74">
        <f>[3]Calculations!AO390</f>
        <v>0</v>
      </c>
      <c r="AG422" s="74">
        <f>[3]Calculations!AD390</f>
        <v>0</v>
      </c>
      <c r="AH422" s="74">
        <f>[3]Calculations!AP390</f>
        <v>0</v>
      </c>
      <c r="AI422" s="74">
        <f>[3]Calculations!AE390</f>
        <v>0</v>
      </c>
      <c r="AJ422" s="74">
        <f>[3]Calculations!AQ390</f>
        <v>0</v>
      </c>
      <c r="AK422" s="74">
        <f>[3]Calculations!AF390</f>
        <v>0</v>
      </c>
      <c r="AL422" s="74">
        <f>[3]Calculations!AR390</f>
        <v>0</v>
      </c>
      <c r="AM422" s="74">
        <f>[3]Calculations!AG390</f>
        <v>0</v>
      </c>
      <c r="AN422" s="74">
        <f>[3]Calculations!AS390</f>
        <v>0</v>
      </c>
      <c r="AO422" s="74">
        <f>[3]Calculations!AH390</f>
        <v>0</v>
      </c>
      <c r="AP422" s="74">
        <f>[3]Calculations!AT390</f>
        <v>0</v>
      </c>
      <c r="AQ422" s="74">
        <f>[3]Calculations!AI390</f>
        <v>8.55928800026E-2</v>
      </c>
      <c r="AR422" s="74">
        <f>[3]Calculations!AU390</f>
        <v>99.999976636613553</v>
      </c>
      <c r="AS422" s="74">
        <f>[3]Calculations!AJ390</f>
        <v>0</v>
      </c>
      <c r="AT422" s="74">
        <f>[3]Calculations!AV390</f>
        <v>0</v>
      </c>
      <c r="AU422" s="74">
        <f>[3]Calculations!AK390</f>
        <v>0</v>
      </c>
      <c r="AV422" s="74">
        <f>[3]Calculations!AW390</f>
        <v>0</v>
      </c>
      <c r="AW422" s="90"/>
      <c r="AX422" s="90"/>
      <c r="AY422" s="91" t="str">
        <f>[3]Calculations!D390</f>
        <v>Land Supply 2018</v>
      </c>
    </row>
    <row r="423" spans="2:51" x14ac:dyDescent="0.25">
      <c r="B423" s="32" t="str">
        <f>[3]Calculations!A391</f>
        <v>HLA3445</v>
      </c>
      <c r="C423" s="30" t="str">
        <f>[3]Calculations!B391</f>
        <v>Unknown</v>
      </c>
      <c r="D423" s="30" t="str">
        <f>[3]Calculations!C391</f>
        <v>Residential</v>
      </c>
      <c r="E423" s="38">
        <f>[3]Calculations!E391</f>
        <v>7.4885599999999997E-2</v>
      </c>
      <c r="F423" s="38">
        <f>[3]Calculations!I391</f>
        <v>7.4885599999999997E-2</v>
      </c>
      <c r="G423" s="38">
        <f>[3]Calculations!M391</f>
        <v>100</v>
      </c>
      <c r="H423" s="38">
        <f>[3]Calculations!H391</f>
        <v>0</v>
      </c>
      <c r="I423" s="38">
        <f>[3]Calculations!L391</f>
        <v>0</v>
      </c>
      <c r="J423" s="38">
        <f>[3]Calculations!G391</f>
        <v>0</v>
      </c>
      <c r="K423" s="38">
        <f>[3]Calculations!K391</f>
        <v>0</v>
      </c>
      <c r="L423" s="38">
        <f>[3]Calculations!F391</f>
        <v>0</v>
      </c>
      <c r="M423" s="38">
        <f>[3]Calculations!J391</f>
        <v>0</v>
      </c>
      <c r="N423" s="38">
        <f>[3]Calculations!V391</f>
        <v>0</v>
      </c>
      <c r="O423" s="38">
        <f>[3]Calculations!W391</f>
        <v>0</v>
      </c>
      <c r="P423" s="38">
        <f>[3]Calculations!O391</f>
        <v>3.2971409538299998E-3</v>
      </c>
      <c r="Q423" s="38">
        <f>[3]Calculations!S391</f>
        <v>4.402903834422105</v>
      </c>
      <c r="R423" s="38">
        <f>[3]Calculations!Q391</f>
        <v>0</v>
      </c>
      <c r="S423" s="38">
        <f>[3]Calculations!T391</f>
        <v>0</v>
      </c>
      <c r="T423" s="38">
        <f>[3]Calculations!R391</f>
        <v>0</v>
      </c>
      <c r="U423" s="38">
        <f>[3]Calculations!U391</f>
        <v>0</v>
      </c>
      <c r="V423" s="38" t="str">
        <f>[3]Calculations!X391</f>
        <v>Not Modelled</v>
      </c>
      <c r="W423" s="38" t="str">
        <f>[3]Calculations!Y391</f>
        <v>N/A</v>
      </c>
      <c r="X423" s="38" t="s">
        <v>1056</v>
      </c>
      <c r="Y423" s="73" t="s">
        <v>105</v>
      </c>
      <c r="Z423" s="74" t="s">
        <v>1066</v>
      </c>
      <c r="AA423" s="74">
        <f>[3]Calculations!AA391</f>
        <v>0</v>
      </c>
      <c r="AB423" s="74">
        <f>[3]Calculations!AM391</f>
        <v>0</v>
      </c>
      <c r="AC423" s="74">
        <f>[3]Calculations!AB391</f>
        <v>0</v>
      </c>
      <c r="AD423" s="74">
        <f>[3]Calculations!AN391</f>
        <v>0</v>
      </c>
      <c r="AE423" s="74">
        <f>[3]Calculations!AC391</f>
        <v>0</v>
      </c>
      <c r="AF423" s="74">
        <f>[3]Calculations!AO391</f>
        <v>0</v>
      </c>
      <c r="AG423" s="74">
        <f>[3]Calculations!AD391</f>
        <v>0</v>
      </c>
      <c r="AH423" s="74">
        <f>[3]Calculations!AP391</f>
        <v>0</v>
      </c>
      <c r="AI423" s="74">
        <f>[3]Calculations!AE391</f>
        <v>0</v>
      </c>
      <c r="AJ423" s="74">
        <f>[3]Calculations!AQ391</f>
        <v>0</v>
      </c>
      <c r="AK423" s="74">
        <f>[3]Calculations!AF391</f>
        <v>0</v>
      </c>
      <c r="AL423" s="74">
        <f>[3]Calculations!AR391</f>
        <v>0</v>
      </c>
      <c r="AM423" s="74">
        <f>[3]Calculations!AG391</f>
        <v>0</v>
      </c>
      <c r="AN423" s="74">
        <f>[3]Calculations!AS391</f>
        <v>0</v>
      </c>
      <c r="AO423" s="74">
        <f>[3]Calculations!AH391</f>
        <v>0</v>
      </c>
      <c r="AP423" s="74">
        <f>[3]Calculations!AT391</f>
        <v>0</v>
      </c>
      <c r="AQ423" s="74">
        <f>[3]Calculations!AI391</f>
        <v>7.4885580001399998E-2</v>
      </c>
      <c r="AR423" s="74">
        <f>[3]Calculations!AU391</f>
        <v>99.999973294465164</v>
      </c>
      <c r="AS423" s="74">
        <f>[3]Calculations!AJ391</f>
        <v>0</v>
      </c>
      <c r="AT423" s="74">
        <f>[3]Calculations!AV391</f>
        <v>0</v>
      </c>
      <c r="AU423" s="74">
        <f>[3]Calculations!AK391</f>
        <v>0</v>
      </c>
      <c r="AV423" s="74">
        <f>[3]Calculations!AW391</f>
        <v>0</v>
      </c>
      <c r="AW423" s="90"/>
      <c r="AX423" s="90"/>
      <c r="AY423" s="91" t="str">
        <f>[3]Calculations!D391</f>
        <v>Land Supply 2018</v>
      </c>
    </row>
    <row r="424" spans="2:51" x14ac:dyDescent="0.25">
      <c r="B424" s="32" t="str">
        <f>[3]Calculations!A392</f>
        <v>HLA3446</v>
      </c>
      <c r="C424" s="30" t="str">
        <f>[3]Calculations!B392</f>
        <v>Unknown</v>
      </c>
      <c r="D424" s="30" t="str">
        <f>[3]Calculations!C392</f>
        <v>Residential</v>
      </c>
      <c r="E424" s="38">
        <f>[3]Calculations!E392</f>
        <v>5.4277100000000002E-2</v>
      </c>
      <c r="F424" s="38">
        <f>[3]Calculations!I392</f>
        <v>5.4277100000000002E-2</v>
      </c>
      <c r="G424" s="38">
        <f>[3]Calculations!M392</f>
        <v>100</v>
      </c>
      <c r="H424" s="38">
        <f>[3]Calculations!H392</f>
        <v>0</v>
      </c>
      <c r="I424" s="38">
        <f>[3]Calculations!L392</f>
        <v>0</v>
      </c>
      <c r="J424" s="38">
        <f>[3]Calculations!G392</f>
        <v>0</v>
      </c>
      <c r="K424" s="38">
        <f>[3]Calculations!K392</f>
        <v>0</v>
      </c>
      <c r="L424" s="38">
        <f>[3]Calculations!F392</f>
        <v>0</v>
      </c>
      <c r="M424" s="38">
        <f>[3]Calculations!J392</f>
        <v>0</v>
      </c>
      <c r="N424" s="38">
        <f>[3]Calculations!V392</f>
        <v>0</v>
      </c>
      <c r="O424" s="38">
        <f>[3]Calculations!W392</f>
        <v>0</v>
      </c>
      <c r="P424" s="38">
        <f>[3]Calculations!O392</f>
        <v>2.6034776052499998E-4</v>
      </c>
      <c r="Q424" s="38">
        <f>[3]Calculations!S392</f>
        <v>0.47966409503271168</v>
      </c>
      <c r="R424" s="38">
        <f>[3]Calculations!Q392</f>
        <v>0</v>
      </c>
      <c r="S424" s="38">
        <f>[3]Calculations!T392</f>
        <v>0</v>
      </c>
      <c r="T424" s="38">
        <f>[3]Calculations!R392</f>
        <v>0</v>
      </c>
      <c r="U424" s="38">
        <f>[3]Calculations!U392</f>
        <v>0</v>
      </c>
      <c r="V424" s="38" t="str">
        <f>[3]Calculations!X392</f>
        <v>Not Modelled</v>
      </c>
      <c r="W424" s="38" t="str">
        <f>[3]Calculations!Y392</f>
        <v>N/A</v>
      </c>
      <c r="X424" s="38" t="s">
        <v>1056</v>
      </c>
      <c r="Y424" s="73" t="s">
        <v>105</v>
      </c>
      <c r="Z424" s="74" t="s">
        <v>1066</v>
      </c>
      <c r="AA424" s="74">
        <f>[3]Calculations!AA392</f>
        <v>0</v>
      </c>
      <c r="AB424" s="74">
        <f>[3]Calculations!AM392</f>
        <v>0</v>
      </c>
      <c r="AC424" s="74">
        <f>[3]Calculations!AB392</f>
        <v>0</v>
      </c>
      <c r="AD424" s="74">
        <f>[3]Calculations!AN392</f>
        <v>0</v>
      </c>
      <c r="AE424" s="74">
        <f>[3]Calculations!AC392</f>
        <v>0</v>
      </c>
      <c r="AF424" s="74">
        <f>[3]Calculations!AO392</f>
        <v>0</v>
      </c>
      <c r="AG424" s="74">
        <f>[3]Calculations!AD392</f>
        <v>0</v>
      </c>
      <c r="AH424" s="74">
        <f>[3]Calculations!AP392</f>
        <v>0</v>
      </c>
      <c r="AI424" s="74">
        <f>[3]Calculations!AE392</f>
        <v>0</v>
      </c>
      <c r="AJ424" s="74">
        <f>[3]Calculations!AQ392</f>
        <v>0</v>
      </c>
      <c r="AK424" s="74">
        <f>[3]Calculations!AF392</f>
        <v>0</v>
      </c>
      <c r="AL424" s="74">
        <f>[3]Calculations!AR392</f>
        <v>0</v>
      </c>
      <c r="AM424" s="74">
        <f>[3]Calculations!AG392</f>
        <v>0</v>
      </c>
      <c r="AN424" s="74">
        <f>[3]Calculations!AS392</f>
        <v>0</v>
      </c>
      <c r="AO424" s="74">
        <f>[3]Calculations!AH392</f>
        <v>0</v>
      </c>
      <c r="AP424" s="74">
        <f>[3]Calculations!AT392</f>
        <v>0</v>
      </c>
      <c r="AQ424" s="74">
        <f>[3]Calculations!AI392</f>
        <v>5.4277055002299998E-2</v>
      </c>
      <c r="AR424" s="74">
        <f>[3]Calculations!AU392</f>
        <v>99.99991709634449</v>
      </c>
      <c r="AS424" s="74">
        <f>[3]Calculations!AJ392</f>
        <v>0</v>
      </c>
      <c r="AT424" s="74">
        <f>[3]Calculations!AV392</f>
        <v>0</v>
      </c>
      <c r="AU424" s="74">
        <f>[3]Calculations!AK392</f>
        <v>0</v>
      </c>
      <c r="AV424" s="74">
        <f>[3]Calculations!AW392</f>
        <v>0</v>
      </c>
      <c r="AW424" s="90"/>
      <c r="AX424" s="90"/>
      <c r="AY424" s="91" t="str">
        <f>[3]Calculations!D392</f>
        <v>Land Supply 2018</v>
      </c>
    </row>
    <row r="425" spans="2:51" x14ac:dyDescent="0.25">
      <c r="B425" s="32" t="str">
        <f>[3]Calculations!A393</f>
        <v>HLA3447</v>
      </c>
      <c r="C425" s="30" t="str">
        <f>[3]Calculations!B393</f>
        <v>Unknown</v>
      </c>
      <c r="D425" s="30" t="str">
        <f>[3]Calculations!C393</f>
        <v>Residential</v>
      </c>
      <c r="E425" s="38">
        <f>[3]Calculations!E393</f>
        <v>0.95458799999999999</v>
      </c>
      <c r="F425" s="38">
        <f>[3]Calculations!I393</f>
        <v>0.95458799999999999</v>
      </c>
      <c r="G425" s="38">
        <f>[3]Calculations!M393</f>
        <v>100</v>
      </c>
      <c r="H425" s="38">
        <f>[3]Calculations!H393</f>
        <v>0</v>
      </c>
      <c r="I425" s="38">
        <f>[3]Calculations!L393</f>
        <v>0</v>
      </c>
      <c r="J425" s="38">
        <f>[3]Calculations!G393</f>
        <v>0</v>
      </c>
      <c r="K425" s="38">
        <f>[3]Calculations!K393</f>
        <v>0</v>
      </c>
      <c r="L425" s="38">
        <f>[3]Calculations!F393</f>
        <v>0</v>
      </c>
      <c r="M425" s="38">
        <f>[3]Calculations!J393</f>
        <v>0</v>
      </c>
      <c r="N425" s="38">
        <f>[3]Calculations!V393</f>
        <v>0</v>
      </c>
      <c r="O425" s="38">
        <f>[3]Calculations!W393</f>
        <v>0</v>
      </c>
      <c r="P425" s="38">
        <f>[3]Calculations!O393</f>
        <v>0.24119126019670001</v>
      </c>
      <c r="Q425" s="38">
        <f>[3]Calculations!S393</f>
        <v>25.266529664808274</v>
      </c>
      <c r="R425" s="38">
        <f>[3]Calculations!Q393</f>
        <v>4.3950915863700001E-2</v>
      </c>
      <c r="S425" s="38">
        <f>[3]Calculations!T393</f>
        <v>4.6041764471897828</v>
      </c>
      <c r="T425" s="38">
        <f>[3]Calculations!R393</f>
        <v>1.8097329793500001E-2</v>
      </c>
      <c r="U425" s="38">
        <f>[3]Calculations!U393</f>
        <v>1.8958262405875626</v>
      </c>
      <c r="V425" s="38" t="str">
        <f>[3]Calculations!X393</f>
        <v>Not Modelled</v>
      </c>
      <c r="W425" s="38" t="str">
        <f>[3]Calculations!Y393</f>
        <v>N/A</v>
      </c>
      <c r="X425" s="38" t="s">
        <v>1056</v>
      </c>
      <c r="Y425" s="73" t="s">
        <v>105</v>
      </c>
      <c r="Z425" s="74" t="s">
        <v>1066</v>
      </c>
      <c r="AA425" s="74">
        <f>[3]Calculations!AA393</f>
        <v>0</v>
      </c>
      <c r="AB425" s="74">
        <f>[3]Calculations!AM393</f>
        <v>0</v>
      </c>
      <c r="AC425" s="74">
        <f>[3]Calculations!AB393</f>
        <v>0</v>
      </c>
      <c r="AD425" s="74">
        <f>[3]Calculations!AN393</f>
        <v>0</v>
      </c>
      <c r="AE425" s="74">
        <f>[3]Calculations!AC393</f>
        <v>0</v>
      </c>
      <c r="AF425" s="74">
        <f>[3]Calculations!AO393</f>
        <v>0</v>
      </c>
      <c r="AG425" s="74">
        <f>[3]Calculations!AD393</f>
        <v>0</v>
      </c>
      <c r="AH425" s="74">
        <f>[3]Calculations!AP393</f>
        <v>0</v>
      </c>
      <c r="AI425" s="74">
        <f>[3]Calculations!AE393</f>
        <v>0</v>
      </c>
      <c r="AJ425" s="74">
        <f>[3]Calculations!AQ393</f>
        <v>0</v>
      </c>
      <c r="AK425" s="74">
        <f>[3]Calculations!AF393</f>
        <v>0</v>
      </c>
      <c r="AL425" s="74">
        <f>[3]Calculations!AR393</f>
        <v>0</v>
      </c>
      <c r="AM425" s="74">
        <f>[3]Calculations!AG393</f>
        <v>0</v>
      </c>
      <c r="AN425" s="74">
        <f>[3]Calculations!AS393</f>
        <v>0</v>
      </c>
      <c r="AO425" s="74">
        <f>[3]Calculations!AH393</f>
        <v>0</v>
      </c>
      <c r="AP425" s="74">
        <f>[3]Calculations!AT393</f>
        <v>0</v>
      </c>
      <c r="AQ425" s="74">
        <f>[3]Calculations!AI393</f>
        <v>0.95458759500299994</v>
      </c>
      <c r="AR425" s="74">
        <f>[3]Calculations!AU393</f>
        <v>99.999957573633864</v>
      </c>
      <c r="AS425" s="74">
        <f>[3]Calculations!AJ393</f>
        <v>0</v>
      </c>
      <c r="AT425" s="74">
        <f>[3]Calculations!AV393</f>
        <v>0</v>
      </c>
      <c r="AU425" s="74">
        <f>[3]Calculations!AK393</f>
        <v>0</v>
      </c>
      <c r="AV425" s="74">
        <f>[3]Calculations!AW393</f>
        <v>0</v>
      </c>
      <c r="AW425" s="90"/>
      <c r="AX425" s="90"/>
      <c r="AY425" s="91" t="str">
        <f>[3]Calculations!D393</f>
        <v>Land Supply 2018</v>
      </c>
    </row>
    <row r="426" spans="2:51" ht="25" x14ac:dyDescent="0.25">
      <c r="B426" s="32" t="str">
        <f>[3]Calculations!A394</f>
        <v>HLA3448</v>
      </c>
      <c r="C426" s="30" t="str">
        <f>[3]Calculations!B394</f>
        <v>Unknown</v>
      </c>
      <c r="D426" s="30" t="str">
        <f>[3]Calculations!C394</f>
        <v>Residential</v>
      </c>
      <c r="E426" s="38">
        <f>[3]Calculations!E394</f>
        <v>3.5953100000000002E-2</v>
      </c>
      <c r="F426" s="38">
        <f>[3]Calculations!I394</f>
        <v>3.5953100000000002E-2</v>
      </c>
      <c r="G426" s="38">
        <f>[3]Calculations!M394</f>
        <v>100</v>
      </c>
      <c r="H426" s="38">
        <f>[3]Calculations!H394</f>
        <v>0</v>
      </c>
      <c r="I426" s="38">
        <f>[3]Calculations!L394</f>
        <v>0</v>
      </c>
      <c r="J426" s="38">
        <f>[3]Calculations!G394</f>
        <v>0</v>
      </c>
      <c r="K426" s="38">
        <f>[3]Calculations!K394</f>
        <v>0</v>
      </c>
      <c r="L426" s="38">
        <f>[3]Calculations!F394</f>
        <v>0</v>
      </c>
      <c r="M426" s="38">
        <f>[3]Calculations!J394</f>
        <v>0</v>
      </c>
      <c r="N426" s="38">
        <f>[3]Calculations!V394</f>
        <v>0</v>
      </c>
      <c r="O426" s="38">
        <f>[3]Calculations!W394</f>
        <v>0</v>
      </c>
      <c r="P426" s="38">
        <f>[3]Calculations!O394</f>
        <v>0</v>
      </c>
      <c r="Q426" s="38">
        <f>[3]Calculations!S394</f>
        <v>0</v>
      </c>
      <c r="R426" s="38">
        <f>[3]Calculations!Q394</f>
        <v>0</v>
      </c>
      <c r="S426" s="38">
        <f>[3]Calculations!T394</f>
        <v>0</v>
      </c>
      <c r="T426" s="38">
        <f>[3]Calculations!R394</f>
        <v>0</v>
      </c>
      <c r="U426" s="38">
        <f>[3]Calculations!U394</f>
        <v>0</v>
      </c>
      <c r="V426" s="38" t="str">
        <f>[3]Calculations!X394</f>
        <v>Not Modelled</v>
      </c>
      <c r="W426" s="38" t="str">
        <f>[3]Calculations!Y394</f>
        <v>N/A</v>
      </c>
      <c r="X426" s="38" t="s">
        <v>1056</v>
      </c>
      <c r="Y426" s="73" t="s">
        <v>106</v>
      </c>
      <c r="Z426" s="74" t="s">
        <v>1090</v>
      </c>
      <c r="AA426" s="74">
        <f>[3]Calculations!AA394</f>
        <v>0</v>
      </c>
      <c r="AB426" s="74">
        <f>[3]Calculations!AM394</f>
        <v>0</v>
      </c>
      <c r="AC426" s="74">
        <f>[3]Calculations!AB394</f>
        <v>0</v>
      </c>
      <c r="AD426" s="74">
        <f>[3]Calculations!AN394</f>
        <v>0</v>
      </c>
      <c r="AE426" s="74">
        <f>[3]Calculations!AC394</f>
        <v>0</v>
      </c>
      <c r="AF426" s="74">
        <f>[3]Calculations!AO394</f>
        <v>0</v>
      </c>
      <c r="AG426" s="74">
        <f>[3]Calculations!AD394</f>
        <v>0</v>
      </c>
      <c r="AH426" s="74">
        <f>[3]Calculations!AP394</f>
        <v>0</v>
      </c>
      <c r="AI426" s="74">
        <f>[3]Calculations!AE394</f>
        <v>0</v>
      </c>
      <c r="AJ426" s="74">
        <f>[3]Calculations!AQ394</f>
        <v>0</v>
      </c>
      <c r="AK426" s="74">
        <f>[3]Calculations!AF394</f>
        <v>0</v>
      </c>
      <c r="AL426" s="74">
        <f>[3]Calculations!AR394</f>
        <v>0</v>
      </c>
      <c r="AM426" s="74">
        <f>[3]Calculations!AG394</f>
        <v>0</v>
      </c>
      <c r="AN426" s="74">
        <f>[3]Calculations!AS394</f>
        <v>0</v>
      </c>
      <c r="AO426" s="74">
        <f>[3]Calculations!AH394</f>
        <v>0</v>
      </c>
      <c r="AP426" s="74">
        <f>[3]Calculations!AT394</f>
        <v>0</v>
      </c>
      <c r="AQ426" s="74">
        <f>[3]Calculations!AI394</f>
        <v>3.5953110001400002E-2</v>
      </c>
      <c r="AR426" s="74">
        <f>[3]Calculations!AU394</f>
        <v>100.00002781790722</v>
      </c>
      <c r="AS426" s="74">
        <f>[3]Calculations!AJ394</f>
        <v>0</v>
      </c>
      <c r="AT426" s="74">
        <f>[3]Calculations!AV394</f>
        <v>0</v>
      </c>
      <c r="AU426" s="74">
        <f>[3]Calculations!AK394</f>
        <v>0</v>
      </c>
      <c r="AV426" s="74">
        <f>[3]Calculations!AW394</f>
        <v>0</v>
      </c>
      <c r="AW426" s="90"/>
      <c r="AX426" s="90"/>
      <c r="AY426" s="91" t="str">
        <f>[3]Calculations!D394</f>
        <v>Land Supply 2018</v>
      </c>
    </row>
    <row r="427" spans="2:51" x14ac:dyDescent="0.25">
      <c r="B427" s="32" t="str">
        <f>[3]Calculations!A395</f>
        <v>HLA3449</v>
      </c>
      <c r="C427" s="30" t="str">
        <f>[3]Calculations!B395</f>
        <v>Unknown</v>
      </c>
      <c r="D427" s="30" t="str">
        <f>[3]Calculations!C395</f>
        <v>Residential</v>
      </c>
      <c r="E427" s="38">
        <f>[3]Calculations!E395</f>
        <v>4.0962999999999999E-2</v>
      </c>
      <c r="F427" s="38">
        <f>[3]Calculations!I395</f>
        <v>4.0962999999999999E-2</v>
      </c>
      <c r="G427" s="38">
        <f>[3]Calculations!M395</f>
        <v>100</v>
      </c>
      <c r="H427" s="38">
        <f>[3]Calculations!H395</f>
        <v>0</v>
      </c>
      <c r="I427" s="38">
        <f>[3]Calculations!L395</f>
        <v>0</v>
      </c>
      <c r="J427" s="38">
        <f>[3]Calculations!G395</f>
        <v>0</v>
      </c>
      <c r="K427" s="38">
        <f>[3]Calculations!K395</f>
        <v>0</v>
      </c>
      <c r="L427" s="38">
        <f>[3]Calculations!F395</f>
        <v>0</v>
      </c>
      <c r="M427" s="38">
        <f>[3]Calculations!J395</f>
        <v>0</v>
      </c>
      <c r="N427" s="38">
        <f>[3]Calculations!V395</f>
        <v>0</v>
      </c>
      <c r="O427" s="38">
        <f>[3]Calculations!W395</f>
        <v>0</v>
      </c>
      <c r="P427" s="38">
        <f>[3]Calculations!O395</f>
        <v>1.7507428899622E-2</v>
      </c>
      <c r="Q427" s="38">
        <f>[3]Calculations!S395</f>
        <v>42.739615993999465</v>
      </c>
      <c r="R427" s="38">
        <f>[3]Calculations!Q395</f>
        <v>2.9275000002200002E-4</v>
      </c>
      <c r="S427" s="38">
        <f>[3]Calculations!T395</f>
        <v>0.71466933579571812</v>
      </c>
      <c r="T427" s="38">
        <f>[3]Calculations!R395</f>
        <v>0</v>
      </c>
      <c r="U427" s="38">
        <f>[3]Calculations!U395</f>
        <v>0</v>
      </c>
      <c r="V427" s="38" t="str">
        <f>[3]Calculations!X395</f>
        <v>Not Modelled</v>
      </c>
      <c r="W427" s="38" t="str">
        <f>[3]Calculations!Y395</f>
        <v>N/A</v>
      </c>
      <c r="X427" s="38" t="s">
        <v>1056</v>
      </c>
      <c r="Y427" s="73" t="s">
        <v>105</v>
      </c>
      <c r="Z427" s="74" t="s">
        <v>1066</v>
      </c>
      <c r="AA427" s="74">
        <f>[3]Calculations!AA395</f>
        <v>0</v>
      </c>
      <c r="AB427" s="74">
        <f>[3]Calculations!AM395</f>
        <v>0</v>
      </c>
      <c r="AC427" s="74">
        <f>[3]Calculations!AB395</f>
        <v>0</v>
      </c>
      <c r="AD427" s="74">
        <f>[3]Calculations!AN395</f>
        <v>0</v>
      </c>
      <c r="AE427" s="74">
        <f>[3]Calculations!AC395</f>
        <v>0</v>
      </c>
      <c r="AF427" s="74">
        <f>[3]Calculations!AO395</f>
        <v>0</v>
      </c>
      <c r="AG427" s="74">
        <f>[3]Calculations!AD395</f>
        <v>0</v>
      </c>
      <c r="AH427" s="74">
        <f>[3]Calculations!AP395</f>
        <v>0</v>
      </c>
      <c r="AI427" s="74">
        <f>[3]Calculations!AE395</f>
        <v>0</v>
      </c>
      <c r="AJ427" s="74">
        <f>[3]Calculations!AQ395</f>
        <v>0</v>
      </c>
      <c r="AK427" s="74">
        <f>[3]Calculations!AF395</f>
        <v>0</v>
      </c>
      <c r="AL427" s="74">
        <f>[3]Calculations!AR395</f>
        <v>0</v>
      </c>
      <c r="AM427" s="74">
        <f>[3]Calculations!AG395</f>
        <v>0</v>
      </c>
      <c r="AN427" s="74">
        <f>[3]Calculations!AS395</f>
        <v>0</v>
      </c>
      <c r="AO427" s="74">
        <f>[3]Calculations!AH395</f>
        <v>0</v>
      </c>
      <c r="AP427" s="74">
        <f>[3]Calculations!AT395</f>
        <v>0</v>
      </c>
      <c r="AQ427" s="74">
        <f>[3]Calculations!AI395</f>
        <v>4.0962955000299998E-2</v>
      </c>
      <c r="AR427" s="74">
        <f>[3]Calculations!AU395</f>
        <v>99.999890145497147</v>
      </c>
      <c r="AS427" s="74">
        <f>[3]Calculations!AJ395</f>
        <v>0</v>
      </c>
      <c r="AT427" s="74">
        <f>[3]Calculations!AV395</f>
        <v>0</v>
      </c>
      <c r="AU427" s="74">
        <f>[3]Calculations!AK395</f>
        <v>0</v>
      </c>
      <c r="AV427" s="74">
        <f>[3]Calculations!AW395</f>
        <v>0</v>
      </c>
      <c r="AW427" s="90"/>
      <c r="AX427" s="90"/>
      <c r="AY427" s="91" t="str">
        <f>[3]Calculations!D395</f>
        <v>Land Supply 2018</v>
      </c>
    </row>
    <row r="428" spans="2:51" x14ac:dyDescent="0.25">
      <c r="B428" s="32" t="str">
        <f>[3]Calculations!A396</f>
        <v>HLA3450</v>
      </c>
      <c r="C428" s="30" t="str">
        <f>[3]Calculations!B396</f>
        <v>Unknown</v>
      </c>
      <c r="D428" s="30" t="str">
        <f>[3]Calculations!C396</f>
        <v>Residential</v>
      </c>
      <c r="E428" s="38">
        <f>[3]Calculations!E396</f>
        <v>8.4995500000000002E-2</v>
      </c>
      <c r="F428" s="38">
        <f>[3]Calculations!I396</f>
        <v>8.4995500000000002E-2</v>
      </c>
      <c r="G428" s="38">
        <f>[3]Calculations!M396</f>
        <v>100</v>
      </c>
      <c r="H428" s="38">
        <f>[3]Calculations!H396</f>
        <v>0</v>
      </c>
      <c r="I428" s="38">
        <f>[3]Calculations!L396</f>
        <v>0</v>
      </c>
      <c r="J428" s="38">
        <f>[3]Calculations!G396</f>
        <v>0</v>
      </c>
      <c r="K428" s="38">
        <f>[3]Calculations!K396</f>
        <v>0</v>
      </c>
      <c r="L428" s="38">
        <f>[3]Calculations!F396</f>
        <v>0</v>
      </c>
      <c r="M428" s="38">
        <f>[3]Calculations!J396</f>
        <v>0</v>
      </c>
      <c r="N428" s="38">
        <f>[3]Calculations!V396</f>
        <v>7.8277445343199997E-2</v>
      </c>
      <c r="O428" s="38">
        <f>[3]Calculations!W396</f>
        <v>92.09598783841497</v>
      </c>
      <c r="P428" s="38">
        <f>[3]Calculations!O396</f>
        <v>1.8511329514099999E-5</v>
      </c>
      <c r="Q428" s="38">
        <f>[3]Calculations!S396</f>
        <v>2.1779187738292027E-2</v>
      </c>
      <c r="R428" s="38">
        <f>[3]Calculations!Q396</f>
        <v>0</v>
      </c>
      <c r="S428" s="38">
        <f>[3]Calculations!T396</f>
        <v>0</v>
      </c>
      <c r="T428" s="38">
        <f>[3]Calculations!R396</f>
        <v>0</v>
      </c>
      <c r="U428" s="38">
        <f>[3]Calculations!U396</f>
        <v>0</v>
      </c>
      <c r="V428" s="38" t="str">
        <f>[3]Calculations!X396</f>
        <v>Not Modelled</v>
      </c>
      <c r="W428" s="38" t="str">
        <f>[3]Calculations!Y396</f>
        <v>N/A</v>
      </c>
      <c r="X428" s="38" t="s">
        <v>1056</v>
      </c>
      <c r="Y428" s="73" t="s">
        <v>105</v>
      </c>
      <c r="Z428" s="74" t="s">
        <v>1066</v>
      </c>
      <c r="AA428" s="74">
        <f>[3]Calculations!AA396</f>
        <v>0</v>
      </c>
      <c r="AB428" s="74">
        <f>[3]Calculations!AM396</f>
        <v>0</v>
      </c>
      <c r="AC428" s="74">
        <f>[3]Calculations!AB396</f>
        <v>0</v>
      </c>
      <c r="AD428" s="74">
        <f>[3]Calculations!AN396</f>
        <v>0</v>
      </c>
      <c r="AE428" s="74">
        <f>[3]Calculations!AC396</f>
        <v>0</v>
      </c>
      <c r="AF428" s="74">
        <f>[3]Calculations!AO396</f>
        <v>0</v>
      </c>
      <c r="AG428" s="74">
        <f>[3]Calculations!AD396</f>
        <v>0</v>
      </c>
      <c r="AH428" s="74">
        <f>[3]Calculations!AP396</f>
        <v>0</v>
      </c>
      <c r="AI428" s="74">
        <f>[3]Calculations!AE396</f>
        <v>0</v>
      </c>
      <c r="AJ428" s="74">
        <f>[3]Calculations!AQ396</f>
        <v>0</v>
      </c>
      <c r="AK428" s="74">
        <f>[3]Calculations!AF396</f>
        <v>0</v>
      </c>
      <c r="AL428" s="74">
        <f>[3]Calculations!AR396</f>
        <v>0</v>
      </c>
      <c r="AM428" s="74">
        <f>[3]Calculations!AG396</f>
        <v>0</v>
      </c>
      <c r="AN428" s="74">
        <f>[3]Calculations!AS396</f>
        <v>0</v>
      </c>
      <c r="AO428" s="74">
        <f>[3]Calculations!AH396</f>
        <v>0</v>
      </c>
      <c r="AP428" s="74">
        <f>[3]Calculations!AT396</f>
        <v>0</v>
      </c>
      <c r="AQ428" s="74">
        <f>[3]Calculations!AI396</f>
        <v>0</v>
      </c>
      <c r="AR428" s="74">
        <f>[3]Calculations!AU396</f>
        <v>0</v>
      </c>
      <c r="AS428" s="74">
        <f>[3]Calculations!AJ396</f>
        <v>0</v>
      </c>
      <c r="AT428" s="74">
        <f>[3]Calculations!AV396</f>
        <v>0</v>
      </c>
      <c r="AU428" s="74">
        <f>[3]Calculations!AK396</f>
        <v>0</v>
      </c>
      <c r="AV428" s="74">
        <f>[3]Calculations!AW396</f>
        <v>0</v>
      </c>
      <c r="AW428" s="90"/>
      <c r="AX428" s="90"/>
      <c r="AY428" s="91" t="str">
        <f>[3]Calculations!D396</f>
        <v>Land Supply 2018</v>
      </c>
    </row>
    <row r="429" spans="2:51" ht="25" x14ac:dyDescent="0.25">
      <c r="B429" s="32" t="str">
        <f>[3]Calculations!A397</f>
        <v>HLA3451</v>
      </c>
      <c r="C429" s="30" t="str">
        <f>[3]Calculations!B397</f>
        <v>Unknown</v>
      </c>
      <c r="D429" s="30" t="str">
        <f>[3]Calculations!C397</f>
        <v>Residential</v>
      </c>
      <c r="E429" s="38">
        <f>[3]Calculations!E397</f>
        <v>4.9030799999999999E-2</v>
      </c>
      <c r="F429" s="38">
        <f>[3]Calculations!I397</f>
        <v>4.9030799999999999E-2</v>
      </c>
      <c r="G429" s="38">
        <f>[3]Calculations!M397</f>
        <v>100</v>
      </c>
      <c r="H429" s="38">
        <f>[3]Calculations!H397</f>
        <v>0</v>
      </c>
      <c r="I429" s="38">
        <f>[3]Calculations!L397</f>
        <v>0</v>
      </c>
      <c r="J429" s="38">
        <f>[3]Calculations!G397</f>
        <v>0</v>
      </c>
      <c r="K429" s="38">
        <f>[3]Calculations!K397</f>
        <v>0</v>
      </c>
      <c r="L429" s="38">
        <f>[3]Calculations!F397</f>
        <v>0</v>
      </c>
      <c r="M429" s="38">
        <f>[3]Calculations!J397</f>
        <v>0</v>
      </c>
      <c r="N429" s="38">
        <f>[3]Calculations!V397</f>
        <v>0</v>
      </c>
      <c r="O429" s="38">
        <f>[3]Calculations!W397</f>
        <v>0</v>
      </c>
      <c r="P429" s="38">
        <f>[3]Calculations!O397</f>
        <v>0</v>
      </c>
      <c r="Q429" s="38">
        <f>[3]Calculations!S397</f>
        <v>0</v>
      </c>
      <c r="R429" s="38">
        <f>[3]Calculations!Q397</f>
        <v>0</v>
      </c>
      <c r="S429" s="38">
        <f>[3]Calculations!T397</f>
        <v>0</v>
      </c>
      <c r="T429" s="38">
        <f>[3]Calculations!R397</f>
        <v>0</v>
      </c>
      <c r="U429" s="38">
        <f>[3]Calculations!U397</f>
        <v>0</v>
      </c>
      <c r="V429" s="38" t="str">
        <f>[3]Calculations!X397</f>
        <v>Not Modelled</v>
      </c>
      <c r="W429" s="38" t="str">
        <f>[3]Calculations!Y397</f>
        <v>N/A</v>
      </c>
      <c r="X429" s="38" t="s">
        <v>1056</v>
      </c>
      <c r="Y429" s="73" t="s">
        <v>106</v>
      </c>
      <c r="Z429" s="74" t="s">
        <v>1090</v>
      </c>
      <c r="AA429" s="74">
        <f>[3]Calculations!AA397</f>
        <v>0</v>
      </c>
      <c r="AB429" s="74">
        <f>[3]Calculations!AM397</f>
        <v>0</v>
      </c>
      <c r="AC429" s="74">
        <f>[3]Calculations!AB397</f>
        <v>0</v>
      </c>
      <c r="AD429" s="74">
        <f>[3]Calculations!AN397</f>
        <v>0</v>
      </c>
      <c r="AE429" s="74">
        <f>[3]Calculations!AC397</f>
        <v>0</v>
      </c>
      <c r="AF429" s="74">
        <f>[3]Calculations!AO397</f>
        <v>0</v>
      </c>
      <c r="AG429" s="74">
        <f>[3]Calculations!AD397</f>
        <v>0</v>
      </c>
      <c r="AH429" s="74">
        <f>[3]Calculations!AP397</f>
        <v>0</v>
      </c>
      <c r="AI429" s="74">
        <f>[3]Calculations!AE397</f>
        <v>0</v>
      </c>
      <c r="AJ429" s="74">
        <f>[3]Calculations!AQ397</f>
        <v>0</v>
      </c>
      <c r="AK429" s="74">
        <f>[3]Calculations!AF397</f>
        <v>0</v>
      </c>
      <c r="AL429" s="74">
        <f>[3]Calculations!AR397</f>
        <v>0</v>
      </c>
      <c r="AM429" s="74">
        <f>[3]Calculations!AG397</f>
        <v>0</v>
      </c>
      <c r="AN429" s="74">
        <f>[3]Calculations!AS397</f>
        <v>0</v>
      </c>
      <c r="AO429" s="74">
        <f>[3]Calculations!AH397</f>
        <v>0</v>
      </c>
      <c r="AP429" s="74">
        <f>[3]Calculations!AT397</f>
        <v>0</v>
      </c>
      <c r="AQ429" s="74">
        <f>[3]Calculations!AI397</f>
        <v>4.90308249998E-2</v>
      </c>
      <c r="AR429" s="74">
        <f>[3]Calculations!AU397</f>
        <v>100.00005098795044</v>
      </c>
      <c r="AS429" s="74">
        <f>[3]Calculations!AJ397</f>
        <v>0</v>
      </c>
      <c r="AT429" s="74">
        <f>[3]Calculations!AV397</f>
        <v>0</v>
      </c>
      <c r="AU429" s="74">
        <f>[3]Calculations!AK397</f>
        <v>0</v>
      </c>
      <c r="AV429" s="74">
        <f>[3]Calculations!AW397</f>
        <v>0</v>
      </c>
      <c r="AW429" s="90"/>
      <c r="AX429" s="90"/>
      <c r="AY429" s="91" t="str">
        <f>[3]Calculations!D397</f>
        <v>Land Supply 2018</v>
      </c>
    </row>
    <row r="430" spans="2:51" x14ac:dyDescent="0.25">
      <c r="B430" s="32" t="str">
        <f>[3]Calculations!A398</f>
        <v>HLA3452</v>
      </c>
      <c r="C430" s="30" t="str">
        <f>[3]Calculations!B398</f>
        <v>Unknown</v>
      </c>
      <c r="D430" s="30" t="str">
        <f>[3]Calculations!C398</f>
        <v>Residential</v>
      </c>
      <c r="E430" s="38">
        <f>[3]Calculations!E398</f>
        <v>4.82888E-2</v>
      </c>
      <c r="F430" s="38">
        <f>[3]Calculations!I398</f>
        <v>4.82888E-2</v>
      </c>
      <c r="G430" s="38">
        <f>[3]Calculations!M398</f>
        <v>100</v>
      </c>
      <c r="H430" s="38">
        <f>[3]Calculations!H398</f>
        <v>0</v>
      </c>
      <c r="I430" s="38">
        <f>[3]Calculations!L398</f>
        <v>0</v>
      </c>
      <c r="J430" s="38">
        <f>[3]Calculations!G398</f>
        <v>0</v>
      </c>
      <c r="K430" s="38">
        <f>[3]Calculations!K398</f>
        <v>0</v>
      </c>
      <c r="L430" s="38">
        <f>[3]Calculations!F398</f>
        <v>0</v>
      </c>
      <c r="M430" s="38">
        <f>[3]Calculations!J398</f>
        <v>0</v>
      </c>
      <c r="N430" s="38">
        <f>[3]Calculations!V398</f>
        <v>0</v>
      </c>
      <c r="O430" s="38">
        <f>[3]Calculations!W398</f>
        <v>0</v>
      </c>
      <c r="P430" s="38">
        <f>[3]Calculations!O398</f>
        <v>1.26800575261E-2</v>
      </c>
      <c r="Q430" s="38">
        <f>[3]Calculations!S398</f>
        <v>26.258796089569426</v>
      </c>
      <c r="R430" s="38">
        <f>[3]Calculations!Q398</f>
        <v>0</v>
      </c>
      <c r="S430" s="38">
        <f>[3]Calculations!T398</f>
        <v>0</v>
      </c>
      <c r="T430" s="38">
        <f>[3]Calculations!R398</f>
        <v>0</v>
      </c>
      <c r="U430" s="38">
        <f>[3]Calculations!U398</f>
        <v>0</v>
      </c>
      <c r="V430" s="38" t="str">
        <f>[3]Calculations!X398</f>
        <v>Not Modelled</v>
      </c>
      <c r="W430" s="38" t="str">
        <f>[3]Calculations!Y398</f>
        <v>N/A</v>
      </c>
      <c r="X430" s="38" t="s">
        <v>1056</v>
      </c>
      <c r="Y430" s="73" t="s">
        <v>105</v>
      </c>
      <c r="Z430" s="74" t="s">
        <v>1066</v>
      </c>
      <c r="AA430" s="74">
        <f>[3]Calculations!AA398</f>
        <v>0</v>
      </c>
      <c r="AB430" s="74">
        <f>[3]Calculations!AM398</f>
        <v>0</v>
      </c>
      <c r="AC430" s="74">
        <f>[3]Calculations!AB398</f>
        <v>0</v>
      </c>
      <c r="AD430" s="74">
        <f>[3]Calculations!AN398</f>
        <v>0</v>
      </c>
      <c r="AE430" s="74">
        <f>[3]Calculations!AC398</f>
        <v>0</v>
      </c>
      <c r="AF430" s="74">
        <f>[3]Calculations!AO398</f>
        <v>0</v>
      </c>
      <c r="AG430" s="74">
        <f>[3]Calculations!AD398</f>
        <v>0</v>
      </c>
      <c r="AH430" s="74">
        <f>[3]Calculations!AP398</f>
        <v>0</v>
      </c>
      <c r="AI430" s="74">
        <f>[3]Calculations!AE398</f>
        <v>0</v>
      </c>
      <c r="AJ430" s="74">
        <f>[3]Calculations!AQ398</f>
        <v>0</v>
      </c>
      <c r="AK430" s="74">
        <f>[3]Calculations!AF398</f>
        <v>0</v>
      </c>
      <c r="AL430" s="74">
        <f>[3]Calculations!AR398</f>
        <v>0</v>
      </c>
      <c r="AM430" s="74">
        <f>[3]Calculations!AG398</f>
        <v>0</v>
      </c>
      <c r="AN430" s="74">
        <f>[3]Calculations!AS398</f>
        <v>0</v>
      </c>
      <c r="AO430" s="74">
        <f>[3]Calculations!AH398</f>
        <v>0</v>
      </c>
      <c r="AP430" s="74">
        <f>[3]Calculations!AT398</f>
        <v>0</v>
      </c>
      <c r="AQ430" s="74">
        <f>[3]Calculations!AI398</f>
        <v>4.8288835002900002E-2</v>
      </c>
      <c r="AR430" s="74">
        <f>[3]Calculations!AU398</f>
        <v>100.00007248658073</v>
      </c>
      <c r="AS430" s="74">
        <f>[3]Calculations!AJ398</f>
        <v>0</v>
      </c>
      <c r="AT430" s="74">
        <f>[3]Calculations!AV398</f>
        <v>0</v>
      </c>
      <c r="AU430" s="74">
        <f>[3]Calculations!AK398</f>
        <v>0</v>
      </c>
      <c r="AV430" s="74">
        <f>[3]Calculations!AW398</f>
        <v>0</v>
      </c>
      <c r="AW430" s="90"/>
      <c r="AX430" s="90"/>
      <c r="AY430" s="91" t="str">
        <f>[3]Calculations!D398</f>
        <v>Land Supply 2018</v>
      </c>
    </row>
    <row r="431" spans="2:51" ht="25" x14ac:dyDescent="0.25">
      <c r="B431" s="32" t="str">
        <f>[3]Calculations!A399</f>
        <v>HLA3453</v>
      </c>
      <c r="C431" s="30" t="str">
        <f>[3]Calculations!B399</f>
        <v>Unknown</v>
      </c>
      <c r="D431" s="30" t="str">
        <f>[3]Calculations!C399</f>
        <v>Residential</v>
      </c>
      <c r="E431" s="38">
        <f>[3]Calculations!E399</f>
        <v>4.1099700000000003E-2</v>
      </c>
      <c r="F431" s="38">
        <f>[3]Calculations!I399</f>
        <v>4.1099700000000003E-2</v>
      </c>
      <c r="G431" s="38">
        <f>[3]Calculations!M399</f>
        <v>100</v>
      </c>
      <c r="H431" s="38">
        <f>[3]Calculations!H399</f>
        <v>0</v>
      </c>
      <c r="I431" s="38">
        <f>[3]Calculations!L399</f>
        <v>0</v>
      </c>
      <c r="J431" s="38">
        <f>[3]Calculations!G399</f>
        <v>0</v>
      </c>
      <c r="K431" s="38">
        <f>[3]Calculations!K399</f>
        <v>0</v>
      </c>
      <c r="L431" s="38">
        <f>[3]Calculations!F399</f>
        <v>0</v>
      </c>
      <c r="M431" s="38">
        <f>[3]Calculations!J399</f>
        <v>0</v>
      </c>
      <c r="N431" s="38">
        <f>[3]Calculations!V399</f>
        <v>0</v>
      </c>
      <c r="O431" s="38">
        <f>[3]Calculations!W399</f>
        <v>0</v>
      </c>
      <c r="P431" s="38">
        <f>[3]Calculations!O399</f>
        <v>0</v>
      </c>
      <c r="Q431" s="38">
        <f>[3]Calculations!S399</f>
        <v>0</v>
      </c>
      <c r="R431" s="38">
        <f>[3]Calculations!Q399</f>
        <v>0</v>
      </c>
      <c r="S431" s="38">
        <f>[3]Calculations!T399</f>
        <v>0</v>
      </c>
      <c r="T431" s="38">
        <f>[3]Calculations!R399</f>
        <v>0</v>
      </c>
      <c r="U431" s="38">
        <f>[3]Calculations!U399</f>
        <v>0</v>
      </c>
      <c r="V431" s="38" t="str">
        <f>[3]Calculations!X399</f>
        <v>Not Modelled</v>
      </c>
      <c r="W431" s="38" t="str">
        <f>[3]Calculations!Y399</f>
        <v>N/A</v>
      </c>
      <c r="X431" s="38" t="s">
        <v>1056</v>
      </c>
      <c r="Y431" s="73" t="s">
        <v>106</v>
      </c>
      <c r="Z431" s="74" t="s">
        <v>1090</v>
      </c>
      <c r="AA431" s="74">
        <f>[3]Calculations!AA399</f>
        <v>0</v>
      </c>
      <c r="AB431" s="74">
        <f>[3]Calculations!AM399</f>
        <v>0</v>
      </c>
      <c r="AC431" s="74">
        <f>[3]Calculations!AB399</f>
        <v>0</v>
      </c>
      <c r="AD431" s="74">
        <f>[3]Calculations!AN399</f>
        <v>0</v>
      </c>
      <c r="AE431" s="74">
        <f>[3]Calculations!AC399</f>
        <v>0</v>
      </c>
      <c r="AF431" s="74">
        <f>[3]Calculations!AO399</f>
        <v>0</v>
      </c>
      <c r="AG431" s="74">
        <f>[3]Calculations!AD399</f>
        <v>0</v>
      </c>
      <c r="AH431" s="74">
        <f>[3]Calculations!AP399</f>
        <v>0</v>
      </c>
      <c r="AI431" s="74">
        <f>[3]Calculations!AE399</f>
        <v>0</v>
      </c>
      <c r="AJ431" s="74">
        <f>[3]Calculations!AQ399</f>
        <v>0</v>
      </c>
      <c r="AK431" s="74">
        <f>[3]Calculations!AF399</f>
        <v>4.1099041958200001E-2</v>
      </c>
      <c r="AL431" s="74">
        <f>[3]Calculations!AR399</f>
        <v>99.998398913374061</v>
      </c>
      <c r="AM431" s="74">
        <f>[3]Calculations!AG399</f>
        <v>0</v>
      </c>
      <c r="AN431" s="74">
        <f>[3]Calculations!AS399</f>
        <v>0</v>
      </c>
      <c r="AO431" s="74">
        <f>[3]Calculations!AH399</f>
        <v>0</v>
      </c>
      <c r="AP431" s="74">
        <f>[3]Calculations!AT399</f>
        <v>0</v>
      </c>
      <c r="AQ431" s="74">
        <f>[3]Calculations!AI399</f>
        <v>4.1099725343900002E-2</v>
      </c>
      <c r="AR431" s="74">
        <f>[3]Calculations!AU399</f>
        <v>100.00006166444038</v>
      </c>
      <c r="AS431" s="74">
        <f>[3]Calculations!AJ399</f>
        <v>0</v>
      </c>
      <c r="AT431" s="74">
        <f>[3]Calculations!AV399</f>
        <v>0</v>
      </c>
      <c r="AU431" s="74">
        <f>[3]Calculations!AK399</f>
        <v>0</v>
      </c>
      <c r="AV431" s="74">
        <f>[3]Calculations!AW399</f>
        <v>0</v>
      </c>
      <c r="AW431" s="90"/>
      <c r="AX431" s="90"/>
      <c r="AY431" s="91" t="str">
        <f>[3]Calculations!D399</f>
        <v>Land Supply 2018</v>
      </c>
    </row>
    <row r="432" spans="2:51" ht="25" x14ac:dyDescent="0.25">
      <c r="B432" s="32" t="str">
        <f>[3]Calculations!A400</f>
        <v>HLA3454</v>
      </c>
      <c r="C432" s="30" t="str">
        <f>[3]Calculations!B400</f>
        <v>Unknown</v>
      </c>
      <c r="D432" s="30" t="str">
        <f>[3]Calculations!C400</f>
        <v>Residential</v>
      </c>
      <c r="E432" s="38">
        <f>[3]Calculations!E400</f>
        <v>8.9163300000000001E-2</v>
      </c>
      <c r="F432" s="38">
        <f>[3]Calculations!I400</f>
        <v>8.9163300000000001E-2</v>
      </c>
      <c r="G432" s="38">
        <f>[3]Calculations!M400</f>
        <v>100</v>
      </c>
      <c r="H432" s="38">
        <f>[3]Calculations!H400</f>
        <v>0</v>
      </c>
      <c r="I432" s="38">
        <f>[3]Calculations!L400</f>
        <v>0</v>
      </c>
      <c r="J432" s="38">
        <f>[3]Calculations!G400</f>
        <v>0</v>
      </c>
      <c r="K432" s="38">
        <f>[3]Calculations!K400</f>
        <v>0</v>
      </c>
      <c r="L432" s="38">
        <f>[3]Calculations!F400</f>
        <v>0</v>
      </c>
      <c r="M432" s="38">
        <f>[3]Calculations!J400</f>
        <v>0</v>
      </c>
      <c r="N432" s="38">
        <f>[3]Calculations!V400</f>
        <v>0</v>
      </c>
      <c r="O432" s="38">
        <f>[3]Calculations!W400</f>
        <v>0</v>
      </c>
      <c r="P432" s="38">
        <f>[3]Calculations!O400</f>
        <v>0</v>
      </c>
      <c r="Q432" s="38">
        <f>[3]Calculations!S400</f>
        <v>0</v>
      </c>
      <c r="R432" s="38">
        <f>[3]Calculations!Q400</f>
        <v>0</v>
      </c>
      <c r="S432" s="38">
        <f>[3]Calculations!T400</f>
        <v>0</v>
      </c>
      <c r="T432" s="38">
        <f>[3]Calculations!R400</f>
        <v>0</v>
      </c>
      <c r="U432" s="38">
        <f>[3]Calculations!U400</f>
        <v>0</v>
      </c>
      <c r="V432" s="38" t="str">
        <f>[3]Calculations!X400</f>
        <v>Not Modelled</v>
      </c>
      <c r="W432" s="38" t="str">
        <f>[3]Calculations!Y400</f>
        <v>N/A</v>
      </c>
      <c r="X432" s="38" t="s">
        <v>1056</v>
      </c>
      <c r="Y432" s="73" t="s">
        <v>106</v>
      </c>
      <c r="Z432" s="74" t="s">
        <v>1090</v>
      </c>
      <c r="AA432" s="74">
        <f>[3]Calculations!AA400</f>
        <v>0</v>
      </c>
      <c r="AB432" s="74">
        <f>[3]Calculations!AM400</f>
        <v>0</v>
      </c>
      <c r="AC432" s="74">
        <f>[3]Calculations!AB400</f>
        <v>0</v>
      </c>
      <c r="AD432" s="74">
        <f>[3]Calculations!AN400</f>
        <v>0</v>
      </c>
      <c r="AE432" s="74">
        <f>[3]Calculations!AC400</f>
        <v>0</v>
      </c>
      <c r="AF432" s="74">
        <f>[3]Calculations!AO400</f>
        <v>0</v>
      </c>
      <c r="AG432" s="74">
        <f>[3]Calculations!AD400</f>
        <v>0</v>
      </c>
      <c r="AH432" s="74">
        <f>[3]Calculations!AP400</f>
        <v>0</v>
      </c>
      <c r="AI432" s="74">
        <f>[3]Calculations!AE400</f>
        <v>0</v>
      </c>
      <c r="AJ432" s="74">
        <f>[3]Calculations!AQ400</f>
        <v>0</v>
      </c>
      <c r="AK432" s="74">
        <f>[3]Calculations!AF400</f>
        <v>3.7782286295299998E-2</v>
      </c>
      <c r="AL432" s="74">
        <f>[3]Calculations!AR400</f>
        <v>42.374257452673916</v>
      </c>
      <c r="AM432" s="74">
        <f>[3]Calculations!AG400</f>
        <v>0</v>
      </c>
      <c r="AN432" s="74">
        <f>[3]Calculations!AS400</f>
        <v>0</v>
      </c>
      <c r="AO432" s="74">
        <f>[3]Calculations!AH400</f>
        <v>0</v>
      </c>
      <c r="AP432" s="74">
        <f>[3]Calculations!AT400</f>
        <v>0</v>
      </c>
      <c r="AQ432" s="74">
        <f>[3]Calculations!AI400</f>
        <v>0</v>
      </c>
      <c r="AR432" s="74">
        <f>[3]Calculations!AU400</f>
        <v>0</v>
      </c>
      <c r="AS432" s="74">
        <f>[3]Calculations!AJ400</f>
        <v>0</v>
      </c>
      <c r="AT432" s="74">
        <f>[3]Calculations!AV400</f>
        <v>0</v>
      </c>
      <c r="AU432" s="74">
        <f>[3]Calculations!AK400</f>
        <v>0</v>
      </c>
      <c r="AV432" s="74">
        <f>[3]Calculations!AW400</f>
        <v>0</v>
      </c>
      <c r="AW432" s="90"/>
      <c r="AX432" s="90"/>
      <c r="AY432" s="91" t="str">
        <f>[3]Calculations!D400</f>
        <v>Land Supply 2018</v>
      </c>
    </row>
    <row r="433" spans="2:51" x14ac:dyDescent="0.25">
      <c r="B433" s="32" t="str">
        <f>[3]Calculations!A401</f>
        <v>HLA3456</v>
      </c>
      <c r="C433" s="30" t="str">
        <f>[3]Calculations!B401</f>
        <v>Unknown</v>
      </c>
      <c r="D433" s="30" t="str">
        <f>[3]Calculations!C401</f>
        <v>Residential</v>
      </c>
      <c r="E433" s="38">
        <f>[3]Calculations!E401</f>
        <v>4.06807E-2</v>
      </c>
      <c r="F433" s="38">
        <f>[3]Calculations!I401</f>
        <v>4.06807E-2</v>
      </c>
      <c r="G433" s="38">
        <f>[3]Calculations!M401</f>
        <v>100</v>
      </c>
      <c r="H433" s="38">
        <f>[3]Calculations!H401</f>
        <v>0</v>
      </c>
      <c r="I433" s="38">
        <f>[3]Calculations!L401</f>
        <v>0</v>
      </c>
      <c r="J433" s="38">
        <f>[3]Calculations!G401</f>
        <v>0</v>
      </c>
      <c r="K433" s="38">
        <f>[3]Calculations!K401</f>
        <v>0</v>
      </c>
      <c r="L433" s="38">
        <f>[3]Calculations!F401</f>
        <v>0</v>
      </c>
      <c r="M433" s="38">
        <f>[3]Calculations!J401</f>
        <v>0</v>
      </c>
      <c r="N433" s="38">
        <f>[3]Calculations!V401</f>
        <v>0</v>
      </c>
      <c r="O433" s="38">
        <f>[3]Calculations!W401</f>
        <v>0</v>
      </c>
      <c r="P433" s="38">
        <f>[3]Calculations!O401</f>
        <v>5.7823999989800004E-4</v>
      </c>
      <c r="Q433" s="38">
        <f>[3]Calculations!S401</f>
        <v>1.4214111357425019</v>
      </c>
      <c r="R433" s="38">
        <f>[3]Calculations!Q401</f>
        <v>0</v>
      </c>
      <c r="S433" s="38">
        <f>[3]Calculations!T401</f>
        <v>0</v>
      </c>
      <c r="T433" s="38">
        <f>[3]Calculations!R401</f>
        <v>0</v>
      </c>
      <c r="U433" s="38">
        <f>[3]Calculations!U401</f>
        <v>0</v>
      </c>
      <c r="V433" s="38" t="str">
        <f>[3]Calculations!X401</f>
        <v>Not Modelled</v>
      </c>
      <c r="W433" s="38" t="str">
        <f>[3]Calculations!Y401</f>
        <v>N/A</v>
      </c>
      <c r="X433" s="38" t="s">
        <v>1056</v>
      </c>
      <c r="Y433" s="73" t="s">
        <v>105</v>
      </c>
      <c r="Z433" s="74" t="s">
        <v>1066</v>
      </c>
      <c r="AA433" s="74">
        <f>[3]Calculations!AA401</f>
        <v>0</v>
      </c>
      <c r="AB433" s="74">
        <f>[3]Calculations!AM401</f>
        <v>0</v>
      </c>
      <c r="AC433" s="74">
        <f>[3]Calculations!AB401</f>
        <v>0</v>
      </c>
      <c r="AD433" s="74">
        <f>[3]Calculations!AN401</f>
        <v>0</v>
      </c>
      <c r="AE433" s="74">
        <f>[3]Calculations!AC401</f>
        <v>0</v>
      </c>
      <c r="AF433" s="74">
        <f>[3]Calculations!AO401</f>
        <v>0</v>
      </c>
      <c r="AG433" s="74">
        <f>[3]Calculations!AD401</f>
        <v>0</v>
      </c>
      <c r="AH433" s="74">
        <f>[3]Calculations!AP401</f>
        <v>0</v>
      </c>
      <c r="AI433" s="74">
        <f>[3]Calculations!AE401</f>
        <v>0</v>
      </c>
      <c r="AJ433" s="74">
        <f>[3]Calculations!AQ401</f>
        <v>0</v>
      </c>
      <c r="AK433" s="74">
        <f>[3]Calculations!AF401</f>
        <v>0</v>
      </c>
      <c r="AL433" s="74">
        <f>[3]Calculations!AR401</f>
        <v>0</v>
      </c>
      <c r="AM433" s="74">
        <f>[3]Calculations!AG401</f>
        <v>0</v>
      </c>
      <c r="AN433" s="74">
        <f>[3]Calculations!AS401</f>
        <v>0</v>
      </c>
      <c r="AO433" s="74">
        <f>[3]Calculations!AH401</f>
        <v>0</v>
      </c>
      <c r="AP433" s="74">
        <f>[3]Calculations!AT401</f>
        <v>0</v>
      </c>
      <c r="AQ433" s="74">
        <f>[3]Calculations!AI401</f>
        <v>0</v>
      </c>
      <c r="AR433" s="74">
        <f>[3]Calculations!AU401</f>
        <v>0</v>
      </c>
      <c r="AS433" s="74">
        <f>[3]Calculations!AJ401</f>
        <v>0</v>
      </c>
      <c r="AT433" s="74">
        <f>[3]Calculations!AV401</f>
        <v>0</v>
      </c>
      <c r="AU433" s="74">
        <f>[3]Calculations!AK401</f>
        <v>0</v>
      </c>
      <c r="AV433" s="74">
        <f>[3]Calculations!AW401</f>
        <v>0</v>
      </c>
      <c r="AW433" s="90"/>
      <c r="AX433" s="90"/>
      <c r="AY433" s="91" t="str">
        <f>[3]Calculations!D401</f>
        <v>Land Supply 2018</v>
      </c>
    </row>
    <row r="434" spans="2:51" x14ac:dyDescent="0.25">
      <c r="B434" s="32" t="str">
        <f>[3]Calculations!A402</f>
        <v>HLA3457</v>
      </c>
      <c r="C434" s="30" t="str">
        <f>[3]Calculations!B402</f>
        <v>Unknown</v>
      </c>
      <c r="D434" s="30" t="str">
        <f>[3]Calculations!C402</f>
        <v>Residential</v>
      </c>
      <c r="E434" s="38">
        <f>[3]Calculations!E402</f>
        <v>0.137903</v>
      </c>
      <c r="F434" s="38">
        <f>[3]Calculations!I402</f>
        <v>0.137903</v>
      </c>
      <c r="G434" s="38">
        <f>[3]Calculations!M402</f>
        <v>100</v>
      </c>
      <c r="H434" s="38">
        <f>[3]Calculations!H402</f>
        <v>0</v>
      </c>
      <c r="I434" s="38">
        <f>[3]Calculations!L402</f>
        <v>0</v>
      </c>
      <c r="J434" s="38">
        <f>[3]Calculations!G402</f>
        <v>0</v>
      </c>
      <c r="K434" s="38">
        <f>[3]Calculations!K402</f>
        <v>0</v>
      </c>
      <c r="L434" s="38">
        <f>[3]Calculations!F402</f>
        <v>0</v>
      </c>
      <c r="M434" s="38">
        <f>[3]Calculations!J402</f>
        <v>0</v>
      </c>
      <c r="N434" s="38">
        <f>[3]Calculations!V402</f>
        <v>0.137025107497</v>
      </c>
      <c r="O434" s="38">
        <f>[3]Calculations!W402</f>
        <v>99.363398546079495</v>
      </c>
      <c r="P434" s="38">
        <f>[3]Calculations!O402</f>
        <v>3.7581483890769998E-2</v>
      </c>
      <c r="Q434" s="38">
        <f>[3]Calculations!S402</f>
        <v>27.252114813144019</v>
      </c>
      <c r="R434" s="38">
        <f>[3]Calculations!Q402</f>
        <v>8.34413759507E-3</v>
      </c>
      <c r="S434" s="38">
        <f>[3]Calculations!T402</f>
        <v>6.0507295672102854</v>
      </c>
      <c r="T434" s="38">
        <f>[3]Calculations!R402</f>
        <v>5.4813758995499997E-3</v>
      </c>
      <c r="U434" s="38">
        <f>[3]Calculations!U402</f>
        <v>3.9748054063725955</v>
      </c>
      <c r="V434" s="38" t="str">
        <f>[3]Calculations!X402</f>
        <v>Not Modelled</v>
      </c>
      <c r="W434" s="38" t="str">
        <f>[3]Calculations!Y402</f>
        <v>N/A</v>
      </c>
      <c r="X434" s="38" t="s">
        <v>1056</v>
      </c>
      <c r="Y434" s="73" t="s">
        <v>105</v>
      </c>
      <c r="Z434" s="74" t="s">
        <v>1066</v>
      </c>
      <c r="AA434" s="74">
        <f>[3]Calculations!AA402</f>
        <v>0</v>
      </c>
      <c r="AB434" s="74">
        <f>[3]Calculations!AM402</f>
        <v>0</v>
      </c>
      <c r="AC434" s="74">
        <f>[3]Calculations!AB402</f>
        <v>0</v>
      </c>
      <c r="AD434" s="74">
        <f>[3]Calculations!AN402</f>
        <v>0</v>
      </c>
      <c r="AE434" s="74">
        <f>[3]Calculations!AC402</f>
        <v>0</v>
      </c>
      <c r="AF434" s="74">
        <f>[3]Calculations!AO402</f>
        <v>0</v>
      </c>
      <c r="AG434" s="74">
        <f>[3]Calculations!AD402</f>
        <v>0</v>
      </c>
      <c r="AH434" s="74">
        <f>[3]Calculations!AP402</f>
        <v>0</v>
      </c>
      <c r="AI434" s="74">
        <f>[3]Calculations!AE402</f>
        <v>0</v>
      </c>
      <c r="AJ434" s="74">
        <f>[3]Calculations!AQ402</f>
        <v>0</v>
      </c>
      <c r="AK434" s="74">
        <f>[3]Calculations!AF402</f>
        <v>0</v>
      </c>
      <c r="AL434" s="74">
        <f>[3]Calculations!AR402</f>
        <v>0</v>
      </c>
      <c r="AM434" s="74">
        <f>[3]Calculations!AG402</f>
        <v>0</v>
      </c>
      <c r="AN434" s="74">
        <f>[3]Calculations!AS402</f>
        <v>0</v>
      </c>
      <c r="AO434" s="74">
        <f>[3]Calculations!AH402</f>
        <v>0</v>
      </c>
      <c r="AP434" s="74">
        <f>[3]Calculations!AT402</f>
        <v>0</v>
      </c>
      <c r="AQ434" s="74">
        <f>[3]Calculations!AI402</f>
        <v>0</v>
      </c>
      <c r="AR434" s="74">
        <f>[3]Calculations!AU402</f>
        <v>0</v>
      </c>
      <c r="AS434" s="74">
        <f>[3]Calculations!AJ402</f>
        <v>0</v>
      </c>
      <c r="AT434" s="74">
        <f>[3]Calculations!AV402</f>
        <v>0</v>
      </c>
      <c r="AU434" s="74">
        <f>[3]Calculations!AK402</f>
        <v>0</v>
      </c>
      <c r="AV434" s="74">
        <f>[3]Calculations!AW402</f>
        <v>0</v>
      </c>
      <c r="AW434" s="90"/>
      <c r="AX434" s="90"/>
      <c r="AY434" s="91" t="str">
        <f>[3]Calculations!D402</f>
        <v>Land Supply 2018</v>
      </c>
    </row>
    <row r="435" spans="2:51" x14ac:dyDescent="0.25">
      <c r="B435" s="32" t="str">
        <f>[3]Calculations!A403</f>
        <v>HLA3458</v>
      </c>
      <c r="C435" s="30" t="str">
        <f>[3]Calculations!B403</f>
        <v>Unknown</v>
      </c>
      <c r="D435" s="30" t="str">
        <f>[3]Calculations!C403</f>
        <v>Residential</v>
      </c>
      <c r="E435" s="38">
        <f>[3]Calculations!E403</f>
        <v>0.168354</v>
      </c>
      <c r="F435" s="38">
        <f>[3]Calculations!I403</f>
        <v>0.14122492397519001</v>
      </c>
      <c r="G435" s="38">
        <f>[3]Calculations!M403</f>
        <v>83.88569560283095</v>
      </c>
      <c r="H435" s="38">
        <f>[3]Calculations!H403</f>
        <v>0</v>
      </c>
      <c r="I435" s="38">
        <f>[3]Calculations!L403</f>
        <v>0</v>
      </c>
      <c r="J435" s="38">
        <f>[3]Calculations!G403</f>
        <v>2.4333891368300001E-2</v>
      </c>
      <c r="K435" s="38">
        <f>[3]Calculations!K403</f>
        <v>14.454002499673308</v>
      </c>
      <c r="L435" s="38">
        <f>[3]Calculations!F403</f>
        <v>2.79518465651E-3</v>
      </c>
      <c r="M435" s="38">
        <f>[3]Calculations!J403</f>
        <v>1.6603018974957529</v>
      </c>
      <c r="N435" s="38">
        <f>[3]Calculations!V403</f>
        <v>0.168353685</v>
      </c>
      <c r="O435" s="38">
        <f>[3]Calculations!W403</f>
        <v>99.999812894258525</v>
      </c>
      <c r="P435" s="38">
        <f>[3]Calculations!O403</f>
        <v>0.16808268750565</v>
      </c>
      <c r="Q435" s="38">
        <f>[3]Calculations!S403</f>
        <v>99.838844046265606</v>
      </c>
      <c r="R435" s="38">
        <f>[3]Calculations!Q403</f>
        <v>0.15357064465605</v>
      </c>
      <c r="S435" s="38">
        <f>[3]Calculations!T403</f>
        <v>91.218886783830499</v>
      </c>
      <c r="T435" s="38">
        <f>[3]Calculations!R403</f>
        <v>0.15242159145600001</v>
      </c>
      <c r="U435" s="38">
        <f>[3]Calculations!U403</f>
        <v>90.536364717203043</v>
      </c>
      <c r="V435" s="38" t="str">
        <f>[3]Calculations!X403</f>
        <v>Not Modelled</v>
      </c>
      <c r="W435" s="38" t="str">
        <f>[3]Calculations!Y403</f>
        <v>N/A</v>
      </c>
      <c r="X435" s="38" t="s">
        <v>1056</v>
      </c>
      <c r="Y435" s="73" t="s">
        <v>102</v>
      </c>
      <c r="Z435" s="74" t="s">
        <v>1070</v>
      </c>
      <c r="AA435" s="74">
        <f>[3]Calculations!AA403</f>
        <v>2.2101071809399998E-2</v>
      </c>
      <c r="AB435" s="74">
        <f>[3]Calculations!AM403</f>
        <v>13.127737867469735</v>
      </c>
      <c r="AC435" s="74">
        <f>[3]Calculations!AB403</f>
        <v>0</v>
      </c>
      <c r="AD435" s="74">
        <f>[3]Calculations!AN403</f>
        <v>0</v>
      </c>
      <c r="AE435" s="74">
        <f>[3]Calculations!AC403</f>
        <v>0</v>
      </c>
      <c r="AF435" s="74">
        <f>[3]Calculations!AO403</f>
        <v>0</v>
      </c>
      <c r="AG435" s="74">
        <f>[3]Calculations!AD403</f>
        <v>0</v>
      </c>
      <c r="AH435" s="74">
        <f>[3]Calculations!AP403</f>
        <v>0</v>
      </c>
      <c r="AI435" s="74">
        <f>[3]Calculations!AE403</f>
        <v>0</v>
      </c>
      <c r="AJ435" s="74">
        <f>[3]Calculations!AQ403</f>
        <v>0</v>
      </c>
      <c r="AK435" s="74">
        <f>[3]Calculations!AF403</f>
        <v>0</v>
      </c>
      <c r="AL435" s="74">
        <f>[3]Calculations!AR403</f>
        <v>0</v>
      </c>
      <c r="AM435" s="74">
        <f>[3]Calculations!AG403</f>
        <v>0</v>
      </c>
      <c r="AN435" s="74">
        <f>[3]Calculations!AS403</f>
        <v>0</v>
      </c>
      <c r="AO435" s="74">
        <f>[3]Calculations!AH403</f>
        <v>0</v>
      </c>
      <c r="AP435" s="74">
        <f>[3]Calculations!AT403</f>
        <v>0</v>
      </c>
      <c r="AQ435" s="74">
        <f>[3]Calculations!AI403</f>
        <v>0</v>
      </c>
      <c r="AR435" s="74">
        <f>[3]Calculations!AU403</f>
        <v>0</v>
      </c>
      <c r="AS435" s="74">
        <f>[3]Calculations!AJ403</f>
        <v>0</v>
      </c>
      <c r="AT435" s="74">
        <f>[3]Calculations!AV403</f>
        <v>0</v>
      </c>
      <c r="AU435" s="74">
        <f>[3]Calculations!AK403</f>
        <v>0</v>
      </c>
      <c r="AV435" s="74">
        <f>[3]Calculations!AW403</f>
        <v>0</v>
      </c>
      <c r="AW435" s="90"/>
      <c r="AX435" s="90"/>
      <c r="AY435" s="91" t="str">
        <f>[3]Calculations!D403</f>
        <v>Land Supply 2018</v>
      </c>
    </row>
    <row r="436" spans="2:51" ht="25" x14ac:dyDescent="0.25">
      <c r="B436" s="32" t="str">
        <f>[3]Calculations!A404</f>
        <v>HLA3459</v>
      </c>
      <c r="C436" s="30" t="str">
        <f>[3]Calculations!B404</f>
        <v>Unknown</v>
      </c>
      <c r="D436" s="30" t="str">
        <f>[3]Calculations!C404</f>
        <v>Residential</v>
      </c>
      <c r="E436" s="38">
        <f>[3]Calculations!E404</f>
        <v>0.27698499999999998</v>
      </c>
      <c r="F436" s="38">
        <f>[3]Calculations!I404</f>
        <v>0.27698499999999998</v>
      </c>
      <c r="G436" s="38">
        <f>[3]Calculations!M404</f>
        <v>100</v>
      </c>
      <c r="H436" s="38">
        <f>[3]Calculations!H404</f>
        <v>0</v>
      </c>
      <c r="I436" s="38">
        <f>[3]Calculations!L404</f>
        <v>0</v>
      </c>
      <c r="J436" s="38">
        <f>[3]Calculations!G404</f>
        <v>0</v>
      </c>
      <c r="K436" s="38">
        <f>[3]Calculations!K404</f>
        <v>0</v>
      </c>
      <c r="L436" s="38">
        <f>[3]Calculations!F404</f>
        <v>0</v>
      </c>
      <c r="M436" s="38">
        <f>[3]Calculations!J404</f>
        <v>0</v>
      </c>
      <c r="N436" s="38">
        <f>[3]Calculations!V404</f>
        <v>0</v>
      </c>
      <c r="O436" s="38">
        <f>[3]Calculations!W404</f>
        <v>0</v>
      </c>
      <c r="P436" s="38">
        <f>[3]Calculations!O404</f>
        <v>0</v>
      </c>
      <c r="Q436" s="38">
        <f>[3]Calculations!S404</f>
        <v>0</v>
      </c>
      <c r="R436" s="38">
        <f>[3]Calculations!Q404</f>
        <v>0</v>
      </c>
      <c r="S436" s="38">
        <f>[3]Calculations!T404</f>
        <v>0</v>
      </c>
      <c r="T436" s="38">
        <f>[3]Calculations!R404</f>
        <v>0</v>
      </c>
      <c r="U436" s="38">
        <f>[3]Calculations!U404</f>
        <v>0</v>
      </c>
      <c r="V436" s="38" t="str">
        <f>[3]Calculations!X404</f>
        <v>Not Modelled</v>
      </c>
      <c r="W436" s="38" t="str">
        <f>[3]Calculations!Y404</f>
        <v>N/A</v>
      </c>
      <c r="X436" s="38" t="s">
        <v>1056</v>
      </c>
      <c r="Y436" s="73" t="s">
        <v>106</v>
      </c>
      <c r="Z436" s="74" t="s">
        <v>1090</v>
      </c>
      <c r="AA436" s="74">
        <f>[3]Calculations!AA404</f>
        <v>0</v>
      </c>
      <c r="AB436" s="74">
        <f>[3]Calculations!AM404</f>
        <v>0</v>
      </c>
      <c r="AC436" s="74">
        <f>[3]Calculations!AB404</f>
        <v>0</v>
      </c>
      <c r="AD436" s="74">
        <f>[3]Calculations!AN404</f>
        <v>0</v>
      </c>
      <c r="AE436" s="74">
        <f>[3]Calculations!AC404</f>
        <v>0</v>
      </c>
      <c r="AF436" s="74">
        <f>[3]Calculations!AO404</f>
        <v>0</v>
      </c>
      <c r="AG436" s="74">
        <f>[3]Calculations!AD404</f>
        <v>0</v>
      </c>
      <c r="AH436" s="74">
        <f>[3]Calculations!AP404</f>
        <v>0</v>
      </c>
      <c r="AI436" s="74">
        <f>[3]Calculations!AE404</f>
        <v>0</v>
      </c>
      <c r="AJ436" s="74">
        <f>[3]Calculations!AQ404</f>
        <v>0</v>
      </c>
      <c r="AK436" s="74">
        <f>[3]Calculations!AF404</f>
        <v>0.276985195001</v>
      </c>
      <c r="AL436" s="74">
        <f>[3]Calculations!AR404</f>
        <v>100.00007040128527</v>
      </c>
      <c r="AM436" s="74">
        <f>[3]Calculations!AG404</f>
        <v>0</v>
      </c>
      <c r="AN436" s="74">
        <f>[3]Calculations!AS404</f>
        <v>0</v>
      </c>
      <c r="AO436" s="74">
        <f>[3]Calculations!AH404</f>
        <v>0</v>
      </c>
      <c r="AP436" s="74">
        <f>[3]Calculations!AT404</f>
        <v>0</v>
      </c>
      <c r="AQ436" s="74">
        <f>[3]Calculations!AI404</f>
        <v>0.11732479084899999</v>
      </c>
      <c r="AR436" s="74">
        <f>[3]Calculations!AU404</f>
        <v>42.357813906529238</v>
      </c>
      <c r="AS436" s="74">
        <f>[3]Calculations!AJ404</f>
        <v>0.26210782765000001</v>
      </c>
      <c r="AT436" s="74">
        <f>[3]Calculations!AV404</f>
        <v>94.628888802642749</v>
      </c>
      <c r="AU436" s="74">
        <f>[3]Calculations!AK404</f>
        <v>0</v>
      </c>
      <c r="AV436" s="74">
        <f>[3]Calculations!AW404</f>
        <v>0</v>
      </c>
      <c r="AW436" s="90"/>
      <c r="AX436" s="90"/>
      <c r="AY436" s="91" t="str">
        <f>[3]Calculations!D404</f>
        <v>Land Supply 2018</v>
      </c>
    </row>
    <row r="437" spans="2:51" ht="25" x14ac:dyDescent="0.25">
      <c r="B437" s="32" t="str">
        <f>[3]Calculations!A405</f>
        <v>HLA3460</v>
      </c>
      <c r="C437" s="30" t="str">
        <f>[3]Calculations!B405</f>
        <v>Unknown</v>
      </c>
      <c r="D437" s="30" t="str">
        <f>[3]Calculations!C405</f>
        <v>Residential</v>
      </c>
      <c r="E437" s="38">
        <f>[3]Calculations!E405</f>
        <v>3.1232699999999999E-2</v>
      </c>
      <c r="F437" s="38">
        <f>[3]Calculations!I405</f>
        <v>3.1232699999999999E-2</v>
      </c>
      <c r="G437" s="38">
        <f>[3]Calculations!M405</f>
        <v>100</v>
      </c>
      <c r="H437" s="38">
        <f>[3]Calculations!H405</f>
        <v>0</v>
      </c>
      <c r="I437" s="38">
        <f>[3]Calculations!L405</f>
        <v>0</v>
      </c>
      <c r="J437" s="38">
        <f>[3]Calculations!G405</f>
        <v>0</v>
      </c>
      <c r="K437" s="38">
        <f>[3]Calculations!K405</f>
        <v>0</v>
      </c>
      <c r="L437" s="38">
        <f>[3]Calculations!F405</f>
        <v>0</v>
      </c>
      <c r="M437" s="38">
        <f>[3]Calculations!J405</f>
        <v>0</v>
      </c>
      <c r="N437" s="38">
        <f>[3]Calculations!V405</f>
        <v>0</v>
      </c>
      <c r="O437" s="38">
        <f>[3]Calculations!W405</f>
        <v>0</v>
      </c>
      <c r="P437" s="38">
        <f>[3]Calculations!O405</f>
        <v>0</v>
      </c>
      <c r="Q437" s="38">
        <f>[3]Calculations!S405</f>
        <v>0</v>
      </c>
      <c r="R437" s="38">
        <f>[3]Calculations!Q405</f>
        <v>0</v>
      </c>
      <c r="S437" s="38">
        <f>[3]Calculations!T405</f>
        <v>0</v>
      </c>
      <c r="T437" s="38">
        <f>[3]Calculations!R405</f>
        <v>0</v>
      </c>
      <c r="U437" s="38">
        <f>[3]Calculations!U405</f>
        <v>0</v>
      </c>
      <c r="V437" s="38" t="str">
        <f>[3]Calculations!X405</f>
        <v>Not Modelled</v>
      </c>
      <c r="W437" s="38" t="str">
        <f>[3]Calculations!Y405</f>
        <v>N/A</v>
      </c>
      <c r="X437" s="38" t="s">
        <v>1056</v>
      </c>
      <c r="Y437" s="73" t="s">
        <v>106</v>
      </c>
      <c r="Z437" s="74" t="s">
        <v>1090</v>
      </c>
      <c r="AA437" s="74">
        <f>[3]Calculations!AA405</f>
        <v>0</v>
      </c>
      <c r="AB437" s="74">
        <f>[3]Calculations!AM405</f>
        <v>0</v>
      </c>
      <c r="AC437" s="74">
        <f>[3]Calculations!AB405</f>
        <v>0</v>
      </c>
      <c r="AD437" s="74">
        <f>[3]Calculations!AN405</f>
        <v>0</v>
      </c>
      <c r="AE437" s="74">
        <f>[3]Calculations!AC405</f>
        <v>0</v>
      </c>
      <c r="AF437" s="74">
        <f>[3]Calculations!AO405</f>
        <v>0</v>
      </c>
      <c r="AG437" s="74">
        <f>[3]Calculations!AD405</f>
        <v>0</v>
      </c>
      <c r="AH437" s="74">
        <f>[3]Calculations!AP405</f>
        <v>0</v>
      </c>
      <c r="AI437" s="74">
        <f>[3]Calculations!AE405</f>
        <v>0</v>
      </c>
      <c r="AJ437" s="74">
        <f>[3]Calculations!AQ405</f>
        <v>0</v>
      </c>
      <c r="AK437" s="74">
        <f>[3]Calculations!AF405</f>
        <v>0</v>
      </c>
      <c r="AL437" s="74">
        <f>[3]Calculations!AR405</f>
        <v>0</v>
      </c>
      <c r="AM437" s="74">
        <f>[3]Calculations!AG405</f>
        <v>0</v>
      </c>
      <c r="AN437" s="74">
        <f>[3]Calculations!AS405</f>
        <v>0</v>
      </c>
      <c r="AO437" s="74">
        <f>[3]Calculations!AH405</f>
        <v>0</v>
      </c>
      <c r="AP437" s="74">
        <f>[3]Calculations!AT405</f>
        <v>0</v>
      </c>
      <c r="AQ437" s="74">
        <f>[3]Calculations!AI405</f>
        <v>3.1232665700600001E-2</v>
      </c>
      <c r="AR437" s="74">
        <f>[3]Calculations!AU405</f>
        <v>99.999890181124272</v>
      </c>
      <c r="AS437" s="74">
        <f>[3]Calculations!AJ405</f>
        <v>0</v>
      </c>
      <c r="AT437" s="74">
        <f>[3]Calculations!AV405</f>
        <v>0</v>
      </c>
      <c r="AU437" s="74">
        <f>[3]Calculations!AK405</f>
        <v>0</v>
      </c>
      <c r="AV437" s="74">
        <f>[3]Calculations!AW405</f>
        <v>0</v>
      </c>
      <c r="AW437" s="90"/>
      <c r="AX437" s="90"/>
      <c r="AY437" s="91" t="str">
        <f>[3]Calculations!D405</f>
        <v>Land Supply 2018</v>
      </c>
    </row>
    <row r="438" spans="2:51" x14ac:dyDescent="0.25">
      <c r="B438" s="32" t="str">
        <f>[3]Calculations!A406</f>
        <v>HLA3461</v>
      </c>
      <c r="C438" s="30" t="str">
        <f>[3]Calculations!B406</f>
        <v>Unknown</v>
      </c>
      <c r="D438" s="30" t="str">
        <f>[3]Calculations!C406</f>
        <v>Residential</v>
      </c>
      <c r="E438" s="38">
        <f>[3]Calculations!E406</f>
        <v>0.22827600000000001</v>
      </c>
      <c r="F438" s="38">
        <f>[3]Calculations!I406</f>
        <v>0.22827600000000001</v>
      </c>
      <c r="G438" s="38">
        <f>[3]Calculations!M406</f>
        <v>100</v>
      </c>
      <c r="H438" s="38">
        <f>[3]Calculations!H406</f>
        <v>0</v>
      </c>
      <c r="I438" s="38">
        <f>[3]Calculations!L406</f>
        <v>0</v>
      </c>
      <c r="J438" s="38">
        <f>[3]Calculations!G406</f>
        <v>0</v>
      </c>
      <c r="K438" s="38">
        <f>[3]Calculations!K406</f>
        <v>0</v>
      </c>
      <c r="L438" s="38">
        <f>[3]Calculations!F406</f>
        <v>0</v>
      </c>
      <c r="M438" s="38">
        <f>[3]Calculations!J406</f>
        <v>0</v>
      </c>
      <c r="N438" s="38">
        <f>[3]Calculations!V406</f>
        <v>0</v>
      </c>
      <c r="O438" s="38">
        <f>[3]Calculations!W406</f>
        <v>0</v>
      </c>
      <c r="P438" s="38">
        <f>[3]Calculations!O406</f>
        <v>5.3733811805699999E-4</v>
      </c>
      <c r="Q438" s="38">
        <f>[3]Calculations!S406</f>
        <v>0.23538966779556325</v>
      </c>
      <c r="R438" s="38">
        <f>[3]Calculations!Q406</f>
        <v>0</v>
      </c>
      <c r="S438" s="38">
        <f>[3]Calculations!T406</f>
        <v>0</v>
      </c>
      <c r="T438" s="38">
        <f>[3]Calculations!R406</f>
        <v>0</v>
      </c>
      <c r="U438" s="38">
        <f>[3]Calculations!U406</f>
        <v>0</v>
      </c>
      <c r="V438" s="38" t="str">
        <f>[3]Calculations!X406</f>
        <v>Not Modelled</v>
      </c>
      <c r="W438" s="38" t="str">
        <f>[3]Calculations!Y406</f>
        <v>N/A</v>
      </c>
      <c r="X438" s="38" t="s">
        <v>1056</v>
      </c>
      <c r="Y438" s="73" t="s">
        <v>105</v>
      </c>
      <c r="Z438" s="74" t="s">
        <v>1066</v>
      </c>
      <c r="AA438" s="74">
        <f>[3]Calculations!AA406</f>
        <v>0</v>
      </c>
      <c r="AB438" s="74">
        <f>[3]Calculations!AM406</f>
        <v>0</v>
      </c>
      <c r="AC438" s="74">
        <f>[3]Calculations!AB406</f>
        <v>0</v>
      </c>
      <c r="AD438" s="74">
        <f>[3]Calculations!AN406</f>
        <v>0</v>
      </c>
      <c r="AE438" s="74">
        <f>[3]Calculations!AC406</f>
        <v>0</v>
      </c>
      <c r="AF438" s="74">
        <f>[3]Calculations!AO406</f>
        <v>0</v>
      </c>
      <c r="AG438" s="74">
        <f>[3]Calculations!AD406</f>
        <v>0</v>
      </c>
      <c r="AH438" s="74">
        <f>[3]Calculations!AP406</f>
        <v>0</v>
      </c>
      <c r="AI438" s="74">
        <f>[3]Calculations!AE406</f>
        <v>0</v>
      </c>
      <c r="AJ438" s="74">
        <f>[3]Calculations!AQ406</f>
        <v>0</v>
      </c>
      <c r="AK438" s="74">
        <f>[3]Calculations!AF406</f>
        <v>0</v>
      </c>
      <c r="AL438" s="74">
        <f>[3]Calculations!AR406</f>
        <v>0</v>
      </c>
      <c r="AM438" s="74">
        <f>[3]Calculations!AG406</f>
        <v>0</v>
      </c>
      <c r="AN438" s="74">
        <f>[3]Calculations!AS406</f>
        <v>0</v>
      </c>
      <c r="AO438" s="74">
        <f>[3]Calculations!AH406</f>
        <v>0</v>
      </c>
      <c r="AP438" s="74">
        <f>[3]Calculations!AT406</f>
        <v>0</v>
      </c>
      <c r="AQ438" s="74">
        <f>[3]Calculations!AI406</f>
        <v>0.22827628999899999</v>
      </c>
      <c r="AR438" s="74">
        <f>[3]Calculations!AU406</f>
        <v>100.00012703876008</v>
      </c>
      <c r="AS438" s="74">
        <f>[3]Calculations!AJ406</f>
        <v>0</v>
      </c>
      <c r="AT438" s="74">
        <f>[3]Calculations!AV406</f>
        <v>0</v>
      </c>
      <c r="AU438" s="74">
        <f>[3]Calculations!AK406</f>
        <v>0</v>
      </c>
      <c r="AV438" s="74">
        <f>[3]Calculations!AW406</f>
        <v>0</v>
      </c>
      <c r="AW438" s="90"/>
      <c r="AX438" s="90"/>
      <c r="AY438" s="91" t="str">
        <f>[3]Calculations!D406</f>
        <v>Land Supply 2018</v>
      </c>
    </row>
    <row r="439" spans="2:51" x14ac:dyDescent="0.25">
      <c r="B439" s="32" t="str">
        <f>[3]Calculations!A407</f>
        <v>HLA3462</v>
      </c>
      <c r="C439" s="30" t="str">
        <f>[3]Calculations!B407</f>
        <v>Unknown</v>
      </c>
      <c r="D439" s="30" t="str">
        <f>[3]Calculations!C407</f>
        <v>Residential</v>
      </c>
      <c r="E439" s="38">
        <f>[3]Calculations!E407</f>
        <v>0.26966499999999999</v>
      </c>
      <c r="F439" s="38">
        <f>[3]Calculations!I407</f>
        <v>0.26966499999999999</v>
      </c>
      <c r="G439" s="38">
        <f>[3]Calculations!M407</f>
        <v>100</v>
      </c>
      <c r="H439" s="38">
        <f>[3]Calculations!H407</f>
        <v>0</v>
      </c>
      <c r="I439" s="38">
        <f>[3]Calculations!L407</f>
        <v>0</v>
      </c>
      <c r="J439" s="38">
        <f>[3]Calculations!G407</f>
        <v>0</v>
      </c>
      <c r="K439" s="38">
        <f>[3]Calculations!K407</f>
        <v>0</v>
      </c>
      <c r="L439" s="38">
        <f>[3]Calculations!F407</f>
        <v>0</v>
      </c>
      <c r="M439" s="38">
        <f>[3]Calculations!J407</f>
        <v>0</v>
      </c>
      <c r="N439" s="38">
        <f>[3]Calculations!V407</f>
        <v>0</v>
      </c>
      <c r="O439" s="38">
        <f>[3]Calculations!W407</f>
        <v>0</v>
      </c>
      <c r="P439" s="38">
        <f>[3]Calculations!O407</f>
        <v>2.5039576938549997E-3</v>
      </c>
      <c r="Q439" s="38">
        <f>[3]Calculations!S407</f>
        <v>0.92854382061261198</v>
      </c>
      <c r="R439" s="38">
        <f>[3]Calculations!Q407</f>
        <v>2.0710905937799998E-3</v>
      </c>
      <c r="S439" s="38">
        <f>[3]Calculations!T407</f>
        <v>0.76802350834553978</v>
      </c>
      <c r="T439" s="38">
        <f>[3]Calculations!R407</f>
        <v>0</v>
      </c>
      <c r="U439" s="38">
        <f>[3]Calculations!U407</f>
        <v>0</v>
      </c>
      <c r="V439" s="38" t="str">
        <f>[3]Calculations!X407</f>
        <v>Not Modelled</v>
      </c>
      <c r="W439" s="38" t="str">
        <f>[3]Calculations!Y407</f>
        <v>N/A</v>
      </c>
      <c r="X439" s="38" t="s">
        <v>1056</v>
      </c>
      <c r="Y439" s="73" t="s">
        <v>105</v>
      </c>
      <c r="Z439" s="74" t="s">
        <v>1066</v>
      </c>
      <c r="AA439" s="74">
        <f>[3]Calculations!AA407</f>
        <v>0</v>
      </c>
      <c r="AB439" s="74">
        <f>[3]Calculations!AM407</f>
        <v>0</v>
      </c>
      <c r="AC439" s="74">
        <f>[3]Calculations!AB407</f>
        <v>0</v>
      </c>
      <c r="AD439" s="74">
        <f>[3]Calculations!AN407</f>
        <v>0</v>
      </c>
      <c r="AE439" s="74">
        <f>[3]Calculations!AC407</f>
        <v>0</v>
      </c>
      <c r="AF439" s="74">
        <f>[3]Calculations!AO407</f>
        <v>0</v>
      </c>
      <c r="AG439" s="74">
        <f>[3]Calculations!AD407</f>
        <v>0</v>
      </c>
      <c r="AH439" s="74">
        <f>[3]Calculations!AP407</f>
        <v>0</v>
      </c>
      <c r="AI439" s="74">
        <f>[3]Calculations!AE407</f>
        <v>0</v>
      </c>
      <c r="AJ439" s="74">
        <f>[3]Calculations!AQ407</f>
        <v>0</v>
      </c>
      <c r="AK439" s="74">
        <f>[3]Calculations!AF407</f>
        <v>0</v>
      </c>
      <c r="AL439" s="74">
        <f>[3]Calculations!AR407</f>
        <v>0</v>
      </c>
      <c r="AM439" s="74">
        <f>[3]Calculations!AG407</f>
        <v>0</v>
      </c>
      <c r="AN439" s="74">
        <f>[3]Calculations!AS407</f>
        <v>0</v>
      </c>
      <c r="AO439" s="74">
        <f>[3]Calculations!AH407</f>
        <v>0</v>
      </c>
      <c r="AP439" s="74">
        <f>[3]Calculations!AT407</f>
        <v>0</v>
      </c>
      <c r="AQ439" s="74">
        <f>[3]Calculations!AI407</f>
        <v>0.26966479500200002</v>
      </c>
      <c r="AR439" s="74">
        <f>[3]Calculations!AU407</f>
        <v>99.99992398049433</v>
      </c>
      <c r="AS439" s="74">
        <f>[3]Calculations!AJ407</f>
        <v>0</v>
      </c>
      <c r="AT439" s="74">
        <f>[3]Calculations!AV407</f>
        <v>0</v>
      </c>
      <c r="AU439" s="74">
        <f>[3]Calculations!AK407</f>
        <v>0</v>
      </c>
      <c r="AV439" s="74">
        <f>[3]Calculations!AW407</f>
        <v>0</v>
      </c>
      <c r="AW439" s="90"/>
      <c r="AX439" s="90"/>
      <c r="AY439" s="91" t="str">
        <f>[3]Calculations!D407</f>
        <v>Land Supply 2018</v>
      </c>
    </row>
    <row r="440" spans="2:51" x14ac:dyDescent="0.25">
      <c r="B440" s="32" t="str">
        <f>[3]Calculations!A408</f>
        <v>HLA3463</v>
      </c>
      <c r="C440" s="30" t="str">
        <f>[3]Calculations!B408</f>
        <v>Unknown</v>
      </c>
      <c r="D440" s="30" t="str">
        <f>[3]Calculations!C408</f>
        <v>Residential</v>
      </c>
      <c r="E440" s="38">
        <f>[3]Calculations!E408</f>
        <v>3.6008199999999997E-2</v>
      </c>
      <c r="F440" s="38">
        <f>[3]Calculations!I408</f>
        <v>3.6008199999999997E-2</v>
      </c>
      <c r="G440" s="38">
        <f>[3]Calculations!M408</f>
        <v>100</v>
      </c>
      <c r="H440" s="38">
        <f>[3]Calculations!H408</f>
        <v>0</v>
      </c>
      <c r="I440" s="38">
        <f>[3]Calculations!L408</f>
        <v>0</v>
      </c>
      <c r="J440" s="38">
        <f>[3]Calculations!G408</f>
        <v>0</v>
      </c>
      <c r="K440" s="38">
        <f>[3]Calculations!K408</f>
        <v>0</v>
      </c>
      <c r="L440" s="38">
        <f>[3]Calculations!F408</f>
        <v>0</v>
      </c>
      <c r="M440" s="38">
        <f>[3]Calculations!J408</f>
        <v>0</v>
      </c>
      <c r="N440" s="38">
        <f>[3]Calculations!V408</f>
        <v>0</v>
      </c>
      <c r="O440" s="38">
        <f>[3]Calculations!W408</f>
        <v>0</v>
      </c>
      <c r="P440" s="38">
        <f>[3]Calculations!O408</f>
        <v>8.4613820013099996E-4</v>
      </c>
      <c r="Q440" s="38">
        <f>[3]Calculations!S408</f>
        <v>2.3498486459500891</v>
      </c>
      <c r="R440" s="38">
        <f>[3]Calculations!Q408</f>
        <v>0</v>
      </c>
      <c r="S440" s="38">
        <f>[3]Calculations!T408</f>
        <v>0</v>
      </c>
      <c r="T440" s="38">
        <f>[3]Calculations!R408</f>
        <v>0</v>
      </c>
      <c r="U440" s="38">
        <f>[3]Calculations!U408</f>
        <v>0</v>
      </c>
      <c r="V440" s="38" t="str">
        <f>[3]Calculations!X408</f>
        <v>Not Modelled</v>
      </c>
      <c r="W440" s="38" t="str">
        <f>[3]Calculations!Y408</f>
        <v>N/A</v>
      </c>
      <c r="X440" s="38" t="s">
        <v>1056</v>
      </c>
      <c r="Y440" s="73" t="s">
        <v>105</v>
      </c>
      <c r="Z440" s="74" t="s">
        <v>1066</v>
      </c>
      <c r="AA440" s="74">
        <f>[3]Calculations!AA408</f>
        <v>0</v>
      </c>
      <c r="AB440" s="74">
        <f>[3]Calculations!AM408</f>
        <v>0</v>
      </c>
      <c r="AC440" s="74">
        <f>[3]Calculations!AB408</f>
        <v>0</v>
      </c>
      <c r="AD440" s="74">
        <f>[3]Calculations!AN408</f>
        <v>0</v>
      </c>
      <c r="AE440" s="74">
        <f>[3]Calculations!AC408</f>
        <v>0</v>
      </c>
      <c r="AF440" s="74">
        <f>[3]Calculations!AO408</f>
        <v>0</v>
      </c>
      <c r="AG440" s="74">
        <f>[3]Calculations!AD408</f>
        <v>0</v>
      </c>
      <c r="AH440" s="74">
        <f>[3]Calculations!AP408</f>
        <v>0</v>
      </c>
      <c r="AI440" s="74">
        <f>[3]Calculations!AE408</f>
        <v>0</v>
      </c>
      <c r="AJ440" s="74">
        <f>[3]Calculations!AQ408</f>
        <v>0</v>
      </c>
      <c r="AK440" s="74">
        <f>[3]Calculations!AF408</f>
        <v>0</v>
      </c>
      <c r="AL440" s="74">
        <f>[3]Calculations!AR408</f>
        <v>0</v>
      </c>
      <c r="AM440" s="74">
        <f>[3]Calculations!AG408</f>
        <v>0</v>
      </c>
      <c r="AN440" s="74">
        <f>[3]Calculations!AS408</f>
        <v>0</v>
      </c>
      <c r="AO440" s="74">
        <f>[3]Calculations!AH408</f>
        <v>0</v>
      </c>
      <c r="AP440" s="74">
        <f>[3]Calculations!AT408</f>
        <v>0</v>
      </c>
      <c r="AQ440" s="74">
        <f>[3]Calculations!AI408</f>
        <v>3.6008210000799998E-2</v>
      </c>
      <c r="AR440" s="74">
        <f>[3]Calculations!AU408</f>
        <v>100.00002777367378</v>
      </c>
      <c r="AS440" s="74">
        <f>[3]Calculations!AJ408</f>
        <v>0</v>
      </c>
      <c r="AT440" s="74">
        <f>[3]Calculations!AV408</f>
        <v>0</v>
      </c>
      <c r="AU440" s="74">
        <f>[3]Calculations!AK408</f>
        <v>0</v>
      </c>
      <c r="AV440" s="74">
        <f>[3]Calculations!AW408</f>
        <v>0</v>
      </c>
      <c r="AW440" s="90"/>
      <c r="AX440" s="90"/>
      <c r="AY440" s="91" t="str">
        <f>[3]Calculations!D408</f>
        <v>Land Supply 2018</v>
      </c>
    </row>
    <row r="441" spans="2:51" ht="25" x14ac:dyDescent="0.25">
      <c r="B441" s="32" t="str">
        <f>[3]Calculations!A409</f>
        <v>HLA3464</v>
      </c>
      <c r="C441" s="30" t="str">
        <f>[3]Calculations!B409</f>
        <v>Unknown</v>
      </c>
      <c r="D441" s="30" t="str">
        <f>[3]Calculations!C409</f>
        <v>Residential</v>
      </c>
      <c r="E441" s="38">
        <f>[3]Calculations!E409</f>
        <v>8.5743899999999994E-3</v>
      </c>
      <c r="F441" s="38">
        <f>[3]Calculations!I409</f>
        <v>8.5743899999999994E-3</v>
      </c>
      <c r="G441" s="38">
        <f>[3]Calculations!M409</f>
        <v>100</v>
      </c>
      <c r="H441" s="38">
        <f>[3]Calculations!H409</f>
        <v>0</v>
      </c>
      <c r="I441" s="38">
        <f>[3]Calculations!L409</f>
        <v>0</v>
      </c>
      <c r="J441" s="38">
        <f>[3]Calculations!G409</f>
        <v>0</v>
      </c>
      <c r="K441" s="38">
        <f>[3]Calculations!K409</f>
        <v>0</v>
      </c>
      <c r="L441" s="38">
        <f>[3]Calculations!F409</f>
        <v>0</v>
      </c>
      <c r="M441" s="38">
        <f>[3]Calculations!J409</f>
        <v>0</v>
      </c>
      <c r="N441" s="38">
        <f>[3]Calculations!V409</f>
        <v>0</v>
      </c>
      <c r="O441" s="38">
        <f>[3]Calculations!W409</f>
        <v>0</v>
      </c>
      <c r="P441" s="38">
        <f>[3]Calculations!O409</f>
        <v>0</v>
      </c>
      <c r="Q441" s="38">
        <f>[3]Calculations!S409</f>
        <v>0</v>
      </c>
      <c r="R441" s="38">
        <f>[3]Calculations!Q409</f>
        <v>0</v>
      </c>
      <c r="S441" s="38">
        <f>[3]Calculations!T409</f>
        <v>0</v>
      </c>
      <c r="T441" s="38">
        <f>[3]Calculations!R409</f>
        <v>0</v>
      </c>
      <c r="U441" s="38">
        <f>[3]Calculations!U409</f>
        <v>0</v>
      </c>
      <c r="V441" s="38" t="str">
        <f>[3]Calculations!X409</f>
        <v>Not Modelled</v>
      </c>
      <c r="W441" s="38" t="str">
        <f>[3]Calculations!Y409</f>
        <v>N/A</v>
      </c>
      <c r="X441" s="38" t="s">
        <v>1056</v>
      </c>
      <c r="Y441" s="73" t="s">
        <v>106</v>
      </c>
      <c r="Z441" s="74" t="s">
        <v>1090</v>
      </c>
      <c r="AA441" s="74">
        <f>[3]Calculations!AA409</f>
        <v>0</v>
      </c>
      <c r="AB441" s="74">
        <f>[3]Calculations!AM409</f>
        <v>0</v>
      </c>
      <c r="AC441" s="74">
        <f>[3]Calculations!AB409</f>
        <v>0</v>
      </c>
      <c r="AD441" s="74">
        <f>[3]Calculations!AN409</f>
        <v>0</v>
      </c>
      <c r="AE441" s="74">
        <f>[3]Calculations!AC409</f>
        <v>0</v>
      </c>
      <c r="AF441" s="74">
        <f>[3]Calculations!AO409</f>
        <v>0</v>
      </c>
      <c r="AG441" s="74">
        <f>[3]Calculations!AD409</f>
        <v>0</v>
      </c>
      <c r="AH441" s="74">
        <f>[3]Calculations!AP409</f>
        <v>0</v>
      </c>
      <c r="AI441" s="74">
        <f>[3]Calculations!AE409</f>
        <v>0</v>
      </c>
      <c r="AJ441" s="74">
        <f>[3]Calculations!AQ409</f>
        <v>0</v>
      </c>
      <c r="AK441" s="74">
        <f>[3]Calculations!AF409</f>
        <v>0</v>
      </c>
      <c r="AL441" s="74">
        <f>[3]Calculations!AR409</f>
        <v>0</v>
      </c>
      <c r="AM441" s="74">
        <f>[3]Calculations!AG409</f>
        <v>0</v>
      </c>
      <c r="AN441" s="74">
        <f>[3]Calculations!AS409</f>
        <v>0</v>
      </c>
      <c r="AO441" s="74">
        <f>[3]Calculations!AH409</f>
        <v>0</v>
      </c>
      <c r="AP441" s="74">
        <f>[3]Calculations!AT409</f>
        <v>0</v>
      </c>
      <c r="AQ441" s="74">
        <f>[3]Calculations!AI409</f>
        <v>8.5743900009800002E-3</v>
      </c>
      <c r="AR441" s="74">
        <f>[3]Calculations!AU409</f>
        <v>100.00000001142939</v>
      </c>
      <c r="AS441" s="74">
        <f>[3]Calculations!AJ409</f>
        <v>0</v>
      </c>
      <c r="AT441" s="74">
        <f>[3]Calculations!AV409</f>
        <v>0</v>
      </c>
      <c r="AU441" s="74">
        <f>[3]Calculations!AK409</f>
        <v>0</v>
      </c>
      <c r="AV441" s="74">
        <f>[3]Calculations!AW409</f>
        <v>0</v>
      </c>
      <c r="AW441" s="90"/>
      <c r="AX441" s="90"/>
      <c r="AY441" s="91" t="str">
        <f>[3]Calculations!D409</f>
        <v>Land Supply 2018</v>
      </c>
    </row>
    <row r="442" spans="2:51" ht="25" x14ac:dyDescent="0.25">
      <c r="B442" s="32" t="str">
        <f>[3]Calculations!A410</f>
        <v>HLA3466</v>
      </c>
      <c r="C442" s="30" t="str">
        <f>[3]Calculations!B410</f>
        <v>Unknown</v>
      </c>
      <c r="D442" s="30" t="str">
        <f>[3]Calculations!C410</f>
        <v>Residential</v>
      </c>
      <c r="E442" s="38">
        <f>[3]Calculations!E410</f>
        <v>4.3844000000000001E-2</v>
      </c>
      <c r="F442" s="38">
        <f>[3]Calculations!I410</f>
        <v>4.3844000000000001E-2</v>
      </c>
      <c r="G442" s="38">
        <f>[3]Calculations!M410</f>
        <v>100</v>
      </c>
      <c r="H442" s="38">
        <f>[3]Calculations!H410</f>
        <v>0</v>
      </c>
      <c r="I442" s="38">
        <f>[3]Calculations!L410</f>
        <v>0</v>
      </c>
      <c r="J442" s="38">
        <f>[3]Calculations!G410</f>
        <v>0</v>
      </c>
      <c r="K442" s="38">
        <f>[3]Calculations!K410</f>
        <v>0</v>
      </c>
      <c r="L442" s="38">
        <f>[3]Calculations!F410</f>
        <v>0</v>
      </c>
      <c r="M442" s="38">
        <f>[3]Calculations!J410</f>
        <v>0</v>
      </c>
      <c r="N442" s="38">
        <f>[3]Calculations!V410</f>
        <v>0</v>
      </c>
      <c r="O442" s="38">
        <f>[3]Calculations!W410</f>
        <v>0</v>
      </c>
      <c r="P442" s="38">
        <f>[3]Calculations!O410</f>
        <v>0</v>
      </c>
      <c r="Q442" s="38">
        <f>[3]Calculations!S410</f>
        <v>0</v>
      </c>
      <c r="R442" s="38">
        <f>[3]Calculations!Q410</f>
        <v>0</v>
      </c>
      <c r="S442" s="38">
        <f>[3]Calculations!T410</f>
        <v>0</v>
      </c>
      <c r="T442" s="38">
        <f>[3]Calculations!R410</f>
        <v>0</v>
      </c>
      <c r="U442" s="38">
        <f>[3]Calculations!U410</f>
        <v>0</v>
      </c>
      <c r="V442" s="38">
        <f>[3]Calculations!X410</f>
        <v>0</v>
      </c>
      <c r="W442" s="38">
        <f>[3]Calculations!Y410</f>
        <v>0</v>
      </c>
      <c r="X442" s="38" t="s">
        <v>1056</v>
      </c>
      <c r="Y442" s="73" t="s">
        <v>106</v>
      </c>
      <c r="Z442" s="74" t="s">
        <v>1090</v>
      </c>
      <c r="AA442" s="74">
        <f>[3]Calculations!AA410</f>
        <v>0</v>
      </c>
      <c r="AB442" s="74">
        <f>[3]Calculations!AM410</f>
        <v>0</v>
      </c>
      <c r="AC442" s="74">
        <f>[3]Calculations!AB410</f>
        <v>0</v>
      </c>
      <c r="AD442" s="74">
        <f>[3]Calculations!AN410</f>
        <v>0</v>
      </c>
      <c r="AE442" s="74">
        <f>[3]Calculations!AC410</f>
        <v>0</v>
      </c>
      <c r="AF442" s="74">
        <f>[3]Calculations!AO410</f>
        <v>0</v>
      </c>
      <c r="AG442" s="74">
        <f>[3]Calculations!AD410</f>
        <v>0</v>
      </c>
      <c r="AH442" s="74">
        <f>[3]Calculations!AP410</f>
        <v>0</v>
      </c>
      <c r="AI442" s="74">
        <f>[3]Calculations!AE410</f>
        <v>0</v>
      </c>
      <c r="AJ442" s="74">
        <f>[3]Calculations!AQ410</f>
        <v>0</v>
      </c>
      <c r="AK442" s="74">
        <f>[3]Calculations!AF410</f>
        <v>0</v>
      </c>
      <c r="AL442" s="74">
        <f>[3]Calculations!AR410</f>
        <v>0</v>
      </c>
      <c r="AM442" s="74">
        <f>[3]Calculations!AG410</f>
        <v>0</v>
      </c>
      <c r="AN442" s="74">
        <f>[3]Calculations!AS410</f>
        <v>0</v>
      </c>
      <c r="AO442" s="74">
        <f>[3]Calculations!AH410</f>
        <v>0</v>
      </c>
      <c r="AP442" s="74">
        <f>[3]Calculations!AT410</f>
        <v>0</v>
      </c>
      <c r="AQ442" s="74">
        <f>[3]Calculations!AI410</f>
        <v>4.3843965000300002E-2</v>
      </c>
      <c r="AR442" s="74">
        <f>[3]Calculations!AU410</f>
        <v>99.999920172201442</v>
      </c>
      <c r="AS442" s="74">
        <f>[3]Calculations!AJ410</f>
        <v>0</v>
      </c>
      <c r="AT442" s="74">
        <f>[3]Calculations!AV410</f>
        <v>0</v>
      </c>
      <c r="AU442" s="74">
        <f>[3]Calculations!AK410</f>
        <v>0</v>
      </c>
      <c r="AV442" s="74">
        <f>[3]Calculations!AW410</f>
        <v>0</v>
      </c>
      <c r="AW442" s="90"/>
      <c r="AX442" s="90"/>
      <c r="AY442" s="91" t="str">
        <f>[3]Calculations!D410</f>
        <v>Land Supply 2018</v>
      </c>
    </row>
    <row r="443" spans="2:51" ht="25" x14ac:dyDescent="0.25">
      <c r="B443" s="32" t="str">
        <f>[3]Calculations!A411</f>
        <v>HLA3467</v>
      </c>
      <c r="C443" s="30" t="str">
        <f>[3]Calculations!B411</f>
        <v>Unknown</v>
      </c>
      <c r="D443" s="30" t="str">
        <f>[3]Calculations!C411</f>
        <v>Residential</v>
      </c>
      <c r="E443" s="38">
        <f>[3]Calculations!E411</f>
        <v>2.3661700000000001E-2</v>
      </c>
      <c r="F443" s="38">
        <f>[3]Calculations!I411</f>
        <v>2.3661700000000001E-2</v>
      </c>
      <c r="G443" s="38">
        <f>[3]Calculations!M411</f>
        <v>100</v>
      </c>
      <c r="H443" s="38">
        <f>[3]Calculations!H411</f>
        <v>0</v>
      </c>
      <c r="I443" s="38">
        <f>[3]Calculations!L411</f>
        <v>0</v>
      </c>
      <c r="J443" s="38">
        <f>[3]Calculations!G411</f>
        <v>0</v>
      </c>
      <c r="K443" s="38">
        <f>[3]Calculations!K411</f>
        <v>0</v>
      </c>
      <c r="L443" s="38">
        <f>[3]Calculations!F411</f>
        <v>0</v>
      </c>
      <c r="M443" s="38">
        <f>[3]Calculations!J411</f>
        <v>0</v>
      </c>
      <c r="N443" s="38">
        <f>[3]Calculations!V411</f>
        <v>0</v>
      </c>
      <c r="O443" s="38">
        <f>[3]Calculations!W411</f>
        <v>0</v>
      </c>
      <c r="P443" s="38">
        <f>[3]Calculations!O411</f>
        <v>0</v>
      </c>
      <c r="Q443" s="38">
        <f>[3]Calculations!S411</f>
        <v>0</v>
      </c>
      <c r="R443" s="38">
        <f>[3]Calculations!Q411</f>
        <v>0</v>
      </c>
      <c r="S443" s="38">
        <f>[3]Calculations!T411</f>
        <v>0</v>
      </c>
      <c r="T443" s="38">
        <f>[3]Calculations!R411</f>
        <v>0</v>
      </c>
      <c r="U443" s="38">
        <f>[3]Calculations!U411</f>
        <v>0</v>
      </c>
      <c r="V443" s="38">
        <f>[3]Calculations!X411</f>
        <v>0</v>
      </c>
      <c r="W443" s="38">
        <f>[3]Calculations!Y411</f>
        <v>0</v>
      </c>
      <c r="X443" s="38" t="s">
        <v>1056</v>
      </c>
      <c r="Y443" s="73" t="s">
        <v>106</v>
      </c>
      <c r="Z443" s="74" t="s">
        <v>1090</v>
      </c>
      <c r="AA443" s="74">
        <f>[3]Calculations!AA411</f>
        <v>0</v>
      </c>
      <c r="AB443" s="74">
        <f>[3]Calculations!AM411</f>
        <v>0</v>
      </c>
      <c r="AC443" s="74">
        <f>[3]Calculations!AB411</f>
        <v>0</v>
      </c>
      <c r="AD443" s="74">
        <f>[3]Calculations!AN411</f>
        <v>0</v>
      </c>
      <c r="AE443" s="74">
        <f>[3]Calculations!AC411</f>
        <v>0</v>
      </c>
      <c r="AF443" s="74">
        <f>[3]Calculations!AO411</f>
        <v>0</v>
      </c>
      <c r="AG443" s="74">
        <f>[3]Calculations!AD411</f>
        <v>0</v>
      </c>
      <c r="AH443" s="74">
        <f>[3]Calculations!AP411</f>
        <v>0</v>
      </c>
      <c r="AI443" s="74">
        <f>[3]Calculations!AE411</f>
        <v>0</v>
      </c>
      <c r="AJ443" s="74">
        <f>[3]Calculations!AQ411</f>
        <v>0</v>
      </c>
      <c r="AK443" s="74">
        <f>[3]Calculations!AF411</f>
        <v>0</v>
      </c>
      <c r="AL443" s="74">
        <f>[3]Calculations!AR411</f>
        <v>0</v>
      </c>
      <c r="AM443" s="74">
        <f>[3]Calculations!AG411</f>
        <v>0</v>
      </c>
      <c r="AN443" s="74">
        <f>[3]Calculations!AS411</f>
        <v>0</v>
      </c>
      <c r="AO443" s="74">
        <f>[3]Calculations!AH411</f>
        <v>0</v>
      </c>
      <c r="AP443" s="74">
        <f>[3]Calculations!AT411</f>
        <v>0</v>
      </c>
      <c r="AQ443" s="74">
        <f>[3]Calculations!AI411</f>
        <v>2.36617000007E-2</v>
      </c>
      <c r="AR443" s="74">
        <f>[3]Calculations!AU411</f>
        <v>100.00000000295837</v>
      </c>
      <c r="AS443" s="74">
        <f>[3]Calculations!AJ411</f>
        <v>0</v>
      </c>
      <c r="AT443" s="74">
        <f>[3]Calculations!AV411</f>
        <v>0</v>
      </c>
      <c r="AU443" s="74">
        <f>[3]Calculations!AK411</f>
        <v>0</v>
      </c>
      <c r="AV443" s="74">
        <f>[3]Calculations!AW411</f>
        <v>0</v>
      </c>
      <c r="AW443" s="90"/>
      <c r="AX443" s="90"/>
      <c r="AY443" s="91" t="str">
        <f>[3]Calculations!D411</f>
        <v>Land Supply 2018</v>
      </c>
    </row>
    <row r="444" spans="2:51" x14ac:dyDescent="0.25">
      <c r="B444" s="32" t="str">
        <f>[3]Calculations!A412</f>
        <v>HLA3468</v>
      </c>
      <c r="C444" s="30" t="str">
        <f>[3]Calculations!B412</f>
        <v>Unknown</v>
      </c>
      <c r="D444" s="30" t="str">
        <f>[3]Calculations!C412</f>
        <v>Residential</v>
      </c>
      <c r="E444" s="38">
        <f>[3]Calculations!E412</f>
        <v>6.2268799999999999E-2</v>
      </c>
      <c r="F444" s="38">
        <f>[3]Calculations!I412</f>
        <v>6.2268799999999999E-2</v>
      </c>
      <c r="G444" s="38">
        <f>[3]Calculations!M412</f>
        <v>100</v>
      </c>
      <c r="H444" s="38">
        <f>[3]Calculations!H412</f>
        <v>0</v>
      </c>
      <c r="I444" s="38">
        <f>[3]Calculations!L412</f>
        <v>0</v>
      </c>
      <c r="J444" s="38">
        <f>[3]Calculations!G412</f>
        <v>0</v>
      </c>
      <c r="K444" s="38">
        <f>[3]Calculations!K412</f>
        <v>0</v>
      </c>
      <c r="L444" s="38">
        <f>[3]Calculations!F412</f>
        <v>0</v>
      </c>
      <c r="M444" s="38">
        <f>[3]Calculations!J412</f>
        <v>0</v>
      </c>
      <c r="N444" s="38">
        <f>[3]Calculations!V412</f>
        <v>0</v>
      </c>
      <c r="O444" s="38">
        <f>[3]Calculations!W412</f>
        <v>0</v>
      </c>
      <c r="P444" s="38">
        <f>[3]Calculations!O412</f>
        <v>1.2570222845599999E-3</v>
      </c>
      <c r="Q444" s="38">
        <f>[3]Calculations!S412</f>
        <v>2.0187032423300271</v>
      </c>
      <c r="R444" s="38">
        <f>[3]Calculations!Q412</f>
        <v>0</v>
      </c>
      <c r="S444" s="38">
        <f>[3]Calculations!T412</f>
        <v>0</v>
      </c>
      <c r="T444" s="38">
        <f>[3]Calculations!R412</f>
        <v>0</v>
      </c>
      <c r="U444" s="38">
        <f>[3]Calculations!U412</f>
        <v>0</v>
      </c>
      <c r="V444" s="38" t="str">
        <f>[3]Calculations!X412</f>
        <v>Not Modelled</v>
      </c>
      <c r="W444" s="38" t="str">
        <f>[3]Calculations!Y412</f>
        <v>N/A</v>
      </c>
      <c r="X444" s="38" t="s">
        <v>1056</v>
      </c>
      <c r="Y444" s="73" t="s">
        <v>105</v>
      </c>
      <c r="Z444" s="74" t="s">
        <v>1066</v>
      </c>
      <c r="AA444" s="74">
        <f>[3]Calculations!AA412</f>
        <v>0</v>
      </c>
      <c r="AB444" s="74">
        <f>[3]Calculations!AM412</f>
        <v>0</v>
      </c>
      <c r="AC444" s="74">
        <f>[3]Calculations!AB412</f>
        <v>0</v>
      </c>
      <c r="AD444" s="74">
        <f>[3]Calculations!AN412</f>
        <v>0</v>
      </c>
      <c r="AE444" s="74">
        <f>[3]Calculations!AC412</f>
        <v>0</v>
      </c>
      <c r="AF444" s="74">
        <f>[3]Calculations!AO412</f>
        <v>0</v>
      </c>
      <c r="AG444" s="74">
        <f>[3]Calculations!AD412</f>
        <v>0</v>
      </c>
      <c r="AH444" s="74">
        <f>[3]Calculations!AP412</f>
        <v>0</v>
      </c>
      <c r="AI444" s="74">
        <f>[3]Calculations!AE412</f>
        <v>0</v>
      </c>
      <c r="AJ444" s="74">
        <f>[3]Calculations!AQ412</f>
        <v>0</v>
      </c>
      <c r="AK444" s="74">
        <f>[3]Calculations!AF412</f>
        <v>0</v>
      </c>
      <c r="AL444" s="74">
        <f>[3]Calculations!AR412</f>
        <v>0</v>
      </c>
      <c r="AM444" s="74">
        <f>[3]Calculations!AG412</f>
        <v>0</v>
      </c>
      <c r="AN444" s="74">
        <f>[3]Calculations!AS412</f>
        <v>0</v>
      </c>
      <c r="AO444" s="74">
        <f>[3]Calculations!AH412</f>
        <v>0</v>
      </c>
      <c r="AP444" s="74">
        <f>[3]Calculations!AT412</f>
        <v>0</v>
      </c>
      <c r="AQ444" s="74">
        <f>[3]Calculations!AI412</f>
        <v>6.2268849999299998E-2</v>
      </c>
      <c r="AR444" s="74">
        <f>[3]Calculations!AU412</f>
        <v>100.00008029591064</v>
      </c>
      <c r="AS444" s="74">
        <f>[3]Calculations!AJ412</f>
        <v>0</v>
      </c>
      <c r="AT444" s="74">
        <f>[3]Calculations!AV412</f>
        <v>0</v>
      </c>
      <c r="AU444" s="74">
        <f>[3]Calculations!AK412</f>
        <v>0</v>
      </c>
      <c r="AV444" s="74">
        <f>[3]Calculations!AW412</f>
        <v>0</v>
      </c>
      <c r="AW444" s="90"/>
      <c r="AX444" s="90"/>
      <c r="AY444" s="91" t="str">
        <f>[3]Calculations!D412</f>
        <v>Land Supply 2018</v>
      </c>
    </row>
    <row r="445" spans="2:51" ht="25" x14ac:dyDescent="0.25">
      <c r="B445" s="32" t="str">
        <f>[3]Calculations!A413</f>
        <v>HLA3470</v>
      </c>
      <c r="C445" s="30" t="str">
        <f>[3]Calculations!B413</f>
        <v>Unknown</v>
      </c>
      <c r="D445" s="30" t="str">
        <f>[3]Calculations!C413</f>
        <v>Residential</v>
      </c>
      <c r="E445" s="38">
        <f>[3]Calculations!E413</f>
        <v>0.39952100000000002</v>
      </c>
      <c r="F445" s="38">
        <f>[3]Calculations!I413</f>
        <v>0.39952100000000002</v>
      </c>
      <c r="G445" s="38">
        <f>[3]Calculations!M413</f>
        <v>100</v>
      </c>
      <c r="H445" s="38">
        <f>[3]Calculations!H413</f>
        <v>0</v>
      </c>
      <c r="I445" s="38">
        <f>[3]Calculations!L413</f>
        <v>0</v>
      </c>
      <c r="J445" s="38">
        <f>[3]Calculations!G413</f>
        <v>0</v>
      </c>
      <c r="K445" s="38">
        <f>[3]Calculations!K413</f>
        <v>0</v>
      </c>
      <c r="L445" s="38">
        <f>[3]Calculations!F413</f>
        <v>0</v>
      </c>
      <c r="M445" s="38">
        <f>[3]Calculations!J413</f>
        <v>0</v>
      </c>
      <c r="N445" s="38">
        <f>[3]Calculations!V413</f>
        <v>0</v>
      </c>
      <c r="O445" s="38">
        <f>[3]Calculations!W413</f>
        <v>0</v>
      </c>
      <c r="P445" s="38">
        <f>[3]Calculations!O413</f>
        <v>0</v>
      </c>
      <c r="Q445" s="38">
        <f>[3]Calculations!S413</f>
        <v>0</v>
      </c>
      <c r="R445" s="38">
        <f>[3]Calculations!Q413</f>
        <v>0</v>
      </c>
      <c r="S445" s="38">
        <f>[3]Calculations!T413</f>
        <v>0</v>
      </c>
      <c r="T445" s="38">
        <f>[3]Calculations!R413</f>
        <v>0</v>
      </c>
      <c r="U445" s="38">
        <f>[3]Calculations!U413</f>
        <v>0</v>
      </c>
      <c r="V445" s="38" t="str">
        <f>[3]Calculations!X413</f>
        <v>Not Modelled</v>
      </c>
      <c r="W445" s="38" t="str">
        <f>[3]Calculations!Y413</f>
        <v>N/A</v>
      </c>
      <c r="X445" s="38" t="s">
        <v>1056</v>
      </c>
      <c r="Y445" s="73" t="s">
        <v>106</v>
      </c>
      <c r="Z445" s="74" t="s">
        <v>1090</v>
      </c>
      <c r="AA445" s="74">
        <f>[3]Calculations!AA413</f>
        <v>0</v>
      </c>
      <c r="AB445" s="74">
        <f>[3]Calculations!AM413</f>
        <v>0</v>
      </c>
      <c r="AC445" s="74">
        <f>[3]Calculations!AB413</f>
        <v>0</v>
      </c>
      <c r="AD445" s="74">
        <f>[3]Calculations!AN413</f>
        <v>0</v>
      </c>
      <c r="AE445" s="74">
        <f>[3]Calculations!AC413</f>
        <v>0</v>
      </c>
      <c r="AF445" s="74">
        <f>[3]Calculations!AO413</f>
        <v>0</v>
      </c>
      <c r="AG445" s="74">
        <f>[3]Calculations!AD413</f>
        <v>0</v>
      </c>
      <c r="AH445" s="74">
        <f>[3]Calculations!AP413</f>
        <v>0</v>
      </c>
      <c r="AI445" s="74">
        <f>[3]Calculations!AE413</f>
        <v>7.8740526912799993E-2</v>
      </c>
      <c r="AJ445" s="74">
        <f>[3]Calculations!AQ413</f>
        <v>19.708732935890726</v>
      </c>
      <c r="AK445" s="74">
        <f>[3]Calculations!AF413</f>
        <v>0.37563015485700002</v>
      </c>
      <c r="AL445" s="74">
        <f>[3]Calculations!AR413</f>
        <v>94.020127817311234</v>
      </c>
      <c r="AM445" s="74">
        <f>[3]Calculations!AG413</f>
        <v>0</v>
      </c>
      <c r="AN445" s="74">
        <f>[3]Calculations!AS413</f>
        <v>0</v>
      </c>
      <c r="AO445" s="74">
        <f>[3]Calculations!AH413</f>
        <v>2.05186319926E-5</v>
      </c>
      <c r="AP445" s="74">
        <f>[3]Calculations!AT413</f>
        <v>5.1358081283837389E-3</v>
      </c>
      <c r="AQ445" s="74">
        <f>[3]Calculations!AI413</f>
        <v>0.39951978994800003</v>
      </c>
      <c r="AR445" s="74">
        <f>[3]Calculations!AU413</f>
        <v>99.999697124306365</v>
      </c>
      <c r="AS445" s="74">
        <f>[3]Calculations!AJ413</f>
        <v>0</v>
      </c>
      <c r="AT445" s="74">
        <f>[3]Calculations!AV413</f>
        <v>0</v>
      </c>
      <c r="AU445" s="74">
        <f>[3]Calculations!AK413</f>
        <v>0</v>
      </c>
      <c r="AV445" s="74">
        <f>[3]Calculations!AW413</f>
        <v>0</v>
      </c>
      <c r="AW445" s="90"/>
      <c r="AX445" s="90"/>
      <c r="AY445" s="91" t="str">
        <f>[3]Calculations!D413</f>
        <v>Land Supply 2018</v>
      </c>
    </row>
    <row r="446" spans="2:51" ht="25" x14ac:dyDescent="0.25">
      <c r="B446" s="32" t="str">
        <f>[3]Calculations!A414</f>
        <v>HLA3471</v>
      </c>
      <c r="C446" s="30" t="str">
        <f>[3]Calculations!B414</f>
        <v>Unknown</v>
      </c>
      <c r="D446" s="30" t="str">
        <f>[3]Calculations!C414</f>
        <v>Residential</v>
      </c>
      <c r="E446" s="38">
        <f>[3]Calculations!E414</f>
        <v>2.82321E-2</v>
      </c>
      <c r="F446" s="38">
        <f>[3]Calculations!I414</f>
        <v>2.82321E-2</v>
      </c>
      <c r="G446" s="38">
        <f>[3]Calculations!M414</f>
        <v>100</v>
      </c>
      <c r="H446" s="38">
        <f>[3]Calculations!H414</f>
        <v>0</v>
      </c>
      <c r="I446" s="38">
        <f>[3]Calculations!L414</f>
        <v>0</v>
      </c>
      <c r="J446" s="38">
        <f>[3]Calculations!G414</f>
        <v>0</v>
      </c>
      <c r="K446" s="38">
        <f>[3]Calculations!K414</f>
        <v>0</v>
      </c>
      <c r="L446" s="38">
        <f>[3]Calculations!F414</f>
        <v>0</v>
      </c>
      <c r="M446" s="38">
        <f>[3]Calculations!J414</f>
        <v>0</v>
      </c>
      <c r="N446" s="38">
        <f>[3]Calculations!V414</f>
        <v>0</v>
      </c>
      <c r="O446" s="38">
        <f>[3]Calculations!W414</f>
        <v>0</v>
      </c>
      <c r="P446" s="38">
        <f>[3]Calculations!O414</f>
        <v>0</v>
      </c>
      <c r="Q446" s="38">
        <f>[3]Calculations!S414</f>
        <v>0</v>
      </c>
      <c r="R446" s="38">
        <f>[3]Calculations!Q414</f>
        <v>0</v>
      </c>
      <c r="S446" s="38">
        <f>[3]Calculations!T414</f>
        <v>0</v>
      </c>
      <c r="T446" s="38">
        <f>[3]Calculations!R414</f>
        <v>0</v>
      </c>
      <c r="U446" s="38">
        <f>[3]Calculations!U414</f>
        <v>0</v>
      </c>
      <c r="V446" s="38" t="str">
        <f>[3]Calculations!X414</f>
        <v>Not Modelled</v>
      </c>
      <c r="W446" s="38" t="str">
        <f>[3]Calculations!Y414</f>
        <v>N/A</v>
      </c>
      <c r="X446" s="38" t="s">
        <v>1056</v>
      </c>
      <c r="Y446" s="73" t="s">
        <v>106</v>
      </c>
      <c r="Z446" s="74" t="s">
        <v>1090</v>
      </c>
      <c r="AA446" s="74">
        <f>[3]Calculations!AA414</f>
        <v>0</v>
      </c>
      <c r="AB446" s="74">
        <f>[3]Calculations!AM414</f>
        <v>0</v>
      </c>
      <c r="AC446" s="74">
        <f>[3]Calculations!AB414</f>
        <v>0</v>
      </c>
      <c r="AD446" s="74">
        <f>[3]Calculations!AN414</f>
        <v>0</v>
      </c>
      <c r="AE446" s="74">
        <f>[3]Calculations!AC414</f>
        <v>0</v>
      </c>
      <c r="AF446" s="74">
        <f>[3]Calculations!AO414</f>
        <v>0</v>
      </c>
      <c r="AG446" s="74">
        <f>[3]Calculations!AD414</f>
        <v>0</v>
      </c>
      <c r="AH446" s="74">
        <f>[3]Calculations!AP414</f>
        <v>0</v>
      </c>
      <c r="AI446" s="74">
        <f>[3]Calculations!AE414</f>
        <v>0</v>
      </c>
      <c r="AJ446" s="74">
        <f>[3]Calculations!AQ414</f>
        <v>0</v>
      </c>
      <c r="AK446" s="74">
        <f>[3]Calculations!AF414</f>
        <v>0</v>
      </c>
      <c r="AL446" s="74">
        <f>[3]Calculations!AR414</f>
        <v>0</v>
      </c>
      <c r="AM446" s="74">
        <f>[3]Calculations!AG414</f>
        <v>0</v>
      </c>
      <c r="AN446" s="74">
        <f>[3]Calculations!AS414</f>
        <v>0</v>
      </c>
      <c r="AO446" s="74">
        <f>[3]Calculations!AH414</f>
        <v>0</v>
      </c>
      <c r="AP446" s="74">
        <f>[3]Calculations!AT414</f>
        <v>0</v>
      </c>
      <c r="AQ446" s="74">
        <f>[3]Calculations!AI414</f>
        <v>0</v>
      </c>
      <c r="AR446" s="74">
        <f>[3]Calculations!AU414</f>
        <v>0</v>
      </c>
      <c r="AS446" s="74">
        <f>[3]Calculations!AJ414</f>
        <v>0</v>
      </c>
      <c r="AT446" s="74">
        <f>[3]Calculations!AV414</f>
        <v>0</v>
      </c>
      <c r="AU446" s="74">
        <f>[3]Calculations!AK414</f>
        <v>0</v>
      </c>
      <c r="AV446" s="74">
        <f>[3]Calculations!AW414</f>
        <v>0</v>
      </c>
      <c r="AW446" s="90"/>
      <c r="AX446" s="90"/>
      <c r="AY446" s="91" t="str">
        <f>[3]Calculations!D414</f>
        <v>Land Supply 2018</v>
      </c>
    </row>
    <row r="447" spans="2:51" ht="25" x14ac:dyDescent="0.25">
      <c r="B447" s="32" t="str">
        <f>[3]Calculations!A415</f>
        <v>HLA3472</v>
      </c>
      <c r="C447" s="30" t="str">
        <f>[3]Calculations!B415</f>
        <v>Unknown</v>
      </c>
      <c r="D447" s="30" t="str">
        <f>[3]Calculations!C415</f>
        <v>Residential</v>
      </c>
      <c r="E447" s="38">
        <f>[3]Calculations!E415</f>
        <v>0.31628899999999999</v>
      </c>
      <c r="F447" s="38">
        <f>[3]Calculations!I415</f>
        <v>0.31628899999999999</v>
      </c>
      <c r="G447" s="38">
        <f>[3]Calculations!M415</f>
        <v>100</v>
      </c>
      <c r="H447" s="38">
        <f>[3]Calculations!H415</f>
        <v>0</v>
      </c>
      <c r="I447" s="38">
        <f>[3]Calculations!L415</f>
        <v>0</v>
      </c>
      <c r="J447" s="38">
        <f>[3]Calculations!G415</f>
        <v>0</v>
      </c>
      <c r="K447" s="38">
        <f>[3]Calculations!K415</f>
        <v>0</v>
      </c>
      <c r="L447" s="38">
        <f>[3]Calculations!F415</f>
        <v>0</v>
      </c>
      <c r="M447" s="38">
        <f>[3]Calculations!J415</f>
        <v>0</v>
      </c>
      <c r="N447" s="38">
        <f>[3]Calculations!V415</f>
        <v>0</v>
      </c>
      <c r="O447" s="38">
        <f>[3]Calculations!W415</f>
        <v>0</v>
      </c>
      <c r="P447" s="38">
        <f>[3]Calculations!O415</f>
        <v>0</v>
      </c>
      <c r="Q447" s="38">
        <f>[3]Calculations!S415</f>
        <v>0</v>
      </c>
      <c r="R447" s="38">
        <f>[3]Calculations!Q415</f>
        <v>0</v>
      </c>
      <c r="S447" s="38">
        <f>[3]Calculations!T415</f>
        <v>0</v>
      </c>
      <c r="T447" s="38">
        <f>[3]Calculations!R415</f>
        <v>0</v>
      </c>
      <c r="U447" s="38">
        <f>[3]Calculations!U415</f>
        <v>0</v>
      </c>
      <c r="V447" s="38" t="str">
        <f>[3]Calculations!X415</f>
        <v>Not Modelled</v>
      </c>
      <c r="W447" s="38" t="str">
        <f>[3]Calculations!Y415</f>
        <v>N/A</v>
      </c>
      <c r="X447" s="38" t="s">
        <v>1056</v>
      </c>
      <c r="Y447" s="73" t="s">
        <v>106</v>
      </c>
      <c r="Z447" s="74" t="s">
        <v>1090</v>
      </c>
      <c r="AA447" s="74">
        <f>[3]Calculations!AA415</f>
        <v>0</v>
      </c>
      <c r="AB447" s="74">
        <f>[3]Calculations!AM415</f>
        <v>0</v>
      </c>
      <c r="AC447" s="74">
        <f>[3]Calculations!AB415</f>
        <v>0</v>
      </c>
      <c r="AD447" s="74">
        <f>[3]Calculations!AN415</f>
        <v>0</v>
      </c>
      <c r="AE447" s="74">
        <f>[3]Calculations!AC415</f>
        <v>0</v>
      </c>
      <c r="AF447" s="74">
        <f>[3]Calculations!AO415</f>
        <v>0</v>
      </c>
      <c r="AG447" s="74">
        <f>[3]Calculations!AD415</f>
        <v>0</v>
      </c>
      <c r="AH447" s="74">
        <f>[3]Calculations!AP415</f>
        <v>0</v>
      </c>
      <c r="AI447" s="74">
        <f>[3]Calculations!AE415</f>
        <v>0</v>
      </c>
      <c r="AJ447" s="74">
        <f>[3]Calculations!AQ415</f>
        <v>0</v>
      </c>
      <c r="AK447" s="74">
        <f>[3]Calculations!AF415</f>
        <v>0</v>
      </c>
      <c r="AL447" s="74">
        <f>[3]Calculations!AR415</f>
        <v>0</v>
      </c>
      <c r="AM447" s="74">
        <f>[3]Calculations!AG415</f>
        <v>0</v>
      </c>
      <c r="AN447" s="74">
        <f>[3]Calculations!AS415</f>
        <v>0</v>
      </c>
      <c r="AO447" s="74">
        <f>[3]Calculations!AH415</f>
        <v>0</v>
      </c>
      <c r="AP447" s="74">
        <f>[3]Calculations!AT415</f>
        <v>0</v>
      </c>
      <c r="AQ447" s="74">
        <f>[3]Calculations!AI415</f>
        <v>0</v>
      </c>
      <c r="AR447" s="74">
        <f>[3]Calculations!AU415</f>
        <v>0</v>
      </c>
      <c r="AS447" s="74">
        <f>[3]Calculations!AJ415</f>
        <v>0</v>
      </c>
      <c r="AT447" s="74">
        <f>[3]Calculations!AV415</f>
        <v>0</v>
      </c>
      <c r="AU447" s="74">
        <f>[3]Calculations!AK415</f>
        <v>0</v>
      </c>
      <c r="AV447" s="74">
        <f>[3]Calculations!AW415</f>
        <v>0</v>
      </c>
      <c r="AW447" s="90"/>
      <c r="AX447" s="90"/>
      <c r="AY447" s="91" t="str">
        <f>[3]Calculations!D415</f>
        <v>Land Supply 2018</v>
      </c>
    </row>
    <row r="448" spans="2:51" x14ac:dyDescent="0.25">
      <c r="B448" s="32" t="str">
        <f>[3]Calculations!A416</f>
        <v>HLA3473</v>
      </c>
      <c r="C448" s="30" t="str">
        <f>[3]Calculations!B416</f>
        <v>Unknown</v>
      </c>
      <c r="D448" s="30" t="str">
        <f>[3]Calculations!C416</f>
        <v>Residential</v>
      </c>
      <c r="E448" s="38">
        <f>[3]Calculations!E416</f>
        <v>0.33840300000000001</v>
      </c>
      <c r="F448" s="38">
        <f>[3]Calculations!I416</f>
        <v>0.33840300000000001</v>
      </c>
      <c r="G448" s="38">
        <f>[3]Calculations!M416</f>
        <v>100</v>
      </c>
      <c r="H448" s="38">
        <f>[3]Calculations!H416</f>
        <v>0</v>
      </c>
      <c r="I448" s="38">
        <f>[3]Calculations!L416</f>
        <v>0</v>
      </c>
      <c r="J448" s="38">
        <f>[3]Calculations!G416</f>
        <v>0</v>
      </c>
      <c r="K448" s="38">
        <f>[3]Calculations!K416</f>
        <v>0</v>
      </c>
      <c r="L448" s="38">
        <f>[3]Calculations!F416</f>
        <v>0</v>
      </c>
      <c r="M448" s="38">
        <f>[3]Calculations!J416</f>
        <v>0</v>
      </c>
      <c r="N448" s="38">
        <f>[3]Calculations!V416</f>
        <v>0</v>
      </c>
      <c r="O448" s="38">
        <f>[3]Calculations!W416</f>
        <v>0</v>
      </c>
      <c r="P448" s="38">
        <f>[3]Calculations!O416</f>
        <v>1.60880662206E-3</v>
      </c>
      <c r="Q448" s="38">
        <f>[3]Calculations!S416</f>
        <v>0.47541145381689881</v>
      </c>
      <c r="R448" s="38">
        <f>[3]Calculations!Q416</f>
        <v>0</v>
      </c>
      <c r="S448" s="38">
        <f>[3]Calculations!T416</f>
        <v>0</v>
      </c>
      <c r="T448" s="38">
        <f>[3]Calculations!R416</f>
        <v>0</v>
      </c>
      <c r="U448" s="38">
        <f>[3]Calculations!U416</f>
        <v>0</v>
      </c>
      <c r="V448" s="38" t="str">
        <f>[3]Calculations!X416</f>
        <v>Not Modelled</v>
      </c>
      <c r="W448" s="38" t="str">
        <f>[3]Calculations!Y416</f>
        <v>N/A</v>
      </c>
      <c r="X448" s="38" t="s">
        <v>1056</v>
      </c>
      <c r="Y448" s="73" t="s">
        <v>105</v>
      </c>
      <c r="Z448" s="74" t="s">
        <v>1066</v>
      </c>
      <c r="AA448" s="74">
        <f>[3]Calculations!AA416</f>
        <v>0</v>
      </c>
      <c r="AB448" s="74">
        <f>[3]Calculations!AM416</f>
        <v>0</v>
      </c>
      <c r="AC448" s="74">
        <f>[3]Calculations!AB416</f>
        <v>0</v>
      </c>
      <c r="AD448" s="74">
        <f>[3]Calculations!AN416</f>
        <v>0</v>
      </c>
      <c r="AE448" s="74">
        <f>[3]Calculations!AC416</f>
        <v>0</v>
      </c>
      <c r="AF448" s="74">
        <f>[3]Calculations!AO416</f>
        <v>0</v>
      </c>
      <c r="AG448" s="74">
        <f>[3]Calculations!AD416</f>
        <v>0</v>
      </c>
      <c r="AH448" s="74">
        <f>[3]Calculations!AP416</f>
        <v>0</v>
      </c>
      <c r="AI448" s="74">
        <f>[3]Calculations!AE416</f>
        <v>0</v>
      </c>
      <c r="AJ448" s="74">
        <f>[3]Calculations!AQ416</f>
        <v>0</v>
      </c>
      <c r="AK448" s="74">
        <f>[3]Calculations!AF416</f>
        <v>0</v>
      </c>
      <c r="AL448" s="74">
        <f>[3]Calculations!AR416</f>
        <v>0</v>
      </c>
      <c r="AM448" s="74">
        <f>[3]Calculations!AG416</f>
        <v>0</v>
      </c>
      <c r="AN448" s="74">
        <f>[3]Calculations!AS416</f>
        <v>0</v>
      </c>
      <c r="AO448" s="74">
        <f>[3]Calculations!AH416</f>
        <v>0</v>
      </c>
      <c r="AP448" s="74">
        <f>[3]Calculations!AT416</f>
        <v>0</v>
      </c>
      <c r="AQ448" s="74">
        <f>[3]Calculations!AI416</f>
        <v>0.33840270499800001</v>
      </c>
      <c r="AR448" s="74">
        <f>[3]Calculations!AU416</f>
        <v>99.999912825240912</v>
      </c>
      <c r="AS448" s="74">
        <f>[3]Calculations!AJ416</f>
        <v>0</v>
      </c>
      <c r="AT448" s="74">
        <f>[3]Calculations!AV416</f>
        <v>0</v>
      </c>
      <c r="AU448" s="74">
        <f>[3]Calculations!AK416</f>
        <v>0</v>
      </c>
      <c r="AV448" s="74">
        <f>[3]Calculations!AW416</f>
        <v>0</v>
      </c>
      <c r="AW448" s="90"/>
      <c r="AX448" s="90"/>
      <c r="AY448" s="91" t="str">
        <f>[3]Calculations!D416</f>
        <v>Land Supply 2018</v>
      </c>
    </row>
    <row r="449" spans="2:51" x14ac:dyDescent="0.25">
      <c r="B449" s="32" t="str">
        <f>[3]Calculations!A417</f>
        <v>HLA3474</v>
      </c>
      <c r="C449" s="30" t="str">
        <f>[3]Calculations!B417</f>
        <v>Unknown</v>
      </c>
      <c r="D449" s="30" t="str">
        <f>[3]Calculations!C417</f>
        <v>Residential</v>
      </c>
      <c r="E449" s="38">
        <f>[3]Calculations!E417</f>
        <v>4.1307200000000002E-2</v>
      </c>
      <c r="F449" s="38">
        <f>[3]Calculations!I417</f>
        <v>4.1307200000000002E-2</v>
      </c>
      <c r="G449" s="38">
        <f>[3]Calculations!M417</f>
        <v>100</v>
      </c>
      <c r="H449" s="38">
        <f>[3]Calculations!H417</f>
        <v>0</v>
      </c>
      <c r="I449" s="38">
        <f>[3]Calculations!L417</f>
        <v>0</v>
      </c>
      <c r="J449" s="38">
        <f>[3]Calculations!G417</f>
        <v>0</v>
      </c>
      <c r="K449" s="38">
        <f>[3]Calculations!K417</f>
        <v>0</v>
      </c>
      <c r="L449" s="38">
        <f>[3]Calculations!F417</f>
        <v>0</v>
      </c>
      <c r="M449" s="38">
        <f>[3]Calculations!J417</f>
        <v>0</v>
      </c>
      <c r="N449" s="38">
        <f>[3]Calculations!V417</f>
        <v>0</v>
      </c>
      <c r="O449" s="38">
        <f>[3]Calculations!W417</f>
        <v>0</v>
      </c>
      <c r="P449" s="38">
        <f>[3]Calculations!O417</f>
        <v>1.65424062998E-2</v>
      </c>
      <c r="Q449" s="38">
        <f>[3]Calculations!S417</f>
        <v>40.047270935333309</v>
      </c>
      <c r="R449" s="38">
        <f>[3]Calculations!Q417</f>
        <v>0</v>
      </c>
      <c r="S449" s="38">
        <f>[3]Calculations!T417</f>
        <v>0</v>
      </c>
      <c r="T449" s="38">
        <f>[3]Calculations!R417</f>
        <v>0</v>
      </c>
      <c r="U449" s="38">
        <f>[3]Calculations!U417</f>
        <v>0</v>
      </c>
      <c r="V449" s="38" t="str">
        <f>[3]Calculations!X417</f>
        <v>Not Modelled</v>
      </c>
      <c r="W449" s="38" t="str">
        <f>[3]Calculations!Y417</f>
        <v>N/A</v>
      </c>
      <c r="X449" s="38" t="s">
        <v>1056</v>
      </c>
      <c r="Y449" s="73" t="s">
        <v>105</v>
      </c>
      <c r="Z449" s="74" t="s">
        <v>1066</v>
      </c>
      <c r="AA449" s="74">
        <f>[3]Calculations!AA417</f>
        <v>0</v>
      </c>
      <c r="AB449" s="74">
        <f>[3]Calculations!AM417</f>
        <v>0</v>
      </c>
      <c r="AC449" s="74">
        <f>[3]Calculations!AB417</f>
        <v>0</v>
      </c>
      <c r="AD449" s="74">
        <f>[3]Calculations!AN417</f>
        <v>0</v>
      </c>
      <c r="AE449" s="74">
        <f>[3]Calculations!AC417</f>
        <v>0</v>
      </c>
      <c r="AF449" s="74">
        <f>[3]Calculations!AO417</f>
        <v>0</v>
      </c>
      <c r="AG449" s="74">
        <f>[3]Calculations!AD417</f>
        <v>0</v>
      </c>
      <c r="AH449" s="74">
        <f>[3]Calculations!AP417</f>
        <v>0</v>
      </c>
      <c r="AI449" s="74">
        <f>[3]Calculations!AE417</f>
        <v>0</v>
      </c>
      <c r="AJ449" s="74">
        <f>[3]Calculations!AQ417</f>
        <v>0</v>
      </c>
      <c r="AK449" s="74">
        <f>[3]Calculations!AF417</f>
        <v>0</v>
      </c>
      <c r="AL449" s="74">
        <f>[3]Calculations!AR417</f>
        <v>0</v>
      </c>
      <c r="AM449" s="74">
        <f>[3]Calculations!AG417</f>
        <v>0</v>
      </c>
      <c r="AN449" s="74">
        <f>[3]Calculations!AS417</f>
        <v>0</v>
      </c>
      <c r="AO449" s="74">
        <f>[3]Calculations!AH417</f>
        <v>0</v>
      </c>
      <c r="AP449" s="74">
        <f>[3]Calculations!AT417</f>
        <v>0</v>
      </c>
      <c r="AQ449" s="74">
        <f>[3]Calculations!AI417</f>
        <v>4.1307184997999999E-2</v>
      </c>
      <c r="AR449" s="74">
        <f>[3]Calculations!AU417</f>
        <v>99.999963681876267</v>
      </c>
      <c r="AS449" s="74">
        <f>[3]Calculations!AJ417</f>
        <v>2.4156193649299999E-2</v>
      </c>
      <c r="AT449" s="74">
        <f>[3]Calculations!AV417</f>
        <v>58.479378048621058</v>
      </c>
      <c r="AU449" s="74">
        <f>[3]Calculations!AK417</f>
        <v>0</v>
      </c>
      <c r="AV449" s="74">
        <f>[3]Calculations!AW417</f>
        <v>0</v>
      </c>
      <c r="AW449" s="90"/>
      <c r="AX449" s="90"/>
      <c r="AY449" s="91" t="str">
        <f>[3]Calculations!D417</f>
        <v>Land Supply 2018</v>
      </c>
    </row>
    <row r="450" spans="2:51" x14ac:dyDescent="0.25">
      <c r="B450" s="32" t="str">
        <f>[3]Calculations!A418</f>
        <v>HLA3475</v>
      </c>
      <c r="C450" s="30" t="str">
        <f>[3]Calculations!B418</f>
        <v>Unknown</v>
      </c>
      <c r="D450" s="30" t="str">
        <f>[3]Calculations!C418</f>
        <v>Residential</v>
      </c>
      <c r="E450" s="38">
        <f>[3]Calculations!E418</f>
        <v>3.7554400000000002E-2</v>
      </c>
      <c r="F450" s="38">
        <f>[3]Calculations!I418</f>
        <v>3.7554400000000002E-2</v>
      </c>
      <c r="G450" s="38">
        <f>[3]Calculations!M418</f>
        <v>100</v>
      </c>
      <c r="H450" s="38">
        <f>[3]Calculations!H418</f>
        <v>0</v>
      </c>
      <c r="I450" s="38">
        <f>[3]Calculations!L418</f>
        <v>0</v>
      </c>
      <c r="J450" s="38">
        <f>[3]Calculations!G418</f>
        <v>0</v>
      </c>
      <c r="K450" s="38">
        <f>[3]Calculations!K418</f>
        <v>0</v>
      </c>
      <c r="L450" s="38">
        <f>[3]Calculations!F418</f>
        <v>0</v>
      </c>
      <c r="M450" s="38">
        <f>[3]Calculations!J418</f>
        <v>0</v>
      </c>
      <c r="N450" s="38">
        <f>[3]Calculations!V418</f>
        <v>0</v>
      </c>
      <c r="O450" s="38">
        <f>[3]Calculations!W418</f>
        <v>0</v>
      </c>
      <c r="P450" s="38">
        <f>[3]Calculations!O418</f>
        <v>2.99458506106E-4</v>
      </c>
      <c r="Q450" s="38">
        <f>[3]Calculations!S418</f>
        <v>0.79739925576230741</v>
      </c>
      <c r="R450" s="38">
        <f>[3]Calculations!Q418</f>
        <v>0</v>
      </c>
      <c r="S450" s="38">
        <f>[3]Calculations!T418</f>
        <v>0</v>
      </c>
      <c r="T450" s="38">
        <f>[3]Calculations!R418</f>
        <v>0</v>
      </c>
      <c r="U450" s="38">
        <f>[3]Calculations!U418</f>
        <v>0</v>
      </c>
      <c r="V450" s="38" t="str">
        <f>[3]Calculations!X418</f>
        <v>Not Modelled</v>
      </c>
      <c r="W450" s="38" t="str">
        <f>[3]Calculations!Y418</f>
        <v>N/A</v>
      </c>
      <c r="X450" s="38" t="s">
        <v>1056</v>
      </c>
      <c r="Y450" s="73" t="s">
        <v>105</v>
      </c>
      <c r="Z450" s="74" t="s">
        <v>1066</v>
      </c>
      <c r="AA450" s="74">
        <f>[3]Calculations!AA418</f>
        <v>0</v>
      </c>
      <c r="AB450" s="74">
        <f>[3]Calculations!AM418</f>
        <v>0</v>
      </c>
      <c r="AC450" s="74">
        <f>[3]Calculations!AB418</f>
        <v>0</v>
      </c>
      <c r="AD450" s="74">
        <f>[3]Calculations!AN418</f>
        <v>0</v>
      </c>
      <c r="AE450" s="74">
        <f>[3]Calculations!AC418</f>
        <v>0</v>
      </c>
      <c r="AF450" s="74">
        <f>[3]Calculations!AO418</f>
        <v>0</v>
      </c>
      <c r="AG450" s="74">
        <f>[3]Calculations!AD418</f>
        <v>0</v>
      </c>
      <c r="AH450" s="74">
        <f>[3]Calculations!AP418</f>
        <v>0</v>
      </c>
      <c r="AI450" s="74">
        <f>[3]Calculations!AE418</f>
        <v>0</v>
      </c>
      <c r="AJ450" s="74">
        <f>[3]Calculations!AQ418</f>
        <v>0</v>
      </c>
      <c r="AK450" s="74">
        <f>[3]Calculations!AF418</f>
        <v>0</v>
      </c>
      <c r="AL450" s="74">
        <f>[3]Calculations!AR418</f>
        <v>0</v>
      </c>
      <c r="AM450" s="74">
        <f>[3]Calculations!AG418</f>
        <v>0</v>
      </c>
      <c r="AN450" s="74">
        <f>[3]Calculations!AS418</f>
        <v>0</v>
      </c>
      <c r="AO450" s="74">
        <f>[3]Calculations!AH418</f>
        <v>0</v>
      </c>
      <c r="AP450" s="74">
        <f>[3]Calculations!AT418</f>
        <v>0</v>
      </c>
      <c r="AQ450" s="74">
        <f>[3]Calculations!AI418</f>
        <v>3.75543950007E-2</v>
      </c>
      <c r="AR450" s="74">
        <f>[3]Calculations!AU418</f>
        <v>99.999986687844839</v>
      </c>
      <c r="AS450" s="74">
        <f>[3]Calculations!AJ418</f>
        <v>0</v>
      </c>
      <c r="AT450" s="74">
        <f>[3]Calculations!AV418</f>
        <v>0</v>
      </c>
      <c r="AU450" s="74">
        <f>[3]Calculations!AK418</f>
        <v>0</v>
      </c>
      <c r="AV450" s="74">
        <f>[3]Calculations!AW418</f>
        <v>0</v>
      </c>
      <c r="AW450" s="90"/>
      <c r="AX450" s="90"/>
      <c r="AY450" s="91" t="str">
        <f>[3]Calculations!D418</f>
        <v>Land Supply 2018</v>
      </c>
    </row>
    <row r="451" spans="2:51" x14ac:dyDescent="0.25">
      <c r="B451" s="32" t="str">
        <f>[3]Calculations!A419</f>
        <v>HLA3476</v>
      </c>
      <c r="C451" s="30" t="str">
        <f>[3]Calculations!B419</f>
        <v>Unknown</v>
      </c>
      <c r="D451" s="30" t="str">
        <f>[3]Calculations!C419</f>
        <v>Residential</v>
      </c>
      <c r="E451" s="38">
        <f>[3]Calculations!E419</f>
        <v>3.4394099999999997E-2</v>
      </c>
      <c r="F451" s="38">
        <f>[3]Calculations!I419</f>
        <v>3.4394099999999997E-2</v>
      </c>
      <c r="G451" s="38">
        <f>[3]Calculations!M419</f>
        <v>100</v>
      </c>
      <c r="H451" s="38">
        <f>[3]Calculations!H419</f>
        <v>0</v>
      </c>
      <c r="I451" s="38">
        <f>[3]Calculations!L419</f>
        <v>0</v>
      </c>
      <c r="J451" s="38">
        <f>[3]Calculations!G419</f>
        <v>0</v>
      </c>
      <c r="K451" s="38">
        <f>[3]Calculations!K419</f>
        <v>0</v>
      </c>
      <c r="L451" s="38">
        <f>[3]Calculations!F419</f>
        <v>0</v>
      </c>
      <c r="M451" s="38">
        <f>[3]Calculations!J419</f>
        <v>0</v>
      </c>
      <c r="N451" s="38">
        <f>[3]Calculations!V419</f>
        <v>0</v>
      </c>
      <c r="O451" s="38">
        <f>[3]Calculations!W419</f>
        <v>0</v>
      </c>
      <c r="P451" s="38">
        <f>[3]Calculations!O419</f>
        <v>1.5602728934921E-2</v>
      </c>
      <c r="Q451" s="38">
        <f>[3]Calculations!S419</f>
        <v>45.3645507075952</v>
      </c>
      <c r="R451" s="38">
        <f>[3]Calculations!Q419</f>
        <v>8.0215854982100001E-4</v>
      </c>
      <c r="S451" s="38">
        <f>[3]Calculations!T419</f>
        <v>2.3322562585472513</v>
      </c>
      <c r="T451" s="38">
        <f>[3]Calculations!R419</f>
        <v>0</v>
      </c>
      <c r="U451" s="38">
        <f>[3]Calculations!U419</f>
        <v>0</v>
      </c>
      <c r="V451" s="38" t="str">
        <f>[3]Calculations!X419</f>
        <v>Not Modelled</v>
      </c>
      <c r="W451" s="38" t="str">
        <f>[3]Calculations!Y419</f>
        <v>N/A</v>
      </c>
      <c r="X451" s="38" t="s">
        <v>1056</v>
      </c>
      <c r="Y451" s="73" t="s">
        <v>105</v>
      </c>
      <c r="Z451" s="74" t="s">
        <v>1066</v>
      </c>
      <c r="AA451" s="74">
        <f>[3]Calculations!AA419</f>
        <v>0</v>
      </c>
      <c r="AB451" s="74">
        <f>[3]Calculations!AM419</f>
        <v>0</v>
      </c>
      <c r="AC451" s="74">
        <f>[3]Calculations!AB419</f>
        <v>0</v>
      </c>
      <c r="AD451" s="74">
        <f>[3]Calculations!AN419</f>
        <v>0</v>
      </c>
      <c r="AE451" s="74">
        <f>[3]Calculations!AC419</f>
        <v>0</v>
      </c>
      <c r="AF451" s="74">
        <f>[3]Calculations!AO419</f>
        <v>0</v>
      </c>
      <c r="AG451" s="74">
        <f>[3]Calculations!AD419</f>
        <v>0</v>
      </c>
      <c r="AH451" s="74">
        <f>[3]Calculations!AP419</f>
        <v>0</v>
      </c>
      <c r="AI451" s="74">
        <f>[3]Calculations!AE419</f>
        <v>0</v>
      </c>
      <c r="AJ451" s="74">
        <f>[3]Calculations!AQ419</f>
        <v>0</v>
      </c>
      <c r="AK451" s="74">
        <f>[3]Calculations!AF419</f>
        <v>0</v>
      </c>
      <c r="AL451" s="74">
        <f>[3]Calculations!AR419</f>
        <v>0</v>
      </c>
      <c r="AM451" s="74">
        <f>[3]Calculations!AG419</f>
        <v>0</v>
      </c>
      <c r="AN451" s="74">
        <f>[3]Calculations!AS419</f>
        <v>0</v>
      </c>
      <c r="AO451" s="74">
        <f>[3]Calculations!AH419</f>
        <v>0</v>
      </c>
      <c r="AP451" s="74">
        <f>[3]Calculations!AT419</f>
        <v>0</v>
      </c>
      <c r="AQ451" s="74">
        <f>[3]Calculations!AI419</f>
        <v>3.43940949994E-2</v>
      </c>
      <c r="AR451" s="74">
        <f>[3]Calculations!AU419</f>
        <v>99.999985460878477</v>
      </c>
      <c r="AS451" s="74">
        <f>[3]Calculations!AJ419</f>
        <v>0</v>
      </c>
      <c r="AT451" s="74">
        <f>[3]Calculations!AV419</f>
        <v>0</v>
      </c>
      <c r="AU451" s="74">
        <f>[3]Calculations!AK419</f>
        <v>0</v>
      </c>
      <c r="AV451" s="74">
        <f>[3]Calculations!AW419</f>
        <v>0</v>
      </c>
      <c r="AW451" s="90"/>
      <c r="AX451" s="90"/>
      <c r="AY451" s="91" t="str">
        <f>[3]Calculations!D419</f>
        <v>Land Supply 2018</v>
      </c>
    </row>
    <row r="452" spans="2:51" x14ac:dyDescent="0.25">
      <c r="B452" s="32" t="str">
        <f>[3]Calculations!A420</f>
        <v>HLA3477</v>
      </c>
      <c r="C452" s="30" t="str">
        <f>[3]Calculations!B420</f>
        <v>Unknown</v>
      </c>
      <c r="D452" s="30" t="str">
        <f>[3]Calculations!C420</f>
        <v>Residential</v>
      </c>
      <c r="E452" s="38">
        <f>[3]Calculations!E420</f>
        <v>4.06807E-2</v>
      </c>
      <c r="F452" s="38">
        <f>[3]Calculations!I420</f>
        <v>4.06807E-2</v>
      </c>
      <c r="G452" s="38">
        <f>[3]Calculations!M420</f>
        <v>100</v>
      </c>
      <c r="H452" s="38">
        <f>[3]Calculations!H420</f>
        <v>0</v>
      </c>
      <c r="I452" s="38">
        <f>[3]Calculations!L420</f>
        <v>0</v>
      </c>
      <c r="J452" s="38">
        <f>[3]Calculations!G420</f>
        <v>0</v>
      </c>
      <c r="K452" s="38">
        <f>[3]Calculations!K420</f>
        <v>0</v>
      </c>
      <c r="L452" s="38">
        <f>[3]Calculations!F420</f>
        <v>0</v>
      </c>
      <c r="M452" s="38">
        <f>[3]Calculations!J420</f>
        <v>0</v>
      </c>
      <c r="N452" s="38">
        <f>[3]Calculations!V420</f>
        <v>0</v>
      </c>
      <c r="O452" s="38">
        <f>[3]Calculations!W420</f>
        <v>0</v>
      </c>
      <c r="P452" s="38">
        <f>[3]Calculations!O420</f>
        <v>5.7823999989800004E-4</v>
      </c>
      <c r="Q452" s="38">
        <f>[3]Calculations!S420</f>
        <v>1.4214111357425019</v>
      </c>
      <c r="R452" s="38">
        <f>[3]Calculations!Q420</f>
        <v>0</v>
      </c>
      <c r="S452" s="38">
        <f>[3]Calculations!T420</f>
        <v>0</v>
      </c>
      <c r="T452" s="38">
        <f>[3]Calculations!R420</f>
        <v>0</v>
      </c>
      <c r="U452" s="38">
        <f>[3]Calculations!U420</f>
        <v>0</v>
      </c>
      <c r="V452" s="38" t="str">
        <f>[3]Calculations!X420</f>
        <v>Not Modelled</v>
      </c>
      <c r="W452" s="38" t="str">
        <f>[3]Calculations!Y420</f>
        <v>N/A</v>
      </c>
      <c r="X452" s="38" t="s">
        <v>1056</v>
      </c>
      <c r="Y452" s="73" t="s">
        <v>105</v>
      </c>
      <c r="Z452" s="74" t="s">
        <v>1066</v>
      </c>
      <c r="AA452" s="74">
        <f>[3]Calculations!AA420</f>
        <v>0</v>
      </c>
      <c r="AB452" s="74">
        <f>[3]Calculations!AM420</f>
        <v>0</v>
      </c>
      <c r="AC452" s="74">
        <f>[3]Calculations!AB420</f>
        <v>0</v>
      </c>
      <c r="AD452" s="74">
        <f>[3]Calculations!AN420</f>
        <v>0</v>
      </c>
      <c r="AE452" s="74">
        <f>[3]Calculations!AC420</f>
        <v>0</v>
      </c>
      <c r="AF452" s="74">
        <f>[3]Calculations!AO420</f>
        <v>0</v>
      </c>
      <c r="AG452" s="74">
        <f>[3]Calculations!AD420</f>
        <v>0</v>
      </c>
      <c r="AH452" s="74">
        <f>[3]Calculations!AP420</f>
        <v>0</v>
      </c>
      <c r="AI452" s="74">
        <f>[3]Calculations!AE420</f>
        <v>0</v>
      </c>
      <c r="AJ452" s="74">
        <f>[3]Calculations!AQ420</f>
        <v>0</v>
      </c>
      <c r="AK452" s="74">
        <f>[3]Calculations!AF420</f>
        <v>0</v>
      </c>
      <c r="AL452" s="74">
        <f>[3]Calculations!AR420</f>
        <v>0</v>
      </c>
      <c r="AM452" s="74">
        <f>[3]Calculations!AG420</f>
        <v>0</v>
      </c>
      <c r="AN452" s="74">
        <f>[3]Calculations!AS420</f>
        <v>0</v>
      </c>
      <c r="AO452" s="74">
        <f>[3]Calculations!AH420</f>
        <v>0</v>
      </c>
      <c r="AP452" s="74">
        <f>[3]Calculations!AT420</f>
        <v>0</v>
      </c>
      <c r="AQ452" s="74">
        <f>[3]Calculations!AI420</f>
        <v>0</v>
      </c>
      <c r="AR452" s="74">
        <f>[3]Calculations!AU420</f>
        <v>0</v>
      </c>
      <c r="AS452" s="74">
        <f>[3]Calculations!AJ420</f>
        <v>0</v>
      </c>
      <c r="AT452" s="74">
        <f>[3]Calculations!AV420</f>
        <v>0</v>
      </c>
      <c r="AU452" s="74">
        <f>[3]Calculations!AK420</f>
        <v>0</v>
      </c>
      <c r="AV452" s="74">
        <f>[3]Calculations!AW420</f>
        <v>0</v>
      </c>
      <c r="AW452" s="90"/>
      <c r="AX452" s="90"/>
      <c r="AY452" s="91" t="str">
        <f>[3]Calculations!D420</f>
        <v>Land Supply 2018</v>
      </c>
    </row>
    <row r="453" spans="2:51" ht="25" x14ac:dyDescent="0.25">
      <c r="B453" s="32" t="str">
        <f>[3]Calculations!A421</f>
        <v>HLA3478</v>
      </c>
      <c r="C453" s="30" t="str">
        <f>[3]Calculations!B421</f>
        <v>Unknown</v>
      </c>
      <c r="D453" s="30" t="str">
        <f>[3]Calculations!C421</f>
        <v>Residential</v>
      </c>
      <c r="E453" s="38">
        <f>[3]Calculations!E421</f>
        <v>3.4222099999999998E-2</v>
      </c>
      <c r="F453" s="38">
        <f>[3]Calculations!I421</f>
        <v>3.4222099999999998E-2</v>
      </c>
      <c r="G453" s="38">
        <f>[3]Calculations!M421</f>
        <v>100</v>
      </c>
      <c r="H453" s="38">
        <f>[3]Calculations!H421</f>
        <v>0</v>
      </c>
      <c r="I453" s="38">
        <f>[3]Calculations!L421</f>
        <v>0</v>
      </c>
      <c r="J453" s="38">
        <f>[3]Calculations!G421</f>
        <v>0</v>
      </c>
      <c r="K453" s="38">
        <f>[3]Calculations!K421</f>
        <v>0</v>
      </c>
      <c r="L453" s="38">
        <f>[3]Calculations!F421</f>
        <v>0</v>
      </c>
      <c r="M453" s="38">
        <f>[3]Calculations!J421</f>
        <v>0</v>
      </c>
      <c r="N453" s="38">
        <f>[3]Calculations!V421</f>
        <v>3.4222152900600003E-2</v>
      </c>
      <c r="O453" s="38">
        <f>[3]Calculations!W421</f>
        <v>100.00015458022742</v>
      </c>
      <c r="P453" s="38">
        <f>[3]Calculations!O421</f>
        <v>0</v>
      </c>
      <c r="Q453" s="38">
        <f>[3]Calculations!S421</f>
        <v>0</v>
      </c>
      <c r="R453" s="38">
        <f>[3]Calculations!Q421</f>
        <v>0</v>
      </c>
      <c r="S453" s="38">
        <f>[3]Calculations!T421</f>
        <v>0</v>
      </c>
      <c r="T453" s="38">
        <f>[3]Calculations!R421</f>
        <v>0</v>
      </c>
      <c r="U453" s="38">
        <f>[3]Calculations!U421</f>
        <v>0</v>
      </c>
      <c r="V453" s="38" t="str">
        <f>[3]Calculations!X421</f>
        <v>Not Modelled</v>
      </c>
      <c r="W453" s="38" t="str">
        <f>[3]Calculations!Y421</f>
        <v>N/A</v>
      </c>
      <c r="X453" s="38" t="s">
        <v>1056</v>
      </c>
      <c r="Y453" s="73" t="s">
        <v>106</v>
      </c>
      <c r="Z453" s="74" t="s">
        <v>1090</v>
      </c>
      <c r="AA453" s="74">
        <f>[3]Calculations!AA421</f>
        <v>0</v>
      </c>
      <c r="AB453" s="74">
        <f>[3]Calculations!AM421</f>
        <v>0</v>
      </c>
      <c r="AC453" s="74">
        <f>[3]Calculations!AB421</f>
        <v>0</v>
      </c>
      <c r="AD453" s="74">
        <f>[3]Calculations!AN421</f>
        <v>0</v>
      </c>
      <c r="AE453" s="74">
        <f>[3]Calculations!AC421</f>
        <v>0</v>
      </c>
      <c r="AF453" s="74">
        <f>[3]Calculations!AO421</f>
        <v>0</v>
      </c>
      <c r="AG453" s="74">
        <f>[3]Calculations!AD421</f>
        <v>0</v>
      </c>
      <c r="AH453" s="74">
        <f>[3]Calculations!AP421</f>
        <v>0</v>
      </c>
      <c r="AI453" s="74">
        <f>[3]Calculations!AE421</f>
        <v>3.422215E-2</v>
      </c>
      <c r="AJ453" s="74">
        <f>[3]Calculations!AQ421</f>
        <v>100.00014610441792</v>
      </c>
      <c r="AK453" s="74">
        <f>[3]Calculations!AF421</f>
        <v>0</v>
      </c>
      <c r="AL453" s="74">
        <f>[3]Calculations!AR421</f>
        <v>0</v>
      </c>
      <c r="AM453" s="74">
        <f>[3]Calculations!AG421</f>
        <v>0</v>
      </c>
      <c r="AN453" s="74">
        <f>[3]Calculations!AS421</f>
        <v>0</v>
      </c>
      <c r="AO453" s="74">
        <f>[3]Calculations!AH421</f>
        <v>0</v>
      </c>
      <c r="AP453" s="74">
        <f>[3]Calculations!AT421</f>
        <v>0</v>
      </c>
      <c r="AQ453" s="74">
        <f>[3]Calculations!AI421</f>
        <v>0</v>
      </c>
      <c r="AR453" s="74">
        <f>[3]Calculations!AU421</f>
        <v>0</v>
      </c>
      <c r="AS453" s="74">
        <f>[3]Calculations!AJ421</f>
        <v>0</v>
      </c>
      <c r="AT453" s="74">
        <f>[3]Calculations!AV421</f>
        <v>0</v>
      </c>
      <c r="AU453" s="74">
        <f>[3]Calculations!AK421</f>
        <v>0</v>
      </c>
      <c r="AV453" s="74">
        <f>[3]Calculations!AW421</f>
        <v>0</v>
      </c>
      <c r="AW453" s="90"/>
      <c r="AX453" s="90"/>
      <c r="AY453" s="91" t="str">
        <f>[3]Calculations!D421</f>
        <v>Land Supply 2018</v>
      </c>
    </row>
    <row r="454" spans="2:51" x14ac:dyDescent="0.25">
      <c r="B454" s="32" t="str">
        <f>[3]Calculations!A422</f>
        <v>HLA3479</v>
      </c>
      <c r="C454" s="30" t="str">
        <f>[3]Calculations!B422</f>
        <v>Unknown</v>
      </c>
      <c r="D454" s="30" t="str">
        <f>[3]Calculations!C422</f>
        <v>Residential</v>
      </c>
      <c r="E454" s="38">
        <f>[3]Calculations!E422</f>
        <v>8.2098500000000005E-2</v>
      </c>
      <c r="F454" s="38">
        <f>[3]Calculations!I422</f>
        <v>8.2098500000000005E-2</v>
      </c>
      <c r="G454" s="38">
        <f>[3]Calculations!M422</f>
        <v>100</v>
      </c>
      <c r="H454" s="38">
        <f>[3]Calculations!H422</f>
        <v>0</v>
      </c>
      <c r="I454" s="38">
        <f>[3]Calculations!L422</f>
        <v>0</v>
      </c>
      <c r="J454" s="38">
        <f>[3]Calculations!G422</f>
        <v>0</v>
      </c>
      <c r="K454" s="38">
        <f>[3]Calculations!K422</f>
        <v>0</v>
      </c>
      <c r="L454" s="38">
        <f>[3]Calculations!F422</f>
        <v>0</v>
      </c>
      <c r="M454" s="38">
        <f>[3]Calculations!J422</f>
        <v>0</v>
      </c>
      <c r="N454" s="38">
        <f>[3]Calculations!V422</f>
        <v>0</v>
      </c>
      <c r="O454" s="38">
        <f>[3]Calculations!W422</f>
        <v>0</v>
      </c>
      <c r="P454" s="38">
        <f>[3]Calculations!O422</f>
        <v>5.9936485999500001E-3</v>
      </c>
      <c r="Q454" s="38">
        <f>[3]Calculations!S422</f>
        <v>7.3005579882092846</v>
      </c>
      <c r="R454" s="38">
        <f>[3]Calculations!Q422</f>
        <v>0</v>
      </c>
      <c r="S454" s="38">
        <f>[3]Calculations!T422</f>
        <v>0</v>
      </c>
      <c r="T454" s="38">
        <f>[3]Calculations!R422</f>
        <v>0</v>
      </c>
      <c r="U454" s="38">
        <f>[3]Calculations!U422</f>
        <v>0</v>
      </c>
      <c r="V454" s="38" t="str">
        <f>[3]Calculations!X422</f>
        <v>Not Modelled</v>
      </c>
      <c r="W454" s="38" t="str">
        <f>[3]Calculations!Y422</f>
        <v>N/A</v>
      </c>
      <c r="X454" s="38" t="s">
        <v>1056</v>
      </c>
      <c r="Y454" s="73" t="s">
        <v>105</v>
      </c>
      <c r="Z454" s="74" t="s">
        <v>1066</v>
      </c>
      <c r="AA454" s="74">
        <f>[3]Calculations!AA422</f>
        <v>0</v>
      </c>
      <c r="AB454" s="74">
        <f>[3]Calculations!AM422</f>
        <v>0</v>
      </c>
      <c r="AC454" s="74">
        <f>[3]Calculations!AB422</f>
        <v>0</v>
      </c>
      <c r="AD454" s="74">
        <f>[3]Calculations!AN422</f>
        <v>0</v>
      </c>
      <c r="AE454" s="74">
        <f>[3]Calculations!AC422</f>
        <v>0</v>
      </c>
      <c r="AF454" s="74">
        <f>[3]Calculations!AO422</f>
        <v>0</v>
      </c>
      <c r="AG454" s="74">
        <f>[3]Calculations!AD422</f>
        <v>0</v>
      </c>
      <c r="AH454" s="74">
        <f>[3]Calculations!AP422</f>
        <v>0</v>
      </c>
      <c r="AI454" s="74">
        <f>[3]Calculations!AE422</f>
        <v>0</v>
      </c>
      <c r="AJ454" s="74">
        <f>[3]Calculations!AQ422</f>
        <v>0</v>
      </c>
      <c r="AK454" s="74">
        <f>[3]Calculations!AF422</f>
        <v>0</v>
      </c>
      <c r="AL454" s="74">
        <f>[3]Calculations!AR422</f>
        <v>0</v>
      </c>
      <c r="AM454" s="74">
        <f>[3]Calculations!AG422</f>
        <v>0</v>
      </c>
      <c r="AN454" s="74">
        <f>[3]Calculations!AS422</f>
        <v>0</v>
      </c>
      <c r="AO454" s="74">
        <f>[3]Calculations!AH422</f>
        <v>0</v>
      </c>
      <c r="AP454" s="74">
        <f>[3]Calculations!AT422</f>
        <v>0</v>
      </c>
      <c r="AQ454" s="74">
        <f>[3]Calculations!AI422</f>
        <v>8.2098459999499995E-2</v>
      </c>
      <c r="AR454" s="74">
        <f>[3]Calculations!AU422</f>
        <v>99.999951277428934</v>
      </c>
      <c r="AS454" s="74">
        <f>[3]Calculations!AJ422</f>
        <v>0</v>
      </c>
      <c r="AT454" s="74">
        <f>[3]Calculations!AV422</f>
        <v>0</v>
      </c>
      <c r="AU454" s="74">
        <f>[3]Calculations!AK422</f>
        <v>0</v>
      </c>
      <c r="AV454" s="74">
        <f>[3]Calculations!AW422</f>
        <v>0</v>
      </c>
      <c r="AW454" s="90"/>
      <c r="AX454" s="90"/>
      <c r="AY454" s="91" t="str">
        <f>[3]Calculations!D422</f>
        <v>Land Supply 2018</v>
      </c>
    </row>
    <row r="455" spans="2:51" ht="25" x14ac:dyDescent="0.25">
      <c r="B455" s="32" t="str">
        <f>[3]Calculations!A423</f>
        <v>HLA3481</v>
      </c>
      <c r="C455" s="30" t="str">
        <f>[3]Calculations!B423</f>
        <v>Unknown</v>
      </c>
      <c r="D455" s="30" t="str">
        <f>[3]Calculations!C423</f>
        <v>Residential</v>
      </c>
      <c r="E455" s="38">
        <f>[3]Calculations!E423</f>
        <v>0.116742</v>
      </c>
      <c r="F455" s="38">
        <f>[3]Calculations!I423</f>
        <v>0.116742</v>
      </c>
      <c r="G455" s="38">
        <f>[3]Calculations!M423</f>
        <v>100</v>
      </c>
      <c r="H455" s="38">
        <f>[3]Calculations!H423</f>
        <v>0</v>
      </c>
      <c r="I455" s="38">
        <f>[3]Calculations!L423</f>
        <v>0</v>
      </c>
      <c r="J455" s="38">
        <f>[3]Calculations!G423</f>
        <v>0</v>
      </c>
      <c r="K455" s="38">
        <f>[3]Calculations!K423</f>
        <v>0</v>
      </c>
      <c r="L455" s="38">
        <f>[3]Calculations!F423</f>
        <v>0</v>
      </c>
      <c r="M455" s="38">
        <f>[3]Calculations!J423</f>
        <v>0</v>
      </c>
      <c r="N455" s="38">
        <f>[3]Calculations!V423</f>
        <v>0</v>
      </c>
      <c r="O455" s="38">
        <f>[3]Calculations!W423</f>
        <v>0</v>
      </c>
      <c r="P455" s="38">
        <f>[3]Calculations!O423</f>
        <v>0</v>
      </c>
      <c r="Q455" s="38">
        <f>[3]Calculations!S423</f>
        <v>0</v>
      </c>
      <c r="R455" s="38">
        <f>[3]Calculations!Q423</f>
        <v>0</v>
      </c>
      <c r="S455" s="38">
        <f>[3]Calculations!T423</f>
        <v>0</v>
      </c>
      <c r="T455" s="38">
        <f>[3]Calculations!R423</f>
        <v>0</v>
      </c>
      <c r="U455" s="38">
        <f>[3]Calculations!U423</f>
        <v>0</v>
      </c>
      <c r="V455" s="38" t="str">
        <f>[3]Calculations!X423</f>
        <v>Not Modelled</v>
      </c>
      <c r="W455" s="38" t="str">
        <f>[3]Calculations!Y423</f>
        <v>N/A</v>
      </c>
      <c r="X455" s="38" t="s">
        <v>1056</v>
      </c>
      <c r="Y455" s="73" t="s">
        <v>106</v>
      </c>
      <c r="Z455" s="74" t="s">
        <v>1090</v>
      </c>
      <c r="AA455" s="74">
        <f>[3]Calculations!AA423</f>
        <v>0</v>
      </c>
      <c r="AB455" s="74">
        <f>[3]Calculations!AM423</f>
        <v>0</v>
      </c>
      <c r="AC455" s="74">
        <f>[3]Calculations!AB423</f>
        <v>0</v>
      </c>
      <c r="AD455" s="74">
        <f>[3]Calculations!AN423</f>
        <v>0</v>
      </c>
      <c r="AE455" s="74">
        <f>[3]Calculations!AC423</f>
        <v>0</v>
      </c>
      <c r="AF455" s="74">
        <f>[3]Calculations!AO423</f>
        <v>0</v>
      </c>
      <c r="AG455" s="74">
        <f>[3]Calculations!AD423</f>
        <v>0</v>
      </c>
      <c r="AH455" s="74">
        <f>[3]Calculations!AP423</f>
        <v>0</v>
      </c>
      <c r="AI455" s="74">
        <f>[3]Calculations!AE423</f>
        <v>0</v>
      </c>
      <c r="AJ455" s="74">
        <f>[3]Calculations!AQ423</f>
        <v>0</v>
      </c>
      <c r="AK455" s="74">
        <f>[3]Calculations!AF423</f>
        <v>0</v>
      </c>
      <c r="AL455" s="74">
        <f>[3]Calculations!AR423</f>
        <v>0</v>
      </c>
      <c r="AM455" s="74">
        <f>[3]Calculations!AG423</f>
        <v>0</v>
      </c>
      <c r="AN455" s="74">
        <f>[3]Calculations!AS423</f>
        <v>0</v>
      </c>
      <c r="AO455" s="74">
        <f>[3]Calculations!AH423</f>
        <v>0</v>
      </c>
      <c r="AP455" s="74">
        <f>[3]Calculations!AT423</f>
        <v>0</v>
      </c>
      <c r="AQ455" s="74">
        <f>[3]Calculations!AI423</f>
        <v>0.116741675002</v>
      </c>
      <c r="AR455" s="74">
        <f>[3]Calculations!AU423</f>
        <v>99.999721610046095</v>
      </c>
      <c r="AS455" s="74">
        <f>[3]Calculations!AJ423</f>
        <v>0</v>
      </c>
      <c r="AT455" s="74">
        <f>[3]Calculations!AV423</f>
        <v>0</v>
      </c>
      <c r="AU455" s="74">
        <f>[3]Calculations!AK423</f>
        <v>0</v>
      </c>
      <c r="AV455" s="74">
        <f>[3]Calculations!AW423</f>
        <v>0</v>
      </c>
      <c r="AW455" s="90"/>
      <c r="AX455" s="90"/>
      <c r="AY455" s="91" t="str">
        <f>[3]Calculations!D423</f>
        <v>Land Supply 2018</v>
      </c>
    </row>
    <row r="456" spans="2:51" ht="25" x14ac:dyDescent="0.25">
      <c r="B456" s="32" t="str">
        <f>[3]Calculations!A424</f>
        <v>HLA3482</v>
      </c>
      <c r="C456" s="30" t="str">
        <f>[3]Calculations!B424</f>
        <v>Unknown</v>
      </c>
      <c r="D456" s="30" t="str">
        <f>[3]Calculations!C424</f>
        <v>Residential</v>
      </c>
      <c r="E456" s="38">
        <f>[3]Calculations!E424</f>
        <v>5.01751E-2</v>
      </c>
      <c r="F456" s="38">
        <f>[3]Calculations!I424</f>
        <v>5.01751E-2</v>
      </c>
      <c r="G456" s="38">
        <f>[3]Calculations!M424</f>
        <v>100</v>
      </c>
      <c r="H456" s="38">
        <f>[3]Calculations!H424</f>
        <v>0</v>
      </c>
      <c r="I456" s="38">
        <f>[3]Calculations!L424</f>
        <v>0</v>
      </c>
      <c r="J456" s="38">
        <f>[3]Calculations!G424</f>
        <v>0</v>
      </c>
      <c r="K456" s="38">
        <f>[3]Calculations!K424</f>
        <v>0</v>
      </c>
      <c r="L456" s="38">
        <f>[3]Calculations!F424</f>
        <v>0</v>
      </c>
      <c r="M456" s="38">
        <f>[3]Calculations!J424</f>
        <v>0</v>
      </c>
      <c r="N456" s="38">
        <f>[3]Calculations!V424</f>
        <v>0</v>
      </c>
      <c r="O456" s="38">
        <f>[3]Calculations!W424</f>
        <v>0</v>
      </c>
      <c r="P456" s="38">
        <f>[3]Calculations!O424</f>
        <v>0</v>
      </c>
      <c r="Q456" s="38">
        <f>[3]Calculations!S424</f>
        <v>0</v>
      </c>
      <c r="R456" s="38">
        <f>[3]Calculations!Q424</f>
        <v>0</v>
      </c>
      <c r="S456" s="38">
        <f>[3]Calculations!T424</f>
        <v>0</v>
      </c>
      <c r="T456" s="38">
        <f>[3]Calculations!R424</f>
        <v>0</v>
      </c>
      <c r="U456" s="38">
        <f>[3]Calculations!U424</f>
        <v>0</v>
      </c>
      <c r="V456" s="38" t="str">
        <f>[3]Calculations!X424</f>
        <v>Not Modelled</v>
      </c>
      <c r="W456" s="38" t="str">
        <f>[3]Calculations!Y424</f>
        <v>N/A</v>
      </c>
      <c r="X456" s="38" t="s">
        <v>1056</v>
      </c>
      <c r="Y456" s="73" t="s">
        <v>106</v>
      </c>
      <c r="Z456" s="74" t="s">
        <v>1090</v>
      </c>
      <c r="AA456" s="74">
        <f>[3]Calculations!AA424</f>
        <v>0</v>
      </c>
      <c r="AB456" s="74">
        <f>[3]Calculations!AM424</f>
        <v>0</v>
      </c>
      <c r="AC456" s="74">
        <f>[3]Calculations!AB424</f>
        <v>0</v>
      </c>
      <c r="AD456" s="74">
        <f>[3]Calculations!AN424</f>
        <v>0</v>
      </c>
      <c r="AE456" s="74">
        <f>[3]Calculations!AC424</f>
        <v>0</v>
      </c>
      <c r="AF456" s="74">
        <f>[3]Calculations!AO424</f>
        <v>0</v>
      </c>
      <c r="AG456" s="74">
        <f>[3]Calculations!AD424</f>
        <v>0</v>
      </c>
      <c r="AH456" s="74">
        <f>[3]Calculations!AP424</f>
        <v>0</v>
      </c>
      <c r="AI456" s="74">
        <f>[3]Calculations!AE424</f>
        <v>0</v>
      </c>
      <c r="AJ456" s="74">
        <f>[3]Calculations!AQ424</f>
        <v>0</v>
      </c>
      <c r="AK456" s="74">
        <f>[3]Calculations!AF424</f>
        <v>0</v>
      </c>
      <c r="AL456" s="74">
        <f>[3]Calculations!AR424</f>
        <v>0</v>
      </c>
      <c r="AM456" s="74">
        <f>[3]Calculations!AG424</f>
        <v>0</v>
      </c>
      <c r="AN456" s="74">
        <f>[3]Calculations!AS424</f>
        <v>0</v>
      </c>
      <c r="AO456" s="74">
        <f>[3]Calculations!AH424</f>
        <v>0</v>
      </c>
      <c r="AP456" s="74">
        <f>[3]Calculations!AT424</f>
        <v>0</v>
      </c>
      <c r="AQ456" s="74">
        <f>[3]Calculations!AI424</f>
        <v>0</v>
      </c>
      <c r="AR456" s="74">
        <f>[3]Calculations!AU424</f>
        <v>0</v>
      </c>
      <c r="AS456" s="74">
        <f>[3]Calculations!AJ424</f>
        <v>0</v>
      </c>
      <c r="AT456" s="74">
        <f>[3]Calculations!AV424</f>
        <v>0</v>
      </c>
      <c r="AU456" s="74">
        <f>[3]Calculations!AK424</f>
        <v>0</v>
      </c>
      <c r="AV456" s="74">
        <f>[3]Calculations!AW424</f>
        <v>0</v>
      </c>
      <c r="AW456" s="90"/>
      <c r="AX456" s="90"/>
      <c r="AY456" s="91" t="str">
        <f>[3]Calculations!D424</f>
        <v>Land Supply 2018</v>
      </c>
    </row>
    <row r="457" spans="2:51" x14ac:dyDescent="0.25">
      <c r="B457" s="32" t="str">
        <f>[3]Calculations!A425</f>
        <v>HLA3483</v>
      </c>
      <c r="C457" s="30" t="str">
        <f>[3]Calculations!B425</f>
        <v>Unknown</v>
      </c>
      <c r="D457" s="30" t="str">
        <f>[3]Calculations!C425</f>
        <v>Residential</v>
      </c>
      <c r="E457" s="38">
        <f>[3]Calculations!E425</f>
        <v>0.36500199999999999</v>
      </c>
      <c r="F457" s="38">
        <f>[3]Calculations!I425</f>
        <v>0.36500199999999999</v>
      </c>
      <c r="G457" s="38">
        <f>[3]Calculations!M425</f>
        <v>100</v>
      </c>
      <c r="H457" s="38">
        <f>[3]Calculations!H425</f>
        <v>0</v>
      </c>
      <c r="I457" s="38">
        <f>[3]Calculations!L425</f>
        <v>0</v>
      </c>
      <c r="J457" s="38">
        <f>[3]Calculations!G425</f>
        <v>0</v>
      </c>
      <c r="K457" s="38">
        <f>[3]Calculations!K425</f>
        <v>0</v>
      </c>
      <c r="L457" s="38">
        <f>[3]Calculations!F425</f>
        <v>0</v>
      </c>
      <c r="M457" s="38">
        <f>[3]Calculations!J425</f>
        <v>0</v>
      </c>
      <c r="N457" s="38">
        <f>[3]Calculations!V425</f>
        <v>0</v>
      </c>
      <c r="O457" s="38">
        <f>[3]Calculations!W425</f>
        <v>0</v>
      </c>
      <c r="P457" s="38">
        <f>[3]Calculations!O425</f>
        <v>4.2864039947539997E-2</v>
      </c>
      <c r="Q457" s="38">
        <f>[3]Calculations!S425</f>
        <v>11.743508240376764</v>
      </c>
      <c r="R457" s="38">
        <f>[3]Calculations!Q425</f>
        <v>2.2790593153939998E-2</v>
      </c>
      <c r="S457" s="38">
        <f>[3]Calculations!T425</f>
        <v>6.243963910866241</v>
      </c>
      <c r="T457" s="38">
        <f>[3]Calculations!R425</f>
        <v>5.1400697964399996E-3</v>
      </c>
      <c r="U457" s="38">
        <f>[3]Calculations!U425</f>
        <v>1.4082305840625531</v>
      </c>
      <c r="V457" s="38" t="str">
        <f>[3]Calculations!X425</f>
        <v>Not Modelled</v>
      </c>
      <c r="W457" s="38" t="str">
        <f>[3]Calculations!Y425</f>
        <v>N/A</v>
      </c>
      <c r="X457" s="38" t="s">
        <v>1056</v>
      </c>
      <c r="Y457" s="73" t="s">
        <v>105</v>
      </c>
      <c r="Z457" s="74" t="s">
        <v>1066</v>
      </c>
      <c r="AA457" s="74">
        <f>[3]Calculations!AA425</f>
        <v>0</v>
      </c>
      <c r="AB457" s="74">
        <f>[3]Calculations!AM425</f>
        <v>0</v>
      </c>
      <c r="AC457" s="74">
        <f>[3]Calculations!AB425</f>
        <v>0</v>
      </c>
      <c r="AD457" s="74">
        <f>[3]Calculations!AN425</f>
        <v>0</v>
      </c>
      <c r="AE457" s="74">
        <f>[3]Calculations!AC425</f>
        <v>0</v>
      </c>
      <c r="AF457" s="74">
        <f>[3]Calculations!AO425</f>
        <v>0</v>
      </c>
      <c r="AG457" s="74">
        <f>[3]Calculations!AD425</f>
        <v>0</v>
      </c>
      <c r="AH457" s="74">
        <f>[3]Calculations!AP425</f>
        <v>0</v>
      </c>
      <c r="AI457" s="74">
        <f>[3]Calculations!AE425</f>
        <v>0</v>
      </c>
      <c r="AJ457" s="74">
        <f>[3]Calculations!AQ425</f>
        <v>0</v>
      </c>
      <c r="AK457" s="74">
        <f>[3]Calculations!AF425</f>
        <v>0</v>
      </c>
      <c r="AL457" s="74">
        <f>[3]Calculations!AR425</f>
        <v>0</v>
      </c>
      <c r="AM457" s="74">
        <f>[3]Calculations!AG425</f>
        <v>0</v>
      </c>
      <c r="AN457" s="74">
        <f>[3]Calculations!AS425</f>
        <v>0</v>
      </c>
      <c r="AO457" s="74">
        <f>[3]Calculations!AH425</f>
        <v>0</v>
      </c>
      <c r="AP457" s="74">
        <f>[3]Calculations!AT425</f>
        <v>0</v>
      </c>
      <c r="AQ457" s="74">
        <f>[3]Calculations!AI425</f>
        <v>0.36500234499899997</v>
      </c>
      <c r="AR457" s="74">
        <f>[3]Calculations!AU425</f>
        <v>100.00009451975605</v>
      </c>
      <c r="AS457" s="74">
        <f>[3]Calculations!AJ425</f>
        <v>0</v>
      </c>
      <c r="AT457" s="74">
        <f>[3]Calculations!AV425</f>
        <v>0</v>
      </c>
      <c r="AU457" s="74">
        <f>[3]Calculations!AK425</f>
        <v>0</v>
      </c>
      <c r="AV457" s="74">
        <f>[3]Calculations!AW425</f>
        <v>0</v>
      </c>
      <c r="AW457" s="90"/>
      <c r="AX457" s="90"/>
      <c r="AY457" s="91" t="str">
        <f>[3]Calculations!D425</f>
        <v>Land Supply 2018</v>
      </c>
    </row>
    <row r="458" spans="2:51" ht="25" x14ac:dyDescent="0.25">
      <c r="B458" s="32" t="str">
        <f>[3]Calculations!A426</f>
        <v>HLA3484</v>
      </c>
      <c r="C458" s="30" t="str">
        <f>[3]Calculations!B426</f>
        <v>Unknown</v>
      </c>
      <c r="D458" s="30" t="str">
        <f>[3]Calculations!C426</f>
        <v>Residential</v>
      </c>
      <c r="E458" s="38">
        <f>[3]Calculations!E426</f>
        <v>8.0894499999999994E-2</v>
      </c>
      <c r="F458" s="38">
        <f>[3]Calculations!I426</f>
        <v>8.0894499999999994E-2</v>
      </c>
      <c r="G458" s="38">
        <f>[3]Calculations!M426</f>
        <v>100</v>
      </c>
      <c r="H458" s="38">
        <f>[3]Calculations!H426</f>
        <v>0</v>
      </c>
      <c r="I458" s="38">
        <f>[3]Calculations!L426</f>
        <v>0</v>
      </c>
      <c r="J458" s="38">
        <f>[3]Calculations!G426</f>
        <v>0</v>
      </c>
      <c r="K458" s="38">
        <f>[3]Calculations!K426</f>
        <v>0</v>
      </c>
      <c r="L458" s="38">
        <f>[3]Calculations!F426</f>
        <v>0</v>
      </c>
      <c r="M458" s="38">
        <f>[3]Calculations!J426</f>
        <v>0</v>
      </c>
      <c r="N458" s="38">
        <f>[3]Calculations!V426</f>
        <v>0</v>
      </c>
      <c r="O458" s="38">
        <f>[3]Calculations!W426</f>
        <v>0</v>
      </c>
      <c r="P458" s="38">
        <f>[3]Calculations!O426</f>
        <v>0</v>
      </c>
      <c r="Q458" s="38">
        <f>[3]Calculations!S426</f>
        <v>0</v>
      </c>
      <c r="R458" s="38">
        <f>[3]Calculations!Q426</f>
        <v>0</v>
      </c>
      <c r="S458" s="38">
        <f>[3]Calculations!T426</f>
        <v>0</v>
      </c>
      <c r="T458" s="38">
        <f>[3]Calculations!R426</f>
        <v>0</v>
      </c>
      <c r="U458" s="38">
        <f>[3]Calculations!U426</f>
        <v>0</v>
      </c>
      <c r="V458" s="38" t="str">
        <f>[3]Calculations!X426</f>
        <v>Not Modelled</v>
      </c>
      <c r="W458" s="38" t="str">
        <f>[3]Calculations!Y426</f>
        <v>N/A</v>
      </c>
      <c r="X458" s="38" t="s">
        <v>1056</v>
      </c>
      <c r="Y458" s="73" t="s">
        <v>106</v>
      </c>
      <c r="Z458" s="74" t="s">
        <v>1090</v>
      </c>
      <c r="AA458" s="74">
        <f>[3]Calculations!AA426</f>
        <v>0</v>
      </c>
      <c r="AB458" s="74">
        <f>[3]Calculations!AM426</f>
        <v>0</v>
      </c>
      <c r="AC458" s="74">
        <f>[3]Calculations!AB426</f>
        <v>0</v>
      </c>
      <c r="AD458" s="74">
        <f>[3]Calculations!AN426</f>
        <v>0</v>
      </c>
      <c r="AE458" s="74">
        <f>[3]Calculations!AC426</f>
        <v>0</v>
      </c>
      <c r="AF458" s="74">
        <f>[3]Calculations!AO426</f>
        <v>0</v>
      </c>
      <c r="AG458" s="74">
        <f>[3]Calculations!AD426</f>
        <v>0</v>
      </c>
      <c r="AH458" s="74">
        <f>[3]Calculations!AP426</f>
        <v>0</v>
      </c>
      <c r="AI458" s="74">
        <f>[3]Calculations!AE426</f>
        <v>0</v>
      </c>
      <c r="AJ458" s="74">
        <f>[3]Calculations!AQ426</f>
        <v>0</v>
      </c>
      <c r="AK458" s="74">
        <f>[3]Calculations!AF426</f>
        <v>0</v>
      </c>
      <c r="AL458" s="74">
        <f>[3]Calculations!AR426</f>
        <v>0</v>
      </c>
      <c r="AM458" s="74">
        <f>[3]Calculations!AG426</f>
        <v>0</v>
      </c>
      <c r="AN458" s="74">
        <f>[3]Calculations!AS426</f>
        <v>0</v>
      </c>
      <c r="AO458" s="74">
        <f>[3]Calculations!AH426</f>
        <v>0</v>
      </c>
      <c r="AP458" s="74">
        <f>[3]Calculations!AT426</f>
        <v>0</v>
      </c>
      <c r="AQ458" s="74">
        <f>[3]Calculations!AI426</f>
        <v>0</v>
      </c>
      <c r="AR458" s="74">
        <f>[3]Calculations!AU426</f>
        <v>0</v>
      </c>
      <c r="AS458" s="74">
        <f>[3]Calculations!AJ426</f>
        <v>0</v>
      </c>
      <c r="AT458" s="74">
        <f>[3]Calculations!AV426</f>
        <v>0</v>
      </c>
      <c r="AU458" s="74">
        <f>[3]Calculations!AK426</f>
        <v>0</v>
      </c>
      <c r="AV458" s="74">
        <f>[3]Calculations!AW426</f>
        <v>0</v>
      </c>
      <c r="AW458" s="90"/>
      <c r="AX458" s="90"/>
      <c r="AY458" s="91" t="str">
        <f>[3]Calculations!D426</f>
        <v>Land Supply 2018</v>
      </c>
    </row>
    <row r="459" spans="2:51" x14ac:dyDescent="0.25">
      <c r="B459" s="32" t="str">
        <f>[3]Calculations!A427</f>
        <v>HLA3485</v>
      </c>
      <c r="C459" s="30" t="str">
        <f>[3]Calculations!B427</f>
        <v>Unknown</v>
      </c>
      <c r="D459" s="30" t="str">
        <f>[3]Calculations!C427</f>
        <v>Residential</v>
      </c>
      <c r="E459" s="38">
        <f>[3]Calculations!E427</f>
        <v>9.5233799999999997E-3</v>
      </c>
      <c r="F459" s="38">
        <f>[3]Calculations!I427</f>
        <v>9.5233799999999997E-3</v>
      </c>
      <c r="G459" s="38">
        <f>[3]Calculations!M427</f>
        <v>100</v>
      </c>
      <c r="H459" s="38">
        <f>[3]Calculations!H427</f>
        <v>0</v>
      </c>
      <c r="I459" s="38">
        <f>[3]Calculations!L427</f>
        <v>0</v>
      </c>
      <c r="J459" s="38">
        <f>[3]Calculations!G427</f>
        <v>0</v>
      </c>
      <c r="K459" s="38">
        <f>[3]Calculations!K427</f>
        <v>0</v>
      </c>
      <c r="L459" s="38">
        <f>[3]Calculations!F427</f>
        <v>0</v>
      </c>
      <c r="M459" s="38">
        <f>[3]Calculations!J427</f>
        <v>0</v>
      </c>
      <c r="N459" s="38">
        <f>[3]Calculations!V427</f>
        <v>0</v>
      </c>
      <c r="O459" s="38">
        <f>[3]Calculations!W427</f>
        <v>0</v>
      </c>
      <c r="P459" s="38">
        <f>[3]Calculations!O427</f>
        <v>9.828709184630999E-4</v>
      </c>
      <c r="Q459" s="38">
        <f>[3]Calculations!S427</f>
        <v>10.320610103378211</v>
      </c>
      <c r="R459" s="38">
        <f>[3]Calculations!Q427</f>
        <v>8.44761635111E-5</v>
      </c>
      <c r="S459" s="38">
        <f>[3]Calculations!T427</f>
        <v>0.8870397223580283</v>
      </c>
      <c r="T459" s="38">
        <f>[3]Calculations!R427</f>
        <v>0</v>
      </c>
      <c r="U459" s="38">
        <f>[3]Calculations!U427</f>
        <v>0</v>
      </c>
      <c r="V459" s="38" t="str">
        <f>[3]Calculations!X427</f>
        <v>Not Modelled</v>
      </c>
      <c r="W459" s="38" t="str">
        <f>[3]Calculations!Y427</f>
        <v>N/A</v>
      </c>
      <c r="X459" s="38" t="s">
        <v>1056</v>
      </c>
      <c r="Y459" s="73" t="s">
        <v>105</v>
      </c>
      <c r="Z459" s="74" t="s">
        <v>1066</v>
      </c>
      <c r="AA459" s="74">
        <f>[3]Calculations!AA427</f>
        <v>0</v>
      </c>
      <c r="AB459" s="74">
        <f>[3]Calculations!AM427</f>
        <v>0</v>
      </c>
      <c r="AC459" s="74">
        <f>[3]Calculations!AB427</f>
        <v>0</v>
      </c>
      <c r="AD459" s="74">
        <f>[3]Calculations!AN427</f>
        <v>0</v>
      </c>
      <c r="AE459" s="74">
        <f>[3]Calculations!AC427</f>
        <v>0</v>
      </c>
      <c r="AF459" s="74">
        <f>[3]Calculations!AO427</f>
        <v>0</v>
      </c>
      <c r="AG459" s="74">
        <f>[3]Calculations!AD427</f>
        <v>0</v>
      </c>
      <c r="AH459" s="74">
        <f>[3]Calculations!AP427</f>
        <v>0</v>
      </c>
      <c r="AI459" s="74">
        <f>[3]Calculations!AE427</f>
        <v>0</v>
      </c>
      <c r="AJ459" s="74">
        <f>[3]Calculations!AQ427</f>
        <v>0</v>
      </c>
      <c r="AK459" s="74">
        <f>[3]Calculations!AF427</f>
        <v>0</v>
      </c>
      <c r="AL459" s="74">
        <f>[3]Calculations!AR427</f>
        <v>0</v>
      </c>
      <c r="AM459" s="74">
        <f>[3]Calculations!AG427</f>
        <v>0</v>
      </c>
      <c r="AN459" s="74">
        <f>[3]Calculations!AS427</f>
        <v>0</v>
      </c>
      <c r="AO459" s="74">
        <f>[3]Calculations!AH427</f>
        <v>0</v>
      </c>
      <c r="AP459" s="74">
        <f>[3]Calculations!AT427</f>
        <v>0</v>
      </c>
      <c r="AQ459" s="74">
        <f>[3]Calculations!AI427</f>
        <v>9.5233799989200008E-3</v>
      </c>
      <c r="AR459" s="74">
        <f>[3]Calculations!AU427</f>
        <v>99.999999988659511</v>
      </c>
      <c r="AS459" s="74">
        <f>[3]Calculations!AJ427</f>
        <v>0</v>
      </c>
      <c r="AT459" s="74">
        <f>[3]Calculations!AV427</f>
        <v>0</v>
      </c>
      <c r="AU459" s="74">
        <f>[3]Calculations!AK427</f>
        <v>0</v>
      </c>
      <c r="AV459" s="74">
        <f>[3]Calculations!AW427</f>
        <v>0</v>
      </c>
      <c r="AW459" s="90"/>
      <c r="AX459" s="90"/>
      <c r="AY459" s="91" t="str">
        <f>[3]Calculations!D427</f>
        <v>Land Supply 2018</v>
      </c>
    </row>
    <row r="460" spans="2:51" x14ac:dyDescent="0.25">
      <c r="B460" s="32" t="str">
        <f>[3]Calculations!A428</f>
        <v>HLA3486</v>
      </c>
      <c r="C460" s="30" t="str">
        <f>[3]Calculations!B428</f>
        <v>Unknown</v>
      </c>
      <c r="D460" s="30" t="str">
        <f>[3]Calculations!C428</f>
        <v>Residential</v>
      </c>
      <c r="E460" s="38">
        <f>[3]Calculations!E428</f>
        <v>7.0700299999999997E-3</v>
      </c>
      <c r="F460" s="38">
        <f>[3]Calculations!I428</f>
        <v>7.0700299999999997E-3</v>
      </c>
      <c r="G460" s="38">
        <f>[3]Calculations!M428</f>
        <v>100</v>
      </c>
      <c r="H460" s="38">
        <f>[3]Calculations!H428</f>
        <v>0</v>
      </c>
      <c r="I460" s="38">
        <f>[3]Calculations!L428</f>
        <v>0</v>
      </c>
      <c r="J460" s="38">
        <f>[3]Calculations!G428</f>
        <v>0</v>
      </c>
      <c r="K460" s="38">
        <f>[3]Calculations!K428</f>
        <v>0</v>
      </c>
      <c r="L460" s="38">
        <f>[3]Calculations!F428</f>
        <v>0</v>
      </c>
      <c r="M460" s="38">
        <f>[3]Calculations!J428</f>
        <v>0</v>
      </c>
      <c r="N460" s="38">
        <f>[3]Calculations!V428</f>
        <v>0</v>
      </c>
      <c r="O460" s="38">
        <f>[3]Calculations!W428</f>
        <v>0</v>
      </c>
      <c r="P460" s="38">
        <f>[3]Calculations!O428</f>
        <v>1.1254620499E-3</v>
      </c>
      <c r="Q460" s="38">
        <f>[3]Calculations!S428</f>
        <v>15.918773327694508</v>
      </c>
      <c r="R460" s="38">
        <f>[3]Calculations!Q428</f>
        <v>0</v>
      </c>
      <c r="S460" s="38">
        <f>[3]Calculations!T428</f>
        <v>0</v>
      </c>
      <c r="T460" s="38">
        <f>[3]Calculations!R428</f>
        <v>0</v>
      </c>
      <c r="U460" s="38">
        <f>[3]Calculations!U428</f>
        <v>0</v>
      </c>
      <c r="V460" s="38" t="str">
        <f>[3]Calculations!X428</f>
        <v>Not Modelled</v>
      </c>
      <c r="W460" s="38" t="str">
        <f>[3]Calculations!Y428</f>
        <v>N/A</v>
      </c>
      <c r="X460" s="38" t="s">
        <v>1056</v>
      </c>
      <c r="Y460" s="73" t="s">
        <v>105</v>
      </c>
      <c r="Z460" s="74" t="s">
        <v>1066</v>
      </c>
      <c r="AA460" s="74">
        <f>[3]Calculations!AA428</f>
        <v>0</v>
      </c>
      <c r="AB460" s="74">
        <f>[3]Calculations!AM428</f>
        <v>0</v>
      </c>
      <c r="AC460" s="74">
        <f>[3]Calculations!AB428</f>
        <v>0</v>
      </c>
      <c r="AD460" s="74">
        <f>[3]Calculations!AN428</f>
        <v>0</v>
      </c>
      <c r="AE460" s="74">
        <f>[3]Calculations!AC428</f>
        <v>0</v>
      </c>
      <c r="AF460" s="74">
        <f>[3]Calculations!AO428</f>
        <v>0</v>
      </c>
      <c r="AG460" s="74">
        <f>[3]Calculations!AD428</f>
        <v>0</v>
      </c>
      <c r="AH460" s="74">
        <f>[3]Calculations!AP428</f>
        <v>0</v>
      </c>
      <c r="AI460" s="74">
        <f>[3]Calculations!AE428</f>
        <v>0</v>
      </c>
      <c r="AJ460" s="74">
        <f>[3]Calculations!AQ428</f>
        <v>0</v>
      </c>
      <c r="AK460" s="74">
        <f>[3]Calculations!AF428</f>
        <v>0</v>
      </c>
      <c r="AL460" s="74">
        <f>[3]Calculations!AR428</f>
        <v>0</v>
      </c>
      <c r="AM460" s="74">
        <f>[3]Calculations!AG428</f>
        <v>0</v>
      </c>
      <c r="AN460" s="74">
        <f>[3]Calculations!AS428</f>
        <v>0</v>
      </c>
      <c r="AO460" s="74">
        <f>[3]Calculations!AH428</f>
        <v>0</v>
      </c>
      <c r="AP460" s="74">
        <f>[3]Calculations!AT428</f>
        <v>0</v>
      </c>
      <c r="AQ460" s="74">
        <f>[3]Calculations!AI428</f>
        <v>7.07003000068E-3</v>
      </c>
      <c r="AR460" s="74">
        <f>[3]Calculations!AU428</f>
        <v>100.00000000961806</v>
      </c>
      <c r="AS460" s="74">
        <f>[3]Calculations!AJ428</f>
        <v>0</v>
      </c>
      <c r="AT460" s="74">
        <f>[3]Calculations!AV428</f>
        <v>0</v>
      </c>
      <c r="AU460" s="74">
        <f>[3]Calculations!AK428</f>
        <v>0</v>
      </c>
      <c r="AV460" s="74">
        <f>[3]Calculations!AW428</f>
        <v>0</v>
      </c>
      <c r="AW460" s="90"/>
      <c r="AX460" s="90"/>
      <c r="AY460" s="91" t="str">
        <f>[3]Calculations!D428</f>
        <v>Land Supply 2018</v>
      </c>
    </row>
    <row r="461" spans="2:51" ht="25" x14ac:dyDescent="0.25">
      <c r="B461" s="32" t="str">
        <f>[3]Calculations!A429</f>
        <v>HLA3487</v>
      </c>
      <c r="C461" s="30" t="str">
        <f>[3]Calculations!B429</f>
        <v>Unknown</v>
      </c>
      <c r="D461" s="30" t="str">
        <f>[3]Calculations!C429</f>
        <v>Residential</v>
      </c>
      <c r="E461" s="38">
        <f>[3]Calculations!E429</f>
        <v>8.1808500000000006E-2</v>
      </c>
      <c r="F461" s="38">
        <f>[3]Calculations!I429</f>
        <v>8.1808500000000006E-2</v>
      </c>
      <c r="G461" s="38">
        <f>[3]Calculations!M429</f>
        <v>100</v>
      </c>
      <c r="H461" s="38">
        <f>[3]Calculations!H429</f>
        <v>0</v>
      </c>
      <c r="I461" s="38">
        <f>[3]Calculations!L429</f>
        <v>0</v>
      </c>
      <c r="J461" s="38">
        <f>[3]Calculations!G429</f>
        <v>0</v>
      </c>
      <c r="K461" s="38">
        <f>[3]Calculations!K429</f>
        <v>0</v>
      </c>
      <c r="L461" s="38">
        <f>[3]Calculations!F429</f>
        <v>0</v>
      </c>
      <c r="M461" s="38">
        <f>[3]Calculations!J429</f>
        <v>0</v>
      </c>
      <c r="N461" s="38">
        <f>[3]Calculations!V429</f>
        <v>0</v>
      </c>
      <c r="O461" s="38">
        <f>[3]Calculations!W429</f>
        <v>0</v>
      </c>
      <c r="P461" s="38">
        <f>[3]Calculations!O429</f>
        <v>0</v>
      </c>
      <c r="Q461" s="38">
        <f>[3]Calculations!S429</f>
        <v>0</v>
      </c>
      <c r="R461" s="38">
        <f>[3]Calculations!Q429</f>
        <v>0</v>
      </c>
      <c r="S461" s="38">
        <f>[3]Calculations!T429</f>
        <v>0</v>
      </c>
      <c r="T461" s="38">
        <f>[3]Calculations!R429</f>
        <v>0</v>
      </c>
      <c r="U461" s="38">
        <f>[3]Calculations!U429</f>
        <v>0</v>
      </c>
      <c r="V461" s="38" t="str">
        <f>[3]Calculations!X429</f>
        <v>Not Modelled</v>
      </c>
      <c r="W461" s="38" t="str">
        <f>[3]Calculations!Y429</f>
        <v>N/A</v>
      </c>
      <c r="X461" s="38" t="s">
        <v>1056</v>
      </c>
      <c r="Y461" s="73" t="s">
        <v>106</v>
      </c>
      <c r="Z461" s="74" t="s">
        <v>1090</v>
      </c>
      <c r="AA461" s="74">
        <f>[3]Calculations!AA429</f>
        <v>0</v>
      </c>
      <c r="AB461" s="74">
        <f>[3]Calculations!AM429</f>
        <v>0</v>
      </c>
      <c r="AC461" s="74">
        <f>[3]Calculations!AB429</f>
        <v>0</v>
      </c>
      <c r="AD461" s="74">
        <f>[3]Calculations!AN429</f>
        <v>0</v>
      </c>
      <c r="AE461" s="74">
        <f>[3]Calculations!AC429</f>
        <v>0</v>
      </c>
      <c r="AF461" s="74">
        <f>[3]Calculations!AO429</f>
        <v>0</v>
      </c>
      <c r="AG461" s="74">
        <f>[3]Calculations!AD429</f>
        <v>0</v>
      </c>
      <c r="AH461" s="74">
        <f>[3]Calculations!AP429</f>
        <v>0</v>
      </c>
      <c r="AI461" s="74">
        <f>[3]Calculations!AE429</f>
        <v>0</v>
      </c>
      <c r="AJ461" s="74">
        <f>[3]Calculations!AQ429</f>
        <v>0</v>
      </c>
      <c r="AK461" s="74">
        <f>[3]Calculations!AF429</f>
        <v>0</v>
      </c>
      <c r="AL461" s="74">
        <f>[3]Calculations!AR429</f>
        <v>0</v>
      </c>
      <c r="AM461" s="74">
        <f>[3]Calculations!AG429</f>
        <v>0</v>
      </c>
      <c r="AN461" s="74">
        <f>[3]Calculations!AS429</f>
        <v>0</v>
      </c>
      <c r="AO461" s="74">
        <f>[3]Calculations!AH429</f>
        <v>0</v>
      </c>
      <c r="AP461" s="74">
        <f>[3]Calculations!AT429</f>
        <v>0</v>
      </c>
      <c r="AQ461" s="74">
        <f>[3]Calculations!AI429</f>
        <v>8.1808524999000001E-2</v>
      </c>
      <c r="AR461" s="74">
        <f>[3]Calculations!AU429</f>
        <v>100.00003055794934</v>
      </c>
      <c r="AS461" s="74">
        <f>[3]Calculations!AJ429</f>
        <v>0</v>
      </c>
      <c r="AT461" s="74">
        <f>[3]Calculations!AV429</f>
        <v>0</v>
      </c>
      <c r="AU461" s="74">
        <f>[3]Calculations!AK429</f>
        <v>0</v>
      </c>
      <c r="AV461" s="74">
        <f>[3]Calculations!AW429</f>
        <v>0</v>
      </c>
      <c r="AW461" s="90"/>
      <c r="AX461" s="90"/>
      <c r="AY461" s="91" t="str">
        <f>[3]Calculations!D429</f>
        <v>Land Supply 2018</v>
      </c>
    </row>
    <row r="462" spans="2:51" x14ac:dyDescent="0.25">
      <c r="B462" s="32" t="str">
        <f>[3]Calculations!A430</f>
        <v>HLA3488</v>
      </c>
      <c r="C462" s="30" t="str">
        <f>[3]Calculations!B430</f>
        <v>Unknown</v>
      </c>
      <c r="D462" s="30" t="str">
        <f>[3]Calculations!C430</f>
        <v>Residential</v>
      </c>
      <c r="E462" s="38">
        <f>[3]Calculations!E430</f>
        <v>3.1273599999999999E-2</v>
      </c>
      <c r="F462" s="38">
        <f>[3]Calculations!I430</f>
        <v>3.1273599999999999E-2</v>
      </c>
      <c r="G462" s="38">
        <f>[3]Calculations!M430</f>
        <v>100</v>
      </c>
      <c r="H462" s="38">
        <f>[3]Calculations!H430</f>
        <v>0</v>
      </c>
      <c r="I462" s="38">
        <f>[3]Calculations!L430</f>
        <v>0</v>
      </c>
      <c r="J462" s="38">
        <f>[3]Calculations!G430</f>
        <v>0</v>
      </c>
      <c r="K462" s="38">
        <f>[3]Calculations!K430</f>
        <v>0</v>
      </c>
      <c r="L462" s="38">
        <f>[3]Calculations!F430</f>
        <v>0</v>
      </c>
      <c r="M462" s="38">
        <f>[3]Calculations!J430</f>
        <v>0</v>
      </c>
      <c r="N462" s="38">
        <f>[3]Calculations!V430</f>
        <v>0</v>
      </c>
      <c r="O462" s="38">
        <f>[3]Calculations!W430</f>
        <v>0</v>
      </c>
      <c r="P462" s="38">
        <f>[3]Calculations!O430</f>
        <v>1.6949857488719999E-4</v>
      </c>
      <c r="Q462" s="38">
        <f>[3]Calculations!S430</f>
        <v>0.54198613171237087</v>
      </c>
      <c r="R462" s="38">
        <f>[3]Calculations!Q430</f>
        <v>7.8898574937899998E-5</v>
      </c>
      <c r="S462" s="38">
        <f>[3]Calculations!T430</f>
        <v>0.25228491423405047</v>
      </c>
      <c r="T462" s="38">
        <f>[3]Calculations!R430</f>
        <v>0</v>
      </c>
      <c r="U462" s="38">
        <f>[3]Calculations!U430</f>
        <v>0</v>
      </c>
      <c r="V462" s="38" t="str">
        <f>[3]Calculations!X430</f>
        <v>Not Modelled</v>
      </c>
      <c r="W462" s="38" t="str">
        <f>[3]Calculations!Y430</f>
        <v>N/A</v>
      </c>
      <c r="X462" s="38" t="s">
        <v>1056</v>
      </c>
      <c r="Y462" s="73" t="s">
        <v>105</v>
      </c>
      <c r="Z462" s="74" t="s">
        <v>1066</v>
      </c>
      <c r="AA462" s="74">
        <f>[3]Calculations!AA430</f>
        <v>0</v>
      </c>
      <c r="AB462" s="74">
        <f>[3]Calculations!AM430</f>
        <v>0</v>
      </c>
      <c r="AC462" s="74">
        <f>[3]Calculations!AB430</f>
        <v>0</v>
      </c>
      <c r="AD462" s="74">
        <f>[3]Calculations!AN430</f>
        <v>0</v>
      </c>
      <c r="AE462" s="74">
        <f>[3]Calculations!AC430</f>
        <v>0</v>
      </c>
      <c r="AF462" s="74">
        <f>[3]Calculations!AO430</f>
        <v>0</v>
      </c>
      <c r="AG462" s="74">
        <f>[3]Calculations!AD430</f>
        <v>0</v>
      </c>
      <c r="AH462" s="74">
        <f>[3]Calculations!AP430</f>
        <v>0</v>
      </c>
      <c r="AI462" s="74">
        <f>[3]Calculations!AE430</f>
        <v>0</v>
      </c>
      <c r="AJ462" s="74">
        <f>[3]Calculations!AQ430</f>
        <v>0</v>
      </c>
      <c r="AK462" s="74">
        <f>[3]Calculations!AF430</f>
        <v>0</v>
      </c>
      <c r="AL462" s="74">
        <f>[3]Calculations!AR430</f>
        <v>0</v>
      </c>
      <c r="AM462" s="74">
        <f>[3]Calculations!AG430</f>
        <v>0</v>
      </c>
      <c r="AN462" s="74">
        <f>[3]Calculations!AS430</f>
        <v>0</v>
      </c>
      <c r="AO462" s="74">
        <f>[3]Calculations!AH430</f>
        <v>0</v>
      </c>
      <c r="AP462" s="74">
        <f>[3]Calculations!AT430</f>
        <v>0</v>
      </c>
      <c r="AQ462" s="74">
        <f>[3]Calculations!AI430</f>
        <v>3.12736449991E-2</v>
      </c>
      <c r="AR462" s="74">
        <f>[3]Calculations!AU430</f>
        <v>100.00014388845544</v>
      </c>
      <c r="AS462" s="74">
        <f>[3]Calculations!AJ430</f>
        <v>0</v>
      </c>
      <c r="AT462" s="74">
        <f>[3]Calculations!AV430</f>
        <v>0</v>
      </c>
      <c r="AU462" s="74">
        <f>[3]Calculations!AK430</f>
        <v>0</v>
      </c>
      <c r="AV462" s="74">
        <f>[3]Calculations!AW430</f>
        <v>0</v>
      </c>
      <c r="AW462" s="90"/>
      <c r="AX462" s="90"/>
      <c r="AY462" s="91" t="str">
        <f>[3]Calculations!D430</f>
        <v>Land Supply 2018</v>
      </c>
    </row>
    <row r="463" spans="2:51" x14ac:dyDescent="0.25">
      <c r="B463" s="32" t="str">
        <f>[3]Calculations!A431</f>
        <v>HLA3489</v>
      </c>
      <c r="C463" s="30" t="str">
        <f>[3]Calculations!B431</f>
        <v>Unknown</v>
      </c>
      <c r="D463" s="30" t="str">
        <f>[3]Calculations!C431</f>
        <v>Residential</v>
      </c>
      <c r="E463" s="38">
        <f>[3]Calculations!E431</f>
        <v>4.5611600000000002E-2</v>
      </c>
      <c r="F463" s="38">
        <f>[3]Calculations!I431</f>
        <v>4.5611600000000002E-2</v>
      </c>
      <c r="G463" s="38">
        <f>[3]Calculations!M431</f>
        <v>100</v>
      </c>
      <c r="H463" s="38">
        <f>[3]Calculations!H431</f>
        <v>0</v>
      </c>
      <c r="I463" s="38">
        <f>[3]Calculations!L431</f>
        <v>0</v>
      </c>
      <c r="J463" s="38">
        <f>[3]Calculations!G431</f>
        <v>0</v>
      </c>
      <c r="K463" s="38">
        <f>[3]Calculations!K431</f>
        <v>0</v>
      </c>
      <c r="L463" s="38">
        <f>[3]Calculations!F431</f>
        <v>0</v>
      </c>
      <c r="M463" s="38">
        <f>[3]Calculations!J431</f>
        <v>0</v>
      </c>
      <c r="N463" s="38">
        <f>[3]Calculations!V431</f>
        <v>0</v>
      </c>
      <c r="O463" s="38">
        <f>[3]Calculations!W431</f>
        <v>0</v>
      </c>
      <c r="P463" s="38">
        <f>[3]Calculations!O431</f>
        <v>1.7645925788600001E-2</v>
      </c>
      <c r="Q463" s="38">
        <f>[3]Calculations!S431</f>
        <v>38.687364154294087</v>
      </c>
      <c r="R463" s="38">
        <f>[3]Calculations!Q431</f>
        <v>0</v>
      </c>
      <c r="S463" s="38">
        <f>[3]Calculations!T431</f>
        <v>0</v>
      </c>
      <c r="T463" s="38">
        <f>[3]Calculations!R431</f>
        <v>0</v>
      </c>
      <c r="U463" s="38">
        <f>[3]Calculations!U431</f>
        <v>0</v>
      </c>
      <c r="V463" s="38" t="str">
        <f>[3]Calculations!X431</f>
        <v>Not Modelled</v>
      </c>
      <c r="W463" s="38" t="str">
        <f>[3]Calculations!Y431</f>
        <v>N/A</v>
      </c>
      <c r="X463" s="38" t="s">
        <v>1056</v>
      </c>
      <c r="Y463" s="73" t="s">
        <v>105</v>
      </c>
      <c r="Z463" s="74" t="s">
        <v>1066</v>
      </c>
      <c r="AA463" s="74">
        <f>[3]Calculations!AA431</f>
        <v>0</v>
      </c>
      <c r="AB463" s="74">
        <f>[3]Calculations!AM431</f>
        <v>0</v>
      </c>
      <c r="AC463" s="74">
        <f>[3]Calculations!AB431</f>
        <v>0</v>
      </c>
      <c r="AD463" s="74">
        <f>[3]Calculations!AN431</f>
        <v>0</v>
      </c>
      <c r="AE463" s="74">
        <f>[3]Calculations!AC431</f>
        <v>0</v>
      </c>
      <c r="AF463" s="74">
        <f>[3]Calculations!AO431</f>
        <v>0</v>
      </c>
      <c r="AG463" s="74">
        <f>[3]Calculations!AD431</f>
        <v>0</v>
      </c>
      <c r="AH463" s="74">
        <f>[3]Calculations!AP431</f>
        <v>0</v>
      </c>
      <c r="AI463" s="74">
        <f>[3]Calculations!AE431</f>
        <v>1.9435673697699999E-2</v>
      </c>
      <c r="AJ463" s="74">
        <f>[3]Calculations!AQ431</f>
        <v>42.611251737935085</v>
      </c>
      <c r="AK463" s="74">
        <f>[3]Calculations!AF431</f>
        <v>0</v>
      </c>
      <c r="AL463" s="74">
        <f>[3]Calculations!AR431</f>
        <v>0</v>
      </c>
      <c r="AM463" s="74">
        <f>[3]Calculations!AG431</f>
        <v>0</v>
      </c>
      <c r="AN463" s="74">
        <f>[3]Calculations!AS431</f>
        <v>0</v>
      </c>
      <c r="AO463" s="74">
        <f>[3]Calculations!AH431</f>
        <v>0</v>
      </c>
      <c r="AP463" s="74">
        <f>[3]Calculations!AT431</f>
        <v>0</v>
      </c>
      <c r="AQ463" s="74">
        <f>[3]Calculations!AI431</f>
        <v>0</v>
      </c>
      <c r="AR463" s="74">
        <f>[3]Calculations!AU431</f>
        <v>0</v>
      </c>
      <c r="AS463" s="74">
        <f>[3]Calculations!AJ431</f>
        <v>0</v>
      </c>
      <c r="AT463" s="74">
        <f>[3]Calculations!AV431</f>
        <v>0</v>
      </c>
      <c r="AU463" s="74">
        <f>[3]Calculations!AK431</f>
        <v>0</v>
      </c>
      <c r="AV463" s="74">
        <f>[3]Calculations!AW431</f>
        <v>0</v>
      </c>
      <c r="AW463" s="90"/>
      <c r="AX463" s="90"/>
      <c r="AY463" s="91" t="str">
        <f>[3]Calculations!D431</f>
        <v>Land Supply 2018</v>
      </c>
    </row>
    <row r="464" spans="2:51" x14ac:dyDescent="0.25">
      <c r="B464" s="32" t="str">
        <f>[3]Calculations!A432</f>
        <v>HLA3490</v>
      </c>
      <c r="C464" s="30" t="str">
        <f>[3]Calculations!B432</f>
        <v>Unknown</v>
      </c>
      <c r="D464" s="30" t="str">
        <f>[3]Calculations!C432</f>
        <v>Residential</v>
      </c>
      <c r="E464" s="38">
        <f>[3]Calculations!E432</f>
        <v>0.154809</v>
      </c>
      <c r="F464" s="38">
        <f>[3]Calculations!I432</f>
        <v>0.154809</v>
      </c>
      <c r="G464" s="38">
        <f>[3]Calculations!M432</f>
        <v>100</v>
      </c>
      <c r="H464" s="38">
        <f>[3]Calculations!H432</f>
        <v>0</v>
      </c>
      <c r="I464" s="38">
        <f>[3]Calculations!L432</f>
        <v>0</v>
      </c>
      <c r="J464" s="38">
        <f>[3]Calculations!G432</f>
        <v>0</v>
      </c>
      <c r="K464" s="38">
        <f>[3]Calculations!K432</f>
        <v>0</v>
      </c>
      <c r="L464" s="38">
        <f>[3]Calculations!F432</f>
        <v>0</v>
      </c>
      <c r="M464" s="38">
        <f>[3]Calculations!J432</f>
        <v>0</v>
      </c>
      <c r="N464" s="38">
        <f>[3]Calculations!V432</f>
        <v>0</v>
      </c>
      <c r="O464" s="38">
        <f>[3]Calculations!W432</f>
        <v>0</v>
      </c>
      <c r="P464" s="38">
        <f>[3]Calculations!O432</f>
        <v>2.507555600031E-3</v>
      </c>
      <c r="Q464" s="38">
        <f>[3]Calculations!S432</f>
        <v>1.6197737857818344</v>
      </c>
      <c r="R464" s="38">
        <f>[3]Calculations!Q432</f>
        <v>9.0755560003100003E-4</v>
      </c>
      <c r="S464" s="38">
        <f>[3]Calculations!T432</f>
        <v>0.58624214356465065</v>
      </c>
      <c r="T464" s="38">
        <f>[3]Calculations!R432</f>
        <v>0</v>
      </c>
      <c r="U464" s="38">
        <f>[3]Calculations!U432</f>
        <v>0</v>
      </c>
      <c r="V464" s="38" t="str">
        <f>[3]Calculations!X432</f>
        <v>Not Modelled</v>
      </c>
      <c r="W464" s="38" t="str">
        <f>[3]Calculations!Y432</f>
        <v>N/A</v>
      </c>
      <c r="X464" s="38" t="s">
        <v>1056</v>
      </c>
      <c r="Y464" s="73" t="s">
        <v>105</v>
      </c>
      <c r="Z464" s="74" t="s">
        <v>1066</v>
      </c>
      <c r="AA464" s="74">
        <f>[3]Calculations!AA432</f>
        <v>0</v>
      </c>
      <c r="AB464" s="74">
        <f>[3]Calculations!AM432</f>
        <v>0</v>
      </c>
      <c r="AC464" s="74">
        <f>[3]Calculations!AB432</f>
        <v>0</v>
      </c>
      <c r="AD464" s="74">
        <f>[3]Calculations!AN432</f>
        <v>0</v>
      </c>
      <c r="AE464" s="74">
        <f>[3]Calculations!AC432</f>
        <v>0</v>
      </c>
      <c r="AF464" s="74">
        <f>[3]Calculations!AO432</f>
        <v>0</v>
      </c>
      <c r="AG464" s="74">
        <f>[3]Calculations!AD432</f>
        <v>0</v>
      </c>
      <c r="AH464" s="74">
        <f>[3]Calculations!AP432</f>
        <v>0</v>
      </c>
      <c r="AI464" s="74">
        <f>[3]Calculations!AE432</f>
        <v>0</v>
      </c>
      <c r="AJ464" s="74">
        <f>[3]Calculations!AQ432</f>
        <v>0</v>
      </c>
      <c r="AK464" s="74">
        <f>[3]Calculations!AF432</f>
        <v>0.154749533445</v>
      </c>
      <c r="AL464" s="74">
        <f>[3]Calculations!AR432</f>
        <v>99.96158714609615</v>
      </c>
      <c r="AM464" s="74">
        <f>[3]Calculations!AG432</f>
        <v>0</v>
      </c>
      <c r="AN464" s="74">
        <f>[3]Calculations!AS432</f>
        <v>0</v>
      </c>
      <c r="AO464" s="74">
        <f>[3]Calculations!AH432</f>
        <v>0</v>
      </c>
      <c r="AP464" s="74">
        <f>[3]Calculations!AT432</f>
        <v>0</v>
      </c>
      <c r="AQ464" s="74">
        <f>[3]Calculations!AI432</f>
        <v>0.15480919499699999</v>
      </c>
      <c r="AR464" s="74">
        <f>[3]Calculations!AU432</f>
        <v>100.00012595973102</v>
      </c>
      <c r="AS464" s="74">
        <f>[3]Calculations!AJ432</f>
        <v>0</v>
      </c>
      <c r="AT464" s="74">
        <f>[3]Calculations!AV432</f>
        <v>0</v>
      </c>
      <c r="AU464" s="74">
        <f>[3]Calculations!AK432</f>
        <v>0</v>
      </c>
      <c r="AV464" s="74">
        <f>[3]Calculations!AW432</f>
        <v>0</v>
      </c>
      <c r="AW464" s="90"/>
      <c r="AX464" s="90"/>
      <c r="AY464" s="91" t="str">
        <f>[3]Calculations!D432</f>
        <v>Land Supply 2018</v>
      </c>
    </row>
    <row r="465" spans="2:51" ht="25" x14ac:dyDescent="0.25">
      <c r="B465" s="32" t="str">
        <f>[3]Calculations!A433</f>
        <v>HLA3491</v>
      </c>
      <c r="C465" s="30" t="str">
        <f>[3]Calculations!B433</f>
        <v>Unknown</v>
      </c>
      <c r="D465" s="30" t="str">
        <f>[3]Calculations!C433</f>
        <v>Residential</v>
      </c>
      <c r="E465" s="38">
        <f>[3]Calculations!E433</f>
        <v>3.9851699999999997E-2</v>
      </c>
      <c r="F465" s="38">
        <f>[3]Calculations!I433</f>
        <v>3.9851699999999997E-2</v>
      </c>
      <c r="G465" s="38">
        <f>[3]Calculations!M433</f>
        <v>100</v>
      </c>
      <c r="H465" s="38">
        <f>[3]Calculations!H433</f>
        <v>0</v>
      </c>
      <c r="I465" s="38">
        <f>[3]Calculations!L433</f>
        <v>0</v>
      </c>
      <c r="J465" s="38">
        <f>[3]Calculations!G433</f>
        <v>0</v>
      </c>
      <c r="K465" s="38">
        <f>[3]Calculations!K433</f>
        <v>0</v>
      </c>
      <c r="L465" s="38">
        <f>[3]Calculations!F433</f>
        <v>0</v>
      </c>
      <c r="M465" s="38">
        <f>[3]Calculations!J433</f>
        <v>0</v>
      </c>
      <c r="N465" s="38">
        <f>[3]Calculations!V433</f>
        <v>0</v>
      </c>
      <c r="O465" s="38">
        <f>[3]Calculations!W433</f>
        <v>0</v>
      </c>
      <c r="P465" s="38">
        <f>[3]Calculations!O433</f>
        <v>0</v>
      </c>
      <c r="Q465" s="38">
        <f>[3]Calculations!S433</f>
        <v>0</v>
      </c>
      <c r="R465" s="38">
        <f>[3]Calculations!Q433</f>
        <v>0</v>
      </c>
      <c r="S465" s="38">
        <f>[3]Calculations!T433</f>
        <v>0</v>
      </c>
      <c r="T465" s="38">
        <f>[3]Calculations!R433</f>
        <v>0</v>
      </c>
      <c r="U465" s="38">
        <f>[3]Calculations!U433</f>
        <v>0</v>
      </c>
      <c r="V465" s="38" t="str">
        <f>[3]Calculations!X433</f>
        <v>Not Modelled</v>
      </c>
      <c r="W465" s="38" t="str">
        <f>[3]Calculations!Y433</f>
        <v>N/A</v>
      </c>
      <c r="X465" s="38" t="s">
        <v>1056</v>
      </c>
      <c r="Y465" s="73" t="s">
        <v>106</v>
      </c>
      <c r="Z465" s="74" t="s">
        <v>1090</v>
      </c>
      <c r="AA465" s="74">
        <f>[3]Calculations!AA433</f>
        <v>0</v>
      </c>
      <c r="AB465" s="74">
        <f>[3]Calculations!AM433</f>
        <v>0</v>
      </c>
      <c r="AC465" s="74">
        <f>[3]Calculations!AB433</f>
        <v>0</v>
      </c>
      <c r="AD465" s="74">
        <f>[3]Calculations!AN433</f>
        <v>0</v>
      </c>
      <c r="AE465" s="74">
        <f>[3]Calculations!AC433</f>
        <v>0</v>
      </c>
      <c r="AF465" s="74">
        <f>[3]Calculations!AO433</f>
        <v>0</v>
      </c>
      <c r="AG465" s="74">
        <f>[3]Calculations!AD433</f>
        <v>0</v>
      </c>
      <c r="AH465" s="74">
        <f>[3]Calculations!AP433</f>
        <v>0</v>
      </c>
      <c r="AI465" s="74">
        <f>[3]Calculations!AE433</f>
        <v>0</v>
      </c>
      <c r="AJ465" s="74">
        <f>[3]Calculations!AQ433</f>
        <v>0</v>
      </c>
      <c r="AK465" s="74">
        <f>[3]Calculations!AF433</f>
        <v>0</v>
      </c>
      <c r="AL465" s="74">
        <f>[3]Calculations!AR433</f>
        <v>0</v>
      </c>
      <c r="AM465" s="74">
        <f>[3]Calculations!AG433</f>
        <v>0</v>
      </c>
      <c r="AN465" s="74">
        <f>[3]Calculations!AS433</f>
        <v>0</v>
      </c>
      <c r="AO465" s="74">
        <f>[3]Calculations!AH433</f>
        <v>0</v>
      </c>
      <c r="AP465" s="74">
        <f>[3]Calculations!AT433</f>
        <v>0</v>
      </c>
      <c r="AQ465" s="74">
        <f>[3]Calculations!AI433</f>
        <v>0</v>
      </c>
      <c r="AR465" s="74">
        <f>[3]Calculations!AU433</f>
        <v>0</v>
      </c>
      <c r="AS465" s="74">
        <f>[3]Calculations!AJ433</f>
        <v>0</v>
      </c>
      <c r="AT465" s="74">
        <f>[3]Calculations!AV433</f>
        <v>0</v>
      </c>
      <c r="AU465" s="74">
        <f>[3]Calculations!AK433</f>
        <v>0</v>
      </c>
      <c r="AV465" s="74">
        <f>[3]Calculations!AW433</f>
        <v>0</v>
      </c>
      <c r="AW465" s="90"/>
      <c r="AX465" s="90"/>
      <c r="AY465" s="91" t="str">
        <f>[3]Calculations!D433</f>
        <v>Land Supply 2018</v>
      </c>
    </row>
    <row r="466" spans="2:51" ht="25" x14ac:dyDescent="0.25">
      <c r="B466" s="32" t="str">
        <f>[3]Calculations!A434</f>
        <v>HLA3492</v>
      </c>
      <c r="C466" s="30" t="str">
        <f>[3]Calculations!B434</f>
        <v>Unknown</v>
      </c>
      <c r="D466" s="30" t="str">
        <f>[3]Calculations!C434</f>
        <v>Residential</v>
      </c>
      <c r="E466" s="38">
        <f>[3]Calculations!E434</f>
        <v>1.1706599999999999E-2</v>
      </c>
      <c r="F466" s="38">
        <f>[3]Calculations!I434</f>
        <v>1.1706599999999999E-2</v>
      </c>
      <c r="G466" s="38">
        <f>[3]Calculations!M434</f>
        <v>100</v>
      </c>
      <c r="H466" s="38">
        <f>[3]Calculations!H434</f>
        <v>0</v>
      </c>
      <c r="I466" s="38">
        <f>[3]Calculations!L434</f>
        <v>0</v>
      </c>
      <c r="J466" s="38">
        <f>[3]Calculations!G434</f>
        <v>0</v>
      </c>
      <c r="K466" s="38">
        <f>[3]Calculations!K434</f>
        <v>0</v>
      </c>
      <c r="L466" s="38">
        <f>[3]Calculations!F434</f>
        <v>0</v>
      </c>
      <c r="M466" s="38">
        <f>[3]Calculations!J434</f>
        <v>0</v>
      </c>
      <c r="N466" s="38">
        <f>[3]Calculations!V434</f>
        <v>0</v>
      </c>
      <c r="O466" s="38">
        <f>[3]Calculations!W434</f>
        <v>0</v>
      </c>
      <c r="P466" s="38">
        <f>[3]Calculations!O434</f>
        <v>0</v>
      </c>
      <c r="Q466" s="38">
        <f>[3]Calculations!S434</f>
        <v>0</v>
      </c>
      <c r="R466" s="38">
        <f>[3]Calculations!Q434</f>
        <v>0</v>
      </c>
      <c r="S466" s="38">
        <f>[3]Calculations!T434</f>
        <v>0</v>
      </c>
      <c r="T466" s="38">
        <f>[3]Calculations!R434</f>
        <v>0</v>
      </c>
      <c r="U466" s="38">
        <f>[3]Calculations!U434</f>
        <v>0</v>
      </c>
      <c r="V466" s="38" t="str">
        <f>[3]Calculations!X434</f>
        <v>Not Modelled</v>
      </c>
      <c r="W466" s="38" t="str">
        <f>[3]Calculations!Y434</f>
        <v>N/A</v>
      </c>
      <c r="X466" s="38" t="s">
        <v>1056</v>
      </c>
      <c r="Y466" s="73" t="s">
        <v>106</v>
      </c>
      <c r="Z466" s="74" t="s">
        <v>1090</v>
      </c>
      <c r="AA466" s="74">
        <f>[3]Calculations!AA434</f>
        <v>0</v>
      </c>
      <c r="AB466" s="74">
        <f>[3]Calculations!AM434</f>
        <v>0</v>
      </c>
      <c r="AC466" s="74">
        <f>[3]Calculations!AB434</f>
        <v>0</v>
      </c>
      <c r="AD466" s="74">
        <f>[3]Calculations!AN434</f>
        <v>0</v>
      </c>
      <c r="AE466" s="74">
        <f>[3]Calculations!AC434</f>
        <v>0</v>
      </c>
      <c r="AF466" s="74">
        <f>[3]Calculations!AO434</f>
        <v>0</v>
      </c>
      <c r="AG466" s="74">
        <f>[3]Calculations!AD434</f>
        <v>0</v>
      </c>
      <c r="AH466" s="74">
        <f>[3]Calculations!AP434</f>
        <v>0</v>
      </c>
      <c r="AI466" s="74">
        <f>[3]Calculations!AE434</f>
        <v>0</v>
      </c>
      <c r="AJ466" s="74">
        <f>[3]Calculations!AQ434</f>
        <v>0</v>
      </c>
      <c r="AK466" s="74">
        <f>[3]Calculations!AF434</f>
        <v>0</v>
      </c>
      <c r="AL466" s="74">
        <f>[3]Calculations!AR434</f>
        <v>0</v>
      </c>
      <c r="AM466" s="74">
        <f>[3]Calculations!AG434</f>
        <v>0</v>
      </c>
      <c r="AN466" s="74">
        <f>[3]Calculations!AS434</f>
        <v>0</v>
      </c>
      <c r="AO466" s="74">
        <f>[3]Calculations!AH434</f>
        <v>0</v>
      </c>
      <c r="AP466" s="74">
        <f>[3]Calculations!AT434</f>
        <v>0</v>
      </c>
      <c r="AQ466" s="74">
        <f>[3]Calculations!AI434</f>
        <v>1.17065550013E-2</v>
      </c>
      <c r="AR466" s="74">
        <f>[3]Calculations!AU434</f>
        <v>99.999615612560447</v>
      </c>
      <c r="AS466" s="74">
        <f>[3]Calculations!AJ434</f>
        <v>0</v>
      </c>
      <c r="AT466" s="74">
        <f>[3]Calculations!AV434</f>
        <v>0</v>
      </c>
      <c r="AU466" s="74">
        <f>[3]Calculations!AK434</f>
        <v>0</v>
      </c>
      <c r="AV466" s="74">
        <f>[3]Calculations!AW434</f>
        <v>0</v>
      </c>
      <c r="AW466" s="90"/>
      <c r="AX466" s="90"/>
      <c r="AY466" s="91" t="str">
        <f>[3]Calculations!D434</f>
        <v>Land Supply 2018</v>
      </c>
    </row>
    <row r="467" spans="2:51" ht="25" x14ac:dyDescent="0.25">
      <c r="B467" s="32" t="str">
        <f>[3]Calculations!A435</f>
        <v>HLA3493</v>
      </c>
      <c r="C467" s="30" t="str">
        <f>[3]Calculations!B435</f>
        <v>Unknown</v>
      </c>
      <c r="D467" s="30" t="str">
        <f>[3]Calculations!C435</f>
        <v>Residential</v>
      </c>
      <c r="E467" s="38">
        <f>[3]Calculations!E435</f>
        <v>8.3290499999999993E-3</v>
      </c>
      <c r="F467" s="38">
        <f>[3]Calculations!I435</f>
        <v>8.3290499999999993E-3</v>
      </c>
      <c r="G467" s="38">
        <f>[3]Calculations!M435</f>
        <v>100</v>
      </c>
      <c r="H467" s="38">
        <f>[3]Calculations!H435</f>
        <v>0</v>
      </c>
      <c r="I467" s="38">
        <f>[3]Calculations!L435</f>
        <v>0</v>
      </c>
      <c r="J467" s="38">
        <f>[3]Calculations!G435</f>
        <v>0</v>
      </c>
      <c r="K467" s="38">
        <f>[3]Calculations!K435</f>
        <v>0</v>
      </c>
      <c r="L467" s="38">
        <f>[3]Calculations!F435</f>
        <v>0</v>
      </c>
      <c r="M467" s="38">
        <f>[3]Calculations!J435</f>
        <v>0</v>
      </c>
      <c r="N467" s="38">
        <f>[3]Calculations!V435</f>
        <v>0</v>
      </c>
      <c r="O467" s="38">
        <f>[3]Calculations!W435</f>
        <v>0</v>
      </c>
      <c r="P467" s="38">
        <f>[3]Calculations!O435</f>
        <v>0</v>
      </c>
      <c r="Q467" s="38">
        <f>[3]Calculations!S435</f>
        <v>0</v>
      </c>
      <c r="R467" s="38">
        <f>[3]Calculations!Q435</f>
        <v>0</v>
      </c>
      <c r="S467" s="38">
        <f>[3]Calculations!T435</f>
        <v>0</v>
      </c>
      <c r="T467" s="38">
        <f>[3]Calculations!R435</f>
        <v>0</v>
      </c>
      <c r="U467" s="38">
        <f>[3]Calculations!U435</f>
        <v>0</v>
      </c>
      <c r="V467" s="38" t="str">
        <f>[3]Calculations!X435</f>
        <v>Not Modelled</v>
      </c>
      <c r="W467" s="38" t="str">
        <f>[3]Calculations!Y435</f>
        <v>N/A</v>
      </c>
      <c r="X467" s="38" t="s">
        <v>1056</v>
      </c>
      <c r="Y467" s="73" t="s">
        <v>106</v>
      </c>
      <c r="Z467" s="74" t="s">
        <v>1090</v>
      </c>
      <c r="AA467" s="74">
        <f>[3]Calculations!AA435</f>
        <v>0</v>
      </c>
      <c r="AB467" s="74">
        <f>[3]Calculations!AM435</f>
        <v>0</v>
      </c>
      <c r="AC467" s="74">
        <f>[3]Calculations!AB435</f>
        <v>0</v>
      </c>
      <c r="AD467" s="74">
        <f>[3]Calculations!AN435</f>
        <v>0</v>
      </c>
      <c r="AE467" s="74">
        <f>[3]Calculations!AC435</f>
        <v>0</v>
      </c>
      <c r="AF467" s="74">
        <f>[3]Calculations!AO435</f>
        <v>0</v>
      </c>
      <c r="AG467" s="74">
        <f>[3]Calculations!AD435</f>
        <v>0</v>
      </c>
      <c r="AH467" s="74">
        <f>[3]Calculations!AP435</f>
        <v>0</v>
      </c>
      <c r="AI467" s="74">
        <f>[3]Calculations!AE435</f>
        <v>0</v>
      </c>
      <c r="AJ467" s="74">
        <f>[3]Calculations!AQ435</f>
        <v>0</v>
      </c>
      <c r="AK467" s="74">
        <f>[3]Calculations!AF435</f>
        <v>0</v>
      </c>
      <c r="AL467" s="74">
        <f>[3]Calculations!AR435</f>
        <v>0</v>
      </c>
      <c r="AM467" s="74">
        <f>[3]Calculations!AG435</f>
        <v>0</v>
      </c>
      <c r="AN467" s="74">
        <f>[3]Calculations!AS435</f>
        <v>0</v>
      </c>
      <c r="AO467" s="74">
        <f>[3]Calculations!AH435</f>
        <v>0</v>
      </c>
      <c r="AP467" s="74">
        <f>[3]Calculations!AT435</f>
        <v>0</v>
      </c>
      <c r="AQ467" s="74">
        <f>[3]Calculations!AI435</f>
        <v>8.3290500006300006E-3</v>
      </c>
      <c r="AR467" s="74">
        <f>[3]Calculations!AU435</f>
        <v>100.0000000075639</v>
      </c>
      <c r="AS467" s="74">
        <f>[3]Calculations!AJ435</f>
        <v>0</v>
      </c>
      <c r="AT467" s="74">
        <f>[3]Calculations!AV435</f>
        <v>0</v>
      </c>
      <c r="AU467" s="74">
        <f>[3]Calculations!AK435</f>
        <v>0</v>
      </c>
      <c r="AV467" s="74">
        <f>[3]Calculations!AW435</f>
        <v>0</v>
      </c>
      <c r="AW467" s="90"/>
      <c r="AX467" s="90"/>
      <c r="AY467" s="91" t="str">
        <f>[3]Calculations!D435</f>
        <v>Land Supply 2018</v>
      </c>
    </row>
    <row r="468" spans="2:51" ht="25" x14ac:dyDescent="0.25">
      <c r="B468" s="32" t="str">
        <f>[3]Calculations!A436</f>
        <v>HLA3494</v>
      </c>
      <c r="C468" s="30" t="str">
        <f>[3]Calculations!B436</f>
        <v>Unknown</v>
      </c>
      <c r="D468" s="30" t="str">
        <f>[3]Calculations!C436</f>
        <v>Residential</v>
      </c>
      <c r="E468" s="38">
        <f>[3]Calculations!E436</f>
        <v>3.7613399999999998E-2</v>
      </c>
      <c r="F468" s="38">
        <f>[3]Calculations!I436</f>
        <v>3.7613399999999998E-2</v>
      </c>
      <c r="G468" s="38">
        <f>[3]Calculations!M436</f>
        <v>100</v>
      </c>
      <c r="H468" s="38">
        <f>[3]Calculations!H436</f>
        <v>0</v>
      </c>
      <c r="I468" s="38">
        <f>[3]Calculations!L436</f>
        <v>0</v>
      </c>
      <c r="J468" s="38">
        <f>[3]Calculations!G436</f>
        <v>0</v>
      </c>
      <c r="K468" s="38">
        <f>[3]Calculations!K436</f>
        <v>0</v>
      </c>
      <c r="L468" s="38">
        <f>[3]Calculations!F436</f>
        <v>0</v>
      </c>
      <c r="M468" s="38">
        <f>[3]Calculations!J436</f>
        <v>0</v>
      </c>
      <c r="N468" s="38">
        <f>[3]Calculations!V436</f>
        <v>3.0077783072899999E-2</v>
      </c>
      <c r="O468" s="38">
        <f>[3]Calculations!W436</f>
        <v>79.965605536590687</v>
      </c>
      <c r="P468" s="38">
        <f>[3]Calculations!O436</f>
        <v>0</v>
      </c>
      <c r="Q468" s="38">
        <f>[3]Calculations!S436</f>
        <v>0</v>
      </c>
      <c r="R468" s="38">
        <f>[3]Calculations!Q436</f>
        <v>0</v>
      </c>
      <c r="S468" s="38">
        <f>[3]Calculations!T436</f>
        <v>0</v>
      </c>
      <c r="T468" s="38">
        <f>[3]Calculations!R436</f>
        <v>0</v>
      </c>
      <c r="U468" s="38">
        <f>[3]Calculations!U436</f>
        <v>0</v>
      </c>
      <c r="V468" s="38" t="str">
        <f>[3]Calculations!X436</f>
        <v>Not Modelled</v>
      </c>
      <c r="W468" s="38" t="str">
        <f>[3]Calculations!Y436</f>
        <v>N/A</v>
      </c>
      <c r="X468" s="38" t="s">
        <v>1056</v>
      </c>
      <c r="Y468" s="73" t="s">
        <v>106</v>
      </c>
      <c r="Z468" s="74" t="s">
        <v>1090</v>
      </c>
      <c r="AA468" s="74">
        <f>[3]Calculations!AA436</f>
        <v>0</v>
      </c>
      <c r="AB468" s="74">
        <f>[3]Calculations!AM436</f>
        <v>0</v>
      </c>
      <c r="AC468" s="74">
        <f>[3]Calculations!AB436</f>
        <v>0</v>
      </c>
      <c r="AD468" s="74">
        <f>[3]Calculations!AN436</f>
        <v>0</v>
      </c>
      <c r="AE468" s="74">
        <f>[3]Calculations!AC436</f>
        <v>0</v>
      </c>
      <c r="AF468" s="74">
        <f>[3]Calculations!AO436</f>
        <v>0</v>
      </c>
      <c r="AG468" s="74">
        <f>[3]Calculations!AD436</f>
        <v>0</v>
      </c>
      <c r="AH468" s="74">
        <f>[3]Calculations!AP436</f>
        <v>0</v>
      </c>
      <c r="AI468" s="74">
        <f>[3]Calculations!AE436</f>
        <v>0</v>
      </c>
      <c r="AJ468" s="74">
        <f>[3]Calculations!AQ436</f>
        <v>0</v>
      </c>
      <c r="AK468" s="74">
        <f>[3]Calculations!AF436</f>
        <v>0</v>
      </c>
      <c r="AL468" s="74">
        <f>[3]Calculations!AR436</f>
        <v>0</v>
      </c>
      <c r="AM468" s="74">
        <f>[3]Calculations!AG436</f>
        <v>0</v>
      </c>
      <c r="AN468" s="74">
        <f>[3]Calculations!AS436</f>
        <v>0</v>
      </c>
      <c r="AO468" s="74">
        <f>[3]Calculations!AH436</f>
        <v>0</v>
      </c>
      <c r="AP468" s="74">
        <f>[3]Calculations!AT436</f>
        <v>0</v>
      </c>
      <c r="AQ468" s="74">
        <f>[3]Calculations!AI436</f>
        <v>0</v>
      </c>
      <c r="AR468" s="74">
        <f>[3]Calculations!AU436</f>
        <v>0</v>
      </c>
      <c r="AS468" s="74">
        <f>[3]Calculations!AJ436</f>
        <v>0</v>
      </c>
      <c r="AT468" s="74">
        <f>[3]Calculations!AV436</f>
        <v>0</v>
      </c>
      <c r="AU468" s="74">
        <f>[3]Calculations!AK436</f>
        <v>0</v>
      </c>
      <c r="AV468" s="74">
        <f>[3]Calculations!AW436</f>
        <v>0</v>
      </c>
      <c r="AW468" s="90"/>
      <c r="AX468" s="90"/>
      <c r="AY468" s="91" t="str">
        <f>[3]Calculations!D436</f>
        <v>Land Supply 2018</v>
      </c>
    </row>
    <row r="469" spans="2:51" ht="25" x14ac:dyDescent="0.25">
      <c r="B469" s="32" t="str">
        <f>[3]Calculations!A437</f>
        <v>HLA3495</v>
      </c>
      <c r="C469" s="30" t="str">
        <f>[3]Calculations!B437</f>
        <v>Unknown</v>
      </c>
      <c r="D469" s="30" t="str">
        <f>[3]Calculations!C437</f>
        <v>Residential</v>
      </c>
      <c r="E469" s="38">
        <f>[3]Calculations!E437</f>
        <v>8.3928900000000001E-3</v>
      </c>
      <c r="F469" s="38">
        <f>[3]Calculations!I437</f>
        <v>8.3928900000000001E-3</v>
      </c>
      <c r="G469" s="38">
        <f>[3]Calculations!M437</f>
        <v>100</v>
      </c>
      <c r="H469" s="38">
        <f>[3]Calculations!H437</f>
        <v>0</v>
      </c>
      <c r="I469" s="38">
        <f>[3]Calculations!L437</f>
        <v>0</v>
      </c>
      <c r="J469" s="38">
        <f>[3]Calculations!G437</f>
        <v>0</v>
      </c>
      <c r="K469" s="38">
        <f>[3]Calculations!K437</f>
        <v>0</v>
      </c>
      <c r="L469" s="38">
        <f>[3]Calculations!F437</f>
        <v>0</v>
      </c>
      <c r="M469" s="38">
        <f>[3]Calculations!J437</f>
        <v>0</v>
      </c>
      <c r="N469" s="38">
        <f>[3]Calculations!V437</f>
        <v>0</v>
      </c>
      <c r="O469" s="38">
        <f>[3]Calculations!W437</f>
        <v>0</v>
      </c>
      <c r="P469" s="38">
        <f>[3]Calculations!O437</f>
        <v>0</v>
      </c>
      <c r="Q469" s="38">
        <f>[3]Calculations!S437</f>
        <v>0</v>
      </c>
      <c r="R469" s="38">
        <f>[3]Calculations!Q437</f>
        <v>0</v>
      </c>
      <c r="S469" s="38">
        <f>[3]Calculations!T437</f>
        <v>0</v>
      </c>
      <c r="T469" s="38">
        <f>[3]Calculations!R437</f>
        <v>0</v>
      </c>
      <c r="U469" s="38">
        <f>[3]Calculations!U437</f>
        <v>0</v>
      </c>
      <c r="V469" s="38" t="str">
        <f>[3]Calculations!X437</f>
        <v>Not Modelled</v>
      </c>
      <c r="W469" s="38" t="str">
        <f>[3]Calculations!Y437</f>
        <v>N/A</v>
      </c>
      <c r="X469" s="38" t="s">
        <v>1056</v>
      </c>
      <c r="Y469" s="73" t="s">
        <v>106</v>
      </c>
      <c r="Z469" s="74" t="s">
        <v>1090</v>
      </c>
      <c r="AA469" s="74">
        <f>[3]Calculations!AA437</f>
        <v>0</v>
      </c>
      <c r="AB469" s="74">
        <f>[3]Calculations!AM437</f>
        <v>0</v>
      </c>
      <c r="AC469" s="74">
        <f>[3]Calculations!AB437</f>
        <v>0</v>
      </c>
      <c r="AD469" s="74">
        <f>[3]Calculations!AN437</f>
        <v>0</v>
      </c>
      <c r="AE469" s="74">
        <f>[3]Calculations!AC437</f>
        <v>0</v>
      </c>
      <c r="AF469" s="74">
        <f>[3]Calculations!AO437</f>
        <v>0</v>
      </c>
      <c r="AG469" s="74">
        <f>[3]Calculations!AD437</f>
        <v>0</v>
      </c>
      <c r="AH469" s="74">
        <f>[3]Calculations!AP437</f>
        <v>0</v>
      </c>
      <c r="AI469" s="74">
        <f>[3]Calculations!AE437</f>
        <v>0</v>
      </c>
      <c r="AJ469" s="74">
        <f>[3]Calculations!AQ437</f>
        <v>0</v>
      </c>
      <c r="AK469" s="74">
        <f>[3]Calculations!AF437</f>
        <v>0</v>
      </c>
      <c r="AL469" s="74">
        <f>[3]Calculations!AR437</f>
        <v>0</v>
      </c>
      <c r="AM469" s="74">
        <f>[3]Calculations!AG437</f>
        <v>0</v>
      </c>
      <c r="AN469" s="74">
        <f>[3]Calculations!AS437</f>
        <v>0</v>
      </c>
      <c r="AO469" s="74">
        <f>[3]Calculations!AH437</f>
        <v>0</v>
      </c>
      <c r="AP469" s="74">
        <f>[3]Calculations!AT437</f>
        <v>0</v>
      </c>
      <c r="AQ469" s="74">
        <f>[3]Calculations!AI437</f>
        <v>8.3928949995600004E-3</v>
      </c>
      <c r="AR469" s="74">
        <f>[3]Calculations!AU437</f>
        <v>100.00005956899234</v>
      </c>
      <c r="AS469" s="74">
        <f>[3]Calculations!AJ437</f>
        <v>0</v>
      </c>
      <c r="AT469" s="74">
        <f>[3]Calculations!AV437</f>
        <v>0</v>
      </c>
      <c r="AU469" s="74">
        <f>[3]Calculations!AK437</f>
        <v>0</v>
      </c>
      <c r="AV469" s="74">
        <f>[3]Calculations!AW437</f>
        <v>0</v>
      </c>
      <c r="AW469" s="90"/>
      <c r="AX469" s="90"/>
      <c r="AY469" s="91" t="str">
        <f>[3]Calculations!D437</f>
        <v>Land Supply 2018</v>
      </c>
    </row>
    <row r="470" spans="2:51" ht="25" x14ac:dyDescent="0.25">
      <c r="B470" s="32" t="str">
        <f>[3]Calculations!A438</f>
        <v>HLA3496</v>
      </c>
      <c r="C470" s="30" t="str">
        <f>[3]Calculations!B438</f>
        <v>Unknown</v>
      </c>
      <c r="D470" s="30" t="str">
        <f>[3]Calculations!C438</f>
        <v>Residential</v>
      </c>
      <c r="E470" s="38">
        <f>[3]Calculations!E438</f>
        <v>1.28366E-2</v>
      </c>
      <c r="F470" s="38">
        <f>[3]Calculations!I438</f>
        <v>-2.9999960848847707E-13</v>
      </c>
      <c r="G470" s="38">
        <f>[3]Calculations!M438</f>
        <v>-2.3370643978037568E-9</v>
      </c>
      <c r="H470" s="38">
        <f>[3]Calculations!H438</f>
        <v>1.28366000003E-2</v>
      </c>
      <c r="I470" s="38">
        <f>[3]Calculations!L438</f>
        <v>100.00000000233706</v>
      </c>
      <c r="J470" s="38">
        <f>[3]Calculations!G438</f>
        <v>0</v>
      </c>
      <c r="K470" s="38">
        <f>[3]Calculations!K438</f>
        <v>0</v>
      </c>
      <c r="L470" s="38">
        <f>[3]Calculations!F438</f>
        <v>0</v>
      </c>
      <c r="M470" s="38">
        <f>[3]Calculations!J438</f>
        <v>0</v>
      </c>
      <c r="N470" s="38">
        <f>[3]Calculations!V438</f>
        <v>0</v>
      </c>
      <c r="O470" s="38">
        <f>[3]Calculations!W438</f>
        <v>0</v>
      </c>
      <c r="P470" s="38">
        <f>[3]Calculations!O438</f>
        <v>1.2412602481845E-2</v>
      </c>
      <c r="Q470" s="38">
        <f>[3]Calculations!S438</f>
        <v>96.69696400795381</v>
      </c>
      <c r="R470" s="38">
        <f>[3]Calculations!Q438</f>
        <v>4.6816543715149997E-3</v>
      </c>
      <c r="S470" s="38">
        <f>[3]Calculations!T438</f>
        <v>36.471140111205457</v>
      </c>
      <c r="T470" s="38">
        <f>[3]Calculations!R438</f>
        <v>3.95608871365E-4</v>
      </c>
      <c r="U470" s="38">
        <f>[3]Calculations!U438</f>
        <v>3.0818820510493432</v>
      </c>
      <c r="V470" s="38">
        <f>[3]Calculations!X438</f>
        <v>1.28366000003E-2</v>
      </c>
      <c r="W470" s="38">
        <f>[3]Calculations!Y438</f>
        <v>100.00000000233706</v>
      </c>
      <c r="X470" s="38" t="s">
        <v>1056</v>
      </c>
      <c r="Y470" s="73" t="s">
        <v>108</v>
      </c>
      <c r="Z470" s="74" t="s">
        <v>109</v>
      </c>
      <c r="AA470" s="74">
        <f>[3]Calculations!AA438</f>
        <v>0</v>
      </c>
      <c r="AB470" s="74">
        <f>[3]Calculations!AM438</f>
        <v>0</v>
      </c>
      <c r="AC470" s="74">
        <f>[3]Calculations!AB438</f>
        <v>0</v>
      </c>
      <c r="AD470" s="74">
        <f>[3]Calculations!AN438</f>
        <v>0</v>
      </c>
      <c r="AE470" s="74">
        <f>[3]Calculations!AC438</f>
        <v>0</v>
      </c>
      <c r="AF470" s="74">
        <f>[3]Calculations!AO438</f>
        <v>0</v>
      </c>
      <c r="AG470" s="74">
        <f>[3]Calculations!AD438</f>
        <v>0</v>
      </c>
      <c r="AH470" s="74">
        <f>[3]Calculations!AP438</f>
        <v>0</v>
      </c>
      <c r="AI470" s="74">
        <f>[3]Calculations!AE438</f>
        <v>0</v>
      </c>
      <c r="AJ470" s="74">
        <f>[3]Calculations!AQ438</f>
        <v>0</v>
      </c>
      <c r="AK470" s="74">
        <f>[3]Calculations!AF438</f>
        <v>0</v>
      </c>
      <c r="AL470" s="74">
        <f>[3]Calculations!AR438</f>
        <v>0</v>
      </c>
      <c r="AM470" s="74">
        <f>[3]Calculations!AG438</f>
        <v>0</v>
      </c>
      <c r="AN470" s="74">
        <f>[3]Calculations!AS438</f>
        <v>0</v>
      </c>
      <c r="AO470" s="74">
        <f>[3]Calculations!AH438</f>
        <v>0</v>
      </c>
      <c r="AP470" s="74">
        <f>[3]Calculations!AT438</f>
        <v>0</v>
      </c>
      <c r="AQ470" s="74">
        <f>[3]Calculations!AI438</f>
        <v>1.28366000003E-2</v>
      </c>
      <c r="AR470" s="74">
        <f>[3]Calculations!AU438</f>
        <v>100.00000000233706</v>
      </c>
      <c r="AS470" s="74">
        <f>[3]Calculations!AJ438</f>
        <v>0</v>
      </c>
      <c r="AT470" s="74">
        <f>[3]Calculations!AV438</f>
        <v>0</v>
      </c>
      <c r="AU470" s="74">
        <f>[3]Calculations!AK438</f>
        <v>0</v>
      </c>
      <c r="AV470" s="74">
        <f>[3]Calculations!AW438</f>
        <v>0</v>
      </c>
      <c r="AW470" s="90"/>
      <c r="AX470" s="90"/>
      <c r="AY470" s="91" t="str">
        <f>[3]Calculations!D438</f>
        <v>Land Supply 2018</v>
      </c>
    </row>
    <row r="471" spans="2:51" ht="25" x14ac:dyDescent="0.25">
      <c r="B471" s="32" t="str">
        <f>[3]Calculations!A439</f>
        <v>HLA3497</v>
      </c>
      <c r="C471" s="30" t="str">
        <f>[3]Calculations!B439</f>
        <v>Unknown</v>
      </c>
      <c r="D471" s="30" t="str">
        <f>[3]Calculations!C439</f>
        <v>Residential</v>
      </c>
      <c r="E471" s="38">
        <f>[3]Calculations!E439</f>
        <v>2.7576E-2</v>
      </c>
      <c r="F471" s="38">
        <f>[3]Calculations!I439</f>
        <v>2.7576E-2</v>
      </c>
      <c r="G471" s="38">
        <f>[3]Calculations!M439</f>
        <v>100</v>
      </c>
      <c r="H471" s="38">
        <f>[3]Calculations!H439</f>
        <v>0</v>
      </c>
      <c r="I471" s="38">
        <f>[3]Calculations!L439</f>
        <v>0</v>
      </c>
      <c r="J471" s="38">
        <f>[3]Calculations!G439</f>
        <v>0</v>
      </c>
      <c r="K471" s="38">
        <f>[3]Calculations!K439</f>
        <v>0</v>
      </c>
      <c r="L471" s="38">
        <f>[3]Calculations!F439</f>
        <v>0</v>
      </c>
      <c r="M471" s="38">
        <f>[3]Calculations!J439</f>
        <v>0</v>
      </c>
      <c r="N471" s="38">
        <f>[3]Calculations!V439</f>
        <v>0</v>
      </c>
      <c r="O471" s="38">
        <f>[3]Calculations!W439</f>
        <v>0</v>
      </c>
      <c r="P471" s="38">
        <f>[3]Calculations!O439</f>
        <v>0</v>
      </c>
      <c r="Q471" s="38">
        <f>[3]Calculations!S439</f>
        <v>0</v>
      </c>
      <c r="R471" s="38">
        <f>[3]Calculations!Q439</f>
        <v>0</v>
      </c>
      <c r="S471" s="38">
        <f>[3]Calculations!T439</f>
        <v>0</v>
      </c>
      <c r="T471" s="38">
        <f>[3]Calculations!R439</f>
        <v>0</v>
      </c>
      <c r="U471" s="38">
        <f>[3]Calculations!U439</f>
        <v>0</v>
      </c>
      <c r="V471" s="38" t="str">
        <f>[3]Calculations!X439</f>
        <v>Not Modelled</v>
      </c>
      <c r="W471" s="38" t="str">
        <f>[3]Calculations!Y439</f>
        <v>N/A</v>
      </c>
      <c r="X471" s="38" t="s">
        <v>1056</v>
      </c>
      <c r="Y471" s="73" t="s">
        <v>106</v>
      </c>
      <c r="Z471" s="74" t="s">
        <v>1090</v>
      </c>
      <c r="AA471" s="74">
        <f>[3]Calculations!AA439</f>
        <v>0</v>
      </c>
      <c r="AB471" s="74">
        <f>[3]Calculations!AM439</f>
        <v>0</v>
      </c>
      <c r="AC471" s="74">
        <f>[3]Calculations!AB439</f>
        <v>0</v>
      </c>
      <c r="AD471" s="74">
        <f>[3]Calculations!AN439</f>
        <v>0</v>
      </c>
      <c r="AE471" s="74">
        <f>[3]Calculations!AC439</f>
        <v>0</v>
      </c>
      <c r="AF471" s="74">
        <f>[3]Calculations!AO439</f>
        <v>0</v>
      </c>
      <c r="AG471" s="74">
        <f>[3]Calculations!AD439</f>
        <v>0</v>
      </c>
      <c r="AH471" s="74">
        <f>[3]Calculations!AP439</f>
        <v>0</v>
      </c>
      <c r="AI471" s="74">
        <f>[3]Calculations!AE439</f>
        <v>0</v>
      </c>
      <c r="AJ471" s="74">
        <f>[3]Calculations!AQ439</f>
        <v>0</v>
      </c>
      <c r="AK471" s="74">
        <f>[3]Calculations!AF439</f>
        <v>0</v>
      </c>
      <c r="AL471" s="74">
        <f>[3]Calculations!AR439</f>
        <v>0</v>
      </c>
      <c r="AM471" s="74">
        <f>[3]Calculations!AG439</f>
        <v>0</v>
      </c>
      <c r="AN471" s="74">
        <f>[3]Calculations!AS439</f>
        <v>0</v>
      </c>
      <c r="AO471" s="74">
        <f>[3]Calculations!AH439</f>
        <v>0</v>
      </c>
      <c r="AP471" s="74">
        <f>[3]Calculations!AT439</f>
        <v>0</v>
      </c>
      <c r="AQ471" s="74">
        <f>[3]Calculations!AI439</f>
        <v>2.7576000000299999E-2</v>
      </c>
      <c r="AR471" s="74">
        <f>[3]Calculations!AU439</f>
        <v>100.00000000108791</v>
      </c>
      <c r="AS471" s="74">
        <f>[3]Calculations!AJ439</f>
        <v>0</v>
      </c>
      <c r="AT471" s="74">
        <f>[3]Calculations!AV439</f>
        <v>0</v>
      </c>
      <c r="AU471" s="74">
        <f>[3]Calculations!AK439</f>
        <v>0</v>
      </c>
      <c r="AV471" s="74">
        <f>[3]Calculations!AW439</f>
        <v>0</v>
      </c>
      <c r="AW471" s="90"/>
      <c r="AX471" s="90"/>
      <c r="AY471" s="91" t="str">
        <f>[3]Calculations!D439</f>
        <v>Land Supply 2018</v>
      </c>
    </row>
    <row r="472" spans="2:51" x14ac:dyDescent="0.25">
      <c r="B472" s="32" t="str">
        <f>[3]Calculations!A440</f>
        <v>HLA3498</v>
      </c>
      <c r="C472" s="30" t="str">
        <f>[3]Calculations!B440</f>
        <v>Unknown</v>
      </c>
      <c r="D472" s="30" t="str">
        <f>[3]Calculations!C440</f>
        <v>Residential</v>
      </c>
      <c r="E472" s="38">
        <f>[3]Calculations!E440</f>
        <v>6.9942299999999997E-3</v>
      </c>
      <c r="F472" s="38">
        <f>[3]Calculations!I440</f>
        <v>6.9942299999999997E-3</v>
      </c>
      <c r="G472" s="38">
        <f>[3]Calculations!M440</f>
        <v>100</v>
      </c>
      <c r="H472" s="38">
        <f>[3]Calculations!H440</f>
        <v>0</v>
      </c>
      <c r="I472" s="38">
        <f>[3]Calculations!L440</f>
        <v>0</v>
      </c>
      <c r="J472" s="38">
        <f>[3]Calculations!G440</f>
        <v>0</v>
      </c>
      <c r="K472" s="38">
        <f>[3]Calculations!K440</f>
        <v>0</v>
      </c>
      <c r="L472" s="38">
        <f>[3]Calculations!F440</f>
        <v>0</v>
      </c>
      <c r="M472" s="38">
        <f>[3]Calculations!J440</f>
        <v>0</v>
      </c>
      <c r="N472" s="38">
        <f>[3]Calculations!V440</f>
        <v>0</v>
      </c>
      <c r="O472" s="38">
        <f>[3]Calculations!W440</f>
        <v>0</v>
      </c>
      <c r="P472" s="38">
        <f>[3]Calculations!O440</f>
        <v>1.680352029938E-3</v>
      </c>
      <c r="Q472" s="38">
        <f>[3]Calculations!S440</f>
        <v>24.024832325188047</v>
      </c>
      <c r="R472" s="38">
        <f>[3]Calculations!Q440</f>
        <v>1.6502297590799999E-4</v>
      </c>
      <c r="S472" s="38">
        <f>[3]Calculations!T440</f>
        <v>2.3594159172346347</v>
      </c>
      <c r="T472" s="38">
        <f>[3]Calculations!R440</f>
        <v>1.6502297590799999E-4</v>
      </c>
      <c r="U472" s="38">
        <f>[3]Calculations!U440</f>
        <v>2.3594159172346347</v>
      </c>
      <c r="V472" s="38" t="str">
        <f>[3]Calculations!X440</f>
        <v>Not Modelled</v>
      </c>
      <c r="W472" s="38" t="str">
        <f>[3]Calculations!Y440</f>
        <v>N/A</v>
      </c>
      <c r="X472" s="38" t="s">
        <v>1056</v>
      </c>
      <c r="Y472" s="73" t="s">
        <v>105</v>
      </c>
      <c r="Z472" s="74" t="s">
        <v>1066</v>
      </c>
      <c r="AA472" s="74">
        <f>[3]Calculations!AA440</f>
        <v>0</v>
      </c>
      <c r="AB472" s="74">
        <f>[3]Calculations!AM440</f>
        <v>0</v>
      </c>
      <c r="AC472" s="74">
        <f>[3]Calculations!AB440</f>
        <v>0</v>
      </c>
      <c r="AD472" s="74">
        <f>[3]Calculations!AN440</f>
        <v>0</v>
      </c>
      <c r="AE472" s="74">
        <f>[3]Calculations!AC440</f>
        <v>0</v>
      </c>
      <c r="AF472" s="74">
        <f>[3]Calculations!AO440</f>
        <v>0</v>
      </c>
      <c r="AG472" s="74">
        <f>[3]Calculations!AD440</f>
        <v>0</v>
      </c>
      <c r="AH472" s="74">
        <f>[3]Calculations!AP440</f>
        <v>0</v>
      </c>
      <c r="AI472" s="74">
        <f>[3]Calculations!AE440</f>
        <v>0</v>
      </c>
      <c r="AJ472" s="74">
        <f>[3]Calculations!AQ440</f>
        <v>0</v>
      </c>
      <c r="AK472" s="74">
        <f>[3]Calculations!AF440</f>
        <v>0</v>
      </c>
      <c r="AL472" s="74">
        <f>[3]Calculations!AR440</f>
        <v>0</v>
      </c>
      <c r="AM472" s="74">
        <f>[3]Calculations!AG440</f>
        <v>0</v>
      </c>
      <c r="AN472" s="74">
        <f>[3]Calculations!AS440</f>
        <v>0</v>
      </c>
      <c r="AO472" s="74">
        <f>[3]Calculations!AH440</f>
        <v>0</v>
      </c>
      <c r="AP472" s="74">
        <f>[3]Calculations!AT440</f>
        <v>0</v>
      </c>
      <c r="AQ472" s="74">
        <f>[3]Calculations!AI440</f>
        <v>6.9942249992999998E-3</v>
      </c>
      <c r="AR472" s="74">
        <f>[3]Calculations!AU440</f>
        <v>99.9999285024942</v>
      </c>
      <c r="AS472" s="74">
        <f>[3]Calculations!AJ440</f>
        <v>0</v>
      </c>
      <c r="AT472" s="74">
        <f>[3]Calculations!AV440</f>
        <v>0</v>
      </c>
      <c r="AU472" s="74">
        <f>[3]Calculations!AK440</f>
        <v>0</v>
      </c>
      <c r="AV472" s="74">
        <f>[3]Calculations!AW440</f>
        <v>0</v>
      </c>
      <c r="AW472" s="90"/>
      <c r="AX472" s="90"/>
      <c r="AY472" s="91" t="str">
        <f>[3]Calculations!D440</f>
        <v>Land Supply 2018</v>
      </c>
    </row>
    <row r="473" spans="2:51" ht="25" x14ac:dyDescent="0.25">
      <c r="B473" s="32" t="str">
        <f>[3]Calculations!A441</f>
        <v>HLA3499</v>
      </c>
      <c r="C473" s="30" t="str">
        <f>[3]Calculations!B441</f>
        <v>Unknown</v>
      </c>
      <c r="D473" s="30" t="str">
        <f>[3]Calculations!C441</f>
        <v>Residential</v>
      </c>
      <c r="E473" s="38">
        <f>[3]Calculations!E441</f>
        <v>2.3859499999999999E-2</v>
      </c>
      <c r="F473" s="38">
        <f>[3]Calculations!I441</f>
        <v>2.3859499999999999E-2</v>
      </c>
      <c r="G473" s="38">
        <f>[3]Calculations!M441</f>
        <v>100</v>
      </c>
      <c r="H473" s="38">
        <f>[3]Calculations!H441</f>
        <v>0</v>
      </c>
      <c r="I473" s="38">
        <f>[3]Calculations!L441</f>
        <v>0</v>
      </c>
      <c r="J473" s="38">
        <f>[3]Calculations!G441</f>
        <v>0</v>
      </c>
      <c r="K473" s="38">
        <f>[3]Calculations!K441</f>
        <v>0</v>
      </c>
      <c r="L473" s="38">
        <f>[3]Calculations!F441</f>
        <v>0</v>
      </c>
      <c r="M473" s="38">
        <f>[3]Calculations!J441</f>
        <v>0</v>
      </c>
      <c r="N473" s="38">
        <f>[3]Calculations!V441</f>
        <v>0</v>
      </c>
      <c r="O473" s="38">
        <f>[3]Calculations!W441</f>
        <v>0</v>
      </c>
      <c r="P473" s="38">
        <f>[3]Calculations!O441</f>
        <v>0</v>
      </c>
      <c r="Q473" s="38">
        <f>[3]Calculations!S441</f>
        <v>0</v>
      </c>
      <c r="R473" s="38">
        <f>[3]Calculations!Q441</f>
        <v>0</v>
      </c>
      <c r="S473" s="38">
        <f>[3]Calculations!T441</f>
        <v>0</v>
      </c>
      <c r="T473" s="38">
        <f>[3]Calculations!R441</f>
        <v>0</v>
      </c>
      <c r="U473" s="38">
        <f>[3]Calculations!U441</f>
        <v>0</v>
      </c>
      <c r="V473" s="38" t="str">
        <f>[3]Calculations!X441</f>
        <v>Not Modelled</v>
      </c>
      <c r="W473" s="38" t="str">
        <f>[3]Calculations!Y441</f>
        <v>N/A</v>
      </c>
      <c r="X473" s="38" t="s">
        <v>1056</v>
      </c>
      <c r="Y473" s="73" t="s">
        <v>106</v>
      </c>
      <c r="Z473" s="74" t="s">
        <v>1090</v>
      </c>
      <c r="AA473" s="74">
        <f>[3]Calculations!AA441</f>
        <v>0</v>
      </c>
      <c r="AB473" s="74">
        <f>[3]Calculations!AM441</f>
        <v>0</v>
      </c>
      <c r="AC473" s="74">
        <f>[3]Calculations!AB441</f>
        <v>0</v>
      </c>
      <c r="AD473" s="74">
        <f>[3]Calculations!AN441</f>
        <v>0</v>
      </c>
      <c r="AE473" s="74">
        <f>[3]Calculations!AC441</f>
        <v>0</v>
      </c>
      <c r="AF473" s="74">
        <f>[3]Calculations!AO441</f>
        <v>0</v>
      </c>
      <c r="AG473" s="74">
        <f>[3]Calculations!AD441</f>
        <v>0</v>
      </c>
      <c r="AH473" s="74">
        <f>[3]Calculations!AP441</f>
        <v>0</v>
      </c>
      <c r="AI473" s="74">
        <f>[3]Calculations!AE441</f>
        <v>0</v>
      </c>
      <c r="AJ473" s="74">
        <f>[3]Calculations!AQ441</f>
        <v>0</v>
      </c>
      <c r="AK473" s="74">
        <f>[3]Calculations!AF441</f>
        <v>0</v>
      </c>
      <c r="AL473" s="74">
        <f>[3]Calculations!AR441</f>
        <v>0</v>
      </c>
      <c r="AM473" s="74">
        <f>[3]Calculations!AG441</f>
        <v>0</v>
      </c>
      <c r="AN473" s="74">
        <f>[3]Calculations!AS441</f>
        <v>0</v>
      </c>
      <c r="AO473" s="74">
        <f>[3]Calculations!AH441</f>
        <v>0</v>
      </c>
      <c r="AP473" s="74">
        <f>[3]Calculations!AT441</f>
        <v>0</v>
      </c>
      <c r="AQ473" s="74">
        <f>[3]Calculations!AI441</f>
        <v>2.38594849999E-2</v>
      </c>
      <c r="AR473" s="74">
        <f>[3]Calculations!AU441</f>
        <v>99.999937131540889</v>
      </c>
      <c r="AS473" s="74">
        <f>[3]Calculations!AJ441</f>
        <v>0</v>
      </c>
      <c r="AT473" s="74">
        <f>[3]Calculations!AV441</f>
        <v>0</v>
      </c>
      <c r="AU473" s="74">
        <f>[3]Calculations!AK441</f>
        <v>0</v>
      </c>
      <c r="AV473" s="74">
        <f>[3]Calculations!AW441</f>
        <v>0</v>
      </c>
      <c r="AW473" s="90"/>
      <c r="AX473" s="90"/>
      <c r="AY473" s="91" t="str">
        <f>[3]Calculations!D441</f>
        <v>Land Supply 2018</v>
      </c>
    </row>
    <row r="474" spans="2:51" ht="25" x14ac:dyDescent="0.25">
      <c r="B474" s="32" t="str">
        <f>[3]Calculations!A442</f>
        <v>HLA3500</v>
      </c>
      <c r="C474" s="30" t="str">
        <f>[3]Calculations!B442</f>
        <v>Unknown</v>
      </c>
      <c r="D474" s="30" t="str">
        <f>[3]Calculations!C442</f>
        <v>Residential</v>
      </c>
      <c r="E474" s="38">
        <f>[3]Calculations!E442</f>
        <v>5.5728199999999999E-2</v>
      </c>
      <c r="F474" s="38">
        <f>[3]Calculations!I442</f>
        <v>5.5728199999999999E-2</v>
      </c>
      <c r="G474" s="38">
        <f>[3]Calculations!M442</f>
        <v>100</v>
      </c>
      <c r="H474" s="38">
        <f>[3]Calculations!H442</f>
        <v>0</v>
      </c>
      <c r="I474" s="38">
        <f>[3]Calculations!L442</f>
        <v>0</v>
      </c>
      <c r="J474" s="38">
        <f>[3]Calculations!G442</f>
        <v>0</v>
      </c>
      <c r="K474" s="38">
        <f>[3]Calculations!K442</f>
        <v>0</v>
      </c>
      <c r="L474" s="38">
        <f>[3]Calculations!F442</f>
        <v>0</v>
      </c>
      <c r="M474" s="38">
        <f>[3]Calculations!J442</f>
        <v>0</v>
      </c>
      <c r="N474" s="38">
        <f>[3]Calculations!V442</f>
        <v>0</v>
      </c>
      <c r="O474" s="38">
        <f>[3]Calculations!W442</f>
        <v>0</v>
      </c>
      <c r="P474" s="38">
        <f>[3]Calculations!O442</f>
        <v>0</v>
      </c>
      <c r="Q474" s="38">
        <f>[3]Calculations!S442</f>
        <v>0</v>
      </c>
      <c r="R474" s="38">
        <f>[3]Calculations!Q442</f>
        <v>0</v>
      </c>
      <c r="S474" s="38">
        <f>[3]Calculations!T442</f>
        <v>0</v>
      </c>
      <c r="T474" s="38">
        <f>[3]Calculations!R442</f>
        <v>0</v>
      </c>
      <c r="U474" s="38">
        <f>[3]Calculations!U442</f>
        <v>0</v>
      </c>
      <c r="V474" s="38" t="str">
        <f>[3]Calculations!X442</f>
        <v>Not Modelled</v>
      </c>
      <c r="W474" s="38" t="str">
        <f>[3]Calculations!Y442</f>
        <v>N/A</v>
      </c>
      <c r="X474" s="38" t="s">
        <v>1056</v>
      </c>
      <c r="Y474" s="73" t="s">
        <v>106</v>
      </c>
      <c r="Z474" s="74" t="s">
        <v>1090</v>
      </c>
      <c r="AA474" s="74">
        <f>[3]Calculations!AA442</f>
        <v>0</v>
      </c>
      <c r="AB474" s="74">
        <f>[3]Calculations!AM442</f>
        <v>0</v>
      </c>
      <c r="AC474" s="74">
        <f>[3]Calculations!AB442</f>
        <v>0</v>
      </c>
      <c r="AD474" s="74">
        <f>[3]Calculations!AN442</f>
        <v>0</v>
      </c>
      <c r="AE474" s="74">
        <f>[3]Calculations!AC442</f>
        <v>0</v>
      </c>
      <c r="AF474" s="74">
        <f>[3]Calculations!AO442</f>
        <v>0</v>
      </c>
      <c r="AG474" s="74">
        <f>[3]Calculations!AD442</f>
        <v>0</v>
      </c>
      <c r="AH474" s="74">
        <f>[3]Calculations!AP442</f>
        <v>0</v>
      </c>
      <c r="AI474" s="74">
        <f>[3]Calculations!AE442</f>
        <v>4.8869433737399999E-2</v>
      </c>
      <c r="AJ474" s="74">
        <f>[3]Calculations!AQ442</f>
        <v>87.692467614959753</v>
      </c>
      <c r="AK474" s="74">
        <f>[3]Calculations!AF442</f>
        <v>0</v>
      </c>
      <c r="AL474" s="74">
        <f>[3]Calculations!AR442</f>
        <v>0</v>
      </c>
      <c r="AM474" s="74">
        <f>[3]Calculations!AG442</f>
        <v>0</v>
      </c>
      <c r="AN474" s="74">
        <f>[3]Calculations!AS442</f>
        <v>0</v>
      </c>
      <c r="AO474" s="74">
        <f>[3]Calculations!AH442</f>
        <v>0</v>
      </c>
      <c r="AP474" s="74">
        <f>[3]Calculations!AT442</f>
        <v>0</v>
      </c>
      <c r="AQ474" s="74">
        <f>[3]Calculations!AI442</f>
        <v>0</v>
      </c>
      <c r="AR474" s="74">
        <f>[3]Calculations!AU442</f>
        <v>0</v>
      </c>
      <c r="AS474" s="74">
        <f>[3]Calculations!AJ442</f>
        <v>0</v>
      </c>
      <c r="AT474" s="74">
        <f>[3]Calculations!AV442</f>
        <v>0</v>
      </c>
      <c r="AU474" s="74">
        <f>[3]Calculations!AK442</f>
        <v>0</v>
      </c>
      <c r="AV474" s="74">
        <f>[3]Calculations!AW442</f>
        <v>0</v>
      </c>
      <c r="AW474" s="90"/>
      <c r="AX474" s="90"/>
      <c r="AY474" s="91" t="str">
        <f>[3]Calculations!D442</f>
        <v>Land Supply 2018</v>
      </c>
    </row>
    <row r="475" spans="2:51" x14ac:dyDescent="0.25">
      <c r="B475" s="32" t="str">
        <f>[3]Calculations!A443</f>
        <v>HLA3503</v>
      </c>
      <c r="C475" s="30" t="str">
        <f>[3]Calculations!B443</f>
        <v>Unknown</v>
      </c>
      <c r="D475" s="30" t="str">
        <f>[3]Calculations!C443</f>
        <v>Residential</v>
      </c>
      <c r="E475" s="38">
        <f>[3]Calculations!E443</f>
        <v>0.91517800000000005</v>
      </c>
      <c r="F475" s="38">
        <f>[3]Calculations!I443</f>
        <v>0.91517800000000005</v>
      </c>
      <c r="G475" s="38">
        <f>[3]Calculations!M443</f>
        <v>100</v>
      </c>
      <c r="H475" s="38">
        <f>[3]Calculations!H443</f>
        <v>0</v>
      </c>
      <c r="I475" s="38">
        <f>[3]Calculations!L443</f>
        <v>0</v>
      </c>
      <c r="J475" s="38">
        <f>[3]Calculations!G443</f>
        <v>0</v>
      </c>
      <c r="K475" s="38">
        <f>[3]Calculations!K443</f>
        <v>0</v>
      </c>
      <c r="L475" s="38">
        <f>[3]Calculations!F443</f>
        <v>0</v>
      </c>
      <c r="M475" s="38">
        <f>[3]Calculations!J443</f>
        <v>0</v>
      </c>
      <c r="N475" s="38">
        <f>[3]Calculations!V443</f>
        <v>0</v>
      </c>
      <c r="O475" s="38">
        <f>[3]Calculations!W443</f>
        <v>0</v>
      </c>
      <c r="P475" s="38">
        <f>[3]Calculations!O443</f>
        <v>4.50318599998E-2</v>
      </c>
      <c r="Q475" s="38">
        <f>[3]Calculations!S443</f>
        <v>4.9205575308628484</v>
      </c>
      <c r="R475" s="38">
        <f>[3]Calculations!Q443</f>
        <v>0</v>
      </c>
      <c r="S475" s="38">
        <f>[3]Calculations!T443</f>
        <v>0</v>
      </c>
      <c r="T475" s="38">
        <f>[3]Calculations!R443</f>
        <v>0</v>
      </c>
      <c r="U475" s="38">
        <f>[3]Calculations!U443</f>
        <v>0</v>
      </c>
      <c r="V475" s="38" t="str">
        <f>[3]Calculations!X443</f>
        <v>Not Modelled</v>
      </c>
      <c r="W475" s="38" t="str">
        <f>[3]Calculations!Y443</f>
        <v>N/A</v>
      </c>
      <c r="X475" s="38" t="s">
        <v>1056</v>
      </c>
      <c r="Y475" s="73" t="s">
        <v>105</v>
      </c>
      <c r="Z475" s="74" t="s">
        <v>1066</v>
      </c>
      <c r="AA475" s="74">
        <f>[3]Calculations!AA443</f>
        <v>0</v>
      </c>
      <c r="AB475" s="74">
        <f>[3]Calculations!AM443</f>
        <v>0</v>
      </c>
      <c r="AC475" s="74">
        <f>[3]Calculations!AB443</f>
        <v>0</v>
      </c>
      <c r="AD475" s="74">
        <f>[3]Calculations!AN443</f>
        <v>0</v>
      </c>
      <c r="AE475" s="74">
        <f>[3]Calculations!AC443</f>
        <v>0</v>
      </c>
      <c r="AF475" s="74">
        <f>[3]Calculations!AO443</f>
        <v>0</v>
      </c>
      <c r="AG475" s="74">
        <f>[3]Calculations!AD443</f>
        <v>0</v>
      </c>
      <c r="AH475" s="74">
        <f>[3]Calculations!AP443</f>
        <v>0</v>
      </c>
      <c r="AI475" s="74">
        <f>[3]Calculations!AE443</f>
        <v>0</v>
      </c>
      <c r="AJ475" s="74">
        <f>[3]Calculations!AQ443</f>
        <v>0</v>
      </c>
      <c r="AK475" s="74">
        <f>[3]Calculations!AF443</f>
        <v>0.61178026742900005</v>
      </c>
      <c r="AL475" s="74">
        <f>[3]Calculations!AR443</f>
        <v>66.848227058452011</v>
      </c>
      <c r="AM475" s="74">
        <f>[3]Calculations!AG443</f>
        <v>0</v>
      </c>
      <c r="AN475" s="74">
        <f>[3]Calculations!AS443</f>
        <v>0</v>
      </c>
      <c r="AO475" s="74">
        <f>[3]Calculations!AH443</f>
        <v>0</v>
      </c>
      <c r="AP475" s="74">
        <f>[3]Calculations!AT443</f>
        <v>0</v>
      </c>
      <c r="AQ475" s="74">
        <f>[3]Calculations!AI443</f>
        <v>0.91517751999800001</v>
      </c>
      <c r="AR475" s="74">
        <f>[3]Calculations!AU443</f>
        <v>99.99994755096823</v>
      </c>
      <c r="AS475" s="74">
        <f>[3]Calculations!AJ443</f>
        <v>0</v>
      </c>
      <c r="AT475" s="74">
        <f>[3]Calculations!AV443</f>
        <v>0</v>
      </c>
      <c r="AU475" s="74">
        <f>[3]Calculations!AK443</f>
        <v>0</v>
      </c>
      <c r="AV475" s="74">
        <f>[3]Calculations!AW443</f>
        <v>0</v>
      </c>
      <c r="AW475" s="90"/>
      <c r="AX475" s="90"/>
      <c r="AY475" s="91" t="str">
        <f>[3]Calculations!D443</f>
        <v>Land Supply 2018</v>
      </c>
    </row>
    <row r="476" spans="2:51" ht="25" x14ac:dyDescent="0.25">
      <c r="B476" s="32" t="str">
        <f>[3]Calculations!A444</f>
        <v>OLD0002</v>
      </c>
      <c r="C476" s="30" t="str">
        <f>[3]Calculations!B444</f>
        <v>Ram Mill, Gordon Street, Chadderton</v>
      </c>
      <c r="D476" s="30" t="str">
        <f>[3]Calculations!C444</f>
        <v>Offices</v>
      </c>
      <c r="E476" s="38">
        <f>[3]Calculations!E444</f>
        <v>2.5018899999999999</v>
      </c>
      <c r="F476" s="38">
        <f>[3]Calculations!I444</f>
        <v>2.5018899999999999</v>
      </c>
      <c r="G476" s="38">
        <f>[3]Calculations!M444</f>
        <v>100</v>
      </c>
      <c r="H476" s="38">
        <f>[3]Calculations!H444</f>
        <v>0</v>
      </c>
      <c r="I476" s="38">
        <f>[3]Calculations!L444</f>
        <v>0</v>
      </c>
      <c r="J476" s="38">
        <f>[3]Calculations!G444</f>
        <v>0</v>
      </c>
      <c r="K476" s="38">
        <f>[3]Calculations!K444</f>
        <v>0</v>
      </c>
      <c r="L476" s="38">
        <f>[3]Calculations!F444</f>
        <v>0</v>
      </c>
      <c r="M476" s="38">
        <f>[3]Calculations!J444</f>
        <v>0</v>
      </c>
      <c r="N476" s="38">
        <f>[3]Calculations!V444</f>
        <v>0</v>
      </c>
      <c r="O476" s="38">
        <f>[3]Calculations!W444</f>
        <v>0</v>
      </c>
      <c r="P476" s="38">
        <f>[3]Calculations!O444</f>
        <v>1.0202807295553</v>
      </c>
      <c r="Q476" s="38">
        <f>[3]Calculations!S444</f>
        <v>40.78039920041649</v>
      </c>
      <c r="R476" s="38">
        <f>[3]Calculations!Q444</f>
        <v>0.4537165616453</v>
      </c>
      <c r="S476" s="38">
        <f>[3]Calculations!T444</f>
        <v>18.134952441766025</v>
      </c>
      <c r="T476" s="38">
        <f>[3]Calculations!R444</f>
        <v>0.36787394379499999</v>
      </c>
      <c r="U476" s="38">
        <f>[3]Calculations!U444</f>
        <v>14.703841647514478</v>
      </c>
      <c r="V476" s="38" t="str">
        <f>[3]Calculations!X444</f>
        <v>Not Modelled</v>
      </c>
      <c r="W476" s="38" t="str">
        <f>[3]Calculations!Y444</f>
        <v>N/A</v>
      </c>
      <c r="X476" s="38" t="s">
        <v>1068</v>
      </c>
      <c r="Y476" s="73" t="s">
        <v>108</v>
      </c>
      <c r="Z476" s="74" t="s">
        <v>109</v>
      </c>
      <c r="AA476" s="74">
        <f>[3]Calculations!AA444</f>
        <v>0</v>
      </c>
      <c r="AB476" s="74">
        <f>[3]Calculations!AM444</f>
        <v>0</v>
      </c>
      <c r="AC476" s="74">
        <f>[3]Calculations!AB444</f>
        <v>0</v>
      </c>
      <c r="AD476" s="74">
        <f>[3]Calculations!AN444</f>
        <v>0</v>
      </c>
      <c r="AE476" s="74">
        <f>[3]Calculations!AC444</f>
        <v>0</v>
      </c>
      <c r="AF476" s="74">
        <f>[3]Calculations!AO444</f>
        <v>0</v>
      </c>
      <c r="AG476" s="74">
        <f>[3]Calculations!AD444</f>
        <v>0</v>
      </c>
      <c r="AH476" s="74">
        <f>[3]Calculations!AP444</f>
        <v>0</v>
      </c>
      <c r="AI476" s="74">
        <f>[3]Calculations!AE444</f>
        <v>0</v>
      </c>
      <c r="AJ476" s="74">
        <f>[3]Calculations!AQ444</f>
        <v>0</v>
      </c>
      <c r="AK476" s="74">
        <f>[3]Calculations!AF444</f>
        <v>0</v>
      </c>
      <c r="AL476" s="74">
        <f>[3]Calculations!AR444</f>
        <v>0</v>
      </c>
      <c r="AM476" s="74">
        <f>[3]Calculations!AG444</f>
        <v>2.19409100005E-2</v>
      </c>
      <c r="AN476" s="74">
        <f>[3]Calculations!AS444</f>
        <v>0.87697340812345859</v>
      </c>
      <c r="AO476" s="74">
        <f>[3]Calculations!AH444</f>
        <v>0</v>
      </c>
      <c r="AP476" s="74">
        <f>[3]Calculations!AT444</f>
        <v>0</v>
      </c>
      <c r="AQ476" s="74">
        <f>[3]Calculations!AI444</f>
        <v>2.5018853449999998</v>
      </c>
      <c r="AR476" s="74">
        <f>[3]Calculations!AU444</f>
        <v>99.999813940660857</v>
      </c>
      <c r="AS476" s="74">
        <f>[3]Calculations!AJ444</f>
        <v>0</v>
      </c>
      <c r="AT476" s="74">
        <f>[3]Calculations!AV444</f>
        <v>0</v>
      </c>
      <c r="AU476" s="74">
        <f>[3]Calculations!AK444</f>
        <v>0</v>
      </c>
      <c r="AV476" s="74">
        <f>[3]Calculations!AW444</f>
        <v>0</v>
      </c>
      <c r="AW476" s="90"/>
      <c r="AX476" s="90"/>
      <c r="AY476" s="91" t="str">
        <f>[3]Calculations!D444</f>
        <v>Land Supply 2018</v>
      </c>
    </row>
    <row r="477" spans="2:51" ht="25" x14ac:dyDescent="0.25">
      <c r="B477" s="32" t="str">
        <f>[3]Calculations!A445</f>
        <v>OLD0002</v>
      </c>
      <c r="C477" s="30" t="str">
        <f>[3]Calculations!B445</f>
        <v>Ram Mill, Gordon Street, Chadderton</v>
      </c>
      <c r="D477" s="30" t="str">
        <f>[3]Calculations!C445</f>
        <v>Industrial and Warehousing</v>
      </c>
      <c r="E477" s="38">
        <f>[3]Calculations!E445</f>
        <v>2.5018899999999999</v>
      </c>
      <c r="F477" s="38">
        <f>[3]Calculations!I445</f>
        <v>2.5018899999999999</v>
      </c>
      <c r="G477" s="38">
        <f>[3]Calculations!M445</f>
        <v>100</v>
      </c>
      <c r="H477" s="38">
        <f>[3]Calculations!H445</f>
        <v>0</v>
      </c>
      <c r="I477" s="38">
        <f>[3]Calculations!L445</f>
        <v>0</v>
      </c>
      <c r="J477" s="38">
        <f>[3]Calculations!G445</f>
        <v>0</v>
      </c>
      <c r="K477" s="38">
        <f>[3]Calculations!K445</f>
        <v>0</v>
      </c>
      <c r="L477" s="38">
        <f>[3]Calculations!F445</f>
        <v>0</v>
      </c>
      <c r="M477" s="38">
        <f>[3]Calculations!J445</f>
        <v>0</v>
      </c>
      <c r="N477" s="38">
        <f>[3]Calculations!V445</f>
        <v>0</v>
      </c>
      <c r="O477" s="38">
        <f>[3]Calculations!W445</f>
        <v>0</v>
      </c>
      <c r="P477" s="38">
        <f>[3]Calculations!O445</f>
        <v>1.0202807295553</v>
      </c>
      <c r="Q477" s="38">
        <f>[3]Calculations!S445</f>
        <v>40.78039920041649</v>
      </c>
      <c r="R477" s="38">
        <f>[3]Calculations!Q445</f>
        <v>0.4537165616453</v>
      </c>
      <c r="S477" s="38">
        <f>[3]Calculations!T445</f>
        <v>18.134952441766025</v>
      </c>
      <c r="T477" s="38">
        <f>[3]Calculations!R445</f>
        <v>0.36787394379499999</v>
      </c>
      <c r="U477" s="38">
        <f>[3]Calculations!U445</f>
        <v>14.703841647514478</v>
      </c>
      <c r="V477" s="38" t="str">
        <f>[3]Calculations!X445</f>
        <v>Not Modelled</v>
      </c>
      <c r="W477" s="38" t="str">
        <f>[3]Calculations!Y445</f>
        <v>N/A</v>
      </c>
      <c r="X477" s="38" t="s">
        <v>1068</v>
      </c>
      <c r="Y477" s="73" t="s">
        <v>108</v>
      </c>
      <c r="Z477" s="74" t="s">
        <v>109</v>
      </c>
      <c r="AA477" s="74">
        <f>[3]Calculations!AA445</f>
        <v>0</v>
      </c>
      <c r="AB477" s="74">
        <f>[3]Calculations!AM445</f>
        <v>0</v>
      </c>
      <c r="AC477" s="74">
        <f>[3]Calculations!AB445</f>
        <v>0</v>
      </c>
      <c r="AD477" s="74">
        <f>[3]Calculations!AN445</f>
        <v>0</v>
      </c>
      <c r="AE477" s="74">
        <f>[3]Calculations!AC445</f>
        <v>0</v>
      </c>
      <c r="AF477" s="74">
        <f>[3]Calculations!AO445</f>
        <v>0</v>
      </c>
      <c r="AG477" s="74">
        <f>[3]Calculations!AD445</f>
        <v>0</v>
      </c>
      <c r="AH477" s="74">
        <f>[3]Calculations!AP445</f>
        <v>0</v>
      </c>
      <c r="AI477" s="74">
        <f>[3]Calculations!AE445</f>
        <v>0</v>
      </c>
      <c r="AJ477" s="74">
        <f>[3]Calculations!AQ445</f>
        <v>0</v>
      </c>
      <c r="AK477" s="74">
        <f>[3]Calculations!AF445</f>
        <v>0</v>
      </c>
      <c r="AL477" s="74">
        <f>[3]Calculations!AR445</f>
        <v>0</v>
      </c>
      <c r="AM477" s="74">
        <f>[3]Calculations!AG445</f>
        <v>2.19409100005E-2</v>
      </c>
      <c r="AN477" s="74">
        <f>[3]Calculations!AS445</f>
        <v>0.87697340812345859</v>
      </c>
      <c r="AO477" s="74">
        <f>[3]Calculations!AH445</f>
        <v>0</v>
      </c>
      <c r="AP477" s="74">
        <f>[3]Calculations!AT445</f>
        <v>0</v>
      </c>
      <c r="AQ477" s="74">
        <f>[3]Calculations!AI445</f>
        <v>2.5018853449999998</v>
      </c>
      <c r="AR477" s="74">
        <f>[3]Calculations!AU445</f>
        <v>99.999813940660857</v>
      </c>
      <c r="AS477" s="74">
        <f>[3]Calculations!AJ445</f>
        <v>0</v>
      </c>
      <c r="AT477" s="74">
        <f>[3]Calculations!AV445</f>
        <v>0</v>
      </c>
      <c r="AU477" s="74">
        <f>[3]Calculations!AK445</f>
        <v>0</v>
      </c>
      <c r="AV477" s="74">
        <f>[3]Calculations!AW445</f>
        <v>0</v>
      </c>
      <c r="AW477" s="90"/>
      <c r="AX477" s="90"/>
      <c r="AY477" s="91" t="str">
        <f>[3]Calculations!D445</f>
        <v>Land Supply 2018</v>
      </c>
    </row>
    <row r="478" spans="2:51" x14ac:dyDescent="0.25">
      <c r="B478" s="32" t="str">
        <f>[3]Calculations!A446</f>
        <v>OLD0003</v>
      </c>
      <c r="C478" s="30" t="str">
        <f>[3]Calculations!B446</f>
        <v>Land at Clarence St Royton</v>
      </c>
      <c r="D478" s="30" t="str">
        <f>[3]Calculations!C446</f>
        <v>Offices</v>
      </c>
      <c r="E478" s="38">
        <f>[3]Calculations!E446</f>
        <v>0.91977500000000001</v>
      </c>
      <c r="F478" s="38">
        <f>[3]Calculations!I446</f>
        <v>0.91977500000000001</v>
      </c>
      <c r="G478" s="38">
        <f>[3]Calculations!M446</f>
        <v>100</v>
      </c>
      <c r="H478" s="38">
        <f>[3]Calculations!H446</f>
        <v>0</v>
      </c>
      <c r="I478" s="38">
        <f>[3]Calculations!L446</f>
        <v>0</v>
      </c>
      <c r="J478" s="38">
        <f>[3]Calculations!G446</f>
        <v>0</v>
      </c>
      <c r="K478" s="38">
        <f>[3]Calculations!K446</f>
        <v>0</v>
      </c>
      <c r="L478" s="38">
        <f>[3]Calculations!F446</f>
        <v>0</v>
      </c>
      <c r="M478" s="38">
        <f>[3]Calculations!J446</f>
        <v>0</v>
      </c>
      <c r="N478" s="38">
        <f>[3]Calculations!V446</f>
        <v>0</v>
      </c>
      <c r="O478" s="38">
        <f>[3]Calculations!W446</f>
        <v>0</v>
      </c>
      <c r="P478" s="38">
        <f>[3]Calculations!O446</f>
        <v>0.16281019594180002</v>
      </c>
      <c r="Q478" s="38">
        <f>[3]Calculations!S446</f>
        <v>17.701089499257971</v>
      </c>
      <c r="R478" s="38">
        <f>[3]Calculations!Q446</f>
        <v>6.0368915604799997E-2</v>
      </c>
      <c r="S478" s="38">
        <f>[3]Calculations!T446</f>
        <v>6.5634438427658939</v>
      </c>
      <c r="T478" s="38">
        <f>[3]Calculations!R446</f>
        <v>2.85576628517E-2</v>
      </c>
      <c r="U478" s="38">
        <f>[3]Calculations!U446</f>
        <v>3.1048531273083091</v>
      </c>
      <c r="V478" s="38" t="str">
        <f>[3]Calculations!X446</f>
        <v>Not Modelled</v>
      </c>
      <c r="W478" s="38" t="str">
        <f>[3]Calculations!Y446</f>
        <v>N/A</v>
      </c>
      <c r="X478" s="38" t="s">
        <v>1068</v>
      </c>
      <c r="Y478" s="73" t="s">
        <v>105</v>
      </c>
      <c r="Z478" s="74" t="s">
        <v>1066</v>
      </c>
      <c r="AA478" s="74">
        <f>[3]Calculations!AA446</f>
        <v>0</v>
      </c>
      <c r="AB478" s="74">
        <f>[3]Calculations!AM446</f>
        <v>0</v>
      </c>
      <c r="AC478" s="74">
        <f>[3]Calculations!AB446</f>
        <v>0</v>
      </c>
      <c r="AD478" s="74">
        <f>[3]Calculations!AN446</f>
        <v>0</v>
      </c>
      <c r="AE478" s="74">
        <f>[3]Calculations!AC446</f>
        <v>0</v>
      </c>
      <c r="AF478" s="74">
        <f>[3]Calculations!AO446</f>
        <v>0</v>
      </c>
      <c r="AG478" s="74">
        <f>[3]Calculations!AD446</f>
        <v>0</v>
      </c>
      <c r="AH478" s="74">
        <f>[3]Calculations!AP446</f>
        <v>0</v>
      </c>
      <c r="AI478" s="74">
        <f>[3]Calculations!AE446</f>
        <v>0</v>
      </c>
      <c r="AJ478" s="74">
        <f>[3]Calculations!AQ446</f>
        <v>0</v>
      </c>
      <c r="AK478" s="74">
        <f>[3]Calculations!AF446</f>
        <v>0</v>
      </c>
      <c r="AL478" s="74">
        <f>[3]Calculations!AR446</f>
        <v>0</v>
      </c>
      <c r="AM478" s="74">
        <f>[3]Calculations!AG446</f>
        <v>0</v>
      </c>
      <c r="AN478" s="74">
        <f>[3]Calculations!AS446</f>
        <v>0</v>
      </c>
      <c r="AO478" s="74">
        <f>[3]Calculations!AH446</f>
        <v>0</v>
      </c>
      <c r="AP478" s="74">
        <f>[3]Calculations!AT446</f>
        <v>0</v>
      </c>
      <c r="AQ478" s="74">
        <f>[3]Calculations!AI446</f>
        <v>0.91977514500099999</v>
      </c>
      <c r="AR478" s="74">
        <f>[3]Calculations!AU446</f>
        <v>100.00001576483379</v>
      </c>
      <c r="AS478" s="74">
        <f>[3]Calculations!AJ446</f>
        <v>0</v>
      </c>
      <c r="AT478" s="74">
        <f>[3]Calculations!AV446</f>
        <v>0</v>
      </c>
      <c r="AU478" s="74">
        <f>[3]Calculations!AK446</f>
        <v>0</v>
      </c>
      <c r="AV478" s="74">
        <f>[3]Calculations!AW446</f>
        <v>0</v>
      </c>
      <c r="AW478" s="90"/>
      <c r="AX478" s="90"/>
      <c r="AY478" s="91" t="str">
        <f>[3]Calculations!D446</f>
        <v>Land Supply 2018</v>
      </c>
    </row>
    <row r="479" spans="2:51" ht="25" x14ac:dyDescent="0.25">
      <c r="B479" s="32" t="str">
        <f>[3]Calculations!A447</f>
        <v>OLD0003</v>
      </c>
      <c r="C479" s="30" t="str">
        <f>[3]Calculations!B447</f>
        <v>Land at Clarence St Royton</v>
      </c>
      <c r="D479" s="30" t="str">
        <f>[3]Calculations!C447</f>
        <v>Industrial and Warehousing</v>
      </c>
      <c r="E479" s="38">
        <f>[3]Calculations!E447</f>
        <v>0.91977500000000001</v>
      </c>
      <c r="F479" s="38">
        <f>[3]Calculations!I447</f>
        <v>0.91977500000000001</v>
      </c>
      <c r="G479" s="38">
        <f>[3]Calculations!M447</f>
        <v>100</v>
      </c>
      <c r="H479" s="38">
        <f>[3]Calculations!H447</f>
        <v>0</v>
      </c>
      <c r="I479" s="38">
        <f>[3]Calculations!L447</f>
        <v>0</v>
      </c>
      <c r="J479" s="38">
        <f>[3]Calculations!G447</f>
        <v>0</v>
      </c>
      <c r="K479" s="38">
        <f>[3]Calculations!K447</f>
        <v>0</v>
      </c>
      <c r="L479" s="38">
        <f>[3]Calculations!F447</f>
        <v>0</v>
      </c>
      <c r="M479" s="38">
        <f>[3]Calculations!J447</f>
        <v>0</v>
      </c>
      <c r="N479" s="38">
        <f>[3]Calculations!V447</f>
        <v>0</v>
      </c>
      <c r="O479" s="38">
        <f>[3]Calculations!W447</f>
        <v>0</v>
      </c>
      <c r="P479" s="38">
        <f>[3]Calculations!O447</f>
        <v>0.16281019594180002</v>
      </c>
      <c r="Q479" s="38">
        <f>[3]Calculations!S447</f>
        <v>17.701089499257971</v>
      </c>
      <c r="R479" s="38">
        <f>[3]Calculations!Q447</f>
        <v>6.0368915604799997E-2</v>
      </c>
      <c r="S479" s="38">
        <f>[3]Calculations!T447</f>
        <v>6.5634438427658939</v>
      </c>
      <c r="T479" s="38">
        <f>[3]Calculations!R447</f>
        <v>2.85576628517E-2</v>
      </c>
      <c r="U479" s="38">
        <f>[3]Calculations!U447</f>
        <v>3.1048531273083091</v>
      </c>
      <c r="V479" s="38" t="str">
        <f>[3]Calculations!X447</f>
        <v>Not Modelled</v>
      </c>
      <c r="W479" s="38" t="str">
        <f>[3]Calculations!Y447</f>
        <v>N/A</v>
      </c>
      <c r="X479" s="38" t="s">
        <v>1068</v>
      </c>
      <c r="Y479" s="73" t="s">
        <v>105</v>
      </c>
      <c r="Z479" s="74" t="s">
        <v>1066</v>
      </c>
      <c r="AA479" s="74">
        <f>[3]Calculations!AA447</f>
        <v>0</v>
      </c>
      <c r="AB479" s="74">
        <f>[3]Calculations!AM447</f>
        <v>0</v>
      </c>
      <c r="AC479" s="74">
        <f>[3]Calculations!AB447</f>
        <v>0</v>
      </c>
      <c r="AD479" s="74">
        <f>[3]Calculations!AN447</f>
        <v>0</v>
      </c>
      <c r="AE479" s="74">
        <f>[3]Calculations!AC447</f>
        <v>0</v>
      </c>
      <c r="AF479" s="74">
        <f>[3]Calculations!AO447</f>
        <v>0</v>
      </c>
      <c r="AG479" s="74">
        <f>[3]Calculations!AD447</f>
        <v>0</v>
      </c>
      <c r="AH479" s="74">
        <f>[3]Calculations!AP447</f>
        <v>0</v>
      </c>
      <c r="AI479" s="74">
        <f>[3]Calculations!AE447</f>
        <v>0</v>
      </c>
      <c r="AJ479" s="74">
        <f>[3]Calculations!AQ447</f>
        <v>0</v>
      </c>
      <c r="AK479" s="74">
        <f>[3]Calculations!AF447</f>
        <v>0</v>
      </c>
      <c r="AL479" s="74">
        <f>[3]Calculations!AR447</f>
        <v>0</v>
      </c>
      <c r="AM479" s="74">
        <f>[3]Calculations!AG447</f>
        <v>0</v>
      </c>
      <c r="AN479" s="74">
        <f>[3]Calculations!AS447</f>
        <v>0</v>
      </c>
      <c r="AO479" s="74">
        <f>[3]Calculations!AH447</f>
        <v>0</v>
      </c>
      <c r="AP479" s="74">
        <f>[3]Calculations!AT447</f>
        <v>0</v>
      </c>
      <c r="AQ479" s="74">
        <f>[3]Calculations!AI447</f>
        <v>0.91977514500099999</v>
      </c>
      <c r="AR479" s="74">
        <f>[3]Calculations!AU447</f>
        <v>100.00001576483379</v>
      </c>
      <c r="AS479" s="74">
        <f>[3]Calculations!AJ447</f>
        <v>0</v>
      </c>
      <c r="AT479" s="74">
        <f>[3]Calculations!AV447</f>
        <v>0</v>
      </c>
      <c r="AU479" s="74">
        <f>[3]Calculations!AK447</f>
        <v>0</v>
      </c>
      <c r="AV479" s="74">
        <f>[3]Calculations!AW447</f>
        <v>0</v>
      </c>
      <c r="AW479" s="90"/>
      <c r="AX479" s="90"/>
      <c r="AY479" s="91" t="str">
        <f>[3]Calculations!D447</f>
        <v>Land Supply 2018</v>
      </c>
    </row>
    <row r="480" spans="2:51" ht="25" x14ac:dyDescent="0.25">
      <c r="B480" s="32" t="str">
        <f>[3]Calculations!A448</f>
        <v>OLD0005</v>
      </c>
      <c r="C480" s="30" t="str">
        <f>[3]Calculations!B448</f>
        <v>Mersey Road North/Albert Street, Hollinwood</v>
      </c>
      <c r="D480" s="30" t="str">
        <f>[3]Calculations!C448</f>
        <v>Offices</v>
      </c>
      <c r="E480" s="38">
        <f>[3]Calculations!E448</f>
        <v>0.90996500000000002</v>
      </c>
      <c r="F480" s="38">
        <f>[3]Calculations!I448</f>
        <v>0.90996500000000002</v>
      </c>
      <c r="G480" s="38">
        <f>[3]Calculations!M448</f>
        <v>100</v>
      </c>
      <c r="H480" s="38">
        <f>[3]Calculations!H448</f>
        <v>0</v>
      </c>
      <c r="I480" s="38">
        <f>[3]Calculations!L448</f>
        <v>0</v>
      </c>
      <c r="J480" s="38">
        <f>[3]Calculations!G448</f>
        <v>0</v>
      </c>
      <c r="K480" s="38">
        <f>[3]Calculations!K448</f>
        <v>0</v>
      </c>
      <c r="L480" s="38">
        <f>[3]Calculations!F448</f>
        <v>0</v>
      </c>
      <c r="M480" s="38">
        <f>[3]Calculations!J448</f>
        <v>0</v>
      </c>
      <c r="N480" s="38">
        <f>[3]Calculations!V448</f>
        <v>0</v>
      </c>
      <c r="O480" s="38">
        <f>[3]Calculations!W448</f>
        <v>0</v>
      </c>
      <c r="P480" s="38">
        <f>[3]Calculations!O448</f>
        <v>0.110837636852</v>
      </c>
      <c r="Q480" s="38">
        <f>[3]Calculations!S448</f>
        <v>12.18042857164836</v>
      </c>
      <c r="R480" s="38">
        <f>[3]Calculations!Q448</f>
        <v>0</v>
      </c>
      <c r="S480" s="38">
        <f>[3]Calculations!T448</f>
        <v>0</v>
      </c>
      <c r="T480" s="38">
        <f>[3]Calculations!R448</f>
        <v>0</v>
      </c>
      <c r="U480" s="38">
        <f>[3]Calculations!U448</f>
        <v>0</v>
      </c>
      <c r="V480" s="38" t="str">
        <f>[3]Calculations!X448</f>
        <v>Not Modelled</v>
      </c>
      <c r="W480" s="38" t="str">
        <f>[3]Calculations!Y448</f>
        <v>N/A</v>
      </c>
      <c r="X480" s="38" t="s">
        <v>1068</v>
      </c>
      <c r="Y480" s="73" t="s">
        <v>105</v>
      </c>
      <c r="Z480" s="74" t="s">
        <v>1066</v>
      </c>
      <c r="AA480" s="74">
        <f>[3]Calculations!AA448</f>
        <v>0</v>
      </c>
      <c r="AB480" s="74">
        <f>[3]Calculations!AM448</f>
        <v>0</v>
      </c>
      <c r="AC480" s="74">
        <f>[3]Calculations!AB448</f>
        <v>0</v>
      </c>
      <c r="AD480" s="74">
        <f>[3]Calculations!AN448</f>
        <v>0</v>
      </c>
      <c r="AE480" s="74">
        <f>[3]Calculations!AC448</f>
        <v>0</v>
      </c>
      <c r="AF480" s="74">
        <f>[3]Calculations!AO448</f>
        <v>0</v>
      </c>
      <c r="AG480" s="74">
        <f>[3]Calculations!AD448</f>
        <v>0</v>
      </c>
      <c r="AH480" s="74">
        <f>[3]Calculations!AP448</f>
        <v>0</v>
      </c>
      <c r="AI480" s="74">
        <f>[3]Calculations!AE448</f>
        <v>0</v>
      </c>
      <c r="AJ480" s="74">
        <f>[3]Calculations!AQ448</f>
        <v>0</v>
      </c>
      <c r="AK480" s="74">
        <f>[3]Calculations!AF448</f>
        <v>0</v>
      </c>
      <c r="AL480" s="74">
        <f>[3]Calculations!AR448</f>
        <v>0</v>
      </c>
      <c r="AM480" s="74">
        <f>[3]Calculations!AG448</f>
        <v>0</v>
      </c>
      <c r="AN480" s="74">
        <f>[3]Calculations!AS448</f>
        <v>0</v>
      </c>
      <c r="AO480" s="74">
        <f>[3]Calculations!AH448</f>
        <v>0</v>
      </c>
      <c r="AP480" s="74">
        <f>[3]Calculations!AT448</f>
        <v>0</v>
      </c>
      <c r="AQ480" s="74">
        <f>[3]Calculations!AI448</f>
        <v>0.90996458000500002</v>
      </c>
      <c r="AR480" s="74">
        <f>[3]Calculations!AU448</f>
        <v>99.9999538449281</v>
      </c>
      <c r="AS480" s="74">
        <f>[3]Calculations!AJ448</f>
        <v>0</v>
      </c>
      <c r="AT480" s="74">
        <f>[3]Calculations!AV448</f>
        <v>0</v>
      </c>
      <c r="AU480" s="74">
        <f>[3]Calculations!AK448</f>
        <v>0</v>
      </c>
      <c r="AV480" s="74">
        <f>[3]Calculations!AW448</f>
        <v>0</v>
      </c>
      <c r="AW480" s="90"/>
      <c r="AX480" s="90"/>
      <c r="AY480" s="91" t="str">
        <f>[3]Calculations!D448</f>
        <v>Land Supply 2018</v>
      </c>
    </row>
    <row r="481" spans="2:51" ht="25" x14ac:dyDescent="0.25">
      <c r="B481" s="32" t="str">
        <f>[3]Calculations!A449</f>
        <v>OLD0005</v>
      </c>
      <c r="C481" s="30" t="str">
        <f>[3]Calculations!B449</f>
        <v>Mersey Road North/Albert Street</v>
      </c>
      <c r="D481" s="30" t="str">
        <f>[3]Calculations!C449</f>
        <v>Industrial and Warehousing</v>
      </c>
      <c r="E481" s="38">
        <f>[3]Calculations!E449</f>
        <v>0.90994699999999995</v>
      </c>
      <c r="F481" s="38">
        <f>[3]Calculations!I449</f>
        <v>0.90994699999999995</v>
      </c>
      <c r="G481" s="38">
        <f>[3]Calculations!M449</f>
        <v>100</v>
      </c>
      <c r="H481" s="38">
        <f>[3]Calculations!H449</f>
        <v>0</v>
      </c>
      <c r="I481" s="38">
        <f>[3]Calculations!L449</f>
        <v>0</v>
      </c>
      <c r="J481" s="38">
        <f>[3]Calculations!G449</f>
        <v>0</v>
      </c>
      <c r="K481" s="38">
        <f>[3]Calculations!K449</f>
        <v>0</v>
      </c>
      <c r="L481" s="38">
        <f>[3]Calculations!F449</f>
        <v>0</v>
      </c>
      <c r="M481" s="38">
        <f>[3]Calculations!J449</f>
        <v>0</v>
      </c>
      <c r="N481" s="38">
        <f>[3]Calculations!V449</f>
        <v>0</v>
      </c>
      <c r="O481" s="38">
        <f>[3]Calculations!W449</f>
        <v>0</v>
      </c>
      <c r="P481" s="38">
        <f>[3]Calculations!O449</f>
        <v>0.1130749814</v>
      </c>
      <c r="Q481" s="38">
        <f>[3]Calculations!S449</f>
        <v>12.426545875748808</v>
      </c>
      <c r="R481" s="38">
        <f>[3]Calculations!Q449</f>
        <v>0</v>
      </c>
      <c r="S481" s="38">
        <f>[3]Calculations!T449</f>
        <v>0</v>
      </c>
      <c r="T481" s="38">
        <f>[3]Calculations!R449</f>
        <v>0</v>
      </c>
      <c r="U481" s="38">
        <f>[3]Calculations!U449</f>
        <v>0</v>
      </c>
      <c r="V481" s="38" t="str">
        <f>[3]Calculations!X449</f>
        <v>Not Modelled</v>
      </c>
      <c r="W481" s="38" t="str">
        <f>[3]Calculations!Y449</f>
        <v>N/A</v>
      </c>
      <c r="X481" s="38" t="s">
        <v>1068</v>
      </c>
      <c r="Y481" s="73" t="s">
        <v>105</v>
      </c>
      <c r="Z481" s="74" t="s">
        <v>1066</v>
      </c>
      <c r="AA481" s="74">
        <f>[3]Calculations!AA449</f>
        <v>0</v>
      </c>
      <c r="AB481" s="74">
        <f>[3]Calculations!AM449</f>
        <v>0</v>
      </c>
      <c r="AC481" s="74">
        <f>[3]Calculations!AB449</f>
        <v>0</v>
      </c>
      <c r="AD481" s="74">
        <f>[3]Calculations!AN449</f>
        <v>0</v>
      </c>
      <c r="AE481" s="74">
        <f>[3]Calculations!AC449</f>
        <v>0</v>
      </c>
      <c r="AF481" s="74">
        <f>[3]Calculations!AO449</f>
        <v>0</v>
      </c>
      <c r="AG481" s="74">
        <f>[3]Calculations!AD449</f>
        <v>0</v>
      </c>
      <c r="AH481" s="74">
        <f>[3]Calculations!AP449</f>
        <v>0</v>
      </c>
      <c r="AI481" s="74">
        <f>[3]Calculations!AE449</f>
        <v>0</v>
      </c>
      <c r="AJ481" s="74">
        <f>[3]Calculations!AQ449</f>
        <v>0</v>
      </c>
      <c r="AK481" s="74">
        <f>[3]Calculations!AF449</f>
        <v>0</v>
      </c>
      <c r="AL481" s="74">
        <f>[3]Calculations!AR449</f>
        <v>0</v>
      </c>
      <c r="AM481" s="74">
        <f>[3]Calculations!AG449</f>
        <v>0</v>
      </c>
      <c r="AN481" s="74">
        <f>[3]Calculations!AS449</f>
        <v>0</v>
      </c>
      <c r="AO481" s="74">
        <f>[3]Calculations!AH449</f>
        <v>0</v>
      </c>
      <c r="AP481" s="74">
        <f>[3]Calculations!AT449</f>
        <v>0</v>
      </c>
      <c r="AQ481" s="74">
        <f>[3]Calculations!AI449</f>
        <v>0.90994744500799996</v>
      </c>
      <c r="AR481" s="74">
        <f>[3]Calculations!AU449</f>
        <v>100.00004890482631</v>
      </c>
      <c r="AS481" s="74">
        <f>[3]Calculations!AJ449</f>
        <v>0</v>
      </c>
      <c r="AT481" s="74">
        <f>[3]Calculations!AV449</f>
        <v>0</v>
      </c>
      <c r="AU481" s="74">
        <f>[3]Calculations!AK449</f>
        <v>0</v>
      </c>
      <c r="AV481" s="74">
        <f>[3]Calculations!AW449</f>
        <v>0</v>
      </c>
      <c r="AW481" s="90"/>
      <c r="AX481" s="90"/>
      <c r="AY481" s="91" t="str">
        <f>[3]Calculations!D449</f>
        <v>Land Supply 2018</v>
      </c>
    </row>
    <row r="482" spans="2:51" x14ac:dyDescent="0.25">
      <c r="B482" s="32" t="str">
        <f>[3]Calculations!A450</f>
        <v>OLD0006</v>
      </c>
      <c r="C482" s="30" t="str">
        <f>[3]Calculations!B450</f>
        <v>Land at Sellers Way</v>
      </c>
      <c r="D482" s="30" t="str">
        <f>[3]Calculations!C450</f>
        <v>Offices</v>
      </c>
      <c r="E482" s="38">
        <f>[3]Calculations!E450</f>
        <v>0.93156799999999995</v>
      </c>
      <c r="F482" s="38">
        <f>[3]Calculations!I450</f>
        <v>0.93156799999999995</v>
      </c>
      <c r="G482" s="38">
        <f>[3]Calculations!M450</f>
        <v>100</v>
      </c>
      <c r="H482" s="38">
        <f>[3]Calculations!H450</f>
        <v>0</v>
      </c>
      <c r="I482" s="38">
        <f>[3]Calculations!L450</f>
        <v>0</v>
      </c>
      <c r="J482" s="38">
        <f>[3]Calculations!G450</f>
        <v>0</v>
      </c>
      <c r="K482" s="38">
        <f>[3]Calculations!K450</f>
        <v>0</v>
      </c>
      <c r="L482" s="38">
        <f>[3]Calculations!F450</f>
        <v>0</v>
      </c>
      <c r="M482" s="38">
        <f>[3]Calculations!J450</f>
        <v>0</v>
      </c>
      <c r="N482" s="38">
        <f>[3]Calculations!V450</f>
        <v>0</v>
      </c>
      <c r="O482" s="38">
        <f>[3]Calculations!W450</f>
        <v>0</v>
      </c>
      <c r="P482" s="38">
        <f>[3]Calculations!O450</f>
        <v>7.6780961167999998E-2</v>
      </c>
      <c r="Q482" s="38">
        <f>[3]Calculations!S450</f>
        <v>8.2421209367432127</v>
      </c>
      <c r="R482" s="38">
        <f>[3]Calculations!Q450</f>
        <v>0.03</v>
      </c>
      <c r="S482" s="38">
        <f>[3]Calculations!T450</f>
        <v>3.22037682702712</v>
      </c>
      <c r="T482" s="38">
        <f>[3]Calculations!R450</f>
        <v>0</v>
      </c>
      <c r="U482" s="38">
        <f>[3]Calculations!U450</f>
        <v>0</v>
      </c>
      <c r="V482" s="38" t="str">
        <f>[3]Calculations!X450</f>
        <v>Not Modelled</v>
      </c>
      <c r="W482" s="38" t="str">
        <f>[3]Calculations!Y450</f>
        <v>N/A</v>
      </c>
      <c r="X482" s="38" t="s">
        <v>1068</v>
      </c>
      <c r="Y482" s="73" t="s">
        <v>105</v>
      </c>
      <c r="Z482" s="74" t="s">
        <v>1066</v>
      </c>
      <c r="AA482" s="74">
        <f>[3]Calculations!AA450</f>
        <v>0</v>
      </c>
      <c r="AB482" s="74">
        <f>[3]Calculations!AM450</f>
        <v>0</v>
      </c>
      <c r="AC482" s="74">
        <f>[3]Calculations!AB450</f>
        <v>0</v>
      </c>
      <c r="AD482" s="74">
        <f>[3]Calculations!AN450</f>
        <v>0</v>
      </c>
      <c r="AE482" s="74">
        <f>[3]Calculations!AC450</f>
        <v>0</v>
      </c>
      <c r="AF482" s="74">
        <f>[3]Calculations!AO450</f>
        <v>0</v>
      </c>
      <c r="AG482" s="74">
        <f>[3]Calculations!AD450</f>
        <v>0</v>
      </c>
      <c r="AH482" s="74">
        <f>[3]Calculations!AP450</f>
        <v>0</v>
      </c>
      <c r="AI482" s="74">
        <f>[3]Calculations!AE450</f>
        <v>0</v>
      </c>
      <c r="AJ482" s="74">
        <f>[3]Calculations!AQ450</f>
        <v>0</v>
      </c>
      <c r="AK482" s="74">
        <f>[3]Calculations!AF450</f>
        <v>0</v>
      </c>
      <c r="AL482" s="74">
        <f>[3]Calculations!AR450</f>
        <v>0</v>
      </c>
      <c r="AM482" s="74">
        <f>[3]Calculations!AG450</f>
        <v>0</v>
      </c>
      <c r="AN482" s="74">
        <f>[3]Calculations!AS450</f>
        <v>0</v>
      </c>
      <c r="AO482" s="74">
        <f>[3]Calculations!AH450</f>
        <v>0</v>
      </c>
      <c r="AP482" s="74">
        <f>[3]Calculations!AT450</f>
        <v>0</v>
      </c>
      <c r="AQ482" s="74">
        <f>[3]Calculations!AI450</f>
        <v>0.93156821500499998</v>
      </c>
      <c r="AR482" s="74">
        <f>[3]Calculations!AU450</f>
        <v>100.00002307990398</v>
      </c>
      <c r="AS482" s="74">
        <f>[3]Calculations!AJ450</f>
        <v>0</v>
      </c>
      <c r="AT482" s="74">
        <f>[3]Calculations!AV450</f>
        <v>0</v>
      </c>
      <c r="AU482" s="74">
        <f>[3]Calculations!AK450</f>
        <v>0</v>
      </c>
      <c r="AV482" s="74">
        <f>[3]Calculations!AW450</f>
        <v>0</v>
      </c>
      <c r="AW482" s="90"/>
      <c r="AX482" s="90"/>
      <c r="AY482" s="91" t="str">
        <f>[3]Calculations!D450</f>
        <v>Land Supply 2018</v>
      </c>
    </row>
    <row r="483" spans="2:51" ht="25" x14ac:dyDescent="0.25">
      <c r="B483" s="32" t="str">
        <f>[3]Calculations!A451</f>
        <v>OLD0006</v>
      </c>
      <c r="C483" s="30" t="str">
        <f>[3]Calculations!B451</f>
        <v>Land at Sellers Way, Hollinwood</v>
      </c>
      <c r="D483" s="30" t="str">
        <f>[3]Calculations!C451</f>
        <v>Industrial and Warehousing</v>
      </c>
      <c r="E483" s="38">
        <f>[3]Calculations!E451</f>
        <v>0.93151899999999999</v>
      </c>
      <c r="F483" s="38">
        <f>[3]Calculations!I451</f>
        <v>0.93151899999999999</v>
      </c>
      <c r="G483" s="38">
        <f>[3]Calculations!M451</f>
        <v>100</v>
      </c>
      <c r="H483" s="38">
        <f>[3]Calculations!H451</f>
        <v>0</v>
      </c>
      <c r="I483" s="38">
        <f>[3]Calculations!L451</f>
        <v>0</v>
      </c>
      <c r="J483" s="38">
        <f>[3]Calculations!G451</f>
        <v>0</v>
      </c>
      <c r="K483" s="38">
        <f>[3]Calculations!K451</f>
        <v>0</v>
      </c>
      <c r="L483" s="38">
        <f>[3]Calculations!F451</f>
        <v>0</v>
      </c>
      <c r="M483" s="38">
        <f>[3]Calculations!J451</f>
        <v>0</v>
      </c>
      <c r="N483" s="38">
        <f>[3]Calculations!V451</f>
        <v>0</v>
      </c>
      <c r="O483" s="38">
        <f>[3]Calculations!W451</f>
        <v>0</v>
      </c>
      <c r="P483" s="38">
        <f>[3]Calculations!O451</f>
        <v>7.6668601151300003E-2</v>
      </c>
      <c r="Q483" s="38">
        <f>[3]Calculations!S451</f>
        <v>8.2304924699657231</v>
      </c>
      <c r="R483" s="38">
        <f>[3]Calculations!Q451</f>
        <v>2.9946637198E-2</v>
      </c>
      <c r="S483" s="38">
        <f>[3]Calculations!T451</f>
        <v>3.2148176470903977</v>
      </c>
      <c r="T483" s="38">
        <f>[3]Calculations!R451</f>
        <v>0</v>
      </c>
      <c r="U483" s="38">
        <f>[3]Calculations!U451</f>
        <v>0</v>
      </c>
      <c r="V483" s="38" t="str">
        <f>[3]Calculations!X451</f>
        <v>Not Modelled</v>
      </c>
      <c r="W483" s="38" t="str">
        <f>[3]Calculations!Y451</f>
        <v>N/A</v>
      </c>
      <c r="X483" s="38" t="s">
        <v>1068</v>
      </c>
      <c r="Y483" s="73" t="s">
        <v>105</v>
      </c>
      <c r="Z483" s="74" t="s">
        <v>1066</v>
      </c>
      <c r="AA483" s="74">
        <f>[3]Calculations!AA451</f>
        <v>0</v>
      </c>
      <c r="AB483" s="74">
        <f>[3]Calculations!AM451</f>
        <v>0</v>
      </c>
      <c r="AC483" s="74">
        <f>[3]Calculations!AB451</f>
        <v>0</v>
      </c>
      <c r="AD483" s="74">
        <f>[3]Calculations!AN451</f>
        <v>0</v>
      </c>
      <c r="AE483" s="74">
        <f>[3]Calculations!AC451</f>
        <v>0</v>
      </c>
      <c r="AF483" s="74">
        <f>[3]Calculations!AO451</f>
        <v>0</v>
      </c>
      <c r="AG483" s="74">
        <f>[3]Calculations!AD451</f>
        <v>0</v>
      </c>
      <c r="AH483" s="74">
        <f>[3]Calculations!AP451</f>
        <v>0</v>
      </c>
      <c r="AI483" s="74">
        <f>[3]Calculations!AE451</f>
        <v>0</v>
      </c>
      <c r="AJ483" s="74">
        <f>[3]Calculations!AQ451</f>
        <v>0</v>
      </c>
      <c r="AK483" s="74">
        <f>[3]Calculations!AF451</f>
        <v>0</v>
      </c>
      <c r="AL483" s="74">
        <f>[3]Calculations!AR451</f>
        <v>0</v>
      </c>
      <c r="AM483" s="74">
        <f>[3]Calculations!AG451</f>
        <v>0</v>
      </c>
      <c r="AN483" s="74">
        <f>[3]Calculations!AS451</f>
        <v>0</v>
      </c>
      <c r="AO483" s="74">
        <f>[3]Calculations!AH451</f>
        <v>0</v>
      </c>
      <c r="AP483" s="74">
        <f>[3]Calculations!AT451</f>
        <v>0</v>
      </c>
      <c r="AQ483" s="74">
        <f>[3]Calculations!AI451</f>
        <v>0.93151921499699997</v>
      </c>
      <c r="AR483" s="74">
        <f>[3]Calculations!AU451</f>
        <v>100.00002308025924</v>
      </c>
      <c r="AS483" s="74">
        <f>[3]Calculations!AJ451</f>
        <v>0</v>
      </c>
      <c r="AT483" s="74">
        <f>[3]Calculations!AV451</f>
        <v>0</v>
      </c>
      <c r="AU483" s="74">
        <f>[3]Calculations!AK451</f>
        <v>0</v>
      </c>
      <c r="AV483" s="74">
        <f>[3]Calculations!AW451</f>
        <v>0</v>
      </c>
      <c r="AW483" s="90"/>
      <c r="AX483" s="90"/>
      <c r="AY483" s="91" t="str">
        <f>[3]Calculations!D451</f>
        <v>Land Supply 2018</v>
      </c>
    </row>
    <row r="484" spans="2:51" ht="25" x14ac:dyDescent="0.25">
      <c r="B484" s="32" t="str">
        <f>[3]Calculations!A452</f>
        <v>OLD0007</v>
      </c>
      <c r="C484" s="30" t="str">
        <f>[3]Calculations!B452</f>
        <v>Land at Greenside Way</v>
      </c>
      <c r="D484" s="30" t="str">
        <f>[3]Calculations!C452</f>
        <v>Offices</v>
      </c>
      <c r="E484" s="38">
        <f>[3]Calculations!E452</f>
        <v>0.63463099999999995</v>
      </c>
      <c r="F484" s="38">
        <f>[3]Calculations!I452</f>
        <v>0.63463099999999995</v>
      </c>
      <c r="G484" s="38">
        <f>[3]Calculations!M452</f>
        <v>100</v>
      </c>
      <c r="H484" s="38">
        <f>[3]Calculations!H452</f>
        <v>0</v>
      </c>
      <c r="I484" s="38">
        <f>[3]Calculations!L452</f>
        <v>0</v>
      </c>
      <c r="J484" s="38">
        <f>[3]Calculations!G452</f>
        <v>0</v>
      </c>
      <c r="K484" s="38">
        <f>[3]Calculations!K452</f>
        <v>0</v>
      </c>
      <c r="L484" s="38">
        <f>[3]Calculations!F452</f>
        <v>0</v>
      </c>
      <c r="M484" s="38">
        <f>[3]Calculations!J452</f>
        <v>0</v>
      </c>
      <c r="N484" s="38">
        <f>[3]Calculations!V452</f>
        <v>0</v>
      </c>
      <c r="O484" s="38">
        <f>[3]Calculations!W452</f>
        <v>0</v>
      </c>
      <c r="P484" s="38">
        <f>[3]Calculations!O452</f>
        <v>0.21346867266190001</v>
      </c>
      <c r="Q484" s="38">
        <f>[3]Calculations!S452</f>
        <v>33.636660147692126</v>
      </c>
      <c r="R484" s="38">
        <f>[3]Calculations!Q452</f>
        <v>0.1106887799999</v>
      </c>
      <c r="S484" s="38">
        <f>[3]Calculations!T452</f>
        <v>17.441439198510629</v>
      </c>
      <c r="T484" s="38">
        <f>[3]Calculations!R452</f>
        <v>7.6288779999899997E-2</v>
      </c>
      <c r="U484" s="38">
        <f>[3]Calculations!U452</f>
        <v>12.02096651438395</v>
      </c>
      <c r="V484" s="38" t="str">
        <f>[3]Calculations!X452</f>
        <v>Not Modelled</v>
      </c>
      <c r="W484" s="38" t="str">
        <f>[3]Calculations!Y452</f>
        <v>N/A</v>
      </c>
      <c r="X484" s="38" t="s">
        <v>1068</v>
      </c>
      <c r="Y484" s="73" t="s">
        <v>108</v>
      </c>
      <c r="Z484" s="74" t="s">
        <v>109</v>
      </c>
      <c r="AA484" s="74">
        <f>[3]Calculations!AA452</f>
        <v>0</v>
      </c>
      <c r="AB484" s="74">
        <f>[3]Calculations!AM452</f>
        <v>0</v>
      </c>
      <c r="AC484" s="74">
        <f>[3]Calculations!AB452</f>
        <v>0</v>
      </c>
      <c r="AD484" s="74">
        <f>[3]Calculations!AN452</f>
        <v>0</v>
      </c>
      <c r="AE484" s="74">
        <f>[3]Calculations!AC452</f>
        <v>0</v>
      </c>
      <c r="AF484" s="74">
        <f>[3]Calculations!AO452</f>
        <v>0</v>
      </c>
      <c r="AG484" s="74">
        <f>[3]Calculations!AD452</f>
        <v>0</v>
      </c>
      <c r="AH484" s="74">
        <f>[3]Calculations!AP452</f>
        <v>0</v>
      </c>
      <c r="AI484" s="74">
        <f>[3]Calculations!AE452</f>
        <v>0</v>
      </c>
      <c r="AJ484" s="74">
        <f>[3]Calculations!AQ452</f>
        <v>0</v>
      </c>
      <c r="AK484" s="74">
        <f>[3]Calculations!AF452</f>
        <v>0</v>
      </c>
      <c r="AL484" s="74">
        <f>[3]Calculations!AR452</f>
        <v>0</v>
      </c>
      <c r="AM484" s="74">
        <f>[3]Calculations!AG452</f>
        <v>3.99783978949E-2</v>
      </c>
      <c r="AN484" s="74">
        <f>[3]Calculations!AS452</f>
        <v>6.2994713297806131</v>
      </c>
      <c r="AO484" s="74">
        <f>[3]Calculations!AH452</f>
        <v>0</v>
      </c>
      <c r="AP484" s="74">
        <f>[3]Calculations!AT452</f>
        <v>0</v>
      </c>
      <c r="AQ484" s="74">
        <f>[3]Calculations!AI452</f>
        <v>0.63463095999800001</v>
      </c>
      <c r="AR484" s="74">
        <f>[3]Calculations!AU452</f>
        <v>99.999993696809653</v>
      </c>
      <c r="AS484" s="74">
        <f>[3]Calculations!AJ452</f>
        <v>0</v>
      </c>
      <c r="AT484" s="74">
        <f>[3]Calculations!AV452</f>
        <v>0</v>
      </c>
      <c r="AU484" s="74">
        <f>[3]Calculations!AK452</f>
        <v>0</v>
      </c>
      <c r="AV484" s="74">
        <f>[3]Calculations!AW452</f>
        <v>0</v>
      </c>
      <c r="AW484" s="90"/>
      <c r="AX484" s="90"/>
      <c r="AY484" s="91" t="str">
        <f>[3]Calculations!D452</f>
        <v>Land Supply 2018</v>
      </c>
    </row>
    <row r="485" spans="2:51" ht="25" x14ac:dyDescent="0.25">
      <c r="B485" s="32" t="str">
        <f>[3]Calculations!A453</f>
        <v>OLD0007</v>
      </c>
      <c r="C485" s="30" t="str">
        <f>[3]Calculations!B453</f>
        <v>Land at Greenside Way</v>
      </c>
      <c r="D485" s="30" t="str">
        <f>[3]Calculations!C453</f>
        <v>Industrial and Warehousing</v>
      </c>
      <c r="E485" s="38">
        <f>[3]Calculations!E453</f>
        <v>0.63463099999999995</v>
      </c>
      <c r="F485" s="38">
        <f>[3]Calculations!I453</f>
        <v>0.63463099999999995</v>
      </c>
      <c r="G485" s="38">
        <f>[3]Calculations!M453</f>
        <v>100</v>
      </c>
      <c r="H485" s="38">
        <f>[3]Calculations!H453</f>
        <v>0</v>
      </c>
      <c r="I485" s="38">
        <f>[3]Calculations!L453</f>
        <v>0</v>
      </c>
      <c r="J485" s="38">
        <f>[3]Calculations!G453</f>
        <v>0</v>
      </c>
      <c r="K485" s="38">
        <f>[3]Calculations!K453</f>
        <v>0</v>
      </c>
      <c r="L485" s="38">
        <f>[3]Calculations!F453</f>
        <v>0</v>
      </c>
      <c r="M485" s="38">
        <f>[3]Calculations!J453</f>
        <v>0</v>
      </c>
      <c r="N485" s="38">
        <f>[3]Calculations!V453</f>
        <v>0</v>
      </c>
      <c r="O485" s="38">
        <f>[3]Calculations!W453</f>
        <v>0</v>
      </c>
      <c r="P485" s="38">
        <f>[3]Calculations!O453</f>
        <v>0.21346867266190001</v>
      </c>
      <c r="Q485" s="38">
        <f>[3]Calculations!S453</f>
        <v>33.636660147692126</v>
      </c>
      <c r="R485" s="38">
        <f>[3]Calculations!Q453</f>
        <v>0.1106887799999</v>
      </c>
      <c r="S485" s="38">
        <f>[3]Calculations!T453</f>
        <v>17.441439198510629</v>
      </c>
      <c r="T485" s="38">
        <f>[3]Calculations!R453</f>
        <v>7.6288779999899997E-2</v>
      </c>
      <c r="U485" s="38">
        <f>[3]Calculations!U453</f>
        <v>12.02096651438395</v>
      </c>
      <c r="V485" s="38" t="str">
        <f>[3]Calculations!X453</f>
        <v>Not Modelled</v>
      </c>
      <c r="W485" s="38" t="str">
        <f>[3]Calculations!Y453</f>
        <v>N/A</v>
      </c>
      <c r="X485" s="38" t="s">
        <v>1068</v>
      </c>
      <c r="Y485" s="73" t="s">
        <v>108</v>
      </c>
      <c r="Z485" s="74" t="s">
        <v>109</v>
      </c>
      <c r="AA485" s="74">
        <f>[3]Calculations!AA453</f>
        <v>0</v>
      </c>
      <c r="AB485" s="74">
        <f>[3]Calculations!AM453</f>
        <v>0</v>
      </c>
      <c r="AC485" s="74">
        <f>[3]Calculations!AB453</f>
        <v>0</v>
      </c>
      <c r="AD485" s="74">
        <f>[3]Calculations!AN453</f>
        <v>0</v>
      </c>
      <c r="AE485" s="74">
        <f>[3]Calculations!AC453</f>
        <v>0</v>
      </c>
      <c r="AF485" s="74">
        <f>[3]Calculations!AO453</f>
        <v>0</v>
      </c>
      <c r="AG485" s="74">
        <f>[3]Calculations!AD453</f>
        <v>0</v>
      </c>
      <c r="AH485" s="74">
        <f>[3]Calculations!AP453</f>
        <v>0</v>
      </c>
      <c r="AI485" s="74">
        <f>[3]Calculations!AE453</f>
        <v>0</v>
      </c>
      <c r="AJ485" s="74">
        <f>[3]Calculations!AQ453</f>
        <v>0</v>
      </c>
      <c r="AK485" s="74">
        <f>[3]Calculations!AF453</f>
        <v>0</v>
      </c>
      <c r="AL485" s="74">
        <f>[3]Calculations!AR453</f>
        <v>0</v>
      </c>
      <c r="AM485" s="74">
        <f>[3]Calculations!AG453</f>
        <v>3.99783978949E-2</v>
      </c>
      <c r="AN485" s="74">
        <f>[3]Calculations!AS453</f>
        <v>6.2994713297806131</v>
      </c>
      <c r="AO485" s="74">
        <f>[3]Calculations!AH453</f>
        <v>0</v>
      </c>
      <c r="AP485" s="74">
        <f>[3]Calculations!AT453</f>
        <v>0</v>
      </c>
      <c r="AQ485" s="74">
        <f>[3]Calculations!AI453</f>
        <v>0.63463095999800001</v>
      </c>
      <c r="AR485" s="74">
        <f>[3]Calculations!AU453</f>
        <v>99.999993696809653</v>
      </c>
      <c r="AS485" s="74">
        <f>[3]Calculations!AJ453</f>
        <v>0</v>
      </c>
      <c r="AT485" s="74">
        <f>[3]Calculations!AV453</f>
        <v>0</v>
      </c>
      <c r="AU485" s="74">
        <f>[3]Calculations!AK453</f>
        <v>0</v>
      </c>
      <c r="AV485" s="74">
        <f>[3]Calculations!AW453</f>
        <v>0</v>
      </c>
      <c r="AW485" s="90"/>
      <c r="AX485" s="90"/>
      <c r="AY485" s="91" t="str">
        <f>[3]Calculations!D453</f>
        <v>Land Supply 2018</v>
      </c>
    </row>
    <row r="486" spans="2:51" x14ac:dyDescent="0.25">
      <c r="B486" s="32" t="str">
        <f>[3]Calculations!A454</f>
        <v>OLD0008</v>
      </c>
      <c r="C486" s="30" t="str">
        <f>[3]Calculations!B454</f>
        <v>Land at Greengate, Chadderton</v>
      </c>
      <c r="D486" s="30" t="str">
        <f>[3]Calculations!C454</f>
        <v>Offices</v>
      </c>
      <c r="E486" s="38">
        <f>[3]Calculations!E454</f>
        <v>1.2110000000000001</v>
      </c>
      <c r="F486" s="38">
        <f>[3]Calculations!I454</f>
        <v>1.2110000000000001</v>
      </c>
      <c r="G486" s="38">
        <f>[3]Calculations!M454</f>
        <v>100</v>
      </c>
      <c r="H486" s="38">
        <f>[3]Calculations!H454</f>
        <v>0</v>
      </c>
      <c r="I486" s="38">
        <f>[3]Calculations!L454</f>
        <v>0</v>
      </c>
      <c r="J486" s="38">
        <f>[3]Calculations!G454</f>
        <v>0</v>
      </c>
      <c r="K486" s="38">
        <f>[3]Calculations!K454</f>
        <v>0</v>
      </c>
      <c r="L486" s="38">
        <f>[3]Calculations!F454</f>
        <v>0</v>
      </c>
      <c r="M486" s="38">
        <f>[3]Calculations!J454</f>
        <v>0</v>
      </c>
      <c r="N486" s="38">
        <f>[3]Calculations!V454</f>
        <v>0</v>
      </c>
      <c r="O486" s="38">
        <f>[3]Calculations!W454</f>
        <v>0</v>
      </c>
      <c r="P486" s="38">
        <f>[3]Calculations!O454</f>
        <v>1.6133400008100001E-3</v>
      </c>
      <c r="Q486" s="38">
        <f>[3]Calculations!S454</f>
        <v>0.13322378206523533</v>
      </c>
      <c r="R486" s="38">
        <f>[3]Calculations!Q454</f>
        <v>0</v>
      </c>
      <c r="S486" s="38">
        <f>[3]Calculations!T454</f>
        <v>0</v>
      </c>
      <c r="T486" s="38">
        <f>[3]Calculations!R454</f>
        <v>0</v>
      </c>
      <c r="U486" s="38">
        <f>[3]Calculations!U454</f>
        <v>0</v>
      </c>
      <c r="V486" s="38" t="str">
        <f>[3]Calculations!X454</f>
        <v>Not Modelled</v>
      </c>
      <c r="W486" s="38" t="str">
        <f>[3]Calculations!Y454</f>
        <v>N/A</v>
      </c>
      <c r="X486" s="38" t="s">
        <v>1068</v>
      </c>
      <c r="Y486" s="73" t="s">
        <v>105</v>
      </c>
      <c r="Z486" s="74" t="s">
        <v>1066</v>
      </c>
      <c r="AA486" s="74">
        <f>[3]Calculations!AA454</f>
        <v>0</v>
      </c>
      <c r="AB486" s="74">
        <f>[3]Calculations!AM454</f>
        <v>0</v>
      </c>
      <c r="AC486" s="74">
        <f>[3]Calculations!AB454</f>
        <v>0</v>
      </c>
      <c r="AD486" s="74">
        <f>[3]Calculations!AN454</f>
        <v>0</v>
      </c>
      <c r="AE486" s="74">
        <f>[3]Calculations!AC454</f>
        <v>0</v>
      </c>
      <c r="AF486" s="74">
        <f>[3]Calculations!AO454</f>
        <v>0</v>
      </c>
      <c r="AG486" s="74">
        <f>[3]Calculations!AD454</f>
        <v>0</v>
      </c>
      <c r="AH486" s="74">
        <f>[3]Calculations!AP454</f>
        <v>0</v>
      </c>
      <c r="AI486" s="74">
        <f>[3]Calculations!AE454</f>
        <v>0</v>
      </c>
      <c r="AJ486" s="74">
        <f>[3]Calculations!AQ454</f>
        <v>0</v>
      </c>
      <c r="AK486" s="74">
        <f>[3]Calculations!AF454</f>
        <v>0</v>
      </c>
      <c r="AL486" s="74">
        <f>[3]Calculations!AR454</f>
        <v>0</v>
      </c>
      <c r="AM486" s="74">
        <f>[3]Calculations!AG454</f>
        <v>0</v>
      </c>
      <c r="AN486" s="74">
        <f>[3]Calculations!AS454</f>
        <v>0</v>
      </c>
      <c r="AO486" s="74">
        <f>[3]Calculations!AH454</f>
        <v>0</v>
      </c>
      <c r="AP486" s="74">
        <f>[3]Calculations!AT454</f>
        <v>0</v>
      </c>
      <c r="AQ486" s="74">
        <f>[3]Calculations!AI454</f>
        <v>1.2109977999999999</v>
      </c>
      <c r="AR486" s="74">
        <f>[3]Calculations!AU454</f>
        <v>99.999818331957044</v>
      </c>
      <c r="AS486" s="74">
        <f>[3]Calculations!AJ454</f>
        <v>0</v>
      </c>
      <c r="AT486" s="74">
        <f>[3]Calculations!AV454</f>
        <v>0</v>
      </c>
      <c r="AU486" s="74">
        <f>[3]Calculations!AK454</f>
        <v>0</v>
      </c>
      <c r="AV486" s="74">
        <f>[3]Calculations!AW454</f>
        <v>0</v>
      </c>
      <c r="AW486" s="90"/>
      <c r="AX486" s="90"/>
      <c r="AY486" s="91" t="str">
        <f>[3]Calculations!D454</f>
        <v>Land Supply 2018</v>
      </c>
    </row>
    <row r="487" spans="2:51" ht="25" x14ac:dyDescent="0.25">
      <c r="B487" s="32" t="str">
        <f>[3]Calculations!A455</f>
        <v>OLD0008</v>
      </c>
      <c r="C487" s="30" t="str">
        <f>[3]Calculations!B455</f>
        <v>Land at Greengate, Chadderton</v>
      </c>
      <c r="D487" s="30" t="str">
        <f>[3]Calculations!C455</f>
        <v>Industrial and Warehousing</v>
      </c>
      <c r="E487" s="38">
        <f>[3]Calculations!E455</f>
        <v>1.2110000000000001</v>
      </c>
      <c r="F487" s="38">
        <f>[3]Calculations!I455</f>
        <v>1.2110000000000001</v>
      </c>
      <c r="G487" s="38">
        <f>[3]Calculations!M455</f>
        <v>100</v>
      </c>
      <c r="H487" s="38">
        <f>[3]Calculations!H455</f>
        <v>0</v>
      </c>
      <c r="I487" s="38">
        <f>[3]Calculations!L455</f>
        <v>0</v>
      </c>
      <c r="J487" s="38">
        <f>[3]Calculations!G455</f>
        <v>0</v>
      </c>
      <c r="K487" s="38">
        <f>[3]Calculations!K455</f>
        <v>0</v>
      </c>
      <c r="L487" s="38">
        <f>[3]Calculations!F455</f>
        <v>0</v>
      </c>
      <c r="M487" s="38">
        <f>[3]Calculations!J455</f>
        <v>0</v>
      </c>
      <c r="N487" s="38">
        <f>[3]Calculations!V455</f>
        <v>0</v>
      </c>
      <c r="O487" s="38">
        <f>[3]Calculations!W455</f>
        <v>0</v>
      </c>
      <c r="P487" s="38">
        <f>[3]Calculations!O455</f>
        <v>1.6133400008100001E-3</v>
      </c>
      <c r="Q487" s="38">
        <f>[3]Calculations!S455</f>
        <v>0.13322378206523533</v>
      </c>
      <c r="R487" s="38">
        <f>[3]Calculations!Q455</f>
        <v>0</v>
      </c>
      <c r="S487" s="38">
        <f>[3]Calculations!T455</f>
        <v>0</v>
      </c>
      <c r="T487" s="38">
        <f>[3]Calculations!R455</f>
        <v>0</v>
      </c>
      <c r="U487" s="38">
        <f>[3]Calculations!U455</f>
        <v>0</v>
      </c>
      <c r="V487" s="38" t="str">
        <f>[3]Calculations!X455</f>
        <v>Not Modelled</v>
      </c>
      <c r="W487" s="38" t="str">
        <f>[3]Calculations!Y455</f>
        <v>N/A</v>
      </c>
      <c r="X487" s="38" t="s">
        <v>1068</v>
      </c>
      <c r="Y487" s="73" t="s">
        <v>105</v>
      </c>
      <c r="Z487" s="74" t="s">
        <v>1066</v>
      </c>
      <c r="AA487" s="74">
        <f>[3]Calculations!AA455</f>
        <v>0</v>
      </c>
      <c r="AB487" s="74">
        <f>[3]Calculations!AM455</f>
        <v>0</v>
      </c>
      <c r="AC487" s="74">
        <f>[3]Calculations!AB455</f>
        <v>0</v>
      </c>
      <c r="AD487" s="74">
        <f>[3]Calculations!AN455</f>
        <v>0</v>
      </c>
      <c r="AE487" s="74">
        <f>[3]Calculations!AC455</f>
        <v>0</v>
      </c>
      <c r="AF487" s="74">
        <f>[3]Calculations!AO455</f>
        <v>0</v>
      </c>
      <c r="AG487" s="74">
        <f>[3]Calculations!AD455</f>
        <v>0</v>
      </c>
      <c r="AH487" s="74">
        <f>[3]Calculations!AP455</f>
        <v>0</v>
      </c>
      <c r="AI487" s="74">
        <f>[3]Calculations!AE455</f>
        <v>0</v>
      </c>
      <c r="AJ487" s="74">
        <f>[3]Calculations!AQ455</f>
        <v>0</v>
      </c>
      <c r="AK487" s="74">
        <f>[3]Calculations!AF455</f>
        <v>0</v>
      </c>
      <c r="AL487" s="74">
        <f>[3]Calculations!AR455</f>
        <v>0</v>
      </c>
      <c r="AM487" s="74">
        <f>[3]Calculations!AG455</f>
        <v>0</v>
      </c>
      <c r="AN487" s="74">
        <f>[3]Calculations!AS455</f>
        <v>0</v>
      </c>
      <c r="AO487" s="74">
        <f>[3]Calculations!AH455</f>
        <v>0</v>
      </c>
      <c r="AP487" s="74">
        <f>[3]Calculations!AT455</f>
        <v>0</v>
      </c>
      <c r="AQ487" s="74">
        <f>[3]Calculations!AI455</f>
        <v>1.2109977999999999</v>
      </c>
      <c r="AR487" s="74">
        <f>[3]Calculations!AU455</f>
        <v>99.999818331957044</v>
      </c>
      <c r="AS487" s="74">
        <f>[3]Calculations!AJ455</f>
        <v>0</v>
      </c>
      <c r="AT487" s="74">
        <f>[3]Calculations!AV455</f>
        <v>0</v>
      </c>
      <c r="AU487" s="74">
        <f>[3]Calculations!AK455</f>
        <v>0</v>
      </c>
      <c r="AV487" s="74">
        <f>[3]Calculations!AW455</f>
        <v>0</v>
      </c>
      <c r="AW487" s="90"/>
      <c r="AX487" s="90"/>
      <c r="AY487" s="91" t="str">
        <f>[3]Calculations!D455</f>
        <v>Land Supply 2018</v>
      </c>
    </row>
    <row r="488" spans="2:51" ht="25" x14ac:dyDescent="0.25">
      <c r="B488" s="32" t="str">
        <f>[3]Calculations!A456</f>
        <v>OLD0009</v>
      </c>
      <c r="C488" s="30" t="str">
        <f>[3]Calculations!B456</f>
        <v>Union St West/Oldham Way</v>
      </c>
      <c r="D488" s="30" t="str">
        <f>[3]Calculations!C456</f>
        <v>Offices</v>
      </c>
      <c r="E488" s="38">
        <f>[3]Calculations!E456</f>
        <v>1.56277</v>
      </c>
      <c r="F488" s="38">
        <f>[3]Calculations!I456</f>
        <v>1.56277</v>
      </c>
      <c r="G488" s="38">
        <f>[3]Calculations!M456</f>
        <v>100</v>
      </c>
      <c r="H488" s="38">
        <f>[3]Calculations!H456</f>
        <v>0</v>
      </c>
      <c r="I488" s="38">
        <f>[3]Calculations!L456</f>
        <v>0</v>
      </c>
      <c r="J488" s="38">
        <f>[3]Calculations!G456</f>
        <v>0</v>
      </c>
      <c r="K488" s="38">
        <f>[3]Calculations!K456</f>
        <v>0</v>
      </c>
      <c r="L488" s="38">
        <f>[3]Calculations!F456</f>
        <v>0</v>
      </c>
      <c r="M488" s="38">
        <f>[3]Calculations!J456</f>
        <v>0</v>
      </c>
      <c r="N488" s="38">
        <f>[3]Calculations!V456</f>
        <v>0</v>
      </c>
      <c r="O488" s="38">
        <f>[3]Calculations!W456</f>
        <v>0</v>
      </c>
      <c r="P488" s="38">
        <f>[3]Calculations!O456</f>
        <v>0.32022072834999998</v>
      </c>
      <c r="Q488" s="38">
        <f>[3]Calculations!S456</f>
        <v>20.490585841166645</v>
      </c>
      <c r="R488" s="38">
        <f>[3]Calculations!Q456</f>
        <v>0.15967487</v>
      </c>
      <c r="S488" s="38">
        <f>[3]Calculations!T456</f>
        <v>10.217426108768404</v>
      </c>
      <c r="T488" s="38">
        <f>[3]Calculations!R456</f>
        <v>0.1</v>
      </c>
      <c r="U488" s="38">
        <f>[3]Calculations!U456</f>
        <v>6.3988942710699588</v>
      </c>
      <c r="V488" s="38" t="str">
        <f>[3]Calculations!X456</f>
        <v>Not Modelled</v>
      </c>
      <c r="W488" s="38" t="str">
        <f>[3]Calculations!Y456</f>
        <v>N/A</v>
      </c>
      <c r="X488" s="38" t="s">
        <v>1068</v>
      </c>
      <c r="Y488" s="73" t="s">
        <v>108</v>
      </c>
      <c r="Z488" s="74" t="s">
        <v>109</v>
      </c>
      <c r="AA488" s="74">
        <f>[3]Calculations!AA456</f>
        <v>0</v>
      </c>
      <c r="AB488" s="74">
        <f>[3]Calculations!AM456</f>
        <v>0</v>
      </c>
      <c r="AC488" s="74">
        <f>[3]Calculations!AB456</f>
        <v>0</v>
      </c>
      <c r="AD488" s="74">
        <f>[3]Calculations!AN456</f>
        <v>0</v>
      </c>
      <c r="AE488" s="74">
        <f>[3]Calculations!AC456</f>
        <v>0</v>
      </c>
      <c r="AF488" s="74">
        <f>[3]Calculations!AO456</f>
        <v>0</v>
      </c>
      <c r="AG488" s="74">
        <f>[3]Calculations!AD456</f>
        <v>0</v>
      </c>
      <c r="AH488" s="74">
        <f>[3]Calculations!AP456</f>
        <v>0</v>
      </c>
      <c r="AI488" s="74">
        <f>[3]Calculations!AE456</f>
        <v>0</v>
      </c>
      <c r="AJ488" s="74">
        <f>[3]Calculations!AQ456</f>
        <v>0</v>
      </c>
      <c r="AK488" s="74">
        <f>[3]Calculations!AF456</f>
        <v>0</v>
      </c>
      <c r="AL488" s="74">
        <f>[3]Calculations!AR456</f>
        <v>0</v>
      </c>
      <c r="AM488" s="74">
        <f>[3]Calculations!AG456</f>
        <v>2.5999999999999999E-2</v>
      </c>
      <c r="AN488" s="74">
        <f>[3]Calculations!AS456</f>
        <v>1.6637125104781894</v>
      </c>
      <c r="AO488" s="74">
        <f>[3]Calculations!AH456</f>
        <v>0</v>
      </c>
      <c r="AP488" s="74">
        <f>[3]Calculations!AT456</f>
        <v>0</v>
      </c>
      <c r="AQ488" s="74">
        <f>[3]Calculations!AI456</f>
        <v>1.56276699999</v>
      </c>
      <c r="AR488" s="74">
        <f>[3]Calculations!AU456</f>
        <v>99.999808032531973</v>
      </c>
      <c r="AS488" s="74">
        <f>[3]Calculations!AJ456</f>
        <v>0</v>
      </c>
      <c r="AT488" s="74">
        <f>[3]Calculations!AV456</f>
        <v>0</v>
      </c>
      <c r="AU488" s="74">
        <f>[3]Calculations!AK456</f>
        <v>0</v>
      </c>
      <c r="AV488" s="74">
        <f>[3]Calculations!AW456</f>
        <v>0</v>
      </c>
      <c r="AW488" s="90"/>
      <c r="AX488" s="90"/>
      <c r="AY488" s="91" t="str">
        <f>[3]Calculations!D456</f>
        <v>Land Supply 2018</v>
      </c>
    </row>
    <row r="489" spans="2:51" ht="25" x14ac:dyDescent="0.25">
      <c r="B489" s="32" t="str">
        <f>[3]Calculations!A457</f>
        <v>OLD0009</v>
      </c>
      <c r="C489" s="30" t="str">
        <f>[3]Calculations!B457</f>
        <v>Union St West/Oldham Way</v>
      </c>
      <c r="D489" s="30" t="str">
        <f>[3]Calculations!C457</f>
        <v>Industrial and Warehousing</v>
      </c>
      <c r="E489" s="38">
        <f>[3]Calculations!E457</f>
        <v>1.56267</v>
      </c>
      <c r="F489" s="38">
        <f>[3]Calculations!I457</f>
        <v>1.56267</v>
      </c>
      <c r="G489" s="38">
        <f>[3]Calculations!M457</f>
        <v>100</v>
      </c>
      <c r="H489" s="38">
        <f>[3]Calculations!H457</f>
        <v>0</v>
      </c>
      <c r="I489" s="38">
        <f>[3]Calculations!L457</f>
        <v>0</v>
      </c>
      <c r="J489" s="38">
        <f>[3]Calculations!G457</f>
        <v>0</v>
      </c>
      <c r="K489" s="38">
        <f>[3]Calculations!K457</f>
        <v>0</v>
      </c>
      <c r="L489" s="38">
        <f>[3]Calculations!F457</f>
        <v>0</v>
      </c>
      <c r="M489" s="38">
        <f>[3]Calculations!J457</f>
        <v>0</v>
      </c>
      <c r="N489" s="38">
        <f>[3]Calculations!V457</f>
        <v>0</v>
      </c>
      <c r="O489" s="38">
        <f>[3]Calculations!W457</f>
        <v>0</v>
      </c>
      <c r="P489" s="38">
        <f>[3]Calculations!O457</f>
        <v>0.31867519667799998</v>
      </c>
      <c r="Q489" s="38">
        <f>[3]Calculations!S457</f>
        <v>20.392993829663332</v>
      </c>
      <c r="R489" s="38">
        <f>[3]Calculations!Q457</f>
        <v>0.15958048</v>
      </c>
      <c r="S489" s="38">
        <f>[3]Calculations!T457</f>
        <v>10.212039650086071</v>
      </c>
      <c r="T489" s="38">
        <f>[3]Calculations!R457</f>
        <v>0.1</v>
      </c>
      <c r="U489" s="38">
        <f>[3]Calculations!U457</f>
        <v>6.399303755751375</v>
      </c>
      <c r="V489" s="38" t="str">
        <f>[3]Calculations!X457</f>
        <v>Not Modelled</v>
      </c>
      <c r="W489" s="38" t="str">
        <f>[3]Calculations!Y457</f>
        <v>N/A</v>
      </c>
      <c r="X489" s="38" t="s">
        <v>1068</v>
      </c>
      <c r="Y489" s="73" t="s">
        <v>108</v>
      </c>
      <c r="Z489" s="74" t="s">
        <v>109</v>
      </c>
      <c r="AA489" s="74">
        <f>[3]Calculations!AA457</f>
        <v>0</v>
      </c>
      <c r="AB489" s="74">
        <f>[3]Calculations!AM457</f>
        <v>0</v>
      </c>
      <c r="AC489" s="74">
        <f>[3]Calculations!AB457</f>
        <v>0</v>
      </c>
      <c r="AD489" s="74">
        <f>[3]Calculations!AN457</f>
        <v>0</v>
      </c>
      <c r="AE489" s="74">
        <f>[3]Calculations!AC457</f>
        <v>0</v>
      </c>
      <c r="AF489" s="74">
        <f>[3]Calculations!AO457</f>
        <v>0</v>
      </c>
      <c r="AG489" s="74">
        <f>[3]Calculations!AD457</f>
        <v>0</v>
      </c>
      <c r="AH489" s="74">
        <f>[3]Calculations!AP457</f>
        <v>0</v>
      </c>
      <c r="AI489" s="74">
        <f>[3]Calculations!AE457</f>
        <v>0</v>
      </c>
      <c r="AJ489" s="74">
        <f>[3]Calculations!AQ457</f>
        <v>0</v>
      </c>
      <c r="AK489" s="74">
        <f>[3]Calculations!AF457</f>
        <v>0</v>
      </c>
      <c r="AL489" s="74">
        <f>[3]Calculations!AR457</f>
        <v>0</v>
      </c>
      <c r="AM489" s="74">
        <f>[3]Calculations!AG457</f>
        <v>2.5999999999999999E-2</v>
      </c>
      <c r="AN489" s="74">
        <f>[3]Calculations!AS457</f>
        <v>1.6638189764953575</v>
      </c>
      <c r="AO489" s="74">
        <f>[3]Calculations!AH457</f>
        <v>0</v>
      </c>
      <c r="AP489" s="74">
        <f>[3]Calculations!AT457</f>
        <v>0</v>
      </c>
      <c r="AQ489" s="74">
        <f>[3]Calculations!AI457</f>
        <v>1.5626719849999999</v>
      </c>
      <c r="AR489" s="74">
        <f>[3]Calculations!AU457</f>
        <v>100.00012702617956</v>
      </c>
      <c r="AS489" s="74">
        <f>[3]Calculations!AJ457</f>
        <v>0</v>
      </c>
      <c r="AT489" s="74">
        <f>[3]Calculations!AV457</f>
        <v>0</v>
      </c>
      <c r="AU489" s="74">
        <f>[3]Calculations!AK457</f>
        <v>0</v>
      </c>
      <c r="AV489" s="74">
        <f>[3]Calculations!AW457</f>
        <v>0</v>
      </c>
      <c r="AW489" s="90"/>
      <c r="AX489" s="90"/>
      <c r="AY489" s="91" t="str">
        <f>[3]Calculations!D457</f>
        <v>Land Supply 2018</v>
      </c>
    </row>
    <row r="490" spans="2:51" x14ac:dyDescent="0.25">
      <c r="B490" s="32" t="str">
        <f>[3]Calculations!A458</f>
        <v>OLD0010</v>
      </c>
      <c r="C490" s="30" t="str">
        <f>[3]Calculations!B458</f>
        <v>Union St West/Oldham Way</v>
      </c>
      <c r="D490" s="30" t="str">
        <f>[3]Calculations!C458</f>
        <v>Offices</v>
      </c>
      <c r="E490" s="38">
        <f>[3]Calculations!E458</f>
        <v>1.8091699999999999</v>
      </c>
      <c r="F490" s="38">
        <f>[3]Calculations!I458</f>
        <v>1.8091699999999999</v>
      </c>
      <c r="G490" s="38">
        <f>[3]Calculations!M458</f>
        <v>100</v>
      </c>
      <c r="H490" s="38">
        <f>[3]Calculations!H458</f>
        <v>0</v>
      </c>
      <c r="I490" s="38">
        <f>[3]Calculations!L458</f>
        <v>0</v>
      </c>
      <c r="J490" s="38">
        <f>[3]Calculations!G458</f>
        <v>0</v>
      </c>
      <c r="K490" s="38">
        <f>[3]Calculations!K458</f>
        <v>0</v>
      </c>
      <c r="L490" s="38">
        <f>[3]Calculations!F458</f>
        <v>0</v>
      </c>
      <c r="M490" s="38">
        <f>[3]Calculations!J458</f>
        <v>0</v>
      </c>
      <c r="N490" s="38">
        <f>[3]Calculations!V458</f>
        <v>0</v>
      </c>
      <c r="O490" s="38">
        <f>[3]Calculations!W458</f>
        <v>0</v>
      </c>
      <c r="P490" s="38">
        <f>[3]Calculations!O458</f>
        <v>0.33448628432140004</v>
      </c>
      <c r="Q490" s="38">
        <f>[3]Calculations!S458</f>
        <v>18.488383309550791</v>
      </c>
      <c r="R490" s="38">
        <f>[3]Calculations!Q458</f>
        <v>3.9409836129400001E-2</v>
      </c>
      <c r="S490" s="38">
        <f>[3]Calculations!T458</f>
        <v>2.178337919012586</v>
      </c>
      <c r="T490" s="38">
        <f>[3]Calculations!R458</f>
        <v>2.0122556799100001E-2</v>
      </c>
      <c r="U490" s="38">
        <f>[3]Calculations!U458</f>
        <v>1.1122535084652081</v>
      </c>
      <c r="V490" s="38" t="str">
        <f>[3]Calculations!X458</f>
        <v>Not Modelled</v>
      </c>
      <c r="W490" s="38" t="str">
        <f>[3]Calculations!Y458</f>
        <v>N/A</v>
      </c>
      <c r="X490" s="38" t="s">
        <v>1068</v>
      </c>
      <c r="Y490" s="73" t="s">
        <v>105</v>
      </c>
      <c r="Z490" s="74" t="s">
        <v>1066</v>
      </c>
      <c r="AA490" s="74">
        <f>[3]Calculations!AA458</f>
        <v>0</v>
      </c>
      <c r="AB490" s="74">
        <f>[3]Calculations!AM458</f>
        <v>0</v>
      </c>
      <c r="AC490" s="74">
        <f>[3]Calculations!AB458</f>
        <v>0</v>
      </c>
      <c r="AD490" s="74">
        <f>[3]Calculations!AN458</f>
        <v>0</v>
      </c>
      <c r="AE490" s="74">
        <f>[3]Calculations!AC458</f>
        <v>0</v>
      </c>
      <c r="AF490" s="74">
        <f>[3]Calculations!AO458</f>
        <v>0</v>
      </c>
      <c r="AG490" s="74">
        <f>[3]Calculations!AD458</f>
        <v>0</v>
      </c>
      <c r="AH490" s="74">
        <f>[3]Calculations!AP458</f>
        <v>0</v>
      </c>
      <c r="AI490" s="74">
        <f>[3]Calculations!AE458</f>
        <v>0</v>
      </c>
      <c r="AJ490" s="74">
        <f>[3]Calculations!AQ458</f>
        <v>0</v>
      </c>
      <c r="AK490" s="74">
        <f>[3]Calculations!AF458</f>
        <v>0</v>
      </c>
      <c r="AL490" s="74">
        <f>[3]Calculations!AR458</f>
        <v>0</v>
      </c>
      <c r="AM490" s="74">
        <f>[3]Calculations!AG458</f>
        <v>0</v>
      </c>
      <c r="AN490" s="74">
        <f>[3]Calculations!AS458</f>
        <v>0</v>
      </c>
      <c r="AO490" s="74">
        <f>[3]Calculations!AH458</f>
        <v>0</v>
      </c>
      <c r="AP490" s="74">
        <f>[3]Calculations!AT458</f>
        <v>0</v>
      </c>
      <c r="AQ490" s="74">
        <f>[3]Calculations!AI458</f>
        <v>1.80916875499</v>
      </c>
      <c r="AR490" s="74">
        <f>[3]Calculations!AU458</f>
        <v>99.999931183360331</v>
      </c>
      <c r="AS490" s="74">
        <f>[3]Calculations!AJ458</f>
        <v>0</v>
      </c>
      <c r="AT490" s="74">
        <f>[3]Calculations!AV458</f>
        <v>0</v>
      </c>
      <c r="AU490" s="74">
        <f>[3]Calculations!AK458</f>
        <v>0</v>
      </c>
      <c r="AV490" s="74">
        <f>[3]Calculations!AW458</f>
        <v>0</v>
      </c>
      <c r="AW490" s="90"/>
      <c r="AX490" s="90"/>
      <c r="AY490" s="91" t="str">
        <f>[3]Calculations!D458</f>
        <v>Land Supply 2018</v>
      </c>
    </row>
    <row r="491" spans="2:51" ht="25" x14ac:dyDescent="0.25">
      <c r="B491" s="32" t="str">
        <f>[3]Calculations!A459</f>
        <v>OLD0010</v>
      </c>
      <c r="C491" s="30" t="str">
        <f>[3]Calculations!B459</f>
        <v>Oldham Way/Mumps, Oldham</v>
      </c>
      <c r="D491" s="30" t="str">
        <f>[3]Calculations!C459</f>
        <v>Industrial and Warehousing</v>
      </c>
      <c r="E491" s="38">
        <f>[3]Calculations!E459</f>
        <v>1.8091699999999999</v>
      </c>
      <c r="F491" s="38">
        <f>[3]Calculations!I459</f>
        <v>1.8091699999999999</v>
      </c>
      <c r="G491" s="38">
        <f>[3]Calculations!M459</f>
        <v>100</v>
      </c>
      <c r="H491" s="38">
        <f>[3]Calculations!H459</f>
        <v>0</v>
      </c>
      <c r="I491" s="38">
        <f>[3]Calculations!L459</f>
        <v>0</v>
      </c>
      <c r="J491" s="38">
        <f>[3]Calculations!G459</f>
        <v>0</v>
      </c>
      <c r="K491" s="38">
        <f>[3]Calculations!K459</f>
        <v>0</v>
      </c>
      <c r="L491" s="38">
        <f>[3]Calculations!F459</f>
        <v>0</v>
      </c>
      <c r="M491" s="38">
        <f>[3]Calculations!J459</f>
        <v>0</v>
      </c>
      <c r="N491" s="38">
        <f>[3]Calculations!V459</f>
        <v>0</v>
      </c>
      <c r="O491" s="38">
        <f>[3]Calculations!W459</f>
        <v>0</v>
      </c>
      <c r="P491" s="38">
        <f>[3]Calculations!O459</f>
        <v>0.33448628432140004</v>
      </c>
      <c r="Q491" s="38">
        <f>[3]Calculations!S459</f>
        <v>18.488383309550791</v>
      </c>
      <c r="R491" s="38">
        <f>[3]Calculations!Q459</f>
        <v>3.9409836129400001E-2</v>
      </c>
      <c r="S491" s="38">
        <f>[3]Calculations!T459</f>
        <v>2.178337919012586</v>
      </c>
      <c r="T491" s="38">
        <f>[3]Calculations!R459</f>
        <v>2.0122556799100001E-2</v>
      </c>
      <c r="U491" s="38">
        <f>[3]Calculations!U459</f>
        <v>1.1122535084652081</v>
      </c>
      <c r="V491" s="38" t="str">
        <f>[3]Calculations!X459</f>
        <v>Not Modelled</v>
      </c>
      <c r="W491" s="38" t="str">
        <f>[3]Calculations!Y459</f>
        <v>N/A</v>
      </c>
      <c r="X491" s="38" t="s">
        <v>1068</v>
      </c>
      <c r="Y491" s="73" t="s">
        <v>105</v>
      </c>
      <c r="Z491" s="74" t="s">
        <v>1066</v>
      </c>
      <c r="AA491" s="74">
        <f>[3]Calculations!AA459</f>
        <v>0</v>
      </c>
      <c r="AB491" s="74">
        <f>[3]Calculations!AM459</f>
        <v>0</v>
      </c>
      <c r="AC491" s="74">
        <f>[3]Calculations!AB459</f>
        <v>0</v>
      </c>
      <c r="AD491" s="74">
        <f>[3]Calculations!AN459</f>
        <v>0</v>
      </c>
      <c r="AE491" s="74">
        <f>[3]Calculations!AC459</f>
        <v>0</v>
      </c>
      <c r="AF491" s="74">
        <f>[3]Calculations!AO459</f>
        <v>0</v>
      </c>
      <c r="AG491" s="74">
        <f>[3]Calculations!AD459</f>
        <v>0</v>
      </c>
      <c r="AH491" s="74">
        <f>[3]Calculations!AP459</f>
        <v>0</v>
      </c>
      <c r="AI491" s="74">
        <f>[3]Calculations!AE459</f>
        <v>0</v>
      </c>
      <c r="AJ491" s="74">
        <f>[3]Calculations!AQ459</f>
        <v>0</v>
      </c>
      <c r="AK491" s="74">
        <f>[3]Calculations!AF459</f>
        <v>0</v>
      </c>
      <c r="AL491" s="74">
        <f>[3]Calculations!AR459</f>
        <v>0</v>
      </c>
      <c r="AM491" s="74">
        <f>[3]Calculations!AG459</f>
        <v>0</v>
      </c>
      <c r="AN491" s="74">
        <f>[3]Calculations!AS459</f>
        <v>0</v>
      </c>
      <c r="AO491" s="74">
        <f>[3]Calculations!AH459</f>
        <v>0</v>
      </c>
      <c r="AP491" s="74">
        <f>[3]Calculations!AT459</f>
        <v>0</v>
      </c>
      <c r="AQ491" s="74">
        <f>[3]Calculations!AI459</f>
        <v>1.80916875499</v>
      </c>
      <c r="AR491" s="74">
        <f>[3]Calculations!AU459</f>
        <v>99.999931183360331</v>
      </c>
      <c r="AS491" s="74">
        <f>[3]Calculations!AJ459</f>
        <v>0</v>
      </c>
      <c r="AT491" s="74">
        <f>[3]Calculations!AV459</f>
        <v>0</v>
      </c>
      <c r="AU491" s="74">
        <f>[3]Calculations!AK459</f>
        <v>0</v>
      </c>
      <c r="AV491" s="74">
        <f>[3]Calculations!AW459</f>
        <v>0</v>
      </c>
      <c r="AW491" s="90"/>
      <c r="AX491" s="90"/>
      <c r="AY491" s="91" t="str">
        <f>[3]Calculations!D459</f>
        <v>Land Supply 2018</v>
      </c>
    </row>
    <row r="492" spans="2:51" ht="25" x14ac:dyDescent="0.25">
      <c r="B492" s="32" t="str">
        <f>[3]Calculations!A460</f>
        <v>OLD0011</v>
      </c>
      <c r="C492" s="30" t="str">
        <f>[3]Calculations!B460</f>
        <v>Primrose St/Crossbank St</v>
      </c>
      <c r="D492" s="30" t="str">
        <f>[3]Calculations!C460</f>
        <v>Industrial and Warehousing</v>
      </c>
      <c r="E492" s="38">
        <f>[3]Calculations!E460</f>
        <v>3.6678799999999998</v>
      </c>
      <c r="F492" s="38">
        <f>[3]Calculations!I460</f>
        <v>3.6678799999999998</v>
      </c>
      <c r="G492" s="38">
        <f>[3]Calculations!M460</f>
        <v>100</v>
      </c>
      <c r="H492" s="38">
        <f>[3]Calculations!H460</f>
        <v>0</v>
      </c>
      <c r="I492" s="38">
        <f>[3]Calculations!L460</f>
        <v>0</v>
      </c>
      <c r="J492" s="38">
        <f>[3]Calculations!G460</f>
        <v>0</v>
      </c>
      <c r="K492" s="38">
        <f>[3]Calculations!K460</f>
        <v>0</v>
      </c>
      <c r="L492" s="38">
        <f>[3]Calculations!F460</f>
        <v>0</v>
      </c>
      <c r="M492" s="38">
        <f>[3]Calculations!J460</f>
        <v>0</v>
      </c>
      <c r="N492" s="38">
        <f>[3]Calculations!V460</f>
        <v>0</v>
      </c>
      <c r="O492" s="38">
        <f>[3]Calculations!W460</f>
        <v>0</v>
      </c>
      <c r="P492" s="38">
        <f>[3]Calculations!O460</f>
        <v>0.1492613333285</v>
      </c>
      <c r="Q492" s="38">
        <f>[3]Calculations!S460</f>
        <v>4.0694170291421745</v>
      </c>
      <c r="R492" s="38">
        <f>[3]Calculations!Q460</f>
        <v>4.0801160125000001E-3</v>
      </c>
      <c r="S492" s="38">
        <f>[3]Calculations!T460</f>
        <v>0.1112390812267577</v>
      </c>
      <c r="T492" s="38">
        <f>[3]Calculations!R460</f>
        <v>1.3169716164500001E-3</v>
      </c>
      <c r="U492" s="38">
        <f>[3]Calculations!U460</f>
        <v>3.5905526256311548E-2</v>
      </c>
      <c r="V492" s="38" t="str">
        <f>[3]Calculations!X460</f>
        <v>Not Modelled</v>
      </c>
      <c r="W492" s="38" t="str">
        <f>[3]Calculations!Y460</f>
        <v>N/A</v>
      </c>
      <c r="X492" s="38" t="s">
        <v>1068</v>
      </c>
      <c r="Y492" s="73" t="s">
        <v>105</v>
      </c>
      <c r="Z492" s="74" t="s">
        <v>1066</v>
      </c>
      <c r="AA492" s="74">
        <f>[3]Calculations!AA460</f>
        <v>0</v>
      </c>
      <c r="AB492" s="74">
        <f>[3]Calculations!AM460</f>
        <v>0</v>
      </c>
      <c r="AC492" s="74">
        <f>[3]Calculations!AB460</f>
        <v>0</v>
      </c>
      <c r="AD492" s="74">
        <f>[3]Calculations!AN460</f>
        <v>0</v>
      </c>
      <c r="AE492" s="74">
        <f>[3]Calculations!AC460</f>
        <v>0</v>
      </c>
      <c r="AF492" s="74">
        <f>[3]Calculations!AO460</f>
        <v>0</v>
      </c>
      <c r="AG492" s="74">
        <f>[3]Calculations!AD460</f>
        <v>0</v>
      </c>
      <c r="AH492" s="74">
        <f>[3]Calculations!AP460</f>
        <v>0</v>
      </c>
      <c r="AI492" s="74">
        <f>[3]Calculations!AE460</f>
        <v>0</v>
      </c>
      <c r="AJ492" s="74">
        <f>[3]Calculations!AQ460</f>
        <v>0</v>
      </c>
      <c r="AK492" s="74">
        <f>[3]Calculations!AF460</f>
        <v>0</v>
      </c>
      <c r="AL492" s="74">
        <f>[3]Calculations!AR460</f>
        <v>0</v>
      </c>
      <c r="AM492" s="74">
        <f>[3]Calculations!AG460</f>
        <v>0</v>
      </c>
      <c r="AN492" s="74">
        <f>[3]Calculations!AS460</f>
        <v>0</v>
      </c>
      <c r="AO492" s="74">
        <f>[3]Calculations!AH460</f>
        <v>0</v>
      </c>
      <c r="AP492" s="74">
        <f>[3]Calculations!AT460</f>
        <v>0</v>
      </c>
      <c r="AQ492" s="74">
        <f>[3]Calculations!AI460</f>
        <v>3.6678794450000001</v>
      </c>
      <c r="AR492" s="74">
        <f>[3]Calculations!AU460</f>
        <v>99.99998486864348</v>
      </c>
      <c r="AS492" s="74">
        <f>[3]Calculations!AJ460</f>
        <v>0</v>
      </c>
      <c r="AT492" s="74">
        <f>[3]Calculations!AV460</f>
        <v>0</v>
      </c>
      <c r="AU492" s="74">
        <f>[3]Calculations!AK460</f>
        <v>0</v>
      </c>
      <c r="AV492" s="74">
        <f>[3]Calculations!AW460</f>
        <v>0</v>
      </c>
      <c r="AW492" s="90"/>
      <c r="AX492" s="90"/>
      <c r="AY492" s="91" t="str">
        <f>[3]Calculations!D460</f>
        <v>Land Supply 2018</v>
      </c>
    </row>
    <row r="493" spans="2:51" ht="25" x14ac:dyDescent="0.25">
      <c r="B493" s="32" t="str">
        <f>[3]Calculations!A461</f>
        <v>OLD0022</v>
      </c>
      <c r="C493" s="30" t="str">
        <f>[3]Calculations!B461</f>
        <v>Cabaret Club Bridge Street, Oldham</v>
      </c>
      <c r="D493" s="30" t="str">
        <f>[3]Calculations!C461</f>
        <v>Offices</v>
      </c>
      <c r="E493" s="38">
        <f>[3]Calculations!E461</f>
        <v>3.5420199999999999E-2</v>
      </c>
      <c r="F493" s="38">
        <f>[3]Calculations!I461</f>
        <v>3.5420199999999999E-2</v>
      </c>
      <c r="G493" s="38">
        <f>[3]Calculations!M461</f>
        <v>100</v>
      </c>
      <c r="H493" s="38">
        <f>[3]Calculations!H461</f>
        <v>0</v>
      </c>
      <c r="I493" s="38">
        <f>[3]Calculations!L461</f>
        <v>0</v>
      </c>
      <c r="J493" s="38">
        <f>[3]Calculations!G461</f>
        <v>0</v>
      </c>
      <c r="K493" s="38">
        <f>[3]Calculations!K461</f>
        <v>0</v>
      </c>
      <c r="L493" s="38">
        <f>[3]Calculations!F461</f>
        <v>0</v>
      </c>
      <c r="M493" s="38">
        <f>[3]Calculations!J461</f>
        <v>0</v>
      </c>
      <c r="N493" s="38">
        <f>[3]Calculations!V461</f>
        <v>0</v>
      </c>
      <c r="O493" s="38">
        <f>[3]Calculations!W461</f>
        <v>0</v>
      </c>
      <c r="P493" s="38">
        <f>[3]Calculations!O461</f>
        <v>0</v>
      </c>
      <c r="Q493" s="38">
        <f>[3]Calculations!S461</f>
        <v>0</v>
      </c>
      <c r="R493" s="38">
        <f>[3]Calculations!Q461</f>
        <v>0</v>
      </c>
      <c r="S493" s="38">
        <f>[3]Calculations!T461</f>
        <v>0</v>
      </c>
      <c r="T493" s="38">
        <f>[3]Calculations!R461</f>
        <v>0</v>
      </c>
      <c r="U493" s="38">
        <f>[3]Calculations!U461</f>
        <v>0</v>
      </c>
      <c r="V493" s="38" t="str">
        <f>[3]Calculations!X461</f>
        <v>Not Modelled</v>
      </c>
      <c r="W493" s="38" t="str">
        <f>[3]Calculations!Y461</f>
        <v>N/A</v>
      </c>
      <c r="X493" s="38" t="s">
        <v>1068</v>
      </c>
      <c r="Y493" s="73" t="s">
        <v>106</v>
      </c>
      <c r="Z493" s="74" t="s">
        <v>1090</v>
      </c>
      <c r="AA493" s="74">
        <f>[3]Calculations!AA461</f>
        <v>0</v>
      </c>
      <c r="AB493" s="74">
        <f>[3]Calculations!AM461</f>
        <v>0</v>
      </c>
      <c r="AC493" s="74">
        <f>[3]Calculations!AB461</f>
        <v>0</v>
      </c>
      <c r="AD493" s="74">
        <f>[3]Calculations!AN461</f>
        <v>0</v>
      </c>
      <c r="AE493" s="74">
        <f>[3]Calculations!AC461</f>
        <v>0</v>
      </c>
      <c r="AF493" s="74">
        <f>[3]Calculations!AO461</f>
        <v>0</v>
      </c>
      <c r="AG493" s="74">
        <f>[3]Calculations!AD461</f>
        <v>0</v>
      </c>
      <c r="AH493" s="74">
        <f>[3]Calculations!AP461</f>
        <v>0</v>
      </c>
      <c r="AI493" s="74">
        <f>[3]Calculations!AE461</f>
        <v>0</v>
      </c>
      <c r="AJ493" s="74">
        <f>[3]Calculations!AQ461</f>
        <v>0</v>
      </c>
      <c r="AK493" s="74">
        <f>[3]Calculations!AF461</f>
        <v>0</v>
      </c>
      <c r="AL493" s="74">
        <f>[3]Calculations!AR461</f>
        <v>0</v>
      </c>
      <c r="AM493" s="74">
        <f>[3]Calculations!AG461</f>
        <v>0</v>
      </c>
      <c r="AN493" s="74">
        <f>[3]Calculations!AS461</f>
        <v>0</v>
      </c>
      <c r="AO493" s="74">
        <f>[3]Calculations!AH461</f>
        <v>0</v>
      </c>
      <c r="AP493" s="74">
        <f>[3]Calculations!AT461</f>
        <v>0</v>
      </c>
      <c r="AQ493" s="74">
        <f>[3]Calculations!AI461</f>
        <v>3.5420199999599999E-2</v>
      </c>
      <c r="AR493" s="74">
        <f>[3]Calculations!AU461</f>
        <v>99.999999998870706</v>
      </c>
      <c r="AS493" s="74">
        <f>[3]Calculations!AJ461</f>
        <v>0</v>
      </c>
      <c r="AT493" s="74">
        <f>[3]Calculations!AV461</f>
        <v>0</v>
      </c>
      <c r="AU493" s="74">
        <f>[3]Calculations!AK461</f>
        <v>0</v>
      </c>
      <c r="AV493" s="74">
        <f>[3]Calculations!AW461</f>
        <v>0</v>
      </c>
      <c r="AW493" s="90"/>
      <c r="AX493" s="90"/>
      <c r="AY493" s="91" t="str">
        <f>[3]Calculations!D461</f>
        <v>Land Supply 2018</v>
      </c>
    </row>
    <row r="494" spans="2:51" ht="25" x14ac:dyDescent="0.25">
      <c r="B494" s="32" t="str">
        <f>[3]Calculations!A462</f>
        <v>OLD0034</v>
      </c>
      <c r="C494" s="30" t="str">
        <f>[3]Calculations!B462</f>
        <v>Cowlishaw Abbatoir Shaw</v>
      </c>
      <c r="D494" s="30" t="str">
        <f>[3]Calculations!C462</f>
        <v>Industrial and Warehousing</v>
      </c>
      <c r="E494" s="38">
        <f>[3]Calculations!E462</f>
        <v>2.8226599999999999</v>
      </c>
      <c r="F494" s="38">
        <f>[3]Calculations!I462</f>
        <v>2.8226599999999999</v>
      </c>
      <c r="G494" s="38">
        <f>[3]Calculations!M462</f>
        <v>100</v>
      </c>
      <c r="H494" s="38">
        <f>[3]Calculations!H462</f>
        <v>0</v>
      </c>
      <c r="I494" s="38">
        <f>[3]Calculations!L462</f>
        <v>0</v>
      </c>
      <c r="J494" s="38">
        <f>[3]Calculations!G462</f>
        <v>0</v>
      </c>
      <c r="K494" s="38">
        <f>[3]Calculations!K462</f>
        <v>0</v>
      </c>
      <c r="L494" s="38">
        <f>[3]Calculations!F462</f>
        <v>0</v>
      </c>
      <c r="M494" s="38">
        <f>[3]Calculations!J462</f>
        <v>0</v>
      </c>
      <c r="N494" s="38">
        <f>[3]Calculations!V462</f>
        <v>0</v>
      </c>
      <c r="O494" s="38">
        <f>[3]Calculations!W462</f>
        <v>0</v>
      </c>
      <c r="P494" s="38">
        <f>[3]Calculations!O462</f>
        <v>0.44654792165090001</v>
      </c>
      <c r="Q494" s="38">
        <f>[3]Calculations!S462</f>
        <v>15.820110167391752</v>
      </c>
      <c r="R494" s="38">
        <f>[3]Calculations!Q462</f>
        <v>0.2055235787479</v>
      </c>
      <c r="S494" s="38">
        <f>[3]Calculations!T462</f>
        <v>7.2812020841298635</v>
      </c>
      <c r="T494" s="38">
        <f>[3]Calculations!R462</f>
        <v>0.110015860486</v>
      </c>
      <c r="U494" s="38">
        <f>[3]Calculations!U462</f>
        <v>3.8975951933991344</v>
      </c>
      <c r="V494" s="38" t="str">
        <f>[3]Calculations!X462</f>
        <v>Not Modelled</v>
      </c>
      <c r="W494" s="38" t="str">
        <f>[3]Calculations!Y462</f>
        <v>N/A</v>
      </c>
      <c r="X494" s="38" t="s">
        <v>1068</v>
      </c>
      <c r="Y494" s="73" t="s">
        <v>105</v>
      </c>
      <c r="Z494" s="74" t="s">
        <v>1066</v>
      </c>
      <c r="AA494" s="74">
        <f>[3]Calculations!AA462</f>
        <v>0</v>
      </c>
      <c r="AB494" s="74">
        <f>[3]Calculations!AM462</f>
        <v>0</v>
      </c>
      <c r="AC494" s="74">
        <f>[3]Calculations!AB462</f>
        <v>0</v>
      </c>
      <c r="AD494" s="74">
        <f>[3]Calculations!AN462</f>
        <v>0</v>
      </c>
      <c r="AE494" s="74">
        <f>[3]Calculations!AC462</f>
        <v>3.2308305080299998E-2</v>
      </c>
      <c r="AF494" s="74">
        <f>[3]Calculations!AO462</f>
        <v>1.1446049145238888</v>
      </c>
      <c r="AG494" s="74">
        <f>[3]Calculations!AD462</f>
        <v>0</v>
      </c>
      <c r="AH494" s="74">
        <f>[3]Calculations!AP462</f>
        <v>0</v>
      </c>
      <c r="AI494" s="74">
        <f>[3]Calculations!AE462</f>
        <v>9.7778632710400007E-2</v>
      </c>
      <c r="AJ494" s="74">
        <f>[3]Calculations!AQ462</f>
        <v>3.4640598835991585</v>
      </c>
      <c r="AK494" s="74">
        <f>[3]Calculations!AF462</f>
        <v>2.1192786839400002</v>
      </c>
      <c r="AL494" s="74">
        <f>[3]Calculations!AR462</f>
        <v>75.080905384991468</v>
      </c>
      <c r="AM494" s="74">
        <f>[3]Calculations!AG462</f>
        <v>3.10780586341E-2</v>
      </c>
      <c r="AN494" s="74">
        <f>[3]Calculations!AS462</f>
        <v>1.1010202657812136</v>
      </c>
      <c r="AO494" s="74">
        <f>[3]Calculations!AH462</f>
        <v>0.16893200931899999</v>
      </c>
      <c r="AP494" s="74">
        <f>[3]Calculations!AT462</f>
        <v>5.9848514989052877</v>
      </c>
      <c r="AQ494" s="74">
        <f>[3]Calculations!AI462</f>
        <v>2.6000005394799999</v>
      </c>
      <c r="AR494" s="74">
        <f>[3]Calculations!AU462</f>
        <v>92.111715172213437</v>
      </c>
      <c r="AS494" s="74">
        <f>[3]Calculations!AJ462</f>
        <v>0</v>
      </c>
      <c r="AT494" s="74">
        <f>[3]Calculations!AV462</f>
        <v>0</v>
      </c>
      <c r="AU494" s="74">
        <f>[3]Calculations!AK462</f>
        <v>0</v>
      </c>
      <c r="AV494" s="74">
        <f>[3]Calculations!AW462</f>
        <v>0</v>
      </c>
      <c r="AW494" s="90"/>
      <c r="AX494" s="90"/>
      <c r="AY494" s="91" t="str">
        <f>[3]Calculations!D462</f>
        <v>Land Supply 2018</v>
      </c>
    </row>
    <row r="495" spans="2:51" ht="25" x14ac:dyDescent="0.25">
      <c r="B495" s="32" t="str">
        <f>[3]Calculations!A463</f>
        <v>OLD0049</v>
      </c>
      <c r="C495" s="30" t="str">
        <f>[3]Calculations!B463</f>
        <v>Land bounded by Albert Street, Hollins Road and Roman Road, Failsworth</v>
      </c>
      <c r="D495" s="30" t="str">
        <f>[3]Calculations!C463</f>
        <v>Offices</v>
      </c>
      <c r="E495" s="38">
        <f>[3]Calculations!E463</f>
        <v>6.6155900000000001</v>
      </c>
      <c r="F495" s="38">
        <f>[3]Calculations!I463</f>
        <v>6.6155900000000001</v>
      </c>
      <c r="G495" s="38">
        <f>[3]Calculations!M463</f>
        <v>100</v>
      </c>
      <c r="H495" s="38">
        <f>[3]Calculations!H463</f>
        <v>0</v>
      </c>
      <c r="I495" s="38">
        <f>[3]Calculations!L463</f>
        <v>0</v>
      </c>
      <c r="J495" s="38">
        <f>[3]Calculations!G463</f>
        <v>0</v>
      </c>
      <c r="K495" s="38">
        <f>[3]Calculations!K463</f>
        <v>0</v>
      </c>
      <c r="L495" s="38">
        <f>[3]Calculations!F463</f>
        <v>0</v>
      </c>
      <c r="M495" s="38">
        <f>[3]Calculations!J463</f>
        <v>0</v>
      </c>
      <c r="N495" s="38">
        <f>[3]Calculations!V463</f>
        <v>0</v>
      </c>
      <c r="O495" s="38">
        <f>[3]Calculations!W463</f>
        <v>0</v>
      </c>
      <c r="P495" s="38">
        <f>[3]Calculations!O463</f>
        <v>0.86860542858500001</v>
      </c>
      <c r="Q495" s="38">
        <f>[3]Calculations!S463</f>
        <v>13.129674429415971</v>
      </c>
      <c r="R495" s="38">
        <f>[3]Calculations!Q463</f>
        <v>0.13240000000000002</v>
      </c>
      <c r="S495" s="38">
        <f>[3]Calculations!T463</f>
        <v>2.0013332144222966</v>
      </c>
      <c r="T495" s="38">
        <f>[3]Calculations!R463</f>
        <v>1.8800000000000001E-2</v>
      </c>
      <c r="U495" s="38">
        <f>[3]Calculations!U463</f>
        <v>0.28417722380014482</v>
      </c>
      <c r="V495" s="38" t="str">
        <f>[3]Calculations!X463</f>
        <v>Not Modelled</v>
      </c>
      <c r="W495" s="38" t="str">
        <f>[3]Calculations!Y463</f>
        <v>N/A</v>
      </c>
      <c r="X495" s="38" t="s">
        <v>1068</v>
      </c>
      <c r="Y495" s="73" t="s">
        <v>105</v>
      </c>
      <c r="Z495" s="74" t="s">
        <v>1066</v>
      </c>
      <c r="AA495" s="74">
        <f>[3]Calculations!AA463</f>
        <v>0</v>
      </c>
      <c r="AB495" s="74">
        <f>[3]Calculations!AM463</f>
        <v>0</v>
      </c>
      <c r="AC495" s="74">
        <f>[3]Calculations!AB463</f>
        <v>0</v>
      </c>
      <c r="AD495" s="74">
        <f>[3]Calculations!AN463</f>
        <v>0</v>
      </c>
      <c r="AE495" s="74">
        <f>[3]Calculations!AC463</f>
        <v>0</v>
      </c>
      <c r="AF495" s="74">
        <f>[3]Calculations!AO463</f>
        <v>0</v>
      </c>
      <c r="AG495" s="74">
        <f>[3]Calculations!AD463</f>
        <v>0</v>
      </c>
      <c r="AH495" s="74">
        <f>[3]Calculations!AP463</f>
        <v>0</v>
      </c>
      <c r="AI495" s="74">
        <f>[3]Calculations!AE463</f>
        <v>0</v>
      </c>
      <c r="AJ495" s="74">
        <f>[3]Calculations!AQ463</f>
        <v>0</v>
      </c>
      <c r="AK495" s="74">
        <f>[3]Calculations!AF463</f>
        <v>3.1425785283700001</v>
      </c>
      <c r="AL495" s="74">
        <f>[3]Calculations!AR463</f>
        <v>47.502619242879319</v>
      </c>
      <c r="AM495" s="74">
        <f>[3]Calculations!AG463</f>
        <v>2.0799999999999999E-2</v>
      </c>
      <c r="AN495" s="74">
        <f>[3]Calculations!AS463</f>
        <v>0.31440884335335167</v>
      </c>
      <c r="AO495" s="74">
        <f>[3]Calculations!AH463</f>
        <v>0</v>
      </c>
      <c r="AP495" s="74">
        <f>[3]Calculations!AT463</f>
        <v>0</v>
      </c>
      <c r="AQ495" s="74">
        <f>[3]Calculations!AI463</f>
        <v>6.6155884399999998</v>
      </c>
      <c r="AR495" s="74">
        <f>[3]Calculations!AU463</f>
        <v>99.999976419336747</v>
      </c>
      <c r="AS495" s="74">
        <f>[3]Calculations!AJ463</f>
        <v>0</v>
      </c>
      <c r="AT495" s="74">
        <f>[3]Calculations!AV463</f>
        <v>0</v>
      </c>
      <c r="AU495" s="74">
        <f>[3]Calculations!AK463</f>
        <v>0</v>
      </c>
      <c r="AV495" s="74">
        <f>[3]Calculations!AW463</f>
        <v>0</v>
      </c>
      <c r="AW495" s="90"/>
      <c r="AX495" s="90"/>
      <c r="AY495" s="91" t="str">
        <f>[3]Calculations!D463</f>
        <v>Land Supply 2018</v>
      </c>
    </row>
    <row r="496" spans="2:51" ht="25" x14ac:dyDescent="0.25">
      <c r="B496" s="32" t="str">
        <f>[3]Calculations!A464</f>
        <v>OLD0049</v>
      </c>
      <c r="C496" s="30" t="str">
        <f>[3]Calculations!B464</f>
        <v>Land bounded by Albert St, Hollins Rd and Roman Rd, Failsworth</v>
      </c>
      <c r="D496" s="30" t="str">
        <f>[3]Calculations!C464</f>
        <v>Industrial and Warehousing</v>
      </c>
      <c r="E496" s="38">
        <f>[3]Calculations!E464</f>
        <v>6.6153199999999996</v>
      </c>
      <c r="F496" s="38">
        <f>[3]Calculations!I464</f>
        <v>6.6153199999999996</v>
      </c>
      <c r="G496" s="38">
        <f>[3]Calculations!M464</f>
        <v>100</v>
      </c>
      <c r="H496" s="38">
        <f>[3]Calculations!H464</f>
        <v>0</v>
      </c>
      <c r="I496" s="38">
        <f>[3]Calculations!L464</f>
        <v>0</v>
      </c>
      <c r="J496" s="38">
        <f>[3]Calculations!G464</f>
        <v>0</v>
      </c>
      <c r="K496" s="38">
        <f>[3]Calculations!K464</f>
        <v>0</v>
      </c>
      <c r="L496" s="38">
        <f>[3]Calculations!F464</f>
        <v>0</v>
      </c>
      <c r="M496" s="38">
        <f>[3]Calculations!J464</f>
        <v>0</v>
      </c>
      <c r="N496" s="38">
        <f>[3]Calculations!V464</f>
        <v>0</v>
      </c>
      <c r="O496" s="38">
        <f>[3]Calculations!W464</f>
        <v>0</v>
      </c>
      <c r="P496" s="38">
        <f>[3]Calculations!O464</f>
        <v>0.86519441992500001</v>
      </c>
      <c r="Q496" s="38">
        <f>[3]Calculations!S464</f>
        <v>13.078648046126265</v>
      </c>
      <c r="R496" s="38">
        <f>[3]Calculations!Q464</f>
        <v>0.13240000026000001</v>
      </c>
      <c r="S496" s="38">
        <f>[3]Calculations!T464</f>
        <v>2.0014149014711311</v>
      </c>
      <c r="T496" s="38">
        <f>[3]Calculations!R464</f>
        <v>1.8800000260000001E-2</v>
      </c>
      <c r="U496" s="38">
        <f>[3]Calculations!U464</f>
        <v>0.28418882623969821</v>
      </c>
      <c r="V496" s="38" t="str">
        <f>[3]Calculations!X464</f>
        <v>Not Modelled</v>
      </c>
      <c r="W496" s="38" t="str">
        <f>[3]Calculations!Y464</f>
        <v>N/A</v>
      </c>
      <c r="X496" s="38" t="s">
        <v>1068</v>
      </c>
      <c r="Y496" s="73" t="s">
        <v>105</v>
      </c>
      <c r="Z496" s="74" t="s">
        <v>1066</v>
      </c>
      <c r="AA496" s="74">
        <f>[3]Calculations!AA464</f>
        <v>0</v>
      </c>
      <c r="AB496" s="74">
        <f>[3]Calculations!AM464</f>
        <v>0</v>
      </c>
      <c r="AC496" s="74">
        <f>[3]Calculations!AB464</f>
        <v>0</v>
      </c>
      <c r="AD496" s="74">
        <f>[3]Calculations!AN464</f>
        <v>0</v>
      </c>
      <c r="AE496" s="74">
        <f>[3]Calculations!AC464</f>
        <v>0</v>
      </c>
      <c r="AF496" s="74">
        <f>[3]Calculations!AO464</f>
        <v>0</v>
      </c>
      <c r="AG496" s="74">
        <f>[3]Calculations!AD464</f>
        <v>0</v>
      </c>
      <c r="AH496" s="74">
        <f>[3]Calculations!AP464</f>
        <v>0</v>
      </c>
      <c r="AI496" s="74">
        <f>[3]Calculations!AE464</f>
        <v>0</v>
      </c>
      <c r="AJ496" s="74">
        <f>[3]Calculations!AQ464</f>
        <v>0</v>
      </c>
      <c r="AK496" s="74">
        <f>[3]Calculations!AF464</f>
        <v>3.1477867347099999</v>
      </c>
      <c r="AL496" s="74">
        <f>[3]Calculations!AR464</f>
        <v>47.583287500982571</v>
      </c>
      <c r="AM496" s="74">
        <f>[3]Calculations!AG464</f>
        <v>2.0799999999999999E-2</v>
      </c>
      <c r="AN496" s="74">
        <f>[3]Calculations!AS464</f>
        <v>0.31442167574660029</v>
      </c>
      <c r="AO496" s="74">
        <f>[3]Calculations!AH464</f>
        <v>0</v>
      </c>
      <c r="AP496" s="74">
        <f>[3]Calculations!AT464</f>
        <v>0</v>
      </c>
      <c r="AQ496" s="74">
        <f>[3]Calculations!AI464</f>
        <v>6.615316515</v>
      </c>
      <c r="AR496" s="74">
        <f>[3]Calculations!AU464</f>
        <v>99.999947319252897</v>
      </c>
      <c r="AS496" s="74">
        <f>[3]Calculations!AJ464</f>
        <v>0</v>
      </c>
      <c r="AT496" s="74">
        <f>[3]Calculations!AV464</f>
        <v>0</v>
      </c>
      <c r="AU496" s="74">
        <f>[3]Calculations!AK464</f>
        <v>0</v>
      </c>
      <c r="AV496" s="74">
        <f>[3]Calculations!AW464</f>
        <v>0</v>
      </c>
      <c r="AW496" s="90"/>
      <c r="AX496" s="90"/>
      <c r="AY496" s="91" t="str">
        <f>[3]Calculations!D464</f>
        <v>Land Supply 2018</v>
      </c>
    </row>
    <row r="497" spans="2:51" ht="25" x14ac:dyDescent="0.25">
      <c r="B497" s="32" t="str">
        <f>[3]Calculations!A465</f>
        <v>OLD0051</v>
      </c>
      <c r="C497" s="30" t="str">
        <f>[3]Calculations!B465</f>
        <v>Foxdenton</v>
      </c>
      <c r="D497" s="30" t="str">
        <f>[3]Calculations!C465</f>
        <v>Offices</v>
      </c>
      <c r="E497" s="38">
        <f>[3]Calculations!E465</f>
        <v>47.624899999999997</v>
      </c>
      <c r="F497" s="38">
        <f>[3]Calculations!I465</f>
        <v>46.048555303979995</v>
      </c>
      <c r="G497" s="38">
        <f>[3]Calculations!M465</f>
        <v>96.690082927166245</v>
      </c>
      <c r="H497" s="38">
        <f>[3]Calculations!H465</f>
        <v>0</v>
      </c>
      <c r="I497" s="38">
        <f>[3]Calculations!L465</f>
        <v>0</v>
      </c>
      <c r="J497" s="38">
        <f>[3]Calculations!G465</f>
        <v>0</v>
      </c>
      <c r="K497" s="38">
        <f>[3]Calculations!K465</f>
        <v>0</v>
      </c>
      <c r="L497" s="38">
        <f>[3]Calculations!F465</f>
        <v>1.57634469602</v>
      </c>
      <c r="M497" s="38">
        <f>[3]Calculations!J465</f>
        <v>3.3099170728337493</v>
      </c>
      <c r="N497" s="38">
        <f>[3]Calculations!V465</f>
        <v>0</v>
      </c>
      <c r="O497" s="38">
        <f>[3]Calculations!W465</f>
        <v>0</v>
      </c>
      <c r="P497" s="38">
        <f>[3]Calculations!O465</f>
        <v>5.1189203930399998</v>
      </c>
      <c r="Q497" s="38">
        <f>[3]Calculations!S465</f>
        <v>10.74841184556818</v>
      </c>
      <c r="R497" s="38">
        <f>[3]Calculations!Q465</f>
        <v>2.6766175542099999</v>
      </c>
      <c r="S497" s="38">
        <f>[3]Calculations!T465</f>
        <v>5.6202061405063324</v>
      </c>
      <c r="T497" s="38">
        <f>[3]Calculations!R465</f>
        <v>1.5955149260999999</v>
      </c>
      <c r="U497" s="38">
        <f>[3]Calculations!U465</f>
        <v>3.3501696089650581</v>
      </c>
      <c r="V497" s="38" t="str">
        <f>[3]Calculations!X465</f>
        <v>Not Modelled</v>
      </c>
      <c r="W497" s="38" t="str">
        <f>[3]Calculations!Y465</f>
        <v>N/A</v>
      </c>
      <c r="X497" s="38" t="s">
        <v>1068</v>
      </c>
      <c r="Y497" s="73" t="s">
        <v>108</v>
      </c>
      <c r="Z497" s="74" t="s">
        <v>109</v>
      </c>
      <c r="AA497" s="74">
        <f>[3]Calculations!AA465</f>
        <v>0</v>
      </c>
      <c r="AB497" s="74">
        <f>[3]Calculations!AM465</f>
        <v>0</v>
      </c>
      <c r="AC497" s="74">
        <f>[3]Calculations!AB465</f>
        <v>0</v>
      </c>
      <c r="AD497" s="74">
        <f>[3]Calculations!AN465</f>
        <v>0</v>
      </c>
      <c r="AE497" s="74">
        <f>[3]Calculations!AC465</f>
        <v>0</v>
      </c>
      <c r="AF497" s="74">
        <f>[3]Calculations!AO465</f>
        <v>0</v>
      </c>
      <c r="AG497" s="74">
        <f>[3]Calculations!AD465</f>
        <v>0</v>
      </c>
      <c r="AH497" s="74">
        <f>[3]Calculations!AP465</f>
        <v>0</v>
      </c>
      <c r="AI497" s="74">
        <f>[3]Calculations!AE465</f>
        <v>6.8529873567499999</v>
      </c>
      <c r="AJ497" s="74">
        <f>[3]Calculations!AQ465</f>
        <v>14.389504979013079</v>
      </c>
      <c r="AK497" s="74">
        <f>[3]Calculations!AF465</f>
        <v>41.1442664458</v>
      </c>
      <c r="AL497" s="74">
        <f>[3]Calculations!AR465</f>
        <v>86.392341917358365</v>
      </c>
      <c r="AM497" s="74">
        <f>[3]Calculations!AG465</f>
        <v>1.59524016604</v>
      </c>
      <c r="AN497" s="74">
        <f>[3]Calculations!AS465</f>
        <v>3.3495926837431682</v>
      </c>
      <c r="AO497" s="74">
        <f>[3]Calculations!AH465</f>
        <v>20.626221213600001</v>
      </c>
      <c r="AP497" s="74">
        <f>[3]Calculations!AT465</f>
        <v>43.309741781295088</v>
      </c>
      <c r="AQ497" s="74">
        <f>[3]Calculations!AI465</f>
        <v>24.972828056000001</v>
      </c>
      <c r="AR497" s="74">
        <f>[3]Calculations!AU465</f>
        <v>52.436494472429338</v>
      </c>
      <c r="AS497" s="74">
        <f>[3]Calculations!AJ465</f>
        <v>0</v>
      </c>
      <c r="AT497" s="74">
        <f>[3]Calculations!AV465</f>
        <v>0</v>
      </c>
      <c r="AU497" s="74">
        <f>[3]Calculations!AK465</f>
        <v>0</v>
      </c>
      <c r="AV497" s="74">
        <f>[3]Calculations!AW465</f>
        <v>0</v>
      </c>
      <c r="AW497" s="90"/>
      <c r="AX497" s="90"/>
      <c r="AY497" s="91" t="str">
        <f>[3]Calculations!D465</f>
        <v>Land Supply 2018</v>
      </c>
    </row>
    <row r="498" spans="2:51" ht="25" x14ac:dyDescent="0.25">
      <c r="B498" s="32" t="str">
        <f>[3]Calculations!A466</f>
        <v>OLD0064</v>
      </c>
      <c r="C498" s="30" t="str">
        <f>[3]Calculations!B466</f>
        <v>Land at former Junction Mill Foxdenton Lane Chadderton</v>
      </c>
      <c r="D498" s="30" t="str">
        <f>[3]Calculations!C466</f>
        <v>Offices</v>
      </c>
      <c r="E498" s="38">
        <f>[3]Calculations!E466</f>
        <v>6.3483099999999997</v>
      </c>
      <c r="F498" s="38">
        <f>[3]Calculations!I466</f>
        <v>6.111270501471699</v>
      </c>
      <c r="G498" s="38">
        <f>[3]Calculations!M466</f>
        <v>96.266100764954757</v>
      </c>
      <c r="H498" s="38">
        <f>[3]Calculations!H466</f>
        <v>0</v>
      </c>
      <c r="I498" s="38">
        <f>[3]Calculations!L466</f>
        <v>0</v>
      </c>
      <c r="J498" s="38">
        <f>[3]Calculations!G466</f>
        <v>5.40603216043E-2</v>
      </c>
      <c r="K498" s="38">
        <f>[3]Calculations!K466</f>
        <v>0.85157028570280913</v>
      </c>
      <c r="L498" s="38">
        <f>[3]Calculations!F466</f>
        <v>0.18297917692400001</v>
      </c>
      <c r="M498" s="38">
        <f>[3]Calculations!J466</f>
        <v>2.8823289493424236</v>
      </c>
      <c r="N498" s="38">
        <f>[3]Calculations!V466</f>
        <v>0</v>
      </c>
      <c r="O498" s="38">
        <f>[3]Calculations!W466</f>
        <v>0</v>
      </c>
      <c r="P498" s="38">
        <f>[3]Calculations!O466</f>
        <v>0.30796589105600003</v>
      </c>
      <c r="Q498" s="38">
        <f>[3]Calculations!S466</f>
        <v>4.8511476449007693</v>
      </c>
      <c r="R498" s="38">
        <f>[3]Calculations!Q466</f>
        <v>0.12914952645400002</v>
      </c>
      <c r="S498" s="38">
        <f>[3]Calculations!T466</f>
        <v>2.0343922469759672</v>
      </c>
      <c r="T498" s="38">
        <f>[3]Calculations!R466</f>
        <v>0.10203184335400001</v>
      </c>
      <c r="U498" s="38">
        <f>[3]Calculations!U466</f>
        <v>1.6072284332995714</v>
      </c>
      <c r="V498" s="38" t="str">
        <f>[3]Calculations!X466</f>
        <v>Not Modelled</v>
      </c>
      <c r="W498" s="38" t="str">
        <f>[3]Calculations!Y466</f>
        <v>N/A</v>
      </c>
      <c r="X498" s="38" t="s">
        <v>1068</v>
      </c>
      <c r="Y498" s="73" t="s">
        <v>108</v>
      </c>
      <c r="Z498" s="74" t="s">
        <v>109</v>
      </c>
      <c r="AA498" s="74">
        <f>[3]Calculations!AA466</f>
        <v>0</v>
      </c>
      <c r="AB498" s="74">
        <f>[3]Calculations!AM466</f>
        <v>0</v>
      </c>
      <c r="AC498" s="74">
        <f>[3]Calculations!AB466</f>
        <v>0</v>
      </c>
      <c r="AD498" s="74">
        <f>[3]Calculations!AN466</f>
        <v>0</v>
      </c>
      <c r="AE498" s="74">
        <f>[3]Calculations!AC466</f>
        <v>0</v>
      </c>
      <c r="AF498" s="74">
        <f>[3]Calculations!AO466</f>
        <v>0</v>
      </c>
      <c r="AG498" s="74">
        <f>[3]Calculations!AD466</f>
        <v>0.14858537999599999</v>
      </c>
      <c r="AH498" s="74">
        <f>[3]Calculations!AP466</f>
        <v>2.3405501621061355</v>
      </c>
      <c r="AI498" s="74">
        <f>[3]Calculations!AE466</f>
        <v>1.6581287895500001E-2</v>
      </c>
      <c r="AJ498" s="74">
        <f>[3]Calculations!AQ466</f>
        <v>0.26119215815705282</v>
      </c>
      <c r="AK498" s="74">
        <f>[3]Calculations!AF466</f>
        <v>0.68128335238299997</v>
      </c>
      <c r="AL498" s="74">
        <f>[3]Calculations!AR466</f>
        <v>10.731727851711716</v>
      </c>
      <c r="AM498" s="74">
        <f>[3]Calculations!AG466</f>
        <v>0</v>
      </c>
      <c r="AN498" s="74">
        <f>[3]Calculations!AS466</f>
        <v>0</v>
      </c>
      <c r="AO498" s="74">
        <f>[3]Calculations!AH466</f>
        <v>0.20801383479800001</v>
      </c>
      <c r="AP498" s="74">
        <f>[3]Calculations!AT466</f>
        <v>3.2766804834357495</v>
      </c>
      <c r="AQ498" s="74">
        <f>[3]Calculations!AI466</f>
        <v>6.14029523539</v>
      </c>
      <c r="AR498" s="74">
        <f>[3]Calculations!AU466</f>
        <v>96.723304869957516</v>
      </c>
      <c r="AS498" s="74">
        <f>[3]Calculations!AJ466</f>
        <v>0</v>
      </c>
      <c r="AT498" s="74">
        <f>[3]Calculations!AV466</f>
        <v>0</v>
      </c>
      <c r="AU498" s="74">
        <f>[3]Calculations!AK466</f>
        <v>0.16721205180000001</v>
      </c>
      <c r="AV498" s="74">
        <f>[3]Calculations!AW466</f>
        <v>2.6339616653881115</v>
      </c>
      <c r="AW498" s="90"/>
      <c r="AX498" s="90"/>
      <c r="AY498" s="91" t="str">
        <f>[3]Calculations!D466</f>
        <v>Land Supply 2018</v>
      </c>
    </row>
    <row r="499" spans="2:51" ht="25" x14ac:dyDescent="0.25">
      <c r="B499" s="32" t="str">
        <f>[3]Calculations!A467</f>
        <v>OLD0064</v>
      </c>
      <c r="C499" s="30" t="str">
        <f>[3]Calculations!B467</f>
        <v>Land at former Junction Mill Foxdenton Lane Chadderton</v>
      </c>
      <c r="D499" s="30" t="str">
        <f>[3]Calculations!C467</f>
        <v>Industrial and Warehousing</v>
      </c>
      <c r="E499" s="38">
        <f>[3]Calculations!E467</f>
        <v>3.9352299999999998</v>
      </c>
      <c r="F499" s="38">
        <f>[3]Calculations!I467</f>
        <v>3.7350310261577997</v>
      </c>
      <c r="G499" s="38">
        <f>[3]Calculations!M467</f>
        <v>94.912648718316333</v>
      </c>
      <c r="H499" s="38">
        <f>[3]Calculations!H467</f>
        <v>0</v>
      </c>
      <c r="I499" s="38">
        <f>[3]Calculations!L467</f>
        <v>0</v>
      </c>
      <c r="J499" s="38">
        <f>[3]Calculations!G467</f>
        <v>4.9602797951199998E-2</v>
      </c>
      <c r="K499" s="38">
        <f>[3]Calculations!K467</f>
        <v>1.2604802756433551</v>
      </c>
      <c r="L499" s="38">
        <f>[3]Calculations!F467</f>
        <v>0.15059617589099999</v>
      </c>
      <c r="M499" s="38">
        <f>[3]Calculations!J467</f>
        <v>3.8268710060403075</v>
      </c>
      <c r="N499" s="38">
        <f>[3]Calculations!V467</f>
        <v>0</v>
      </c>
      <c r="O499" s="38">
        <f>[3]Calculations!W467</f>
        <v>0</v>
      </c>
      <c r="P499" s="38">
        <f>[3]Calculations!O467</f>
        <v>0.16278646931500002</v>
      </c>
      <c r="Q499" s="38">
        <f>[3]Calculations!S467</f>
        <v>4.1366443464549727</v>
      </c>
      <c r="R499" s="38">
        <f>[3]Calculations!Q467</f>
        <v>7.4319248953699998E-2</v>
      </c>
      <c r="S499" s="38">
        <f>[3]Calculations!T467</f>
        <v>1.888561760143626</v>
      </c>
      <c r="T499" s="38">
        <f>[3]Calculations!R467</f>
        <v>6.05761334153E-2</v>
      </c>
      <c r="U499" s="38">
        <f>[3]Calculations!U467</f>
        <v>1.5393289189018178</v>
      </c>
      <c r="V499" s="38" t="str">
        <f>[3]Calculations!X467</f>
        <v>Not Modelled</v>
      </c>
      <c r="W499" s="38" t="str">
        <f>[3]Calculations!Y467</f>
        <v>N/A</v>
      </c>
      <c r="X499" s="38" t="s">
        <v>1068</v>
      </c>
      <c r="Y499" s="73" t="s">
        <v>108</v>
      </c>
      <c r="Z499" s="74" t="s">
        <v>109</v>
      </c>
      <c r="AA499" s="74">
        <f>[3]Calculations!AA467</f>
        <v>0</v>
      </c>
      <c r="AB499" s="74">
        <f>[3]Calculations!AM467</f>
        <v>0</v>
      </c>
      <c r="AC499" s="74">
        <f>[3]Calculations!AB467</f>
        <v>0</v>
      </c>
      <c r="AD499" s="74">
        <f>[3]Calculations!AN467</f>
        <v>0</v>
      </c>
      <c r="AE499" s="74">
        <f>[3]Calculations!AC467</f>
        <v>0</v>
      </c>
      <c r="AF499" s="74">
        <f>[3]Calculations!AO467</f>
        <v>0</v>
      </c>
      <c r="AG499" s="74">
        <f>[3]Calculations!AD467</f>
        <v>0.148938876394</v>
      </c>
      <c r="AH499" s="74">
        <f>[3]Calculations!AP467</f>
        <v>3.7847565807843506</v>
      </c>
      <c r="AI499" s="74">
        <f>[3]Calculations!AE467</f>
        <v>0</v>
      </c>
      <c r="AJ499" s="74">
        <f>[3]Calculations!AQ467</f>
        <v>0</v>
      </c>
      <c r="AK499" s="74">
        <f>[3]Calculations!AF467</f>
        <v>0.66173299995099999</v>
      </c>
      <c r="AL499" s="74">
        <f>[3]Calculations!AR467</f>
        <v>16.81561179272876</v>
      </c>
      <c r="AM499" s="74">
        <f>[3]Calculations!AG467</f>
        <v>0</v>
      </c>
      <c r="AN499" s="74">
        <f>[3]Calculations!AS467</f>
        <v>0</v>
      </c>
      <c r="AO499" s="74">
        <f>[3]Calculations!AH467</f>
        <v>0.212072154953</v>
      </c>
      <c r="AP499" s="74">
        <f>[3]Calculations!AT467</f>
        <v>5.3890663303796726</v>
      </c>
      <c r="AQ499" s="74">
        <f>[3]Calculations!AI467</f>
        <v>3.7231586644500001</v>
      </c>
      <c r="AR499" s="74">
        <f>[3]Calculations!AU467</f>
        <v>94.610954491859445</v>
      </c>
      <c r="AS499" s="74">
        <f>[3]Calculations!AJ467</f>
        <v>0</v>
      </c>
      <c r="AT499" s="74">
        <f>[3]Calculations!AV467</f>
        <v>0</v>
      </c>
      <c r="AU499" s="74">
        <f>[3]Calculations!AK467</f>
        <v>0.16908006</v>
      </c>
      <c r="AV499" s="74">
        <f>[3]Calculations!AW467</f>
        <v>4.2965737707834109</v>
      </c>
      <c r="AW499" s="90"/>
      <c r="AX499" s="90"/>
      <c r="AY499" s="91" t="str">
        <f>[3]Calculations!D467</f>
        <v>Land Supply 2018</v>
      </c>
    </row>
    <row r="500" spans="2:51" ht="25" x14ac:dyDescent="0.25">
      <c r="B500" s="32" t="str">
        <f>[3]Calculations!A468</f>
        <v>OLD0066</v>
      </c>
      <c r="C500" s="30" t="str">
        <f>[3]Calculations!B468</f>
        <v>British Gas Higginshaw Lane (aquired)</v>
      </c>
      <c r="D500" s="30" t="str">
        <f>[3]Calculations!C468</f>
        <v>Industrial and Warehousing</v>
      </c>
      <c r="E500" s="38">
        <f>[3]Calculations!E468</f>
        <v>4.5828499999999996</v>
      </c>
      <c r="F500" s="38">
        <f>[3]Calculations!I468</f>
        <v>4.5828499999999996</v>
      </c>
      <c r="G500" s="38">
        <f>[3]Calculations!M468</f>
        <v>100</v>
      </c>
      <c r="H500" s="38">
        <f>[3]Calculations!H468</f>
        <v>0</v>
      </c>
      <c r="I500" s="38">
        <f>[3]Calculations!L468</f>
        <v>0</v>
      </c>
      <c r="J500" s="38">
        <f>[3]Calculations!G468</f>
        <v>0</v>
      </c>
      <c r="K500" s="38">
        <f>[3]Calculations!K468</f>
        <v>0</v>
      </c>
      <c r="L500" s="38">
        <f>[3]Calculations!F468</f>
        <v>0</v>
      </c>
      <c r="M500" s="38">
        <f>[3]Calculations!J468</f>
        <v>0</v>
      </c>
      <c r="N500" s="38">
        <f>[3]Calculations!V468</f>
        <v>0</v>
      </c>
      <c r="O500" s="38">
        <f>[3]Calculations!W468</f>
        <v>0</v>
      </c>
      <c r="P500" s="38">
        <f>[3]Calculations!O468</f>
        <v>0.59137809437790001</v>
      </c>
      <c r="Q500" s="38">
        <f>[3]Calculations!S468</f>
        <v>12.904155588288949</v>
      </c>
      <c r="R500" s="38">
        <f>[3]Calculations!Q468</f>
        <v>0.12512409687690002</v>
      </c>
      <c r="S500" s="38">
        <f>[3]Calculations!T468</f>
        <v>2.7302682146895498</v>
      </c>
      <c r="T500" s="38">
        <f>[3]Calculations!R468</f>
        <v>6.6390174282800002E-2</v>
      </c>
      <c r="U500" s="38">
        <f>[3]Calculations!U468</f>
        <v>1.4486656618217921</v>
      </c>
      <c r="V500" s="38" t="str">
        <f>[3]Calculations!X468</f>
        <v>Not Modelled</v>
      </c>
      <c r="W500" s="38" t="str">
        <f>[3]Calculations!Y468</f>
        <v>N/A</v>
      </c>
      <c r="X500" s="38" t="s">
        <v>1068</v>
      </c>
      <c r="Y500" s="73" t="s">
        <v>105</v>
      </c>
      <c r="Z500" s="74" t="s">
        <v>1066</v>
      </c>
      <c r="AA500" s="74">
        <f>[3]Calculations!AA468</f>
        <v>0</v>
      </c>
      <c r="AB500" s="74">
        <f>[3]Calculations!AM468</f>
        <v>0</v>
      </c>
      <c r="AC500" s="74">
        <f>[3]Calculations!AB468</f>
        <v>0</v>
      </c>
      <c r="AD500" s="74">
        <f>[3]Calculations!AN468</f>
        <v>0</v>
      </c>
      <c r="AE500" s="74">
        <f>[3]Calculations!AC468</f>
        <v>0</v>
      </c>
      <c r="AF500" s="74">
        <f>[3]Calculations!AO468</f>
        <v>0</v>
      </c>
      <c r="AG500" s="74">
        <f>[3]Calculations!AD468</f>
        <v>0</v>
      </c>
      <c r="AH500" s="74">
        <f>[3]Calculations!AP468</f>
        <v>0</v>
      </c>
      <c r="AI500" s="74">
        <f>[3]Calculations!AE468</f>
        <v>2.74477784459E-2</v>
      </c>
      <c r="AJ500" s="74">
        <f>[3]Calculations!AQ468</f>
        <v>0.59892377987278667</v>
      </c>
      <c r="AK500" s="74">
        <f>[3]Calculations!AF468</f>
        <v>6.04126874653E-2</v>
      </c>
      <c r="AL500" s="74">
        <f>[3]Calculations!AR468</f>
        <v>1.318234013011554</v>
      </c>
      <c r="AM500" s="74">
        <f>[3]Calculations!AG468</f>
        <v>1.17217342571E-2</v>
      </c>
      <c r="AN500" s="74">
        <f>[3]Calculations!AS468</f>
        <v>0.25577390176636811</v>
      </c>
      <c r="AO500" s="74">
        <f>[3]Calculations!AH468</f>
        <v>0</v>
      </c>
      <c r="AP500" s="74">
        <f>[3]Calculations!AT468</f>
        <v>0</v>
      </c>
      <c r="AQ500" s="74">
        <f>[3]Calculations!AI468</f>
        <v>3.0050112854000002</v>
      </c>
      <c r="AR500" s="74">
        <f>[3]Calculations!AU468</f>
        <v>65.570797329172905</v>
      </c>
      <c r="AS500" s="74">
        <f>[3]Calculations!AJ468</f>
        <v>0</v>
      </c>
      <c r="AT500" s="74">
        <f>[3]Calculations!AV468</f>
        <v>0</v>
      </c>
      <c r="AU500" s="74">
        <f>[3]Calculations!AK468</f>
        <v>0</v>
      </c>
      <c r="AV500" s="74">
        <f>[3]Calculations!AW468</f>
        <v>0</v>
      </c>
      <c r="AW500" s="90"/>
      <c r="AX500" s="90"/>
      <c r="AY500" s="91" t="str">
        <f>[3]Calculations!D468</f>
        <v>Land Supply 2018</v>
      </c>
    </row>
    <row r="501" spans="2:51" ht="25" x14ac:dyDescent="0.25">
      <c r="B501" s="32" t="str">
        <f>[3]Calculations!A469</f>
        <v>OLD0072</v>
      </c>
      <c r="C501" s="30" t="str">
        <f>[3]Calculations!B469</f>
        <v>Coal yard off Abbey Hills Road, Oldham, OL4 1RJ</v>
      </c>
      <c r="D501" s="30" t="str">
        <f>[3]Calculations!C469</f>
        <v>Industrial and Warehousing</v>
      </c>
      <c r="E501" s="38">
        <f>[3]Calculations!E469</f>
        <v>8.8290900000000005E-2</v>
      </c>
      <c r="F501" s="38">
        <f>[3]Calculations!I469</f>
        <v>8.8290900000000005E-2</v>
      </c>
      <c r="G501" s="38">
        <f>[3]Calculations!M469</f>
        <v>100</v>
      </c>
      <c r="H501" s="38">
        <f>[3]Calculations!H469</f>
        <v>0</v>
      </c>
      <c r="I501" s="38">
        <f>[3]Calculations!L469</f>
        <v>0</v>
      </c>
      <c r="J501" s="38">
        <f>[3]Calculations!G469</f>
        <v>0</v>
      </c>
      <c r="K501" s="38">
        <f>[3]Calculations!K469</f>
        <v>0</v>
      </c>
      <c r="L501" s="38">
        <f>[3]Calculations!F469</f>
        <v>0</v>
      </c>
      <c r="M501" s="38">
        <f>[3]Calculations!J469</f>
        <v>0</v>
      </c>
      <c r="N501" s="38">
        <f>[3]Calculations!V469</f>
        <v>0</v>
      </c>
      <c r="O501" s="38">
        <f>[3]Calculations!W469</f>
        <v>0</v>
      </c>
      <c r="P501" s="38">
        <f>[3]Calculations!O469</f>
        <v>0</v>
      </c>
      <c r="Q501" s="38">
        <f>[3]Calculations!S469</f>
        <v>0</v>
      </c>
      <c r="R501" s="38">
        <f>[3]Calculations!Q469</f>
        <v>0</v>
      </c>
      <c r="S501" s="38">
        <f>[3]Calculations!T469</f>
        <v>0</v>
      </c>
      <c r="T501" s="38">
        <f>[3]Calculations!R469</f>
        <v>0</v>
      </c>
      <c r="U501" s="38">
        <f>[3]Calculations!U469</f>
        <v>0</v>
      </c>
      <c r="V501" s="38" t="str">
        <f>[3]Calculations!X469</f>
        <v>Not Modelled</v>
      </c>
      <c r="W501" s="38" t="str">
        <f>[3]Calculations!Y469</f>
        <v>N/A</v>
      </c>
      <c r="X501" s="38" t="s">
        <v>1068</v>
      </c>
      <c r="Y501" s="73" t="s">
        <v>106</v>
      </c>
      <c r="Z501" s="74" t="s">
        <v>1090</v>
      </c>
      <c r="AA501" s="74">
        <f>[3]Calculations!AA469</f>
        <v>0</v>
      </c>
      <c r="AB501" s="74">
        <f>[3]Calculations!AM469</f>
        <v>0</v>
      </c>
      <c r="AC501" s="74">
        <f>[3]Calculations!AB469</f>
        <v>0</v>
      </c>
      <c r="AD501" s="74">
        <f>[3]Calculations!AN469</f>
        <v>0</v>
      </c>
      <c r="AE501" s="74">
        <f>[3]Calculations!AC469</f>
        <v>0</v>
      </c>
      <c r="AF501" s="74">
        <f>[3]Calculations!AO469</f>
        <v>0</v>
      </c>
      <c r="AG501" s="74">
        <f>[3]Calculations!AD469</f>
        <v>0</v>
      </c>
      <c r="AH501" s="74">
        <f>[3]Calculations!AP469</f>
        <v>0</v>
      </c>
      <c r="AI501" s="74">
        <f>[3]Calculations!AE469</f>
        <v>0</v>
      </c>
      <c r="AJ501" s="74">
        <f>[3]Calculations!AQ469</f>
        <v>0</v>
      </c>
      <c r="AK501" s="74">
        <f>[3]Calculations!AF469</f>
        <v>0</v>
      </c>
      <c r="AL501" s="74">
        <f>[3]Calculations!AR469</f>
        <v>0</v>
      </c>
      <c r="AM501" s="74">
        <f>[3]Calculations!AG469</f>
        <v>0</v>
      </c>
      <c r="AN501" s="74">
        <f>[3]Calculations!AS469</f>
        <v>0</v>
      </c>
      <c r="AO501" s="74">
        <f>[3]Calculations!AH469</f>
        <v>0</v>
      </c>
      <c r="AP501" s="74">
        <f>[3]Calculations!AT469</f>
        <v>0</v>
      </c>
      <c r="AQ501" s="74">
        <f>[3]Calculations!AI469</f>
        <v>8.8290925001399997E-2</v>
      </c>
      <c r="AR501" s="74">
        <f>[3]Calculations!AU469</f>
        <v>100.00002831707458</v>
      </c>
      <c r="AS501" s="74">
        <f>[3]Calculations!AJ469</f>
        <v>0</v>
      </c>
      <c r="AT501" s="74">
        <f>[3]Calculations!AV469</f>
        <v>0</v>
      </c>
      <c r="AU501" s="74">
        <f>[3]Calculations!AK469</f>
        <v>0</v>
      </c>
      <c r="AV501" s="74">
        <f>[3]Calculations!AW469</f>
        <v>0</v>
      </c>
      <c r="AW501" s="90"/>
      <c r="AX501" s="90"/>
      <c r="AY501" s="91" t="str">
        <f>[3]Calculations!D469</f>
        <v>Land Supply 2018</v>
      </c>
    </row>
    <row r="502" spans="2:51" ht="25" x14ac:dyDescent="0.25">
      <c r="B502" s="32" t="str">
        <f>[3]Calculations!A470</f>
        <v>OLD0074</v>
      </c>
      <c r="C502" s="30" t="str">
        <f>[3]Calculations!B470</f>
        <v>Huddersfield Road / Dunkerley Street, Oldham*</v>
      </c>
      <c r="D502" s="30" t="str">
        <f>[3]Calculations!C470</f>
        <v>Offices</v>
      </c>
      <c r="E502" s="38">
        <f>[3]Calculations!E470</f>
        <v>2.4990800000000002</v>
      </c>
      <c r="F502" s="38">
        <f>[3]Calculations!I470</f>
        <v>2.4990800000000002</v>
      </c>
      <c r="G502" s="38">
        <f>[3]Calculations!M470</f>
        <v>100</v>
      </c>
      <c r="H502" s="38">
        <f>[3]Calculations!H470</f>
        <v>0</v>
      </c>
      <c r="I502" s="38">
        <f>[3]Calculations!L470</f>
        <v>0</v>
      </c>
      <c r="J502" s="38">
        <f>[3]Calculations!G470</f>
        <v>0</v>
      </c>
      <c r="K502" s="38">
        <f>[3]Calculations!K470</f>
        <v>0</v>
      </c>
      <c r="L502" s="38">
        <f>[3]Calculations!F470</f>
        <v>0</v>
      </c>
      <c r="M502" s="38">
        <f>[3]Calculations!J470</f>
        <v>0</v>
      </c>
      <c r="N502" s="38">
        <f>[3]Calculations!V470</f>
        <v>0</v>
      </c>
      <c r="O502" s="38">
        <f>[3]Calculations!W470</f>
        <v>0</v>
      </c>
      <c r="P502" s="38">
        <f>[3]Calculations!O470</f>
        <v>0.24955542789560001</v>
      </c>
      <c r="Q502" s="38">
        <f>[3]Calculations!S470</f>
        <v>9.9858919240520514</v>
      </c>
      <c r="R502" s="38">
        <f>[3]Calculations!Q470</f>
        <v>5.7559230623600001E-2</v>
      </c>
      <c r="S502" s="38">
        <f>[3]Calculations!T470</f>
        <v>2.3032168087296125</v>
      </c>
      <c r="T502" s="38">
        <f>[3]Calculations!R470</f>
        <v>0</v>
      </c>
      <c r="U502" s="38">
        <f>[3]Calculations!U470</f>
        <v>0</v>
      </c>
      <c r="V502" s="38" t="str">
        <f>[3]Calculations!X470</f>
        <v>Not Modelled</v>
      </c>
      <c r="W502" s="38" t="str">
        <f>[3]Calculations!Y470</f>
        <v>N/A</v>
      </c>
      <c r="X502" s="38" t="s">
        <v>1068</v>
      </c>
      <c r="Y502" s="73" t="s">
        <v>105</v>
      </c>
      <c r="Z502" s="74" t="s">
        <v>1066</v>
      </c>
      <c r="AA502" s="74">
        <f>[3]Calculations!AA470</f>
        <v>0</v>
      </c>
      <c r="AB502" s="74">
        <f>[3]Calculations!AM470</f>
        <v>0</v>
      </c>
      <c r="AC502" s="74">
        <f>[3]Calculations!AB470</f>
        <v>0</v>
      </c>
      <c r="AD502" s="74">
        <f>[3]Calculations!AN470</f>
        <v>0</v>
      </c>
      <c r="AE502" s="74">
        <f>[3]Calculations!AC470</f>
        <v>0</v>
      </c>
      <c r="AF502" s="74">
        <f>[3]Calculations!AO470</f>
        <v>0</v>
      </c>
      <c r="AG502" s="74">
        <f>[3]Calculations!AD470</f>
        <v>0</v>
      </c>
      <c r="AH502" s="74">
        <f>[3]Calculations!AP470</f>
        <v>0</v>
      </c>
      <c r="AI502" s="74">
        <f>[3]Calculations!AE470</f>
        <v>0</v>
      </c>
      <c r="AJ502" s="74">
        <f>[3]Calculations!AQ470</f>
        <v>0</v>
      </c>
      <c r="AK502" s="74">
        <f>[3]Calculations!AF470</f>
        <v>0</v>
      </c>
      <c r="AL502" s="74">
        <f>[3]Calculations!AR470</f>
        <v>0</v>
      </c>
      <c r="AM502" s="74">
        <f>[3]Calculations!AG470</f>
        <v>0</v>
      </c>
      <c r="AN502" s="74">
        <f>[3]Calculations!AS470</f>
        <v>0</v>
      </c>
      <c r="AO502" s="74">
        <f>[3]Calculations!AH470</f>
        <v>0</v>
      </c>
      <c r="AP502" s="74">
        <f>[3]Calculations!AT470</f>
        <v>0</v>
      </c>
      <c r="AQ502" s="74">
        <f>[3]Calculations!AI470</f>
        <v>2.4990817499800002</v>
      </c>
      <c r="AR502" s="74">
        <f>[3]Calculations!AU470</f>
        <v>100.00007002496918</v>
      </c>
      <c r="AS502" s="74">
        <f>[3]Calculations!AJ470</f>
        <v>0</v>
      </c>
      <c r="AT502" s="74">
        <f>[3]Calculations!AV470</f>
        <v>0</v>
      </c>
      <c r="AU502" s="74">
        <f>[3]Calculations!AK470</f>
        <v>0</v>
      </c>
      <c r="AV502" s="74">
        <f>[3]Calculations!AW470</f>
        <v>0</v>
      </c>
      <c r="AW502" s="90"/>
      <c r="AX502" s="90"/>
      <c r="AY502" s="91" t="str">
        <f>[3]Calculations!D470</f>
        <v>Land Supply 2018</v>
      </c>
    </row>
    <row r="503" spans="2:51" x14ac:dyDescent="0.25">
      <c r="B503" s="32" t="str">
        <f>[3]Calculations!A471</f>
        <v>OLD0075</v>
      </c>
      <c r="C503" s="30" t="str">
        <f>[3]Calculations!B471</f>
        <v>Sefton Street</v>
      </c>
      <c r="D503" s="30" t="str">
        <f>[3]Calculations!C471</f>
        <v>Offices</v>
      </c>
      <c r="E503" s="38">
        <f>[3]Calculations!E471</f>
        <v>2.4622799999999998</v>
      </c>
      <c r="F503" s="38">
        <f>[3]Calculations!I471</f>
        <v>2.4622799999999998</v>
      </c>
      <c r="G503" s="38">
        <f>[3]Calculations!M471</f>
        <v>100</v>
      </c>
      <c r="H503" s="38">
        <f>[3]Calculations!H471</f>
        <v>0</v>
      </c>
      <c r="I503" s="38">
        <f>[3]Calculations!L471</f>
        <v>0</v>
      </c>
      <c r="J503" s="38">
        <f>[3]Calculations!G471</f>
        <v>0</v>
      </c>
      <c r="K503" s="38">
        <f>[3]Calculations!K471</f>
        <v>0</v>
      </c>
      <c r="L503" s="38">
        <f>[3]Calculations!F471</f>
        <v>0</v>
      </c>
      <c r="M503" s="38">
        <f>[3]Calculations!J471</f>
        <v>0</v>
      </c>
      <c r="N503" s="38">
        <f>[3]Calculations!V471</f>
        <v>0</v>
      </c>
      <c r="O503" s="38">
        <f>[3]Calculations!W471</f>
        <v>0</v>
      </c>
      <c r="P503" s="38">
        <f>[3]Calculations!O471</f>
        <v>0.54699354852792204</v>
      </c>
      <c r="Q503" s="38">
        <f>[3]Calculations!S471</f>
        <v>22.214920664096777</v>
      </c>
      <c r="R503" s="38">
        <f>[3]Calculations!Q471</f>
        <v>4.2605001919922003E-2</v>
      </c>
      <c r="S503" s="38">
        <f>[3]Calculations!T471</f>
        <v>1.7303069480287381</v>
      </c>
      <c r="T503" s="38">
        <f>[3]Calculations!R471</f>
        <v>3.8320075242200002E-4</v>
      </c>
      <c r="U503" s="38">
        <f>[3]Calculations!U471</f>
        <v>1.5562842260912653E-2</v>
      </c>
      <c r="V503" s="38" t="str">
        <f>[3]Calculations!X471</f>
        <v>Not Modelled</v>
      </c>
      <c r="W503" s="38" t="str">
        <f>[3]Calculations!Y471</f>
        <v>N/A</v>
      </c>
      <c r="X503" s="38" t="s">
        <v>1068</v>
      </c>
      <c r="Y503" s="73" t="s">
        <v>105</v>
      </c>
      <c r="Z503" s="74" t="s">
        <v>1066</v>
      </c>
      <c r="AA503" s="74">
        <f>[3]Calculations!AA471</f>
        <v>0</v>
      </c>
      <c r="AB503" s="74">
        <f>[3]Calculations!AM471</f>
        <v>0</v>
      </c>
      <c r="AC503" s="74">
        <f>[3]Calculations!AB471</f>
        <v>0</v>
      </c>
      <c r="AD503" s="74">
        <f>[3]Calculations!AN471</f>
        <v>0</v>
      </c>
      <c r="AE503" s="74">
        <f>[3]Calculations!AC471</f>
        <v>0</v>
      </c>
      <c r="AF503" s="74">
        <f>[3]Calculations!AO471</f>
        <v>0</v>
      </c>
      <c r="AG503" s="74">
        <f>[3]Calculations!AD471</f>
        <v>0</v>
      </c>
      <c r="AH503" s="74">
        <f>[3]Calculations!AP471</f>
        <v>0</v>
      </c>
      <c r="AI503" s="74">
        <f>[3]Calculations!AE471</f>
        <v>0</v>
      </c>
      <c r="AJ503" s="74">
        <f>[3]Calculations!AQ471</f>
        <v>0</v>
      </c>
      <c r="AK503" s="74">
        <f>[3]Calculations!AF471</f>
        <v>0</v>
      </c>
      <c r="AL503" s="74">
        <f>[3]Calculations!AR471</f>
        <v>0</v>
      </c>
      <c r="AM503" s="74">
        <f>[3]Calculations!AG471</f>
        <v>0</v>
      </c>
      <c r="AN503" s="74">
        <f>[3]Calculations!AS471</f>
        <v>0</v>
      </c>
      <c r="AO503" s="74">
        <f>[3]Calculations!AH471</f>
        <v>0</v>
      </c>
      <c r="AP503" s="74">
        <f>[3]Calculations!AT471</f>
        <v>0</v>
      </c>
      <c r="AQ503" s="74">
        <f>[3]Calculations!AI471</f>
        <v>2.4622786649999999</v>
      </c>
      <c r="AR503" s="74">
        <f>[3]Calculations!AU471</f>
        <v>99.999945781958189</v>
      </c>
      <c r="AS503" s="74">
        <f>[3]Calculations!AJ471</f>
        <v>0</v>
      </c>
      <c r="AT503" s="74">
        <f>[3]Calculations!AV471</f>
        <v>0</v>
      </c>
      <c r="AU503" s="74">
        <f>[3]Calculations!AK471</f>
        <v>0</v>
      </c>
      <c r="AV503" s="74">
        <f>[3]Calculations!AW471</f>
        <v>0</v>
      </c>
      <c r="AW503" s="90"/>
      <c r="AX503" s="90"/>
      <c r="AY503" s="91" t="str">
        <f>[3]Calculations!D471</f>
        <v>Land Supply 2018</v>
      </c>
    </row>
    <row r="504" spans="2:51" ht="25" x14ac:dyDescent="0.25">
      <c r="B504" s="32" t="str">
        <f>[3]Calculations!A472</f>
        <v>OLD0075</v>
      </c>
      <c r="C504" s="30" t="str">
        <f>[3]Calculations!B472</f>
        <v>Sefton Street</v>
      </c>
      <c r="D504" s="30" t="str">
        <f>[3]Calculations!C472</f>
        <v>Industrial and Warehousing</v>
      </c>
      <c r="E504" s="38">
        <f>[3]Calculations!E472</f>
        <v>2.4622799999999998</v>
      </c>
      <c r="F504" s="38">
        <f>[3]Calculations!I472</f>
        <v>2.4622799999999998</v>
      </c>
      <c r="G504" s="38">
        <f>[3]Calculations!M472</f>
        <v>100</v>
      </c>
      <c r="H504" s="38">
        <f>[3]Calculations!H472</f>
        <v>0</v>
      </c>
      <c r="I504" s="38">
        <f>[3]Calculations!L472</f>
        <v>0</v>
      </c>
      <c r="J504" s="38">
        <f>[3]Calculations!G472</f>
        <v>0</v>
      </c>
      <c r="K504" s="38">
        <f>[3]Calculations!K472</f>
        <v>0</v>
      </c>
      <c r="L504" s="38">
        <f>[3]Calculations!F472</f>
        <v>0</v>
      </c>
      <c r="M504" s="38">
        <f>[3]Calculations!J472</f>
        <v>0</v>
      </c>
      <c r="N504" s="38">
        <f>[3]Calculations!V472</f>
        <v>0</v>
      </c>
      <c r="O504" s="38">
        <f>[3]Calculations!W472</f>
        <v>0</v>
      </c>
      <c r="P504" s="38">
        <f>[3]Calculations!O472</f>
        <v>0.54699354852792204</v>
      </c>
      <c r="Q504" s="38">
        <f>[3]Calculations!S472</f>
        <v>22.214920664096777</v>
      </c>
      <c r="R504" s="38">
        <f>[3]Calculations!Q472</f>
        <v>4.2605001919922003E-2</v>
      </c>
      <c r="S504" s="38">
        <f>[3]Calculations!T472</f>
        <v>1.7303069480287381</v>
      </c>
      <c r="T504" s="38">
        <f>[3]Calculations!R472</f>
        <v>3.8320075242200002E-4</v>
      </c>
      <c r="U504" s="38">
        <f>[3]Calculations!U472</f>
        <v>1.5562842260912653E-2</v>
      </c>
      <c r="V504" s="38" t="str">
        <f>[3]Calculations!X472</f>
        <v>Not Modelled</v>
      </c>
      <c r="W504" s="38" t="str">
        <f>[3]Calculations!Y472</f>
        <v>N/A</v>
      </c>
      <c r="X504" s="38" t="s">
        <v>1068</v>
      </c>
      <c r="Y504" s="73" t="s">
        <v>105</v>
      </c>
      <c r="Z504" s="74" t="s">
        <v>1066</v>
      </c>
      <c r="AA504" s="74">
        <f>[3]Calculations!AA472</f>
        <v>0</v>
      </c>
      <c r="AB504" s="74">
        <f>[3]Calculations!AM472</f>
        <v>0</v>
      </c>
      <c r="AC504" s="74">
        <f>[3]Calculations!AB472</f>
        <v>0</v>
      </c>
      <c r="AD504" s="74">
        <f>[3]Calculations!AN472</f>
        <v>0</v>
      </c>
      <c r="AE504" s="74">
        <f>[3]Calculations!AC472</f>
        <v>0</v>
      </c>
      <c r="AF504" s="74">
        <f>[3]Calculations!AO472</f>
        <v>0</v>
      </c>
      <c r="AG504" s="74">
        <f>[3]Calculations!AD472</f>
        <v>0</v>
      </c>
      <c r="AH504" s="74">
        <f>[3]Calculations!AP472</f>
        <v>0</v>
      </c>
      <c r="AI504" s="74">
        <f>[3]Calculations!AE472</f>
        <v>0</v>
      </c>
      <c r="AJ504" s="74">
        <f>[3]Calculations!AQ472</f>
        <v>0</v>
      </c>
      <c r="AK504" s="74">
        <f>[3]Calculations!AF472</f>
        <v>0</v>
      </c>
      <c r="AL504" s="74">
        <f>[3]Calculations!AR472</f>
        <v>0</v>
      </c>
      <c r="AM504" s="74">
        <f>[3]Calculations!AG472</f>
        <v>0</v>
      </c>
      <c r="AN504" s="74">
        <f>[3]Calculations!AS472</f>
        <v>0</v>
      </c>
      <c r="AO504" s="74">
        <f>[3]Calculations!AH472</f>
        <v>0</v>
      </c>
      <c r="AP504" s="74">
        <f>[3]Calculations!AT472</f>
        <v>0</v>
      </c>
      <c r="AQ504" s="74">
        <f>[3]Calculations!AI472</f>
        <v>2.4622786649999999</v>
      </c>
      <c r="AR504" s="74">
        <f>[3]Calculations!AU472</f>
        <v>99.999945781958189</v>
      </c>
      <c r="AS504" s="74">
        <f>[3]Calculations!AJ472</f>
        <v>0</v>
      </c>
      <c r="AT504" s="74">
        <f>[3]Calculations!AV472</f>
        <v>0</v>
      </c>
      <c r="AU504" s="74">
        <f>[3]Calculations!AK472</f>
        <v>0</v>
      </c>
      <c r="AV504" s="74">
        <f>[3]Calculations!AW472</f>
        <v>0</v>
      </c>
      <c r="AW504" s="90"/>
      <c r="AX504" s="90"/>
      <c r="AY504" s="91" t="str">
        <f>[3]Calculations!D472</f>
        <v>Land Supply 2018</v>
      </c>
    </row>
    <row r="505" spans="2:51" ht="25" x14ac:dyDescent="0.25">
      <c r="B505" s="32" t="str">
        <f>[3]Calculations!A473</f>
        <v>OLD0076</v>
      </c>
      <c r="C505" s="30" t="str">
        <f>[3]Calculations!B473</f>
        <v>J N Wray Ltd, Waterloo Street, Oldham, OL1 1EW</v>
      </c>
      <c r="D505" s="30" t="str">
        <f>[3]Calculations!C473</f>
        <v>Offices</v>
      </c>
      <c r="E505" s="38">
        <f>[3]Calculations!E473</f>
        <v>5.5139899999999999E-2</v>
      </c>
      <c r="F505" s="38">
        <f>[3]Calculations!I473</f>
        <v>5.5139899999999999E-2</v>
      </c>
      <c r="G505" s="38">
        <f>[3]Calculations!M473</f>
        <v>100</v>
      </c>
      <c r="H505" s="38">
        <f>[3]Calculations!H473</f>
        <v>0</v>
      </c>
      <c r="I505" s="38">
        <f>[3]Calculations!L473</f>
        <v>0</v>
      </c>
      <c r="J505" s="38">
        <f>[3]Calculations!G473</f>
        <v>0</v>
      </c>
      <c r="K505" s="38">
        <f>[3]Calculations!K473</f>
        <v>0</v>
      </c>
      <c r="L505" s="38">
        <f>[3]Calculations!F473</f>
        <v>0</v>
      </c>
      <c r="M505" s="38">
        <f>[3]Calculations!J473</f>
        <v>0</v>
      </c>
      <c r="N505" s="38">
        <f>[3]Calculations!V473</f>
        <v>0</v>
      </c>
      <c r="O505" s="38">
        <f>[3]Calculations!W473</f>
        <v>0</v>
      </c>
      <c r="P505" s="38">
        <f>[3]Calculations!O473</f>
        <v>1.1758899960300001E-2</v>
      </c>
      <c r="Q505" s="38">
        <f>[3]Calculations!S473</f>
        <v>21.325573605138931</v>
      </c>
      <c r="R505" s="38">
        <f>[3]Calculations!Q473</f>
        <v>0</v>
      </c>
      <c r="S505" s="38">
        <f>[3]Calculations!T473</f>
        <v>0</v>
      </c>
      <c r="T505" s="38">
        <f>[3]Calculations!R473</f>
        <v>0</v>
      </c>
      <c r="U505" s="38">
        <f>[3]Calculations!U473</f>
        <v>0</v>
      </c>
      <c r="V505" s="38" t="str">
        <f>[3]Calculations!X473</f>
        <v>Not Modelled</v>
      </c>
      <c r="W505" s="38" t="str">
        <f>[3]Calculations!Y473</f>
        <v>N/A</v>
      </c>
      <c r="X505" s="38" t="s">
        <v>1068</v>
      </c>
      <c r="Y505" s="73" t="s">
        <v>105</v>
      </c>
      <c r="Z505" s="74" t="s">
        <v>1066</v>
      </c>
      <c r="AA505" s="74">
        <f>[3]Calculations!AA473</f>
        <v>0</v>
      </c>
      <c r="AB505" s="74">
        <f>[3]Calculations!AM473</f>
        <v>0</v>
      </c>
      <c r="AC505" s="74">
        <f>[3]Calculations!AB473</f>
        <v>0</v>
      </c>
      <c r="AD505" s="74">
        <f>[3]Calculations!AN473</f>
        <v>0</v>
      </c>
      <c r="AE505" s="74">
        <f>[3]Calculations!AC473</f>
        <v>0</v>
      </c>
      <c r="AF505" s="74">
        <f>[3]Calculations!AO473</f>
        <v>0</v>
      </c>
      <c r="AG505" s="74">
        <f>[3]Calculations!AD473</f>
        <v>0</v>
      </c>
      <c r="AH505" s="74">
        <f>[3]Calculations!AP473</f>
        <v>0</v>
      </c>
      <c r="AI505" s="74">
        <f>[3]Calculations!AE473</f>
        <v>0</v>
      </c>
      <c r="AJ505" s="74">
        <f>[3]Calculations!AQ473</f>
        <v>0</v>
      </c>
      <c r="AK505" s="74">
        <f>[3]Calculations!AF473</f>
        <v>0</v>
      </c>
      <c r="AL505" s="74">
        <f>[3]Calculations!AR473</f>
        <v>0</v>
      </c>
      <c r="AM505" s="74">
        <f>[3]Calculations!AG473</f>
        <v>0</v>
      </c>
      <c r="AN505" s="74">
        <f>[3]Calculations!AS473</f>
        <v>0</v>
      </c>
      <c r="AO505" s="74">
        <f>[3]Calculations!AH473</f>
        <v>0</v>
      </c>
      <c r="AP505" s="74">
        <f>[3]Calculations!AT473</f>
        <v>0</v>
      </c>
      <c r="AQ505" s="74">
        <f>[3]Calculations!AI473</f>
        <v>5.5139854998899999E-2</v>
      </c>
      <c r="AR505" s="74">
        <f>[3]Calculations!AU473</f>
        <v>99.999918387410929</v>
      </c>
      <c r="AS505" s="74">
        <f>[3]Calculations!AJ473</f>
        <v>0</v>
      </c>
      <c r="AT505" s="74">
        <f>[3]Calculations!AV473</f>
        <v>0</v>
      </c>
      <c r="AU505" s="74">
        <f>[3]Calculations!AK473</f>
        <v>0</v>
      </c>
      <c r="AV505" s="74">
        <f>[3]Calculations!AW473</f>
        <v>0</v>
      </c>
      <c r="AW505" s="90"/>
      <c r="AX505" s="90"/>
      <c r="AY505" s="91" t="str">
        <f>[3]Calculations!D473</f>
        <v>Land Supply 2018</v>
      </c>
    </row>
    <row r="506" spans="2:51" ht="25" x14ac:dyDescent="0.25">
      <c r="B506" s="32" t="str">
        <f>[3]Calculations!A474</f>
        <v>OLD0077</v>
      </c>
      <c r="C506" s="30" t="str">
        <f>[3]Calculations!B474</f>
        <v>Royton Moss</v>
      </c>
      <c r="D506" s="30" t="str">
        <f>[3]Calculations!C474</f>
        <v>Offices</v>
      </c>
      <c r="E506" s="38">
        <f>[3]Calculations!E474</f>
        <v>6.8251600000000003</v>
      </c>
      <c r="F506" s="38">
        <f>[3]Calculations!I474</f>
        <v>5.1715779080714901</v>
      </c>
      <c r="G506" s="38">
        <f>[3]Calculations!M474</f>
        <v>75.772258937101682</v>
      </c>
      <c r="H506" s="38">
        <f>[3]Calculations!H474</f>
        <v>1.4183921072600001</v>
      </c>
      <c r="I506" s="38">
        <f>[3]Calculations!L474</f>
        <v>20.781814745148832</v>
      </c>
      <c r="J506" s="38">
        <f>[3]Calculations!G474</f>
        <v>0.22739968149299999</v>
      </c>
      <c r="K506" s="38">
        <f>[3]Calculations!K474</f>
        <v>3.3317853573103045</v>
      </c>
      <c r="L506" s="38">
        <f>[3]Calculations!F474</f>
        <v>7.7903031755099999E-3</v>
      </c>
      <c r="M506" s="38">
        <f>[3]Calculations!J474</f>
        <v>0.11414096043916917</v>
      </c>
      <c r="N506" s="38">
        <f>[3]Calculations!V474</f>
        <v>0</v>
      </c>
      <c r="O506" s="38">
        <f>[3]Calculations!W474</f>
        <v>0</v>
      </c>
      <c r="P506" s="38">
        <f>[3]Calculations!O474</f>
        <v>1.9696951968610001</v>
      </c>
      <c r="Q506" s="38">
        <f>[3]Calculations!S474</f>
        <v>28.85932632877471</v>
      </c>
      <c r="R506" s="38">
        <f>[3]Calculations!Q474</f>
        <v>1.081338241486</v>
      </c>
      <c r="S506" s="38">
        <f>[3]Calculations!T474</f>
        <v>15.843412337381102</v>
      </c>
      <c r="T506" s="38">
        <f>[3]Calculations!R474</f>
        <v>0.53472262994899999</v>
      </c>
      <c r="U506" s="38">
        <f>[3]Calculations!U474</f>
        <v>7.8345801409637277</v>
      </c>
      <c r="V506" s="38">
        <f>[3]Calculations!X474</f>
        <v>2.52651383762</v>
      </c>
      <c r="W506" s="38">
        <f>[3]Calculations!Y474</f>
        <v>37.017649954286789</v>
      </c>
      <c r="X506" s="38" t="s">
        <v>1068</v>
      </c>
      <c r="Y506" s="73" t="s">
        <v>108</v>
      </c>
      <c r="Z506" s="74" t="s">
        <v>109</v>
      </c>
      <c r="AA506" s="74">
        <f>[3]Calculations!AA474</f>
        <v>1.3268576084599999</v>
      </c>
      <c r="AB506" s="74">
        <f>[3]Calculations!AM474</f>
        <v>19.440681368055838</v>
      </c>
      <c r="AC506" s="74">
        <f>[3]Calculations!AB474</f>
        <v>2.7199999999999998E-2</v>
      </c>
      <c r="AD506" s="74">
        <f>[3]Calculations!AN474</f>
        <v>0.39852545581349008</v>
      </c>
      <c r="AE506" s="74">
        <f>[3]Calculations!AC474</f>
        <v>0</v>
      </c>
      <c r="AF506" s="74">
        <f>[3]Calculations!AO474</f>
        <v>0</v>
      </c>
      <c r="AG506" s="74">
        <f>[3]Calculations!AD474</f>
        <v>0</v>
      </c>
      <c r="AH506" s="74">
        <f>[3]Calculations!AP474</f>
        <v>0</v>
      </c>
      <c r="AI506" s="74">
        <f>[3]Calculations!AE474</f>
        <v>0</v>
      </c>
      <c r="AJ506" s="74">
        <f>[3]Calculations!AQ474</f>
        <v>0</v>
      </c>
      <c r="AK506" s="74">
        <f>[3]Calculations!AF474</f>
        <v>0</v>
      </c>
      <c r="AL506" s="74">
        <f>[3]Calculations!AR474</f>
        <v>0</v>
      </c>
      <c r="AM506" s="74">
        <f>[3]Calculations!AG474</f>
        <v>0</v>
      </c>
      <c r="AN506" s="74">
        <f>[3]Calculations!AS474</f>
        <v>0</v>
      </c>
      <c r="AO506" s="74">
        <f>[3]Calculations!AH474</f>
        <v>0</v>
      </c>
      <c r="AP506" s="74">
        <f>[3]Calculations!AT474</f>
        <v>0</v>
      </c>
      <c r="AQ506" s="74">
        <f>[3]Calculations!AI474</f>
        <v>6.8251606249999996</v>
      </c>
      <c r="AR506" s="74">
        <f>[3]Calculations!AU474</f>
        <v>100.00000915729447</v>
      </c>
      <c r="AS506" s="74">
        <f>[3]Calculations!AJ474</f>
        <v>0</v>
      </c>
      <c r="AT506" s="74">
        <f>[3]Calculations!AV474</f>
        <v>0</v>
      </c>
      <c r="AU506" s="74">
        <f>[3]Calculations!AK474</f>
        <v>0</v>
      </c>
      <c r="AV506" s="74">
        <f>[3]Calculations!AW474</f>
        <v>0</v>
      </c>
      <c r="AW506" s="90"/>
      <c r="AX506" s="90"/>
      <c r="AY506" s="91" t="str">
        <f>[3]Calculations!D474</f>
        <v>Land Supply 2018</v>
      </c>
    </row>
    <row r="507" spans="2:51" ht="25" x14ac:dyDescent="0.25">
      <c r="B507" s="32" t="str">
        <f>[3]Calculations!A475</f>
        <v>OLD0077</v>
      </c>
      <c r="C507" s="30" t="str">
        <f>[3]Calculations!B475</f>
        <v>Royton Moss</v>
      </c>
      <c r="D507" s="30" t="str">
        <f>[3]Calculations!C475</f>
        <v>Industrial and Warehousing</v>
      </c>
      <c r="E507" s="38">
        <f>[3]Calculations!E475</f>
        <v>6.8251600000000003</v>
      </c>
      <c r="F507" s="38">
        <f>[3]Calculations!I475</f>
        <v>5.1715779080714901</v>
      </c>
      <c r="G507" s="38">
        <f>[3]Calculations!M475</f>
        <v>75.772258937101682</v>
      </c>
      <c r="H507" s="38">
        <f>[3]Calculations!H475</f>
        <v>1.4183921072600001</v>
      </c>
      <c r="I507" s="38">
        <f>[3]Calculations!L475</f>
        <v>20.781814745148832</v>
      </c>
      <c r="J507" s="38">
        <f>[3]Calculations!G475</f>
        <v>0.22739968149299999</v>
      </c>
      <c r="K507" s="38">
        <f>[3]Calculations!K475</f>
        <v>3.3317853573103045</v>
      </c>
      <c r="L507" s="38">
        <f>[3]Calculations!F475</f>
        <v>7.7903031755099999E-3</v>
      </c>
      <c r="M507" s="38">
        <f>[3]Calculations!J475</f>
        <v>0.11414096043916917</v>
      </c>
      <c r="N507" s="38">
        <f>[3]Calculations!V475</f>
        <v>0</v>
      </c>
      <c r="O507" s="38">
        <f>[3]Calculations!W475</f>
        <v>0</v>
      </c>
      <c r="P507" s="38">
        <f>[3]Calculations!O475</f>
        <v>1.9696951968610001</v>
      </c>
      <c r="Q507" s="38">
        <f>[3]Calculations!S475</f>
        <v>28.85932632877471</v>
      </c>
      <c r="R507" s="38">
        <f>[3]Calculations!Q475</f>
        <v>1.081338241486</v>
      </c>
      <c r="S507" s="38">
        <f>[3]Calculations!T475</f>
        <v>15.843412337381102</v>
      </c>
      <c r="T507" s="38">
        <f>[3]Calculations!R475</f>
        <v>0.53472262994899999</v>
      </c>
      <c r="U507" s="38">
        <f>[3]Calculations!U475</f>
        <v>7.8345801409637277</v>
      </c>
      <c r="V507" s="38">
        <f>[3]Calculations!X475</f>
        <v>2.52651383762</v>
      </c>
      <c r="W507" s="38">
        <f>[3]Calculations!Y475</f>
        <v>37.017649954286789</v>
      </c>
      <c r="X507" s="38" t="s">
        <v>1068</v>
      </c>
      <c r="Y507" s="73" t="s">
        <v>108</v>
      </c>
      <c r="Z507" s="74" t="s">
        <v>109</v>
      </c>
      <c r="AA507" s="74">
        <f>[3]Calculations!AA475</f>
        <v>1.3268576084599999</v>
      </c>
      <c r="AB507" s="74">
        <f>[3]Calculations!AM475</f>
        <v>19.440681368055838</v>
      </c>
      <c r="AC507" s="74">
        <f>[3]Calculations!AB475</f>
        <v>2.7199999999999998E-2</v>
      </c>
      <c r="AD507" s="74">
        <f>[3]Calculations!AN475</f>
        <v>0.39852545581349008</v>
      </c>
      <c r="AE507" s="74">
        <f>[3]Calculations!AC475</f>
        <v>0</v>
      </c>
      <c r="AF507" s="74">
        <f>[3]Calculations!AO475</f>
        <v>0</v>
      </c>
      <c r="AG507" s="74">
        <f>[3]Calculations!AD475</f>
        <v>0</v>
      </c>
      <c r="AH507" s="74">
        <f>[3]Calculations!AP475</f>
        <v>0</v>
      </c>
      <c r="AI507" s="74">
        <f>[3]Calculations!AE475</f>
        <v>0</v>
      </c>
      <c r="AJ507" s="74">
        <f>[3]Calculations!AQ475</f>
        <v>0</v>
      </c>
      <c r="AK507" s="74">
        <f>[3]Calculations!AF475</f>
        <v>0</v>
      </c>
      <c r="AL507" s="74">
        <f>[3]Calculations!AR475</f>
        <v>0</v>
      </c>
      <c r="AM507" s="74">
        <f>[3]Calculations!AG475</f>
        <v>0</v>
      </c>
      <c r="AN507" s="74">
        <f>[3]Calculations!AS475</f>
        <v>0</v>
      </c>
      <c r="AO507" s="74">
        <f>[3]Calculations!AH475</f>
        <v>0</v>
      </c>
      <c r="AP507" s="74">
        <f>[3]Calculations!AT475</f>
        <v>0</v>
      </c>
      <c r="AQ507" s="74">
        <f>[3]Calculations!AI475</f>
        <v>6.8251606249999996</v>
      </c>
      <c r="AR507" s="74">
        <f>[3]Calculations!AU475</f>
        <v>100.00000915729447</v>
      </c>
      <c r="AS507" s="74">
        <f>[3]Calculations!AJ475</f>
        <v>0</v>
      </c>
      <c r="AT507" s="74">
        <f>[3]Calculations!AV475</f>
        <v>0</v>
      </c>
      <c r="AU507" s="74">
        <f>[3]Calculations!AK475</f>
        <v>0</v>
      </c>
      <c r="AV507" s="74">
        <f>[3]Calculations!AW475</f>
        <v>0</v>
      </c>
      <c r="AW507" s="90"/>
      <c r="AX507" s="90"/>
      <c r="AY507" s="91" t="str">
        <f>[3]Calculations!D475</f>
        <v>Land Supply 2018</v>
      </c>
    </row>
    <row r="508" spans="2:51" x14ac:dyDescent="0.25">
      <c r="B508" s="32" t="str">
        <f>[3]Calculations!A476</f>
        <v>OLD0079</v>
      </c>
      <c r="C508" s="30" t="str">
        <f>[3]Calculations!B476</f>
        <v>New Coin St, Royton</v>
      </c>
      <c r="D508" s="30" t="str">
        <f>[3]Calculations!C476</f>
        <v>Offices</v>
      </c>
      <c r="E508" s="38">
        <f>[3]Calculations!E476</f>
        <v>0.40066299999999999</v>
      </c>
      <c r="F508" s="38">
        <f>[3]Calculations!I476</f>
        <v>0.40066299999999999</v>
      </c>
      <c r="G508" s="38">
        <f>[3]Calculations!M476</f>
        <v>100</v>
      </c>
      <c r="H508" s="38">
        <f>[3]Calculations!H476</f>
        <v>0</v>
      </c>
      <c r="I508" s="38">
        <f>[3]Calculations!L476</f>
        <v>0</v>
      </c>
      <c r="J508" s="38">
        <f>[3]Calculations!G476</f>
        <v>0</v>
      </c>
      <c r="K508" s="38">
        <f>[3]Calculations!K476</f>
        <v>0</v>
      </c>
      <c r="L508" s="38">
        <f>[3]Calculations!F476</f>
        <v>0</v>
      </c>
      <c r="M508" s="38">
        <f>[3]Calculations!J476</f>
        <v>0</v>
      </c>
      <c r="N508" s="38">
        <f>[3]Calculations!V476</f>
        <v>0</v>
      </c>
      <c r="O508" s="38">
        <f>[3]Calculations!W476</f>
        <v>0</v>
      </c>
      <c r="P508" s="38">
        <f>[3]Calculations!O476</f>
        <v>6.6543049599399997E-3</v>
      </c>
      <c r="Q508" s="38">
        <f>[3]Calculations!S476</f>
        <v>1.6608234251578007</v>
      </c>
      <c r="R508" s="38">
        <f>[3]Calculations!Q476</f>
        <v>1.6869444138399999E-3</v>
      </c>
      <c r="S508" s="38">
        <f>[3]Calculations!T476</f>
        <v>0.42103823258948286</v>
      </c>
      <c r="T508" s="38">
        <f>[3]Calculations!R476</f>
        <v>4.5774975413999998E-4</v>
      </c>
      <c r="U508" s="38">
        <f>[3]Calculations!U476</f>
        <v>0.11424807235507148</v>
      </c>
      <c r="V508" s="38" t="str">
        <f>[3]Calculations!X476</f>
        <v>Not Modelled</v>
      </c>
      <c r="W508" s="38" t="str">
        <f>[3]Calculations!Y476</f>
        <v>N/A</v>
      </c>
      <c r="X508" s="38" t="s">
        <v>1068</v>
      </c>
      <c r="Y508" s="73" t="s">
        <v>105</v>
      </c>
      <c r="Z508" s="74" t="s">
        <v>1066</v>
      </c>
      <c r="AA508" s="74">
        <f>[3]Calculations!AA476</f>
        <v>0</v>
      </c>
      <c r="AB508" s="74">
        <f>[3]Calculations!AM476</f>
        <v>0</v>
      </c>
      <c r="AC508" s="74">
        <f>[3]Calculations!AB476</f>
        <v>0</v>
      </c>
      <c r="AD508" s="74">
        <f>[3]Calculations!AN476</f>
        <v>0</v>
      </c>
      <c r="AE508" s="74">
        <f>[3]Calculations!AC476</f>
        <v>0</v>
      </c>
      <c r="AF508" s="74">
        <f>[3]Calculations!AO476</f>
        <v>0</v>
      </c>
      <c r="AG508" s="74">
        <f>[3]Calculations!AD476</f>
        <v>0</v>
      </c>
      <c r="AH508" s="74">
        <f>[3]Calculations!AP476</f>
        <v>0</v>
      </c>
      <c r="AI508" s="74">
        <f>[3]Calculations!AE476</f>
        <v>0</v>
      </c>
      <c r="AJ508" s="74">
        <f>[3]Calculations!AQ476</f>
        <v>0</v>
      </c>
      <c r="AK508" s="74">
        <f>[3]Calculations!AF476</f>
        <v>0</v>
      </c>
      <c r="AL508" s="74">
        <f>[3]Calculations!AR476</f>
        <v>0</v>
      </c>
      <c r="AM508" s="74">
        <f>[3]Calculations!AG476</f>
        <v>1.25855032214E-3</v>
      </c>
      <c r="AN508" s="74">
        <f>[3]Calculations!AS476</f>
        <v>0.31411693172067295</v>
      </c>
      <c r="AO508" s="74">
        <f>[3]Calculations!AH476</f>
        <v>0</v>
      </c>
      <c r="AP508" s="74">
        <f>[3]Calculations!AT476</f>
        <v>0</v>
      </c>
      <c r="AQ508" s="74">
        <f>[3]Calculations!AI476</f>
        <v>0.40066322999999998</v>
      </c>
      <c r="AR508" s="74">
        <f>[3]Calculations!AU476</f>
        <v>100.00005740485145</v>
      </c>
      <c r="AS508" s="74">
        <f>[3]Calculations!AJ476</f>
        <v>0</v>
      </c>
      <c r="AT508" s="74">
        <f>[3]Calculations!AV476</f>
        <v>0</v>
      </c>
      <c r="AU508" s="74">
        <f>[3]Calculations!AK476</f>
        <v>0</v>
      </c>
      <c r="AV508" s="74">
        <f>[3]Calculations!AW476</f>
        <v>0</v>
      </c>
      <c r="AW508" s="90"/>
      <c r="AX508" s="90"/>
      <c r="AY508" s="91" t="str">
        <f>[3]Calculations!D476</f>
        <v>Land Supply 2018</v>
      </c>
    </row>
    <row r="509" spans="2:51" ht="25" x14ac:dyDescent="0.25">
      <c r="B509" s="32" t="str">
        <f>[3]Calculations!A477</f>
        <v>OLD0079</v>
      </c>
      <c r="C509" s="30" t="str">
        <f>[3]Calculations!B477</f>
        <v>Land at New Coin Street</v>
      </c>
      <c r="D509" s="30" t="str">
        <f>[3]Calculations!C477</f>
        <v>Industrial and Warehousing</v>
      </c>
      <c r="E509" s="38">
        <f>[3]Calculations!E477</f>
        <v>0.40066299999999999</v>
      </c>
      <c r="F509" s="38">
        <f>[3]Calculations!I477</f>
        <v>0.40066299999999999</v>
      </c>
      <c r="G509" s="38">
        <f>[3]Calculations!M477</f>
        <v>100</v>
      </c>
      <c r="H509" s="38">
        <f>[3]Calculations!H477</f>
        <v>0</v>
      </c>
      <c r="I509" s="38">
        <f>[3]Calculations!L477</f>
        <v>0</v>
      </c>
      <c r="J509" s="38">
        <f>[3]Calculations!G477</f>
        <v>0</v>
      </c>
      <c r="K509" s="38">
        <f>[3]Calculations!K477</f>
        <v>0</v>
      </c>
      <c r="L509" s="38">
        <f>[3]Calculations!F477</f>
        <v>0</v>
      </c>
      <c r="M509" s="38">
        <f>[3]Calculations!J477</f>
        <v>0</v>
      </c>
      <c r="N509" s="38">
        <f>[3]Calculations!V477</f>
        <v>0</v>
      </c>
      <c r="O509" s="38">
        <f>[3]Calculations!W477</f>
        <v>0</v>
      </c>
      <c r="P509" s="38">
        <f>[3]Calculations!O477</f>
        <v>6.6543049599399997E-3</v>
      </c>
      <c r="Q509" s="38">
        <f>[3]Calculations!S477</f>
        <v>1.6608234251578007</v>
      </c>
      <c r="R509" s="38">
        <f>[3]Calculations!Q477</f>
        <v>1.6869444138399999E-3</v>
      </c>
      <c r="S509" s="38">
        <f>[3]Calculations!T477</f>
        <v>0.42103823258948286</v>
      </c>
      <c r="T509" s="38">
        <f>[3]Calculations!R477</f>
        <v>4.5774975413999998E-4</v>
      </c>
      <c r="U509" s="38">
        <f>[3]Calculations!U477</f>
        <v>0.11424807235507148</v>
      </c>
      <c r="V509" s="38" t="str">
        <f>[3]Calculations!X477</f>
        <v>Not Modelled</v>
      </c>
      <c r="W509" s="38" t="str">
        <f>[3]Calculations!Y477</f>
        <v>N/A</v>
      </c>
      <c r="X509" s="38" t="s">
        <v>1068</v>
      </c>
      <c r="Y509" s="73" t="s">
        <v>105</v>
      </c>
      <c r="Z509" s="74" t="s">
        <v>1066</v>
      </c>
      <c r="AA509" s="74">
        <f>[3]Calculations!AA477</f>
        <v>0</v>
      </c>
      <c r="AB509" s="74">
        <f>[3]Calculations!AM477</f>
        <v>0</v>
      </c>
      <c r="AC509" s="74">
        <f>[3]Calculations!AB477</f>
        <v>0</v>
      </c>
      <c r="AD509" s="74">
        <f>[3]Calculations!AN477</f>
        <v>0</v>
      </c>
      <c r="AE509" s="74">
        <f>[3]Calculations!AC477</f>
        <v>0</v>
      </c>
      <c r="AF509" s="74">
        <f>[3]Calculations!AO477</f>
        <v>0</v>
      </c>
      <c r="AG509" s="74">
        <f>[3]Calculations!AD477</f>
        <v>0</v>
      </c>
      <c r="AH509" s="74">
        <f>[3]Calculations!AP477</f>
        <v>0</v>
      </c>
      <c r="AI509" s="74">
        <f>[3]Calculations!AE477</f>
        <v>0</v>
      </c>
      <c r="AJ509" s="74">
        <f>[3]Calculations!AQ477</f>
        <v>0</v>
      </c>
      <c r="AK509" s="74">
        <f>[3]Calculations!AF477</f>
        <v>0</v>
      </c>
      <c r="AL509" s="74">
        <f>[3]Calculations!AR477</f>
        <v>0</v>
      </c>
      <c r="AM509" s="74">
        <f>[3]Calculations!AG477</f>
        <v>1.25855032214E-3</v>
      </c>
      <c r="AN509" s="74">
        <f>[3]Calculations!AS477</f>
        <v>0.31411693172067295</v>
      </c>
      <c r="AO509" s="74">
        <f>[3]Calculations!AH477</f>
        <v>0</v>
      </c>
      <c r="AP509" s="74">
        <f>[3]Calculations!AT477</f>
        <v>0</v>
      </c>
      <c r="AQ509" s="74">
        <f>[3]Calculations!AI477</f>
        <v>0.40066322999999998</v>
      </c>
      <c r="AR509" s="74">
        <f>[3]Calculations!AU477</f>
        <v>100.00005740485145</v>
      </c>
      <c r="AS509" s="74">
        <f>[3]Calculations!AJ477</f>
        <v>0</v>
      </c>
      <c r="AT509" s="74">
        <f>[3]Calculations!AV477</f>
        <v>0</v>
      </c>
      <c r="AU509" s="74">
        <f>[3]Calculations!AK477</f>
        <v>0</v>
      </c>
      <c r="AV509" s="74">
        <f>[3]Calculations!AW477</f>
        <v>0</v>
      </c>
      <c r="AW509" s="90"/>
      <c r="AX509" s="90"/>
      <c r="AY509" s="91" t="str">
        <f>[3]Calculations!D477</f>
        <v>Land Supply 2018</v>
      </c>
    </row>
    <row r="510" spans="2:51" ht="25" x14ac:dyDescent="0.25">
      <c r="B510" s="32" t="str">
        <f>[3]Calculations!A478</f>
        <v>OLD0080</v>
      </c>
      <c r="C510" s="30" t="str">
        <f>[3]Calculations!B478</f>
        <v>Gateway Crescent, Oldham Broadway Business Park</v>
      </c>
      <c r="D510" s="30" t="str">
        <f>[3]Calculations!C478</f>
        <v>Offices</v>
      </c>
      <c r="E510" s="38">
        <f>[3]Calculations!E478</f>
        <v>1.6332800000000001</v>
      </c>
      <c r="F510" s="38">
        <f>[3]Calculations!I478</f>
        <v>1.632985666422857</v>
      </c>
      <c r="G510" s="38">
        <f>[3]Calculations!M478</f>
        <v>99.981978988468413</v>
      </c>
      <c r="H510" s="38">
        <f>[3]Calculations!H478</f>
        <v>0</v>
      </c>
      <c r="I510" s="38">
        <f>[3]Calculations!L478</f>
        <v>0</v>
      </c>
      <c r="J510" s="38">
        <f>[3]Calculations!G478</f>
        <v>0</v>
      </c>
      <c r="K510" s="38">
        <f>[3]Calculations!K478</f>
        <v>0</v>
      </c>
      <c r="L510" s="38">
        <f>[3]Calculations!F478</f>
        <v>2.9433357714299998E-4</v>
      </c>
      <c r="M510" s="38">
        <f>[3]Calculations!J478</f>
        <v>1.802101153158062E-2</v>
      </c>
      <c r="N510" s="38">
        <f>[3]Calculations!V478</f>
        <v>0</v>
      </c>
      <c r="O510" s="38">
        <f>[3]Calculations!W478</f>
        <v>0</v>
      </c>
      <c r="P510" s="38">
        <f>[3]Calculations!O478</f>
        <v>8.2496484831189987E-2</v>
      </c>
      <c r="Q510" s="38">
        <f>[3]Calculations!S478</f>
        <v>5.0509701233830073</v>
      </c>
      <c r="R510" s="38">
        <f>[3]Calculations!Q478</f>
        <v>1.09731365409E-3</v>
      </c>
      <c r="S510" s="38">
        <f>[3]Calculations!T478</f>
        <v>6.7184662402649878E-2</v>
      </c>
      <c r="T510" s="38">
        <f>[3]Calculations!R478</f>
        <v>0</v>
      </c>
      <c r="U510" s="38">
        <f>[3]Calculations!U478</f>
        <v>0</v>
      </c>
      <c r="V510" s="38" t="str">
        <f>[3]Calculations!X478</f>
        <v>Not Modelled</v>
      </c>
      <c r="W510" s="38" t="str">
        <f>[3]Calculations!Y478</f>
        <v>N/A</v>
      </c>
      <c r="X510" s="38" t="s">
        <v>1068</v>
      </c>
      <c r="Y510" s="73" t="s">
        <v>108</v>
      </c>
      <c r="Z510" s="74" t="s">
        <v>109</v>
      </c>
      <c r="AA510" s="74">
        <f>[3]Calculations!AA478</f>
        <v>0</v>
      </c>
      <c r="AB510" s="74">
        <f>[3]Calculations!AM478</f>
        <v>0</v>
      </c>
      <c r="AC510" s="74">
        <f>[3]Calculations!AB478</f>
        <v>0</v>
      </c>
      <c r="AD510" s="74">
        <f>[3]Calculations!AN478</f>
        <v>0</v>
      </c>
      <c r="AE510" s="74">
        <f>[3]Calculations!AC478</f>
        <v>0</v>
      </c>
      <c r="AF510" s="74">
        <f>[3]Calculations!AO478</f>
        <v>0</v>
      </c>
      <c r="AG510" s="74">
        <f>[3]Calculations!AD478</f>
        <v>0</v>
      </c>
      <c r="AH510" s="74">
        <f>[3]Calculations!AP478</f>
        <v>0</v>
      </c>
      <c r="AI510" s="74">
        <f>[3]Calculations!AE478</f>
        <v>0</v>
      </c>
      <c r="AJ510" s="74">
        <f>[3]Calculations!AQ478</f>
        <v>0</v>
      </c>
      <c r="AK510" s="74">
        <f>[3]Calculations!AF478</f>
        <v>0</v>
      </c>
      <c r="AL510" s="74">
        <f>[3]Calculations!AR478</f>
        <v>0</v>
      </c>
      <c r="AM510" s="74">
        <f>[3]Calculations!AG478</f>
        <v>0</v>
      </c>
      <c r="AN510" s="74">
        <f>[3]Calculations!AS478</f>
        <v>0</v>
      </c>
      <c r="AO510" s="74">
        <f>[3]Calculations!AH478</f>
        <v>0</v>
      </c>
      <c r="AP510" s="74">
        <f>[3]Calculations!AT478</f>
        <v>0</v>
      </c>
      <c r="AQ510" s="74">
        <f>[3]Calculations!AI478</f>
        <v>1.633281735</v>
      </c>
      <c r="AR510" s="74">
        <f>[3]Calculations!AU478</f>
        <v>100.00010622795845</v>
      </c>
      <c r="AS510" s="74">
        <f>[3]Calculations!AJ478</f>
        <v>0</v>
      </c>
      <c r="AT510" s="74">
        <f>[3]Calculations!AV478</f>
        <v>0</v>
      </c>
      <c r="AU510" s="74">
        <f>[3]Calculations!AK478</f>
        <v>0</v>
      </c>
      <c r="AV510" s="74">
        <f>[3]Calculations!AW478</f>
        <v>0</v>
      </c>
      <c r="AW510" s="90"/>
      <c r="AX510" s="90"/>
      <c r="AY510" s="91" t="str">
        <f>[3]Calculations!D478</f>
        <v>Land Supply 2018</v>
      </c>
    </row>
    <row r="511" spans="2:51" ht="25" x14ac:dyDescent="0.25">
      <c r="B511" s="32" t="str">
        <f>[3]Calculations!A479</f>
        <v>OLD0080</v>
      </c>
      <c r="C511" s="30" t="str">
        <f>[3]Calculations!B479</f>
        <v>Gateway Crescent</v>
      </c>
      <c r="D511" s="30" t="str">
        <f>[3]Calculations!C479</f>
        <v>Industrial and Warehousing</v>
      </c>
      <c r="E511" s="38">
        <f>[3]Calculations!E479</f>
        <v>1.6332800000000001</v>
      </c>
      <c r="F511" s="38">
        <f>[3]Calculations!I479</f>
        <v>1.632985666422857</v>
      </c>
      <c r="G511" s="38">
        <f>[3]Calculations!M479</f>
        <v>99.981978988468413</v>
      </c>
      <c r="H511" s="38">
        <f>[3]Calculations!H479</f>
        <v>0</v>
      </c>
      <c r="I511" s="38">
        <f>[3]Calculations!L479</f>
        <v>0</v>
      </c>
      <c r="J511" s="38">
        <f>[3]Calculations!G479</f>
        <v>0</v>
      </c>
      <c r="K511" s="38">
        <f>[3]Calculations!K479</f>
        <v>0</v>
      </c>
      <c r="L511" s="38">
        <f>[3]Calculations!F479</f>
        <v>2.9433357714299998E-4</v>
      </c>
      <c r="M511" s="38">
        <f>[3]Calculations!J479</f>
        <v>1.802101153158062E-2</v>
      </c>
      <c r="N511" s="38">
        <f>[3]Calculations!V479</f>
        <v>0</v>
      </c>
      <c r="O511" s="38">
        <f>[3]Calculations!W479</f>
        <v>0</v>
      </c>
      <c r="P511" s="38">
        <f>[3]Calculations!O479</f>
        <v>8.2496484831189987E-2</v>
      </c>
      <c r="Q511" s="38">
        <f>[3]Calculations!S479</f>
        <v>5.0509701233830073</v>
      </c>
      <c r="R511" s="38">
        <f>[3]Calculations!Q479</f>
        <v>1.09731365409E-3</v>
      </c>
      <c r="S511" s="38">
        <f>[3]Calculations!T479</f>
        <v>6.7184662402649878E-2</v>
      </c>
      <c r="T511" s="38">
        <f>[3]Calculations!R479</f>
        <v>0</v>
      </c>
      <c r="U511" s="38">
        <f>[3]Calculations!U479</f>
        <v>0</v>
      </c>
      <c r="V511" s="38" t="str">
        <f>[3]Calculations!X479</f>
        <v>Not Modelled</v>
      </c>
      <c r="W511" s="38" t="str">
        <f>[3]Calculations!Y479</f>
        <v>N/A</v>
      </c>
      <c r="X511" s="38" t="s">
        <v>1068</v>
      </c>
      <c r="Y511" s="73" t="s">
        <v>108</v>
      </c>
      <c r="Z511" s="74" t="s">
        <v>109</v>
      </c>
      <c r="AA511" s="74">
        <f>[3]Calculations!AA479</f>
        <v>0</v>
      </c>
      <c r="AB511" s="74">
        <f>[3]Calculations!AM479</f>
        <v>0</v>
      </c>
      <c r="AC511" s="74">
        <f>[3]Calculations!AB479</f>
        <v>0</v>
      </c>
      <c r="AD511" s="74">
        <f>[3]Calculations!AN479</f>
        <v>0</v>
      </c>
      <c r="AE511" s="74">
        <f>[3]Calculations!AC479</f>
        <v>0</v>
      </c>
      <c r="AF511" s="74">
        <f>[3]Calculations!AO479</f>
        <v>0</v>
      </c>
      <c r="AG511" s="74">
        <f>[3]Calculations!AD479</f>
        <v>0</v>
      </c>
      <c r="AH511" s="74">
        <f>[3]Calculations!AP479</f>
        <v>0</v>
      </c>
      <c r="AI511" s="74">
        <f>[3]Calculations!AE479</f>
        <v>0</v>
      </c>
      <c r="AJ511" s="74">
        <f>[3]Calculations!AQ479</f>
        <v>0</v>
      </c>
      <c r="AK511" s="74">
        <f>[3]Calculations!AF479</f>
        <v>0</v>
      </c>
      <c r="AL511" s="74">
        <f>[3]Calculations!AR479</f>
        <v>0</v>
      </c>
      <c r="AM511" s="74">
        <f>[3]Calculations!AG479</f>
        <v>0</v>
      </c>
      <c r="AN511" s="74">
        <f>[3]Calculations!AS479</f>
        <v>0</v>
      </c>
      <c r="AO511" s="74">
        <f>[3]Calculations!AH479</f>
        <v>0</v>
      </c>
      <c r="AP511" s="74">
        <f>[3]Calculations!AT479</f>
        <v>0</v>
      </c>
      <c r="AQ511" s="74">
        <f>[3]Calculations!AI479</f>
        <v>1.633281735</v>
      </c>
      <c r="AR511" s="74">
        <f>[3]Calculations!AU479</f>
        <v>100.00010622795845</v>
      </c>
      <c r="AS511" s="74">
        <f>[3]Calculations!AJ479</f>
        <v>0</v>
      </c>
      <c r="AT511" s="74">
        <f>[3]Calculations!AV479</f>
        <v>0</v>
      </c>
      <c r="AU511" s="74">
        <f>[3]Calculations!AK479</f>
        <v>0</v>
      </c>
      <c r="AV511" s="74">
        <f>[3]Calculations!AW479</f>
        <v>0</v>
      </c>
      <c r="AW511" s="90"/>
      <c r="AX511" s="90"/>
      <c r="AY511" s="91" t="str">
        <f>[3]Calculations!D479</f>
        <v>Land Supply 2018</v>
      </c>
    </row>
    <row r="512" spans="2:51" ht="25" x14ac:dyDescent="0.25">
      <c r="B512" s="32" t="str">
        <f>[3]Calculations!A480</f>
        <v>OLD0081</v>
      </c>
      <c r="C512" s="30" t="str">
        <f>[3]Calculations!B480</f>
        <v>Land at Oldham Road/Hardman Street, Failsworth</v>
      </c>
      <c r="D512" s="30" t="str">
        <f>[3]Calculations!C480</f>
        <v>Offices</v>
      </c>
      <c r="E512" s="38">
        <f>[3]Calculations!E480</f>
        <v>1.44872</v>
      </c>
      <c r="F512" s="38">
        <f>[3]Calculations!I480</f>
        <v>1.44872</v>
      </c>
      <c r="G512" s="38">
        <f>[3]Calculations!M480</f>
        <v>100</v>
      </c>
      <c r="H512" s="38">
        <f>[3]Calculations!H480</f>
        <v>0</v>
      </c>
      <c r="I512" s="38">
        <f>[3]Calculations!L480</f>
        <v>0</v>
      </c>
      <c r="J512" s="38">
        <f>[3]Calculations!G480</f>
        <v>0</v>
      </c>
      <c r="K512" s="38">
        <f>[3]Calculations!K480</f>
        <v>0</v>
      </c>
      <c r="L512" s="38">
        <f>[3]Calculations!F480</f>
        <v>0</v>
      </c>
      <c r="M512" s="38">
        <f>[3]Calculations!J480</f>
        <v>0</v>
      </c>
      <c r="N512" s="38">
        <f>[3]Calculations!V480</f>
        <v>0</v>
      </c>
      <c r="O512" s="38">
        <f>[3]Calculations!W480</f>
        <v>0</v>
      </c>
      <c r="P512" s="38">
        <f>[3]Calculations!O480</f>
        <v>0.10239681004598999</v>
      </c>
      <c r="Q512" s="38">
        <f>[3]Calculations!S480</f>
        <v>7.0680883846423042</v>
      </c>
      <c r="R512" s="38">
        <f>[3]Calculations!Q480</f>
        <v>3.9190180525899999E-3</v>
      </c>
      <c r="S512" s="38">
        <f>[3]Calculations!T480</f>
        <v>0.27051590732439668</v>
      </c>
      <c r="T512" s="38">
        <f>[3]Calculations!R480</f>
        <v>0</v>
      </c>
      <c r="U512" s="38">
        <f>[3]Calculations!U480</f>
        <v>0</v>
      </c>
      <c r="V512" s="38" t="str">
        <f>[3]Calculations!X480</f>
        <v>Not Modelled</v>
      </c>
      <c r="W512" s="38" t="str">
        <f>[3]Calculations!Y480</f>
        <v>N/A</v>
      </c>
      <c r="X512" s="38" t="s">
        <v>1068</v>
      </c>
      <c r="Y512" s="73" t="s">
        <v>105</v>
      </c>
      <c r="Z512" s="74" t="s">
        <v>1066</v>
      </c>
      <c r="AA512" s="74">
        <f>[3]Calculations!AA480</f>
        <v>0</v>
      </c>
      <c r="AB512" s="74">
        <f>[3]Calculations!AM480</f>
        <v>0</v>
      </c>
      <c r="AC512" s="74">
        <f>[3]Calculations!AB480</f>
        <v>0</v>
      </c>
      <c r="AD512" s="74">
        <f>[3]Calculations!AN480</f>
        <v>0</v>
      </c>
      <c r="AE512" s="74">
        <f>[3]Calculations!AC480</f>
        <v>0</v>
      </c>
      <c r="AF512" s="74">
        <f>[3]Calculations!AO480</f>
        <v>0</v>
      </c>
      <c r="AG512" s="74">
        <f>[3]Calculations!AD480</f>
        <v>0</v>
      </c>
      <c r="AH512" s="74">
        <f>[3]Calculations!AP480</f>
        <v>0</v>
      </c>
      <c r="AI512" s="74">
        <f>[3]Calculations!AE480</f>
        <v>0</v>
      </c>
      <c r="AJ512" s="74">
        <f>[3]Calculations!AQ480</f>
        <v>0</v>
      </c>
      <c r="AK512" s="74">
        <f>[3]Calculations!AF480</f>
        <v>0.54050518827000005</v>
      </c>
      <c r="AL512" s="74">
        <f>[3]Calculations!AR480</f>
        <v>37.30915485877189</v>
      </c>
      <c r="AM512" s="74">
        <f>[3]Calculations!AG480</f>
        <v>0</v>
      </c>
      <c r="AN512" s="74">
        <f>[3]Calculations!AS480</f>
        <v>0</v>
      </c>
      <c r="AO512" s="74">
        <f>[3]Calculations!AH480</f>
        <v>0</v>
      </c>
      <c r="AP512" s="74">
        <f>[3]Calculations!AT480</f>
        <v>0</v>
      </c>
      <c r="AQ512" s="74">
        <f>[3]Calculations!AI480</f>
        <v>1.44871769499</v>
      </c>
      <c r="AR512" s="74">
        <f>[3]Calculations!AU480</f>
        <v>99.999840893340334</v>
      </c>
      <c r="AS512" s="74">
        <f>[3]Calculations!AJ480</f>
        <v>0</v>
      </c>
      <c r="AT512" s="74">
        <f>[3]Calculations!AV480</f>
        <v>0</v>
      </c>
      <c r="AU512" s="74">
        <f>[3]Calculations!AK480</f>
        <v>0</v>
      </c>
      <c r="AV512" s="74">
        <f>[3]Calculations!AW480</f>
        <v>0</v>
      </c>
      <c r="AW512" s="90"/>
      <c r="AX512" s="90"/>
      <c r="AY512" s="91" t="str">
        <f>[3]Calculations!D480</f>
        <v>Land Supply 2018</v>
      </c>
    </row>
    <row r="513" spans="2:51" ht="25" x14ac:dyDescent="0.25">
      <c r="B513" s="32" t="str">
        <f>[3]Calculations!A481</f>
        <v>OLD0082</v>
      </c>
      <c r="C513" s="30" t="str">
        <f>[3]Calculations!B481</f>
        <v>Land at Moston Road, Chadderton</v>
      </c>
      <c r="D513" s="30" t="str">
        <f>[3]Calculations!C481</f>
        <v>Offices</v>
      </c>
      <c r="E513" s="38">
        <f>[3]Calculations!E481</f>
        <v>1.3946700000000001</v>
      </c>
      <c r="F513" s="38">
        <f>[3]Calculations!I481</f>
        <v>1.3946700000000001</v>
      </c>
      <c r="G513" s="38">
        <f>[3]Calculations!M481</f>
        <v>100</v>
      </c>
      <c r="H513" s="38">
        <f>[3]Calculations!H481</f>
        <v>0</v>
      </c>
      <c r="I513" s="38">
        <f>[3]Calculations!L481</f>
        <v>0</v>
      </c>
      <c r="J513" s="38">
        <f>[3]Calculations!G481</f>
        <v>0</v>
      </c>
      <c r="K513" s="38">
        <f>[3]Calculations!K481</f>
        <v>0</v>
      </c>
      <c r="L513" s="38">
        <f>[3]Calculations!F481</f>
        <v>0</v>
      </c>
      <c r="M513" s="38">
        <f>[3]Calculations!J481</f>
        <v>0</v>
      </c>
      <c r="N513" s="38">
        <f>[3]Calculations!V481</f>
        <v>0</v>
      </c>
      <c r="O513" s="38">
        <f>[3]Calculations!W481</f>
        <v>0</v>
      </c>
      <c r="P513" s="38">
        <f>[3]Calculations!O481</f>
        <v>0.3729945405906</v>
      </c>
      <c r="Q513" s="38">
        <f>[3]Calculations!S481</f>
        <v>26.744286504377378</v>
      </c>
      <c r="R513" s="38">
        <f>[3]Calculations!Q481</f>
        <v>0.1761578013506</v>
      </c>
      <c r="S513" s="38">
        <f>[3]Calculations!T481</f>
        <v>12.630787308151747</v>
      </c>
      <c r="T513" s="38">
        <f>[3]Calculations!R481</f>
        <v>9.4097401349899995E-2</v>
      </c>
      <c r="U513" s="38">
        <f>[3]Calculations!U481</f>
        <v>6.7469294779338469</v>
      </c>
      <c r="V513" s="38" t="str">
        <f>[3]Calculations!X481</f>
        <v>Not Modelled</v>
      </c>
      <c r="W513" s="38" t="str">
        <f>[3]Calculations!Y481</f>
        <v>N/A</v>
      </c>
      <c r="X513" s="38" t="s">
        <v>1068</v>
      </c>
      <c r="Y513" s="73" t="s">
        <v>108</v>
      </c>
      <c r="Z513" s="74" t="s">
        <v>109</v>
      </c>
      <c r="AA513" s="74">
        <f>[3]Calculations!AA481</f>
        <v>0</v>
      </c>
      <c r="AB513" s="74">
        <f>[3]Calculations!AM481</f>
        <v>0</v>
      </c>
      <c r="AC513" s="74">
        <f>[3]Calculations!AB481</f>
        <v>0</v>
      </c>
      <c r="AD513" s="74">
        <f>[3]Calculations!AN481</f>
        <v>0</v>
      </c>
      <c r="AE513" s="74">
        <f>[3]Calculations!AC481</f>
        <v>0</v>
      </c>
      <c r="AF513" s="74">
        <f>[3]Calculations!AO481</f>
        <v>0</v>
      </c>
      <c r="AG513" s="74">
        <f>[3]Calculations!AD481</f>
        <v>0</v>
      </c>
      <c r="AH513" s="74">
        <f>[3]Calculations!AP481</f>
        <v>0</v>
      </c>
      <c r="AI513" s="74">
        <f>[3]Calculations!AE481</f>
        <v>0</v>
      </c>
      <c r="AJ513" s="74">
        <f>[3]Calculations!AQ481</f>
        <v>0</v>
      </c>
      <c r="AK513" s="74">
        <f>[3]Calculations!AF481</f>
        <v>0</v>
      </c>
      <c r="AL513" s="74">
        <f>[3]Calculations!AR481</f>
        <v>0</v>
      </c>
      <c r="AM513" s="74">
        <f>[3]Calculations!AG481</f>
        <v>2.11604522999E-2</v>
      </c>
      <c r="AN513" s="74">
        <f>[3]Calculations!AS481</f>
        <v>1.517237217399098</v>
      </c>
      <c r="AO513" s="74">
        <f>[3]Calculations!AH481</f>
        <v>0</v>
      </c>
      <c r="AP513" s="74">
        <f>[3]Calculations!AT481</f>
        <v>0</v>
      </c>
      <c r="AQ513" s="74">
        <f>[3]Calculations!AI481</f>
        <v>1.3946717099999999</v>
      </c>
      <c r="AR513" s="74">
        <f>[3]Calculations!AU481</f>
        <v>100.00012260964959</v>
      </c>
      <c r="AS513" s="74">
        <f>[3]Calculations!AJ481</f>
        <v>0</v>
      </c>
      <c r="AT513" s="74">
        <f>[3]Calculations!AV481</f>
        <v>0</v>
      </c>
      <c r="AU513" s="74">
        <f>[3]Calculations!AK481</f>
        <v>0</v>
      </c>
      <c r="AV513" s="74">
        <f>[3]Calculations!AW481</f>
        <v>0</v>
      </c>
      <c r="AW513" s="90"/>
      <c r="AX513" s="90"/>
      <c r="AY513" s="91" t="str">
        <f>[3]Calculations!D481</f>
        <v>Land Supply 2018</v>
      </c>
    </row>
    <row r="514" spans="2:51" ht="25" x14ac:dyDescent="0.25">
      <c r="B514" s="32" t="str">
        <f>[3]Calculations!A482</f>
        <v>OLD0082</v>
      </c>
      <c r="C514" s="30" t="str">
        <f>[3]Calculations!B482</f>
        <v>Land at Moston Road</v>
      </c>
      <c r="D514" s="30" t="str">
        <f>[3]Calculations!C482</f>
        <v>Industrial and Warehousing</v>
      </c>
      <c r="E514" s="38">
        <f>[3]Calculations!E482</f>
        <v>1.3946700000000001</v>
      </c>
      <c r="F514" s="38">
        <f>[3]Calculations!I482</f>
        <v>1.3946700000000001</v>
      </c>
      <c r="G514" s="38">
        <f>[3]Calculations!M482</f>
        <v>100</v>
      </c>
      <c r="H514" s="38">
        <f>[3]Calculations!H482</f>
        <v>0</v>
      </c>
      <c r="I514" s="38">
        <f>[3]Calculations!L482</f>
        <v>0</v>
      </c>
      <c r="J514" s="38">
        <f>[3]Calculations!G482</f>
        <v>0</v>
      </c>
      <c r="K514" s="38">
        <f>[3]Calculations!K482</f>
        <v>0</v>
      </c>
      <c r="L514" s="38">
        <f>[3]Calculations!F482</f>
        <v>0</v>
      </c>
      <c r="M514" s="38">
        <f>[3]Calculations!J482</f>
        <v>0</v>
      </c>
      <c r="N514" s="38">
        <f>[3]Calculations!V482</f>
        <v>0</v>
      </c>
      <c r="O514" s="38">
        <f>[3]Calculations!W482</f>
        <v>0</v>
      </c>
      <c r="P514" s="38">
        <f>[3]Calculations!O482</f>
        <v>0.3729945405906</v>
      </c>
      <c r="Q514" s="38">
        <f>[3]Calculations!S482</f>
        <v>26.744286504377378</v>
      </c>
      <c r="R514" s="38">
        <f>[3]Calculations!Q482</f>
        <v>0.1761578013506</v>
      </c>
      <c r="S514" s="38">
        <f>[3]Calculations!T482</f>
        <v>12.630787308151747</v>
      </c>
      <c r="T514" s="38">
        <f>[3]Calculations!R482</f>
        <v>9.4097401349899995E-2</v>
      </c>
      <c r="U514" s="38">
        <f>[3]Calculations!U482</f>
        <v>6.7469294779338469</v>
      </c>
      <c r="V514" s="38" t="str">
        <f>[3]Calculations!X482</f>
        <v>Not Modelled</v>
      </c>
      <c r="W514" s="38" t="str">
        <f>[3]Calculations!Y482</f>
        <v>N/A</v>
      </c>
      <c r="X514" s="38" t="s">
        <v>1068</v>
      </c>
      <c r="Y514" s="73" t="s">
        <v>108</v>
      </c>
      <c r="Z514" s="74" t="s">
        <v>109</v>
      </c>
      <c r="AA514" s="74">
        <f>[3]Calculations!AA482</f>
        <v>0</v>
      </c>
      <c r="AB514" s="74">
        <f>[3]Calculations!AM482</f>
        <v>0</v>
      </c>
      <c r="AC514" s="74">
        <f>[3]Calculations!AB482</f>
        <v>0</v>
      </c>
      <c r="AD514" s="74">
        <f>[3]Calculations!AN482</f>
        <v>0</v>
      </c>
      <c r="AE514" s="74">
        <f>[3]Calculations!AC482</f>
        <v>0</v>
      </c>
      <c r="AF514" s="74">
        <f>[3]Calculations!AO482</f>
        <v>0</v>
      </c>
      <c r="AG514" s="74">
        <f>[3]Calculations!AD482</f>
        <v>0</v>
      </c>
      <c r="AH514" s="74">
        <f>[3]Calculations!AP482</f>
        <v>0</v>
      </c>
      <c r="AI514" s="74">
        <f>[3]Calculations!AE482</f>
        <v>0</v>
      </c>
      <c r="AJ514" s="74">
        <f>[3]Calculations!AQ482</f>
        <v>0</v>
      </c>
      <c r="AK514" s="74">
        <f>[3]Calculations!AF482</f>
        <v>0</v>
      </c>
      <c r="AL514" s="74">
        <f>[3]Calculations!AR482</f>
        <v>0</v>
      </c>
      <c r="AM514" s="74">
        <f>[3]Calculations!AG482</f>
        <v>2.11604522999E-2</v>
      </c>
      <c r="AN514" s="74">
        <f>[3]Calculations!AS482</f>
        <v>1.517237217399098</v>
      </c>
      <c r="AO514" s="74">
        <f>[3]Calculations!AH482</f>
        <v>0</v>
      </c>
      <c r="AP514" s="74">
        <f>[3]Calculations!AT482</f>
        <v>0</v>
      </c>
      <c r="AQ514" s="74">
        <f>[3]Calculations!AI482</f>
        <v>1.3946717099999999</v>
      </c>
      <c r="AR514" s="74">
        <f>[3]Calculations!AU482</f>
        <v>100.00012260964959</v>
      </c>
      <c r="AS514" s="74">
        <f>[3]Calculations!AJ482</f>
        <v>0</v>
      </c>
      <c r="AT514" s="74">
        <f>[3]Calculations!AV482</f>
        <v>0</v>
      </c>
      <c r="AU514" s="74">
        <f>[3]Calculations!AK482</f>
        <v>0</v>
      </c>
      <c r="AV514" s="74">
        <f>[3]Calculations!AW482</f>
        <v>0</v>
      </c>
      <c r="AW514" s="90"/>
      <c r="AX514" s="90"/>
      <c r="AY514" s="91" t="str">
        <f>[3]Calculations!D482</f>
        <v>Land Supply 2018</v>
      </c>
    </row>
    <row r="515" spans="2:51" ht="25" x14ac:dyDescent="0.25">
      <c r="B515" s="32" t="str">
        <f>[3]Calculations!A483</f>
        <v>OLD0083</v>
      </c>
      <c r="C515" s="30" t="str">
        <f>[3]Calculations!B483</f>
        <v>Land at Oldham Broadway, Chadderton</v>
      </c>
      <c r="D515" s="30" t="str">
        <f>[3]Calculations!C483</f>
        <v>Offices</v>
      </c>
      <c r="E515" s="38">
        <f>[3]Calculations!E483</f>
        <v>0.84069099999999997</v>
      </c>
      <c r="F515" s="38">
        <f>[3]Calculations!I483</f>
        <v>0.82221605754100002</v>
      </c>
      <c r="G515" s="38">
        <f>[3]Calculations!M483</f>
        <v>97.802409867715966</v>
      </c>
      <c r="H515" s="38">
        <f>[3]Calculations!H483</f>
        <v>0</v>
      </c>
      <c r="I515" s="38">
        <f>[3]Calculations!L483</f>
        <v>0</v>
      </c>
      <c r="J515" s="38">
        <f>[3]Calculations!G483</f>
        <v>0</v>
      </c>
      <c r="K515" s="38">
        <f>[3]Calculations!K483</f>
        <v>0</v>
      </c>
      <c r="L515" s="38">
        <f>[3]Calculations!F483</f>
        <v>1.8474942458999999E-2</v>
      </c>
      <c r="M515" s="38">
        <f>[3]Calculations!J483</f>
        <v>2.1975901322840379</v>
      </c>
      <c r="N515" s="38">
        <f>[3]Calculations!V483</f>
        <v>0</v>
      </c>
      <c r="O515" s="38">
        <f>[3]Calculations!W483</f>
        <v>0</v>
      </c>
      <c r="P515" s="38">
        <f>[3]Calculations!O483</f>
        <v>3.9482961369594997E-2</v>
      </c>
      <c r="Q515" s="38">
        <f>[3]Calculations!S483</f>
        <v>4.6964891225902266</v>
      </c>
      <c r="R515" s="38">
        <f>[3]Calculations!Q483</f>
        <v>2.2867278447950001E-3</v>
      </c>
      <c r="S515" s="38">
        <f>[3]Calculations!T483</f>
        <v>0.27200574822318785</v>
      </c>
      <c r="T515" s="38">
        <f>[3]Calculations!R483</f>
        <v>7.4621658834499996E-4</v>
      </c>
      <c r="U515" s="38">
        <f>[3]Calculations!U483</f>
        <v>8.8762290585363696E-2</v>
      </c>
      <c r="V515" s="38" t="str">
        <f>[3]Calculations!X483</f>
        <v>Not Modelled</v>
      </c>
      <c r="W515" s="38" t="str">
        <f>[3]Calculations!Y483</f>
        <v>N/A</v>
      </c>
      <c r="X515" s="38" t="s">
        <v>1068</v>
      </c>
      <c r="Y515" s="73" t="s">
        <v>108</v>
      </c>
      <c r="Z515" s="74" t="s">
        <v>109</v>
      </c>
      <c r="AA515" s="74">
        <f>[3]Calculations!AA483</f>
        <v>0</v>
      </c>
      <c r="AB515" s="74">
        <f>[3]Calculations!AM483</f>
        <v>0</v>
      </c>
      <c r="AC515" s="74">
        <f>[3]Calculations!AB483</f>
        <v>0</v>
      </c>
      <c r="AD515" s="74">
        <f>[3]Calculations!AN483</f>
        <v>0</v>
      </c>
      <c r="AE515" s="74">
        <f>[3]Calculations!AC483</f>
        <v>0</v>
      </c>
      <c r="AF515" s="74">
        <f>[3]Calculations!AO483</f>
        <v>0</v>
      </c>
      <c r="AG515" s="74">
        <f>[3]Calculations!AD483</f>
        <v>0</v>
      </c>
      <c r="AH515" s="74">
        <f>[3]Calculations!AP483</f>
        <v>0</v>
      </c>
      <c r="AI515" s="74">
        <f>[3]Calculations!AE483</f>
        <v>0</v>
      </c>
      <c r="AJ515" s="74">
        <f>[3]Calculations!AQ483</f>
        <v>0</v>
      </c>
      <c r="AK515" s="74">
        <f>[3]Calculations!AF483</f>
        <v>0</v>
      </c>
      <c r="AL515" s="74">
        <f>[3]Calculations!AR483</f>
        <v>0</v>
      </c>
      <c r="AM515" s="74">
        <f>[3]Calculations!AG483</f>
        <v>0</v>
      </c>
      <c r="AN515" s="74">
        <f>[3]Calculations!AS483</f>
        <v>0</v>
      </c>
      <c r="AO515" s="74">
        <f>[3]Calculations!AH483</f>
        <v>0</v>
      </c>
      <c r="AP515" s="74">
        <f>[3]Calculations!AT483</f>
        <v>0</v>
      </c>
      <c r="AQ515" s="74">
        <f>[3]Calculations!AI483</f>
        <v>0.84069144499399995</v>
      </c>
      <c r="AR515" s="74">
        <f>[3]Calculations!AU483</f>
        <v>100.00005293193337</v>
      </c>
      <c r="AS515" s="74">
        <f>[3]Calculations!AJ483</f>
        <v>0</v>
      </c>
      <c r="AT515" s="74">
        <f>[3]Calculations!AV483</f>
        <v>0</v>
      </c>
      <c r="AU515" s="74">
        <f>[3]Calculations!AK483</f>
        <v>0</v>
      </c>
      <c r="AV515" s="74">
        <f>[3]Calculations!AW483</f>
        <v>0</v>
      </c>
      <c r="AW515" s="90"/>
      <c r="AX515" s="90"/>
      <c r="AY515" s="91" t="str">
        <f>[3]Calculations!D483</f>
        <v>Land Supply 2018</v>
      </c>
    </row>
    <row r="516" spans="2:51" ht="25" x14ac:dyDescent="0.25">
      <c r="B516" s="32" t="str">
        <f>[3]Calculations!A484</f>
        <v>OLD0083</v>
      </c>
      <c r="C516" s="30" t="str">
        <f>[3]Calculations!B484</f>
        <v>Land at Oldham Broadway</v>
      </c>
      <c r="D516" s="30" t="str">
        <f>[3]Calculations!C484</f>
        <v>Industrial and Warehousing</v>
      </c>
      <c r="E516" s="38">
        <f>[3]Calculations!E484</f>
        <v>0.84069099999999997</v>
      </c>
      <c r="F516" s="38">
        <f>[3]Calculations!I484</f>
        <v>0.82221605754100002</v>
      </c>
      <c r="G516" s="38">
        <f>[3]Calculations!M484</f>
        <v>97.802409867715966</v>
      </c>
      <c r="H516" s="38">
        <f>[3]Calculations!H484</f>
        <v>0</v>
      </c>
      <c r="I516" s="38">
        <f>[3]Calculations!L484</f>
        <v>0</v>
      </c>
      <c r="J516" s="38">
        <f>[3]Calculations!G484</f>
        <v>0</v>
      </c>
      <c r="K516" s="38">
        <f>[3]Calculations!K484</f>
        <v>0</v>
      </c>
      <c r="L516" s="38">
        <f>[3]Calculations!F484</f>
        <v>1.8474942458999999E-2</v>
      </c>
      <c r="M516" s="38">
        <f>[3]Calculations!J484</f>
        <v>2.1975901322840379</v>
      </c>
      <c r="N516" s="38">
        <f>[3]Calculations!V484</f>
        <v>0</v>
      </c>
      <c r="O516" s="38">
        <f>[3]Calculations!W484</f>
        <v>0</v>
      </c>
      <c r="P516" s="38">
        <f>[3]Calculations!O484</f>
        <v>3.9482961369594997E-2</v>
      </c>
      <c r="Q516" s="38">
        <f>[3]Calculations!S484</f>
        <v>4.6964891225902266</v>
      </c>
      <c r="R516" s="38">
        <f>[3]Calculations!Q484</f>
        <v>2.2867278447950001E-3</v>
      </c>
      <c r="S516" s="38">
        <f>[3]Calculations!T484</f>
        <v>0.27200574822318785</v>
      </c>
      <c r="T516" s="38">
        <f>[3]Calculations!R484</f>
        <v>7.4621658834499996E-4</v>
      </c>
      <c r="U516" s="38">
        <f>[3]Calculations!U484</f>
        <v>8.8762290585363696E-2</v>
      </c>
      <c r="V516" s="38" t="str">
        <f>[3]Calculations!X484</f>
        <v>Not Modelled</v>
      </c>
      <c r="W516" s="38" t="str">
        <f>[3]Calculations!Y484</f>
        <v>N/A</v>
      </c>
      <c r="X516" s="38" t="s">
        <v>1068</v>
      </c>
      <c r="Y516" s="73" t="s">
        <v>108</v>
      </c>
      <c r="Z516" s="74" t="s">
        <v>109</v>
      </c>
      <c r="AA516" s="74">
        <f>[3]Calculations!AA484</f>
        <v>0</v>
      </c>
      <c r="AB516" s="74">
        <f>[3]Calculations!AM484</f>
        <v>0</v>
      </c>
      <c r="AC516" s="74">
        <f>[3]Calculations!AB484</f>
        <v>0</v>
      </c>
      <c r="AD516" s="74">
        <f>[3]Calculations!AN484</f>
        <v>0</v>
      </c>
      <c r="AE516" s="74">
        <f>[3]Calculations!AC484</f>
        <v>0</v>
      </c>
      <c r="AF516" s="74">
        <f>[3]Calculations!AO484</f>
        <v>0</v>
      </c>
      <c r="AG516" s="74">
        <f>[3]Calculations!AD484</f>
        <v>0</v>
      </c>
      <c r="AH516" s="74">
        <f>[3]Calculations!AP484</f>
        <v>0</v>
      </c>
      <c r="AI516" s="74">
        <f>[3]Calculations!AE484</f>
        <v>0</v>
      </c>
      <c r="AJ516" s="74">
        <f>[3]Calculations!AQ484</f>
        <v>0</v>
      </c>
      <c r="AK516" s="74">
        <f>[3]Calculations!AF484</f>
        <v>0</v>
      </c>
      <c r="AL516" s="74">
        <f>[3]Calculations!AR484</f>
        <v>0</v>
      </c>
      <c r="AM516" s="74">
        <f>[3]Calculations!AG484</f>
        <v>0</v>
      </c>
      <c r="AN516" s="74">
        <f>[3]Calculations!AS484</f>
        <v>0</v>
      </c>
      <c r="AO516" s="74">
        <f>[3]Calculations!AH484</f>
        <v>0</v>
      </c>
      <c r="AP516" s="74">
        <f>[3]Calculations!AT484</f>
        <v>0</v>
      </c>
      <c r="AQ516" s="74">
        <f>[3]Calculations!AI484</f>
        <v>0.84069144499399995</v>
      </c>
      <c r="AR516" s="74">
        <f>[3]Calculations!AU484</f>
        <v>100.00005293193337</v>
      </c>
      <c r="AS516" s="74">
        <f>[3]Calculations!AJ484</f>
        <v>0</v>
      </c>
      <c r="AT516" s="74">
        <f>[3]Calculations!AV484</f>
        <v>0</v>
      </c>
      <c r="AU516" s="74">
        <f>[3]Calculations!AK484</f>
        <v>0</v>
      </c>
      <c r="AV516" s="74">
        <f>[3]Calculations!AW484</f>
        <v>0</v>
      </c>
      <c r="AW516" s="90"/>
      <c r="AX516" s="90"/>
      <c r="AY516" s="91" t="str">
        <f>[3]Calculations!D484</f>
        <v>Land Supply 2018</v>
      </c>
    </row>
    <row r="517" spans="2:51" x14ac:dyDescent="0.25">
      <c r="B517" s="32" t="str">
        <f>[3]Calculations!A485</f>
        <v>OLD0084</v>
      </c>
      <c r="C517" s="30" t="str">
        <f>[3]Calculations!B485</f>
        <v>Land at Meek Street</v>
      </c>
      <c r="D517" s="30" t="str">
        <f>[3]Calculations!C485</f>
        <v>Offices</v>
      </c>
      <c r="E517" s="38">
        <f>[3]Calculations!E485</f>
        <v>4.0113099999999999</v>
      </c>
      <c r="F517" s="38">
        <f>[3]Calculations!I485</f>
        <v>4.0113099999999999</v>
      </c>
      <c r="G517" s="38">
        <f>[3]Calculations!M485</f>
        <v>100</v>
      </c>
      <c r="H517" s="38">
        <f>[3]Calculations!H485</f>
        <v>0</v>
      </c>
      <c r="I517" s="38">
        <f>[3]Calculations!L485</f>
        <v>0</v>
      </c>
      <c r="J517" s="38">
        <f>[3]Calculations!G485</f>
        <v>0</v>
      </c>
      <c r="K517" s="38">
        <f>[3]Calculations!K485</f>
        <v>0</v>
      </c>
      <c r="L517" s="38">
        <f>[3]Calculations!F485</f>
        <v>0</v>
      </c>
      <c r="M517" s="38">
        <f>[3]Calculations!J485</f>
        <v>0</v>
      </c>
      <c r="N517" s="38">
        <f>[3]Calculations!V485</f>
        <v>0</v>
      </c>
      <c r="O517" s="38">
        <f>[3]Calculations!W485</f>
        <v>0</v>
      </c>
      <c r="P517" s="38">
        <f>[3]Calculations!O485</f>
        <v>1.0961996870113999</v>
      </c>
      <c r="Q517" s="38">
        <f>[3]Calculations!S485</f>
        <v>27.327723038393941</v>
      </c>
      <c r="R517" s="38">
        <f>[3]Calculations!Q485</f>
        <v>0.22165190106240001</v>
      </c>
      <c r="S517" s="38">
        <f>[3]Calculations!T485</f>
        <v>5.5256736842178746</v>
      </c>
      <c r="T517" s="38">
        <f>[3]Calculations!R485</f>
        <v>0.138489394357</v>
      </c>
      <c r="U517" s="38">
        <f>[3]Calculations!U485</f>
        <v>3.4524729915414163</v>
      </c>
      <c r="V517" s="38">
        <f>[3]Calculations!X485</f>
        <v>5.8097513961100002E-2</v>
      </c>
      <c r="W517" s="38">
        <f>[3]Calculations!Y485</f>
        <v>1.4483426601559093</v>
      </c>
      <c r="X517" s="38" t="s">
        <v>1068</v>
      </c>
      <c r="Y517" s="73" t="s">
        <v>105</v>
      </c>
      <c r="Z517" s="74" t="s">
        <v>1066</v>
      </c>
      <c r="AA517" s="74">
        <f>[3]Calculations!AA485</f>
        <v>0</v>
      </c>
      <c r="AB517" s="74">
        <f>[3]Calculations!AM485</f>
        <v>0</v>
      </c>
      <c r="AC517" s="74">
        <f>[3]Calculations!AB485</f>
        <v>0</v>
      </c>
      <c r="AD517" s="74">
        <f>[3]Calculations!AN485</f>
        <v>0</v>
      </c>
      <c r="AE517" s="74">
        <f>[3]Calculations!AC485</f>
        <v>0</v>
      </c>
      <c r="AF517" s="74">
        <f>[3]Calculations!AO485</f>
        <v>0</v>
      </c>
      <c r="AG517" s="74">
        <f>[3]Calculations!AD485</f>
        <v>0</v>
      </c>
      <c r="AH517" s="74">
        <f>[3]Calculations!AP485</f>
        <v>0</v>
      </c>
      <c r="AI517" s="74">
        <f>[3]Calculations!AE485</f>
        <v>0</v>
      </c>
      <c r="AJ517" s="74">
        <f>[3]Calculations!AQ485</f>
        <v>0</v>
      </c>
      <c r="AK517" s="74">
        <f>[3]Calculations!AF485</f>
        <v>0</v>
      </c>
      <c r="AL517" s="74">
        <f>[3]Calculations!AR485</f>
        <v>0</v>
      </c>
      <c r="AM517" s="74">
        <f>[3]Calculations!AG485</f>
        <v>0</v>
      </c>
      <c r="AN517" s="74">
        <f>[3]Calculations!AS485</f>
        <v>0</v>
      </c>
      <c r="AO517" s="74">
        <f>[3]Calculations!AH485</f>
        <v>0</v>
      </c>
      <c r="AP517" s="74">
        <f>[3]Calculations!AT485</f>
        <v>0</v>
      </c>
      <c r="AQ517" s="74">
        <f>[3]Calculations!AI485</f>
        <v>4.0113107350100004</v>
      </c>
      <c r="AR517" s="74">
        <f>[3]Calculations!AU485</f>
        <v>100.00001832344047</v>
      </c>
      <c r="AS517" s="74">
        <f>[3]Calculations!AJ485</f>
        <v>0</v>
      </c>
      <c r="AT517" s="74">
        <f>[3]Calculations!AV485</f>
        <v>0</v>
      </c>
      <c r="AU517" s="74">
        <f>[3]Calculations!AK485</f>
        <v>0</v>
      </c>
      <c r="AV517" s="74">
        <f>[3]Calculations!AW485</f>
        <v>0</v>
      </c>
      <c r="AW517" s="90"/>
      <c r="AX517" s="90"/>
      <c r="AY517" s="91" t="str">
        <f>[3]Calculations!D485</f>
        <v>Land Supply 2018</v>
      </c>
    </row>
    <row r="518" spans="2:51" ht="25" x14ac:dyDescent="0.25">
      <c r="B518" s="32" t="str">
        <f>[3]Calculations!A486</f>
        <v>OLD0084</v>
      </c>
      <c r="C518" s="30" t="str">
        <f>[3]Calculations!B486</f>
        <v>Land at Meek Street</v>
      </c>
      <c r="D518" s="30" t="str">
        <f>[3]Calculations!C486</f>
        <v>Industrial and Warehousing</v>
      </c>
      <c r="E518" s="38">
        <f>[3]Calculations!E486</f>
        <v>4.0113099999999999</v>
      </c>
      <c r="F518" s="38">
        <f>[3]Calculations!I486</f>
        <v>4.0113099999999999</v>
      </c>
      <c r="G518" s="38">
        <f>[3]Calculations!M486</f>
        <v>100</v>
      </c>
      <c r="H518" s="38">
        <f>[3]Calculations!H486</f>
        <v>0</v>
      </c>
      <c r="I518" s="38">
        <f>[3]Calculations!L486</f>
        <v>0</v>
      </c>
      <c r="J518" s="38">
        <f>[3]Calculations!G486</f>
        <v>0</v>
      </c>
      <c r="K518" s="38">
        <f>[3]Calculations!K486</f>
        <v>0</v>
      </c>
      <c r="L518" s="38">
        <f>[3]Calculations!F486</f>
        <v>0</v>
      </c>
      <c r="M518" s="38">
        <f>[3]Calculations!J486</f>
        <v>0</v>
      </c>
      <c r="N518" s="38">
        <f>[3]Calculations!V486</f>
        <v>0</v>
      </c>
      <c r="O518" s="38">
        <f>[3]Calculations!W486</f>
        <v>0</v>
      </c>
      <c r="P518" s="38">
        <f>[3]Calculations!O486</f>
        <v>1.0961996870113999</v>
      </c>
      <c r="Q518" s="38">
        <f>[3]Calculations!S486</f>
        <v>27.327723038393941</v>
      </c>
      <c r="R518" s="38">
        <f>[3]Calculations!Q486</f>
        <v>0.22165190106240001</v>
      </c>
      <c r="S518" s="38">
        <f>[3]Calculations!T486</f>
        <v>5.5256736842178746</v>
      </c>
      <c r="T518" s="38">
        <f>[3]Calculations!R486</f>
        <v>0.138489394357</v>
      </c>
      <c r="U518" s="38">
        <f>[3]Calculations!U486</f>
        <v>3.4524729915414163</v>
      </c>
      <c r="V518" s="38">
        <f>[3]Calculations!X486</f>
        <v>5.8097513961100002E-2</v>
      </c>
      <c r="W518" s="38">
        <f>[3]Calculations!Y486</f>
        <v>1.4483426601559093</v>
      </c>
      <c r="X518" s="38" t="s">
        <v>1068</v>
      </c>
      <c r="Y518" s="73" t="s">
        <v>105</v>
      </c>
      <c r="Z518" s="74" t="s">
        <v>1066</v>
      </c>
      <c r="AA518" s="74">
        <f>[3]Calculations!AA486</f>
        <v>0</v>
      </c>
      <c r="AB518" s="74">
        <f>[3]Calculations!AM486</f>
        <v>0</v>
      </c>
      <c r="AC518" s="74">
        <f>[3]Calculations!AB486</f>
        <v>0</v>
      </c>
      <c r="AD518" s="74">
        <f>[3]Calculations!AN486</f>
        <v>0</v>
      </c>
      <c r="AE518" s="74">
        <f>[3]Calculations!AC486</f>
        <v>0</v>
      </c>
      <c r="AF518" s="74">
        <f>[3]Calculations!AO486</f>
        <v>0</v>
      </c>
      <c r="AG518" s="74">
        <f>[3]Calculations!AD486</f>
        <v>0</v>
      </c>
      <c r="AH518" s="74">
        <f>[3]Calculations!AP486</f>
        <v>0</v>
      </c>
      <c r="AI518" s="74">
        <f>[3]Calculations!AE486</f>
        <v>0</v>
      </c>
      <c r="AJ518" s="74">
        <f>[3]Calculations!AQ486</f>
        <v>0</v>
      </c>
      <c r="AK518" s="74">
        <f>[3]Calculations!AF486</f>
        <v>0</v>
      </c>
      <c r="AL518" s="74">
        <f>[3]Calculations!AR486</f>
        <v>0</v>
      </c>
      <c r="AM518" s="74">
        <f>[3]Calculations!AG486</f>
        <v>0</v>
      </c>
      <c r="AN518" s="74">
        <f>[3]Calculations!AS486</f>
        <v>0</v>
      </c>
      <c r="AO518" s="74">
        <f>[3]Calculations!AH486</f>
        <v>0</v>
      </c>
      <c r="AP518" s="74">
        <f>[3]Calculations!AT486</f>
        <v>0</v>
      </c>
      <c r="AQ518" s="74">
        <f>[3]Calculations!AI486</f>
        <v>4.0113107350100004</v>
      </c>
      <c r="AR518" s="74">
        <f>[3]Calculations!AU486</f>
        <v>100.00001832344047</v>
      </c>
      <c r="AS518" s="74">
        <f>[3]Calculations!AJ486</f>
        <v>0</v>
      </c>
      <c r="AT518" s="74">
        <f>[3]Calculations!AV486</f>
        <v>0</v>
      </c>
      <c r="AU518" s="74">
        <f>[3]Calculations!AK486</f>
        <v>0</v>
      </c>
      <c r="AV518" s="74">
        <f>[3]Calculations!AW486</f>
        <v>0</v>
      </c>
      <c r="AW518" s="90"/>
      <c r="AX518" s="90"/>
      <c r="AY518" s="91" t="str">
        <f>[3]Calculations!D486</f>
        <v>Land Supply 2018</v>
      </c>
    </row>
    <row r="519" spans="2:51" ht="25" x14ac:dyDescent="0.25">
      <c r="B519" s="32" t="str">
        <f>[3]Calculations!A487</f>
        <v>OLD0085</v>
      </c>
      <c r="C519" s="30" t="str">
        <f>[3]Calculations!B487</f>
        <v>F R Commercials Ltd, 1 The Yard, Ward Street, Oldham, OL9 9EF</v>
      </c>
      <c r="D519" s="30" t="str">
        <f>[3]Calculations!C487</f>
        <v>Industrial and Warehousing</v>
      </c>
      <c r="E519" s="38">
        <f>[3]Calculations!E487</f>
        <v>0.114694</v>
      </c>
      <c r="F519" s="38">
        <f>[3]Calculations!I487</f>
        <v>0.114694</v>
      </c>
      <c r="G519" s="38">
        <f>[3]Calculations!M487</f>
        <v>100</v>
      </c>
      <c r="H519" s="38">
        <f>[3]Calculations!H487</f>
        <v>0</v>
      </c>
      <c r="I519" s="38">
        <f>[3]Calculations!L487</f>
        <v>0</v>
      </c>
      <c r="J519" s="38">
        <f>[3]Calculations!G487</f>
        <v>0</v>
      </c>
      <c r="K519" s="38">
        <f>[3]Calculations!K487</f>
        <v>0</v>
      </c>
      <c r="L519" s="38">
        <f>[3]Calculations!F487</f>
        <v>0</v>
      </c>
      <c r="M519" s="38">
        <f>[3]Calculations!J487</f>
        <v>0</v>
      </c>
      <c r="N519" s="38">
        <f>[3]Calculations!V487</f>
        <v>0</v>
      </c>
      <c r="O519" s="38">
        <f>[3]Calculations!W487</f>
        <v>0</v>
      </c>
      <c r="P519" s="38">
        <f>[3]Calculations!O487</f>
        <v>4.4545793427999997E-2</v>
      </c>
      <c r="Q519" s="38">
        <f>[3]Calculations!S487</f>
        <v>38.83881757371789</v>
      </c>
      <c r="R519" s="38">
        <f>[3]Calculations!Q487</f>
        <v>0</v>
      </c>
      <c r="S519" s="38">
        <f>[3]Calculations!T487</f>
        <v>0</v>
      </c>
      <c r="T519" s="38">
        <f>[3]Calculations!R487</f>
        <v>0</v>
      </c>
      <c r="U519" s="38">
        <f>[3]Calculations!U487</f>
        <v>0</v>
      </c>
      <c r="V519" s="38" t="str">
        <f>[3]Calculations!X487</f>
        <v>Not Modelled</v>
      </c>
      <c r="W519" s="38" t="str">
        <f>[3]Calculations!Y487</f>
        <v>N/A</v>
      </c>
      <c r="X519" s="38" t="s">
        <v>1068</v>
      </c>
      <c r="Y519" s="73" t="s">
        <v>105</v>
      </c>
      <c r="Z519" s="74" t="s">
        <v>1066</v>
      </c>
      <c r="AA519" s="74">
        <f>[3]Calculations!AA487</f>
        <v>0</v>
      </c>
      <c r="AB519" s="74">
        <f>[3]Calculations!AM487</f>
        <v>0</v>
      </c>
      <c r="AC519" s="74">
        <f>[3]Calculations!AB487</f>
        <v>0</v>
      </c>
      <c r="AD519" s="74">
        <f>[3]Calculations!AN487</f>
        <v>0</v>
      </c>
      <c r="AE519" s="74">
        <f>[3]Calculations!AC487</f>
        <v>0</v>
      </c>
      <c r="AF519" s="74">
        <f>[3]Calculations!AO487</f>
        <v>0</v>
      </c>
      <c r="AG519" s="74">
        <f>[3]Calculations!AD487</f>
        <v>0</v>
      </c>
      <c r="AH519" s="74">
        <f>[3]Calculations!AP487</f>
        <v>0</v>
      </c>
      <c r="AI519" s="74">
        <f>[3]Calculations!AE487</f>
        <v>0</v>
      </c>
      <c r="AJ519" s="74">
        <f>[3]Calculations!AQ487</f>
        <v>0</v>
      </c>
      <c r="AK519" s="74">
        <f>[3]Calculations!AF487</f>
        <v>0</v>
      </c>
      <c r="AL519" s="74">
        <f>[3]Calculations!AR487</f>
        <v>0</v>
      </c>
      <c r="AM519" s="74">
        <f>[3]Calculations!AG487</f>
        <v>0</v>
      </c>
      <c r="AN519" s="74">
        <f>[3]Calculations!AS487</f>
        <v>0</v>
      </c>
      <c r="AO519" s="74">
        <f>[3]Calculations!AH487</f>
        <v>0</v>
      </c>
      <c r="AP519" s="74">
        <f>[3]Calculations!AT487</f>
        <v>0</v>
      </c>
      <c r="AQ519" s="74">
        <f>[3]Calculations!AI487</f>
        <v>0.11469405000000001</v>
      </c>
      <c r="AR519" s="74">
        <f>[3]Calculations!AU487</f>
        <v>100.00004359425951</v>
      </c>
      <c r="AS519" s="74">
        <f>[3]Calculations!AJ487</f>
        <v>0</v>
      </c>
      <c r="AT519" s="74">
        <f>[3]Calculations!AV487</f>
        <v>0</v>
      </c>
      <c r="AU519" s="74">
        <f>[3]Calculations!AK487</f>
        <v>0</v>
      </c>
      <c r="AV519" s="74">
        <f>[3]Calculations!AW487</f>
        <v>0</v>
      </c>
      <c r="AW519" s="90"/>
      <c r="AX519" s="90"/>
      <c r="AY519" s="91" t="str">
        <f>[3]Calculations!D487</f>
        <v>Land Supply 2018</v>
      </c>
    </row>
    <row r="520" spans="2:51" ht="37.5" x14ac:dyDescent="0.25">
      <c r="B520" s="32" t="str">
        <f>[3]Calculations!A488</f>
        <v>OLD0089</v>
      </c>
      <c r="C520" s="30" t="str">
        <f>[3]Calculations!B488</f>
        <v>Laurel House, 2 Laurel Trading Estate, Higginshaw Lane, Royton, Oldham, OL2 6LH</v>
      </c>
      <c r="D520" s="30" t="str">
        <f>[3]Calculations!C488</f>
        <v>Industrial and Warehousing</v>
      </c>
      <c r="E520" s="38">
        <f>[3]Calculations!E488</f>
        <v>8.5570900000000005E-2</v>
      </c>
      <c r="F520" s="38">
        <f>[3]Calculations!I488</f>
        <v>8.5570900000000005E-2</v>
      </c>
      <c r="G520" s="38">
        <f>[3]Calculations!M488</f>
        <v>100</v>
      </c>
      <c r="H520" s="38">
        <f>[3]Calculations!H488</f>
        <v>0</v>
      </c>
      <c r="I520" s="38">
        <f>[3]Calculations!L488</f>
        <v>0</v>
      </c>
      <c r="J520" s="38">
        <f>[3]Calculations!G488</f>
        <v>0</v>
      </c>
      <c r="K520" s="38">
        <f>[3]Calculations!K488</f>
        <v>0</v>
      </c>
      <c r="L520" s="38">
        <f>[3]Calculations!F488</f>
        <v>0</v>
      </c>
      <c r="M520" s="38">
        <f>[3]Calculations!J488</f>
        <v>0</v>
      </c>
      <c r="N520" s="38">
        <f>[3]Calculations!V488</f>
        <v>0</v>
      </c>
      <c r="O520" s="38">
        <f>[3]Calculations!W488</f>
        <v>0</v>
      </c>
      <c r="P520" s="38">
        <f>[3]Calculations!O488</f>
        <v>0</v>
      </c>
      <c r="Q520" s="38">
        <f>[3]Calculations!S488</f>
        <v>0</v>
      </c>
      <c r="R520" s="38">
        <f>[3]Calculations!Q488</f>
        <v>0</v>
      </c>
      <c r="S520" s="38">
        <f>[3]Calculations!T488</f>
        <v>0</v>
      </c>
      <c r="T520" s="38">
        <f>[3]Calculations!R488</f>
        <v>0</v>
      </c>
      <c r="U520" s="38">
        <f>[3]Calculations!U488</f>
        <v>0</v>
      </c>
      <c r="V520" s="38" t="str">
        <f>[3]Calculations!X488</f>
        <v>Not Modelled</v>
      </c>
      <c r="W520" s="38" t="str">
        <f>[3]Calculations!Y488</f>
        <v>N/A</v>
      </c>
      <c r="X520" s="38" t="s">
        <v>1068</v>
      </c>
      <c r="Y520" s="73" t="s">
        <v>106</v>
      </c>
      <c r="Z520" s="74" t="s">
        <v>1090</v>
      </c>
      <c r="AA520" s="74">
        <f>[3]Calculations!AA488</f>
        <v>0</v>
      </c>
      <c r="AB520" s="74">
        <f>[3]Calculations!AM488</f>
        <v>0</v>
      </c>
      <c r="AC520" s="74">
        <f>[3]Calculations!AB488</f>
        <v>0</v>
      </c>
      <c r="AD520" s="74">
        <f>[3]Calculations!AN488</f>
        <v>0</v>
      </c>
      <c r="AE520" s="74">
        <f>[3]Calculations!AC488</f>
        <v>0</v>
      </c>
      <c r="AF520" s="74">
        <f>[3]Calculations!AO488</f>
        <v>0</v>
      </c>
      <c r="AG520" s="74">
        <f>[3]Calculations!AD488</f>
        <v>0</v>
      </c>
      <c r="AH520" s="74">
        <f>[3]Calculations!AP488</f>
        <v>0</v>
      </c>
      <c r="AI520" s="74">
        <f>[3]Calculations!AE488</f>
        <v>0</v>
      </c>
      <c r="AJ520" s="74">
        <f>[3]Calculations!AQ488</f>
        <v>0</v>
      </c>
      <c r="AK520" s="74">
        <f>[3]Calculations!AF488</f>
        <v>0</v>
      </c>
      <c r="AL520" s="74">
        <f>[3]Calculations!AR488</f>
        <v>0</v>
      </c>
      <c r="AM520" s="74">
        <f>[3]Calculations!AG488</f>
        <v>0</v>
      </c>
      <c r="AN520" s="74">
        <f>[3]Calculations!AS488</f>
        <v>0</v>
      </c>
      <c r="AO520" s="74">
        <f>[3]Calculations!AH488</f>
        <v>0</v>
      </c>
      <c r="AP520" s="74">
        <f>[3]Calculations!AT488</f>
        <v>0</v>
      </c>
      <c r="AQ520" s="74">
        <f>[3]Calculations!AI488</f>
        <v>8.5570924997599995E-2</v>
      </c>
      <c r="AR520" s="74">
        <f>[3]Calculations!AU488</f>
        <v>100.0000292127347</v>
      </c>
      <c r="AS520" s="74">
        <f>[3]Calculations!AJ488</f>
        <v>0</v>
      </c>
      <c r="AT520" s="74">
        <f>[3]Calculations!AV488</f>
        <v>0</v>
      </c>
      <c r="AU520" s="74">
        <f>[3]Calculations!AK488</f>
        <v>0</v>
      </c>
      <c r="AV520" s="74">
        <f>[3]Calculations!AW488</f>
        <v>0</v>
      </c>
      <c r="AW520" s="90"/>
      <c r="AX520" s="90"/>
      <c r="AY520" s="91" t="str">
        <f>[3]Calculations!D488</f>
        <v>Land Supply 2018</v>
      </c>
    </row>
    <row r="521" spans="2:51" ht="25" x14ac:dyDescent="0.25">
      <c r="B521" s="32" t="str">
        <f>[3]Calculations!A489</f>
        <v>OLD0091</v>
      </c>
      <c r="C521" s="30" t="str">
        <f>[3]Calculations!B489</f>
        <v>Moorhey Place, Moorhey Street, Oldham, OL4 1JE</v>
      </c>
      <c r="D521" s="30" t="str">
        <f>[3]Calculations!C489</f>
        <v>Industrial and Warehousing</v>
      </c>
      <c r="E521" s="38">
        <f>[3]Calculations!E489</f>
        <v>0.60934900000000003</v>
      </c>
      <c r="F521" s="38">
        <f>[3]Calculations!I489</f>
        <v>0.60934900000000003</v>
      </c>
      <c r="G521" s="38">
        <f>[3]Calculations!M489</f>
        <v>100</v>
      </c>
      <c r="H521" s="38">
        <f>[3]Calculations!H489</f>
        <v>0</v>
      </c>
      <c r="I521" s="38">
        <f>[3]Calculations!L489</f>
        <v>0</v>
      </c>
      <c r="J521" s="38">
        <f>[3]Calculations!G489</f>
        <v>0</v>
      </c>
      <c r="K521" s="38">
        <f>[3]Calculations!K489</f>
        <v>0</v>
      </c>
      <c r="L521" s="38">
        <f>[3]Calculations!F489</f>
        <v>0</v>
      </c>
      <c r="M521" s="38">
        <f>[3]Calculations!J489</f>
        <v>0</v>
      </c>
      <c r="N521" s="38">
        <f>[3]Calculations!V489</f>
        <v>0</v>
      </c>
      <c r="O521" s="38">
        <f>[3]Calculations!W489</f>
        <v>0</v>
      </c>
      <c r="P521" s="38">
        <f>[3]Calculations!O489</f>
        <v>0.4435544580245</v>
      </c>
      <c r="Q521" s="38">
        <f>[3]Calculations!S489</f>
        <v>72.79152965287544</v>
      </c>
      <c r="R521" s="38">
        <f>[3]Calculations!Q489</f>
        <v>0.26842988950250002</v>
      </c>
      <c r="S521" s="38">
        <f>[3]Calculations!T489</f>
        <v>44.051912697403296</v>
      </c>
      <c r="T521" s="38">
        <f>[3]Calculations!R489</f>
        <v>0.175194140039</v>
      </c>
      <c r="U521" s="38">
        <f>[3]Calculations!U489</f>
        <v>28.751034306940682</v>
      </c>
      <c r="V521" s="38" t="str">
        <f>[3]Calculations!X489</f>
        <v>Not Modelled</v>
      </c>
      <c r="W521" s="38" t="str">
        <f>[3]Calculations!Y489</f>
        <v>N/A</v>
      </c>
      <c r="X521" s="38" t="s">
        <v>1068</v>
      </c>
      <c r="Y521" s="73" t="s">
        <v>108</v>
      </c>
      <c r="Z521" s="74" t="s">
        <v>109</v>
      </c>
      <c r="AA521" s="74">
        <f>[3]Calculations!AA489</f>
        <v>0</v>
      </c>
      <c r="AB521" s="74">
        <f>[3]Calculations!AM489</f>
        <v>0</v>
      </c>
      <c r="AC521" s="74">
        <f>[3]Calculations!AB489</f>
        <v>0</v>
      </c>
      <c r="AD521" s="74">
        <f>[3]Calculations!AN489</f>
        <v>0</v>
      </c>
      <c r="AE521" s="74">
        <f>[3]Calculations!AC489</f>
        <v>0</v>
      </c>
      <c r="AF521" s="74">
        <f>[3]Calculations!AO489</f>
        <v>0</v>
      </c>
      <c r="AG521" s="74">
        <f>[3]Calculations!AD489</f>
        <v>0</v>
      </c>
      <c r="AH521" s="74">
        <f>[3]Calculations!AP489</f>
        <v>0</v>
      </c>
      <c r="AI521" s="74">
        <f>[3]Calculations!AE489</f>
        <v>0</v>
      </c>
      <c r="AJ521" s="74">
        <f>[3]Calculations!AQ489</f>
        <v>0</v>
      </c>
      <c r="AK521" s="74">
        <f>[3]Calculations!AF489</f>
        <v>0</v>
      </c>
      <c r="AL521" s="74">
        <f>[3]Calculations!AR489</f>
        <v>0</v>
      </c>
      <c r="AM521" s="74">
        <f>[3]Calculations!AG489</f>
        <v>0</v>
      </c>
      <c r="AN521" s="74">
        <f>[3]Calculations!AS489</f>
        <v>0</v>
      </c>
      <c r="AO521" s="74">
        <f>[3]Calculations!AH489</f>
        <v>0</v>
      </c>
      <c r="AP521" s="74">
        <f>[3]Calculations!AT489</f>
        <v>0</v>
      </c>
      <c r="AQ521" s="74">
        <f>[3]Calculations!AI489</f>
        <v>0.60934905999699995</v>
      </c>
      <c r="AR521" s="74">
        <f>[3]Calculations!AU489</f>
        <v>100.00000984608161</v>
      </c>
      <c r="AS521" s="74">
        <f>[3]Calculations!AJ489</f>
        <v>0</v>
      </c>
      <c r="AT521" s="74">
        <f>[3]Calculations!AV489</f>
        <v>0</v>
      </c>
      <c r="AU521" s="74">
        <f>[3]Calculations!AK489</f>
        <v>0</v>
      </c>
      <c r="AV521" s="74">
        <f>[3]Calculations!AW489</f>
        <v>0</v>
      </c>
      <c r="AW521" s="90"/>
      <c r="AX521" s="90"/>
      <c r="AY521" s="91" t="str">
        <f>[3]Calculations!D489</f>
        <v>Land Supply 2018</v>
      </c>
    </row>
    <row r="522" spans="2:51" ht="25" x14ac:dyDescent="0.25">
      <c r="B522" s="32" t="str">
        <f>[3]Calculations!A490</f>
        <v>OLD0094</v>
      </c>
      <c r="C522" s="30" t="str">
        <f>[3]Calculations!B490</f>
        <v>Oakdale Mill, Delph New Road, Delph, OL3 5BY</v>
      </c>
      <c r="D522" s="30" t="str">
        <f>[3]Calculations!C490</f>
        <v>Industrial and Warehousing</v>
      </c>
      <c r="E522" s="38">
        <f>[3]Calculations!E490</f>
        <v>0.48757499999999998</v>
      </c>
      <c r="F522" s="38">
        <f>[3]Calculations!I490</f>
        <v>-1.5407873600603583E-7</v>
      </c>
      <c r="G522" s="38">
        <f>[3]Calculations!M490</f>
        <v>-3.1601032867976378E-5</v>
      </c>
      <c r="H522" s="38">
        <f>[3]Calculations!H490</f>
        <v>8.4021781595799996E-2</v>
      </c>
      <c r="I522" s="38">
        <f>[3]Calculations!L490</f>
        <v>17.232586083330769</v>
      </c>
      <c r="J522" s="38">
        <f>[3]Calculations!G490</f>
        <v>0.40301385647900001</v>
      </c>
      <c r="K522" s="38">
        <f>[3]Calculations!K490</f>
        <v>82.656792591703848</v>
      </c>
      <c r="L522" s="38">
        <f>[3]Calculations!F490</f>
        <v>5.3951600393600005E-4</v>
      </c>
      <c r="M522" s="38">
        <f>[3]Calculations!J490</f>
        <v>0.11065292599825668</v>
      </c>
      <c r="N522" s="38">
        <f>[3]Calculations!V490</f>
        <v>0.487574739998</v>
      </c>
      <c r="O522" s="38">
        <f>[3]Calculations!W490</f>
        <v>99.999946674460332</v>
      </c>
      <c r="P522" s="38">
        <f>[3]Calculations!O490</f>
        <v>0.44320205805720003</v>
      </c>
      <c r="Q522" s="38">
        <f>[3]Calculations!S490</f>
        <v>90.899258177141988</v>
      </c>
      <c r="R522" s="38">
        <f>[3]Calculations!Q490</f>
        <v>0.26692333814120001</v>
      </c>
      <c r="S522" s="38">
        <f>[3]Calculations!T490</f>
        <v>54.74508293928114</v>
      </c>
      <c r="T522" s="38">
        <f>[3]Calculations!R490</f>
        <v>0.24529361568399999</v>
      </c>
      <c r="U522" s="38">
        <f>[3]Calculations!U490</f>
        <v>50.308899284007595</v>
      </c>
      <c r="V522" s="38" t="str">
        <f>[3]Calculations!X490</f>
        <v>Not Modelled</v>
      </c>
      <c r="W522" s="38" t="str">
        <f>[3]Calculations!Y490</f>
        <v>N/A</v>
      </c>
      <c r="X522" s="38" t="s">
        <v>1068</v>
      </c>
      <c r="Y522" s="73" t="s">
        <v>108</v>
      </c>
      <c r="Z522" s="74" t="s">
        <v>109</v>
      </c>
      <c r="AA522" s="74">
        <f>[3]Calculations!AA490</f>
        <v>9.6627019567799996E-2</v>
      </c>
      <c r="AB522" s="74">
        <f>[3]Calculations!AM490</f>
        <v>19.817878186494386</v>
      </c>
      <c r="AC522" s="74">
        <f>[3]Calculations!AB490</f>
        <v>0</v>
      </c>
      <c r="AD522" s="74">
        <f>[3]Calculations!AN490</f>
        <v>0</v>
      </c>
      <c r="AE522" s="74">
        <f>[3]Calculations!AC490</f>
        <v>0</v>
      </c>
      <c r="AF522" s="74">
        <f>[3]Calculations!AO490</f>
        <v>0</v>
      </c>
      <c r="AG522" s="74">
        <f>[3]Calculations!AD490</f>
        <v>0.21757279364099999</v>
      </c>
      <c r="AH522" s="74">
        <f>[3]Calculations!AP490</f>
        <v>44.623451497923398</v>
      </c>
      <c r="AI522" s="74">
        <f>[3]Calculations!AE490</f>
        <v>0.104868692062</v>
      </c>
      <c r="AJ522" s="74">
        <f>[3]Calculations!AQ490</f>
        <v>21.508217620263551</v>
      </c>
      <c r="AK522" s="74">
        <f>[3]Calculations!AF490</f>
        <v>0</v>
      </c>
      <c r="AL522" s="74">
        <f>[3]Calculations!AR490</f>
        <v>0</v>
      </c>
      <c r="AM522" s="74">
        <f>[3]Calculations!AG490</f>
        <v>0</v>
      </c>
      <c r="AN522" s="74">
        <f>[3]Calculations!AS490</f>
        <v>0</v>
      </c>
      <c r="AO522" s="74">
        <f>[3]Calculations!AH490</f>
        <v>0</v>
      </c>
      <c r="AP522" s="74">
        <f>[3]Calculations!AT490</f>
        <v>0</v>
      </c>
      <c r="AQ522" s="74">
        <f>[3]Calculations!AI490</f>
        <v>0</v>
      </c>
      <c r="AR522" s="74">
        <f>[3]Calculations!AU490</f>
        <v>0</v>
      </c>
      <c r="AS522" s="74">
        <f>[3]Calculations!AJ490</f>
        <v>0</v>
      </c>
      <c r="AT522" s="74">
        <f>[3]Calculations!AV490</f>
        <v>0</v>
      </c>
      <c r="AU522" s="74">
        <f>[3]Calculations!AK490</f>
        <v>0</v>
      </c>
      <c r="AV522" s="74">
        <f>[3]Calculations!AW490</f>
        <v>0</v>
      </c>
      <c r="AW522" s="90"/>
      <c r="AX522" s="90"/>
      <c r="AY522" s="91" t="str">
        <f>[3]Calculations!D490</f>
        <v>Land Supply 2018</v>
      </c>
    </row>
    <row r="523" spans="2:51" ht="25" x14ac:dyDescent="0.25">
      <c r="B523" s="32" t="str">
        <f>[3]Calculations!A491</f>
        <v>OLD0095</v>
      </c>
      <c r="C523" s="30" t="str">
        <f>[3]Calculations!B491</f>
        <v>City Learning Centre, Hollinwood Avenue, OL9 8EE</v>
      </c>
      <c r="D523" s="30" t="str">
        <f>[3]Calculations!C491</f>
        <v>Offices</v>
      </c>
      <c r="E523" s="38">
        <f>[3]Calculations!E491</f>
        <v>0.70154399999999995</v>
      </c>
      <c r="F523" s="38">
        <f>[3]Calculations!I491</f>
        <v>0.70154399999999995</v>
      </c>
      <c r="G523" s="38">
        <f>[3]Calculations!M491</f>
        <v>100</v>
      </c>
      <c r="H523" s="38">
        <f>[3]Calculations!H491</f>
        <v>0</v>
      </c>
      <c r="I523" s="38">
        <f>[3]Calculations!L491</f>
        <v>0</v>
      </c>
      <c r="J523" s="38">
        <f>[3]Calculations!G491</f>
        <v>0</v>
      </c>
      <c r="K523" s="38">
        <f>[3]Calculations!K491</f>
        <v>0</v>
      </c>
      <c r="L523" s="38">
        <f>[3]Calculations!F491</f>
        <v>0</v>
      </c>
      <c r="M523" s="38">
        <f>[3]Calculations!J491</f>
        <v>0</v>
      </c>
      <c r="N523" s="38">
        <f>[3]Calculations!V491</f>
        <v>0</v>
      </c>
      <c r="O523" s="38">
        <f>[3]Calculations!W491</f>
        <v>0</v>
      </c>
      <c r="P523" s="38">
        <f>[3]Calculations!O491</f>
        <v>4.9733286004600002E-2</v>
      </c>
      <c r="Q523" s="38">
        <f>[3]Calculations!S491</f>
        <v>7.0891185734038071</v>
      </c>
      <c r="R523" s="38">
        <f>[3]Calculations!Q491</f>
        <v>1.62098200001E-2</v>
      </c>
      <c r="S523" s="38">
        <f>[3]Calculations!T491</f>
        <v>2.3105920655154919</v>
      </c>
      <c r="T523" s="38">
        <f>[3]Calculations!R491</f>
        <v>0</v>
      </c>
      <c r="U523" s="38">
        <f>[3]Calculations!U491</f>
        <v>0</v>
      </c>
      <c r="V523" s="38" t="str">
        <f>[3]Calculations!X491</f>
        <v>Not Modelled</v>
      </c>
      <c r="W523" s="38" t="str">
        <f>[3]Calculations!Y491</f>
        <v>N/A</v>
      </c>
      <c r="X523" s="38" t="s">
        <v>1068</v>
      </c>
      <c r="Y523" s="73" t="s">
        <v>105</v>
      </c>
      <c r="Z523" s="74" t="s">
        <v>1066</v>
      </c>
      <c r="AA523" s="74">
        <f>[3]Calculations!AA491</f>
        <v>0</v>
      </c>
      <c r="AB523" s="74">
        <f>[3]Calculations!AM491</f>
        <v>0</v>
      </c>
      <c r="AC523" s="74">
        <f>[3]Calculations!AB491</f>
        <v>0</v>
      </c>
      <c r="AD523" s="74">
        <f>[3]Calculations!AN491</f>
        <v>0</v>
      </c>
      <c r="AE523" s="74">
        <f>[3]Calculations!AC491</f>
        <v>0</v>
      </c>
      <c r="AF523" s="74">
        <f>[3]Calculations!AO491</f>
        <v>0</v>
      </c>
      <c r="AG523" s="74">
        <f>[3]Calculations!AD491</f>
        <v>0</v>
      </c>
      <c r="AH523" s="74">
        <f>[3]Calculations!AP491</f>
        <v>0</v>
      </c>
      <c r="AI523" s="74">
        <f>[3]Calculations!AE491</f>
        <v>0</v>
      </c>
      <c r="AJ523" s="74">
        <f>[3]Calculations!AQ491</f>
        <v>0</v>
      </c>
      <c r="AK523" s="74">
        <f>[3]Calculations!AF491</f>
        <v>0</v>
      </c>
      <c r="AL523" s="74">
        <f>[3]Calculations!AR491</f>
        <v>0</v>
      </c>
      <c r="AM523" s="74">
        <f>[3]Calculations!AG491</f>
        <v>0</v>
      </c>
      <c r="AN523" s="74">
        <f>[3]Calculations!AS491</f>
        <v>0</v>
      </c>
      <c r="AO523" s="74">
        <f>[3]Calculations!AH491</f>
        <v>0</v>
      </c>
      <c r="AP523" s="74">
        <f>[3]Calculations!AT491</f>
        <v>0</v>
      </c>
      <c r="AQ523" s="74">
        <f>[3]Calculations!AI491</f>
        <v>0.70154386499800003</v>
      </c>
      <c r="AR523" s="74">
        <f>[3]Calculations!AU491</f>
        <v>99.999980756445794</v>
      </c>
      <c r="AS523" s="74">
        <f>[3]Calculations!AJ491</f>
        <v>0</v>
      </c>
      <c r="AT523" s="74">
        <f>[3]Calculations!AV491</f>
        <v>0</v>
      </c>
      <c r="AU523" s="74">
        <f>[3]Calculations!AK491</f>
        <v>0</v>
      </c>
      <c r="AV523" s="74">
        <f>[3]Calculations!AW491</f>
        <v>0</v>
      </c>
      <c r="AW523" s="90"/>
      <c r="AX523" s="90"/>
      <c r="AY523" s="91" t="str">
        <f>[3]Calculations!D491</f>
        <v>Land Supply 2018</v>
      </c>
    </row>
    <row r="524" spans="2:51" ht="25" x14ac:dyDescent="0.25">
      <c r="B524" s="32" t="str">
        <f>[3]Calculations!A492</f>
        <v>OLD0095</v>
      </c>
      <c r="C524" s="30" t="str">
        <f>[3]Calculations!B492</f>
        <v>City Learning Centre, Hollinwood Avenue, OL9 8EE</v>
      </c>
      <c r="D524" s="30" t="str">
        <f>[3]Calculations!C492</f>
        <v>Industrial and Warehousing</v>
      </c>
      <c r="E524" s="38">
        <f>[3]Calculations!E492</f>
        <v>0.70247700000000002</v>
      </c>
      <c r="F524" s="38">
        <f>[3]Calculations!I492</f>
        <v>0.70247700000000002</v>
      </c>
      <c r="G524" s="38">
        <f>[3]Calculations!M492</f>
        <v>100</v>
      </c>
      <c r="H524" s="38">
        <f>[3]Calculations!H492</f>
        <v>0</v>
      </c>
      <c r="I524" s="38">
        <f>[3]Calculations!L492</f>
        <v>0</v>
      </c>
      <c r="J524" s="38">
        <f>[3]Calculations!G492</f>
        <v>0</v>
      </c>
      <c r="K524" s="38">
        <f>[3]Calculations!K492</f>
        <v>0</v>
      </c>
      <c r="L524" s="38">
        <f>[3]Calculations!F492</f>
        <v>0</v>
      </c>
      <c r="M524" s="38">
        <f>[3]Calculations!J492</f>
        <v>0</v>
      </c>
      <c r="N524" s="38">
        <f>[3]Calculations!V492</f>
        <v>0</v>
      </c>
      <c r="O524" s="38">
        <f>[3]Calculations!W492</f>
        <v>0</v>
      </c>
      <c r="P524" s="38">
        <f>[3]Calculations!O492</f>
        <v>5.0040766935399994E-2</v>
      </c>
      <c r="Q524" s="38">
        <f>[3]Calculations!S492</f>
        <v>7.1234740689588403</v>
      </c>
      <c r="R524" s="38">
        <f>[3]Calculations!Q492</f>
        <v>1.62098200001E-2</v>
      </c>
      <c r="S524" s="38">
        <f>[3]Calculations!T492</f>
        <v>2.3075232356504198</v>
      </c>
      <c r="T524" s="38">
        <f>[3]Calculations!R492</f>
        <v>0</v>
      </c>
      <c r="U524" s="38">
        <f>[3]Calculations!U492</f>
        <v>0</v>
      </c>
      <c r="V524" s="38" t="str">
        <f>[3]Calculations!X492</f>
        <v>Not Modelled</v>
      </c>
      <c r="W524" s="38" t="str">
        <f>[3]Calculations!Y492</f>
        <v>N/A</v>
      </c>
      <c r="X524" s="38" t="s">
        <v>1068</v>
      </c>
      <c r="Y524" s="73" t="s">
        <v>105</v>
      </c>
      <c r="Z524" s="74" t="s">
        <v>1066</v>
      </c>
      <c r="AA524" s="74">
        <f>[3]Calculations!AA492</f>
        <v>0</v>
      </c>
      <c r="AB524" s="74">
        <f>[3]Calculations!AM492</f>
        <v>0</v>
      </c>
      <c r="AC524" s="74">
        <f>[3]Calculations!AB492</f>
        <v>0</v>
      </c>
      <c r="AD524" s="74">
        <f>[3]Calculations!AN492</f>
        <v>0</v>
      </c>
      <c r="AE524" s="74">
        <f>[3]Calculations!AC492</f>
        <v>0</v>
      </c>
      <c r="AF524" s="74">
        <f>[3]Calculations!AO492</f>
        <v>0</v>
      </c>
      <c r="AG524" s="74">
        <f>[3]Calculations!AD492</f>
        <v>0</v>
      </c>
      <c r="AH524" s="74">
        <f>[3]Calculations!AP492</f>
        <v>0</v>
      </c>
      <c r="AI524" s="74">
        <f>[3]Calculations!AE492</f>
        <v>0</v>
      </c>
      <c r="AJ524" s="74">
        <f>[3]Calculations!AQ492</f>
        <v>0</v>
      </c>
      <c r="AK524" s="74">
        <f>[3]Calculations!AF492</f>
        <v>0</v>
      </c>
      <c r="AL524" s="74">
        <f>[3]Calculations!AR492</f>
        <v>0</v>
      </c>
      <c r="AM524" s="74">
        <f>[3]Calculations!AG492</f>
        <v>0</v>
      </c>
      <c r="AN524" s="74">
        <f>[3]Calculations!AS492</f>
        <v>0</v>
      </c>
      <c r="AO524" s="74">
        <f>[3]Calculations!AH492</f>
        <v>0</v>
      </c>
      <c r="AP524" s="74">
        <f>[3]Calculations!AT492</f>
        <v>0</v>
      </c>
      <c r="AQ524" s="74">
        <f>[3]Calculations!AI492</f>
        <v>0.70247718499800005</v>
      </c>
      <c r="AR524" s="74">
        <f>[3]Calculations!AU492</f>
        <v>100.0000263350971</v>
      </c>
      <c r="AS524" s="74">
        <f>[3]Calculations!AJ492</f>
        <v>0</v>
      </c>
      <c r="AT524" s="74">
        <f>[3]Calculations!AV492</f>
        <v>0</v>
      </c>
      <c r="AU524" s="74">
        <f>[3]Calculations!AK492</f>
        <v>0</v>
      </c>
      <c r="AV524" s="74">
        <f>[3]Calculations!AW492</f>
        <v>0</v>
      </c>
      <c r="AW524" s="90"/>
      <c r="AX524" s="90"/>
      <c r="AY524" s="91" t="str">
        <f>[3]Calculations!D492</f>
        <v>Land Supply 2018</v>
      </c>
    </row>
    <row r="525" spans="2:51" ht="25" x14ac:dyDescent="0.25">
      <c r="B525" s="32" t="str">
        <f>[3]Calculations!A493</f>
        <v>OLD0096</v>
      </c>
      <c r="C525" s="30" t="str">
        <f>[3]Calculations!B493</f>
        <v>Bee Mill, Shaw Road, Royton, OL2 6EH</v>
      </c>
      <c r="D525" s="30" t="str">
        <f>[3]Calculations!C493</f>
        <v>Industrial and Warehousing</v>
      </c>
      <c r="E525" s="38">
        <f>[3]Calculations!E493</f>
        <v>0.33324399999999998</v>
      </c>
      <c r="F525" s="38">
        <f>[3]Calculations!I493</f>
        <v>0.33324399999999998</v>
      </c>
      <c r="G525" s="38">
        <f>[3]Calculations!M493</f>
        <v>100</v>
      </c>
      <c r="H525" s="38">
        <f>[3]Calculations!H493</f>
        <v>0</v>
      </c>
      <c r="I525" s="38">
        <f>[3]Calculations!L493</f>
        <v>0</v>
      </c>
      <c r="J525" s="38">
        <f>[3]Calculations!G493</f>
        <v>0</v>
      </c>
      <c r="K525" s="38">
        <f>[3]Calculations!K493</f>
        <v>0</v>
      </c>
      <c r="L525" s="38">
        <f>[3]Calculations!F493</f>
        <v>0</v>
      </c>
      <c r="M525" s="38">
        <f>[3]Calculations!J493</f>
        <v>0</v>
      </c>
      <c r="N525" s="38">
        <f>[3]Calculations!V493</f>
        <v>0</v>
      </c>
      <c r="O525" s="38">
        <f>[3]Calculations!W493</f>
        <v>0</v>
      </c>
      <c r="P525" s="38">
        <f>[3]Calculations!O493</f>
        <v>0.15613406240409999</v>
      </c>
      <c r="Q525" s="38">
        <f>[3]Calculations!S493</f>
        <v>46.852775265001021</v>
      </c>
      <c r="R525" s="38">
        <f>[3]Calculations!Q493</f>
        <v>1.08689634101E-2</v>
      </c>
      <c r="S525" s="38">
        <f>[3]Calculations!T493</f>
        <v>3.2615631219466819</v>
      </c>
      <c r="T525" s="38">
        <f>[3]Calculations!R493</f>
        <v>0</v>
      </c>
      <c r="U525" s="38">
        <f>[3]Calculations!U493</f>
        <v>0</v>
      </c>
      <c r="V525" s="38" t="str">
        <f>[3]Calculations!X493</f>
        <v>Not Modelled</v>
      </c>
      <c r="W525" s="38" t="str">
        <f>[3]Calculations!Y493</f>
        <v>N/A</v>
      </c>
      <c r="X525" s="38" t="s">
        <v>1068</v>
      </c>
      <c r="Y525" s="73" t="s">
        <v>105</v>
      </c>
      <c r="Z525" s="74" t="s">
        <v>1066</v>
      </c>
      <c r="AA525" s="74">
        <f>[3]Calculations!AA493</f>
        <v>0</v>
      </c>
      <c r="AB525" s="74">
        <f>[3]Calculations!AM493</f>
        <v>0</v>
      </c>
      <c r="AC525" s="74">
        <f>[3]Calculations!AB493</f>
        <v>0</v>
      </c>
      <c r="AD525" s="74">
        <f>[3]Calculations!AN493</f>
        <v>0</v>
      </c>
      <c r="AE525" s="74">
        <f>[3]Calculations!AC493</f>
        <v>0</v>
      </c>
      <c r="AF525" s="74">
        <f>[3]Calculations!AO493</f>
        <v>0</v>
      </c>
      <c r="AG525" s="74">
        <f>[3]Calculations!AD493</f>
        <v>0</v>
      </c>
      <c r="AH525" s="74">
        <f>[3]Calculations!AP493</f>
        <v>0</v>
      </c>
      <c r="AI525" s="74">
        <f>[3]Calculations!AE493</f>
        <v>0</v>
      </c>
      <c r="AJ525" s="74">
        <f>[3]Calculations!AQ493</f>
        <v>0</v>
      </c>
      <c r="AK525" s="74">
        <f>[3]Calculations!AF493</f>
        <v>0</v>
      </c>
      <c r="AL525" s="74">
        <f>[3]Calculations!AR493</f>
        <v>0</v>
      </c>
      <c r="AM525" s="74">
        <f>[3]Calculations!AG493</f>
        <v>0</v>
      </c>
      <c r="AN525" s="74">
        <f>[3]Calculations!AS493</f>
        <v>0</v>
      </c>
      <c r="AO525" s="74">
        <f>[3]Calculations!AH493</f>
        <v>0</v>
      </c>
      <c r="AP525" s="74">
        <f>[3]Calculations!AT493</f>
        <v>0</v>
      </c>
      <c r="AQ525" s="74">
        <f>[3]Calculations!AI493</f>
        <v>0.333244020004</v>
      </c>
      <c r="AR525" s="74">
        <f>[3]Calculations!AU493</f>
        <v>100.00000600280876</v>
      </c>
      <c r="AS525" s="74">
        <f>[3]Calculations!AJ493</f>
        <v>0</v>
      </c>
      <c r="AT525" s="74">
        <f>[3]Calculations!AV493</f>
        <v>0</v>
      </c>
      <c r="AU525" s="74">
        <f>[3]Calculations!AK493</f>
        <v>0</v>
      </c>
      <c r="AV525" s="74">
        <f>[3]Calculations!AW493</f>
        <v>0</v>
      </c>
      <c r="AW525" s="90"/>
      <c r="AX525" s="90"/>
      <c r="AY525" s="91" t="str">
        <f>[3]Calculations!D493</f>
        <v>Land Supply 2018</v>
      </c>
    </row>
    <row r="526" spans="2:51" x14ac:dyDescent="0.25">
      <c r="B526" s="32" t="str">
        <f>[3]Calculations!A494</f>
        <v>OLD0099</v>
      </c>
      <c r="C526" s="30" t="str">
        <f>[3]Calculations!B494</f>
        <v>212 Middleton Road, Oldham, OL9 6BH</v>
      </c>
      <c r="D526" s="30" t="str">
        <f>[3]Calculations!C494</f>
        <v>Offices</v>
      </c>
      <c r="E526" s="38">
        <f>[3]Calculations!E494</f>
        <v>2.4425200000000001E-2</v>
      </c>
      <c r="F526" s="38">
        <f>[3]Calculations!I494</f>
        <v>2.4425200000000001E-2</v>
      </c>
      <c r="G526" s="38">
        <f>[3]Calculations!M494</f>
        <v>100</v>
      </c>
      <c r="H526" s="38">
        <f>[3]Calculations!H494</f>
        <v>0</v>
      </c>
      <c r="I526" s="38">
        <f>[3]Calculations!L494</f>
        <v>0</v>
      </c>
      <c r="J526" s="38">
        <f>[3]Calculations!G494</f>
        <v>0</v>
      </c>
      <c r="K526" s="38">
        <f>[3]Calculations!K494</f>
        <v>0</v>
      </c>
      <c r="L526" s="38">
        <f>[3]Calculations!F494</f>
        <v>0</v>
      </c>
      <c r="M526" s="38">
        <f>[3]Calculations!J494</f>
        <v>0</v>
      </c>
      <c r="N526" s="38">
        <f>[3]Calculations!V494</f>
        <v>0</v>
      </c>
      <c r="O526" s="38">
        <f>[3]Calculations!W494</f>
        <v>0</v>
      </c>
      <c r="P526" s="38">
        <f>[3]Calculations!O494</f>
        <v>2.1487282589300002E-3</v>
      </c>
      <c r="Q526" s="38">
        <f>[3]Calculations!S494</f>
        <v>8.7971777464667635</v>
      </c>
      <c r="R526" s="38">
        <f>[3]Calculations!Q494</f>
        <v>0</v>
      </c>
      <c r="S526" s="38">
        <f>[3]Calculations!T494</f>
        <v>0</v>
      </c>
      <c r="T526" s="38">
        <f>[3]Calculations!R494</f>
        <v>0</v>
      </c>
      <c r="U526" s="38">
        <f>[3]Calculations!U494</f>
        <v>0</v>
      </c>
      <c r="V526" s="38" t="str">
        <f>[3]Calculations!X494</f>
        <v>Not Modelled</v>
      </c>
      <c r="W526" s="38" t="str">
        <f>[3]Calculations!Y494</f>
        <v>N/A</v>
      </c>
      <c r="X526" s="38" t="s">
        <v>1068</v>
      </c>
      <c r="Y526" s="73" t="s">
        <v>105</v>
      </c>
      <c r="Z526" s="74" t="s">
        <v>1066</v>
      </c>
      <c r="AA526" s="74">
        <f>[3]Calculations!AA494</f>
        <v>0</v>
      </c>
      <c r="AB526" s="74">
        <f>[3]Calculations!AM494</f>
        <v>0</v>
      </c>
      <c r="AC526" s="74">
        <f>[3]Calculations!AB494</f>
        <v>0</v>
      </c>
      <c r="AD526" s="74">
        <f>[3]Calculations!AN494</f>
        <v>0</v>
      </c>
      <c r="AE526" s="74">
        <f>[3]Calculations!AC494</f>
        <v>0</v>
      </c>
      <c r="AF526" s="74">
        <f>[3]Calculations!AO494</f>
        <v>0</v>
      </c>
      <c r="AG526" s="74">
        <f>[3]Calculations!AD494</f>
        <v>0</v>
      </c>
      <c r="AH526" s="74">
        <f>[3]Calculations!AP494</f>
        <v>0</v>
      </c>
      <c r="AI526" s="74">
        <f>[3]Calculations!AE494</f>
        <v>0</v>
      </c>
      <c r="AJ526" s="74">
        <f>[3]Calculations!AQ494</f>
        <v>0</v>
      </c>
      <c r="AK526" s="74">
        <f>[3]Calculations!AF494</f>
        <v>0</v>
      </c>
      <c r="AL526" s="74">
        <f>[3]Calculations!AR494</f>
        <v>0</v>
      </c>
      <c r="AM526" s="74">
        <f>[3]Calculations!AG494</f>
        <v>0</v>
      </c>
      <c r="AN526" s="74">
        <f>[3]Calculations!AS494</f>
        <v>0</v>
      </c>
      <c r="AO526" s="74">
        <f>[3]Calculations!AH494</f>
        <v>0</v>
      </c>
      <c r="AP526" s="74">
        <f>[3]Calculations!AT494</f>
        <v>0</v>
      </c>
      <c r="AQ526" s="74">
        <f>[3]Calculations!AI494</f>
        <v>2.4425184999299999E-2</v>
      </c>
      <c r="AR526" s="74">
        <f>[3]Calculations!AU494</f>
        <v>99.999938585149764</v>
      </c>
      <c r="AS526" s="74">
        <f>[3]Calculations!AJ494</f>
        <v>0</v>
      </c>
      <c r="AT526" s="74">
        <f>[3]Calculations!AV494</f>
        <v>0</v>
      </c>
      <c r="AU526" s="74">
        <f>[3]Calculations!AK494</f>
        <v>0</v>
      </c>
      <c r="AV526" s="74">
        <f>[3]Calculations!AW494</f>
        <v>0</v>
      </c>
      <c r="AW526" s="90"/>
      <c r="AX526" s="90"/>
      <c r="AY526" s="91" t="str">
        <f>[3]Calculations!D494</f>
        <v>Land Supply 2018</v>
      </c>
    </row>
    <row r="527" spans="2:51" ht="25" x14ac:dyDescent="0.25">
      <c r="B527" s="32" t="str">
        <f>[3]Calculations!A495</f>
        <v>OLD0100</v>
      </c>
      <c r="C527" s="30" t="str">
        <f>[3]Calculations!B495</f>
        <v>511 Oldham Road, Failsworth, M35 9AB</v>
      </c>
      <c r="D527" s="30" t="str">
        <f>[3]Calculations!C495</f>
        <v>Offices</v>
      </c>
      <c r="E527" s="38">
        <f>[3]Calculations!E495</f>
        <v>4.7518499999999998E-2</v>
      </c>
      <c r="F527" s="38">
        <f>[3]Calculations!I495</f>
        <v>4.7518499999999998E-2</v>
      </c>
      <c r="G527" s="38">
        <f>[3]Calculations!M495</f>
        <v>100</v>
      </c>
      <c r="H527" s="38">
        <f>[3]Calculations!H495</f>
        <v>0</v>
      </c>
      <c r="I527" s="38">
        <f>[3]Calculations!L495</f>
        <v>0</v>
      </c>
      <c r="J527" s="38">
        <f>[3]Calculations!G495</f>
        <v>0</v>
      </c>
      <c r="K527" s="38">
        <f>[3]Calculations!K495</f>
        <v>0</v>
      </c>
      <c r="L527" s="38">
        <f>[3]Calculations!F495</f>
        <v>0</v>
      </c>
      <c r="M527" s="38">
        <f>[3]Calculations!J495</f>
        <v>0</v>
      </c>
      <c r="N527" s="38">
        <f>[3]Calculations!V495</f>
        <v>0</v>
      </c>
      <c r="O527" s="38">
        <f>[3]Calculations!W495</f>
        <v>0</v>
      </c>
      <c r="P527" s="38">
        <f>[3]Calculations!O495</f>
        <v>0</v>
      </c>
      <c r="Q527" s="38">
        <f>[3]Calculations!S495</f>
        <v>0</v>
      </c>
      <c r="R527" s="38">
        <f>[3]Calculations!Q495</f>
        <v>0</v>
      </c>
      <c r="S527" s="38">
        <f>[3]Calculations!T495</f>
        <v>0</v>
      </c>
      <c r="T527" s="38">
        <f>[3]Calculations!R495</f>
        <v>0</v>
      </c>
      <c r="U527" s="38">
        <f>[3]Calculations!U495</f>
        <v>0</v>
      </c>
      <c r="V527" s="38" t="str">
        <f>[3]Calculations!X495</f>
        <v>Not Modelled</v>
      </c>
      <c r="W527" s="38" t="str">
        <f>[3]Calculations!Y495</f>
        <v>N/A</v>
      </c>
      <c r="X527" s="38" t="s">
        <v>1068</v>
      </c>
      <c r="Y527" s="73" t="s">
        <v>106</v>
      </c>
      <c r="Z527" s="74" t="s">
        <v>1090</v>
      </c>
      <c r="AA527" s="74">
        <f>[3]Calculations!AA495</f>
        <v>0</v>
      </c>
      <c r="AB527" s="74">
        <f>[3]Calculations!AM495</f>
        <v>0</v>
      </c>
      <c r="AC527" s="74">
        <f>[3]Calculations!AB495</f>
        <v>0</v>
      </c>
      <c r="AD527" s="74">
        <f>[3]Calculations!AN495</f>
        <v>0</v>
      </c>
      <c r="AE527" s="74">
        <f>[3]Calculations!AC495</f>
        <v>0</v>
      </c>
      <c r="AF527" s="74">
        <f>[3]Calculations!AO495</f>
        <v>0</v>
      </c>
      <c r="AG527" s="74">
        <f>[3]Calculations!AD495</f>
        <v>0</v>
      </c>
      <c r="AH527" s="74">
        <f>[3]Calculations!AP495</f>
        <v>0</v>
      </c>
      <c r="AI527" s="74">
        <f>[3]Calculations!AE495</f>
        <v>0</v>
      </c>
      <c r="AJ527" s="74">
        <f>[3]Calculations!AQ495</f>
        <v>0</v>
      </c>
      <c r="AK527" s="74">
        <f>[3]Calculations!AF495</f>
        <v>0</v>
      </c>
      <c r="AL527" s="74">
        <f>[3]Calculations!AR495</f>
        <v>0</v>
      </c>
      <c r="AM527" s="74">
        <f>[3]Calculations!AG495</f>
        <v>0</v>
      </c>
      <c r="AN527" s="74">
        <f>[3]Calculations!AS495</f>
        <v>0</v>
      </c>
      <c r="AO527" s="74">
        <f>[3]Calculations!AH495</f>
        <v>0</v>
      </c>
      <c r="AP527" s="74">
        <f>[3]Calculations!AT495</f>
        <v>0</v>
      </c>
      <c r="AQ527" s="74">
        <f>[3]Calculations!AI495</f>
        <v>4.751847E-2</v>
      </c>
      <c r="AR527" s="74">
        <f>[3]Calculations!AU495</f>
        <v>99.999936866694028</v>
      </c>
      <c r="AS527" s="74">
        <f>[3]Calculations!AJ495</f>
        <v>0</v>
      </c>
      <c r="AT527" s="74">
        <f>[3]Calculations!AV495</f>
        <v>0</v>
      </c>
      <c r="AU527" s="74">
        <f>[3]Calculations!AK495</f>
        <v>0</v>
      </c>
      <c r="AV527" s="74">
        <f>[3]Calculations!AW495</f>
        <v>0</v>
      </c>
      <c r="AW527" s="90"/>
      <c r="AX527" s="90"/>
      <c r="AY527" s="91" t="str">
        <f>[3]Calculations!D495</f>
        <v>Land Supply 2018</v>
      </c>
    </row>
    <row r="528" spans="2:51" ht="25" x14ac:dyDescent="0.25">
      <c r="B528" s="32" t="str">
        <f>[3]Calculations!A496</f>
        <v>OLD0101</v>
      </c>
      <c r="C528" s="30" t="str">
        <f>[3]Calculations!B496</f>
        <v>Innovative Technology Ltd, Derker Street, Oldham, OL1 4EQ</v>
      </c>
      <c r="D528" s="30" t="str">
        <f>[3]Calculations!C496</f>
        <v>Offices</v>
      </c>
      <c r="E528" s="38">
        <f>[3]Calculations!E496</f>
        <v>1.4483999999999999</v>
      </c>
      <c r="F528" s="38">
        <f>[3]Calculations!I496</f>
        <v>1.4483999999999999</v>
      </c>
      <c r="G528" s="38">
        <f>[3]Calculations!M496</f>
        <v>100</v>
      </c>
      <c r="H528" s="38">
        <f>[3]Calculations!H496</f>
        <v>0</v>
      </c>
      <c r="I528" s="38">
        <f>[3]Calculations!L496</f>
        <v>0</v>
      </c>
      <c r="J528" s="38">
        <f>[3]Calculations!G496</f>
        <v>0</v>
      </c>
      <c r="K528" s="38">
        <f>[3]Calculations!K496</f>
        <v>0</v>
      </c>
      <c r="L528" s="38">
        <f>[3]Calculations!F496</f>
        <v>0</v>
      </c>
      <c r="M528" s="38">
        <f>[3]Calculations!J496</f>
        <v>0</v>
      </c>
      <c r="N528" s="38">
        <f>[3]Calculations!V496</f>
        <v>0</v>
      </c>
      <c r="O528" s="38">
        <f>[3]Calculations!W496</f>
        <v>0</v>
      </c>
      <c r="P528" s="38">
        <f>[3]Calculations!O496</f>
        <v>1.141073235206</v>
      </c>
      <c r="Q528" s="38">
        <f>[3]Calculations!S496</f>
        <v>78.781637338166249</v>
      </c>
      <c r="R528" s="38">
        <f>[3]Calculations!Q496</f>
        <v>0.39322946349299998</v>
      </c>
      <c r="S528" s="38">
        <f>[3]Calculations!T496</f>
        <v>27.149231116611432</v>
      </c>
      <c r="T528" s="38">
        <f>[3]Calculations!R496</f>
        <v>0.11799999999999999</v>
      </c>
      <c r="U528" s="38">
        <f>[3]Calculations!U496</f>
        <v>8.1469207401270367</v>
      </c>
      <c r="V528" s="38" t="str">
        <f>[3]Calculations!X496</f>
        <v>Not Modelled</v>
      </c>
      <c r="W528" s="38" t="str">
        <f>[3]Calculations!Y496</f>
        <v>N/A</v>
      </c>
      <c r="X528" s="38" t="s">
        <v>1068</v>
      </c>
      <c r="Y528" s="73" t="s">
        <v>108</v>
      </c>
      <c r="Z528" s="74" t="s">
        <v>109</v>
      </c>
      <c r="AA528" s="74">
        <f>[3]Calculations!AA496</f>
        <v>0</v>
      </c>
      <c r="AB528" s="74">
        <f>[3]Calculations!AM496</f>
        <v>0</v>
      </c>
      <c r="AC528" s="74">
        <f>[3]Calculations!AB496</f>
        <v>0</v>
      </c>
      <c r="AD528" s="74">
        <f>[3]Calculations!AN496</f>
        <v>0</v>
      </c>
      <c r="AE528" s="74">
        <f>[3]Calculations!AC496</f>
        <v>0</v>
      </c>
      <c r="AF528" s="74">
        <f>[3]Calculations!AO496</f>
        <v>0</v>
      </c>
      <c r="AG528" s="74">
        <f>[3]Calculations!AD496</f>
        <v>0</v>
      </c>
      <c r="AH528" s="74">
        <f>[3]Calculations!AP496</f>
        <v>0</v>
      </c>
      <c r="AI528" s="74">
        <f>[3]Calculations!AE496</f>
        <v>0</v>
      </c>
      <c r="AJ528" s="74">
        <f>[3]Calculations!AQ496</f>
        <v>0</v>
      </c>
      <c r="AK528" s="74">
        <f>[3]Calculations!AF496</f>
        <v>0</v>
      </c>
      <c r="AL528" s="74">
        <f>[3]Calculations!AR496</f>
        <v>0</v>
      </c>
      <c r="AM528" s="74">
        <f>[3]Calculations!AG496</f>
        <v>0</v>
      </c>
      <c r="AN528" s="74">
        <f>[3]Calculations!AS496</f>
        <v>0</v>
      </c>
      <c r="AO528" s="74">
        <f>[3]Calculations!AH496</f>
        <v>0</v>
      </c>
      <c r="AP528" s="74">
        <f>[3]Calculations!AT496</f>
        <v>0</v>
      </c>
      <c r="AQ528" s="74">
        <f>[3]Calculations!AI496</f>
        <v>1.4484045000000001</v>
      </c>
      <c r="AR528" s="74">
        <f>[3]Calculations!AU496</f>
        <v>100.00031068765536</v>
      </c>
      <c r="AS528" s="74">
        <f>[3]Calculations!AJ496</f>
        <v>0</v>
      </c>
      <c r="AT528" s="74">
        <f>[3]Calculations!AV496</f>
        <v>0</v>
      </c>
      <c r="AU528" s="74">
        <f>[3]Calculations!AK496</f>
        <v>0</v>
      </c>
      <c r="AV528" s="74">
        <f>[3]Calculations!AW496</f>
        <v>0</v>
      </c>
      <c r="AW528" s="90"/>
      <c r="AX528" s="90"/>
      <c r="AY528" s="91" t="str">
        <f>[3]Calculations!D496</f>
        <v>Land Supply 2018</v>
      </c>
    </row>
    <row r="529" spans="2:51" ht="25" x14ac:dyDescent="0.25">
      <c r="B529" s="32" t="str">
        <f>[3]Calculations!A497</f>
        <v>OLD0102</v>
      </c>
      <c r="C529" s="30" t="str">
        <f>[3]Calculations!B497</f>
        <v>Innovative Technology Ltd, Derker Street, Oldham, OL1 4EQ</v>
      </c>
      <c r="D529" s="30" t="str">
        <f>[3]Calculations!C497</f>
        <v>Industrial and Warehousing</v>
      </c>
      <c r="E529" s="38">
        <f>[3]Calculations!E497</f>
        <v>1.4483999999999999</v>
      </c>
      <c r="F529" s="38">
        <f>[3]Calculations!I497</f>
        <v>1.4483999999999999</v>
      </c>
      <c r="G529" s="38">
        <f>[3]Calculations!M497</f>
        <v>100</v>
      </c>
      <c r="H529" s="38">
        <f>[3]Calculations!H497</f>
        <v>0</v>
      </c>
      <c r="I529" s="38">
        <f>[3]Calculations!L497</f>
        <v>0</v>
      </c>
      <c r="J529" s="38">
        <f>[3]Calculations!G497</f>
        <v>0</v>
      </c>
      <c r="K529" s="38">
        <f>[3]Calculations!K497</f>
        <v>0</v>
      </c>
      <c r="L529" s="38">
        <f>[3]Calculations!F497</f>
        <v>0</v>
      </c>
      <c r="M529" s="38">
        <f>[3]Calculations!J497</f>
        <v>0</v>
      </c>
      <c r="N529" s="38">
        <f>[3]Calculations!V497</f>
        <v>0</v>
      </c>
      <c r="O529" s="38">
        <f>[3]Calculations!W497</f>
        <v>0</v>
      </c>
      <c r="P529" s="38">
        <f>[3]Calculations!O497</f>
        <v>1.141073235206</v>
      </c>
      <c r="Q529" s="38">
        <f>[3]Calculations!S497</f>
        <v>78.781637338166249</v>
      </c>
      <c r="R529" s="38">
        <f>[3]Calculations!Q497</f>
        <v>0.39322946349299998</v>
      </c>
      <c r="S529" s="38">
        <f>[3]Calculations!T497</f>
        <v>27.149231116611432</v>
      </c>
      <c r="T529" s="38">
        <f>[3]Calculations!R497</f>
        <v>0.11799999999999999</v>
      </c>
      <c r="U529" s="38">
        <f>[3]Calculations!U497</f>
        <v>8.1469207401270367</v>
      </c>
      <c r="V529" s="38" t="str">
        <f>[3]Calculations!X497</f>
        <v>Not Modelled</v>
      </c>
      <c r="W529" s="38" t="str">
        <f>[3]Calculations!Y497</f>
        <v>N/A</v>
      </c>
      <c r="X529" s="38" t="s">
        <v>1068</v>
      </c>
      <c r="Y529" s="73" t="s">
        <v>108</v>
      </c>
      <c r="Z529" s="74" t="s">
        <v>109</v>
      </c>
      <c r="AA529" s="74">
        <f>[3]Calculations!AA497</f>
        <v>0</v>
      </c>
      <c r="AB529" s="74">
        <f>[3]Calculations!AM497</f>
        <v>0</v>
      </c>
      <c r="AC529" s="74">
        <f>[3]Calculations!AB497</f>
        <v>0</v>
      </c>
      <c r="AD529" s="74">
        <f>[3]Calculations!AN497</f>
        <v>0</v>
      </c>
      <c r="AE529" s="74">
        <f>[3]Calculations!AC497</f>
        <v>0</v>
      </c>
      <c r="AF529" s="74">
        <f>[3]Calculations!AO497</f>
        <v>0</v>
      </c>
      <c r="AG529" s="74">
        <f>[3]Calculations!AD497</f>
        <v>0</v>
      </c>
      <c r="AH529" s="74">
        <f>[3]Calculations!AP497</f>
        <v>0</v>
      </c>
      <c r="AI529" s="74">
        <f>[3]Calculations!AE497</f>
        <v>0</v>
      </c>
      <c r="AJ529" s="74">
        <f>[3]Calculations!AQ497</f>
        <v>0</v>
      </c>
      <c r="AK529" s="74">
        <f>[3]Calculations!AF497</f>
        <v>0</v>
      </c>
      <c r="AL529" s="74">
        <f>[3]Calculations!AR497</f>
        <v>0</v>
      </c>
      <c r="AM529" s="74">
        <f>[3]Calculations!AG497</f>
        <v>0</v>
      </c>
      <c r="AN529" s="74">
        <f>[3]Calculations!AS497</f>
        <v>0</v>
      </c>
      <c r="AO529" s="74">
        <f>[3]Calculations!AH497</f>
        <v>0</v>
      </c>
      <c r="AP529" s="74">
        <f>[3]Calculations!AT497</f>
        <v>0</v>
      </c>
      <c r="AQ529" s="74">
        <f>[3]Calculations!AI497</f>
        <v>1.4484045000000001</v>
      </c>
      <c r="AR529" s="74">
        <f>[3]Calculations!AU497</f>
        <v>100.00031068765536</v>
      </c>
      <c r="AS529" s="74">
        <f>[3]Calculations!AJ497</f>
        <v>0</v>
      </c>
      <c r="AT529" s="74">
        <f>[3]Calculations!AV497</f>
        <v>0</v>
      </c>
      <c r="AU529" s="74">
        <f>[3]Calculations!AK497</f>
        <v>0</v>
      </c>
      <c r="AV529" s="74">
        <f>[3]Calculations!AW497</f>
        <v>0</v>
      </c>
      <c r="AW529" s="90"/>
      <c r="AX529" s="90"/>
      <c r="AY529" s="91" t="str">
        <f>[3]Calculations!D497</f>
        <v>Land Supply 2018</v>
      </c>
    </row>
    <row r="530" spans="2:51" ht="25" x14ac:dyDescent="0.25">
      <c r="B530" s="32" t="str">
        <f>[3]Calculations!A498</f>
        <v>OLD0103</v>
      </c>
      <c r="C530" s="30" t="str">
        <f>[3]Calculations!B498</f>
        <v>Housing Units, Wickentree Lane, Failsworth, M35 9BA</v>
      </c>
      <c r="D530" s="30" t="str">
        <f>[3]Calculations!C498</f>
        <v>Offices</v>
      </c>
      <c r="E530" s="38">
        <f>[3]Calculations!E498</f>
        <v>0.75833300000000003</v>
      </c>
      <c r="F530" s="38">
        <f>[3]Calculations!I498</f>
        <v>0.75833300000000003</v>
      </c>
      <c r="G530" s="38">
        <f>[3]Calculations!M498</f>
        <v>100</v>
      </c>
      <c r="H530" s="38">
        <f>[3]Calculations!H498</f>
        <v>0</v>
      </c>
      <c r="I530" s="38">
        <f>[3]Calculations!L498</f>
        <v>0</v>
      </c>
      <c r="J530" s="38">
        <f>[3]Calculations!G498</f>
        <v>0</v>
      </c>
      <c r="K530" s="38">
        <f>[3]Calculations!K498</f>
        <v>0</v>
      </c>
      <c r="L530" s="38">
        <f>[3]Calculations!F498</f>
        <v>0</v>
      </c>
      <c r="M530" s="38">
        <f>[3]Calculations!J498</f>
        <v>0</v>
      </c>
      <c r="N530" s="38">
        <f>[3]Calculations!V498</f>
        <v>0</v>
      </c>
      <c r="O530" s="38">
        <f>[3]Calculations!W498</f>
        <v>0</v>
      </c>
      <c r="P530" s="38">
        <f>[3]Calculations!O498</f>
        <v>0.243243269609</v>
      </c>
      <c r="Q530" s="38">
        <f>[3]Calculations!S498</f>
        <v>32.076049652197646</v>
      </c>
      <c r="R530" s="38">
        <f>[3]Calculations!Q498</f>
        <v>8.7852645411999997E-2</v>
      </c>
      <c r="S530" s="38">
        <f>[3]Calculations!T498</f>
        <v>11.584969322448053</v>
      </c>
      <c r="T530" s="38">
        <f>[3]Calculations!R498</f>
        <v>0</v>
      </c>
      <c r="U530" s="38">
        <f>[3]Calculations!U498</f>
        <v>0</v>
      </c>
      <c r="V530" s="38" t="str">
        <f>[3]Calculations!X498</f>
        <v>Not Modelled</v>
      </c>
      <c r="W530" s="38" t="str">
        <f>[3]Calculations!Y498</f>
        <v>N/A</v>
      </c>
      <c r="X530" s="38" t="s">
        <v>1068</v>
      </c>
      <c r="Y530" s="73" t="s">
        <v>108</v>
      </c>
      <c r="Z530" s="74" t="s">
        <v>109</v>
      </c>
      <c r="AA530" s="74">
        <f>[3]Calculations!AA498</f>
        <v>0</v>
      </c>
      <c r="AB530" s="74">
        <f>[3]Calculations!AM498</f>
        <v>0</v>
      </c>
      <c r="AC530" s="74">
        <f>[3]Calculations!AB498</f>
        <v>0</v>
      </c>
      <c r="AD530" s="74">
        <f>[3]Calculations!AN498</f>
        <v>0</v>
      </c>
      <c r="AE530" s="74">
        <f>[3]Calculations!AC498</f>
        <v>0</v>
      </c>
      <c r="AF530" s="74">
        <f>[3]Calculations!AO498</f>
        <v>0</v>
      </c>
      <c r="AG530" s="74">
        <f>[3]Calculations!AD498</f>
        <v>0</v>
      </c>
      <c r="AH530" s="74">
        <f>[3]Calculations!AP498</f>
        <v>0</v>
      </c>
      <c r="AI530" s="74">
        <f>[3]Calculations!AE498</f>
        <v>0</v>
      </c>
      <c r="AJ530" s="74">
        <f>[3]Calculations!AQ498</f>
        <v>0</v>
      </c>
      <c r="AK530" s="74">
        <f>[3]Calculations!AF498</f>
        <v>0.28093546450099999</v>
      </c>
      <c r="AL530" s="74">
        <f>[3]Calculations!AR498</f>
        <v>37.046451163407099</v>
      </c>
      <c r="AM530" s="74">
        <f>[3]Calculations!AG498</f>
        <v>0</v>
      </c>
      <c r="AN530" s="74">
        <f>[3]Calculations!AS498</f>
        <v>0</v>
      </c>
      <c r="AO530" s="74">
        <f>[3]Calculations!AH498</f>
        <v>0</v>
      </c>
      <c r="AP530" s="74">
        <f>[3]Calculations!AT498</f>
        <v>0</v>
      </c>
      <c r="AQ530" s="74">
        <f>[3]Calculations!AI498</f>
        <v>0.75833308499999996</v>
      </c>
      <c r="AR530" s="74">
        <f>[3]Calculations!AU498</f>
        <v>100.00001120879614</v>
      </c>
      <c r="AS530" s="74">
        <f>[3]Calculations!AJ498</f>
        <v>0</v>
      </c>
      <c r="AT530" s="74">
        <f>[3]Calculations!AV498</f>
        <v>0</v>
      </c>
      <c r="AU530" s="74">
        <f>[3]Calculations!AK498</f>
        <v>0</v>
      </c>
      <c r="AV530" s="74">
        <f>[3]Calculations!AW498</f>
        <v>0</v>
      </c>
      <c r="AW530" s="90"/>
      <c r="AX530" s="90"/>
      <c r="AY530" s="91" t="str">
        <f>[3]Calculations!D498</f>
        <v>Land Supply 2018</v>
      </c>
    </row>
    <row r="531" spans="2:51" ht="37.5" x14ac:dyDescent="0.25">
      <c r="B531" s="32" t="str">
        <f>[3]Calculations!A499</f>
        <v>OLD0104</v>
      </c>
      <c r="C531" s="30" t="str">
        <f>[3]Calculations!B499</f>
        <v>Clad-It Eco Roofing Solutions Ltd Trent Industrial Estate, Duchess Street, SHAW, OL2 7UT</v>
      </c>
      <c r="D531" s="30" t="str">
        <f>[3]Calculations!C499</f>
        <v>Offices</v>
      </c>
      <c r="E531" s="38">
        <f>[3]Calculations!E499</f>
        <v>5.3512299999999999E-2</v>
      </c>
      <c r="F531" s="38">
        <f>[3]Calculations!I499</f>
        <v>5.3512299999999999E-2</v>
      </c>
      <c r="G531" s="38">
        <f>[3]Calculations!M499</f>
        <v>100</v>
      </c>
      <c r="H531" s="38">
        <f>[3]Calculations!H499</f>
        <v>0</v>
      </c>
      <c r="I531" s="38">
        <f>[3]Calculations!L499</f>
        <v>0</v>
      </c>
      <c r="J531" s="38">
        <f>[3]Calculations!G499</f>
        <v>0</v>
      </c>
      <c r="K531" s="38">
        <f>[3]Calculations!K499</f>
        <v>0</v>
      </c>
      <c r="L531" s="38">
        <f>[3]Calculations!F499</f>
        <v>0</v>
      </c>
      <c r="M531" s="38">
        <f>[3]Calculations!J499</f>
        <v>0</v>
      </c>
      <c r="N531" s="38">
        <f>[3]Calculations!V499</f>
        <v>0</v>
      </c>
      <c r="O531" s="38">
        <f>[3]Calculations!W499</f>
        <v>0</v>
      </c>
      <c r="P531" s="38">
        <f>[3]Calculations!O499</f>
        <v>2.593276647175E-2</v>
      </c>
      <c r="Q531" s="38">
        <f>[3]Calculations!S499</f>
        <v>48.461319120557327</v>
      </c>
      <c r="R531" s="38">
        <f>[3]Calculations!Q499</f>
        <v>3.4071153317499999E-3</v>
      </c>
      <c r="S531" s="38">
        <f>[3]Calculations!T499</f>
        <v>6.3669760629799139</v>
      </c>
      <c r="T531" s="38">
        <f>[3]Calculations!R499</f>
        <v>0</v>
      </c>
      <c r="U531" s="38">
        <f>[3]Calculations!U499</f>
        <v>0</v>
      </c>
      <c r="V531" s="38">
        <f>[3]Calculations!X499</f>
        <v>0</v>
      </c>
      <c r="W531" s="38">
        <f>[3]Calculations!Y499</f>
        <v>0</v>
      </c>
      <c r="X531" s="38" t="s">
        <v>1068</v>
      </c>
      <c r="Y531" s="73" t="s">
        <v>105</v>
      </c>
      <c r="Z531" s="74" t="s">
        <v>1066</v>
      </c>
      <c r="AA531" s="74">
        <f>[3]Calculations!AA499</f>
        <v>0</v>
      </c>
      <c r="AB531" s="74">
        <f>[3]Calculations!AM499</f>
        <v>0</v>
      </c>
      <c r="AC531" s="74">
        <f>[3]Calculations!AB499</f>
        <v>0</v>
      </c>
      <c r="AD531" s="74">
        <f>[3]Calculations!AN499</f>
        <v>0</v>
      </c>
      <c r="AE531" s="74">
        <f>[3]Calculations!AC499</f>
        <v>0</v>
      </c>
      <c r="AF531" s="74">
        <f>[3]Calculations!AO499</f>
        <v>0</v>
      </c>
      <c r="AG531" s="74">
        <f>[3]Calculations!AD499</f>
        <v>0</v>
      </c>
      <c r="AH531" s="74">
        <f>[3]Calculations!AP499</f>
        <v>0</v>
      </c>
      <c r="AI531" s="74">
        <f>[3]Calculations!AE499</f>
        <v>0</v>
      </c>
      <c r="AJ531" s="74">
        <f>[3]Calculations!AQ499</f>
        <v>0</v>
      </c>
      <c r="AK531" s="74">
        <f>[3]Calculations!AF499</f>
        <v>0</v>
      </c>
      <c r="AL531" s="74">
        <f>[3]Calculations!AR499</f>
        <v>0</v>
      </c>
      <c r="AM531" s="74">
        <f>[3]Calculations!AG499</f>
        <v>0</v>
      </c>
      <c r="AN531" s="74">
        <f>[3]Calculations!AS499</f>
        <v>0</v>
      </c>
      <c r="AO531" s="74">
        <f>[3]Calculations!AH499</f>
        <v>0</v>
      </c>
      <c r="AP531" s="74">
        <f>[3]Calculations!AT499</f>
        <v>0</v>
      </c>
      <c r="AQ531" s="74">
        <f>[3]Calculations!AI499</f>
        <v>5.3512269999499998E-2</v>
      </c>
      <c r="AR531" s="74">
        <f>[3]Calculations!AU499</f>
        <v>99.999943937188277</v>
      </c>
      <c r="AS531" s="74">
        <f>[3]Calculations!AJ499</f>
        <v>0</v>
      </c>
      <c r="AT531" s="74">
        <f>[3]Calculations!AV499</f>
        <v>0</v>
      </c>
      <c r="AU531" s="74">
        <f>[3]Calculations!AK499</f>
        <v>0</v>
      </c>
      <c r="AV531" s="74">
        <f>[3]Calculations!AW499</f>
        <v>0</v>
      </c>
      <c r="AW531" s="90"/>
      <c r="AX531" s="90"/>
      <c r="AY531" s="91" t="str">
        <f>[3]Calculations!D499</f>
        <v>Land Supply 2018</v>
      </c>
    </row>
    <row r="532" spans="2:51" ht="25" x14ac:dyDescent="0.25">
      <c r="B532" s="32" t="str">
        <f>[3]Calculations!A500</f>
        <v>OLD0105</v>
      </c>
      <c r="C532" s="30" t="str">
        <f>[3]Calculations!B500</f>
        <v>NBS LTD, WOODSTOCK BUSINESS PARK, Meek Street, Royton</v>
      </c>
      <c r="D532" s="30" t="str">
        <f>[3]Calculations!C500</f>
        <v>Industrial and Warehousing</v>
      </c>
      <c r="E532" s="38">
        <f>[3]Calculations!E500</f>
        <v>0.40947600000000001</v>
      </c>
      <c r="F532" s="38">
        <f>[3]Calculations!I500</f>
        <v>0.40947600000000001</v>
      </c>
      <c r="G532" s="38">
        <f>[3]Calculations!M500</f>
        <v>100</v>
      </c>
      <c r="H532" s="38">
        <f>[3]Calculations!H500</f>
        <v>0</v>
      </c>
      <c r="I532" s="38">
        <f>[3]Calculations!L500</f>
        <v>0</v>
      </c>
      <c r="J532" s="38">
        <f>[3]Calculations!G500</f>
        <v>0</v>
      </c>
      <c r="K532" s="38">
        <f>[3]Calculations!K500</f>
        <v>0</v>
      </c>
      <c r="L532" s="38">
        <f>[3]Calculations!F500</f>
        <v>0</v>
      </c>
      <c r="M532" s="38">
        <f>[3]Calculations!J500</f>
        <v>0</v>
      </c>
      <c r="N532" s="38">
        <f>[3]Calculations!V500</f>
        <v>0</v>
      </c>
      <c r="O532" s="38">
        <f>[3]Calculations!W500</f>
        <v>0</v>
      </c>
      <c r="P532" s="38">
        <f>[3]Calculations!O500</f>
        <v>0</v>
      </c>
      <c r="Q532" s="38">
        <f>[3]Calculations!S500</f>
        <v>0</v>
      </c>
      <c r="R532" s="38">
        <f>[3]Calculations!Q500</f>
        <v>0</v>
      </c>
      <c r="S532" s="38">
        <f>[3]Calculations!T500</f>
        <v>0</v>
      </c>
      <c r="T532" s="38">
        <f>[3]Calculations!R500</f>
        <v>0</v>
      </c>
      <c r="U532" s="38">
        <f>[3]Calculations!U500</f>
        <v>0</v>
      </c>
      <c r="V532" s="38" t="str">
        <f>[3]Calculations!X500</f>
        <v>Not Modelled</v>
      </c>
      <c r="W532" s="38" t="str">
        <f>[3]Calculations!Y500</f>
        <v>N/A</v>
      </c>
      <c r="X532" s="38" t="s">
        <v>1068</v>
      </c>
      <c r="Y532" s="73" t="s">
        <v>106</v>
      </c>
      <c r="Z532" s="74" t="s">
        <v>1090</v>
      </c>
      <c r="AA532" s="74">
        <f>[3]Calculations!AA500</f>
        <v>0</v>
      </c>
      <c r="AB532" s="74">
        <f>[3]Calculations!AM500</f>
        <v>0</v>
      </c>
      <c r="AC532" s="74">
        <f>[3]Calculations!AB500</f>
        <v>0</v>
      </c>
      <c r="AD532" s="74">
        <f>[3]Calculations!AN500</f>
        <v>0</v>
      </c>
      <c r="AE532" s="74">
        <f>[3]Calculations!AC500</f>
        <v>0</v>
      </c>
      <c r="AF532" s="74">
        <f>[3]Calculations!AO500</f>
        <v>0</v>
      </c>
      <c r="AG532" s="74">
        <f>[3]Calculations!AD500</f>
        <v>0</v>
      </c>
      <c r="AH532" s="74">
        <f>[3]Calculations!AP500</f>
        <v>0</v>
      </c>
      <c r="AI532" s="74">
        <f>[3]Calculations!AE500</f>
        <v>0</v>
      </c>
      <c r="AJ532" s="74">
        <f>[3]Calculations!AQ500</f>
        <v>0</v>
      </c>
      <c r="AK532" s="74">
        <f>[3]Calculations!AF500</f>
        <v>0</v>
      </c>
      <c r="AL532" s="74">
        <f>[3]Calculations!AR500</f>
        <v>0</v>
      </c>
      <c r="AM532" s="74">
        <f>[3]Calculations!AG500</f>
        <v>0</v>
      </c>
      <c r="AN532" s="74">
        <f>[3]Calculations!AS500</f>
        <v>0</v>
      </c>
      <c r="AO532" s="74">
        <f>[3]Calculations!AH500</f>
        <v>0</v>
      </c>
      <c r="AP532" s="74">
        <f>[3]Calculations!AT500</f>
        <v>0</v>
      </c>
      <c r="AQ532" s="74">
        <f>[3]Calculations!AI500</f>
        <v>0.40947564524899999</v>
      </c>
      <c r="AR532" s="74">
        <f>[3]Calculations!AU500</f>
        <v>99.999913364641628</v>
      </c>
      <c r="AS532" s="74">
        <f>[3]Calculations!AJ500</f>
        <v>0</v>
      </c>
      <c r="AT532" s="74">
        <f>[3]Calculations!AV500</f>
        <v>0</v>
      </c>
      <c r="AU532" s="74">
        <f>[3]Calculations!AK500</f>
        <v>0</v>
      </c>
      <c r="AV532" s="74">
        <f>[3]Calculations!AW500</f>
        <v>0</v>
      </c>
      <c r="AW532" s="90"/>
      <c r="AX532" s="90"/>
      <c r="AY532" s="91" t="str">
        <f>[3]Calculations!D500</f>
        <v>Land Supply 2018</v>
      </c>
    </row>
    <row r="533" spans="2:51" ht="25" x14ac:dyDescent="0.25">
      <c r="B533" s="32" t="str">
        <f>[3]Calculations!A501</f>
        <v>OLD0107</v>
      </c>
      <c r="C533" s="30" t="str">
        <f>[3]Calculations!B501</f>
        <v>Mantra Learning, Greengate, Chadderton, M24 1RU</v>
      </c>
      <c r="D533" s="30" t="str">
        <f>[3]Calculations!C501</f>
        <v>Industrial and Warehousing</v>
      </c>
      <c r="E533" s="38">
        <f>[3]Calculations!E501</f>
        <v>0.51586799999999999</v>
      </c>
      <c r="F533" s="38">
        <f>[3]Calculations!I501</f>
        <v>0.51586799999999999</v>
      </c>
      <c r="G533" s="38">
        <f>[3]Calculations!M501</f>
        <v>100</v>
      </c>
      <c r="H533" s="38">
        <f>[3]Calculations!H501</f>
        <v>0</v>
      </c>
      <c r="I533" s="38">
        <f>[3]Calculations!L501</f>
        <v>0</v>
      </c>
      <c r="J533" s="38">
        <f>[3]Calculations!G501</f>
        <v>0</v>
      </c>
      <c r="K533" s="38">
        <f>[3]Calculations!K501</f>
        <v>0</v>
      </c>
      <c r="L533" s="38">
        <f>[3]Calculations!F501</f>
        <v>0</v>
      </c>
      <c r="M533" s="38">
        <f>[3]Calculations!J501</f>
        <v>0</v>
      </c>
      <c r="N533" s="38">
        <f>[3]Calculations!V501</f>
        <v>0</v>
      </c>
      <c r="O533" s="38">
        <f>[3]Calculations!W501</f>
        <v>0</v>
      </c>
      <c r="P533" s="38">
        <f>[3]Calculations!O501</f>
        <v>0</v>
      </c>
      <c r="Q533" s="38">
        <f>[3]Calculations!S501</f>
        <v>0</v>
      </c>
      <c r="R533" s="38">
        <f>[3]Calculations!Q501</f>
        <v>0</v>
      </c>
      <c r="S533" s="38">
        <f>[3]Calculations!T501</f>
        <v>0</v>
      </c>
      <c r="T533" s="38">
        <f>[3]Calculations!R501</f>
        <v>0</v>
      </c>
      <c r="U533" s="38">
        <f>[3]Calculations!U501</f>
        <v>0</v>
      </c>
      <c r="V533" s="38" t="str">
        <f>[3]Calculations!X501</f>
        <v>Not Modelled</v>
      </c>
      <c r="W533" s="38" t="str">
        <f>[3]Calculations!Y501</f>
        <v>N/A</v>
      </c>
      <c r="X533" s="38" t="s">
        <v>1068</v>
      </c>
      <c r="Y533" s="73" t="s">
        <v>106</v>
      </c>
      <c r="Z533" s="74" t="s">
        <v>1090</v>
      </c>
      <c r="AA533" s="74">
        <f>[3]Calculations!AA501</f>
        <v>0</v>
      </c>
      <c r="AB533" s="74">
        <f>[3]Calculations!AM501</f>
        <v>0</v>
      </c>
      <c r="AC533" s="74">
        <f>[3]Calculations!AB501</f>
        <v>0</v>
      </c>
      <c r="AD533" s="74">
        <f>[3]Calculations!AN501</f>
        <v>0</v>
      </c>
      <c r="AE533" s="74">
        <f>[3]Calculations!AC501</f>
        <v>0</v>
      </c>
      <c r="AF533" s="74">
        <f>[3]Calculations!AO501</f>
        <v>0</v>
      </c>
      <c r="AG533" s="74">
        <f>[3]Calculations!AD501</f>
        <v>0</v>
      </c>
      <c r="AH533" s="74">
        <f>[3]Calculations!AP501</f>
        <v>0</v>
      </c>
      <c r="AI533" s="74">
        <f>[3]Calculations!AE501</f>
        <v>0</v>
      </c>
      <c r="AJ533" s="74">
        <f>[3]Calculations!AQ501</f>
        <v>0</v>
      </c>
      <c r="AK533" s="74">
        <f>[3]Calculations!AF501</f>
        <v>0</v>
      </c>
      <c r="AL533" s="74">
        <f>[3]Calculations!AR501</f>
        <v>0</v>
      </c>
      <c r="AM533" s="74">
        <f>[3]Calculations!AG501</f>
        <v>0</v>
      </c>
      <c r="AN533" s="74">
        <f>[3]Calculations!AS501</f>
        <v>0</v>
      </c>
      <c r="AO533" s="74">
        <f>[3]Calculations!AH501</f>
        <v>0</v>
      </c>
      <c r="AP533" s="74">
        <f>[3]Calculations!AT501</f>
        <v>0</v>
      </c>
      <c r="AQ533" s="74">
        <f>[3]Calculations!AI501</f>
        <v>0.51586790500099999</v>
      </c>
      <c r="AR533" s="74">
        <f>[3]Calculations!AU501</f>
        <v>99.999981584630177</v>
      </c>
      <c r="AS533" s="74">
        <f>[3]Calculations!AJ501</f>
        <v>0</v>
      </c>
      <c r="AT533" s="74">
        <f>[3]Calculations!AV501</f>
        <v>0</v>
      </c>
      <c r="AU533" s="74">
        <f>[3]Calculations!AK501</f>
        <v>0</v>
      </c>
      <c r="AV533" s="74">
        <f>[3]Calculations!AW501</f>
        <v>0</v>
      </c>
      <c r="AW533" s="90"/>
      <c r="AX533" s="90"/>
      <c r="AY533" s="91" t="str">
        <f>[3]Calculations!D501</f>
        <v>Land Supply 2018</v>
      </c>
    </row>
    <row r="534" spans="2:51" ht="25" x14ac:dyDescent="0.25">
      <c r="B534" s="32" t="str">
        <f>[3]Calculations!A502</f>
        <v>OLD0108</v>
      </c>
      <c r="C534" s="30" t="str">
        <f>[3]Calculations!B502</f>
        <v>Land at Bowling Street, Chadderton, Oldham</v>
      </c>
      <c r="D534" s="30" t="str">
        <f>[3]Calculations!C502</f>
        <v>Industrial and Warehousing</v>
      </c>
      <c r="E534" s="38">
        <f>[3]Calculations!E502</f>
        <v>7.3575699999999994E-2</v>
      </c>
      <c r="F534" s="38">
        <f>[3]Calculations!I502</f>
        <v>7.3575699999999994E-2</v>
      </c>
      <c r="G534" s="38">
        <f>[3]Calculations!M502</f>
        <v>100</v>
      </c>
      <c r="H534" s="38">
        <f>[3]Calculations!H502</f>
        <v>0</v>
      </c>
      <c r="I534" s="38">
        <f>[3]Calculations!L502</f>
        <v>0</v>
      </c>
      <c r="J534" s="38">
        <f>[3]Calculations!G502</f>
        <v>0</v>
      </c>
      <c r="K534" s="38">
        <f>[3]Calculations!K502</f>
        <v>0</v>
      </c>
      <c r="L534" s="38">
        <f>[3]Calculations!F502</f>
        <v>0</v>
      </c>
      <c r="M534" s="38">
        <f>[3]Calculations!J502</f>
        <v>0</v>
      </c>
      <c r="N534" s="38">
        <f>[3]Calculations!V502</f>
        <v>0</v>
      </c>
      <c r="O534" s="38">
        <f>[3]Calculations!W502</f>
        <v>0</v>
      </c>
      <c r="P534" s="38">
        <f>[3]Calculations!O502</f>
        <v>3.8498125013300001E-5</v>
      </c>
      <c r="Q534" s="38">
        <f>[3]Calculations!S502</f>
        <v>5.2324510692117104E-2</v>
      </c>
      <c r="R534" s="38">
        <f>[3]Calculations!Q502</f>
        <v>0</v>
      </c>
      <c r="S534" s="38">
        <f>[3]Calculations!T502</f>
        <v>0</v>
      </c>
      <c r="T534" s="38">
        <f>[3]Calculations!R502</f>
        <v>0</v>
      </c>
      <c r="U534" s="38">
        <f>[3]Calculations!U502</f>
        <v>0</v>
      </c>
      <c r="V534" s="38" t="str">
        <f>[3]Calculations!X502</f>
        <v>Not Modelled</v>
      </c>
      <c r="W534" s="38" t="str">
        <f>[3]Calculations!Y502</f>
        <v>N/A</v>
      </c>
      <c r="X534" s="38" t="s">
        <v>1068</v>
      </c>
      <c r="Y534" s="73" t="s">
        <v>105</v>
      </c>
      <c r="Z534" s="74" t="s">
        <v>1066</v>
      </c>
      <c r="AA534" s="74">
        <f>[3]Calculations!AA502</f>
        <v>0</v>
      </c>
      <c r="AB534" s="74">
        <f>[3]Calculations!AM502</f>
        <v>0</v>
      </c>
      <c r="AC534" s="74">
        <f>[3]Calculations!AB502</f>
        <v>0</v>
      </c>
      <c r="AD534" s="74">
        <f>[3]Calculations!AN502</f>
        <v>0</v>
      </c>
      <c r="AE534" s="74">
        <f>[3]Calculations!AC502</f>
        <v>0</v>
      </c>
      <c r="AF534" s="74">
        <f>[3]Calculations!AO502</f>
        <v>0</v>
      </c>
      <c r="AG534" s="74">
        <f>[3]Calculations!AD502</f>
        <v>0</v>
      </c>
      <c r="AH534" s="74">
        <f>[3]Calculations!AP502</f>
        <v>0</v>
      </c>
      <c r="AI534" s="74">
        <f>[3]Calculations!AE502</f>
        <v>0</v>
      </c>
      <c r="AJ534" s="74">
        <f>[3]Calculations!AQ502</f>
        <v>0</v>
      </c>
      <c r="AK534" s="74">
        <f>[3]Calculations!AF502</f>
        <v>0</v>
      </c>
      <c r="AL534" s="74">
        <f>[3]Calculations!AR502</f>
        <v>0</v>
      </c>
      <c r="AM534" s="74">
        <f>[3]Calculations!AG502</f>
        <v>0</v>
      </c>
      <c r="AN534" s="74">
        <f>[3]Calculations!AS502</f>
        <v>0</v>
      </c>
      <c r="AO534" s="74">
        <f>[3]Calculations!AH502</f>
        <v>0</v>
      </c>
      <c r="AP534" s="74">
        <f>[3]Calculations!AT502</f>
        <v>0</v>
      </c>
      <c r="AQ534" s="74">
        <f>[3]Calculations!AI502</f>
        <v>7.3575730001699993E-2</v>
      </c>
      <c r="AR534" s="74">
        <f>[3]Calculations!AU502</f>
        <v>100.00004077664228</v>
      </c>
      <c r="AS534" s="74">
        <f>[3]Calculations!AJ502</f>
        <v>0</v>
      </c>
      <c r="AT534" s="74">
        <f>[3]Calculations!AV502</f>
        <v>0</v>
      </c>
      <c r="AU534" s="74">
        <f>[3]Calculations!AK502</f>
        <v>0</v>
      </c>
      <c r="AV534" s="74">
        <f>[3]Calculations!AW502</f>
        <v>0</v>
      </c>
      <c r="AW534" s="90"/>
      <c r="AX534" s="90"/>
      <c r="AY534" s="91" t="str">
        <f>[3]Calculations!D502</f>
        <v>Land Supply 2018</v>
      </c>
    </row>
    <row r="535" spans="2:51" ht="25" x14ac:dyDescent="0.25">
      <c r="B535" s="32" t="str">
        <f>[3]Calculations!A503</f>
        <v>OLD0109</v>
      </c>
      <c r="C535" s="30" t="str">
        <f>[3]Calculations!B503</f>
        <v>Rugby Mill, Gorse Street, Chadderton, OL9 9QQ</v>
      </c>
      <c r="D535" s="30" t="str">
        <f>[3]Calculations!C503</f>
        <v>Industrial and Warehousing</v>
      </c>
      <c r="E535" s="38">
        <f>[3]Calculations!E503</f>
        <v>1.2226999999999999</v>
      </c>
      <c r="F535" s="38">
        <f>[3]Calculations!I503</f>
        <v>1.2226999999999999</v>
      </c>
      <c r="G535" s="38">
        <f>[3]Calculations!M503</f>
        <v>100</v>
      </c>
      <c r="H535" s="38">
        <f>[3]Calculations!H503</f>
        <v>0</v>
      </c>
      <c r="I535" s="38">
        <f>[3]Calculations!L503</f>
        <v>0</v>
      </c>
      <c r="J535" s="38">
        <f>[3]Calculations!G503</f>
        <v>0</v>
      </c>
      <c r="K535" s="38">
        <f>[3]Calculations!K503</f>
        <v>0</v>
      </c>
      <c r="L535" s="38">
        <f>[3]Calculations!F503</f>
        <v>0</v>
      </c>
      <c r="M535" s="38">
        <f>[3]Calculations!J503</f>
        <v>0</v>
      </c>
      <c r="N535" s="38">
        <f>[3]Calculations!V503</f>
        <v>0</v>
      </c>
      <c r="O535" s="38">
        <f>[3]Calculations!W503</f>
        <v>0</v>
      </c>
      <c r="P535" s="38">
        <f>[3]Calculations!O503</f>
        <v>2.8752683230099999E-2</v>
      </c>
      <c r="Q535" s="38">
        <f>[3]Calculations!S503</f>
        <v>2.3515730130121861</v>
      </c>
      <c r="R535" s="38">
        <f>[3]Calculations!Q503</f>
        <v>0</v>
      </c>
      <c r="S535" s="38">
        <f>[3]Calculations!T503</f>
        <v>0</v>
      </c>
      <c r="T535" s="38">
        <f>[3]Calculations!R503</f>
        <v>0</v>
      </c>
      <c r="U535" s="38">
        <f>[3]Calculations!U503</f>
        <v>0</v>
      </c>
      <c r="V535" s="38" t="str">
        <f>[3]Calculations!X503</f>
        <v>Not Modelled</v>
      </c>
      <c r="W535" s="38" t="str">
        <f>[3]Calculations!Y503</f>
        <v>N/A</v>
      </c>
      <c r="X535" s="38" t="s">
        <v>1068</v>
      </c>
      <c r="Y535" s="73" t="s">
        <v>105</v>
      </c>
      <c r="Z535" s="74" t="s">
        <v>1066</v>
      </c>
      <c r="AA535" s="74">
        <f>[3]Calculations!AA503</f>
        <v>0</v>
      </c>
      <c r="AB535" s="74">
        <f>[3]Calculations!AM503</f>
        <v>0</v>
      </c>
      <c r="AC535" s="74">
        <f>[3]Calculations!AB503</f>
        <v>0</v>
      </c>
      <c r="AD535" s="74">
        <f>[3]Calculations!AN503</f>
        <v>0</v>
      </c>
      <c r="AE535" s="74">
        <f>[3]Calculations!AC503</f>
        <v>0</v>
      </c>
      <c r="AF535" s="74">
        <f>[3]Calculations!AO503</f>
        <v>0</v>
      </c>
      <c r="AG535" s="74">
        <f>[3]Calculations!AD503</f>
        <v>0</v>
      </c>
      <c r="AH535" s="74">
        <f>[3]Calculations!AP503</f>
        <v>0</v>
      </c>
      <c r="AI535" s="74">
        <f>[3]Calculations!AE503</f>
        <v>0</v>
      </c>
      <c r="AJ535" s="74">
        <f>[3]Calculations!AQ503</f>
        <v>0</v>
      </c>
      <c r="AK535" s="74">
        <f>[3]Calculations!AF503</f>
        <v>0</v>
      </c>
      <c r="AL535" s="74">
        <f>[3]Calculations!AR503</f>
        <v>0</v>
      </c>
      <c r="AM535" s="74">
        <f>[3]Calculations!AG503</f>
        <v>0</v>
      </c>
      <c r="AN535" s="74">
        <f>[3]Calculations!AS503</f>
        <v>0</v>
      </c>
      <c r="AO535" s="74">
        <f>[3]Calculations!AH503</f>
        <v>0</v>
      </c>
      <c r="AP535" s="74">
        <f>[3]Calculations!AT503</f>
        <v>0</v>
      </c>
      <c r="AQ535" s="74">
        <f>[3]Calculations!AI503</f>
        <v>1.2227027100000001</v>
      </c>
      <c r="AR535" s="74">
        <f>[3]Calculations!AU503</f>
        <v>100.00022164063141</v>
      </c>
      <c r="AS535" s="74">
        <f>[3]Calculations!AJ503</f>
        <v>0</v>
      </c>
      <c r="AT535" s="74">
        <f>[3]Calculations!AV503</f>
        <v>0</v>
      </c>
      <c r="AU535" s="74">
        <f>[3]Calculations!AK503</f>
        <v>0</v>
      </c>
      <c r="AV535" s="74">
        <f>[3]Calculations!AW503</f>
        <v>0</v>
      </c>
      <c r="AW535" s="90"/>
      <c r="AX535" s="90"/>
      <c r="AY535" s="91" t="str">
        <f>[3]Calculations!D503</f>
        <v>Land Supply 2018</v>
      </c>
    </row>
    <row r="536" spans="2:51" x14ac:dyDescent="0.25">
      <c r="B536" s="32" t="str">
        <f>[3]Calculations!A504</f>
        <v>SHA0008</v>
      </c>
      <c r="C536" s="30" t="str">
        <f>[3]Calculations!B504</f>
        <v>Unknown</v>
      </c>
      <c r="D536" s="30" t="str">
        <f>[3]Calculations!C504</f>
        <v>Residential</v>
      </c>
      <c r="E536" s="38">
        <f>[3]Calculations!E504</f>
        <v>0.27787099999999998</v>
      </c>
      <c r="F536" s="38">
        <f>[3]Calculations!I504</f>
        <v>0.27787099999999998</v>
      </c>
      <c r="G536" s="38">
        <f>[3]Calculations!M504</f>
        <v>100</v>
      </c>
      <c r="H536" s="38">
        <f>[3]Calculations!H504</f>
        <v>0</v>
      </c>
      <c r="I536" s="38">
        <f>[3]Calculations!L504</f>
        <v>0</v>
      </c>
      <c r="J536" s="38">
        <f>[3]Calculations!G504</f>
        <v>0</v>
      </c>
      <c r="K536" s="38">
        <f>[3]Calculations!K504</f>
        <v>0</v>
      </c>
      <c r="L536" s="38">
        <f>[3]Calculations!F504</f>
        <v>0</v>
      </c>
      <c r="M536" s="38">
        <f>[3]Calculations!J504</f>
        <v>0</v>
      </c>
      <c r="N536" s="38">
        <f>[3]Calculations!V504</f>
        <v>0</v>
      </c>
      <c r="O536" s="38">
        <f>[3]Calculations!W504</f>
        <v>0</v>
      </c>
      <c r="P536" s="38">
        <f>[3]Calculations!O504</f>
        <v>1.8051752149700001E-4</v>
      </c>
      <c r="Q536" s="38">
        <f>[3]Calculations!S504</f>
        <v>6.4964505650823595E-2</v>
      </c>
      <c r="R536" s="38">
        <f>[3]Calculations!Q504</f>
        <v>0</v>
      </c>
      <c r="S536" s="38">
        <f>[3]Calculations!T504</f>
        <v>0</v>
      </c>
      <c r="T536" s="38">
        <f>[3]Calculations!R504</f>
        <v>0</v>
      </c>
      <c r="U536" s="38">
        <f>[3]Calculations!U504</f>
        <v>0</v>
      </c>
      <c r="V536" s="38" t="str">
        <f>[3]Calculations!X504</f>
        <v>Not Modelled</v>
      </c>
      <c r="W536" s="38" t="str">
        <f>[3]Calculations!Y504</f>
        <v>N/A</v>
      </c>
      <c r="X536" s="38" t="s">
        <v>1056</v>
      </c>
      <c r="Y536" s="73" t="s">
        <v>105</v>
      </c>
      <c r="Z536" s="74" t="s">
        <v>1066</v>
      </c>
      <c r="AA536" s="74">
        <f>[3]Calculations!AA504</f>
        <v>0</v>
      </c>
      <c r="AB536" s="74">
        <f>[3]Calculations!AM504</f>
        <v>0</v>
      </c>
      <c r="AC536" s="74">
        <f>[3]Calculations!AB504</f>
        <v>0</v>
      </c>
      <c r="AD536" s="74">
        <f>[3]Calculations!AN504</f>
        <v>0</v>
      </c>
      <c r="AE536" s="74">
        <f>[3]Calculations!AC504</f>
        <v>0</v>
      </c>
      <c r="AF536" s="74">
        <f>[3]Calculations!AO504</f>
        <v>0</v>
      </c>
      <c r="AG536" s="74">
        <f>[3]Calculations!AD504</f>
        <v>0</v>
      </c>
      <c r="AH536" s="74">
        <f>[3]Calculations!AP504</f>
        <v>0</v>
      </c>
      <c r="AI536" s="74">
        <f>[3]Calculations!AE504</f>
        <v>0</v>
      </c>
      <c r="AJ536" s="74">
        <f>[3]Calculations!AQ504</f>
        <v>0</v>
      </c>
      <c r="AK536" s="74">
        <f>[3]Calculations!AF504</f>
        <v>0</v>
      </c>
      <c r="AL536" s="74">
        <f>[3]Calculations!AR504</f>
        <v>0</v>
      </c>
      <c r="AM536" s="74">
        <f>[3]Calculations!AG504</f>
        <v>0</v>
      </c>
      <c r="AN536" s="74">
        <f>[3]Calculations!AS504</f>
        <v>0</v>
      </c>
      <c r="AO536" s="74">
        <f>[3]Calculations!AH504</f>
        <v>0</v>
      </c>
      <c r="AP536" s="74">
        <f>[3]Calculations!AT504</f>
        <v>0</v>
      </c>
      <c r="AQ536" s="74">
        <f>[3]Calculations!AI504</f>
        <v>0.27787074999700001</v>
      </c>
      <c r="AR536" s="74">
        <f>[3]Calculations!AU504</f>
        <v>99.999910029114233</v>
      </c>
      <c r="AS536" s="74">
        <f>[3]Calculations!AJ504</f>
        <v>0</v>
      </c>
      <c r="AT536" s="74">
        <f>[3]Calculations!AV504</f>
        <v>0</v>
      </c>
      <c r="AU536" s="74">
        <f>[3]Calculations!AK504</f>
        <v>0</v>
      </c>
      <c r="AV536" s="74">
        <f>[3]Calculations!AW504</f>
        <v>0</v>
      </c>
      <c r="AW536" s="90"/>
      <c r="AX536" s="90"/>
      <c r="AY536" s="91" t="str">
        <f>[3]Calculations!D504</f>
        <v>Land Supply 2018</v>
      </c>
    </row>
    <row r="537" spans="2:51" x14ac:dyDescent="0.25">
      <c r="B537" s="32" t="str">
        <f>[3]Calculations!A505</f>
        <v>SHA0038</v>
      </c>
      <c r="C537" s="30" t="str">
        <f>[3]Calculations!B505</f>
        <v>Unknown</v>
      </c>
      <c r="D537" s="30" t="str">
        <f>[3]Calculations!C505</f>
        <v>Residential</v>
      </c>
      <c r="E537" s="38">
        <f>[3]Calculations!E505</f>
        <v>1.27478</v>
      </c>
      <c r="F537" s="38">
        <f>[3]Calculations!I505</f>
        <v>1.27478</v>
      </c>
      <c r="G537" s="38">
        <f>[3]Calculations!M505</f>
        <v>100</v>
      </c>
      <c r="H537" s="38">
        <f>[3]Calculations!H505</f>
        <v>0</v>
      </c>
      <c r="I537" s="38">
        <f>[3]Calculations!L505</f>
        <v>0</v>
      </c>
      <c r="J537" s="38">
        <f>[3]Calculations!G505</f>
        <v>0</v>
      </c>
      <c r="K537" s="38">
        <f>[3]Calculations!K505</f>
        <v>0</v>
      </c>
      <c r="L537" s="38">
        <f>[3]Calculations!F505</f>
        <v>0</v>
      </c>
      <c r="M537" s="38">
        <f>[3]Calculations!J505</f>
        <v>0</v>
      </c>
      <c r="N537" s="38">
        <f>[3]Calculations!V505</f>
        <v>0</v>
      </c>
      <c r="O537" s="38">
        <f>[3]Calculations!W505</f>
        <v>0</v>
      </c>
      <c r="P537" s="38">
        <f>[3]Calculations!O505</f>
        <v>7.2604375397500004E-2</v>
      </c>
      <c r="Q537" s="38">
        <f>[3]Calculations!S505</f>
        <v>5.6954435586924808</v>
      </c>
      <c r="R537" s="38">
        <f>[3]Calculations!Q505</f>
        <v>1.9309961600400001E-2</v>
      </c>
      <c r="S537" s="38">
        <f>[3]Calculations!T505</f>
        <v>1.514768163949858</v>
      </c>
      <c r="T537" s="38">
        <f>[3]Calculations!R505</f>
        <v>0</v>
      </c>
      <c r="U537" s="38">
        <f>[3]Calculations!U505</f>
        <v>0</v>
      </c>
      <c r="V537" s="38" t="str">
        <f>[3]Calculations!X505</f>
        <v>Not Modelled</v>
      </c>
      <c r="W537" s="38" t="str">
        <f>[3]Calculations!Y505</f>
        <v>N/A</v>
      </c>
      <c r="X537" s="38" t="s">
        <v>1056</v>
      </c>
      <c r="Y537" s="73" t="s">
        <v>105</v>
      </c>
      <c r="Z537" s="74" t="s">
        <v>1066</v>
      </c>
      <c r="AA537" s="74">
        <f>[3]Calculations!AA505</f>
        <v>0</v>
      </c>
      <c r="AB537" s="74">
        <f>[3]Calculations!AM505</f>
        <v>0</v>
      </c>
      <c r="AC537" s="74">
        <f>[3]Calculations!AB505</f>
        <v>0</v>
      </c>
      <c r="AD537" s="74">
        <f>[3]Calculations!AN505</f>
        <v>0</v>
      </c>
      <c r="AE537" s="74">
        <f>[3]Calculations!AC505</f>
        <v>0</v>
      </c>
      <c r="AF537" s="74">
        <f>[3]Calculations!AO505</f>
        <v>0</v>
      </c>
      <c r="AG537" s="74">
        <f>[3]Calculations!AD505</f>
        <v>0</v>
      </c>
      <c r="AH537" s="74">
        <f>[3]Calculations!AP505</f>
        <v>0</v>
      </c>
      <c r="AI537" s="74">
        <f>[3]Calculations!AE505</f>
        <v>0</v>
      </c>
      <c r="AJ537" s="74">
        <f>[3]Calculations!AQ505</f>
        <v>0</v>
      </c>
      <c r="AK537" s="74">
        <f>[3]Calculations!AF505</f>
        <v>0</v>
      </c>
      <c r="AL537" s="74">
        <f>[3]Calculations!AR505</f>
        <v>0</v>
      </c>
      <c r="AM537" s="74">
        <f>[3]Calculations!AG505</f>
        <v>0</v>
      </c>
      <c r="AN537" s="74">
        <f>[3]Calculations!AS505</f>
        <v>0</v>
      </c>
      <c r="AO537" s="74">
        <f>[3]Calculations!AH505</f>
        <v>0</v>
      </c>
      <c r="AP537" s="74">
        <f>[3]Calculations!AT505</f>
        <v>0</v>
      </c>
      <c r="AQ537" s="74">
        <f>[3]Calculations!AI505</f>
        <v>1.27478172</v>
      </c>
      <c r="AR537" s="74">
        <f>[3]Calculations!AU505</f>
        <v>100.00013492524201</v>
      </c>
      <c r="AS537" s="74">
        <f>[3]Calculations!AJ505</f>
        <v>0</v>
      </c>
      <c r="AT537" s="74">
        <f>[3]Calculations!AV505</f>
        <v>0</v>
      </c>
      <c r="AU537" s="74">
        <f>[3]Calculations!AK505</f>
        <v>0</v>
      </c>
      <c r="AV537" s="74">
        <f>[3]Calculations!AW505</f>
        <v>0</v>
      </c>
      <c r="AW537" s="90"/>
      <c r="AX537" s="90"/>
      <c r="AY537" s="91" t="str">
        <f>[3]Calculations!D505</f>
        <v>Land Supply 2018</v>
      </c>
    </row>
    <row r="538" spans="2:51" ht="25" x14ac:dyDescent="0.25">
      <c r="B538" s="32" t="str">
        <f>[3]Calculations!A506</f>
        <v>SHA0040</v>
      </c>
      <c r="C538" s="30" t="str">
        <f>[3]Calculations!B506</f>
        <v>Unknown</v>
      </c>
      <c r="D538" s="30" t="str">
        <f>[3]Calculations!C506</f>
        <v>Residential</v>
      </c>
      <c r="E538" s="38">
        <f>[3]Calculations!E506</f>
        <v>0.74700299999999997</v>
      </c>
      <c r="F538" s="38">
        <f>[3]Calculations!I506</f>
        <v>0.74700299999999997</v>
      </c>
      <c r="G538" s="38">
        <f>[3]Calculations!M506</f>
        <v>100</v>
      </c>
      <c r="H538" s="38">
        <f>[3]Calculations!H506</f>
        <v>0</v>
      </c>
      <c r="I538" s="38">
        <f>[3]Calculations!L506</f>
        <v>0</v>
      </c>
      <c r="J538" s="38">
        <f>[3]Calculations!G506</f>
        <v>0</v>
      </c>
      <c r="K538" s="38">
        <f>[3]Calculations!K506</f>
        <v>0</v>
      </c>
      <c r="L538" s="38">
        <f>[3]Calculations!F506</f>
        <v>0</v>
      </c>
      <c r="M538" s="38">
        <f>[3]Calculations!J506</f>
        <v>0</v>
      </c>
      <c r="N538" s="38">
        <f>[3]Calculations!V506</f>
        <v>0</v>
      </c>
      <c r="O538" s="38">
        <f>[3]Calculations!W506</f>
        <v>0</v>
      </c>
      <c r="P538" s="38">
        <f>[3]Calculations!O506</f>
        <v>0</v>
      </c>
      <c r="Q538" s="38">
        <f>[3]Calculations!S506</f>
        <v>0</v>
      </c>
      <c r="R538" s="38">
        <f>[3]Calculations!Q506</f>
        <v>0</v>
      </c>
      <c r="S538" s="38">
        <f>[3]Calculations!T506</f>
        <v>0</v>
      </c>
      <c r="T538" s="38">
        <f>[3]Calculations!R506</f>
        <v>0</v>
      </c>
      <c r="U538" s="38">
        <f>[3]Calculations!U506</f>
        <v>0</v>
      </c>
      <c r="V538" s="38" t="str">
        <f>[3]Calculations!X506</f>
        <v>Not Modelled</v>
      </c>
      <c r="W538" s="38" t="str">
        <f>[3]Calculations!Y506</f>
        <v>N/A</v>
      </c>
      <c r="X538" s="38" t="s">
        <v>1056</v>
      </c>
      <c r="Y538" s="73" t="s">
        <v>106</v>
      </c>
      <c r="Z538" s="74" t="s">
        <v>1090</v>
      </c>
      <c r="AA538" s="74">
        <f>[3]Calculations!AA506</f>
        <v>0</v>
      </c>
      <c r="AB538" s="74">
        <f>[3]Calculations!AM506</f>
        <v>0</v>
      </c>
      <c r="AC538" s="74">
        <f>[3]Calculations!AB506</f>
        <v>0</v>
      </c>
      <c r="AD538" s="74">
        <f>[3]Calculations!AN506</f>
        <v>0</v>
      </c>
      <c r="AE538" s="74">
        <f>[3]Calculations!AC506</f>
        <v>0</v>
      </c>
      <c r="AF538" s="74">
        <f>[3]Calculations!AO506</f>
        <v>0</v>
      </c>
      <c r="AG538" s="74">
        <f>[3]Calculations!AD506</f>
        <v>0</v>
      </c>
      <c r="AH538" s="74">
        <f>[3]Calculations!AP506</f>
        <v>0</v>
      </c>
      <c r="AI538" s="74">
        <f>[3]Calculations!AE506</f>
        <v>0</v>
      </c>
      <c r="AJ538" s="74">
        <f>[3]Calculations!AQ506</f>
        <v>0</v>
      </c>
      <c r="AK538" s="74">
        <f>[3]Calculations!AF506</f>
        <v>0</v>
      </c>
      <c r="AL538" s="74">
        <f>[3]Calculations!AR506</f>
        <v>0</v>
      </c>
      <c r="AM538" s="74">
        <f>[3]Calculations!AG506</f>
        <v>0</v>
      </c>
      <c r="AN538" s="74">
        <f>[3]Calculations!AS506</f>
        <v>0</v>
      </c>
      <c r="AO538" s="74">
        <f>[3]Calculations!AH506</f>
        <v>0</v>
      </c>
      <c r="AP538" s="74">
        <f>[3]Calculations!AT506</f>
        <v>0</v>
      </c>
      <c r="AQ538" s="74">
        <f>[3]Calculations!AI506</f>
        <v>0.74700339998999998</v>
      </c>
      <c r="AR538" s="74">
        <f>[3]Calculations!AU506</f>
        <v>100.00005354596971</v>
      </c>
      <c r="AS538" s="74">
        <f>[3]Calculations!AJ506</f>
        <v>0</v>
      </c>
      <c r="AT538" s="74">
        <f>[3]Calculations!AV506</f>
        <v>0</v>
      </c>
      <c r="AU538" s="74">
        <f>[3]Calculations!AK506</f>
        <v>0</v>
      </c>
      <c r="AV538" s="74">
        <f>[3]Calculations!AW506</f>
        <v>0</v>
      </c>
      <c r="AW538" s="90"/>
      <c r="AX538" s="90"/>
      <c r="AY538" s="91" t="str">
        <f>[3]Calculations!D506</f>
        <v>Land Supply 2018</v>
      </c>
    </row>
    <row r="539" spans="2:51" ht="25" x14ac:dyDescent="0.25">
      <c r="B539" s="32" t="str">
        <f>[3]Calculations!A507</f>
        <v>SHA0043</v>
      </c>
      <c r="C539" s="30" t="str">
        <f>[3]Calculations!B507</f>
        <v>Unknown</v>
      </c>
      <c r="D539" s="30" t="str">
        <f>[3]Calculations!C507</f>
        <v>Residential</v>
      </c>
      <c r="E539" s="38">
        <f>[3]Calculations!E507</f>
        <v>0.30338399999999999</v>
      </c>
      <c r="F539" s="38">
        <f>[3]Calculations!I507</f>
        <v>0.30338399999999999</v>
      </c>
      <c r="G539" s="38">
        <f>[3]Calculations!M507</f>
        <v>100</v>
      </c>
      <c r="H539" s="38">
        <f>[3]Calculations!H507</f>
        <v>0</v>
      </c>
      <c r="I539" s="38">
        <f>[3]Calculations!L507</f>
        <v>0</v>
      </c>
      <c r="J539" s="38">
        <f>[3]Calculations!G507</f>
        <v>0</v>
      </c>
      <c r="K539" s="38">
        <f>[3]Calculations!K507</f>
        <v>0</v>
      </c>
      <c r="L539" s="38">
        <f>[3]Calculations!F507</f>
        <v>0</v>
      </c>
      <c r="M539" s="38">
        <f>[3]Calculations!J507</f>
        <v>0</v>
      </c>
      <c r="N539" s="38">
        <f>[3]Calculations!V507</f>
        <v>0</v>
      </c>
      <c r="O539" s="38">
        <f>[3]Calculations!W507</f>
        <v>0</v>
      </c>
      <c r="P539" s="38">
        <f>[3]Calculations!O507</f>
        <v>0</v>
      </c>
      <c r="Q539" s="38">
        <f>[3]Calculations!S507</f>
        <v>0</v>
      </c>
      <c r="R539" s="38">
        <f>[3]Calculations!Q507</f>
        <v>0</v>
      </c>
      <c r="S539" s="38">
        <f>[3]Calculations!T507</f>
        <v>0</v>
      </c>
      <c r="T539" s="38">
        <f>[3]Calculations!R507</f>
        <v>0</v>
      </c>
      <c r="U539" s="38">
        <f>[3]Calculations!U507</f>
        <v>0</v>
      </c>
      <c r="V539" s="38" t="str">
        <f>[3]Calculations!X507</f>
        <v>Not Modelled</v>
      </c>
      <c r="W539" s="38" t="str">
        <f>[3]Calculations!Y507</f>
        <v>N/A</v>
      </c>
      <c r="X539" s="38" t="s">
        <v>1056</v>
      </c>
      <c r="Y539" s="73" t="s">
        <v>106</v>
      </c>
      <c r="Z539" s="74" t="s">
        <v>1090</v>
      </c>
      <c r="AA539" s="74">
        <f>[3]Calculations!AA507</f>
        <v>0</v>
      </c>
      <c r="AB539" s="74">
        <f>[3]Calculations!AM507</f>
        <v>0</v>
      </c>
      <c r="AC539" s="74">
        <f>[3]Calculations!AB507</f>
        <v>0</v>
      </c>
      <c r="AD539" s="74">
        <f>[3]Calculations!AN507</f>
        <v>0</v>
      </c>
      <c r="AE539" s="74">
        <f>[3]Calculations!AC507</f>
        <v>0</v>
      </c>
      <c r="AF539" s="74">
        <f>[3]Calculations!AO507</f>
        <v>0</v>
      </c>
      <c r="AG539" s="74">
        <f>[3]Calculations!AD507</f>
        <v>0</v>
      </c>
      <c r="AH539" s="74">
        <f>[3]Calculations!AP507</f>
        <v>0</v>
      </c>
      <c r="AI539" s="74">
        <f>[3]Calculations!AE507</f>
        <v>0</v>
      </c>
      <c r="AJ539" s="74">
        <f>[3]Calculations!AQ507</f>
        <v>0</v>
      </c>
      <c r="AK539" s="74">
        <f>[3]Calculations!AF507</f>
        <v>0</v>
      </c>
      <c r="AL539" s="74">
        <f>[3]Calculations!AR507</f>
        <v>0</v>
      </c>
      <c r="AM539" s="74">
        <f>[3]Calculations!AG507</f>
        <v>0</v>
      </c>
      <c r="AN539" s="74">
        <f>[3]Calculations!AS507</f>
        <v>0</v>
      </c>
      <c r="AO539" s="74">
        <f>[3]Calculations!AH507</f>
        <v>0</v>
      </c>
      <c r="AP539" s="74">
        <f>[3]Calculations!AT507</f>
        <v>0</v>
      </c>
      <c r="AQ539" s="74">
        <f>[3]Calculations!AI507</f>
        <v>0.30338395798399997</v>
      </c>
      <c r="AR539" s="74">
        <f>[3]Calculations!AU507</f>
        <v>99.999986150884681</v>
      </c>
      <c r="AS539" s="74">
        <f>[3]Calculations!AJ507</f>
        <v>0</v>
      </c>
      <c r="AT539" s="74">
        <f>[3]Calculations!AV507</f>
        <v>0</v>
      </c>
      <c r="AU539" s="74">
        <f>[3]Calculations!AK507</f>
        <v>0</v>
      </c>
      <c r="AV539" s="74">
        <f>[3]Calculations!AW507</f>
        <v>0</v>
      </c>
      <c r="AW539" s="90"/>
      <c r="AX539" s="90"/>
      <c r="AY539" s="91" t="str">
        <f>[3]Calculations!D507</f>
        <v>Land Supply 2018</v>
      </c>
    </row>
    <row r="540" spans="2:51" x14ac:dyDescent="0.25">
      <c r="B540" s="32" t="str">
        <f>[3]Calculations!A508</f>
        <v>SHA0054</v>
      </c>
      <c r="C540" s="30" t="str">
        <f>[3]Calculations!B508</f>
        <v>Unknown</v>
      </c>
      <c r="D540" s="30" t="str">
        <f>[3]Calculations!C508</f>
        <v>Residential</v>
      </c>
      <c r="E540" s="38">
        <f>[3]Calculations!E508</f>
        <v>2.7627199999999998</v>
      </c>
      <c r="F540" s="38">
        <f>[3]Calculations!I508</f>
        <v>2.7627199999999998</v>
      </c>
      <c r="G540" s="38">
        <f>[3]Calculations!M508</f>
        <v>100</v>
      </c>
      <c r="H540" s="38">
        <f>[3]Calculations!H508</f>
        <v>0</v>
      </c>
      <c r="I540" s="38">
        <f>[3]Calculations!L508</f>
        <v>0</v>
      </c>
      <c r="J540" s="38">
        <f>[3]Calculations!G508</f>
        <v>0</v>
      </c>
      <c r="K540" s="38">
        <f>[3]Calculations!K508</f>
        <v>0</v>
      </c>
      <c r="L540" s="38">
        <f>[3]Calculations!F508</f>
        <v>0</v>
      </c>
      <c r="M540" s="38">
        <f>[3]Calculations!J508</f>
        <v>0</v>
      </c>
      <c r="N540" s="38">
        <f>[3]Calculations!V508</f>
        <v>0</v>
      </c>
      <c r="O540" s="38">
        <f>[3]Calculations!W508</f>
        <v>0</v>
      </c>
      <c r="P540" s="38">
        <f>[3]Calculations!O508</f>
        <v>0.67141936641960009</v>
      </c>
      <c r="Q540" s="38">
        <f>[3]Calculations!S508</f>
        <v>24.302838015419592</v>
      </c>
      <c r="R540" s="38">
        <f>[3]Calculations!Q508</f>
        <v>5.5963858600600005E-2</v>
      </c>
      <c r="S540" s="38">
        <f>[3]Calculations!T508</f>
        <v>2.0256797142164245</v>
      </c>
      <c r="T540" s="38">
        <f>[3]Calculations!R508</f>
        <v>1.7701360998100001E-2</v>
      </c>
      <c r="U540" s="38">
        <f>[3]Calculations!U508</f>
        <v>0.64072222295780978</v>
      </c>
      <c r="V540" s="38" t="str">
        <f>[3]Calculations!X508</f>
        <v>Not Modelled</v>
      </c>
      <c r="W540" s="38" t="str">
        <f>[3]Calculations!Y508</f>
        <v>N/A</v>
      </c>
      <c r="X540" s="38" t="s">
        <v>1056</v>
      </c>
      <c r="Y540" s="73" t="s">
        <v>105</v>
      </c>
      <c r="Z540" s="74" t="s">
        <v>1066</v>
      </c>
      <c r="AA540" s="74">
        <f>[3]Calculations!AA508</f>
        <v>0</v>
      </c>
      <c r="AB540" s="74">
        <f>[3]Calculations!AM508</f>
        <v>0</v>
      </c>
      <c r="AC540" s="74">
        <f>[3]Calculations!AB508</f>
        <v>0</v>
      </c>
      <c r="AD540" s="74">
        <f>[3]Calculations!AN508</f>
        <v>0</v>
      </c>
      <c r="AE540" s="74">
        <f>[3]Calculations!AC508</f>
        <v>0</v>
      </c>
      <c r="AF540" s="74">
        <f>[3]Calculations!AO508</f>
        <v>0</v>
      </c>
      <c r="AG540" s="74">
        <f>[3]Calculations!AD508</f>
        <v>0</v>
      </c>
      <c r="AH540" s="74">
        <f>[3]Calculations!AP508</f>
        <v>0</v>
      </c>
      <c r="AI540" s="74">
        <f>[3]Calculations!AE508</f>
        <v>0</v>
      </c>
      <c r="AJ540" s="74">
        <f>[3]Calculations!AQ508</f>
        <v>0</v>
      </c>
      <c r="AK540" s="74">
        <f>[3]Calculations!AF508</f>
        <v>0</v>
      </c>
      <c r="AL540" s="74">
        <f>[3]Calculations!AR508</f>
        <v>0</v>
      </c>
      <c r="AM540" s="74">
        <f>[3]Calculations!AG508</f>
        <v>0</v>
      </c>
      <c r="AN540" s="74">
        <f>[3]Calculations!AS508</f>
        <v>0</v>
      </c>
      <c r="AO540" s="74">
        <f>[3]Calculations!AH508</f>
        <v>0</v>
      </c>
      <c r="AP540" s="74">
        <f>[3]Calculations!AT508</f>
        <v>0</v>
      </c>
      <c r="AQ540" s="74">
        <f>[3]Calculations!AI508</f>
        <v>2.76271545001</v>
      </c>
      <c r="AR540" s="74">
        <f>[3]Calculations!AU508</f>
        <v>99.999835307595418</v>
      </c>
      <c r="AS540" s="74">
        <f>[3]Calculations!AJ508</f>
        <v>0</v>
      </c>
      <c r="AT540" s="74">
        <f>[3]Calculations!AV508</f>
        <v>0</v>
      </c>
      <c r="AU540" s="74">
        <f>[3]Calculations!AK508</f>
        <v>0</v>
      </c>
      <c r="AV540" s="74">
        <f>[3]Calculations!AW508</f>
        <v>0</v>
      </c>
      <c r="AW540" s="90"/>
      <c r="AX540" s="90"/>
      <c r="AY540" s="91" t="str">
        <f>[3]Calculations!D508</f>
        <v>Land Supply 2018</v>
      </c>
    </row>
    <row r="541" spans="2:51" x14ac:dyDescent="0.25">
      <c r="B541" s="32" t="str">
        <f>[3]Calculations!A509</f>
        <v>SHA0060</v>
      </c>
      <c r="C541" s="30" t="str">
        <f>[3]Calculations!B509</f>
        <v>Unknown</v>
      </c>
      <c r="D541" s="30" t="str">
        <f>[3]Calculations!C509</f>
        <v>Residential</v>
      </c>
      <c r="E541" s="38">
        <f>[3]Calculations!E509</f>
        <v>2.02122</v>
      </c>
      <c r="F541" s="38">
        <f>[3]Calculations!I509</f>
        <v>2.02122</v>
      </c>
      <c r="G541" s="38">
        <f>[3]Calculations!M509</f>
        <v>100</v>
      </c>
      <c r="H541" s="38">
        <f>[3]Calculations!H509</f>
        <v>0</v>
      </c>
      <c r="I541" s="38">
        <f>[3]Calculations!L509</f>
        <v>0</v>
      </c>
      <c r="J541" s="38">
        <f>[3]Calculations!G509</f>
        <v>0</v>
      </c>
      <c r="K541" s="38">
        <f>[3]Calculations!K509</f>
        <v>0</v>
      </c>
      <c r="L541" s="38">
        <f>[3]Calculations!F509</f>
        <v>0</v>
      </c>
      <c r="M541" s="38">
        <f>[3]Calculations!J509</f>
        <v>0</v>
      </c>
      <c r="N541" s="38">
        <f>[3]Calculations!V509</f>
        <v>0</v>
      </c>
      <c r="O541" s="38">
        <f>[3]Calculations!W509</f>
        <v>0</v>
      </c>
      <c r="P541" s="38">
        <f>[3]Calculations!O509</f>
        <v>0.18592180703690001</v>
      </c>
      <c r="Q541" s="38">
        <f>[3]Calculations!S509</f>
        <v>9.1984943270351582</v>
      </c>
      <c r="R541" s="38">
        <f>[3]Calculations!Q509</f>
        <v>1.7298249999900001E-2</v>
      </c>
      <c r="S541" s="38">
        <f>[3]Calculations!T509</f>
        <v>0.85583212118918273</v>
      </c>
      <c r="T541" s="38">
        <f>[3]Calculations!R509</f>
        <v>0</v>
      </c>
      <c r="U541" s="38">
        <f>[3]Calculations!U509</f>
        <v>0</v>
      </c>
      <c r="V541" s="38" t="str">
        <f>[3]Calculations!X509</f>
        <v>Not Modelled</v>
      </c>
      <c r="W541" s="38" t="str">
        <f>[3]Calculations!Y509</f>
        <v>N/A</v>
      </c>
      <c r="X541" s="38" t="s">
        <v>1056</v>
      </c>
      <c r="Y541" s="73" t="s">
        <v>105</v>
      </c>
      <c r="Z541" s="74" t="s">
        <v>1066</v>
      </c>
      <c r="AA541" s="74">
        <f>[3]Calculations!AA509</f>
        <v>0</v>
      </c>
      <c r="AB541" s="74">
        <f>[3]Calculations!AM509</f>
        <v>0</v>
      </c>
      <c r="AC541" s="74">
        <f>[3]Calculations!AB509</f>
        <v>0</v>
      </c>
      <c r="AD541" s="74">
        <f>[3]Calculations!AN509</f>
        <v>0</v>
      </c>
      <c r="AE541" s="74">
        <f>[3]Calculations!AC509</f>
        <v>0</v>
      </c>
      <c r="AF541" s="74">
        <f>[3]Calculations!AO509</f>
        <v>0</v>
      </c>
      <c r="AG541" s="74">
        <f>[3]Calculations!AD509</f>
        <v>0</v>
      </c>
      <c r="AH541" s="74">
        <f>[3]Calculations!AP509</f>
        <v>0</v>
      </c>
      <c r="AI541" s="74">
        <f>[3]Calculations!AE509</f>
        <v>0</v>
      </c>
      <c r="AJ541" s="74">
        <f>[3]Calculations!AQ509</f>
        <v>0</v>
      </c>
      <c r="AK541" s="74">
        <f>[3]Calculations!AF509</f>
        <v>0</v>
      </c>
      <c r="AL541" s="74">
        <f>[3]Calculations!AR509</f>
        <v>0</v>
      </c>
      <c r="AM541" s="74">
        <f>[3]Calculations!AG509</f>
        <v>0</v>
      </c>
      <c r="AN541" s="74">
        <f>[3]Calculations!AS509</f>
        <v>0</v>
      </c>
      <c r="AO541" s="74">
        <f>[3]Calculations!AH509</f>
        <v>0</v>
      </c>
      <c r="AP541" s="74">
        <f>[3]Calculations!AT509</f>
        <v>0</v>
      </c>
      <c r="AQ541" s="74">
        <f>[3]Calculations!AI509</f>
        <v>2.0212229700000002</v>
      </c>
      <c r="AR541" s="74">
        <f>[3]Calculations!AU509</f>
        <v>100.00014694095647</v>
      </c>
      <c r="AS541" s="74">
        <f>[3]Calculations!AJ509</f>
        <v>0</v>
      </c>
      <c r="AT541" s="74">
        <f>[3]Calculations!AV509</f>
        <v>0</v>
      </c>
      <c r="AU541" s="74">
        <f>[3]Calculations!AK509</f>
        <v>0</v>
      </c>
      <c r="AV541" s="74">
        <f>[3]Calculations!AW509</f>
        <v>0</v>
      </c>
      <c r="AW541" s="90"/>
      <c r="AX541" s="90"/>
      <c r="AY541" s="91" t="str">
        <f>[3]Calculations!D509</f>
        <v>Land Supply 2018</v>
      </c>
    </row>
    <row r="542" spans="2:51" x14ac:dyDescent="0.25">
      <c r="B542" s="32" t="str">
        <f>[3]Calculations!A510</f>
        <v>SHA0065</v>
      </c>
      <c r="C542" s="30" t="str">
        <f>[3]Calculations!B510</f>
        <v>Unknown</v>
      </c>
      <c r="D542" s="30" t="str">
        <f>[3]Calculations!C510</f>
        <v>Residential</v>
      </c>
      <c r="E542" s="38">
        <f>[3]Calculations!E510</f>
        <v>0.67086500000000004</v>
      </c>
      <c r="F542" s="38">
        <f>[3]Calculations!I510</f>
        <v>0.670517813500073</v>
      </c>
      <c r="G542" s="38">
        <f>[3]Calculations!M510</f>
        <v>99.948247933648787</v>
      </c>
      <c r="H542" s="38">
        <f>[3]Calculations!H510</f>
        <v>3.47186499927E-4</v>
      </c>
      <c r="I542" s="38">
        <f>[3]Calculations!L510</f>
        <v>5.1752066351203288E-2</v>
      </c>
      <c r="J542" s="38">
        <f>[3]Calculations!G510</f>
        <v>0</v>
      </c>
      <c r="K542" s="38">
        <f>[3]Calculations!K510</f>
        <v>0</v>
      </c>
      <c r="L542" s="38">
        <f>[3]Calculations!F510</f>
        <v>0</v>
      </c>
      <c r="M542" s="38">
        <f>[3]Calculations!J510</f>
        <v>0</v>
      </c>
      <c r="N542" s="38">
        <f>[3]Calculations!V510</f>
        <v>0</v>
      </c>
      <c r="O542" s="38">
        <f>[3]Calculations!W510</f>
        <v>0</v>
      </c>
      <c r="P542" s="38">
        <f>[3]Calculations!O510</f>
        <v>0.1086806630179</v>
      </c>
      <c r="Q542" s="38">
        <f>[3]Calculations!S510</f>
        <v>16.200079452333927</v>
      </c>
      <c r="R542" s="38">
        <f>[3]Calculations!Q510</f>
        <v>4.0567941549899997E-2</v>
      </c>
      <c r="S542" s="38">
        <f>[3]Calculations!T510</f>
        <v>6.0471095600307052</v>
      </c>
      <c r="T542" s="38">
        <f>[3]Calculations!R510</f>
        <v>1.32E-2</v>
      </c>
      <c r="U542" s="38">
        <f>[3]Calculations!U510</f>
        <v>1.9676089824331271</v>
      </c>
      <c r="V542" s="38">
        <f>[3]Calculations!X510</f>
        <v>0</v>
      </c>
      <c r="W542" s="38">
        <f>[3]Calculations!Y510</f>
        <v>0</v>
      </c>
      <c r="X542" s="38" t="s">
        <v>1056</v>
      </c>
      <c r="Y542" s="73" t="s">
        <v>105</v>
      </c>
      <c r="Z542" s="74" t="s">
        <v>1066</v>
      </c>
      <c r="AA542" s="74">
        <f>[3]Calculations!AA510</f>
        <v>0</v>
      </c>
      <c r="AB542" s="74">
        <f>[3]Calculations!AM510</f>
        <v>0</v>
      </c>
      <c r="AC542" s="74">
        <f>[3]Calculations!AB510</f>
        <v>3.4167941549900001E-2</v>
      </c>
      <c r="AD542" s="74">
        <f>[3]Calculations!AN510</f>
        <v>5.0931173261237355</v>
      </c>
      <c r="AE542" s="74">
        <f>[3]Calculations!AC510</f>
        <v>1.1599999999999999E-2</v>
      </c>
      <c r="AF542" s="74">
        <f>[3]Calculations!AO510</f>
        <v>1.7291109239563844</v>
      </c>
      <c r="AG542" s="74">
        <f>[3]Calculations!AD510</f>
        <v>0</v>
      </c>
      <c r="AH542" s="74">
        <f>[3]Calculations!AP510</f>
        <v>0</v>
      </c>
      <c r="AI542" s="74">
        <f>[3]Calculations!AE510</f>
        <v>0</v>
      </c>
      <c r="AJ542" s="74">
        <f>[3]Calculations!AQ510</f>
        <v>0</v>
      </c>
      <c r="AK542" s="74">
        <f>[3]Calculations!AF510</f>
        <v>0.54718770965499997</v>
      </c>
      <c r="AL542" s="74">
        <f>[3]Calculations!AR510</f>
        <v>81.564503984408177</v>
      </c>
      <c r="AM542" s="74">
        <f>[3]Calculations!AG510</f>
        <v>0</v>
      </c>
      <c r="AN542" s="74">
        <f>[3]Calculations!AS510</f>
        <v>0</v>
      </c>
      <c r="AO542" s="74">
        <f>[3]Calculations!AH510</f>
        <v>0</v>
      </c>
      <c r="AP542" s="74">
        <f>[3]Calculations!AT510</f>
        <v>0</v>
      </c>
      <c r="AQ542" s="74">
        <f>[3]Calculations!AI510</f>
        <v>0.67086528999799999</v>
      </c>
      <c r="AR542" s="74">
        <f>[3]Calculations!AU510</f>
        <v>100.00004322747498</v>
      </c>
      <c r="AS542" s="74">
        <f>[3]Calculations!AJ510</f>
        <v>0</v>
      </c>
      <c r="AT542" s="74">
        <f>[3]Calculations!AV510</f>
        <v>0</v>
      </c>
      <c r="AU542" s="74">
        <f>[3]Calculations!AK510</f>
        <v>0</v>
      </c>
      <c r="AV542" s="74">
        <f>[3]Calculations!AW510</f>
        <v>0</v>
      </c>
      <c r="AW542" s="90"/>
      <c r="AX542" s="90"/>
      <c r="AY542" s="91" t="str">
        <f>[3]Calculations!D510</f>
        <v>Land Supply 2018</v>
      </c>
    </row>
    <row r="543" spans="2:51" x14ac:dyDescent="0.25">
      <c r="B543" s="32" t="str">
        <f>[3]Calculations!A511</f>
        <v>SHA0076</v>
      </c>
      <c r="C543" s="30" t="str">
        <f>[3]Calculations!B511</f>
        <v>Unknown</v>
      </c>
      <c r="D543" s="30" t="str">
        <f>[3]Calculations!C511</f>
        <v>Residential</v>
      </c>
      <c r="E543" s="38">
        <f>[3]Calculations!E511</f>
        <v>1.7327999999999999</v>
      </c>
      <c r="F543" s="38">
        <f>[3]Calculations!I511</f>
        <v>1.7327999999999999</v>
      </c>
      <c r="G543" s="38">
        <f>[3]Calculations!M511</f>
        <v>100</v>
      </c>
      <c r="H543" s="38">
        <f>[3]Calculations!H511</f>
        <v>0</v>
      </c>
      <c r="I543" s="38">
        <f>[3]Calculations!L511</f>
        <v>0</v>
      </c>
      <c r="J543" s="38">
        <f>[3]Calculations!G511</f>
        <v>0</v>
      </c>
      <c r="K543" s="38">
        <f>[3]Calculations!K511</f>
        <v>0</v>
      </c>
      <c r="L543" s="38">
        <f>[3]Calculations!F511</f>
        <v>0</v>
      </c>
      <c r="M543" s="38">
        <f>[3]Calculations!J511</f>
        <v>0</v>
      </c>
      <c r="N543" s="38">
        <f>[3]Calculations!V511</f>
        <v>0</v>
      </c>
      <c r="O543" s="38">
        <f>[3]Calculations!W511</f>
        <v>0</v>
      </c>
      <c r="P543" s="38">
        <f>[3]Calculations!O511</f>
        <v>0.33468671162069996</v>
      </c>
      <c r="Q543" s="38">
        <f>[3]Calculations!S511</f>
        <v>19.314791760197366</v>
      </c>
      <c r="R543" s="38">
        <f>[3]Calculations!Q511</f>
        <v>4.0771399620699998E-2</v>
      </c>
      <c r="S543" s="38">
        <f>[3]Calculations!T511</f>
        <v>2.352920107381117</v>
      </c>
      <c r="T543" s="38">
        <f>[3]Calculations!R511</f>
        <v>1.04E-2</v>
      </c>
      <c r="U543" s="38">
        <f>[3]Calculations!U511</f>
        <v>0.60018467220683291</v>
      </c>
      <c r="V543" s="38" t="str">
        <f>[3]Calculations!X511</f>
        <v>Not Modelled</v>
      </c>
      <c r="W543" s="38" t="str">
        <f>[3]Calculations!Y511</f>
        <v>N/A</v>
      </c>
      <c r="X543" s="38" t="s">
        <v>1056</v>
      </c>
      <c r="Y543" s="73" t="s">
        <v>105</v>
      </c>
      <c r="Z543" s="74" t="s">
        <v>1066</v>
      </c>
      <c r="AA543" s="74">
        <f>[3]Calculations!AA511</f>
        <v>0</v>
      </c>
      <c r="AB543" s="74">
        <f>[3]Calculations!AM511</f>
        <v>0</v>
      </c>
      <c r="AC543" s="74">
        <f>[3]Calculations!AB511</f>
        <v>0</v>
      </c>
      <c r="AD543" s="74">
        <f>[3]Calculations!AN511</f>
        <v>0</v>
      </c>
      <c r="AE543" s="74">
        <f>[3]Calculations!AC511</f>
        <v>0</v>
      </c>
      <c r="AF543" s="74">
        <f>[3]Calculations!AO511</f>
        <v>0</v>
      </c>
      <c r="AG543" s="74">
        <f>[3]Calculations!AD511</f>
        <v>0</v>
      </c>
      <c r="AH543" s="74">
        <f>[3]Calculations!AP511</f>
        <v>0</v>
      </c>
      <c r="AI543" s="74">
        <f>[3]Calculations!AE511</f>
        <v>0</v>
      </c>
      <c r="AJ543" s="74">
        <f>[3]Calculations!AQ511</f>
        <v>0</v>
      </c>
      <c r="AK543" s="74">
        <f>[3]Calculations!AF511</f>
        <v>0</v>
      </c>
      <c r="AL543" s="74">
        <f>[3]Calculations!AR511</f>
        <v>0</v>
      </c>
      <c r="AM543" s="74">
        <f>[3]Calculations!AG511</f>
        <v>3.32E-2</v>
      </c>
      <c r="AN543" s="74">
        <f>[3]Calculations!AS511</f>
        <v>1.9159741458910435</v>
      </c>
      <c r="AO543" s="74">
        <f>[3]Calculations!AH511</f>
        <v>3.6906876822300001E-3</v>
      </c>
      <c r="AP543" s="74">
        <f>[3]Calculations!AT511</f>
        <v>0.21298982469009695</v>
      </c>
      <c r="AQ543" s="74">
        <f>[3]Calculations!AI511</f>
        <v>1.3912615289500001</v>
      </c>
      <c r="AR543" s="74">
        <f>[3]Calculations!AU511</f>
        <v>80.289792760272405</v>
      </c>
      <c r="AS543" s="74">
        <f>[3]Calculations!AJ511</f>
        <v>0</v>
      </c>
      <c r="AT543" s="74">
        <f>[3]Calculations!AV511</f>
        <v>0</v>
      </c>
      <c r="AU543" s="74">
        <f>[3]Calculations!AK511</f>
        <v>0</v>
      </c>
      <c r="AV543" s="74">
        <f>[3]Calculations!AW511</f>
        <v>0</v>
      </c>
      <c r="AW543" s="90"/>
      <c r="AX543" s="90"/>
      <c r="AY543" s="91" t="str">
        <f>[3]Calculations!D511</f>
        <v>Land Supply 2018</v>
      </c>
    </row>
    <row r="544" spans="2:51" x14ac:dyDescent="0.25">
      <c r="B544" s="32" t="str">
        <f>[3]Calculations!A512</f>
        <v>SHA0079</v>
      </c>
      <c r="C544" s="30" t="str">
        <f>[3]Calculations!B512</f>
        <v>Unknown</v>
      </c>
      <c r="D544" s="30" t="str">
        <f>[3]Calculations!C512</f>
        <v>Residential</v>
      </c>
      <c r="E544" s="38">
        <f>[3]Calculations!E512</f>
        <v>1.11409</v>
      </c>
      <c r="F544" s="38">
        <f>[3]Calculations!I512</f>
        <v>1.11409</v>
      </c>
      <c r="G544" s="38">
        <f>[3]Calculations!M512</f>
        <v>100</v>
      </c>
      <c r="H544" s="38">
        <f>[3]Calculations!H512</f>
        <v>0</v>
      </c>
      <c r="I544" s="38">
        <f>[3]Calculations!L512</f>
        <v>0</v>
      </c>
      <c r="J544" s="38">
        <f>[3]Calculations!G512</f>
        <v>0</v>
      </c>
      <c r="K544" s="38">
        <f>[3]Calculations!K512</f>
        <v>0</v>
      </c>
      <c r="L544" s="38">
        <f>[3]Calculations!F512</f>
        <v>0</v>
      </c>
      <c r="M544" s="38">
        <f>[3]Calculations!J512</f>
        <v>0</v>
      </c>
      <c r="N544" s="38">
        <f>[3]Calculations!V512</f>
        <v>0</v>
      </c>
      <c r="O544" s="38">
        <f>[3]Calculations!W512</f>
        <v>0</v>
      </c>
      <c r="P544" s="38">
        <f>[3]Calculations!O512</f>
        <v>7.9465346660999997E-3</v>
      </c>
      <c r="Q544" s="38">
        <f>[3]Calculations!S512</f>
        <v>0.71327582745559148</v>
      </c>
      <c r="R544" s="38">
        <f>[3]Calculations!Q512</f>
        <v>0</v>
      </c>
      <c r="S544" s="38">
        <f>[3]Calculations!T512</f>
        <v>0</v>
      </c>
      <c r="T544" s="38">
        <f>[3]Calculations!R512</f>
        <v>0</v>
      </c>
      <c r="U544" s="38">
        <f>[3]Calculations!U512</f>
        <v>0</v>
      </c>
      <c r="V544" s="38" t="str">
        <f>[3]Calculations!X512</f>
        <v>Not Modelled</v>
      </c>
      <c r="W544" s="38" t="str">
        <f>[3]Calculations!Y512</f>
        <v>N/A</v>
      </c>
      <c r="X544" s="38" t="s">
        <v>1056</v>
      </c>
      <c r="Y544" s="73" t="s">
        <v>105</v>
      </c>
      <c r="Z544" s="74" t="s">
        <v>1066</v>
      </c>
      <c r="AA544" s="74">
        <f>[3]Calculations!AA512</f>
        <v>0</v>
      </c>
      <c r="AB544" s="74">
        <f>[3]Calculations!AM512</f>
        <v>0</v>
      </c>
      <c r="AC544" s="74">
        <f>[3]Calculations!AB512</f>
        <v>0</v>
      </c>
      <c r="AD544" s="74">
        <f>[3]Calculations!AN512</f>
        <v>0</v>
      </c>
      <c r="AE544" s="74">
        <f>[3]Calculations!AC512</f>
        <v>0</v>
      </c>
      <c r="AF544" s="74">
        <f>[3]Calculations!AO512</f>
        <v>0</v>
      </c>
      <c r="AG544" s="74">
        <f>[3]Calculations!AD512</f>
        <v>0</v>
      </c>
      <c r="AH544" s="74">
        <f>[3]Calculations!AP512</f>
        <v>0</v>
      </c>
      <c r="AI544" s="74">
        <f>[3]Calculations!AE512</f>
        <v>0</v>
      </c>
      <c r="AJ544" s="74">
        <f>[3]Calculations!AQ512</f>
        <v>0</v>
      </c>
      <c r="AK544" s="74">
        <f>[3]Calculations!AF512</f>
        <v>0</v>
      </c>
      <c r="AL544" s="74">
        <f>[3]Calculations!AR512</f>
        <v>0</v>
      </c>
      <c r="AM544" s="74">
        <f>[3]Calculations!AG512</f>
        <v>0</v>
      </c>
      <c r="AN544" s="74">
        <f>[3]Calculations!AS512</f>
        <v>0</v>
      </c>
      <c r="AO544" s="74">
        <f>[3]Calculations!AH512</f>
        <v>0</v>
      </c>
      <c r="AP544" s="74">
        <f>[3]Calculations!AT512</f>
        <v>0</v>
      </c>
      <c r="AQ544" s="74">
        <f>[3]Calculations!AI512</f>
        <v>1.1140920299999999</v>
      </c>
      <c r="AR544" s="74">
        <f>[3]Calculations!AU512</f>
        <v>100.00018221149098</v>
      </c>
      <c r="AS544" s="74">
        <f>[3]Calculations!AJ512</f>
        <v>0</v>
      </c>
      <c r="AT544" s="74">
        <f>[3]Calculations!AV512</f>
        <v>0</v>
      </c>
      <c r="AU544" s="74">
        <f>[3]Calculations!AK512</f>
        <v>0</v>
      </c>
      <c r="AV544" s="74">
        <f>[3]Calculations!AW512</f>
        <v>0</v>
      </c>
      <c r="AW544" s="90"/>
      <c r="AX544" s="90"/>
      <c r="AY544" s="91" t="str">
        <f>[3]Calculations!D512</f>
        <v>Land Supply 2018</v>
      </c>
    </row>
    <row r="545" spans="2:51" x14ac:dyDescent="0.25">
      <c r="B545" s="32" t="str">
        <f>[3]Calculations!A513</f>
        <v>SHA0086</v>
      </c>
      <c r="C545" s="30" t="str">
        <f>[3]Calculations!B513</f>
        <v>Unknown</v>
      </c>
      <c r="D545" s="30" t="str">
        <f>[3]Calculations!C513</f>
        <v>Residential</v>
      </c>
      <c r="E545" s="38">
        <f>[3]Calculations!E513</f>
        <v>1.6911799999999999</v>
      </c>
      <c r="F545" s="38">
        <f>[3]Calculations!I513</f>
        <v>1.6911799999999999</v>
      </c>
      <c r="G545" s="38">
        <f>[3]Calculations!M513</f>
        <v>100</v>
      </c>
      <c r="H545" s="38">
        <f>[3]Calculations!H513</f>
        <v>0</v>
      </c>
      <c r="I545" s="38">
        <f>[3]Calculations!L513</f>
        <v>0</v>
      </c>
      <c r="J545" s="38">
        <f>[3]Calculations!G513</f>
        <v>0</v>
      </c>
      <c r="K545" s="38">
        <f>[3]Calculations!K513</f>
        <v>0</v>
      </c>
      <c r="L545" s="38">
        <f>[3]Calculations!F513</f>
        <v>0</v>
      </c>
      <c r="M545" s="38">
        <f>[3]Calculations!J513</f>
        <v>0</v>
      </c>
      <c r="N545" s="38">
        <f>[3]Calculations!V513</f>
        <v>0</v>
      </c>
      <c r="O545" s="38">
        <f>[3]Calculations!W513</f>
        <v>0</v>
      </c>
      <c r="P545" s="38">
        <f>[3]Calculations!O513</f>
        <v>0.20628580316509998</v>
      </c>
      <c r="Q545" s="38">
        <f>[3]Calculations!S513</f>
        <v>12.197743774471078</v>
      </c>
      <c r="R545" s="38">
        <f>[3]Calculations!Q513</f>
        <v>1.9184536494099999E-2</v>
      </c>
      <c r="S545" s="38">
        <f>[3]Calculations!T513</f>
        <v>1.134387616581322</v>
      </c>
      <c r="T545" s="38">
        <f>[3]Calculations!R513</f>
        <v>0</v>
      </c>
      <c r="U545" s="38">
        <f>[3]Calculations!U513</f>
        <v>0</v>
      </c>
      <c r="V545" s="38" t="str">
        <f>[3]Calculations!X513</f>
        <v>Not Modelled</v>
      </c>
      <c r="W545" s="38" t="str">
        <f>[3]Calculations!Y513</f>
        <v>N/A</v>
      </c>
      <c r="X545" s="38" t="s">
        <v>1056</v>
      </c>
      <c r="Y545" s="73" t="s">
        <v>105</v>
      </c>
      <c r="Z545" s="74" t="s">
        <v>1066</v>
      </c>
      <c r="AA545" s="74">
        <f>[3]Calculations!AA513</f>
        <v>0</v>
      </c>
      <c r="AB545" s="74">
        <f>[3]Calculations!AM513</f>
        <v>0</v>
      </c>
      <c r="AC545" s="74">
        <f>[3]Calculations!AB513</f>
        <v>0</v>
      </c>
      <c r="AD545" s="74">
        <f>[3]Calculations!AN513</f>
        <v>0</v>
      </c>
      <c r="AE545" s="74">
        <f>[3]Calculations!AC513</f>
        <v>0</v>
      </c>
      <c r="AF545" s="74">
        <f>[3]Calculations!AO513</f>
        <v>0</v>
      </c>
      <c r="AG545" s="74">
        <f>[3]Calculations!AD513</f>
        <v>0</v>
      </c>
      <c r="AH545" s="74">
        <f>[3]Calculations!AP513</f>
        <v>0</v>
      </c>
      <c r="AI545" s="74">
        <f>[3]Calculations!AE513</f>
        <v>0</v>
      </c>
      <c r="AJ545" s="74">
        <f>[3]Calculations!AQ513</f>
        <v>0</v>
      </c>
      <c r="AK545" s="74">
        <f>[3]Calculations!AF513</f>
        <v>0</v>
      </c>
      <c r="AL545" s="74">
        <f>[3]Calculations!AR513</f>
        <v>0</v>
      </c>
      <c r="AM545" s="74">
        <f>[3]Calculations!AG513</f>
        <v>0</v>
      </c>
      <c r="AN545" s="74">
        <f>[3]Calculations!AS513</f>
        <v>0</v>
      </c>
      <c r="AO545" s="74">
        <f>[3]Calculations!AH513</f>
        <v>0</v>
      </c>
      <c r="AP545" s="74">
        <f>[3]Calculations!AT513</f>
        <v>0</v>
      </c>
      <c r="AQ545" s="74">
        <f>[3]Calculations!AI513</f>
        <v>1.6911839200000001</v>
      </c>
      <c r="AR545" s="74">
        <f>[3]Calculations!AU513</f>
        <v>100.00023179082062</v>
      </c>
      <c r="AS545" s="74">
        <f>[3]Calculations!AJ513</f>
        <v>0</v>
      </c>
      <c r="AT545" s="74">
        <f>[3]Calculations!AV513</f>
        <v>0</v>
      </c>
      <c r="AU545" s="74">
        <f>[3]Calculations!AK513</f>
        <v>0</v>
      </c>
      <c r="AV545" s="74">
        <f>[3]Calculations!AW513</f>
        <v>0</v>
      </c>
      <c r="AW545" s="90"/>
      <c r="AX545" s="90"/>
      <c r="AY545" s="91" t="str">
        <f>[3]Calculations!D513</f>
        <v>Land Supply 2018</v>
      </c>
    </row>
    <row r="546" spans="2:51" x14ac:dyDescent="0.25">
      <c r="B546" s="32" t="str">
        <f>[3]Calculations!A514</f>
        <v>SHA0098</v>
      </c>
      <c r="C546" s="30" t="str">
        <f>[3]Calculations!B514</f>
        <v>Unknown</v>
      </c>
      <c r="D546" s="30" t="str">
        <f>[3]Calculations!C514</f>
        <v>Residential</v>
      </c>
      <c r="E546" s="38">
        <f>[3]Calculations!E514</f>
        <v>0.88596600000000003</v>
      </c>
      <c r="F546" s="38">
        <f>[3]Calculations!I514</f>
        <v>0.88596600000000003</v>
      </c>
      <c r="G546" s="38">
        <f>[3]Calculations!M514</f>
        <v>100</v>
      </c>
      <c r="H546" s="38">
        <f>[3]Calculations!H514</f>
        <v>0</v>
      </c>
      <c r="I546" s="38">
        <f>[3]Calculations!L514</f>
        <v>0</v>
      </c>
      <c r="J546" s="38">
        <f>[3]Calculations!G514</f>
        <v>0</v>
      </c>
      <c r="K546" s="38">
        <f>[3]Calculations!K514</f>
        <v>0</v>
      </c>
      <c r="L546" s="38">
        <f>[3]Calculations!F514</f>
        <v>0</v>
      </c>
      <c r="M546" s="38">
        <f>[3]Calculations!J514</f>
        <v>0</v>
      </c>
      <c r="N546" s="38">
        <f>[3]Calculations!V514</f>
        <v>0</v>
      </c>
      <c r="O546" s="38">
        <f>[3]Calculations!W514</f>
        <v>0</v>
      </c>
      <c r="P546" s="38">
        <f>[3]Calculations!O514</f>
        <v>0.14376998935309998</v>
      </c>
      <c r="Q546" s="38">
        <f>[3]Calculations!S514</f>
        <v>16.227483825914309</v>
      </c>
      <c r="R546" s="38">
        <f>[3]Calculations!Q514</f>
        <v>1.2418058141E-3</v>
      </c>
      <c r="S546" s="38">
        <f>[3]Calculations!T514</f>
        <v>0.14016404851879191</v>
      </c>
      <c r="T546" s="38">
        <f>[3]Calculations!R514</f>
        <v>0</v>
      </c>
      <c r="U546" s="38">
        <f>[3]Calculations!U514</f>
        <v>0</v>
      </c>
      <c r="V546" s="38" t="str">
        <f>[3]Calculations!X514</f>
        <v>Not Modelled</v>
      </c>
      <c r="W546" s="38" t="str">
        <f>[3]Calculations!Y514</f>
        <v>N/A</v>
      </c>
      <c r="X546" s="38" t="s">
        <v>1056</v>
      </c>
      <c r="Y546" s="73" t="s">
        <v>105</v>
      </c>
      <c r="Z546" s="74" t="s">
        <v>1066</v>
      </c>
      <c r="AA546" s="74">
        <f>[3]Calculations!AA514</f>
        <v>0</v>
      </c>
      <c r="AB546" s="74">
        <f>[3]Calculations!AM514</f>
        <v>0</v>
      </c>
      <c r="AC546" s="74">
        <f>[3]Calculations!AB514</f>
        <v>0</v>
      </c>
      <c r="AD546" s="74">
        <f>[3]Calculations!AN514</f>
        <v>0</v>
      </c>
      <c r="AE546" s="74">
        <f>[3]Calculations!AC514</f>
        <v>0</v>
      </c>
      <c r="AF546" s="74">
        <f>[3]Calculations!AO514</f>
        <v>0</v>
      </c>
      <c r="AG546" s="74">
        <f>[3]Calculations!AD514</f>
        <v>0</v>
      </c>
      <c r="AH546" s="74">
        <f>[3]Calculations!AP514</f>
        <v>0</v>
      </c>
      <c r="AI546" s="74">
        <f>[3]Calculations!AE514</f>
        <v>0</v>
      </c>
      <c r="AJ546" s="74">
        <f>[3]Calculations!AQ514</f>
        <v>0</v>
      </c>
      <c r="AK546" s="74">
        <f>[3]Calculations!AF514</f>
        <v>2.4038096269900001E-3</v>
      </c>
      <c r="AL546" s="74">
        <f>[3]Calculations!AR514</f>
        <v>0.2713207535040848</v>
      </c>
      <c r="AM546" s="74">
        <f>[3]Calculations!AG514</f>
        <v>0</v>
      </c>
      <c r="AN546" s="74">
        <f>[3]Calculations!AS514</f>
        <v>0</v>
      </c>
      <c r="AO546" s="74">
        <f>[3]Calculations!AH514</f>
        <v>0</v>
      </c>
      <c r="AP546" s="74">
        <f>[3]Calculations!AT514</f>
        <v>0</v>
      </c>
      <c r="AQ546" s="74">
        <f>[3]Calculations!AI514</f>
        <v>0.88596642000600001</v>
      </c>
      <c r="AR546" s="74">
        <f>[3]Calculations!AU514</f>
        <v>100.00004740655962</v>
      </c>
      <c r="AS546" s="74">
        <f>[3]Calculations!AJ514</f>
        <v>6.4481054998799997E-2</v>
      </c>
      <c r="AT546" s="74">
        <f>[3]Calculations!AV514</f>
        <v>7.2780507377032526</v>
      </c>
      <c r="AU546" s="74">
        <f>[3]Calculations!AK514</f>
        <v>0</v>
      </c>
      <c r="AV546" s="74">
        <f>[3]Calculations!AW514</f>
        <v>0</v>
      </c>
      <c r="AW546" s="90"/>
      <c r="AX546" s="90"/>
      <c r="AY546" s="91" t="str">
        <f>[3]Calculations!D514</f>
        <v>Land Supply 2018</v>
      </c>
    </row>
    <row r="547" spans="2:51" ht="25" x14ac:dyDescent="0.25">
      <c r="B547" s="32" t="str">
        <f>[3]Calculations!A515</f>
        <v>SHA0103</v>
      </c>
      <c r="C547" s="30" t="str">
        <f>[3]Calculations!B515</f>
        <v>Unknown</v>
      </c>
      <c r="D547" s="30" t="str">
        <f>[3]Calculations!C515</f>
        <v>Residential</v>
      </c>
      <c r="E547" s="38">
        <f>[3]Calculations!E515</f>
        <v>0.98534999999999995</v>
      </c>
      <c r="F547" s="38">
        <f>[3]Calculations!I515</f>
        <v>0.96371239832839994</v>
      </c>
      <c r="G547" s="38">
        <f>[3]Calculations!M515</f>
        <v>97.804069450286704</v>
      </c>
      <c r="H547" s="38">
        <f>[3]Calculations!H515</f>
        <v>0</v>
      </c>
      <c r="I547" s="38">
        <f>[3]Calculations!L515</f>
        <v>0</v>
      </c>
      <c r="J547" s="38">
        <f>[3]Calculations!G515</f>
        <v>0</v>
      </c>
      <c r="K547" s="38">
        <f>[3]Calculations!K515</f>
        <v>0</v>
      </c>
      <c r="L547" s="38">
        <f>[3]Calculations!F515</f>
        <v>2.1637601671600001E-2</v>
      </c>
      <c r="M547" s="38">
        <f>[3]Calculations!J515</f>
        <v>2.1959305497132999</v>
      </c>
      <c r="N547" s="38">
        <f>[3]Calculations!V515</f>
        <v>0.80481813628300003</v>
      </c>
      <c r="O547" s="38">
        <f>[3]Calculations!W515</f>
        <v>81.678402220835238</v>
      </c>
      <c r="P547" s="38">
        <f>[3]Calculations!O515</f>
        <v>0.2143608165917</v>
      </c>
      <c r="Q547" s="38">
        <f>[3]Calculations!S515</f>
        <v>21.754789322748262</v>
      </c>
      <c r="R547" s="38">
        <f>[3]Calculations!Q515</f>
        <v>6.7312345017700004E-2</v>
      </c>
      <c r="S547" s="38">
        <f>[3]Calculations!T515</f>
        <v>6.831313240746943</v>
      </c>
      <c r="T547" s="38">
        <f>[3]Calculations!R515</f>
        <v>1.7999999999999999E-2</v>
      </c>
      <c r="U547" s="38">
        <f>[3]Calculations!U515</f>
        <v>1.8267620642411324</v>
      </c>
      <c r="V547" s="38" t="str">
        <f>[3]Calculations!X515</f>
        <v>Not Modelled</v>
      </c>
      <c r="W547" s="38" t="str">
        <f>[3]Calculations!Y515</f>
        <v>N/A</v>
      </c>
      <c r="X547" s="38" t="s">
        <v>1056</v>
      </c>
      <c r="Y547" s="73" t="s">
        <v>108</v>
      </c>
      <c r="Z547" s="74" t="s">
        <v>109</v>
      </c>
      <c r="AA547" s="74">
        <f>[3]Calculations!AA515</f>
        <v>0</v>
      </c>
      <c r="AB547" s="74">
        <f>[3]Calculations!AM515</f>
        <v>0</v>
      </c>
      <c r="AC547" s="74">
        <f>[3]Calculations!AB515</f>
        <v>6.7312345579899999E-2</v>
      </c>
      <c r="AD547" s="74">
        <f>[3]Calculations!AN515</f>
        <v>6.8313132978028115</v>
      </c>
      <c r="AE547" s="74">
        <f>[3]Calculations!AC515</f>
        <v>1.7999999999999999E-2</v>
      </c>
      <c r="AF547" s="74">
        <f>[3]Calculations!AO515</f>
        <v>1.8267620642411324</v>
      </c>
      <c r="AG547" s="74">
        <f>[3]Calculations!AD515</f>
        <v>0</v>
      </c>
      <c r="AH547" s="74">
        <f>[3]Calculations!AP515</f>
        <v>0</v>
      </c>
      <c r="AI547" s="74">
        <f>[3]Calculations!AE515</f>
        <v>0.168538981605</v>
      </c>
      <c r="AJ547" s="74">
        <f>[3]Calculations!AQ515</f>
        <v>17.104478774547115</v>
      </c>
      <c r="AK547" s="74">
        <f>[3]Calculations!AF515</f>
        <v>0</v>
      </c>
      <c r="AL547" s="74">
        <f>[3]Calculations!AR515</f>
        <v>0</v>
      </c>
      <c r="AM547" s="74">
        <f>[3]Calculations!AG515</f>
        <v>0</v>
      </c>
      <c r="AN547" s="74">
        <f>[3]Calculations!AS515</f>
        <v>0</v>
      </c>
      <c r="AO547" s="74">
        <f>[3]Calculations!AH515</f>
        <v>0</v>
      </c>
      <c r="AP547" s="74">
        <f>[3]Calculations!AT515</f>
        <v>0</v>
      </c>
      <c r="AQ547" s="74">
        <f>[3]Calculations!AI515</f>
        <v>0</v>
      </c>
      <c r="AR547" s="74">
        <f>[3]Calculations!AU515</f>
        <v>0</v>
      </c>
      <c r="AS547" s="74">
        <f>[3]Calculations!AJ515</f>
        <v>0</v>
      </c>
      <c r="AT547" s="74">
        <f>[3]Calculations!AV515</f>
        <v>0</v>
      </c>
      <c r="AU547" s="74">
        <f>[3]Calculations!AK515</f>
        <v>0</v>
      </c>
      <c r="AV547" s="74">
        <f>[3]Calculations!AW515</f>
        <v>0</v>
      </c>
      <c r="AW547" s="90"/>
      <c r="AX547" s="90"/>
      <c r="AY547" s="91" t="str">
        <f>[3]Calculations!D515</f>
        <v>Land Supply 2018</v>
      </c>
    </row>
    <row r="548" spans="2:51" x14ac:dyDescent="0.25">
      <c r="B548" s="32" t="str">
        <f>[3]Calculations!A516</f>
        <v>SHA0111</v>
      </c>
      <c r="C548" s="30" t="str">
        <f>[3]Calculations!B516</f>
        <v>Unknown</v>
      </c>
      <c r="D548" s="30" t="str">
        <f>[3]Calculations!C516</f>
        <v>Residential</v>
      </c>
      <c r="E548" s="38">
        <f>[3]Calculations!E516</f>
        <v>2.17726</v>
      </c>
      <c r="F548" s="38">
        <f>[3]Calculations!I516</f>
        <v>2.17726</v>
      </c>
      <c r="G548" s="38">
        <f>[3]Calculations!M516</f>
        <v>100</v>
      </c>
      <c r="H548" s="38">
        <f>[3]Calculations!H516</f>
        <v>0</v>
      </c>
      <c r="I548" s="38">
        <f>[3]Calculations!L516</f>
        <v>0</v>
      </c>
      <c r="J548" s="38">
        <f>[3]Calculations!G516</f>
        <v>0</v>
      </c>
      <c r="K548" s="38">
        <f>[3]Calculations!K516</f>
        <v>0</v>
      </c>
      <c r="L548" s="38">
        <f>[3]Calculations!F516</f>
        <v>0</v>
      </c>
      <c r="M548" s="38">
        <f>[3]Calculations!J516</f>
        <v>0</v>
      </c>
      <c r="N548" s="38">
        <f>[3]Calculations!V516</f>
        <v>0</v>
      </c>
      <c r="O548" s="38">
        <f>[3]Calculations!W516</f>
        <v>0</v>
      </c>
      <c r="P548" s="38">
        <f>[3]Calculations!O516</f>
        <v>0.3775590325341</v>
      </c>
      <c r="Q548" s="38">
        <f>[3]Calculations!S516</f>
        <v>17.341017266385272</v>
      </c>
      <c r="R548" s="38">
        <f>[3]Calculations!Q516</f>
        <v>0.1591771389211</v>
      </c>
      <c r="S548" s="38">
        <f>[3]Calculations!T516</f>
        <v>7.3108925402156837</v>
      </c>
      <c r="T548" s="38">
        <f>[3]Calculations!R516</f>
        <v>4.9799960000100001E-2</v>
      </c>
      <c r="U548" s="38">
        <f>[3]Calculations!U516</f>
        <v>2.2872766688452457</v>
      </c>
      <c r="V548" s="38" t="str">
        <f>[3]Calculations!X516</f>
        <v>Not Modelled</v>
      </c>
      <c r="W548" s="38" t="str">
        <f>[3]Calculations!Y516</f>
        <v>N/A</v>
      </c>
      <c r="X548" s="38" t="s">
        <v>1056</v>
      </c>
      <c r="Y548" s="73" t="s">
        <v>105</v>
      </c>
      <c r="Z548" s="74" t="s">
        <v>1066</v>
      </c>
      <c r="AA548" s="74">
        <f>[3]Calculations!AA516</f>
        <v>0</v>
      </c>
      <c r="AB548" s="74">
        <f>[3]Calculations!AM516</f>
        <v>0</v>
      </c>
      <c r="AC548" s="74">
        <f>[3]Calculations!AB516</f>
        <v>0</v>
      </c>
      <c r="AD548" s="74">
        <f>[3]Calculations!AN516</f>
        <v>0</v>
      </c>
      <c r="AE548" s="74">
        <f>[3]Calculations!AC516</f>
        <v>0</v>
      </c>
      <c r="AF548" s="74">
        <f>[3]Calculations!AO516</f>
        <v>0</v>
      </c>
      <c r="AG548" s="74">
        <f>[3]Calculations!AD516</f>
        <v>0</v>
      </c>
      <c r="AH548" s="74">
        <f>[3]Calculations!AP516</f>
        <v>0</v>
      </c>
      <c r="AI548" s="74">
        <f>[3]Calculations!AE516</f>
        <v>0</v>
      </c>
      <c r="AJ548" s="74">
        <f>[3]Calculations!AQ516</f>
        <v>0</v>
      </c>
      <c r="AK548" s="74">
        <f>[3]Calculations!AF516</f>
        <v>0.62153949081500004</v>
      </c>
      <c r="AL548" s="74">
        <f>[3]Calculations!AR516</f>
        <v>28.546865822869112</v>
      </c>
      <c r="AM548" s="74">
        <f>[3]Calculations!AG516</f>
        <v>0</v>
      </c>
      <c r="AN548" s="74">
        <f>[3]Calculations!AS516</f>
        <v>0</v>
      </c>
      <c r="AO548" s="74">
        <f>[3]Calculations!AH516</f>
        <v>0</v>
      </c>
      <c r="AP548" s="74">
        <f>[3]Calculations!AT516</f>
        <v>0</v>
      </c>
      <c r="AQ548" s="74">
        <f>[3]Calculations!AI516</f>
        <v>2.1772620749999998</v>
      </c>
      <c r="AR548" s="74">
        <f>[3]Calculations!AU516</f>
        <v>100.00009530327108</v>
      </c>
      <c r="AS548" s="74">
        <f>[3]Calculations!AJ516</f>
        <v>0</v>
      </c>
      <c r="AT548" s="74">
        <f>[3]Calculations!AV516</f>
        <v>0</v>
      </c>
      <c r="AU548" s="74">
        <f>[3]Calculations!AK516</f>
        <v>0</v>
      </c>
      <c r="AV548" s="74">
        <f>[3]Calculations!AW516</f>
        <v>0</v>
      </c>
      <c r="AW548" s="90"/>
      <c r="AX548" s="90"/>
      <c r="AY548" s="91" t="str">
        <f>[3]Calculations!D516</f>
        <v>Land Supply 2018</v>
      </c>
    </row>
    <row r="549" spans="2:51" x14ac:dyDescent="0.25">
      <c r="B549" s="32" t="str">
        <f>[3]Calculations!A517</f>
        <v>SHA0111.1</v>
      </c>
      <c r="C549" s="30" t="str">
        <f>[3]Calculations!B517</f>
        <v>Unknown</v>
      </c>
      <c r="D549" s="30" t="str">
        <f>[3]Calculations!C517</f>
        <v>Residential</v>
      </c>
      <c r="E549" s="38">
        <f>[3]Calculations!E517</f>
        <v>0.430253</v>
      </c>
      <c r="F549" s="38">
        <f>[3]Calculations!I517</f>
        <v>0.430253</v>
      </c>
      <c r="G549" s="38">
        <f>[3]Calculations!M517</f>
        <v>100</v>
      </c>
      <c r="H549" s="38">
        <f>[3]Calculations!H517</f>
        <v>0</v>
      </c>
      <c r="I549" s="38">
        <f>[3]Calculations!L517</f>
        <v>0</v>
      </c>
      <c r="J549" s="38">
        <f>[3]Calculations!G517</f>
        <v>0</v>
      </c>
      <c r="K549" s="38">
        <f>[3]Calculations!K517</f>
        <v>0</v>
      </c>
      <c r="L549" s="38">
        <f>[3]Calculations!F517</f>
        <v>0</v>
      </c>
      <c r="M549" s="38">
        <f>[3]Calculations!J517</f>
        <v>0</v>
      </c>
      <c r="N549" s="38">
        <f>[3]Calculations!V517</f>
        <v>0</v>
      </c>
      <c r="O549" s="38">
        <f>[3]Calculations!W517</f>
        <v>0</v>
      </c>
      <c r="P549" s="38">
        <f>[3]Calculations!O517</f>
        <v>2.3135839979199999E-4</v>
      </c>
      <c r="Q549" s="38">
        <f>[3]Calculations!S517</f>
        <v>5.3772640700239162E-2</v>
      </c>
      <c r="R549" s="38">
        <f>[3]Calculations!Q517</f>
        <v>0</v>
      </c>
      <c r="S549" s="38">
        <f>[3]Calculations!T517</f>
        <v>0</v>
      </c>
      <c r="T549" s="38">
        <f>[3]Calculations!R517</f>
        <v>0</v>
      </c>
      <c r="U549" s="38">
        <f>[3]Calculations!U517</f>
        <v>0</v>
      </c>
      <c r="V549" s="38" t="str">
        <f>[3]Calculations!X517</f>
        <v>Not Modelled</v>
      </c>
      <c r="W549" s="38" t="str">
        <f>[3]Calculations!Y517</f>
        <v>N/A</v>
      </c>
      <c r="X549" s="38" t="s">
        <v>1056</v>
      </c>
      <c r="Y549" s="73" t="s">
        <v>105</v>
      </c>
      <c r="Z549" s="74" t="s">
        <v>1066</v>
      </c>
      <c r="AA549" s="74">
        <f>[3]Calculations!AA517</f>
        <v>0</v>
      </c>
      <c r="AB549" s="74">
        <f>[3]Calculations!AM517</f>
        <v>0</v>
      </c>
      <c r="AC549" s="74">
        <f>[3]Calculations!AB517</f>
        <v>0</v>
      </c>
      <c r="AD549" s="74">
        <f>[3]Calculations!AN517</f>
        <v>0</v>
      </c>
      <c r="AE549" s="74">
        <f>[3]Calculations!AC517</f>
        <v>0</v>
      </c>
      <c r="AF549" s="74">
        <f>[3]Calculations!AO517</f>
        <v>0</v>
      </c>
      <c r="AG549" s="74">
        <f>[3]Calculations!AD517</f>
        <v>0</v>
      </c>
      <c r="AH549" s="74">
        <f>[3]Calculations!AP517</f>
        <v>0</v>
      </c>
      <c r="AI549" s="74">
        <f>[3]Calculations!AE517</f>
        <v>0</v>
      </c>
      <c r="AJ549" s="74">
        <f>[3]Calculations!AQ517</f>
        <v>0</v>
      </c>
      <c r="AK549" s="74">
        <f>[3]Calculations!AF517</f>
        <v>1.18813412899E-2</v>
      </c>
      <c r="AL549" s="74">
        <f>[3]Calculations!AR517</f>
        <v>2.761477849056253</v>
      </c>
      <c r="AM549" s="74">
        <f>[3]Calculations!AG517</f>
        <v>0</v>
      </c>
      <c r="AN549" s="74">
        <f>[3]Calculations!AS517</f>
        <v>0</v>
      </c>
      <c r="AO549" s="74">
        <f>[3]Calculations!AH517</f>
        <v>0</v>
      </c>
      <c r="AP549" s="74">
        <f>[3]Calculations!AT517</f>
        <v>0</v>
      </c>
      <c r="AQ549" s="74">
        <f>[3]Calculations!AI517</f>
        <v>0.430253059996</v>
      </c>
      <c r="AR549" s="74">
        <f>[3]Calculations!AU517</f>
        <v>100.00001394435367</v>
      </c>
      <c r="AS549" s="74">
        <f>[3]Calculations!AJ517</f>
        <v>0</v>
      </c>
      <c r="AT549" s="74">
        <f>[3]Calculations!AV517</f>
        <v>0</v>
      </c>
      <c r="AU549" s="74">
        <f>[3]Calculations!AK517</f>
        <v>0</v>
      </c>
      <c r="AV549" s="74">
        <f>[3]Calculations!AW517</f>
        <v>0</v>
      </c>
      <c r="AW549" s="90"/>
      <c r="AX549" s="90"/>
      <c r="AY549" s="91" t="str">
        <f>[3]Calculations!D517</f>
        <v>Land Supply 2018</v>
      </c>
    </row>
    <row r="550" spans="2:51" x14ac:dyDescent="0.25">
      <c r="B550" s="32" t="str">
        <f>[3]Calculations!A518</f>
        <v>SHA0112</v>
      </c>
      <c r="C550" s="30" t="str">
        <f>[3]Calculations!B518</f>
        <v>Unknown</v>
      </c>
      <c r="D550" s="30" t="str">
        <f>[3]Calculations!C518</f>
        <v>Residential</v>
      </c>
      <c r="E550" s="38">
        <f>[3]Calculations!E518</f>
        <v>2.2542300000000002</v>
      </c>
      <c r="F550" s="38">
        <f>[3]Calculations!I518</f>
        <v>2.2542300000000002</v>
      </c>
      <c r="G550" s="38">
        <f>[3]Calculations!M518</f>
        <v>100</v>
      </c>
      <c r="H550" s="38">
        <f>[3]Calculations!H518</f>
        <v>0</v>
      </c>
      <c r="I550" s="38">
        <f>[3]Calculations!L518</f>
        <v>0</v>
      </c>
      <c r="J550" s="38">
        <f>[3]Calculations!G518</f>
        <v>0</v>
      </c>
      <c r="K550" s="38">
        <f>[3]Calculations!K518</f>
        <v>0</v>
      </c>
      <c r="L550" s="38">
        <f>[3]Calculations!F518</f>
        <v>0</v>
      </c>
      <c r="M550" s="38">
        <f>[3]Calculations!J518</f>
        <v>0</v>
      </c>
      <c r="N550" s="38">
        <f>[3]Calculations!V518</f>
        <v>0</v>
      </c>
      <c r="O550" s="38">
        <f>[3]Calculations!W518</f>
        <v>0</v>
      </c>
      <c r="P550" s="38">
        <f>[3]Calculations!O518</f>
        <v>0.107476238944893</v>
      </c>
      <c r="Q550" s="38">
        <f>[3]Calculations!S518</f>
        <v>4.7677583451951655</v>
      </c>
      <c r="R550" s="38">
        <f>[3]Calculations!Q518</f>
        <v>3.7211261341292996E-2</v>
      </c>
      <c r="S550" s="38">
        <f>[3]Calculations!T518</f>
        <v>1.6507304641182572</v>
      </c>
      <c r="T550" s="38">
        <f>[3]Calculations!R518</f>
        <v>2.8011286539299999E-4</v>
      </c>
      <c r="U550" s="38">
        <f>[3]Calculations!U518</f>
        <v>1.2426099616853648E-2</v>
      </c>
      <c r="V550" s="38" t="str">
        <f>[3]Calculations!X518</f>
        <v>Not Modelled</v>
      </c>
      <c r="W550" s="38" t="str">
        <f>[3]Calculations!Y518</f>
        <v>N/A</v>
      </c>
      <c r="X550" s="38" t="s">
        <v>1056</v>
      </c>
      <c r="Y550" s="73" t="s">
        <v>105</v>
      </c>
      <c r="Z550" s="74" t="s">
        <v>1066</v>
      </c>
      <c r="AA550" s="74">
        <f>[3]Calculations!AA518</f>
        <v>0</v>
      </c>
      <c r="AB550" s="74">
        <f>[3]Calculations!AM518</f>
        <v>0</v>
      </c>
      <c r="AC550" s="74">
        <f>[3]Calculations!AB518</f>
        <v>2.56601106594E-2</v>
      </c>
      <c r="AD550" s="74">
        <f>[3]Calculations!AN518</f>
        <v>1.1383093410787719</v>
      </c>
      <c r="AE550" s="74">
        <f>[3]Calculations!AC518</f>
        <v>0</v>
      </c>
      <c r="AF550" s="74">
        <f>[3]Calculations!AO518</f>
        <v>0</v>
      </c>
      <c r="AG550" s="74">
        <f>[3]Calculations!AD518</f>
        <v>0</v>
      </c>
      <c r="AH550" s="74">
        <f>[3]Calculations!AP518</f>
        <v>0</v>
      </c>
      <c r="AI550" s="74">
        <f>[3]Calculations!AE518</f>
        <v>0</v>
      </c>
      <c r="AJ550" s="74">
        <f>[3]Calculations!AQ518</f>
        <v>0</v>
      </c>
      <c r="AK550" s="74">
        <f>[3]Calculations!AF518</f>
        <v>1.0966331342500001E-3</v>
      </c>
      <c r="AL550" s="74">
        <f>[3]Calculations!AR518</f>
        <v>4.8647792561096255E-2</v>
      </c>
      <c r="AM550" s="74">
        <f>[3]Calculations!AG518</f>
        <v>0</v>
      </c>
      <c r="AN550" s="74">
        <f>[3]Calculations!AS518</f>
        <v>0</v>
      </c>
      <c r="AO550" s="74">
        <f>[3]Calculations!AH518</f>
        <v>0</v>
      </c>
      <c r="AP550" s="74">
        <f>[3]Calculations!AT518</f>
        <v>0</v>
      </c>
      <c r="AQ550" s="74">
        <f>[3]Calculations!AI518</f>
        <v>2.2542332650099999</v>
      </c>
      <c r="AR550" s="74">
        <f>[3]Calculations!AU518</f>
        <v>100.00014483925774</v>
      </c>
      <c r="AS550" s="74">
        <f>[3]Calculations!AJ518</f>
        <v>0.78592531025400003</v>
      </c>
      <c r="AT550" s="74">
        <f>[3]Calculations!AV518</f>
        <v>34.864468588120999</v>
      </c>
      <c r="AU550" s="74">
        <f>[3]Calculations!AK518</f>
        <v>0</v>
      </c>
      <c r="AV550" s="74">
        <f>[3]Calculations!AW518</f>
        <v>0</v>
      </c>
      <c r="AW550" s="90"/>
      <c r="AX550" s="90"/>
      <c r="AY550" s="91" t="str">
        <f>[3]Calculations!D518</f>
        <v>Land Supply 2018</v>
      </c>
    </row>
    <row r="551" spans="2:51" x14ac:dyDescent="0.25">
      <c r="B551" s="32" t="str">
        <f>[3]Calculations!A519</f>
        <v>SHA0120</v>
      </c>
      <c r="C551" s="30" t="str">
        <f>[3]Calculations!B519</f>
        <v>Unknown</v>
      </c>
      <c r="D551" s="30" t="str">
        <f>[3]Calculations!C519</f>
        <v>Residential</v>
      </c>
      <c r="E551" s="38">
        <f>[3]Calculations!E519</f>
        <v>1.5369699999999999</v>
      </c>
      <c r="F551" s="38">
        <f>[3]Calculations!I519</f>
        <v>1.5369699999999999</v>
      </c>
      <c r="G551" s="38">
        <f>[3]Calculations!M519</f>
        <v>100</v>
      </c>
      <c r="H551" s="38">
        <f>[3]Calculations!H519</f>
        <v>0</v>
      </c>
      <c r="I551" s="38">
        <f>[3]Calculations!L519</f>
        <v>0</v>
      </c>
      <c r="J551" s="38">
        <f>[3]Calculations!G519</f>
        <v>0</v>
      </c>
      <c r="K551" s="38">
        <f>[3]Calculations!K519</f>
        <v>0</v>
      </c>
      <c r="L551" s="38">
        <f>[3]Calculations!F519</f>
        <v>0</v>
      </c>
      <c r="M551" s="38">
        <f>[3]Calculations!J519</f>
        <v>0</v>
      </c>
      <c r="N551" s="38">
        <f>[3]Calculations!V519</f>
        <v>0</v>
      </c>
      <c r="O551" s="38">
        <f>[3]Calculations!W519</f>
        <v>0</v>
      </c>
      <c r="P551" s="38">
        <f>[3]Calculations!O519</f>
        <v>0.104784269931</v>
      </c>
      <c r="Q551" s="38">
        <f>[3]Calculations!S519</f>
        <v>6.8175871963018153</v>
      </c>
      <c r="R551" s="38">
        <f>[3]Calculations!Q519</f>
        <v>0</v>
      </c>
      <c r="S551" s="38">
        <f>[3]Calculations!T519</f>
        <v>0</v>
      </c>
      <c r="T551" s="38">
        <f>[3]Calculations!R519</f>
        <v>0</v>
      </c>
      <c r="U551" s="38">
        <f>[3]Calculations!U519</f>
        <v>0</v>
      </c>
      <c r="V551" s="38" t="str">
        <f>[3]Calculations!X519</f>
        <v>Not Modelled</v>
      </c>
      <c r="W551" s="38" t="str">
        <f>[3]Calculations!Y519</f>
        <v>N/A</v>
      </c>
      <c r="X551" s="38" t="s">
        <v>1056</v>
      </c>
      <c r="Y551" s="73" t="s">
        <v>105</v>
      </c>
      <c r="Z551" s="74" t="s">
        <v>1066</v>
      </c>
      <c r="AA551" s="74">
        <f>[3]Calculations!AA519</f>
        <v>0</v>
      </c>
      <c r="AB551" s="74">
        <f>[3]Calculations!AM519</f>
        <v>0</v>
      </c>
      <c r="AC551" s="74">
        <f>[3]Calculations!AB519</f>
        <v>0</v>
      </c>
      <c r="AD551" s="74">
        <f>[3]Calculations!AN519</f>
        <v>0</v>
      </c>
      <c r="AE551" s="74">
        <f>[3]Calculations!AC519</f>
        <v>0</v>
      </c>
      <c r="AF551" s="74">
        <f>[3]Calculations!AO519</f>
        <v>0</v>
      </c>
      <c r="AG551" s="74">
        <f>[3]Calculations!AD519</f>
        <v>0</v>
      </c>
      <c r="AH551" s="74">
        <f>[3]Calculations!AP519</f>
        <v>0</v>
      </c>
      <c r="AI551" s="74">
        <f>[3]Calculations!AE519</f>
        <v>0</v>
      </c>
      <c r="AJ551" s="74">
        <f>[3]Calculations!AQ519</f>
        <v>0</v>
      </c>
      <c r="AK551" s="74">
        <f>[3]Calculations!AF519</f>
        <v>0</v>
      </c>
      <c r="AL551" s="74">
        <f>[3]Calculations!AR519</f>
        <v>0</v>
      </c>
      <c r="AM551" s="74">
        <f>[3]Calculations!AG519</f>
        <v>0</v>
      </c>
      <c r="AN551" s="74">
        <f>[3]Calculations!AS519</f>
        <v>0</v>
      </c>
      <c r="AO551" s="74">
        <f>[3]Calculations!AH519</f>
        <v>0</v>
      </c>
      <c r="AP551" s="74">
        <f>[3]Calculations!AT519</f>
        <v>0</v>
      </c>
      <c r="AQ551" s="74">
        <f>[3]Calculations!AI519</f>
        <v>1.5369654850100001</v>
      </c>
      <c r="AR551" s="74">
        <f>[3]Calculations!AU519</f>
        <v>99.999706240850514</v>
      </c>
      <c r="AS551" s="74">
        <f>[3]Calculations!AJ519</f>
        <v>0</v>
      </c>
      <c r="AT551" s="74">
        <f>[3]Calculations!AV519</f>
        <v>0</v>
      </c>
      <c r="AU551" s="74">
        <f>[3]Calculations!AK519</f>
        <v>0</v>
      </c>
      <c r="AV551" s="74">
        <f>[3]Calculations!AW519</f>
        <v>0</v>
      </c>
      <c r="AW551" s="90"/>
      <c r="AX551" s="90"/>
      <c r="AY551" s="91" t="str">
        <f>[3]Calculations!D519</f>
        <v>Land Supply 2018</v>
      </c>
    </row>
    <row r="552" spans="2:51" x14ac:dyDescent="0.25">
      <c r="B552" s="32" t="str">
        <f>[3]Calculations!A520</f>
        <v>SHA0139</v>
      </c>
      <c r="C552" s="30" t="str">
        <f>[3]Calculations!B520</f>
        <v>Unknown</v>
      </c>
      <c r="D552" s="30" t="str">
        <f>[3]Calculations!C520</f>
        <v>Residential</v>
      </c>
      <c r="E552" s="38">
        <f>[3]Calculations!E520</f>
        <v>6.1767599999999999E-2</v>
      </c>
      <c r="F552" s="38">
        <f>[3]Calculations!I520</f>
        <v>6.1767599999999999E-2</v>
      </c>
      <c r="G552" s="38">
        <f>[3]Calculations!M520</f>
        <v>100</v>
      </c>
      <c r="H552" s="38">
        <f>[3]Calculations!H520</f>
        <v>0</v>
      </c>
      <c r="I552" s="38">
        <f>[3]Calculations!L520</f>
        <v>0</v>
      </c>
      <c r="J552" s="38">
        <f>[3]Calculations!G520</f>
        <v>0</v>
      </c>
      <c r="K552" s="38">
        <f>[3]Calculations!K520</f>
        <v>0</v>
      </c>
      <c r="L552" s="38">
        <f>[3]Calculations!F520</f>
        <v>0</v>
      </c>
      <c r="M552" s="38">
        <f>[3]Calculations!J520</f>
        <v>0</v>
      </c>
      <c r="N552" s="38">
        <f>[3]Calculations!V520</f>
        <v>0</v>
      </c>
      <c r="O552" s="38">
        <f>[3]Calculations!W520</f>
        <v>0</v>
      </c>
      <c r="P552" s="38">
        <f>[3]Calculations!O520</f>
        <v>7.0045959910599998E-6</v>
      </c>
      <c r="Q552" s="38">
        <f>[3]Calculations!S520</f>
        <v>1.1340243090325672E-2</v>
      </c>
      <c r="R552" s="38">
        <f>[3]Calculations!Q520</f>
        <v>0</v>
      </c>
      <c r="S552" s="38">
        <f>[3]Calculations!T520</f>
        <v>0</v>
      </c>
      <c r="T552" s="38">
        <f>[3]Calculations!R520</f>
        <v>0</v>
      </c>
      <c r="U552" s="38">
        <f>[3]Calculations!U520</f>
        <v>0</v>
      </c>
      <c r="V552" s="38" t="str">
        <f>[3]Calculations!X520</f>
        <v>Not Modelled</v>
      </c>
      <c r="W552" s="38" t="str">
        <f>[3]Calculations!Y520</f>
        <v>N/A</v>
      </c>
      <c r="X552" s="38" t="s">
        <v>1056</v>
      </c>
      <c r="Y552" s="73" t="s">
        <v>105</v>
      </c>
      <c r="Z552" s="74" t="s">
        <v>1066</v>
      </c>
      <c r="AA552" s="74">
        <f>[3]Calculations!AA520</f>
        <v>0</v>
      </c>
      <c r="AB552" s="74">
        <f>[3]Calculations!AM520</f>
        <v>0</v>
      </c>
      <c r="AC552" s="74">
        <f>[3]Calculations!AB520</f>
        <v>0</v>
      </c>
      <c r="AD552" s="74">
        <f>[3]Calculations!AN520</f>
        <v>0</v>
      </c>
      <c r="AE552" s="74">
        <f>[3]Calculations!AC520</f>
        <v>0</v>
      </c>
      <c r="AF552" s="74">
        <f>[3]Calculations!AO520</f>
        <v>0</v>
      </c>
      <c r="AG552" s="74">
        <f>[3]Calculations!AD520</f>
        <v>0</v>
      </c>
      <c r="AH552" s="74">
        <f>[3]Calculations!AP520</f>
        <v>0</v>
      </c>
      <c r="AI552" s="74">
        <f>[3]Calculations!AE520</f>
        <v>0</v>
      </c>
      <c r="AJ552" s="74">
        <f>[3]Calculations!AQ520</f>
        <v>0</v>
      </c>
      <c r="AK552" s="74">
        <f>[3]Calculations!AF520</f>
        <v>0</v>
      </c>
      <c r="AL552" s="74">
        <f>[3]Calculations!AR520</f>
        <v>0</v>
      </c>
      <c r="AM552" s="74">
        <f>[3]Calculations!AG520</f>
        <v>0</v>
      </c>
      <c r="AN552" s="74">
        <f>[3]Calculations!AS520</f>
        <v>0</v>
      </c>
      <c r="AO552" s="74">
        <f>[3]Calculations!AH520</f>
        <v>0</v>
      </c>
      <c r="AP552" s="74">
        <f>[3]Calculations!AT520</f>
        <v>0</v>
      </c>
      <c r="AQ552" s="74">
        <f>[3]Calculations!AI520</f>
        <v>6.1767584998899998E-2</v>
      </c>
      <c r="AR552" s="74">
        <f>[3]Calculations!AU520</f>
        <v>99.999975713642755</v>
      </c>
      <c r="AS552" s="74">
        <f>[3]Calculations!AJ520</f>
        <v>0</v>
      </c>
      <c r="AT552" s="74">
        <f>[3]Calculations!AV520</f>
        <v>0</v>
      </c>
      <c r="AU552" s="74">
        <f>[3]Calculations!AK520</f>
        <v>0</v>
      </c>
      <c r="AV552" s="74">
        <f>[3]Calculations!AW520</f>
        <v>0</v>
      </c>
      <c r="AW552" s="90"/>
      <c r="AX552" s="90"/>
      <c r="AY552" s="91" t="str">
        <f>[3]Calculations!D520</f>
        <v>Land Supply 2018</v>
      </c>
    </row>
    <row r="553" spans="2:51" x14ac:dyDescent="0.25">
      <c r="B553" s="32" t="str">
        <f>[3]Calculations!A521</f>
        <v>SHA0161</v>
      </c>
      <c r="C553" s="30" t="str">
        <f>[3]Calculations!B521</f>
        <v>Unknown</v>
      </c>
      <c r="D553" s="30" t="str">
        <f>[3]Calculations!C521</f>
        <v>Residential</v>
      </c>
      <c r="E553" s="38">
        <f>[3]Calculations!E521</f>
        <v>0.49086400000000002</v>
      </c>
      <c r="F553" s="38">
        <f>[3]Calculations!I521</f>
        <v>0.49086400000000002</v>
      </c>
      <c r="G553" s="38">
        <f>[3]Calculations!M521</f>
        <v>100</v>
      </c>
      <c r="H553" s="38">
        <f>[3]Calculations!H521</f>
        <v>0</v>
      </c>
      <c r="I553" s="38">
        <f>[3]Calculations!L521</f>
        <v>0</v>
      </c>
      <c r="J553" s="38">
        <f>[3]Calculations!G521</f>
        <v>0</v>
      </c>
      <c r="K553" s="38">
        <f>[3]Calculations!K521</f>
        <v>0</v>
      </c>
      <c r="L553" s="38">
        <f>[3]Calculations!F521</f>
        <v>0</v>
      </c>
      <c r="M553" s="38">
        <f>[3]Calculations!J521</f>
        <v>0</v>
      </c>
      <c r="N553" s="38">
        <f>[3]Calculations!V521</f>
        <v>0</v>
      </c>
      <c r="O553" s="38">
        <f>[3]Calculations!W521</f>
        <v>0</v>
      </c>
      <c r="P553" s="38">
        <f>[3]Calculations!O521</f>
        <v>6.7624482948600004E-2</v>
      </c>
      <c r="Q553" s="38">
        <f>[3]Calculations!S521</f>
        <v>13.77662304601682</v>
      </c>
      <c r="R553" s="38">
        <f>[3]Calculations!Q521</f>
        <v>1.37727859481E-2</v>
      </c>
      <c r="S553" s="38">
        <f>[3]Calculations!T521</f>
        <v>2.805825228189478</v>
      </c>
      <c r="T553" s="38">
        <f>[3]Calculations!R521</f>
        <v>0</v>
      </c>
      <c r="U553" s="38">
        <f>[3]Calculations!U521</f>
        <v>0</v>
      </c>
      <c r="V553" s="38">
        <f>[3]Calculations!X521</f>
        <v>0</v>
      </c>
      <c r="W553" s="38">
        <f>[3]Calculations!Y521</f>
        <v>0</v>
      </c>
      <c r="X553" s="38" t="s">
        <v>1056</v>
      </c>
      <c r="Y553" s="73" t="s">
        <v>105</v>
      </c>
      <c r="Z553" s="74" t="s">
        <v>1066</v>
      </c>
      <c r="AA553" s="74">
        <f>[3]Calculations!AA521</f>
        <v>0</v>
      </c>
      <c r="AB553" s="74">
        <f>[3]Calculations!AM521</f>
        <v>0</v>
      </c>
      <c r="AC553" s="74">
        <f>[3]Calculations!AB521</f>
        <v>0</v>
      </c>
      <c r="AD553" s="74">
        <f>[3]Calculations!AN521</f>
        <v>0</v>
      </c>
      <c r="AE553" s="74">
        <f>[3]Calculations!AC521</f>
        <v>0</v>
      </c>
      <c r="AF553" s="74">
        <f>[3]Calculations!AO521</f>
        <v>0</v>
      </c>
      <c r="AG553" s="74">
        <f>[3]Calculations!AD521</f>
        <v>0</v>
      </c>
      <c r="AH553" s="74">
        <f>[3]Calculations!AP521</f>
        <v>0</v>
      </c>
      <c r="AI553" s="74">
        <f>[3]Calculations!AE521</f>
        <v>0</v>
      </c>
      <c r="AJ553" s="74">
        <f>[3]Calculations!AQ521</f>
        <v>0</v>
      </c>
      <c r="AK553" s="74">
        <f>[3]Calculations!AF521</f>
        <v>0</v>
      </c>
      <c r="AL553" s="74">
        <f>[3]Calculations!AR521</f>
        <v>0</v>
      </c>
      <c r="AM553" s="74">
        <f>[3]Calculations!AG521</f>
        <v>0</v>
      </c>
      <c r="AN553" s="74">
        <f>[3]Calculations!AS521</f>
        <v>0</v>
      </c>
      <c r="AO553" s="74">
        <f>[3]Calculations!AH521</f>
        <v>0</v>
      </c>
      <c r="AP553" s="74">
        <f>[3]Calculations!AT521</f>
        <v>0</v>
      </c>
      <c r="AQ553" s="74">
        <f>[3]Calculations!AI521</f>
        <v>0.49086404000200001</v>
      </c>
      <c r="AR553" s="74">
        <f>[3]Calculations!AU521</f>
        <v>100.00000814930408</v>
      </c>
      <c r="AS553" s="74">
        <f>[3]Calculations!AJ521</f>
        <v>0</v>
      </c>
      <c r="AT553" s="74">
        <f>[3]Calculations!AV521</f>
        <v>0</v>
      </c>
      <c r="AU553" s="74">
        <f>[3]Calculations!AK521</f>
        <v>0</v>
      </c>
      <c r="AV553" s="74">
        <f>[3]Calculations!AW521</f>
        <v>0</v>
      </c>
      <c r="AW553" s="90"/>
      <c r="AX553" s="90"/>
      <c r="AY553" s="91" t="str">
        <f>[3]Calculations!D521</f>
        <v>Land Supply 2018</v>
      </c>
    </row>
    <row r="554" spans="2:51" ht="25" x14ac:dyDescent="0.25">
      <c r="B554" s="32" t="str">
        <f>[3]Calculations!A522</f>
        <v>SHA0167</v>
      </c>
      <c r="C554" s="30" t="str">
        <f>[3]Calculations!B522</f>
        <v>Unknown</v>
      </c>
      <c r="D554" s="30" t="str">
        <f>[3]Calculations!C522</f>
        <v>Residential</v>
      </c>
      <c r="E554" s="38">
        <f>[3]Calculations!E522</f>
        <v>0.109177</v>
      </c>
      <c r="F554" s="38">
        <f>[3]Calculations!I522</f>
        <v>0.109177</v>
      </c>
      <c r="G554" s="38">
        <f>[3]Calculations!M522</f>
        <v>100</v>
      </c>
      <c r="H554" s="38">
        <f>[3]Calculations!H522</f>
        <v>0</v>
      </c>
      <c r="I554" s="38">
        <f>[3]Calculations!L522</f>
        <v>0</v>
      </c>
      <c r="J554" s="38">
        <f>[3]Calculations!G522</f>
        <v>0</v>
      </c>
      <c r="K554" s="38">
        <f>[3]Calculations!K522</f>
        <v>0</v>
      </c>
      <c r="L554" s="38">
        <f>[3]Calculations!F522</f>
        <v>0</v>
      </c>
      <c r="M554" s="38">
        <f>[3]Calculations!J522</f>
        <v>0</v>
      </c>
      <c r="N554" s="38">
        <f>[3]Calculations!V522</f>
        <v>0</v>
      </c>
      <c r="O554" s="38">
        <f>[3]Calculations!W522</f>
        <v>0</v>
      </c>
      <c r="P554" s="38">
        <f>[3]Calculations!O522</f>
        <v>0</v>
      </c>
      <c r="Q554" s="38">
        <f>[3]Calculations!S522</f>
        <v>0</v>
      </c>
      <c r="R554" s="38">
        <f>[3]Calculations!Q522</f>
        <v>0</v>
      </c>
      <c r="S554" s="38">
        <f>[3]Calculations!T522</f>
        <v>0</v>
      </c>
      <c r="T554" s="38">
        <f>[3]Calculations!R522</f>
        <v>0</v>
      </c>
      <c r="U554" s="38">
        <f>[3]Calculations!U522</f>
        <v>0</v>
      </c>
      <c r="V554" s="38">
        <f>[3]Calculations!X522</f>
        <v>0</v>
      </c>
      <c r="W554" s="38">
        <f>[3]Calculations!Y522</f>
        <v>0</v>
      </c>
      <c r="X554" s="38" t="s">
        <v>1056</v>
      </c>
      <c r="Y554" s="73" t="s">
        <v>106</v>
      </c>
      <c r="Z554" s="74" t="s">
        <v>1090</v>
      </c>
      <c r="AA554" s="74">
        <f>[3]Calculations!AA522</f>
        <v>0</v>
      </c>
      <c r="AB554" s="74">
        <f>[3]Calculations!AM522</f>
        <v>0</v>
      </c>
      <c r="AC554" s="74">
        <f>[3]Calculations!AB522</f>
        <v>0</v>
      </c>
      <c r="AD554" s="74">
        <f>[3]Calculations!AN522</f>
        <v>0</v>
      </c>
      <c r="AE554" s="74">
        <f>[3]Calculations!AC522</f>
        <v>0</v>
      </c>
      <c r="AF554" s="74">
        <f>[3]Calculations!AO522</f>
        <v>0</v>
      </c>
      <c r="AG554" s="74">
        <f>[3]Calculations!AD522</f>
        <v>0</v>
      </c>
      <c r="AH554" s="74">
        <f>[3]Calculations!AP522</f>
        <v>0</v>
      </c>
      <c r="AI554" s="74">
        <f>[3]Calculations!AE522</f>
        <v>0</v>
      </c>
      <c r="AJ554" s="74">
        <f>[3]Calculations!AQ522</f>
        <v>0</v>
      </c>
      <c r="AK554" s="74">
        <f>[3]Calculations!AF522</f>
        <v>0</v>
      </c>
      <c r="AL554" s="74">
        <f>[3]Calculations!AR522</f>
        <v>0</v>
      </c>
      <c r="AM554" s="74">
        <f>[3]Calculations!AG522</f>
        <v>0</v>
      </c>
      <c r="AN554" s="74">
        <f>[3]Calculations!AS522</f>
        <v>0</v>
      </c>
      <c r="AO554" s="74">
        <f>[3]Calculations!AH522</f>
        <v>0</v>
      </c>
      <c r="AP554" s="74">
        <f>[3]Calculations!AT522</f>
        <v>0</v>
      </c>
      <c r="AQ554" s="74">
        <f>[3]Calculations!AI522</f>
        <v>0.10917741000300001</v>
      </c>
      <c r="AR554" s="74">
        <f>[3]Calculations!AU522</f>
        <v>100.00037553971993</v>
      </c>
      <c r="AS554" s="74">
        <f>[3]Calculations!AJ522</f>
        <v>0</v>
      </c>
      <c r="AT554" s="74">
        <f>[3]Calculations!AV522</f>
        <v>0</v>
      </c>
      <c r="AU554" s="74">
        <f>[3]Calculations!AK522</f>
        <v>0</v>
      </c>
      <c r="AV554" s="74">
        <f>[3]Calculations!AW522</f>
        <v>0</v>
      </c>
      <c r="AW554" s="90"/>
      <c r="AX554" s="90"/>
      <c r="AY554" s="91" t="str">
        <f>[3]Calculations!D522</f>
        <v>Land Supply 2018</v>
      </c>
    </row>
    <row r="555" spans="2:51" ht="25" x14ac:dyDescent="0.25">
      <c r="B555" s="32" t="str">
        <f>[3]Calculations!A523</f>
        <v>SHA0169</v>
      </c>
      <c r="C555" s="30" t="str">
        <f>[3]Calculations!B523</f>
        <v>Unknown</v>
      </c>
      <c r="D555" s="30" t="str">
        <f>[3]Calculations!C523</f>
        <v>Residential</v>
      </c>
      <c r="E555" s="38">
        <f>[3]Calculations!E523</f>
        <v>0.20885400000000001</v>
      </c>
      <c r="F555" s="38">
        <f>[3]Calculations!I523</f>
        <v>0.20885400000000001</v>
      </c>
      <c r="G555" s="38">
        <f>[3]Calculations!M523</f>
        <v>100</v>
      </c>
      <c r="H555" s="38">
        <f>[3]Calculations!H523</f>
        <v>0</v>
      </c>
      <c r="I555" s="38">
        <f>[3]Calculations!L523</f>
        <v>0</v>
      </c>
      <c r="J555" s="38">
        <f>[3]Calculations!G523</f>
        <v>0</v>
      </c>
      <c r="K555" s="38">
        <f>[3]Calculations!K523</f>
        <v>0</v>
      </c>
      <c r="L555" s="38">
        <f>[3]Calculations!F523</f>
        <v>0</v>
      </c>
      <c r="M555" s="38">
        <f>[3]Calculations!J523</f>
        <v>0</v>
      </c>
      <c r="N555" s="38">
        <f>[3]Calculations!V523</f>
        <v>0</v>
      </c>
      <c r="O555" s="38">
        <f>[3]Calculations!W523</f>
        <v>0</v>
      </c>
      <c r="P555" s="38">
        <f>[3]Calculations!O523</f>
        <v>0</v>
      </c>
      <c r="Q555" s="38">
        <f>[3]Calculations!S523</f>
        <v>0</v>
      </c>
      <c r="R555" s="38">
        <f>[3]Calculations!Q523</f>
        <v>0</v>
      </c>
      <c r="S555" s="38">
        <f>[3]Calculations!T523</f>
        <v>0</v>
      </c>
      <c r="T555" s="38">
        <f>[3]Calculations!R523</f>
        <v>0</v>
      </c>
      <c r="U555" s="38">
        <f>[3]Calculations!U523</f>
        <v>0</v>
      </c>
      <c r="V555" s="38" t="str">
        <f>[3]Calculations!X523</f>
        <v>Not Modelled</v>
      </c>
      <c r="W555" s="38" t="str">
        <f>[3]Calculations!Y523</f>
        <v>N/A</v>
      </c>
      <c r="X555" s="38" t="s">
        <v>1056</v>
      </c>
      <c r="Y555" s="73" t="s">
        <v>106</v>
      </c>
      <c r="Z555" s="74" t="s">
        <v>1090</v>
      </c>
      <c r="AA555" s="74">
        <f>[3]Calculations!AA523</f>
        <v>0</v>
      </c>
      <c r="AB555" s="74">
        <f>[3]Calculations!AM523</f>
        <v>0</v>
      </c>
      <c r="AC555" s="74">
        <f>[3]Calculations!AB523</f>
        <v>0</v>
      </c>
      <c r="AD555" s="74">
        <f>[3]Calculations!AN523</f>
        <v>0</v>
      </c>
      <c r="AE555" s="74">
        <f>[3]Calculations!AC523</f>
        <v>0</v>
      </c>
      <c r="AF555" s="74">
        <f>[3]Calculations!AO523</f>
        <v>0</v>
      </c>
      <c r="AG555" s="74">
        <f>[3]Calculations!AD523</f>
        <v>0</v>
      </c>
      <c r="AH555" s="74">
        <f>[3]Calculations!AP523</f>
        <v>0</v>
      </c>
      <c r="AI555" s="74">
        <f>[3]Calculations!AE523</f>
        <v>0</v>
      </c>
      <c r="AJ555" s="74">
        <f>[3]Calculations!AQ523</f>
        <v>0</v>
      </c>
      <c r="AK555" s="74">
        <f>[3]Calculations!AF523</f>
        <v>0</v>
      </c>
      <c r="AL555" s="74">
        <f>[3]Calculations!AR523</f>
        <v>0</v>
      </c>
      <c r="AM555" s="74">
        <f>[3]Calculations!AG523</f>
        <v>0</v>
      </c>
      <c r="AN555" s="74">
        <f>[3]Calculations!AS523</f>
        <v>0</v>
      </c>
      <c r="AO555" s="74">
        <f>[3]Calculations!AH523</f>
        <v>0</v>
      </c>
      <c r="AP555" s="74">
        <f>[3]Calculations!AT523</f>
        <v>0</v>
      </c>
      <c r="AQ555" s="74">
        <f>[3]Calculations!AI523</f>
        <v>0.20885407499899999</v>
      </c>
      <c r="AR555" s="74">
        <f>[3]Calculations!AU523</f>
        <v>100.00003590977428</v>
      </c>
      <c r="AS555" s="74">
        <f>[3]Calculations!AJ523</f>
        <v>0</v>
      </c>
      <c r="AT555" s="74">
        <f>[3]Calculations!AV523</f>
        <v>0</v>
      </c>
      <c r="AU555" s="74">
        <f>[3]Calculations!AK523</f>
        <v>0</v>
      </c>
      <c r="AV555" s="74">
        <f>[3]Calculations!AW523</f>
        <v>0</v>
      </c>
      <c r="AW555" s="90"/>
      <c r="AX555" s="90"/>
      <c r="AY555" s="91" t="str">
        <f>[3]Calculations!D523</f>
        <v>Land Supply 2018</v>
      </c>
    </row>
    <row r="556" spans="2:51" ht="25" x14ac:dyDescent="0.25">
      <c r="B556" s="32" t="str">
        <f>[3]Calculations!A524</f>
        <v>SHA0173</v>
      </c>
      <c r="C556" s="30" t="str">
        <f>[3]Calculations!B524</f>
        <v>Unknown</v>
      </c>
      <c r="D556" s="30" t="str">
        <f>[3]Calculations!C524</f>
        <v>Residential</v>
      </c>
      <c r="E556" s="38">
        <f>[3]Calculations!E524</f>
        <v>0.52529999999999999</v>
      </c>
      <c r="F556" s="38">
        <f>[3]Calculations!I524</f>
        <v>0.15612015762600001</v>
      </c>
      <c r="G556" s="38">
        <f>[3]Calculations!M524</f>
        <v>29.720189915476876</v>
      </c>
      <c r="H556" s="38">
        <f>[3]Calculations!H524</f>
        <v>0.36917984237399998</v>
      </c>
      <c r="I556" s="38">
        <f>[3]Calculations!L524</f>
        <v>70.279810084523135</v>
      </c>
      <c r="J556" s="38">
        <f>[3]Calculations!G524</f>
        <v>0</v>
      </c>
      <c r="K556" s="38">
        <f>[3]Calculations!K524</f>
        <v>0</v>
      </c>
      <c r="L556" s="38">
        <f>[3]Calculations!F524</f>
        <v>0</v>
      </c>
      <c r="M556" s="38">
        <f>[3]Calculations!J524</f>
        <v>0</v>
      </c>
      <c r="N556" s="38">
        <f>[3]Calculations!V524</f>
        <v>0</v>
      </c>
      <c r="O556" s="38">
        <f>[3]Calculations!W524</f>
        <v>0</v>
      </c>
      <c r="P556" s="38">
        <f>[3]Calculations!O524</f>
        <v>0.22327443316250001</v>
      </c>
      <c r="Q556" s="38">
        <f>[3]Calculations!S524</f>
        <v>42.504175359318488</v>
      </c>
      <c r="R556" s="38">
        <f>[3]Calculations!Q524</f>
        <v>0.16769290379830001</v>
      </c>
      <c r="S556" s="38">
        <f>[3]Calculations!T524</f>
        <v>31.9232636204645</v>
      </c>
      <c r="T556" s="38">
        <f>[3]Calculations!R524</f>
        <v>0.14204537324800001</v>
      </c>
      <c r="U556" s="38">
        <f>[3]Calculations!U524</f>
        <v>27.04080967980202</v>
      </c>
      <c r="V556" s="38">
        <f>[3]Calculations!X524</f>
        <v>0.30810440446699999</v>
      </c>
      <c r="W556" s="38">
        <f>[3]Calculations!Y524</f>
        <v>58.653037210546358</v>
      </c>
      <c r="X556" s="38" t="s">
        <v>1056</v>
      </c>
      <c r="Y556" s="73" t="s">
        <v>108</v>
      </c>
      <c r="Z556" s="74" t="s">
        <v>109</v>
      </c>
      <c r="AA556" s="74">
        <f>[3]Calculations!AA524</f>
        <v>0</v>
      </c>
      <c r="AB556" s="74">
        <f>[3]Calculations!AM524</f>
        <v>0</v>
      </c>
      <c r="AC556" s="74">
        <f>[3]Calculations!AB524</f>
        <v>0</v>
      </c>
      <c r="AD556" s="74">
        <f>[3]Calculations!AN524</f>
        <v>0</v>
      </c>
      <c r="AE556" s="74">
        <f>[3]Calculations!AC524</f>
        <v>0</v>
      </c>
      <c r="AF556" s="74">
        <f>[3]Calculations!AO524</f>
        <v>0</v>
      </c>
      <c r="AG556" s="74">
        <f>[3]Calculations!AD524</f>
        <v>0</v>
      </c>
      <c r="AH556" s="74">
        <f>[3]Calculations!AP524</f>
        <v>0</v>
      </c>
      <c r="AI556" s="74">
        <f>[3]Calculations!AE524</f>
        <v>0</v>
      </c>
      <c r="AJ556" s="74">
        <f>[3]Calculations!AQ524</f>
        <v>0</v>
      </c>
      <c r="AK556" s="74">
        <f>[3]Calculations!AF524</f>
        <v>0</v>
      </c>
      <c r="AL556" s="74">
        <f>[3]Calculations!AR524</f>
        <v>0</v>
      </c>
      <c r="AM556" s="74">
        <f>[3]Calculations!AG524</f>
        <v>0</v>
      </c>
      <c r="AN556" s="74">
        <f>[3]Calculations!AS524</f>
        <v>0</v>
      </c>
      <c r="AO556" s="74">
        <f>[3]Calculations!AH524</f>
        <v>0</v>
      </c>
      <c r="AP556" s="74">
        <f>[3]Calculations!AT524</f>
        <v>0</v>
      </c>
      <c r="AQ556" s="74">
        <f>[3]Calculations!AI524</f>
        <v>0.52530026999900004</v>
      </c>
      <c r="AR556" s="74">
        <f>[3]Calculations!AU524</f>
        <v>100.00005139901009</v>
      </c>
      <c r="AS556" s="74">
        <f>[3]Calculations!AJ524</f>
        <v>0</v>
      </c>
      <c r="AT556" s="74">
        <f>[3]Calculations!AV524</f>
        <v>0</v>
      </c>
      <c r="AU556" s="74">
        <f>[3]Calculations!AK524</f>
        <v>0</v>
      </c>
      <c r="AV556" s="74">
        <f>[3]Calculations!AW524</f>
        <v>0</v>
      </c>
      <c r="AW556" s="90"/>
      <c r="AX556" s="90"/>
      <c r="AY556" s="91" t="str">
        <f>[3]Calculations!D524</f>
        <v>Land Supply 2018</v>
      </c>
    </row>
    <row r="557" spans="2:51" ht="25" x14ac:dyDescent="0.25">
      <c r="B557" s="32" t="str">
        <f>[3]Calculations!A525</f>
        <v>SHA0190</v>
      </c>
      <c r="C557" s="30" t="str">
        <f>[3]Calculations!B525</f>
        <v>Unknown</v>
      </c>
      <c r="D557" s="30" t="str">
        <f>[3]Calculations!C525</f>
        <v>Residential</v>
      </c>
      <c r="E557" s="38">
        <f>[3]Calculations!E525</f>
        <v>0.12765399999999999</v>
      </c>
      <c r="F557" s="38">
        <f>[3]Calculations!I525</f>
        <v>0.12765399999999999</v>
      </c>
      <c r="G557" s="38">
        <f>[3]Calculations!M525</f>
        <v>100</v>
      </c>
      <c r="H557" s="38">
        <f>[3]Calculations!H525</f>
        <v>0</v>
      </c>
      <c r="I557" s="38">
        <f>[3]Calculations!L525</f>
        <v>0</v>
      </c>
      <c r="J557" s="38">
        <f>[3]Calculations!G525</f>
        <v>0</v>
      </c>
      <c r="K557" s="38">
        <f>[3]Calculations!K525</f>
        <v>0</v>
      </c>
      <c r="L557" s="38">
        <f>[3]Calculations!F525</f>
        <v>0</v>
      </c>
      <c r="M557" s="38">
        <f>[3]Calculations!J525</f>
        <v>0</v>
      </c>
      <c r="N557" s="38">
        <f>[3]Calculations!V525</f>
        <v>0</v>
      </c>
      <c r="O557" s="38">
        <f>[3]Calculations!W525</f>
        <v>0</v>
      </c>
      <c r="P557" s="38">
        <f>[3]Calculations!O525</f>
        <v>0</v>
      </c>
      <c r="Q557" s="38">
        <f>[3]Calculations!S525</f>
        <v>0</v>
      </c>
      <c r="R557" s="38">
        <f>[3]Calculations!Q525</f>
        <v>0</v>
      </c>
      <c r="S557" s="38">
        <f>[3]Calculations!T525</f>
        <v>0</v>
      </c>
      <c r="T557" s="38">
        <f>[3]Calculations!R525</f>
        <v>0</v>
      </c>
      <c r="U557" s="38">
        <f>[3]Calculations!U525</f>
        <v>0</v>
      </c>
      <c r="V557" s="38" t="str">
        <f>[3]Calculations!X525</f>
        <v>Not Modelled</v>
      </c>
      <c r="W557" s="38" t="str">
        <f>[3]Calculations!Y525</f>
        <v>N/A</v>
      </c>
      <c r="X557" s="38" t="s">
        <v>1056</v>
      </c>
      <c r="Y557" s="73" t="s">
        <v>106</v>
      </c>
      <c r="Z557" s="74" t="s">
        <v>1090</v>
      </c>
      <c r="AA557" s="74">
        <f>[3]Calculations!AA525</f>
        <v>0</v>
      </c>
      <c r="AB557" s="74">
        <f>[3]Calculations!AM525</f>
        <v>0</v>
      </c>
      <c r="AC557" s="74">
        <f>[3]Calculations!AB525</f>
        <v>0</v>
      </c>
      <c r="AD557" s="74">
        <f>[3]Calculations!AN525</f>
        <v>0</v>
      </c>
      <c r="AE557" s="74">
        <f>[3]Calculations!AC525</f>
        <v>0</v>
      </c>
      <c r="AF557" s="74">
        <f>[3]Calculations!AO525</f>
        <v>0</v>
      </c>
      <c r="AG557" s="74">
        <f>[3]Calculations!AD525</f>
        <v>0</v>
      </c>
      <c r="AH557" s="74">
        <f>[3]Calculations!AP525</f>
        <v>0</v>
      </c>
      <c r="AI557" s="74">
        <f>[3]Calculations!AE525</f>
        <v>0</v>
      </c>
      <c r="AJ557" s="74">
        <f>[3]Calculations!AQ525</f>
        <v>0</v>
      </c>
      <c r="AK557" s="74">
        <f>[3]Calculations!AF525</f>
        <v>0</v>
      </c>
      <c r="AL557" s="74">
        <f>[3]Calculations!AR525</f>
        <v>0</v>
      </c>
      <c r="AM557" s="74">
        <f>[3]Calculations!AG525</f>
        <v>0</v>
      </c>
      <c r="AN557" s="74">
        <f>[3]Calculations!AS525</f>
        <v>0</v>
      </c>
      <c r="AO557" s="74">
        <f>[3]Calculations!AH525</f>
        <v>0</v>
      </c>
      <c r="AP557" s="74">
        <f>[3]Calculations!AT525</f>
        <v>0</v>
      </c>
      <c r="AQ557" s="74">
        <f>[3]Calculations!AI525</f>
        <v>0.12765404499999999</v>
      </c>
      <c r="AR557" s="74">
        <f>[3]Calculations!AU525</f>
        <v>100.00003525153932</v>
      </c>
      <c r="AS557" s="74">
        <f>[3]Calculations!AJ525</f>
        <v>0</v>
      </c>
      <c r="AT557" s="74">
        <f>[3]Calculations!AV525</f>
        <v>0</v>
      </c>
      <c r="AU557" s="74">
        <f>[3]Calculations!AK525</f>
        <v>0</v>
      </c>
      <c r="AV557" s="74">
        <f>[3]Calculations!AW525</f>
        <v>0</v>
      </c>
      <c r="AW557" s="90"/>
      <c r="AX557" s="90"/>
      <c r="AY557" s="91" t="str">
        <f>[3]Calculations!D525</f>
        <v>Land Supply 2018</v>
      </c>
    </row>
    <row r="558" spans="2:51" ht="25" x14ac:dyDescent="0.25">
      <c r="B558" s="32" t="str">
        <f>[3]Calculations!A526</f>
        <v>SHA0196</v>
      </c>
      <c r="C558" s="30" t="str">
        <f>[3]Calculations!B526</f>
        <v>Unknown</v>
      </c>
      <c r="D558" s="30" t="str">
        <f>[3]Calculations!C526</f>
        <v>Residential</v>
      </c>
      <c r="E558" s="38">
        <f>[3]Calculations!E526</f>
        <v>1.29338</v>
      </c>
      <c r="F558" s="38">
        <f>[3]Calculations!I526</f>
        <v>1.1161954392013</v>
      </c>
      <c r="G558" s="38">
        <f>[3]Calculations!M526</f>
        <v>86.300657131028785</v>
      </c>
      <c r="H558" s="38">
        <f>[3]Calculations!H526</f>
        <v>6.3118287011400001E-2</v>
      </c>
      <c r="I558" s="38">
        <f>[3]Calculations!L526</f>
        <v>4.8801038373409211</v>
      </c>
      <c r="J558" s="38">
        <f>[3]Calculations!G526</f>
        <v>9.3438144222699998E-2</v>
      </c>
      <c r="K558" s="38">
        <f>[3]Calculations!K526</f>
        <v>7.2243381081120788</v>
      </c>
      <c r="L558" s="38">
        <f>[3]Calculations!F526</f>
        <v>2.0628129564600001E-2</v>
      </c>
      <c r="M558" s="38">
        <f>[3]Calculations!J526</f>
        <v>1.5949009235182234</v>
      </c>
      <c r="N558" s="38">
        <f>[3]Calculations!V526</f>
        <v>0</v>
      </c>
      <c r="O558" s="38">
        <f>[3]Calculations!W526</f>
        <v>0</v>
      </c>
      <c r="P558" s="38">
        <f>[3]Calculations!O526</f>
        <v>0.35220971570760001</v>
      </c>
      <c r="Q558" s="38">
        <f>[3]Calculations!S526</f>
        <v>27.231727389290079</v>
      </c>
      <c r="R558" s="38">
        <f>[3]Calculations!Q526</f>
        <v>0.1641450543946</v>
      </c>
      <c r="S558" s="38">
        <f>[3]Calculations!T526</f>
        <v>12.691169988294238</v>
      </c>
      <c r="T558" s="38">
        <f>[3]Calculations!R526</f>
        <v>7.65820047591E-2</v>
      </c>
      <c r="U558" s="38">
        <f>[3]Calculations!U526</f>
        <v>5.921075380715644</v>
      </c>
      <c r="V558" s="38" t="str">
        <f>[3]Calculations!X526</f>
        <v>Not Modelled</v>
      </c>
      <c r="W558" s="38" t="str">
        <f>[3]Calculations!Y526</f>
        <v>N/A</v>
      </c>
      <c r="X558" s="38" t="s">
        <v>1056</v>
      </c>
      <c r="Y558" s="73" t="s">
        <v>108</v>
      </c>
      <c r="Z558" s="74" t="s">
        <v>109</v>
      </c>
      <c r="AA558" s="74">
        <f>[3]Calculations!AA526</f>
        <v>5.0926541000599998E-2</v>
      </c>
      <c r="AB558" s="74">
        <f>[3]Calculations!AM526</f>
        <v>3.9374770756158286</v>
      </c>
      <c r="AC558" s="74">
        <f>[3]Calculations!AB526</f>
        <v>0</v>
      </c>
      <c r="AD558" s="74">
        <f>[3]Calculations!AN526</f>
        <v>0</v>
      </c>
      <c r="AE558" s="74">
        <f>[3]Calculations!AC526</f>
        <v>0</v>
      </c>
      <c r="AF558" s="74">
        <f>[3]Calculations!AO526</f>
        <v>0</v>
      </c>
      <c r="AG558" s="74">
        <f>[3]Calculations!AD526</f>
        <v>0</v>
      </c>
      <c r="AH558" s="74">
        <f>[3]Calculations!AP526</f>
        <v>0</v>
      </c>
      <c r="AI558" s="74">
        <f>[3]Calculations!AE526</f>
        <v>0</v>
      </c>
      <c r="AJ558" s="74">
        <f>[3]Calculations!AQ526</f>
        <v>0</v>
      </c>
      <c r="AK558" s="74">
        <f>[3]Calculations!AF526</f>
        <v>0</v>
      </c>
      <c r="AL558" s="74">
        <f>[3]Calculations!AR526</f>
        <v>0</v>
      </c>
      <c r="AM558" s="74">
        <f>[3]Calculations!AG526</f>
        <v>0.18973930515099999</v>
      </c>
      <c r="AN558" s="74">
        <f>[3]Calculations!AS526</f>
        <v>14.670035500085049</v>
      </c>
      <c r="AO558" s="74">
        <f>[3]Calculations!AH526</f>
        <v>0</v>
      </c>
      <c r="AP558" s="74">
        <f>[3]Calculations!AT526</f>
        <v>0</v>
      </c>
      <c r="AQ558" s="74">
        <f>[3]Calculations!AI526</f>
        <v>1.293379235</v>
      </c>
      <c r="AR558" s="74">
        <f>[3]Calculations!AU526</f>
        <v>99.999940852649644</v>
      </c>
      <c r="AS558" s="74">
        <f>[3]Calculations!AJ526</f>
        <v>0</v>
      </c>
      <c r="AT558" s="74">
        <f>[3]Calculations!AV526</f>
        <v>0</v>
      </c>
      <c r="AU558" s="74">
        <f>[3]Calculations!AK526</f>
        <v>0</v>
      </c>
      <c r="AV558" s="74">
        <f>[3]Calculations!AW526</f>
        <v>0</v>
      </c>
      <c r="AW558" s="90"/>
      <c r="AX558" s="90"/>
      <c r="AY558" s="91" t="str">
        <f>[3]Calculations!D526</f>
        <v>Land Supply 2018</v>
      </c>
    </row>
    <row r="559" spans="2:51" x14ac:dyDescent="0.25">
      <c r="B559" s="32" t="str">
        <f>[3]Calculations!A527</f>
        <v>SHA0203</v>
      </c>
      <c r="C559" s="30" t="str">
        <f>[3]Calculations!B527</f>
        <v>Unknown</v>
      </c>
      <c r="D559" s="30" t="str">
        <f>[3]Calculations!C527</f>
        <v>Residential</v>
      </c>
      <c r="E559" s="38">
        <f>[3]Calculations!E527</f>
        <v>1.02356</v>
      </c>
      <c r="F559" s="38">
        <f>[3]Calculations!I527</f>
        <v>1.02356</v>
      </c>
      <c r="G559" s="38">
        <f>[3]Calculations!M527</f>
        <v>100</v>
      </c>
      <c r="H559" s="38">
        <f>[3]Calculations!H527</f>
        <v>0</v>
      </c>
      <c r="I559" s="38">
        <f>[3]Calculations!L527</f>
        <v>0</v>
      </c>
      <c r="J559" s="38">
        <f>[3]Calculations!G527</f>
        <v>0</v>
      </c>
      <c r="K559" s="38">
        <f>[3]Calculations!K527</f>
        <v>0</v>
      </c>
      <c r="L559" s="38">
        <f>[3]Calculations!F527</f>
        <v>0</v>
      </c>
      <c r="M559" s="38">
        <f>[3]Calculations!J527</f>
        <v>0</v>
      </c>
      <c r="N559" s="38">
        <f>[3]Calculations!V527</f>
        <v>0</v>
      </c>
      <c r="O559" s="38">
        <f>[3]Calculations!W527</f>
        <v>0</v>
      </c>
      <c r="P559" s="38">
        <f>[3]Calculations!O527</f>
        <v>0.14693425799900001</v>
      </c>
      <c r="Q559" s="38">
        <f>[3]Calculations!S527</f>
        <v>14.355216889972253</v>
      </c>
      <c r="R559" s="38">
        <f>[3]Calculations!Q527</f>
        <v>1.7331059999999999E-2</v>
      </c>
      <c r="S559" s="38">
        <f>[3]Calculations!T527</f>
        <v>1.6932138809644768</v>
      </c>
      <c r="T559" s="38">
        <f>[3]Calculations!R527</f>
        <v>0</v>
      </c>
      <c r="U559" s="38">
        <f>[3]Calculations!U527</f>
        <v>0</v>
      </c>
      <c r="V559" s="38" t="str">
        <f>[3]Calculations!X527</f>
        <v>Not Modelled</v>
      </c>
      <c r="W559" s="38" t="str">
        <f>[3]Calculations!Y527</f>
        <v>N/A</v>
      </c>
      <c r="X559" s="38" t="s">
        <v>1056</v>
      </c>
      <c r="Y559" s="73" t="s">
        <v>105</v>
      </c>
      <c r="Z559" s="74" t="s">
        <v>1066</v>
      </c>
      <c r="AA559" s="74">
        <f>[3]Calculations!AA527</f>
        <v>0</v>
      </c>
      <c r="AB559" s="74">
        <f>[3]Calculations!AM527</f>
        <v>0</v>
      </c>
      <c r="AC559" s="74">
        <f>[3]Calculations!AB527</f>
        <v>0</v>
      </c>
      <c r="AD559" s="74">
        <f>[3]Calculations!AN527</f>
        <v>0</v>
      </c>
      <c r="AE559" s="74">
        <f>[3]Calculations!AC527</f>
        <v>0</v>
      </c>
      <c r="AF559" s="74">
        <f>[3]Calculations!AO527</f>
        <v>0</v>
      </c>
      <c r="AG559" s="74">
        <f>[3]Calculations!AD527</f>
        <v>0</v>
      </c>
      <c r="AH559" s="74">
        <f>[3]Calculations!AP527</f>
        <v>0</v>
      </c>
      <c r="AI559" s="74">
        <f>[3]Calculations!AE527</f>
        <v>0</v>
      </c>
      <c r="AJ559" s="74">
        <f>[3]Calculations!AQ527</f>
        <v>0</v>
      </c>
      <c r="AK559" s="74">
        <f>[3]Calculations!AF527</f>
        <v>0</v>
      </c>
      <c r="AL559" s="74">
        <f>[3]Calculations!AR527</f>
        <v>0</v>
      </c>
      <c r="AM559" s="74">
        <f>[3]Calculations!AG527</f>
        <v>0</v>
      </c>
      <c r="AN559" s="74">
        <f>[3]Calculations!AS527</f>
        <v>0</v>
      </c>
      <c r="AO559" s="74">
        <f>[3]Calculations!AH527</f>
        <v>0</v>
      </c>
      <c r="AP559" s="74">
        <f>[3]Calculations!AT527</f>
        <v>0</v>
      </c>
      <c r="AQ559" s="74">
        <f>[3]Calculations!AI527</f>
        <v>1.02355668</v>
      </c>
      <c r="AR559" s="74">
        <f>[3]Calculations!AU527</f>
        <v>99.99967564187736</v>
      </c>
      <c r="AS559" s="74">
        <f>[3]Calculations!AJ527</f>
        <v>0</v>
      </c>
      <c r="AT559" s="74">
        <f>[3]Calculations!AV527</f>
        <v>0</v>
      </c>
      <c r="AU559" s="74">
        <f>[3]Calculations!AK527</f>
        <v>0</v>
      </c>
      <c r="AV559" s="74">
        <f>[3]Calculations!AW527</f>
        <v>0</v>
      </c>
      <c r="AW559" s="90"/>
      <c r="AX559" s="90"/>
      <c r="AY559" s="91" t="str">
        <f>[3]Calculations!D527</f>
        <v>Land Supply 2018</v>
      </c>
    </row>
    <row r="560" spans="2:51" ht="25" x14ac:dyDescent="0.25">
      <c r="B560" s="32" t="str">
        <f>[3]Calculations!A528</f>
        <v>SHA0810</v>
      </c>
      <c r="C560" s="30" t="str">
        <f>[3]Calculations!B528</f>
        <v>Unknown</v>
      </c>
      <c r="D560" s="30" t="str">
        <f>[3]Calculations!C528</f>
        <v>Residential</v>
      </c>
      <c r="E560" s="38">
        <f>[3]Calculations!E528</f>
        <v>0.30509900000000001</v>
      </c>
      <c r="F560" s="38">
        <f>[3]Calculations!I528</f>
        <v>0.30509900000000001</v>
      </c>
      <c r="G560" s="38">
        <f>[3]Calculations!M528</f>
        <v>100</v>
      </c>
      <c r="H560" s="38">
        <f>[3]Calculations!H528</f>
        <v>0</v>
      </c>
      <c r="I560" s="38">
        <f>[3]Calculations!L528</f>
        <v>0</v>
      </c>
      <c r="J560" s="38">
        <f>[3]Calculations!G528</f>
        <v>0</v>
      </c>
      <c r="K560" s="38">
        <f>[3]Calculations!K528</f>
        <v>0</v>
      </c>
      <c r="L560" s="38">
        <f>[3]Calculations!F528</f>
        <v>0</v>
      </c>
      <c r="M560" s="38">
        <f>[3]Calculations!J528</f>
        <v>0</v>
      </c>
      <c r="N560" s="38">
        <f>[3]Calculations!V528</f>
        <v>0</v>
      </c>
      <c r="O560" s="38">
        <f>[3]Calculations!W528</f>
        <v>0</v>
      </c>
      <c r="P560" s="38">
        <f>[3]Calculations!O528</f>
        <v>0</v>
      </c>
      <c r="Q560" s="38">
        <f>[3]Calculations!S528</f>
        <v>0</v>
      </c>
      <c r="R560" s="38">
        <f>[3]Calculations!Q528</f>
        <v>0</v>
      </c>
      <c r="S560" s="38">
        <f>[3]Calculations!T528</f>
        <v>0</v>
      </c>
      <c r="T560" s="38">
        <f>[3]Calculations!R528</f>
        <v>0</v>
      </c>
      <c r="U560" s="38">
        <f>[3]Calculations!U528</f>
        <v>0</v>
      </c>
      <c r="V560" s="38" t="str">
        <f>[3]Calculations!X528</f>
        <v>Not Modelled</v>
      </c>
      <c r="W560" s="38" t="str">
        <f>[3]Calculations!Y528</f>
        <v>N/A</v>
      </c>
      <c r="X560" s="38" t="s">
        <v>1056</v>
      </c>
      <c r="Y560" s="73" t="s">
        <v>106</v>
      </c>
      <c r="Z560" s="74" t="s">
        <v>1090</v>
      </c>
      <c r="AA560" s="74">
        <f>[3]Calculations!AA528</f>
        <v>0</v>
      </c>
      <c r="AB560" s="74">
        <f>[3]Calculations!AM528</f>
        <v>0</v>
      </c>
      <c r="AC560" s="74">
        <f>[3]Calculations!AB528</f>
        <v>0</v>
      </c>
      <c r="AD560" s="74">
        <f>[3]Calculations!AN528</f>
        <v>0</v>
      </c>
      <c r="AE560" s="74">
        <f>[3]Calculations!AC528</f>
        <v>0</v>
      </c>
      <c r="AF560" s="74">
        <f>[3]Calculations!AO528</f>
        <v>0</v>
      </c>
      <c r="AG560" s="74">
        <f>[3]Calculations!AD528</f>
        <v>0</v>
      </c>
      <c r="AH560" s="74">
        <f>[3]Calculations!AP528</f>
        <v>0</v>
      </c>
      <c r="AI560" s="74">
        <f>[3]Calculations!AE528</f>
        <v>0</v>
      </c>
      <c r="AJ560" s="74">
        <f>[3]Calculations!AQ528</f>
        <v>0</v>
      </c>
      <c r="AK560" s="74">
        <f>[3]Calculations!AF528</f>
        <v>0</v>
      </c>
      <c r="AL560" s="74">
        <f>[3]Calculations!AR528</f>
        <v>0</v>
      </c>
      <c r="AM560" s="74">
        <f>[3]Calculations!AG528</f>
        <v>0</v>
      </c>
      <c r="AN560" s="74">
        <f>[3]Calculations!AS528</f>
        <v>0</v>
      </c>
      <c r="AO560" s="74">
        <f>[3]Calculations!AH528</f>
        <v>0</v>
      </c>
      <c r="AP560" s="74">
        <f>[3]Calculations!AT528</f>
        <v>0</v>
      </c>
      <c r="AQ560" s="74">
        <f>[3]Calculations!AI528</f>
        <v>0.30509911999400002</v>
      </c>
      <c r="AR560" s="74">
        <f>[3]Calculations!AU528</f>
        <v>100.0000393295291</v>
      </c>
      <c r="AS560" s="74">
        <f>[3]Calculations!AJ528</f>
        <v>0</v>
      </c>
      <c r="AT560" s="74">
        <f>[3]Calculations!AV528</f>
        <v>0</v>
      </c>
      <c r="AU560" s="74">
        <f>[3]Calculations!AK528</f>
        <v>0</v>
      </c>
      <c r="AV560" s="74">
        <f>[3]Calculations!AW528</f>
        <v>0</v>
      </c>
      <c r="AW560" s="90"/>
      <c r="AX560" s="90"/>
      <c r="AY560" s="91" t="str">
        <f>[3]Calculations!D528</f>
        <v>Land Supply 2018</v>
      </c>
    </row>
    <row r="561" spans="2:51" x14ac:dyDescent="0.25">
      <c r="B561" s="32" t="str">
        <f>[3]Calculations!A529</f>
        <v>SHA0820</v>
      </c>
      <c r="C561" s="30" t="str">
        <f>[3]Calculations!B529</f>
        <v>Unknown</v>
      </c>
      <c r="D561" s="30" t="str">
        <f>[3]Calculations!C529</f>
        <v>Residential</v>
      </c>
      <c r="E561" s="38">
        <f>[3]Calculations!E529</f>
        <v>2.7346699999999999</v>
      </c>
      <c r="F561" s="38">
        <f>[3]Calculations!I529</f>
        <v>2.7346699999999999</v>
      </c>
      <c r="G561" s="38">
        <f>[3]Calculations!M529</f>
        <v>100</v>
      </c>
      <c r="H561" s="38">
        <f>[3]Calculations!H529</f>
        <v>0</v>
      </c>
      <c r="I561" s="38">
        <f>[3]Calculations!L529</f>
        <v>0</v>
      </c>
      <c r="J561" s="38">
        <f>[3]Calculations!G529</f>
        <v>0</v>
      </c>
      <c r="K561" s="38">
        <f>[3]Calculations!K529</f>
        <v>0</v>
      </c>
      <c r="L561" s="38">
        <f>[3]Calculations!F529</f>
        <v>0</v>
      </c>
      <c r="M561" s="38">
        <f>[3]Calculations!J529</f>
        <v>0</v>
      </c>
      <c r="N561" s="38">
        <f>[3]Calculations!V529</f>
        <v>0</v>
      </c>
      <c r="O561" s="38">
        <f>[3]Calculations!W529</f>
        <v>0</v>
      </c>
      <c r="P561" s="38">
        <f>[3]Calculations!O529</f>
        <v>0.29197314827529997</v>
      </c>
      <c r="Q561" s="38">
        <f>[3]Calculations!S529</f>
        <v>10.676723271008932</v>
      </c>
      <c r="R561" s="38">
        <f>[3]Calculations!Q529</f>
        <v>5.5131257252299996E-2</v>
      </c>
      <c r="S561" s="38">
        <f>[3]Calculations!T529</f>
        <v>2.0160113378323525</v>
      </c>
      <c r="T561" s="38">
        <f>[3]Calculations!R529</f>
        <v>1.2800000000000001E-2</v>
      </c>
      <c r="U561" s="38">
        <f>[3]Calculations!U529</f>
        <v>0.46806378831815182</v>
      </c>
      <c r="V561" s="38" t="str">
        <f>[3]Calculations!X529</f>
        <v>Not Modelled</v>
      </c>
      <c r="W561" s="38" t="str">
        <f>[3]Calculations!Y529</f>
        <v>N/A</v>
      </c>
      <c r="X561" s="38" t="s">
        <v>1056</v>
      </c>
      <c r="Y561" s="73" t="s">
        <v>105</v>
      </c>
      <c r="Z561" s="74" t="s">
        <v>1066</v>
      </c>
      <c r="AA561" s="74">
        <f>[3]Calculations!AA529</f>
        <v>0</v>
      </c>
      <c r="AB561" s="74">
        <f>[3]Calculations!AM529</f>
        <v>0</v>
      </c>
      <c r="AC561" s="74">
        <f>[3]Calculations!AB529</f>
        <v>0</v>
      </c>
      <c r="AD561" s="74">
        <f>[3]Calculations!AN529</f>
        <v>0</v>
      </c>
      <c r="AE561" s="74">
        <f>[3]Calculations!AC529</f>
        <v>0</v>
      </c>
      <c r="AF561" s="74">
        <f>[3]Calculations!AO529</f>
        <v>0</v>
      </c>
      <c r="AG561" s="74">
        <f>[3]Calculations!AD529</f>
        <v>0</v>
      </c>
      <c r="AH561" s="74">
        <f>[3]Calculations!AP529</f>
        <v>0</v>
      </c>
      <c r="AI561" s="74">
        <f>[3]Calculations!AE529</f>
        <v>0</v>
      </c>
      <c r="AJ561" s="74">
        <f>[3]Calculations!AQ529</f>
        <v>0</v>
      </c>
      <c r="AK561" s="74">
        <f>[3]Calculations!AF529</f>
        <v>0</v>
      </c>
      <c r="AL561" s="74">
        <f>[3]Calculations!AR529</f>
        <v>0</v>
      </c>
      <c r="AM561" s="74">
        <f>[3]Calculations!AG529</f>
        <v>0</v>
      </c>
      <c r="AN561" s="74">
        <f>[3]Calculations!AS529</f>
        <v>0</v>
      </c>
      <c r="AO561" s="74">
        <f>[3]Calculations!AH529</f>
        <v>0</v>
      </c>
      <c r="AP561" s="74">
        <f>[3]Calculations!AT529</f>
        <v>0</v>
      </c>
      <c r="AQ561" s="74">
        <f>[3]Calculations!AI529</f>
        <v>2.7346692949900002</v>
      </c>
      <c r="AR561" s="74">
        <f>[3]Calculations!AU529</f>
        <v>99.999974219558496</v>
      </c>
      <c r="AS561" s="74">
        <f>[3]Calculations!AJ529</f>
        <v>0</v>
      </c>
      <c r="AT561" s="74">
        <f>[3]Calculations!AV529</f>
        <v>0</v>
      </c>
      <c r="AU561" s="74">
        <f>[3]Calculations!AK529</f>
        <v>0</v>
      </c>
      <c r="AV561" s="74">
        <f>[3]Calculations!AW529</f>
        <v>0</v>
      </c>
      <c r="AW561" s="90"/>
      <c r="AX561" s="90"/>
      <c r="AY561" s="91" t="str">
        <f>[3]Calculations!D529</f>
        <v>Land Supply 2018</v>
      </c>
    </row>
    <row r="562" spans="2:51" ht="25" x14ac:dyDescent="0.25">
      <c r="B562" s="32" t="str">
        <f>[3]Calculations!A530</f>
        <v>SHA0833</v>
      </c>
      <c r="C562" s="30" t="str">
        <f>[3]Calculations!B530</f>
        <v>Unknown</v>
      </c>
      <c r="D562" s="30" t="str">
        <f>[3]Calculations!C530</f>
        <v>Residential</v>
      </c>
      <c r="E562" s="38">
        <f>[3]Calculations!E530</f>
        <v>0.16711200000000001</v>
      </c>
      <c r="F562" s="38">
        <f>[3]Calculations!I530</f>
        <v>0.16711200000000001</v>
      </c>
      <c r="G562" s="38">
        <f>[3]Calculations!M530</f>
        <v>100</v>
      </c>
      <c r="H562" s="38">
        <f>[3]Calculations!H530</f>
        <v>0</v>
      </c>
      <c r="I562" s="38">
        <f>[3]Calculations!L530</f>
        <v>0</v>
      </c>
      <c r="J562" s="38">
        <f>[3]Calculations!G530</f>
        <v>0</v>
      </c>
      <c r="K562" s="38">
        <f>[3]Calculations!K530</f>
        <v>0</v>
      </c>
      <c r="L562" s="38">
        <f>[3]Calculations!F530</f>
        <v>0</v>
      </c>
      <c r="M562" s="38">
        <f>[3]Calculations!J530</f>
        <v>0</v>
      </c>
      <c r="N562" s="38">
        <f>[3]Calculations!V530</f>
        <v>0</v>
      </c>
      <c r="O562" s="38">
        <f>[3]Calculations!W530</f>
        <v>0</v>
      </c>
      <c r="P562" s="38">
        <f>[3]Calculations!O530</f>
        <v>0</v>
      </c>
      <c r="Q562" s="38">
        <f>[3]Calculations!S530</f>
        <v>0</v>
      </c>
      <c r="R562" s="38">
        <f>[3]Calculations!Q530</f>
        <v>0</v>
      </c>
      <c r="S562" s="38">
        <f>[3]Calculations!T530</f>
        <v>0</v>
      </c>
      <c r="T562" s="38">
        <f>[3]Calculations!R530</f>
        <v>0</v>
      </c>
      <c r="U562" s="38">
        <f>[3]Calculations!U530</f>
        <v>0</v>
      </c>
      <c r="V562" s="38" t="str">
        <f>[3]Calculations!X530</f>
        <v>Not Modelled</v>
      </c>
      <c r="W562" s="38" t="str">
        <f>[3]Calculations!Y530</f>
        <v>N/A</v>
      </c>
      <c r="X562" s="38" t="s">
        <v>1056</v>
      </c>
      <c r="Y562" s="73" t="s">
        <v>106</v>
      </c>
      <c r="Z562" s="74" t="s">
        <v>1090</v>
      </c>
      <c r="AA562" s="74">
        <f>[3]Calculations!AA530</f>
        <v>0</v>
      </c>
      <c r="AB562" s="74">
        <f>[3]Calculations!AM530</f>
        <v>0</v>
      </c>
      <c r="AC562" s="74">
        <f>[3]Calculations!AB530</f>
        <v>0</v>
      </c>
      <c r="AD562" s="74">
        <f>[3]Calculations!AN530</f>
        <v>0</v>
      </c>
      <c r="AE562" s="74">
        <f>[3]Calculations!AC530</f>
        <v>0</v>
      </c>
      <c r="AF562" s="74">
        <f>[3]Calculations!AO530</f>
        <v>0</v>
      </c>
      <c r="AG562" s="74">
        <f>[3]Calculations!AD530</f>
        <v>0</v>
      </c>
      <c r="AH562" s="74">
        <f>[3]Calculations!AP530</f>
        <v>0</v>
      </c>
      <c r="AI562" s="74">
        <f>[3]Calculations!AE530</f>
        <v>0</v>
      </c>
      <c r="AJ562" s="74">
        <f>[3]Calculations!AQ530</f>
        <v>0</v>
      </c>
      <c r="AK562" s="74">
        <f>[3]Calculations!AF530</f>
        <v>0</v>
      </c>
      <c r="AL562" s="74">
        <f>[3]Calculations!AR530</f>
        <v>0</v>
      </c>
      <c r="AM562" s="74">
        <f>[3]Calculations!AG530</f>
        <v>0</v>
      </c>
      <c r="AN562" s="74">
        <f>[3]Calculations!AS530</f>
        <v>0</v>
      </c>
      <c r="AO562" s="74">
        <f>[3]Calculations!AH530</f>
        <v>0</v>
      </c>
      <c r="AP562" s="74">
        <f>[3]Calculations!AT530</f>
        <v>0</v>
      </c>
      <c r="AQ562" s="74">
        <f>[3]Calculations!AI530</f>
        <v>0.16711198999999999</v>
      </c>
      <c r="AR562" s="74">
        <f>[3]Calculations!AU530</f>
        <v>99.999994015989273</v>
      </c>
      <c r="AS562" s="74">
        <f>[3]Calculations!AJ530</f>
        <v>0</v>
      </c>
      <c r="AT562" s="74">
        <f>[3]Calculations!AV530</f>
        <v>0</v>
      </c>
      <c r="AU562" s="74">
        <f>[3]Calculations!AK530</f>
        <v>0</v>
      </c>
      <c r="AV562" s="74">
        <f>[3]Calculations!AW530</f>
        <v>0</v>
      </c>
      <c r="AW562" s="90"/>
      <c r="AX562" s="90"/>
      <c r="AY562" s="91" t="str">
        <f>[3]Calculations!D530</f>
        <v>Land Supply 2018</v>
      </c>
    </row>
    <row r="563" spans="2:51" x14ac:dyDescent="0.25">
      <c r="B563" s="32" t="str">
        <f>[3]Calculations!A531</f>
        <v>SHA0845</v>
      </c>
      <c r="C563" s="30" t="str">
        <f>[3]Calculations!B531</f>
        <v>Unknown</v>
      </c>
      <c r="D563" s="30" t="str">
        <f>[3]Calculations!C531</f>
        <v>Residential</v>
      </c>
      <c r="E563" s="38">
        <f>[3]Calculations!E531</f>
        <v>6.6424599999999998</v>
      </c>
      <c r="F563" s="38">
        <f>[3]Calculations!I531</f>
        <v>6.6424599999999998</v>
      </c>
      <c r="G563" s="38">
        <f>[3]Calculations!M531</f>
        <v>100</v>
      </c>
      <c r="H563" s="38">
        <f>[3]Calculations!H531</f>
        <v>0</v>
      </c>
      <c r="I563" s="38">
        <f>[3]Calculations!L531</f>
        <v>0</v>
      </c>
      <c r="J563" s="38">
        <f>[3]Calculations!G531</f>
        <v>0</v>
      </c>
      <c r="K563" s="38">
        <f>[3]Calculations!K531</f>
        <v>0</v>
      </c>
      <c r="L563" s="38">
        <f>[3]Calculations!F531</f>
        <v>0</v>
      </c>
      <c r="M563" s="38">
        <f>[3]Calculations!J531</f>
        <v>0</v>
      </c>
      <c r="N563" s="38">
        <f>[3]Calculations!V531</f>
        <v>0</v>
      </c>
      <c r="O563" s="38">
        <f>[3]Calculations!W531</f>
        <v>0</v>
      </c>
      <c r="P563" s="38">
        <f>[3]Calculations!O531</f>
        <v>0.3947922355945</v>
      </c>
      <c r="Q563" s="38">
        <f>[3]Calculations!S531</f>
        <v>5.9434642526187593</v>
      </c>
      <c r="R563" s="38">
        <f>[3]Calculations!Q531</f>
        <v>9.9349277538499994E-2</v>
      </c>
      <c r="S563" s="38">
        <f>[3]Calculations!T531</f>
        <v>1.4956699406319345</v>
      </c>
      <c r="T563" s="38">
        <f>[3]Calculations!R531</f>
        <v>1.2827728234800001E-2</v>
      </c>
      <c r="U563" s="38">
        <f>[3]Calculations!U531</f>
        <v>0.19311713182766629</v>
      </c>
      <c r="V563" s="38" t="str">
        <f>[3]Calculations!X531</f>
        <v>Not Modelled</v>
      </c>
      <c r="W563" s="38" t="str">
        <f>[3]Calculations!Y531</f>
        <v>N/A</v>
      </c>
      <c r="X563" s="38" t="s">
        <v>1056</v>
      </c>
      <c r="Y563" s="73" t="s">
        <v>105</v>
      </c>
      <c r="Z563" s="74" t="s">
        <v>1066</v>
      </c>
      <c r="AA563" s="74">
        <f>[3]Calculations!AA531</f>
        <v>0</v>
      </c>
      <c r="AB563" s="74">
        <f>[3]Calculations!AM531</f>
        <v>0</v>
      </c>
      <c r="AC563" s="74">
        <f>[3]Calculations!AB531</f>
        <v>0</v>
      </c>
      <c r="AD563" s="74">
        <f>[3]Calculations!AN531</f>
        <v>0</v>
      </c>
      <c r="AE563" s="74">
        <f>[3]Calculations!AC531</f>
        <v>0</v>
      </c>
      <c r="AF563" s="74">
        <f>[3]Calculations!AO531</f>
        <v>0</v>
      </c>
      <c r="AG563" s="74">
        <f>[3]Calculations!AD531</f>
        <v>0</v>
      </c>
      <c r="AH563" s="74">
        <f>[3]Calculations!AP531</f>
        <v>0</v>
      </c>
      <c r="AI563" s="74">
        <f>[3]Calculations!AE531</f>
        <v>0</v>
      </c>
      <c r="AJ563" s="74">
        <f>[3]Calculations!AQ531</f>
        <v>0</v>
      </c>
      <c r="AK563" s="74">
        <f>[3]Calculations!AF531</f>
        <v>1.6653566770799999</v>
      </c>
      <c r="AL563" s="74">
        <f>[3]Calculations!AR531</f>
        <v>25.07138435278496</v>
      </c>
      <c r="AM563" s="74">
        <f>[3]Calculations!AG531</f>
        <v>1.39435126686E-2</v>
      </c>
      <c r="AN563" s="74">
        <f>[3]Calculations!AS531</f>
        <v>0.2099148909982145</v>
      </c>
      <c r="AO563" s="74">
        <f>[3]Calculations!AH531</f>
        <v>0</v>
      </c>
      <c r="AP563" s="74">
        <f>[3]Calculations!AT531</f>
        <v>0</v>
      </c>
      <c r="AQ563" s="74">
        <f>[3]Calculations!AI531</f>
        <v>6.6424635650199999</v>
      </c>
      <c r="AR563" s="74">
        <f>[3]Calculations!AU531</f>
        <v>100.00005367017641</v>
      </c>
      <c r="AS563" s="74">
        <f>[3]Calculations!AJ531</f>
        <v>0</v>
      </c>
      <c r="AT563" s="74">
        <f>[3]Calculations!AV531</f>
        <v>0</v>
      </c>
      <c r="AU563" s="74">
        <f>[3]Calculations!AK531</f>
        <v>0</v>
      </c>
      <c r="AV563" s="74">
        <f>[3]Calculations!AW531</f>
        <v>0</v>
      </c>
      <c r="AW563" s="90"/>
      <c r="AX563" s="90"/>
      <c r="AY563" s="91" t="str">
        <f>[3]Calculations!D531</f>
        <v>Land Supply 2018</v>
      </c>
    </row>
    <row r="564" spans="2:51" ht="25" x14ac:dyDescent="0.25">
      <c r="B564" s="32" t="str">
        <f>[3]Calculations!A532</f>
        <v>SHA0879</v>
      </c>
      <c r="C564" s="30" t="str">
        <f>[3]Calculations!B532</f>
        <v>Unknown</v>
      </c>
      <c r="D564" s="30" t="str">
        <f>[3]Calculations!C532</f>
        <v>Residential</v>
      </c>
      <c r="E564" s="38">
        <f>[3]Calculations!E532</f>
        <v>2.5464799999999999</v>
      </c>
      <c r="F564" s="38">
        <f>[3]Calculations!I532</f>
        <v>2.5464012889520373</v>
      </c>
      <c r="G564" s="38">
        <f>[3]Calculations!M532</f>
        <v>99.996909025479781</v>
      </c>
      <c r="H564" s="38">
        <f>[3]Calculations!H532</f>
        <v>8.7830894910200001E-7</v>
      </c>
      <c r="I564" s="38">
        <f>[3]Calculations!L532</f>
        <v>3.4491099443231446E-5</v>
      </c>
      <c r="J564" s="38">
        <f>[3]Calculations!G532</f>
        <v>7.7555960018300003E-5</v>
      </c>
      <c r="K564" s="38">
        <f>[3]Calculations!K532</f>
        <v>3.0456143389423831E-3</v>
      </c>
      <c r="L564" s="38">
        <f>[3]Calculations!F532</f>
        <v>2.7677899539899998E-7</v>
      </c>
      <c r="M564" s="38">
        <f>[3]Calculations!J532</f>
        <v>1.0869081846274072E-5</v>
      </c>
      <c r="N564" s="38">
        <f>[3]Calculations!V532</f>
        <v>0.31922095558399999</v>
      </c>
      <c r="O564" s="38">
        <f>[3]Calculations!W532</f>
        <v>12.535773129339322</v>
      </c>
      <c r="P564" s="38">
        <f>[3]Calculations!O532</f>
        <v>0.39873634179185002</v>
      </c>
      <c r="Q564" s="38">
        <f>[3]Calculations!S532</f>
        <v>15.658333927297683</v>
      </c>
      <c r="R564" s="38">
        <f>[3]Calculations!Q532</f>
        <v>6.2027577401850005E-2</v>
      </c>
      <c r="S564" s="38">
        <f>[3]Calculations!T532</f>
        <v>2.4358163976096416</v>
      </c>
      <c r="T564" s="38">
        <f>[3]Calculations!R532</f>
        <v>1.2436484252499999E-3</v>
      </c>
      <c r="U564" s="38">
        <f>[3]Calculations!U532</f>
        <v>4.8837941992475889E-2</v>
      </c>
      <c r="V564" s="38" t="str">
        <f>[3]Calculations!X532</f>
        <v>Not Modelled</v>
      </c>
      <c r="W564" s="38" t="str">
        <f>[3]Calculations!Y532</f>
        <v>N/A</v>
      </c>
      <c r="X564" s="38" t="s">
        <v>1056</v>
      </c>
      <c r="Y564" s="73" t="s">
        <v>108</v>
      </c>
      <c r="Z564" s="74" t="s">
        <v>109</v>
      </c>
      <c r="AA564" s="74">
        <f>[3]Calculations!AA532</f>
        <v>0</v>
      </c>
      <c r="AB564" s="74">
        <f>[3]Calculations!AM532</f>
        <v>0</v>
      </c>
      <c r="AC564" s="74">
        <f>[3]Calculations!AB532</f>
        <v>0</v>
      </c>
      <c r="AD564" s="74">
        <f>[3]Calculations!AN532</f>
        <v>0</v>
      </c>
      <c r="AE564" s="74">
        <f>[3]Calculations!AC532</f>
        <v>0</v>
      </c>
      <c r="AF564" s="74">
        <f>[3]Calculations!AO532</f>
        <v>0</v>
      </c>
      <c r="AG564" s="74">
        <f>[3]Calculations!AD532</f>
        <v>0</v>
      </c>
      <c r="AH564" s="74">
        <f>[3]Calculations!AP532</f>
        <v>0</v>
      </c>
      <c r="AI564" s="74">
        <f>[3]Calculations!AE532</f>
        <v>3.0107680530500002E-3</v>
      </c>
      <c r="AJ564" s="74">
        <f>[3]Calculations!AQ532</f>
        <v>0.11823254268833842</v>
      </c>
      <c r="AK564" s="74">
        <f>[3]Calculations!AF532</f>
        <v>0</v>
      </c>
      <c r="AL564" s="74">
        <f>[3]Calculations!AR532</f>
        <v>0</v>
      </c>
      <c r="AM564" s="74">
        <f>[3]Calculations!AG532</f>
        <v>0</v>
      </c>
      <c r="AN564" s="74">
        <f>[3]Calculations!AS532</f>
        <v>0</v>
      </c>
      <c r="AO564" s="74">
        <f>[3]Calculations!AH532</f>
        <v>0</v>
      </c>
      <c r="AP564" s="74">
        <f>[3]Calculations!AT532</f>
        <v>0</v>
      </c>
      <c r="AQ564" s="74">
        <f>[3]Calculations!AI532</f>
        <v>0</v>
      </c>
      <c r="AR564" s="74">
        <f>[3]Calculations!AU532</f>
        <v>0</v>
      </c>
      <c r="AS564" s="74">
        <f>[3]Calculations!AJ532</f>
        <v>0</v>
      </c>
      <c r="AT564" s="74">
        <f>[3]Calculations!AV532</f>
        <v>0</v>
      </c>
      <c r="AU564" s="74">
        <f>[3]Calculations!AK532</f>
        <v>0</v>
      </c>
      <c r="AV564" s="74">
        <f>[3]Calculations!AW532</f>
        <v>0</v>
      </c>
      <c r="AW564" s="90"/>
      <c r="AX564" s="90"/>
      <c r="AY564" s="91" t="str">
        <f>[3]Calculations!D532</f>
        <v>Land Supply 2018</v>
      </c>
    </row>
    <row r="565" spans="2:51" x14ac:dyDescent="0.25">
      <c r="B565" s="32" t="str">
        <f>[3]Calculations!A533</f>
        <v>SHA0893</v>
      </c>
      <c r="C565" s="30" t="str">
        <f>[3]Calculations!B533</f>
        <v>Unknown</v>
      </c>
      <c r="D565" s="30" t="str">
        <f>[3]Calculations!C533</f>
        <v>Residential</v>
      </c>
      <c r="E565" s="38">
        <f>[3]Calculations!E533</f>
        <v>1.80775</v>
      </c>
      <c r="F565" s="38">
        <f>[3]Calculations!I533</f>
        <v>1.80775</v>
      </c>
      <c r="G565" s="38">
        <f>[3]Calculations!M533</f>
        <v>100</v>
      </c>
      <c r="H565" s="38">
        <f>[3]Calculations!H533</f>
        <v>0</v>
      </c>
      <c r="I565" s="38">
        <f>[3]Calculations!L533</f>
        <v>0</v>
      </c>
      <c r="J565" s="38">
        <f>[3]Calculations!G533</f>
        <v>0</v>
      </c>
      <c r="K565" s="38">
        <f>[3]Calculations!K533</f>
        <v>0</v>
      </c>
      <c r="L565" s="38">
        <f>[3]Calculations!F533</f>
        <v>0</v>
      </c>
      <c r="M565" s="38">
        <f>[3]Calculations!J533</f>
        <v>0</v>
      </c>
      <c r="N565" s="38">
        <f>[3]Calculations!V533</f>
        <v>0</v>
      </c>
      <c r="O565" s="38">
        <f>[3]Calculations!W533</f>
        <v>0</v>
      </c>
      <c r="P565" s="38">
        <f>[3]Calculations!O533</f>
        <v>4.8143043035749997E-2</v>
      </c>
      <c r="Q565" s="38">
        <f>[3]Calculations!S533</f>
        <v>2.6631471738763657</v>
      </c>
      <c r="R565" s="38">
        <f>[3]Calculations!Q533</f>
        <v>2.5908926647449999E-2</v>
      </c>
      <c r="S565" s="38">
        <f>[3]Calculations!T533</f>
        <v>1.4332140311132624</v>
      </c>
      <c r="T565" s="38">
        <f>[3]Calculations!R533</f>
        <v>2.1312942551999999E-2</v>
      </c>
      <c r="U565" s="38">
        <f>[3]Calculations!U533</f>
        <v>1.1789762164016042</v>
      </c>
      <c r="V565" s="38" t="str">
        <f>[3]Calculations!X533</f>
        <v>Not Modelled</v>
      </c>
      <c r="W565" s="38" t="str">
        <f>[3]Calculations!Y533</f>
        <v>N/A</v>
      </c>
      <c r="X565" s="38" t="s">
        <v>1056</v>
      </c>
      <c r="Y565" s="73" t="s">
        <v>105</v>
      </c>
      <c r="Z565" s="74" t="s">
        <v>1066</v>
      </c>
      <c r="AA565" s="74">
        <f>[3]Calculations!AA533</f>
        <v>0</v>
      </c>
      <c r="AB565" s="74">
        <f>[3]Calculations!AM533</f>
        <v>0</v>
      </c>
      <c r="AC565" s="74">
        <f>[3]Calculations!AB533</f>
        <v>2.0799999999999999E-2</v>
      </c>
      <c r="AD565" s="74">
        <f>[3]Calculations!AN533</f>
        <v>1.1506015765454294</v>
      </c>
      <c r="AE565" s="74">
        <f>[3]Calculations!AC533</f>
        <v>1.9199999999999998E-2</v>
      </c>
      <c r="AF565" s="74">
        <f>[3]Calculations!AO533</f>
        <v>1.0620937629650118</v>
      </c>
      <c r="AG565" s="74">
        <f>[3]Calculations!AD533</f>
        <v>0</v>
      </c>
      <c r="AH565" s="74">
        <f>[3]Calculations!AP533</f>
        <v>0</v>
      </c>
      <c r="AI565" s="74">
        <f>[3]Calculations!AE533</f>
        <v>0</v>
      </c>
      <c r="AJ565" s="74">
        <f>[3]Calculations!AQ533</f>
        <v>0</v>
      </c>
      <c r="AK565" s="74">
        <f>[3]Calculations!AF533</f>
        <v>1.4680541969900001</v>
      </c>
      <c r="AL565" s="74">
        <f>[3]Calculations!AR533</f>
        <v>81.208916995712912</v>
      </c>
      <c r="AM565" s="74">
        <f>[3]Calculations!AG533</f>
        <v>1.6400000000000001E-2</v>
      </c>
      <c r="AN565" s="74">
        <f>[3]Calculations!AS533</f>
        <v>0.90720508919928089</v>
      </c>
      <c r="AO565" s="74">
        <f>[3]Calculations!AH533</f>
        <v>4.7037198597900003E-2</v>
      </c>
      <c r="AP565" s="74">
        <f>[3]Calculations!AT533</f>
        <v>2.6019747530300097</v>
      </c>
      <c r="AQ565" s="74">
        <f>[3]Calculations!AI533</f>
        <v>1.7607103127499999</v>
      </c>
      <c r="AR565" s="74">
        <f>[3]Calculations!AU533</f>
        <v>97.397887581247403</v>
      </c>
      <c r="AS565" s="74">
        <f>[3]Calculations!AJ533</f>
        <v>0.16102623385199999</v>
      </c>
      <c r="AT565" s="74">
        <f>[3]Calculations!AV533</f>
        <v>8.9075499295809699</v>
      </c>
      <c r="AU565" s="74">
        <f>[3]Calculations!AK533</f>
        <v>0</v>
      </c>
      <c r="AV565" s="74">
        <f>[3]Calculations!AW533</f>
        <v>0</v>
      </c>
      <c r="AW565" s="90"/>
      <c r="AX565" s="90"/>
      <c r="AY565" s="91" t="str">
        <f>[3]Calculations!D533</f>
        <v>Land Supply 2018</v>
      </c>
    </row>
    <row r="566" spans="2:51" x14ac:dyDescent="0.25">
      <c r="B566" s="32" t="str">
        <f>[3]Calculations!A534</f>
        <v>SHA0895</v>
      </c>
      <c r="C566" s="30" t="str">
        <f>[3]Calculations!B534</f>
        <v>Unknown</v>
      </c>
      <c r="D566" s="30" t="str">
        <f>[3]Calculations!C534</f>
        <v>Residential</v>
      </c>
      <c r="E566" s="38">
        <f>[3]Calculations!E534</f>
        <v>4.7044699999999997</v>
      </c>
      <c r="F566" s="38">
        <f>[3]Calculations!I534</f>
        <v>4.7044699999999997</v>
      </c>
      <c r="G566" s="38">
        <f>[3]Calculations!M534</f>
        <v>100</v>
      </c>
      <c r="H566" s="38">
        <f>[3]Calculations!H534</f>
        <v>0</v>
      </c>
      <c r="I566" s="38">
        <f>[3]Calculations!L534</f>
        <v>0</v>
      </c>
      <c r="J566" s="38">
        <f>[3]Calculations!G534</f>
        <v>0</v>
      </c>
      <c r="K566" s="38">
        <f>[3]Calculations!K534</f>
        <v>0</v>
      </c>
      <c r="L566" s="38">
        <f>[3]Calculations!F534</f>
        <v>0</v>
      </c>
      <c r="M566" s="38">
        <f>[3]Calculations!J534</f>
        <v>0</v>
      </c>
      <c r="N566" s="38">
        <f>[3]Calculations!V534</f>
        <v>0</v>
      </c>
      <c r="O566" s="38">
        <f>[3]Calculations!W534</f>
        <v>0</v>
      </c>
      <c r="P566" s="38">
        <f>[3]Calculations!O534</f>
        <v>0.98252375835700001</v>
      </c>
      <c r="Q566" s="38">
        <f>[3]Calculations!S534</f>
        <v>20.88489794508202</v>
      </c>
      <c r="R566" s="38">
        <f>[3]Calculations!Q534</f>
        <v>0.45607312194799998</v>
      </c>
      <c r="S566" s="38">
        <f>[3]Calculations!T534</f>
        <v>9.6944633922205909</v>
      </c>
      <c r="T566" s="38">
        <f>[3]Calculations!R534</f>
        <v>0.14614892966599999</v>
      </c>
      <c r="U566" s="38">
        <f>[3]Calculations!U534</f>
        <v>3.1065971228639992</v>
      </c>
      <c r="V566" s="38" t="str">
        <f>[3]Calculations!X534</f>
        <v>Not Modelled</v>
      </c>
      <c r="W566" s="38" t="str">
        <f>[3]Calculations!Y534</f>
        <v>N/A</v>
      </c>
      <c r="X566" s="38" t="s">
        <v>1056</v>
      </c>
      <c r="Y566" s="73" t="s">
        <v>105</v>
      </c>
      <c r="Z566" s="74" t="s">
        <v>1066</v>
      </c>
      <c r="AA566" s="74">
        <f>[3]Calculations!AA534</f>
        <v>0</v>
      </c>
      <c r="AB566" s="74">
        <f>[3]Calculations!AM534</f>
        <v>0</v>
      </c>
      <c r="AC566" s="74">
        <f>[3]Calculations!AB534</f>
        <v>1.24E-2</v>
      </c>
      <c r="AD566" s="74">
        <f>[3]Calculations!AN534</f>
        <v>0.26357910667939216</v>
      </c>
      <c r="AE566" s="74">
        <f>[3]Calculations!AC534</f>
        <v>0</v>
      </c>
      <c r="AF566" s="74">
        <f>[3]Calculations!AO534</f>
        <v>0</v>
      </c>
      <c r="AG566" s="74">
        <f>[3]Calculations!AD534</f>
        <v>0</v>
      </c>
      <c r="AH566" s="74">
        <f>[3]Calculations!AP534</f>
        <v>0</v>
      </c>
      <c r="AI566" s="74">
        <f>[3]Calculations!AE534</f>
        <v>0</v>
      </c>
      <c r="AJ566" s="74">
        <f>[3]Calculations!AQ534</f>
        <v>0</v>
      </c>
      <c r="AK566" s="74">
        <f>[3]Calculations!AF534</f>
        <v>2.5692766406300001</v>
      </c>
      <c r="AL566" s="74">
        <f>[3]Calculations!AR534</f>
        <v>54.613519495926219</v>
      </c>
      <c r="AM566" s="74">
        <f>[3]Calculations!AG534</f>
        <v>9.07476099998E-2</v>
      </c>
      <c r="AN566" s="74">
        <f>[3]Calculations!AS534</f>
        <v>1.9289656433094482</v>
      </c>
      <c r="AO566" s="74">
        <f>[3]Calculations!AH534</f>
        <v>0</v>
      </c>
      <c r="AP566" s="74">
        <f>[3]Calculations!AT534</f>
        <v>0</v>
      </c>
      <c r="AQ566" s="74">
        <f>[3]Calculations!AI534</f>
        <v>4.7044661050099998</v>
      </c>
      <c r="AR566" s="74">
        <f>[3]Calculations!AU534</f>
        <v>99.999917206614143</v>
      </c>
      <c r="AS566" s="74">
        <f>[3]Calculations!AJ534</f>
        <v>2.30027281007E-2</v>
      </c>
      <c r="AT566" s="74">
        <f>[3]Calculations!AV534</f>
        <v>0.48895471967511756</v>
      </c>
      <c r="AU566" s="74">
        <f>[3]Calculations!AK534</f>
        <v>0</v>
      </c>
      <c r="AV566" s="74">
        <f>[3]Calculations!AW534</f>
        <v>0</v>
      </c>
      <c r="AW566" s="90"/>
      <c r="AX566" s="90"/>
      <c r="AY566" s="91" t="str">
        <f>[3]Calculations!D534</f>
        <v>Land Supply 2018</v>
      </c>
    </row>
    <row r="567" spans="2:51" x14ac:dyDescent="0.25">
      <c r="B567" s="32" t="str">
        <f>[3]Calculations!A535</f>
        <v>SHA0896</v>
      </c>
      <c r="C567" s="30" t="str">
        <f>[3]Calculations!B535</f>
        <v>Unknown</v>
      </c>
      <c r="D567" s="30" t="str">
        <f>[3]Calculations!C535</f>
        <v>Residential</v>
      </c>
      <c r="E567" s="38">
        <f>[3]Calculations!E535</f>
        <v>1.39341</v>
      </c>
      <c r="F567" s="38">
        <f>[3]Calculations!I535</f>
        <v>1.39341</v>
      </c>
      <c r="G567" s="38">
        <f>[3]Calculations!M535</f>
        <v>100</v>
      </c>
      <c r="H567" s="38">
        <f>[3]Calculations!H535</f>
        <v>0</v>
      </c>
      <c r="I567" s="38">
        <f>[3]Calculations!L535</f>
        <v>0</v>
      </c>
      <c r="J567" s="38">
        <f>[3]Calculations!G535</f>
        <v>0</v>
      </c>
      <c r="K567" s="38">
        <f>[3]Calculations!K535</f>
        <v>0</v>
      </c>
      <c r="L567" s="38">
        <f>[3]Calculations!F535</f>
        <v>0</v>
      </c>
      <c r="M567" s="38">
        <f>[3]Calculations!J535</f>
        <v>0</v>
      </c>
      <c r="N567" s="38">
        <f>[3]Calculations!V535</f>
        <v>0</v>
      </c>
      <c r="O567" s="38">
        <f>[3]Calculations!W535</f>
        <v>0</v>
      </c>
      <c r="P567" s="38">
        <f>[3]Calculations!O535</f>
        <v>0.2469914927029</v>
      </c>
      <c r="Q567" s="38">
        <f>[3]Calculations!S535</f>
        <v>17.725686818875992</v>
      </c>
      <c r="R567" s="38">
        <f>[3]Calculations!Q535</f>
        <v>0.1184188809009</v>
      </c>
      <c r="S567" s="38">
        <f>[3]Calculations!T535</f>
        <v>8.4984951235386568</v>
      </c>
      <c r="T567" s="38">
        <f>[3]Calculations!R535</f>
        <v>3.7199999999999997E-2</v>
      </c>
      <c r="U567" s="38">
        <f>[3]Calculations!U535</f>
        <v>2.6697095614356146</v>
      </c>
      <c r="V567" s="38" t="str">
        <f>[3]Calculations!X535</f>
        <v>Not Modelled</v>
      </c>
      <c r="W567" s="38" t="str">
        <f>[3]Calculations!Y535</f>
        <v>N/A</v>
      </c>
      <c r="X567" s="38" t="s">
        <v>1056</v>
      </c>
      <c r="Y567" s="73" t="s">
        <v>105</v>
      </c>
      <c r="Z567" s="74" t="s">
        <v>1066</v>
      </c>
      <c r="AA567" s="74">
        <f>[3]Calculations!AA535</f>
        <v>0</v>
      </c>
      <c r="AB567" s="74">
        <f>[3]Calculations!AM535</f>
        <v>0</v>
      </c>
      <c r="AC567" s="74">
        <f>[3]Calculations!AB535</f>
        <v>0</v>
      </c>
      <c r="AD567" s="74">
        <f>[3]Calculations!AN535</f>
        <v>0</v>
      </c>
      <c r="AE567" s="74">
        <f>[3]Calculations!AC535</f>
        <v>0</v>
      </c>
      <c r="AF567" s="74">
        <f>[3]Calculations!AO535</f>
        <v>0</v>
      </c>
      <c r="AG567" s="74">
        <f>[3]Calculations!AD535</f>
        <v>0</v>
      </c>
      <c r="AH567" s="74">
        <f>[3]Calculations!AP535</f>
        <v>0</v>
      </c>
      <c r="AI567" s="74">
        <f>[3]Calculations!AE535</f>
        <v>0</v>
      </c>
      <c r="AJ567" s="74">
        <f>[3]Calculations!AQ535</f>
        <v>0</v>
      </c>
      <c r="AK567" s="74">
        <f>[3]Calculations!AF535</f>
        <v>6.2035890862899998E-2</v>
      </c>
      <c r="AL567" s="74">
        <f>[3]Calculations!AR535</f>
        <v>4.4520916932489358</v>
      </c>
      <c r="AM567" s="74">
        <f>[3]Calculations!AG535</f>
        <v>0</v>
      </c>
      <c r="AN567" s="74">
        <f>[3]Calculations!AS535</f>
        <v>0</v>
      </c>
      <c r="AO567" s="74">
        <f>[3]Calculations!AH535</f>
        <v>0</v>
      </c>
      <c r="AP567" s="74">
        <f>[3]Calculations!AT535</f>
        <v>0</v>
      </c>
      <c r="AQ567" s="74">
        <f>[3]Calculations!AI535</f>
        <v>1.3934080499999999</v>
      </c>
      <c r="AR567" s="74">
        <f>[3]Calculations!AU535</f>
        <v>99.999860055547174</v>
      </c>
      <c r="AS567" s="74">
        <f>[3]Calculations!AJ535</f>
        <v>0</v>
      </c>
      <c r="AT567" s="74">
        <f>[3]Calculations!AV535</f>
        <v>0</v>
      </c>
      <c r="AU567" s="74">
        <f>[3]Calculations!AK535</f>
        <v>0</v>
      </c>
      <c r="AV567" s="74">
        <f>[3]Calculations!AW535</f>
        <v>0</v>
      </c>
      <c r="AW567" s="90"/>
      <c r="AX567" s="90"/>
      <c r="AY567" s="91" t="str">
        <f>[3]Calculations!D535</f>
        <v>Land Supply 2018</v>
      </c>
    </row>
    <row r="568" spans="2:51" x14ac:dyDescent="0.25">
      <c r="B568" s="32" t="str">
        <f>[3]Calculations!A536</f>
        <v>SHA0899</v>
      </c>
      <c r="C568" s="30" t="str">
        <f>[3]Calculations!B536</f>
        <v>Unknown</v>
      </c>
      <c r="D568" s="30" t="str">
        <f>[3]Calculations!C536</f>
        <v>Residential</v>
      </c>
      <c r="E568" s="38">
        <f>[3]Calculations!E536</f>
        <v>1.75739</v>
      </c>
      <c r="F568" s="38">
        <f>[3]Calculations!I536</f>
        <v>1.75739</v>
      </c>
      <c r="G568" s="38">
        <f>[3]Calculations!M536</f>
        <v>100</v>
      </c>
      <c r="H568" s="38">
        <f>[3]Calculations!H536</f>
        <v>0</v>
      </c>
      <c r="I568" s="38">
        <f>[3]Calculations!L536</f>
        <v>0</v>
      </c>
      <c r="J568" s="38">
        <f>[3]Calculations!G536</f>
        <v>0</v>
      </c>
      <c r="K568" s="38">
        <f>[3]Calculations!K536</f>
        <v>0</v>
      </c>
      <c r="L568" s="38">
        <f>[3]Calculations!F536</f>
        <v>0</v>
      </c>
      <c r="M568" s="38">
        <f>[3]Calculations!J536</f>
        <v>0</v>
      </c>
      <c r="N568" s="38">
        <f>[3]Calculations!V536</f>
        <v>0</v>
      </c>
      <c r="O568" s="38">
        <f>[3]Calculations!W536</f>
        <v>0</v>
      </c>
      <c r="P568" s="38">
        <f>[3]Calculations!O536</f>
        <v>5.9321363984100005E-2</v>
      </c>
      <c r="Q568" s="38">
        <f>[3]Calculations!S536</f>
        <v>3.3755378136953098</v>
      </c>
      <c r="R568" s="38">
        <f>[3]Calculations!Q536</f>
        <v>1.2686613354000001E-2</v>
      </c>
      <c r="S568" s="38">
        <f>[3]Calculations!T536</f>
        <v>0.7219008503519424</v>
      </c>
      <c r="T568" s="38">
        <f>[3]Calculations!R536</f>
        <v>0</v>
      </c>
      <c r="U568" s="38">
        <f>[3]Calculations!U536</f>
        <v>0</v>
      </c>
      <c r="V568" s="38" t="str">
        <f>[3]Calculations!X536</f>
        <v>Not Modelled</v>
      </c>
      <c r="W568" s="38" t="str">
        <f>[3]Calculations!Y536</f>
        <v>N/A</v>
      </c>
      <c r="X568" s="38" t="s">
        <v>1056</v>
      </c>
      <c r="Y568" s="73" t="s">
        <v>105</v>
      </c>
      <c r="Z568" s="74" t="s">
        <v>1066</v>
      </c>
      <c r="AA568" s="74">
        <f>[3]Calculations!AA536</f>
        <v>0</v>
      </c>
      <c r="AB568" s="74">
        <f>[3]Calculations!AM536</f>
        <v>0</v>
      </c>
      <c r="AC568" s="74">
        <f>[3]Calculations!AB536</f>
        <v>0</v>
      </c>
      <c r="AD568" s="74">
        <f>[3]Calculations!AN536</f>
        <v>0</v>
      </c>
      <c r="AE568" s="74">
        <f>[3]Calculations!AC536</f>
        <v>0</v>
      </c>
      <c r="AF568" s="74">
        <f>[3]Calculations!AO536</f>
        <v>0</v>
      </c>
      <c r="AG568" s="74">
        <f>[3]Calculations!AD536</f>
        <v>0</v>
      </c>
      <c r="AH568" s="74">
        <f>[3]Calculations!AP536</f>
        <v>0</v>
      </c>
      <c r="AI568" s="74">
        <f>[3]Calculations!AE536</f>
        <v>0</v>
      </c>
      <c r="AJ568" s="74">
        <f>[3]Calculations!AQ536</f>
        <v>0</v>
      </c>
      <c r="AK568" s="74">
        <f>[3]Calculations!AF536</f>
        <v>0</v>
      </c>
      <c r="AL568" s="74">
        <f>[3]Calculations!AR536</f>
        <v>0</v>
      </c>
      <c r="AM568" s="74">
        <f>[3]Calculations!AG536</f>
        <v>0</v>
      </c>
      <c r="AN568" s="74">
        <f>[3]Calculations!AS536</f>
        <v>0</v>
      </c>
      <c r="AO568" s="74">
        <f>[3]Calculations!AH536</f>
        <v>0</v>
      </c>
      <c r="AP568" s="74">
        <f>[3]Calculations!AT536</f>
        <v>0</v>
      </c>
      <c r="AQ568" s="74">
        <f>[3]Calculations!AI536</f>
        <v>1.7573921804099999</v>
      </c>
      <c r="AR568" s="74">
        <f>[3]Calculations!AU536</f>
        <v>100.00012407092336</v>
      </c>
      <c r="AS568" s="74">
        <f>[3]Calculations!AJ536</f>
        <v>0</v>
      </c>
      <c r="AT568" s="74">
        <f>[3]Calculations!AV536</f>
        <v>0</v>
      </c>
      <c r="AU568" s="74">
        <f>[3]Calculations!AK536</f>
        <v>0</v>
      </c>
      <c r="AV568" s="74">
        <f>[3]Calculations!AW536</f>
        <v>0</v>
      </c>
      <c r="AW568" s="90"/>
      <c r="AX568" s="90"/>
      <c r="AY568" s="91" t="str">
        <f>[3]Calculations!D536</f>
        <v>Land Supply 2018</v>
      </c>
    </row>
    <row r="569" spans="2:51" x14ac:dyDescent="0.25">
      <c r="B569" s="32" t="str">
        <f>[3]Calculations!A537</f>
        <v>SHA0901</v>
      </c>
      <c r="C569" s="30" t="str">
        <f>[3]Calculations!B537</f>
        <v>Unknown</v>
      </c>
      <c r="D569" s="30" t="str">
        <f>[3]Calculations!C537</f>
        <v>Residential</v>
      </c>
      <c r="E569" s="38">
        <f>[3]Calculations!E537</f>
        <v>0.110261</v>
      </c>
      <c r="F569" s="38">
        <f>[3]Calculations!I537</f>
        <v>0.110261</v>
      </c>
      <c r="G569" s="38">
        <f>[3]Calculations!M537</f>
        <v>100</v>
      </c>
      <c r="H569" s="38">
        <f>[3]Calculations!H537</f>
        <v>0</v>
      </c>
      <c r="I569" s="38">
        <f>[3]Calculations!L537</f>
        <v>0</v>
      </c>
      <c r="J569" s="38">
        <f>[3]Calculations!G537</f>
        <v>0</v>
      </c>
      <c r="K569" s="38">
        <f>[3]Calculations!K537</f>
        <v>0</v>
      </c>
      <c r="L569" s="38">
        <f>[3]Calculations!F537</f>
        <v>0</v>
      </c>
      <c r="M569" s="38">
        <f>[3]Calculations!J537</f>
        <v>0</v>
      </c>
      <c r="N569" s="38">
        <f>[3]Calculations!V537</f>
        <v>0</v>
      </c>
      <c r="O569" s="38">
        <f>[3]Calculations!W537</f>
        <v>0</v>
      </c>
      <c r="P569" s="38">
        <f>[3]Calculations!O537</f>
        <v>6.1147900000199998E-3</v>
      </c>
      <c r="Q569" s="38">
        <f>[3]Calculations!S537</f>
        <v>5.545741467989588</v>
      </c>
      <c r="R569" s="38">
        <f>[3]Calculations!Q537</f>
        <v>0</v>
      </c>
      <c r="S569" s="38">
        <f>[3]Calculations!T537</f>
        <v>0</v>
      </c>
      <c r="T569" s="38">
        <f>[3]Calculations!R537</f>
        <v>0</v>
      </c>
      <c r="U569" s="38">
        <f>[3]Calculations!U537</f>
        <v>0</v>
      </c>
      <c r="V569" s="38" t="str">
        <f>[3]Calculations!X537</f>
        <v>Not Modelled</v>
      </c>
      <c r="W569" s="38" t="str">
        <f>[3]Calculations!Y537</f>
        <v>N/A</v>
      </c>
      <c r="X569" s="38" t="s">
        <v>1056</v>
      </c>
      <c r="Y569" s="73" t="s">
        <v>105</v>
      </c>
      <c r="Z569" s="74" t="s">
        <v>1066</v>
      </c>
      <c r="AA569" s="74">
        <f>[3]Calculations!AA537</f>
        <v>0</v>
      </c>
      <c r="AB569" s="74">
        <f>[3]Calculations!AM537</f>
        <v>0</v>
      </c>
      <c r="AC569" s="74">
        <f>[3]Calculations!AB537</f>
        <v>0</v>
      </c>
      <c r="AD569" s="74">
        <f>[3]Calculations!AN537</f>
        <v>0</v>
      </c>
      <c r="AE569" s="74">
        <f>[3]Calculations!AC537</f>
        <v>0</v>
      </c>
      <c r="AF569" s="74">
        <f>[3]Calculations!AO537</f>
        <v>0</v>
      </c>
      <c r="AG569" s="74">
        <f>[3]Calculations!AD537</f>
        <v>0</v>
      </c>
      <c r="AH569" s="74">
        <f>[3]Calculations!AP537</f>
        <v>0</v>
      </c>
      <c r="AI569" s="74">
        <f>[3]Calculations!AE537</f>
        <v>0</v>
      </c>
      <c r="AJ569" s="74">
        <f>[3]Calculations!AQ537</f>
        <v>0</v>
      </c>
      <c r="AK569" s="74">
        <f>[3]Calculations!AF537</f>
        <v>0</v>
      </c>
      <c r="AL569" s="74">
        <f>[3]Calculations!AR537</f>
        <v>0</v>
      </c>
      <c r="AM569" s="74">
        <f>[3]Calculations!AG537</f>
        <v>0</v>
      </c>
      <c r="AN569" s="74">
        <f>[3]Calculations!AS537</f>
        <v>0</v>
      </c>
      <c r="AO569" s="74">
        <f>[3]Calculations!AH537</f>
        <v>0</v>
      </c>
      <c r="AP569" s="74">
        <f>[3]Calculations!AT537</f>
        <v>0</v>
      </c>
      <c r="AQ569" s="74">
        <f>[3]Calculations!AI537</f>
        <v>0.11026073530200001</v>
      </c>
      <c r="AR569" s="74">
        <f>[3]Calculations!AU537</f>
        <v>99.999759935063182</v>
      </c>
      <c r="AS569" s="74">
        <f>[3]Calculations!AJ537</f>
        <v>0</v>
      </c>
      <c r="AT569" s="74">
        <f>[3]Calculations!AV537</f>
        <v>0</v>
      </c>
      <c r="AU569" s="74">
        <f>[3]Calculations!AK537</f>
        <v>0</v>
      </c>
      <c r="AV569" s="74">
        <f>[3]Calculations!AW537</f>
        <v>0</v>
      </c>
      <c r="AW569" s="90"/>
      <c r="AX569" s="90"/>
      <c r="AY569" s="91" t="str">
        <f>[3]Calculations!D537</f>
        <v>Land Supply 2018</v>
      </c>
    </row>
    <row r="570" spans="2:51" x14ac:dyDescent="0.25">
      <c r="B570" s="32" t="str">
        <f>[3]Calculations!A538</f>
        <v>SHA0905</v>
      </c>
      <c r="C570" s="30" t="str">
        <f>[3]Calculations!B538</f>
        <v>Unknown</v>
      </c>
      <c r="D570" s="30" t="str">
        <f>[3]Calculations!C538</f>
        <v>Residential</v>
      </c>
      <c r="E570" s="38">
        <f>[3]Calculations!E538</f>
        <v>1.53915</v>
      </c>
      <c r="F570" s="38">
        <f>[3]Calculations!I538</f>
        <v>1.5173404940006001</v>
      </c>
      <c r="G570" s="38">
        <f>[3]Calculations!M538</f>
        <v>98.583016210284896</v>
      </c>
      <c r="H570" s="38">
        <f>[3]Calculations!H538</f>
        <v>2.18095059994E-2</v>
      </c>
      <c r="I570" s="38">
        <f>[3]Calculations!L538</f>
        <v>1.4169837897151025</v>
      </c>
      <c r="J570" s="38">
        <f>[3]Calculations!G538</f>
        <v>0</v>
      </c>
      <c r="K570" s="38">
        <f>[3]Calculations!K538</f>
        <v>0</v>
      </c>
      <c r="L570" s="38">
        <f>[3]Calculations!F538</f>
        <v>0</v>
      </c>
      <c r="M570" s="38">
        <f>[3]Calculations!J538</f>
        <v>0</v>
      </c>
      <c r="N570" s="38">
        <f>[3]Calculations!V538</f>
        <v>0</v>
      </c>
      <c r="O570" s="38">
        <f>[3]Calculations!W538</f>
        <v>0</v>
      </c>
      <c r="P570" s="38">
        <f>[3]Calculations!O538</f>
        <v>0.16999372401599999</v>
      </c>
      <c r="Q570" s="38">
        <f>[3]Calculations!S538</f>
        <v>11.044649580352791</v>
      </c>
      <c r="R570" s="38">
        <f>[3]Calculations!Q538</f>
        <v>6.3200000000000006E-2</v>
      </c>
      <c r="S570" s="38">
        <f>[3]Calculations!T538</f>
        <v>4.1061624922847031</v>
      </c>
      <c r="T570" s="38">
        <f>[3]Calculations!R538</f>
        <v>2.76E-2</v>
      </c>
      <c r="U570" s="38">
        <f>[3]Calculations!U538</f>
        <v>1.7931975440990158</v>
      </c>
      <c r="V570" s="38">
        <f>[3]Calculations!X538</f>
        <v>1.69742931638E-3</v>
      </c>
      <c r="W570" s="38">
        <f>[3]Calculations!Y538</f>
        <v>0.11028355367443068</v>
      </c>
      <c r="X570" s="38" t="s">
        <v>1056</v>
      </c>
      <c r="Y570" s="73" t="s">
        <v>105</v>
      </c>
      <c r="Z570" s="74" t="s">
        <v>1066</v>
      </c>
      <c r="AA570" s="74">
        <f>[3]Calculations!AA538</f>
        <v>0</v>
      </c>
      <c r="AB570" s="74">
        <f>[3]Calculations!AM538</f>
        <v>0</v>
      </c>
      <c r="AC570" s="74">
        <f>[3]Calculations!AB538</f>
        <v>0</v>
      </c>
      <c r="AD570" s="74">
        <f>[3]Calculations!AN538</f>
        <v>0</v>
      </c>
      <c r="AE570" s="74">
        <f>[3]Calculations!AC538</f>
        <v>0</v>
      </c>
      <c r="AF570" s="74">
        <f>[3]Calculations!AO538</f>
        <v>0</v>
      </c>
      <c r="AG570" s="74">
        <f>[3]Calculations!AD538</f>
        <v>0</v>
      </c>
      <c r="AH570" s="74">
        <f>[3]Calculations!AP538</f>
        <v>0</v>
      </c>
      <c r="AI570" s="74">
        <f>[3]Calculations!AE538</f>
        <v>0</v>
      </c>
      <c r="AJ570" s="74">
        <f>[3]Calculations!AQ538</f>
        <v>0</v>
      </c>
      <c r="AK570" s="74">
        <f>[3]Calculations!AF538</f>
        <v>0</v>
      </c>
      <c r="AL570" s="74">
        <f>[3]Calculations!AR538</f>
        <v>0</v>
      </c>
      <c r="AM570" s="74">
        <f>[3]Calculations!AG538</f>
        <v>0</v>
      </c>
      <c r="AN570" s="74">
        <f>[3]Calculations!AS538</f>
        <v>0</v>
      </c>
      <c r="AO570" s="74">
        <f>[3]Calculations!AH538</f>
        <v>0</v>
      </c>
      <c r="AP570" s="74">
        <f>[3]Calculations!AT538</f>
        <v>0</v>
      </c>
      <c r="AQ570" s="74">
        <f>[3]Calculations!AI538</f>
        <v>1.5391506500000001</v>
      </c>
      <c r="AR570" s="74">
        <f>[3]Calculations!AU538</f>
        <v>100.00004223110159</v>
      </c>
      <c r="AS570" s="74">
        <f>[3]Calculations!AJ538</f>
        <v>0</v>
      </c>
      <c r="AT570" s="74">
        <f>[3]Calculations!AV538</f>
        <v>0</v>
      </c>
      <c r="AU570" s="74">
        <f>[3]Calculations!AK538</f>
        <v>0</v>
      </c>
      <c r="AV570" s="74">
        <f>[3]Calculations!AW538</f>
        <v>0</v>
      </c>
      <c r="AW570" s="90"/>
      <c r="AX570" s="90"/>
      <c r="AY570" s="91" t="str">
        <f>[3]Calculations!D538</f>
        <v>Land Supply 2018</v>
      </c>
    </row>
    <row r="571" spans="2:51" ht="25" x14ac:dyDescent="0.25">
      <c r="B571" s="32" t="str">
        <f>[3]Calculations!A539</f>
        <v>SHA0960</v>
      </c>
      <c r="C571" s="30" t="str">
        <f>[3]Calculations!B539</f>
        <v>Unknown</v>
      </c>
      <c r="D571" s="30" t="str">
        <f>[3]Calculations!C539</f>
        <v>Residential</v>
      </c>
      <c r="E571" s="38">
        <f>[3]Calculations!E539</f>
        <v>0.23588200000000001</v>
      </c>
      <c r="F571" s="38">
        <f>[3]Calculations!I539</f>
        <v>0.23588200000000001</v>
      </c>
      <c r="G571" s="38">
        <f>[3]Calculations!M539</f>
        <v>100</v>
      </c>
      <c r="H571" s="38">
        <f>[3]Calculations!H539</f>
        <v>0</v>
      </c>
      <c r="I571" s="38">
        <f>[3]Calculations!L539</f>
        <v>0</v>
      </c>
      <c r="J571" s="38">
        <f>[3]Calculations!G539</f>
        <v>0</v>
      </c>
      <c r="K571" s="38">
        <f>[3]Calculations!K539</f>
        <v>0</v>
      </c>
      <c r="L571" s="38">
        <f>[3]Calculations!F539</f>
        <v>0</v>
      </c>
      <c r="M571" s="38">
        <f>[3]Calculations!J539</f>
        <v>0</v>
      </c>
      <c r="N571" s="38">
        <f>[3]Calculations!V539</f>
        <v>0</v>
      </c>
      <c r="O571" s="38">
        <f>[3]Calculations!W539</f>
        <v>0</v>
      </c>
      <c r="P571" s="38">
        <f>[3]Calculations!O539</f>
        <v>0</v>
      </c>
      <c r="Q571" s="38">
        <f>[3]Calculations!S539</f>
        <v>0</v>
      </c>
      <c r="R571" s="38">
        <f>[3]Calculations!Q539</f>
        <v>0</v>
      </c>
      <c r="S571" s="38">
        <f>[3]Calculations!T539</f>
        <v>0</v>
      </c>
      <c r="T571" s="38">
        <f>[3]Calculations!R539</f>
        <v>0</v>
      </c>
      <c r="U571" s="38">
        <f>[3]Calculations!U539</f>
        <v>0</v>
      </c>
      <c r="V571" s="38" t="str">
        <f>[3]Calculations!X539</f>
        <v>Not Modelled</v>
      </c>
      <c r="W571" s="38" t="str">
        <f>[3]Calculations!Y539</f>
        <v>N/A</v>
      </c>
      <c r="X571" s="38" t="s">
        <v>1056</v>
      </c>
      <c r="Y571" s="73" t="s">
        <v>106</v>
      </c>
      <c r="Z571" s="74" t="s">
        <v>1090</v>
      </c>
      <c r="AA571" s="74">
        <f>[3]Calculations!AA539</f>
        <v>0</v>
      </c>
      <c r="AB571" s="74">
        <f>[3]Calculations!AM539</f>
        <v>0</v>
      </c>
      <c r="AC571" s="74">
        <f>[3]Calculations!AB539</f>
        <v>0</v>
      </c>
      <c r="AD571" s="74">
        <f>[3]Calculations!AN539</f>
        <v>0</v>
      </c>
      <c r="AE571" s="74">
        <f>[3]Calculations!AC539</f>
        <v>0</v>
      </c>
      <c r="AF571" s="74">
        <f>[3]Calculations!AO539</f>
        <v>0</v>
      </c>
      <c r="AG571" s="74">
        <f>[3]Calculations!AD539</f>
        <v>0</v>
      </c>
      <c r="AH571" s="74">
        <f>[3]Calculations!AP539</f>
        <v>0</v>
      </c>
      <c r="AI571" s="74">
        <f>[3]Calculations!AE539</f>
        <v>0</v>
      </c>
      <c r="AJ571" s="74">
        <f>[3]Calculations!AQ539</f>
        <v>0</v>
      </c>
      <c r="AK571" s="74">
        <f>[3]Calculations!AF539</f>
        <v>0</v>
      </c>
      <c r="AL571" s="74">
        <f>[3]Calculations!AR539</f>
        <v>0</v>
      </c>
      <c r="AM571" s="74">
        <f>[3]Calculations!AG539</f>
        <v>0</v>
      </c>
      <c r="AN571" s="74">
        <f>[3]Calculations!AS539</f>
        <v>0</v>
      </c>
      <c r="AO571" s="74">
        <f>[3]Calculations!AH539</f>
        <v>0</v>
      </c>
      <c r="AP571" s="74">
        <f>[3]Calculations!AT539</f>
        <v>0</v>
      </c>
      <c r="AQ571" s="74">
        <f>[3]Calculations!AI539</f>
        <v>0.235882075001</v>
      </c>
      <c r="AR571" s="74">
        <f>[3]Calculations!AU539</f>
        <v>100.00003179598274</v>
      </c>
      <c r="AS571" s="74">
        <f>[3]Calculations!AJ539</f>
        <v>0</v>
      </c>
      <c r="AT571" s="74">
        <f>[3]Calculations!AV539</f>
        <v>0</v>
      </c>
      <c r="AU571" s="74">
        <f>[3]Calculations!AK539</f>
        <v>0</v>
      </c>
      <c r="AV571" s="74">
        <f>[3]Calculations!AW539</f>
        <v>0</v>
      </c>
      <c r="AW571" s="90"/>
      <c r="AX571" s="90"/>
      <c r="AY571" s="91" t="str">
        <f>[3]Calculations!D539</f>
        <v>Land Supply 2018</v>
      </c>
    </row>
    <row r="572" spans="2:51" x14ac:dyDescent="0.25">
      <c r="B572" s="32" t="str">
        <f>[3]Calculations!A540</f>
        <v>SHA0976</v>
      </c>
      <c r="C572" s="30" t="str">
        <f>[3]Calculations!B540</f>
        <v>Unknown</v>
      </c>
      <c r="D572" s="30" t="str">
        <f>[3]Calculations!C540</f>
        <v>Residential</v>
      </c>
      <c r="E572" s="38">
        <f>[3]Calculations!E540</f>
        <v>5.0961299999999996</v>
      </c>
      <c r="F572" s="38">
        <f>[3]Calculations!I540</f>
        <v>5.0961299999999996</v>
      </c>
      <c r="G572" s="38">
        <f>[3]Calculations!M540</f>
        <v>100</v>
      </c>
      <c r="H572" s="38">
        <f>[3]Calculations!H540</f>
        <v>0</v>
      </c>
      <c r="I572" s="38">
        <f>[3]Calculations!L540</f>
        <v>0</v>
      </c>
      <c r="J572" s="38">
        <f>[3]Calculations!G540</f>
        <v>0</v>
      </c>
      <c r="K572" s="38">
        <f>[3]Calculations!K540</f>
        <v>0</v>
      </c>
      <c r="L572" s="38">
        <f>[3]Calculations!F540</f>
        <v>0</v>
      </c>
      <c r="M572" s="38">
        <f>[3]Calculations!J540</f>
        <v>0</v>
      </c>
      <c r="N572" s="38">
        <f>[3]Calculations!V540</f>
        <v>0</v>
      </c>
      <c r="O572" s="38">
        <f>[3]Calculations!W540</f>
        <v>0</v>
      </c>
      <c r="P572" s="38">
        <f>[3]Calculations!O540</f>
        <v>1.1430322233450001</v>
      </c>
      <c r="Q572" s="38">
        <f>[3]Calculations!S540</f>
        <v>22.429416505171577</v>
      </c>
      <c r="R572" s="38">
        <f>[3]Calculations!Q540</f>
        <v>0.46052348608499999</v>
      </c>
      <c r="S572" s="38">
        <f>[3]Calculations!T540</f>
        <v>9.036729559194919</v>
      </c>
      <c r="T572" s="38">
        <f>[3]Calculations!R540</f>
        <v>0.207799425659</v>
      </c>
      <c r="U572" s="38">
        <f>[3]Calculations!U540</f>
        <v>4.0775927156293115</v>
      </c>
      <c r="V572" s="38" t="str">
        <f>[3]Calculations!X540</f>
        <v>Not Modelled</v>
      </c>
      <c r="W572" s="38" t="str">
        <f>[3]Calculations!Y540</f>
        <v>N/A</v>
      </c>
      <c r="X572" s="38" t="s">
        <v>1056</v>
      </c>
      <c r="Y572" s="73" t="s">
        <v>105</v>
      </c>
      <c r="Z572" s="74" t="s">
        <v>1066</v>
      </c>
      <c r="AA572" s="74">
        <f>[3]Calculations!AA540</f>
        <v>0</v>
      </c>
      <c r="AB572" s="74">
        <f>[3]Calculations!AM540</f>
        <v>0</v>
      </c>
      <c r="AC572" s="74">
        <f>[3]Calculations!AB540</f>
        <v>0</v>
      </c>
      <c r="AD572" s="74">
        <f>[3]Calculations!AN540</f>
        <v>0</v>
      </c>
      <c r="AE572" s="74">
        <f>[3]Calculations!AC540</f>
        <v>0</v>
      </c>
      <c r="AF572" s="74">
        <f>[3]Calculations!AO540</f>
        <v>0</v>
      </c>
      <c r="AG572" s="74">
        <f>[3]Calculations!AD540</f>
        <v>0</v>
      </c>
      <c r="AH572" s="74">
        <f>[3]Calculations!AP540</f>
        <v>0</v>
      </c>
      <c r="AI572" s="74">
        <f>[3]Calculations!AE540</f>
        <v>0</v>
      </c>
      <c r="AJ572" s="74">
        <f>[3]Calculations!AQ540</f>
        <v>0</v>
      </c>
      <c r="AK572" s="74">
        <f>[3]Calculations!AF540</f>
        <v>0</v>
      </c>
      <c r="AL572" s="74">
        <f>[3]Calculations!AR540</f>
        <v>0</v>
      </c>
      <c r="AM572" s="74">
        <f>[3]Calculations!AG540</f>
        <v>0.18130435383400001</v>
      </c>
      <c r="AN572" s="74">
        <f>[3]Calculations!AS540</f>
        <v>3.5576869866742022</v>
      </c>
      <c r="AO572" s="74">
        <f>[3]Calculations!AH540</f>
        <v>0</v>
      </c>
      <c r="AP572" s="74">
        <f>[3]Calculations!AT540</f>
        <v>0</v>
      </c>
      <c r="AQ572" s="74">
        <f>[3]Calculations!AI540</f>
        <v>5.0961266915700003</v>
      </c>
      <c r="AR572" s="74">
        <f>[3]Calculations!AU540</f>
        <v>99.999935079560387</v>
      </c>
      <c r="AS572" s="74">
        <f>[3]Calculations!AJ540</f>
        <v>0</v>
      </c>
      <c r="AT572" s="74">
        <f>[3]Calculations!AV540</f>
        <v>0</v>
      </c>
      <c r="AU572" s="74">
        <f>[3]Calculations!AK540</f>
        <v>0</v>
      </c>
      <c r="AV572" s="74">
        <f>[3]Calculations!AW540</f>
        <v>0</v>
      </c>
      <c r="AW572" s="90"/>
      <c r="AX572" s="90"/>
      <c r="AY572" s="91" t="str">
        <f>[3]Calculations!D540</f>
        <v>Land Supply 2018</v>
      </c>
    </row>
    <row r="573" spans="2:51" x14ac:dyDescent="0.25">
      <c r="B573" s="32" t="str">
        <f>[3]Calculations!A541</f>
        <v>SHA0982</v>
      </c>
      <c r="C573" s="30" t="str">
        <f>[3]Calculations!B541</f>
        <v>Unknown</v>
      </c>
      <c r="D573" s="30" t="str">
        <f>[3]Calculations!C541</f>
        <v>Residential</v>
      </c>
      <c r="E573" s="38">
        <f>[3]Calculations!E541</f>
        <v>1.9911000000000001</v>
      </c>
      <c r="F573" s="38">
        <f>[3]Calculations!I541</f>
        <v>1.9911000000000001</v>
      </c>
      <c r="G573" s="38">
        <f>[3]Calculations!M541</f>
        <v>100</v>
      </c>
      <c r="H573" s="38">
        <f>[3]Calculations!H541</f>
        <v>0</v>
      </c>
      <c r="I573" s="38">
        <f>[3]Calculations!L541</f>
        <v>0</v>
      </c>
      <c r="J573" s="38">
        <f>[3]Calculations!G541</f>
        <v>0</v>
      </c>
      <c r="K573" s="38">
        <f>[3]Calculations!K541</f>
        <v>0</v>
      </c>
      <c r="L573" s="38">
        <f>[3]Calculations!F541</f>
        <v>0</v>
      </c>
      <c r="M573" s="38">
        <f>[3]Calculations!J541</f>
        <v>0</v>
      </c>
      <c r="N573" s="38">
        <f>[3]Calculations!V541</f>
        <v>0</v>
      </c>
      <c r="O573" s="38">
        <f>[3]Calculations!W541</f>
        <v>0</v>
      </c>
      <c r="P573" s="38">
        <f>[3]Calculations!O541</f>
        <v>0.24676603926920698</v>
      </c>
      <c r="Q573" s="38">
        <f>[3]Calculations!S541</f>
        <v>12.393452828547384</v>
      </c>
      <c r="R573" s="38">
        <f>[3]Calculations!Q541</f>
        <v>3.2004157810207004E-2</v>
      </c>
      <c r="S573" s="38">
        <f>[3]Calculations!T541</f>
        <v>1.6073606453823015</v>
      </c>
      <c r="T573" s="38">
        <f>[3]Calculations!R541</f>
        <v>5.8563399710699995E-4</v>
      </c>
      <c r="U573" s="38">
        <f>[3]Calculations!U541</f>
        <v>2.9412585862437841E-2</v>
      </c>
      <c r="V573" s="38" t="str">
        <f>[3]Calculations!X541</f>
        <v>Not Modelled</v>
      </c>
      <c r="W573" s="38" t="str">
        <f>[3]Calculations!Y541</f>
        <v>N/A</v>
      </c>
      <c r="X573" s="38" t="s">
        <v>1056</v>
      </c>
      <c r="Y573" s="73" t="s">
        <v>105</v>
      </c>
      <c r="Z573" s="74" t="s">
        <v>1066</v>
      </c>
      <c r="AA573" s="74">
        <f>[3]Calculations!AA541</f>
        <v>0</v>
      </c>
      <c r="AB573" s="74">
        <f>[3]Calculations!AM541</f>
        <v>0</v>
      </c>
      <c r="AC573" s="74">
        <f>[3]Calculations!AB541</f>
        <v>0</v>
      </c>
      <c r="AD573" s="74">
        <f>[3]Calculations!AN541</f>
        <v>0</v>
      </c>
      <c r="AE573" s="74">
        <f>[3]Calculations!AC541</f>
        <v>0</v>
      </c>
      <c r="AF573" s="74">
        <f>[3]Calculations!AO541</f>
        <v>0</v>
      </c>
      <c r="AG573" s="74">
        <f>[3]Calculations!AD541</f>
        <v>0</v>
      </c>
      <c r="AH573" s="74">
        <f>[3]Calculations!AP541</f>
        <v>0</v>
      </c>
      <c r="AI573" s="74">
        <f>[3]Calculations!AE541</f>
        <v>0</v>
      </c>
      <c r="AJ573" s="74">
        <f>[3]Calculations!AQ541</f>
        <v>0</v>
      </c>
      <c r="AK573" s="74">
        <f>[3]Calculations!AF541</f>
        <v>2.2681362431500002E-3</v>
      </c>
      <c r="AL573" s="74">
        <f>[3]Calculations!AR541</f>
        <v>0.1139137282482045</v>
      </c>
      <c r="AM573" s="74">
        <f>[3]Calculations!AG541</f>
        <v>0</v>
      </c>
      <c r="AN573" s="74">
        <f>[3]Calculations!AS541</f>
        <v>0</v>
      </c>
      <c r="AO573" s="74">
        <f>[3]Calculations!AH541</f>
        <v>0</v>
      </c>
      <c r="AP573" s="74">
        <f>[3]Calculations!AT541</f>
        <v>0</v>
      </c>
      <c r="AQ573" s="74">
        <f>[3]Calculations!AI541</f>
        <v>1.99109606499</v>
      </c>
      <c r="AR573" s="74">
        <f>[3]Calculations!AU541</f>
        <v>99.999802370046709</v>
      </c>
      <c r="AS573" s="74">
        <f>[3]Calculations!AJ541</f>
        <v>0</v>
      </c>
      <c r="AT573" s="74">
        <f>[3]Calculations!AV541</f>
        <v>0</v>
      </c>
      <c r="AU573" s="74">
        <f>[3]Calculations!AK541</f>
        <v>0</v>
      </c>
      <c r="AV573" s="74">
        <f>[3]Calculations!AW541</f>
        <v>0</v>
      </c>
      <c r="AW573" s="90"/>
      <c r="AX573" s="90"/>
      <c r="AY573" s="91" t="str">
        <f>[3]Calculations!D541</f>
        <v>Land Supply 2018</v>
      </c>
    </row>
    <row r="574" spans="2:51" x14ac:dyDescent="0.25">
      <c r="B574" s="32" t="str">
        <f>[3]Calculations!A542</f>
        <v>SHA0996</v>
      </c>
      <c r="C574" s="30" t="str">
        <f>[3]Calculations!B542</f>
        <v>Unknown</v>
      </c>
      <c r="D574" s="30" t="str">
        <f>[3]Calculations!C542</f>
        <v>Residential</v>
      </c>
      <c r="E574" s="38">
        <f>[3]Calculations!E542</f>
        <v>0.87796099999999999</v>
      </c>
      <c r="F574" s="38">
        <f>[3]Calculations!I542</f>
        <v>0.87796099999999999</v>
      </c>
      <c r="G574" s="38">
        <f>[3]Calculations!M542</f>
        <v>100</v>
      </c>
      <c r="H574" s="38">
        <f>[3]Calculations!H542</f>
        <v>0</v>
      </c>
      <c r="I574" s="38">
        <f>[3]Calculations!L542</f>
        <v>0</v>
      </c>
      <c r="J574" s="38">
        <f>[3]Calculations!G542</f>
        <v>0</v>
      </c>
      <c r="K574" s="38">
        <f>[3]Calculations!K542</f>
        <v>0</v>
      </c>
      <c r="L574" s="38">
        <f>[3]Calculations!F542</f>
        <v>0</v>
      </c>
      <c r="M574" s="38">
        <f>[3]Calculations!J542</f>
        <v>0</v>
      </c>
      <c r="N574" s="38">
        <f>[3]Calculations!V542</f>
        <v>0</v>
      </c>
      <c r="O574" s="38">
        <f>[3]Calculations!W542</f>
        <v>0</v>
      </c>
      <c r="P574" s="38">
        <f>[3]Calculations!O542</f>
        <v>3.3774333736159998E-2</v>
      </c>
      <c r="Q574" s="38">
        <f>[3]Calculations!S542</f>
        <v>3.8469059259078704</v>
      </c>
      <c r="R574" s="38">
        <f>[3]Calculations!Q542</f>
        <v>2.5476616909499997E-2</v>
      </c>
      <c r="S574" s="38">
        <f>[3]Calculations!T542</f>
        <v>2.9017936912345763</v>
      </c>
      <c r="T574" s="38">
        <f>[3]Calculations!R542</f>
        <v>1.3599999999999999E-2</v>
      </c>
      <c r="U574" s="38">
        <f>[3]Calculations!U542</f>
        <v>1.5490437502349192</v>
      </c>
      <c r="V574" s="38" t="str">
        <f>[3]Calculations!X542</f>
        <v>Not Modelled</v>
      </c>
      <c r="W574" s="38" t="str">
        <f>[3]Calculations!Y542</f>
        <v>N/A</v>
      </c>
      <c r="X574" s="38" t="s">
        <v>1056</v>
      </c>
      <c r="Y574" s="73" t="s">
        <v>105</v>
      </c>
      <c r="Z574" s="74" t="s">
        <v>1066</v>
      </c>
      <c r="AA574" s="74">
        <f>[3]Calculations!AA542</f>
        <v>0</v>
      </c>
      <c r="AB574" s="74">
        <f>[3]Calculations!AM542</f>
        <v>0</v>
      </c>
      <c r="AC574" s="74">
        <f>[3]Calculations!AB542</f>
        <v>0</v>
      </c>
      <c r="AD574" s="74">
        <f>[3]Calculations!AN542</f>
        <v>0</v>
      </c>
      <c r="AE574" s="74">
        <f>[3]Calculations!AC542</f>
        <v>0</v>
      </c>
      <c r="AF574" s="74">
        <f>[3]Calculations!AO542</f>
        <v>0</v>
      </c>
      <c r="AG574" s="74">
        <f>[3]Calculations!AD542</f>
        <v>0</v>
      </c>
      <c r="AH574" s="74">
        <f>[3]Calculations!AP542</f>
        <v>0</v>
      </c>
      <c r="AI574" s="74">
        <f>[3]Calculations!AE542</f>
        <v>0.130952176532</v>
      </c>
      <c r="AJ574" s="74">
        <f>[3]Calculations!AQ542</f>
        <v>14.915489017393712</v>
      </c>
      <c r="AK574" s="74">
        <f>[3]Calculations!AF542</f>
        <v>0.17705873579199999</v>
      </c>
      <c r="AL574" s="74">
        <f>[3]Calculations!AR542</f>
        <v>20.16703883110981</v>
      </c>
      <c r="AM574" s="74">
        <f>[3]Calculations!AG542</f>
        <v>0</v>
      </c>
      <c r="AN574" s="74">
        <f>[3]Calculations!AS542</f>
        <v>0</v>
      </c>
      <c r="AO574" s="74">
        <f>[3]Calculations!AH542</f>
        <v>0</v>
      </c>
      <c r="AP574" s="74">
        <f>[3]Calculations!AT542</f>
        <v>0</v>
      </c>
      <c r="AQ574" s="74">
        <f>[3]Calculations!AI542</f>
        <v>0.87796072999300001</v>
      </c>
      <c r="AR574" s="74">
        <f>[3]Calculations!AU542</f>
        <v>99.999969246128245</v>
      </c>
      <c r="AS574" s="74">
        <f>[3]Calculations!AJ542</f>
        <v>5.7992704649399998E-2</v>
      </c>
      <c r="AT574" s="74">
        <f>[3]Calculations!AV542</f>
        <v>6.6053850512038688</v>
      </c>
      <c r="AU574" s="74">
        <f>[3]Calculations!AK542</f>
        <v>0.19190863910100001</v>
      </c>
      <c r="AV574" s="74">
        <f>[3]Calculations!AW542</f>
        <v>21.858446912903879</v>
      </c>
      <c r="AW574" s="90"/>
      <c r="AX574" s="90"/>
      <c r="AY574" s="91" t="str">
        <f>[3]Calculations!D542</f>
        <v>Land Supply 2018</v>
      </c>
    </row>
    <row r="575" spans="2:51" ht="25" x14ac:dyDescent="0.25">
      <c r="B575" s="32" t="str">
        <f>[3]Calculations!A543</f>
        <v>SHA1002</v>
      </c>
      <c r="C575" s="30" t="str">
        <f>[3]Calculations!B543</f>
        <v>Unknown</v>
      </c>
      <c r="D575" s="30" t="str">
        <f>[3]Calculations!C543</f>
        <v>Residential</v>
      </c>
      <c r="E575" s="38">
        <f>[3]Calculations!E543</f>
        <v>0.58780399999999999</v>
      </c>
      <c r="F575" s="38">
        <f>[3]Calculations!I543</f>
        <v>0.58780399999999999</v>
      </c>
      <c r="G575" s="38">
        <f>[3]Calculations!M543</f>
        <v>100</v>
      </c>
      <c r="H575" s="38">
        <f>[3]Calculations!H543</f>
        <v>0</v>
      </c>
      <c r="I575" s="38">
        <f>[3]Calculations!L543</f>
        <v>0</v>
      </c>
      <c r="J575" s="38">
        <f>[3]Calculations!G543</f>
        <v>0</v>
      </c>
      <c r="K575" s="38">
        <f>[3]Calculations!K543</f>
        <v>0</v>
      </c>
      <c r="L575" s="38">
        <f>[3]Calculations!F543</f>
        <v>0</v>
      </c>
      <c r="M575" s="38">
        <f>[3]Calculations!J543</f>
        <v>0</v>
      </c>
      <c r="N575" s="38">
        <f>[3]Calculations!V543</f>
        <v>0</v>
      </c>
      <c r="O575" s="38">
        <f>[3]Calculations!W543</f>
        <v>0</v>
      </c>
      <c r="P575" s="38">
        <f>[3]Calculations!O543</f>
        <v>0</v>
      </c>
      <c r="Q575" s="38">
        <f>[3]Calculations!S543</f>
        <v>0</v>
      </c>
      <c r="R575" s="38">
        <f>[3]Calculations!Q543</f>
        <v>0</v>
      </c>
      <c r="S575" s="38">
        <f>[3]Calculations!T543</f>
        <v>0</v>
      </c>
      <c r="T575" s="38">
        <f>[3]Calculations!R543</f>
        <v>0</v>
      </c>
      <c r="U575" s="38">
        <f>[3]Calculations!U543</f>
        <v>0</v>
      </c>
      <c r="V575" s="38" t="str">
        <f>[3]Calculations!X543</f>
        <v>Not Modelled</v>
      </c>
      <c r="W575" s="38" t="str">
        <f>[3]Calculations!Y543</f>
        <v>N/A</v>
      </c>
      <c r="X575" s="38" t="s">
        <v>1056</v>
      </c>
      <c r="Y575" s="73" t="s">
        <v>106</v>
      </c>
      <c r="Z575" s="74" t="s">
        <v>1090</v>
      </c>
      <c r="AA575" s="74">
        <f>[3]Calculations!AA543</f>
        <v>0</v>
      </c>
      <c r="AB575" s="74">
        <f>[3]Calculations!AM543</f>
        <v>0</v>
      </c>
      <c r="AC575" s="74">
        <f>[3]Calculations!AB543</f>
        <v>0</v>
      </c>
      <c r="AD575" s="74">
        <f>[3]Calculations!AN543</f>
        <v>0</v>
      </c>
      <c r="AE575" s="74">
        <f>[3]Calculations!AC543</f>
        <v>0</v>
      </c>
      <c r="AF575" s="74">
        <f>[3]Calculations!AO543</f>
        <v>0</v>
      </c>
      <c r="AG575" s="74">
        <f>[3]Calculations!AD543</f>
        <v>0</v>
      </c>
      <c r="AH575" s="74">
        <f>[3]Calculations!AP543</f>
        <v>0</v>
      </c>
      <c r="AI575" s="74">
        <f>[3]Calculations!AE543</f>
        <v>0</v>
      </c>
      <c r="AJ575" s="74">
        <f>[3]Calculations!AQ543</f>
        <v>0</v>
      </c>
      <c r="AK575" s="74">
        <f>[3]Calculations!AF543</f>
        <v>0</v>
      </c>
      <c r="AL575" s="74">
        <f>[3]Calculations!AR543</f>
        <v>0</v>
      </c>
      <c r="AM575" s="74">
        <f>[3]Calculations!AG543</f>
        <v>0</v>
      </c>
      <c r="AN575" s="74">
        <f>[3]Calculations!AS543</f>
        <v>0</v>
      </c>
      <c r="AO575" s="74">
        <f>[3]Calculations!AH543</f>
        <v>0</v>
      </c>
      <c r="AP575" s="74">
        <f>[3]Calculations!AT543</f>
        <v>0</v>
      </c>
      <c r="AQ575" s="74">
        <f>[3]Calculations!AI543</f>
        <v>0.58780380999600002</v>
      </c>
      <c r="AR575" s="74">
        <f>[3]Calculations!AU543</f>
        <v>99.999967675619772</v>
      </c>
      <c r="AS575" s="74">
        <f>[3]Calculations!AJ543</f>
        <v>0</v>
      </c>
      <c r="AT575" s="74">
        <f>[3]Calculations!AV543</f>
        <v>0</v>
      </c>
      <c r="AU575" s="74">
        <f>[3]Calculations!AK543</f>
        <v>0</v>
      </c>
      <c r="AV575" s="74">
        <f>[3]Calculations!AW543</f>
        <v>0</v>
      </c>
      <c r="AW575" s="90"/>
      <c r="AX575" s="90"/>
      <c r="AY575" s="91" t="str">
        <f>[3]Calculations!D543</f>
        <v>Land Supply 2018</v>
      </c>
    </row>
    <row r="576" spans="2:51" x14ac:dyDescent="0.25">
      <c r="B576" s="32" t="str">
        <f>[3]Calculations!A544</f>
        <v>SHA1004</v>
      </c>
      <c r="C576" s="30" t="str">
        <f>[3]Calculations!B544</f>
        <v>Unknown</v>
      </c>
      <c r="D576" s="30" t="str">
        <f>[3]Calculations!C544</f>
        <v>Residential</v>
      </c>
      <c r="E576" s="38">
        <f>[3]Calculations!E544</f>
        <v>1.2773000000000001</v>
      </c>
      <c r="F576" s="38">
        <f>[3]Calculations!I544</f>
        <v>1.2773000000000001</v>
      </c>
      <c r="G576" s="38">
        <f>[3]Calculations!M544</f>
        <v>100</v>
      </c>
      <c r="H576" s="38">
        <f>[3]Calculations!H544</f>
        <v>0</v>
      </c>
      <c r="I576" s="38">
        <f>[3]Calculations!L544</f>
        <v>0</v>
      </c>
      <c r="J576" s="38">
        <f>[3]Calculations!G544</f>
        <v>0</v>
      </c>
      <c r="K576" s="38">
        <f>[3]Calculations!K544</f>
        <v>0</v>
      </c>
      <c r="L576" s="38">
        <f>[3]Calculations!F544</f>
        <v>0</v>
      </c>
      <c r="M576" s="38">
        <f>[3]Calculations!J544</f>
        <v>0</v>
      </c>
      <c r="N576" s="38">
        <f>[3]Calculations!V544</f>
        <v>0</v>
      </c>
      <c r="O576" s="38">
        <f>[3]Calculations!W544</f>
        <v>0</v>
      </c>
      <c r="P576" s="38">
        <f>[3]Calculations!O544</f>
        <v>5.4176067691800001E-2</v>
      </c>
      <c r="Q576" s="38">
        <f>[3]Calculations!S544</f>
        <v>4.2414521014483677</v>
      </c>
      <c r="R576" s="38">
        <f>[3]Calculations!Q544</f>
        <v>0</v>
      </c>
      <c r="S576" s="38">
        <f>[3]Calculations!T544</f>
        <v>0</v>
      </c>
      <c r="T576" s="38">
        <f>[3]Calculations!R544</f>
        <v>0</v>
      </c>
      <c r="U576" s="38">
        <f>[3]Calculations!U544</f>
        <v>0</v>
      </c>
      <c r="V576" s="38" t="str">
        <f>[3]Calculations!X544</f>
        <v>Not Modelled</v>
      </c>
      <c r="W576" s="38" t="str">
        <f>[3]Calculations!Y544</f>
        <v>N/A</v>
      </c>
      <c r="X576" s="38" t="s">
        <v>1056</v>
      </c>
      <c r="Y576" s="73" t="s">
        <v>105</v>
      </c>
      <c r="Z576" s="74" t="s">
        <v>1066</v>
      </c>
      <c r="AA576" s="74">
        <f>[3]Calculations!AA544</f>
        <v>0</v>
      </c>
      <c r="AB576" s="74">
        <f>[3]Calculations!AM544</f>
        <v>0</v>
      </c>
      <c r="AC576" s="74">
        <f>[3]Calculations!AB544</f>
        <v>0</v>
      </c>
      <c r="AD576" s="74">
        <f>[3]Calculations!AN544</f>
        <v>0</v>
      </c>
      <c r="AE576" s="74">
        <f>[3]Calculations!AC544</f>
        <v>0</v>
      </c>
      <c r="AF576" s="74">
        <f>[3]Calculations!AO544</f>
        <v>0</v>
      </c>
      <c r="AG576" s="74">
        <f>[3]Calculations!AD544</f>
        <v>0</v>
      </c>
      <c r="AH576" s="74">
        <f>[3]Calculations!AP544</f>
        <v>0</v>
      </c>
      <c r="AI576" s="74">
        <f>[3]Calculations!AE544</f>
        <v>0</v>
      </c>
      <c r="AJ576" s="74">
        <f>[3]Calculations!AQ544</f>
        <v>0</v>
      </c>
      <c r="AK576" s="74">
        <f>[3]Calculations!AF544</f>
        <v>0</v>
      </c>
      <c r="AL576" s="74">
        <f>[3]Calculations!AR544</f>
        <v>0</v>
      </c>
      <c r="AM576" s="74">
        <f>[3]Calculations!AG544</f>
        <v>0</v>
      </c>
      <c r="AN576" s="74">
        <f>[3]Calculations!AS544</f>
        <v>0</v>
      </c>
      <c r="AO576" s="74">
        <f>[3]Calculations!AH544</f>
        <v>0</v>
      </c>
      <c r="AP576" s="74">
        <f>[3]Calculations!AT544</f>
        <v>0</v>
      </c>
      <c r="AQ576" s="74">
        <f>[3]Calculations!AI544</f>
        <v>1.27730180001</v>
      </c>
      <c r="AR576" s="74">
        <f>[3]Calculations!AU544</f>
        <v>100.00014092304079</v>
      </c>
      <c r="AS576" s="74">
        <f>[3]Calculations!AJ544</f>
        <v>0</v>
      </c>
      <c r="AT576" s="74">
        <f>[3]Calculations!AV544</f>
        <v>0</v>
      </c>
      <c r="AU576" s="74">
        <f>[3]Calculations!AK544</f>
        <v>0</v>
      </c>
      <c r="AV576" s="74">
        <f>[3]Calculations!AW544</f>
        <v>0</v>
      </c>
      <c r="AW576" s="90"/>
      <c r="AX576" s="90"/>
      <c r="AY576" s="91" t="str">
        <f>[3]Calculations!D544</f>
        <v>Land Supply 2018</v>
      </c>
    </row>
    <row r="577" spans="2:51" ht="25" x14ac:dyDescent="0.25">
      <c r="B577" s="32" t="str">
        <f>[3]Calculations!A545</f>
        <v>SHA1006</v>
      </c>
      <c r="C577" s="30" t="str">
        <f>[3]Calculations!B545</f>
        <v>Unknown</v>
      </c>
      <c r="D577" s="30" t="str">
        <f>[3]Calculations!C545</f>
        <v>Residential</v>
      </c>
      <c r="E577" s="38">
        <f>[3]Calculations!E545</f>
        <v>0.26868799999999998</v>
      </c>
      <c r="F577" s="38">
        <f>[3]Calculations!I545</f>
        <v>3.2314746001294026E-7</v>
      </c>
      <c r="G577" s="38">
        <f>[3]Calculations!M545</f>
        <v>1.2026866105406282E-4</v>
      </c>
      <c r="H577" s="38">
        <f>[3]Calculations!H545</f>
        <v>0.26620801530299998</v>
      </c>
      <c r="I577" s="38">
        <f>[3]Calculations!L545</f>
        <v>99.077002062987546</v>
      </c>
      <c r="J577" s="38">
        <f>[3]Calculations!G545</f>
        <v>2.4796615495400001E-3</v>
      </c>
      <c r="K577" s="38">
        <f>[3]Calculations!K545</f>
        <v>0.92287766835139651</v>
      </c>
      <c r="L577" s="38">
        <f>[3]Calculations!F545</f>
        <v>0</v>
      </c>
      <c r="M577" s="38">
        <f>[3]Calculations!J545</f>
        <v>0</v>
      </c>
      <c r="N577" s="38">
        <f>[3]Calculations!V545</f>
        <v>0</v>
      </c>
      <c r="O577" s="38">
        <f>[3]Calculations!W545</f>
        <v>0</v>
      </c>
      <c r="P577" s="38">
        <f>[3]Calculations!O545</f>
        <v>0.20127881561706001</v>
      </c>
      <c r="Q577" s="38">
        <f>[3]Calculations!S545</f>
        <v>74.911724981041218</v>
      </c>
      <c r="R577" s="38">
        <f>[3]Calculations!Q545</f>
        <v>3.5800865329060003E-2</v>
      </c>
      <c r="S577" s="38">
        <f>[3]Calculations!T545</f>
        <v>13.324326106510153</v>
      </c>
      <c r="T577" s="38">
        <f>[3]Calculations!R545</f>
        <v>1.87469031606E-3</v>
      </c>
      <c r="U577" s="38">
        <f>[3]Calculations!U545</f>
        <v>0.69772014978711372</v>
      </c>
      <c r="V577" s="38">
        <f>[3]Calculations!X545</f>
        <v>0.24304457906400001</v>
      </c>
      <c r="W577" s="38">
        <f>[3]Calculations!Y545</f>
        <v>90.456060212588582</v>
      </c>
      <c r="X577" s="38" t="s">
        <v>1056</v>
      </c>
      <c r="Y577" s="73" t="s">
        <v>108</v>
      </c>
      <c r="Z577" s="74" t="s">
        <v>109</v>
      </c>
      <c r="AA577" s="74">
        <f>[3]Calculations!AA545</f>
        <v>0</v>
      </c>
      <c r="AB577" s="74">
        <f>[3]Calculations!AM545</f>
        <v>0</v>
      </c>
      <c r="AC577" s="74">
        <f>[3]Calculations!AB545</f>
        <v>0</v>
      </c>
      <c r="AD577" s="74">
        <f>[3]Calculations!AN545</f>
        <v>0</v>
      </c>
      <c r="AE577" s="74">
        <f>[3]Calculations!AC545</f>
        <v>0</v>
      </c>
      <c r="AF577" s="74">
        <f>[3]Calculations!AO545</f>
        <v>0</v>
      </c>
      <c r="AG577" s="74">
        <f>[3]Calculations!AD545</f>
        <v>0</v>
      </c>
      <c r="AH577" s="74">
        <f>[3]Calculations!AP545</f>
        <v>0</v>
      </c>
      <c r="AI577" s="74">
        <f>[3]Calculations!AE545</f>
        <v>0</v>
      </c>
      <c r="AJ577" s="74">
        <f>[3]Calculations!AQ545</f>
        <v>0</v>
      </c>
      <c r="AK577" s="74">
        <f>[3]Calculations!AF545</f>
        <v>0</v>
      </c>
      <c r="AL577" s="74">
        <f>[3]Calculations!AR545</f>
        <v>0</v>
      </c>
      <c r="AM577" s="74">
        <f>[3]Calculations!AG545</f>
        <v>0</v>
      </c>
      <c r="AN577" s="74">
        <f>[3]Calculations!AS545</f>
        <v>0</v>
      </c>
      <c r="AO577" s="74">
        <f>[3]Calculations!AH545</f>
        <v>0</v>
      </c>
      <c r="AP577" s="74">
        <f>[3]Calculations!AT545</f>
        <v>0</v>
      </c>
      <c r="AQ577" s="74">
        <f>[3]Calculations!AI545</f>
        <v>0.26868774999900003</v>
      </c>
      <c r="AR577" s="74">
        <f>[3]Calculations!AU545</f>
        <v>99.99990695490682</v>
      </c>
      <c r="AS577" s="74">
        <f>[3]Calculations!AJ545</f>
        <v>0</v>
      </c>
      <c r="AT577" s="74">
        <f>[3]Calculations!AV545</f>
        <v>0</v>
      </c>
      <c r="AU577" s="74">
        <f>[3]Calculations!AK545</f>
        <v>0</v>
      </c>
      <c r="AV577" s="74">
        <f>[3]Calculations!AW545</f>
        <v>0</v>
      </c>
      <c r="AW577" s="90"/>
      <c r="AX577" s="90"/>
      <c r="AY577" s="91" t="str">
        <f>[3]Calculations!D545</f>
        <v>Land Supply 2018</v>
      </c>
    </row>
    <row r="578" spans="2:51" ht="25" x14ac:dyDescent="0.25">
      <c r="B578" s="32" t="str">
        <f>[3]Calculations!A546</f>
        <v>SHA1020</v>
      </c>
      <c r="C578" s="30" t="str">
        <f>[3]Calculations!B546</f>
        <v>Unknown</v>
      </c>
      <c r="D578" s="30" t="str">
        <f>[3]Calculations!C546</f>
        <v>Residential</v>
      </c>
      <c r="E578" s="38">
        <f>[3]Calculations!E546</f>
        <v>1.0790200000000001</v>
      </c>
      <c r="F578" s="38">
        <f>[3]Calculations!I546</f>
        <v>1.0790200000000001</v>
      </c>
      <c r="G578" s="38">
        <f>[3]Calculations!M546</f>
        <v>100</v>
      </c>
      <c r="H578" s="38">
        <f>[3]Calculations!H546</f>
        <v>0</v>
      </c>
      <c r="I578" s="38">
        <f>[3]Calculations!L546</f>
        <v>0</v>
      </c>
      <c r="J578" s="38">
        <f>[3]Calculations!G546</f>
        <v>0</v>
      </c>
      <c r="K578" s="38">
        <f>[3]Calculations!K546</f>
        <v>0</v>
      </c>
      <c r="L578" s="38">
        <f>[3]Calculations!F546</f>
        <v>0</v>
      </c>
      <c r="M578" s="38">
        <f>[3]Calculations!J546</f>
        <v>0</v>
      </c>
      <c r="N578" s="38">
        <f>[3]Calculations!V546</f>
        <v>0</v>
      </c>
      <c r="O578" s="38">
        <f>[3]Calculations!W546</f>
        <v>0</v>
      </c>
      <c r="P578" s="38">
        <f>[3]Calculations!O546</f>
        <v>0.52710056690100004</v>
      </c>
      <c r="Q578" s="38">
        <f>[3]Calculations!S546</f>
        <v>48.849934839113267</v>
      </c>
      <c r="R578" s="38">
        <f>[3]Calculations!Q546</f>
        <v>0.41474568885099999</v>
      </c>
      <c r="S578" s="38">
        <f>[3]Calculations!T546</f>
        <v>38.437256848899928</v>
      </c>
      <c r="T578" s="38">
        <f>[3]Calculations!R546</f>
        <v>0.36099021645099999</v>
      </c>
      <c r="U578" s="38">
        <f>[3]Calculations!U546</f>
        <v>33.455377699301216</v>
      </c>
      <c r="V578" s="38" t="str">
        <f>[3]Calculations!X546</f>
        <v>Not Modelled</v>
      </c>
      <c r="W578" s="38" t="str">
        <f>[3]Calculations!Y546</f>
        <v>N/A</v>
      </c>
      <c r="X578" s="38" t="s">
        <v>1056</v>
      </c>
      <c r="Y578" s="73" t="s">
        <v>108</v>
      </c>
      <c r="Z578" s="74" t="s">
        <v>109</v>
      </c>
      <c r="AA578" s="74">
        <f>[3]Calculations!AA546</f>
        <v>0</v>
      </c>
      <c r="AB578" s="74">
        <f>[3]Calculations!AM546</f>
        <v>0</v>
      </c>
      <c r="AC578" s="74">
        <f>[3]Calculations!AB546</f>
        <v>0</v>
      </c>
      <c r="AD578" s="74">
        <f>[3]Calculations!AN546</f>
        <v>0</v>
      </c>
      <c r="AE578" s="74">
        <f>[3]Calculations!AC546</f>
        <v>0</v>
      </c>
      <c r="AF578" s="74">
        <f>[3]Calculations!AO546</f>
        <v>0</v>
      </c>
      <c r="AG578" s="74">
        <f>[3]Calculations!AD546</f>
        <v>0</v>
      </c>
      <c r="AH578" s="74">
        <f>[3]Calculations!AP546</f>
        <v>0</v>
      </c>
      <c r="AI578" s="74">
        <f>[3]Calculations!AE546</f>
        <v>1.45688447055E-4</v>
      </c>
      <c r="AJ578" s="74">
        <f>[3]Calculations!AQ546</f>
        <v>1.350192276834535E-2</v>
      </c>
      <c r="AK578" s="74">
        <f>[3]Calculations!AF546</f>
        <v>0</v>
      </c>
      <c r="AL578" s="74">
        <f>[3]Calculations!AR546</f>
        <v>0</v>
      </c>
      <c r="AM578" s="74">
        <f>[3]Calculations!AG546</f>
        <v>0</v>
      </c>
      <c r="AN578" s="74">
        <f>[3]Calculations!AS546</f>
        <v>0</v>
      </c>
      <c r="AO578" s="74">
        <f>[3]Calculations!AH546</f>
        <v>0</v>
      </c>
      <c r="AP578" s="74">
        <f>[3]Calculations!AT546</f>
        <v>0</v>
      </c>
      <c r="AQ578" s="74">
        <f>[3]Calculations!AI546</f>
        <v>0</v>
      </c>
      <c r="AR578" s="74">
        <f>[3]Calculations!AU546</f>
        <v>0</v>
      </c>
      <c r="AS578" s="74">
        <f>[3]Calculations!AJ546</f>
        <v>0</v>
      </c>
      <c r="AT578" s="74">
        <f>[3]Calculations!AV546</f>
        <v>0</v>
      </c>
      <c r="AU578" s="74">
        <f>[3]Calculations!AK546</f>
        <v>0</v>
      </c>
      <c r="AV578" s="74">
        <f>[3]Calculations!AW546</f>
        <v>0</v>
      </c>
      <c r="AW578" s="90"/>
      <c r="AX578" s="90"/>
      <c r="AY578" s="91" t="str">
        <f>[3]Calculations!D546</f>
        <v>Land Supply 2018</v>
      </c>
    </row>
    <row r="579" spans="2:51" ht="25" x14ac:dyDescent="0.25">
      <c r="B579" s="32" t="str">
        <f>[3]Calculations!A547</f>
        <v>SHA1021</v>
      </c>
      <c r="C579" s="30" t="str">
        <f>[3]Calculations!B547</f>
        <v>Unknown</v>
      </c>
      <c r="D579" s="30" t="str">
        <f>[3]Calculations!C547</f>
        <v>Residential</v>
      </c>
      <c r="E579" s="38">
        <f>[3]Calculations!E547</f>
        <v>0.57354499999999997</v>
      </c>
      <c r="F579" s="38">
        <f>[3]Calculations!I547</f>
        <v>0.57354499999999997</v>
      </c>
      <c r="G579" s="38">
        <f>[3]Calculations!M547</f>
        <v>100</v>
      </c>
      <c r="H579" s="38">
        <f>[3]Calculations!H547</f>
        <v>0</v>
      </c>
      <c r="I579" s="38">
        <f>[3]Calculations!L547</f>
        <v>0</v>
      </c>
      <c r="J579" s="38">
        <f>[3]Calculations!G547</f>
        <v>0</v>
      </c>
      <c r="K579" s="38">
        <f>[3]Calculations!K547</f>
        <v>0</v>
      </c>
      <c r="L579" s="38">
        <f>[3]Calculations!F547</f>
        <v>0</v>
      </c>
      <c r="M579" s="38">
        <f>[3]Calculations!J547</f>
        <v>0</v>
      </c>
      <c r="N579" s="38">
        <f>[3]Calculations!V547</f>
        <v>0</v>
      </c>
      <c r="O579" s="38">
        <f>[3]Calculations!W547</f>
        <v>0</v>
      </c>
      <c r="P579" s="38">
        <f>[3]Calculations!O547</f>
        <v>0</v>
      </c>
      <c r="Q579" s="38">
        <f>[3]Calculations!S547</f>
        <v>0</v>
      </c>
      <c r="R579" s="38">
        <f>[3]Calculations!Q547</f>
        <v>0</v>
      </c>
      <c r="S579" s="38">
        <f>[3]Calculations!T547</f>
        <v>0</v>
      </c>
      <c r="T579" s="38">
        <f>[3]Calculations!R547</f>
        <v>0</v>
      </c>
      <c r="U579" s="38">
        <f>[3]Calculations!U547</f>
        <v>0</v>
      </c>
      <c r="V579" s="38" t="str">
        <f>[3]Calculations!X547</f>
        <v>Not Modelled</v>
      </c>
      <c r="W579" s="38" t="str">
        <f>[3]Calculations!Y547</f>
        <v>N/A</v>
      </c>
      <c r="X579" s="38" t="s">
        <v>1056</v>
      </c>
      <c r="Y579" s="73" t="s">
        <v>106</v>
      </c>
      <c r="Z579" s="74" t="s">
        <v>1090</v>
      </c>
      <c r="AA579" s="74">
        <f>[3]Calculations!AA547</f>
        <v>0</v>
      </c>
      <c r="AB579" s="74">
        <f>[3]Calculations!AM547</f>
        <v>0</v>
      </c>
      <c r="AC579" s="74">
        <f>[3]Calculations!AB547</f>
        <v>0</v>
      </c>
      <c r="AD579" s="74">
        <f>[3]Calculations!AN547</f>
        <v>0</v>
      </c>
      <c r="AE579" s="74">
        <f>[3]Calculations!AC547</f>
        <v>0</v>
      </c>
      <c r="AF579" s="74">
        <f>[3]Calculations!AO547</f>
        <v>0</v>
      </c>
      <c r="AG579" s="74">
        <f>[3]Calculations!AD547</f>
        <v>0</v>
      </c>
      <c r="AH579" s="74">
        <f>[3]Calculations!AP547</f>
        <v>0</v>
      </c>
      <c r="AI579" s="74">
        <f>[3]Calculations!AE547</f>
        <v>0</v>
      </c>
      <c r="AJ579" s="74">
        <f>[3]Calculations!AQ547</f>
        <v>0</v>
      </c>
      <c r="AK579" s="74">
        <f>[3]Calculations!AF547</f>
        <v>0</v>
      </c>
      <c r="AL579" s="74">
        <f>[3]Calculations!AR547</f>
        <v>0</v>
      </c>
      <c r="AM579" s="74">
        <f>[3]Calculations!AG547</f>
        <v>0</v>
      </c>
      <c r="AN579" s="74">
        <f>[3]Calculations!AS547</f>
        <v>0</v>
      </c>
      <c r="AO579" s="74">
        <f>[3]Calculations!AH547</f>
        <v>1.90264194951E-4</v>
      </c>
      <c r="AP579" s="74">
        <f>[3]Calculations!AT547</f>
        <v>3.3173368253755157E-2</v>
      </c>
      <c r="AQ579" s="74">
        <f>[3]Calculations!AI547</f>
        <v>0.57335492882700001</v>
      </c>
      <c r="AR579" s="74">
        <f>[3]Calculations!AU547</f>
        <v>99.966860285940953</v>
      </c>
      <c r="AS579" s="74">
        <f>[3]Calculations!AJ547</f>
        <v>0</v>
      </c>
      <c r="AT579" s="74">
        <f>[3]Calculations!AV547</f>
        <v>0</v>
      </c>
      <c r="AU579" s="74">
        <f>[3]Calculations!AK547</f>
        <v>0</v>
      </c>
      <c r="AV579" s="74">
        <f>[3]Calculations!AW547</f>
        <v>0</v>
      </c>
      <c r="AW579" s="90"/>
      <c r="AX579" s="90"/>
      <c r="AY579" s="91" t="str">
        <f>[3]Calculations!D547</f>
        <v>Land Supply 2018</v>
      </c>
    </row>
    <row r="580" spans="2:51" x14ac:dyDescent="0.25">
      <c r="B580" s="32" t="str">
        <f>[3]Calculations!A548</f>
        <v>SHA1026</v>
      </c>
      <c r="C580" s="30" t="str">
        <f>[3]Calculations!B548</f>
        <v>Unknown</v>
      </c>
      <c r="D580" s="30" t="str">
        <f>[3]Calculations!C548</f>
        <v>Residential</v>
      </c>
      <c r="E580" s="38">
        <f>[3]Calculations!E548</f>
        <v>2.2587100000000002</v>
      </c>
      <c r="F580" s="38">
        <f>[3]Calculations!I548</f>
        <v>2.2587100000000002</v>
      </c>
      <c r="G580" s="38">
        <f>[3]Calculations!M548</f>
        <v>100</v>
      </c>
      <c r="H580" s="38">
        <f>[3]Calculations!H548</f>
        <v>0</v>
      </c>
      <c r="I580" s="38">
        <f>[3]Calculations!L548</f>
        <v>0</v>
      </c>
      <c r="J580" s="38">
        <f>[3]Calculations!G548</f>
        <v>0</v>
      </c>
      <c r="K580" s="38">
        <f>[3]Calculations!K548</f>
        <v>0</v>
      </c>
      <c r="L580" s="38">
        <f>[3]Calculations!F548</f>
        <v>0</v>
      </c>
      <c r="M580" s="38">
        <f>[3]Calculations!J548</f>
        <v>0</v>
      </c>
      <c r="N580" s="38">
        <f>[3]Calculations!V548</f>
        <v>0</v>
      </c>
      <c r="O580" s="38">
        <f>[3]Calculations!W548</f>
        <v>0</v>
      </c>
      <c r="P580" s="38">
        <f>[3]Calculations!O548</f>
        <v>0.25873094607660002</v>
      </c>
      <c r="Q580" s="38">
        <f>[3]Calculations!S548</f>
        <v>11.454810315472105</v>
      </c>
      <c r="R580" s="38">
        <f>[3]Calculations!Q548</f>
        <v>0.11141843318460001</v>
      </c>
      <c r="S580" s="38">
        <f>[3]Calculations!T548</f>
        <v>4.9328348121095669</v>
      </c>
      <c r="T580" s="38">
        <f>[3]Calculations!R548</f>
        <v>8.1810057206600006E-2</v>
      </c>
      <c r="U580" s="38">
        <f>[3]Calculations!U548</f>
        <v>3.6219814498806837</v>
      </c>
      <c r="V580" s="38" t="str">
        <f>[3]Calculations!X548</f>
        <v>Not Modelled</v>
      </c>
      <c r="W580" s="38" t="str">
        <f>[3]Calculations!Y548</f>
        <v>N/A</v>
      </c>
      <c r="X580" s="38" t="s">
        <v>1056</v>
      </c>
      <c r="Y580" s="73" t="s">
        <v>105</v>
      </c>
      <c r="Z580" s="74" t="s">
        <v>1066</v>
      </c>
      <c r="AA580" s="74">
        <f>[3]Calculations!AA548</f>
        <v>0</v>
      </c>
      <c r="AB580" s="74">
        <f>[3]Calculations!AM548</f>
        <v>0</v>
      </c>
      <c r="AC580" s="74">
        <f>[3]Calculations!AB548</f>
        <v>0</v>
      </c>
      <c r="AD580" s="74">
        <f>[3]Calculations!AN548</f>
        <v>0</v>
      </c>
      <c r="AE580" s="74">
        <f>[3]Calculations!AC548</f>
        <v>0</v>
      </c>
      <c r="AF580" s="74">
        <f>[3]Calculations!AO548</f>
        <v>0</v>
      </c>
      <c r="AG580" s="74">
        <f>[3]Calculations!AD548</f>
        <v>0</v>
      </c>
      <c r="AH580" s="74">
        <f>[3]Calculations!AP548</f>
        <v>0</v>
      </c>
      <c r="AI580" s="74">
        <f>[3]Calculations!AE548</f>
        <v>0</v>
      </c>
      <c r="AJ580" s="74">
        <f>[3]Calculations!AQ548</f>
        <v>0</v>
      </c>
      <c r="AK580" s="74">
        <f>[3]Calculations!AF548</f>
        <v>0</v>
      </c>
      <c r="AL580" s="74">
        <f>[3]Calculations!AR548</f>
        <v>0</v>
      </c>
      <c r="AM580" s="74">
        <f>[3]Calculations!AG548</f>
        <v>1.2E-2</v>
      </c>
      <c r="AN580" s="74">
        <f>[3]Calculations!AS548</f>
        <v>0.53127670218841727</v>
      </c>
      <c r="AO580" s="74">
        <f>[3]Calculations!AH548</f>
        <v>0</v>
      </c>
      <c r="AP580" s="74">
        <f>[3]Calculations!AT548</f>
        <v>0</v>
      </c>
      <c r="AQ580" s="74">
        <f>[3]Calculations!AI548</f>
        <v>2.2587092549999999</v>
      </c>
      <c r="AR580" s="74">
        <f>[3]Calculations!AU548</f>
        <v>99.999967016571389</v>
      </c>
      <c r="AS580" s="74">
        <f>[3]Calculations!AJ548</f>
        <v>0</v>
      </c>
      <c r="AT580" s="74">
        <f>[3]Calculations!AV548</f>
        <v>0</v>
      </c>
      <c r="AU580" s="74">
        <f>[3]Calculations!AK548</f>
        <v>0</v>
      </c>
      <c r="AV580" s="74">
        <f>[3]Calculations!AW548</f>
        <v>0</v>
      </c>
      <c r="AW580" s="90"/>
      <c r="AX580" s="90"/>
      <c r="AY580" s="91" t="str">
        <f>[3]Calculations!D548</f>
        <v>Land Supply 2018</v>
      </c>
    </row>
    <row r="581" spans="2:51" x14ac:dyDescent="0.25">
      <c r="B581" s="32" t="str">
        <f>[3]Calculations!A549</f>
        <v>SHA1029</v>
      </c>
      <c r="C581" s="30" t="str">
        <f>[3]Calculations!B549</f>
        <v>Unknown</v>
      </c>
      <c r="D581" s="30" t="str">
        <f>[3]Calculations!C549</f>
        <v>Residential</v>
      </c>
      <c r="E581" s="38">
        <f>[3]Calculations!E549</f>
        <v>5.1529100000000003</v>
      </c>
      <c r="F581" s="38">
        <f>[3]Calculations!I549</f>
        <v>5.1529100000000003</v>
      </c>
      <c r="G581" s="38">
        <f>[3]Calculations!M549</f>
        <v>100</v>
      </c>
      <c r="H581" s="38">
        <f>[3]Calculations!H549</f>
        <v>0</v>
      </c>
      <c r="I581" s="38">
        <f>[3]Calculations!L549</f>
        <v>0</v>
      </c>
      <c r="J581" s="38">
        <f>[3]Calculations!G549</f>
        <v>0</v>
      </c>
      <c r="K581" s="38">
        <f>[3]Calculations!K549</f>
        <v>0</v>
      </c>
      <c r="L581" s="38">
        <f>[3]Calculations!F549</f>
        <v>0</v>
      </c>
      <c r="M581" s="38">
        <f>[3]Calculations!J549</f>
        <v>0</v>
      </c>
      <c r="N581" s="38">
        <f>[3]Calculations!V549</f>
        <v>0</v>
      </c>
      <c r="O581" s="38">
        <f>[3]Calculations!W549</f>
        <v>0</v>
      </c>
      <c r="P581" s="38">
        <f>[3]Calculations!O549</f>
        <v>0.27084499704789999</v>
      </c>
      <c r="Q581" s="38">
        <f>[3]Calculations!S549</f>
        <v>5.2561561728790132</v>
      </c>
      <c r="R581" s="38">
        <f>[3]Calculations!Q549</f>
        <v>0.1412963607139</v>
      </c>
      <c r="S581" s="38">
        <f>[3]Calculations!T549</f>
        <v>2.7420692524010701</v>
      </c>
      <c r="T581" s="38">
        <f>[3]Calculations!R549</f>
        <v>0.100353095318</v>
      </c>
      <c r="U581" s="38">
        <f>[3]Calculations!U549</f>
        <v>1.9475033586458912</v>
      </c>
      <c r="V581" s="38" t="str">
        <f>[3]Calculations!X549</f>
        <v>Not Modelled</v>
      </c>
      <c r="W581" s="38" t="str">
        <f>[3]Calculations!Y549</f>
        <v>N/A</v>
      </c>
      <c r="X581" s="38" t="s">
        <v>1056</v>
      </c>
      <c r="Y581" s="73" t="s">
        <v>105</v>
      </c>
      <c r="Z581" s="74" t="s">
        <v>1066</v>
      </c>
      <c r="AA581" s="74">
        <f>[3]Calculations!AA549</f>
        <v>0</v>
      </c>
      <c r="AB581" s="74">
        <f>[3]Calculations!AM549</f>
        <v>0</v>
      </c>
      <c r="AC581" s="74">
        <f>[3]Calculations!AB549</f>
        <v>0</v>
      </c>
      <c r="AD581" s="74">
        <f>[3]Calculations!AN549</f>
        <v>0</v>
      </c>
      <c r="AE581" s="74">
        <f>[3]Calculations!AC549</f>
        <v>0</v>
      </c>
      <c r="AF581" s="74">
        <f>[3]Calculations!AO549</f>
        <v>0</v>
      </c>
      <c r="AG581" s="74">
        <f>[3]Calculations!AD549</f>
        <v>0</v>
      </c>
      <c r="AH581" s="74">
        <f>[3]Calculations!AP549</f>
        <v>0</v>
      </c>
      <c r="AI581" s="74">
        <f>[3]Calculations!AE549</f>
        <v>0</v>
      </c>
      <c r="AJ581" s="74">
        <f>[3]Calculations!AQ549</f>
        <v>0</v>
      </c>
      <c r="AK581" s="74">
        <f>[3]Calculations!AF549</f>
        <v>0.48767198607000001</v>
      </c>
      <c r="AL581" s="74">
        <f>[3]Calculations!AR549</f>
        <v>9.4640113269977544</v>
      </c>
      <c r="AM581" s="74">
        <f>[3]Calculations!AG549</f>
        <v>6.5263596590199993E-2</v>
      </c>
      <c r="AN581" s="74">
        <f>[3]Calculations!AS549</f>
        <v>1.2665386469043705</v>
      </c>
      <c r="AO581" s="74">
        <f>[3]Calculations!AH549</f>
        <v>0</v>
      </c>
      <c r="AP581" s="74">
        <f>[3]Calculations!AT549</f>
        <v>0</v>
      </c>
      <c r="AQ581" s="74">
        <f>[3]Calculations!AI549</f>
        <v>5.1529124699900004</v>
      </c>
      <c r="AR581" s="74">
        <f>[3]Calculations!AU549</f>
        <v>100.00004793388591</v>
      </c>
      <c r="AS581" s="74">
        <f>[3]Calculations!AJ549</f>
        <v>0</v>
      </c>
      <c r="AT581" s="74">
        <f>[3]Calculations!AV549</f>
        <v>0</v>
      </c>
      <c r="AU581" s="74">
        <f>[3]Calculations!AK549</f>
        <v>0</v>
      </c>
      <c r="AV581" s="74">
        <f>[3]Calculations!AW549</f>
        <v>0</v>
      </c>
      <c r="AW581" s="90"/>
      <c r="AX581" s="90"/>
      <c r="AY581" s="91" t="str">
        <f>[3]Calculations!D549</f>
        <v>Land Supply 2018</v>
      </c>
    </row>
    <row r="582" spans="2:51" x14ac:dyDescent="0.25">
      <c r="B582" s="32" t="str">
        <f>[3]Calculations!A550</f>
        <v>SHA1033</v>
      </c>
      <c r="C582" s="30" t="str">
        <f>[3]Calculations!B550</f>
        <v>Unknown</v>
      </c>
      <c r="D582" s="30" t="str">
        <f>[3]Calculations!C550</f>
        <v>Residential</v>
      </c>
      <c r="E582" s="38">
        <f>[3]Calculations!E550</f>
        <v>3.9900199999999999</v>
      </c>
      <c r="F582" s="38">
        <f>[3]Calculations!I550</f>
        <v>3.9900199999999999</v>
      </c>
      <c r="G582" s="38">
        <f>[3]Calculations!M550</f>
        <v>100</v>
      </c>
      <c r="H582" s="38">
        <f>[3]Calculations!H550</f>
        <v>0</v>
      </c>
      <c r="I582" s="38">
        <f>[3]Calculations!L550</f>
        <v>0</v>
      </c>
      <c r="J582" s="38">
        <f>[3]Calculations!G550</f>
        <v>0</v>
      </c>
      <c r="K582" s="38">
        <f>[3]Calculations!K550</f>
        <v>0</v>
      </c>
      <c r="L582" s="38">
        <f>[3]Calculations!F550</f>
        <v>0</v>
      </c>
      <c r="M582" s="38">
        <f>[3]Calculations!J550</f>
        <v>0</v>
      </c>
      <c r="N582" s="38">
        <f>[3]Calculations!V550</f>
        <v>0</v>
      </c>
      <c r="O582" s="38">
        <f>[3]Calculations!W550</f>
        <v>0</v>
      </c>
      <c r="P582" s="38">
        <f>[3]Calculations!O550</f>
        <v>0.24975690051550001</v>
      </c>
      <c r="Q582" s="38">
        <f>[3]Calculations!S550</f>
        <v>6.2595400653505493</v>
      </c>
      <c r="R582" s="38">
        <f>[3]Calculations!Q550</f>
        <v>4.8537700364500003E-2</v>
      </c>
      <c r="S582" s="38">
        <f>[3]Calculations!T550</f>
        <v>1.216477620776337</v>
      </c>
      <c r="T582" s="38">
        <f>[3]Calculations!R550</f>
        <v>2.4998221400099999E-2</v>
      </c>
      <c r="U582" s="38">
        <f>[3]Calculations!U550</f>
        <v>0.62651869915689651</v>
      </c>
      <c r="V582" s="38" t="str">
        <f>[3]Calculations!X550</f>
        <v>Not Modelled</v>
      </c>
      <c r="W582" s="38" t="str">
        <f>[3]Calculations!Y550</f>
        <v>N/A</v>
      </c>
      <c r="X582" s="38" t="s">
        <v>1056</v>
      </c>
      <c r="Y582" s="73" t="s">
        <v>105</v>
      </c>
      <c r="Z582" s="74" t="s">
        <v>1066</v>
      </c>
      <c r="AA582" s="74">
        <f>[3]Calculations!AA550</f>
        <v>0</v>
      </c>
      <c r="AB582" s="74">
        <f>[3]Calculations!AM550</f>
        <v>0</v>
      </c>
      <c r="AC582" s="74">
        <f>[3]Calculations!AB550</f>
        <v>0</v>
      </c>
      <c r="AD582" s="74">
        <f>[3]Calculations!AN550</f>
        <v>0</v>
      </c>
      <c r="AE582" s="74">
        <f>[3]Calculations!AC550</f>
        <v>0</v>
      </c>
      <c r="AF582" s="74">
        <f>[3]Calculations!AO550</f>
        <v>0</v>
      </c>
      <c r="AG582" s="74">
        <f>[3]Calculations!AD550</f>
        <v>0</v>
      </c>
      <c r="AH582" s="74">
        <f>[3]Calculations!AP550</f>
        <v>0</v>
      </c>
      <c r="AI582" s="74">
        <f>[3]Calculations!AE550</f>
        <v>0</v>
      </c>
      <c r="AJ582" s="74">
        <f>[3]Calculations!AQ550</f>
        <v>0</v>
      </c>
      <c r="AK582" s="74">
        <f>[3]Calculations!AF550</f>
        <v>3.7776076481900001</v>
      </c>
      <c r="AL582" s="74">
        <f>[3]Calculations!AR550</f>
        <v>94.676408844817828</v>
      </c>
      <c r="AM582" s="74">
        <f>[3]Calculations!AG550</f>
        <v>6.1600000000000002E-2</v>
      </c>
      <c r="AN582" s="74">
        <f>[3]Calculations!AS550</f>
        <v>1.5438519105167394</v>
      </c>
      <c r="AO582" s="74">
        <f>[3]Calculations!AH550</f>
        <v>0</v>
      </c>
      <c r="AP582" s="74">
        <f>[3]Calculations!AT550</f>
        <v>0</v>
      </c>
      <c r="AQ582" s="74">
        <f>[3]Calculations!AI550</f>
        <v>3.9900163142</v>
      </c>
      <c r="AR582" s="74">
        <f>[3]Calculations!AU550</f>
        <v>99.999907624523189</v>
      </c>
      <c r="AS582" s="74">
        <f>[3]Calculations!AJ550</f>
        <v>0</v>
      </c>
      <c r="AT582" s="74">
        <f>[3]Calculations!AV550</f>
        <v>0</v>
      </c>
      <c r="AU582" s="74">
        <f>[3]Calculations!AK550</f>
        <v>0</v>
      </c>
      <c r="AV582" s="74">
        <f>[3]Calculations!AW550</f>
        <v>0</v>
      </c>
      <c r="AW582" s="90"/>
      <c r="AX582" s="90"/>
      <c r="AY582" s="91" t="str">
        <f>[3]Calculations!D550</f>
        <v>Land Supply 2018</v>
      </c>
    </row>
    <row r="583" spans="2:51" ht="25" x14ac:dyDescent="0.25">
      <c r="B583" s="32" t="str">
        <f>[3]Calculations!A551</f>
        <v>SHA1052</v>
      </c>
      <c r="C583" s="30" t="str">
        <f>[3]Calculations!B551</f>
        <v>Unknown</v>
      </c>
      <c r="D583" s="30" t="str">
        <f>[3]Calculations!C551</f>
        <v>Residential</v>
      </c>
      <c r="E583" s="38">
        <f>[3]Calculations!E551</f>
        <v>0.172514</v>
      </c>
      <c r="F583" s="38">
        <f>[3]Calculations!I551</f>
        <v>0.172514</v>
      </c>
      <c r="G583" s="38">
        <f>[3]Calculations!M551</f>
        <v>100</v>
      </c>
      <c r="H583" s="38">
        <f>[3]Calculations!H551</f>
        <v>0</v>
      </c>
      <c r="I583" s="38">
        <f>[3]Calculations!L551</f>
        <v>0</v>
      </c>
      <c r="J583" s="38">
        <f>[3]Calculations!G551</f>
        <v>0</v>
      </c>
      <c r="K583" s="38">
        <f>[3]Calculations!K551</f>
        <v>0</v>
      </c>
      <c r="L583" s="38">
        <f>[3]Calculations!F551</f>
        <v>0</v>
      </c>
      <c r="M583" s="38">
        <f>[3]Calculations!J551</f>
        <v>0</v>
      </c>
      <c r="N583" s="38">
        <f>[3]Calculations!V551</f>
        <v>0</v>
      </c>
      <c r="O583" s="38">
        <f>[3]Calculations!W551</f>
        <v>0</v>
      </c>
      <c r="P583" s="38">
        <f>[3]Calculations!O551</f>
        <v>0</v>
      </c>
      <c r="Q583" s="38">
        <f>[3]Calculations!S551</f>
        <v>0</v>
      </c>
      <c r="R583" s="38">
        <f>[3]Calculations!Q551</f>
        <v>0</v>
      </c>
      <c r="S583" s="38">
        <f>[3]Calculations!T551</f>
        <v>0</v>
      </c>
      <c r="T583" s="38">
        <f>[3]Calculations!R551</f>
        <v>0</v>
      </c>
      <c r="U583" s="38">
        <f>[3]Calculations!U551</f>
        <v>0</v>
      </c>
      <c r="V583" s="38" t="str">
        <f>[3]Calculations!X551</f>
        <v>Not Modelled</v>
      </c>
      <c r="W583" s="38" t="str">
        <f>[3]Calculations!Y551</f>
        <v>N/A</v>
      </c>
      <c r="X583" s="38" t="s">
        <v>1056</v>
      </c>
      <c r="Y583" s="73" t="s">
        <v>106</v>
      </c>
      <c r="Z583" s="74" t="s">
        <v>1090</v>
      </c>
      <c r="AA583" s="74">
        <f>[3]Calculations!AA551</f>
        <v>0</v>
      </c>
      <c r="AB583" s="74">
        <f>[3]Calculations!AM551</f>
        <v>0</v>
      </c>
      <c r="AC583" s="74">
        <f>[3]Calculations!AB551</f>
        <v>0</v>
      </c>
      <c r="AD583" s="74">
        <f>[3]Calculations!AN551</f>
        <v>0</v>
      </c>
      <c r="AE583" s="74">
        <f>[3]Calculations!AC551</f>
        <v>0</v>
      </c>
      <c r="AF583" s="74">
        <f>[3]Calculations!AO551</f>
        <v>0</v>
      </c>
      <c r="AG583" s="74">
        <f>[3]Calculations!AD551</f>
        <v>0</v>
      </c>
      <c r="AH583" s="74">
        <f>[3]Calculations!AP551</f>
        <v>0</v>
      </c>
      <c r="AI583" s="74">
        <f>[3]Calculations!AE551</f>
        <v>0</v>
      </c>
      <c r="AJ583" s="74">
        <f>[3]Calculations!AQ551</f>
        <v>0</v>
      </c>
      <c r="AK583" s="74">
        <f>[3]Calculations!AF551</f>
        <v>0</v>
      </c>
      <c r="AL583" s="74">
        <f>[3]Calculations!AR551</f>
        <v>0</v>
      </c>
      <c r="AM583" s="74">
        <f>[3]Calculations!AG551</f>
        <v>0</v>
      </c>
      <c r="AN583" s="74">
        <f>[3]Calculations!AS551</f>
        <v>0</v>
      </c>
      <c r="AO583" s="74">
        <f>[3]Calculations!AH551</f>
        <v>0</v>
      </c>
      <c r="AP583" s="74">
        <f>[3]Calculations!AT551</f>
        <v>0</v>
      </c>
      <c r="AQ583" s="74">
        <f>[3]Calculations!AI551</f>
        <v>0.17251412499999999</v>
      </c>
      <c r="AR583" s="74">
        <f>[3]Calculations!AU551</f>
        <v>100.00007245788747</v>
      </c>
      <c r="AS583" s="74">
        <f>[3]Calculations!AJ551</f>
        <v>0</v>
      </c>
      <c r="AT583" s="74">
        <f>[3]Calculations!AV551</f>
        <v>0</v>
      </c>
      <c r="AU583" s="74">
        <f>[3]Calculations!AK551</f>
        <v>0</v>
      </c>
      <c r="AV583" s="74">
        <f>[3]Calculations!AW551</f>
        <v>0</v>
      </c>
      <c r="AW583" s="90"/>
      <c r="AX583" s="90"/>
      <c r="AY583" s="91" t="str">
        <f>[3]Calculations!D551</f>
        <v>Land Supply 2018</v>
      </c>
    </row>
    <row r="584" spans="2:51" x14ac:dyDescent="0.25">
      <c r="B584" s="32" t="str">
        <f>[3]Calculations!A552</f>
        <v>SHA1053</v>
      </c>
      <c r="C584" s="30" t="str">
        <f>[3]Calculations!B552</f>
        <v>Unknown</v>
      </c>
      <c r="D584" s="30" t="str">
        <f>[3]Calculations!C552</f>
        <v>Residential</v>
      </c>
      <c r="E584" s="38">
        <f>[3]Calculations!E552</f>
        <v>0.43131599999999998</v>
      </c>
      <c r="F584" s="38">
        <f>[3]Calculations!I552</f>
        <v>0.43131599999999998</v>
      </c>
      <c r="G584" s="38">
        <f>[3]Calculations!M552</f>
        <v>100</v>
      </c>
      <c r="H584" s="38">
        <f>[3]Calculations!H552</f>
        <v>0</v>
      </c>
      <c r="I584" s="38">
        <f>[3]Calculations!L552</f>
        <v>0</v>
      </c>
      <c r="J584" s="38">
        <f>[3]Calculations!G552</f>
        <v>0</v>
      </c>
      <c r="K584" s="38">
        <f>[3]Calculations!K552</f>
        <v>0</v>
      </c>
      <c r="L584" s="38">
        <f>[3]Calculations!F552</f>
        <v>0</v>
      </c>
      <c r="M584" s="38">
        <f>[3]Calculations!J552</f>
        <v>0</v>
      </c>
      <c r="N584" s="38">
        <f>[3]Calculations!V552</f>
        <v>0</v>
      </c>
      <c r="O584" s="38">
        <f>[3]Calculations!W552</f>
        <v>0</v>
      </c>
      <c r="P584" s="38">
        <f>[3]Calculations!O552</f>
        <v>1.2E-2</v>
      </c>
      <c r="Q584" s="38">
        <f>[3]Calculations!S552</f>
        <v>2.7821829007038925</v>
      </c>
      <c r="R584" s="38">
        <f>[3]Calculations!Q552</f>
        <v>0</v>
      </c>
      <c r="S584" s="38">
        <f>[3]Calculations!T552</f>
        <v>0</v>
      </c>
      <c r="T584" s="38">
        <f>[3]Calculations!R552</f>
        <v>0</v>
      </c>
      <c r="U584" s="38">
        <f>[3]Calculations!U552</f>
        <v>0</v>
      </c>
      <c r="V584" s="38" t="str">
        <f>[3]Calculations!X552</f>
        <v>Not Modelled</v>
      </c>
      <c r="W584" s="38" t="str">
        <f>[3]Calculations!Y552</f>
        <v>N/A</v>
      </c>
      <c r="X584" s="38" t="s">
        <v>1056</v>
      </c>
      <c r="Y584" s="73" t="s">
        <v>105</v>
      </c>
      <c r="Z584" s="74" t="s">
        <v>1066</v>
      </c>
      <c r="AA584" s="74">
        <f>[3]Calculations!AA552</f>
        <v>0</v>
      </c>
      <c r="AB584" s="74">
        <f>[3]Calculations!AM552</f>
        <v>0</v>
      </c>
      <c r="AC584" s="74">
        <f>[3]Calculations!AB552</f>
        <v>0</v>
      </c>
      <c r="AD584" s="74">
        <f>[3]Calculations!AN552</f>
        <v>0</v>
      </c>
      <c r="AE584" s="74">
        <f>[3]Calculations!AC552</f>
        <v>0</v>
      </c>
      <c r="AF584" s="74">
        <f>[3]Calculations!AO552</f>
        <v>0</v>
      </c>
      <c r="AG584" s="74">
        <f>[3]Calculations!AD552</f>
        <v>0</v>
      </c>
      <c r="AH584" s="74">
        <f>[3]Calculations!AP552</f>
        <v>0</v>
      </c>
      <c r="AI584" s="74">
        <f>[3]Calculations!AE552</f>
        <v>0</v>
      </c>
      <c r="AJ584" s="74">
        <f>[3]Calculations!AQ552</f>
        <v>0</v>
      </c>
      <c r="AK584" s="74">
        <f>[3]Calculations!AF552</f>
        <v>0</v>
      </c>
      <c r="AL584" s="74">
        <f>[3]Calculations!AR552</f>
        <v>0</v>
      </c>
      <c r="AM584" s="74">
        <f>[3]Calculations!AG552</f>
        <v>0</v>
      </c>
      <c r="AN584" s="74">
        <f>[3]Calculations!AS552</f>
        <v>0</v>
      </c>
      <c r="AO584" s="74">
        <f>[3]Calculations!AH552</f>
        <v>0</v>
      </c>
      <c r="AP584" s="74">
        <f>[3]Calculations!AT552</f>
        <v>0</v>
      </c>
      <c r="AQ584" s="74">
        <f>[3]Calculations!AI552</f>
        <v>0.43131633000699998</v>
      </c>
      <c r="AR584" s="74">
        <f>[3]Calculations!AU552</f>
        <v>100.00007651165271</v>
      </c>
      <c r="AS584" s="74">
        <f>[3]Calculations!AJ552</f>
        <v>0</v>
      </c>
      <c r="AT584" s="74">
        <f>[3]Calculations!AV552</f>
        <v>0</v>
      </c>
      <c r="AU584" s="74">
        <f>[3]Calculations!AK552</f>
        <v>0</v>
      </c>
      <c r="AV584" s="74">
        <f>[3]Calculations!AW552</f>
        <v>0</v>
      </c>
      <c r="AW584" s="90"/>
      <c r="AX584" s="90"/>
      <c r="AY584" s="91" t="str">
        <f>[3]Calculations!D552</f>
        <v>Land Supply 2018</v>
      </c>
    </row>
    <row r="585" spans="2:51" x14ac:dyDescent="0.25">
      <c r="B585" s="32" t="str">
        <f>[3]Calculations!A553</f>
        <v>SHA1066</v>
      </c>
      <c r="C585" s="30" t="str">
        <f>[3]Calculations!B553</f>
        <v>Unknown</v>
      </c>
      <c r="D585" s="30" t="str">
        <f>[3]Calculations!C553</f>
        <v>Residential</v>
      </c>
      <c r="E585" s="38">
        <f>[3]Calculations!E553</f>
        <v>0.123206</v>
      </c>
      <c r="F585" s="38">
        <f>[3]Calculations!I553</f>
        <v>0.123206</v>
      </c>
      <c r="G585" s="38">
        <f>[3]Calculations!M553</f>
        <v>100</v>
      </c>
      <c r="H585" s="38">
        <f>[3]Calculations!H553</f>
        <v>0</v>
      </c>
      <c r="I585" s="38">
        <f>[3]Calculations!L553</f>
        <v>0</v>
      </c>
      <c r="J585" s="38">
        <f>[3]Calculations!G553</f>
        <v>0</v>
      </c>
      <c r="K585" s="38">
        <f>[3]Calculations!K553</f>
        <v>0</v>
      </c>
      <c r="L585" s="38">
        <f>[3]Calculations!F553</f>
        <v>0</v>
      </c>
      <c r="M585" s="38">
        <f>[3]Calculations!J553</f>
        <v>0</v>
      </c>
      <c r="N585" s="38">
        <f>[3]Calculations!V553</f>
        <v>0</v>
      </c>
      <c r="O585" s="38">
        <f>[3]Calculations!W553</f>
        <v>0</v>
      </c>
      <c r="P585" s="38">
        <f>[3]Calculations!O553</f>
        <v>4.6835017705291912E-4</v>
      </c>
      <c r="Q585" s="38">
        <f>[3]Calculations!S553</f>
        <v>0.38013585138136063</v>
      </c>
      <c r="R585" s="38">
        <f>[3]Calculations!Q553</f>
        <v>8.0925001919100001E-8</v>
      </c>
      <c r="S585" s="38">
        <f>[3]Calculations!T553</f>
        <v>6.5682679349301178E-5</v>
      </c>
      <c r="T585" s="38">
        <f>[3]Calculations!R553</f>
        <v>0</v>
      </c>
      <c r="U585" s="38">
        <f>[3]Calculations!U553</f>
        <v>0</v>
      </c>
      <c r="V585" s="38" t="str">
        <f>[3]Calculations!X553</f>
        <v>Not Modelled</v>
      </c>
      <c r="W585" s="38" t="str">
        <f>[3]Calculations!Y553</f>
        <v>N/A</v>
      </c>
      <c r="X585" s="38" t="s">
        <v>1056</v>
      </c>
      <c r="Y585" s="73" t="s">
        <v>105</v>
      </c>
      <c r="Z585" s="74" t="s">
        <v>1066</v>
      </c>
      <c r="AA585" s="74">
        <f>[3]Calculations!AA553</f>
        <v>0</v>
      </c>
      <c r="AB585" s="74">
        <f>[3]Calculations!AM553</f>
        <v>0</v>
      </c>
      <c r="AC585" s="74">
        <f>[3]Calculations!AB553</f>
        <v>0</v>
      </c>
      <c r="AD585" s="74">
        <f>[3]Calculations!AN553</f>
        <v>0</v>
      </c>
      <c r="AE585" s="74">
        <f>[3]Calculations!AC553</f>
        <v>0</v>
      </c>
      <c r="AF585" s="74">
        <f>[3]Calculations!AO553</f>
        <v>0</v>
      </c>
      <c r="AG585" s="74">
        <f>[3]Calculations!AD553</f>
        <v>0</v>
      </c>
      <c r="AH585" s="74">
        <f>[3]Calculations!AP553</f>
        <v>0</v>
      </c>
      <c r="AI585" s="74">
        <f>[3]Calculations!AE553</f>
        <v>0</v>
      </c>
      <c r="AJ585" s="74">
        <f>[3]Calculations!AQ553</f>
        <v>0</v>
      </c>
      <c r="AK585" s="74">
        <f>[3]Calculations!AF553</f>
        <v>0</v>
      </c>
      <c r="AL585" s="74">
        <f>[3]Calculations!AR553</f>
        <v>0</v>
      </c>
      <c r="AM585" s="74">
        <f>[3]Calculations!AG553</f>
        <v>0</v>
      </c>
      <c r="AN585" s="74">
        <f>[3]Calculations!AS553</f>
        <v>0</v>
      </c>
      <c r="AO585" s="74">
        <f>[3]Calculations!AH553</f>
        <v>0</v>
      </c>
      <c r="AP585" s="74">
        <f>[3]Calculations!AT553</f>
        <v>0</v>
      </c>
      <c r="AQ585" s="74">
        <f>[3]Calculations!AI553</f>
        <v>0.12320639999999999</v>
      </c>
      <c r="AR585" s="74">
        <f>[3]Calculations!AU553</f>
        <v>100.00032465951334</v>
      </c>
      <c r="AS585" s="74">
        <f>[3]Calculations!AJ553</f>
        <v>0</v>
      </c>
      <c r="AT585" s="74">
        <f>[3]Calculations!AV553</f>
        <v>0</v>
      </c>
      <c r="AU585" s="74">
        <f>[3]Calculations!AK553</f>
        <v>0</v>
      </c>
      <c r="AV585" s="74">
        <f>[3]Calculations!AW553</f>
        <v>0</v>
      </c>
      <c r="AW585" s="90"/>
      <c r="AX585" s="90"/>
      <c r="AY585" s="91" t="str">
        <f>[3]Calculations!D553</f>
        <v>Land Supply 2018</v>
      </c>
    </row>
    <row r="586" spans="2:51" x14ac:dyDescent="0.25">
      <c r="B586" s="32" t="str">
        <f>[3]Calculations!A554</f>
        <v>SHA1067</v>
      </c>
      <c r="C586" s="30" t="str">
        <f>[3]Calculations!B554</f>
        <v>Unknown</v>
      </c>
      <c r="D586" s="30" t="str">
        <f>[3]Calculations!C554</f>
        <v>Residential</v>
      </c>
      <c r="E586" s="38">
        <f>[3]Calculations!E554</f>
        <v>0.23253099999999999</v>
      </c>
      <c r="F586" s="38">
        <f>[3]Calculations!I554</f>
        <v>0.23253099999999999</v>
      </c>
      <c r="G586" s="38">
        <f>[3]Calculations!M554</f>
        <v>100</v>
      </c>
      <c r="H586" s="38">
        <f>[3]Calculations!H554</f>
        <v>0</v>
      </c>
      <c r="I586" s="38">
        <f>[3]Calculations!L554</f>
        <v>0</v>
      </c>
      <c r="J586" s="38">
        <f>[3]Calculations!G554</f>
        <v>0</v>
      </c>
      <c r="K586" s="38">
        <f>[3]Calculations!K554</f>
        <v>0</v>
      </c>
      <c r="L586" s="38">
        <f>[3]Calculations!F554</f>
        <v>0</v>
      </c>
      <c r="M586" s="38">
        <f>[3]Calculations!J554</f>
        <v>0</v>
      </c>
      <c r="N586" s="38">
        <f>[3]Calculations!V554</f>
        <v>0</v>
      </c>
      <c r="O586" s="38">
        <f>[3]Calculations!W554</f>
        <v>0</v>
      </c>
      <c r="P586" s="38">
        <f>[3]Calculations!O554</f>
        <v>3.3374018000399998E-3</v>
      </c>
      <c r="Q586" s="38">
        <f>[3]Calculations!S554</f>
        <v>1.4352502677234433</v>
      </c>
      <c r="R586" s="38">
        <f>[3]Calculations!Q554</f>
        <v>0</v>
      </c>
      <c r="S586" s="38">
        <f>[3]Calculations!T554</f>
        <v>0</v>
      </c>
      <c r="T586" s="38">
        <f>[3]Calculations!R554</f>
        <v>0</v>
      </c>
      <c r="U586" s="38">
        <f>[3]Calculations!U554</f>
        <v>0</v>
      </c>
      <c r="V586" s="38" t="str">
        <f>[3]Calculations!X554</f>
        <v>Not Modelled</v>
      </c>
      <c r="W586" s="38" t="str">
        <f>[3]Calculations!Y554</f>
        <v>N/A</v>
      </c>
      <c r="X586" s="38" t="s">
        <v>1056</v>
      </c>
      <c r="Y586" s="73" t="s">
        <v>105</v>
      </c>
      <c r="Z586" s="74" t="s">
        <v>1066</v>
      </c>
      <c r="AA586" s="74">
        <f>[3]Calculations!AA554</f>
        <v>0</v>
      </c>
      <c r="AB586" s="74">
        <f>[3]Calculations!AM554</f>
        <v>0</v>
      </c>
      <c r="AC586" s="74">
        <f>[3]Calculations!AB554</f>
        <v>0</v>
      </c>
      <c r="AD586" s="74">
        <f>[3]Calculations!AN554</f>
        <v>0</v>
      </c>
      <c r="AE586" s="74">
        <f>[3]Calculations!AC554</f>
        <v>0</v>
      </c>
      <c r="AF586" s="74">
        <f>[3]Calculations!AO554</f>
        <v>0</v>
      </c>
      <c r="AG586" s="74">
        <f>[3]Calculations!AD554</f>
        <v>0</v>
      </c>
      <c r="AH586" s="74">
        <f>[3]Calculations!AP554</f>
        <v>0</v>
      </c>
      <c r="AI586" s="74">
        <f>[3]Calculations!AE554</f>
        <v>0</v>
      </c>
      <c r="AJ586" s="74">
        <f>[3]Calculations!AQ554</f>
        <v>0</v>
      </c>
      <c r="AK586" s="74">
        <f>[3]Calculations!AF554</f>
        <v>0</v>
      </c>
      <c r="AL586" s="74">
        <f>[3]Calculations!AR554</f>
        <v>0</v>
      </c>
      <c r="AM586" s="74">
        <f>[3]Calculations!AG554</f>
        <v>0</v>
      </c>
      <c r="AN586" s="74">
        <f>[3]Calculations!AS554</f>
        <v>0</v>
      </c>
      <c r="AO586" s="74">
        <f>[3]Calculations!AH554</f>
        <v>0</v>
      </c>
      <c r="AP586" s="74">
        <f>[3]Calculations!AT554</f>
        <v>0</v>
      </c>
      <c r="AQ586" s="74">
        <f>[3]Calculations!AI554</f>
        <v>0.232531065003</v>
      </c>
      <c r="AR586" s="74">
        <f>[3]Calculations!AU554</f>
        <v>100.00002795455229</v>
      </c>
      <c r="AS586" s="74">
        <f>[3]Calculations!AJ554</f>
        <v>0</v>
      </c>
      <c r="AT586" s="74">
        <f>[3]Calculations!AV554</f>
        <v>0</v>
      </c>
      <c r="AU586" s="74">
        <f>[3]Calculations!AK554</f>
        <v>0</v>
      </c>
      <c r="AV586" s="74">
        <f>[3]Calculations!AW554</f>
        <v>0</v>
      </c>
      <c r="AW586" s="90"/>
      <c r="AX586" s="90"/>
      <c r="AY586" s="91" t="str">
        <f>[3]Calculations!D554</f>
        <v>Land Supply 2018</v>
      </c>
    </row>
    <row r="587" spans="2:51" x14ac:dyDescent="0.25">
      <c r="B587" s="32" t="str">
        <f>[3]Calculations!A555</f>
        <v>SHA1068</v>
      </c>
      <c r="C587" s="30" t="str">
        <f>[3]Calculations!B555</f>
        <v>Unknown</v>
      </c>
      <c r="D587" s="30" t="str">
        <f>[3]Calculations!C555</f>
        <v>Residential</v>
      </c>
      <c r="E587" s="38">
        <f>[3]Calculations!E555</f>
        <v>0.24669099999999999</v>
      </c>
      <c r="F587" s="38">
        <f>[3]Calculations!I555</f>
        <v>0.24669099999999999</v>
      </c>
      <c r="G587" s="38">
        <f>[3]Calculations!M555</f>
        <v>100</v>
      </c>
      <c r="H587" s="38">
        <f>[3]Calculations!H555</f>
        <v>0</v>
      </c>
      <c r="I587" s="38">
        <f>[3]Calculations!L555</f>
        <v>0</v>
      </c>
      <c r="J587" s="38">
        <f>[3]Calculations!G555</f>
        <v>0</v>
      </c>
      <c r="K587" s="38">
        <f>[3]Calculations!K555</f>
        <v>0</v>
      </c>
      <c r="L587" s="38">
        <f>[3]Calculations!F555</f>
        <v>0</v>
      </c>
      <c r="M587" s="38">
        <f>[3]Calculations!J555</f>
        <v>0</v>
      </c>
      <c r="N587" s="38">
        <f>[3]Calculations!V555</f>
        <v>0</v>
      </c>
      <c r="O587" s="38">
        <f>[3]Calculations!W555</f>
        <v>0</v>
      </c>
      <c r="P587" s="38">
        <f>[3]Calculations!O555</f>
        <v>2.4448264980600001E-3</v>
      </c>
      <c r="Q587" s="38">
        <f>[3]Calculations!S555</f>
        <v>0.99104811203489396</v>
      </c>
      <c r="R587" s="38">
        <f>[3]Calculations!Q555</f>
        <v>0</v>
      </c>
      <c r="S587" s="38">
        <f>[3]Calculations!T555</f>
        <v>0</v>
      </c>
      <c r="T587" s="38">
        <f>[3]Calculations!R555</f>
        <v>0</v>
      </c>
      <c r="U587" s="38">
        <f>[3]Calculations!U555</f>
        <v>0</v>
      </c>
      <c r="V587" s="38" t="str">
        <f>[3]Calculations!X555</f>
        <v>Not Modelled</v>
      </c>
      <c r="W587" s="38" t="str">
        <f>[3]Calculations!Y555</f>
        <v>N/A</v>
      </c>
      <c r="X587" s="38" t="s">
        <v>1056</v>
      </c>
      <c r="Y587" s="73" t="s">
        <v>105</v>
      </c>
      <c r="Z587" s="74" t="s">
        <v>1066</v>
      </c>
      <c r="AA587" s="74">
        <f>[3]Calculations!AA555</f>
        <v>0</v>
      </c>
      <c r="AB587" s="74">
        <f>[3]Calculations!AM555</f>
        <v>0</v>
      </c>
      <c r="AC587" s="74">
        <f>[3]Calculations!AB555</f>
        <v>0</v>
      </c>
      <c r="AD587" s="74">
        <f>[3]Calculations!AN555</f>
        <v>0</v>
      </c>
      <c r="AE587" s="74">
        <f>[3]Calculations!AC555</f>
        <v>0</v>
      </c>
      <c r="AF587" s="74">
        <f>[3]Calculations!AO555</f>
        <v>0</v>
      </c>
      <c r="AG587" s="74">
        <f>[3]Calculations!AD555</f>
        <v>0</v>
      </c>
      <c r="AH587" s="74">
        <f>[3]Calculations!AP555</f>
        <v>0</v>
      </c>
      <c r="AI587" s="74">
        <f>[3]Calculations!AE555</f>
        <v>0</v>
      </c>
      <c r="AJ587" s="74">
        <f>[3]Calculations!AQ555</f>
        <v>0</v>
      </c>
      <c r="AK587" s="74">
        <f>[3]Calculations!AF555</f>
        <v>0</v>
      </c>
      <c r="AL587" s="74">
        <f>[3]Calculations!AR555</f>
        <v>0</v>
      </c>
      <c r="AM587" s="74">
        <f>[3]Calculations!AG555</f>
        <v>0</v>
      </c>
      <c r="AN587" s="74">
        <f>[3]Calculations!AS555</f>
        <v>0</v>
      </c>
      <c r="AO587" s="74">
        <f>[3]Calculations!AH555</f>
        <v>0</v>
      </c>
      <c r="AP587" s="74">
        <f>[3]Calculations!AT555</f>
        <v>0</v>
      </c>
      <c r="AQ587" s="74">
        <f>[3]Calculations!AI555</f>
        <v>0.24669111500099999</v>
      </c>
      <c r="AR587" s="74">
        <f>[3]Calculations!AU555</f>
        <v>100.00004661742827</v>
      </c>
      <c r="AS587" s="74">
        <f>[3]Calculations!AJ555</f>
        <v>0</v>
      </c>
      <c r="AT587" s="74">
        <f>[3]Calculations!AV555</f>
        <v>0</v>
      </c>
      <c r="AU587" s="74">
        <f>[3]Calculations!AK555</f>
        <v>0</v>
      </c>
      <c r="AV587" s="74">
        <f>[3]Calculations!AW555</f>
        <v>0</v>
      </c>
      <c r="AW587" s="90"/>
      <c r="AX587" s="90"/>
      <c r="AY587" s="91" t="str">
        <f>[3]Calculations!D555</f>
        <v>Land Supply 2018</v>
      </c>
    </row>
    <row r="588" spans="2:51" ht="25" x14ac:dyDescent="0.25">
      <c r="B588" s="32" t="str">
        <f>[3]Calculations!A556</f>
        <v>SHA1069</v>
      </c>
      <c r="C588" s="30" t="str">
        <f>[3]Calculations!B556</f>
        <v>Unknown</v>
      </c>
      <c r="D588" s="30" t="str">
        <f>[3]Calculations!C556</f>
        <v>Residential</v>
      </c>
      <c r="E588" s="38">
        <f>[3]Calculations!E556</f>
        <v>2.7254799999999999E-2</v>
      </c>
      <c r="F588" s="38">
        <f>[3]Calculations!I556</f>
        <v>2.7254799999999999E-2</v>
      </c>
      <c r="G588" s="38">
        <f>[3]Calculations!M556</f>
        <v>100</v>
      </c>
      <c r="H588" s="38">
        <f>[3]Calculations!H556</f>
        <v>0</v>
      </c>
      <c r="I588" s="38">
        <f>[3]Calculations!L556</f>
        <v>0</v>
      </c>
      <c r="J588" s="38">
        <f>[3]Calculations!G556</f>
        <v>0</v>
      </c>
      <c r="K588" s="38">
        <f>[3]Calculations!K556</f>
        <v>0</v>
      </c>
      <c r="L588" s="38">
        <f>[3]Calculations!F556</f>
        <v>0</v>
      </c>
      <c r="M588" s="38">
        <f>[3]Calculations!J556</f>
        <v>0</v>
      </c>
      <c r="N588" s="38">
        <f>[3]Calculations!V556</f>
        <v>0</v>
      </c>
      <c r="O588" s="38">
        <f>[3]Calculations!W556</f>
        <v>0</v>
      </c>
      <c r="P588" s="38">
        <f>[3]Calculations!O556</f>
        <v>0</v>
      </c>
      <c r="Q588" s="38">
        <f>[3]Calculations!S556</f>
        <v>0</v>
      </c>
      <c r="R588" s="38">
        <f>[3]Calculations!Q556</f>
        <v>0</v>
      </c>
      <c r="S588" s="38">
        <f>[3]Calculations!T556</f>
        <v>0</v>
      </c>
      <c r="T588" s="38">
        <f>[3]Calculations!R556</f>
        <v>0</v>
      </c>
      <c r="U588" s="38">
        <f>[3]Calculations!U556</f>
        <v>0</v>
      </c>
      <c r="V588" s="38" t="str">
        <f>[3]Calculations!X556</f>
        <v>Not Modelled</v>
      </c>
      <c r="W588" s="38" t="str">
        <f>[3]Calculations!Y556</f>
        <v>N/A</v>
      </c>
      <c r="X588" s="38" t="s">
        <v>1056</v>
      </c>
      <c r="Y588" s="73" t="s">
        <v>106</v>
      </c>
      <c r="Z588" s="74" t="s">
        <v>1090</v>
      </c>
      <c r="AA588" s="74">
        <f>[3]Calculations!AA556</f>
        <v>0</v>
      </c>
      <c r="AB588" s="74">
        <f>[3]Calculations!AM556</f>
        <v>0</v>
      </c>
      <c r="AC588" s="74">
        <f>[3]Calculations!AB556</f>
        <v>0</v>
      </c>
      <c r="AD588" s="74">
        <f>[3]Calculations!AN556</f>
        <v>0</v>
      </c>
      <c r="AE588" s="74">
        <f>[3]Calculations!AC556</f>
        <v>0</v>
      </c>
      <c r="AF588" s="74">
        <f>[3]Calculations!AO556</f>
        <v>0</v>
      </c>
      <c r="AG588" s="74">
        <f>[3]Calculations!AD556</f>
        <v>0</v>
      </c>
      <c r="AH588" s="74">
        <f>[3]Calculations!AP556</f>
        <v>0</v>
      </c>
      <c r="AI588" s="74">
        <f>[3]Calculations!AE556</f>
        <v>0</v>
      </c>
      <c r="AJ588" s="74">
        <f>[3]Calculations!AQ556</f>
        <v>0</v>
      </c>
      <c r="AK588" s="74">
        <f>[3]Calculations!AF556</f>
        <v>0</v>
      </c>
      <c r="AL588" s="74">
        <f>[3]Calculations!AR556</f>
        <v>0</v>
      </c>
      <c r="AM588" s="74">
        <f>[3]Calculations!AG556</f>
        <v>0</v>
      </c>
      <c r="AN588" s="74">
        <f>[3]Calculations!AS556</f>
        <v>0</v>
      </c>
      <c r="AO588" s="74">
        <f>[3]Calculations!AH556</f>
        <v>0</v>
      </c>
      <c r="AP588" s="74">
        <f>[3]Calculations!AT556</f>
        <v>0</v>
      </c>
      <c r="AQ588" s="74">
        <f>[3]Calculations!AI556</f>
        <v>2.72547949984E-2</v>
      </c>
      <c r="AR588" s="74">
        <f>[3]Calculations!AU556</f>
        <v>99.999981648737119</v>
      </c>
      <c r="AS588" s="74">
        <f>[3]Calculations!AJ556</f>
        <v>0</v>
      </c>
      <c r="AT588" s="74">
        <f>[3]Calculations!AV556</f>
        <v>0</v>
      </c>
      <c r="AU588" s="74">
        <f>[3]Calculations!AK556</f>
        <v>0</v>
      </c>
      <c r="AV588" s="74">
        <f>[3]Calculations!AW556</f>
        <v>0</v>
      </c>
      <c r="AW588" s="90"/>
      <c r="AX588" s="90"/>
      <c r="AY588" s="91" t="str">
        <f>[3]Calculations!D556</f>
        <v>Land Supply 2018</v>
      </c>
    </row>
    <row r="589" spans="2:51" x14ac:dyDescent="0.25">
      <c r="B589" s="32" t="str">
        <f>[3]Calculations!A557</f>
        <v>SHA1079/ SHA1085.1</v>
      </c>
      <c r="C589" s="30" t="str">
        <f>[3]Calculations!B557</f>
        <v>Unknown</v>
      </c>
      <c r="D589" s="30" t="str">
        <f>[3]Calculations!C557</f>
        <v>Residential</v>
      </c>
      <c r="E589" s="38">
        <f>[3]Calculations!E557</f>
        <v>0.61097100000000004</v>
      </c>
      <c r="F589" s="38">
        <f>[3]Calculations!I557</f>
        <v>0.61097100000000004</v>
      </c>
      <c r="G589" s="38">
        <f>[3]Calculations!M557</f>
        <v>100</v>
      </c>
      <c r="H589" s="38">
        <f>[3]Calculations!H557</f>
        <v>0</v>
      </c>
      <c r="I589" s="38">
        <f>[3]Calculations!L557</f>
        <v>0</v>
      </c>
      <c r="J589" s="38">
        <f>[3]Calculations!G557</f>
        <v>0</v>
      </c>
      <c r="K589" s="38">
        <f>[3]Calculations!K557</f>
        <v>0</v>
      </c>
      <c r="L589" s="38">
        <f>[3]Calculations!F557</f>
        <v>0</v>
      </c>
      <c r="M589" s="38">
        <f>[3]Calculations!J557</f>
        <v>0</v>
      </c>
      <c r="N589" s="38">
        <f>[3]Calculations!V557</f>
        <v>0</v>
      </c>
      <c r="O589" s="38">
        <f>[3]Calculations!W557</f>
        <v>0</v>
      </c>
      <c r="P589" s="38">
        <f>[3]Calculations!O557</f>
        <v>0.13431808335940001</v>
      </c>
      <c r="Q589" s="38">
        <f>[3]Calculations!S557</f>
        <v>21.98436314643412</v>
      </c>
      <c r="R589" s="38">
        <f>[3]Calculations!Q557</f>
        <v>2.2965166091400001E-2</v>
      </c>
      <c r="S589" s="38">
        <f>[3]Calculations!T557</f>
        <v>3.7587980593841608</v>
      </c>
      <c r="T589" s="38">
        <f>[3]Calculations!R557</f>
        <v>0</v>
      </c>
      <c r="U589" s="38">
        <f>[3]Calculations!U557</f>
        <v>0</v>
      </c>
      <c r="V589" s="38" t="str">
        <f>[3]Calculations!X557</f>
        <v>Not Modelled</v>
      </c>
      <c r="W589" s="38" t="str">
        <f>[3]Calculations!Y557</f>
        <v>N/A</v>
      </c>
      <c r="X589" s="38" t="s">
        <v>1056</v>
      </c>
      <c r="Y589" s="73" t="s">
        <v>105</v>
      </c>
      <c r="Z589" s="74" t="s">
        <v>1066</v>
      </c>
      <c r="AA589" s="74">
        <f>[3]Calculations!AA557</f>
        <v>0</v>
      </c>
      <c r="AB589" s="74">
        <f>[3]Calculations!AM557</f>
        <v>0</v>
      </c>
      <c r="AC589" s="74">
        <f>[3]Calculations!AB557</f>
        <v>0</v>
      </c>
      <c r="AD589" s="74">
        <f>[3]Calculations!AN557</f>
        <v>0</v>
      </c>
      <c r="AE589" s="74">
        <f>[3]Calculations!AC557</f>
        <v>0</v>
      </c>
      <c r="AF589" s="74">
        <f>[3]Calculations!AO557</f>
        <v>0</v>
      </c>
      <c r="AG589" s="74">
        <f>[3]Calculations!AD557</f>
        <v>0</v>
      </c>
      <c r="AH589" s="74">
        <f>[3]Calculations!AP557</f>
        <v>0</v>
      </c>
      <c r="AI589" s="74">
        <f>[3]Calculations!AE557</f>
        <v>0</v>
      </c>
      <c r="AJ589" s="74">
        <f>[3]Calculations!AQ557</f>
        <v>0</v>
      </c>
      <c r="AK589" s="74">
        <f>[3]Calculations!AF557</f>
        <v>0</v>
      </c>
      <c r="AL589" s="74">
        <f>[3]Calculations!AR557</f>
        <v>0</v>
      </c>
      <c r="AM589" s="74">
        <f>[3]Calculations!AG557</f>
        <v>0</v>
      </c>
      <c r="AN589" s="74">
        <f>[3]Calculations!AS557</f>
        <v>0</v>
      </c>
      <c r="AO589" s="74">
        <f>[3]Calculations!AH557</f>
        <v>0</v>
      </c>
      <c r="AP589" s="74">
        <f>[3]Calculations!AT557</f>
        <v>0</v>
      </c>
      <c r="AQ589" s="74">
        <f>[3]Calculations!AI557</f>
        <v>0.61097117999499995</v>
      </c>
      <c r="AR589" s="74">
        <f>[3]Calculations!AU557</f>
        <v>100.00002946048174</v>
      </c>
      <c r="AS589" s="74">
        <f>[3]Calculations!AJ557</f>
        <v>0</v>
      </c>
      <c r="AT589" s="74">
        <f>[3]Calculations!AV557</f>
        <v>0</v>
      </c>
      <c r="AU589" s="74">
        <f>[3]Calculations!AK557</f>
        <v>0</v>
      </c>
      <c r="AV589" s="74">
        <f>[3]Calculations!AW557</f>
        <v>0</v>
      </c>
      <c r="AW589" s="90"/>
      <c r="AX589" s="90"/>
      <c r="AY589" s="91" t="str">
        <f>[3]Calculations!D557</f>
        <v>Land Supply 2018</v>
      </c>
    </row>
    <row r="590" spans="2:51" x14ac:dyDescent="0.25">
      <c r="B590" s="32" t="str">
        <f>[3]Calculations!A558</f>
        <v>SHA1080</v>
      </c>
      <c r="C590" s="30" t="str">
        <f>[3]Calculations!B558</f>
        <v>Unknown</v>
      </c>
      <c r="D590" s="30" t="str">
        <f>[3]Calculations!C558</f>
        <v>Residential</v>
      </c>
      <c r="E590" s="38">
        <f>[3]Calculations!E558</f>
        <v>1.0861400000000001</v>
      </c>
      <c r="F590" s="38">
        <f>[3]Calculations!I558</f>
        <v>1.0861400000000001</v>
      </c>
      <c r="G590" s="38">
        <f>[3]Calculations!M558</f>
        <v>100</v>
      </c>
      <c r="H590" s="38">
        <f>[3]Calculations!H558</f>
        <v>0</v>
      </c>
      <c r="I590" s="38">
        <f>[3]Calculations!L558</f>
        <v>0</v>
      </c>
      <c r="J590" s="38">
        <f>[3]Calculations!G558</f>
        <v>0</v>
      </c>
      <c r="K590" s="38">
        <f>[3]Calculations!K558</f>
        <v>0</v>
      </c>
      <c r="L590" s="38">
        <f>[3]Calculations!F558</f>
        <v>0</v>
      </c>
      <c r="M590" s="38">
        <f>[3]Calculations!J558</f>
        <v>0</v>
      </c>
      <c r="N590" s="38">
        <f>[3]Calculations!V558</f>
        <v>0</v>
      </c>
      <c r="O590" s="38">
        <f>[3]Calculations!W558</f>
        <v>0</v>
      </c>
      <c r="P590" s="38">
        <f>[3]Calculations!O558</f>
        <v>3.1579275498919999E-2</v>
      </c>
      <c r="Q590" s="38">
        <f>[3]Calculations!S558</f>
        <v>2.9074774429557881</v>
      </c>
      <c r="R590" s="38">
        <f>[3]Calculations!Q558</f>
        <v>1.188907999992E-2</v>
      </c>
      <c r="S590" s="38">
        <f>[3]Calculations!T558</f>
        <v>1.0946176367613751</v>
      </c>
      <c r="T590" s="38">
        <f>[3]Calculations!R558</f>
        <v>9.8890799999199995E-3</v>
      </c>
      <c r="U590" s="38">
        <f>[3]Calculations!U558</f>
        <v>0.91047931205185328</v>
      </c>
      <c r="V590" s="38" t="str">
        <f>[3]Calculations!X558</f>
        <v>Not Modelled</v>
      </c>
      <c r="W590" s="38" t="str">
        <f>[3]Calculations!Y558</f>
        <v>N/A</v>
      </c>
      <c r="X590" s="38" t="s">
        <v>1056</v>
      </c>
      <c r="Y590" s="73" t="s">
        <v>105</v>
      </c>
      <c r="Z590" s="74" t="s">
        <v>1066</v>
      </c>
      <c r="AA590" s="74">
        <f>[3]Calculations!AA558</f>
        <v>0</v>
      </c>
      <c r="AB590" s="74">
        <f>[3]Calculations!AM558</f>
        <v>0</v>
      </c>
      <c r="AC590" s="74">
        <f>[3]Calculations!AB558</f>
        <v>0</v>
      </c>
      <c r="AD590" s="74">
        <f>[3]Calculations!AN558</f>
        <v>0</v>
      </c>
      <c r="AE590" s="74">
        <f>[3]Calculations!AC558</f>
        <v>0</v>
      </c>
      <c r="AF590" s="74">
        <f>[3]Calculations!AO558</f>
        <v>0</v>
      </c>
      <c r="AG590" s="74">
        <f>[3]Calculations!AD558</f>
        <v>0</v>
      </c>
      <c r="AH590" s="74">
        <f>[3]Calculations!AP558</f>
        <v>0</v>
      </c>
      <c r="AI590" s="74">
        <f>[3]Calculations!AE558</f>
        <v>0</v>
      </c>
      <c r="AJ590" s="74">
        <f>[3]Calculations!AQ558</f>
        <v>0</v>
      </c>
      <c r="AK590" s="74">
        <f>[3]Calculations!AF558</f>
        <v>0</v>
      </c>
      <c r="AL590" s="74">
        <f>[3]Calculations!AR558</f>
        <v>0</v>
      </c>
      <c r="AM590" s="74">
        <f>[3]Calculations!AG558</f>
        <v>0</v>
      </c>
      <c r="AN590" s="74">
        <f>[3]Calculations!AS558</f>
        <v>0</v>
      </c>
      <c r="AO590" s="74">
        <f>[3]Calculations!AH558</f>
        <v>0</v>
      </c>
      <c r="AP590" s="74">
        <f>[3]Calculations!AT558</f>
        <v>0</v>
      </c>
      <c r="AQ590" s="74">
        <f>[3]Calculations!AI558</f>
        <v>1.0861445750000001</v>
      </c>
      <c r="AR590" s="74">
        <f>[3]Calculations!AU558</f>
        <v>100.00042121641776</v>
      </c>
      <c r="AS590" s="74">
        <f>[3]Calculations!AJ558</f>
        <v>0</v>
      </c>
      <c r="AT590" s="74">
        <f>[3]Calculations!AV558</f>
        <v>0</v>
      </c>
      <c r="AU590" s="74">
        <f>[3]Calculations!AK558</f>
        <v>0</v>
      </c>
      <c r="AV590" s="74">
        <f>[3]Calculations!AW558</f>
        <v>0</v>
      </c>
      <c r="AW590" s="90"/>
      <c r="AX590" s="90"/>
      <c r="AY590" s="91" t="str">
        <f>[3]Calculations!D558</f>
        <v>Land Supply 2018</v>
      </c>
    </row>
    <row r="591" spans="2:51" ht="25" x14ac:dyDescent="0.25">
      <c r="B591" s="32" t="str">
        <f>[3]Calculations!A559</f>
        <v>SHA1084</v>
      </c>
      <c r="C591" s="30" t="str">
        <f>[3]Calculations!B559</f>
        <v>Unknown</v>
      </c>
      <c r="D591" s="30" t="str">
        <f>[3]Calculations!C559</f>
        <v>Residential</v>
      </c>
      <c r="E591" s="38">
        <f>[3]Calculations!E559</f>
        <v>0.19635</v>
      </c>
      <c r="F591" s="38">
        <f>[3]Calculations!I559</f>
        <v>0.19635</v>
      </c>
      <c r="G591" s="38">
        <f>[3]Calculations!M559</f>
        <v>100</v>
      </c>
      <c r="H591" s="38">
        <f>[3]Calculations!H559</f>
        <v>0</v>
      </c>
      <c r="I591" s="38">
        <f>[3]Calculations!L559</f>
        <v>0</v>
      </c>
      <c r="J591" s="38">
        <f>[3]Calculations!G559</f>
        <v>0</v>
      </c>
      <c r="K591" s="38">
        <f>[3]Calculations!K559</f>
        <v>0</v>
      </c>
      <c r="L591" s="38">
        <f>[3]Calculations!F559</f>
        <v>0</v>
      </c>
      <c r="M591" s="38">
        <f>[3]Calculations!J559</f>
        <v>0</v>
      </c>
      <c r="N591" s="38">
        <f>[3]Calculations!V559</f>
        <v>0</v>
      </c>
      <c r="O591" s="38">
        <f>[3]Calculations!W559</f>
        <v>0</v>
      </c>
      <c r="P591" s="38">
        <f>[3]Calculations!O559</f>
        <v>0</v>
      </c>
      <c r="Q591" s="38">
        <f>[3]Calculations!S559</f>
        <v>0</v>
      </c>
      <c r="R591" s="38">
        <f>[3]Calculations!Q559</f>
        <v>0</v>
      </c>
      <c r="S591" s="38">
        <f>[3]Calculations!T559</f>
        <v>0</v>
      </c>
      <c r="T591" s="38">
        <f>[3]Calculations!R559</f>
        <v>0</v>
      </c>
      <c r="U591" s="38">
        <f>[3]Calculations!U559</f>
        <v>0</v>
      </c>
      <c r="V591" s="38" t="str">
        <f>[3]Calculations!X559</f>
        <v>Not Modelled</v>
      </c>
      <c r="W591" s="38" t="str">
        <f>[3]Calculations!Y559</f>
        <v>N/A</v>
      </c>
      <c r="X591" s="38" t="s">
        <v>1056</v>
      </c>
      <c r="Y591" s="73" t="s">
        <v>106</v>
      </c>
      <c r="Z591" s="74" t="s">
        <v>1090</v>
      </c>
      <c r="AA591" s="74">
        <f>[3]Calculations!AA559</f>
        <v>0</v>
      </c>
      <c r="AB591" s="74">
        <f>[3]Calculations!AM559</f>
        <v>0</v>
      </c>
      <c r="AC591" s="74">
        <f>[3]Calculations!AB559</f>
        <v>0</v>
      </c>
      <c r="AD591" s="74">
        <f>[3]Calculations!AN559</f>
        <v>0</v>
      </c>
      <c r="AE591" s="74">
        <f>[3]Calculations!AC559</f>
        <v>0</v>
      </c>
      <c r="AF591" s="74">
        <f>[3]Calculations!AO559</f>
        <v>0</v>
      </c>
      <c r="AG591" s="74">
        <f>[3]Calculations!AD559</f>
        <v>0</v>
      </c>
      <c r="AH591" s="74">
        <f>[3]Calculations!AP559</f>
        <v>0</v>
      </c>
      <c r="AI591" s="74">
        <f>[3]Calculations!AE559</f>
        <v>0</v>
      </c>
      <c r="AJ591" s="74">
        <f>[3]Calculations!AQ559</f>
        <v>0</v>
      </c>
      <c r="AK591" s="74">
        <f>[3]Calculations!AF559</f>
        <v>0</v>
      </c>
      <c r="AL591" s="74">
        <f>[3]Calculations!AR559</f>
        <v>0</v>
      </c>
      <c r="AM591" s="74">
        <f>[3]Calculations!AG559</f>
        <v>0</v>
      </c>
      <c r="AN591" s="74">
        <f>[3]Calculations!AS559</f>
        <v>0</v>
      </c>
      <c r="AO591" s="74">
        <f>[3]Calculations!AH559</f>
        <v>0</v>
      </c>
      <c r="AP591" s="74">
        <f>[3]Calculations!AT559</f>
        <v>0</v>
      </c>
      <c r="AQ591" s="74">
        <f>[3]Calculations!AI559</f>
        <v>0.19634980500300001</v>
      </c>
      <c r="AR591" s="74">
        <f>[3]Calculations!AU559</f>
        <v>99.999900689075645</v>
      </c>
      <c r="AS591" s="74">
        <f>[3]Calculations!AJ559</f>
        <v>0</v>
      </c>
      <c r="AT591" s="74">
        <f>[3]Calculations!AV559</f>
        <v>0</v>
      </c>
      <c r="AU591" s="74">
        <f>[3]Calculations!AK559</f>
        <v>0</v>
      </c>
      <c r="AV591" s="74">
        <f>[3]Calculations!AW559</f>
        <v>0</v>
      </c>
      <c r="AW591" s="90"/>
      <c r="AX591" s="90"/>
      <c r="AY591" s="91" t="str">
        <f>[3]Calculations!D559</f>
        <v>Land Supply 2018</v>
      </c>
    </row>
    <row r="592" spans="2:51" x14ac:dyDescent="0.25">
      <c r="B592" s="32" t="str">
        <f>[3]Calculations!A560</f>
        <v>SHA1101</v>
      </c>
      <c r="C592" s="30" t="str">
        <f>[3]Calculations!B560</f>
        <v>Unknown</v>
      </c>
      <c r="D592" s="30" t="str">
        <f>[3]Calculations!C560</f>
        <v>Residential</v>
      </c>
      <c r="E592" s="38">
        <f>[3]Calculations!E560</f>
        <v>3.41391</v>
      </c>
      <c r="F592" s="38">
        <f>[3]Calculations!I560</f>
        <v>3.41391</v>
      </c>
      <c r="G592" s="38">
        <f>[3]Calculations!M560</f>
        <v>100</v>
      </c>
      <c r="H592" s="38">
        <f>[3]Calculations!H560</f>
        <v>0</v>
      </c>
      <c r="I592" s="38">
        <f>[3]Calculations!L560</f>
        <v>0</v>
      </c>
      <c r="J592" s="38">
        <f>[3]Calculations!G560</f>
        <v>0</v>
      </c>
      <c r="K592" s="38">
        <f>[3]Calculations!K560</f>
        <v>0</v>
      </c>
      <c r="L592" s="38">
        <f>[3]Calculations!F560</f>
        <v>0</v>
      </c>
      <c r="M592" s="38">
        <f>[3]Calculations!J560</f>
        <v>0</v>
      </c>
      <c r="N592" s="38">
        <f>[3]Calculations!V560</f>
        <v>0</v>
      </c>
      <c r="O592" s="38">
        <f>[3]Calculations!W560</f>
        <v>0</v>
      </c>
      <c r="P592" s="38">
        <f>[3]Calculations!O560</f>
        <v>0.25251247118539999</v>
      </c>
      <c r="Q592" s="38">
        <f>[3]Calculations!S560</f>
        <v>7.3965766872998993</v>
      </c>
      <c r="R592" s="38">
        <f>[3]Calculations!Q560</f>
        <v>8.4284819005399997E-2</v>
      </c>
      <c r="S592" s="38">
        <f>[3]Calculations!T560</f>
        <v>2.4688647036799445</v>
      </c>
      <c r="T592" s="38">
        <f>[3]Calculations!R560</f>
        <v>2.90908238546E-2</v>
      </c>
      <c r="U592" s="38">
        <f>[3]Calculations!U560</f>
        <v>0.85212626737670294</v>
      </c>
      <c r="V592" s="38" t="str">
        <f>[3]Calculations!X560</f>
        <v>Not Modelled</v>
      </c>
      <c r="W592" s="38" t="str">
        <f>[3]Calculations!Y560</f>
        <v>N/A</v>
      </c>
      <c r="X592" s="38" t="s">
        <v>1056</v>
      </c>
      <c r="Y592" s="73" t="s">
        <v>105</v>
      </c>
      <c r="Z592" s="74" t="s">
        <v>1066</v>
      </c>
      <c r="AA592" s="74">
        <f>[3]Calculations!AA560</f>
        <v>0</v>
      </c>
      <c r="AB592" s="74">
        <f>[3]Calculations!AM560</f>
        <v>0</v>
      </c>
      <c r="AC592" s="74">
        <f>[3]Calculations!AB560</f>
        <v>4.6410355051499999E-2</v>
      </c>
      <c r="AD592" s="74">
        <f>[3]Calculations!AN560</f>
        <v>1.3594486981642748</v>
      </c>
      <c r="AE592" s="74">
        <f>[3]Calculations!AC560</f>
        <v>2.90908238546E-2</v>
      </c>
      <c r="AF592" s="74">
        <f>[3]Calculations!AO560</f>
        <v>0.85212626737670294</v>
      </c>
      <c r="AG592" s="74">
        <f>[3]Calculations!AD560</f>
        <v>0</v>
      </c>
      <c r="AH592" s="74">
        <f>[3]Calculations!AP560</f>
        <v>0</v>
      </c>
      <c r="AI592" s="74">
        <f>[3]Calculations!AE560</f>
        <v>0</v>
      </c>
      <c r="AJ592" s="74">
        <f>[3]Calculations!AQ560</f>
        <v>0</v>
      </c>
      <c r="AK592" s="74">
        <f>[3]Calculations!AF560</f>
        <v>0</v>
      </c>
      <c r="AL592" s="74">
        <f>[3]Calculations!AR560</f>
        <v>0</v>
      </c>
      <c r="AM592" s="74">
        <f>[3]Calculations!AG560</f>
        <v>0</v>
      </c>
      <c r="AN592" s="74">
        <f>[3]Calculations!AS560</f>
        <v>0</v>
      </c>
      <c r="AO592" s="74">
        <f>[3]Calculations!AH560</f>
        <v>0</v>
      </c>
      <c r="AP592" s="74">
        <f>[3]Calculations!AT560</f>
        <v>0</v>
      </c>
      <c r="AQ592" s="74">
        <f>[3]Calculations!AI560</f>
        <v>3.4139085386999999</v>
      </c>
      <c r="AR592" s="74">
        <f>[3]Calculations!AU560</f>
        <v>99.999957195708149</v>
      </c>
      <c r="AS592" s="74">
        <f>[3]Calculations!AJ560</f>
        <v>0</v>
      </c>
      <c r="AT592" s="74">
        <f>[3]Calculations!AV560</f>
        <v>0</v>
      </c>
      <c r="AU592" s="74">
        <f>[3]Calculations!AK560</f>
        <v>0</v>
      </c>
      <c r="AV592" s="74">
        <f>[3]Calculations!AW560</f>
        <v>0</v>
      </c>
      <c r="AW592" s="90"/>
      <c r="AX592" s="90"/>
      <c r="AY592" s="91" t="str">
        <f>[3]Calculations!D560</f>
        <v>Land Supply 2018</v>
      </c>
    </row>
    <row r="593" spans="2:51" x14ac:dyDescent="0.25">
      <c r="B593" s="32" t="str">
        <f>[3]Calculations!A561</f>
        <v>SHA1117</v>
      </c>
      <c r="C593" s="30" t="str">
        <f>[3]Calculations!B561</f>
        <v>Unknown</v>
      </c>
      <c r="D593" s="30" t="str">
        <f>[3]Calculations!C561</f>
        <v>Residential</v>
      </c>
      <c r="E593" s="38">
        <f>[3]Calculations!E561</f>
        <v>0.950434</v>
      </c>
      <c r="F593" s="38">
        <f>[3]Calculations!I561</f>
        <v>0.950434</v>
      </c>
      <c r="G593" s="38">
        <f>[3]Calculations!M561</f>
        <v>100</v>
      </c>
      <c r="H593" s="38">
        <f>[3]Calculations!H561</f>
        <v>0</v>
      </c>
      <c r="I593" s="38">
        <f>[3]Calculations!L561</f>
        <v>0</v>
      </c>
      <c r="J593" s="38">
        <f>[3]Calculations!G561</f>
        <v>0</v>
      </c>
      <c r="K593" s="38">
        <f>[3]Calculations!K561</f>
        <v>0</v>
      </c>
      <c r="L593" s="38">
        <f>[3]Calculations!F561</f>
        <v>0</v>
      </c>
      <c r="M593" s="38">
        <f>[3]Calculations!J561</f>
        <v>0</v>
      </c>
      <c r="N593" s="38">
        <f>[3]Calculations!V561</f>
        <v>0</v>
      </c>
      <c r="O593" s="38">
        <f>[3]Calculations!W561</f>
        <v>0</v>
      </c>
      <c r="P593" s="38">
        <f>[3]Calculations!O561</f>
        <v>1.2958520000099999E-2</v>
      </c>
      <c r="Q593" s="38">
        <f>[3]Calculations!S561</f>
        <v>1.3634318637696041</v>
      </c>
      <c r="R593" s="38">
        <f>[3]Calculations!Q561</f>
        <v>0</v>
      </c>
      <c r="S593" s="38">
        <f>[3]Calculations!T561</f>
        <v>0</v>
      </c>
      <c r="T593" s="38">
        <f>[3]Calculations!R561</f>
        <v>0</v>
      </c>
      <c r="U593" s="38">
        <f>[3]Calculations!U561</f>
        <v>0</v>
      </c>
      <c r="V593" s="38" t="str">
        <f>[3]Calculations!X561</f>
        <v>Not Modelled</v>
      </c>
      <c r="W593" s="38" t="str">
        <f>[3]Calculations!Y561</f>
        <v>N/A</v>
      </c>
      <c r="X593" s="38" t="s">
        <v>1056</v>
      </c>
      <c r="Y593" s="73" t="s">
        <v>105</v>
      </c>
      <c r="Z593" s="74" t="s">
        <v>1066</v>
      </c>
      <c r="AA593" s="74">
        <f>[3]Calculations!AA561</f>
        <v>0</v>
      </c>
      <c r="AB593" s="74">
        <f>[3]Calculations!AM561</f>
        <v>0</v>
      </c>
      <c r="AC593" s="74">
        <f>[3]Calculations!AB561</f>
        <v>0</v>
      </c>
      <c r="AD593" s="74">
        <f>[3]Calculations!AN561</f>
        <v>0</v>
      </c>
      <c r="AE593" s="74">
        <f>[3]Calculations!AC561</f>
        <v>0</v>
      </c>
      <c r="AF593" s="74">
        <f>[3]Calculations!AO561</f>
        <v>0</v>
      </c>
      <c r="AG593" s="74">
        <f>[3]Calculations!AD561</f>
        <v>0</v>
      </c>
      <c r="AH593" s="74">
        <f>[3]Calculations!AP561</f>
        <v>0</v>
      </c>
      <c r="AI593" s="74">
        <f>[3]Calculations!AE561</f>
        <v>0</v>
      </c>
      <c r="AJ593" s="74">
        <f>[3]Calculations!AQ561</f>
        <v>0</v>
      </c>
      <c r="AK593" s="74">
        <f>[3]Calculations!AF561</f>
        <v>0</v>
      </c>
      <c r="AL593" s="74">
        <f>[3]Calculations!AR561</f>
        <v>0</v>
      </c>
      <c r="AM593" s="74">
        <f>[3]Calculations!AG561</f>
        <v>0</v>
      </c>
      <c r="AN593" s="74">
        <f>[3]Calculations!AS561</f>
        <v>0</v>
      </c>
      <c r="AO593" s="74">
        <f>[3]Calculations!AH561</f>
        <v>0</v>
      </c>
      <c r="AP593" s="74">
        <f>[3]Calculations!AT561</f>
        <v>0</v>
      </c>
      <c r="AQ593" s="74">
        <f>[3]Calculations!AI561</f>
        <v>0.95043439999400003</v>
      </c>
      <c r="AR593" s="74">
        <f>[3]Calculations!AU561</f>
        <v>100.0000420854052</v>
      </c>
      <c r="AS593" s="74">
        <f>[3]Calculations!AJ561</f>
        <v>0.280503125598</v>
      </c>
      <c r="AT593" s="74">
        <f>[3]Calculations!AV561</f>
        <v>29.513161944753659</v>
      </c>
      <c r="AU593" s="74">
        <f>[3]Calculations!AK561</f>
        <v>0</v>
      </c>
      <c r="AV593" s="74">
        <f>[3]Calculations!AW561</f>
        <v>0</v>
      </c>
      <c r="AW593" s="90"/>
      <c r="AX593" s="90"/>
      <c r="AY593" s="91" t="str">
        <f>[3]Calculations!D561</f>
        <v>Land Supply 2018</v>
      </c>
    </row>
    <row r="594" spans="2:51" x14ac:dyDescent="0.25">
      <c r="B594" s="32" t="str">
        <f>[3]Calculations!A562</f>
        <v>SHA1119</v>
      </c>
      <c r="C594" s="30" t="str">
        <f>[3]Calculations!B562</f>
        <v>Unknown</v>
      </c>
      <c r="D594" s="30" t="str">
        <f>[3]Calculations!C562</f>
        <v>Residential</v>
      </c>
      <c r="E594" s="38">
        <f>[3]Calculations!E562</f>
        <v>1.31681</v>
      </c>
      <c r="F594" s="38">
        <f>[3]Calculations!I562</f>
        <v>1.31681</v>
      </c>
      <c r="G594" s="38">
        <f>[3]Calculations!M562</f>
        <v>100</v>
      </c>
      <c r="H594" s="38">
        <f>[3]Calculations!H562</f>
        <v>0</v>
      </c>
      <c r="I594" s="38">
        <f>[3]Calculations!L562</f>
        <v>0</v>
      </c>
      <c r="J594" s="38">
        <f>[3]Calculations!G562</f>
        <v>0</v>
      </c>
      <c r="K594" s="38">
        <f>[3]Calculations!K562</f>
        <v>0</v>
      </c>
      <c r="L594" s="38">
        <f>[3]Calculations!F562</f>
        <v>0</v>
      </c>
      <c r="M594" s="38">
        <f>[3]Calculations!J562</f>
        <v>0</v>
      </c>
      <c r="N594" s="38">
        <f>[3]Calculations!V562</f>
        <v>0</v>
      </c>
      <c r="O594" s="38">
        <f>[3]Calculations!W562</f>
        <v>0</v>
      </c>
      <c r="P594" s="38">
        <f>[3]Calculations!O562</f>
        <v>8.7782504603500011E-2</v>
      </c>
      <c r="Q594" s="38">
        <f>[3]Calculations!S562</f>
        <v>6.6662999676111205</v>
      </c>
      <c r="R594" s="38">
        <f>[3]Calculations!Q562</f>
        <v>5.0867129226100004E-2</v>
      </c>
      <c r="S594" s="38">
        <f>[3]Calculations!T562</f>
        <v>3.8629057514827503</v>
      </c>
      <c r="T594" s="38">
        <f>[3]Calculations!R562</f>
        <v>3.3359028802700003E-2</v>
      </c>
      <c r="U594" s="38">
        <f>[3]Calculations!U562</f>
        <v>2.5333213449700414</v>
      </c>
      <c r="V594" s="38" t="str">
        <f>[3]Calculations!X562</f>
        <v>Not Modelled</v>
      </c>
      <c r="W594" s="38" t="str">
        <f>[3]Calculations!Y562</f>
        <v>N/A</v>
      </c>
      <c r="X594" s="38" t="s">
        <v>1056</v>
      </c>
      <c r="Y594" s="73" t="s">
        <v>105</v>
      </c>
      <c r="Z594" s="74" t="s">
        <v>1066</v>
      </c>
      <c r="AA594" s="74">
        <f>[3]Calculations!AA562</f>
        <v>0</v>
      </c>
      <c r="AB594" s="74">
        <f>[3]Calculations!AM562</f>
        <v>0</v>
      </c>
      <c r="AC594" s="74">
        <f>[3]Calculations!AB562</f>
        <v>0</v>
      </c>
      <c r="AD594" s="74">
        <f>[3]Calculations!AN562</f>
        <v>0</v>
      </c>
      <c r="AE594" s="74">
        <f>[3]Calculations!AC562</f>
        <v>0</v>
      </c>
      <c r="AF594" s="74">
        <f>[3]Calculations!AO562</f>
        <v>0</v>
      </c>
      <c r="AG594" s="74">
        <f>[3]Calculations!AD562</f>
        <v>0</v>
      </c>
      <c r="AH594" s="74">
        <f>[3]Calculations!AP562</f>
        <v>0</v>
      </c>
      <c r="AI594" s="74">
        <f>[3]Calculations!AE562</f>
        <v>0</v>
      </c>
      <c r="AJ594" s="74">
        <f>[3]Calculations!AQ562</f>
        <v>0</v>
      </c>
      <c r="AK594" s="74">
        <f>[3]Calculations!AF562</f>
        <v>0</v>
      </c>
      <c r="AL594" s="74">
        <f>[3]Calculations!AR562</f>
        <v>0</v>
      </c>
      <c r="AM594" s="74">
        <f>[3]Calculations!AG562</f>
        <v>1.0609480000100001E-2</v>
      </c>
      <c r="AN594" s="74">
        <f>[3]Calculations!AS562</f>
        <v>0.80569558251380236</v>
      </c>
      <c r="AO594" s="74">
        <f>[3]Calculations!AH562</f>
        <v>0</v>
      </c>
      <c r="AP594" s="74">
        <f>[3]Calculations!AT562</f>
        <v>0</v>
      </c>
      <c r="AQ594" s="74">
        <f>[3]Calculations!AI562</f>
        <v>1.316812425</v>
      </c>
      <c r="AR594" s="74">
        <f>[3]Calculations!AU562</f>
        <v>100.00018415716769</v>
      </c>
      <c r="AS594" s="74">
        <f>[3]Calculations!AJ562</f>
        <v>0</v>
      </c>
      <c r="AT594" s="74">
        <f>[3]Calculations!AV562</f>
        <v>0</v>
      </c>
      <c r="AU594" s="74">
        <f>[3]Calculations!AK562</f>
        <v>0</v>
      </c>
      <c r="AV594" s="74">
        <f>[3]Calculations!AW562</f>
        <v>0</v>
      </c>
      <c r="AW594" s="90"/>
      <c r="AX594" s="90"/>
      <c r="AY594" s="91" t="str">
        <f>[3]Calculations!D562</f>
        <v>Land Supply 2018</v>
      </c>
    </row>
    <row r="595" spans="2:51" x14ac:dyDescent="0.25">
      <c r="B595" s="32" t="str">
        <f>[3]Calculations!A563</f>
        <v>SHA1120</v>
      </c>
      <c r="C595" s="30" t="str">
        <f>[3]Calculations!B563</f>
        <v>Unknown</v>
      </c>
      <c r="D595" s="30" t="str">
        <f>[3]Calculations!C563</f>
        <v>Residential</v>
      </c>
      <c r="E595" s="38">
        <f>[3]Calculations!E563</f>
        <v>0.84692800000000001</v>
      </c>
      <c r="F595" s="38">
        <f>[3]Calculations!I563</f>
        <v>0.84692800000000001</v>
      </c>
      <c r="G595" s="38">
        <f>[3]Calculations!M563</f>
        <v>100</v>
      </c>
      <c r="H595" s="38">
        <f>[3]Calculations!H563</f>
        <v>0</v>
      </c>
      <c r="I595" s="38">
        <f>[3]Calculations!L563</f>
        <v>0</v>
      </c>
      <c r="J595" s="38">
        <f>[3]Calculations!G563</f>
        <v>0</v>
      </c>
      <c r="K595" s="38">
        <f>[3]Calculations!K563</f>
        <v>0</v>
      </c>
      <c r="L595" s="38">
        <f>[3]Calculations!F563</f>
        <v>0</v>
      </c>
      <c r="M595" s="38">
        <f>[3]Calculations!J563</f>
        <v>0</v>
      </c>
      <c r="N595" s="38">
        <f>[3]Calculations!V563</f>
        <v>0</v>
      </c>
      <c r="O595" s="38">
        <f>[3]Calculations!W563</f>
        <v>0</v>
      </c>
      <c r="P595" s="38">
        <f>[3]Calculations!O563</f>
        <v>9.6936275849100001E-2</v>
      </c>
      <c r="Q595" s="38">
        <f>[3]Calculations!S563</f>
        <v>11.445633613376815</v>
      </c>
      <c r="R595" s="38">
        <f>[3]Calculations!Q563</f>
        <v>0</v>
      </c>
      <c r="S595" s="38">
        <f>[3]Calculations!T563</f>
        <v>0</v>
      </c>
      <c r="T595" s="38">
        <f>[3]Calculations!R563</f>
        <v>0</v>
      </c>
      <c r="U595" s="38">
        <f>[3]Calculations!U563</f>
        <v>0</v>
      </c>
      <c r="V595" s="38" t="str">
        <f>[3]Calculations!X563</f>
        <v>Not Modelled</v>
      </c>
      <c r="W595" s="38" t="str">
        <f>[3]Calculations!Y563</f>
        <v>N/A</v>
      </c>
      <c r="X595" s="38" t="s">
        <v>1056</v>
      </c>
      <c r="Y595" s="73" t="s">
        <v>105</v>
      </c>
      <c r="Z595" s="74" t="s">
        <v>1066</v>
      </c>
      <c r="AA595" s="74">
        <f>[3]Calculations!AA563</f>
        <v>0</v>
      </c>
      <c r="AB595" s="74">
        <f>[3]Calculations!AM563</f>
        <v>0</v>
      </c>
      <c r="AC595" s="74">
        <f>[3]Calculations!AB563</f>
        <v>0</v>
      </c>
      <c r="AD595" s="74">
        <f>[3]Calculations!AN563</f>
        <v>0</v>
      </c>
      <c r="AE595" s="74">
        <f>[3]Calculations!AC563</f>
        <v>0</v>
      </c>
      <c r="AF595" s="74">
        <f>[3]Calculations!AO563</f>
        <v>0</v>
      </c>
      <c r="AG595" s="74">
        <f>[3]Calculations!AD563</f>
        <v>0</v>
      </c>
      <c r="AH595" s="74">
        <f>[3]Calculations!AP563</f>
        <v>0</v>
      </c>
      <c r="AI595" s="74">
        <f>[3]Calculations!AE563</f>
        <v>0</v>
      </c>
      <c r="AJ595" s="74">
        <f>[3]Calculations!AQ563</f>
        <v>0</v>
      </c>
      <c r="AK595" s="74">
        <f>[3]Calculations!AF563</f>
        <v>0</v>
      </c>
      <c r="AL595" s="74">
        <f>[3]Calculations!AR563</f>
        <v>0</v>
      </c>
      <c r="AM595" s="74">
        <f>[3]Calculations!AG563</f>
        <v>0</v>
      </c>
      <c r="AN595" s="74">
        <f>[3]Calculations!AS563</f>
        <v>0</v>
      </c>
      <c r="AO595" s="74">
        <f>[3]Calculations!AH563</f>
        <v>0</v>
      </c>
      <c r="AP595" s="74">
        <f>[3]Calculations!AT563</f>
        <v>0</v>
      </c>
      <c r="AQ595" s="74">
        <f>[3]Calculations!AI563</f>
        <v>0.84692767499599997</v>
      </c>
      <c r="AR595" s="74">
        <f>[3]Calculations!AU563</f>
        <v>99.999961625545495</v>
      </c>
      <c r="AS595" s="74">
        <f>[3]Calculations!AJ563</f>
        <v>0</v>
      </c>
      <c r="AT595" s="74">
        <f>[3]Calculations!AV563</f>
        <v>0</v>
      </c>
      <c r="AU595" s="74">
        <f>[3]Calculations!AK563</f>
        <v>0</v>
      </c>
      <c r="AV595" s="74">
        <f>[3]Calculations!AW563</f>
        <v>0</v>
      </c>
      <c r="AW595" s="90"/>
      <c r="AX595" s="90"/>
      <c r="AY595" s="91" t="str">
        <f>[3]Calculations!D563</f>
        <v>Land Supply 2018</v>
      </c>
    </row>
    <row r="596" spans="2:51" x14ac:dyDescent="0.25">
      <c r="B596" s="32" t="str">
        <f>[3]Calculations!A564</f>
        <v>SHA1128</v>
      </c>
      <c r="C596" s="30" t="str">
        <f>[3]Calculations!B564</f>
        <v>Unknown</v>
      </c>
      <c r="D596" s="30" t="str">
        <f>[3]Calculations!C564</f>
        <v>Residential</v>
      </c>
      <c r="E596" s="38">
        <f>[3]Calculations!E564</f>
        <v>0.101261</v>
      </c>
      <c r="F596" s="38">
        <f>[3]Calculations!I564</f>
        <v>0.101261</v>
      </c>
      <c r="G596" s="38">
        <f>[3]Calculations!M564</f>
        <v>100</v>
      </c>
      <c r="H596" s="38">
        <f>[3]Calculations!H564</f>
        <v>0</v>
      </c>
      <c r="I596" s="38">
        <f>[3]Calculations!L564</f>
        <v>0</v>
      </c>
      <c r="J596" s="38">
        <f>[3]Calculations!G564</f>
        <v>0</v>
      </c>
      <c r="K596" s="38">
        <f>[3]Calculations!K564</f>
        <v>0</v>
      </c>
      <c r="L596" s="38">
        <f>[3]Calculations!F564</f>
        <v>0</v>
      </c>
      <c r="M596" s="38">
        <f>[3]Calculations!J564</f>
        <v>0</v>
      </c>
      <c r="N596" s="38">
        <f>[3]Calculations!V564</f>
        <v>0</v>
      </c>
      <c r="O596" s="38">
        <f>[3]Calculations!W564</f>
        <v>0</v>
      </c>
      <c r="P596" s="38">
        <f>[3]Calculations!O564</f>
        <v>2.5810625748900001E-2</v>
      </c>
      <c r="Q596" s="38">
        <f>[3]Calculations!S564</f>
        <v>25.489206850515007</v>
      </c>
      <c r="R596" s="38">
        <f>[3]Calculations!Q564</f>
        <v>0</v>
      </c>
      <c r="S596" s="38">
        <f>[3]Calculations!T564</f>
        <v>0</v>
      </c>
      <c r="T596" s="38">
        <f>[3]Calculations!R564</f>
        <v>0</v>
      </c>
      <c r="U596" s="38">
        <f>[3]Calculations!U564</f>
        <v>0</v>
      </c>
      <c r="V596" s="38" t="str">
        <f>[3]Calculations!X564</f>
        <v>Not Modelled</v>
      </c>
      <c r="W596" s="38" t="str">
        <f>[3]Calculations!Y564</f>
        <v>N/A</v>
      </c>
      <c r="X596" s="38" t="s">
        <v>1056</v>
      </c>
      <c r="Y596" s="73" t="s">
        <v>105</v>
      </c>
      <c r="Z596" s="74" t="s">
        <v>1066</v>
      </c>
      <c r="AA596" s="74">
        <f>[3]Calculations!AA564</f>
        <v>0</v>
      </c>
      <c r="AB596" s="74">
        <f>[3]Calculations!AM564</f>
        <v>0</v>
      </c>
      <c r="AC596" s="74">
        <f>[3]Calculations!AB564</f>
        <v>0</v>
      </c>
      <c r="AD596" s="74">
        <f>[3]Calculations!AN564</f>
        <v>0</v>
      </c>
      <c r="AE596" s="74">
        <f>[3]Calculations!AC564</f>
        <v>0</v>
      </c>
      <c r="AF596" s="74">
        <f>[3]Calculations!AO564</f>
        <v>0</v>
      </c>
      <c r="AG596" s="74">
        <f>[3]Calculations!AD564</f>
        <v>0</v>
      </c>
      <c r="AH596" s="74">
        <f>[3]Calculations!AP564</f>
        <v>0</v>
      </c>
      <c r="AI596" s="74">
        <f>[3]Calculations!AE564</f>
        <v>0</v>
      </c>
      <c r="AJ596" s="74">
        <f>[3]Calculations!AQ564</f>
        <v>0</v>
      </c>
      <c r="AK596" s="74">
        <f>[3]Calculations!AF564</f>
        <v>0</v>
      </c>
      <c r="AL596" s="74">
        <f>[3]Calculations!AR564</f>
        <v>0</v>
      </c>
      <c r="AM596" s="74">
        <f>[3]Calculations!AG564</f>
        <v>0</v>
      </c>
      <c r="AN596" s="74">
        <f>[3]Calculations!AS564</f>
        <v>0</v>
      </c>
      <c r="AO596" s="74">
        <f>[3]Calculations!AH564</f>
        <v>0</v>
      </c>
      <c r="AP596" s="74">
        <f>[3]Calculations!AT564</f>
        <v>0</v>
      </c>
      <c r="AQ596" s="74">
        <f>[3]Calculations!AI564</f>
        <v>0.10126058999900001</v>
      </c>
      <c r="AR596" s="74">
        <f>[3]Calculations!AU564</f>
        <v>99.999595104729366</v>
      </c>
      <c r="AS596" s="74">
        <f>[3]Calculations!AJ564</f>
        <v>0</v>
      </c>
      <c r="AT596" s="74">
        <f>[3]Calculations!AV564</f>
        <v>0</v>
      </c>
      <c r="AU596" s="74">
        <f>[3]Calculations!AK564</f>
        <v>0</v>
      </c>
      <c r="AV596" s="74">
        <f>[3]Calculations!AW564</f>
        <v>0</v>
      </c>
      <c r="AW596" s="90"/>
      <c r="AX596" s="90"/>
      <c r="AY596" s="91" t="str">
        <f>[3]Calculations!D564</f>
        <v>Land Supply 2018</v>
      </c>
    </row>
    <row r="597" spans="2:51" ht="25" x14ac:dyDescent="0.25">
      <c r="B597" s="32" t="str">
        <f>[3]Calculations!A565</f>
        <v>SHA1162</v>
      </c>
      <c r="C597" s="30" t="str">
        <f>[3]Calculations!B565</f>
        <v>Unknown</v>
      </c>
      <c r="D597" s="30" t="str">
        <f>[3]Calculations!C565</f>
        <v>Residential</v>
      </c>
      <c r="E597" s="38">
        <f>[3]Calculations!E565</f>
        <v>4.4042199999999996</v>
      </c>
      <c r="F597" s="38">
        <f>[3]Calculations!I565</f>
        <v>4.4042199999999996</v>
      </c>
      <c r="G597" s="38">
        <f>[3]Calculations!M565</f>
        <v>100</v>
      </c>
      <c r="H597" s="38">
        <f>[3]Calculations!H565</f>
        <v>0</v>
      </c>
      <c r="I597" s="38">
        <f>[3]Calculations!L565</f>
        <v>0</v>
      </c>
      <c r="J597" s="38">
        <f>[3]Calculations!G565</f>
        <v>0</v>
      </c>
      <c r="K597" s="38">
        <f>[3]Calculations!K565</f>
        <v>0</v>
      </c>
      <c r="L597" s="38">
        <f>[3]Calculations!F565</f>
        <v>0</v>
      </c>
      <c r="M597" s="38">
        <f>[3]Calculations!J565</f>
        <v>0</v>
      </c>
      <c r="N597" s="38">
        <f>[3]Calculations!V565</f>
        <v>0.181344665062</v>
      </c>
      <c r="O597" s="38">
        <f>[3]Calculations!W565</f>
        <v>4.1175205839399487</v>
      </c>
      <c r="P597" s="38">
        <f>[3]Calculations!O565</f>
        <v>0.85191986141999987</v>
      </c>
      <c r="Q597" s="38">
        <f>[3]Calculations!S565</f>
        <v>19.343263084496233</v>
      </c>
      <c r="R597" s="38">
        <f>[3]Calculations!Q565</f>
        <v>0.53403152137699994</v>
      </c>
      <c r="S597" s="38">
        <f>[3]Calculations!T565</f>
        <v>12.125450621835421</v>
      </c>
      <c r="T597" s="38">
        <f>[3]Calculations!R565</f>
        <v>0.40827517194399998</v>
      </c>
      <c r="U597" s="38">
        <f>[3]Calculations!U565</f>
        <v>9.2700903211919474</v>
      </c>
      <c r="V597" s="38" t="str">
        <f>[3]Calculations!X565</f>
        <v>Not Modelled</v>
      </c>
      <c r="W597" s="38" t="str">
        <f>[3]Calculations!Y565</f>
        <v>N/A</v>
      </c>
      <c r="X597" s="38" t="s">
        <v>1056</v>
      </c>
      <c r="Y597" s="73" t="s">
        <v>108</v>
      </c>
      <c r="Z597" s="74" t="s">
        <v>109</v>
      </c>
      <c r="AA597" s="74">
        <f>[3]Calculations!AA565</f>
        <v>0</v>
      </c>
      <c r="AB597" s="74">
        <f>[3]Calculations!AM565</f>
        <v>0</v>
      </c>
      <c r="AC597" s="74">
        <f>[3]Calculations!AB565</f>
        <v>0</v>
      </c>
      <c r="AD597" s="74">
        <f>[3]Calculations!AN565</f>
        <v>0</v>
      </c>
      <c r="AE597" s="74">
        <f>[3]Calculations!AC565</f>
        <v>0</v>
      </c>
      <c r="AF597" s="74">
        <f>[3]Calculations!AO565</f>
        <v>0</v>
      </c>
      <c r="AG597" s="74">
        <f>[3]Calculations!AD565</f>
        <v>0</v>
      </c>
      <c r="AH597" s="74">
        <f>[3]Calculations!AP565</f>
        <v>0</v>
      </c>
      <c r="AI597" s="74">
        <f>[3]Calculations!AE565</f>
        <v>0.198046468615</v>
      </c>
      <c r="AJ597" s="74">
        <f>[3]Calculations!AQ565</f>
        <v>4.4967433192483579</v>
      </c>
      <c r="AK597" s="74">
        <f>[3]Calculations!AF565</f>
        <v>0.60805636921399997</v>
      </c>
      <c r="AL597" s="74">
        <f>[3]Calculations!AR565</f>
        <v>13.806221515137754</v>
      </c>
      <c r="AM597" s="74">
        <f>[3]Calculations!AG565</f>
        <v>0</v>
      </c>
      <c r="AN597" s="74">
        <f>[3]Calculations!AS565</f>
        <v>0</v>
      </c>
      <c r="AO597" s="74">
        <f>[3]Calculations!AH565</f>
        <v>0</v>
      </c>
      <c r="AP597" s="74">
        <f>[3]Calculations!AT565</f>
        <v>0</v>
      </c>
      <c r="AQ597" s="74">
        <f>[3]Calculations!AI565</f>
        <v>0</v>
      </c>
      <c r="AR597" s="74">
        <f>[3]Calculations!AU565</f>
        <v>0</v>
      </c>
      <c r="AS597" s="74">
        <f>[3]Calculations!AJ565</f>
        <v>0</v>
      </c>
      <c r="AT597" s="74">
        <f>[3]Calculations!AV565</f>
        <v>0</v>
      </c>
      <c r="AU597" s="74">
        <f>[3]Calculations!AK565</f>
        <v>0</v>
      </c>
      <c r="AV597" s="74">
        <f>[3]Calculations!AW565</f>
        <v>0</v>
      </c>
      <c r="AW597" s="90"/>
      <c r="AX597" s="90"/>
      <c r="AY597" s="91" t="str">
        <f>[3]Calculations!D565</f>
        <v>Land Supply 2018</v>
      </c>
    </row>
    <row r="598" spans="2:51" ht="25" x14ac:dyDescent="0.25">
      <c r="B598" s="32" t="str">
        <f>[3]Calculations!A566</f>
        <v>SHA1217</v>
      </c>
      <c r="C598" s="30" t="str">
        <f>[3]Calculations!B566</f>
        <v>Unknown</v>
      </c>
      <c r="D598" s="30" t="str">
        <f>[3]Calculations!C566</f>
        <v>Residential</v>
      </c>
      <c r="E598" s="38">
        <f>[3]Calculations!E566</f>
        <v>0.80002200000000001</v>
      </c>
      <c r="F598" s="38">
        <f>[3]Calculations!I566</f>
        <v>0.80002200000000001</v>
      </c>
      <c r="G598" s="38">
        <f>[3]Calculations!M566</f>
        <v>100</v>
      </c>
      <c r="H598" s="38">
        <f>[3]Calculations!H566</f>
        <v>0</v>
      </c>
      <c r="I598" s="38">
        <f>[3]Calculations!L566</f>
        <v>0</v>
      </c>
      <c r="J598" s="38">
        <f>[3]Calculations!G566</f>
        <v>0</v>
      </c>
      <c r="K598" s="38">
        <f>[3]Calculations!K566</f>
        <v>0</v>
      </c>
      <c r="L598" s="38">
        <f>[3]Calculations!F566</f>
        <v>0</v>
      </c>
      <c r="M598" s="38">
        <f>[3]Calculations!J566</f>
        <v>0</v>
      </c>
      <c r="N598" s="38">
        <f>[3]Calculations!V566</f>
        <v>0.64073832395399999</v>
      </c>
      <c r="O598" s="38">
        <f>[3]Calculations!W566</f>
        <v>80.090088016829526</v>
      </c>
      <c r="P598" s="38">
        <f>[3]Calculations!O566</f>
        <v>0.36473493884679997</v>
      </c>
      <c r="Q598" s="38">
        <f>[3]Calculations!S566</f>
        <v>45.590613613975613</v>
      </c>
      <c r="R598" s="38">
        <f>[3]Calculations!Q566</f>
        <v>0.30647124139979998</v>
      </c>
      <c r="S598" s="38">
        <f>[3]Calculations!T566</f>
        <v>38.307851709052997</v>
      </c>
      <c r="T598" s="38">
        <f>[3]Calculations!R566</f>
        <v>0.26367734285</v>
      </c>
      <c r="U598" s="38">
        <f>[3]Calculations!U566</f>
        <v>32.958761490309016</v>
      </c>
      <c r="V598" s="38" t="str">
        <f>[3]Calculations!X566</f>
        <v>Not Modelled</v>
      </c>
      <c r="W598" s="38" t="str">
        <f>[3]Calculations!Y566</f>
        <v>N/A</v>
      </c>
      <c r="X598" s="38" t="s">
        <v>1056</v>
      </c>
      <c r="Y598" s="73" t="s">
        <v>108</v>
      </c>
      <c r="Z598" s="74" t="s">
        <v>109</v>
      </c>
      <c r="AA598" s="74">
        <f>[3]Calculations!AA566</f>
        <v>0</v>
      </c>
      <c r="AB598" s="74">
        <f>[3]Calculations!AM566</f>
        <v>0</v>
      </c>
      <c r="AC598" s="74">
        <f>[3]Calculations!AB566</f>
        <v>0</v>
      </c>
      <c r="AD598" s="74">
        <f>[3]Calculations!AN566</f>
        <v>0</v>
      </c>
      <c r="AE598" s="74">
        <f>[3]Calculations!AC566</f>
        <v>0</v>
      </c>
      <c r="AF598" s="74">
        <f>[3]Calculations!AO566</f>
        <v>0</v>
      </c>
      <c r="AG598" s="74">
        <f>[3]Calculations!AD566</f>
        <v>0</v>
      </c>
      <c r="AH598" s="74">
        <f>[3]Calculations!AP566</f>
        <v>0</v>
      </c>
      <c r="AI598" s="74">
        <f>[3]Calculations!AE566</f>
        <v>0.67389151467300001</v>
      </c>
      <c r="AJ598" s="74">
        <f>[3]Calculations!AQ566</f>
        <v>84.234122895745372</v>
      </c>
      <c r="AK598" s="74">
        <f>[3]Calculations!AF566</f>
        <v>0</v>
      </c>
      <c r="AL598" s="74">
        <f>[3]Calculations!AR566</f>
        <v>0</v>
      </c>
      <c r="AM598" s="74">
        <f>[3]Calculations!AG566</f>
        <v>0</v>
      </c>
      <c r="AN598" s="74">
        <f>[3]Calculations!AS566</f>
        <v>0</v>
      </c>
      <c r="AO598" s="74">
        <f>[3]Calculations!AH566</f>
        <v>0</v>
      </c>
      <c r="AP598" s="74">
        <f>[3]Calculations!AT566</f>
        <v>0</v>
      </c>
      <c r="AQ598" s="74">
        <f>[3]Calculations!AI566</f>
        <v>0</v>
      </c>
      <c r="AR598" s="74">
        <f>[3]Calculations!AU566</f>
        <v>0</v>
      </c>
      <c r="AS598" s="74">
        <f>[3]Calculations!AJ566</f>
        <v>0</v>
      </c>
      <c r="AT598" s="74">
        <f>[3]Calculations!AV566</f>
        <v>0</v>
      </c>
      <c r="AU598" s="74">
        <f>[3]Calculations!AK566</f>
        <v>0</v>
      </c>
      <c r="AV598" s="74">
        <f>[3]Calculations!AW566</f>
        <v>0</v>
      </c>
      <c r="AW598" s="90"/>
      <c r="AX598" s="90"/>
      <c r="AY598" s="91" t="str">
        <f>[3]Calculations!D566</f>
        <v>Land Supply 2018</v>
      </c>
    </row>
    <row r="599" spans="2:51" x14ac:dyDescent="0.25">
      <c r="B599" s="32" t="str">
        <f>[3]Calculations!A567</f>
        <v>SHA1225</v>
      </c>
      <c r="C599" s="30" t="str">
        <f>[3]Calculations!B567</f>
        <v>Unknown</v>
      </c>
      <c r="D599" s="30" t="str">
        <f>[3]Calculations!C567</f>
        <v>Residential</v>
      </c>
      <c r="E599" s="38">
        <f>[3]Calculations!E567</f>
        <v>0.25773400000000002</v>
      </c>
      <c r="F599" s="38">
        <f>[3]Calculations!I567</f>
        <v>0.25773400000000002</v>
      </c>
      <c r="G599" s="38">
        <f>[3]Calculations!M567</f>
        <v>100</v>
      </c>
      <c r="H599" s="38">
        <f>[3]Calculations!H567</f>
        <v>0</v>
      </c>
      <c r="I599" s="38">
        <f>[3]Calculations!L567</f>
        <v>0</v>
      </c>
      <c r="J599" s="38">
        <f>[3]Calculations!G567</f>
        <v>0</v>
      </c>
      <c r="K599" s="38">
        <f>[3]Calculations!K567</f>
        <v>0</v>
      </c>
      <c r="L599" s="38">
        <f>[3]Calculations!F567</f>
        <v>0</v>
      </c>
      <c r="M599" s="38">
        <f>[3]Calculations!J567</f>
        <v>0</v>
      </c>
      <c r="N599" s="38">
        <f>[3]Calculations!V567</f>
        <v>0</v>
      </c>
      <c r="O599" s="38">
        <f>[3]Calculations!W567</f>
        <v>0</v>
      </c>
      <c r="P599" s="38">
        <f>[3]Calculations!O567</f>
        <v>5.3120556380899998E-2</v>
      </c>
      <c r="Q599" s="38">
        <f>[3]Calculations!S567</f>
        <v>20.610612639737091</v>
      </c>
      <c r="R599" s="38">
        <f>[3]Calculations!Q567</f>
        <v>0</v>
      </c>
      <c r="S599" s="38">
        <f>[3]Calculations!T567</f>
        <v>0</v>
      </c>
      <c r="T599" s="38">
        <f>[3]Calculations!R567</f>
        <v>0</v>
      </c>
      <c r="U599" s="38">
        <f>[3]Calculations!U567</f>
        <v>0</v>
      </c>
      <c r="V599" s="38" t="str">
        <f>[3]Calculations!X567</f>
        <v>Not Modelled</v>
      </c>
      <c r="W599" s="38" t="str">
        <f>[3]Calculations!Y567</f>
        <v>N/A</v>
      </c>
      <c r="X599" s="38" t="s">
        <v>1056</v>
      </c>
      <c r="Y599" s="73" t="s">
        <v>105</v>
      </c>
      <c r="Z599" s="74" t="s">
        <v>1066</v>
      </c>
      <c r="AA599" s="74">
        <f>[3]Calculations!AA567</f>
        <v>0</v>
      </c>
      <c r="AB599" s="74">
        <f>[3]Calculations!AM567</f>
        <v>0</v>
      </c>
      <c r="AC599" s="74">
        <f>[3]Calculations!AB567</f>
        <v>0</v>
      </c>
      <c r="AD599" s="74">
        <f>[3]Calculations!AN567</f>
        <v>0</v>
      </c>
      <c r="AE599" s="74">
        <f>[3]Calculations!AC567</f>
        <v>0</v>
      </c>
      <c r="AF599" s="74">
        <f>[3]Calculations!AO567</f>
        <v>0</v>
      </c>
      <c r="AG599" s="74">
        <f>[3]Calculations!AD567</f>
        <v>0</v>
      </c>
      <c r="AH599" s="74">
        <f>[3]Calculations!AP567</f>
        <v>0</v>
      </c>
      <c r="AI599" s="74">
        <f>[3]Calculations!AE567</f>
        <v>0</v>
      </c>
      <c r="AJ599" s="74">
        <f>[3]Calculations!AQ567</f>
        <v>0</v>
      </c>
      <c r="AK599" s="74">
        <f>[3]Calculations!AF567</f>
        <v>0</v>
      </c>
      <c r="AL599" s="74">
        <f>[3]Calculations!AR567</f>
        <v>0</v>
      </c>
      <c r="AM599" s="74">
        <f>[3]Calculations!AG567</f>
        <v>0</v>
      </c>
      <c r="AN599" s="74">
        <f>[3]Calculations!AS567</f>
        <v>0</v>
      </c>
      <c r="AO599" s="74">
        <f>[3]Calculations!AH567</f>
        <v>0</v>
      </c>
      <c r="AP599" s="74">
        <f>[3]Calculations!AT567</f>
        <v>0</v>
      </c>
      <c r="AQ599" s="74">
        <f>[3]Calculations!AI567</f>
        <v>0.25773429500200001</v>
      </c>
      <c r="AR599" s="74">
        <f>[3]Calculations!AU567</f>
        <v>100.00011445986947</v>
      </c>
      <c r="AS599" s="74">
        <f>[3]Calculations!AJ567</f>
        <v>0</v>
      </c>
      <c r="AT599" s="74">
        <f>[3]Calculations!AV567</f>
        <v>0</v>
      </c>
      <c r="AU599" s="74">
        <f>[3]Calculations!AK567</f>
        <v>0</v>
      </c>
      <c r="AV599" s="74">
        <f>[3]Calculations!AW567</f>
        <v>0</v>
      </c>
      <c r="AW599" s="90"/>
      <c r="AX599" s="90"/>
      <c r="AY599" s="91" t="str">
        <f>[3]Calculations!D567</f>
        <v>Land Supply 2018</v>
      </c>
    </row>
    <row r="600" spans="2:51" x14ac:dyDescent="0.25">
      <c r="B600" s="32" t="str">
        <f>[3]Calculations!A568</f>
        <v>SHA1312</v>
      </c>
      <c r="C600" s="30" t="str">
        <f>[3]Calculations!B568</f>
        <v>Unknown</v>
      </c>
      <c r="D600" s="30" t="str">
        <f>[3]Calculations!C568</f>
        <v>Residential</v>
      </c>
      <c r="E600" s="38">
        <f>[3]Calculations!E568</f>
        <v>0.15600800000000001</v>
      </c>
      <c r="F600" s="38">
        <f>[3]Calculations!I568</f>
        <v>0.15600800000000001</v>
      </c>
      <c r="G600" s="38">
        <f>[3]Calculations!M568</f>
        <v>100</v>
      </c>
      <c r="H600" s="38">
        <f>[3]Calculations!H568</f>
        <v>0</v>
      </c>
      <c r="I600" s="38">
        <f>[3]Calculations!L568</f>
        <v>0</v>
      </c>
      <c r="J600" s="38">
        <f>[3]Calculations!G568</f>
        <v>0</v>
      </c>
      <c r="K600" s="38">
        <f>[3]Calculations!K568</f>
        <v>0</v>
      </c>
      <c r="L600" s="38">
        <f>[3]Calculations!F568</f>
        <v>0</v>
      </c>
      <c r="M600" s="38">
        <f>[3]Calculations!J568</f>
        <v>0</v>
      </c>
      <c r="N600" s="38">
        <f>[3]Calculations!V568</f>
        <v>0</v>
      </c>
      <c r="O600" s="38">
        <f>[3]Calculations!W568</f>
        <v>0</v>
      </c>
      <c r="P600" s="38">
        <f>[3]Calculations!O568</f>
        <v>1.8124320506799999E-5</v>
      </c>
      <c r="Q600" s="38">
        <f>[3]Calculations!S568</f>
        <v>1.1617558398800061E-2</v>
      </c>
      <c r="R600" s="38">
        <f>[3]Calculations!Q568</f>
        <v>0</v>
      </c>
      <c r="S600" s="38">
        <f>[3]Calculations!T568</f>
        <v>0</v>
      </c>
      <c r="T600" s="38">
        <f>[3]Calculations!R568</f>
        <v>0</v>
      </c>
      <c r="U600" s="38">
        <f>[3]Calculations!U568</f>
        <v>0</v>
      </c>
      <c r="V600" s="38" t="str">
        <f>[3]Calculations!X568</f>
        <v>Not Modelled</v>
      </c>
      <c r="W600" s="38" t="str">
        <f>[3]Calculations!Y568</f>
        <v>N/A</v>
      </c>
      <c r="X600" s="38" t="s">
        <v>1056</v>
      </c>
      <c r="Y600" s="73" t="s">
        <v>105</v>
      </c>
      <c r="Z600" s="74" t="s">
        <v>1066</v>
      </c>
      <c r="AA600" s="74">
        <f>[3]Calculations!AA568</f>
        <v>0</v>
      </c>
      <c r="AB600" s="74">
        <f>[3]Calculations!AM568</f>
        <v>0</v>
      </c>
      <c r="AC600" s="74">
        <f>[3]Calculations!AB568</f>
        <v>0</v>
      </c>
      <c r="AD600" s="74">
        <f>[3]Calculations!AN568</f>
        <v>0</v>
      </c>
      <c r="AE600" s="74">
        <f>[3]Calculations!AC568</f>
        <v>0</v>
      </c>
      <c r="AF600" s="74">
        <f>[3]Calculations!AO568</f>
        <v>0</v>
      </c>
      <c r="AG600" s="74">
        <f>[3]Calculations!AD568</f>
        <v>0</v>
      </c>
      <c r="AH600" s="74">
        <f>[3]Calculations!AP568</f>
        <v>0</v>
      </c>
      <c r="AI600" s="74">
        <f>[3]Calculations!AE568</f>
        <v>0</v>
      </c>
      <c r="AJ600" s="74">
        <f>[3]Calculations!AQ568</f>
        <v>0</v>
      </c>
      <c r="AK600" s="74">
        <f>[3]Calculations!AF568</f>
        <v>0</v>
      </c>
      <c r="AL600" s="74">
        <f>[3]Calculations!AR568</f>
        <v>0</v>
      </c>
      <c r="AM600" s="74">
        <f>[3]Calculations!AG568</f>
        <v>0</v>
      </c>
      <c r="AN600" s="74">
        <f>[3]Calculations!AS568</f>
        <v>0</v>
      </c>
      <c r="AO600" s="74">
        <f>[3]Calculations!AH568</f>
        <v>0</v>
      </c>
      <c r="AP600" s="74">
        <f>[3]Calculations!AT568</f>
        <v>0</v>
      </c>
      <c r="AQ600" s="74">
        <f>[3]Calculations!AI568</f>
        <v>0.15600838</v>
      </c>
      <c r="AR600" s="74">
        <f>[3]Calculations!AU568</f>
        <v>100.00024357725243</v>
      </c>
      <c r="AS600" s="74">
        <f>[3]Calculations!AJ568</f>
        <v>0</v>
      </c>
      <c r="AT600" s="74">
        <f>[3]Calculations!AV568</f>
        <v>0</v>
      </c>
      <c r="AU600" s="74">
        <f>[3]Calculations!AK568</f>
        <v>0</v>
      </c>
      <c r="AV600" s="74">
        <f>[3]Calculations!AW568</f>
        <v>0</v>
      </c>
      <c r="AW600" s="90"/>
      <c r="AX600" s="90"/>
      <c r="AY600" s="91" t="str">
        <f>[3]Calculations!D568</f>
        <v>Land Supply 2018</v>
      </c>
    </row>
    <row r="601" spans="2:51" x14ac:dyDescent="0.25">
      <c r="B601" s="32" t="str">
        <f>[3]Calculations!A569</f>
        <v>SHA1314</v>
      </c>
      <c r="C601" s="30" t="str">
        <f>[3]Calculations!B569</f>
        <v>Unknown</v>
      </c>
      <c r="D601" s="30" t="str">
        <f>[3]Calculations!C569</f>
        <v>Residential</v>
      </c>
      <c r="E601" s="38">
        <f>[3]Calculations!E569</f>
        <v>1.77501</v>
      </c>
      <c r="F601" s="38">
        <f>[3]Calculations!I569</f>
        <v>1.77501</v>
      </c>
      <c r="G601" s="38">
        <f>[3]Calculations!M569</f>
        <v>100</v>
      </c>
      <c r="H601" s="38">
        <f>[3]Calculations!H569</f>
        <v>0</v>
      </c>
      <c r="I601" s="38">
        <f>[3]Calculations!L569</f>
        <v>0</v>
      </c>
      <c r="J601" s="38">
        <f>[3]Calculations!G569</f>
        <v>0</v>
      </c>
      <c r="K601" s="38">
        <f>[3]Calculations!K569</f>
        <v>0</v>
      </c>
      <c r="L601" s="38">
        <f>[3]Calculations!F569</f>
        <v>0</v>
      </c>
      <c r="M601" s="38">
        <f>[3]Calculations!J569</f>
        <v>0</v>
      </c>
      <c r="N601" s="38">
        <f>[3]Calculations!V569</f>
        <v>0</v>
      </c>
      <c r="O601" s="38">
        <f>[3]Calculations!W569</f>
        <v>0</v>
      </c>
      <c r="P601" s="38">
        <f>[3]Calculations!O569</f>
        <v>1.12174113726E-2</v>
      </c>
      <c r="Q601" s="38">
        <f>[3]Calculations!S569</f>
        <v>0.63196327753646453</v>
      </c>
      <c r="R601" s="38">
        <f>[3]Calculations!Q569</f>
        <v>0</v>
      </c>
      <c r="S601" s="38">
        <f>[3]Calculations!T569</f>
        <v>0</v>
      </c>
      <c r="T601" s="38">
        <f>[3]Calculations!R569</f>
        <v>0</v>
      </c>
      <c r="U601" s="38">
        <f>[3]Calculations!U569</f>
        <v>0</v>
      </c>
      <c r="V601" s="38" t="str">
        <f>[3]Calculations!X569</f>
        <v>Not Modelled</v>
      </c>
      <c r="W601" s="38" t="str">
        <f>[3]Calculations!Y569</f>
        <v>N/A</v>
      </c>
      <c r="X601" s="38" t="s">
        <v>1056</v>
      </c>
      <c r="Y601" s="73" t="s">
        <v>105</v>
      </c>
      <c r="Z601" s="74" t="s">
        <v>1066</v>
      </c>
      <c r="AA601" s="74">
        <f>[3]Calculations!AA569</f>
        <v>0</v>
      </c>
      <c r="AB601" s="74">
        <f>[3]Calculations!AM569</f>
        <v>0</v>
      </c>
      <c r="AC601" s="74">
        <f>[3]Calculations!AB569</f>
        <v>0</v>
      </c>
      <c r="AD601" s="74">
        <f>[3]Calculations!AN569</f>
        <v>0</v>
      </c>
      <c r="AE601" s="74">
        <f>[3]Calculations!AC569</f>
        <v>0</v>
      </c>
      <c r="AF601" s="74">
        <f>[3]Calculations!AO569</f>
        <v>0</v>
      </c>
      <c r="AG601" s="74">
        <f>[3]Calculations!AD569</f>
        <v>0</v>
      </c>
      <c r="AH601" s="74">
        <f>[3]Calculations!AP569</f>
        <v>0</v>
      </c>
      <c r="AI601" s="74">
        <f>[3]Calculations!AE569</f>
        <v>0</v>
      </c>
      <c r="AJ601" s="74">
        <f>[3]Calculations!AQ569</f>
        <v>0</v>
      </c>
      <c r="AK601" s="74">
        <f>[3]Calculations!AF569</f>
        <v>0</v>
      </c>
      <c r="AL601" s="74">
        <f>[3]Calculations!AR569</f>
        <v>0</v>
      </c>
      <c r="AM601" s="74">
        <f>[3]Calculations!AG569</f>
        <v>0</v>
      </c>
      <c r="AN601" s="74">
        <f>[3]Calculations!AS569</f>
        <v>0</v>
      </c>
      <c r="AO601" s="74">
        <f>[3]Calculations!AH569</f>
        <v>0</v>
      </c>
      <c r="AP601" s="74">
        <f>[3]Calculations!AT569</f>
        <v>0</v>
      </c>
      <c r="AQ601" s="74">
        <f>[3]Calculations!AI569</f>
        <v>1.77500832607</v>
      </c>
      <c r="AR601" s="74">
        <f>[3]Calculations!AU569</f>
        <v>99.999905694615805</v>
      </c>
      <c r="AS601" s="74">
        <f>[3]Calculations!AJ569</f>
        <v>0</v>
      </c>
      <c r="AT601" s="74">
        <f>[3]Calculations!AV569</f>
        <v>0</v>
      </c>
      <c r="AU601" s="74">
        <f>[3]Calculations!AK569</f>
        <v>0</v>
      </c>
      <c r="AV601" s="74">
        <f>[3]Calculations!AW569</f>
        <v>0</v>
      </c>
      <c r="AW601" s="90"/>
      <c r="AX601" s="90"/>
      <c r="AY601" s="91" t="str">
        <f>[3]Calculations!D569</f>
        <v>Land Supply 2018</v>
      </c>
    </row>
    <row r="602" spans="2:51" x14ac:dyDescent="0.25">
      <c r="B602" s="32" t="str">
        <f>[3]Calculations!A570</f>
        <v>SHA1331</v>
      </c>
      <c r="C602" s="30" t="str">
        <f>[3]Calculations!B570</f>
        <v>Unknown</v>
      </c>
      <c r="D602" s="30" t="str">
        <f>[3]Calculations!C570</f>
        <v>Residential</v>
      </c>
      <c r="E602" s="38">
        <f>[3]Calculations!E570</f>
        <v>1.2150099999999999</v>
      </c>
      <c r="F602" s="38">
        <f>[3]Calculations!I570</f>
        <v>1.2150099999999999</v>
      </c>
      <c r="G602" s="38">
        <f>[3]Calculations!M570</f>
        <v>100</v>
      </c>
      <c r="H602" s="38">
        <f>[3]Calculations!H570</f>
        <v>0</v>
      </c>
      <c r="I602" s="38">
        <f>[3]Calculations!L570</f>
        <v>0</v>
      </c>
      <c r="J602" s="38">
        <f>[3]Calculations!G570</f>
        <v>0</v>
      </c>
      <c r="K602" s="38">
        <f>[3]Calculations!K570</f>
        <v>0</v>
      </c>
      <c r="L602" s="38">
        <f>[3]Calculations!F570</f>
        <v>0</v>
      </c>
      <c r="M602" s="38">
        <f>[3]Calculations!J570</f>
        <v>0</v>
      </c>
      <c r="N602" s="38">
        <f>[3]Calculations!V570</f>
        <v>0</v>
      </c>
      <c r="O602" s="38">
        <f>[3]Calculations!W570</f>
        <v>0</v>
      </c>
      <c r="P602" s="38">
        <f>[3]Calculations!O570</f>
        <v>0.22284876326520001</v>
      </c>
      <c r="Q602" s="38">
        <f>[3]Calculations!S570</f>
        <v>18.341311039843294</v>
      </c>
      <c r="R602" s="38">
        <f>[3]Calculations!Q570</f>
        <v>6.5654818737199999E-2</v>
      </c>
      <c r="S602" s="38">
        <f>[3]Calculations!T570</f>
        <v>5.4036443105159631</v>
      </c>
      <c r="T602" s="38">
        <f>[3]Calculations!R570</f>
        <v>1.2716199714000001E-2</v>
      </c>
      <c r="U602" s="38">
        <f>[3]Calculations!U570</f>
        <v>1.0465921855787197</v>
      </c>
      <c r="V602" s="38">
        <f>[3]Calculations!X570</f>
        <v>0</v>
      </c>
      <c r="W602" s="38">
        <f>[3]Calculations!Y570</f>
        <v>0</v>
      </c>
      <c r="X602" s="38" t="s">
        <v>1056</v>
      </c>
      <c r="Y602" s="73" t="s">
        <v>105</v>
      </c>
      <c r="Z602" s="74" t="s">
        <v>1066</v>
      </c>
      <c r="AA602" s="74">
        <f>[3]Calculations!AA570</f>
        <v>0</v>
      </c>
      <c r="AB602" s="74">
        <f>[3]Calculations!AM570</f>
        <v>0</v>
      </c>
      <c r="AC602" s="74">
        <f>[3]Calculations!AB570</f>
        <v>0</v>
      </c>
      <c r="AD602" s="74">
        <f>[3]Calculations!AN570</f>
        <v>0</v>
      </c>
      <c r="AE602" s="74">
        <f>[3]Calculations!AC570</f>
        <v>0</v>
      </c>
      <c r="AF602" s="74">
        <f>[3]Calculations!AO570</f>
        <v>0</v>
      </c>
      <c r="AG602" s="74">
        <f>[3]Calculations!AD570</f>
        <v>0</v>
      </c>
      <c r="AH602" s="74">
        <f>[3]Calculations!AP570</f>
        <v>0</v>
      </c>
      <c r="AI602" s="74">
        <f>[3]Calculations!AE570</f>
        <v>0</v>
      </c>
      <c r="AJ602" s="74">
        <f>[3]Calculations!AQ570</f>
        <v>0</v>
      </c>
      <c r="AK602" s="74">
        <f>[3]Calculations!AF570</f>
        <v>4.8579784390500001E-2</v>
      </c>
      <c r="AL602" s="74">
        <f>[3]Calculations!AR570</f>
        <v>3.9983032559814329</v>
      </c>
      <c r="AM602" s="74">
        <f>[3]Calculations!AG570</f>
        <v>0</v>
      </c>
      <c r="AN602" s="74">
        <f>[3]Calculations!AS570</f>
        <v>0</v>
      </c>
      <c r="AO602" s="74">
        <f>[3]Calculations!AH570</f>
        <v>0</v>
      </c>
      <c r="AP602" s="74">
        <f>[3]Calculations!AT570</f>
        <v>0</v>
      </c>
      <c r="AQ602" s="74">
        <f>[3]Calculations!AI570</f>
        <v>1.2150136300100001</v>
      </c>
      <c r="AR602" s="74">
        <f>[3]Calculations!AU570</f>
        <v>100.0002987637962</v>
      </c>
      <c r="AS602" s="74">
        <f>[3]Calculations!AJ570</f>
        <v>0</v>
      </c>
      <c r="AT602" s="74">
        <f>[3]Calculations!AV570</f>
        <v>0</v>
      </c>
      <c r="AU602" s="74">
        <f>[3]Calculations!AK570</f>
        <v>0</v>
      </c>
      <c r="AV602" s="74">
        <f>[3]Calculations!AW570</f>
        <v>0</v>
      </c>
      <c r="AW602" s="90"/>
      <c r="AX602" s="90"/>
      <c r="AY602" s="91" t="str">
        <f>[3]Calculations!D570</f>
        <v>Land Supply 2018</v>
      </c>
    </row>
    <row r="603" spans="2:51" ht="25" x14ac:dyDescent="0.25">
      <c r="B603" s="32" t="str">
        <f>[3]Calculations!A571</f>
        <v>SHA1332</v>
      </c>
      <c r="C603" s="30" t="str">
        <f>[3]Calculations!B571</f>
        <v>Unknown</v>
      </c>
      <c r="D603" s="30" t="str">
        <f>[3]Calculations!C571</f>
        <v>Residential</v>
      </c>
      <c r="E603" s="38">
        <f>[3]Calculations!E571</f>
        <v>0.96284000000000003</v>
      </c>
      <c r="F603" s="38">
        <f>[3]Calculations!I571</f>
        <v>0.95795286977341898</v>
      </c>
      <c r="G603" s="38">
        <f>[3]Calculations!M571</f>
        <v>99.492425509266226</v>
      </c>
      <c r="H603" s="38">
        <f>[3]Calculations!H571</f>
        <v>2.9217999230499998E-7</v>
      </c>
      <c r="I603" s="38">
        <f>[3]Calculations!L571</f>
        <v>3.0345643336899173E-5</v>
      </c>
      <c r="J603" s="38">
        <f>[3]Calculations!G571</f>
        <v>1.6126443298699999E-5</v>
      </c>
      <c r="K603" s="38">
        <f>[3]Calculations!K571</f>
        <v>1.674882981461094E-3</v>
      </c>
      <c r="L603" s="38">
        <f>[3]Calculations!F571</f>
        <v>4.8707116032900002E-3</v>
      </c>
      <c r="M603" s="38">
        <f>[3]Calculations!J571</f>
        <v>0.50586926210896932</v>
      </c>
      <c r="N603" s="38">
        <f>[3]Calculations!V571</f>
        <v>0</v>
      </c>
      <c r="O603" s="38">
        <f>[3]Calculations!W571</f>
        <v>0</v>
      </c>
      <c r="P603" s="38">
        <f>[3]Calculations!O571</f>
        <v>0.19046566880929999</v>
      </c>
      <c r="Q603" s="38">
        <f>[3]Calculations!S571</f>
        <v>19.781653110516803</v>
      </c>
      <c r="R603" s="38">
        <f>[3]Calculations!Q571</f>
        <v>0.14156000858029999</v>
      </c>
      <c r="S603" s="38">
        <f>[3]Calculations!T571</f>
        <v>14.702339805190892</v>
      </c>
      <c r="T603" s="38">
        <f>[3]Calculations!R571</f>
        <v>0.104016254948</v>
      </c>
      <c r="U603" s="38">
        <f>[3]Calculations!U571</f>
        <v>10.803067482447759</v>
      </c>
      <c r="V603" s="38">
        <f>[3]Calculations!X571</f>
        <v>9.4910082247399996E-3</v>
      </c>
      <c r="W603" s="38">
        <f>[3]Calculations!Y571</f>
        <v>0.98573057047276791</v>
      </c>
      <c r="X603" s="38" t="s">
        <v>1056</v>
      </c>
      <c r="Y603" s="73" t="s">
        <v>108</v>
      </c>
      <c r="Z603" s="74" t="s">
        <v>109</v>
      </c>
      <c r="AA603" s="74">
        <f>[3]Calculations!AA571</f>
        <v>0</v>
      </c>
      <c r="AB603" s="74">
        <f>[3]Calculations!AM571</f>
        <v>0</v>
      </c>
      <c r="AC603" s="74">
        <f>[3]Calculations!AB571</f>
        <v>0</v>
      </c>
      <c r="AD603" s="74">
        <f>[3]Calculations!AN571</f>
        <v>0</v>
      </c>
      <c r="AE603" s="74">
        <f>[3]Calculations!AC571</f>
        <v>0</v>
      </c>
      <c r="AF603" s="74">
        <f>[3]Calculations!AO571</f>
        <v>0</v>
      </c>
      <c r="AG603" s="74">
        <f>[3]Calculations!AD571</f>
        <v>0</v>
      </c>
      <c r="AH603" s="74">
        <f>[3]Calculations!AP571</f>
        <v>0</v>
      </c>
      <c r="AI603" s="74">
        <f>[3]Calculations!AE571</f>
        <v>0</v>
      </c>
      <c r="AJ603" s="74">
        <f>[3]Calculations!AQ571</f>
        <v>0</v>
      </c>
      <c r="AK603" s="74">
        <f>[3]Calculations!AF571</f>
        <v>0</v>
      </c>
      <c r="AL603" s="74">
        <f>[3]Calculations!AR571</f>
        <v>0</v>
      </c>
      <c r="AM603" s="74">
        <f>[3]Calculations!AG571</f>
        <v>0</v>
      </c>
      <c r="AN603" s="74">
        <f>[3]Calculations!AS571</f>
        <v>0</v>
      </c>
      <c r="AO603" s="74">
        <f>[3]Calculations!AH571</f>
        <v>0</v>
      </c>
      <c r="AP603" s="74">
        <f>[3]Calculations!AT571</f>
        <v>0</v>
      </c>
      <c r="AQ603" s="74">
        <f>[3]Calculations!AI571</f>
        <v>0.962840344997</v>
      </c>
      <c r="AR603" s="74">
        <f>[3]Calculations!AU571</f>
        <v>100.00003583118691</v>
      </c>
      <c r="AS603" s="74">
        <f>[3]Calculations!AJ571</f>
        <v>0</v>
      </c>
      <c r="AT603" s="74">
        <f>[3]Calculations!AV571</f>
        <v>0</v>
      </c>
      <c r="AU603" s="74">
        <f>[3]Calculations!AK571</f>
        <v>0</v>
      </c>
      <c r="AV603" s="74">
        <f>[3]Calculations!AW571</f>
        <v>0</v>
      </c>
      <c r="AW603" s="90"/>
      <c r="AX603" s="90"/>
      <c r="AY603" s="91" t="str">
        <f>[3]Calculations!D571</f>
        <v>Land Supply 2018</v>
      </c>
    </row>
    <row r="604" spans="2:51" x14ac:dyDescent="0.25">
      <c r="B604" s="32" t="str">
        <f>[3]Calculations!A572</f>
        <v>SHA1370</v>
      </c>
      <c r="C604" s="30" t="str">
        <f>[3]Calculations!B572</f>
        <v>Unknown</v>
      </c>
      <c r="D604" s="30" t="str">
        <f>[3]Calculations!C572</f>
        <v>Residential</v>
      </c>
      <c r="E604" s="38">
        <f>[3]Calculations!E572</f>
        <v>0.13958599999999999</v>
      </c>
      <c r="F604" s="38">
        <f>[3]Calculations!I572</f>
        <v>0.13958599999999999</v>
      </c>
      <c r="G604" s="38">
        <f>[3]Calculations!M572</f>
        <v>100</v>
      </c>
      <c r="H604" s="38">
        <f>[3]Calculations!H572</f>
        <v>0</v>
      </c>
      <c r="I604" s="38">
        <f>[3]Calculations!L572</f>
        <v>0</v>
      </c>
      <c r="J604" s="38">
        <f>[3]Calculations!G572</f>
        <v>0</v>
      </c>
      <c r="K604" s="38">
        <f>[3]Calculations!K572</f>
        <v>0</v>
      </c>
      <c r="L604" s="38">
        <f>[3]Calculations!F572</f>
        <v>0</v>
      </c>
      <c r="M604" s="38">
        <f>[3]Calculations!J572</f>
        <v>0</v>
      </c>
      <c r="N604" s="38">
        <f>[3]Calculations!V572</f>
        <v>0.13958618500299999</v>
      </c>
      <c r="O604" s="38">
        <f>[3]Calculations!W572</f>
        <v>100.00013253693064</v>
      </c>
      <c r="P604" s="38">
        <f>[3]Calculations!O572</f>
        <v>1.7921060427188999E-2</v>
      </c>
      <c r="Q604" s="38">
        <f>[3]Calculations!S572</f>
        <v>12.83872338715129</v>
      </c>
      <c r="R604" s="38">
        <f>[3]Calculations!Q572</f>
        <v>1.2929442398900001E-4</v>
      </c>
      <c r="S604" s="38">
        <f>[3]Calculations!T572</f>
        <v>9.2627071474933029E-2</v>
      </c>
      <c r="T604" s="38">
        <f>[3]Calculations!R572</f>
        <v>0</v>
      </c>
      <c r="U604" s="38">
        <f>[3]Calculations!U572</f>
        <v>0</v>
      </c>
      <c r="V604" s="38" t="str">
        <f>[3]Calculations!X572</f>
        <v>Not Modelled</v>
      </c>
      <c r="W604" s="38" t="str">
        <f>[3]Calculations!Y572</f>
        <v>N/A</v>
      </c>
      <c r="X604" s="38" t="s">
        <v>1056</v>
      </c>
      <c r="Y604" s="73" t="s">
        <v>105</v>
      </c>
      <c r="Z604" s="74" t="s">
        <v>1066</v>
      </c>
      <c r="AA604" s="74">
        <f>[3]Calculations!AA572</f>
        <v>0</v>
      </c>
      <c r="AB604" s="74">
        <f>[3]Calculations!AM572</f>
        <v>0</v>
      </c>
      <c r="AC604" s="74">
        <f>[3]Calculations!AB572</f>
        <v>0</v>
      </c>
      <c r="AD604" s="74">
        <f>[3]Calculations!AN572</f>
        <v>0</v>
      </c>
      <c r="AE604" s="74">
        <f>[3]Calculations!AC572</f>
        <v>0</v>
      </c>
      <c r="AF604" s="74">
        <f>[3]Calculations!AO572</f>
        <v>0</v>
      </c>
      <c r="AG604" s="74">
        <f>[3]Calculations!AD572</f>
        <v>0</v>
      </c>
      <c r="AH604" s="74">
        <f>[3]Calculations!AP572</f>
        <v>0</v>
      </c>
      <c r="AI604" s="74">
        <f>[3]Calculations!AE572</f>
        <v>0</v>
      </c>
      <c r="AJ604" s="74">
        <f>[3]Calculations!AQ572</f>
        <v>0</v>
      </c>
      <c r="AK604" s="74">
        <f>[3]Calculations!AF572</f>
        <v>0</v>
      </c>
      <c r="AL604" s="74">
        <f>[3]Calculations!AR572</f>
        <v>0</v>
      </c>
      <c r="AM604" s="74">
        <f>[3]Calculations!AG572</f>
        <v>0</v>
      </c>
      <c r="AN604" s="74">
        <f>[3]Calculations!AS572</f>
        <v>0</v>
      </c>
      <c r="AO604" s="74">
        <f>[3]Calculations!AH572</f>
        <v>0</v>
      </c>
      <c r="AP604" s="74">
        <f>[3]Calculations!AT572</f>
        <v>0</v>
      </c>
      <c r="AQ604" s="74">
        <f>[3]Calculations!AI572</f>
        <v>0</v>
      </c>
      <c r="AR604" s="74">
        <f>[3]Calculations!AU572</f>
        <v>0</v>
      </c>
      <c r="AS604" s="74">
        <f>[3]Calculations!AJ572</f>
        <v>0</v>
      </c>
      <c r="AT604" s="74">
        <f>[3]Calculations!AV572</f>
        <v>0</v>
      </c>
      <c r="AU604" s="74">
        <f>[3]Calculations!AK572</f>
        <v>0</v>
      </c>
      <c r="AV604" s="74">
        <f>[3]Calculations!AW572</f>
        <v>0</v>
      </c>
      <c r="AW604" s="90"/>
      <c r="AX604" s="90"/>
      <c r="AY604" s="91" t="str">
        <f>[3]Calculations!D572</f>
        <v>Land Supply 2018</v>
      </c>
    </row>
    <row r="605" spans="2:51" x14ac:dyDescent="0.25">
      <c r="B605" s="32" t="str">
        <f>[3]Calculations!A573</f>
        <v>SHA1372</v>
      </c>
      <c r="C605" s="30" t="str">
        <f>[3]Calculations!B573</f>
        <v>Unknown</v>
      </c>
      <c r="D605" s="30" t="str">
        <f>[3]Calculations!C573</f>
        <v>Residential</v>
      </c>
      <c r="E605" s="38">
        <f>[3]Calculations!E573</f>
        <v>9.5416600000000004E-2</v>
      </c>
      <c r="F605" s="38">
        <f>[3]Calculations!I573</f>
        <v>9.5416600000000004E-2</v>
      </c>
      <c r="G605" s="38">
        <f>[3]Calculations!M573</f>
        <v>100</v>
      </c>
      <c r="H605" s="38">
        <f>[3]Calculations!H573</f>
        <v>0</v>
      </c>
      <c r="I605" s="38">
        <f>[3]Calculations!L573</f>
        <v>0</v>
      </c>
      <c r="J605" s="38">
        <f>[3]Calculations!G573</f>
        <v>0</v>
      </c>
      <c r="K605" s="38">
        <f>[3]Calculations!K573</f>
        <v>0</v>
      </c>
      <c r="L605" s="38">
        <f>[3]Calculations!F573</f>
        <v>0</v>
      </c>
      <c r="M605" s="38">
        <f>[3]Calculations!J573</f>
        <v>0</v>
      </c>
      <c r="N605" s="38">
        <f>[3]Calculations!V573</f>
        <v>0</v>
      </c>
      <c r="O605" s="38">
        <f>[3]Calculations!W573</f>
        <v>0</v>
      </c>
      <c r="P605" s="38">
        <f>[3]Calculations!O573</f>
        <v>7.8372388261500003E-4</v>
      </c>
      <c r="Q605" s="38">
        <f>[3]Calculations!S573</f>
        <v>0.82137058186416201</v>
      </c>
      <c r="R605" s="38">
        <f>[3]Calculations!Q573</f>
        <v>0</v>
      </c>
      <c r="S605" s="38">
        <f>[3]Calculations!T573</f>
        <v>0</v>
      </c>
      <c r="T605" s="38">
        <f>[3]Calculations!R573</f>
        <v>0</v>
      </c>
      <c r="U605" s="38">
        <f>[3]Calculations!U573</f>
        <v>0</v>
      </c>
      <c r="V605" s="38" t="str">
        <f>[3]Calculations!X573</f>
        <v>Not Modelled</v>
      </c>
      <c r="W605" s="38" t="str">
        <f>[3]Calculations!Y573</f>
        <v>N/A</v>
      </c>
      <c r="X605" s="38" t="s">
        <v>1056</v>
      </c>
      <c r="Y605" s="73" t="s">
        <v>105</v>
      </c>
      <c r="Z605" s="74" t="s">
        <v>1066</v>
      </c>
      <c r="AA605" s="74">
        <f>[3]Calculations!AA573</f>
        <v>0</v>
      </c>
      <c r="AB605" s="74">
        <f>[3]Calculations!AM573</f>
        <v>0</v>
      </c>
      <c r="AC605" s="74">
        <f>[3]Calculations!AB573</f>
        <v>0</v>
      </c>
      <c r="AD605" s="74">
        <f>[3]Calculations!AN573</f>
        <v>0</v>
      </c>
      <c r="AE605" s="74">
        <f>[3]Calculations!AC573</f>
        <v>0</v>
      </c>
      <c r="AF605" s="74">
        <f>[3]Calculations!AO573</f>
        <v>0</v>
      </c>
      <c r="AG605" s="74">
        <f>[3]Calculations!AD573</f>
        <v>0</v>
      </c>
      <c r="AH605" s="74">
        <f>[3]Calculations!AP573</f>
        <v>0</v>
      </c>
      <c r="AI605" s="74">
        <f>[3]Calculations!AE573</f>
        <v>0</v>
      </c>
      <c r="AJ605" s="74">
        <f>[3]Calculations!AQ573</f>
        <v>0</v>
      </c>
      <c r="AK605" s="74">
        <f>[3]Calculations!AF573</f>
        <v>0</v>
      </c>
      <c r="AL605" s="74">
        <f>[3]Calculations!AR573</f>
        <v>0</v>
      </c>
      <c r="AM605" s="74">
        <f>[3]Calculations!AG573</f>
        <v>0</v>
      </c>
      <c r="AN605" s="74">
        <f>[3]Calculations!AS573</f>
        <v>0</v>
      </c>
      <c r="AO605" s="74">
        <f>[3]Calculations!AH573</f>
        <v>0</v>
      </c>
      <c r="AP605" s="74">
        <f>[3]Calculations!AT573</f>
        <v>0</v>
      </c>
      <c r="AQ605" s="74">
        <f>[3]Calculations!AI573</f>
        <v>9.5416599997699997E-2</v>
      </c>
      <c r="AR605" s="74">
        <f>[3]Calculations!AU573</f>
        <v>99.999999997589512</v>
      </c>
      <c r="AS605" s="74">
        <f>[3]Calculations!AJ573</f>
        <v>0</v>
      </c>
      <c r="AT605" s="74">
        <f>[3]Calculations!AV573</f>
        <v>0</v>
      </c>
      <c r="AU605" s="74">
        <f>[3]Calculations!AK573</f>
        <v>0</v>
      </c>
      <c r="AV605" s="74">
        <f>[3]Calculations!AW573</f>
        <v>0</v>
      </c>
      <c r="AW605" s="90"/>
      <c r="AX605" s="90"/>
      <c r="AY605" s="91" t="str">
        <f>[3]Calculations!D573</f>
        <v>Land Supply 2018</v>
      </c>
    </row>
    <row r="606" spans="2:51" x14ac:dyDescent="0.25">
      <c r="B606" s="32" t="str">
        <f>[3]Calculations!A574</f>
        <v>SHA1384</v>
      </c>
      <c r="C606" s="30" t="str">
        <f>[3]Calculations!B574</f>
        <v>Unknown</v>
      </c>
      <c r="D606" s="30" t="str">
        <f>[3]Calculations!C574</f>
        <v>Residential</v>
      </c>
      <c r="E606" s="38">
        <f>[3]Calculations!E574</f>
        <v>1.7057500000000001</v>
      </c>
      <c r="F606" s="38">
        <f>[3]Calculations!I574</f>
        <v>1.7057500000000001</v>
      </c>
      <c r="G606" s="38">
        <f>[3]Calculations!M574</f>
        <v>100</v>
      </c>
      <c r="H606" s="38">
        <f>[3]Calculations!H574</f>
        <v>0</v>
      </c>
      <c r="I606" s="38">
        <f>[3]Calculations!L574</f>
        <v>0</v>
      </c>
      <c r="J606" s="38">
        <f>[3]Calculations!G574</f>
        <v>0</v>
      </c>
      <c r="K606" s="38">
        <f>[3]Calculations!K574</f>
        <v>0</v>
      </c>
      <c r="L606" s="38">
        <f>[3]Calculations!F574</f>
        <v>0</v>
      </c>
      <c r="M606" s="38">
        <f>[3]Calculations!J574</f>
        <v>0</v>
      </c>
      <c r="N606" s="38">
        <f>[3]Calculations!V574</f>
        <v>0</v>
      </c>
      <c r="O606" s="38">
        <f>[3]Calculations!W574</f>
        <v>0</v>
      </c>
      <c r="P606" s="38">
        <f>[3]Calculations!O574</f>
        <v>0.10153834099613999</v>
      </c>
      <c r="Q606" s="38">
        <f>[3]Calculations!S574</f>
        <v>5.9527094237807407</v>
      </c>
      <c r="R606" s="38">
        <f>[3]Calculations!Q574</f>
        <v>1.9894930000040001E-2</v>
      </c>
      <c r="S606" s="38">
        <f>[3]Calculations!T574</f>
        <v>1.1663450095289463</v>
      </c>
      <c r="T606" s="38">
        <f>[3]Calculations!R574</f>
        <v>1.52E-2</v>
      </c>
      <c r="U606" s="38">
        <f>[3]Calculations!U574</f>
        <v>0.89110362010845667</v>
      </c>
      <c r="V606" s="38" t="str">
        <f>[3]Calculations!X574</f>
        <v>Not Modelled</v>
      </c>
      <c r="W606" s="38" t="str">
        <f>[3]Calculations!Y574</f>
        <v>N/A</v>
      </c>
      <c r="X606" s="38" t="s">
        <v>1056</v>
      </c>
      <c r="Y606" s="73" t="s">
        <v>105</v>
      </c>
      <c r="Z606" s="74" t="s">
        <v>1066</v>
      </c>
      <c r="AA606" s="74">
        <f>[3]Calculations!AA574</f>
        <v>0</v>
      </c>
      <c r="AB606" s="74">
        <f>[3]Calculations!AM574</f>
        <v>0</v>
      </c>
      <c r="AC606" s="74">
        <f>[3]Calculations!AB574</f>
        <v>0</v>
      </c>
      <c r="AD606" s="74">
        <f>[3]Calculations!AN574</f>
        <v>0</v>
      </c>
      <c r="AE606" s="74">
        <f>[3]Calculations!AC574</f>
        <v>0</v>
      </c>
      <c r="AF606" s="74">
        <f>[3]Calculations!AO574</f>
        <v>0</v>
      </c>
      <c r="AG606" s="74">
        <f>[3]Calculations!AD574</f>
        <v>0</v>
      </c>
      <c r="AH606" s="74">
        <f>[3]Calculations!AP574</f>
        <v>0</v>
      </c>
      <c r="AI606" s="74">
        <f>[3]Calculations!AE574</f>
        <v>0</v>
      </c>
      <c r="AJ606" s="74">
        <f>[3]Calculations!AQ574</f>
        <v>0</v>
      </c>
      <c r="AK606" s="74">
        <f>[3]Calculations!AF574</f>
        <v>0</v>
      </c>
      <c r="AL606" s="74">
        <f>[3]Calculations!AR574</f>
        <v>0</v>
      </c>
      <c r="AM606" s="74">
        <f>[3]Calculations!AG574</f>
        <v>0</v>
      </c>
      <c r="AN606" s="74">
        <f>[3]Calculations!AS574</f>
        <v>0</v>
      </c>
      <c r="AO606" s="74">
        <f>[3]Calculations!AH574</f>
        <v>0</v>
      </c>
      <c r="AP606" s="74">
        <f>[3]Calculations!AT574</f>
        <v>0</v>
      </c>
      <c r="AQ606" s="74">
        <f>[3]Calculations!AI574</f>
        <v>1.6428882494999999</v>
      </c>
      <c r="AR606" s="74">
        <f>[3]Calculations!AU574</f>
        <v>96.314714905466786</v>
      </c>
      <c r="AS606" s="74">
        <f>[3]Calculations!AJ574</f>
        <v>6.0644951723299999E-2</v>
      </c>
      <c r="AT606" s="74">
        <f>[3]Calculations!AV574</f>
        <v>3.5553247382852113</v>
      </c>
      <c r="AU606" s="74">
        <f>[3]Calculations!AK574</f>
        <v>0</v>
      </c>
      <c r="AV606" s="74">
        <f>[3]Calculations!AW574</f>
        <v>0</v>
      </c>
      <c r="AW606" s="90"/>
      <c r="AX606" s="90"/>
      <c r="AY606" s="91" t="str">
        <f>[3]Calculations!D574</f>
        <v>Land Supply 2018</v>
      </c>
    </row>
    <row r="607" spans="2:51" x14ac:dyDescent="0.25">
      <c r="B607" s="32" t="str">
        <f>[3]Calculations!A575</f>
        <v>SHA1599</v>
      </c>
      <c r="C607" s="30" t="str">
        <f>[3]Calculations!B575</f>
        <v>Unknown</v>
      </c>
      <c r="D607" s="30" t="str">
        <f>[3]Calculations!C575</f>
        <v>Residential</v>
      </c>
      <c r="E607" s="38">
        <f>[3]Calculations!E575</f>
        <v>0.77687799999999996</v>
      </c>
      <c r="F607" s="38">
        <f>[3]Calculations!I575</f>
        <v>0.77687799999999996</v>
      </c>
      <c r="G607" s="38">
        <f>[3]Calculations!M575</f>
        <v>100</v>
      </c>
      <c r="H607" s="38">
        <f>[3]Calculations!H575</f>
        <v>0</v>
      </c>
      <c r="I607" s="38">
        <f>[3]Calculations!L575</f>
        <v>0</v>
      </c>
      <c r="J607" s="38">
        <f>[3]Calculations!G575</f>
        <v>0</v>
      </c>
      <c r="K607" s="38">
        <f>[3]Calculations!K575</f>
        <v>0</v>
      </c>
      <c r="L607" s="38">
        <f>[3]Calculations!F575</f>
        <v>0</v>
      </c>
      <c r="M607" s="38">
        <f>[3]Calculations!J575</f>
        <v>0</v>
      </c>
      <c r="N607" s="38">
        <f>[3]Calculations!V575</f>
        <v>0</v>
      </c>
      <c r="O607" s="38">
        <f>[3]Calculations!W575</f>
        <v>0</v>
      </c>
      <c r="P607" s="38">
        <f>[3]Calculations!O575</f>
        <v>1.3599999999999999E-2</v>
      </c>
      <c r="Q607" s="38">
        <f>[3]Calculations!S575</f>
        <v>1.7505966187741189</v>
      </c>
      <c r="R607" s="38">
        <f>[3]Calculations!Q575</f>
        <v>0</v>
      </c>
      <c r="S607" s="38">
        <f>[3]Calculations!T575</f>
        <v>0</v>
      </c>
      <c r="T607" s="38">
        <f>[3]Calculations!R575</f>
        <v>0</v>
      </c>
      <c r="U607" s="38">
        <f>[3]Calculations!U575</f>
        <v>0</v>
      </c>
      <c r="V607" s="38" t="str">
        <f>[3]Calculations!X575</f>
        <v>Not Modelled</v>
      </c>
      <c r="W607" s="38" t="str">
        <f>[3]Calculations!Y575</f>
        <v>N/A</v>
      </c>
      <c r="X607" s="38" t="s">
        <v>1056</v>
      </c>
      <c r="Y607" s="73" t="s">
        <v>105</v>
      </c>
      <c r="Z607" s="74" t="s">
        <v>1066</v>
      </c>
      <c r="AA607" s="74">
        <f>[3]Calculations!AA575</f>
        <v>0</v>
      </c>
      <c r="AB607" s="74">
        <f>[3]Calculations!AM575</f>
        <v>0</v>
      </c>
      <c r="AC607" s="74">
        <f>[3]Calculations!AB575</f>
        <v>0</v>
      </c>
      <c r="AD607" s="74">
        <f>[3]Calculations!AN575</f>
        <v>0</v>
      </c>
      <c r="AE607" s="74">
        <f>[3]Calculations!AC575</f>
        <v>0</v>
      </c>
      <c r="AF607" s="74">
        <f>[3]Calculations!AO575</f>
        <v>0</v>
      </c>
      <c r="AG607" s="74">
        <f>[3]Calculations!AD575</f>
        <v>0</v>
      </c>
      <c r="AH607" s="74">
        <f>[3]Calculations!AP575</f>
        <v>0</v>
      </c>
      <c r="AI607" s="74">
        <f>[3]Calculations!AE575</f>
        <v>0</v>
      </c>
      <c r="AJ607" s="74">
        <f>[3]Calculations!AQ575</f>
        <v>0</v>
      </c>
      <c r="AK607" s="74">
        <f>[3]Calculations!AF575</f>
        <v>0</v>
      </c>
      <c r="AL607" s="74">
        <f>[3]Calculations!AR575</f>
        <v>0</v>
      </c>
      <c r="AM607" s="74">
        <f>[3]Calculations!AG575</f>
        <v>0</v>
      </c>
      <c r="AN607" s="74">
        <f>[3]Calculations!AS575</f>
        <v>0</v>
      </c>
      <c r="AO607" s="74">
        <f>[3]Calculations!AH575</f>
        <v>0</v>
      </c>
      <c r="AP607" s="74">
        <f>[3]Calculations!AT575</f>
        <v>0</v>
      </c>
      <c r="AQ607" s="74">
        <f>[3]Calculations!AI575</f>
        <v>0.77687773500099999</v>
      </c>
      <c r="AR607" s="74">
        <f>[3]Calculations!AU575</f>
        <v>99.999965889238723</v>
      </c>
      <c r="AS607" s="74">
        <f>[3]Calculations!AJ575</f>
        <v>0</v>
      </c>
      <c r="AT607" s="74">
        <f>[3]Calculations!AV575</f>
        <v>0</v>
      </c>
      <c r="AU607" s="74">
        <f>[3]Calculations!AK575</f>
        <v>0</v>
      </c>
      <c r="AV607" s="74">
        <f>[3]Calculations!AW575</f>
        <v>0</v>
      </c>
      <c r="AW607" s="90"/>
      <c r="AX607" s="90"/>
      <c r="AY607" s="91" t="str">
        <f>[3]Calculations!D575</f>
        <v>Land Supply 2018</v>
      </c>
    </row>
    <row r="608" spans="2:51" x14ac:dyDescent="0.25">
      <c r="B608" s="32" t="str">
        <f>[3]Calculations!A576</f>
        <v>SHA1606</v>
      </c>
      <c r="C608" s="30" t="str">
        <f>[3]Calculations!B576</f>
        <v>Unknown</v>
      </c>
      <c r="D608" s="30" t="str">
        <f>[3]Calculations!C576</f>
        <v>Residential</v>
      </c>
      <c r="E608" s="38">
        <f>[3]Calculations!E576</f>
        <v>2.19116</v>
      </c>
      <c r="F608" s="38">
        <f>[3]Calculations!I576</f>
        <v>2.19116</v>
      </c>
      <c r="G608" s="38">
        <f>[3]Calculations!M576</f>
        <v>100</v>
      </c>
      <c r="H608" s="38">
        <f>[3]Calculations!H576</f>
        <v>0</v>
      </c>
      <c r="I608" s="38">
        <f>[3]Calculations!L576</f>
        <v>0</v>
      </c>
      <c r="J608" s="38">
        <f>[3]Calculations!G576</f>
        <v>0</v>
      </c>
      <c r="K608" s="38">
        <f>[3]Calculations!K576</f>
        <v>0</v>
      </c>
      <c r="L608" s="38">
        <f>[3]Calculations!F576</f>
        <v>0</v>
      </c>
      <c r="M608" s="38">
        <f>[3]Calculations!J576</f>
        <v>0</v>
      </c>
      <c r="N608" s="38">
        <f>[3]Calculations!V576</f>
        <v>0</v>
      </c>
      <c r="O608" s="38">
        <f>[3]Calculations!W576</f>
        <v>0</v>
      </c>
      <c r="P608" s="38">
        <f>[3]Calculations!O576</f>
        <v>0.32335151654099997</v>
      </c>
      <c r="Q608" s="38">
        <f>[3]Calculations!S576</f>
        <v>14.757092888743861</v>
      </c>
      <c r="R608" s="38">
        <f>[3]Calculations!Q576</f>
        <v>0.12159999999999999</v>
      </c>
      <c r="S608" s="38">
        <f>[3]Calculations!T576</f>
        <v>5.5495719162452755</v>
      </c>
      <c r="T608" s="38">
        <f>[3]Calculations!R576</f>
        <v>1.9599999999999999E-2</v>
      </c>
      <c r="U608" s="38">
        <f>[3]Calculations!U576</f>
        <v>0.89450336807900843</v>
      </c>
      <c r="V608" s="38" t="str">
        <f>[3]Calculations!X576</f>
        <v>Not Modelled</v>
      </c>
      <c r="W608" s="38" t="str">
        <f>[3]Calculations!Y576</f>
        <v>N/A</v>
      </c>
      <c r="X608" s="38" t="s">
        <v>1056</v>
      </c>
      <c r="Y608" s="73" t="s">
        <v>105</v>
      </c>
      <c r="Z608" s="74" t="s">
        <v>1066</v>
      </c>
      <c r="AA608" s="74">
        <f>[3]Calculations!AA576</f>
        <v>0</v>
      </c>
      <c r="AB608" s="74">
        <f>[3]Calculations!AM576</f>
        <v>0</v>
      </c>
      <c r="AC608" s="74">
        <f>[3]Calculations!AB576</f>
        <v>0</v>
      </c>
      <c r="AD608" s="74">
        <f>[3]Calculations!AN576</f>
        <v>0</v>
      </c>
      <c r="AE608" s="74">
        <f>[3]Calculations!AC576</f>
        <v>0</v>
      </c>
      <c r="AF608" s="74">
        <f>[3]Calculations!AO576</f>
        <v>0</v>
      </c>
      <c r="AG608" s="74">
        <f>[3]Calculations!AD576</f>
        <v>0</v>
      </c>
      <c r="AH608" s="74">
        <f>[3]Calculations!AP576</f>
        <v>0</v>
      </c>
      <c r="AI608" s="74">
        <f>[3]Calculations!AE576</f>
        <v>0</v>
      </c>
      <c r="AJ608" s="74">
        <f>[3]Calculations!AQ576</f>
        <v>0</v>
      </c>
      <c r="AK608" s="74">
        <f>[3]Calculations!AF576</f>
        <v>0</v>
      </c>
      <c r="AL608" s="74">
        <f>[3]Calculations!AR576</f>
        <v>0</v>
      </c>
      <c r="AM608" s="74">
        <f>[3]Calculations!AG576</f>
        <v>0</v>
      </c>
      <c r="AN608" s="74">
        <f>[3]Calculations!AS576</f>
        <v>0</v>
      </c>
      <c r="AO608" s="74">
        <f>[3]Calculations!AH576</f>
        <v>0</v>
      </c>
      <c r="AP608" s="74">
        <f>[3]Calculations!AT576</f>
        <v>0</v>
      </c>
      <c r="AQ608" s="74">
        <f>[3]Calculations!AI576</f>
        <v>2.1911594999899999</v>
      </c>
      <c r="AR608" s="74">
        <f>[3]Calculations!AU576</f>
        <v>99.999977180580146</v>
      </c>
      <c r="AS608" s="74">
        <f>[3]Calculations!AJ576</f>
        <v>0</v>
      </c>
      <c r="AT608" s="74">
        <f>[3]Calculations!AV576</f>
        <v>0</v>
      </c>
      <c r="AU608" s="74">
        <f>[3]Calculations!AK576</f>
        <v>0</v>
      </c>
      <c r="AV608" s="74">
        <f>[3]Calculations!AW576</f>
        <v>0</v>
      </c>
      <c r="AW608" s="90"/>
      <c r="AX608" s="90"/>
      <c r="AY608" s="91" t="str">
        <f>[3]Calculations!D576</f>
        <v>Land Supply 2018</v>
      </c>
    </row>
    <row r="609" spans="2:51" x14ac:dyDescent="0.25">
      <c r="B609" s="32" t="str">
        <f>[3]Calculations!A577</f>
        <v>SHA1630</v>
      </c>
      <c r="C609" s="30" t="str">
        <f>[3]Calculations!B577</f>
        <v>Unknown</v>
      </c>
      <c r="D609" s="30" t="str">
        <f>[3]Calculations!C577</f>
        <v>Residential</v>
      </c>
      <c r="E609" s="38">
        <f>[3]Calculations!E577</f>
        <v>0.63339100000000004</v>
      </c>
      <c r="F609" s="38">
        <f>[3]Calculations!I577</f>
        <v>0.63339100000000004</v>
      </c>
      <c r="G609" s="38">
        <f>[3]Calculations!M577</f>
        <v>100</v>
      </c>
      <c r="H609" s="38">
        <f>[3]Calculations!H577</f>
        <v>0</v>
      </c>
      <c r="I609" s="38">
        <f>[3]Calculations!L577</f>
        <v>0</v>
      </c>
      <c r="J609" s="38">
        <f>[3]Calculations!G577</f>
        <v>0</v>
      </c>
      <c r="K609" s="38">
        <f>[3]Calculations!K577</f>
        <v>0</v>
      </c>
      <c r="L609" s="38">
        <f>[3]Calculations!F577</f>
        <v>0</v>
      </c>
      <c r="M609" s="38">
        <f>[3]Calculations!J577</f>
        <v>0</v>
      </c>
      <c r="N609" s="38">
        <f>[3]Calculations!V577</f>
        <v>0</v>
      </c>
      <c r="O609" s="38">
        <f>[3]Calculations!W577</f>
        <v>0</v>
      </c>
      <c r="P609" s="38">
        <f>[3]Calculations!O577</f>
        <v>1.7076138477546E-2</v>
      </c>
      <c r="Q609" s="38">
        <f>[3]Calculations!S577</f>
        <v>2.6959869144882069</v>
      </c>
      <c r="R609" s="38">
        <f>[3]Calculations!Q577</f>
        <v>4.8156264046000001E-5</v>
      </c>
      <c r="S609" s="38">
        <f>[3]Calculations!T577</f>
        <v>7.6029283722061089E-3</v>
      </c>
      <c r="T609" s="38">
        <f>[3]Calculations!R577</f>
        <v>0</v>
      </c>
      <c r="U609" s="38">
        <f>[3]Calculations!U577</f>
        <v>0</v>
      </c>
      <c r="V609" s="38" t="str">
        <f>[3]Calculations!X577</f>
        <v>Not Modelled</v>
      </c>
      <c r="W609" s="38" t="str">
        <f>[3]Calculations!Y577</f>
        <v>N/A</v>
      </c>
      <c r="X609" s="38" t="s">
        <v>1056</v>
      </c>
      <c r="Y609" s="73" t="s">
        <v>105</v>
      </c>
      <c r="Z609" s="74" t="s">
        <v>1066</v>
      </c>
      <c r="AA609" s="74">
        <f>[3]Calculations!AA577</f>
        <v>0</v>
      </c>
      <c r="AB609" s="74">
        <f>[3]Calculations!AM577</f>
        <v>0</v>
      </c>
      <c r="AC609" s="74">
        <f>[3]Calculations!AB577</f>
        <v>0</v>
      </c>
      <c r="AD609" s="74">
        <f>[3]Calculations!AN577</f>
        <v>0</v>
      </c>
      <c r="AE609" s="74">
        <f>[3]Calculations!AC577</f>
        <v>0</v>
      </c>
      <c r="AF609" s="74">
        <f>[3]Calculations!AO577</f>
        <v>0</v>
      </c>
      <c r="AG609" s="74">
        <f>[3]Calculations!AD577</f>
        <v>0</v>
      </c>
      <c r="AH609" s="74">
        <f>[3]Calculations!AP577</f>
        <v>0</v>
      </c>
      <c r="AI609" s="74">
        <f>[3]Calculations!AE577</f>
        <v>0</v>
      </c>
      <c r="AJ609" s="74">
        <f>[3]Calculations!AQ577</f>
        <v>0</v>
      </c>
      <c r="AK609" s="74">
        <f>[3]Calculations!AF577</f>
        <v>0</v>
      </c>
      <c r="AL609" s="74">
        <f>[3]Calculations!AR577</f>
        <v>0</v>
      </c>
      <c r="AM609" s="74">
        <f>[3]Calculations!AG577</f>
        <v>0</v>
      </c>
      <c r="AN609" s="74">
        <f>[3]Calculations!AS577</f>
        <v>0</v>
      </c>
      <c r="AO609" s="74">
        <f>[3]Calculations!AH577</f>
        <v>0</v>
      </c>
      <c r="AP609" s="74">
        <f>[3]Calculations!AT577</f>
        <v>0</v>
      </c>
      <c r="AQ609" s="74">
        <f>[3]Calculations!AI577</f>
        <v>0.63339137244800003</v>
      </c>
      <c r="AR609" s="74">
        <f>[3]Calculations!AU577</f>
        <v>100.00005880222484</v>
      </c>
      <c r="AS609" s="74">
        <f>[3]Calculations!AJ577</f>
        <v>0</v>
      </c>
      <c r="AT609" s="74">
        <f>[3]Calculations!AV577</f>
        <v>0</v>
      </c>
      <c r="AU609" s="74">
        <f>[3]Calculations!AK577</f>
        <v>0</v>
      </c>
      <c r="AV609" s="74">
        <f>[3]Calculations!AW577</f>
        <v>0</v>
      </c>
      <c r="AW609" s="90"/>
      <c r="AX609" s="90"/>
      <c r="AY609" s="91" t="str">
        <f>[3]Calculations!D577</f>
        <v>Land Supply 2018</v>
      </c>
    </row>
    <row r="610" spans="2:51" x14ac:dyDescent="0.25">
      <c r="B610" s="32" t="str">
        <f>[3]Calculations!A578</f>
        <v>SHA1660</v>
      </c>
      <c r="C610" s="30" t="str">
        <f>[3]Calculations!B578</f>
        <v>Unknown</v>
      </c>
      <c r="D610" s="30" t="str">
        <f>[3]Calculations!C578</f>
        <v>Residential</v>
      </c>
      <c r="E610" s="38">
        <f>[3]Calculations!E578</f>
        <v>1.9151499999999999</v>
      </c>
      <c r="F610" s="38">
        <f>[3]Calculations!I578</f>
        <v>1.9151499999999999</v>
      </c>
      <c r="G610" s="38">
        <f>[3]Calculations!M578</f>
        <v>100</v>
      </c>
      <c r="H610" s="38">
        <f>[3]Calculations!H578</f>
        <v>0</v>
      </c>
      <c r="I610" s="38">
        <f>[3]Calculations!L578</f>
        <v>0</v>
      </c>
      <c r="J610" s="38">
        <f>[3]Calculations!G578</f>
        <v>0</v>
      </c>
      <c r="K610" s="38">
        <f>[3]Calculations!K578</f>
        <v>0</v>
      </c>
      <c r="L610" s="38">
        <f>[3]Calculations!F578</f>
        <v>0</v>
      </c>
      <c r="M610" s="38">
        <f>[3]Calculations!J578</f>
        <v>0</v>
      </c>
      <c r="N610" s="38">
        <f>[3]Calculations!V578</f>
        <v>0</v>
      </c>
      <c r="O610" s="38">
        <f>[3]Calculations!W578</f>
        <v>0</v>
      </c>
      <c r="P610" s="38">
        <f>[3]Calculations!O578</f>
        <v>4.49244225394115E-2</v>
      </c>
      <c r="Q610" s="38">
        <f>[3]Calculations!S578</f>
        <v>2.345739108655275</v>
      </c>
      <c r="R610" s="38">
        <f>[3]Calculations!Q578</f>
        <v>3.5955360115000002E-6</v>
      </c>
      <c r="S610" s="38">
        <f>[3]Calculations!T578</f>
        <v>1.8774174406704436E-4</v>
      </c>
      <c r="T610" s="38">
        <f>[3]Calculations!R578</f>
        <v>0</v>
      </c>
      <c r="U610" s="38">
        <f>[3]Calculations!U578</f>
        <v>0</v>
      </c>
      <c r="V610" s="38" t="str">
        <f>[3]Calculations!X578</f>
        <v>Not Modelled</v>
      </c>
      <c r="W610" s="38" t="str">
        <f>[3]Calculations!Y578</f>
        <v>N/A</v>
      </c>
      <c r="X610" s="38" t="s">
        <v>1056</v>
      </c>
      <c r="Y610" s="73" t="s">
        <v>105</v>
      </c>
      <c r="Z610" s="74" t="s">
        <v>1066</v>
      </c>
      <c r="AA610" s="74">
        <f>[3]Calculations!AA578</f>
        <v>0</v>
      </c>
      <c r="AB610" s="74">
        <f>[3]Calculations!AM578</f>
        <v>0</v>
      </c>
      <c r="AC610" s="74">
        <f>[3]Calculations!AB578</f>
        <v>0</v>
      </c>
      <c r="AD610" s="74">
        <f>[3]Calculations!AN578</f>
        <v>0</v>
      </c>
      <c r="AE610" s="74">
        <f>[3]Calculations!AC578</f>
        <v>0</v>
      </c>
      <c r="AF610" s="74">
        <f>[3]Calculations!AO578</f>
        <v>0</v>
      </c>
      <c r="AG610" s="74">
        <f>[3]Calculations!AD578</f>
        <v>0</v>
      </c>
      <c r="AH610" s="74">
        <f>[3]Calculations!AP578</f>
        <v>0</v>
      </c>
      <c r="AI610" s="74">
        <f>[3]Calculations!AE578</f>
        <v>0</v>
      </c>
      <c r="AJ610" s="74">
        <f>[3]Calculations!AQ578</f>
        <v>0</v>
      </c>
      <c r="AK610" s="74">
        <f>[3]Calculations!AF578</f>
        <v>0</v>
      </c>
      <c r="AL610" s="74">
        <f>[3]Calculations!AR578</f>
        <v>0</v>
      </c>
      <c r="AM610" s="74">
        <f>[3]Calculations!AG578</f>
        <v>0</v>
      </c>
      <c r="AN610" s="74">
        <f>[3]Calculations!AS578</f>
        <v>0</v>
      </c>
      <c r="AO610" s="74">
        <f>[3]Calculations!AH578</f>
        <v>0</v>
      </c>
      <c r="AP610" s="74">
        <f>[3]Calculations!AT578</f>
        <v>0</v>
      </c>
      <c r="AQ610" s="74">
        <f>[3]Calculations!AI578</f>
        <v>1.9151450799900001</v>
      </c>
      <c r="AR610" s="74">
        <f>[3]Calculations!AU578</f>
        <v>99.999743100540442</v>
      </c>
      <c r="AS610" s="74">
        <f>[3]Calculations!AJ578</f>
        <v>0</v>
      </c>
      <c r="AT610" s="74">
        <f>[3]Calculations!AV578</f>
        <v>0</v>
      </c>
      <c r="AU610" s="74">
        <f>[3]Calculations!AK578</f>
        <v>0</v>
      </c>
      <c r="AV610" s="74">
        <f>[3]Calculations!AW578</f>
        <v>0</v>
      </c>
      <c r="AW610" s="90"/>
      <c r="AX610" s="90"/>
      <c r="AY610" s="91" t="str">
        <f>[3]Calculations!D578</f>
        <v>Land Supply 2018</v>
      </c>
    </row>
    <row r="611" spans="2:51" ht="25" x14ac:dyDescent="0.25">
      <c r="B611" s="32" t="str">
        <f>[3]Calculations!A579</f>
        <v>SHA1667</v>
      </c>
      <c r="C611" s="30" t="str">
        <f>[3]Calculations!B579</f>
        <v>Unknown</v>
      </c>
      <c r="D611" s="30" t="str">
        <f>[3]Calculations!C579</f>
        <v>Residential</v>
      </c>
      <c r="E611" s="38">
        <f>[3]Calculations!E579</f>
        <v>0.92483000000000004</v>
      </c>
      <c r="F611" s="38">
        <f>[3]Calculations!I579</f>
        <v>0.91953852136562009</v>
      </c>
      <c r="G611" s="38">
        <f>[3]Calculations!M579</f>
        <v>99.427843102583182</v>
      </c>
      <c r="H611" s="38">
        <f>[3]Calculations!H579</f>
        <v>5.2914786343800004E-3</v>
      </c>
      <c r="I611" s="38">
        <f>[3]Calculations!L579</f>
        <v>0.57215689741682263</v>
      </c>
      <c r="J611" s="38">
        <f>[3]Calculations!G579</f>
        <v>0</v>
      </c>
      <c r="K611" s="38">
        <f>[3]Calculations!K579</f>
        <v>0</v>
      </c>
      <c r="L611" s="38">
        <f>[3]Calculations!F579</f>
        <v>0</v>
      </c>
      <c r="M611" s="38">
        <f>[3]Calculations!J579</f>
        <v>0</v>
      </c>
      <c r="N611" s="38">
        <f>[3]Calculations!V579</f>
        <v>0.16523533725299999</v>
      </c>
      <c r="O611" s="38">
        <f>[3]Calculations!W579</f>
        <v>17.866563287631237</v>
      </c>
      <c r="P611" s="38">
        <f>[3]Calculations!O579</f>
        <v>0.56799979321390004</v>
      </c>
      <c r="Q611" s="38">
        <f>[3]Calculations!S579</f>
        <v>61.41667043823189</v>
      </c>
      <c r="R611" s="38">
        <f>[3]Calculations!Q579</f>
        <v>0.23850065945689999</v>
      </c>
      <c r="S611" s="38">
        <f>[3]Calculations!T579</f>
        <v>25.788594601916024</v>
      </c>
      <c r="T611" s="38">
        <f>[3]Calculations!R579</f>
        <v>0.17876954909199999</v>
      </c>
      <c r="U611" s="38">
        <f>[3]Calculations!U579</f>
        <v>19.329990278429548</v>
      </c>
      <c r="V611" s="38">
        <f>[3]Calculations!X579</f>
        <v>3.1205469082699999E-2</v>
      </c>
      <c r="W611" s="38">
        <f>[3]Calculations!Y579</f>
        <v>3.3741843455229605</v>
      </c>
      <c r="X611" s="38" t="s">
        <v>1056</v>
      </c>
      <c r="Y611" s="73" t="s">
        <v>108</v>
      </c>
      <c r="Z611" s="74" t="s">
        <v>109</v>
      </c>
      <c r="AA611" s="74">
        <f>[3]Calculations!AA579</f>
        <v>5.3031196024200004E-3</v>
      </c>
      <c r="AB611" s="74">
        <f>[3]Calculations!AM579</f>
        <v>0.57341561177946221</v>
      </c>
      <c r="AC611" s="74">
        <f>[3]Calculations!AB579</f>
        <v>0</v>
      </c>
      <c r="AD611" s="74">
        <f>[3]Calculations!AN579</f>
        <v>0</v>
      </c>
      <c r="AE611" s="74">
        <f>[3]Calculations!AC579</f>
        <v>2.1462999999499999E-3</v>
      </c>
      <c r="AF611" s="74">
        <f>[3]Calculations!AO579</f>
        <v>0.23207508406409824</v>
      </c>
      <c r="AG611" s="74">
        <f>[3]Calculations!AD579</f>
        <v>0</v>
      </c>
      <c r="AH611" s="74">
        <f>[3]Calculations!AP579</f>
        <v>0</v>
      </c>
      <c r="AI611" s="74">
        <f>[3]Calculations!AE579</f>
        <v>0.22136801918599999</v>
      </c>
      <c r="AJ611" s="74">
        <f>[3]Calculations!AQ579</f>
        <v>23.936076812603396</v>
      </c>
      <c r="AK611" s="74">
        <f>[3]Calculations!AF579</f>
        <v>0</v>
      </c>
      <c r="AL611" s="74">
        <f>[3]Calculations!AR579</f>
        <v>0</v>
      </c>
      <c r="AM611" s="74">
        <f>[3]Calculations!AG579</f>
        <v>0</v>
      </c>
      <c r="AN611" s="74">
        <f>[3]Calculations!AS579</f>
        <v>0</v>
      </c>
      <c r="AO611" s="74">
        <f>[3]Calculations!AH579</f>
        <v>0</v>
      </c>
      <c r="AP611" s="74">
        <f>[3]Calculations!AT579</f>
        <v>0</v>
      </c>
      <c r="AQ611" s="74">
        <f>[3]Calculations!AI579</f>
        <v>0.53592561540299999</v>
      </c>
      <c r="AR611" s="74">
        <f>[3]Calculations!AU579</f>
        <v>57.948554372479265</v>
      </c>
      <c r="AS611" s="74">
        <f>[3]Calculations!AJ579</f>
        <v>0.56136238214599998</v>
      </c>
      <c r="AT611" s="74">
        <f>[3]Calculations!AV579</f>
        <v>60.698980585188622</v>
      </c>
      <c r="AU611" s="74">
        <f>[3]Calculations!AK579</f>
        <v>0.35777914304899999</v>
      </c>
      <c r="AV611" s="74">
        <f>[3]Calculations!AW579</f>
        <v>38.685936123287526</v>
      </c>
      <c r="AW611" s="90"/>
      <c r="AX611" s="90"/>
      <c r="AY611" s="91" t="str">
        <f>[3]Calculations!D579</f>
        <v>Land Supply 2018</v>
      </c>
    </row>
    <row r="612" spans="2:51" x14ac:dyDescent="0.25">
      <c r="B612" s="32" t="str">
        <f>[3]Calculations!A580</f>
        <v>SHA1716</v>
      </c>
      <c r="C612" s="30" t="str">
        <f>[3]Calculations!B580</f>
        <v>Unknown</v>
      </c>
      <c r="D612" s="30" t="str">
        <f>[3]Calculations!C580</f>
        <v>Residential</v>
      </c>
      <c r="E612" s="38">
        <f>[3]Calculations!E580</f>
        <v>0.20199300000000001</v>
      </c>
      <c r="F612" s="38">
        <f>[3]Calculations!I580</f>
        <v>0.20199300000000001</v>
      </c>
      <c r="G612" s="38">
        <f>[3]Calculations!M580</f>
        <v>100</v>
      </c>
      <c r="H612" s="38">
        <f>[3]Calculations!H580</f>
        <v>0</v>
      </c>
      <c r="I612" s="38">
        <f>[3]Calculations!L580</f>
        <v>0</v>
      </c>
      <c r="J612" s="38">
        <f>[3]Calculations!G580</f>
        <v>0</v>
      </c>
      <c r="K612" s="38">
        <f>[3]Calculations!K580</f>
        <v>0</v>
      </c>
      <c r="L612" s="38">
        <f>[3]Calculations!F580</f>
        <v>0</v>
      </c>
      <c r="M612" s="38">
        <f>[3]Calculations!J580</f>
        <v>0</v>
      </c>
      <c r="N612" s="38">
        <f>[3]Calculations!V580</f>
        <v>0</v>
      </c>
      <c r="O612" s="38">
        <f>[3]Calculations!W580</f>
        <v>0</v>
      </c>
      <c r="P612" s="38">
        <f>[3]Calculations!O580</f>
        <v>2.25662356061E-4</v>
      </c>
      <c r="Q612" s="38">
        <f>[3]Calculations!S580</f>
        <v>0.11171790906665081</v>
      </c>
      <c r="R612" s="38">
        <f>[3]Calculations!Q580</f>
        <v>0</v>
      </c>
      <c r="S612" s="38">
        <f>[3]Calculations!T580</f>
        <v>0</v>
      </c>
      <c r="T612" s="38">
        <f>[3]Calculations!R580</f>
        <v>0</v>
      </c>
      <c r="U612" s="38">
        <f>[3]Calculations!U580</f>
        <v>0</v>
      </c>
      <c r="V612" s="38" t="str">
        <f>[3]Calculations!X580</f>
        <v>Not Modelled</v>
      </c>
      <c r="W612" s="38" t="str">
        <f>[3]Calculations!Y580</f>
        <v>N/A</v>
      </c>
      <c r="X612" s="38" t="s">
        <v>1056</v>
      </c>
      <c r="Y612" s="73" t="s">
        <v>105</v>
      </c>
      <c r="Z612" s="74" t="s">
        <v>1066</v>
      </c>
      <c r="AA612" s="74">
        <f>[3]Calculations!AA580</f>
        <v>0</v>
      </c>
      <c r="AB612" s="74">
        <f>[3]Calculations!AM580</f>
        <v>0</v>
      </c>
      <c r="AC612" s="74">
        <f>[3]Calculations!AB580</f>
        <v>0</v>
      </c>
      <c r="AD612" s="74">
        <f>[3]Calculations!AN580</f>
        <v>0</v>
      </c>
      <c r="AE612" s="74">
        <f>[3]Calculations!AC580</f>
        <v>0</v>
      </c>
      <c r="AF612" s="74">
        <f>[3]Calculations!AO580</f>
        <v>0</v>
      </c>
      <c r="AG612" s="74">
        <f>[3]Calculations!AD580</f>
        <v>0</v>
      </c>
      <c r="AH612" s="74">
        <f>[3]Calculations!AP580</f>
        <v>0</v>
      </c>
      <c r="AI612" s="74">
        <f>[3]Calculations!AE580</f>
        <v>0</v>
      </c>
      <c r="AJ612" s="74">
        <f>[3]Calculations!AQ580</f>
        <v>0</v>
      </c>
      <c r="AK612" s="74">
        <f>[3]Calculations!AF580</f>
        <v>0</v>
      </c>
      <c r="AL612" s="74">
        <f>[3]Calculations!AR580</f>
        <v>0</v>
      </c>
      <c r="AM612" s="74">
        <f>[3]Calculations!AG580</f>
        <v>0</v>
      </c>
      <c r="AN612" s="74">
        <f>[3]Calculations!AS580</f>
        <v>0</v>
      </c>
      <c r="AO612" s="74">
        <f>[3]Calculations!AH580</f>
        <v>0</v>
      </c>
      <c r="AP612" s="74">
        <f>[3]Calculations!AT580</f>
        <v>0</v>
      </c>
      <c r="AQ612" s="74">
        <f>[3]Calculations!AI580</f>
        <v>0.201993014996</v>
      </c>
      <c r="AR612" s="74">
        <f>[3]Calculations!AU580</f>
        <v>100.00000742401964</v>
      </c>
      <c r="AS612" s="74">
        <f>[3]Calculations!AJ580</f>
        <v>0</v>
      </c>
      <c r="AT612" s="74">
        <f>[3]Calculations!AV580</f>
        <v>0</v>
      </c>
      <c r="AU612" s="74">
        <f>[3]Calculations!AK580</f>
        <v>0</v>
      </c>
      <c r="AV612" s="74">
        <f>[3]Calculations!AW580</f>
        <v>0</v>
      </c>
      <c r="AW612" s="90"/>
      <c r="AX612" s="90"/>
      <c r="AY612" s="91" t="str">
        <f>[3]Calculations!D580</f>
        <v>Land Supply 2018</v>
      </c>
    </row>
    <row r="613" spans="2:51" x14ac:dyDescent="0.25">
      <c r="B613" s="32" t="str">
        <f>[3]Calculations!A581</f>
        <v>SHA1723</v>
      </c>
      <c r="C613" s="30" t="str">
        <f>[3]Calculations!B581</f>
        <v>Unknown</v>
      </c>
      <c r="D613" s="30" t="str">
        <f>[3]Calculations!C581</f>
        <v>Residential</v>
      </c>
      <c r="E613" s="38">
        <f>[3]Calculations!E581</f>
        <v>0.174042</v>
      </c>
      <c r="F613" s="38">
        <f>[3]Calculations!I581</f>
        <v>-2.0054440000999429E-8</v>
      </c>
      <c r="G613" s="38">
        <f>[3]Calculations!M581</f>
        <v>-1.1522758874868956E-5</v>
      </c>
      <c r="H613" s="38">
        <f>[3]Calculations!H581</f>
        <v>5.9035593474399996E-3</v>
      </c>
      <c r="I613" s="38">
        <f>[3]Calculations!L581</f>
        <v>3.3920314334700814</v>
      </c>
      <c r="J613" s="38">
        <f>[3]Calculations!G581</f>
        <v>0.168138460707</v>
      </c>
      <c r="K613" s="38">
        <f>[3]Calculations!K581</f>
        <v>96.607980089288787</v>
      </c>
      <c r="L613" s="38">
        <f>[3]Calculations!F581</f>
        <v>0</v>
      </c>
      <c r="M613" s="38">
        <f>[3]Calculations!J581</f>
        <v>0</v>
      </c>
      <c r="N613" s="38">
        <f>[3]Calculations!V581</f>
        <v>0.17404202500300001</v>
      </c>
      <c r="O613" s="38">
        <f>[3]Calculations!W581</f>
        <v>100.00001436607255</v>
      </c>
      <c r="P613" s="38">
        <f>[3]Calculations!O581</f>
        <v>0.1740420041013</v>
      </c>
      <c r="Q613" s="38">
        <f>[3]Calculations!S581</f>
        <v>100.00000235650015</v>
      </c>
      <c r="R613" s="38">
        <f>[3]Calculations!Q581</f>
        <v>9.3514026112400006E-2</v>
      </c>
      <c r="S613" s="38">
        <f>[3]Calculations!T581</f>
        <v>53.730723683019043</v>
      </c>
      <c r="T613" s="38">
        <f>[3]Calculations!R581</f>
        <v>7.2498343803199999E-2</v>
      </c>
      <c r="U613" s="38">
        <f>[3]Calculations!U581</f>
        <v>41.655660014938924</v>
      </c>
      <c r="V613" s="38" t="str">
        <f>[3]Calculations!X581</f>
        <v>Not Modelled</v>
      </c>
      <c r="W613" s="38" t="str">
        <f>[3]Calculations!Y581</f>
        <v>N/A</v>
      </c>
      <c r="X613" s="38" t="s">
        <v>1056</v>
      </c>
      <c r="Y613" s="73" t="s">
        <v>102</v>
      </c>
      <c r="Z613" s="74" t="s">
        <v>1070</v>
      </c>
      <c r="AA613" s="74">
        <f>[3]Calculations!AA581</f>
        <v>0</v>
      </c>
      <c r="AB613" s="74">
        <f>[3]Calculations!AM581</f>
        <v>0</v>
      </c>
      <c r="AC613" s="74">
        <f>[3]Calculations!AB581</f>
        <v>0</v>
      </c>
      <c r="AD613" s="74">
        <f>[3]Calculations!AN581</f>
        <v>0</v>
      </c>
      <c r="AE613" s="74">
        <f>[3]Calculations!AC581</f>
        <v>0</v>
      </c>
      <c r="AF613" s="74">
        <f>[3]Calculations!AO581</f>
        <v>0</v>
      </c>
      <c r="AG613" s="74">
        <f>[3]Calculations!AD581</f>
        <v>0</v>
      </c>
      <c r="AH613" s="74">
        <f>[3]Calculations!AP581</f>
        <v>0</v>
      </c>
      <c r="AI613" s="74">
        <f>[3]Calculations!AE581</f>
        <v>0</v>
      </c>
      <c r="AJ613" s="74">
        <f>[3]Calculations!AQ581</f>
        <v>0</v>
      </c>
      <c r="AK613" s="74">
        <f>[3]Calculations!AF581</f>
        <v>0</v>
      </c>
      <c r="AL613" s="74">
        <f>[3]Calculations!AR581</f>
        <v>0</v>
      </c>
      <c r="AM613" s="74">
        <f>[3]Calculations!AG581</f>
        <v>0</v>
      </c>
      <c r="AN613" s="74">
        <f>[3]Calculations!AS581</f>
        <v>0</v>
      </c>
      <c r="AO613" s="74">
        <f>[3]Calculations!AH581</f>
        <v>0</v>
      </c>
      <c r="AP613" s="74">
        <f>[3]Calculations!AT581</f>
        <v>0</v>
      </c>
      <c r="AQ613" s="74">
        <f>[3]Calculations!AI581</f>
        <v>0</v>
      </c>
      <c r="AR613" s="74">
        <f>[3]Calculations!AU581</f>
        <v>0</v>
      </c>
      <c r="AS613" s="74">
        <f>[3]Calculations!AJ581</f>
        <v>0</v>
      </c>
      <c r="AT613" s="74">
        <f>[3]Calculations!AV581</f>
        <v>0</v>
      </c>
      <c r="AU613" s="74">
        <f>[3]Calculations!AK581</f>
        <v>0</v>
      </c>
      <c r="AV613" s="74">
        <f>[3]Calculations!AW581</f>
        <v>0</v>
      </c>
      <c r="AW613" s="90"/>
      <c r="AX613" s="90"/>
      <c r="AY613" s="91" t="str">
        <f>[3]Calculations!D581</f>
        <v>Land Supply 2018</v>
      </c>
    </row>
    <row r="614" spans="2:51" x14ac:dyDescent="0.25">
      <c r="B614" s="32" t="str">
        <f>[3]Calculations!A582</f>
        <v>SHA1725</v>
      </c>
      <c r="C614" s="30" t="str">
        <f>[3]Calculations!B582</f>
        <v>Unknown</v>
      </c>
      <c r="D614" s="30" t="str">
        <f>[3]Calculations!C582</f>
        <v>Residential</v>
      </c>
      <c r="E614" s="38">
        <f>[3]Calculations!E582</f>
        <v>2.4737300000000002</v>
      </c>
      <c r="F614" s="38">
        <f>[3]Calculations!I582</f>
        <v>2.4737300000000002</v>
      </c>
      <c r="G614" s="38">
        <f>[3]Calculations!M582</f>
        <v>100</v>
      </c>
      <c r="H614" s="38">
        <f>[3]Calculations!H582</f>
        <v>0</v>
      </c>
      <c r="I614" s="38">
        <f>[3]Calculations!L582</f>
        <v>0</v>
      </c>
      <c r="J614" s="38">
        <f>[3]Calculations!G582</f>
        <v>0</v>
      </c>
      <c r="K614" s="38">
        <f>[3]Calculations!K582</f>
        <v>0</v>
      </c>
      <c r="L614" s="38">
        <f>[3]Calculations!F582</f>
        <v>0</v>
      </c>
      <c r="M614" s="38">
        <f>[3]Calculations!J582</f>
        <v>0</v>
      </c>
      <c r="N614" s="38">
        <f>[3]Calculations!V582</f>
        <v>0</v>
      </c>
      <c r="O614" s="38">
        <f>[3]Calculations!W582</f>
        <v>0</v>
      </c>
      <c r="P614" s="38">
        <f>[3]Calculations!O582</f>
        <v>7.1110263623751002E-2</v>
      </c>
      <c r="Q614" s="38">
        <f>[3]Calculations!S582</f>
        <v>2.8746170206025314</v>
      </c>
      <c r="R614" s="38">
        <f>[3]Calculations!Q582</f>
        <v>6.0770182051000003E-5</v>
      </c>
      <c r="S614" s="38">
        <f>[3]Calculations!T582</f>
        <v>2.4566214603453087E-3</v>
      </c>
      <c r="T614" s="38">
        <f>[3]Calculations!R582</f>
        <v>0</v>
      </c>
      <c r="U614" s="38">
        <f>[3]Calculations!U582</f>
        <v>0</v>
      </c>
      <c r="V614" s="38" t="str">
        <f>[3]Calculations!X582</f>
        <v>Not Modelled</v>
      </c>
      <c r="W614" s="38" t="str">
        <f>[3]Calculations!Y582</f>
        <v>N/A</v>
      </c>
      <c r="X614" s="38" t="s">
        <v>1056</v>
      </c>
      <c r="Y614" s="73" t="s">
        <v>105</v>
      </c>
      <c r="Z614" s="74" t="s">
        <v>1066</v>
      </c>
      <c r="AA614" s="74">
        <f>[3]Calculations!AA582</f>
        <v>0</v>
      </c>
      <c r="AB614" s="74">
        <f>[3]Calculations!AM582</f>
        <v>0</v>
      </c>
      <c r="AC614" s="74">
        <f>[3]Calculations!AB582</f>
        <v>0</v>
      </c>
      <c r="AD614" s="74">
        <f>[3]Calculations!AN582</f>
        <v>0</v>
      </c>
      <c r="AE614" s="74">
        <f>[3]Calculations!AC582</f>
        <v>0</v>
      </c>
      <c r="AF614" s="74">
        <f>[3]Calculations!AO582</f>
        <v>0</v>
      </c>
      <c r="AG614" s="74">
        <f>[3]Calculations!AD582</f>
        <v>0</v>
      </c>
      <c r="AH614" s="74">
        <f>[3]Calculations!AP582</f>
        <v>0</v>
      </c>
      <c r="AI614" s="74">
        <f>[3]Calculations!AE582</f>
        <v>0</v>
      </c>
      <c r="AJ614" s="74">
        <f>[3]Calculations!AQ582</f>
        <v>0</v>
      </c>
      <c r="AK614" s="74">
        <f>[3]Calculations!AF582</f>
        <v>0</v>
      </c>
      <c r="AL614" s="74">
        <f>[3]Calculations!AR582</f>
        <v>0</v>
      </c>
      <c r="AM614" s="74">
        <f>[3]Calculations!AG582</f>
        <v>0</v>
      </c>
      <c r="AN614" s="74">
        <f>[3]Calculations!AS582</f>
        <v>0</v>
      </c>
      <c r="AO614" s="74">
        <f>[3]Calculations!AH582</f>
        <v>0</v>
      </c>
      <c r="AP614" s="74">
        <f>[3]Calculations!AT582</f>
        <v>0</v>
      </c>
      <c r="AQ614" s="74">
        <f>[3]Calculations!AI582</f>
        <v>2.4737263500000002</v>
      </c>
      <c r="AR614" s="74">
        <f>[3]Calculations!AU582</f>
        <v>99.999852449539759</v>
      </c>
      <c r="AS614" s="74">
        <f>[3]Calculations!AJ582</f>
        <v>0</v>
      </c>
      <c r="AT614" s="74">
        <f>[3]Calculations!AV582</f>
        <v>0</v>
      </c>
      <c r="AU614" s="74">
        <f>[3]Calculations!AK582</f>
        <v>0</v>
      </c>
      <c r="AV614" s="74">
        <f>[3]Calculations!AW582</f>
        <v>0</v>
      </c>
      <c r="AW614" s="90"/>
      <c r="AX614" s="90"/>
      <c r="AY614" s="91" t="str">
        <f>[3]Calculations!D582</f>
        <v>Land Supply 2018</v>
      </c>
    </row>
    <row r="615" spans="2:51" ht="25" x14ac:dyDescent="0.25">
      <c r="B615" s="32" t="str">
        <f>[3]Calculations!A583</f>
        <v>SHA1792</v>
      </c>
      <c r="C615" s="30" t="str">
        <f>[3]Calculations!B583</f>
        <v>Unknown</v>
      </c>
      <c r="D615" s="30" t="str">
        <f>[3]Calculations!C583</f>
        <v>Residential</v>
      </c>
      <c r="E615" s="38">
        <f>[3]Calculations!E583</f>
        <v>0.31386799999999998</v>
      </c>
      <c r="F615" s="38">
        <f>[3]Calculations!I583</f>
        <v>0.31386799999999998</v>
      </c>
      <c r="G615" s="38">
        <f>[3]Calculations!M583</f>
        <v>100</v>
      </c>
      <c r="H615" s="38">
        <f>[3]Calculations!H583</f>
        <v>0</v>
      </c>
      <c r="I615" s="38">
        <f>[3]Calculations!L583</f>
        <v>0</v>
      </c>
      <c r="J615" s="38">
        <f>[3]Calculations!G583</f>
        <v>0</v>
      </c>
      <c r="K615" s="38">
        <f>[3]Calculations!K583</f>
        <v>0</v>
      </c>
      <c r="L615" s="38">
        <f>[3]Calculations!F583</f>
        <v>0</v>
      </c>
      <c r="M615" s="38">
        <f>[3]Calculations!J583</f>
        <v>0</v>
      </c>
      <c r="N615" s="38">
        <f>[3]Calculations!V583</f>
        <v>0</v>
      </c>
      <c r="O615" s="38">
        <f>[3]Calculations!W583</f>
        <v>0</v>
      </c>
      <c r="P615" s="38">
        <f>[3]Calculations!O583</f>
        <v>0</v>
      </c>
      <c r="Q615" s="38">
        <f>[3]Calculations!S583</f>
        <v>0</v>
      </c>
      <c r="R615" s="38">
        <f>[3]Calculations!Q583</f>
        <v>0</v>
      </c>
      <c r="S615" s="38">
        <f>[3]Calculations!T583</f>
        <v>0</v>
      </c>
      <c r="T615" s="38">
        <f>[3]Calculations!R583</f>
        <v>0</v>
      </c>
      <c r="U615" s="38">
        <f>[3]Calculations!U583</f>
        <v>0</v>
      </c>
      <c r="V615" s="38" t="str">
        <f>[3]Calculations!X583</f>
        <v>Not Modelled</v>
      </c>
      <c r="W615" s="38" t="str">
        <f>[3]Calculations!Y583</f>
        <v>N/A</v>
      </c>
      <c r="X615" s="38" t="s">
        <v>1056</v>
      </c>
      <c r="Y615" s="73" t="s">
        <v>106</v>
      </c>
      <c r="Z615" s="74" t="s">
        <v>1090</v>
      </c>
      <c r="AA615" s="74">
        <f>[3]Calculations!AA583</f>
        <v>0</v>
      </c>
      <c r="AB615" s="74">
        <f>[3]Calculations!AM583</f>
        <v>0</v>
      </c>
      <c r="AC615" s="74">
        <f>[3]Calculations!AB583</f>
        <v>0</v>
      </c>
      <c r="AD615" s="74">
        <f>[3]Calculations!AN583</f>
        <v>0</v>
      </c>
      <c r="AE615" s="74">
        <f>[3]Calculations!AC583</f>
        <v>0</v>
      </c>
      <c r="AF615" s="74">
        <f>[3]Calculations!AO583</f>
        <v>0</v>
      </c>
      <c r="AG615" s="74">
        <f>[3]Calculations!AD583</f>
        <v>0</v>
      </c>
      <c r="AH615" s="74">
        <f>[3]Calculations!AP583</f>
        <v>0</v>
      </c>
      <c r="AI615" s="74">
        <f>[3]Calculations!AE583</f>
        <v>0</v>
      </c>
      <c r="AJ615" s="74">
        <f>[3]Calculations!AQ583</f>
        <v>0</v>
      </c>
      <c r="AK615" s="74">
        <f>[3]Calculations!AF583</f>
        <v>0</v>
      </c>
      <c r="AL615" s="74">
        <f>[3]Calculations!AR583</f>
        <v>0</v>
      </c>
      <c r="AM615" s="74">
        <f>[3]Calculations!AG583</f>
        <v>0</v>
      </c>
      <c r="AN615" s="74">
        <f>[3]Calculations!AS583</f>
        <v>0</v>
      </c>
      <c r="AO615" s="74">
        <f>[3]Calculations!AH583</f>
        <v>0</v>
      </c>
      <c r="AP615" s="74">
        <f>[3]Calculations!AT583</f>
        <v>0</v>
      </c>
      <c r="AQ615" s="74">
        <f>[3]Calculations!AI583</f>
        <v>0.31386769499799999</v>
      </c>
      <c r="AR615" s="74">
        <f>[3]Calculations!AU583</f>
        <v>99.999902824754358</v>
      </c>
      <c r="AS615" s="74">
        <f>[3]Calculations!AJ583</f>
        <v>0</v>
      </c>
      <c r="AT615" s="74">
        <f>[3]Calculations!AV583</f>
        <v>0</v>
      </c>
      <c r="AU615" s="74">
        <f>[3]Calculations!AK583</f>
        <v>0</v>
      </c>
      <c r="AV615" s="74">
        <f>[3]Calculations!AW583</f>
        <v>0</v>
      </c>
      <c r="AW615" s="90"/>
      <c r="AX615" s="90"/>
      <c r="AY615" s="91" t="str">
        <f>[3]Calculations!D583</f>
        <v>Land Supply 2018</v>
      </c>
    </row>
    <row r="616" spans="2:51" x14ac:dyDescent="0.25">
      <c r="B616" s="32" t="str">
        <f>[3]Calculations!A584</f>
        <v>SHA1797</v>
      </c>
      <c r="C616" s="30" t="str">
        <f>[3]Calculations!B584</f>
        <v>Unknown</v>
      </c>
      <c r="D616" s="30" t="str">
        <f>[3]Calculations!C584</f>
        <v>Residential</v>
      </c>
      <c r="E616" s="38">
        <f>[3]Calculations!E584</f>
        <v>1.06315E-2</v>
      </c>
      <c r="F616" s="38">
        <f>[3]Calculations!I584</f>
        <v>1.06315E-2</v>
      </c>
      <c r="G616" s="38">
        <f>[3]Calculations!M584</f>
        <v>100</v>
      </c>
      <c r="H616" s="38">
        <f>[3]Calculations!H584</f>
        <v>0</v>
      </c>
      <c r="I616" s="38">
        <f>[3]Calculations!L584</f>
        <v>0</v>
      </c>
      <c r="J616" s="38">
        <f>[3]Calculations!G584</f>
        <v>0</v>
      </c>
      <c r="K616" s="38">
        <f>[3]Calculations!K584</f>
        <v>0</v>
      </c>
      <c r="L616" s="38">
        <f>[3]Calculations!F584</f>
        <v>0</v>
      </c>
      <c r="M616" s="38">
        <f>[3]Calculations!J584</f>
        <v>0</v>
      </c>
      <c r="N616" s="38">
        <f>[3]Calculations!V584</f>
        <v>0</v>
      </c>
      <c r="O616" s="38">
        <f>[3]Calculations!W584</f>
        <v>0</v>
      </c>
      <c r="P616" s="38">
        <f>[3]Calculations!O584</f>
        <v>1.7333435253799999E-4</v>
      </c>
      <c r="Q616" s="38">
        <f>[3]Calculations!S584</f>
        <v>1.630384729699478</v>
      </c>
      <c r="R616" s="38">
        <f>[3]Calculations!Q584</f>
        <v>0</v>
      </c>
      <c r="S616" s="38">
        <f>[3]Calculations!T584</f>
        <v>0</v>
      </c>
      <c r="T616" s="38">
        <f>[3]Calculations!R584</f>
        <v>0</v>
      </c>
      <c r="U616" s="38">
        <f>[3]Calculations!U584</f>
        <v>0</v>
      </c>
      <c r="V616" s="38" t="str">
        <f>[3]Calculations!X584</f>
        <v>Not Modelled</v>
      </c>
      <c r="W616" s="38" t="str">
        <f>[3]Calculations!Y584</f>
        <v>N/A</v>
      </c>
      <c r="X616" s="38" t="s">
        <v>1056</v>
      </c>
      <c r="Y616" s="73" t="s">
        <v>105</v>
      </c>
      <c r="Z616" s="74" t="s">
        <v>1066</v>
      </c>
      <c r="AA616" s="74">
        <f>[3]Calculations!AA584</f>
        <v>0</v>
      </c>
      <c r="AB616" s="74">
        <f>[3]Calculations!AM584</f>
        <v>0</v>
      </c>
      <c r="AC616" s="74">
        <f>[3]Calculations!AB584</f>
        <v>0</v>
      </c>
      <c r="AD616" s="74">
        <f>[3]Calculations!AN584</f>
        <v>0</v>
      </c>
      <c r="AE616" s="74">
        <f>[3]Calculations!AC584</f>
        <v>0</v>
      </c>
      <c r="AF616" s="74">
        <f>[3]Calculations!AO584</f>
        <v>0</v>
      </c>
      <c r="AG616" s="74">
        <f>[3]Calculations!AD584</f>
        <v>0</v>
      </c>
      <c r="AH616" s="74">
        <f>[3]Calculations!AP584</f>
        <v>0</v>
      </c>
      <c r="AI616" s="74">
        <f>[3]Calculations!AE584</f>
        <v>0</v>
      </c>
      <c r="AJ616" s="74">
        <f>[3]Calculations!AQ584</f>
        <v>0</v>
      </c>
      <c r="AK616" s="74">
        <f>[3]Calculations!AF584</f>
        <v>0</v>
      </c>
      <c r="AL616" s="74">
        <f>[3]Calculations!AR584</f>
        <v>0</v>
      </c>
      <c r="AM616" s="74">
        <f>[3]Calculations!AG584</f>
        <v>0</v>
      </c>
      <c r="AN616" s="74">
        <f>[3]Calculations!AS584</f>
        <v>0</v>
      </c>
      <c r="AO616" s="74">
        <f>[3]Calculations!AH584</f>
        <v>0</v>
      </c>
      <c r="AP616" s="74">
        <f>[3]Calculations!AT584</f>
        <v>0</v>
      </c>
      <c r="AQ616" s="74">
        <f>[3]Calculations!AI584</f>
        <v>1.0631449999799999E-2</v>
      </c>
      <c r="AR616" s="74">
        <f>[3]Calculations!AU584</f>
        <v>99.999529697596756</v>
      </c>
      <c r="AS616" s="74">
        <f>[3]Calculations!AJ584</f>
        <v>0</v>
      </c>
      <c r="AT616" s="74">
        <f>[3]Calculations!AV584</f>
        <v>0</v>
      </c>
      <c r="AU616" s="74">
        <f>[3]Calculations!AK584</f>
        <v>0</v>
      </c>
      <c r="AV616" s="74">
        <f>[3]Calculations!AW584</f>
        <v>0</v>
      </c>
      <c r="AW616" s="90"/>
      <c r="AX616" s="90"/>
      <c r="AY616" s="91" t="str">
        <f>[3]Calculations!D584</f>
        <v>Land Supply 2018</v>
      </c>
    </row>
    <row r="617" spans="2:51" x14ac:dyDescent="0.25">
      <c r="B617" s="32" t="str">
        <f>[3]Calculations!A585</f>
        <v>SHA1858</v>
      </c>
      <c r="C617" s="30" t="str">
        <f>[3]Calculations!B585</f>
        <v>Unknown</v>
      </c>
      <c r="D617" s="30" t="str">
        <f>[3]Calculations!C585</f>
        <v>Residential</v>
      </c>
      <c r="E617" s="38">
        <f>[3]Calculations!E585</f>
        <v>6.8612900000000004E-2</v>
      </c>
      <c r="F617" s="38">
        <f>[3]Calculations!I585</f>
        <v>6.8612900000000004E-2</v>
      </c>
      <c r="G617" s="38">
        <f>[3]Calculations!M585</f>
        <v>100</v>
      </c>
      <c r="H617" s="38">
        <f>[3]Calculations!H585</f>
        <v>0</v>
      </c>
      <c r="I617" s="38">
        <f>[3]Calculations!L585</f>
        <v>0</v>
      </c>
      <c r="J617" s="38">
        <f>[3]Calculations!G585</f>
        <v>0</v>
      </c>
      <c r="K617" s="38">
        <f>[3]Calculations!K585</f>
        <v>0</v>
      </c>
      <c r="L617" s="38">
        <f>[3]Calculations!F585</f>
        <v>0</v>
      </c>
      <c r="M617" s="38">
        <f>[3]Calculations!J585</f>
        <v>0</v>
      </c>
      <c r="N617" s="38">
        <f>[3]Calculations!V585</f>
        <v>0</v>
      </c>
      <c r="O617" s="38">
        <f>[3]Calculations!W585</f>
        <v>0</v>
      </c>
      <c r="P617" s="38">
        <f>[3]Calculations!O585</f>
        <v>1.01299997018E-7</v>
      </c>
      <c r="Q617" s="38">
        <f>[3]Calculations!S585</f>
        <v>1.4763987095429575E-4</v>
      </c>
      <c r="R617" s="38">
        <f>[3]Calculations!Q585</f>
        <v>0</v>
      </c>
      <c r="S617" s="38">
        <f>[3]Calculations!T585</f>
        <v>0</v>
      </c>
      <c r="T617" s="38">
        <f>[3]Calculations!R585</f>
        <v>0</v>
      </c>
      <c r="U617" s="38">
        <f>[3]Calculations!U585</f>
        <v>0</v>
      </c>
      <c r="V617" s="38" t="str">
        <f>[3]Calculations!X585</f>
        <v>Not Modelled</v>
      </c>
      <c r="W617" s="38" t="str">
        <f>[3]Calculations!Y585</f>
        <v>N/A</v>
      </c>
      <c r="X617" s="38" t="s">
        <v>1056</v>
      </c>
      <c r="Y617" s="73" t="s">
        <v>105</v>
      </c>
      <c r="Z617" s="74" t="s">
        <v>1066</v>
      </c>
      <c r="AA617" s="74">
        <f>[3]Calculations!AA585</f>
        <v>0</v>
      </c>
      <c r="AB617" s="74">
        <f>[3]Calculations!AM585</f>
        <v>0</v>
      </c>
      <c r="AC617" s="74">
        <f>[3]Calculations!AB585</f>
        <v>0</v>
      </c>
      <c r="AD617" s="74">
        <f>[3]Calculations!AN585</f>
        <v>0</v>
      </c>
      <c r="AE617" s="74">
        <f>[3]Calculations!AC585</f>
        <v>0</v>
      </c>
      <c r="AF617" s="74">
        <f>[3]Calculations!AO585</f>
        <v>0</v>
      </c>
      <c r="AG617" s="74">
        <f>[3]Calculations!AD585</f>
        <v>0</v>
      </c>
      <c r="AH617" s="74">
        <f>[3]Calculations!AP585</f>
        <v>0</v>
      </c>
      <c r="AI617" s="74">
        <f>[3]Calculations!AE585</f>
        <v>0</v>
      </c>
      <c r="AJ617" s="74">
        <f>[3]Calculations!AQ585</f>
        <v>0</v>
      </c>
      <c r="AK617" s="74">
        <f>[3]Calculations!AF585</f>
        <v>0</v>
      </c>
      <c r="AL617" s="74">
        <f>[3]Calculations!AR585</f>
        <v>0</v>
      </c>
      <c r="AM617" s="74">
        <f>[3]Calculations!AG585</f>
        <v>0</v>
      </c>
      <c r="AN617" s="74">
        <f>[3]Calculations!AS585</f>
        <v>0</v>
      </c>
      <c r="AO617" s="74">
        <f>[3]Calculations!AH585</f>
        <v>0</v>
      </c>
      <c r="AP617" s="74">
        <f>[3]Calculations!AT585</f>
        <v>0</v>
      </c>
      <c r="AQ617" s="74">
        <f>[3]Calculations!AI585</f>
        <v>6.8612877450600004E-2</v>
      </c>
      <c r="AR617" s="74">
        <f>[3]Calculations!AU585</f>
        <v>99.999967135334614</v>
      </c>
      <c r="AS617" s="74">
        <f>[3]Calculations!AJ585</f>
        <v>0</v>
      </c>
      <c r="AT617" s="74">
        <f>[3]Calculations!AV585</f>
        <v>0</v>
      </c>
      <c r="AU617" s="74">
        <f>[3]Calculations!AK585</f>
        <v>0</v>
      </c>
      <c r="AV617" s="74">
        <f>[3]Calculations!AW585</f>
        <v>0</v>
      </c>
      <c r="AW617" s="90"/>
      <c r="AX617" s="90"/>
      <c r="AY617" s="91" t="str">
        <f>[3]Calculations!D585</f>
        <v>Land Supply 2018</v>
      </c>
    </row>
    <row r="618" spans="2:51" x14ac:dyDescent="0.25">
      <c r="B618" s="32" t="str">
        <f>[3]Calculations!A586</f>
        <v>SHA1886</v>
      </c>
      <c r="C618" s="30" t="str">
        <f>[3]Calculations!B586</f>
        <v>Unknown</v>
      </c>
      <c r="D618" s="30" t="str">
        <f>[3]Calculations!C586</f>
        <v>Residential</v>
      </c>
      <c r="E618" s="38">
        <f>[3]Calculations!E586</f>
        <v>0.34009499999999998</v>
      </c>
      <c r="F618" s="38">
        <f>[3]Calculations!I586</f>
        <v>0.34009499999999998</v>
      </c>
      <c r="G618" s="38">
        <f>[3]Calculations!M586</f>
        <v>100</v>
      </c>
      <c r="H618" s="38">
        <f>[3]Calculations!H586</f>
        <v>0</v>
      </c>
      <c r="I618" s="38">
        <f>[3]Calculations!L586</f>
        <v>0</v>
      </c>
      <c r="J618" s="38">
        <f>[3]Calculations!G586</f>
        <v>0</v>
      </c>
      <c r="K618" s="38">
        <f>[3]Calculations!K586</f>
        <v>0</v>
      </c>
      <c r="L618" s="38">
        <f>[3]Calculations!F586</f>
        <v>0</v>
      </c>
      <c r="M618" s="38">
        <f>[3]Calculations!J586</f>
        <v>0</v>
      </c>
      <c r="N618" s="38">
        <f>[3]Calculations!V586</f>
        <v>0</v>
      </c>
      <c r="O618" s="38">
        <f>[3]Calculations!W586</f>
        <v>0</v>
      </c>
      <c r="P618" s="38">
        <f>[3]Calculations!O586</f>
        <v>3.3029800000599998E-3</v>
      </c>
      <c r="Q618" s="38">
        <f>[3]Calculations!S586</f>
        <v>0.97119334305414662</v>
      </c>
      <c r="R618" s="38">
        <f>[3]Calculations!Q586</f>
        <v>0</v>
      </c>
      <c r="S618" s="38">
        <f>[3]Calculations!T586</f>
        <v>0</v>
      </c>
      <c r="T618" s="38">
        <f>[3]Calculations!R586</f>
        <v>0</v>
      </c>
      <c r="U618" s="38">
        <f>[3]Calculations!U586</f>
        <v>0</v>
      </c>
      <c r="V618" s="38" t="str">
        <f>[3]Calculations!X586</f>
        <v>Not Modelled</v>
      </c>
      <c r="W618" s="38" t="str">
        <f>[3]Calculations!Y586</f>
        <v>N/A</v>
      </c>
      <c r="X618" s="38" t="s">
        <v>1056</v>
      </c>
      <c r="Y618" s="73" t="s">
        <v>105</v>
      </c>
      <c r="Z618" s="74" t="s">
        <v>1066</v>
      </c>
      <c r="AA618" s="74">
        <f>[3]Calculations!AA586</f>
        <v>0</v>
      </c>
      <c r="AB618" s="74">
        <f>[3]Calculations!AM586</f>
        <v>0</v>
      </c>
      <c r="AC618" s="74">
        <f>[3]Calculations!AB586</f>
        <v>0</v>
      </c>
      <c r="AD618" s="74">
        <f>[3]Calculations!AN586</f>
        <v>0</v>
      </c>
      <c r="AE618" s="74">
        <f>[3]Calculations!AC586</f>
        <v>0</v>
      </c>
      <c r="AF618" s="74">
        <f>[3]Calculations!AO586</f>
        <v>0</v>
      </c>
      <c r="AG618" s="74">
        <f>[3]Calculations!AD586</f>
        <v>0</v>
      </c>
      <c r="AH618" s="74">
        <f>[3]Calculations!AP586</f>
        <v>0</v>
      </c>
      <c r="AI618" s="74">
        <f>[3]Calculations!AE586</f>
        <v>0</v>
      </c>
      <c r="AJ618" s="74">
        <f>[3]Calculations!AQ586</f>
        <v>0</v>
      </c>
      <c r="AK618" s="74">
        <f>[3]Calculations!AF586</f>
        <v>0</v>
      </c>
      <c r="AL618" s="74">
        <f>[3]Calculations!AR586</f>
        <v>0</v>
      </c>
      <c r="AM618" s="74">
        <f>[3]Calculations!AG586</f>
        <v>0</v>
      </c>
      <c r="AN618" s="74">
        <f>[3]Calculations!AS586</f>
        <v>0</v>
      </c>
      <c r="AO618" s="74">
        <f>[3]Calculations!AH586</f>
        <v>0</v>
      </c>
      <c r="AP618" s="74">
        <f>[3]Calculations!AT586</f>
        <v>0</v>
      </c>
      <c r="AQ618" s="74">
        <f>[3]Calculations!AI586</f>
        <v>0.34009454000299999</v>
      </c>
      <c r="AR618" s="74">
        <f>[3]Calculations!AU586</f>
        <v>99.99986474455666</v>
      </c>
      <c r="AS618" s="74">
        <f>[3]Calculations!AJ586</f>
        <v>0</v>
      </c>
      <c r="AT618" s="74">
        <f>[3]Calculations!AV586</f>
        <v>0</v>
      </c>
      <c r="AU618" s="74">
        <f>[3]Calculations!AK586</f>
        <v>0</v>
      </c>
      <c r="AV618" s="74">
        <f>[3]Calculations!AW586</f>
        <v>0</v>
      </c>
      <c r="AW618" s="90"/>
      <c r="AX618" s="90"/>
      <c r="AY618" s="91" t="str">
        <f>[3]Calculations!D586</f>
        <v>Land Supply 2018</v>
      </c>
    </row>
    <row r="619" spans="2:51" ht="25" x14ac:dyDescent="0.25">
      <c r="B619" s="32" t="str">
        <f>[3]Calculations!A587</f>
        <v>SHA1992</v>
      </c>
      <c r="C619" s="30" t="str">
        <f>[3]Calculations!B587</f>
        <v>Unknown</v>
      </c>
      <c r="D619" s="30" t="str">
        <f>[3]Calculations!C587</f>
        <v>Residential</v>
      </c>
      <c r="E619" s="38">
        <f>[3]Calculations!E587</f>
        <v>0.13366600000000001</v>
      </c>
      <c r="F619" s="38">
        <f>[3]Calculations!I587</f>
        <v>0.13366600000000001</v>
      </c>
      <c r="G619" s="38">
        <f>[3]Calculations!M587</f>
        <v>100</v>
      </c>
      <c r="H619" s="38">
        <f>[3]Calculations!H587</f>
        <v>0</v>
      </c>
      <c r="I619" s="38">
        <f>[3]Calculations!L587</f>
        <v>0</v>
      </c>
      <c r="J619" s="38">
        <f>[3]Calculations!G587</f>
        <v>0</v>
      </c>
      <c r="K619" s="38">
        <f>[3]Calculations!K587</f>
        <v>0</v>
      </c>
      <c r="L619" s="38">
        <f>[3]Calculations!F587</f>
        <v>0</v>
      </c>
      <c r="M619" s="38">
        <f>[3]Calculations!J587</f>
        <v>0</v>
      </c>
      <c r="N619" s="38">
        <f>[3]Calculations!V587</f>
        <v>0.13366632000000001</v>
      </c>
      <c r="O619" s="38">
        <f>[3]Calculations!W587</f>
        <v>100.0002394026903</v>
      </c>
      <c r="P619" s="38">
        <f>[3]Calculations!O587</f>
        <v>0</v>
      </c>
      <c r="Q619" s="38">
        <f>[3]Calculations!S587</f>
        <v>0</v>
      </c>
      <c r="R619" s="38">
        <f>[3]Calculations!Q587</f>
        <v>0</v>
      </c>
      <c r="S619" s="38">
        <f>[3]Calculations!T587</f>
        <v>0</v>
      </c>
      <c r="T619" s="38">
        <f>[3]Calculations!R587</f>
        <v>0</v>
      </c>
      <c r="U619" s="38">
        <f>[3]Calculations!U587</f>
        <v>0</v>
      </c>
      <c r="V619" s="38">
        <f>[3]Calculations!X587</f>
        <v>0</v>
      </c>
      <c r="W619" s="38">
        <f>[3]Calculations!Y587</f>
        <v>0</v>
      </c>
      <c r="X619" s="38" t="s">
        <v>1056</v>
      </c>
      <c r="Y619" s="73" t="s">
        <v>106</v>
      </c>
      <c r="Z619" s="74" t="s">
        <v>1090</v>
      </c>
      <c r="AA619" s="74">
        <f>[3]Calculations!AA587</f>
        <v>0</v>
      </c>
      <c r="AB619" s="74">
        <f>[3]Calculations!AM587</f>
        <v>0</v>
      </c>
      <c r="AC619" s="74">
        <f>[3]Calculations!AB587</f>
        <v>0</v>
      </c>
      <c r="AD619" s="74">
        <f>[3]Calculations!AN587</f>
        <v>0</v>
      </c>
      <c r="AE619" s="74">
        <f>[3]Calculations!AC587</f>
        <v>0</v>
      </c>
      <c r="AF619" s="74">
        <f>[3]Calculations!AO587</f>
        <v>0</v>
      </c>
      <c r="AG619" s="74">
        <f>[3]Calculations!AD587</f>
        <v>0</v>
      </c>
      <c r="AH619" s="74">
        <f>[3]Calculations!AP587</f>
        <v>0</v>
      </c>
      <c r="AI619" s="74">
        <f>[3]Calculations!AE587</f>
        <v>0</v>
      </c>
      <c r="AJ619" s="74">
        <f>[3]Calculations!AQ587</f>
        <v>0</v>
      </c>
      <c r="AK619" s="74">
        <f>[3]Calculations!AF587</f>
        <v>0</v>
      </c>
      <c r="AL619" s="74">
        <f>[3]Calculations!AR587</f>
        <v>0</v>
      </c>
      <c r="AM619" s="74">
        <f>[3]Calculations!AG587</f>
        <v>0</v>
      </c>
      <c r="AN619" s="74">
        <f>[3]Calculations!AS587</f>
        <v>0</v>
      </c>
      <c r="AO619" s="74">
        <f>[3]Calculations!AH587</f>
        <v>0</v>
      </c>
      <c r="AP619" s="74">
        <f>[3]Calculations!AT587</f>
        <v>0</v>
      </c>
      <c r="AQ619" s="74">
        <f>[3]Calculations!AI587</f>
        <v>0</v>
      </c>
      <c r="AR619" s="74">
        <f>[3]Calculations!AU587</f>
        <v>0</v>
      </c>
      <c r="AS619" s="74">
        <f>[3]Calculations!AJ587</f>
        <v>0</v>
      </c>
      <c r="AT619" s="74">
        <f>[3]Calculations!AV587</f>
        <v>0</v>
      </c>
      <c r="AU619" s="74">
        <f>[3]Calculations!AK587</f>
        <v>0</v>
      </c>
      <c r="AV619" s="74">
        <f>[3]Calculations!AW587</f>
        <v>0</v>
      </c>
      <c r="AW619" s="90"/>
      <c r="AX619" s="90"/>
      <c r="AY619" s="91" t="str">
        <f>[3]Calculations!D587</f>
        <v>Land Supply 2018</v>
      </c>
    </row>
    <row r="620" spans="2:51" x14ac:dyDescent="0.25">
      <c r="B620" s="32" t="str">
        <f>[3]Calculations!A588</f>
        <v>SHA1997</v>
      </c>
      <c r="C620" s="30" t="str">
        <f>[3]Calculations!B588</f>
        <v>Unknown</v>
      </c>
      <c r="D620" s="30" t="str">
        <f>[3]Calculations!C588</f>
        <v>Residential</v>
      </c>
      <c r="E620" s="38">
        <f>[3]Calculations!E588</f>
        <v>0.506351</v>
      </c>
      <c r="F620" s="38">
        <f>[3]Calculations!I588</f>
        <v>0.506351</v>
      </c>
      <c r="G620" s="38">
        <f>[3]Calculations!M588</f>
        <v>100</v>
      </c>
      <c r="H620" s="38">
        <f>[3]Calculations!H588</f>
        <v>0</v>
      </c>
      <c r="I620" s="38">
        <f>[3]Calculations!L588</f>
        <v>0</v>
      </c>
      <c r="J620" s="38">
        <f>[3]Calculations!G588</f>
        <v>0</v>
      </c>
      <c r="K620" s="38">
        <f>[3]Calculations!K588</f>
        <v>0</v>
      </c>
      <c r="L620" s="38">
        <f>[3]Calculations!F588</f>
        <v>0</v>
      </c>
      <c r="M620" s="38">
        <f>[3]Calculations!J588</f>
        <v>0</v>
      </c>
      <c r="N620" s="38">
        <f>[3]Calculations!V588</f>
        <v>0</v>
      </c>
      <c r="O620" s="38">
        <f>[3]Calculations!W588</f>
        <v>0</v>
      </c>
      <c r="P620" s="38">
        <f>[3]Calculations!O588</f>
        <v>1.8548918711E-2</v>
      </c>
      <c r="Q620" s="38">
        <f>[3]Calculations!S588</f>
        <v>3.6632531013071956</v>
      </c>
      <c r="R620" s="38">
        <f>[3]Calculations!Q588</f>
        <v>0</v>
      </c>
      <c r="S620" s="38">
        <f>[3]Calculations!T588</f>
        <v>0</v>
      </c>
      <c r="T620" s="38">
        <f>[3]Calculations!R588</f>
        <v>0</v>
      </c>
      <c r="U620" s="38">
        <f>[3]Calculations!U588</f>
        <v>0</v>
      </c>
      <c r="V620" s="38" t="str">
        <f>[3]Calculations!X588</f>
        <v>Not Modelled</v>
      </c>
      <c r="W620" s="38" t="str">
        <f>[3]Calculations!Y588</f>
        <v>N/A</v>
      </c>
      <c r="X620" s="38" t="s">
        <v>1056</v>
      </c>
      <c r="Y620" s="73" t="s">
        <v>105</v>
      </c>
      <c r="Z620" s="74" t="s">
        <v>1066</v>
      </c>
      <c r="AA620" s="74">
        <f>[3]Calculations!AA588</f>
        <v>0</v>
      </c>
      <c r="AB620" s="74">
        <f>[3]Calculations!AM588</f>
        <v>0</v>
      </c>
      <c r="AC620" s="74">
        <f>[3]Calculations!AB588</f>
        <v>0</v>
      </c>
      <c r="AD620" s="74">
        <f>[3]Calculations!AN588</f>
        <v>0</v>
      </c>
      <c r="AE620" s="74">
        <f>[3]Calculations!AC588</f>
        <v>0</v>
      </c>
      <c r="AF620" s="74">
        <f>[3]Calculations!AO588</f>
        <v>0</v>
      </c>
      <c r="AG620" s="74">
        <f>[3]Calculations!AD588</f>
        <v>0</v>
      </c>
      <c r="AH620" s="74">
        <f>[3]Calculations!AP588</f>
        <v>0</v>
      </c>
      <c r="AI620" s="74">
        <f>[3]Calculations!AE588</f>
        <v>0</v>
      </c>
      <c r="AJ620" s="74">
        <f>[3]Calculations!AQ588</f>
        <v>0</v>
      </c>
      <c r="AK620" s="74">
        <f>[3]Calculations!AF588</f>
        <v>0</v>
      </c>
      <c r="AL620" s="74">
        <f>[3]Calculations!AR588</f>
        <v>0</v>
      </c>
      <c r="AM620" s="74">
        <f>[3]Calculations!AG588</f>
        <v>0</v>
      </c>
      <c r="AN620" s="74">
        <f>[3]Calculations!AS588</f>
        <v>0</v>
      </c>
      <c r="AO620" s="74">
        <f>[3]Calculations!AH588</f>
        <v>0</v>
      </c>
      <c r="AP620" s="74">
        <f>[3]Calculations!AT588</f>
        <v>0</v>
      </c>
      <c r="AQ620" s="74">
        <f>[3]Calculations!AI588</f>
        <v>0.50635132500299995</v>
      </c>
      <c r="AR620" s="74">
        <f>[3]Calculations!AU588</f>
        <v>100.00006418531808</v>
      </c>
      <c r="AS620" s="74">
        <f>[3]Calculations!AJ588</f>
        <v>0</v>
      </c>
      <c r="AT620" s="74">
        <f>[3]Calculations!AV588</f>
        <v>0</v>
      </c>
      <c r="AU620" s="74">
        <f>[3]Calculations!AK588</f>
        <v>0</v>
      </c>
      <c r="AV620" s="74">
        <f>[3]Calculations!AW588</f>
        <v>0</v>
      </c>
      <c r="AW620" s="90"/>
      <c r="AX620" s="90"/>
      <c r="AY620" s="91" t="str">
        <f>[3]Calculations!D588</f>
        <v>Land Supply 2018</v>
      </c>
    </row>
    <row r="621" spans="2:51" x14ac:dyDescent="0.25">
      <c r="B621" s="32" t="str">
        <f>[3]Calculations!A589</f>
        <v>SHA2000</v>
      </c>
      <c r="C621" s="30" t="str">
        <f>[3]Calculations!B589</f>
        <v>Unknown</v>
      </c>
      <c r="D621" s="30" t="str">
        <f>[3]Calculations!C589</f>
        <v>Residential</v>
      </c>
      <c r="E621" s="38">
        <f>[3]Calculations!E589</f>
        <v>2.1189</v>
      </c>
      <c r="F621" s="38">
        <f>[3]Calculations!I589</f>
        <v>2.1189</v>
      </c>
      <c r="G621" s="38">
        <f>[3]Calculations!M589</f>
        <v>100</v>
      </c>
      <c r="H621" s="38">
        <f>[3]Calculations!H589</f>
        <v>0</v>
      </c>
      <c r="I621" s="38">
        <f>[3]Calculations!L589</f>
        <v>0</v>
      </c>
      <c r="J621" s="38">
        <f>[3]Calculations!G589</f>
        <v>0</v>
      </c>
      <c r="K621" s="38">
        <f>[3]Calculations!K589</f>
        <v>0</v>
      </c>
      <c r="L621" s="38">
        <f>[3]Calculations!F589</f>
        <v>0</v>
      </c>
      <c r="M621" s="38">
        <f>[3]Calculations!J589</f>
        <v>0</v>
      </c>
      <c r="N621" s="38">
        <f>[3]Calculations!V589</f>
        <v>0</v>
      </c>
      <c r="O621" s="38">
        <f>[3]Calculations!W589</f>
        <v>0</v>
      </c>
      <c r="P621" s="38">
        <f>[3]Calculations!O589</f>
        <v>5.5991816222000002E-2</v>
      </c>
      <c r="Q621" s="38">
        <f>[3]Calculations!S589</f>
        <v>2.6424945123413095</v>
      </c>
      <c r="R621" s="38">
        <f>[3]Calculations!Q589</f>
        <v>3.2399999999999998E-2</v>
      </c>
      <c r="S621" s="38">
        <f>[3]Calculations!T589</f>
        <v>1.529095285289537</v>
      </c>
      <c r="T621" s="38">
        <f>[3]Calculations!R589</f>
        <v>0</v>
      </c>
      <c r="U621" s="38">
        <f>[3]Calculations!U589</f>
        <v>0</v>
      </c>
      <c r="V621" s="38" t="str">
        <f>[3]Calculations!X589</f>
        <v>Not Modelled</v>
      </c>
      <c r="W621" s="38" t="str">
        <f>[3]Calculations!Y589</f>
        <v>N/A</v>
      </c>
      <c r="X621" s="38" t="s">
        <v>1056</v>
      </c>
      <c r="Y621" s="73" t="s">
        <v>105</v>
      </c>
      <c r="Z621" s="74" t="s">
        <v>1066</v>
      </c>
      <c r="AA621" s="74">
        <f>[3]Calculations!AA589</f>
        <v>0</v>
      </c>
      <c r="AB621" s="74">
        <f>[3]Calculations!AM589</f>
        <v>0</v>
      </c>
      <c r="AC621" s="74">
        <f>[3]Calculations!AB589</f>
        <v>0</v>
      </c>
      <c r="AD621" s="74">
        <f>[3]Calculations!AN589</f>
        <v>0</v>
      </c>
      <c r="AE621" s="74">
        <f>[3]Calculations!AC589</f>
        <v>0</v>
      </c>
      <c r="AF621" s="74">
        <f>[3]Calculations!AO589</f>
        <v>0</v>
      </c>
      <c r="AG621" s="74">
        <f>[3]Calculations!AD589</f>
        <v>0</v>
      </c>
      <c r="AH621" s="74">
        <f>[3]Calculations!AP589</f>
        <v>0</v>
      </c>
      <c r="AI621" s="74">
        <f>[3]Calculations!AE589</f>
        <v>0</v>
      </c>
      <c r="AJ621" s="74">
        <f>[3]Calculations!AQ589</f>
        <v>0</v>
      </c>
      <c r="AK621" s="74">
        <f>[3]Calculations!AF589</f>
        <v>0</v>
      </c>
      <c r="AL621" s="74">
        <f>[3]Calculations!AR589</f>
        <v>0</v>
      </c>
      <c r="AM621" s="74">
        <f>[3]Calculations!AG589</f>
        <v>0</v>
      </c>
      <c r="AN621" s="74">
        <f>[3]Calculations!AS589</f>
        <v>0</v>
      </c>
      <c r="AO621" s="74">
        <f>[3]Calculations!AH589</f>
        <v>0</v>
      </c>
      <c r="AP621" s="74">
        <f>[3]Calculations!AT589</f>
        <v>0</v>
      </c>
      <c r="AQ621" s="74">
        <f>[3]Calculations!AI589</f>
        <v>2.11889643086</v>
      </c>
      <c r="AR621" s="74">
        <f>[3]Calculations!AU589</f>
        <v>99.999831556939924</v>
      </c>
      <c r="AS621" s="74">
        <f>[3]Calculations!AJ589</f>
        <v>0</v>
      </c>
      <c r="AT621" s="74">
        <f>[3]Calculations!AV589</f>
        <v>0</v>
      </c>
      <c r="AU621" s="74">
        <f>[3]Calculations!AK589</f>
        <v>0</v>
      </c>
      <c r="AV621" s="74">
        <f>[3]Calculations!AW589</f>
        <v>0</v>
      </c>
      <c r="AW621" s="90"/>
      <c r="AX621" s="90"/>
      <c r="AY621" s="91" t="str">
        <f>[3]Calculations!D589</f>
        <v>Land Supply 2018</v>
      </c>
    </row>
    <row r="622" spans="2:51" x14ac:dyDescent="0.25">
      <c r="B622" s="32" t="str">
        <f>[3]Calculations!A590</f>
        <v>SHA2001</v>
      </c>
      <c r="C622" s="30" t="str">
        <f>[3]Calculations!B590</f>
        <v>Unknown</v>
      </c>
      <c r="D622" s="30" t="str">
        <f>[3]Calculations!C590</f>
        <v>Residential</v>
      </c>
      <c r="E622" s="38">
        <f>[3]Calculations!E590</f>
        <v>1.2740400000000001</v>
      </c>
      <c r="F622" s="38">
        <f>[3]Calculations!I590</f>
        <v>1.2740400000000001</v>
      </c>
      <c r="G622" s="38">
        <f>[3]Calculations!M590</f>
        <v>100</v>
      </c>
      <c r="H622" s="38">
        <f>[3]Calculations!H590</f>
        <v>0</v>
      </c>
      <c r="I622" s="38">
        <f>[3]Calculations!L590</f>
        <v>0</v>
      </c>
      <c r="J622" s="38">
        <f>[3]Calculations!G590</f>
        <v>0</v>
      </c>
      <c r="K622" s="38">
        <f>[3]Calculations!K590</f>
        <v>0</v>
      </c>
      <c r="L622" s="38">
        <f>[3]Calculations!F590</f>
        <v>0</v>
      </c>
      <c r="M622" s="38">
        <f>[3]Calculations!J590</f>
        <v>0</v>
      </c>
      <c r="N622" s="38">
        <f>[3]Calculations!V590</f>
        <v>0</v>
      </c>
      <c r="O622" s="38">
        <f>[3]Calculations!W590</f>
        <v>0</v>
      </c>
      <c r="P622" s="38">
        <f>[3]Calculations!O590</f>
        <v>3.6884979045400001E-2</v>
      </c>
      <c r="Q622" s="38">
        <f>[3]Calculations!S590</f>
        <v>2.895119387570249</v>
      </c>
      <c r="R622" s="38">
        <f>[3]Calculations!Q590</f>
        <v>1.2800000000000001E-2</v>
      </c>
      <c r="S622" s="38">
        <f>[3]Calculations!T590</f>
        <v>1.0046780320869046</v>
      </c>
      <c r="T622" s="38">
        <f>[3]Calculations!R590</f>
        <v>0</v>
      </c>
      <c r="U622" s="38">
        <f>[3]Calculations!U590</f>
        <v>0</v>
      </c>
      <c r="V622" s="38" t="str">
        <f>[3]Calculations!X590</f>
        <v>Not Modelled</v>
      </c>
      <c r="W622" s="38" t="str">
        <f>[3]Calculations!Y590</f>
        <v>N/A</v>
      </c>
      <c r="X622" s="38" t="s">
        <v>1056</v>
      </c>
      <c r="Y622" s="73" t="s">
        <v>105</v>
      </c>
      <c r="Z622" s="74" t="s">
        <v>1066</v>
      </c>
      <c r="AA622" s="74">
        <f>[3]Calculations!AA590</f>
        <v>0</v>
      </c>
      <c r="AB622" s="74">
        <f>[3]Calculations!AM590</f>
        <v>0</v>
      </c>
      <c r="AC622" s="74">
        <f>[3]Calculations!AB590</f>
        <v>0</v>
      </c>
      <c r="AD622" s="74">
        <f>[3]Calculations!AN590</f>
        <v>0</v>
      </c>
      <c r="AE622" s="74">
        <f>[3]Calculations!AC590</f>
        <v>0</v>
      </c>
      <c r="AF622" s="74">
        <f>[3]Calculations!AO590</f>
        <v>0</v>
      </c>
      <c r="AG622" s="74">
        <f>[3]Calculations!AD590</f>
        <v>0</v>
      </c>
      <c r="AH622" s="74">
        <f>[3]Calculations!AP590</f>
        <v>0</v>
      </c>
      <c r="AI622" s="74">
        <f>[3]Calculations!AE590</f>
        <v>0</v>
      </c>
      <c r="AJ622" s="74">
        <f>[3]Calculations!AQ590</f>
        <v>0</v>
      </c>
      <c r="AK622" s="74">
        <f>[3]Calculations!AF590</f>
        <v>0</v>
      </c>
      <c r="AL622" s="74">
        <f>[3]Calculations!AR590</f>
        <v>0</v>
      </c>
      <c r="AM622" s="74">
        <f>[3]Calculations!AG590</f>
        <v>0</v>
      </c>
      <c r="AN622" s="74">
        <f>[3]Calculations!AS590</f>
        <v>0</v>
      </c>
      <c r="AO622" s="74">
        <f>[3]Calculations!AH590</f>
        <v>0</v>
      </c>
      <c r="AP622" s="74">
        <f>[3]Calculations!AT590</f>
        <v>0</v>
      </c>
      <c r="AQ622" s="74">
        <f>[3]Calculations!AI590</f>
        <v>1.2740423051400001</v>
      </c>
      <c r="AR622" s="74">
        <f>[3]Calculations!AU590</f>
        <v>100.00018093152492</v>
      </c>
      <c r="AS622" s="74">
        <f>[3]Calculations!AJ590</f>
        <v>0</v>
      </c>
      <c r="AT622" s="74">
        <f>[3]Calculations!AV590</f>
        <v>0</v>
      </c>
      <c r="AU622" s="74">
        <f>[3]Calculations!AK590</f>
        <v>0</v>
      </c>
      <c r="AV622" s="74">
        <f>[3]Calculations!AW590</f>
        <v>0</v>
      </c>
      <c r="AW622" s="90"/>
      <c r="AX622" s="90"/>
      <c r="AY622" s="91" t="str">
        <f>[3]Calculations!D590</f>
        <v>Land Supply 2018</v>
      </c>
    </row>
    <row r="623" spans="2:51" x14ac:dyDescent="0.25">
      <c r="B623" s="32" t="str">
        <f>[3]Calculations!A591</f>
        <v>SHA2002</v>
      </c>
      <c r="C623" s="30" t="str">
        <f>[3]Calculations!B591</f>
        <v>Unknown</v>
      </c>
      <c r="D623" s="30" t="str">
        <f>[3]Calculations!C591</f>
        <v>Residential</v>
      </c>
      <c r="E623" s="38">
        <f>[3]Calculations!E591</f>
        <v>1.2654399999999999</v>
      </c>
      <c r="F623" s="38">
        <f>[3]Calculations!I591</f>
        <v>1.2654399999999999</v>
      </c>
      <c r="G623" s="38">
        <f>[3]Calculations!M591</f>
        <v>100</v>
      </c>
      <c r="H623" s="38">
        <f>[3]Calculations!H591</f>
        <v>0</v>
      </c>
      <c r="I623" s="38">
        <f>[3]Calculations!L591</f>
        <v>0</v>
      </c>
      <c r="J623" s="38">
        <f>[3]Calculations!G591</f>
        <v>0</v>
      </c>
      <c r="K623" s="38">
        <f>[3]Calculations!K591</f>
        <v>0</v>
      </c>
      <c r="L623" s="38">
        <f>[3]Calculations!F591</f>
        <v>0</v>
      </c>
      <c r="M623" s="38">
        <f>[3]Calculations!J591</f>
        <v>0</v>
      </c>
      <c r="N623" s="38">
        <f>[3]Calculations!V591</f>
        <v>0</v>
      </c>
      <c r="O623" s="38">
        <f>[3]Calculations!W591</f>
        <v>0</v>
      </c>
      <c r="P623" s="38">
        <f>[3]Calculations!O591</f>
        <v>0.19804075212040001</v>
      </c>
      <c r="Q623" s="38">
        <f>[3]Calculations!S591</f>
        <v>15.64995196298521</v>
      </c>
      <c r="R623" s="38">
        <f>[3]Calculations!Q591</f>
        <v>8.4657221554400003E-2</v>
      </c>
      <c r="S623" s="38">
        <f>[3]Calculations!T591</f>
        <v>6.6899435417246185</v>
      </c>
      <c r="T623" s="38">
        <f>[3]Calculations!R591</f>
        <v>3.9909475390199997E-2</v>
      </c>
      <c r="U623" s="38">
        <f>[3]Calculations!U591</f>
        <v>3.1538022656309268</v>
      </c>
      <c r="V623" s="38" t="str">
        <f>[3]Calculations!X591</f>
        <v>Not Modelled</v>
      </c>
      <c r="W623" s="38" t="str">
        <f>[3]Calculations!Y591</f>
        <v>N/A</v>
      </c>
      <c r="X623" s="38" t="s">
        <v>1056</v>
      </c>
      <c r="Y623" s="73" t="s">
        <v>105</v>
      </c>
      <c r="Z623" s="74" t="s">
        <v>1066</v>
      </c>
      <c r="AA623" s="74">
        <f>[3]Calculations!AA591</f>
        <v>0</v>
      </c>
      <c r="AB623" s="74">
        <f>[3]Calculations!AM591</f>
        <v>0</v>
      </c>
      <c r="AC623" s="74">
        <f>[3]Calculations!AB591</f>
        <v>0</v>
      </c>
      <c r="AD623" s="74">
        <f>[3]Calculations!AN591</f>
        <v>0</v>
      </c>
      <c r="AE623" s="74">
        <f>[3]Calculations!AC591</f>
        <v>0</v>
      </c>
      <c r="AF623" s="74">
        <f>[3]Calculations!AO591</f>
        <v>0</v>
      </c>
      <c r="AG623" s="74">
        <f>[3]Calculations!AD591</f>
        <v>0</v>
      </c>
      <c r="AH623" s="74">
        <f>[3]Calculations!AP591</f>
        <v>0</v>
      </c>
      <c r="AI623" s="74">
        <f>[3]Calculations!AE591</f>
        <v>0</v>
      </c>
      <c r="AJ623" s="74">
        <f>[3]Calculations!AQ591</f>
        <v>0</v>
      </c>
      <c r="AK623" s="74">
        <f>[3]Calculations!AF591</f>
        <v>0</v>
      </c>
      <c r="AL623" s="74">
        <f>[3]Calculations!AR591</f>
        <v>0</v>
      </c>
      <c r="AM623" s="74">
        <f>[3]Calculations!AG591</f>
        <v>0</v>
      </c>
      <c r="AN623" s="74">
        <f>[3]Calculations!AS591</f>
        <v>0</v>
      </c>
      <c r="AO623" s="74">
        <f>[3]Calculations!AH591</f>
        <v>0</v>
      </c>
      <c r="AP623" s="74">
        <f>[3]Calculations!AT591</f>
        <v>0</v>
      </c>
      <c r="AQ623" s="74">
        <f>[3]Calculations!AI591</f>
        <v>1.26544324</v>
      </c>
      <c r="AR623" s="74">
        <f>[3]Calculations!AU591</f>
        <v>100.00025603742573</v>
      </c>
      <c r="AS623" s="74">
        <f>[3]Calculations!AJ591</f>
        <v>0</v>
      </c>
      <c r="AT623" s="74">
        <f>[3]Calculations!AV591</f>
        <v>0</v>
      </c>
      <c r="AU623" s="74">
        <f>[3]Calculations!AK591</f>
        <v>0</v>
      </c>
      <c r="AV623" s="74">
        <f>[3]Calculations!AW591</f>
        <v>0</v>
      </c>
      <c r="AW623" s="90"/>
      <c r="AX623" s="90"/>
      <c r="AY623" s="91" t="str">
        <f>[3]Calculations!D591</f>
        <v>Land Supply 2018</v>
      </c>
    </row>
    <row r="624" spans="2:51" x14ac:dyDescent="0.25">
      <c r="B624" s="32" t="str">
        <f>[3]Calculations!A592</f>
        <v>SHA2015</v>
      </c>
      <c r="C624" s="30" t="str">
        <f>[3]Calculations!B592</f>
        <v>Unknown</v>
      </c>
      <c r="D624" s="30" t="str">
        <f>[3]Calculations!C592</f>
        <v>Residential</v>
      </c>
      <c r="E624" s="38">
        <f>[3]Calculations!E592</f>
        <v>0.45818900000000001</v>
      </c>
      <c r="F624" s="38">
        <f>[3]Calculations!I592</f>
        <v>0.45818900000000001</v>
      </c>
      <c r="G624" s="38">
        <f>[3]Calculations!M592</f>
        <v>100</v>
      </c>
      <c r="H624" s="38">
        <f>[3]Calculations!H592</f>
        <v>0</v>
      </c>
      <c r="I624" s="38">
        <f>[3]Calculations!L592</f>
        <v>0</v>
      </c>
      <c r="J624" s="38">
        <f>[3]Calculations!G592</f>
        <v>0</v>
      </c>
      <c r="K624" s="38">
        <f>[3]Calculations!K592</f>
        <v>0</v>
      </c>
      <c r="L624" s="38">
        <f>[3]Calculations!F592</f>
        <v>0</v>
      </c>
      <c r="M624" s="38">
        <f>[3]Calculations!J592</f>
        <v>0</v>
      </c>
      <c r="N624" s="38">
        <f>[3]Calculations!V592</f>
        <v>0</v>
      </c>
      <c r="O624" s="38">
        <f>[3]Calculations!W592</f>
        <v>0</v>
      </c>
      <c r="P624" s="38">
        <f>[3]Calculations!O592</f>
        <v>2.4827523894680001E-2</v>
      </c>
      <c r="Q624" s="38">
        <f>[3]Calculations!S592</f>
        <v>5.4186206772052579</v>
      </c>
      <c r="R624" s="38">
        <f>[3]Calculations!Q592</f>
        <v>1.8800000000000001E-2</v>
      </c>
      <c r="S624" s="38">
        <f>[3]Calculations!T592</f>
        <v>4.1031102885490487</v>
      </c>
      <c r="T624" s="38">
        <f>[3]Calculations!R592</f>
        <v>1.4800000000000001E-2</v>
      </c>
      <c r="U624" s="38">
        <f>[3]Calculations!U592</f>
        <v>3.2301080994960598</v>
      </c>
      <c r="V624" s="38" t="str">
        <f>[3]Calculations!X592</f>
        <v>Not Modelled</v>
      </c>
      <c r="W624" s="38" t="str">
        <f>[3]Calculations!Y592</f>
        <v>N/A</v>
      </c>
      <c r="X624" s="38" t="s">
        <v>1056</v>
      </c>
      <c r="Y624" s="73" t="s">
        <v>105</v>
      </c>
      <c r="Z624" s="74" t="s">
        <v>1066</v>
      </c>
      <c r="AA624" s="74">
        <f>[3]Calculations!AA592</f>
        <v>0</v>
      </c>
      <c r="AB624" s="74">
        <f>[3]Calculations!AM592</f>
        <v>0</v>
      </c>
      <c r="AC624" s="74">
        <f>[3]Calculations!AB592</f>
        <v>0</v>
      </c>
      <c r="AD624" s="74">
        <f>[3]Calculations!AN592</f>
        <v>0</v>
      </c>
      <c r="AE624" s="74">
        <f>[3]Calculations!AC592</f>
        <v>0</v>
      </c>
      <c r="AF624" s="74">
        <f>[3]Calculations!AO592</f>
        <v>0</v>
      </c>
      <c r="AG624" s="74">
        <f>[3]Calculations!AD592</f>
        <v>0</v>
      </c>
      <c r="AH624" s="74">
        <f>[3]Calculations!AP592</f>
        <v>0</v>
      </c>
      <c r="AI624" s="74">
        <f>[3]Calculations!AE592</f>
        <v>0</v>
      </c>
      <c r="AJ624" s="74">
        <f>[3]Calculations!AQ592</f>
        <v>0</v>
      </c>
      <c r="AK624" s="74">
        <f>[3]Calculations!AF592</f>
        <v>0</v>
      </c>
      <c r="AL624" s="74">
        <f>[3]Calculations!AR592</f>
        <v>0</v>
      </c>
      <c r="AM624" s="74">
        <f>[3]Calculations!AG592</f>
        <v>0</v>
      </c>
      <c r="AN624" s="74">
        <f>[3]Calculations!AS592</f>
        <v>0</v>
      </c>
      <c r="AO624" s="74">
        <f>[3]Calculations!AH592</f>
        <v>0</v>
      </c>
      <c r="AP624" s="74">
        <f>[3]Calculations!AT592</f>
        <v>0</v>
      </c>
      <c r="AQ624" s="74">
        <f>[3]Calculations!AI592</f>
        <v>0.45818877000000002</v>
      </c>
      <c r="AR624" s="74">
        <f>[3]Calculations!AU592</f>
        <v>99.999949802374132</v>
      </c>
      <c r="AS624" s="74">
        <f>[3]Calculations!AJ592</f>
        <v>0</v>
      </c>
      <c r="AT624" s="74">
        <f>[3]Calculations!AV592</f>
        <v>0</v>
      </c>
      <c r="AU624" s="74">
        <f>[3]Calculations!AK592</f>
        <v>0</v>
      </c>
      <c r="AV624" s="74">
        <f>[3]Calculations!AW592</f>
        <v>0</v>
      </c>
      <c r="AW624" s="90"/>
      <c r="AX624" s="90"/>
      <c r="AY624" s="91" t="str">
        <f>[3]Calculations!D592</f>
        <v>Land Supply 2018</v>
      </c>
    </row>
    <row r="625" spans="2:51" ht="25" x14ac:dyDescent="0.25">
      <c r="B625" s="32" t="str">
        <f>[3]Calculations!A593</f>
        <v>SHA2016</v>
      </c>
      <c r="C625" s="30" t="str">
        <f>[3]Calculations!B593</f>
        <v>Unknown</v>
      </c>
      <c r="D625" s="30" t="str">
        <f>[3]Calculations!C593</f>
        <v>Residential</v>
      </c>
      <c r="E625" s="38">
        <f>[3]Calculations!E593</f>
        <v>5.75725</v>
      </c>
      <c r="F625" s="38">
        <f>[3]Calculations!I593</f>
        <v>5.6999082650251003</v>
      </c>
      <c r="G625" s="38">
        <f>[3]Calculations!M593</f>
        <v>99.004008250902771</v>
      </c>
      <c r="H625" s="38">
        <f>[3]Calculations!H593</f>
        <v>5.7341734974899999E-2</v>
      </c>
      <c r="I625" s="38">
        <f>[3]Calculations!L593</f>
        <v>0.99599174909722532</v>
      </c>
      <c r="J625" s="38">
        <f>[3]Calculations!G593</f>
        <v>0</v>
      </c>
      <c r="K625" s="38">
        <f>[3]Calculations!K593</f>
        <v>0</v>
      </c>
      <c r="L625" s="38">
        <f>[3]Calculations!F593</f>
        <v>0</v>
      </c>
      <c r="M625" s="38">
        <f>[3]Calculations!J593</f>
        <v>0</v>
      </c>
      <c r="N625" s="38">
        <f>[3]Calculations!V593</f>
        <v>0</v>
      </c>
      <c r="O625" s="38">
        <f>[3]Calculations!W593</f>
        <v>0</v>
      </c>
      <c r="P625" s="38">
        <f>[3]Calculations!O593</f>
        <v>1.949304077146</v>
      </c>
      <c r="Q625" s="38">
        <f>[3]Calculations!S593</f>
        <v>33.85824963560728</v>
      </c>
      <c r="R625" s="38">
        <f>[3]Calculations!Q593</f>
        <v>0.58575290185600004</v>
      </c>
      <c r="S625" s="38">
        <f>[3]Calculations!T593</f>
        <v>10.174178676555648</v>
      </c>
      <c r="T625" s="38">
        <f>[3]Calculations!R593</f>
        <v>0.17065914746899999</v>
      </c>
      <c r="U625" s="38">
        <f>[3]Calculations!U593</f>
        <v>2.9642476437361585</v>
      </c>
      <c r="V625" s="38">
        <f>[3]Calculations!X593</f>
        <v>1.3511015645000001E-4</v>
      </c>
      <c r="W625" s="38">
        <f>[3]Calculations!Y593</f>
        <v>2.3467828642146859E-3</v>
      </c>
      <c r="X625" s="38" t="s">
        <v>1056</v>
      </c>
      <c r="Y625" s="73" t="s">
        <v>108</v>
      </c>
      <c r="Z625" s="74" t="s">
        <v>109</v>
      </c>
      <c r="AA625" s="74">
        <f>[3]Calculations!AA593</f>
        <v>0</v>
      </c>
      <c r="AB625" s="74">
        <f>[3]Calculations!AM593</f>
        <v>0</v>
      </c>
      <c r="AC625" s="74">
        <f>[3]Calculations!AB593</f>
        <v>0</v>
      </c>
      <c r="AD625" s="74">
        <f>[3]Calculations!AN593</f>
        <v>0</v>
      </c>
      <c r="AE625" s="74">
        <f>[3]Calculations!AC593</f>
        <v>0</v>
      </c>
      <c r="AF625" s="74">
        <f>[3]Calculations!AO593</f>
        <v>0</v>
      </c>
      <c r="AG625" s="74">
        <f>[3]Calculations!AD593</f>
        <v>0</v>
      </c>
      <c r="AH625" s="74">
        <f>[3]Calculations!AP593</f>
        <v>0</v>
      </c>
      <c r="AI625" s="74">
        <f>[3]Calculations!AE593</f>
        <v>0</v>
      </c>
      <c r="AJ625" s="74">
        <f>[3]Calculations!AQ593</f>
        <v>0</v>
      </c>
      <c r="AK625" s="74">
        <f>[3]Calculations!AF593</f>
        <v>0</v>
      </c>
      <c r="AL625" s="74">
        <f>[3]Calculations!AR593</f>
        <v>0</v>
      </c>
      <c r="AM625" s="74">
        <f>[3]Calculations!AG593</f>
        <v>0</v>
      </c>
      <c r="AN625" s="74">
        <f>[3]Calculations!AS593</f>
        <v>0</v>
      </c>
      <c r="AO625" s="74">
        <f>[3]Calculations!AH593</f>
        <v>0</v>
      </c>
      <c r="AP625" s="74">
        <f>[3]Calculations!AT593</f>
        <v>0</v>
      </c>
      <c r="AQ625" s="74">
        <f>[3]Calculations!AI593</f>
        <v>5.7572522849999999</v>
      </c>
      <c r="AR625" s="74">
        <f>[3]Calculations!AU593</f>
        <v>100.00003968908766</v>
      </c>
      <c r="AS625" s="74">
        <f>[3]Calculations!AJ593</f>
        <v>0</v>
      </c>
      <c r="AT625" s="74">
        <f>[3]Calculations!AV593</f>
        <v>0</v>
      </c>
      <c r="AU625" s="74">
        <f>[3]Calculations!AK593</f>
        <v>0</v>
      </c>
      <c r="AV625" s="74">
        <f>[3]Calculations!AW593</f>
        <v>0</v>
      </c>
      <c r="AW625" s="90"/>
      <c r="AX625" s="90"/>
      <c r="AY625" s="91" t="str">
        <f>[3]Calculations!D593</f>
        <v>Land Supply 2018</v>
      </c>
    </row>
    <row r="626" spans="2:51" x14ac:dyDescent="0.25">
      <c r="B626" s="32" t="str">
        <f>[3]Calculations!A594</f>
        <v>SHA2017</v>
      </c>
      <c r="C626" s="30" t="str">
        <f>[3]Calculations!B594</f>
        <v>Unknown</v>
      </c>
      <c r="D626" s="30" t="str">
        <f>[3]Calculations!C594</f>
        <v>Residential</v>
      </c>
      <c r="E626" s="38">
        <f>[3]Calculations!E594</f>
        <v>0.261077</v>
      </c>
      <c r="F626" s="38">
        <f>[3]Calculations!I594</f>
        <v>0.261077</v>
      </c>
      <c r="G626" s="38">
        <f>[3]Calculations!M594</f>
        <v>100</v>
      </c>
      <c r="H626" s="38">
        <f>[3]Calculations!H594</f>
        <v>0</v>
      </c>
      <c r="I626" s="38">
        <f>[3]Calculations!L594</f>
        <v>0</v>
      </c>
      <c r="J626" s="38">
        <f>[3]Calculations!G594</f>
        <v>0</v>
      </c>
      <c r="K626" s="38">
        <f>[3]Calculations!K594</f>
        <v>0</v>
      </c>
      <c r="L626" s="38">
        <f>[3]Calculations!F594</f>
        <v>0</v>
      </c>
      <c r="M626" s="38">
        <f>[3]Calculations!J594</f>
        <v>0</v>
      </c>
      <c r="N626" s="38">
        <f>[3]Calculations!V594</f>
        <v>0</v>
      </c>
      <c r="O626" s="38">
        <f>[3]Calculations!W594</f>
        <v>0</v>
      </c>
      <c r="P626" s="38">
        <f>[3]Calculations!O594</f>
        <v>4.8737640539560004E-4</v>
      </c>
      <c r="Q626" s="38">
        <f>[3]Calculations!S594</f>
        <v>0.18667918100621658</v>
      </c>
      <c r="R626" s="38">
        <f>[3]Calculations!Q594</f>
        <v>1.3764479956E-6</v>
      </c>
      <c r="S626" s="38">
        <f>[3]Calculations!T594</f>
        <v>5.2721917120236554E-4</v>
      </c>
      <c r="T626" s="38">
        <f>[3]Calculations!R594</f>
        <v>0</v>
      </c>
      <c r="U626" s="38">
        <f>[3]Calculations!U594</f>
        <v>0</v>
      </c>
      <c r="V626" s="38" t="str">
        <f>[3]Calculations!X594</f>
        <v>Not Modelled</v>
      </c>
      <c r="W626" s="38" t="str">
        <f>[3]Calculations!Y594</f>
        <v>N/A</v>
      </c>
      <c r="X626" s="38" t="s">
        <v>1056</v>
      </c>
      <c r="Y626" s="73" t="s">
        <v>105</v>
      </c>
      <c r="Z626" s="74" t="s">
        <v>1066</v>
      </c>
      <c r="AA626" s="74">
        <f>[3]Calculations!AA594</f>
        <v>0</v>
      </c>
      <c r="AB626" s="74">
        <f>[3]Calculations!AM594</f>
        <v>0</v>
      </c>
      <c r="AC626" s="74">
        <f>[3]Calculations!AB594</f>
        <v>0</v>
      </c>
      <c r="AD626" s="74">
        <f>[3]Calculations!AN594</f>
        <v>0</v>
      </c>
      <c r="AE626" s="74">
        <f>[3]Calculations!AC594</f>
        <v>0</v>
      </c>
      <c r="AF626" s="74">
        <f>[3]Calculations!AO594</f>
        <v>0</v>
      </c>
      <c r="AG626" s="74">
        <f>[3]Calculations!AD594</f>
        <v>0</v>
      </c>
      <c r="AH626" s="74">
        <f>[3]Calculations!AP594</f>
        <v>0</v>
      </c>
      <c r="AI626" s="74">
        <f>[3]Calculations!AE594</f>
        <v>0</v>
      </c>
      <c r="AJ626" s="74">
        <f>[3]Calculations!AQ594</f>
        <v>0</v>
      </c>
      <c r="AK626" s="74">
        <f>[3]Calculations!AF594</f>
        <v>0</v>
      </c>
      <c r="AL626" s="74">
        <f>[3]Calculations!AR594</f>
        <v>0</v>
      </c>
      <c r="AM626" s="74">
        <f>[3]Calculations!AG594</f>
        <v>0</v>
      </c>
      <c r="AN626" s="74">
        <f>[3]Calculations!AS594</f>
        <v>0</v>
      </c>
      <c r="AO626" s="74">
        <f>[3]Calculations!AH594</f>
        <v>0</v>
      </c>
      <c r="AP626" s="74">
        <f>[3]Calculations!AT594</f>
        <v>0</v>
      </c>
      <c r="AQ626" s="74">
        <f>[3]Calculations!AI594</f>
        <v>0.26107713000499999</v>
      </c>
      <c r="AR626" s="74">
        <f>[3]Calculations!AU594</f>
        <v>100.00004979565415</v>
      </c>
      <c r="AS626" s="74">
        <f>[3]Calculations!AJ594</f>
        <v>0</v>
      </c>
      <c r="AT626" s="74">
        <f>[3]Calculations!AV594</f>
        <v>0</v>
      </c>
      <c r="AU626" s="74">
        <f>[3]Calculations!AK594</f>
        <v>0</v>
      </c>
      <c r="AV626" s="74">
        <f>[3]Calculations!AW594</f>
        <v>0</v>
      </c>
      <c r="AW626" s="90"/>
      <c r="AX626" s="90"/>
      <c r="AY626" s="91" t="str">
        <f>[3]Calculations!D594</f>
        <v>Land Supply 2018</v>
      </c>
    </row>
    <row r="627" spans="2:51" x14ac:dyDescent="0.25">
      <c r="B627" s="32" t="str">
        <f>[3]Calculations!A595</f>
        <v>SHA2019</v>
      </c>
      <c r="C627" s="30" t="str">
        <f>[3]Calculations!B595</f>
        <v>Unknown</v>
      </c>
      <c r="D627" s="30" t="str">
        <f>[3]Calculations!C595</f>
        <v>Residential</v>
      </c>
      <c r="E627" s="38">
        <f>[3]Calculations!E595</f>
        <v>0.27820299999999998</v>
      </c>
      <c r="F627" s="38">
        <f>[3]Calculations!I595</f>
        <v>0.27820299999999998</v>
      </c>
      <c r="G627" s="38">
        <f>[3]Calculations!M595</f>
        <v>100</v>
      </c>
      <c r="H627" s="38">
        <f>[3]Calculations!H595</f>
        <v>0</v>
      </c>
      <c r="I627" s="38">
        <f>[3]Calculations!L595</f>
        <v>0</v>
      </c>
      <c r="J627" s="38">
        <f>[3]Calculations!G595</f>
        <v>0</v>
      </c>
      <c r="K627" s="38">
        <f>[3]Calculations!K595</f>
        <v>0</v>
      </c>
      <c r="L627" s="38">
        <f>[3]Calculations!F595</f>
        <v>0</v>
      </c>
      <c r="M627" s="38">
        <f>[3]Calculations!J595</f>
        <v>0</v>
      </c>
      <c r="N627" s="38">
        <f>[3]Calculations!V595</f>
        <v>0</v>
      </c>
      <c r="O627" s="38">
        <f>[3]Calculations!W595</f>
        <v>0</v>
      </c>
      <c r="P627" s="38">
        <f>[3]Calculations!O595</f>
        <v>2.59690748919E-3</v>
      </c>
      <c r="Q627" s="38">
        <f>[3]Calculations!S595</f>
        <v>0.93345775897096739</v>
      </c>
      <c r="R627" s="38">
        <f>[3]Calculations!Q595</f>
        <v>0</v>
      </c>
      <c r="S627" s="38">
        <f>[3]Calculations!T595</f>
        <v>0</v>
      </c>
      <c r="T627" s="38">
        <f>[3]Calculations!R595</f>
        <v>0</v>
      </c>
      <c r="U627" s="38">
        <f>[3]Calculations!U595</f>
        <v>0</v>
      </c>
      <c r="V627" s="38" t="str">
        <f>[3]Calculations!X595</f>
        <v>Not Modelled</v>
      </c>
      <c r="W627" s="38" t="str">
        <f>[3]Calculations!Y595</f>
        <v>N/A</v>
      </c>
      <c r="X627" s="38" t="s">
        <v>1056</v>
      </c>
      <c r="Y627" s="73" t="s">
        <v>105</v>
      </c>
      <c r="Z627" s="74" t="s">
        <v>1066</v>
      </c>
      <c r="AA627" s="74">
        <f>[3]Calculations!AA595</f>
        <v>0</v>
      </c>
      <c r="AB627" s="74">
        <f>[3]Calculations!AM595</f>
        <v>0</v>
      </c>
      <c r="AC627" s="74">
        <f>[3]Calculations!AB595</f>
        <v>0</v>
      </c>
      <c r="AD627" s="74">
        <f>[3]Calculations!AN595</f>
        <v>0</v>
      </c>
      <c r="AE627" s="74">
        <f>[3]Calculations!AC595</f>
        <v>0</v>
      </c>
      <c r="AF627" s="74">
        <f>[3]Calculations!AO595</f>
        <v>0</v>
      </c>
      <c r="AG627" s="74">
        <f>[3]Calculations!AD595</f>
        <v>0</v>
      </c>
      <c r="AH627" s="74">
        <f>[3]Calculations!AP595</f>
        <v>0</v>
      </c>
      <c r="AI627" s="74">
        <f>[3]Calculations!AE595</f>
        <v>0</v>
      </c>
      <c r="AJ627" s="74">
        <f>[3]Calculations!AQ595</f>
        <v>0</v>
      </c>
      <c r="AK627" s="74">
        <f>[3]Calculations!AF595</f>
        <v>0</v>
      </c>
      <c r="AL627" s="74">
        <f>[3]Calculations!AR595</f>
        <v>0</v>
      </c>
      <c r="AM627" s="74">
        <f>[3]Calculations!AG595</f>
        <v>0</v>
      </c>
      <c r="AN627" s="74">
        <f>[3]Calculations!AS595</f>
        <v>0</v>
      </c>
      <c r="AO627" s="74">
        <f>[3]Calculations!AH595</f>
        <v>0</v>
      </c>
      <c r="AP627" s="74">
        <f>[3]Calculations!AT595</f>
        <v>0</v>
      </c>
      <c r="AQ627" s="74">
        <f>[3]Calculations!AI595</f>
        <v>0.27820323999800001</v>
      </c>
      <c r="AR627" s="74">
        <f>[3]Calculations!AU595</f>
        <v>100.00008626722214</v>
      </c>
      <c r="AS627" s="74">
        <f>[3]Calculations!AJ595</f>
        <v>0</v>
      </c>
      <c r="AT627" s="74">
        <f>[3]Calculations!AV595</f>
        <v>0</v>
      </c>
      <c r="AU627" s="74">
        <f>[3]Calculations!AK595</f>
        <v>0</v>
      </c>
      <c r="AV627" s="74">
        <f>[3]Calculations!AW595</f>
        <v>0</v>
      </c>
      <c r="AW627" s="90"/>
      <c r="AX627" s="90"/>
      <c r="AY627" s="91" t="str">
        <f>[3]Calculations!D595</f>
        <v>Land Supply 2018</v>
      </c>
    </row>
    <row r="628" spans="2:51" ht="25" x14ac:dyDescent="0.25">
      <c r="B628" s="32" t="str">
        <f>[3]Calculations!A596</f>
        <v>SHA2026</v>
      </c>
      <c r="C628" s="30" t="str">
        <f>[3]Calculations!B596</f>
        <v>Unknown</v>
      </c>
      <c r="D628" s="30" t="str">
        <f>[3]Calculations!C596</f>
        <v>Residential</v>
      </c>
      <c r="E628" s="38">
        <f>[3]Calculations!E596</f>
        <v>0.71141100000000002</v>
      </c>
      <c r="F628" s="38">
        <f>[3]Calculations!I596</f>
        <v>0.71141100000000002</v>
      </c>
      <c r="G628" s="38">
        <f>[3]Calculations!M596</f>
        <v>100</v>
      </c>
      <c r="H628" s="38">
        <f>[3]Calculations!H596</f>
        <v>0</v>
      </c>
      <c r="I628" s="38">
        <f>[3]Calculations!L596</f>
        <v>0</v>
      </c>
      <c r="J628" s="38">
        <f>[3]Calculations!G596</f>
        <v>0</v>
      </c>
      <c r="K628" s="38">
        <f>[3]Calculations!K596</f>
        <v>0</v>
      </c>
      <c r="L628" s="38">
        <f>[3]Calculations!F596</f>
        <v>0</v>
      </c>
      <c r="M628" s="38">
        <f>[3]Calculations!J596</f>
        <v>0</v>
      </c>
      <c r="N628" s="38">
        <f>[3]Calculations!V596</f>
        <v>0</v>
      </c>
      <c r="O628" s="38">
        <f>[3]Calculations!W596</f>
        <v>0</v>
      </c>
      <c r="P628" s="38">
        <f>[3]Calculations!O596</f>
        <v>0</v>
      </c>
      <c r="Q628" s="38">
        <f>[3]Calculations!S596</f>
        <v>0</v>
      </c>
      <c r="R628" s="38">
        <f>[3]Calculations!Q596</f>
        <v>0</v>
      </c>
      <c r="S628" s="38">
        <f>[3]Calculations!T596</f>
        <v>0</v>
      </c>
      <c r="T628" s="38">
        <f>[3]Calculations!R596</f>
        <v>0</v>
      </c>
      <c r="U628" s="38">
        <f>[3]Calculations!U596</f>
        <v>0</v>
      </c>
      <c r="V628" s="38" t="str">
        <f>[3]Calculations!X596</f>
        <v>Not Modelled</v>
      </c>
      <c r="W628" s="38" t="str">
        <f>[3]Calculations!Y596</f>
        <v>N/A</v>
      </c>
      <c r="X628" s="38" t="s">
        <v>1056</v>
      </c>
      <c r="Y628" s="73" t="s">
        <v>106</v>
      </c>
      <c r="Z628" s="74" t="s">
        <v>1090</v>
      </c>
      <c r="AA628" s="74">
        <f>[3]Calculations!AA596</f>
        <v>0</v>
      </c>
      <c r="AB628" s="74">
        <f>[3]Calculations!AM596</f>
        <v>0</v>
      </c>
      <c r="AC628" s="74">
        <f>[3]Calculations!AB596</f>
        <v>0</v>
      </c>
      <c r="AD628" s="74">
        <f>[3]Calculations!AN596</f>
        <v>0</v>
      </c>
      <c r="AE628" s="74">
        <f>[3]Calculations!AC596</f>
        <v>0</v>
      </c>
      <c r="AF628" s="74">
        <f>[3]Calculations!AO596</f>
        <v>0</v>
      </c>
      <c r="AG628" s="74">
        <f>[3]Calculations!AD596</f>
        <v>0</v>
      </c>
      <c r="AH628" s="74">
        <f>[3]Calculations!AP596</f>
        <v>0</v>
      </c>
      <c r="AI628" s="74">
        <f>[3]Calculations!AE596</f>
        <v>0</v>
      </c>
      <c r="AJ628" s="74">
        <f>[3]Calculations!AQ596</f>
        <v>0</v>
      </c>
      <c r="AK628" s="74">
        <f>[3]Calculations!AF596</f>
        <v>0</v>
      </c>
      <c r="AL628" s="74">
        <f>[3]Calculations!AR596</f>
        <v>0</v>
      </c>
      <c r="AM628" s="74">
        <f>[3]Calculations!AG596</f>
        <v>0</v>
      </c>
      <c r="AN628" s="74">
        <f>[3]Calculations!AS596</f>
        <v>0</v>
      </c>
      <c r="AO628" s="74">
        <f>[3]Calculations!AH596</f>
        <v>0</v>
      </c>
      <c r="AP628" s="74">
        <f>[3]Calculations!AT596</f>
        <v>0</v>
      </c>
      <c r="AQ628" s="74">
        <f>[3]Calculations!AI596</f>
        <v>0.71141102999799999</v>
      </c>
      <c r="AR628" s="74">
        <f>[3]Calculations!AU596</f>
        <v>100.00000421669048</v>
      </c>
      <c r="AS628" s="74">
        <f>[3]Calculations!AJ596</f>
        <v>0</v>
      </c>
      <c r="AT628" s="74">
        <f>[3]Calculations!AV596</f>
        <v>0</v>
      </c>
      <c r="AU628" s="74">
        <f>[3]Calculations!AK596</f>
        <v>0</v>
      </c>
      <c r="AV628" s="74">
        <f>[3]Calculations!AW596</f>
        <v>0</v>
      </c>
      <c r="AW628" s="90"/>
      <c r="AX628" s="90"/>
      <c r="AY628" s="91" t="str">
        <f>[3]Calculations!D596</f>
        <v>Land Supply 2018</v>
      </c>
    </row>
    <row r="629" spans="2:51" x14ac:dyDescent="0.25">
      <c r="B629" s="32" t="str">
        <f>[3]Calculations!A597</f>
        <v>SHA2031</v>
      </c>
      <c r="C629" s="30" t="str">
        <f>[3]Calculations!B597</f>
        <v>Unknown</v>
      </c>
      <c r="D629" s="30" t="str">
        <f>[3]Calculations!C597</f>
        <v>Residential</v>
      </c>
      <c r="E629" s="38">
        <f>[3]Calculations!E597</f>
        <v>8.1585500000000005E-2</v>
      </c>
      <c r="F629" s="38">
        <f>[3]Calculations!I597</f>
        <v>8.1585500000000005E-2</v>
      </c>
      <c r="G629" s="38">
        <f>[3]Calculations!M597</f>
        <v>100</v>
      </c>
      <c r="H629" s="38">
        <f>[3]Calculations!H597</f>
        <v>0</v>
      </c>
      <c r="I629" s="38">
        <f>[3]Calculations!L597</f>
        <v>0</v>
      </c>
      <c r="J629" s="38">
        <f>[3]Calculations!G597</f>
        <v>0</v>
      </c>
      <c r="K629" s="38">
        <f>[3]Calculations!K597</f>
        <v>0</v>
      </c>
      <c r="L629" s="38">
        <f>[3]Calculations!F597</f>
        <v>0</v>
      </c>
      <c r="M629" s="38">
        <f>[3]Calculations!J597</f>
        <v>0</v>
      </c>
      <c r="N629" s="38">
        <f>[3]Calculations!V597</f>
        <v>0</v>
      </c>
      <c r="O629" s="38">
        <f>[3]Calculations!W597</f>
        <v>0</v>
      </c>
      <c r="P629" s="38">
        <f>[3]Calculations!O597</f>
        <v>1.1338804572599999E-3</v>
      </c>
      <c r="Q629" s="38">
        <f>[3]Calculations!S597</f>
        <v>1.3898063470347057</v>
      </c>
      <c r="R629" s="38">
        <f>[3]Calculations!Q597</f>
        <v>0</v>
      </c>
      <c r="S629" s="38">
        <f>[3]Calculations!T597</f>
        <v>0</v>
      </c>
      <c r="T629" s="38">
        <f>[3]Calculations!R597</f>
        <v>0</v>
      </c>
      <c r="U629" s="38">
        <f>[3]Calculations!U597</f>
        <v>0</v>
      </c>
      <c r="V629" s="38" t="str">
        <f>[3]Calculations!X597</f>
        <v>Not Modelled</v>
      </c>
      <c r="W629" s="38" t="str">
        <f>[3]Calculations!Y597</f>
        <v>N/A</v>
      </c>
      <c r="X629" s="38" t="s">
        <v>1056</v>
      </c>
      <c r="Y629" s="73" t="s">
        <v>105</v>
      </c>
      <c r="Z629" s="74" t="s">
        <v>1066</v>
      </c>
      <c r="AA629" s="74">
        <f>[3]Calculations!AA597</f>
        <v>0</v>
      </c>
      <c r="AB629" s="74">
        <f>[3]Calculations!AM597</f>
        <v>0</v>
      </c>
      <c r="AC629" s="74">
        <f>[3]Calculations!AB597</f>
        <v>0</v>
      </c>
      <c r="AD629" s="74">
        <f>[3]Calculations!AN597</f>
        <v>0</v>
      </c>
      <c r="AE629" s="74">
        <f>[3]Calculations!AC597</f>
        <v>0</v>
      </c>
      <c r="AF629" s="74">
        <f>[3]Calculations!AO597</f>
        <v>0</v>
      </c>
      <c r="AG629" s="74">
        <f>[3]Calculations!AD597</f>
        <v>0</v>
      </c>
      <c r="AH629" s="74">
        <f>[3]Calculations!AP597</f>
        <v>0</v>
      </c>
      <c r="AI629" s="74">
        <f>[3]Calculations!AE597</f>
        <v>0</v>
      </c>
      <c r="AJ629" s="74">
        <f>[3]Calculations!AQ597</f>
        <v>0</v>
      </c>
      <c r="AK629" s="74">
        <f>[3]Calculations!AF597</f>
        <v>0</v>
      </c>
      <c r="AL629" s="74">
        <f>[3]Calculations!AR597</f>
        <v>0</v>
      </c>
      <c r="AM629" s="74">
        <f>[3]Calculations!AG597</f>
        <v>0</v>
      </c>
      <c r="AN629" s="74">
        <f>[3]Calculations!AS597</f>
        <v>0</v>
      </c>
      <c r="AO629" s="74">
        <f>[3]Calculations!AH597</f>
        <v>0</v>
      </c>
      <c r="AP629" s="74">
        <f>[3]Calculations!AT597</f>
        <v>0</v>
      </c>
      <c r="AQ629" s="74">
        <f>[3]Calculations!AI597</f>
        <v>8.1585519999199996E-2</v>
      </c>
      <c r="AR629" s="74">
        <f>[3]Calculations!AU597</f>
        <v>100.00002451317943</v>
      </c>
      <c r="AS629" s="74">
        <f>[3]Calculations!AJ597</f>
        <v>0</v>
      </c>
      <c r="AT629" s="74">
        <f>[3]Calculations!AV597</f>
        <v>0</v>
      </c>
      <c r="AU629" s="74">
        <f>[3]Calculations!AK597</f>
        <v>0</v>
      </c>
      <c r="AV629" s="74">
        <f>[3]Calculations!AW597</f>
        <v>0</v>
      </c>
      <c r="AW629" s="90"/>
      <c r="AX629" s="90"/>
      <c r="AY629" s="91" t="str">
        <f>[3]Calculations!D597</f>
        <v>Land Supply 2018</v>
      </c>
    </row>
    <row r="630" spans="2:51" x14ac:dyDescent="0.25">
      <c r="B630" s="32" t="str">
        <f>[3]Calculations!A598</f>
        <v>SHA2032</v>
      </c>
      <c r="C630" s="30" t="str">
        <f>[3]Calculations!B598</f>
        <v>Unknown</v>
      </c>
      <c r="D630" s="30" t="str">
        <f>[3]Calculations!C598</f>
        <v>Residential</v>
      </c>
      <c r="E630" s="38">
        <f>[3]Calculations!E598</f>
        <v>2.18642</v>
      </c>
      <c r="F630" s="38">
        <f>[3]Calculations!I598</f>
        <v>2.18642</v>
      </c>
      <c r="G630" s="38">
        <f>[3]Calculations!M598</f>
        <v>100</v>
      </c>
      <c r="H630" s="38">
        <f>[3]Calculations!H598</f>
        <v>0</v>
      </c>
      <c r="I630" s="38">
        <f>[3]Calculations!L598</f>
        <v>0</v>
      </c>
      <c r="J630" s="38">
        <f>[3]Calculations!G598</f>
        <v>0</v>
      </c>
      <c r="K630" s="38">
        <f>[3]Calculations!K598</f>
        <v>0</v>
      </c>
      <c r="L630" s="38">
        <f>[3]Calculations!F598</f>
        <v>0</v>
      </c>
      <c r="M630" s="38">
        <f>[3]Calculations!J598</f>
        <v>0</v>
      </c>
      <c r="N630" s="38">
        <f>[3]Calculations!V598</f>
        <v>0</v>
      </c>
      <c r="O630" s="38">
        <f>[3]Calculations!W598</f>
        <v>0</v>
      </c>
      <c r="P630" s="38">
        <f>[3]Calculations!O598</f>
        <v>0.25438062398299999</v>
      </c>
      <c r="Q630" s="38">
        <f>[3]Calculations!S598</f>
        <v>11.63457267967728</v>
      </c>
      <c r="R630" s="38">
        <f>[3]Calculations!Q598</f>
        <v>5.7599999999999998E-2</v>
      </c>
      <c r="S630" s="38">
        <f>[3]Calculations!T598</f>
        <v>2.6344435195433631</v>
      </c>
      <c r="T630" s="38">
        <f>[3]Calculations!R598</f>
        <v>0</v>
      </c>
      <c r="U630" s="38">
        <f>[3]Calculations!U598</f>
        <v>0</v>
      </c>
      <c r="V630" s="38" t="str">
        <f>[3]Calculations!X598</f>
        <v>Not Modelled</v>
      </c>
      <c r="W630" s="38" t="str">
        <f>[3]Calculations!Y598</f>
        <v>N/A</v>
      </c>
      <c r="X630" s="38" t="s">
        <v>1056</v>
      </c>
      <c r="Y630" s="73" t="s">
        <v>105</v>
      </c>
      <c r="Z630" s="74" t="s">
        <v>1066</v>
      </c>
      <c r="AA630" s="74">
        <f>[3]Calculations!AA598</f>
        <v>0</v>
      </c>
      <c r="AB630" s="74">
        <f>[3]Calculations!AM598</f>
        <v>0</v>
      </c>
      <c r="AC630" s="74">
        <f>[3]Calculations!AB598</f>
        <v>0</v>
      </c>
      <c r="AD630" s="74">
        <f>[3]Calculations!AN598</f>
        <v>0</v>
      </c>
      <c r="AE630" s="74">
        <f>[3]Calculations!AC598</f>
        <v>0</v>
      </c>
      <c r="AF630" s="74">
        <f>[3]Calculations!AO598</f>
        <v>0</v>
      </c>
      <c r="AG630" s="74">
        <f>[3]Calculations!AD598</f>
        <v>0</v>
      </c>
      <c r="AH630" s="74">
        <f>[3]Calculations!AP598</f>
        <v>0</v>
      </c>
      <c r="AI630" s="74">
        <f>[3]Calculations!AE598</f>
        <v>0</v>
      </c>
      <c r="AJ630" s="74">
        <f>[3]Calculations!AQ598</f>
        <v>0</v>
      </c>
      <c r="AK630" s="74">
        <f>[3]Calculations!AF598</f>
        <v>0</v>
      </c>
      <c r="AL630" s="74">
        <f>[3]Calculations!AR598</f>
        <v>0</v>
      </c>
      <c r="AM630" s="74">
        <f>[3]Calculations!AG598</f>
        <v>0</v>
      </c>
      <c r="AN630" s="74">
        <f>[3]Calculations!AS598</f>
        <v>0</v>
      </c>
      <c r="AO630" s="74">
        <f>[3]Calculations!AH598</f>
        <v>0</v>
      </c>
      <c r="AP630" s="74">
        <f>[3]Calculations!AT598</f>
        <v>0</v>
      </c>
      <c r="AQ630" s="74">
        <f>[3]Calculations!AI598</f>
        <v>2.1864154299899998</v>
      </c>
      <c r="AR630" s="74">
        <f>[3]Calculations!AU598</f>
        <v>99.999790982061981</v>
      </c>
      <c r="AS630" s="74">
        <f>[3]Calculations!AJ598</f>
        <v>0</v>
      </c>
      <c r="AT630" s="74">
        <f>[3]Calculations!AV598</f>
        <v>0</v>
      </c>
      <c r="AU630" s="74">
        <f>[3]Calculations!AK598</f>
        <v>0</v>
      </c>
      <c r="AV630" s="74">
        <f>[3]Calculations!AW598</f>
        <v>0</v>
      </c>
      <c r="AW630" s="90"/>
      <c r="AX630" s="90"/>
      <c r="AY630" s="91" t="str">
        <f>[3]Calculations!D598</f>
        <v>Land Supply 2018</v>
      </c>
    </row>
    <row r="631" spans="2:51" ht="25" x14ac:dyDescent="0.25">
      <c r="B631" s="32" t="str">
        <f>[3]Calculations!A599</f>
        <v>SHA2043</v>
      </c>
      <c r="C631" s="30" t="str">
        <f>[3]Calculations!B599</f>
        <v>Unknown</v>
      </c>
      <c r="D631" s="30" t="str">
        <f>[3]Calculations!C599</f>
        <v>Residential</v>
      </c>
      <c r="E631" s="38">
        <f>[3]Calculations!E599</f>
        <v>0.17441100000000001</v>
      </c>
      <c r="F631" s="38">
        <f>[3]Calculations!I599</f>
        <v>0.17441100000000001</v>
      </c>
      <c r="G631" s="38">
        <f>[3]Calculations!M599</f>
        <v>100</v>
      </c>
      <c r="H631" s="38">
        <f>[3]Calculations!H599</f>
        <v>0</v>
      </c>
      <c r="I631" s="38">
        <f>[3]Calculations!L599</f>
        <v>0</v>
      </c>
      <c r="J631" s="38">
        <f>[3]Calculations!G599</f>
        <v>0</v>
      </c>
      <c r="K631" s="38">
        <f>[3]Calculations!K599</f>
        <v>0</v>
      </c>
      <c r="L631" s="38">
        <f>[3]Calculations!F599</f>
        <v>0</v>
      </c>
      <c r="M631" s="38">
        <f>[3]Calculations!J599</f>
        <v>0</v>
      </c>
      <c r="N631" s="38">
        <f>[3]Calculations!V599</f>
        <v>0</v>
      </c>
      <c r="O631" s="38">
        <f>[3]Calculations!W599</f>
        <v>0</v>
      </c>
      <c r="P631" s="38">
        <f>[3]Calculations!O599</f>
        <v>0</v>
      </c>
      <c r="Q631" s="38">
        <f>[3]Calculations!S599</f>
        <v>0</v>
      </c>
      <c r="R631" s="38">
        <f>[3]Calculations!Q599</f>
        <v>0</v>
      </c>
      <c r="S631" s="38">
        <f>[3]Calculations!T599</f>
        <v>0</v>
      </c>
      <c r="T631" s="38">
        <f>[3]Calculations!R599</f>
        <v>0</v>
      </c>
      <c r="U631" s="38">
        <f>[3]Calculations!U599</f>
        <v>0</v>
      </c>
      <c r="V631" s="38" t="str">
        <f>[3]Calculations!X599</f>
        <v>Not Modelled</v>
      </c>
      <c r="W631" s="38" t="str">
        <f>[3]Calculations!Y599</f>
        <v>N/A</v>
      </c>
      <c r="X631" s="38" t="s">
        <v>1056</v>
      </c>
      <c r="Y631" s="73" t="s">
        <v>106</v>
      </c>
      <c r="Z631" s="74" t="s">
        <v>1090</v>
      </c>
      <c r="AA631" s="74">
        <f>[3]Calculations!AA599</f>
        <v>0</v>
      </c>
      <c r="AB631" s="74">
        <f>[3]Calculations!AM599</f>
        <v>0</v>
      </c>
      <c r="AC631" s="74">
        <f>[3]Calculations!AB599</f>
        <v>0</v>
      </c>
      <c r="AD631" s="74">
        <f>[3]Calculations!AN599</f>
        <v>0</v>
      </c>
      <c r="AE631" s="74">
        <f>[3]Calculations!AC599</f>
        <v>0</v>
      </c>
      <c r="AF631" s="74">
        <f>[3]Calculations!AO599</f>
        <v>0</v>
      </c>
      <c r="AG631" s="74">
        <f>[3]Calculations!AD599</f>
        <v>0</v>
      </c>
      <c r="AH631" s="74">
        <f>[3]Calculations!AP599</f>
        <v>0</v>
      </c>
      <c r="AI631" s="74">
        <f>[3]Calculations!AE599</f>
        <v>0</v>
      </c>
      <c r="AJ631" s="74">
        <f>[3]Calculations!AQ599</f>
        <v>0</v>
      </c>
      <c r="AK631" s="74">
        <f>[3]Calculations!AF599</f>
        <v>0</v>
      </c>
      <c r="AL631" s="74">
        <f>[3]Calculations!AR599</f>
        <v>0</v>
      </c>
      <c r="AM631" s="74">
        <f>[3]Calculations!AG599</f>
        <v>0</v>
      </c>
      <c r="AN631" s="74">
        <f>[3]Calculations!AS599</f>
        <v>0</v>
      </c>
      <c r="AO631" s="74">
        <f>[3]Calculations!AH599</f>
        <v>0</v>
      </c>
      <c r="AP631" s="74">
        <f>[3]Calculations!AT599</f>
        <v>0</v>
      </c>
      <c r="AQ631" s="74">
        <f>[3]Calculations!AI599</f>
        <v>0.17441152384700001</v>
      </c>
      <c r="AR631" s="74">
        <f>[3]Calculations!AU599</f>
        <v>100.00030035204202</v>
      </c>
      <c r="AS631" s="74">
        <f>[3]Calculations!AJ599</f>
        <v>0</v>
      </c>
      <c r="AT631" s="74">
        <f>[3]Calculations!AV599</f>
        <v>0</v>
      </c>
      <c r="AU631" s="74">
        <f>[3]Calculations!AK599</f>
        <v>0</v>
      </c>
      <c r="AV631" s="74">
        <f>[3]Calculations!AW599</f>
        <v>0</v>
      </c>
      <c r="AW631" s="90"/>
      <c r="AX631" s="90"/>
      <c r="AY631" s="91" t="str">
        <f>[3]Calculations!D599</f>
        <v>Land Supply 2018</v>
      </c>
    </row>
    <row r="632" spans="2:51" x14ac:dyDescent="0.25">
      <c r="B632" s="32" t="str">
        <f>[3]Calculations!A600</f>
        <v>SHA2044</v>
      </c>
      <c r="C632" s="30" t="str">
        <f>[3]Calculations!B600</f>
        <v>Unknown</v>
      </c>
      <c r="D632" s="30" t="str">
        <f>[3]Calculations!C600</f>
        <v>Residential</v>
      </c>
      <c r="E632" s="38">
        <f>[3]Calculations!E600</f>
        <v>0.26343</v>
      </c>
      <c r="F632" s="38">
        <f>[3]Calculations!I600</f>
        <v>0.26343</v>
      </c>
      <c r="G632" s="38">
        <f>[3]Calculations!M600</f>
        <v>100</v>
      </c>
      <c r="H632" s="38">
        <f>[3]Calculations!H600</f>
        <v>0</v>
      </c>
      <c r="I632" s="38">
        <f>[3]Calculations!L600</f>
        <v>0</v>
      </c>
      <c r="J632" s="38">
        <f>[3]Calculations!G600</f>
        <v>0</v>
      </c>
      <c r="K632" s="38">
        <f>[3]Calculations!K600</f>
        <v>0</v>
      </c>
      <c r="L632" s="38">
        <f>[3]Calculations!F600</f>
        <v>0</v>
      </c>
      <c r="M632" s="38">
        <f>[3]Calculations!J600</f>
        <v>0</v>
      </c>
      <c r="N632" s="38">
        <f>[3]Calculations!V600</f>
        <v>0</v>
      </c>
      <c r="O632" s="38">
        <f>[3]Calculations!W600</f>
        <v>0</v>
      </c>
      <c r="P632" s="38">
        <f>[3]Calculations!O600</f>
        <v>1.2E-2</v>
      </c>
      <c r="Q632" s="38">
        <f>[3]Calculations!S600</f>
        <v>4.5552898303154539</v>
      </c>
      <c r="R632" s="38">
        <f>[3]Calculations!Q600</f>
        <v>0</v>
      </c>
      <c r="S632" s="38">
        <f>[3]Calculations!T600</f>
        <v>0</v>
      </c>
      <c r="T632" s="38">
        <f>[3]Calculations!R600</f>
        <v>0</v>
      </c>
      <c r="U632" s="38">
        <f>[3]Calculations!U600</f>
        <v>0</v>
      </c>
      <c r="V632" s="38" t="str">
        <f>[3]Calculations!X600</f>
        <v>Not Modelled</v>
      </c>
      <c r="W632" s="38" t="str">
        <f>[3]Calculations!Y600</f>
        <v>N/A</v>
      </c>
      <c r="X632" s="38" t="s">
        <v>1056</v>
      </c>
      <c r="Y632" s="73" t="s">
        <v>105</v>
      </c>
      <c r="Z632" s="74" t="s">
        <v>1066</v>
      </c>
      <c r="AA632" s="74">
        <f>[3]Calculations!AA600</f>
        <v>0</v>
      </c>
      <c r="AB632" s="74">
        <f>[3]Calculations!AM600</f>
        <v>0</v>
      </c>
      <c r="AC632" s="74">
        <f>[3]Calculations!AB600</f>
        <v>0</v>
      </c>
      <c r="AD632" s="74">
        <f>[3]Calculations!AN600</f>
        <v>0</v>
      </c>
      <c r="AE632" s="74">
        <f>[3]Calculations!AC600</f>
        <v>0</v>
      </c>
      <c r="AF632" s="74">
        <f>[3]Calculations!AO600</f>
        <v>0</v>
      </c>
      <c r="AG632" s="74">
        <f>[3]Calculations!AD600</f>
        <v>0</v>
      </c>
      <c r="AH632" s="74">
        <f>[3]Calculations!AP600</f>
        <v>0</v>
      </c>
      <c r="AI632" s="74">
        <f>[3]Calculations!AE600</f>
        <v>0</v>
      </c>
      <c r="AJ632" s="74">
        <f>[3]Calculations!AQ600</f>
        <v>0</v>
      </c>
      <c r="AK632" s="74">
        <f>[3]Calculations!AF600</f>
        <v>0</v>
      </c>
      <c r="AL632" s="74">
        <f>[3]Calculations!AR600</f>
        <v>0</v>
      </c>
      <c r="AM632" s="74">
        <f>[3]Calculations!AG600</f>
        <v>0</v>
      </c>
      <c r="AN632" s="74">
        <f>[3]Calculations!AS600</f>
        <v>0</v>
      </c>
      <c r="AO632" s="74">
        <f>[3]Calculations!AH600</f>
        <v>0</v>
      </c>
      <c r="AP632" s="74">
        <f>[3]Calculations!AT600</f>
        <v>0</v>
      </c>
      <c r="AQ632" s="74">
        <f>[3]Calculations!AI600</f>
        <v>0.26342984999800001</v>
      </c>
      <c r="AR632" s="74">
        <f>[3]Calculations!AU600</f>
        <v>99.999943058117907</v>
      </c>
      <c r="AS632" s="74">
        <f>[3]Calculations!AJ600</f>
        <v>0</v>
      </c>
      <c r="AT632" s="74">
        <f>[3]Calculations!AV600</f>
        <v>0</v>
      </c>
      <c r="AU632" s="74">
        <f>[3]Calculations!AK600</f>
        <v>0</v>
      </c>
      <c r="AV632" s="74">
        <f>[3]Calculations!AW600</f>
        <v>0</v>
      </c>
      <c r="AW632" s="90"/>
      <c r="AX632" s="90"/>
      <c r="AY632" s="91" t="str">
        <f>[3]Calculations!D600</f>
        <v>Land Supply 2018</v>
      </c>
    </row>
    <row r="633" spans="2:51" x14ac:dyDescent="0.25">
      <c r="B633" s="32" t="str">
        <f>[3]Calculations!A601</f>
        <v>SHA2045</v>
      </c>
      <c r="C633" s="30" t="str">
        <f>[3]Calculations!B601</f>
        <v>Unknown</v>
      </c>
      <c r="D633" s="30" t="str">
        <f>[3]Calculations!C601</f>
        <v>Residential</v>
      </c>
      <c r="E633" s="38">
        <f>[3]Calculations!E601</f>
        <v>0.10047300000000001</v>
      </c>
      <c r="F633" s="38">
        <f>[3]Calculations!I601</f>
        <v>0.10047300000000001</v>
      </c>
      <c r="G633" s="38">
        <f>[3]Calculations!M601</f>
        <v>100</v>
      </c>
      <c r="H633" s="38">
        <f>[3]Calculations!H601</f>
        <v>0</v>
      </c>
      <c r="I633" s="38">
        <f>[3]Calculations!L601</f>
        <v>0</v>
      </c>
      <c r="J633" s="38">
        <f>[3]Calculations!G601</f>
        <v>0</v>
      </c>
      <c r="K633" s="38">
        <f>[3]Calculations!K601</f>
        <v>0</v>
      </c>
      <c r="L633" s="38">
        <f>[3]Calculations!F601</f>
        <v>0</v>
      </c>
      <c r="M633" s="38">
        <f>[3]Calculations!J601</f>
        <v>0</v>
      </c>
      <c r="N633" s="38">
        <f>[3]Calculations!V601</f>
        <v>0</v>
      </c>
      <c r="O633" s="38">
        <f>[3]Calculations!W601</f>
        <v>0</v>
      </c>
      <c r="P633" s="38">
        <f>[3]Calculations!O601</f>
        <v>3.1157062301302E-2</v>
      </c>
      <c r="Q633" s="38">
        <f>[3]Calculations!S601</f>
        <v>31.010383188818885</v>
      </c>
      <c r="R633" s="38">
        <f>[3]Calculations!Q601</f>
        <v>2.1200520010199999E-4</v>
      </c>
      <c r="S633" s="38">
        <f>[3]Calculations!T601</f>
        <v>0.21100713634707829</v>
      </c>
      <c r="T633" s="38">
        <f>[3]Calculations!R601</f>
        <v>0</v>
      </c>
      <c r="U633" s="38">
        <f>[3]Calculations!U601</f>
        <v>0</v>
      </c>
      <c r="V633" s="38" t="str">
        <f>[3]Calculations!X601</f>
        <v>Not Modelled</v>
      </c>
      <c r="W633" s="38" t="str">
        <f>[3]Calculations!Y601</f>
        <v>N/A</v>
      </c>
      <c r="X633" s="38" t="s">
        <v>1056</v>
      </c>
      <c r="Y633" s="73" t="s">
        <v>105</v>
      </c>
      <c r="Z633" s="74" t="s">
        <v>1066</v>
      </c>
      <c r="AA633" s="74">
        <f>[3]Calculations!AA601</f>
        <v>0</v>
      </c>
      <c r="AB633" s="74">
        <f>[3]Calculations!AM601</f>
        <v>0</v>
      </c>
      <c r="AC633" s="74">
        <f>[3]Calculations!AB601</f>
        <v>0</v>
      </c>
      <c r="AD633" s="74">
        <f>[3]Calculations!AN601</f>
        <v>0</v>
      </c>
      <c r="AE633" s="74">
        <f>[3]Calculations!AC601</f>
        <v>0</v>
      </c>
      <c r="AF633" s="74">
        <f>[3]Calculations!AO601</f>
        <v>0</v>
      </c>
      <c r="AG633" s="74">
        <f>[3]Calculations!AD601</f>
        <v>0</v>
      </c>
      <c r="AH633" s="74">
        <f>[3]Calculations!AP601</f>
        <v>0</v>
      </c>
      <c r="AI633" s="74">
        <f>[3]Calculations!AE601</f>
        <v>0</v>
      </c>
      <c r="AJ633" s="74">
        <f>[3]Calculations!AQ601</f>
        <v>0</v>
      </c>
      <c r="AK633" s="74">
        <f>[3]Calculations!AF601</f>
        <v>4.0932525456300002E-2</v>
      </c>
      <c r="AL633" s="74">
        <f>[3]Calculations!AR601</f>
        <v>40.739826078946585</v>
      </c>
      <c r="AM633" s="74">
        <f>[3]Calculations!AG601</f>
        <v>0</v>
      </c>
      <c r="AN633" s="74">
        <f>[3]Calculations!AS601</f>
        <v>0</v>
      </c>
      <c r="AO633" s="74">
        <f>[3]Calculations!AH601</f>
        <v>0</v>
      </c>
      <c r="AP633" s="74">
        <f>[3]Calculations!AT601</f>
        <v>0</v>
      </c>
      <c r="AQ633" s="74">
        <f>[3]Calculations!AI601</f>
        <v>0.100473495</v>
      </c>
      <c r="AR633" s="74">
        <f>[3]Calculations!AU601</f>
        <v>100.00049266967244</v>
      </c>
      <c r="AS633" s="74">
        <f>[3]Calculations!AJ601</f>
        <v>0</v>
      </c>
      <c r="AT633" s="74">
        <f>[3]Calculations!AV601</f>
        <v>0</v>
      </c>
      <c r="AU633" s="74">
        <f>[3]Calculations!AK601</f>
        <v>0</v>
      </c>
      <c r="AV633" s="74">
        <f>[3]Calculations!AW601</f>
        <v>0</v>
      </c>
      <c r="AW633" s="90"/>
      <c r="AX633" s="90"/>
      <c r="AY633" s="91" t="str">
        <f>[3]Calculations!D601</f>
        <v>Land Supply 2018</v>
      </c>
    </row>
    <row r="634" spans="2:51" x14ac:dyDescent="0.25">
      <c r="B634" s="32" t="str">
        <f>[3]Calculations!A602</f>
        <v>SHA2046</v>
      </c>
      <c r="C634" s="30" t="str">
        <f>[3]Calculations!B602</f>
        <v>Unknown</v>
      </c>
      <c r="D634" s="30" t="str">
        <f>[3]Calculations!C602</f>
        <v>Residential</v>
      </c>
      <c r="E634" s="38">
        <f>[3]Calculations!E602</f>
        <v>0.13913600000000001</v>
      </c>
      <c r="F634" s="38">
        <f>[3]Calculations!I602</f>
        <v>0.13913600000000001</v>
      </c>
      <c r="G634" s="38">
        <f>[3]Calculations!M602</f>
        <v>100</v>
      </c>
      <c r="H634" s="38">
        <f>[3]Calculations!H602</f>
        <v>0</v>
      </c>
      <c r="I634" s="38">
        <f>[3]Calculations!L602</f>
        <v>0</v>
      </c>
      <c r="J634" s="38">
        <f>[3]Calculations!G602</f>
        <v>0</v>
      </c>
      <c r="K634" s="38">
        <f>[3]Calculations!K602</f>
        <v>0</v>
      </c>
      <c r="L634" s="38">
        <f>[3]Calculations!F602</f>
        <v>0</v>
      </c>
      <c r="M634" s="38">
        <f>[3]Calculations!J602</f>
        <v>0</v>
      </c>
      <c r="N634" s="38">
        <f>[3]Calculations!V602</f>
        <v>0</v>
      </c>
      <c r="O634" s="38">
        <f>[3]Calculations!W602</f>
        <v>0</v>
      </c>
      <c r="P634" s="38">
        <f>[3]Calculations!O602</f>
        <v>1.09578273123E-2</v>
      </c>
      <c r="Q634" s="38">
        <f>[3]Calculations!S602</f>
        <v>7.8756233557813928</v>
      </c>
      <c r="R634" s="38">
        <f>[3]Calculations!Q602</f>
        <v>0</v>
      </c>
      <c r="S634" s="38">
        <f>[3]Calculations!T602</f>
        <v>0</v>
      </c>
      <c r="T634" s="38">
        <f>[3]Calculations!R602</f>
        <v>0</v>
      </c>
      <c r="U634" s="38">
        <f>[3]Calculations!U602</f>
        <v>0</v>
      </c>
      <c r="V634" s="38">
        <f>[3]Calculations!X602</f>
        <v>0</v>
      </c>
      <c r="W634" s="38">
        <f>[3]Calculations!Y602</f>
        <v>0</v>
      </c>
      <c r="X634" s="38" t="s">
        <v>1056</v>
      </c>
      <c r="Y634" s="73" t="s">
        <v>105</v>
      </c>
      <c r="Z634" s="74" t="s">
        <v>1066</v>
      </c>
      <c r="AA634" s="74">
        <f>[3]Calculations!AA602</f>
        <v>0</v>
      </c>
      <c r="AB634" s="74">
        <f>[3]Calculations!AM602</f>
        <v>0</v>
      </c>
      <c r="AC634" s="74">
        <f>[3]Calculations!AB602</f>
        <v>0</v>
      </c>
      <c r="AD634" s="74">
        <f>[3]Calculations!AN602</f>
        <v>0</v>
      </c>
      <c r="AE634" s="74">
        <f>[3]Calculations!AC602</f>
        <v>0</v>
      </c>
      <c r="AF634" s="74">
        <f>[3]Calculations!AO602</f>
        <v>0</v>
      </c>
      <c r="AG634" s="74">
        <f>[3]Calculations!AD602</f>
        <v>0</v>
      </c>
      <c r="AH634" s="74">
        <f>[3]Calculations!AP602</f>
        <v>0</v>
      </c>
      <c r="AI634" s="74">
        <f>[3]Calculations!AE602</f>
        <v>0</v>
      </c>
      <c r="AJ634" s="74">
        <f>[3]Calculations!AQ602</f>
        <v>0</v>
      </c>
      <c r="AK634" s="74">
        <f>[3]Calculations!AF602</f>
        <v>0</v>
      </c>
      <c r="AL634" s="74">
        <f>[3]Calculations!AR602</f>
        <v>0</v>
      </c>
      <c r="AM634" s="74">
        <f>[3]Calculations!AG602</f>
        <v>0</v>
      </c>
      <c r="AN634" s="74">
        <f>[3]Calculations!AS602</f>
        <v>0</v>
      </c>
      <c r="AO634" s="74">
        <f>[3]Calculations!AH602</f>
        <v>0</v>
      </c>
      <c r="AP634" s="74">
        <f>[3]Calculations!AT602</f>
        <v>0</v>
      </c>
      <c r="AQ634" s="74">
        <f>[3]Calculations!AI602</f>
        <v>0.13913642500100001</v>
      </c>
      <c r="AR634" s="74">
        <f>[3]Calculations!AU602</f>
        <v>100.00030545725048</v>
      </c>
      <c r="AS634" s="74">
        <f>[3]Calculations!AJ602</f>
        <v>0</v>
      </c>
      <c r="AT634" s="74">
        <f>[3]Calculations!AV602</f>
        <v>0</v>
      </c>
      <c r="AU634" s="74">
        <f>[3]Calculations!AK602</f>
        <v>0</v>
      </c>
      <c r="AV634" s="74">
        <f>[3]Calculations!AW602</f>
        <v>0</v>
      </c>
      <c r="AW634" s="90"/>
      <c r="AX634" s="90"/>
      <c r="AY634" s="91" t="str">
        <f>[3]Calculations!D602</f>
        <v>Land Supply 2018</v>
      </c>
    </row>
    <row r="635" spans="2:51" x14ac:dyDescent="0.25">
      <c r="B635" s="32" t="str">
        <f>[3]Calculations!A603</f>
        <v>SHA2047</v>
      </c>
      <c r="C635" s="30" t="str">
        <f>[3]Calculations!B603</f>
        <v>Unknown</v>
      </c>
      <c r="D635" s="30" t="str">
        <f>[3]Calculations!C603</f>
        <v>Residential</v>
      </c>
      <c r="E635" s="38">
        <f>[3]Calculations!E603</f>
        <v>0.19806599999999999</v>
      </c>
      <c r="F635" s="38">
        <f>[3]Calculations!I603</f>
        <v>0.19806599999999999</v>
      </c>
      <c r="G635" s="38">
        <f>[3]Calculations!M603</f>
        <v>100</v>
      </c>
      <c r="H635" s="38">
        <f>[3]Calculations!H603</f>
        <v>0</v>
      </c>
      <c r="I635" s="38">
        <f>[3]Calculations!L603</f>
        <v>0</v>
      </c>
      <c r="J635" s="38">
        <f>[3]Calculations!G603</f>
        <v>0</v>
      </c>
      <c r="K635" s="38">
        <f>[3]Calculations!K603</f>
        <v>0</v>
      </c>
      <c r="L635" s="38">
        <f>[3]Calculations!F603</f>
        <v>0</v>
      </c>
      <c r="M635" s="38">
        <f>[3]Calculations!J603</f>
        <v>0</v>
      </c>
      <c r="N635" s="38">
        <f>[3]Calculations!V603</f>
        <v>0</v>
      </c>
      <c r="O635" s="38">
        <f>[3]Calculations!W603</f>
        <v>0</v>
      </c>
      <c r="P635" s="38">
        <f>[3]Calculations!O603</f>
        <v>2.02714499998E-2</v>
      </c>
      <c r="Q635" s="38">
        <f>[3]Calculations!S603</f>
        <v>10.23469449567316</v>
      </c>
      <c r="R635" s="38">
        <f>[3]Calculations!Q603</f>
        <v>0</v>
      </c>
      <c r="S635" s="38">
        <f>[3]Calculations!T603</f>
        <v>0</v>
      </c>
      <c r="T635" s="38">
        <f>[3]Calculations!R603</f>
        <v>0</v>
      </c>
      <c r="U635" s="38">
        <f>[3]Calculations!U603</f>
        <v>0</v>
      </c>
      <c r="V635" s="38" t="str">
        <f>[3]Calculations!X603</f>
        <v>Not Modelled</v>
      </c>
      <c r="W635" s="38" t="str">
        <f>[3]Calculations!Y603</f>
        <v>N/A</v>
      </c>
      <c r="X635" s="38" t="s">
        <v>1056</v>
      </c>
      <c r="Y635" s="73" t="s">
        <v>105</v>
      </c>
      <c r="Z635" s="74" t="s">
        <v>1066</v>
      </c>
      <c r="AA635" s="74">
        <f>[3]Calculations!AA603</f>
        <v>0</v>
      </c>
      <c r="AB635" s="74">
        <f>[3]Calculations!AM603</f>
        <v>0</v>
      </c>
      <c r="AC635" s="74">
        <f>[3]Calculations!AB603</f>
        <v>0</v>
      </c>
      <c r="AD635" s="74">
        <f>[3]Calculations!AN603</f>
        <v>0</v>
      </c>
      <c r="AE635" s="74">
        <f>[3]Calculations!AC603</f>
        <v>0</v>
      </c>
      <c r="AF635" s="74">
        <f>[3]Calculations!AO603</f>
        <v>0</v>
      </c>
      <c r="AG635" s="74">
        <f>[3]Calculations!AD603</f>
        <v>0</v>
      </c>
      <c r="AH635" s="74">
        <f>[3]Calculations!AP603</f>
        <v>0</v>
      </c>
      <c r="AI635" s="74">
        <f>[3]Calculations!AE603</f>
        <v>0</v>
      </c>
      <c r="AJ635" s="74">
        <f>[3]Calculations!AQ603</f>
        <v>0</v>
      </c>
      <c r="AK635" s="74">
        <f>[3]Calculations!AF603</f>
        <v>0</v>
      </c>
      <c r="AL635" s="74">
        <f>[3]Calculations!AR603</f>
        <v>0</v>
      </c>
      <c r="AM635" s="74">
        <f>[3]Calculations!AG603</f>
        <v>0</v>
      </c>
      <c r="AN635" s="74">
        <f>[3]Calculations!AS603</f>
        <v>0</v>
      </c>
      <c r="AO635" s="74">
        <f>[3]Calculations!AH603</f>
        <v>0</v>
      </c>
      <c r="AP635" s="74">
        <f>[3]Calculations!AT603</f>
        <v>0</v>
      </c>
      <c r="AQ635" s="74">
        <f>[3]Calculations!AI603</f>
        <v>0.19806566500200001</v>
      </c>
      <c r="AR635" s="74">
        <f>[3]Calculations!AU603</f>
        <v>99.999830865469093</v>
      </c>
      <c r="AS635" s="74">
        <f>[3]Calculations!AJ603</f>
        <v>0</v>
      </c>
      <c r="AT635" s="74">
        <f>[3]Calculations!AV603</f>
        <v>0</v>
      </c>
      <c r="AU635" s="74">
        <f>[3]Calculations!AK603</f>
        <v>0</v>
      </c>
      <c r="AV635" s="74">
        <f>[3]Calculations!AW603</f>
        <v>0</v>
      </c>
      <c r="AW635" s="90"/>
      <c r="AX635" s="90"/>
      <c r="AY635" s="91" t="str">
        <f>[3]Calculations!D603</f>
        <v>Land Supply 2018</v>
      </c>
    </row>
    <row r="636" spans="2:51" ht="25" x14ac:dyDescent="0.25">
      <c r="B636" s="32" t="str">
        <f>[3]Calculations!A604</f>
        <v>SHA2048</v>
      </c>
      <c r="C636" s="30" t="str">
        <f>[3]Calculations!B604</f>
        <v>Unknown</v>
      </c>
      <c r="D636" s="30" t="str">
        <f>[3]Calculations!C604</f>
        <v>Residential</v>
      </c>
      <c r="E636" s="38">
        <f>[3]Calculations!E604</f>
        <v>0.15036099999999999</v>
      </c>
      <c r="F636" s="38">
        <f>[3]Calculations!I604</f>
        <v>0.15036099999999999</v>
      </c>
      <c r="G636" s="38">
        <f>[3]Calculations!M604</f>
        <v>100</v>
      </c>
      <c r="H636" s="38">
        <f>[3]Calculations!H604</f>
        <v>0</v>
      </c>
      <c r="I636" s="38">
        <f>[3]Calculations!L604</f>
        <v>0</v>
      </c>
      <c r="J636" s="38">
        <f>[3]Calculations!G604</f>
        <v>0</v>
      </c>
      <c r="K636" s="38">
        <f>[3]Calculations!K604</f>
        <v>0</v>
      </c>
      <c r="L636" s="38">
        <f>[3]Calculations!F604</f>
        <v>0</v>
      </c>
      <c r="M636" s="38">
        <f>[3]Calculations!J604</f>
        <v>0</v>
      </c>
      <c r="N636" s="38">
        <f>[3]Calculations!V604</f>
        <v>0</v>
      </c>
      <c r="O636" s="38">
        <f>[3]Calculations!W604</f>
        <v>0</v>
      </c>
      <c r="P636" s="38">
        <f>[3]Calculations!O604</f>
        <v>0</v>
      </c>
      <c r="Q636" s="38">
        <f>[3]Calculations!S604</f>
        <v>0</v>
      </c>
      <c r="R636" s="38">
        <f>[3]Calculations!Q604</f>
        <v>0</v>
      </c>
      <c r="S636" s="38">
        <f>[3]Calculations!T604</f>
        <v>0</v>
      </c>
      <c r="T636" s="38">
        <f>[3]Calculations!R604</f>
        <v>0</v>
      </c>
      <c r="U636" s="38">
        <f>[3]Calculations!U604</f>
        <v>0</v>
      </c>
      <c r="V636" s="38" t="str">
        <f>[3]Calculations!X604</f>
        <v>Not Modelled</v>
      </c>
      <c r="W636" s="38" t="str">
        <f>[3]Calculations!Y604</f>
        <v>N/A</v>
      </c>
      <c r="X636" s="38" t="s">
        <v>1056</v>
      </c>
      <c r="Y636" s="73" t="s">
        <v>106</v>
      </c>
      <c r="Z636" s="74" t="s">
        <v>1090</v>
      </c>
      <c r="AA636" s="74">
        <f>[3]Calculations!AA604</f>
        <v>0</v>
      </c>
      <c r="AB636" s="74">
        <f>[3]Calculations!AM604</f>
        <v>0</v>
      </c>
      <c r="AC636" s="74">
        <f>[3]Calculations!AB604</f>
        <v>0</v>
      </c>
      <c r="AD636" s="74">
        <f>[3]Calculations!AN604</f>
        <v>0</v>
      </c>
      <c r="AE636" s="74">
        <f>[3]Calculations!AC604</f>
        <v>0</v>
      </c>
      <c r="AF636" s="74">
        <f>[3]Calculations!AO604</f>
        <v>0</v>
      </c>
      <c r="AG636" s="74">
        <f>[3]Calculations!AD604</f>
        <v>0</v>
      </c>
      <c r="AH636" s="74">
        <f>[3]Calculations!AP604</f>
        <v>0</v>
      </c>
      <c r="AI636" s="74">
        <f>[3]Calculations!AE604</f>
        <v>0</v>
      </c>
      <c r="AJ636" s="74">
        <f>[3]Calculations!AQ604</f>
        <v>0</v>
      </c>
      <c r="AK636" s="74">
        <f>[3]Calculations!AF604</f>
        <v>0</v>
      </c>
      <c r="AL636" s="74">
        <f>[3]Calculations!AR604</f>
        <v>0</v>
      </c>
      <c r="AM636" s="74">
        <f>[3]Calculations!AG604</f>
        <v>0</v>
      </c>
      <c r="AN636" s="74">
        <f>[3]Calculations!AS604</f>
        <v>0</v>
      </c>
      <c r="AO636" s="74">
        <f>[3]Calculations!AH604</f>
        <v>0</v>
      </c>
      <c r="AP636" s="74">
        <f>[3]Calculations!AT604</f>
        <v>0</v>
      </c>
      <c r="AQ636" s="74">
        <f>[3]Calculations!AI604</f>
        <v>0.15036119999799999</v>
      </c>
      <c r="AR636" s="74">
        <f>[3]Calculations!AU604</f>
        <v>100.00013301188473</v>
      </c>
      <c r="AS636" s="74">
        <f>[3]Calculations!AJ604</f>
        <v>0</v>
      </c>
      <c r="AT636" s="74">
        <f>[3]Calculations!AV604</f>
        <v>0</v>
      </c>
      <c r="AU636" s="74">
        <f>[3]Calculations!AK604</f>
        <v>0</v>
      </c>
      <c r="AV636" s="74">
        <f>[3]Calculations!AW604</f>
        <v>0</v>
      </c>
      <c r="AW636" s="90"/>
      <c r="AX636" s="90"/>
      <c r="AY636" s="91" t="str">
        <f>[3]Calculations!D604</f>
        <v>Land Supply 2018</v>
      </c>
    </row>
    <row r="637" spans="2:51" x14ac:dyDescent="0.25">
      <c r="B637" s="32" t="str">
        <f>[3]Calculations!A605</f>
        <v>SHA2049</v>
      </c>
      <c r="C637" s="30" t="str">
        <f>[3]Calculations!B605</f>
        <v>Unknown</v>
      </c>
      <c r="D637" s="30" t="str">
        <f>[3]Calculations!C605</f>
        <v>Residential</v>
      </c>
      <c r="E637" s="38">
        <f>[3]Calculations!E605</f>
        <v>2.59817E-2</v>
      </c>
      <c r="F637" s="38">
        <f>[3]Calculations!I605</f>
        <v>2.59817E-2</v>
      </c>
      <c r="G637" s="38">
        <f>[3]Calculations!M605</f>
        <v>100</v>
      </c>
      <c r="H637" s="38">
        <f>[3]Calculations!H605</f>
        <v>0</v>
      </c>
      <c r="I637" s="38">
        <f>[3]Calculations!L605</f>
        <v>0</v>
      </c>
      <c r="J637" s="38">
        <f>[3]Calculations!G605</f>
        <v>0</v>
      </c>
      <c r="K637" s="38">
        <f>[3]Calculations!K605</f>
        <v>0</v>
      </c>
      <c r="L637" s="38">
        <f>[3]Calculations!F605</f>
        <v>0</v>
      </c>
      <c r="M637" s="38">
        <f>[3]Calculations!J605</f>
        <v>0</v>
      </c>
      <c r="N637" s="38">
        <f>[3]Calculations!V605</f>
        <v>0</v>
      </c>
      <c r="O637" s="38">
        <f>[3]Calculations!W605</f>
        <v>0</v>
      </c>
      <c r="P637" s="38">
        <f>[3]Calculations!O605</f>
        <v>3.3081233005699999E-3</v>
      </c>
      <c r="Q637" s="38">
        <f>[3]Calculations!S605</f>
        <v>12.732512886262255</v>
      </c>
      <c r="R637" s="38">
        <f>[3]Calculations!Q605</f>
        <v>0</v>
      </c>
      <c r="S637" s="38">
        <f>[3]Calculations!T605</f>
        <v>0</v>
      </c>
      <c r="T637" s="38">
        <f>[3]Calculations!R605</f>
        <v>0</v>
      </c>
      <c r="U637" s="38">
        <f>[3]Calculations!U605</f>
        <v>0</v>
      </c>
      <c r="V637" s="38" t="str">
        <f>[3]Calculations!X605</f>
        <v>Not Modelled</v>
      </c>
      <c r="W637" s="38" t="str">
        <f>[3]Calculations!Y605</f>
        <v>N/A</v>
      </c>
      <c r="X637" s="38" t="s">
        <v>1056</v>
      </c>
      <c r="Y637" s="73" t="s">
        <v>105</v>
      </c>
      <c r="Z637" s="74" t="s">
        <v>1066</v>
      </c>
      <c r="AA637" s="74">
        <f>[3]Calculations!AA605</f>
        <v>0</v>
      </c>
      <c r="AB637" s="74">
        <f>[3]Calculations!AM605</f>
        <v>0</v>
      </c>
      <c r="AC637" s="74">
        <f>[3]Calculations!AB605</f>
        <v>0</v>
      </c>
      <c r="AD637" s="74">
        <f>[3]Calculations!AN605</f>
        <v>0</v>
      </c>
      <c r="AE637" s="74">
        <f>[3]Calculations!AC605</f>
        <v>0</v>
      </c>
      <c r="AF637" s="74">
        <f>[3]Calculations!AO605</f>
        <v>0</v>
      </c>
      <c r="AG637" s="74">
        <f>[3]Calculations!AD605</f>
        <v>0</v>
      </c>
      <c r="AH637" s="74">
        <f>[3]Calculations!AP605</f>
        <v>0</v>
      </c>
      <c r="AI637" s="74">
        <f>[3]Calculations!AE605</f>
        <v>0</v>
      </c>
      <c r="AJ637" s="74">
        <f>[3]Calculations!AQ605</f>
        <v>0</v>
      </c>
      <c r="AK637" s="74">
        <f>[3]Calculations!AF605</f>
        <v>0</v>
      </c>
      <c r="AL637" s="74">
        <f>[3]Calculations!AR605</f>
        <v>0</v>
      </c>
      <c r="AM637" s="74">
        <f>[3]Calculations!AG605</f>
        <v>0</v>
      </c>
      <c r="AN637" s="74">
        <f>[3]Calculations!AS605</f>
        <v>0</v>
      </c>
      <c r="AO637" s="74">
        <f>[3]Calculations!AH605</f>
        <v>0</v>
      </c>
      <c r="AP637" s="74">
        <f>[3]Calculations!AT605</f>
        <v>0</v>
      </c>
      <c r="AQ637" s="74">
        <f>[3]Calculations!AI605</f>
        <v>2.5981655000599999E-2</v>
      </c>
      <c r="AR637" s="74">
        <f>[3]Calculations!AU605</f>
        <v>99.9998268034809</v>
      </c>
      <c r="AS637" s="74">
        <f>[3]Calculations!AJ605</f>
        <v>0</v>
      </c>
      <c r="AT637" s="74">
        <f>[3]Calculations!AV605</f>
        <v>0</v>
      </c>
      <c r="AU637" s="74">
        <f>[3]Calculations!AK605</f>
        <v>0</v>
      </c>
      <c r="AV637" s="74">
        <f>[3]Calculations!AW605</f>
        <v>0</v>
      </c>
      <c r="AW637" s="90"/>
      <c r="AX637" s="90"/>
      <c r="AY637" s="91" t="str">
        <f>[3]Calculations!D605</f>
        <v>Land Supply 2018</v>
      </c>
    </row>
    <row r="638" spans="2:51" ht="25" x14ac:dyDescent="0.25">
      <c r="B638" s="32" t="str">
        <f>[3]Calculations!A606</f>
        <v>SHA2051</v>
      </c>
      <c r="C638" s="30" t="str">
        <f>[3]Calculations!B606</f>
        <v>Unknown</v>
      </c>
      <c r="D638" s="30" t="str">
        <f>[3]Calculations!C606</f>
        <v>Residential</v>
      </c>
      <c r="E638" s="38">
        <f>[3]Calculations!E606</f>
        <v>4.3547000000000002E-2</v>
      </c>
      <c r="F638" s="38">
        <f>[3]Calculations!I606</f>
        <v>4.3547000000000002E-2</v>
      </c>
      <c r="G638" s="38">
        <f>[3]Calculations!M606</f>
        <v>100</v>
      </c>
      <c r="H638" s="38">
        <f>[3]Calculations!H606</f>
        <v>0</v>
      </c>
      <c r="I638" s="38">
        <f>[3]Calculations!L606</f>
        <v>0</v>
      </c>
      <c r="J638" s="38">
        <f>[3]Calculations!G606</f>
        <v>0</v>
      </c>
      <c r="K638" s="38">
        <f>[3]Calculations!K606</f>
        <v>0</v>
      </c>
      <c r="L638" s="38">
        <f>[3]Calculations!F606</f>
        <v>0</v>
      </c>
      <c r="M638" s="38">
        <f>[3]Calculations!J606</f>
        <v>0</v>
      </c>
      <c r="N638" s="38">
        <f>[3]Calculations!V606</f>
        <v>0</v>
      </c>
      <c r="O638" s="38">
        <f>[3]Calculations!W606</f>
        <v>0</v>
      </c>
      <c r="P638" s="38">
        <f>[3]Calculations!O606</f>
        <v>0</v>
      </c>
      <c r="Q638" s="38">
        <f>[3]Calculations!S606</f>
        <v>0</v>
      </c>
      <c r="R638" s="38">
        <f>[3]Calculations!Q606</f>
        <v>0</v>
      </c>
      <c r="S638" s="38">
        <f>[3]Calculations!T606</f>
        <v>0</v>
      </c>
      <c r="T638" s="38">
        <f>[3]Calculations!R606</f>
        <v>0</v>
      </c>
      <c r="U638" s="38">
        <f>[3]Calculations!U606</f>
        <v>0</v>
      </c>
      <c r="V638" s="38" t="str">
        <f>[3]Calculations!X606</f>
        <v>Not Modelled</v>
      </c>
      <c r="W638" s="38" t="str">
        <f>[3]Calculations!Y606</f>
        <v>N/A</v>
      </c>
      <c r="X638" s="38" t="s">
        <v>1056</v>
      </c>
      <c r="Y638" s="73" t="s">
        <v>106</v>
      </c>
      <c r="Z638" s="74" t="s">
        <v>1090</v>
      </c>
      <c r="AA638" s="74">
        <f>[3]Calculations!AA606</f>
        <v>0</v>
      </c>
      <c r="AB638" s="74">
        <f>[3]Calculations!AM606</f>
        <v>0</v>
      </c>
      <c r="AC638" s="74">
        <f>[3]Calculations!AB606</f>
        <v>0</v>
      </c>
      <c r="AD638" s="74">
        <f>[3]Calculations!AN606</f>
        <v>0</v>
      </c>
      <c r="AE638" s="74">
        <f>[3]Calculations!AC606</f>
        <v>0</v>
      </c>
      <c r="AF638" s="74">
        <f>[3]Calculations!AO606</f>
        <v>0</v>
      </c>
      <c r="AG638" s="74">
        <f>[3]Calculations!AD606</f>
        <v>0</v>
      </c>
      <c r="AH638" s="74">
        <f>[3]Calculations!AP606</f>
        <v>0</v>
      </c>
      <c r="AI638" s="74">
        <f>[3]Calculations!AE606</f>
        <v>0</v>
      </c>
      <c r="AJ638" s="74">
        <f>[3]Calculations!AQ606</f>
        <v>0</v>
      </c>
      <c r="AK638" s="74">
        <f>[3]Calculations!AF606</f>
        <v>0</v>
      </c>
      <c r="AL638" s="74">
        <f>[3]Calculations!AR606</f>
        <v>0</v>
      </c>
      <c r="AM638" s="74">
        <f>[3]Calculations!AG606</f>
        <v>0</v>
      </c>
      <c r="AN638" s="74">
        <f>[3]Calculations!AS606</f>
        <v>0</v>
      </c>
      <c r="AO638" s="74">
        <f>[3]Calculations!AH606</f>
        <v>0</v>
      </c>
      <c r="AP638" s="74">
        <f>[3]Calculations!AT606</f>
        <v>0</v>
      </c>
      <c r="AQ638" s="74">
        <f>[3]Calculations!AI606</f>
        <v>4.3547009999900001E-2</v>
      </c>
      <c r="AR638" s="74">
        <f>[3]Calculations!AU606</f>
        <v>100.00002296346476</v>
      </c>
      <c r="AS638" s="74">
        <f>[3]Calculations!AJ606</f>
        <v>0</v>
      </c>
      <c r="AT638" s="74">
        <f>[3]Calculations!AV606</f>
        <v>0</v>
      </c>
      <c r="AU638" s="74">
        <f>[3]Calculations!AK606</f>
        <v>0</v>
      </c>
      <c r="AV638" s="74">
        <f>[3]Calculations!AW606</f>
        <v>0</v>
      </c>
      <c r="AW638" s="90"/>
      <c r="AX638" s="90"/>
      <c r="AY638" s="91" t="str">
        <f>[3]Calculations!D606</f>
        <v>Land Supply 2018</v>
      </c>
    </row>
    <row r="639" spans="2:51" x14ac:dyDescent="0.25">
      <c r="B639" s="32" t="str">
        <f>[3]Calculations!A607</f>
        <v>SHA2052</v>
      </c>
      <c r="C639" s="30" t="str">
        <f>[3]Calculations!B607</f>
        <v>Unknown</v>
      </c>
      <c r="D639" s="30" t="str">
        <f>[3]Calculations!C607</f>
        <v>Residential</v>
      </c>
      <c r="E639" s="38">
        <f>[3]Calculations!E607</f>
        <v>9.8801799999999995E-2</v>
      </c>
      <c r="F639" s="38">
        <f>[3]Calculations!I607</f>
        <v>9.8801799999999995E-2</v>
      </c>
      <c r="G639" s="38">
        <f>[3]Calculations!M607</f>
        <v>100</v>
      </c>
      <c r="H639" s="38">
        <f>[3]Calculations!H607</f>
        <v>0</v>
      </c>
      <c r="I639" s="38">
        <f>[3]Calculations!L607</f>
        <v>0</v>
      </c>
      <c r="J639" s="38">
        <f>[3]Calculations!G607</f>
        <v>0</v>
      </c>
      <c r="K639" s="38">
        <f>[3]Calculations!K607</f>
        <v>0</v>
      </c>
      <c r="L639" s="38">
        <f>[3]Calculations!F607</f>
        <v>0</v>
      </c>
      <c r="M639" s="38">
        <f>[3]Calculations!J607</f>
        <v>0</v>
      </c>
      <c r="N639" s="38">
        <f>[3]Calculations!V607</f>
        <v>0</v>
      </c>
      <c r="O639" s="38">
        <f>[3]Calculations!W607</f>
        <v>0</v>
      </c>
      <c r="P639" s="38">
        <f>[3]Calculations!O607</f>
        <v>3.13891156502E-2</v>
      </c>
      <c r="Q639" s="38">
        <f>[3]Calculations!S607</f>
        <v>31.769781168156857</v>
      </c>
      <c r="R639" s="38">
        <f>[3]Calculations!Q607</f>
        <v>0</v>
      </c>
      <c r="S639" s="38">
        <f>[3]Calculations!T607</f>
        <v>0</v>
      </c>
      <c r="T639" s="38">
        <f>[3]Calculations!R607</f>
        <v>0</v>
      </c>
      <c r="U639" s="38">
        <f>[3]Calculations!U607</f>
        <v>0</v>
      </c>
      <c r="V639" s="38">
        <f>[3]Calculations!X607</f>
        <v>0</v>
      </c>
      <c r="W639" s="38">
        <f>[3]Calculations!Y607</f>
        <v>0</v>
      </c>
      <c r="X639" s="38" t="s">
        <v>1056</v>
      </c>
      <c r="Y639" s="73" t="s">
        <v>105</v>
      </c>
      <c r="Z639" s="74" t="s">
        <v>1066</v>
      </c>
      <c r="AA639" s="74">
        <f>[3]Calculations!AA607</f>
        <v>0</v>
      </c>
      <c r="AB639" s="74">
        <f>[3]Calculations!AM607</f>
        <v>0</v>
      </c>
      <c r="AC639" s="74">
        <f>[3]Calculations!AB607</f>
        <v>0</v>
      </c>
      <c r="AD639" s="74">
        <f>[3]Calculations!AN607</f>
        <v>0</v>
      </c>
      <c r="AE639" s="74">
        <f>[3]Calculations!AC607</f>
        <v>0</v>
      </c>
      <c r="AF639" s="74">
        <f>[3]Calculations!AO607</f>
        <v>0</v>
      </c>
      <c r="AG639" s="74">
        <f>[3]Calculations!AD607</f>
        <v>0</v>
      </c>
      <c r="AH639" s="74">
        <f>[3]Calculations!AP607</f>
        <v>0</v>
      </c>
      <c r="AI639" s="74">
        <f>[3]Calculations!AE607</f>
        <v>6.6615629841400001E-2</v>
      </c>
      <c r="AJ639" s="74">
        <f>[3]Calculations!AQ607</f>
        <v>67.423498196793986</v>
      </c>
      <c r="AK639" s="74">
        <f>[3]Calculations!AF607</f>
        <v>0</v>
      </c>
      <c r="AL639" s="74">
        <f>[3]Calculations!AR607</f>
        <v>0</v>
      </c>
      <c r="AM639" s="74">
        <f>[3]Calculations!AG607</f>
        <v>0</v>
      </c>
      <c r="AN639" s="74">
        <f>[3]Calculations!AS607</f>
        <v>0</v>
      </c>
      <c r="AO639" s="74">
        <f>[3]Calculations!AH607</f>
        <v>0</v>
      </c>
      <c r="AP639" s="74">
        <f>[3]Calculations!AT607</f>
        <v>0</v>
      </c>
      <c r="AQ639" s="74">
        <f>[3]Calculations!AI607</f>
        <v>9.5970784953000002E-2</v>
      </c>
      <c r="AR639" s="74">
        <f>[3]Calculations!AU607</f>
        <v>97.134652357548148</v>
      </c>
      <c r="AS639" s="74">
        <f>[3]Calculations!AJ607</f>
        <v>2.5257297949400001E-2</v>
      </c>
      <c r="AT639" s="74">
        <f>[3]Calculations!AV607</f>
        <v>25.5636010167831</v>
      </c>
      <c r="AU639" s="74">
        <f>[3]Calculations!AK607</f>
        <v>0</v>
      </c>
      <c r="AV639" s="74">
        <f>[3]Calculations!AW607</f>
        <v>0</v>
      </c>
      <c r="AW639" s="90"/>
      <c r="AX639" s="90"/>
      <c r="AY639" s="91" t="str">
        <f>[3]Calculations!D607</f>
        <v>Land Supply 2018</v>
      </c>
    </row>
    <row r="640" spans="2:51" ht="25" x14ac:dyDescent="0.25">
      <c r="B640" s="32" t="str">
        <f>[3]Calculations!A608</f>
        <v>SHA2054</v>
      </c>
      <c r="C640" s="30" t="str">
        <f>[3]Calculations!B608</f>
        <v>Unknown</v>
      </c>
      <c r="D640" s="30" t="str">
        <f>[3]Calculations!C608</f>
        <v>Residential</v>
      </c>
      <c r="E640" s="38">
        <f>[3]Calculations!E608</f>
        <v>0.11132599999999999</v>
      </c>
      <c r="F640" s="38">
        <f>[3]Calculations!I608</f>
        <v>0.11132599999999999</v>
      </c>
      <c r="G640" s="38">
        <f>[3]Calculations!M608</f>
        <v>100</v>
      </c>
      <c r="H640" s="38">
        <f>[3]Calculations!H608</f>
        <v>0</v>
      </c>
      <c r="I640" s="38">
        <f>[3]Calculations!L608</f>
        <v>0</v>
      </c>
      <c r="J640" s="38">
        <f>[3]Calculations!G608</f>
        <v>0</v>
      </c>
      <c r="K640" s="38">
        <f>[3]Calculations!K608</f>
        <v>0</v>
      </c>
      <c r="L640" s="38">
        <f>[3]Calculations!F608</f>
        <v>0</v>
      </c>
      <c r="M640" s="38">
        <f>[3]Calculations!J608</f>
        <v>0</v>
      </c>
      <c r="N640" s="38">
        <f>[3]Calculations!V608</f>
        <v>0</v>
      </c>
      <c r="O640" s="38">
        <f>[3]Calculations!W608</f>
        <v>0</v>
      </c>
      <c r="P640" s="38">
        <f>[3]Calculations!O608</f>
        <v>0</v>
      </c>
      <c r="Q640" s="38">
        <f>[3]Calculations!S608</f>
        <v>0</v>
      </c>
      <c r="R640" s="38">
        <f>[3]Calculations!Q608</f>
        <v>0</v>
      </c>
      <c r="S640" s="38">
        <f>[3]Calculations!T608</f>
        <v>0</v>
      </c>
      <c r="T640" s="38">
        <f>[3]Calculations!R608</f>
        <v>0</v>
      </c>
      <c r="U640" s="38">
        <f>[3]Calculations!U608</f>
        <v>0</v>
      </c>
      <c r="V640" s="38" t="str">
        <f>[3]Calculations!X608</f>
        <v>Not Modelled</v>
      </c>
      <c r="W640" s="38" t="str">
        <f>[3]Calculations!Y608</f>
        <v>N/A</v>
      </c>
      <c r="X640" s="38" t="s">
        <v>1056</v>
      </c>
      <c r="Y640" s="73" t="s">
        <v>106</v>
      </c>
      <c r="Z640" s="74" t="s">
        <v>1090</v>
      </c>
      <c r="AA640" s="74">
        <f>[3]Calculations!AA608</f>
        <v>0</v>
      </c>
      <c r="AB640" s="74">
        <f>[3]Calculations!AM608</f>
        <v>0</v>
      </c>
      <c r="AC640" s="74">
        <f>[3]Calculations!AB608</f>
        <v>0</v>
      </c>
      <c r="AD640" s="74">
        <f>[3]Calculations!AN608</f>
        <v>0</v>
      </c>
      <c r="AE640" s="74">
        <f>[3]Calculations!AC608</f>
        <v>0</v>
      </c>
      <c r="AF640" s="74">
        <f>[3]Calculations!AO608</f>
        <v>0</v>
      </c>
      <c r="AG640" s="74">
        <f>[3]Calculations!AD608</f>
        <v>0</v>
      </c>
      <c r="AH640" s="74">
        <f>[3]Calculations!AP608</f>
        <v>0</v>
      </c>
      <c r="AI640" s="74">
        <f>[3]Calculations!AE608</f>
        <v>0</v>
      </c>
      <c r="AJ640" s="74">
        <f>[3]Calculations!AQ608</f>
        <v>0</v>
      </c>
      <c r="AK640" s="74">
        <f>[3]Calculations!AF608</f>
        <v>0</v>
      </c>
      <c r="AL640" s="74">
        <f>[3]Calculations!AR608</f>
        <v>0</v>
      </c>
      <c r="AM640" s="74">
        <f>[3]Calculations!AG608</f>
        <v>0</v>
      </c>
      <c r="AN640" s="74">
        <f>[3]Calculations!AS608</f>
        <v>0</v>
      </c>
      <c r="AO640" s="74">
        <f>[3]Calculations!AH608</f>
        <v>0</v>
      </c>
      <c r="AP640" s="74">
        <f>[3]Calculations!AT608</f>
        <v>0</v>
      </c>
      <c r="AQ640" s="74">
        <f>[3]Calculations!AI608</f>
        <v>0.111325904999</v>
      </c>
      <c r="AR640" s="74">
        <f>[3]Calculations!AU608</f>
        <v>99.999914664139553</v>
      </c>
      <c r="AS640" s="74">
        <f>[3]Calculations!AJ608</f>
        <v>0</v>
      </c>
      <c r="AT640" s="74">
        <f>[3]Calculations!AV608</f>
        <v>0</v>
      </c>
      <c r="AU640" s="74">
        <f>[3]Calculations!AK608</f>
        <v>0</v>
      </c>
      <c r="AV640" s="74">
        <f>[3]Calculations!AW608</f>
        <v>0</v>
      </c>
      <c r="AW640" s="90"/>
      <c r="AX640" s="90"/>
      <c r="AY640" s="91" t="str">
        <f>[3]Calculations!D608</f>
        <v>Land Supply 2018</v>
      </c>
    </row>
    <row r="641" spans="2:51" x14ac:dyDescent="0.25">
      <c r="B641" s="32" t="str">
        <f>[3]Calculations!A609</f>
        <v>SHA2055</v>
      </c>
      <c r="C641" s="30" t="str">
        <f>[3]Calculations!B609</f>
        <v>Unknown</v>
      </c>
      <c r="D641" s="30" t="str">
        <f>[3]Calculations!C609</f>
        <v>Residential</v>
      </c>
      <c r="E641" s="38">
        <f>[3]Calculations!E609</f>
        <v>0.19328799999999999</v>
      </c>
      <c r="F641" s="38">
        <f>[3]Calculations!I609</f>
        <v>0.19328799999999999</v>
      </c>
      <c r="G641" s="38">
        <f>[3]Calculations!M609</f>
        <v>100</v>
      </c>
      <c r="H641" s="38">
        <f>[3]Calculations!H609</f>
        <v>0</v>
      </c>
      <c r="I641" s="38">
        <f>[3]Calculations!L609</f>
        <v>0</v>
      </c>
      <c r="J641" s="38">
        <f>[3]Calculations!G609</f>
        <v>0</v>
      </c>
      <c r="K641" s="38">
        <f>[3]Calculations!K609</f>
        <v>0</v>
      </c>
      <c r="L641" s="38">
        <f>[3]Calculations!F609</f>
        <v>0</v>
      </c>
      <c r="M641" s="38">
        <f>[3]Calculations!J609</f>
        <v>0</v>
      </c>
      <c r="N641" s="38">
        <f>[3]Calculations!V609</f>
        <v>0</v>
      </c>
      <c r="O641" s="38">
        <f>[3]Calculations!W609</f>
        <v>0</v>
      </c>
      <c r="P641" s="38">
        <f>[3]Calculations!O609</f>
        <v>3.0727702200959999E-3</v>
      </c>
      <c r="Q641" s="38">
        <f>[3]Calculations!S609</f>
        <v>1.5897366727867224</v>
      </c>
      <c r="R641" s="38">
        <f>[3]Calculations!Q609</f>
        <v>2.140222100079E-3</v>
      </c>
      <c r="S641" s="38">
        <f>[3]Calculations!T609</f>
        <v>1.1072710670496877</v>
      </c>
      <c r="T641" s="38">
        <f>[3]Calculations!R609</f>
        <v>9.0806500015899998E-4</v>
      </c>
      <c r="U641" s="38">
        <f>[3]Calculations!U609</f>
        <v>0.46979895294017215</v>
      </c>
      <c r="V641" s="38">
        <f>[3]Calculations!X609</f>
        <v>0</v>
      </c>
      <c r="W641" s="38">
        <f>[3]Calculations!Y609</f>
        <v>0</v>
      </c>
      <c r="X641" s="38" t="s">
        <v>1056</v>
      </c>
      <c r="Y641" s="73" t="s">
        <v>105</v>
      </c>
      <c r="Z641" s="74" t="s">
        <v>1066</v>
      </c>
      <c r="AA641" s="74">
        <f>[3]Calculations!AA609</f>
        <v>0</v>
      </c>
      <c r="AB641" s="74">
        <f>[3]Calculations!AM609</f>
        <v>0</v>
      </c>
      <c r="AC641" s="74">
        <f>[3]Calculations!AB609</f>
        <v>0</v>
      </c>
      <c r="AD641" s="74">
        <f>[3]Calculations!AN609</f>
        <v>0</v>
      </c>
      <c r="AE641" s="74">
        <f>[3]Calculations!AC609</f>
        <v>0</v>
      </c>
      <c r="AF641" s="74">
        <f>[3]Calculations!AO609</f>
        <v>0</v>
      </c>
      <c r="AG641" s="74">
        <f>[3]Calculations!AD609</f>
        <v>0</v>
      </c>
      <c r="AH641" s="74">
        <f>[3]Calculations!AP609</f>
        <v>0</v>
      </c>
      <c r="AI641" s="74">
        <f>[3]Calculations!AE609</f>
        <v>0</v>
      </c>
      <c r="AJ641" s="74">
        <f>[3]Calculations!AQ609</f>
        <v>0</v>
      </c>
      <c r="AK641" s="74">
        <f>[3]Calculations!AF609</f>
        <v>2.02991100075E-5</v>
      </c>
      <c r="AL641" s="74">
        <f>[3]Calculations!AR609</f>
        <v>1.0502002197498033E-2</v>
      </c>
      <c r="AM641" s="74">
        <f>[3]Calculations!AG609</f>
        <v>0</v>
      </c>
      <c r="AN641" s="74">
        <f>[3]Calculations!AS609</f>
        <v>0</v>
      </c>
      <c r="AO641" s="74">
        <f>[3]Calculations!AH609</f>
        <v>0</v>
      </c>
      <c r="AP641" s="74">
        <f>[3]Calculations!AT609</f>
        <v>0</v>
      </c>
      <c r="AQ641" s="74">
        <f>[3]Calculations!AI609</f>
        <v>0.19328792999899999</v>
      </c>
      <c r="AR641" s="74">
        <f>[3]Calculations!AU609</f>
        <v>99.999963784094206</v>
      </c>
      <c r="AS641" s="74">
        <f>[3]Calculations!AJ609</f>
        <v>0</v>
      </c>
      <c r="AT641" s="74">
        <f>[3]Calculations!AV609</f>
        <v>0</v>
      </c>
      <c r="AU641" s="74">
        <f>[3]Calculations!AK609</f>
        <v>0</v>
      </c>
      <c r="AV641" s="74">
        <f>[3]Calculations!AW609</f>
        <v>0</v>
      </c>
      <c r="AW641" s="90"/>
      <c r="AX641" s="90"/>
      <c r="AY641" s="91" t="str">
        <f>[3]Calculations!D609</f>
        <v>Land Supply 2018</v>
      </c>
    </row>
    <row r="642" spans="2:51" x14ac:dyDescent="0.25">
      <c r="B642" s="32" t="str">
        <f>[3]Calculations!A610</f>
        <v>SHA2058</v>
      </c>
      <c r="C642" s="30" t="str">
        <f>[3]Calculations!B610</f>
        <v>Unknown</v>
      </c>
      <c r="D642" s="30" t="str">
        <f>[3]Calculations!C610</f>
        <v>Residential</v>
      </c>
      <c r="E642" s="38">
        <f>[3]Calculations!E610</f>
        <v>0.88183199999999995</v>
      </c>
      <c r="F642" s="38">
        <f>[3]Calculations!I610</f>
        <v>0.88183199999999995</v>
      </c>
      <c r="G642" s="38">
        <f>[3]Calculations!M610</f>
        <v>100</v>
      </c>
      <c r="H642" s="38">
        <f>[3]Calculations!H610</f>
        <v>0</v>
      </c>
      <c r="I642" s="38">
        <f>[3]Calculations!L610</f>
        <v>0</v>
      </c>
      <c r="J642" s="38">
        <f>[3]Calculations!G610</f>
        <v>0</v>
      </c>
      <c r="K642" s="38">
        <f>[3]Calculations!K610</f>
        <v>0</v>
      </c>
      <c r="L642" s="38">
        <f>[3]Calculations!F610</f>
        <v>0</v>
      </c>
      <c r="M642" s="38">
        <f>[3]Calculations!J610</f>
        <v>0</v>
      </c>
      <c r="N642" s="38">
        <f>[3]Calculations!V610</f>
        <v>0</v>
      </c>
      <c r="O642" s="38">
        <f>[3]Calculations!W610</f>
        <v>0</v>
      </c>
      <c r="P642" s="38">
        <f>[3]Calculations!O610</f>
        <v>1.6301773737605711E-2</v>
      </c>
      <c r="Q642" s="38">
        <f>[3]Calculations!S610</f>
        <v>1.848625785592461</v>
      </c>
      <c r="R642" s="38">
        <f>[3]Calculations!Q610</f>
        <v>1.69187100571E-6</v>
      </c>
      <c r="S642" s="38">
        <f>[3]Calculations!T610</f>
        <v>1.9185865399645285E-4</v>
      </c>
      <c r="T642" s="38">
        <f>[3]Calculations!R610</f>
        <v>1.69187100571E-6</v>
      </c>
      <c r="U642" s="38">
        <f>[3]Calculations!U610</f>
        <v>1.9185865399645285E-4</v>
      </c>
      <c r="V642" s="38">
        <f>[3]Calculations!X610</f>
        <v>0</v>
      </c>
      <c r="W642" s="38">
        <f>[3]Calculations!Y610</f>
        <v>0</v>
      </c>
      <c r="X642" s="38" t="s">
        <v>1056</v>
      </c>
      <c r="Y642" s="73" t="s">
        <v>105</v>
      </c>
      <c r="Z642" s="74" t="s">
        <v>1066</v>
      </c>
      <c r="AA642" s="74">
        <f>[3]Calculations!AA610</f>
        <v>0</v>
      </c>
      <c r="AB642" s="74">
        <f>[3]Calculations!AM610</f>
        <v>0</v>
      </c>
      <c r="AC642" s="74">
        <f>[3]Calculations!AB610</f>
        <v>0</v>
      </c>
      <c r="AD642" s="74">
        <f>[3]Calculations!AN610</f>
        <v>0</v>
      </c>
      <c r="AE642" s="74">
        <f>[3]Calculations!AC610</f>
        <v>0</v>
      </c>
      <c r="AF642" s="74">
        <f>[3]Calculations!AO610</f>
        <v>0</v>
      </c>
      <c r="AG642" s="74">
        <f>[3]Calculations!AD610</f>
        <v>0</v>
      </c>
      <c r="AH642" s="74">
        <f>[3]Calculations!AP610</f>
        <v>0</v>
      </c>
      <c r="AI642" s="74">
        <f>[3]Calculations!AE610</f>
        <v>0</v>
      </c>
      <c r="AJ642" s="74">
        <f>[3]Calculations!AQ610</f>
        <v>0</v>
      </c>
      <c r="AK642" s="74">
        <f>[3]Calculations!AF610</f>
        <v>0</v>
      </c>
      <c r="AL642" s="74">
        <f>[3]Calculations!AR610</f>
        <v>0</v>
      </c>
      <c r="AM642" s="74">
        <f>[3]Calculations!AG610</f>
        <v>0</v>
      </c>
      <c r="AN642" s="74">
        <f>[3]Calculations!AS610</f>
        <v>0</v>
      </c>
      <c r="AO642" s="74">
        <f>[3]Calculations!AH610</f>
        <v>0</v>
      </c>
      <c r="AP642" s="74">
        <f>[3]Calculations!AT610</f>
        <v>0</v>
      </c>
      <c r="AQ642" s="74">
        <f>[3]Calculations!AI610</f>
        <v>0.88183219999700002</v>
      </c>
      <c r="AR642" s="74">
        <f>[3]Calculations!AU610</f>
        <v>100.00002267971678</v>
      </c>
      <c r="AS642" s="74">
        <f>[3]Calculations!AJ610</f>
        <v>0</v>
      </c>
      <c r="AT642" s="74">
        <f>[3]Calculations!AV610</f>
        <v>0</v>
      </c>
      <c r="AU642" s="74">
        <f>[3]Calculations!AK610</f>
        <v>0</v>
      </c>
      <c r="AV642" s="74">
        <f>[3]Calculations!AW610</f>
        <v>0</v>
      </c>
      <c r="AW642" s="90"/>
      <c r="AX642" s="90"/>
      <c r="AY642" s="91" t="str">
        <f>[3]Calculations!D610</f>
        <v>Land Supply 2018</v>
      </c>
    </row>
    <row r="643" spans="2:51" ht="25" x14ac:dyDescent="0.25">
      <c r="B643" s="32" t="str">
        <f>[3]Calculations!A611</f>
        <v>SHA2059</v>
      </c>
      <c r="C643" s="30" t="str">
        <f>[3]Calculations!B611</f>
        <v>Unknown</v>
      </c>
      <c r="D643" s="30" t="str">
        <f>[3]Calculations!C611</f>
        <v>Residential</v>
      </c>
      <c r="E643" s="38">
        <f>[3]Calculations!E611</f>
        <v>0.84267000000000003</v>
      </c>
      <c r="F643" s="38">
        <f>[3]Calculations!I611</f>
        <v>0.84210649621012001</v>
      </c>
      <c r="G643" s="38">
        <f>[3]Calculations!M611</f>
        <v>99.933128770470049</v>
      </c>
      <c r="H643" s="38">
        <f>[3]Calculations!H611</f>
        <v>0</v>
      </c>
      <c r="I643" s="38">
        <f>[3]Calculations!L611</f>
        <v>0</v>
      </c>
      <c r="J643" s="38">
        <f>[3]Calculations!G611</f>
        <v>0</v>
      </c>
      <c r="K643" s="38">
        <f>[3]Calculations!K611</f>
        <v>0</v>
      </c>
      <c r="L643" s="38">
        <f>[3]Calculations!F611</f>
        <v>5.6350378987999998E-4</v>
      </c>
      <c r="M643" s="38">
        <f>[3]Calculations!J611</f>
        <v>6.6871229529946466E-2</v>
      </c>
      <c r="N643" s="38">
        <f>[3]Calculations!V611</f>
        <v>0</v>
      </c>
      <c r="O643" s="38">
        <f>[3]Calculations!W611</f>
        <v>0</v>
      </c>
      <c r="P643" s="38">
        <f>[3]Calculations!O611</f>
        <v>9.7535170646700003E-2</v>
      </c>
      <c r="Q643" s="38">
        <f>[3]Calculations!S611</f>
        <v>11.574539338851508</v>
      </c>
      <c r="R643" s="38">
        <f>[3]Calculations!Q611</f>
        <v>2.92201575156E-2</v>
      </c>
      <c r="S643" s="38">
        <f>[3]Calculations!T611</f>
        <v>3.4675682670084376</v>
      </c>
      <c r="T643" s="38">
        <f>[3]Calculations!R611</f>
        <v>1.0800000000000001E-2</v>
      </c>
      <c r="U643" s="38">
        <f>[3]Calculations!U611</f>
        <v>1.281640499839795</v>
      </c>
      <c r="V643" s="38" t="str">
        <f>[3]Calculations!X611</f>
        <v>Not Modelled</v>
      </c>
      <c r="W643" s="38" t="str">
        <f>[3]Calculations!Y611</f>
        <v>N/A</v>
      </c>
      <c r="X643" s="38" t="s">
        <v>1056</v>
      </c>
      <c r="Y643" s="73" t="s">
        <v>108</v>
      </c>
      <c r="Z643" s="74" t="s">
        <v>109</v>
      </c>
      <c r="AA643" s="74">
        <f>[3]Calculations!AA611</f>
        <v>0</v>
      </c>
      <c r="AB643" s="74">
        <f>[3]Calculations!AM611</f>
        <v>0</v>
      </c>
      <c r="AC643" s="74">
        <f>[3]Calculations!AB611</f>
        <v>0</v>
      </c>
      <c r="AD643" s="74">
        <f>[3]Calculations!AN611</f>
        <v>0</v>
      </c>
      <c r="AE643" s="74">
        <f>[3]Calculations!AC611</f>
        <v>0</v>
      </c>
      <c r="AF643" s="74">
        <f>[3]Calculations!AO611</f>
        <v>0</v>
      </c>
      <c r="AG643" s="74">
        <f>[3]Calculations!AD611</f>
        <v>0</v>
      </c>
      <c r="AH643" s="74">
        <f>[3]Calculations!AP611</f>
        <v>0</v>
      </c>
      <c r="AI643" s="74">
        <f>[3]Calculations!AE611</f>
        <v>0</v>
      </c>
      <c r="AJ643" s="74">
        <f>[3]Calculations!AQ611</f>
        <v>0</v>
      </c>
      <c r="AK643" s="74">
        <f>[3]Calculations!AF611</f>
        <v>0</v>
      </c>
      <c r="AL643" s="74">
        <f>[3]Calculations!AR611</f>
        <v>0</v>
      </c>
      <c r="AM643" s="74">
        <f>[3]Calculations!AG611</f>
        <v>0</v>
      </c>
      <c r="AN643" s="74">
        <f>[3]Calculations!AS611</f>
        <v>0</v>
      </c>
      <c r="AO643" s="74">
        <f>[3]Calculations!AH611</f>
        <v>0</v>
      </c>
      <c r="AP643" s="74">
        <f>[3]Calculations!AT611</f>
        <v>0</v>
      </c>
      <c r="AQ643" s="74">
        <f>[3]Calculations!AI611</f>
        <v>0.84267025000399998</v>
      </c>
      <c r="AR643" s="74">
        <f>[3]Calculations!AU611</f>
        <v>100.00002966807884</v>
      </c>
      <c r="AS643" s="74">
        <f>[3]Calculations!AJ611</f>
        <v>0</v>
      </c>
      <c r="AT643" s="74">
        <f>[3]Calculations!AV611</f>
        <v>0</v>
      </c>
      <c r="AU643" s="74">
        <f>[3]Calculations!AK611</f>
        <v>0</v>
      </c>
      <c r="AV643" s="74">
        <f>[3]Calculations!AW611</f>
        <v>0</v>
      </c>
      <c r="AW643" s="90"/>
      <c r="AX643" s="90"/>
      <c r="AY643" s="91" t="str">
        <f>[3]Calculations!D611</f>
        <v>Land Supply 2018</v>
      </c>
    </row>
    <row r="644" spans="2:51" x14ac:dyDescent="0.25">
      <c r="B644" s="32" t="str">
        <f>[3]Calculations!A612</f>
        <v>SHA2060</v>
      </c>
      <c r="C644" s="30" t="str">
        <f>[3]Calculations!B612</f>
        <v>Unknown</v>
      </c>
      <c r="D644" s="30" t="str">
        <f>[3]Calculations!C612</f>
        <v>Residential</v>
      </c>
      <c r="E644" s="38">
        <f>[3]Calculations!E612</f>
        <v>0.25691799999999998</v>
      </c>
      <c r="F644" s="38">
        <f>[3]Calculations!I612</f>
        <v>0.25691799999999998</v>
      </c>
      <c r="G644" s="38">
        <f>[3]Calculations!M612</f>
        <v>100</v>
      </c>
      <c r="H644" s="38">
        <f>[3]Calculations!H612</f>
        <v>0</v>
      </c>
      <c r="I644" s="38">
        <f>[3]Calculations!L612</f>
        <v>0</v>
      </c>
      <c r="J644" s="38">
        <f>[3]Calculations!G612</f>
        <v>0</v>
      </c>
      <c r="K644" s="38">
        <f>[3]Calculations!K612</f>
        <v>0</v>
      </c>
      <c r="L644" s="38">
        <f>[3]Calculations!F612</f>
        <v>0</v>
      </c>
      <c r="M644" s="38">
        <f>[3]Calculations!J612</f>
        <v>0</v>
      </c>
      <c r="N644" s="38">
        <f>[3]Calculations!V612</f>
        <v>0</v>
      </c>
      <c r="O644" s="38">
        <f>[3]Calculations!W612</f>
        <v>0</v>
      </c>
      <c r="P644" s="38">
        <f>[3]Calculations!O612</f>
        <v>4.81176283473E-6</v>
      </c>
      <c r="Q644" s="38">
        <f>[3]Calculations!S612</f>
        <v>1.8728788308837842E-3</v>
      </c>
      <c r="R644" s="38">
        <f>[3]Calculations!Q612</f>
        <v>0</v>
      </c>
      <c r="S644" s="38">
        <f>[3]Calculations!T612</f>
        <v>0</v>
      </c>
      <c r="T644" s="38">
        <f>[3]Calculations!R612</f>
        <v>0</v>
      </c>
      <c r="U644" s="38">
        <f>[3]Calculations!U612</f>
        <v>0</v>
      </c>
      <c r="V644" s="38" t="str">
        <f>[3]Calculations!X612</f>
        <v>Not Modelled</v>
      </c>
      <c r="W644" s="38" t="str">
        <f>[3]Calculations!Y612</f>
        <v>N/A</v>
      </c>
      <c r="X644" s="38" t="s">
        <v>1056</v>
      </c>
      <c r="Y644" s="73" t="s">
        <v>105</v>
      </c>
      <c r="Z644" s="74" t="s">
        <v>1066</v>
      </c>
      <c r="AA644" s="74">
        <f>[3]Calculations!AA612</f>
        <v>0</v>
      </c>
      <c r="AB644" s="74">
        <f>[3]Calculations!AM612</f>
        <v>0</v>
      </c>
      <c r="AC644" s="74">
        <f>[3]Calculations!AB612</f>
        <v>0</v>
      </c>
      <c r="AD644" s="74">
        <f>[3]Calculations!AN612</f>
        <v>0</v>
      </c>
      <c r="AE644" s="74">
        <f>[3]Calculations!AC612</f>
        <v>0</v>
      </c>
      <c r="AF644" s="74">
        <f>[3]Calculations!AO612</f>
        <v>0</v>
      </c>
      <c r="AG644" s="74">
        <f>[3]Calculations!AD612</f>
        <v>0</v>
      </c>
      <c r="AH644" s="74">
        <f>[3]Calculations!AP612</f>
        <v>0</v>
      </c>
      <c r="AI644" s="74">
        <f>[3]Calculations!AE612</f>
        <v>0</v>
      </c>
      <c r="AJ644" s="74">
        <f>[3]Calculations!AQ612</f>
        <v>0</v>
      </c>
      <c r="AK644" s="74">
        <f>[3]Calculations!AF612</f>
        <v>0</v>
      </c>
      <c r="AL644" s="74">
        <f>[3]Calculations!AR612</f>
        <v>0</v>
      </c>
      <c r="AM644" s="74">
        <f>[3]Calculations!AG612</f>
        <v>0</v>
      </c>
      <c r="AN644" s="74">
        <f>[3]Calculations!AS612</f>
        <v>0</v>
      </c>
      <c r="AO644" s="74">
        <f>[3]Calculations!AH612</f>
        <v>0</v>
      </c>
      <c r="AP644" s="74">
        <f>[3]Calculations!AT612</f>
        <v>0</v>
      </c>
      <c r="AQ644" s="74">
        <f>[3]Calculations!AI612</f>
        <v>0.25691780000100001</v>
      </c>
      <c r="AR644" s="74">
        <f>[3]Calculations!AU612</f>
        <v>99.99992215453959</v>
      </c>
      <c r="AS644" s="74">
        <f>[3]Calculations!AJ612</f>
        <v>0</v>
      </c>
      <c r="AT644" s="74">
        <f>[3]Calculations!AV612</f>
        <v>0</v>
      </c>
      <c r="AU644" s="74">
        <f>[3]Calculations!AK612</f>
        <v>0</v>
      </c>
      <c r="AV644" s="74">
        <f>[3]Calculations!AW612</f>
        <v>0</v>
      </c>
      <c r="AW644" s="90"/>
      <c r="AX644" s="90"/>
      <c r="AY644" s="91" t="str">
        <f>[3]Calculations!D612</f>
        <v>Land Supply 2018</v>
      </c>
    </row>
    <row r="645" spans="2:51" ht="25" x14ac:dyDescent="0.25">
      <c r="B645" s="32" t="str">
        <f>[3]Calculations!A613</f>
        <v>SHA2064</v>
      </c>
      <c r="C645" s="30" t="str">
        <f>[3]Calculations!B613</f>
        <v>Unknown</v>
      </c>
      <c r="D645" s="30" t="str">
        <f>[3]Calculations!C613</f>
        <v>Residential</v>
      </c>
      <c r="E645" s="38">
        <f>[3]Calculations!E613</f>
        <v>2.13253</v>
      </c>
      <c r="F645" s="38">
        <f>[3]Calculations!I613</f>
        <v>2.13253</v>
      </c>
      <c r="G645" s="38">
        <f>[3]Calculations!M613</f>
        <v>100</v>
      </c>
      <c r="H645" s="38">
        <f>[3]Calculations!H613</f>
        <v>0</v>
      </c>
      <c r="I645" s="38">
        <f>[3]Calculations!L613</f>
        <v>0</v>
      </c>
      <c r="J645" s="38">
        <f>[3]Calculations!G613</f>
        <v>0</v>
      </c>
      <c r="K645" s="38">
        <f>[3]Calculations!K613</f>
        <v>0</v>
      </c>
      <c r="L645" s="38">
        <f>[3]Calculations!F613</f>
        <v>0</v>
      </c>
      <c r="M645" s="38">
        <f>[3]Calculations!J613</f>
        <v>0</v>
      </c>
      <c r="N645" s="38">
        <f>[3]Calculations!V613</f>
        <v>0</v>
      </c>
      <c r="O645" s="38">
        <f>[3]Calculations!W613</f>
        <v>0</v>
      </c>
      <c r="P645" s="38">
        <f>[3]Calculations!O613</f>
        <v>1.158832058342</v>
      </c>
      <c r="Q645" s="38">
        <f>[3]Calculations!S613</f>
        <v>54.34071541042799</v>
      </c>
      <c r="R645" s="38">
        <f>[3]Calculations!Q613</f>
        <v>0.44732766299999999</v>
      </c>
      <c r="S645" s="38">
        <f>[3]Calculations!T613</f>
        <v>20.976383122394527</v>
      </c>
      <c r="T645" s="38">
        <f>[3]Calculations!R613</f>
        <v>0.260785033261</v>
      </c>
      <c r="U645" s="38">
        <f>[3]Calculations!U613</f>
        <v>12.228903380538608</v>
      </c>
      <c r="V645" s="38" t="str">
        <f>[3]Calculations!X613</f>
        <v>Not Modelled</v>
      </c>
      <c r="W645" s="38" t="str">
        <f>[3]Calculations!Y613</f>
        <v>N/A</v>
      </c>
      <c r="X645" s="38" t="s">
        <v>1056</v>
      </c>
      <c r="Y645" s="73" t="s">
        <v>108</v>
      </c>
      <c r="Z645" s="74" t="s">
        <v>109</v>
      </c>
      <c r="AA645" s="74">
        <f>[3]Calculations!AA613</f>
        <v>0</v>
      </c>
      <c r="AB645" s="74">
        <f>[3]Calculations!AM613</f>
        <v>0</v>
      </c>
      <c r="AC645" s="74">
        <f>[3]Calculations!AB613</f>
        <v>0</v>
      </c>
      <c r="AD645" s="74">
        <f>[3]Calculations!AN613</f>
        <v>0</v>
      </c>
      <c r="AE645" s="74">
        <f>[3]Calculations!AC613</f>
        <v>0</v>
      </c>
      <c r="AF645" s="74">
        <f>[3]Calculations!AO613</f>
        <v>0</v>
      </c>
      <c r="AG645" s="74">
        <f>[3]Calculations!AD613</f>
        <v>0</v>
      </c>
      <c r="AH645" s="74">
        <f>[3]Calculations!AP613</f>
        <v>0</v>
      </c>
      <c r="AI645" s="74">
        <f>[3]Calculations!AE613</f>
        <v>0</v>
      </c>
      <c r="AJ645" s="74">
        <f>[3]Calculations!AQ613</f>
        <v>0</v>
      </c>
      <c r="AK645" s="74">
        <f>[3]Calculations!AF613</f>
        <v>0</v>
      </c>
      <c r="AL645" s="74">
        <f>[3]Calculations!AR613</f>
        <v>0</v>
      </c>
      <c r="AM645" s="74">
        <f>[3]Calculations!AG613</f>
        <v>5.6361499994799997E-3</v>
      </c>
      <c r="AN645" s="74">
        <f>[3]Calculations!AS613</f>
        <v>0.26429405445550591</v>
      </c>
      <c r="AO645" s="74">
        <f>[3]Calculations!AH613</f>
        <v>0</v>
      </c>
      <c r="AP645" s="74">
        <f>[3]Calculations!AT613</f>
        <v>0</v>
      </c>
      <c r="AQ645" s="74">
        <f>[3]Calculations!AI613</f>
        <v>2.1325303249899998</v>
      </c>
      <c r="AR645" s="74">
        <f>[3]Calculations!AU613</f>
        <v>100.00001523964492</v>
      </c>
      <c r="AS645" s="74">
        <f>[3]Calculations!AJ613</f>
        <v>0</v>
      </c>
      <c r="AT645" s="74">
        <f>[3]Calculations!AV613</f>
        <v>0</v>
      </c>
      <c r="AU645" s="74">
        <f>[3]Calculations!AK613</f>
        <v>0</v>
      </c>
      <c r="AV645" s="74">
        <f>[3]Calculations!AW613</f>
        <v>0</v>
      </c>
      <c r="AW645" s="90"/>
      <c r="AX645" s="90"/>
      <c r="AY645" s="91" t="str">
        <f>[3]Calculations!D613</f>
        <v>Land Supply 2018</v>
      </c>
    </row>
  </sheetData>
  <autoFilter ref="B33:AY645"/>
  <mergeCells count="38">
    <mergeCell ref="F9:M9"/>
    <mergeCell ref="N9:O10"/>
    <mergeCell ref="P9:U9"/>
    <mergeCell ref="V9:W9"/>
    <mergeCell ref="F10:G10"/>
    <mergeCell ref="H10:I10"/>
    <mergeCell ref="J10:K10"/>
    <mergeCell ref="L10:M10"/>
    <mergeCell ref="P10:Q10"/>
    <mergeCell ref="R10:S10"/>
    <mergeCell ref="T10:U10"/>
    <mergeCell ref="V10:W10"/>
    <mergeCell ref="C27:C31"/>
    <mergeCell ref="F31:M31"/>
    <mergeCell ref="N31:O32"/>
    <mergeCell ref="P31:U31"/>
    <mergeCell ref="V31:W31"/>
    <mergeCell ref="AK32:AL32"/>
    <mergeCell ref="AA31:AL31"/>
    <mergeCell ref="AM31:AV31"/>
    <mergeCell ref="F32:G32"/>
    <mergeCell ref="H32:I32"/>
    <mergeCell ref="J32:K32"/>
    <mergeCell ref="L32:M32"/>
    <mergeCell ref="P32:Q32"/>
    <mergeCell ref="R32:S32"/>
    <mergeCell ref="T32:U32"/>
    <mergeCell ref="V32:W32"/>
    <mergeCell ref="AA32:AB32"/>
    <mergeCell ref="AC32:AD32"/>
    <mergeCell ref="AE32:AF32"/>
    <mergeCell ref="AG32:AH32"/>
    <mergeCell ref="AI32:AJ32"/>
    <mergeCell ref="AM32:AN32"/>
    <mergeCell ref="AO32:AP32"/>
    <mergeCell ref="AQ32:AR32"/>
    <mergeCell ref="AS32:AT32"/>
    <mergeCell ref="AU32:AV32"/>
  </mergeCells>
  <conditionalFormatting sqref="Y112:Z113 Y62:Z62 Y64:Z66 Y126:Z126 Y130:Z134 Y91:Z93 Y100:Z101 Y37:Z37 Y79:Z86 Y121:Z121 Y141:Z141 Y147:Z147 Y39:Z42 Y45:Z45 Y47:Z47 Y50:Z50 Y54:Z57 Y71:Z73 Y96:Z97 Y104:Z105 Y108:Z108 Y143:Z143 Y149:Z152 Y154:Z156 Y158:Z158 Y160:Z160 Y163:Z164 Y167:Z167 Y171:Z174 Y176:Z182 Y185:Z185 AA221:AX645 AY34:AY645 B34:X645 Y311:Z311 Y522:Z522 Y263:Z263 Y274:Z274 Y343:Z344 Y484:Z485 Y187:Z190 Y199:Z204 Y294:Z295 Y391:Z391 Y444:Z444 Y475:Z477 Y497:Z500 Y502:Z509 Y612:Z612 Y625:Z627 Y644:Z645 Y192:Z194 Y214:Z222 Y224:Z229 Y231:Z236 Y244:Z258 Y266:Z272 Y281:Z291 Y299:Z303 Y307:Z309 Y315:Z318 Y323:Z327 Y336:Z340 Y346:Z359 Y362:Z364 Y366:Z372 Y374:Z389 Y402:Z405 Y408:Z419 Y423:Z429 Y436:Z440 Y453:Z469 Y471:Z472 Y488:Z493 Y512:Z520 Y527:Z533 Y542:Z555 Y557:Z564 Y571:Z575 Y578:Z582 Y584:Z588 Y591:Z598 Y614:Z615 Y619:Z619 Y629:Z631 Y637:Z638 Y640:Z642">
    <cfRule type="expression" dxfId="131" priority="115">
      <formula>$M34&gt;0</formula>
    </cfRule>
    <cfRule type="expression" dxfId="130" priority="116">
      <formula>$K34&gt;0</formula>
    </cfRule>
    <cfRule type="expression" dxfId="129" priority="117">
      <formula>$I34&gt;0</formula>
    </cfRule>
    <cfRule type="expression" dxfId="128" priority="118">
      <formula>$Q34&gt;0</formula>
    </cfRule>
    <cfRule type="expression" dxfId="127" priority="119">
      <formula>$S34&gt;0</formula>
    </cfRule>
    <cfRule type="expression" dxfId="126" priority="120">
      <formula>$U34&gt;0</formula>
    </cfRule>
  </conditionalFormatting>
  <conditionalFormatting sqref="Y59:Z59 Y89:Z89">
    <cfRule type="expression" dxfId="125" priority="121">
      <formula>$M59&gt;0</formula>
    </cfRule>
    <cfRule type="expression" dxfId="124" priority="122">
      <formula>$K59&gt;0</formula>
    </cfRule>
    <cfRule type="expression" dxfId="123" priority="123">
      <formula>$I59&gt;0</formula>
    </cfRule>
    <cfRule type="expression" dxfId="122" priority="124">
      <formula>$Q59&gt;0</formula>
    </cfRule>
    <cfRule type="expression" dxfId="121" priority="125">
      <formula>$S59&gt;0</formula>
    </cfRule>
    <cfRule type="expression" dxfId="120" priority="126">
      <formula>$U59&gt;0</formula>
    </cfRule>
  </conditionalFormatting>
  <conditionalFormatting sqref="Y122:Z122 Y117:Z117 Y98:Z98 Y75:Z77">
    <cfRule type="expression" dxfId="119" priority="109">
      <formula>$M75&gt;0</formula>
    </cfRule>
    <cfRule type="expression" dxfId="118" priority="110">
      <formula>$K75&gt;0</formula>
    </cfRule>
    <cfRule type="expression" dxfId="117" priority="111">
      <formula>$I75&gt;0</formula>
    </cfRule>
    <cfRule type="expression" dxfId="116" priority="112">
      <formula>$Q75&gt;0</formula>
    </cfRule>
    <cfRule type="expression" dxfId="115" priority="113">
      <formula>$S75&gt;0</formula>
    </cfRule>
    <cfRule type="expression" dxfId="114" priority="114">
      <formula>$U75&gt;0</formula>
    </cfRule>
  </conditionalFormatting>
  <conditionalFormatting sqref="Y90:Z90">
    <cfRule type="expression" dxfId="113" priority="103">
      <formula>$M90&gt;0</formula>
    </cfRule>
    <cfRule type="expression" dxfId="112" priority="104">
      <formula>$K90&gt;0</formula>
    </cfRule>
    <cfRule type="expression" dxfId="111" priority="105">
      <formula>$I90&gt;0</formula>
    </cfRule>
    <cfRule type="expression" dxfId="110" priority="106">
      <formula>$Q90&gt;0</formula>
    </cfRule>
    <cfRule type="expression" dxfId="109" priority="107">
      <formula>$S90&gt;0</formula>
    </cfRule>
    <cfRule type="expression" dxfId="108" priority="108">
      <formula>$U90&gt;0</formula>
    </cfRule>
  </conditionalFormatting>
  <conditionalFormatting sqref="Y110:Z110">
    <cfRule type="expression" dxfId="107" priority="97">
      <formula>$M110&gt;0</formula>
    </cfRule>
    <cfRule type="expression" dxfId="106" priority="98">
      <formula>$K110&gt;0</formula>
    </cfRule>
    <cfRule type="expression" dxfId="105" priority="99">
      <formula>$I110&gt;0</formula>
    </cfRule>
    <cfRule type="expression" dxfId="104" priority="100">
      <formula>$Q110&gt;0</formula>
    </cfRule>
    <cfRule type="expression" dxfId="103" priority="101">
      <formula>$S110&gt;0</formula>
    </cfRule>
    <cfRule type="expression" dxfId="102" priority="102">
      <formula>$U110&gt;0</formula>
    </cfRule>
  </conditionalFormatting>
  <conditionalFormatting sqref="Y34:Z36 AA34:AX201 AA203:AX208 AA202:AV202 AX202 AA210:AX219 AA209:AV209 AX209 AA220:AV220 AX220">
    <cfRule type="expression" dxfId="101" priority="91">
      <formula>$M34&gt;0</formula>
    </cfRule>
    <cfRule type="expression" dxfId="100" priority="92">
      <formula>$K34&gt;0</formula>
    </cfRule>
    <cfRule type="expression" dxfId="99" priority="93">
      <formula>$I34&gt;0</formula>
    </cfRule>
    <cfRule type="expression" dxfId="98" priority="94">
      <formula>$Q34&gt;0</formula>
    </cfRule>
    <cfRule type="expression" dxfId="97" priority="95">
      <formula>$S34&gt;0</formula>
    </cfRule>
    <cfRule type="expression" dxfId="96" priority="96">
      <formula>$U34&gt;0</formula>
    </cfRule>
  </conditionalFormatting>
  <conditionalFormatting sqref="Y144:Z144">
    <cfRule type="expression" dxfId="95" priority="85">
      <formula>$M144&gt;0</formula>
    </cfRule>
    <cfRule type="expression" dxfId="94" priority="86">
      <formula>$K144&gt;0</formula>
    </cfRule>
    <cfRule type="expression" dxfId="93" priority="87">
      <formula>$I144&gt;0</formula>
    </cfRule>
    <cfRule type="expression" dxfId="92" priority="88">
      <formula>$Q144&gt;0</formula>
    </cfRule>
    <cfRule type="expression" dxfId="91" priority="89">
      <formula>$S144&gt;0</formula>
    </cfRule>
    <cfRule type="expression" dxfId="90" priority="90">
      <formula>$U144&gt;0</formula>
    </cfRule>
  </conditionalFormatting>
  <conditionalFormatting sqref="Z146 Z127 Z124 Z115">
    <cfRule type="expression" dxfId="89" priority="79">
      <formula>$M115&gt;0</formula>
    </cfRule>
    <cfRule type="expression" dxfId="88" priority="80">
      <formula>$K115&gt;0</formula>
    </cfRule>
    <cfRule type="expression" dxfId="87" priority="81">
      <formula>$I115&gt;0</formula>
    </cfRule>
    <cfRule type="expression" dxfId="86" priority="82">
      <formula>$Q115&gt;0</formula>
    </cfRule>
    <cfRule type="expression" dxfId="85" priority="83">
      <formula>$S115&gt;0</formula>
    </cfRule>
    <cfRule type="expression" dxfId="84" priority="84">
      <formula>$U115&gt;0</formula>
    </cfRule>
  </conditionalFormatting>
  <conditionalFormatting sqref="Y146 Y127 Y124 Y115">
    <cfRule type="expression" dxfId="83" priority="73">
      <formula>$M115&gt;0</formula>
    </cfRule>
    <cfRule type="expression" dxfId="82" priority="74">
      <formula>$K115&gt;0</formula>
    </cfRule>
    <cfRule type="expression" dxfId="81" priority="75">
      <formula>$I115&gt;0</formula>
    </cfRule>
    <cfRule type="expression" dxfId="80" priority="76">
      <formula>$Q115&gt;0</formula>
    </cfRule>
    <cfRule type="expression" dxfId="79" priority="77">
      <formula>$S115&gt;0</formula>
    </cfRule>
    <cfRule type="expression" dxfId="78" priority="78">
      <formula>$U115&gt;0</formula>
    </cfRule>
  </conditionalFormatting>
  <conditionalFormatting sqref="Y138:Z138 Y116:Z116">
    <cfRule type="expression" dxfId="77" priority="67">
      <formula>$M116&gt;0</formula>
    </cfRule>
    <cfRule type="expression" dxfId="76" priority="68">
      <formula>$K116&gt;0</formula>
    </cfRule>
    <cfRule type="expression" dxfId="75" priority="69">
      <formula>$I116&gt;0</formula>
    </cfRule>
    <cfRule type="expression" dxfId="74" priority="70">
      <formula>$Q116&gt;0</formula>
    </cfRule>
    <cfRule type="expression" dxfId="73" priority="71">
      <formula>$S116&gt;0</formula>
    </cfRule>
    <cfRule type="expression" dxfId="72" priority="72">
      <formula>$U116&gt;0</formula>
    </cfRule>
  </conditionalFormatting>
  <conditionalFormatting sqref="Y186:Z186 Y175:Z175 Y168:Z170 Y165:Z166 Y161:Z162 Y159:Z159 Y157:Z157 Y153:Z153 Y148:Z148 Y145:Z145 Y142:Z142 Y139:Z140 Y135:Z137 Y128:Z129 Y125:Z125 Y123:Z123 Y118:Z120 Y114:Z114 Y111:Z111 Y109:Z109 Y106:Z107 Y102:Z103 Y99:Z99 Y94:Z95 Y87:Z88 Y78:Z78 Y74:Z74 Y67:Z70 Y63:Z63 Y60:Z61 Y58:Z58 Y51:Z53 Y48:Z49 Y46:Z46 Y43:Z44 Y38:Z38 Y613:Z613">
    <cfRule type="expression" dxfId="71" priority="61">
      <formula>$M38&gt;0</formula>
    </cfRule>
    <cfRule type="expression" dxfId="70" priority="62">
      <formula>$K38&gt;0</formula>
    </cfRule>
    <cfRule type="expression" dxfId="69" priority="63">
      <formula>$I38&gt;0</formula>
    </cfRule>
    <cfRule type="expression" dxfId="68" priority="64">
      <formula>$Q38&gt;0</formula>
    </cfRule>
    <cfRule type="expression" dxfId="67" priority="65">
      <formula>$S38&gt;0</formula>
    </cfRule>
    <cfRule type="expression" dxfId="66" priority="66">
      <formula>$U38&gt;0</formula>
    </cfRule>
  </conditionalFormatting>
  <conditionalFormatting sqref="AW202">
    <cfRule type="expression" dxfId="65" priority="55">
      <formula>$M202&gt;0</formula>
    </cfRule>
    <cfRule type="expression" dxfId="64" priority="56">
      <formula>$K202&gt;0</formula>
    </cfRule>
    <cfRule type="expression" dxfId="63" priority="57">
      <formula>$I202&gt;0</formula>
    </cfRule>
    <cfRule type="expression" dxfId="62" priority="58">
      <formula>$Q202&gt;0</formula>
    </cfRule>
    <cfRule type="expression" dxfId="61" priority="59">
      <formula>$S202&gt;0</formula>
    </cfRule>
    <cfRule type="expression" dxfId="60" priority="60">
      <formula>$U202&gt;0</formula>
    </cfRule>
  </conditionalFormatting>
  <conditionalFormatting sqref="AW209">
    <cfRule type="expression" dxfId="59" priority="49">
      <formula>$M209&gt;0</formula>
    </cfRule>
    <cfRule type="expression" dxfId="58" priority="50">
      <formula>$K209&gt;0</formula>
    </cfRule>
    <cfRule type="expression" dxfId="57" priority="51">
      <formula>$I209&gt;0</formula>
    </cfRule>
    <cfRule type="expression" dxfId="56" priority="52">
      <formula>$Q209&gt;0</formula>
    </cfRule>
    <cfRule type="expression" dxfId="55" priority="53">
      <formula>$S209&gt;0</formula>
    </cfRule>
    <cfRule type="expression" dxfId="54" priority="54">
      <formula>$U209&gt;0</formula>
    </cfRule>
  </conditionalFormatting>
  <conditionalFormatting sqref="AW220">
    <cfRule type="expression" dxfId="53" priority="43">
      <formula>$M220&gt;0</formula>
    </cfRule>
    <cfRule type="expression" dxfId="52" priority="44">
      <formula>$K220&gt;0</formula>
    </cfRule>
    <cfRule type="expression" dxfId="51" priority="45">
      <formula>$I220&gt;0</formula>
    </cfRule>
    <cfRule type="expression" dxfId="50" priority="46">
      <formula>$Q220&gt;0</formula>
    </cfRule>
    <cfRule type="expression" dxfId="49" priority="47">
      <formula>$S220&gt;0</formula>
    </cfRule>
    <cfRule type="expression" dxfId="48" priority="48">
      <formula>$U220&gt;0</formula>
    </cfRule>
  </conditionalFormatting>
  <conditionalFormatting sqref="Y435:Z435 Y207:Z208 Y191:Z191">
    <cfRule type="expression" dxfId="47" priority="37">
      <formula>$M191&gt;0</formula>
    </cfRule>
    <cfRule type="expression" dxfId="46" priority="38">
      <formula>$K191&gt;0</formula>
    </cfRule>
    <cfRule type="expression" dxfId="45" priority="39">
      <formula>$I191&gt;0</formula>
    </cfRule>
    <cfRule type="expression" dxfId="44" priority="40">
      <formula>$Q191&gt;0</formula>
    </cfRule>
    <cfRule type="expression" dxfId="43" priority="41">
      <formula>$S191&gt;0</formula>
    </cfRule>
    <cfRule type="expression" dxfId="42" priority="42">
      <formula>$U191&gt;0</formula>
    </cfRule>
  </conditionalFormatting>
  <conditionalFormatting sqref="Y643:Z643 Y603:Z603 Y510:Z511 Y345:Z345 Y264:Z264">
    <cfRule type="expression" dxfId="41" priority="31">
      <formula>$M264&gt;0</formula>
    </cfRule>
    <cfRule type="expression" dxfId="40" priority="32">
      <formula>$K264&gt;0</formula>
    </cfRule>
    <cfRule type="expression" dxfId="39" priority="33">
      <formula>$I264&gt;0</formula>
    </cfRule>
    <cfRule type="expression" dxfId="38" priority="34">
      <formula>$Q264&gt;0</formula>
    </cfRule>
    <cfRule type="expression" dxfId="37" priority="35">
      <formula>$S264&gt;0</formula>
    </cfRule>
    <cfRule type="expression" dxfId="36" priority="36">
      <formula>$U264&gt;0</formula>
    </cfRule>
  </conditionalFormatting>
  <conditionalFormatting sqref="Y577:Z577">
    <cfRule type="expression" dxfId="35" priority="25">
      <formula>$M577&gt;0</formula>
    </cfRule>
    <cfRule type="expression" dxfId="34" priority="26">
      <formula>$K577&gt;0</formula>
    </cfRule>
    <cfRule type="expression" dxfId="33" priority="27">
      <formula>$I577&gt;0</formula>
    </cfRule>
    <cfRule type="expression" dxfId="32" priority="28">
      <formula>$Q577&gt;0</formula>
    </cfRule>
    <cfRule type="expression" dxfId="31" priority="29">
      <formula>$S577&gt;0</formula>
    </cfRule>
    <cfRule type="expression" dxfId="30" priority="30">
      <formula>$U577&gt;0</formula>
    </cfRule>
  </conditionalFormatting>
  <conditionalFormatting sqref="Y611:Z611 Y556:Z556 Y521:Z521 Y470:Z470 Y422:Z422 Y390:Z390 Y365:Z365 Y335:Z335 Y322:Z322 Y183:Z183">
    <cfRule type="expression" dxfId="29" priority="19">
      <formula>$M183&gt;0</formula>
    </cfRule>
    <cfRule type="expression" dxfId="28" priority="20">
      <formula>$K183&gt;0</formula>
    </cfRule>
    <cfRule type="expression" dxfId="27" priority="21">
      <formula>$I183&gt;0</formula>
    </cfRule>
    <cfRule type="expression" dxfId="26" priority="22">
      <formula>$Q183&gt;0</formula>
    </cfRule>
    <cfRule type="expression" dxfId="25" priority="23">
      <formula>$S183&gt;0</formula>
    </cfRule>
    <cfRule type="expression" dxfId="24" priority="24">
      <formula>$U183&gt;0</formula>
    </cfRule>
  </conditionalFormatting>
  <conditionalFormatting sqref="Y570:Z570">
    <cfRule type="expression" dxfId="23" priority="13">
      <formula>$M570&gt;0</formula>
    </cfRule>
    <cfRule type="expression" dxfId="22" priority="14">
      <formula>$K570&gt;0</formula>
    </cfRule>
    <cfRule type="expression" dxfId="21" priority="15">
      <formula>$I570&gt;0</formula>
    </cfRule>
    <cfRule type="expression" dxfId="20" priority="16">
      <formula>$Q570&gt;0</formula>
    </cfRule>
    <cfRule type="expression" dxfId="19" priority="17">
      <formula>$S570&gt;0</formula>
    </cfRule>
    <cfRule type="expression" dxfId="18" priority="18">
      <formula>$U570&gt;0</formula>
    </cfRule>
  </conditionalFormatting>
  <conditionalFormatting sqref="Y639:Z639 Y632:Z635 Y620:Z624 Y616:Z618 Y604:Z610 Y599:Z602 Y589:Z590 Y576:Z576 Y565:Z569 Y540:Z541 Y534:Z537 Y523:Z526 Y494:Z496 Y486:Z487 Y478:Z483 Y448:Z452 Y433:Z434 Y430:Z430 Y420:Z420 Y406:Z407 Y373:Z373 Y360:Z361 Y341:Z342 Y321:Z321 Y310:Z310 Y304:Z306 Y297:Z298 Y273:Z273 Y260:Z262 Y237:Z243 Y209:Z211 Y205:Z206 Y195:Z198 Y184:Z184">
    <cfRule type="expression" dxfId="17" priority="7">
      <formula>$M184&gt;0</formula>
    </cfRule>
    <cfRule type="expression" dxfId="16" priority="8">
      <formula>$K184&gt;0</formula>
    </cfRule>
    <cfRule type="expression" dxfId="15" priority="9">
      <formula>$I184&gt;0</formula>
    </cfRule>
    <cfRule type="expression" dxfId="14" priority="10">
      <formula>$Q184&gt;0</formula>
    </cfRule>
    <cfRule type="expression" dxfId="13" priority="11">
      <formula>$S184&gt;0</formula>
    </cfRule>
    <cfRule type="expression" dxfId="12" priority="12">
      <formula>$U184&gt;0</formula>
    </cfRule>
  </conditionalFormatting>
  <conditionalFormatting sqref="Y636:Z636 Y628:Z628 Y583:Z583 Y538:Z539 Y501:Z501 Y473:Z474 Y445:Z447 Y441:Z443 Y431:Z432 Y421:Z421 Y392:Z401 Y328:Z334 Y319:Z320 Y312:Z314 Y296:Z296 Y292:Z293 Y275:Z280 Y265:Z265 Y259:Z259 Y230:Z230 Y223:Z223 Y212:Z213">
    <cfRule type="expression" dxfId="11" priority="1">
      <formula>$M212&gt;0</formula>
    </cfRule>
    <cfRule type="expression" dxfId="10" priority="2">
      <formula>$K212&gt;0</formula>
    </cfRule>
    <cfRule type="expression" dxfId="9" priority="3">
      <formula>$I212&gt;0</formula>
    </cfRule>
    <cfRule type="expression" dxfId="8" priority="4">
      <formula>$Q212&gt;0</formula>
    </cfRule>
    <cfRule type="expression" dxfId="7" priority="5">
      <formula>$S212&gt;0</formula>
    </cfRule>
    <cfRule type="expression" dxfId="6" priority="6">
      <formula>$U212&gt;0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Y502"/>
  <sheetViews>
    <sheetView tabSelected="1" zoomScale="80" zoomScaleNormal="80" workbookViewId="0">
      <selection activeCell="D9" sqref="D9"/>
    </sheetView>
  </sheetViews>
  <sheetFormatPr defaultColWidth="9.1796875" defaultRowHeight="12.5" x14ac:dyDescent="0.25"/>
  <cols>
    <col min="1" max="1" width="2.54296875" style="14" customWidth="1"/>
    <col min="2" max="2" width="27.7265625" style="14" customWidth="1"/>
    <col min="3" max="3" width="34.26953125" style="37" customWidth="1"/>
    <col min="4" max="4" width="28.81640625" style="118" customWidth="1"/>
    <col min="5" max="23" width="12.7265625" style="14" customWidth="1"/>
    <col min="24" max="24" width="26.81640625" style="14" customWidth="1"/>
    <col min="25" max="25" width="29.81640625" style="14" customWidth="1"/>
    <col min="26" max="26" width="43.453125" style="37" customWidth="1"/>
    <col min="27" max="27" width="13" style="14" customWidth="1"/>
    <col min="28" max="28" width="13.54296875" style="14" bestFit="1" customWidth="1"/>
    <col min="29" max="29" width="14.7265625" style="14" customWidth="1"/>
    <col min="30" max="30" width="15" style="14" customWidth="1"/>
    <col min="31" max="31" width="14.26953125" style="14" customWidth="1"/>
    <col min="32" max="32" width="13.453125" style="14" customWidth="1"/>
    <col min="33" max="33" width="11.26953125" style="14" customWidth="1"/>
    <col min="34" max="34" width="11.453125" style="14" bestFit="1" customWidth="1"/>
    <col min="35" max="35" width="16" style="14" customWidth="1"/>
    <col min="36" max="36" width="16.26953125" style="14" customWidth="1"/>
    <col min="37" max="37" width="11.26953125" style="14" customWidth="1"/>
    <col min="38" max="38" width="12" style="14" customWidth="1"/>
    <col min="39" max="39" width="13.1796875" style="14" customWidth="1"/>
    <col min="40" max="40" width="10.26953125" style="14" customWidth="1"/>
    <col min="41" max="41" width="12.453125" style="14" customWidth="1"/>
    <col min="42" max="42" width="13.54296875" style="14" bestFit="1" customWidth="1"/>
    <col min="43" max="43" width="11.26953125" style="14" customWidth="1"/>
    <col min="44" max="44" width="13.54296875" style="14" bestFit="1" customWidth="1"/>
    <col min="45" max="45" width="11.7265625" style="14" customWidth="1"/>
    <col min="46" max="46" width="13.54296875" style="14" bestFit="1" customWidth="1"/>
    <col min="47" max="47" width="13.26953125" style="14" customWidth="1"/>
    <col min="48" max="48" width="10.7265625" style="14" customWidth="1"/>
    <col min="49" max="50" width="25.26953125" style="14" customWidth="1"/>
    <col min="51" max="51" width="26.453125" style="14" customWidth="1"/>
    <col min="52" max="52" width="25" style="14" customWidth="1"/>
    <col min="53" max="16384" width="9.1796875" style="14"/>
  </cols>
  <sheetData>
    <row r="7" spans="2:24" ht="18" x14ac:dyDescent="0.4">
      <c r="C7" s="113"/>
      <c r="D7" s="114"/>
      <c r="E7" s="1"/>
      <c r="F7" s="29" t="s">
        <v>9</v>
      </c>
      <c r="G7" s="1"/>
      <c r="H7" s="1"/>
      <c r="I7" s="1"/>
      <c r="J7" s="1"/>
      <c r="K7" s="1"/>
      <c r="L7" s="1"/>
      <c r="M7" s="1"/>
      <c r="N7" s="1"/>
      <c r="O7" s="1"/>
      <c r="P7" s="1"/>
      <c r="Q7" s="1"/>
      <c r="R7" s="1"/>
      <c r="S7" s="1"/>
      <c r="T7" s="1"/>
      <c r="U7" s="1"/>
      <c r="V7" s="1"/>
      <c r="W7" s="1"/>
      <c r="X7" s="1"/>
    </row>
    <row r="8" spans="2:24" ht="20" x14ac:dyDescent="0.4">
      <c r="B8" s="15" t="s">
        <v>1091</v>
      </c>
      <c r="C8" s="67"/>
      <c r="D8" s="114"/>
      <c r="E8" s="1"/>
      <c r="F8" s="1"/>
      <c r="G8" s="1"/>
      <c r="H8" s="1"/>
      <c r="I8" s="1"/>
      <c r="J8" s="1"/>
      <c r="K8" s="1"/>
      <c r="L8" s="1"/>
      <c r="M8" s="1"/>
      <c r="N8" s="1"/>
      <c r="O8" s="1"/>
      <c r="P8" s="1"/>
      <c r="Q8" s="1"/>
      <c r="R8" s="1"/>
      <c r="S8" s="1"/>
      <c r="T8" s="1"/>
      <c r="U8" s="1"/>
      <c r="V8" s="1"/>
      <c r="W8" s="1"/>
      <c r="X8" s="1"/>
    </row>
    <row r="9" spans="2:24" ht="24" customHeight="1" x14ac:dyDescent="0.4">
      <c r="B9" s="16" t="s">
        <v>37</v>
      </c>
      <c r="C9" s="67"/>
      <c r="D9" s="114"/>
      <c r="E9" s="1"/>
      <c r="F9" s="92" t="s">
        <v>43</v>
      </c>
      <c r="G9" s="93"/>
      <c r="H9" s="93"/>
      <c r="I9" s="93"/>
      <c r="J9" s="93"/>
      <c r="K9" s="93"/>
      <c r="L9" s="93"/>
      <c r="M9" s="94"/>
      <c r="N9" s="95" t="s">
        <v>50</v>
      </c>
      <c r="O9" s="96"/>
      <c r="P9" s="92" t="s">
        <v>39</v>
      </c>
      <c r="Q9" s="93"/>
      <c r="R9" s="93"/>
      <c r="S9" s="93"/>
      <c r="T9" s="93"/>
      <c r="U9" s="94"/>
      <c r="V9" s="92" t="s">
        <v>213</v>
      </c>
      <c r="W9" s="94"/>
      <c r="X9" s="1"/>
    </row>
    <row r="10" spans="2:24" ht="34.5" customHeight="1" x14ac:dyDescent="0.35">
      <c r="B10" s="3">
        <v>43517</v>
      </c>
      <c r="C10" s="67"/>
      <c r="D10" s="114"/>
      <c r="E10" s="1"/>
      <c r="F10" s="92" t="s">
        <v>11</v>
      </c>
      <c r="G10" s="94"/>
      <c r="H10" s="92" t="s">
        <v>12</v>
      </c>
      <c r="I10" s="94"/>
      <c r="J10" s="92" t="s">
        <v>13</v>
      </c>
      <c r="K10" s="94"/>
      <c r="L10" s="92" t="s">
        <v>14</v>
      </c>
      <c r="M10" s="94"/>
      <c r="N10" s="97"/>
      <c r="O10" s="98"/>
      <c r="P10" s="92" t="s">
        <v>42</v>
      </c>
      <c r="Q10" s="94"/>
      <c r="R10" s="92" t="s">
        <v>41</v>
      </c>
      <c r="S10" s="94"/>
      <c r="T10" s="92" t="s">
        <v>40</v>
      </c>
      <c r="U10" s="94"/>
      <c r="V10" s="92" t="s">
        <v>1079</v>
      </c>
      <c r="W10" s="94"/>
      <c r="X10" s="1"/>
    </row>
    <row r="11" spans="2:24" ht="30" customHeight="1" x14ac:dyDescent="0.25">
      <c r="C11" s="78" t="s">
        <v>15</v>
      </c>
      <c r="D11" s="115" t="s">
        <v>16</v>
      </c>
      <c r="E11" s="78" t="s">
        <v>17</v>
      </c>
      <c r="F11" s="78" t="s">
        <v>17</v>
      </c>
      <c r="G11" s="78" t="s">
        <v>18</v>
      </c>
      <c r="H11" s="78" t="s">
        <v>17</v>
      </c>
      <c r="I11" s="78" t="s">
        <v>19</v>
      </c>
      <c r="J11" s="78" t="s">
        <v>17</v>
      </c>
      <c r="K11" s="78" t="s">
        <v>19</v>
      </c>
      <c r="L11" s="78" t="s">
        <v>17</v>
      </c>
      <c r="M11" s="78" t="s">
        <v>19</v>
      </c>
      <c r="N11" s="78" t="s">
        <v>17</v>
      </c>
      <c r="O11" s="78" t="s">
        <v>19</v>
      </c>
      <c r="P11" s="78" t="s">
        <v>17</v>
      </c>
      <c r="Q11" s="78" t="s">
        <v>19</v>
      </c>
      <c r="R11" s="78" t="s">
        <v>17</v>
      </c>
      <c r="S11" s="78" t="s">
        <v>19</v>
      </c>
      <c r="T11" s="78" t="s">
        <v>17</v>
      </c>
      <c r="U11" s="78" t="s">
        <v>19</v>
      </c>
      <c r="V11" s="78" t="s">
        <v>17</v>
      </c>
      <c r="W11" s="78" t="s">
        <v>19</v>
      </c>
      <c r="X11" s="1"/>
    </row>
    <row r="12" spans="2:24" x14ac:dyDescent="0.25">
      <c r="C12" s="86" t="s">
        <v>36</v>
      </c>
      <c r="D12" s="5">
        <f>COUNTIF($D$35:$D$502, "Residential")</f>
        <v>374</v>
      </c>
      <c r="E12" s="6">
        <f>SUMIF($D$35:$D$502, "Residential", $E$35:$E$502)</f>
        <v>1518.8956543800005</v>
      </c>
      <c r="F12" s="6">
        <f>SUMIF($D$35:$D$502, "Residential", $F$35:$F$502)</f>
        <v>1443.0692942388901</v>
      </c>
      <c r="G12" s="7">
        <f>COUNTIFS($D$35:$D$502, "Residential", $G$35:$G$502, "=100")</f>
        <v>294</v>
      </c>
      <c r="H12" s="6">
        <f>SUMIF($D$35:$D$502, "Residential", $H$35:$H$502)</f>
        <v>19.061356938226663</v>
      </c>
      <c r="I12" s="7">
        <f>COUNTIFS($D$35:$D$502, "Residential", $I$35:$I$502, "&gt;0")</f>
        <v>59</v>
      </c>
      <c r="J12" s="6">
        <f>SUMIF($D$35:$D$502, "Residential", $J$35:$J$502)</f>
        <v>26.872653031401697</v>
      </c>
      <c r="K12" s="7">
        <f>COUNTIFS($D$35:$D$502, "Residential", $K$35:$K$502, "&gt;0")</f>
        <v>59</v>
      </c>
      <c r="L12" s="6">
        <f>SUMIF($D$35:$D$502, "Residential", $L$35:$L$502)</f>
        <v>29.892350171480476</v>
      </c>
      <c r="M12" s="7">
        <f>COUNTIFS($D$35:$D$502, "Residential", $M$35:$M$502, "&gt;0")</f>
        <v>67</v>
      </c>
      <c r="N12" s="7">
        <f t="shared" ref="N12:N24" si="0">SUMIF($D$35:$D$502, $C12, $N$35:$N$502)</f>
        <v>220.1589609795318</v>
      </c>
      <c r="O12" s="7">
        <f t="shared" ref="O12:O24" si="1">COUNTIFS($D$35:$D$502, $C12, $O$35:$O$502, "&gt;0")</f>
        <v>95</v>
      </c>
      <c r="P12" s="6">
        <f>SUMIF($D$35:$D$502, "Residential", $P$35:$P$502)</f>
        <v>192.79565814436413</v>
      </c>
      <c r="Q12" s="5">
        <f>COUNTIFS($D$35:$D$502, "Residential", $Q$35:$Q$502, "&gt;0")</f>
        <v>264</v>
      </c>
      <c r="R12" s="6">
        <f>SUMIF($D$35:$D$502, "Residential", $R$35:$R$502)</f>
        <v>116.65111790121594</v>
      </c>
      <c r="S12" s="5">
        <f>COUNTIFS($D$35:$D$502, "Residential", $S$35:$S$502, "&gt;0")</f>
        <v>215</v>
      </c>
      <c r="T12" s="6">
        <f>SUMIF($D$35:$D$502, "Residential", $T$35:$T$502)</f>
        <v>82.987035765860156</v>
      </c>
      <c r="U12" s="5">
        <f>COUNTIFS($D$35:$D$502, "Residential", $U$35:$U$502, "&gt;0")</f>
        <v>182</v>
      </c>
      <c r="V12" s="6">
        <f>SUMIF($D$35:$D$502, "Residential", $V$35:$V$502)</f>
        <v>23.673532685675113</v>
      </c>
      <c r="W12" s="5">
        <f>COUNTIFS($D$35:$D$502, "Residential", $W$35:$W$502, "&gt;0")</f>
        <v>45</v>
      </c>
      <c r="X12" s="1"/>
    </row>
    <row r="13" spans="2:24" x14ac:dyDescent="0.25">
      <c r="C13" s="86" t="s">
        <v>1083</v>
      </c>
      <c r="D13" s="5">
        <f>COUNTIF($D$35:$D$502, "Industrial and Warehousing")</f>
        <v>38</v>
      </c>
      <c r="E13" s="6">
        <f>SUMIF($D$35:$D$502, "Industrial and Warehousing", $E$35:$E$502)</f>
        <v>1040.3681208</v>
      </c>
      <c r="F13" s="6">
        <f>SUMIF($D$35:$D$502, "Industrial and Warehousing", $F$35:$F$502)</f>
        <v>1018.8906388269572</v>
      </c>
      <c r="G13" s="7">
        <f>COUNTIFS($D$35:$D$502, "Industrial and Warehousing", $G$35:$G$502, "=100")</f>
        <v>28</v>
      </c>
      <c r="H13" s="6">
        <f>SUMIF($D$35:$D$502, "Industrial and Warehousing", $H$35:$H$502)</f>
        <v>2.9181401334073649</v>
      </c>
      <c r="I13" s="7">
        <f>COUNTIFS($D$35:$D$502, "Industrial and Warehousing", $I$35:$I$502, "&gt;0")</f>
        <v>9</v>
      </c>
      <c r="J13" s="6">
        <f>SUMIF($D$35:$D$502, "Industrial and Warehousing", $J$35:$J$502)</f>
        <v>15.732937079349654</v>
      </c>
      <c r="K13" s="7">
        <f>COUNTIFS($D$35:$D$502, "Industrial and Warehousing", $K$35:$K$502, "&gt;0")</f>
        <v>9</v>
      </c>
      <c r="L13" s="6">
        <f>SUMIF($D$35:$D$502, "Industrial and Warehousing", $L$35:$L$502)</f>
        <v>2.8264047602857962</v>
      </c>
      <c r="M13" s="7">
        <f>COUNTIFS($D$35:$D$502, "Industrial and Warehousing", $M$35:$M$502, "&gt;0")</f>
        <v>9</v>
      </c>
      <c r="N13" s="7">
        <f t="shared" si="0"/>
        <v>19.865542138108395</v>
      </c>
      <c r="O13" s="7">
        <f t="shared" si="1"/>
        <v>9</v>
      </c>
      <c r="P13" s="6">
        <f>SUMIF($D$35:$D$502, "Industrial and Warehousing", $P$35:$P$502)</f>
        <v>103.86123382275194</v>
      </c>
      <c r="Q13" s="5">
        <f>COUNTIFS($D$35:$D$502, "Industrial and Warehousing", $Q$35:$Q$502, "&gt;0")</f>
        <v>35</v>
      </c>
      <c r="R13" s="6">
        <f>SUMIF($D$35:$D$502, "Industrial and Warehousing", $R$35:$R$502)</f>
        <v>64.419440982751979</v>
      </c>
      <c r="S13" s="5">
        <f>COUNTIFS($D$35:$D$502, "Industrial and Warehousing", $S$35:$S$502, "&gt;0")</f>
        <v>33</v>
      </c>
      <c r="T13" s="6">
        <f>SUMIF($D$35:$D$502, "Industrial and Warehousing", $T$35:$T$502)</f>
        <v>48.156658721663383</v>
      </c>
      <c r="U13" s="5">
        <f>COUNTIFS($D$35:$D$502, "Industrial and Warehousing", $U$35:$U$502, "&gt;0")</f>
        <v>23</v>
      </c>
      <c r="V13" s="6">
        <f t="shared" ref="V13:V24" si="2">SUMIF($D$35:$D$502, $C13, $V$35:$V$502)</f>
        <v>3.0335345715215998</v>
      </c>
      <c r="W13" s="5">
        <f t="shared" ref="W13:W24" si="3">COUNTIFS($D$35:$D$502, $C13, $W$35:$W$502, "&gt;0")</f>
        <v>7</v>
      </c>
      <c r="X13" s="1"/>
    </row>
    <row r="14" spans="2:24" x14ac:dyDescent="0.25">
      <c r="C14" s="86" t="s">
        <v>1092</v>
      </c>
      <c r="D14" s="5">
        <f>COUNTIF($D$35:$D$502, "Industrial / warehousing / other use")</f>
        <v>1</v>
      </c>
      <c r="E14" s="6">
        <f>SUMIF($D$35:$D$502, "Industrial / warehousing / other use", $E$35:$E$502)</f>
        <v>58.302199999999999</v>
      </c>
      <c r="F14" s="6">
        <f>SUMIF($D$35:$D$502, "Industrial / warehousing / other use", $F$35:$F$502)</f>
        <v>58.302199999999999</v>
      </c>
      <c r="G14" s="7">
        <f>COUNTIFS($D$35:$D$502, "Industrial / warehousing / other use", $G$35:$G$502, "=100")</f>
        <v>1</v>
      </c>
      <c r="H14" s="6">
        <f>SUMIF($D$35:$D$502, "Industrial / warehousing / other use", $H$35:$H$502)</f>
        <v>0</v>
      </c>
      <c r="I14" s="7">
        <f>COUNTIFS($D$35:$D$502, "Industrial / warehousing / other use", $I$35:$I$502, "&gt;0")</f>
        <v>0</v>
      </c>
      <c r="J14" s="6">
        <f>SUMIF($D$35:$D$502, "Industrial / warehousing / other use", $J$35:$J$502)</f>
        <v>0</v>
      </c>
      <c r="K14" s="7">
        <f>COUNTIFS($D$35:$D$502, "Industrial / warehousing / other use", $K$35:$K$502, "&gt;0")</f>
        <v>0</v>
      </c>
      <c r="L14" s="6">
        <f>SUMIF($D$35:$D$502, "Industrial / warehousing / other use", $L$35:$L$502)</f>
        <v>0</v>
      </c>
      <c r="M14" s="7">
        <f>COUNTIFS($D$35:$D$502, "Industrial / warehousing / other use", $M$35:$M$502, "&gt;0")</f>
        <v>0</v>
      </c>
      <c r="N14" s="7">
        <f t="shared" si="0"/>
        <v>0</v>
      </c>
      <c r="O14" s="7">
        <f t="shared" si="1"/>
        <v>0</v>
      </c>
      <c r="P14" s="6">
        <f>SUMIF($D$35:$D$502, "Industrial / warehousing / other use", $P$35:$P$502)</f>
        <v>2.6225149999999999</v>
      </c>
      <c r="Q14" s="5">
        <f>COUNTIFS($D$35:$D$502, "Industrial / warehousing / other use", $Q$35:$Q$502, "&gt;0")</f>
        <v>1</v>
      </c>
      <c r="R14" s="6">
        <f>SUMIF($D$35:$D$502, "Industrial / warehousing / other use", $R$35:$R$502)</f>
        <v>1.8536509999999999</v>
      </c>
      <c r="S14" s="5">
        <f>COUNTIFS($D$35:$D$502, "Industrial / warehousing / other use", $S$35:$S$502, "&gt;0")</f>
        <v>1</v>
      </c>
      <c r="T14" s="6">
        <f>SUMIF($D$35:$D$502, "Industrial / warehousing / other use", $T$35:$T$502)</f>
        <v>1.42743</v>
      </c>
      <c r="U14" s="5">
        <f>COUNTIFS($D$35:$D$502, "Industrial / warehousing / other use", $U$35:$U$502, "&gt;0")</f>
        <v>1</v>
      </c>
      <c r="V14" s="6">
        <f t="shared" si="2"/>
        <v>0</v>
      </c>
      <c r="W14" s="5">
        <f t="shared" si="3"/>
        <v>0</v>
      </c>
      <c r="X14" s="1"/>
    </row>
    <row r="15" spans="2:24" x14ac:dyDescent="0.25">
      <c r="C15" s="86" t="s">
        <v>1062</v>
      </c>
      <c r="D15" s="5">
        <f>COUNTIF($D$35:$D$502, "Mixed use")</f>
        <v>6</v>
      </c>
      <c r="E15" s="6">
        <f>SUMIF($D$35:$D$502, "Mixed use", $E$35:$E$502)</f>
        <v>1360.1976999999999</v>
      </c>
      <c r="F15" s="6">
        <f>SUMIF($D$35:$D$502, "Mixed use", $F$35:$F$502)</f>
        <v>1330.8502973412199</v>
      </c>
      <c r="G15" s="7">
        <f>COUNTIFS($D$35:$D$502, "Mixed use", $G$35:$G$502, "=100")</f>
        <v>3</v>
      </c>
      <c r="H15" s="6">
        <f>SUMIF($D$35:$D$502, "Mixed use", $H$35:$H$502)</f>
        <v>5.41810456278</v>
      </c>
      <c r="I15" s="7">
        <f>COUNTIFS($D$35:$D$502, "Mixed use", $I$35:$I$502, "&gt;0")</f>
        <v>3</v>
      </c>
      <c r="J15" s="6">
        <f>SUMIF($D$35:$D$502, "Mixed use", $J$35:$J$502)</f>
        <v>12.727832230000001</v>
      </c>
      <c r="K15" s="7">
        <f>COUNTIFS($D$35:$D$502, "Mixed use", $K$35:$K$502, "&gt;0")</f>
        <v>3</v>
      </c>
      <c r="L15" s="6">
        <f>SUMIF($D$35:$D$502, "Mixed use", $L$35:$L$502)</f>
        <v>11.201465866000001</v>
      </c>
      <c r="M15" s="7">
        <f>COUNTIFS($D$35:$D$502, "Mixed use", $M$35:$M$502, "&gt;0")</f>
        <v>3</v>
      </c>
      <c r="N15" s="7">
        <f t="shared" si="0"/>
        <v>34.72725067391</v>
      </c>
      <c r="O15" s="7">
        <f t="shared" si="1"/>
        <v>2</v>
      </c>
      <c r="P15" s="6">
        <f>SUMIF($D$35:$D$502, "Mixed use", $P$35:$P$502)</f>
        <v>103.97030058322898</v>
      </c>
      <c r="Q15" s="5">
        <f>COUNTIFS($D$35:$D$502, "Mixed use", $Q$35:$Q$502, "&gt;0")</f>
        <v>6</v>
      </c>
      <c r="R15" s="6">
        <f>SUMIF($D$35:$D$502, "Mixed use", $R$35:$R$502)</f>
        <v>49.070139583229007</v>
      </c>
      <c r="S15" s="5">
        <f>COUNTIFS($D$35:$D$502, "Mixed use", $S$35:$S$502, "&gt;0")</f>
        <v>6</v>
      </c>
      <c r="T15" s="6">
        <f>SUMIF($D$35:$D$502, "Mixed use", $T$35:$T$502)</f>
        <v>32.74813062047</v>
      </c>
      <c r="U15" s="5">
        <f>COUNTIFS($D$35:$D$502, "Mixed use", $U$35:$U$502, "&gt;0")</f>
        <v>6</v>
      </c>
      <c r="V15" s="6">
        <f t="shared" si="2"/>
        <v>3.1478229999999998</v>
      </c>
      <c r="W15" s="5">
        <f t="shared" si="3"/>
        <v>1</v>
      </c>
      <c r="X15" s="1"/>
    </row>
    <row r="16" spans="2:24" x14ac:dyDescent="0.25">
      <c r="C16" s="86" t="s">
        <v>90</v>
      </c>
      <c r="D16" s="5">
        <f>COUNTIF($D$35:$D$502, "Offices")</f>
        <v>7</v>
      </c>
      <c r="E16" s="6">
        <f>SUMIF($D$35:$D$502, "Offices", $E$35:$E$502)</f>
        <v>5.5886029000000006</v>
      </c>
      <c r="F16" s="6">
        <f>SUMIF($D$35:$D$502, "Offices", $F$35:$F$502)</f>
        <v>4.5845095188681011</v>
      </c>
      <c r="G16" s="7">
        <f>COUNTIFS($D$35:$D$502, "Offices", $G$35:$G$502, "=100")</f>
        <v>5</v>
      </c>
      <c r="H16" s="6">
        <f>SUMIF($D$35:$D$502, "Offices", $H$35:$H$502)</f>
        <v>7.1202033892900002E-2</v>
      </c>
      <c r="I16" s="7">
        <f>COUNTIFS($D$35:$D$502, "Offices", $I$35:$I$502, "&gt;0")</f>
        <v>2</v>
      </c>
      <c r="J16" s="6">
        <f>SUMIF($D$35:$D$502, "Offices", $J$35:$J$502)</f>
        <v>0.89142966781800004</v>
      </c>
      <c r="K16" s="7">
        <f>COUNTIFS($D$35:$D$502, "Offices", $K$35:$K$502, "&gt;0")</f>
        <v>1</v>
      </c>
      <c r="L16" s="6">
        <f>SUMIF($D$35:$D$502, "Offices", $L$35:$L$502)</f>
        <v>4.1461679421E-2</v>
      </c>
      <c r="M16" s="7">
        <f>COUNTIFS($D$35:$D$502, "Offices", $M$35:$M$502, "&gt;0")</f>
        <v>1</v>
      </c>
      <c r="N16" s="7">
        <f t="shared" si="0"/>
        <v>2.1369373489123</v>
      </c>
      <c r="O16" s="7">
        <f t="shared" si="1"/>
        <v>3</v>
      </c>
      <c r="P16" s="6">
        <f>SUMIF($D$35:$D$502, "Offices", $P$35:$P$502)</f>
        <v>1.8154277650399999</v>
      </c>
      <c r="Q16" s="5">
        <f>COUNTIFS($D$35:$D$502, "Offices", $Q$35:$Q$502, "&gt;0")</f>
        <v>4</v>
      </c>
      <c r="R16" s="6">
        <f>SUMIF($D$35:$D$502, "Offices", $R$35:$R$502)</f>
        <v>1.50241825484</v>
      </c>
      <c r="S16" s="5">
        <f>COUNTIFS($D$35:$D$502, "Offices", $S$35:$S$502, "&gt;0")</f>
        <v>2</v>
      </c>
      <c r="T16" s="6">
        <f>SUMIF($D$35:$D$502, "Offices", $T$35:$T$502)</f>
        <v>1.2291781958400001</v>
      </c>
      <c r="U16" s="5">
        <f>COUNTIFS($D$35:$D$502, "Offices", $U$35:$U$502, "&gt;0")</f>
        <v>2</v>
      </c>
      <c r="V16" s="6">
        <f t="shared" si="2"/>
        <v>3.03536309274E-2</v>
      </c>
      <c r="W16" s="5">
        <f t="shared" si="3"/>
        <v>1</v>
      </c>
      <c r="X16" s="1"/>
    </row>
    <row r="17" spans="2:51" x14ac:dyDescent="0.25">
      <c r="C17" s="86" t="s">
        <v>1093</v>
      </c>
      <c r="D17" s="5">
        <f>COUNTIF($D$35:$D$502, "Offices / industry warehousing")</f>
        <v>1</v>
      </c>
      <c r="E17" s="6">
        <f>SUMIF($D$35:$D$502, "Offices / industry warehousing", $E$35:$E$502)</f>
        <v>5.2015899999999997E-2</v>
      </c>
      <c r="F17" s="6">
        <f>SUMIF($D$35:$D$502, "Offices / industry warehousing", $F$35:$F$502)</f>
        <v>2.4049590101199999E-2</v>
      </c>
      <c r="G17" s="7">
        <f>COUNTIFS($D$35:$D$502, "Offices / industry warehousing", $G$35:$G$502, "=100")</f>
        <v>0</v>
      </c>
      <c r="H17" s="6">
        <f>SUMIF($D$35:$D$502, "Offices / industry warehousing", $H$35:$H$502)</f>
        <v>1.02576172901E-2</v>
      </c>
      <c r="I17" s="7">
        <f>COUNTIFS($D$35:$D$502, "Offices / industry warehousing", $I$35:$I$502, "&gt;0")</f>
        <v>1</v>
      </c>
      <c r="J17" s="6">
        <f>SUMIF($D$35:$D$502, "Offices / industry warehousing", $J$35:$J$502)</f>
        <v>1.7708692608700002E-2</v>
      </c>
      <c r="K17" s="7">
        <f>COUNTIFS($D$35:$D$502, "Offices / industry warehousing", $K$35:$K$502, "&gt;0")</f>
        <v>1</v>
      </c>
      <c r="L17" s="6">
        <f>SUMIF($D$35:$D$502, "Offices / industry warehousing", $L$35:$L$502)</f>
        <v>0</v>
      </c>
      <c r="M17" s="7">
        <f>COUNTIFS($D$35:$D$502, "Offices / industry warehousing", $M$35:$M$502, "&gt;0")</f>
        <v>0</v>
      </c>
      <c r="N17" s="7">
        <f t="shared" si="0"/>
        <v>5.2015851634799999E-2</v>
      </c>
      <c r="O17" s="7">
        <f t="shared" si="1"/>
        <v>1</v>
      </c>
      <c r="P17" s="6">
        <f>SUMIF($D$35:$D$502, "Offices / industry warehousing", $P$35:$P$502)</f>
        <v>1.43915E-2</v>
      </c>
      <c r="Q17" s="5">
        <f>COUNTIFS($D$35:$D$502, "Offices / industry warehousing", $Q$35:$Q$502, "&gt;0")</f>
        <v>1</v>
      </c>
      <c r="R17" s="6">
        <f>SUMIF($D$35:$D$502, "Offices / industry warehousing", $R$35:$R$502)</f>
        <v>1.43915E-2</v>
      </c>
      <c r="S17" s="5">
        <f>COUNTIFS($D$35:$D$502, "Offices / industry warehousing", $S$35:$S$502, "&gt;0")</f>
        <v>1</v>
      </c>
      <c r="T17" s="6">
        <f>SUMIF($D$35:$D$502, "Offices / industry warehousing", $T$35:$T$502)</f>
        <v>1.43915E-2</v>
      </c>
      <c r="U17" s="5">
        <f>COUNTIFS($D$35:$D$502, "Offices / industry warehousing", $U$35:$U$502, "&gt;0")</f>
        <v>1</v>
      </c>
      <c r="V17" s="6">
        <f t="shared" si="2"/>
        <v>0</v>
      </c>
      <c r="W17" s="5">
        <f t="shared" si="3"/>
        <v>0</v>
      </c>
      <c r="X17" s="1"/>
    </row>
    <row r="18" spans="2:51" x14ac:dyDescent="0.25">
      <c r="C18" s="86" t="s">
        <v>1061</v>
      </c>
      <c r="D18" s="5">
        <f>COUNTIF($D$35:$D$502, "Other use")</f>
        <v>5</v>
      </c>
      <c r="E18" s="6">
        <f>SUMIF($D$35:$D$502, "Other use", $E$35:$E$502)</f>
        <v>189.08392000000001</v>
      </c>
      <c r="F18" s="6">
        <f>SUMIF($D$35:$D$502, "Other use", $F$35:$F$502)</f>
        <v>180.9816434608833</v>
      </c>
      <c r="G18" s="7">
        <f>COUNTIFS($D$35:$D$502, "Other use", $G$35:$G$502, "=100")</f>
        <v>3</v>
      </c>
      <c r="H18" s="6">
        <f>SUMIF($D$35:$D$502, "Other use", $H$35:$H$502)</f>
        <v>0.70708456532669994</v>
      </c>
      <c r="I18" s="7">
        <f>COUNTIFS($D$35:$D$502, "Other use", $I$35:$I$502, "&gt;0")</f>
        <v>2</v>
      </c>
      <c r="J18" s="6">
        <f>SUMIF($D$35:$D$502, "Other use", $J$35:$J$502)</f>
        <v>2.0276008245399999</v>
      </c>
      <c r="K18" s="7">
        <f>COUNTIFS($D$35:$D$502, "Other use", $K$35:$K$502, "&gt;0")</f>
        <v>1</v>
      </c>
      <c r="L18" s="6">
        <f>SUMIF($D$35:$D$502, "Other use", $L$35:$L$502)</f>
        <v>5.3675911492499999</v>
      </c>
      <c r="M18" s="7">
        <f>COUNTIFS($D$35:$D$502, "Other use", $M$35:$M$502, "&gt;0")</f>
        <v>2</v>
      </c>
      <c r="N18" s="7">
        <f t="shared" si="0"/>
        <v>30.191184730500002</v>
      </c>
      <c r="O18" s="7">
        <f t="shared" si="1"/>
        <v>1</v>
      </c>
      <c r="P18" s="6">
        <f>SUMIF($D$35:$D$502, "Other use", $P$35:$P$502)</f>
        <v>22.469354899999999</v>
      </c>
      <c r="Q18" s="5">
        <f>COUNTIFS($D$35:$D$502, "Other use", $Q$35:$Q$502, "&gt;0")</f>
        <v>5</v>
      </c>
      <c r="R18" s="6">
        <f>SUMIF($D$35:$D$502, "Other use", $R$35:$R$502)</f>
        <v>15.359990900000001</v>
      </c>
      <c r="S18" s="5">
        <f>COUNTIFS($D$35:$D$502, "Other use", $S$35:$S$502, "&gt;0")</f>
        <v>5</v>
      </c>
      <c r="T18" s="6">
        <f>SUMIF($D$35:$D$502, "Other use", $T$35:$T$502)</f>
        <v>11.542382</v>
      </c>
      <c r="U18" s="5">
        <f>COUNTIFS($D$35:$D$502, "Other use", $U$35:$U$502, "&gt;0")</f>
        <v>5</v>
      </c>
      <c r="V18" s="6">
        <f t="shared" si="2"/>
        <v>4.2078212135199999</v>
      </c>
      <c r="W18" s="5">
        <f t="shared" si="3"/>
        <v>1</v>
      </c>
      <c r="X18" s="1"/>
    </row>
    <row r="19" spans="2:51" x14ac:dyDescent="0.25">
      <c r="C19" s="86" t="s">
        <v>1094</v>
      </c>
      <c r="D19" s="5">
        <f>COUNTIF($D$35:$D$502, "Residential / industry / warehousing")</f>
        <v>14</v>
      </c>
      <c r="E19" s="6">
        <f>SUMIF($D$35:$D$502, "Residential / industry / warehousing", $E$35:$E$502)</f>
        <v>875.55068000000017</v>
      </c>
      <c r="F19" s="6">
        <f>SUMIF($D$35:$D$502, "Residential / industry / warehousing", $F$35:$F$502)</f>
        <v>868.7702138510266</v>
      </c>
      <c r="G19" s="7">
        <f>COUNTIFS($D$35:$D$502, "Residential / industry / warehousing", $G$35:$G$502, "=100")</f>
        <v>9</v>
      </c>
      <c r="H19" s="6">
        <f>SUMIF($D$35:$D$502, "Residential / industry / warehousing", $H$35:$H$502)</f>
        <v>1.3852595150660001</v>
      </c>
      <c r="I19" s="7">
        <f>COUNTIFS($D$35:$D$502, "Residential / industry / warehousing", $I$35:$I$502, "&gt;0")</f>
        <v>5</v>
      </c>
      <c r="J19" s="6">
        <f>SUMIF($D$35:$D$502, "Residential / industry / warehousing", $J$35:$J$502)</f>
        <v>1.784802793437078</v>
      </c>
      <c r="K19" s="7">
        <f>COUNTIFS($D$35:$D$502, "Residential / industry / warehousing", $K$35:$K$502, "&gt;0")</f>
        <v>5</v>
      </c>
      <c r="L19" s="6">
        <f>SUMIF($D$35:$D$502, "Residential / industry / warehousing", $L$35:$L$502)</f>
        <v>3.6104038404707</v>
      </c>
      <c r="M19" s="7">
        <f>COUNTIFS($D$35:$D$502, "Residential / industry / warehousing", $M$35:$M$502, "&gt;0")</f>
        <v>5</v>
      </c>
      <c r="N19" s="7">
        <f t="shared" si="0"/>
        <v>14.97552505256</v>
      </c>
      <c r="O19" s="7">
        <f t="shared" si="1"/>
        <v>3</v>
      </c>
      <c r="P19" s="6">
        <f>SUMIF($D$35:$D$502, "Residential / industry / warehousing", $P$35:$P$502)</f>
        <v>83.986092799999994</v>
      </c>
      <c r="Q19" s="5">
        <f>COUNTIFS($D$35:$D$502, "Residential / industry / warehousing", $Q$35:$Q$502, "&gt;0")</f>
        <v>14</v>
      </c>
      <c r="R19" s="6">
        <f>SUMIF($D$35:$D$502, "Residential / industry / warehousing", $R$35:$R$502)</f>
        <v>58.850342099999999</v>
      </c>
      <c r="S19" s="5">
        <f>COUNTIFS($D$35:$D$502, "Residential / industry / warehousing", $S$35:$S$502, "&gt;0")</f>
        <v>14</v>
      </c>
      <c r="T19" s="6">
        <f>SUMIF($D$35:$D$502, "Residential / industry / warehousing", $T$35:$T$502)</f>
        <v>45.133654700000015</v>
      </c>
      <c r="U19" s="5">
        <f>COUNTIFS($D$35:$D$502, "Residential / industry / warehousing", $U$35:$U$502, "&gt;0")</f>
        <v>14</v>
      </c>
      <c r="V19" s="6">
        <f t="shared" si="2"/>
        <v>1.399297753341</v>
      </c>
      <c r="W19" s="5">
        <f t="shared" si="3"/>
        <v>2</v>
      </c>
      <c r="X19" s="1"/>
    </row>
    <row r="20" spans="2:51" ht="25" x14ac:dyDescent="0.25">
      <c r="C20" s="86" t="s">
        <v>1095</v>
      </c>
      <c r="D20" s="5">
        <f>COUNTIF($D$35:$D$502, "Residential / industry / warehousing / other use")</f>
        <v>3</v>
      </c>
      <c r="E20" s="6">
        <f>SUMIF($D$35:$D$502, "Residential / industry / warehousing / other use", $E$35:$E$502)</f>
        <v>206.52032000000003</v>
      </c>
      <c r="F20" s="6">
        <f>SUMIF($D$35:$D$502, "Residential / industry / warehousing / other use", $F$35:$F$502)</f>
        <v>201.72650216451797</v>
      </c>
      <c r="G20" s="7">
        <f>COUNTIFS($D$35:$D$502, "Residential / industry / warehousing / other use", $G$35:$G$502, "=100")</f>
        <v>2</v>
      </c>
      <c r="H20" s="6">
        <f>SUMIF($D$35:$D$502, "Residential / industry / warehousing / other use", $H$35:$H$502)</f>
        <v>0.56025470838199998</v>
      </c>
      <c r="I20" s="7">
        <f>COUNTIFS($D$35:$D$502, "Residential / industry / warehousing / other use", $I$35:$I$502, "&gt;0")</f>
        <v>1</v>
      </c>
      <c r="J20" s="6">
        <f>SUMIF($D$35:$D$502, "Residential / industry / warehousing / other use", $J$35:$J$502)</f>
        <v>2.9518852436</v>
      </c>
      <c r="K20" s="7">
        <f>COUNTIFS($D$35:$D$502, "Residential / industry / warehousing / other use", $K$35:$K$502, "&gt;0")</f>
        <v>1</v>
      </c>
      <c r="L20" s="6">
        <f>SUMIF($D$35:$D$502, "Residential / industry / warehousing / other use", $L$35:$L$502)</f>
        <v>1.2816778835</v>
      </c>
      <c r="M20" s="7">
        <f>COUNTIFS($D$35:$D$502, "Residential / industry / warehousing / other use", $M$35:$M$502, "&gt;0")</f>
        <v>1</v>
      </c>
      <c r="N20" s="7">
        <f t="shared" si="0"/>
        <v>0</v>
      </c>
      <c r="O20" s="7">
        <f t="shared" si="1"/>
        <v>0</v>
      </c>
      <c r="P20" s="6">
        <f>SUMIF($D$35:$D$502, "Residential / industry / warehousing / other use", $P$35:$P$502)</f>
        <v>18.491150999999999</v>
      </c>
      <c r="Q20" s="5">
        <f>COUNTIFS($D$35:$D$502, "Residential / industry / warehousing / other use", $Q$35:$Q$502, "&gt;0")</f>
        <v>3</v>
      </c>
      <c r="R20" s="6">
        <f>SUMIF($D$35:$D$502, "Residential / industry / warehousing / other use", $R$35:$R$502)</f>
        <v>12.373901</v>
      </c>
      <c r="S20" s="5">
        <f>COUNTIFS($D$35:$D$502, "Residential / industry / warehousing / other use", $S$35:$S$502, "&gt;0")</f>
        <v>3</v>
      </c>
      <c r="T20" s="6">
        <f>SUMIF($D$35:$D$502, "Residential / industry / warehousing / other use", $T$35:$T$502)</f>
        <v>9.1719709999999992</v>
      </c>
      <c r="U20" s="5">
        <f>COUNTIFS($D$35:$D$502, "Residential / industry / warehousing / other use", $U$35:$U$502, "&gt;0")</f>
        <v>3</v>
      </c>
      <c r="V20" s="6">
        <f t="shared" si="2"/>
        <v>0</v>
      </c>
      <c r="W20" s="5">
        <f t="shared" si="3"/>
        <v>0</v>
      </c>
      <c r="X20" s="1"/>
    </row>
    <row r="21" spans="2:51" ht="25" x14ac:dyDescent="0.25">
      <c r="C21" s="86" t="s">
        <v>1096</v>
      </c>
      <c r="D21" s="5">
        <f>COUNTIF($D$35:$D$502, "Residential / offices / industry / warehousing")</f>
        <v>8</v>
      </c>
      <c r="E21" s="6">
        <f>SUMIF($D$35:$D$502, "Residential / offices / industry / warehousing", $E$35:$E$502)</f>
        <v>321.13987999999995</v>
      </c>
      <c r="F21" s="6">
        <f>SUMIF($D$35:$D$502, "Residential / offices / industry / warehousing", $F$35:$F$502)</f>
        <v>321.13987999999995</v>
      </c>
      <c r="G21" s="7">
        <f>COUNTIFS($D$35:$D$502, "Residential / offices / industry / warehousing", $G$35:$G$502, "=100")</f>
        <v>8</v>
      </c>
      <c r="H21" s="6">
        <f>SUMIF($D$35:$D$502, "Residential / offices / industry / warehousing", $H$35:$H$502)</f>
        <v>0</v>
      </c>
      <c r="I21" s="7">
        <f>COUNTIFS($D$35:$D$502, "Residential / offices / industry / warehousing", $I$35:$I$502, "&gt;0")</f>
        <v>0</v>
      </c>
      <c r="J21" s="6">
        <f>SUMIF($D$35:$D$502, "Residential / offices / industry / warehousing", $J$35:$J$502)</f>
        <v>0</v>
      </c>
      <c r="K21" s="7">
        <f>COUNTIFS($D$35:$D$502, "Residential / offices / industry / warehousing", $K$35:$K$502, "&gt;0")</f>
        <v>0</v>
      </c>
      <c r="L21" s="6">
        <f>SUMIF($D$35:$D$502, "Residential / offices / industry / warehousing", $L$35:$L$502)</f>
        <v>0</v>
      </c>
      <c r="M21" s="7">
        <f>COUNTIFS($D$35:$D$502, "Residential / offices / industry / warehousing", $M$35:$M$502, "&gt;0")</f>
        <v>0</v>
      </c>
      <c r="N21" s="7">
        <f t="shared" si="0"/>
        <v>0</v>
      </c>
      <c r="O21" s="7">
        <f t="shared" si="1"/>
        <v>0</v>
      </c>
      <c r="P21" s="6">
        <f>SUMIF($D$35:$D$502, "Residential / offices / industry / warehousing", $P$35:$P$502)</f>
        <v>30.380575110000006</v>
      </c>
      <c r="Q21" s="5">
        <f>COUNTIFS($D$35:$D$502, "Residential / offices / industry / warehousing", $Q$35:$Q$502, "&gt;0")</f>
        <v>8</v>
      </c>
      <c r="R21" s="6">
        <f>SUMIF($D$35:$D$502, "Residential / offices / industry / warehousing", $R$35:$R$502)</f>
        <v>22.259783609999999</v>
      </c>
      <c r="S21" s="5">
        <f>COUNTIFS($D$35:$D$502, "Residential / offices / industry / warehousing", $S$35:$S$502, "&gt;0")</f>
        <v>8</v>
      </c>
      <c r="T21" s="6">
        <f>SUMIF($D$35:$D$502, "Residential / offices / industry / warehousing", $T$35:$T$502)</f>
        <v>17.413687100000001</v>
      </c>
      <c r="U21" s="5">
        <f>COUNTIFS($D$35:$D$502, "Residential / offices / industry / warehousing", $U$35:$U$502, "&gt;0")</f>
        <v>8</v>
      </c>
      <c r="V21" s="6">
        <f t="shared" si="2"/>
        <v>0</v>
      </c>
      <c r="W21" s="5">
        <f t="shared" si="3"/>
        <v>0</v>
      </c>
      <c r="X21" s="1"/>
    </row>
    <row r="22" spans="2:51" x14ac:dyDescent="0.25">
      <c r="C22" s="86" t="s">
        <v>1097</v>
      </c>
      <c r="D22" s="5">
        <f>COUNTIF($D$35:$D$502, "Residential / offices")</f>
        <v>2</v>
      </c>
      <c r="E22" s="6">
        <f>SUMIF($D$35:$D$502, "Residential / offices", $E$35:$E$502)</f>
        <v>15.92601</v>
      </c>
      <c r="F22" s="6">
        <f>SUMIF($D$35:$D$502, "Residential / offices", $F$35:$F$502)</f>
        <v>15.92601</v>
      </c>
      <c r="G22" s="7">
        <f>COUNTIFS($D$35:$D$502, "Residential / offices", $G$35:$G$502, "=100")</f>
        <v>2</v>
      </c>
      <c r="H22" s="6">
        <f>SUMIF($D$35:$D$502, "Residential / offices", $H$35:$H$502)</f>
        <v>0</v>
      </c>
      <c r="I22" s="7">
        <f>COUNTIFS($D$35:$D$502, "Residential / offices", $I$35:$I$502, "&gt;0")</f>
        <v>0</v>
      </c>
      <c r="J22" s="6">
        <f>SUMIF($D$35:$D$502, "Residential / offices", $J$35:$J$502)</f>
        <v>0</v>
      </c>
      <c r="K22" s="7">
        <f>COUNTIFS($D$35:$D$502, "Residential / offices", $K$35:$K$502, "&gt;0")</f>
        <v>0</v>
      </c>
      <c r="L22" s="6">
        <f>SUMIF($D$35:$D$502, "Residential / offices", $L$35:$L$502)</f>
        <v>0</v>
      </c>
      <c r="M22" s="7">
        <f>COUNTIFS($D$35:$D$502, "Residential / offices", $M$35:$M$502, "&gt;0")</f>
        <v>0</v>
      </c>
      <c r="N22" s="7">
        <f t="shared" si="0"/>
        <v>0</v>
      </c>
      <c r="O22" s="7">
        <f t="shared" si="1"/>
        <v>0</v>
      </c>
      <c r="P22" s="6">
        <f>SUMIF($D$35:$D$502, "Residential / offices", $P$35:$P$502)</f>
        <v>0.36981249999999999</v>
      </c>
      <c r="Q22" s="5">
        <f>COUNTIFS($D$35:$D$502, "Residential / offices", $Q$35:$Q$502, "&gt;0")</f>
        <v>2</v>
      </c>
      <c r="R22" s="6">
        <f>SUMIF($D$35:$D$502, "Residential / offices", $R$35:$R$502)</f>
        <v>0.25225979999999998</v>
      </c>
      <c r="S22" s="5">
        <f>COUNTIFS($D$35:$D$502, "Residential / offices", $S$35:$S$502, "&gt;0")</f>
        <v>2</v>
      </c>
      <c r="T22" s="6">
        <f>SUMIF($D$35:$D$502, "Residential / offices", $T$35:$T$502)</f>
        <v>0.2059937</v>
      </c>
      <c r="U22" s="5">
        <f>COUNTIFS($D$35:$D$502, "Residential / offices", $U$35:$U$502, "&gt;0")</f>
        <v>2</v>
      </c>
      <c r="V22" s="6">
        <f t="shared" si="2"/>
        <v>0</v>
      </c>
      <c r="W22" s="5">
        <f t="shared" si="3"/>
        <v>0</v>
      </c>
      <c r="X22" s="1"/>
    </row>
    <row r="23" spans="2:51" x14ac:dyDescent="0.25">
      <c r="C23" s="86" t="s">
        <v>1089</v>
      </c>
      <c r="D23" s="5">
        <f>COUNTIF($D$35:$D$502, "Residential / other use")</f>
        <v>6</v>
      </c>
      <c r="E23" s="6">
        <f>SUMIF($D$35:$D$502, "Residential / other use", $E$35:$E$502)</f>
        <v>184.76470999999998</v>
      </c>
      <c r="F23" s="6">
        <f>SUMIF($D$35:$D$502, "Residential / other use", $F$35:$F$502)</f>
        <v>184.75474847241915</v>
      </c>
      <c r="G23" s="7">
        <f>COUNTIFS($D$35:$D$502, "Residential / other use", $G$35:$G$502, "=100")</f>
        <v>5</v>
      </c>
      <c r="H23" s="6">
        <f>SUMIF($D$35:$D$502, "Residential / other use", $H$35:$H$502)</f>
        <v>0</v>
      </c>
      <c r="I23" s="7">
        <f>COUNTIFS($D$35:$D$502, "Residential / other use", $I$35:$I$502, "&gt;0")</f>
        <v>0</v>
      </c>
      <c r="J23" s="6">
        <f>SUMIF($D$35:$D$502, "Residential / other use", $J$35:$J$502)</f>
        <v>0</v>
      </c>
      <c r="K23" s="7">
        <f>COUNTIFS($D$35:$D$502, "Residential / other use", $K$35:$K$502, "&gt;0")</f>
        <v>0</v>
      </c>
      <c r="L23" s="6">
        <f>SUMIF($D$35:$D$502, "Residential / other use", $L$35:$L$502)</f>
        <v>9.9615275808199993E-3</v>
      </c>
      <c r="M23" s="7">
        <f>COUNTIFS($D$35:$D$502, "Residential / other use", $M$35:$M$502, "&gt;0")</f>
        <v>1</v>
      </c>
      <c r="N23" s="7">
        <f t="shared" si="0"/>
        <v>0</v>
      </c>
      <c r="O23" s="7">
        <f t="shared" si="1"/>
        <v>0</v>
      </c>
      <c r="P23" s="6">
        <f>SUMIF($D$35:$D$502, "Residential / other use", $P$35:$P$502)</f>
        <v>13.324437800000002</v>
      </c>
      <c r="Q23" s="5">
        <f>COUNTIFS($D$35:$D$502, "Residential / other use", $Q$35:$Q$502, "&gt;0")</f>
        <v>6</v>
      </c>
      <c r="R23" s="6">
        <f>SUMIF($D$35:$D$502, "Residential / other use", $R$35:$R$502)</f>
        <v>9.7854517999999988</v>
      </c>
      <c r="S23" s="5">
        <f>COUNTIFS($D$35:$D$502, "Residential / other use", $S$35:$S$502, "&gt;0")</f>
        <v>6</v>
      </c>
      <c r="T23" s="6">
        <f>SUMIF($D$35:$D$502, "Residential / other use", $T$35:$T$502)</f>
        <v>7.7254620000000003</v>
      </c>
      <c r="U23" s="5">
        <f>COUNTIFS($D$35:$D$502, "Residential / other use", $U$35:$U$502, "&gt;0")</f>
        <v>6</v>
      </c>
      <c r="V23" s="6">
        <f t="shared" si="2"/>
        <v>0</v>
      </c>
      <c r="W23" s="5">
        <f t="shared" si="3"/>
        <v>0</v>
      </c>
      <c r="X23" s="1"/>
    </row>
    <row r="24" spans="2:51" x14ac:dyDescent="0.25">
      <c r="C24" s="86" t="s">
        <v>94</v>
      </c>
      <c r="D24" s="5">
        <f>COUNTIF($D$35:$D$502, "Unknown")</f>
        <v>3</v>
      </c>
      <c r="E24" s="6">
        <f>SUMIF($D$35:$D$502, "Unknown", $E$35:$E$502)</f>
        <v>46.420630000000003</v>
      </c>
      <c r="F24" s="6">
        <f>SUMIF($D$35:$D$502, "Unknown", $F$35:$F$502)</f>
        <v>46.414923864443693</v>
      </c>
      <c r="G24" s="7">
        <f>COUNTIFS($D$35:$D$502, "Unknown", $G$35:$G$502, "=100")</f>
        <v>2</v>
      </c>
      <c r="H24" s="6">
        <f>SUMIF($D$35:$D$502, "Unknown", $H$35:$H$502)</f>
        <v>0</v>
      </c>
      <c r="I24" s="7">
        <f>COUNTIFS($D$35:$D$502, "Unknown", $I$35:$I$502, "&gt;0")</f>
        <v>0</v>
      </c>
      <c r="J24" s="6">
        <f>SUMIF($D$35:$D$502, "Unknown", $J$35:$J$502)</f>
        <v>0</v>
      </c>
      <c r="K24" s="7">
        <f>COUNTIFS($D$35:$D$502, "Unknown", $K$35:$K$502, "&gt;0")</f>
        <v>0</v>
      </c>
      <c r="L24" s="6">
        <f>SUMIF($D$35:$D$502, "Unknown", $L$35:$L$502)</f>
        <v>5.70613555631E-3</v>
      </c>
      <c r="M24" s="7">
        <f>COUNTIFS($D$35:$D$502, "Unknown", $M$35:$M$502, "&gt;0")</f>
        <v>1</v>
      </c>
      <c r="N24" s="7">
        <f t="shared" si="0"/>
        <v>3.29199195173</v>
      </c>
      <c r="O24" s="7">
        <f t="shared" si="1"/>
        <v>1</v>
      </c>
      <c r="P24" s="6">
        <f>SUMIF($D$35:$D$502, "Unknown", $P$35:$P$502)</f>
        <v>3.6544175999999999</v>
      </c>
      <c r="Q24" s="5">
        <f>COUNTIFS($D$35:$D$502, "Unknown", $Q$35:$Q$502, "&gt;0")</f>
        <v>3</v>
      </c>
      <c r="R24" s="6">
        <f>SUMIF($D$35:$D$502, "Unknown", $R$35:$R$502)</f>
        <v>2.2731605999999998</v>
      </c>
      <c r="S24" s="5">
        <f>COUNTIFS($D$35:$D$502, "Unknown", $S$35:$S$502, "&gt;0")</f>
        <v>3</v>
      </c>
      <c r="T24" s="6">
        <f>SUMIF($D$35:$D$502, "Unknown", $T$35:$T$502)</f>
        <v>1.7909619999999999</v>
      </c>
      <c r="U24" s="5">
        <f>COUNTIFS($D$35:$D$502, "Unknown", $U$35:$U$502, "&gt;0")</f>
        <v>3</v>
      </c>
      <c r="V24" s="6">
        <f t="shared" si="2"/>
        <v>0</v>
      </c>
      <c r="W24" s="5">
        <f t="shared" si="3"/>
        <v>0</v>
      </c>
      <c r="X24" s="1"/>
    </row>
    <row r="25" spans="2:51" ht="13" x14ac:dyDescent="0.3">
      <c r="C25" s="87" t="s">
        <v>21</v>
      </c>
      <c r="D25" s="9">
        <f t="shared" ref="D25:W25" si="4">SUM(D12:D24)</f>
        <v>468</v>
      </c>
      <c r="E25" s="48">
        <f t="shared" si="4"/>
        <v>5822.810443979999</v>
      </c>
      <c r="F25" s="48">
        <f t="shared" si="4"/>
        <v>5675.4349113293274</v>
      </c>
      <c r="G25" s="10">
        <f t="shared" si="4"/>
        <v>362</v>
      </c>
      <c r="H25" s="48">
        <f t="shared" si="4"/>
        <v>30.13166007437173</v>
      </c>
      <c r="I25" s="10">
        <f t="shared" si="4"/>
        <v>82</v>
      </c>
      <c r="J25" s="48">
        <f t="shared" si="4"/>
        <v>63.006849562755143</v>
      </c>
      <c r="K25" s="10">
        <f t="shared" si="4"/>
        <v>80</v>
      </c>
      <c r="L25" s="48">
        <f t="shared" si="4"/>
        <v>54.237023013545105</v>
      </c>
      <c r="M25" s="10">
        <f t="shared" si="4"/>
        <v>90</v>
      </c>
      <c r="N25" s="48">
        <f t="shared" si="4"/>
        <v>325.39940872688726</v>
      </c>
      <c r="O25" s="10">
        <f t="shared" si="4"/>
        <v>115</v>
      </c>
      <c r="P25" s="48">
        <f t="shared" si="4"/>
        <v>577.75536852538505</v>
      </c>
      <c r="Q25" s="10">
        <f t="shared" si="4"/>
        <v>352</v>
      </c>
      <c r="R25" s="48">
        <f t="shared" si="4"/>
        <v>354.66604903203688</v>
      </c>
      <c r="S25" s="10">
        <f t="shared" si="4"/>
        <v>299</v>
      </c>
      <c r="T25" s="48">
        <f t="shared" si="4"/>
        <v>259.54693730383354</v>
      </c>
      <c r="U25" s="10">
        <f t="shared" si="4"/>
        <v>256</v>
      </c>
      <c r="V25" s="10">
        <f t="shared" si="4"/>
        <v>35.492362854985117</v>
      </c>
      <c r="W25" s="10">
        <f t="shared" si="4"/>
        <v>57</v>
      </c>
      <c r="X25" s="1"/>
    </row>
    <row r="26" spans="2:51" ht="15.75" customHeight="1" x14ac:dyDescent="0.3">
      <c r="B26" s="79"/>
      <c r="C26" s="116"/>
      <c r="D26" s="23"/>
      <c r="E26" s="24"/>
      <c r="F26" s="24"/>
      <c r="G26" s="24"/>
      <c r="H26" s="24"/>
      <c r="I26" s="24"/>
      <c r="J26" s="24"/>
      <c r="K26" s="24"/>
    </row>
    <row r="27" spans="2:51" ht="16" thickBot="1" x14ac:dyDescent="0.4">
      <c r="B27" s="2" t="s">
        <v>20</v>
      </c>
      <c r="C27" s="79"/>
      <c r="D27" s="117"/>
      <c r="E27" s="25"/>
      <c r="F27" s="25"/>
      <c r="G27" s="25"/>
      <c r="H27" s="25"/>
      <c r="I27" s="25"/>
      <c r="J27" s="25"/>
      <c r="K27" s="25"/>
    </row>
    <row r="28" spans="2:51" ht="14.25" customHeight="1" x14ac:dyDescent="0.25">
      <c r="B28" s="26" t="s">
        <v>14</v>
      </c>
      <c r="C28" s="107" t="s">
        <v>10</v>
      </c>
    </row>
    <row r="29" spans="2:51" ht="15" customHeight="1" x14ac:dyDescent="0.25">
      <c r="B29" s="31" t="s">
        <v>13</v>
      </c>
      <c r="C29" s="108"/>
    </row>
    <row r="30" spans="2:51" ht="18" x14ac:dyDescent="0.4">
      <c r="B30" s="27" t="s">
        <v>12</v>
      </c>
      <c r="C30" s="108"/>
      <c r="F30" s="29" t="s">
        <v>22</v>
      </c>
    </row>
    <row r="31" spans="2:51" ht="15" customHeight="1" x14ac:dyDescent="0.25">
      <c r="B31" s="61" t="s">
        <v>243</v>
      </c>
      <c r="C31" s="108"/>
    </row>
    <row r="32" spans="2:51" ht="18.75" customHeight="1" thickBot="1" x14ac:dyDescent="0.35">
      <c r="B32" s="28" t="s">
        <v>11</v>
      </c>
      <c r="C32" s="109"/>
      <c r="F32" s="92" t="s">
        <v>43</v>
      </c>
      <c r="G32" s="93"/>
      <c r="H32" s="93"/>
      <c r="I32" s="93"/>
      <c r="J32" s="93"/>
      <c r="K32" s="93"/>
      <c r="L32" s="93"/>
      <c r="M32" s="94"/>
      <c r="N32" s="95" t="s">
        <v>50</v>
      </c>
      <c r="O32" s="96"/>
      <c r="P32" s="92" t="s">
        <v>39</v>
      </c>
      <c r="Q32" s="93"/>
      <c r="R32" s="93"/>
      <c r="S32" s="93"/>
      <c r="T32" s="93"/>
      <c r="U32" s="94"/>
      <c r="V32" s="106" t="s">
        <v>1063</v>
      </c>
      <c r="W32" s="106"/>
      <c r="Y32" s="11"/>
      <c r="Z32" s="11"/>
      <c r="AA32" s="104" t="s">
        <v>217</v>
      </c>
      <c r="AB32" s="104"/>
      <c r="AC32" s="104"/>
      <c r="AD32" s="104"/>
      <c r="AE32" s="104"/>
      <c r="AF32" s="104"/>
      <c r="AG32" s="104"/>
      <c r="AH32" s="104"/>
      <c r="AI32" s="104"/>
      <c r="AJ32" s="104"/>
      <c r="AK32" s="104"/>
      <c r="AL32" s="104"/>
      <c r="AM32" s="104" t="s">
        <v>218</v>
      </c>
      <c r="AN32" s="104"/>
      <c r="AO32" s="104"/>
      <c r="AP32" s="104"/>
      <c r="AQ32" s="104"/>
      <c r="AR32" s="104"/>
      <c r="AS32" s="104"/>
      <c r="AT32" s="104"/>
      <c r="AU32" s="104"/>
      <c r="AV32" s="104"/>
      <c r="AW32" s="11"/>
      <c r="AX32" s="11"/>
      <c r="AY32" s="11"/>
    </row>
    <row r="33" spans="2:51" ht="30" customHeight="1" x14ac:dyDescent="0.3">
      <c r="F33" s="106" t="s">
        <v>11</v>
      </c>
      <c r="G33" s="106"/>
      <c r="H33" s="106" t="s">
        <v>12</v>
      </c>
      <c r="I33" s="106"/>
      <c r="J33" s="106" t="s">
        <v>13</v>
      </c>
      <c r="K33" s="106"/>
      <c r="L33" s="106" t="s">
        <v>14</v>
      </c>
      <c r="M33" s="106"/>
      <c r="N33" s="97"/>
      <c r="O33" s="98"/>
      <c r="P33" s="92" t="s">
        <v>42</v>
      </c>
      <c r="Q33" s="94"/>
      <c r="R33" s="92" t="s">
        <v>41</v>
      </c>
      <c r="S33" s="94"/>
      <c r="T33" s="92" t="s">
        <v>40</v>
      </c>
      <c r="U33" s="94"/>
      <c r="V33" s="106" t="s">
        <v>1079</v>
      </c>
      <c r="W33" s="106"/>
      <c r="Y33" s="11"/>
      <c r="Z33" s="11"/>
      <c r="AA33" s="106" t="s">
        <v>219</v>
      </c>
      <c r="AB33" s="106"/>
      <c r="AC33" s="106" t="s">
        <v>220</v>
      </c>
      <c r="AD33" s="106"/>
      <c r="AE33" s="106" t="s">
        <v>221</v>
      </c>
      <c r="AF33" s="106"/>
      <c r="AG33" s="106" t="s">
        <v>222</v>
      </c>
      <c r="AH33" s="106"/>
      <c r="AI33" s="92" t="s">
        <v>223</v>
      </c>
      <c r="AJ33" s="94"/>
      <c r="AK33" s="92" t="s">
        <v>224</v>
      </c>
      <c r="AL33" s="94"/>
      <c r="AM33" s="102" t="s">
        <v>225</v>
      </c>
      <c r="AN33" s="103"/>
      <c r="AO33" s="102" t="s">
        <v>226</v>
      </c>
      <c r="AP33" s="103"/>
      <c r="AQ33" s="102" t="s">
        <v>227</v>
      </c>
      <c r="AR33" s="103"/>
      <c r="AS33" s="102" t="s">
        <v>228</v>
      </c>
      <c r="AT33" s="103"/>
      <c r="AU33" s="102" t="s">
        <v>229</v>
      </c>
      <c r="AV33" s="103"/>
      <c r="AW33" s="11"/>
      <c r="AX33" s="11"/>
      <c r="AY33" s="11"/>
    </row>
    <row r="34" spans="2:51" ht="39" x14ac:dyDescent="0.25">
      <c r="B34" s="78" t="s">
        <v>23</v>
      </c>
      <c r="C34" s="78" t="s">
        <v>24</v>
      </c>
      <c r="D34" s="115" t="s">
        <v>15</v>
      </c>
      <c r="E34" s="78" t="s">
        <v>17</v>
      </c>
      <c r="F34" s="78" t="s">
        <v>17</v>
      </c>
      <c r="G34" s="78" t="s">
        <v>25</v>
      </c>
      <c r="H34" s="78" t="s">
        <v>17</v>
      </c>
      <c r="I34" s="78" t="s">
        <v>25</v>
      </c>
      <c r="J34" s="78" t="s">
        <v>17</v>
      </c>
      <c r="K34" s="76" t="s">
        <v>25</v>
      </c>
      <c r="L34" s="78" t="s">
        <v>17</v>
      </c>
      <c r="M34" s="78" t="s">
        <v>25</v>
      </c>
      <c r="N34" s="78" t="s">
        <v>17</v>
      </c>
      <c r="O34" s="78" t="s">
        <v>25</v>
      </c>
      <c r="P34" s="78" t="s">
        <v>17</v>
      </c>
      <c r="Q34" s="78" t="s">
        <v>25</v>
      </c>
      <c r="R34" s="78" t="s">
        <v>17</v>
      </c>
      <c r="S34" s="78" t="s">
        <v>25</v>
      </c>
      <c r="T34" s="78" t="s">
        <v>17</v>
      </c>
      <c r="U34" s="78" t="s">
        <v>25</v>
      </c>
      <c r="V34" s="78" t="s">
        <v>17</v>
      </c>
      <c r="W34" s="78" t="s">
        <v>25</v>
      </c>
      <c r="X34" s="78" t="s">
        <v>44</v>
      </c>
      <c r="Y34" s="77" t="s">
        <v>38</v>
      </c>
      <c r="Z34" s="77" t="s">
        <v>26</v>
      </c>
      <c r="AA34" s="77" t="s">
        <v>17</v>
      </c>
      <c r="AB34" s="77" t="s">
        <v>25</v>
      </c>
      <c r="AC34" s="77" t="s">
        <v>17</v>
      </c>
      <c r="AD34" s="77" t="s">
        <v>25</v>
      </c>
      <c r="AE34" s="77" t="s">
        <v>17</v>
      </c>
      <c r="AF34" s="77" t="s">
        <v>25</v>
      </c>
      <c r="AG34" s="77" t="s">
        <v>17</v>
      </c>
      <c r="AH34" s="77" t="s">
        <v>25</v>
      </c>
      <c r="AI34" s="77" t="s">
        <v>17</v>
      </c>
      <c r="AJ34" s="77" t="s">
        <v>25</v>
      </c>
      <c r="AK34" s="77" t="s">
        <v>17</v>
      </c>
      <c r="AL34" s="77" t="s">
        <v>25</v>
      </c>
      <c r="AM34" s="77" t="s">
        <v>17</v>
      </c>
      <c r="AN34" s="77" t="s">
        <v>25</v>
      </c>
      <c r="AO34" s="77" t="s">
        <v>17</v>
      </c>
      <c r="AP34" s="77" t="s">
        <v>25</v>
      </c>
      <c r="AQ34" s="77" t="s">
        <v>17</v>
      </c>
      <c r="AR34" s="77" t="s">
        <v>25</v>
      </c>
      <c r="AS34" s="77" t="s">
        <v>17</v>
      </c>
      <c r="AT34" s="77" t="s">
        <v>25</v>
      </c>
      <c r="AU34" s="77" t="s">
        <v>17</v>
      </c>
      <c r="AV34" s="77" t="s">
        <v>25</v>
      </c>
      <c r="AW34" s="78" t="s">
        <v>45</v>
      </c>
      <c r="AX34" s="78" t="s">
        <v>1065</v>
      </c>
      <c r="AY34" s="78" t="s">
        <v>211</v>
      </c>
    </row>
    <row r="35" spans="2:51" ht="25" customHeight="1" x14ac:dyDescent="0.25">
      <c r="B35" s="13" t="str">
        <f>[4]Calculations!A2</f>
        <v>1020</v>
      </c>
      <c r="C35" s="30" t="str">
        <f>[4]Calculations!B2</f>
        <v>Spotland Bridge Business Centre, Rochdale</v>
      </c>
      <c r="D35" s="119" t="str">
        <f>[4]Calculations!C2</f>
        <v>Residential</v>
      </c>
      <c r="E35" s="38">
        <f>[4]Calculations!E2</f>
        <v>0.822098</v>
      </c>
      <c r="F35" s="38">
        <f>[4]Calculations!I2</f>
        <v>0.822098</v>
      </c>
      <c r="G35" s="38">
        <f>[4]Calculations!M2</f>
        <v>100</v>
      </c>
      <c r="H35" s="38">
        <f>[4]Calculations!H2</f>
        <v>0</v>
      </c>
      <c r="I35" s="38">
        <f>[4]Calculations!L2</f>
        <v>0</v>
      </c>
      <c r="J35" s="38">
        <f>[4]Calculations!G2</f>
        <v>0</v>
      </c>
      <c r="K35" s="38">
        <f>[4]Calculations!K2</f>
        <v>0</v>
      </c>
      <c r="L35" s="38">
        <f>[4]Calculations!F2</f>
        <v>0</v>
      </c>
      <c r="M35" s="38">
        <f>[4]Calculations!J2</f>
        <v>0</v>
      </c>
      <c r="N35" s="38">
        <f>[4]Calculations!V2</f>
        <v>0.35026219362599997</v>
      </c>
      <c r="O35" s="38">
        <f>[4]Calculations!W2</f>
        <v>42.605892925904207</v>
      </c>
      <c r="P35" s="38">
        <f>[4]Calculations!O2</f>
        <v>3.4712019999999996E-2</v>
      </c>
      <c r="Q35" s="38">
        <f>[4]Calculations!S2</f>
        <v>4.2223700823989354</v>
      </c>
      <c r="R35" s="38">
        <f>[4]Calculations!Q2</f>
        <v>2.176262E-2</v>
      </c>
      <c r="S35" s="38">
        <f>[4]Calculations!T2</f>
        <v>2.6472050777401233</v>
      </c>
      <c r="T35" s="38">
        <f>[4]Calculations!R2</f>
        <v>2.0533800000000001E-2</v>
      </c>
      <c r="U35" s="38">
        <f>[4]Calculations!U2</f>
        <v>2.497731414016334</v>
      </c>
      <c r="V35" s="38">
        <f>[4]Calculations!X2</f>
        <v>0</v>
      </c>
      <c r="W35" s="38">
        <f>[4]Calculations!Y2</f>
        <v>0</v>
      </c>
      <c r="X35" s="38" t="s">
        <v>1056</v>
      </c>
      <c r="Y35" s="73" t="s">
        <v>105</v>
      </c>
      <c r="Z35" s="74" t="s">
        <v>1066</v>
      </c>
      <c r="AA35" s="74">
        <f>[4]Calculations!AA2</f>
        <v>0</v>
      </c>
      <c r="AB35" s="74">
        <f>[4]Calculations!AM2</f>
        <v>0</v>
      </c>
      <c r="AC35" s="74">
        <f>[4]Calculations!AB2</f>
        <v>0</v>
      </c>
      <c r="AD35" s="74">
        <f>[4]Calculations!AN2</f>
        <v>0</v>
      </c>
      <c r="AE35" s="74">
        <f>[4]Calculations!AC2</f>
        <v>0</v>
      </c>
      <c r="AF35" s="74">
        <f>[4]Calculations!AO2</f>
        <v>0</v>
      </c>
      <c r="AG35" s="74">
        <f>[4]Calculations!AD2</f>
        <v>0</v>
      </c>
      <c r="AH35" s="74">
        <f>[4]Calculations!AP2</f>
        <v>0</v>
      </c>
      <c r="AI35" s="74">
        <f>[4]Calculations!AE2</f>
        <v>0</v>
      </c>
      <c r="AJ35" s="74">
        <f>[4]Calculations!AQ2</f>
        <v>0</v>
      </c>
      <c r="AK35" s="74">
        <f>[4]Calculations!AF2</f>
        <v>0</v>
      </c>
      <c r="AL35" s="74">
        <f>[4]Calculations!AR2</f>
        <v>0</v>
      </c>
      <c r="AM35" s="74">
        <f>[4]Calculations!AG2</f>
        <v>0</v>
      </c>
      <c r="AN35" s="74">
        <f>[4]Calculations!AS2</f>
        <v>0</v>
      </c>
      <c r="AO35" s="74">
        <f>[4]Calculations!AH2</f>
        <v>0</v>
      </c>
      <c r="AP35" s="74">
        <f>[4]Calculations!AT2</f>
        <v>0</v>
      </c>
      <c r="AQ35" s="74">
        <f>[4]Calculations!AI2</f>
        <v>0.82209798951400004</v>
      </c>
      <c r="AR35" s="74">
        <f>[4]Calculations!AU2</f>
        <v>99.999998724482978</v>
      </c>
      <c r="AS35" s="74">
        <f>[4]Calculations!AJ2</f>
        <v>0</v>
      </c>
      <c r="AT35" s="74">
        <f>[4]Calculations!AV2</f>
        <v>0</v>
      </c>
      <c r="AU35" s="74">
        <f>[4]Calculations!AK2</f>
        <v>0</v>
      </c>
      <c r="AV35" s="74">
        <f>[4]Calculations!AW2</f>
        <v>0</v>
      </c>
      <c r="AW35" s="90"/>
      <c r="AX35" s="90"/>
      <c r="AY35" s="82" t="str">
        <f>[4]Calculations!D2</f>
        <v>Call for Sites 2018</v>
      </c>
    </row>
    <row r="36" spans="2:51" ht="25" customHeight="1" x14ac:dyDescent="0.25">
      <c r="B36" s="13" t="str">
        <f>[4]Calculations!A3</f>
        <v>1060</v>
      </c>
      <c r="C36" s="30" t="str">
        <f>[4]Calculations!B3</f>
        <v>Land South of Stubley Mill Road, Stubley, Littleborough</v>
      </c>
      <c r="D36" s="119" t="str">
        <f>[4]Calculations!C3</f>
        <v>Residential</v>
      </c>
      <c r="E36" s="38">
        <f>[4]Calculations!E3</f>
        <v>21.215299999999999</v>
      </c>
      <c r="F36" s="38">
        <f>[4]Calculations!I3</f>
        <v>12.747421280739999</v>
      </c>
      <c r="G36" s="38">
        <f>[4]Calculations!M3</f>
        <v>60.085981724227324</v>
      </c>
      <c r="H36" s="38">
        <f>[4]Calculations!H3</f>
        <v>0.74230006984999997</v>
      </c>
      <c r="I36" s="38">
        <f>[4]Calculations!L3</f>
        <v>3.4988902813064153</v>
      </c>
      <c r="J36" s="38">
        <f>[4]Calculations!G3</f>
        <v>1.65515384919</v>
      </c>
      <c r="K36" s="38">
        <f>[4]Calculations!K3</f>
        <v>7.8016990058589792</v>
      </c>
      <c r="L36" s="38">
        <f>[4]Calculations!F3</f>
        <v>6.0704248002199996</v>
      </c>
      <c r="M36" s="38">
        <f>[4]Calculations!J3</f>
        <v>28.613428988607275</v>
      </c>
      <c r="N36" s="38">
        <f>[4]Calculations!V3</f>
        <v>18.400727404400001</v>
      </c>
      <c r="O36" s="38">
        <f>[4]Calculations!W3</f>
        <v>86.733288732188569</v>
      </c>
      <c r="P36" s="38">
        <f>[4]Calculations!O3</f>
        <v>9.6154499999999992</v>
      </c>
      <c r="Q36" s="38">
        <f>[4]Calculations!S3</f>
        <v>45.323186568184283</v>
      </c>
      <c r="R36" s="38">
        <f>[4]Calculations!Q3</f>
        <v>5.5958299999999994</v>
      </c>
      <c r="S36" s="38">
        <f>[4]Calculations!T3</f>
        <v>26.376388738316216</v>
      </c>
      <c r="T36" s="38">
        <f>[4]Calculations!R3</f>
        <v>3.5059399999999998</v>
      </c>
      <c r="U36" s="38">
        <f>[4]Calculations!U3</f>
        <v>16.525526388973997</v>
      </c>
      <c r="V36" s="38">
        <f>[4]Calculations!X3</f>
        <v>1.0815229881999999</v>
      </c>
      <c r="W36" s="38">
        <f>[4]Calculations!Y3</f>
        <v>5.0978444245426653</v>
      </c>
      <c r="X36" s="38" t="s">
        <v>1056</v>
      </c>
      <c r="Y36" s="73" t="s">
        <v>99</v>
      </c>
      <c r="Z36" s="74" t="s">
        <v>248</v>
      </c>
      <c r="AA36" s="74">
        <f>[4]Calculations!AA3</f>
        <v>1.8995635134</v>
      </c>
      <c r="AB36" s="74">
        <f>[4]Calculations!AM3</f>
        <v>8.9537433522033627</v>
      </c>
      <c r="AC36" s="74">
        <f>[4]Calculations!AB3</f>
        <v>9.2914509753900004E-2</v>
      </c>
      <c r="AD36" s="74">
        <f>[4]Calculations!AN3</f>
        <v>0.43795991456118938</v>
      </c>
      <c r="AE36" s="74">
        <f>[4]Calculations!AC3</f>
        <v>0.43926696290700001</v>
      </c>
      <c r="AF36" s="74">
        <f>[4]Calculations!AO3</f>
        <v>2.0705196858257957</v>
      </c>
      <c r="AG36" s="74">
        <f>[4]Calculations!AD3</f>
        <v>6.9633728337000003</v>
      </c>
      <c r="AH36" s="74">
        <f>[4]Calculations!AP3</f>
        <v>32.822410400512844</v>
      </c>
      <c r="AI36" s="74">
        <f>[4]Calculations!AE3</f>
        <v>8.7536585760500003</v>
      </c>
      <c r="AJ36" s="74">
        <f>[4]Calculations!AQ3</f>
        <v>41.261064307598765</v>
      </c>
      <c r="AK36" s="74">
        <f>[4]Calculations!AF3</f>
        <v>7.5887076544900003</v>
      </c>
      <c r="AL36" s="74">
        <f>[4]Calculations!AR3</f>
        <v>35.769975699094523</v>
      </c>
      <c r="AM36" s="74">
        <f>[4]Calculations!AG3</f>
        <v>3.3599999999999998E-2</v>
      </c>
      <c r="AN36" s="74">
        <f>[4]Calculations!AS3</f>
        <v>0.15837626618525311</v>
      </c>
      <c r="AO36" s="74">
        <f>[4]Calculations!AH3</f>
        <v>0.59114833746499995</v>
      </c>
      <c r="AP36" s="74">
        <f>[4]Calculations!AT3</f>
        <v>2.7864245967061505</v>
      </c>
      <c r="AQ36" s="74">
        <f>[4]Calculations!AI3</f>
        <v>12.7291346415</v>
      </c>
      <c r="AR36" s="74">
        <f>[4]Calculations!AU3</f>
        <v>59.999786199111014</v>
      </c>
      <c r="AS36" s="74">
        <f>[4]Calculations!AJ3</f>
        <v>0</v>
      </c>
      <c r="AT36" s="74">
        <f>[4]Calculations!AV3</f>
        <v>0</v>
      </c>
      <c r="AU36" s="74">
        <f>[4]Calculations!AK3</f>
        <v>6.8171583479100004</v>
      </c>
      <c r="AV36" s="74">
        <f>[4]Calculations!AW3</f>
        <v>32.133216819512334</v>
      </c>
      <c r="AW36" s="90"/>
      <c r="AX36" s="90"/>
      <c r="AY36" s="82" t="str">
        <f>[4]Calculations!D3</f>
        <v>Call for Sites 2018</v>
      </c>
    </row>
    <row r="37" spans="2:51" ht="12.65" customHeight="1" x14ac:dyDescent="0.25">
      <c r="B37" s="13" t="str">
        <f>[4]Calculations!A4</f>
        <v>1078</v>
      </c>
      <c r="C37" s="30" t="str">
        <f>[4]Calculations!B4</f>
        <v>Ley Farm (Site 1 of 2)</v>
      </c>
      <c r="D37" s="119" t="str">
        <f>[4]Calculations!C4</f>
        <v>Residential / Industry / warehousing</v>
      </c>
      <c r="E37" s="38">
        <f>[4]Calculations!E4</f>
        <v>4.80708</v>
      </c>
      <c r="F37" s="38">
        <f>[4]Calculations!I4</f>
        <v>4.80708</v>
      </c>
      <c r="G37" s="38">
        <f>[4]Calculations!M4</f>
        <v>100</v>
      </c>
      <c r="H37" s="38">
        <f>[4]Calculations!H4</f>
        <v>0</v>
      </c>
      <c r="I37" s="38">
        <f>[4]Calculations!L4</f>
        <v>0</v>
      </c>
      <c r="J37" s="38">
        <f>[4]Calculations!G4</f>
        <v>0</v>
      </c>
      <c r="K37" s="38">
        <f>[4]Calculations!K4</f>
        <v>0</v>
      </c>
      <c r="L37" s="38">
        <f>[4]Calculations!F4</f>
        <v>0</v>
      </c>
      <c r="M37" s="38">
        <f>[4]Calculations!J4</f>
        <v>0</v>
      </c>
      <c r="N37" s="38">
        <f>[4]Calculations!V4</f>
        <v>0</v>
      </c>
      <c r="O37" s="38">
        <f>[4]Calculations!W4</f>
        <v>0</v>
      </c>
      <c r="P37" s="38">
        <f>[4]Calculations!O4</f>
        <v>0.97225199999999989</v>
      </c>
      <c r="Q37" s="38">
        <f>[4]Calculations!S4</f>
        <v>20.225417509173965</v>
      </c>
      <c r="R37" s="38">
        <f>[4]Calculations!Q4</f>
        <v>0.58117599999999991</v>
      </c>
      <c r="S37" s="38">
        <f>[4]Calculations!T4</f>
        <v>12.090000582474183</v>
      </c>
      <c r="T37" s="38">
        <f>[4]Calculations!R4</f>
        <v>0.42121799999999998</v>
      </c>
      <c r="U37" s="38">
        <f>[4]Calculations!U4</f>
        <v>8.7624503856811202</v>
      </c>
      <c r="V37" s="38" t="str">
        <f>[4]Calculations!X4</f>
        <v>Not Modelled</v>
      </c>
      <c r="W37" s="38" t="str">
        <f>[4]Calculations!Y4</f>
        <v>N/A</v>
      </c>
      <c r="X37" s="38" t="s">
        <v>1056</v>
      </c>
      <c r="Y37" s="73" t="s">
        <v>108</v>
      </c>
      <c r="Z37" s="74" t="s">
        <v>109</v>
      </c>
      <c r="AA37" s="74">
        <f>[4]Calculations!AA4</f>
        <v>0</v>
      </c>
      <c r="AB37" s="74">
        <f>[4]Calculations!AM4</f>
        <v>0</v>
      </c>
      <c r="AC37" s="74">
        <f>[4]Calculations!AB4</f>
        <v>0.551034331647</v>
      </c>
      <c r="AD37" s="74">
        <f>[4]Calculations!AN4</f>
        <v>11.462974022629121</v>
      </c>
      <c r="AE37" s="74">
        <f>[4]Calculations!AC4</f>
        <v>0.39107602760400001</v>
      </c>
      <c r="AF37" s="74">
        <f>[4]Calculations!AO4</f>
        <v>8.1354175009361196</v>
      </c>
      <c r="AG37" s="74">
        <f>[4]Calculations!AD4</f>
        <v>0</v>
      </c>
      <c r="AH37" s="74">
        <f>[4]Calculations!AP4</f>
        <v>0</v>
      </c>
      <c r="AI37" s="74">
        <f>[4]Calculations!AE4</f>
        <v>0.14416381739699999</v>
      </c>
      <c r="AJ37" s="74">
        <f>[4]Calculations!AQ4</f>
        <v>2.9989893531416159</v>
      </c>
      <c r="AK37" s="74">
        <f>[4]Calculations!AF4</f>
        <v>4.5219379375299997</v>
      </c>
      <c r="AL37" s="74">
        <f>[4]Calculations!AR4</f>
        <v>94.068289637992279</v>
      </c>
      <c r="AM37" s="74">
        <f>[4]Calculations!AG4</f>
        <v>0</v>
      </c>
      <c r="AN37" s="74">
        <f>[4]Calculations!AS4</f>
        <v>0</v>
      </c>
      <c r="AO37" s="74">
        <f>[4]Calculations!AH4</f>
        <v>0</v>
      </c>
      <c r="AP37" s="74">
        <f>[4]Calculations!AT4</f>
        <v>0</v>
      </c>
      <c r="AQ37" s="74">
        <f>[4]Calculations!AI4</f>
        <v>4.3381859735099999</v>
      </c>
      <c r="AR37" s="74">
        <f>[4]Calculations!AU4</f>
        <v>90.245761949249854</v>
      </c>
      <c r="AS37" s="74">
        <f>[4]Calculations!AJ4</f>
        <v>0</v>
      </c>
      <c r="AT37" s="74">
        <f>[4]Calculations!AV4</f>
        <v>0</v>
      </c>
      <c r="AU37" s="74">
        <f>[4]Calculations!AK4</f>
        <v>0</v>
      </c>
      <c r="AV37" s="74">
        <f>[4]Calculations!AW4</f>
        <v>0</v>
      </c>
      <c r="AW37" s="90"/>
      <c r="AX37" s="90"/>
      <c r="AY37" s="82" t="str">
        <f>[4]Calculations!D4</f>
        <v>Call for Sites 2018</v>
      </c>
    </row>
    <row r="38" spans="2:51" ht="12.65" customHeight="1" x14ac:dyDescent="0.25">
      <c r="B38" s="13" t="str">
        <f>[4]Calculations!A5</f>
        <v>1079</v>
      </c>
      <c r="C38" s="30" t="str">
        <f>[4]Calculations!B5</f>
        <v>Ley Farm  (Site 2 of 2)</v>
      </c>
      <c r="D38" s="119" t="str">
        <f>[4]Calculations!C5</f>
        <v>Residential / Industry / warehousing</v>
      </c>
      <c r="E38" s="38">
        <f>[4]Calculations!E5</f>
        <v>16.486499999999999</v>
      </c>
      <c r="F38" s="38">
        <f>[4]Calculations!I5</f>
        <v>16.486499999999999</v>
      </c>
      <c r="G38" s="38">
        <f>[4]Calculations!M5</f>
        <v>100</v>
      </c>
      <c r="H38" s="38">
        <f>[4]Calculations!H5</f>
        <v>0</v>
      </c>
      <c r="I38" s="38">
        <f>[4]Calculations!L5</f>
        <v>0</v>
      </c>
      <c r="J38" s="38">
        <f>[4]Calculations!G5</f>
        <v>0</v>
      </c>
      <c r="K38" s="38">
        <f>[4]Calculations!K5</f>
        <v>0</v>
      </c>
      <c r="L38" s="38">
        <f>[4]Calculations!F5</f>
        <v>0</v>
      </c>
      <c r="M38" s="38">
        <f>[4]Calculations!J5</f>
        <v>0</v>
      </c>
      <c r="N38" s="38">
        <f>[4]Calculations!V5</f>
        <v>0</v>
      </c>
      <c r="O38" s="38">
        <f>[4]Calculations!W5</f>
        <v>0</v>
      </c>
      <c r="P38" s="38">
        <f>[4]Calculations!O5</f>
        <v>0.94222899999999998</v>
      </c>
      <c r="Q38" s="38">
        <f>[4]Calculations!S5</f>
        <v>5.7151548236435872</v>
      </c>
      <c r="R38" s="38">
        <f>[4]Calculations!Q5</f>
        <v>0.52459900000000004</v>
      </c>
      <c r="S38" s="38">
        <f>[4]Calculations!T5</f>
        <v>3.1819913262366182</v>
      </c>
      <c r="T38" s="38">
        <f>[4]Calculations!R5</f>
        <v>0.40193099999999998</v>
      </c>
      <c r="U38" s="38">
        <f>[4]Calculations!U5</f>
        <v>2.4379401328359567</v>
      </c>
      <c r="V38" s="38" t="str">
        <f>[4]Calculations!X5</f>
        <v>Not Modelled</v>
      </c>
      <c r="W38" s="38" t="str">
        <f>[4]Calculations!Y5</f>
        <v>N/A</v>
      </c>
      <c r="X38" s="38" t="s">
        <v>1056</v>
      </c>
      <c r="Y38" s="73" t="s">
        <v>105</v>
      </c>
      <c r="Z38" s="74" t="s">
        <v>1066</v>
      </c>
      <c r="AA38" s="74">
        <f>[4]Calculations!AA5</f>
        <v>0</v>
      </c>
      <c r="AB38" s="74">
        <f>[4]Calculations!AM5</f>
        <v>0</v>
      </c>
      <c r="AC38" s="74">
        <f>[4]Calculations!AB5</f>
        <v>0.45749815442399999</v>
      </c>
      <c r="AD38" s="74">
        <f>[4]Calculations!AN5</f>
        <v>2.7749865309434996</v>
      </c>
      <c r="AE38" s="74">
        <f>[4]Calculations!AC5</f>
        <v>0.37283022098800001</v>
      </c>
      <c r="AF38" s="74">
        <f>[4]Calculations!AO5</f>
        <v>2.2614273556424958</v>
      </c>
      <c r="AG38" s="74">
        <f>[4]Calculations!AD5</f>
        <v>0</v>
      </c>
      <c r="AH38" s="74">
        <f>[4]Calculations!AP5</f>
        <v>0</v>
      </c>
      <c r="AI38" s="74">
        <f>[4]Calculations!AE5</f>
        <v>0.61835097524899996</v>
      </c>
      <c r="AJ38" s="74">
        <f>[4]Calculations!AQ5</f>
        <v>3.7506503821247685</v>
      </c>
      <c r="AK38" s="74">
        <f>[4]Calculations!AF5</f>
        <v>13.155096303800001</v>
      </c>
      <c r="AL38" s="74">
        <f>[4]Calculations!AR5</f>
        <v>79.793141684408468</v>
      </c>
      <c r="AM38" s="74">
        <f>[4]Calculations!AG5</f>
        <v>0.60148405864999999</v>
      </c>
      <c r="AN38" s="74">
        <f>[4]Calculations!AS5</f>
        <v>3.6483429390713611</v>
      </c>
      <c r="AO38" s="74">
        <f>[4]Calculations!AH5</f>
        <v>1.95418947248</v>
      </c>
      <c r="AP38" s="74">
        <f>[4]Calculations!AT5</f>
        <v>11.853270691050254</v>
      </c>
      <c r="AQ38" s="74">
        <f>[4]Calculations!AI5</f>
        <v>6.6672777721800003</v>
      </c>
      <c r="AR38" s="74">
        <f>[4]Calculations!AU5</f>
        <v>40.440832027295066</v>
      </c>
      <c r="AS38" s="74">
        <f>[4]Calculations!AJ5</f>
        <v>0</v>
      </c>
      <c r="AT38" s="74">
        <f>[4]Calculations!AV5</f>
        <v>0</v>
      </c>
      <c r="AU38" s="74">
        <f>[4]Calculations!AK5</f>
        <v>0</v>
      </c>
      <c r="AV38" s="74">
        <f>[4]Calculations!AW5</f>
        <v>0</v>
      </c>
      <c r="AW38" s="90"/>
      <c r="AX38" s="90"/>
      <c r="AY38" s="82" t="str">
        <f>[4]Calculations!D5</f>
        <v>Call for Sites 2018</v>
      </c>
    </row>
    <row r="39" spans="2:51" ht="12.65" customHeight="1" x14ac:dyDescent="0.25">
      <c r="B39" s="13" t="str">
        <f>[4]Calculations!A6</f>
        <v>1284</v>
      </c>
      <c r="C39" s="30" t="str">
        <f>[4]Calculations!B6</f>
        <v>Crofthead land</v>
      </c>
      <c r="D39" s="119" t="str">
        <f>[4]Calculations!C6</f>
        <v>Residential</v>
      </c>
      <c r="E39" s="38">
        <f>[4]Calculations!E6</f>
        <v>4.5921700000000003</v>
      </c>
      <c r="F39" s="38">
        <f>[4]Calculations!I6</f>
        <v>4.5921700000000003</v>
      </c>
      <c r="G39" s="38">
        <f>[4]Calculations!M6</f>
        <v>100</v>
      </c>
      <c r="H39" s="38">
        <f>[4]Calculations!H6</f>
        <v>0</v>
      </c>
      <c r="I39" s="38">
        <f>[4]Calculations!L6</f>
        <v>0</v>
      </c>
      <c r="J39" s="38">
        <f>[4]Calculations!G6</f>
        <v>0</v>
      </c>
      <c r="K39" s="38">
        <f>[4]Calculations!K6</f>
        <v>0</v>
      </c>
      <c r="L39" s="38">
        <f>[4]Calculations!F6</f>
        <v>0</v>
      </c>
      <c r="M39" s="38">
        <f>[4]Calculations!J6</f>
        <v>0</v>
      </c>
      <c r="N39" s="38">
        <f>[4]Calculations!V6</f>
        <v>0</v>
      </c>
      <c r="O39" s="38">
        <f>[4]Calculations!W6</f>
        <v>0</v>
      </c>
      <c r="P39" s="38">
        <f>[4]Calculations!O6</f>
        <v>0.21319150000000001</v>
      </c>
      <c r="Q39" s="38">
        <f>[4]Calculations!S6</f>
        <v>4.6425001687655287</v>
      </c>
      <c r="R39" s="38">
        <f>[4]Calculations!Q6</f>
        <v>0.1946881</v>
      </c>
      <c r="S39" s="38">
        <f>[4]Calculations!T6</f>
        <v>4.2395664794639565</v>
      </c>
      <c r="T39" s="38">
        <f>[4]Calculations!R6</f>
        <v>0.174239</v>
      </c>
      <c r="U39" s="38">
        <f>[4]Calculations!U6</f>
        <v>3.7942628430567686</v>
      </c>
      <c r="V39" s="38" t="str">
        <f>[4]Calculations!X6</f>
        <v>Not Modelled</v>
      </c>
      <c r="W39" s="38" t="str">
        <f>[4]Calculations!Y6</f>
        <v>N/A</v>
      </c>
      <c r="X39" s="38" t="s">
        <v>1056</v>
      </c>
      <c r="Y39" s="73" t="s">
        <v>105</v>
      </c>
      <c r="Z39" s="74" t="s">
        <v>1066</v>
      </c>
      <c r="AA39" s="74">
        <f>[4]Calculations!AA6</f>
        <v>0</v>
      </c>
      <c r="AB39" s="74">
        <f>[4]Calculations!AM6</f>
        <v>0</v>
      </c>
      <c r="AC39" s="74">
        <f>[4]Calculations!AB6</f>
        <v>3.3857544578799997E-2</v>
      </c>
      <c r="AD39" s="74">
        <f>[4]Calculations!AN6</f>
        <v>0.73728857117223434</v>
      </c>
      <c r="AE39" s="74">
        <f>[4]Calculations!AC6</f>
        <v>1.62575445788E-2</v>
      </c>
      <c r="AF39" s="74">
        <f>[4]Calculations!AO6</f>
        <v>0.35402749852030735</v>
      </c>
      <c r="AG39" s="74">
        <f>[4]Calculations!AD6</f>
        <v>0</v>
      </c>
      <c r="AH39" s="74">
        <f>[4]Calculations!AP6</f>
        <v>0</v>
      </c>
      <c r="AI39" s="74">
        <f>[4]Calculations!AE6</f>
        <v>0</v>
      </c>
      <c r="AJ39" s="74">
        <f>[4]Calculations!AQ6</f>
        <v>0</v>
      </c>
      <c r="AK39" s="74">
        <f>[4]Calculations!AF6</f>
        <v>4.0714362157700004</v>
      </c>
      <c r="AL39" s="74">
        <f>[4]Calculations!AR6</f>
        <v>88.660398368745064</v>
      </c>
      <c r="AM39" s="74">
        <f>[4]Calculations!AG6</f>
        <v>1.99942040278E-2</v>
      </c>
      <c r="AN39" s="74">
        <f>[4]Calculations!AS6</f>
        <v>0.43539773196114251</v>
      </c>
      <c r="AO39" s="74">
        <f>[4]Calculations!AH6</f>
        <v>0.38865021825899998</v>
      </c>
      <c r="AP39" s="74">
        <f>[4]Calculations!AT6</f>
        <v>8.4633238372926076</v>
      </c>
      <c r="AQ39" s="74">
        <f>[4]Calculations!AI6</f>
        <v>4.20351787306</v>
      </c>
      <c r="AR39" s="74">
        <f>[4]Calculations!AU6</f>
        <v>91.536634598893329</v>
      </c>
      <c r="AS39" s="74">
        <f>[4]Calculations!AJ6</f>
        <v>0</v>
      </c>
      <c r="AT39" s="74">
        <f>[4]Calculations!AV6</f>
        <v>0</v>
      </c>
      <c r="AU39" s="74">
        <f>[4]Calculations!AK6</f>
        <v>0</v>
      </c>
      <c r="AV39" s="74">
        <f>[4]Calculations!AW6</f>
        <v>0</v>
      </c>
      <c r="AW39" s="90"/>
      <c r="AX39" s="90"/>
      <c r="AY39" s="82" t="str">
        <f>[4]Calculations!D6</f>
        <v>Call for Sites 2018</v>
      </c>
    </row>
    <row r="40" spans="2:51" ht="25" customHeight="1" x14ac:dyDescent="0.25">
      <c r="B40" s="13" t="str">
        <f>[4]Calculations!A7</f>
        <v>1285</v>
      </c>
      <c r="C40" s="30" t="str">
        <f>[4]Calculations!B7</f>
        <v>Garden center</v>
      </c>
      <c r="D40" s="119" t="str">
        <f>[4]Calculations!C7</f>
        <v>Residential</v>
      </c>
      <c r="E40" s="38">
        <f>[4]Calculations!E7</f>
        <v>0.40291500000000002</v>
      </c>
      <c r="F40" s="38">
        <f>[4]Calculations!I7</f>
        <v>0.40291500000000002</v>
      </c>
      <c r="G40" s="38">
        <f>[4]Calculations!M7</f>
        <v>100</v>
      </c>
      <c r="H40" s="38">
        <f>[4]Calculations!H7</f>
        <v>0</v>
      </c>
      <c r="I40" s="38">
        <f>[4]Calculations!L7</f>
        <v>0</v>
      </c>
      <c r="J40" s="38">
        <f>[4]Calculations!G7</f>
        <v>0</v>
      </c>
      <c r="K40" s="38">
        <f>[4]Calculations!K7</f>
        <v>0</v>
      </c>
      <c r="L40" s="38">
        <f>[4]Calculations!F7</f>
        <v>0</v>
      </c>
      <c r="M40" s="38">
        <f>[4]Calculations!J7</f>
        <v>0</v>
      </c>
      <c r="N40" s="38">
        <f>[4]Calculations!V7</f>
        <v>0</v>
      </c>
      <c r="O40" s="38">
        <f>[4]Calculations!W7</f>
        <v>0</v>
      </c>
      <c r="P40" s="38">
        <f>[4]Calculations!O7</f>
        <v>0</v>
      </c>
      <c r="Q40" s="38">
        <f>[4]Calculations!S7</f>
        <v>0</v>
      </c>
      <c r="R40" s="38">
        <f>[4]Calculations!Q7</f>
        <v>0</v>
      </c>
      <c r="S40" s="38">
        <f>[4]Calculations!T7</f>
        <v>0</v>
      </c>
      <c r="T40" s="38">
        <f>[4]Calculations!R7</f>
        <v>0</v>
      </c>
      <c r="U40" s="38">
        <f>[4]Calculations!U7</f>
        <v>0</v>
      </c>
      <c r="V40" s="38" t="str">
        <f>[4]Calculations!X7</f>
        <v>Not Modelled</v>
      </c>
      <c r="W40" s="38" t="str">
        <f>[4]Calculations!Y7</f>
        <v>N/A</v>
      </c>
      <c r="X40" s="38" t="s">
        <v>1056</v>
      </c>
      <c r="Y40" s="73" t="s">
        <v>106</v>
      </c>
      <c r="Z40" s="74" t="s">
        <v>1098</v>
      </c>
      <c r="AA40" s="74">
        <f>[4]Calculations!AA7</f>
        <v>0</v>
      </c>
      <c r="AB40" s="74">
        <f>[4]Calculations!AM7</f>
        <v>0</v>
      </c>
      <c r="AC40" s="74">
        <f>[4]Calculations!AB7</f>
        <v>0</v>
      </c>
      <c r="AD40" s="74">
        <f>[4]Calculations!AN7</f>
        <v>0</v>
      </c>
      <c r="AE40" s="74">
        <f>[4]Calculations!AC7</f>
        <v>0</v>
      </c>
      <c r="AF40" s="74">
        <f>[4]Calculations!AO7</f>
        <v>0</v>
      </c>
      <c r="AG40" s="74">
        <f>[4]Calculations!AD7</f>
        <v>0</v>
      </c>
      <c r="AH40" s="74">
        <f>[4]Calculations!AP7</f>
        <v>0</v>
      </c>
      <c r="AI40" s="74">
        <f>[4]Calculations!AE7</f>
        <v>0</v>
      </c>
      <c r="AJ40" s="74">
        <f>[4]Calculations!AQ7</f>
        <v>0</v>
      </c>
      <c r="AK40" s="74">
        <f>[4]Calculations!AF7</f>
        <v>0.39702660077200003</v>
      </c>
      <c r="AL40" s="74">
        <f>[4]Calculations!AR7</f>
        <v>98.538550506186169</v>
      </c>
      <c r="AM40" s="74">
        <f>[4]Calculations!AG7</f>
        <v>0</v>
      </c>
      <c r="AN40" s="74">
        <f>[4]Calculations!AS7</f>
        <v>0</v>
      </c>
      <c r="AO40" s="74">
        <f>[4]Calculations!AH7</f>
        <v>0</v>
      </c>
      <c r="AP40" s="74">
        <f>[4]Calculations!AT7</f>
        <v>0</v>
      </c>
      <c r="AQ40" s="74">
        <f>[4]Calculations!AI7</f>
        <v>0.40291549316699998</v>
      </c>
      <c r="AR40" s="74">
        <f>[4]Calculations!AU7</f>
        <v>100.00012239976172</v>
      </c>
      <c r="AS40" s="74">
        <f>[4]Calculations!AJ7</f>
        <v>0</v>
      </c>
      <c r="AT40" s="74">
        <f>[4]Calculations!AV7</f>
        <v>0</v>
      </c>
      <c r="AU40" s="74">
        <f>[4]Calculations!AK7</f>
        <v>0</v>
      </c>
      <c r="AV40" s="74">
        <f>[4]Calculations!AW7</f>
        <v>0</v>
      </c>
      <c r="AW40" s="90"/>
      <c r="AX40" s="90"/>
      <c r="AY40" s="82" t="str">
        <f>[4]Calculations!D7</f>
        <v>Call for Sites 2018</v>
      </c>
    </row>
    <row r="41" spans="2:51" ht="12.65" customHeight="1" x14ac:dyDescent="0.25">
      <c r="B41" s="13" t="str">
        <f>[4]Calculations!A8</f>
        <v>1291</v>
      </c>
      <c r="C41" s="30" t="str">
        <f>[4]Calculations!B8</f>
        <v>Land off Shawclough Road</v>
      </c>
      <c r="D41" s="119" t="str">
        <f>[4]Calculations!C8</f>
        <v>Residential</v>
      </c>
      <c r="E41" s="38">
        <f>[4]Calculations!E8</f>
        <v>2.0607199999999999</v>
      </c>
      <c r="F41" s="38">
        <f>[4]Calculations!I8</f>
        <v>2.0607199999999999</v>
      </c>
      <c r="G41" s="38">
        <f>[4]Calculations!M8</f>
        <v>100</v>
      </c>
      <c r="H41" s="38">
        <f>[4]Calculations!H8</f>
        <v>0</v>
      </c>
      <c r="I41" s="38">
        <f>[4]Calculations!L8</f>
        <v>0</v>
      </c>
      <c r="J41" s="38">
        <f>[4]Calculations!G8</f>
        <v>0</v>
      </c>
      <c r="K41" s="38">
        <f>[4]Calculations!K8</f>
        <v>0</v>
      </c>
      <c r="L41" s="38">
        <f>[4]Calculations!F8</f>
        <v>0</v>
      </c>
      <c r="M41" s="38">
        <f>[4]Calculations!J8</f>
        <v>0</v>
      </c>
      <c r="N41" s="38">
        <f>[4]Calculations!V8</f>
        <v>0</v>
      </c>
      <c r="O41" s="38">
        <f>[4]Calculations!W8</f>
        <v>0</v>
      </c>
      <c r="P41" s="38">
        <f>[4]Calculations!O8</f>
        <v>2.5766299999999999E-2</v>
      </c>
      <c r="Q41" s="38">
        <f>[4]Calculations!S8</f>
        <v>1.2503542451182112</v>
      </c>
      <c r="R41" s="38">
        <f>[4]Calculations!Q8</f>
        <v>2.5766299999999999E-2</v>
      </c>
      <c r="S41" s="38">
        <f>[4]Calculations!T8</f>
        <v>1.2503542451182112</v>
      </c>
      <c r="T41" s="38">
        <f>[4]Calculations!R8</f>
        <v>2.5766299999999999E-2</v>
      </c>
      <c r="U41" s="38">
        <f>[4]Calculations!U8</f>
        <v>1.2503542451182112</v>
      </c>
      <c r="V41" s="38" t="str">
        <f>[4]Calculations!X8</f>
        <v>Not Modelled</v>
      </c>
      <c r="W41" s="38" t="str">
        <f>[4]Calculations!Y8</f>
        <v>N/A</v>
      </c>
      <c r="X41" s="38" t="s">
        <v>1056</v>
      </c>
      <c r="Y41" s="73" t="s">
        <v>105</v>
      </c>
      <c r="Z41" s="74" t="s">
        <v>1066</v>
      </c>
      <c r="AA41" s="74">
        <f>[4]Calculations!AA8</f>
        <v>0</v>
      </c>
      <c r="AB41" s="74">
        <f>[4]Calculations!AM8</f>
        <v>0</v>
      </c>
      <c r="AC41" s="74">
        <f>[4]Calculations!AB8</f>
        <v>0</v>
      </c>
      <c r="AD41" s="74">
        <f>[4]Calculations!AN8</f>
        <v>0</v>
      </c>
      <c r="AE41" s="74">
        <f>[4]Calculations!AC8</f>
        <v>0</v>
      </c>
      <c r="AF41" s="74">
        <f>[4]Calculations!AO8</f>
        <v>0</v>
      </c>
      <c r="AG41" s="74">
        <f>[4]Calculations!AD8</f>
        <v>0</v>
      </c>
      <c r="AH41" s="74">
        <f>[4]Calculations!AP8</f>
        <v>0</v>
      </c>
      <c r="AI41" s="74">
        <f>[4]Calculations!AE8</f>
        <v>0</v>
      </c>
      <c r="AJ41" s="74">
        <f>[4]Calculations!AQ8</f>
        <v>0</v>
      </c>
      <c r="AK41" s="74">
        <f>[4]Calculations!AF8</f>
        <v>0.113844588821</v>
      </c>
      <c r="AL41" s="74">
        <f>[4]Calculations!AR8</f>
        <v>5.5245054554233475</v>
      </c>
      <c r="AM41" s="74">
        <f>[4]Calculations!AG8</f>
        <v>0</v>
      </c>
      <c r="AN41" s="74">
        <f>[4]Calculations!AS8</f>
        <v>0</v>
      </c>
      <c r="AO41" s="74">
        <f>[4]Calculations!AH8</f>
        <v>0</v>
      </c>
      <c r="AP41" s="74">
        <f>[4]Calculations!AT8</f>
        <v>0</v>
      </c>
      <c r="AQ41" s="74">
        <f>[4]Calculations!AI8</f>
        <v>2.0607220255700001</v>
      </c>
      <c r="AR41" s="74">
        <f>[4]Calculations!AU8</f>
        <v>100.00009829428551</v>
      </c>
      <c r="AS41" s="74">
        <f>[4]Calculations!AJ8</f>
        <v>0</v>
      </c>
      <c r="AT41" s="74">
        <f>[4]Calculations!AV8</f>
        <v>0</v>
      </c>
      <c r="AU41" s="74">
        <f>[4]Calculations!AK8</f>
        <v>0</v>
      </c>
      <c r="AV41" s="74">
        <f>[4]Calculations!AW8</f>
        <v>0</v>
      </c>
      <c r="AW41" s="90"/>
      <c r="AX41" s="90"/>
      <c r="AY41" s="82" t="str">
        <f>[4]Calculations!D8</f>
        <v>Call for Sites 2018</v>
      </c>
    </row>
    <row r="42" spans="2:51" ht="12.65" customHeight="1" x14ac:dyDescent="0.25">
      <c r="B42" s="13" t="str">
        <f>[4]Calculations!A9</f>
        <v>1297</v>
      </c>
      <c r="C42" s="30" t="str">
        <f>[4]Calculations!B9</f>
        <v>Greenhill Farm</v>
      </c>
      <c r="D42" s="119" t="str">
        <f>[4]Calculations!C9</f>
        <v>Residential</v>
      </c>
      <c r="E42" s="38">
        <f>[4]Calculations!E9</f>
        <v>6.2328099999999997</v>
      </c>
      <c r="F42" s="38">
        <f>[4]Calculations!I9</f>
        <v>5.4077795876558197</v>
      </c>
      <c r="G42" s="38">
        <f>[4]Calculations!M9</f>
        <v>86.763106651026106</v>
      </c>
      <c r="H42" s="38">
        <f>[4]Calculations!H9</f>
        <v>0.16033755893599999</v>
      </c>
      <c r="I42" s="38">
        <f>[4]Calculations!L9</f>
        <v>2.5724762817413014</v>
      </c>
      <c r="J42" s="38">
        <f>[4]Calculations!G9</f>
        <v>7.4139573180500001E-5</v>
      </c>
      <c r="K42" s="38">
        <f>[4]Calculations!K9</f>
        <v>1.1895047848482468E-3</v>
      </c>
      <c r="L42" s="38">
        <f>[4]Calculations!F9</f>
        <v>0.66461871383500004</v>
      </c>
      <c r="M42" s="38">
        <f>[4]Calculations!J9</f>
        <v>10.663227562447759</v>
      </c>
      <c r="N42" s="38">
        <f>[4]Calculations!V9</f>
        <v>0</v>
      </c>
      <c r="O42" s="38">
        <f>[4]Calculations!W9</f>
        <v>0</v>
      </c>
      <c r="P42" s="38">
        <f>[4]Calculations!O9</f>
        <v>0.3817836</v>
      </c>
      <c r="Q42" s="38">
        <f>[4]Calculations!S9</f>
        <v>6.1253848585148596</v>
      </c>
      <c r="R42" s="38">
        <f>[4]Calculations!Q9</f>
        <v>0.2528146</v>
      </c>
      <c r="S42" s="38">
        <f>[4]Calculations!T9</f>
        <v>4.0561897442726478</v>
      </c>
      <c r="T42" s="38">
        <f>[4]Calculations!R9</f>
        <v>0.20824200000000001</v>
      </c>
      <c r="U42" s="38">
        <f>[4]Calculations!U9</f>
        <v>3.3410612548754095</v>
      </c>
      <c r="V42" s="38" t="str">
        <f>[4]Calculations!X9</f>
        <v>Not Modelled</v>
      </c>
      <c r="W42" s="38" t="str">
        <f>[4]Calculations!Y9</f>
        <v>N/A</v>
      </c>
      <c r="X42" s="38" t="s">
        <v>1056</v>
      </c>
      <c r="Y42" s="73" t="s">
        <v>99</v>
      </c>
      <c r="Z42" s="74" t="s">
        <v>248</v>
      </c>
      <c r="AA42" s="74">
        <f>[4]Calculations!AA9</f>
        <v>9.0322495198700004E-2</v>
      </c>
      <c r="AB42" s="74">
        <f>[4]Calculations!AM9</f>
        <v>1.4491456533842682</v>
      </c>
      <c r="AC42" s="74">
        <f>[4]Calculations!AB9</f>
        <v>2.83562611205E-2</v>
      </c>
      <c r="AD42" s="74">
        <f>[4]Calculations!AN9</f>
        <v>0.45495147646888001</v>
      </c>
      <c r="AE42" s="74">
        <f>[4]Calculations!AC9</f>
        <v>1.32E-2</v>
      </c>
      <c r="AF42" s="74">
        <f>[4]Calculations!AO9</f>
        <v>0.2117824865510099</v>
      </c>
      <c r="AG42" s="74">
        <f>[4]Calculations!AD9</f>
        <v>0.772872085785</v>
      </c>
      <c r="AH42" s="74">
        <f>[4]Calculations!AP9</f>
        <v>12.40005849344036</v>
      </c>
      <c r="AI42" s="74">
        <f>[4]Calculations!AE9</f>
        <v>2.7762390191700002</v>
      </c>
      <c r="AJ42" s="74">
        <f>[4]Calculations!AQ9</f>
        <v>44.542333540890873</v>
      </c>
      <c r="AK42" s="74">
        <f>[4]Calculations!AF9</f>
        <v>6.1703584894599999</v>
      </c>
      <c r="AL42" s="74">
        <f>[4]Calculations!AR9</f>
        <v>98.998019985528202</v>
      </c>
      <c r="AM42" s="74">
        <f>[4]Calculations!AG9</f>
        <v>1.1599999999999999E-2</v>
      </c>
      <c r="AN42" s="74">
        <f>[4]Calculations!AS9</f>
        <v>0.18611188212058447</v>
      </c>
      <c r="AO42" s="74">
        <f>[4]Calculations!AH9</f>
        <v>1.9443217638900001E-2</v>
      </c>
      <c r="AP42" s="74">
        <f>[4]Calculations!AT9</f>
        <v>0.3119494680392953</v>
      </c>
      <c r="AQ42" s="74">
        <f>[4]Calculations!AI9</f>
        <v>4.6626919281300001</v>
      </c>
      <c r="AR42" s="74">
        <f>[4]Calculations!AU9</f>
        <v>74.80882504247684</v>
      </c>
      <c r="AS42" s="74">
        <f>[4]Calculations!AJ9</f>
        <v>0</v>
      </c>
      <c r="AT42" s="74">
        <f>[4]Calculations!AV9</f>
        <v>0</v>
      </c>
      <c r="AU42" s="74">
        <f>[4]Calculations!AK9</f>
        <v>0.62448276337999997</v>
      </c>
      <c r="AV42" s="74">
        <f>[4]Calculations!AW9</f>
        <v>10.019281245216845</v>
      </c>
      <c r="AW42" s="90"/>
      <c r="AX42" s="90"/>
      <c r="AY42" s="82" t="str">
        <f>[4]Calculations!D9</f>
        <v>Call for Sites 2018</v>
      </c>
    </row>
    <row r="43" spans="2:51" ht="12.65" customHeight="1" x14ac:dyDescent="0.25">
      <c r="B43" s="13" t="str">
        <f>[4]Calculations!A10</f>
        <v>1299</v>
      </c>
      <c r="C43" s="30" t="str">
        <f>[4]Calculations!B10</f>
        <v>Land North of Spout Bridge Farm</v>
      </c>
      <c r="D43" s="119" t="str">
        <f>[4]Calculations!C10</f>
        <v>Residential</v>
      </c>
      <c r="E43" s="38">
        <f>[4]Calculations!E10</f>
        <v>2.95018</v>
      </c>
      <c r="F43" s="38">
        <f>[4]Calculations!I10</f>
        <v>2.95018</v>
      </c>
      <c r="G43" s="38">
        <f>[4]Calculations!M10</f>
        <v>100</v>
      </c>
      <c r="H43" s="38">
        <f>[4]Calculations!H10</f>
        <v>0</v>
      </c>
      <c r="I43" s="38">
        <f>[4]Calculations!L10</f>
        <v>0</v>
      </c>
      <c r="J43" s="38">
        <f>[4]Calculations!G10</f>
        <v>0</v>
      </c>
      <c r="K43" s="38">
        <f>[4]Calculations!K10</f>
        <v>0</v>
      </c>
      <c r="L43" s="38">
        <f>[4]Calculations!F10</f>
        <v>0</v>
      </c>
      <c r="M43" s="38">
        <f>[4]Calculations!J10</f>
        <v>0</v>
      </c>
      <c r="N43" s="38">
        <f>[4]Calculations!V10</f>
        <v>0</v>
      </c>
      <c r="O43" s="38">
        <f>[4]Calculations!W10</f>
        <v>0</v>
      </c>
      <c r="P43" s="38">
        <f>[4]Calculations!O10</f>
        <v>9.3597550000000002E-2</v>
      </c>
      <c r="Q43" s="38">
        <f>[4]Calculations!S10</f>
        <v>3.1726047224237162</v>
      </c>
      <c r="R43" s="38">
        <f>[4]Calculations!Q10</f>
        <v>7.4778549999999999E-2</v>
      </c>
      <c r="S43" s="38">
        <f>[4]Calculations!T10</f>
        <v>2.5347114413357827</v>
      </c>
      <c r="T43" s="38">
        <f>[4]Calculations!R10</f>
        <v>6.8092100000000003E-2</v>
      </c>
      <c r="U43" s="38">
        <f>[4]Calculations!U10</f>
        <v>2.3080659485183954</v>
      </c>
      <c r="V43" s="38" t="str">
        <f>[4]Calculations!X10</f>
        <v>Not Modelled</v>
      </c>
      <c r="W43" s="38" t="str">
        <f>[4]Calculations!Y10</f>
        <v>N/A</v>
      </c>
      <c r="X43" s="38" t="s">
        <v>1056</v>
      </c>
      <c r="Y43" s="73" t="s">
        <v>105</v>
      </c>
      <c r="Z43" s="74" t="s">
        <v>1066</v>
      </c>
      <c r="AA43" s="74">
        <f>[4]Calculations!AA10</f>
        <v>0</v>
      </c>
      <c r="AB43" s="74">
        <f>[4]Calculations!AM10</f>
        <v>0</v>
      </c>
      <c r="AC43" s="74">
        <f>[4]Calculations!AB10</f>
        <v>0</v>
      </c>
      <c r="AD43" s="74">
        <f>[4]Calculations!AN10</f>
        <v>0</v>
      </c>
      <c r="AE43" s="74">
        <f>[4]Calculations!AC10</f>
        <v>0</v>
      </c>
      <c r="AF43" s="74">
        <f>[4]Calculations!AO10</f>
        <v>0</v>
      </c>
      <c r="AG43" s="74">
        <f>[4]Calculations!AD10</f>
        <v>0</v>
      </c>
      <c r="AH43" s="74">
        <f>[4]Calculations!AP10</f>
        <v>0</v>
      </c>
      <c r="AI43" s="74">
        <f>[4]Calculations!AE10</f>
        <v>0.17050337155500001</v>
      </c>
      <c r="AJ43" s="74">
        <f>[4]Calculations!AQ10</f>
        <v>5.779422664210319</v>
      </c>
      <c r="AK43" s="74">
        <f>[4]Calculations!AF10</f>
        <v>2.60649029045</v>
      </c>
      <c r="AL43" s="74">
        <f>[4]Calculations!AR10</f>
        <v>88.350212205695925</v>
      </c>
      <c r="AM43" s="74">
        <f>[4]Calculations!AG10</f>
        <v>0</v>
      </c>
      <c r="AN43" s="74">
        <f>[4]Calculations!AS10</f>
        <v>0</v>
      </c>
      <c r="AO43" s="74">
        <f>[4]Calculations!AH10</f>
        <v>0</v>
      </c>
      <c r="AP43" s="74">
        <f>[4]Calculations!AT10</f>
        <v>0</v>
      </c>
      <c r="AQ43" s="74">
        <f>[4]Calculations!AI10</f>
        <v>2.9501796072499999</v>
      </c>
      <c r="AR43" s="74">
        <f>[4]Calculations!AU10</f>
        <v>99.999986687252971</v>
      </c>
      <c r="AS43" s="74">
        <f>[4]Calculations!AJ10</f>
        <v>0</v>
      </c>
      <c r="AT43" s="74">
        <f>[4]Calculations!AV10</f>
        <v>0</v>
      </c>
      <c r="AU43" s="74">
        <f>[4]Calculations!AK10</f>
        <v>0</v>
      </c>
      <c r="AV43" s="74">
        <f>[4]Calculations!AW10</f>
        <v>0</v>
      </c>
      <c r="AW43" s="90"/>
      <c r="AX43" s="90"/>
      <c r="AY43" s="82" t="str">
        <f>[4]Calculations!D10</f>
        <v>Call for Sites 2018</v>
      </c>
    </row>
    <row r="44" spans="2:51" ht="12.65" customHeight="1" x14ac:dyDescent="0.25">
      <c r="B44" s="13" t="str">
        <f>[4]Calculations!A11</f>
        <v>1300</v>
      </c>
      <c r="C44" s="30" t="str">
        <f>[4]Calculations!B11</f>
        <v>Land West of Moss Hall Road</v>
      </c>
      <c r="D44" s="119" t="str">
        <f>[4]Calculations!C11</f>
        <v>Residential</v>
      </c>
      <c r="E44" s="38">
        <f>[4]Calculations!E11</f>
        <v>2.5203799999999998</v>
      </c>
      <c r="F44" s="38">
        <f>[4]Calculations!I11</f>
        <v>2.5203799999999998</v>
      </c>
      <c r="G44" s="38">
        <f>[4]Calculations!M11</f>
        <v>100</v>
      </c>
      <c r="H44" s="38">
        <f>[4]Calculations!H11</f>
        <v>0</v>
      </c>
      <c r="I44" s="38">
        <f>[4]Calculations!L11</f>
        <v>0</v>
      </c>
      <c r="J44" s="38">
        <f>[4]Calculations!G11</f>
        <v>0</v>
      </c>
      <c r="K44" s="38">
        <f>[4]Calculations!K11</f>
        <v>0</v>
      </c>
      <c r="L44" s="38">
        <f>[4]Calculations!F11</f>
        <v>0</v>
      </c>
      <c r="M44" s="38">
        <f>[4]Calculations!J11</f>
        <v>0</v>
      </c>
      <c r="N44" s="38">
        <f>[4]Calculations!V11</f>
        <v>0</v>
      </c>
      <c r="O44" s="38">
        <f>[4]Calculations!W11</f>
        <v>0</v>
      </c>
      <c r="P44" s="38">
        <f>[4]Calculations!O11</f>
        <v>0.28668749999999998</v>
      </c>
      <c r="Q44" s="38">
        <f>[4]Calculations!S11</f>
        <v>11.374772851712837</v>
      </c>
      <c r="R44" s="38">
        <f>[4]Calculations!Q11</f>
        <v>0.2358594</v>
      </c>
      <c r="S44" s="38">
        <f>[4]Calculations!T11</f>
        <v>9.3580888596164069</v>
      </c>
      <c r="T44" s="38">
        <f>[4]Calculations!R11</f>
        <v>0.16473599999999999</v>
      </c>
      <c r="U44" s="38">
        <f>[4]Calculations!U11</f>
        <v>6.5361572461295525</v>
      </c>
      <c r="V44" s="38" t="str">
        <f>[4]Calculations!X11</f>
        <v>Not Modelled</v>
      </c>
      <c r="W44" s="38" t="str">
        <f>[4]Calculations!Y11</f>
        <v>N/A</v>
      </c>
      <c r="X44" s="38" t="s">
        <v>1056</v>
      </c>
      <c r="Y44" s="73" t="s">
        <v>105</v>
      </c>
      <c r="Z44" s="74" t="s">
        <v>1066</v>
      </c>
      <c r="AA44" s="74">
        <f>[4]Calculations!AA11</f>
        <v>0</v>
      </c>
      <c r="AB44" s="74">
        <f>[4]Calculations!AM11</f>
        <v>0</v>
      </c>
      <c r="AC44" s="74">
        <f>[4]Calculations!AB11</f>
        <v>1.8800000000000001E-2</v>
      </c>
      <c r="AD44" s="74">
        <f>[4]Calculations!AN11</f>
        <v>0.74591926614240722</v>
      </c>
      <c r="AE44" s="74">
        <f>[4]Calculations!AC11</f>
        <v>1.56280782338E-2</v>
      </c>
      <c r="AF44" s="74">
        <f>[4]Calculations!AO11</f>
        <v>0.62006833230703307</v>
      </c>
      <c r="AG44" s="74">
        <f>[4]Calculations!AD11</f>
        <v>0</v>
      </c>
      <c r="AH44" s="74">
        <f>[4]Calculations!AP11</f>
        <v>0</v>
      </c>
      <c r="AI44" s="74">
        <f>[4]Calculations!AE11</f>
        <v>0</v>
      </c>
      <c r="AJ44" s="74">
        <f>[4]Calculations!AQ11</f>
        <v>0</v>
      </c>
      <c r="AK44" s="74">
        <f>[4]Calculations!AF11</f>
        <v>0</v>
      </c>
      <c r="AL44" s="74">
        <f>[4]Calculations!AR11</f>
        <v>0</v>
      </c>
      <c r="AM44" s="74">
        <f>[4]Calculations!AG11</f>
        <v>9.1600000000000001E-2</v>
      </c>
      <c r="AN44" s="74">
        <f>[4]Calculations!AS11</f>
        <v>3.6343725946087502</v>
      </c>
      <c r="AO44" s="74">
        <f>[4]Calculations!AH11</f>
        <v>5.6777026958700003E-2</v>
      </c>
      <c r="AP44" s="74">
        <f>[4]Calculations!AT11</f>
        <v>2.2527169299351688</v>
      </c>
      <c r="AQ44" s="74">
        <f>[4]Calculations!AI11</f>
        <v>1.6343020833799999</v>
      </c>
      <c r="AR44" s="74">
        <f>[4]Calculations!AU11</f>
        <v>64.843479292011523</v>
      </c>
      <c r="AS44" s="74">
        <f>[4]Calculations!AJ11</f>
        <v>0</v>
      </c>
      <c r="AT44" s="74">
        <f>[4]Calculations!AV11</f>
        <v>0</v>
      </c>
      <c r="AU44" s="74">
        <f>[4]Calculations!AK11</f>
        <v>0</v>
      </c>
      <c r="AV44" s="74">
        <f>[4]Calculations!AW11</f>
        <v>0</v>
      </c>
      <c r="AW44" s="90"/>
      <c r="AX44" s="90"/>
      <c r="AY44" s="82" t="str">
        <f>[4]Calculations!D11</f>
        <v>Call for Sites 2018</v>
      </c>
    </row>
    <row r="45" spans="2:51" ht="12.65" customHeight="1" x14ac:dyDescent="0.25">
      <c r="B45" s="13" t="str">
        <f>[4]Calculations!A12</f>
        <v>1301</v>
      </c>
      <c r="C45" s="30" t="str">
        <f>[4]Calculations!B12</f>
        <v>Land West of Moss Hall Road</v>
      </c>
      <c r="D45" s="119" t="str">
        <f>[4]Calculations!C12</f>
        <v>Residential</v>
      </c>
      <c r="E45" s="38">
        <f>[4]Calculations!E12</f>
        <v>0.99743700000000002</v>
      </c>
      <c r="F45" s="38">
        <f>[4]Calculations!I12</f>
        <v>0.99743700000000002</v>
      </c>
      <c r="G45" s="38">
        <f>[4]Calculations!M12</f>
        <v>100</v>
      </c>
      <c r="H45" s="38">
        <f>[4]Calculations!H12</f>
        <v>0</v>
      </c>
      <c r="I45" s="38">
        <f>[4]Calculations!L12</f>
        <v>0</v>
      </c>
      <c r="J45" s="38">
        <f>[4]Calculations!G12</f>
        <v>0</v>
      </c>
      <c r="K45" s="38">
        <f>[4]Calculations!K12</f>
        <v>0</v>
      </c>
      <c r="L45" s="38">
        <f>[4]Calculations!F12</f>
        <v>0</v>
      </c>
      <c r="M45" s="38">
        <f>[4]Calculations!J12</f>
        <v>0</v>
      </c>
      <c r="N45" s="38">
        <f>[4]Calculations!V12</f>
        <v>0</v>
      </c>
      <c r="O45" s="38">
        <f>[4]Calculations!W12</f>
        <v>0</v>
      </c>
      <c r="P45" s="38">
        <f>[4]Calculations!O12</f>
        <v>0.3648999</v>
      </c>
      <c r="Q45" s="38">
        <f>[4]Calculations!S12</f>
        <v>36.583754161916993</v>
      </c>
      <c r="R45" s="38">
        <f>[4]Calculations!Q12</f>
        <v>0.3160694</v>
      </c>
      <c r="S45" s="38">
        <f>[4]Calculations!T12</f>
        <v>31.688156745739331</v>
      </c>
      <c r="T45" s="38">
        <f>[4]Calculations!R12</f>
        <v>0.21623200000000001</v>
      </c>
      <c r="U45" s="38">
        <f>[4]Calculations!U12</f>
        <v>21.67876266871993</v>
      </c>
      <c r="V45" s="38" t="str">
        <f>[4]Calculations!X12</f>
        <v>Not Modelled</v>
      </c>
      <c r="W45" s="38" t="str">
        <f>[4]Calculations!Y12</f>
        <v>N/A</v>
      </c>
      <c r="X45" s="38" t="s">
        <v>1056</v>
      </c>
      <c r="Y45" s="73" t="s">
        <v>108</v>
      </c>
      <c r="Z45" s="74" t="s">
        <v>109</v>
      </c>
      <c r="AA45" s="74">
        <f>[4]Calculations!AA12</f>
        <v>0</v>
      </c>
      <c r="AB45" s="74">
        <f>[4]Calculations!AM12</f>
        <v>0</v>
      </c>
      <c r="AC45" s="74">
        <f>[4]Calculations!AB12</f>
        <v>0</v>
      </c>
      <c r="AD45" s="74">
        <f>[4]Calculations!AN12</f>
        <v>0</v>
      </c>
      <c r="AE45" s="74">
        <f>[4]Calculations!AC12</f>
        <v>1.20298512625E-2</v>
      </c>
      <c r="AF45" s="74">
        <f>[4]Calculations!AO12</f>
        <v>1.2060762998064039</v>
      </c>
      <c r="AG45" s="74">
        <f>[4]Calculations!AD12</f>
        <v>0</v>
      </c>
      <c r="AH45" s="74">
        <f>[4]Calculations!AP12</f>
        <v>0</v>
      </c>
      <c r="AI45" s="74">
        <f>[4]Calculations!AE12</f>
        <v>0</v>
      </c>
      <c r="AJ45" s="74">
        <f>[4]Calculations!AQ12</f>
        <v>0</v>
      </c>
      <c r="AK45" s="74">
        <f>[4]Calculations!AF12</f>
        <v>0</v>
      </c>
      <c r="AL45" s="74">
        <f>[4]Calculations!AR12</f>
        <v>0</v>
      </c>
      <c r="AM45" s="74">
        <f>[4]Calculations!AG12</f>
        <v>0</v>
      </c>
      <c r="AN45" s="74">
        <f>[4]Calculations!AS12</f>
        <v>0</v>
      </c>
      <c r="AO45" s="74">
        <f>[4]Calculations!AH12</f>
        <v>6.2397951030600002E-2</v>
      </c>
      <c r="AP45" s="74">
        <f>[4]Calculations!AT12</f>
        <v>6.2558287922545492</v>
      </c>
      <c r="AQ45" s="74">
        <f>[4]Calculations!AI12</f>
        <v>0.90006372050000005</v>
      </c>
      <c r="AR45" s="74">
        <f>[4]Calculations!AU12</f>
        <v>90.237651149897189</v>
      </c>
      <c r="AS45" s="74">
        <f>[4]Calculations!AJ12</f>
        <v>0</v>
      </c>
      <c r="AT45" s="74">
        <f>[4]Calculations!AV12</f>
        <v>0</v>
      </c>
      <c r="AU45" s="74">
        <f>[4]Calculations!AK12</f>
        <v>0</v>
      </c>
      <c r="AV45" s="74">
        <f>[4]Calculations!AW12</f>
        <v>0</v>
      </c>
      <c r="AW45" s="90"/>
      <c r="AX45" s="90"/>
      <c r="AY45" s="82" t="str">
        <f>[4]Calculations!D12</f>
        <v>Call for Sites 2018</v>
      </c>
    </row>
    <row r="46" spans="2:51" ht="12.65" customHeight="1" x14ac:dyDescent="0.25">
      <c r="B46" s="13" t="str">
        <f>[4]Calculations!A13</f>
        <v>1302</v>
      </c>
      <c r="C46" s="30" t="str">
        <f>[4]Calculations!B13</f>
        <v>Land South of Waterfold Lane</v>
      </c>
      <c r="D46" s="119" t="str">
        <f>[4]Calculations!C13</f>
        <v>Residential</v>
      </c>
      <c r="E46" s="38">
        <f>[4]Calculations!E13</f>
        <v>3.4635199999999999</v>
      </c>
      <c r="F46" s="38">
        <f>[4]Calculations!I13</f>
        <v>3.4623611360299571</v>
      </c>
      <c r="G46" s="38">
        <f>[4]Calculations!M13</f>
        <v>99.966540861030325</v>
      </c>
      <c r="H46" s="38">
        <f>[4]Calculations!H13</f>
        <v>9.6510653231100005E-4</v>
      </c>
      <c r="I46" s="38">
        <f>[4]Calculations!L13</f>
        <v>2.7864904268230007E-2</v>
      </c>
      <c r="J46" s="38">
        <f>[4]Calculations!G13</f>
        <v>1.93757437732E-4</v>
      </c>
      <c r="K46" s="38">
        <f>[4]Calculations!K13</f>
        <v>5.594234701459787E-3</v>
      </c>
      <c r="L46" s="38">
        <f>[4]Calculations!F13</f>
        <v>0</v>
      </c>
      <c r="M46" s="38">
        <f>[4]Calculations!J13</f>
        <v>0</v>
      </c>
      <c r="N46" s="38">
        <f>[4]Calculations!V13</f>
        <v>1.6540661062299999</v>
      </c>
      <c r="O46" s="38">
        <f>[4]Calculations!W13</f>
        <v>47.756793846433688</v>
      </c>
      <c r="P46" s="38">
        <f>[4]Calculations!O13</f>
        <v>0.60026999999999997</v>
      </c>
      <c r="Q46" s="38">
        <f>[4]Calculations!S13</f>
        <v>17.331212177207004</v>
      </c>
      <c r="R46" s="38">
        <f>[4]Calculations!Q13</f>
        <v>0.43515100000000001</v>
      </c>
      <c r="S46" s="38">
        <f>[4]Calculations!T13</f>
        <v>12.563836790317366</v>
      </c>
      <c r="T46" s="38">
        <f>[4]Calculations!R13</f>
        <v>0.24828500000000001</v>
      </c>
      <c r="U46" s="38">
        <f>[4]Calculations!U13</f>
        <v>7.1685741673211067</v>
      </c>
      <c r="V46" s="38" t="str">
        <f>[4]Calculations!X13</f>
        <v>Not Modelled</v>
      </c>
      <c r="W46" s="38" t="str">
        <f>[4]Calculations!Y13</f>
        <v>N/A</v>
      </c>
      <c r="X46" s="38" t="s">
        <v>1056</v>
      </c>
      <c r="Y46" s="73" t="s">
        <v>108</v>
      </c>
      <c r="Z46" s="74" t="s">
        <v>109</v>
      </c>
      <c r="AA46" s="74">
        <f>[4]Calculations!AA13</f>
        <v>0</v>
      </c>
      <c r="AB46" s="74">
        <f>[4]Calculations!AM13</f>
        <v>0</v>
      </c>
      <c r="AC46" s="74">
        <f>[4]Calculations!AB13</f>
        <v>1.28358152864E-2</v>
      </c>
      <c r="AD46" s="74">
        <f>[4]Calculations!AN13</f>
        <v>0.37060029352797158</v>
      </c>
      <c r="AE46" s="74">
        <f>[4]Calculations!AC13</f>
        <v>1.79708221364E-2</v>
      </c>
      <c r="AF46" s="74">
        <f>[4]Calculations!AO13</f>
        <v>0.51886006537857443</v>
      </c>
      <c r="AG46" s="74">
        <f>[4]Calculations!AD13</f>
        <v>0</v>
      </c>
      <c r="AH46" s="74">
        <f>[4]Calculations!AP13</f>
        <v>0</v>
      </c>
      <c r="AI46" s="74">
        <f>[4]Calculations!AE13</f>
        <v>0.87720220761000001</v>
      </c>
      <c r="AJ46" s="74">
        <f>[4]Calculations!AQ13</f>
        <v>25.326898866182379</v>
      </c>
      <c r="AK46" s="74">
        <f>[4]Calculations!AF13</f>
        <v>2.0850595738500002</v>
      </c>
      <c r="AL46" s="74">
        <f>[4]Calculations!AR13</f>
        <v>60.200592860731284</v>
      </c>
      <c r="AM46" s="74">
        <f>[4]Calculations!AG13</f>
        <v>2.45766007263E-2</v>
      </c>
      <c r="AN46" s="74">
        <f>[4]Calculations!AS13</f>
        <v>0.70958448994953116</v>
      </c>
      <c r="AO46" s="74">
        <f>[4]Calculations!AH13</f>
        <v>0</v>
      </c>
      <c r="AP46" s="74">
        <f>[4]Calculations!AT13</f>
        <v>0</v>
      </c>
      <c r="AQ46" s="74">
        <f>[4]Calculations!AI13</f>
        <v>3.4635188542800002</v>
      </c>
      <c r="AR46" s="74">
        <f>[4]Calculations!AU13</f>
        <v>99.999966920358489</v>
      </c>
      <c r="AS46" s="74">
        <f>[4]Calculations!AJ13</f>
        <v>0</v>
      </c>
      <c r="AT46" s="74">
        <f>[4]Calculations!AV13</f>
        <v>0</v>
      </c>
      <c r="AU46" s="74">
        <f>[4]Calculations!AK13</f>
        <v>1.3057276648E-3</v>
      </c>
      <c r="AV46" s="74">
        <f>[4]Calculations!AW13</f>
        <v>3.769944059222987E-2</v>
      </c>
      <c r="AW46" s="90"/>
      <c r="AX46" s="90"/>
      <c r="AY46" s="82" t="str">
        <f>[4]Calculations!D13</f>
        <v>Call for Sites 2018</v>
      </c>
    </row>
    <row r="47" spans="2:51" ht="12.65" customHeight="1" x14ac:dyDescent="0.25">
      <c r="B47" s="13" t="str">
        <f>[4]Calculations!A14</f>
        <v>1312</v>
      </c>
      <c r="C47" s="30" t="str">
        <f>[4]Calculations!B14</f>
        <v>Baptist Field</v>
      </c>
      <c r="D47" s="119" t="str">
        <f>[4]Calculations!C14</f>
        <v>Unknown</v>
      </c>
      <c r="E47" s="38">
        <f>[4]Calculations!E14</f>
        <v>3.2172299999999998</v>
      </c>
      <c r="F47" s="38">
        <f>[4]Calculations!I14</f>
        <v>3.2115238644436896</v>
      </c>
      <c r="G47" s="38">
        <f>[4]Calculations!M14</f>
        <v>99.822638246059185</v>
      </c>
      <c r="H47" s="38">
        <f>[4]Calculations!H14</f>
        <v>0</v>
      </c>
      <c r="I47" s="38">
        <f>[4]Calculations!L14</f>
        <v>0</v>
      </c>
      <c r="J47" s="38">
        <f>[4]Calculations!G14</f>
        <v>0</v>
      </c>
      <c r="K47" s="38">
        <f>[4]Calculations!K14</f>
        <v>0</v>
      </c>
      <c r="L47" s="38">
        <f>[4]Calculations!F14</f>
        <v>5.70613555631E-3</v>
      </c>
      <c r="M47" s="38">
        <f>[4]Calculations!J14</f>
        <v>0.17736175394081244</v>
      </c>
      <c r="N47" s="38">
        <f>[4]Calculations!V14</f>
        <v>0</v>
      </c>
      <c r="O47" s="38">
        <f>[4]Calculations!W14</f>
        <v>0</v>
      </c>
      <c r="P47" s="38">
        <f>[4]Calculations!O14</f>
        <v>0.35479859999999996</v>
      </c>
      <c r="Q47" s="38">
        <f>[4]Calculations!S14</f>
        <v>11.028076948182132</v>
      </c>
      <c r="R47" s="38">
        <f>[4]Calculations!Q14</f>
        <v>0.2392406</v>
      </c>
      <c r="S47" s="38">
        <f>[4]Calculations!T14</f>
        <v>7.4362293028474813</v>
      </c>
      <c r="T47" s="38">
        <f>[4]Calculations!R14</f>
        <v>0.22239200000000001</v>
      </c>
      <c r="U47" s="38">
        <f>[4]Calculations!U14</f>
        <v>6.9125303444267274</v>
      </c>
      <c r="V47" s="38" t="str">
        <f>[4]Calculations!X14</f>
        <v>Not Modelled</v>
      </c>
      <c r="W47" s="38" t="str">
        <f>[4]Calculations!Y14</f>
        <v>N/A</v>
      </c>
      <c r="X47" s="38" t="s">
        <v>94</v>
      </c>
      <c r="Y47" s="73" t="s">
        <v>108</v>
      </c>
      <c r="Z47" s="74" t="s">
        <v>109</v>
      </c>
      <c r="AA47" s="74">
        <f>[4]Calculations!AA14</f>
        <v>0</v>
      </c>
      <c r="AB47" s="74">
        <f>[4]Calculations!AM14</f>
        <v>0</v>
      </c>
      <c r="AC47" s="74">
        <f>[4]Calculations!AB14</f>
        <v>0</v>
      </c>
      <c r="AD47" s="74">
        <f>[4]Calculations!AN14</f>
        <v>0</v>
      </c>
      <c r="AE47" s="74">
        <f>[4]Calculations!AC14</f>
        <v>0</v>
      </c>
      <c r="AF47" s="74">
        <f>[4]Calculations!AO14</f>
        <v>0</v>
      </c>
      <c r="AG47" s="74">
        <f>[4]Calculations!AD14</f>
        <v>0</v>
      </c>
      <c r="AH47" s="74">
        <f>[4]Calculations!AP14</f>
        <v>0</v>
      </c>
      <c r="AI47" s="74">
        <f>[4]Calculations!AE14</f>
        <v>0.28354643852599998</v>
      </c>
      <c r="AJ47" s="74">
        <f>[4]Calculations!AQ14</f>
        <v>8.8133717056598382</v>
      </c>
      <c r="AK47" s="74">
        <f>[4]Calculations!AF14</f>
        <v>1.5245602516400001</v>
      </c>
      <c r="AL47" s="74">
        <f>[4]Calculations!AR14</f>
        <v>47.387356565741342</v>
      </c>
      <c r="AM47" s="74">
        <f>[4]Calculations!AG14</f>
        <v>8.6610124669000005E-2</v>
      </c>
      <c r="AN47" s="74">
        <f>[4]Calculations!AS14</f>
        <v>2.6920712746368776</v>
      </c>
      <c r="AO47" s="74">
        <f>[4]Calculations!AH14</f>
        <v>0</v>
      </c>
      <c r="AP47" s="74">
        <f>[4]Calculations!AT14</f>
        <v>0</v>
      </c>
      <c r="AQ47" s="74">
        <f>[4]Calculations!AI14</f>
        <v>3.2172334648100001</v>
      </c>
      <c r="AR47" s="74">
        <f>[4]Calculations!AU14</f>
        <v>100.00010769543988</v>
      </c>
      <c r="AS47" s="74">
        <f>[4]Calculations!AJ14</f>
        <v>0</v>
      </c>
      <c r="AT47" s="74">
        <f>[4]Calculations!AV14</f>
        <v>0</v>
      </c>
      <c r="AU47" s="74">
        <f>[4]Calculations!AK14</f>
        <v>0</v>
      </c>
      <c r="AV47" s="74">
        <f>[4]Calculations!AW14</f>
        <v>0</v>
      </c>
      <c r="AW47" s="90"/>
      <c r="AX47" s="90"/>
      <c r="AY47" s="82" t="str">
        <f>[4]Calculations!D14</f>
        <v>Call for Sites 2018</v>
      </c>
    </row>
    <row r="48" spans="2:51" ht="12.65" customHeight="1" x14ac:dyDescent="0.25">
      <c r="B48" s="13" t="str">
        <f>[4]Calculations!A15</f>
        <v>1314</v>
      </c>
      <c r="C48" s="30" t="str">
        <f>[4]Calculations!B15</f>
        <v>Castleton Triangle, Rochdale</v>
      </c>
      <c r="D48" s="119" t="str">
        <f>[4]Calculations!C15</f>
        <v>Residential / Industry / warehousing / Other Use</v>
      </c>
      <c r="E48" s="38">
        <f>[4]Calculations!E15</f>
        <v>4.3500199999999998</v>
      </c>
      <c r="F48" s="38">
        <f>[4]Calculations!I15</f>
        <v>4.3500199999999998</v>
      </c>
      <c r="G48" s="38">
        <f>[4]Calculations!M15</f>
        <v>100</v>
      </c>
      <c r="H48" s="38">
        <f>[4]Calculations!H15</f>
        <v>0</v>
      </c>
      <c r="I48" s="38">
        <f>[4]Calculations!L15</f>
        <v>0</v>
      </c>
      <c r="J48" s="38">
        <f>[4]Calculations!G15</f>
        <v>0</v>
      </c>
      <c r="K48" s="38">
        <f>[4]Calculations!K15</f>
        <v>0</v>
      </c>
      <c r="L48" s="38">
        <f>[4]Calculations!F15</f>
        <v>0</v>
      </c>
      <c r="M48" s="38">
        <f>[4]Calculations!J15</f>
        <v>0</v>
      </c>
      <c r="N48" s="38">
        <f>[4]Calculations!V15</f>
        <v>0</v>
      </c>
      <c r="O48" s="38">
        <f>[4]Calculations!W15</f>
        <v>0</v>
      </c>
      <c r="P48" s="38">
        <f>[4]Calculations!O15</f>
        <v>0.23681099999999999</v>
      </c>
      <c r="Q48" s="38">
        <f>[4]Calculations!S15</f>
        <v>5.443906005029862</v>
      </c>
      <c r="R48" s="38">
        <f>[4]Calculations!Q15</f>
        <v>0.15721099999999999</v>
      </c>
      <c r="S48" s="38">
        <f>[4]Calculations!T15</f>
        <v>3.614029360784548</v>
      </c>
      <c r="T48" s="38">
        <f>[4]Calculations!R15</f>
        <v>0.119611</v>
      </c>
      <c r="U48" s="38">
        <f>[4]Calculations!U15</f>
        <v>2.7496655187792243</v>
      </c>
      <c r="V48" s="38" t="str">
        <f>[4]Calculations!X15</f>
        <v>Not Modelled</v>
      </c>
      <c r="W48" s="38" t="str">
        <f>[4]Calculations!Y15</f>
        <v>N/A</v>
      </c>
      <c r="X48" s="38" t="s">
        <v>1056</v>
      </c>
      <c r="Y48" s="73" t="s">
        <v>105</v>
      </c>
      <c r="Z48" s="74" t="s">
        <v>1066</v>
      </c>
      <c r="AA48" s="74">
        <f>[4]Calculations!AA15</f>
        <v>0</v>
      </c>
      <c r="AB48" s="74">
        <f>[4]Calculations!AM15</f>
        <v>0</v>
      </c>
      <c r="AC48" s="74">
        <f>[4]Calculations!AB15</f>
        <v>0.1172</v>
      </c>
      <c r="AD48" s="74">
        <f>[4]Calculations!AN15</f>
        <v>2.6942404862506382</v>
      </c>
      <c r="AE48" s="74">
        <f>[4]Calculations!AC15</f>
        <v>7.9600000000000004E-2</v>
      </c>
      <c r="AF48" s="74">
        <f>[4]Calculations!AO15</f>
        <v>1.829876644245314</v>
      </c>
      <c r="AG48" s="74">
        <f>[4]Calculations!AD15</f>
        <v>0</v>
      </c>
      <c r="AH48" s="74">
        <f>[4]Calculations!AP15</f>
        <v>0</v>
      </c>
      <c r="AI48" s="74">
        <f>[4]Calculations!AE15</f>
        <v>0.34242426114699998</v>
      </c>
      <c r="AJ48" s="74">
        <f>[4]Calculations!AQ15</f>
        <v>7.8717859032142377</v>
      </c>
      <c r="AK48" s="74">
        <f>[4]Calculations!AF15</f>
        <v>9.5505260620000008E-3</v>
      </c>
      <c r="AL48" s="74">
        <f>[4]Calculations!AR15</f>
        <v>0.21955131383303989</v>
      </c>
      <c r="AM48" s="74">
        <f>[4]Calculations!AG15</f>
        <v>0.10920000000000001</v>
      </c>
      <c r="AN48" s="74">
        <f>[4]Calculations!AS15</f>
        <v>2.5103332858239735</v>
      </c>
      <c r="AO48" s="74">
        <f>[4]Calculations!AH15</f>
        <v>0</v>
      </c>
      <c r="AP48" s="74">
        <f>[4]Calculations!AT15</f>
        <v>0</v>
      </c>
      <c r="AQ48" s="74">
        <f>[4]Calculations!AI15</f>
        <v>2.1841029136299999</v>
      </c>
      <c r="AR48" s="74">
        <f>[4]Calculations!AU15</f>
        <v>50.209031536176838</v>
      </c>
      <c r="AS48" s="74">
        <f>[4]Calculations!AJ15</f>
        <v>0</v>
      </c>
      <c r="AT48" s="74">
        <f>[4]Calculations!AV15</f>
        <v>0</v>
      </c>
      <c r="AU48" s="74">
        <f>[4]Calculations!AK15</f>
        <v>0</v>
      </c>
      <c r="AV48" s="74">
        <f>[4]Calculations!AW15</f>
        <v>0</v>
      </c>
      <c r="AW48" s="90"/>
      <c r="AX48" s="90"/>
      <c r="AY48" s="82" t="str">
        <f>[4]Calculations!D15</f>
        <v>Call for Sites 2018</v>
      </c>
    </row>
    <row r="49" spans="2:51" ht="25" customHeight="1" x14ac:dyDescent="0.25">
      <c r="B49" s="13" t="str">
        <f>[4]Calculations!A16</f>
        <v>1317</v>
      </c>
      <c r="C49" s="30" t="str">
        <f>[4]Calculations!B16</f>
        <v>Land at former Church Quarry, Castle Hill Rd, Birtles</v>
      </c>
      <c r="D49" s="119" t="str">
        <f>[4]Calculations!C16</f>
        <v>Residential</v>
      </c>
      <c r="E49" s="38">
        <f>[4]Calculations!E16</f>
        <v>2.5799099999999999</v>
      </c>
      <c r="F49" s="38">
        <f>[4]Calculations!I16</f>
        <v>2.5799099999999999</v>
      </c>
      <c r="G49" s="38">
        <f>[4]Calculations!M16</f>
        <v>100</v>
      </c>
      <c r="H49" s="38">
        <f>[4]Calculations!H16</f>
        <v>0</v>
      </c>
      <c r="I49" s="38">
        <f>[4]Calculations!L16</f>
        <v>0</v>
      </c>
      <c r="J49" s="38">
        <f>[4]Calculations!G16</f>
        <v>0</v>
      </c>
      <c r="K49" s="38">
        <f>[4]Calculations!K16</f>
        <v>0</v>
      </c>
      <c r="L49" s="38">
        <f>[4]Calculations!F16</f>
        <v>0</v>
      </c>
      <c r="M49" s="38">
        <f>[4]Calculations!J16</f>
        <v>0</v>
      </c>
      <c r="N49" s="38">
        <f>[4]Calculations!V16</f>
        <v>0</v>
      </c>
      <c r="O49" s="38">
        <f>[4]Calculations!W16</f>
        <v>0</v>
      </c>
      <c r="P49" s="38">
        <f>[4]Calculations!O16</f>
        <v>0.1929294</v>
      </c>
      <c r="Q49" s="38">
        <f>[4]Calculations!S16</f>
        <v>7.4781445864390612</v>
      </c>
      <c r="R49" s="38">
        <f>[4]Calculations!Q16</f>
        <v>0.1201294</v>
      </c>
      <c r="S49" s="38">
        <f>[4]Calculations!T16</f>
        <v>4.6563407250640525</v>
      </c>
      <c r="T49" s="38">
        <f>[4]Calculations!R16</f>
        <v>8.53294E-2</v>
      </c>
      <c r="U49" s="38">
        <f>[4]Calculations!U16</f>
        <v>3.3074564616595152</v>
      </c>
      <c r="V49" s="38" t="str">
        <f>[4]Calculations!X16</f>
        <v>Not Modelled</v>
      </c>
      <c r="W49" s="38" t="str">
        <f>[4]Calculations!Y16</f>
        <v>N/A</v>
      </c>
      <c r="X49" s="38" t="s">
        <v>1056</v>
      </c>
      <c r="Y49" s="73" t="s">
        <v>105</v>
      </c>
      <c r="Z49" s="74" t="s">
        <v>1066</v>
      </c>
      <c r="AA49" s="74">
        <f>[4]Calculations!AA16</f>
        <v>0</v>
      </c>
      <c r="AB49" s="74">
        <f>[4]Calculations!AM16</f>
        <v>0</v>
      </c>
      <c r="AC49" s="74">
        <f>[4]Calculations!AB16</f>
        <v>0.1076</v>
      </c>
      <c r="AD49" s="74">
        <f>[4]Calculations!AN16</f>
        <v>4.1706881247795469</v>
      </c>
      <c r="AE49" s="74">
        <f>[4]Calculations!AC16</f>
        <v>7.2800000000000004E-2</v>
      </c>
      <c r="AF49" s="74">
        <f>[4]Calculations!AO16</f>
        <v>2.8218038613750092</v>
      </c>
      <c r="AG49" s="74">
        <f>[4]Calculations!AD16</f>
        <v>0</v>
      </c>
      <c r="AH49" s="74">
        <f>[4]Calculations!AP16</f>
        <v>0</v>
      </c>
      <c r="AI49" s="74">
        <f>[4]Calculations!AE16</f>
        <v>0</v>
      </c>
      <c r="AJ49" s="74">
        <f>[4]Calculations!AQ16</f>
        <v>0</v>
      </c>
      <c r="AK49" s="74">
        <f>[4]Calculations!AF16</f>
        <v>0</v>
      </c>
      <c r="AL49" s="74">
        <f>[4]Calculations!AR16</f>
        <v>0</v>
      </c>
      <c r="AM49" s="74">
        <f>[4]Calculations!AG16</f>
        <v>0</v>
      </c>
      <c r="AN49" s="74">
        <f>[4]Calculations!AS16</f>
        <v>0</v>
      </c>
      <c r="AO49" s="74">
        <f>[4]Calculations!AH16</f>
        <v>0</v>
      </c>
      <c r="AP49" s="74">
        <f>[4]Calculations!AT16</f>
        <v>0</v>
      </c>
      <c r="AQ49" s="74">
        <f>[4]Calculations!AI16</f>
        <v>2.4995166310300001</v>
      </c>
      <c r="AR49" s="74">
        <f>[4]Calculations!AU16</f>
        <v>96.883869244663572</v>
      </c>
      <c r="AS49" s="74">
        <f>[4]Calculations!AJ16</f>
        <v>0</v>
      </c>
      <c r="AT49" s="74">
        <f>[4]Calculations!AV16</f>
        <v>0</v>
      </c>
      <c r="AU49" s="74">
        <f>[4]Calculations!AK16</f>
        <v>0</v>
      </c>
      <c r="AV49" s="74">
        <f>[4]Calculations!AW16</f>
        <v>0</v>
      </c>
      <c r="AW49" s="90"/>
      <c r="AX49" s="90"/>
      <c r="AY49" s="82" t="str">
        <f>[4]Calculations!D16</f>
        <v>Call for Sites 2018</v>
      </c>
    </row>
    <row r="50" spans="2:51" ht="25" customHeight="1" x14ac:dyDescent="0.25">
      <c r="B50" s="13" t="str">
        <f>[4]Calculations!A17</f>
        <v>1326</v>
      </c>
      <c r="C50" s="30" t="str">
        <f>[4]Calculations!B17</f>
        <v>Land to the South of J20 M62 and west of A627M</v>
      </c>
      <c r="D50" s="119" t="str">
        <f>[4]Calculations!C17</f>
        <v>Residential / Other use</v>
      </c>
      <c r="E50" s="38">
        <f>[4]Calculations!E17</f>
        <v>81.462999999999994</v>
      </c>
      <c r="F50" s="38">
        <f>[4]Calculations!I17</f>
        <v>81.462999999999994</v>
      </c>
      <c r="G50" s="38">
        <f>[4]Calculations!M17</f>
        <v>100</v>
      </c>
      <c r="H50" s="38">
        <f>[4]Calculations!H17</f>
        <v>0</v>
      </c>
      <c r="I50" s="38">
        <f>[4]Calculations!L17</f>
        <v>0</v>
      </c>
      <c r="J50" s="38">
        <f>[4]Calculations!G17</f>
        <v>0</v>
      </c>
      <c r="K50" s="38">
        <f>[4]Calculations!K17</f>
        <v>0</v>
      </c>
      <c r="L50" s="38">
        <f>[4]Calculations!F17</f>
        <v>0</v>
      </c>
      <c r="M50" s="38">
        <f>[4]Calculations!J17</f>
        <v>0</v>
      </c>
      <c r="N50" s="38">
        <f>[4]Calculations!V17</f>
        <v>0</v>
      </c>
      <c r="O50" s="38">
        <f>[4]Calculations!W17</f>
        <v>0</v>
      </c>
      <c r="P50" s="38">
        <f>[4]Calculations!O17</f>
        <v>3.9678310000000003</v>
      </c>
      <c r="Q50" s="38">
        <f>[4]Calculations!S17</f>
        <v>4.8707155395701127</v>
      </c>
      <c r="R50" s="38">
        <f>[4]Calculations!Q17</f>
        <v>2.774591</v>
      </c>
      <c r="S50" s="38">
        <f>[4]Calculations!T17</f>
        <v>3.4059523955660858</v>
      </c>
      <c r="T50" s="38">
        <f>[4]Calculations!R17</f>
        <v>2.20343</v>
      </c>
      <c r="U50" s="38">
        <f>[4]Calculations!U17</f>
        <v>2.7048230485005464</v>
      </c>
      <c r="V50" s="38" t="str">
        <f>[4]Calculations!X17</f>
        <v>Not Modelled</v>
      </c>
      <c r="W50" s="38" t="str">
        <f>[4]Calculations!Y17</f>
        <v>N/A</v>
      </c>
      <c r="X50" s="38" t="s">
        <v>1056</v>
      </c>
      <c r="Y50" s="73" t="s">
        <v>105</v>
      </c>
      <c r="Z50" s="74" t="s">
        <v>1066</v>
      </c>
      <c r="AA50" s="74">
        <f>[4]Calculations!AA17</f>
        <v>0</v>
      </c>
      <c r="AB50" s="74">
        <f>[4]Calculations!AM17</f>
        <v>0</v>
      </c>
      <c r="AC50" s="74">
        <f>[4]Calculations!AB17</f>
        <v>0.76885776324300004</v>
      </c>
      <c r="AD50" s="74">
        <f>[4]Calculations!AN17</f>
        <v>0.94381223775579104</v>
      </c>
      <c r="AE50" s="74">
        <f>[4]Calculations!AC17</f>
        <v>1.0358120481199999</v>
      </c>
      <c r="AF50" s="74">
        <f>[4]Calculations!AO17</f>
        <v>1.2715122793415417</v>
      </c>
      <c r="AG50" s="74">
        <f>[4]Calculations!AD17</f>
        <v>0</v>
      </c>
      <c r="AH50" s="74">
        <f>[4]Calculations!AP17</f>
        <v>0</v>
      </c>
      <c r="AI50" s="74">
        <f>[4]Calculations!AE17</f>
        <v>4.7665235493500004</v>
      </c>
      <c r="AJ50" s="74">
        <f>[4]Calculations!AQ17</f>
        <v>5.8511515035660366</v>
      </c>
      <c r="AK50" s="74">
        <f>[4]Calculations!AF17</f>
        <v>35.1398902874</v>
      </c>
      <c r="AL50" s="74">
        <f>[4]Calculations!AR17</f>
        <v>43.136013021126161</v>
      </c>
      <c r="AM50" s="74">
        <f>[4]Calculations!AG17</f>
        <v>1.12292923546</v>
      </c>
      <c r="AN50" s="74">
        <f>[4]Calculations!AS17</f>
        <v>1.3784530835594075</v>
      </c>
      <c r="AO50" s="74">
        <f>[4]Calculations!AH17</f>
        <v>23.525998098100001</v>
      </c>
      <c r="AP50" s="74">
        <f>[4]Calculations!AT17</f>
        <v>28.87936621300468</v>
      </c>
      <c r="AQ50" s="74">
        <f>[4]Calculations!AI17</f>
        <v>45.872512619799998</v>
      </c>
      <c r="AR50" s="74">
        <f>[4]Calculations!AU17</f>
        <v>56.310855995728126</v>
      </c>
      <c r="AS50" s="74">
        <f>[4]Calculations!AJ17</f>
        <v>0</v>
      </c>
      <c r="AT50" s="74">
        <f>[4]Calculations!AV17</f>
        <v>0</v>
      </c>
      <c r="AU50" s="74">
        <f>[4]Calculations!AK17</f>
        <v>0</v>
      </c>
      <c r="AV50" s="74">
        <f>[4]Calculations!AW17</f>
        <v>0</v>
      </c>
      <c r="AW50" s="90"/>
      <c r="AX50" s="90"/>
      <c r="AY50" s="82" t="str">
        <f>[4]Calculations!D17</f>
        <v>Call for Sites 2018</v>
      </c>
    </row>
    <row r="51" spans="2:51" ht="12.65" customHeight="1" x14ac:dyDescent="0.25">
      <c r="B51" s="13" t="str">
        <f>[4]Calculations!A18</f>
        <v>1333</v>
      </c>
      <c r="C51" s="30" t="str">
        <f>[4]Calculations!B18</f>
        <v>Land at Bury and Rochdale Old Road</v>
      </c>
      <c r="D51" s="119" t="str">
        <f>[4]Calculations!C18</f>
        <v>Residential</v>
      </c>
      <c r="E51" s="38">
        <f>[4]Calculations!E18</f>
        <v>0.57454700000000003</v>
      </c>
      <c r="F51" s="38">
        <f>[4]Calculations!I18</f>
        <v>0.57454700000000003</v>
      </c>
      <c r="G51" s="38">
        <f>[4]Calculations!M18</f>
        <v>100</v>
      </c>
      <c r="H51" s="38">
        <f>[4]Calculations!H18</f>
        <v>0</v>
      </c>
      <c r="I51" s="38">
        <f>[4]Calculations!L18</f>
        <v>0</v>
      </c>
      <c r="J51" s="38">
        <f>[4]Calculations!G18</f>
        <v>0</v>
      </c>
      <c r="K51" s="38">
        <f>[4]Calculations!K18</f>
        <v>0</v>
      </c>
      <c r="L51" s="38">
        <f>[4]Calculations!F18</f>
        <v>0</v>
      </c>
      <c r="M51" s="38">
        <f>[4]Calculations!J18</f>
        <v>0</v>
      </c>
      <c r="N51" s="38">
        <f>[4]Calculations!V18</f>
        <v>0.15840773621099999</v>
      </c>
      <c r="O51" s="38">
        <f>[4]Calculations!W18</f>
        <v>27.570892583374381</v>
      </c>
      <c r="P51" s="38">
        <f>[4]Calculations!O18</f>
        <v>1.4800000000000001E-2</v>
      </c>
      <c r="Q51" s="38">
        <f>[4]Calculations!S18</f>
        <v>2.5759424381295175</v>
      </c>
      <c r="R51" s="38">
        <f>[4]Calculations!Q18</f>
        <v>1.4800000000000001E-2</v>
      </c>
      <c r="S51" s="38">
        <f>[4]Calculations!T18</f>
        <v>2.5759424381295175</v>
      </c>
      <c r="T51" s="38">
        <f>[4]Calculations!R18</f>
        <v>1.4800000000000001E-2</v>
      </c>
      <c r="U51" s="38">
        <f>[4]Calculations!U18</f>
        <v>2.5759424381295175</v>
      </c>
      <c r="V51" s="38" t="str">
        <f>[4]Calculations!X18</f>
        <v>Not Modelled</v>
      </c>
      <c r="W51" s="38" t="str">
        <f>[4]Calculations!Y18</f>
        <v>N/A</v>
      </c>
      <c r="X51" s="38" t="s">
        <v>1056</v>
      </c>
      <c r="Y51" s="73" t="s">
        <v>105</v>
      </c>
      <c r="Z51" s="74" t="s">
        <v>1066</v>
      </c>
      <c r="AA51" s="74">
        <f>[4]Calculations!AA18</f>
        <v>0</v>
      </c>
      <c r="AB51" s="74">
        <f>[4]Calculations!AM18</f>
        <v>0</v>
      </c>
      <c r="AC51" s="74">
        <f>[4]Calculations!AB18</f>
        <v>0</v>
      </c>
      <c r="AD51" s="74">
        <f>[4]Calculations!AN18</f>
        <v>0</v>
      </c>
      <c r="AE51" s="74">
        <f>[4]Calculations!AC18</f>
        <v>0</v>
      </c>
      <c r="AF51" s="74">
        <f>[4]Calculations!AO18</f>
        <v>0</v>
      </c>
      <c r="AG51" s="74">
        <f>[4]Calculations!AD18</f>
        <v>0</v>
      </c>
      <c r="AH51" s="74">
        <f>[4]Calculations!AP18</f>
        <v>0</v>
      </c>
      <c r="AI51" s="74">
        <f>[4]Calculations!AE18</f>
        <v>0</v>
      </c>
      <c r="AJ51" s="74">
        <f>[4]Calculations!AQ18</f>
        <v>0</v>
      </c>
      <c r="AK51" s="74">
        <f>[4]Calculations!AF18</f>
        <v>0</v>
      </c>
      <c r="AL51" s="74">
        <f>[4]Calculations!AR18</f>
        <v>0</v>
      </c>
      <c r="AM51" s="74">
        <f>[4]Calculations!AG18</f>
        <v>0</v>
      </c>
      <c r="AN51" s="74">
        <f>[4]Calculations!AS18</f>
        <v>0</v>
      </c>
      <c r="AO51" s="74">
        <f>[4]Calculations!AH18</f>
        <v>0</v>
      </c>
      <c r="AP51" s="74">
        <f>[4]Calculations!AT18</f>
        <v>0</v>
      </c>
      <c r="AQ51" s="74">
        <f>[4]Calculations!AI18</f>
        <v>0.57454720307100005</v>
      </c>
      <c r="AR51" s="74">
        <f>[4]Calculations!AU18</f>
        <v>100.000035344541</v>
      </c>
      <c r="AS51" s="74">
        <f>[4]Calculations!AJ18</f>
        <v>0</v>
      </c>
      <c r="AT51" s="74">
        <f>[4]Calculations!AV18</f>
        <v>0</v>
      </c>
      <c r="AU51" s="74">
        <f>[4]Calculations!AK18</f>
        <v>0</v>
      </c>
      <c r="AV51" s="74">
        <f>[4]Calculations!AW18</f>
        <v>0</v>
      </c>
      <c r="AW51" s="90"/>
      <c r="AX51" s="90"/>
      <c r="AY51" s="82" t="str">
        <f>[4]Calculations!D18</f>
        <v>Call for Sites 2018</v>
      </c>
    </row>
    <row r="52" spans="2:51" ht="12.65" customHeight="1" x14ac:dyDescent="0.25">
      <c r="B52" s="13" t="str">
        <f>[4]Calculations!A19</f>
        <v>1338</v>
      </c>
      <c r="C52" s="30" t="str">
        <f>[4]Calculations!B19</f>
        <v>Field north of Birch Business Park</v>
      </c>
      <c r="D52" s="119" t="str">
        <f>[4]Calculations!C19</f>
        <v>Industrial and Warehousing</v>
      </c>
      <c r="E52" s="38">
        <f>[4]Calculations!E19</f>
        <v>3.97424</v>
      </c>
      <c r="F52" s="38">
        <f>[4]Calculations!I19</f>
        <v>3.97424</v>
      </c>
      <c r="G52" s="38">
        <f>[4]Calculations!M19</f>
        <v>100</v>
      </c>
      <c r="H52" s="38">
        <f>[4]Calculations!H19</f>
        <v>0</v>
      </c>
      <c r="I52" s="38">
        <f>[4]Calculations!L19</f>
        <v>0</v>
      </c>
      <c r="J52" s="38">
        <f>[4]Calculations!G19</f>
        <v>0</v>
      </c>
      <c r="K52" s="38">
        <f>[4]Calculations!K19</f>
        <v>0</v>
      </c>
      <c r="L52" s="38">
        <f>[4]Calculations!F19</f>
        <v>0</v>
      </c>
      <c r="M52" s="38">
        <f>[4]Calculations!J19</f>
        <v>0</v>
      </c>
      <c r="N52" s="38">
        <f>[4]Calculations!V19</f>
        <v>0</v>
      </c>
      <c r="O52" s="38">
        <f>[4]Calculations!W19</f>
        <v>0</v>
      </c>
      <c r="P52" s="38">
        <f>[4]Calculations!O19</f>
        <v>0.17266909999999999</v>
      </c>
      <c r="Q52" s="38">
        <f>[4]Calculations!S19</f>
        <v>4.3447074157574779</v>
      </c>
      <c r="R52" s="38">
        <f>[4]Calculations!Q19</f>
        <v>0.1453226</v>
      </c>
      <c r="S52" s="38">
        <f>[4]Calculations!T19</f>
        <v>3.6566135915294491</v>
      </c>
      <c r="T52" s="38">
        <f>[4]Calculations!R19</f>
        <v>8.7895399999999999E-2</v>
      </c>
      <c r="U52" s="38">
        <f>[4]Calculations!U19</f>
        <v>2.2116278835701921</v>
      </c>
      <c r="V52" s="38" t="str">
        <f>[4]Calculations!X19</f>
        <v>Not Modelled</v>
      </c>
      <c r="W52" s="38" t="str">
        <f>[4]Calculations!Y19</f>
        <v>N/A</v>
      </c>
      <c r="X52" s="38" t="s">
        <v>1068</v>
      </c>
      <c r="Y52" s="73" t="s">
        <v>105</v>
      </c>
      <c r="Z52" s="74" t="s">
        <v>1066</v>
      </c>
      <c r="AA52" s="74">
        <f>[4]Calculations!AA19</f>
        <v>0</v>
      </c>
      <c r="AB52" s="74">
        <f>[4]Calculations!AM19</f>
        <v>0</v>
      </c>
      <c r="AC52" s="74">
        <f>[4]Calculations!AB19</f>
        <v>8.4773624534800002E-2</v>
      </c>
      <c r="AD52" s="74">
        <f>[4]Calculations!AN19</f>
        <v>2.1330776333286363</v>
      </c>
      <c r="AE52" s="74">
        <f>[4]Calculations!AC19</f>
        <v>2.7346488089999999E-2</v>
      </c>
      <c r="AF52" s="74">
        <f>[4]Calculations!AO19</f>
        <v>0.68809352454808959</v>
      </c>
      <c r="AG52" s="74">
        <f>[4]Calculations!AD19</f>
        <v>0</v>
      </c>
      <c r="AH52" s="74">
        <f>[4]Calculations!AP19</f>
        <v>0</v>
      </c>
      <c r="AI52" s="74">
        <f>[4]Calculations!AE19</f>
        <v>0.43334823275399997</v>
      </c>
      <c r="AJ52" s="74">
        <f>[4]Calculations!AQ19</f>
        <v>10.903927109434759</v>
      </c>
      <c r="AK52" s="74">
        <f>[4]Calculations!AF19</f>
        <v>3.9742443279900002</v>
      </c>
      <c r="AL52" s="74">
        <f>[4]Calculations!AR19</f>
        <v>100.00010890107292</v>
      </c>
      <c r="AM52" s="74">
        <f>[4]Calculations!AG19</f>
        <v>6.7689417938200006E-2</v>
      </c>
      <c r="AN52" s="74">
        <f>[4]Calculations!AS19</f>
        <v>1.7032040827478965</v>
      </c>
      <c r="AO52" s="74">
        <f>[4]Calculations!AH19</f>
        <v>0</v>
      </c>
      <c r="AP52" s="74">
        <f>[4]Calculations!AT19</f>
        <v>0</v>
      </c>
      <c r="AQ52" s="74">
        <f>[4]Calculations!AI19</f>
        <v>1.2901382266600001</v>
      </c>
      <c r="AR52" s="74">
        <f>[4]Calculations!AU19</f>
        <v>32.462514258323608</v>
      </c>
      <c r="AS52" s="74">
        <f>[4]Calculations!AJ19</f>
        <v>0</v>
      </c>
      <c r="AT52" s="74">
        <f>[4]Calculations!AV19</f>
        <v>0</v>
      </c>
      <c r="AU52" s="74">
        <f>[4]Calculations!AK19</f>
        <v>0</v>
      </c>
      <c r="AV52" s="74">
        <f>[4]Calculations!AW19</f>
        <v>0</v>
      </c>
      <c r="AW52" s="90"/>
      <c r="AX52" s="90"/>
      <c r="AY52" s="82" t="str">
        <f>[4]Calculations!D19</f>
        <v>Call for Sites 2018</v>
      </c>
    </row>
    <row r="53" spans="2:51" ht="12.65" customHeight="1" x14ac:dyDescent="0.25">
      <c r="B53" s="13" t="str">
        <f>[4]Calculations!A20</f>
        <v>1352</v>
      </c>
      <c r="C53" s="30" t="str">
        <f>[4]Calculations!B20</f>
        <v>Land of Greenbooth Road, Norden</v>
      </c>
      <c r="D53" s="119" t="str">
        <f>[4]Calculations!C20</f>
        <v>Residential</v>
      </c>
      <c r="E53" s="38">
        <f>[4]Calculations!E20</f>
        <v>5.7994300000000001</v>
      </c>
      <c r="F53" s="38">
        <f>[4]Calculations!I20</f>
        <v>5.1956033249439999</v>
      </c>
      <c r="G53" s="38">
        <f>[4]Calculations!M20</f>
        <v>89.588172026285335</v>
      </c>
      <c r="H53" s="38">
        <f>[4]Calculations!H20</f>
        <v>6.7470604303599996E-2</v>
      </c>
      <c r="I53" s="38">
        <f>[4]Calculations!L20</f>
        <v>1.1634006152949512</v>
      </c>
      <c r="J53" s="38">
        <f>[4]Calculations!G20</f>
        <v>0.48076098202400003</v>
      </c>
      <c r="K53" s="38">
        <f>[4]Calculations!K20</f>
        <v>8.2897971356495397</v>
      </c>
      <c r="L53" s="38">
        <f>[4]Calculations!F20</f>
        <v>5.5595088728400001E-2</v>
      </c>
      <c r="M53" s="38">
        <f>[4]Calculations!J20</f>
        <v>0.95863022277016885</v>
      </c>
      <c r="N53" s="38">
        <f>[4]Calculations!V20</f>
        <v>1.9112059828800001</v>
      </c>
      <c r="O53" s="38">
        <f>[4]Calculations!W20</f>
        <v>32.955065978553066</v>
      </c>
      <c r="P53" s="38">
        <f>[4]Calculations!O20</f>
        <v>0.60119650000000002</v>
      </c>
      <c r="Q53" s="38">
        <f>[4]Calculations!S20</f>
        <v>10.366475670884897</v>
      </c>
      <c r="R53" s="38">
        <f>[4]Calculations!Q20</f>
        <v>0.3370475</v>
      </c>
      <c r="S53" s="38">
        <f>[4]Calculations!T20</f>
        <v>5.8117349463654184</v>
      </c>
      <c r="T53" s="38">
        <f>[4]Calculations!R20</f>
        <v>0.276167</v>
      </c>
      <c r="U53" s="38">
        <f>[4]Calculations!U20</f>
        <v>4.7619679865090188</v>
      </c>
      <c r="V53" s="38" t="str">
        <f>[4]Calculations!X20</f>
        <v>Not Modelled</v>
      </c>
      <c r="W53" s="38" t="str">
        <f>[4]Calculations!Y20</f>
        <v>N/A</v>
      </c>
      <c r="X53" s="38" t="s">
        <v>1056</v>
      </c>
      <c r="Y53" s="73" t="s">
        <v>108</v>
      </c>
      <c r="Z53" s="74" t="s">
        <v>109</v>
      </c>
      <c r="AA53" s="74">
        <f>[4]Calculations!AA20</f>
        <v>0.21874988092799999</v>
      </c>
      <c r="AB53" s="74">
        <f>[4]Calculations!AM20</f>
        <v>3.7719203598974378</v>
      </c>
      <c r="AC53" s="74">
        <f>[4]Calculations!AB20</f>
        <v>0</v>
      </c>
      <c r="AD53" s="74">
        <f>[4]Calculations!AN20</f>
        <v>0</v>
      </c>
      <c r="AE53" s="74">
        <f>[4]Calculations!AC20</f>
        <v>0</v>
      </c>
      <c r="AF53" s="74">
        <f>[4]Calculations!AO20</f>
        <v>0</v>
      </c>
      <c r="AG53" s="74">
        <f>[4]Calculations!AD20</f>
        <v>0</v>
      </c>
      <c r="AH53" s="74">
        <f>[4]Calculations!AP20</f>
        <v>0</v>
      </c>
      <c r="AI53" s="74">
        <f>[4]Calculations!AE20</f>
        <v>1.4242885431299999E-2</v>
      </c>
      <c r="AJ53" s="74">
        <f>[4]Calculations!AQ20</f>
        <v>0.24559112587443938</v>
      </c>
      <c r="AK53" s="74">
        <f>[4]Calculations!AF20</f>
        <v>0.78694046367299997</v>
      </c>
      <c r="AL53" s="74">
        <f>[4]Calculations!AR20</f>
        <v>13.569272560803389</v>
      </c>
      <c r="AM53" s="74">
        <f>[4]Calculations!AG20</f>
        <v>2.8735958036000001E-2</v>
      </c>
      <c r="AN53" s="74">
        <f>[4]Calculations!AS20</f>
        <v>0.49549624766571887</v>
      </c>
      <c r="AO53" s="74">
        <f>[4]Calculations!AH20</f>
        <v>0.82296585305900005</v>
      </c>
      <c r="AP53" s="74">
        <f>[4]Calculations!AT20</f>
        <v>14.190461011840819</v>
      </c>
      <c r="AQ53" s="74">
        <f>[4]Calculations!AI20</f>
        <v>4.50024073203</v>
      </c>
      <c r="AR53" s="74">
        <f>[4]Calculations!AU20</f>
        <v>77.5979834575122</v>
      </c>
      <c r="AS53" s="74">
        <f>[4]Calculations!AJ20</f>
        <v>0</v>
      </c>
      <c r="AT53" s="74">
        <f>[4]Calculations!AV20</f>
        <v>0</v>
      </c>
      <c r="AU53" s="74">
        <f>[4]Calculations!AK20</f>
        <v>0</v>
      </c>
      <c r="AV53" s="74">
        <f>[4]Calculations!AW20</f>
        <v>0</v>
      </c>
      <c r="AW53" s="90"/>
      <c r="AX53" s="90"/>
      <c r="AY53" s="82" t="str">
        <f>[4]Calculations!D20</f>
        <v>Call for Sites 2018</v>
      </c>
    </row>
    <row r="54" spans="2:51" ht="12.65" customHeight="1" x14ac:dyDescent="0.25">
      <c r="B54" s="13" t="str">
        <f>[4]Calculations!A21</f>
        <v>1354</v>
      </c>
      <c r="C54" s="30" t="str">
        <f>[4]Calculations!B21</f>
        <v>Land at Whitelees Road, Littleborough</v>
      </c>
      <c r="D54" s="119" t="str">
        <f>[4]Calculations!C21</f>
        <v>Residential</v>
      </c>
      <c r="E54" s="38">
        <f>[4]Calculations!E21</f>
        <v>7.3585399999999996</v>
      </c>
      <c r="F54" s="38">
        <f>[4]Calculations!I21</f>
        <v>7.3585399999999996</v>
      </c>
      <c r="G54" s="38">
        <f>[4]Calculations!M21</f>
        <v>100</v>
      </c>
      <c r="H54" s="38">
        <f>[4]Calculations!H21</f>
        <v>0</v>
      </c>
      <c r="I54" s="38">
        <f>[4]Calculations!L21</f>
        <v>0</v>
      </c>
      <c r="J54" s="38">
        <f>[4]Calculations!G21</f>
        <v>0</v>
      </c>
      <c r="K54" s="38">
        <f>[4]Calculations!K21</f>
        <v>0</v>
      </c>
      <c r="L54" s="38">
        <f>[4]Calculations!F21</f>
        <v>0</v>
      </c>
      <c r="M54" s="38">
        <f>[4]Calculations!J21</f>
        <v>0</v>
      </c>
      <c r="N54" s="38">
        <f>[4]Calculations!V21</f>
        <v>0</v>
      </c>
      <c r="O54" s="38">
        <f>[4]Calculations!W21</f>
        <v>0</v>
      </c>
      <c r="P54" s="38">
        <f>[4]Calculations!O21</f>
        <v>0.60481859999999998</v>
      </c>
      <c r="Q54" s="38">
        <f>[4]Calculations!S21</f>
        <v>8.2192744756432656</v>
      </c>
      <c r="R54" s="38">
        <f>[4]Calculations!Q21</f>
        <v>0.35367960000000004</v>
      </c>
      <c r="S54" s="38">
        <f>[4]Calculations!T21</f>
        <v>4.8063827878899898</v>
      </c>
      <c r="T54" s="38">
        <f>[4]Calculations!R21</f>
        <v>0.30843500000000001</v>
      </c>
      <c r="U54" s="38">
        <f>[4]Calculations!U21</f>
        <v>4.1915244056565575</v>
      </c>
      <c r="V54" s="38" t="str">
        <f>[4]Calculations!X21</f>
        <v>Not Modelled</v>
      </c>
      <c r="W54" s="38" t="str">
        <f>[4]Calculations!Y21</f>
        <v>N/A</v>
      </c>
      <c r="X54" s="38" t="s">
        <v>1056</v>
      </c>
      <c r="Y54" s="73" t="s">
        <v>105</v>
      </c>
      <c r="Z54" s="74" t="s">
        <v>1066</v>
      </c>
      <c r="AA54" s="74">
        <f>[4]Calculations!AA21</f>
        <v>0</v>
      </c>
      <c r="AB54" s="74">
        <f>[4]Calculations!AM21</f>
        <v>0</v>
      </c>
      <c r="AC54" s="74">
        <f>[4]Calculations!AB21</f>
        <v>0</v>
      </c>
      <c r="AD54" s="74">
        <f>[4]Calculations!AN21</f>
        <v>0</v>
      </c>
      <c r="AE54" s="74">
        <f>[4]Calculations!AC21</f>
        <v>2.6795895172000001E-2</v>
      </c>
      <c r="AF54" s="74">
        <f>[4]Calculations!AO21</f>
        <v>0.36414689832493946</v>
      </c>
      <c r="AG54" s="74">
        <f>[4]Calculations!AD21</f>
        <v>0</v>
      </c>
      <c r="AH54" s="74">
        <f>[4]Calculations!AP21</f>
        <v>0</v>
      </c>
      <c r="AI54" s="74">
        <f>[4]Calculations!AE21</f>
        <v>0</v>
      </c>
      <c r="AJ54" s="74">
        <f>[4]Calculations!AQ21</f>
        <v>0</v>
      </c>
      <c r="AK54" s="74">
        <f>[4]Calculations!AF21</f>
        <v>5.3442863302100001</v>
      </c>
      <c r="AL54" s="74">
        <f>[4]Calculations!AR21</f>
        <v>72.626992993311177</v>
      </c>
      <c r="AM54" s="74">
        <f>[4]Calculations!AG21</f>
        <v>0.29994344000000001</v>
      </c>
      <c r="AN54" s="74">
        <f>[4]Calculations!AS21</f>
        <v>4.0761270578130988</v>
      </c>
      <c r="AO54" s="74">
        <f>[4]Calculations!AH21</f>
        <v>1.1723375167400001</v>
      </c>
      <c r="AP54" s="74">
        <f>[4]Calculations!AT21</f>
        <v>15.931659225063669</v>
      </c>
      <c r="AQ54" s="74">
        <f>[4]Calculations!AI21</f>
        <v>3.0065869347900001</v>
      </c>
      <c r="AR54" s="74">
        <f>[4]Calculations!AU21</f>
        <v>40.858471038956104</v>
      </c>
      <c r="AS54" s="74">
        <f>[4]Calculations!AJ21</f>
        <v>0</v>
      </c>
      <c r="AT54" s="74">
        <f>[4]Calculations!AV21</f>
        <v>0</v>
      </c>
      <c r="AU54" s="74">
        <f>[4]Calculations!AK21</f>
        <v>0</v>
      </c>
      <c r="AV54" s="74">
        <f>[4]Calculations!AW21</f>
        <v>0</v>
      </c>
      <c r="AW54" s="90"/>
      <c r="AX54" s="90"/>
      <c r="AY54" s="82" t="str">
        <f>[4]Calculations!D21</f>
        <v>Call for Sites 2018</v>
      </c>
    </row>
    <row r="55" spans="2:51" ht="12.65" customHeight="1" x14ac:dyDescent="0.25">
      <c r="B55" s="13" t="str">
        <f>[4]Calculations!A22</f>
        <v>1359</v>
      </c>
      <c r="C55" s="30" t="str">
        <f>[4]Calculations!B22</f>
        <v>Heap Fold Farm</v>
      </c>
      <c r="D55" s="119" t="str">
        <f>[4]Calculations!C22</f>
        <v>Residential / Other use</v>
      </c>
      <c r="E55" s="38">
        <f>[4]Calculations!E22</f>
        <v>18.089400000000001</v>
      </c>
      <c r="F55" s="38">
        <f>[4]Calculations!I22</f>
        <v>18.089400000000001</v>
      </c>
      <c r="G55" s="38">
        <f>[4]Calculations!M22</f>
        <v>100</v>
      </c>
      <c r="H55" s="38">
        <f>[4]Calculations!H22</f>
        <v>0</v>
      </c>
      <c r="I55" s="38">
        <f>[4]Calculations!L22</f>
        <v>0</v>
      </c>
      <c r="J55" s="38">
        <f>[4]Calculations!G22</f>
        <v>0</v>
      </c>
      <c r="K55" s="38">
        <f>[4]Calculations!K22</f>
        <v>0</v>
      </c>
      <c r="L55" s="38">
        <f>[4]Calculations!F22</f>
        <v>0</v>
      </c>
      <c r="M55" s="38">
        <f>[4]Calculations!J22</f>
        <v>0</v>
      </c>
      <c r="N55" s="38">
        <f>[4]Calculations!V22</f>
        <v>0</v>
      </c>
      <c r="O55" s="38">
        <f>[4]Calculations!W22</f>
        <v>0</v>
      </c>
      <c r="P55" s="38">
        <f>[4]Calculations!O22</f>
        <v>0.67408100000000004</v>
      </c>
      <c r="Q55" s="38">
        <f>[4]Calculations!S22</f>
        <v>3.7263867237166517</v>
      </c>
      <c r="R55" s="38">
        <f>[4]Calculations!Q22</f>
        <v>0.57034000000000007</v>
      </c>
      <c r="S55" s="38">
        <f>[4]Calculations!T22</f>
        <v>3.1528961712384049</v>
      </c>
      <c r="T55" s="38">
        <f>[4]Calculations!R22</f>
        <v>0.42926300000000001</v>
      </c>
      <c r="U55" s="38">
        <f>[4]Calculations!U22</f>
        <v>2.3730085022167677</v>
      </c>
      <c r="V55" s="38" t="str">
        <f>[4]Calculations!X22</f>
        <v>Not Modelled</v>
      </c>
      <c r="W55" s="38" t="str">
        <f>[4]Calculations!Y22</f>
        <v>N/A</v>
      </c>
      <c r="X55" s="38" t="s">
        <v>1056</v>
      </c>
      <c r="Y55" s="73" t="s">
        <v>105</v>
      </c>
      <c r="Z55" s="74" t="s">
        <v>1066</v>
      </c>
      <c r="AA55" s="74">
        <f>[4]Calculations!AA22</f>
        <v>0</v>
      </c>
      <c r="AB55" s="74">
        <f>[4]Calculations!AM22</f>
        <v>0</v>
      </c>
      <c r="AC55" s="74">
        <f>[4]Calculations!AB22</f>
        <v>7.7623103507799995E-2</v>
      </c>
      <c r="AD55" s="74">
        <f>[4]Calculations!AN22</f>
        <v>0.42910822640773044</v>
      </c>
      <c r="AE55" s="74">
        <f>[4]Calculations!AC22</f>
        <v>4.54433083605E-2</v>
      </c>
      <c r="AF55" s="74">
        <f>[4]Calculations!AO22</f>
        <v>0.25121512245016414</v>
      </c>
      <c r="AG55" s="74">
        <f>[4]Calculations!AD22</f>
        <v>0</v>
      </c>
      <c r="AH55" s="74">
        <f>[4]Calculations!AP22</f>
        <v>0</v>
      </c>
      <c r="AI55" s="74">
        <f>[4]Calculations!AE22</f>
        <v>0</v>
      </c>
      <c r="AJ55" s="74">
        <f>[4]Calculations!AQ22</f>
        <v>0</v>
      </c>
      <c r="AK55" s="74">
        <f>[4]Calculations!AF22</f>
        <v>6.2380823111200003</v>
      </c>
      <c r="AL55" s="74">
        <f>[4]Calculations!AR22</f>
        <v>34.484738637655198</v>
      </c>
      <c r="AM55" s="74">
        <f>[4]Calculations!AG22</f>
        <v>0</v>
      </c>
      <c r="AN55" s="74">
        <f>[4]Calculations!AS22</f>
        <v>0</v>
      </c>
      <c r="AO55" s="74">
        <f>[4]Calculations!AH22</f>
        <v>3.5271712851800001</v>
      </c>
      <c r="AP55" s="74">
        <f>[4]Calculations!AT22</f>
        <v>19.498553214479198</v>
      </c>
      <c r="AQ55" s="74">
        <f>[4]Calculations!AI22</f>
        <v>14.4595638617</v>
      </c>
      <c r="AR55" s="74">
        <f>[4]Calculations!AU22</f>
        <v>79.933905279887668</v>
      </c>
      <c r="AS55" s="74">
        <f>[4]Calculations!AJ22</f>
        <v>0</v>
      </c>
      <c r="AT55" s="74">
        <f>[4]Calculations!AV22</f>
        <v>0</v>
      </c>
      <c r="AU55" s="74">
        <f>[4]Calculations!AK22</f>
        <v>0</v>
      </c>
      <c r="AV55" s="74">
        <f>[4]Calculations!AW22</f>
        <v>0</v>
      </c>
      <c r="AW55" s="90"/>
      <c r="AX55" s="90"/>
      <c r="AY55" s="82" t="str">
        <f>[4]Calculations!D22</f>
        <v>Call for Sites 2018</v>
      </c>
    </row>
    <row r="56" spans="2:51" ht="12.65" customHeight="1" x14ac:dyDescent="0.25">
      <c r="B56" s="13" t="str">
        <f>[4]Calculations!A23</f>
        <v>1467</v>
      </c>
      <c r="C56" s="30" t="str">
        <f>[4]Calculations!B23</f>
        <v>Land at Hough Farm, Hough Lane</v>
      </c>
      <c r="D56" s="119" t="str">
        <f>[4]Calculations!C23</f>
        <v>Industrial / warehousing / other use</v>
      </c>
      <c r="E56" s="38">
        <f>[4]Calculations!E23</f>
        <v>58.302199999999999</v>
      </c>
      <c r="F56" s="38">
        <f>[4]Calculations!I23</f>
        <v>58.302199999999999</v>
      </c>
      <c r="G56" s="38">
        <f>[4]Calculations!M23</f>
        <v>100</v>
      </c>
      <c r="H56" s="38">
        <f>[4]Calculations!H23</f>
        <v>0</v>
      </c>
      <c r="I56" s="38">
        <f>[4]Calculations!L23</f>
        <v>0</v>
      </c>
      <c r="J56" s="38">
        <f>[4]Calculations!G23</f>
        <v>0</v>
      </c>
      <c r="K56" s="38">
        <f>[4]Calculations!K23</f>
        <v>0</v>
      </c>
      <c r="L56" s="38">
        <f>[4]Calculations!F23</f>
        <v>0</v>
      </c>
      <c r="M56" s="38">
        <f>[4]Calculations!J23</f>
        <v>0</v>
      </c>
      <c r="N56" s="38">
        <f>[4]Calculations!V23</f>
        <v>0</v>
      </c>
      <c r="O56" s="38">
        <f>[4]Calculations!W23</f>
        <v>0</v>
      </c>
      <c r="P56" s="38">
        <f>[4]Calculations!O23</f>
        <v>2.6225149999999999</v>
      </c>
      <c r="Q56" s="38">
        <f>[4]Calculations!S23</f>
        <v>4.4981407219624643</v>
      </c>
      <c r="R56" s="38">
        <f>[4]Calculations!Q23</f>
        <v>1.8536509999999999</v>
      </c>
      <c r="S56" s="38">
        <f>[4]Calculations!T23</f>
        <v>3.1793843113981977</v>
      </c>
      <c r="T56" s="38">
        <f>[4]Calculations!R23</f>
        <v>1.42743</v>
      </c>
      <c r="U56" s="38">
        <f>[4]Calculations!U23</f>
        <v>2.4483295656081587</v>
      </c>
      <c r="V56" s="38" t="str">
        <f>[4]Calculations!X23</f>
        <v>Not Modelled</v>
      </c>
      <c r="W56" s="38" t="str">
        <f>[4]Calculations!Y23</f>
        <v>N/A</v>
      </c>
      <c r="X56" s="38" t="s">
        <v>1068</v>
      </c>
      <c r="Y56" s="73" t="s">
        <v>105</v>
      </c>
      <c r="Z56" s="74" t="s">
        <v>1066</v>
      </c>
      <c r="AA56" s="74">
        <f>[4]Calculations!AA23</f>
        <v>0</v>
      </c>
      <c r="AB56" s="74">
        <f>[4]Calculations!AM23</f>
        <v>0</v>
      </c>
      <c r="AC56" s="74">
        <f>[4]Calculations!AB23</f>
        <v>1.0503789263700001</v>
      </c>
      <c r="AD56" s="74">
        <f>[4]Calculations!AN23</f>
        <v>1.8016111336621947</v>
      </c>
      <c r="AE56" s="74">
        <f>[4]Calculations!AC23</f>
        <v>0.64349415507200003</v>
      </c>
      <c r="AF56" s="74">
        <f>[4]Calculations!AO23</f>
        <v>1.1037219094167974</v>
      </c>
      <c r="AG56" s="74">
        <f>[4]Calculations!AD23</f>
        <v>0</v>
      </c>
      <c r="AH56" s="74">
        <f>[4]Calculations!AP23</f>
        <v>0</v>
      </c>
      <c r="AI56" s="74">
        <f>[4]Calculations!AE23</f>
        <v>8.5763405008600007</v>
      </c>
      <c r="AJ56" s="74">
        <f>[4]Calculations!AQ23</f>
        <v>14.710149018150259</v>
      </c>
      <c r="AK56" s="74">
        <f>[4]Calculations!AF23</f>
        <v>46.696704404400002</v>
      </c>
      <c r="AL56" s="74">
        <f>[4]Calculations!AR23</f>
        <v>80.094240705153496</v>
      </c>
      <c r="AM56" s="74">
        <f>[4]Calculations!AG23</f>
        <v>1.2650249686999999</v>
      </c>
      <c r="AN56" s="74">
        <f>[4]Calculations!AS23</f>
        <v>2.1697722705146631</v>
      </c>
      <c r="AO56" s="74">
        <f>[4]Calculations!AH23</f>
        <v>36.061078824900001</v>
      </c>
      <c r="AP56" s="74">
        <f>[4]Calculations!AT23</f>
        <v>61.852003569162065</v>
      </c>
      <c r="AQ56" s="74">
        <f>[4]Calculations!AI23</f>
        <v>18.237092538999999</v>
      </c>
      <c r="AR56" s="74">
        <f>[4]Calculations!AU23</f>
        <v>31.280281943048461</v>
      </c>
      <c r="AS56" s="74">
        <f>[4]Calculations!AJ23</f>
        <v>0</v>
      </c>
      <c r="AT56" s="74">
        <f>[4]Calculations!AV23</f>
        <v>0</v>
      </c>
      <c r="AU56" s="74">
        <f>[4]Calculations!AK23</f>
        <v>0</v>
      </c>
      <c r="AV56" s="74">
        <f>[4]Calculations!AW23</f>
        <v>0</v>
      </c>
      <c r="AW56" s="90"/>
      <c r="AX56" s="90"/>
      <c r="AY56" s="82" t="str">
        <f>[4]Calculations!D23</f>
        <v>Call for Sites 2018</v>
      </c>
    </row>
    <row r="57" spans="2:51" ht="25" customHeight="1" x14ac:dyDescent="0.25">
      <c r="B57" s="13" t="str">
        <f>[4]Calculations!A24</f>
        <v>1470</v>
      </c>
      <c r="C57" s="30" t="str">
        <f>[4]Calculations!B24</f>
        <v>Land to West of High Crompton (north site)</v>
      </c>
      <c r="D57" s="119" t="str">
        <f>[4]Calculations!C24</f>
        <v>Residential / Other use</v>
      </c>
      <c r="E57" s="38">
        <f>[4]Calculations!E24</f>
        <v>65.008899999999997</v>
      </c>
      <c r="F57" s="38">
        <f>[4]Calculations!I24</f>
        <v>65.008899999999997</v>
      </c>
      <c r="G57" s="38">
        <f>[4]Calculations!M24</f>
        <v>100</v>
      </c>
      <c r="H57" s="38">
        <f>[4]Calculations!H24</f>
        <v>0</v>
      </c>
      <c r="I57" s="38">
        <f>[4]Calculations!L24</f>
        <v>0</v>
      </c>
      <c r="J57" s="38">
        <f>[4]Calculations!G24</f>
        <v>0</v>
      </c>
      <c r="K57" s="38">
        <f>[4]Calculations!K24</f>
        <v>0</v>
      </c>
      <c r="L57" s="38">
        <f>[4]Calculations!F24</f>
        <v>0</v>
      </c>
      <c r="M57" s="38">
        <f>[4]Calculations!J24</f>
        <v>0</v>
      </c>
      <c r="N57" s="38">
        <f>[4]Calculations!V24</f>
        <v>0</v>
      </c>
      <c r="O57" s="38">
        <f>[4]Calculations!W24</f>
        <v>0</v>
      </c>
      <c r="P57" s="38">
        <f>[4]Calculations!O24</f>
        <v>5.8858099999999993</v>
      </c>
      <c r="Q57" s="38">
        <f>[4]Calculations!S24</f>
        <v>9.0538526263327022</v>
      </c>
      <c r="R57" s="38">
        <f>[4]Calculations!Q24</f>
        <v>4.1197499999999998</v>
      </c>
      <c r="S57" s="38">
        <f>[4]Calculations!T24</f>
        <v>6.3372092128923887</v>
      </c>
      <c r="T57" s="38">
        <f>[4]Calculations!R24</f>
        <v>3.0185599999999999</v>
      </c>
      <c r="U57" s="38">
        <f>[4]Calculations!U24</f>
        <v>4.6433026862475755</v>
      </c>
      <c r="V57" s="38" t="str">
        <f>[4]Calculations!X24</f>
        <v>Not Modelled</v>
      </c>
      <c r="W57" s="38" t="str">
        <f>[4]Calculations!Y24</f>
        <v>N/A</v>
      </c>
      <c r="X57" s="38" t="s">
        <v>1056</v>
      </c>
      <c r="Y57" s="73" t="s">
        <v>105</v>
      </c>
      <c r="Z57" s="74" t="s">
        <v>1066</v>
      </c>
      <c r="AA57" s="74">
        <f>[4]Calculations!AA24</f>
        <v>0</v>
      </c>
      <c r="AB57" s="74">
        <f>[4]Calculations!AM24</f>
        <v>0</v>
      </c>
      <c r="AC57" s="74">
        <f>[4]Calculations!AB24</f>
        <v>1.1655147583100001</v>
      </c>
      <c r="AD57" s="74">
        <f>[4]Calculations!AN24</f>
        <v>1.7928541450632145</v>
      </c>
      <c r="AE57" s="74">
        <f>[4]Calculations!AC24</f>
        <v>0.96040592420699999</v>
      </c>
      <c r="AF57" s="74">
        <f>[4]Calculations!AO24</f>
        <v>1.4773452930398761</v>
      </c>
      <c r="AG57" s="74">
        <f>[4]Calculations!AD24</f>
        <v>0</v>
      </c>
      <c r="AH57" s="74">
        <f>[4]Calculations!AP24</f>
        <v>0</v>
      </c>
      <c r="AI57" s="74">
        <f>[4]Calculations!AE24</f>
        <v>13.353448841500001</v>
      </c>
      <c r="AJ57" s="74">
        <f>[4]Calculations!AQ24</f>
        <v>20.540954917711268</v>
      </c>
      <c r="AK57" s="74">
        <f>[4]Calculations!AF24</f>
        <v>62.127680326399997</v>
      </c>
      <c r="AL57" s="74">
        <f>[4]Calculations!AR24</f>
        <v>95.567961196697681</v>
      </c>
      <c r="AM57" s="74">
        <f>[4]Calculations!AG24</f>
        <v>1.72389434314</v>
      </c>
      <c r="AN57" s="74">
        <f>[4]Calculations!AS24</f>
        <v>2.6517820531342635</v>
      </c>
      <c r="AO57" s="74">
        <f>[4]Calculations!AH24</f>
        <v>23.595822446900002</v>
      </c>
      <c r="AP57" s="74">
        <f>[4]Calculations!AT24</f>
        <v>36.296295502461973</v>
      </c>
      <c r="AQ57" s="74">
        <f>[4]Calculations!AI24</f>
        <v>24.2732423247</v>
      </c>
      <c r="AR57" s="74">
        <f>[4]Calculations!AU24</f>
        <v>37.338337250284191</v>
      </c>
      <c r="AS57" s="74">
        <f>[4]Calculations!AJ24</f>
        <v>0</v>
      </c>
      <c r="AT57" s="74">
        <f>[4]Calculations!AV24</f>
        <v>0</v>
      </c>
      <c r="AU57" s="74">
        <f>[4]Calculations!AK24</f>
        <v>0</v>
      </c>
      <c r="AV57" s="74">
        <f>[4]Calculations!AW24</f>
        <v>0</v>
      </c>
      <c r="AW57" s="90"/>
      <c r="AX57" s="90"/>
      <c r="AY57" s="82" t="str">
        <f>[4]Calculations!D24</f>
        <v>Call for Sites 2018</v>
      </c>
    </row>
    <row r="58" spans="2:51" ht="12.65" customHeight="1" x14ac:dyDescent="0.25">
      <c r="B58" s="13" t="str">
        <f>[4]Calculations!A25</f>
        <v>1475</v>
      </c>
      <c r="C58" s="30" t="str">
        <f>[4]Calculations!B25</f>
        <v>Manchester Heywood Stores</v>
      </c>
      <c r="D58" s="119" t="str">
        <f>[4]Calculations!C25</f>
        <v>Residential</v>
      </c>
      <c r="E58" s="38">
        <f>[4]Calculations!E25</f>
        <v>11.306699999999999</v>
      </c>
      <c r="F58" s="38">
        <f>[4]Calculations!I25</f>
        <v>11.306699999999999</v>
      </c>
      <c r="G58" s="38">
        <f>[4]Calculations!M25</f>
        <v>100</v>
      </c>
      <c r="H58" s="38">
        <f>[4]Calculations!H25</f>
        <v>0</v>
      </c>
      <c r="I58" s="38">
        <f>[4]Calculations!L25</f>
        <v>0</v>
      </c>
      <c r="J58" s="38">
        <f>[4]Calculations!G25</f>
        <v>0</v>
      </c>
      <c r="K58" s="38">
        <f>[4]Calculations!K25</f>
        <v>0</v>
      </c>
      <c r="L58" s="38">
        <f>[4]Calculations!F25</f>
        <v>0</v>
      </c>
      <c r="M58" s="38">
        <f>[4]Calculations!J25</f>
        <v>0</v>
      </c>
      <c r="N58" s="38">
        <f>[4]Calculations!V25</f>
        <v>0</v>
      </c>
      <c r="O58" s="38">
        <f>[4]Calculations!W25</f>
        <v>0</v>
      </c>
      <c r="P58" s="38">
        <f>[4]Calculations!O25</f>
        <v>1.6536299999999999</v>
      </c>
      <c r="Q58" s="38">
        <f>[4]Calculations!S25</f>
        <v>14.625222213377908</v>
      </c>
      <c r="R58" s="38">
        <f>[4]Calculations!Q25</f>
        <v>1.364892</v>
      </c>
      <c r="S58" s="38">
        <f>[4]Calculations!T25</f>
        <v>12.071532807981109</v>
      </c>
      <c r="T58" s="38">
        <f>[4]Calculations!R25</f>
        <v>1.13466</v>
      </c>
      <c r="U58" s="38">
        <f>[4]Calculations!U25</f>
        <v>10.03528881105893</v>
      </c>
      <c r="V58" s="38" t="str">
        <f>[4]Calculations!X25</f>
        <v>Not Modelled</v>
      </c>
      <c r="W58" s="38" t="str">
        <f>[4]Calculations!Y25</f>
        <v>N/A</v>
      </c>
      <c r="X58" s="38" t="s">
        <v>1056</v>
      </c>
      <c r="Y58" s="73" t="s">
        <v>108</v>
      </c>
      <c r="Z58" s="74" t="s">
        <v>109</v>
      </c>
      <c r="AA58" s="74">
        <f>[4]Calculations!AA25</f>
        <v>0</v>
      </c>
      <c r="AB58" s="74">
        <f>[4]Calculations!AM25</f>
        <v>0</v>
      </c>
      <c r="AC58" s="74">
        <f>[4]Calculations!AB25</f>
        <v>1.7999999999999999E-2</v>
      </c>
      <c r="AD58" s="74">
        <f>[4]Calculations!AN25</f>
        <v>0.15919764387487065</v>
      </c>
      <c r="AE58" s="74">
        <f>[4]Calculations!AC25</f>
        <v>1.0800000000000001E-2</v>
      </c>
      <c r="AF58" s="74">
        <f>[4]Calculations!AO25</f>
        <v>9.5518586324922411E-2</v>
      </c>
      <c r="AG58" s="74">
        <f>[4]Calculations!AD25</f>
        <v>0</v>
      </c>
      <c r="AH58" s="74">
        <f>[4]Calculations!AP25</f>
        <v>0</v>
      </c>
      <c r="AI58" s="74">
        <f>[4]Calculations!AE25</f>
        <v>0</v>
      </c>
      <c r="AJ58" s="74">
        <f>[4]Calculations!AQ25</f>
        <v>0</v>
      </c>
      <c r="AK58" s="74">
        <f>[4]Calculations!AF25</f>
        <v>3.6277549959900002</v>
      </c>
      <c r="AL58" s="74">
        <f>[4]Calculations!AR25</f>
        <v>32.085002662049938</v>
      </c>
      <c r="AM58" s="74">
        <f>[4]Calculations!AG25</f>
        <v>0</v>
      </c>
      <c r="AN58" s="74">
        <f>[4]Calculations!AS25</f>
        <v>0</v>
      </c>
      <c r="AO58" s="74">
        <f>[4]Calculations!AH25</f>
        <v>0</v>
      </c>
      <c r="AP58" s="74">
        <f>[4]Calculations!AT25</f>
        <v>0</v>
      </c>
      <c r="AQ58" s="74">
        <f>[4]Calculations!AI25</f>
        <v>9.1227580358400004</v>
      </c>
      <c r="AR58" s="74">
        <f>[4]Calculations!AU25</f>
        <v>80.684532497015056</v>
      </c>
      <c r="AS58" s="74">
        <f>[4]Calculations!AJ25</f>
        <v>0</v>
      </c>
      <c r="AT58" s="74">
        <f>[4]Calculations!AV25</f>
        <v>0</v>
      </c>
      <c r="AU58" s="74">
        <f>[4]Calculations!AK25</f>
        <v>0</v>
      </c>
      <c r="AV58" s="74">
        <f>[4]Calculations!AW25</f>
        <v>0</v>
      </c>
      <c r="AW58" s="90"/>
      <c r="AX58" s="90"/>
      <c r="AY58" s="82" t="str">
        <f>[4]Calculations!D25</f>
        <v>Call for Sites 2018</v>
      </c>
    </row>
    <row r="59" spans="2:51" ht="12.65" customHeight="1" x14ac:dyDescent="0.25">
      <c r="B59" s="13" t="str">
        <f>[4]Calculations!A26</f>
        <v>1481</v>
      </c>
      <c r="C59" s="30" t="str">
        <f>[4]Calculations!B26</f>
        <v>Land off Green Booth Road, Norden</v>
      </c>
      <c r="D59" s="119" t="str">
        <f>[4]Calculations!C26</f>
        <v>Residential</v>
      </c>
      <c r="E59" s="38">
        <f>[4]Calculations!E26</f>
        <v>5.3633199999999999</v>
      </c>
      <c r="F59" s="38">
        <f>[4]Calculations!I26</f>
        <v>4.9781780436335001</v>
      </c>
      <c r="G59" s="38">
        <f>[4]Calculations!M26</f>
        <v>92.818963694754373</v>
      </c>
      <c r="H59" s="38">
        <f>[4]Calculations!H26</f>
        <v>3.4729104751800001E-2</v>
      </c>
      <c r="I59" s="38">
        <f>[4]Calculations!L26</f>
        <v>0.64752997680168256</v>
      </c>
      <c r="J59" s="38">
        <f>[4]Calculations!G26</f>
        <v>0.31089084394200001</v>
      </c>
      <c r="K59" s="38">
        <f>[4]Calculations!K26</f>
        <v>5.7966118736528873</v>
      </c>
      <c r="L59" s="38">
        <f>[4]Calculations!F26</f>
        <v>3.9522007672699998E-2</v>
      </c>
      <c r="M59" s="38">
        <f>[4]Calculations!J26</f>
        <v>0.73689445479106219</v>
      </c>
      <c r="N59" s="38">
        <f>[4]Calculations!V26</f>
        <v>1.62955817627</v>
      </c>
      <c r="O59" s="38">
        <f>[4]Calculations!W26</f>
        <v>30.383385221653754</v>
      </c>
      <c r="P59" s="38">
        <f>[4]Calculations!O26</f>
        <v>0.5348231</v>
      </c>
      <c r="Q59" s="38">
        <f>[4]Calculations!S26</f>
        <v>9.9718663066906323</v>
      </c>
      <c r="R59" s="38">
        <f>[4]Calculations!Q26</f>
        <v>0.28502810000000001</v>
      </c>
      <c r="S59" s="38">
        <f>[4]Calculations!T26</f>
        <v>5.3143966796685636</v>
      </c>
      <c r="T59" s="38">
        <f>[4]Calculations!R26</f>
        <v>0.22731599999999999</v>
      </c>
      <c r="U59" s="38">
        <f>[4]Calculations!U26</f>
        <v>4.238344905767323</v>
      </c>
      <c r="V59" s="38" t="str">
        <f>[4]Calculations!X26</f>
        <v>Not Modelled</v>
      </c>
      <c r="W59" s="38" t="str">
        <f>[4]Calculations!Y26</f>
        <v>N/A</v>
      </c>
      <c r="X59" s="38" t="s">
        <v>1056</v>
      </c>
      <c r="Y59" s="73" t="s">
        <v>108</v>
      </c>
      <c r="Z59" s="74" t="s">
        <v>109</v>
      </c>
      <c r="AA59" s="74">
        <f>[4]Calculations!AA26</f>
        <v>0.18600246736500001</v>
      </c>
      <c r="AB59" s="74">
        <f>[4]Calculations!AM26</f>
        <v>3.4680471678922755</v>
      </c>
      <c r="AC59" s="74">
        <f>[4]Calculations!AB26</f>
        <v>0</v>
      </c>
      <c r="AD59" s="74">
        <f>[4]Calculations!AN26</f>
        <v>0</v>
      </c>
      <c r="AE59" s="74">
        <f>[4]Calculations!AC26</f>
        <v>0</v>
      </c>
      <c r="AF59" s="74">
        <f>[4]Calculations!AO26</f>
        <v>0</v>
      </c>
      <c r="AG59" s="74">
        <f>[4]Calculations!AD26</f>
        <v>0</v>
      </c>
      <c r="AH59" s="74">
        <f>[4]Calculations!AP26</f>
        <v>0</v>
      </c>
      <c r="AI59" s="74">
        <f>[4]Calculations!AE26</f>
        <v>7.04403125823E-3</v>
      </c>
      <c r="AJ59" s="74">
        <f>[4]Calculations!AQ26</f>
        <v>0.13133714300526539</v>
      </c>
      <c r="AK59" s="74">
        <f>[4]Calculations!AF26</f>
        <v>0.79528915062700001</v>
      </c>
      <c r="AL59" s="74">
        <f>[4]Calculations!AR26</f>
        <v>14.828299460539368</v>
      </c>
      <c r="AM59" s="74">
        <f>[4]Calculations!AG26</f>
        <v>2.8760970899499999E-2</v>
      </c>
      <c r="AN59" s="74">
        <f>[4]Calculations!AS26</f>
        <v>0.53625312119172452</v>
      </c>
      <c r="AO59" s="74">
        <f>[4]Calculations!AH26</f>
        <v>0.79314739077300001</v>
      </c>
      <c r="AP59" s="74">
        <f>[4]Calculations!AT26</f>
        <v>14.788365989219365</v>
      </c>
      <c r="AQ59" s="74">
        <f>[4]Calculations!AI26</f>
        <v>4.0162245890100001</v>
      </c>
      <c r="AR59" s="74">
        <f>[4]Calculations!AU26</f>
        <v>74.883180362350188</v>
      </c>
      <c r="AS59" s="74">
        <f>[4]Calculations!AJ26</f>
        <v>0</v>
      </c>
      <c r="AT59" s="74">
        <f>[4]Calculations!AV26</f>
        <v>0</v>
      </c>
      <c r="AU59" s="74">
        <f>[4]Calculations!AK26</f>
        <v>0</v>
      </c>
      <c r="AV59" s="74">
        <f>[4]Calculations!AW26</f>
        <v>0</v>
      </c>
      <c r="AW59" s="90"/>
      <c r="AX59" s="90"/>
      <c r="AY59" s="82" t="str">
        <f>[4]Calculations!D26</f>
        <v>Call for Sites 2018</v>
      </c>
    </row>
    <row r="60" spans="2:51" ht="12.65" customHeight="1" x14ac:dyDescent="0.25">
      <c r="B60" s="13" t="str">
        <f>[4]Calculations!A27</f>
        <v>1483</v>
      </c>
      <c r="C60" s="30" t="str">
        <f>[4]Calculations!B27</f>
        <v>Ramsden Farm</v>
      </c>
      <c r="D60" s="119" t="str">
        <f>[4]Calculations!C27</f>
        <v>Residential</v>
      </c>
      <c r="E60" s="38">
        <f>[4]Calculations!E27</f>
        <v>4.71028</v>
      </c>
      <c r="F60" s="38">
        <f>[4]Calculations!I27</f>
        <v>4.6862692428975796</v>
      </c>
      <c r="G60" s="38">
        <f>[4]Calculations!M27</f>
        <v>99.490247775027811</v>
      </c>
      <c r="H60" s="38">
        <f>[4]Calculations!H27</f>
        <v>0</v>
      </c>
      <c r="I60" s="38">
        <f>[4]Calculations!L27</f>
        <v>0</v>
      </c>
      <c r="J60" s="38">
        <f>[4]Calculations!G27</f>
        <v>2.1762498415199998E-3</v>
      </c>
      <c r="K60" s="38">
        <f>[4]Calculations!K27</f>
        <v>4.620213323878835E-2</v>
      </c>
      <c r="L60" s="38">
        <f>[4]Calculations!F27</f>
        <v>2.1834507260899999E-2</v>
      </c>
      <c r="M60" s="38">
        <f>[4]Calculations!J27</f>
        <v>0.46355009173340012</v>
      </c>
      <c r="N60" s="38">
        <f>[4]Calculations!V27</f>
        <v>0</v>
      </c>
      <c r="O60" s="38">
        <f>[4]Calculations!W27</f>
        <v>0</v>
      </c>
      <c r="P60" s="38">
        <f>[4]Calculations!O27</f>
        <v>0.18923645</v>
      </c>
      <c r="Q60" s="38">
        <f>[4]Calculations!S27</f>
        <v>4.0175201898825552</v>
      </c>
      <c r="R60" s="38">
        <f>[4]Calculations!Q27</f>
        <v>0.1868706</v>
      </c>
      <c r="S60" s="38">
        <f>[4]Calculations!T27</f>
        <v>3.9672928148645092</v>
      </c>
      <c r="T60" s="38">
        <f>[4]Calculations!R27</f>
        <v>0.16184999999999999</v>
      </c>
      <c r="U60" s="38">
        <f>[4]Calculations!U27</f>
        <v>3.4361014631826556</v>
      </c>
      <c r="V60" s="38" t="str">
        <f>[4]Calculations!X27</f>
        <v>Not Modelled</v>
      </c>
      <c r="W60" s="38" t="str">
        <f>[4]Calculations!Y27</f>
        <v>N/A</v>
      </c>
      <c r="X60" s="38" t="s">
        <v>1056</v>
      </c>
      <c r="Y60" s="73" t="s">
        <v>108</v>
      </c>
      <c r="Z60" s="74" t="s">
        <v>109</v>
      </c>
      <c r="AA60" s="74">
        <f>[4]Calculations!AA27</f>
        <v>4.3354805045400001E-3</v>
      </c>
      <c r="AB60" s="74">
        <f>[4]Calculations!AM27</f>
        <v>9.2042946587888613E-2</v>
      </c>
      <c r="AC60" s="74">
        <f>[4]Calculations!AB27</f>
        <v>0</v>
      </c>
      <c r="AD60" s="74">
        <f>[4]Calculations!AN27</f>
        <v>0</v>
      </c>
      <c r="AE60" s="74">
        <f>[4]Calculations!AC27</f>
        <v>0</v>
      </c>
      <c r="AF60" s="74">
        <f>[4]Calculations!AO27</f>
        <v>0</v>
      </c>
      <c r="AG60" s="74">
        <f>[4]Calculations!AD27</f>
        <v>2.3610588945899999E-2</v>
      </c>
      <c r="AH60" s="74">
        <f>[4]Calculations!AP27</f>
        <v>0.50125659081625717</v>
      </c>
      <c r="AI60" s="74">
        <f>[4]Calculations!AE27</f>
        <v>0.82286506959399996</v>
      </c>
      <c r="AJ60" s="74">
        <f>[4]Calculations!AQ27</f>
        <v>17.469557427456543</v>
      </c>
      <c r="AK60" s="74">
        <f>[4]Calculations!AF27</f>
        <v>1.36888295502E-3</v>
      </c>
      <c r="AL60" s="74">
        <f>[4]Calculations!AR27</f>
        <v>2.9061604724559896E-2</v>
      </c>
      <c r="AM60" s="74">
        <f>[4]Calculations!AG27</f>
        <v>0</v>
      </c>
      <c r="AN60" s="74">
        <f>[4]Calculations!AS27</f>
        <v>0</v>
      </c>
      <c r="AO60" s="74">
        <f>[4]Calculations!AH27</f>
        <v>0</v>
      </c>
      <c r="AP60" s="74">
        <f>[4]Calculations!AT27</f>
        <v>0</v>
      </c>
      <c r="AQ60" s="74">
        <f>[4]Calculations!AI27</f>
        <v>4.7102789789599999</v>
      </c>
      <c r="AR60" s="74">
        <f>[4]Calculations!AU27</f>
        <v>99.999978323157009</v>
      </c>
      <c r="AS60" s="74">
        <f>[4]Calculations!AJ27</f>
        <v>0</v>
      </c>
      <c r="AT60" s="74">
        <f>[4]Calculations!AV27</f>
        <v>0</v>
      </c>
      <c r="AU60" s="74">
        <f>[4]Calculations!AK27</f>
        <v>2.83458987271E-2</v>
      </c>
      <c r="AV60" s="74">
        <f>[4]Calculations!AW27</f>
        <v>0.60178797708628784</v>
      </c>
      <c r="AW60" s="90"/>
      <c r="AX60" s="90"/>
      <c r="AY60" s="82" t="str">
        <f>[4]Calculations!D27</f>
        <v>Call for Sites 2018</v>
      </c>
    </row>
    <row r="61" spans="2:51" ht="12.65" customHeight="1" x14ac:dyDescent="0.25">
      <c r="B61" s="13" t="str">
        <f>[4]Calculations!A28</f>
        <v>1484</v>
      </c>
      <c r="C61" s="30" t="str">
        <f>[4]Calculations!B28</f>
        <v>Brookside</v>
      </c>
      <c r="D61" s="119" t="str">
        <f>[4]Calculations!C28</f>
        <v>Residential</v>
      </c>
      <c r="E61" s="38">
        <f>[4]Calculations!E28</f>
        <v>0.88461699999999999</v>
      </c>
      <c r="F61" s="38">
        <f>[4]Calculations!I28</f>
        <v>0.47348919055499999</v>
      </c>
      <c r="G61" s="38">
        <f>[4]Calculations!M28</f>
        <v>53.524767278381489</v>
      </c>
      <c r="H61" s="38">
        <f>[4]Calculations!H28</f>
        <v>0</v>
      </c>
      <c r="I61" s="38">
        <f>[4]Calculations!L28</f>
        <v>0</v>
      </c>
      <c r="J61" s="38">
        <f>[4]Calculations!G28</f>
        <v>0.18892107536300001</v>
      </c>
      <c r="K61" s="38">
        <f>[4]Calculations!K28</f>
        <v>21.356256477436002</v>
      </c>
      <c r="L61" s="38">
        <f>[4]Calculations!F28</f>
        <v>0.22220673408200001</v>
      </c>
      <c r="M61" s="38">
        <f>[4]Calculations!J28</f>
        <v>25.118976244182512</v>
      </c>
      <c r="N61" s="38">
        <f>[4]Calculations!V28</f>
        <v>0</v>
      </c>
      <c r="O61" s="38">
        <f>[4]Calculations!W28</f>
        <v>0</v>
      </c>
      <c r="P61" s="38">
        <f>[4]Calculations!O28</f>
        <v>0.32410840000000002</v>
      </c>
      <c r="Q61" s="38">
        <f>[4]Calculations!S28</f>
        <v>36.63827396489102</v>
      </c>
      <c r="R61" s="38">
        <f>[4]Calculations!Q28</f>
        <v>0.13274040000000001</v>
      </c>
      <c r="S61" s="38">
        <f>[4]Calculations!T28</f>
        <v>15.005409120557259</v>
      </c>
      <c r="T61" s="38">
        <f>[4]Calculations!R28</f>
        <v>0.100201</v>
      </c>
      <c r="U61" s="38">
        <f>[4]Calculations!U28</f>
        <v>11.327048881041174</v>
      </c>
      <c r="V61" s="38" t="str">
        <f>[4]Calculations!X28</f>
        <v>Not Modelled</v>
      </c>
      <c r="W61" s="38" t="str">
        <f>[4]Calculations!Y28</f>
        <v>N/A</v>
      </c>
      <c r="X61" s="38" t="s">
        <v>1056</v>
      </c>
      <c r="Y61" s="73" t="s">
        <v>99</v>
      </c>
      <c r="Z61" s="74" t="s">
        <v>248</v>
      </c>
      <c r="AA61" s="74">
        <f>[4]Calculations!AA28</f>
        <v>3.5566739666599997E-2</v>
      </c>
      <c r="AB61" s="74">
        <f>[4]Calculations!AM28</f>
        <v>4.0205806203814749</v>
      </c>
      <c r="AC61" s="74">
        <f>[4]Calculations!AB28</f>
        <v>0</v>
      </c>
      <c r="AD61" s="74">
        <f>[4]Calculations!AN28</f>
        <v>0</v>
      </c>
      <c r="AE61" s="74">
        <f>[4]Calculations!AC28</f>
        <v>0</v>
      </c>
      <c r="AF61" s="74">
        <f>[4]Calculations!AO28</f>
        <v>0</v>
      </c>
      <c r="AG61" s="74">
        <f>[4]Calculations!AD28</f>
        <v>0.22531049953999999</v>
      </c>
      <c r="AH61" s="74">
        <f>[4]Calculations!AP28</f>
        <v>25.469836046560264</v>
      </c>
      <c r="AI61" s="74">
        <f>[4]Calculations!AE28</f>
        <v>0.39520801037999997</v>
      </c>
      <c r="AJ61" s="74">
        <f>[4]Calculations!AQ28</f>
        <v>44.675606548370652</v>
      </c>
      <c r="AK61" s="74">
        <f>[4]Calculations!AF28</f>
        <v>0</v>
      </c>
      <c r="AL61" s="74">
        <f>[4]Calculations!AR28</f>
        <v>0</v>
      </c>
      <c r="AM61" s="74">
        <f>[4]Calculations!AG28</f>
        <v>0</v>
      </c>
      <c r="AN61" s="74">
        <f>[4]Calculations!AS28</f>
        <v>0</v>
      </c>
      <c r="AO61" s="74">
        <f>[4]Calculations!AH28</f>
        <v>0</v>
      </c>
      <c r="AP61" s="74">
        <f>[4]Calculations!AT28</f>
        <v>0</v>
      </c>
      <c r="AQ61" s="74">
        <f>[4]Calculations!AI28</f>
        <v>0.88461691103499995</v>
      </c>
      <c r="AR61" s="74">
        <f>[4]Calculations!AU28</f>
        <v>99.999989943105319</v>
      </c>
      <c r="AS61" s="74">
        <f>[4]Calculations!AJ28</f>
        <v>0</v>
      </c>
      <c r="AT61" s="74">
        <f>[4]Calculations!AV28</f>
        <v>0</v>
      </c>
      <c r="AU61" s="74">
        <f>[4]Calculations!AK28</f>
        <v>0.40326808933500002</v>
      </c>
      <c r="AV61" s="74">
        <f>[4]Calculations!AW28</f>
        <v>45.586744244684425</v>
      </c>
      <c r="AW61" s="90"/>
      <c r="AX61" s="90"/>
      <c r="AY61" s="82" t="str">
        <f>[4]Calculations!D28</f>
        <v>Call for Sites 2018</v>
      </c>
    </row>
    <row r="62" spans="2:51" ht="12.65" customHeight="1" x14ac:dyDescent="0.25">
      <c r="B62" s="13" t="str">
        <f>[4]Calculations!A29</f>
        <v>1486</v>
      </c>
      <c r="C62" s="30" t="str">
        <f>[4]Calculations!B29</f>
        <v>Baptist Field, Halifax Road, Littleborough</v>
      </c>
      <c r="D62" s="119" t="str">
        <f>[4]Calculations!C29</f>
        <v>Residential / Other use</v>
      </c>
      <c r="E62" s="38">
        <f>[4]Calculations!E29</f>
        <v>3.2920799999999999</v>
      </c>
      <c r="F62" s="38">
        <f>[4]Calculations!I29</f>
        <v>3.2821184724191799</v>
      </c>
      <c r="G62" s="38">
        <f>[4]Calculations!M29</f>
        <v>99.69740931019841</v>
      </c>
      <c r="H62" s="38">
        <f>[4]Calculations!H29</f>
        <v>0</v>
      </c>
      <c r="I62" s="38">
        <f>[4]Calculations!L29</f>
        <v>0</v>
      </c>
      <c r="J62" s="38">
        <f>[4]Calculations!G29</f>
        <v>0</v>
      </c>
      <c r="K62" s="38">
        <f>[4]Calculations!K29</f>
        <v>0</v>
      </c>
      <c r="L62" s="38">
        <f>[4]Calculations!F29</f>
        <v>9.9615275808199993E-3</v>
      </c>
      <c r="M62" s="38">
        <f>[4]Calculations!J29</f>
        <v>0.30259068980158443</v>
      </c>
      <c r="N62" s="38">
        <f>[4]Calculations!V29</f>
        <v>0</v>
      </c>
      <c r="O62" s="38">
        <f>[4]Calculations!W29</f>
        <v>0</v>
      </c>
      <c r="P62" s="38">
        <f>[4]Calculations!O29</f>
        <v>0.37110959999999998</v>
      </c>
      <c r="Q62" s="38">
        <f>[4]Calculations!S29</f>
        <v>11.27280017496537</v>
      </c>
      <c r="R62" s="38">
        <f>[4]Calculations!Q29</f>
        <v>0.25373259999999997</v>
      </c>
      <c r="S62" s="38">
        <f>[4]Calculations!T29</f>
        <v>7.7073643410852712</v>
      </c>
      <c r="T62" s="38">
        <f>[4]Calculations!R29</f>
        <v>0.235342</v>
      </c>
      <c r="U62" s="38">
        <f>[4]Calculations!U29</f>
        <v>7.1487327160943845</v>
      </c>
      <c r="V62" s="38" t="str">
        <f>[4]Calculations!X29</f>
        <v>Not Modelled</v>
      </c>
      <c r="W62" s="38" t="str">
        <f>[4]Calculations!Y29</f>
        <v>N/A</v>
      </c>
      <c r="X62" s="38" t="s">
        <v>1056</v>
      </c>
      <c r="Y62" s="73" t="s">
        <v>108</v>
      </c>
      <c r="Z62" s="74" t="s">
        <v>109</v>
      </c>
      <c r="AA62" s="74">
        <f>[4]Calculations!AA29</f>
        <v>0</v>
      </c>
      <c r="AB62" s="74">
        <f>[4]Calculations!AM29</f>
        <v>0</v>
      </c>
      <c r="AC62" s="74">
        <f>[4]Calculations!AB29</f>
        <v>0</v>
      </c>
      <c r="AD62" s="74">
        <f>[4]Calculations!AN29</f>
        <v>0</v>
      </c>
      <c r="AE62" s="74">
        <f>[4]Calculations!AC29</f>
        <v>0</v>
      </c>
      <c r="AF62" s="74">
        <f>[4]Calculations!AO29</f>
        <v>0</v>
      </c>
      <c r="AG62" s="74">
        <f>[4]Calculations!AD29</f>
        <v>0</v>
      </c>
      <c r="AH62" s="74">
        <f>[4]Calculations!AP29</f>
        <v>0</v>
      </c>
      <c r="AI62" s="74">
        <f>[4]Calculations!AE29</f>
        <v>0.26530862708699998</v>
      </c>
      <c r="AJ62" s="74">
        <f>[4]Calculations!AQ29</f>
        <v>8.0589969589742658</v>
      </c>
      <c r="AK62" s="74">
        <f>[4]Calculations!AF29</f>
        <v>1.5086391826900001</v>
      </c>
      <c r="AL62" s="74">
        <f>[4]Calculations!AR29</f>
        <v>45.826322042295452</v>
      </c>
      <c r="AM62" s="74">
        <f>[4]Calculations!AG29</f>
        <v>8.6864871230900004E-2</v>
      </c>
      <c r="AN62" s="74">
        <f>[4]Calculations!AS29</f>
        <v>2.6386014687036772</v>
      </c>
      <c r="AO62" s="74">
        <f>[4]Calculations!AH29</f>
        <v>0</v>
      </c>
      <c r="AP62" s="74">
        <f>[4]Calculations!AT29</f>
        <v>0</v>
      </c>
      <c r="AQ62" s="74">
        <f>[4]Calculations!AI29</f>
        <v>3.2920795795500002</v>
      </c>
      <c r="AR62" s="74">
        <f>[4]Calculations!AU29</f>
        <v>99.999987228439167</v>
      </c>
      <c r="AS62" s="74">
        <f>[4]Calculations!AJ29</f>
        <v>0</v>
      </c>
      <c r="AT62" s="74">
        <f>[4]Calculations!AV29</f>
        <v>0</v>
      </c>
      <c r="AU62" s="74">
        <f>[4]Calculations!AK29</f>
        <v>0</v>
      </c>
      <c r="AV62" s="74">
        <f>[4]Calculations!AW29</f>
        <v>0</v>
      </c>
      <c r="AW62" s="90"/>
      <c r="AX62" s="90"/>
      <c r="AY62" s="82" t="str">
        <f>[4]Calculations!D29</f>
        <v>Call for Sites 2018</v>
      </c>
    </row>
    <row r="63" spans="2:51" ht="12.65" customHeight="1" x14ac:dyDescent="0.25">
      <c r="B63" s="13" t="str">
        <f>[4]Calculations!A30</f>
        <v>1513</v>
      </c>
      <c r="C63" s="30" t="str">
        <f>[4]Calculations!B30</f>
        <v>land alongside Ealees Mill</v>
      </c>
      <c r="D63" s="119" t="str">
        <f>[4]Calculations!C30</f>
        <v>Residential</v>
      </c>
      <c r="E63" s="38">
        <f>[4]Calculations!E30</f>
        <v>0.15947</v>
      </c>
      <c r="F63" s="38">
        <f>[4]Calculations!I30</f>
        <v>0.15724252857652399</v>
      </c>
      <c r="G63" s="38">
        <f>[4]Calculations!M30</f>
        <v>98.603203471827925</v>
      </c>
      <c r="H63" s="38">
        <f>[4]Calculations!H30</f>
        <v>2.0277601690899998E-3</v>
      </c>
      <c r="I63" s="38">
        <f>[4]Calculations!L30</f>
        <v>1.2715621553207499</v>
      </c>
      <c r="J63" s="38">
        <f>[4]Calculations!G30</f>
        <v>1.9971125438599999E-4</v>
      </c>
      <c r="K63" s="38">
        <f>[4]Calculations!K30</f>
        <v>0.12523437285131997</v>
      </c>
      <c r="L63" s="38">
        <f>[4]Calculations!F30</f>
        <v>0</v>
      </c>
      <c r="M63" s="38">
        <f>[4]Calculations!J30</f>
        <v>0</v>
      </c>
      <c r="N63" s="38">
        <f>[4]Calculations!V30</f>
        <v>0.15947012217199999</v>
      </c>
      <c r="O63" s="38">
        <f>[4]Calculations!W30</f>
        <v>100.00007661127484</v>
      </c>
      <c r="P63" s="38">
        <f>[4]Calculations!O30</f>
        <v>1.8896955999999998E-3</v>
      </c>
      <c r="Q63" s="38">
        <f>[4]Calculations!S30</f>
        <v>1.1849850128550823</v>
      </c>
      <c r="R63" s="38">
        <f>[4]Calculations!Q30</f>
        <v>1.8349899999999999E-3</v>
      </c>
      <c r="S63" s="38">
        <f>[4]Calculations!T30</f>
        <v>1.1506803787546247</v>
      </c>
      <c r="T63" s="38">
        <f>[4]Calculations!R30</f>
        <v>1.77966E-3</v>
      </c>
      <c r="U63" s="38">
        <f>[4]Calculations!U30</f>
        <v>1.1159841976547311</v>
      </c>
      <c r="V63" s="38">
        <f>[4]Calculations!X30</f>
        <v>2.00865114342E-3</v>
      </c>
      <c r="W63" s="38">
        <f>[4]Calculations!Y30</f>
        <v>1.2595793211387722</v>
      </c>
      <c r="X63" s="38" t="s">
        <v>1056</v>
      </c>
      <c r="Y63" s="73" t="s">
        <v>108</v>
      </c>
      <c r="Z63" s="74" t="s">
        <v>109</v>
      </c>
      <c r="AA63" s="74">
        <f>[4]Calculations!AA30</f>
        <v>0</v>
      </c>
      <c r="AB63" s="74">
        <f>[4]Calculations!AM30</f>
        <v>0</v>
      </c>
      <c r="AC63" s="74">
        <f>[4]Calculations!AB30</f>
        <v>0</v>
      </c>
      <c r="AD63" s="74">
        <f>[4]Calculations!AN30</f>
        <v>0</v>
      </c>
      <c r="AE63" s="74">
        <f>[4]Calculations!AC30</f>
        <v>0</v>
      </c>
      <c r="AF63" s="74">
        <f>[4]Calculations!AO30</f>
        <v>0</v>
      </c>
      <c r="AG63" s="74">
        <f>[4]Calculations!AD30</f>
        <v>0</v>
      </c>
      <c r="AH63" s="74">
        <f>[4]Calculations!AP30</f>
        <v>0</v>
      </c>
      <c r="AI63" s="74">
        <f>[4]Calculations!AE30</f>
        <v>3.9794037711800003E-3</v>
      </c>
      <c r="AJ63" s="74">
        <f>[4]Calculations!AQ30</f>
        <v>2.4953933474509316</v>
      </c>
      <c r="AK63" s="74">
        <f>[4]Calculations!AF30</f>
        <v>0</v>
      </c>
      <c r="AL63" s="74">
        <f>[4]Calculations!AR30</f>
        <v>0</v>
      </c>
      <c r="AM63" s="74">
        <f>[4]Calculations!AG30</f>
        <v>0</v>
      </c>
      <c r="AN63" s="74">
        <f>[4]Calculations!AS30</f>
        <v>0</v>
      </c>
      <c r="AO63" s="74">
        <f>[4]Calculations!AH30</f>
        <v>0</v>
      </c>
      <c r="AP63" s="74">
        <f>[4]Calculations!AT30</f>
        <v>0</v>
      </c>
      <c r="AQ63" s="74">
        <f>[4]Calculations!AI30</f>
        <v>0.15947012217199999</v>
      </c>
      <c r="AR63" s="74">
        <f>[4]Calculations!AU30</f>
        <v>100.00007661127484</v>
      </c>
      <c r="AS63" s="74">
        <f>[4]Calculations!AJ30</f>
        <v>0</v>
      </c>
      <c r="AT63" s="74">
        <f>[4]Calculations!AV30</f>
        <v>0</v>
      </c>
      <c r="AU63" s="74">
        <f>[4]Calculations!AK30</f>
        <v>0</v>
      </c>
      <c r="AV63" s="74">
        <f>[4]Calculations!AW30</f>
        <v>0</v>
      </c>
      <c r="AW63" s="90"/>
      <c r="AX63" s="90"/>
      <c r="AY63" s="82" t="str">
        <f>[4]Calculations!D30</f>
        <v>Call for Sites 2018</v>
      </c>
    </row>
    <row r="64" spans="2:51" ht="12.65" customHeight="1" x14ac:dyDescent="0.25">
      <c r="B64" s="13" t="str">
        <f>[4]Calculations!A31</f>
        <v>1575</v>
      </c>
      <c r="C64" s="30" t="str">
        <f>[4]Calculations!B31</f>
        <v>Sandpits Farm</v>
      </c>
      <c r="D64" s="119" t="str">
        <f>[4]Calculations!C31</f>
        <v>Residential / Offices / Industry / warehousing</v>
      </c>
      <c r="E64" s="38">
        <f>[4]Calculations!E31</f>
        <v>13.897</v>
      </c>
      <c r="F64" s="38">
        <f>[4]Calculations!I31</f>
        <v>13.897</v>
      </c>
      <c r="G64" s="38">
        <f>[4]Calculations!M31</f>
        <v>100</v>
      </c>
      <c r="H64" s="38">
        <f>[4]Calculations!H31</f>
        <v>0</v>
      </c>
      <c r="I64" s="38">
        <f>[4]Calculations!L31</f>
        <v>0</v>
      </c>
      <c r="J64" s="38">
        <f>[4]Calculations!G31</f>
        <v>0</v>
      </c>
      <c r="K64" s="38">
        <f>[4]Calculations!K31</f>
        <v>0</v>
      </c>
      <c r="L64" s="38">
        <f>[4]Calculations!F31</f>
        <v>0</v>
      </c>
      <c r="M64" s="38">
        <f>[4]Calculations!J31</f>
        <v>0</v>
      </c>
      <c r="N64" s="38">
        <f>[4]Calculations!V31</f>
        <v>0</v>
      </c>
      <c r="O64" s="38">
        <f>[4]Calculations!W31</f>
        <v>0</v>
      </c>
      <c r="P64" s="38">
        <f>[4]Calculations!O31</f>
        <v>1.0725660000000001</v>
      </c>
      <c r="Q64" s="38">
        <f>[4]Calculations!S31</f>
        <v>7.717967906742464</v>
      </c>
      <c r="R64" s="38">
        <f>[4]Calculations!Q31</f>
        <v>0.94951200000000002</v>
      </c>
      <c r="S64" s="38">
        <f>[4]Calculations!T31</f>
        <v>6.832496222206232</v>
      </c>
      <c r="T64" s="38">
        <f>[4]Calculations!R31</f>
        <v>0.76178699999999999</v>
      </c>
      <c r="U64" s="38">
        <f>[4]Calculations!U31</f>
        <v>5.4816651075771752</v>
      </c>
      <c r="V64" s="38" t="str">
        <f>[4]Calculations!X31</f>
        <v>Not Modelled</v>
      </c>
      <c r="W64" s="38" t="str">
        <f>[4]Calculations!Y31</f>
        <v>N/A</v>
      </c>
      <c r="X64" s="38" t="s">
        <v>1056</v>
      </c>
      <c r="Y64" s="73" t="s">
        <v>105</v>
      </c>
      <c r="Z64" s="74" t="s">
        <v>1066</v>
      </c>
      <c r="AA64" s="74">
        <f>[4]Calculations!AA31</f>
        <v>0</v>
      </c>
      <c r="AB64" s="74">
        <f>[4]Calculations!AM31</f>
        <v>0</v>
      </c>
      <c r="AC64" s="74">
        <f>[4]Calculations!AB31</f>
        <v>0.23102975770100001</v>
      </c>
      <c r="AD64" s="74">
        <f>[4]Calculations!AN31</f>
        <v>1.6624433885083112</v>
      </c>
      <c r="AE64" s="74">
        <f>[4]Calculations!AC31</f>
        <v>0.1024</v>
      </c>
      <c r="AF64" s="74">
        <f>[4]Calculations!AO31</f>
        <v>0.73684967978700444</v>
      </c>
      <c r="AG64" s="74">
        <f>[4]Calculations!AD31</f>
        <v>0</v>
      </c>
      <c r="AH64" s="74">
        <f>[4]Calculations!AP31</f>
        <v>0</v>
      </c>
      <c r="AI64" s="74">
        <f>[4]Calculations!AE31</f>
        <v>2.5531886837100002</v>
      </c>
      <c r="AJ64" s="74">
        <f>[4]Calculations!AQ31</f>
        <v>18.372229140893719</v>
      </c>
      <c r="AK64" s="74">
        <f>[4]Calculations!AF31</f>
        <v>10.011554228</v>
      </c>
      <c r="AL64" s="74">
        <f>[4]Calculations!AR31</f>
        <v>72.041118428437784</v>
      </c>
      <c r="AM64" s="74">
        <f>[4]Calculations!AG31</f>
        <v>0.26800000000000002</v>
      </c>
      <c r="AN64" s="74">
        <f>[4]Calculations!AS31</f>
        <v>1.9284737713175508</v>
      </c>
      <c r="AO64" s="74">
        <f>[4]Calculations!AH31</f>
        <v>0</v>
      </c>
      <c r="AP64" s="74">
        <f>[4]Calculations!AT31</f>
        <v>0</v>
      </c>
      <c r="AQ64" s="74">
        <f>[4]Calculations!AI31</f>
        <v>9.2676117028099991</v>
      </c>
      <c r="AR64" s="74">
        <f>[4]Calculations!AU31</f>
        <v>66.687858550838314</v>
      </c>
      <c r="AS64" s="74">
        <f>[4]Calculations!AJ31</f>
        <v>0</v>
      </c>
      <c r="AT64" s="74">
        <f>[4]Calculations!AV31</f>
        <v>0</v>
      </c>
      <c r="AU64" s="74">
        <f>[4]Calculations!AK31</f>
        <v>0</v>
      </c>
      <c r="AV64" s="74">
        <f>[4]Calculations!AW31</f>
        <v>0</v>
      </c>
      <c r="AW64" s="90"/>
      <c r="AX64" s="90"/>
      <c r="AY64" s="82" t="str">
        <f>[4]Calculations!D31</f>
        <v>Call for Sites 2018</v>
      </c>
    </row>
    <row r="65" spans="2:51" ht="12.65" customHeight="1" x14ac:dyDescent="0.25">
      <c r="B65" s="13" t="str">
        <f>[4]Calculations!A32</f>
        <v>1576</v>
      </c>
      <c r="C65" s="30" t="str">
        <f>[4]Calculations!B32</f>
        <v>Higher Eafield Farm, Littleborough</v>
      </c>
      <c r="D65" s="119" t="str">
        <f>[4]Calculations!C32</f>
        <v>Residential</v>
      </c>
      <c r="E65" s="38">
        <f>[4]Calculations!E32</f>
        <v>16.314</v>
      </c>
      <c r="F65" s="38">
        <f>[4]Calculations!I32</f>
        <v>14.001747257803999</v>
      </c>
      <c r="G65" s="38">
        <f>[4]Calculations!M32</f>
        <v>85.826573849478976</v>
      </c>
      <c r="H65" s="38">
        <f>[4]Calculations!H32</f>
        <v>0.15253032374200001</v>
      </c>
      <c r="I65" s="38">
        <f>[4]Calculations!L32</f>
        <v>0.93496581918597521</v>
      </c>
      <c r="J65" s="38">
        <f>[4]Calculations!G32</f>
        <v>0.58081263935399996</v>
      </c>
      <c r="K65" s="38">
        <f>[4]Calculations!K32</f>
        <v>3.5602098771239423</v>
      </c>
      <c r="L65" s="38">
        <f>[4]Calculations!F32</f>
        <v>1.5789097791</v>
      </c>
      <c r="M65" s="38">
        <f>[4]Calculations!J32</f>
        <v>9.6782504542111063</v>
      </c>
      <c r="N65" s="38">
        <f>[4]Calculations!V32</f>
        <v>9.3999673336700003</v>
      </c>
      <c r="O65" s="38">
        <f>[4]Calculations!W32</f>
        <v>57.619022518511706</v>
      </c>
      <c r="P65" s="38">
        <f>[4]Calculations!O32</f>
        <v>3.5463849999999999</v>
      </c>
      <c r="Q65" s="38">
        <f>[4]Calculations!S32</f>
        <v>21.738292264312857</v>
      </c>
      <c r="R65" s="38">
        <f>[4]Calculations!Q32</f>
        <v>2.4640949999999999</v>
      </c>
      <c r="S65" s="38">
        <f>[4]Calculations!T32</f>
        <v>15.104174328797351</v>
      </c>
      <c r="T65" s="38">
        <f>[4]Calculations!R32</f>
        <v>1.7317499999999999</v>
      </c>
      <c r="U65" s="38">
        <f>[4]Calculations!U32</f>
        <v>10.615115851415961</v>
      </c>
      <c r="V65" s="38">
        <f>[4]Calculations!X32</f>
        <v>0.31427219244999999</v>
      </c>
      <c r="W65" s="38">
        <f>[4]Calculations!Y32</f>
        <v>1.926395687446365</v>
      </c>
      <c r="X65" s="38" t="s">
        <v>1056</v>
      </c>
      <c r="Y65" s="73" t="s">
        <v>108</v>
      </c>
      <c r="Z65" s="74" t="s">
        <v>109</v>
      </c>
      <c r="AA65" s="74">
        <f>[4]Calculations!AA32</f>
        <v>1.3252810884699999</v>
      </c>
      <c r="AB65" s="74">
        <f>[4]Calculations!AM32</f>
        <v>8.1235815156920435</v>
      </c>
      <c r="AC65" s="74">
        <f>[4]Calculations!AB32</f>
        <v>0.57166829035099997</v>
      </c>
      <c r="AD65" s="74">
        <f>[4]Calculations!AN32</f>
        <v>3.5041577194495521</v>
      </c>
      <c r="AE65" s="74">
        <f>[4]Calculations!AC32</f>
        <v>0.43210225414300002</v>
      </c>
      <c r="AF65" s="74">
        <f>[4]Calculations!AO32</f>
        <v>2.6486591525254384</v>
      </c>
      <c r="AG65" s="74">
        <f>[4]Calculations!AD32</f>
        <v>2.1078522914</v>
      </c>
      <c r="AH65" s="74">
        <f>[4]Calculations!AP32</f>
        <v>12.920511777614319</v>
      </c>
      <c r="AI65" s="74">
        <f>[4]Calculations!AE32</f>
        <v>4.5441681638300002</v>
      </c>
      <c r="AJ65" s="74">
        <f>[4]Calculations!AQ32</f>
        <v>27.854408261799684</v>
      </c>
      <c r="AK65" s="74">
        <f>[4]Calculations!AF32</f>
        <v>13.416021946800001</v>
      </c>
      <c r="AL65" s="74">
        <f>[4]Calculations!AR32</f>
        <v>82.236250746598017</v>
      </c>
      <c r="AM65" s="74">
        <f>[4]Calculations!AG32</f>
        <v>0.77130365263300005</v>
      </c>
      <c r="AN65" s="74">
        <f>[4]Calculations!AS32</f>
        <v>4.7278635076192232</v>
      </c>
      <c r="AO65" s="74">
        <f>[4]Calculations!AH32</f>
        <v>4.3525586811599997</v>
      </c>
      <c r="AP65" s="74">
        <f>[4]Calculations!AT32</f>
        <v>26.679898744391316</v>
      </c>
      <c r="AQ65" s="74">
        <f>[4]Calculations!AI32</f>
        <v>5.3717984892199997</v>
      </c>
      <c r="AR65" s="74">
        <f>[4]Calculations!AU32</f>
        <v>32.92753763160475</v>
      </c>
      <c r="AS65" s="74">
        <f>[4]Calculations!AJ32</f>
        <v>0</v>
      </c>
      <c r="AT65" s="74">
        <f>[4]Calculations!AV32</f>
        <v>0</v>
      </c>
      <c r="AU65" s="74">
        <f>[4]Calculations!AK32</f>
        <v>2.0249488854700002</v>
      </c>
      <c r="AV65" s="74">
        <f>[4]Calculations!AW32</f>
        <v>12.412338393220548</v>
      </c>
      <c r="AW65" s="90"/>
      <c r="AX65" s="90"/>
      <c r="AY65" s="82" t="str">
        <f>[4]Calculations!D32</f>
        <v>Call for Sites 2018</v>
      </c>
    </row>
    <row r="66" spans="2:51" ht="12.65" customHeight="1" x14ac:dyDescent="0.25">
      <c r="B66" s="13" t="str">
        <f>[4]Calculations!A33</f>
        <v>1600</v>
      </c>
      <c r="C66" s="30" t="str">
        <f>[4]Calculations!B33</f>
        <v>Further Whitfield Bottoms Farm</v>
      </c>
      <c r="D66" s="119" t="str">
        <f>[4]Calculations!C33</f>
        <v>Residential</v>
      </c>
      <c r="E66" s="38">
        <f>[4]Calculations!E33</f>
        <v>11.325900000000001</v>
      </c>
      <c r="F66" s="38">
        <f>[4]Calculations!I33</f>
        <v>10.817691061497001</v>
      </c>
      <c r="G66" s="38">
        <f>[4]Calculations!M33</f>
        <v>95.512860448149823</v>
      </c>
      <c r="H66" s="38">
        <f>[4]Calculations!H33</f>
        <v>0.33478546232299999</v>
      </c>
      <c r="I66" s="38">
        <f>[4]Calculations!L33</f>
        <v>2.9559281145251148</v>
      </c>
      <c r="J66" s="38">
        <f>[4]Calculations!G33</f>
        <v>1.7103968218000001E-2</v>
      </c>
      <c r="K66" s="38">
        <f>[4]Calculations!K33</f>
        <v>0.15101641563142884</v>
      </c>
      <c r="L66" s="38">
        <f>[4]Calculations!F33</f>
        <v>0.156319507962</v>
      </c>
      <c r="M66" s="38">
        <f>[4]Calculations!J33</f>
        <v>1.3801950216936401</v>
      </c>
      <c r="N66" s="38">
        <f>[4]Calculations!V33</f>
        <v>0.89846271105800002</v>
      </c>
      <c r="O66" s="38">
        <f>[4]Calculations!W33</f>
        <v>7.9328151498600548</v>
      </c>
      <c r="P66" s="38">
        <f>[4]Calculations!O33</f>
        <v>1.4491909999999999</v>
      </c>
      <c r="Q66" s="38">
        <f>[4]Calculations!S33</f>
        <v>12.795371670242538</v>
      </c>
      <c r="R66" s="38">
        <f>[4]Calculations!Q33</f>
        <v>1.2277339999999999</v>
      </c>
      <c r="S66" s="38">
        <f>[4]Calculations!T33</f>
        <v>10.84005686082342</v>
      </c>
      <c r="T66" s="38">
        <f>[4]Calculations!R33</f>
        <v>0.99080599999999996</v>
      </c>
      <c r="U66" s="38">
        <f>[4]Calculations!U33</f>
        <v>8.748143635384384</v>
      </c>
      <c r="V66" s="38">
        <f>[4]Calculations!X33</f>
        <v>0.36522845243099999</v>
      </c>
      <c r="W66" s="38">
        <f>[4]Calculations!Y33</f>
        <v>3.2247190283421183</v>
      </c>
      <c r="X66" s="38" t="s">
        <v>1056</v>
      </c>
      <c r="Y66" s="73" t="s">
        <v>108</v>
      </c>
      <c r="Z66" s="74" t="s">
        <v>109</v>
      </c>
      <c r="AA66" s="74">
        <f>[4]Calculations!AA33</f>
        <v>0.50583781639500003</v>
      </c>
      <c r="AB66" s="74">
        <f>[4]Calculations!AM33</f>
        <v>4.4662041550340366</v>
      </c>
      <c r="AC66" s="74">
        <f>[4]Calculations!AB33</f>
        <v>6.0282553523500003E-2</v>
      </c>
      <c r="AD66" s="74">
        <f>[4]Calculations!AN33</f>
        <v>0.53225398002366253</v>
      </c>
      <c r="AE66" s="74">
        <f>[4]Calculations!AC33</f>
        <v>1.36077603242E-2</v>
      </c>
      <c r="AF66" s="74">
        <f>[4]Calculations!AO33</f>
        <v>0.12014727592685791</v>
      </c>
      <c r="AG66" s="74">
        <f>[4]Calculations!AD33</f>
        <v>0.42009375919800002</v>
      </c>
      <c r="AH66" s="74">
        <f>[4]Calculations!AP33</f>
        <v>3.7091424010277327</v>
      </c>
      <c r="AI66" s="74">
        <f>[4]Calculations!AE33</f>
        <v>4.3692415770100004</v>
      </c>
      <c r="AJ66" s="74">
        <f>[4]Calculations!AQ33</f>
        <v>38.577433819917182</v>
      </c>
      <c r="AK66" s="74">
        <f>[4]Calculations!AF33</f>
        <v>9.3607961668699993</v>
      </c>
      <c r="AL66" s="74">
        <f>[4]Calculations!AR33</f>
        <v>82.649468623862106</v>
      </c>
      <c r="AM66" s="74">
        <f>[4]Calculations!AG33</f>
        <v>2.2769750939300001E-2</v>
      </c>
      <c r="AN66" s="74">
        <f>[4]Calculations!AS33</f>
        <v>0.20104142663541089</v>
      </c>
      <c r="AO66" s="74">
        <f>[4]Calculations!AH33</f>
        <v>2.8479773104699999E-2</v>
      </c>
      <c r="AP66" s="74">
        <f>[4]Calculations!AT33</f>
        <v>0.25145704186598855</v>
      </c>
      <c r="AQ66" s="74">
        <f>[4]Calculations!AI33</f>
        <v>0.81478920338399996</v>
      </c>
      <c r="AR66" s="74">
        <f>[4]Calculations!AU33</f>
        <v>7.19403494101131</v>
      </c>
      <c r="AS66" s="74">
        <f>[4]Calculations!AJ33</f>
        <v>0</v>
      </c>
      <c r="AT66" s="74">
        <f>[4]Calculations!AV33</f>
        <v>0</v>
      </c>
      <c r="AU66" s="74">
        <f>[4]Calculations!AK33</f>
        <v>0.50854487136100002</v>
      </c>
      <c r="AV66" s="74">
        <f>[4]Calculations!AW33</f>
        <v>4.4901056106887749</v>
      </c>
      <c r="AW66" s="90"/>
      <c r="AX66" s="90"/>
      <c r="AY66" s="82" t="str">
        <f>[4]Calculations!D33</f>
        <v>Call for Sites 2018</v>
      </c>
    </row>
    <row r="67" spans="2:51" ht="12.65" customHeight="1" x14ac:dyDescent="0.25">
      <c r="B67" s="13" t="str">
        <f>[4]Calculations!A34</f>
        <v>1608</v>
      </c>
      <c r="C67" s="30" t="str">
        <f>[4]Calculations!B34</f>
        <v>Bank Top Farm</v>
      </c>
      <c r="D67" s="119" t="str">
        <f>[4]Calculations!C34</f>
        <v>Residential</v>
      </c>
      <c r="E67" s="38">
        <f>[4]Calculations!E34</f>
        <v>1.3282400000000001</v>
      </c>
      <c r="F67" s="38">
        <f>[4]Calculations!I34</f>
        <v>1.3282400000000001</v>
      </c>
      <c r="G67" s="38">
        <f>[4]Calculations!M34</f>
        <v>100</v>
      </c>
      <c r="H67" s="38">
        <f>[4]Calculations!H34</f>
        <v>0</v>
      </c>
      <c r="I67" s="38">
        <f>[4]Calculations!L34</f>
        <v>0</v>
      </c>
      <c r="J67" s="38">
        <f>[4]Calculations!G34</f>
        <v>0</v>
      </c>
      <c r="K67" s="38">
        <f>[4]Calculations!K34</f>
        <v>0</v>
      </c>
      <c r="L67" s="38">
        <f>[4]Calculations!F34</f>
        <v>0</v>
      </c>
      <c r="M67" s="38">
        <f>[4]Calculations!J34</f>
        <v>0</v>
      </c>
      <c r="N67" s="38">
        <f>[4]Calculations!V34</f>
        <v>1.24080816548E-2</v>
      </c>
      <c r="O67" s="38">
        <f>[4]Calculations!W34</f>
        <v>0.93417467135457444</v>
      </c>
      <c r="P67" s="38">
        <f>[4]Calculations!O34</f>
        <v>7.1258810000000006E-2</v>
      </c>
      <c r="Q67" s="38">
        <f>[4]Calculations!S34</f>
        <v>5.3649046859001386</v>
      </c>
      <c r="R67" s="38">
        <f>[4]Calculations!Q34</f>
        <v>4.8970609999999998E-2</v>
      </c>
      <c r="S67" s="38">
        <f>[4]Calculations!T34</f>
        <v>3.6868796301873155</v>
      </c>
      <c r="T67" s="38">
        <f>[4]Calculations!R34</f>
        <v>4.0574300000000001E-2</v>
      </c>
      <c r="U67" s="38">
        <f>[4]Calculations!U34</f>
        <v>3.054741612961513</v>
      </c>
      <c r="V67" s="38" t="str">
        <f>[4]Calculations!X34</f>
        <v>Not Modelled</v>
      </c>
      <c r="W67" s="38" t="str">
        <f>[4]Calculations!Y34</f>
        <v>N/A</v>
      </c>
      <c r="X67" s="38" t="s">
        <v>1056</v>
      </c>
      <c r="Y67" s="73" t="s">
        <v>105</v>
      </c>
      <c r="Z67" s="74" t="s">
        <v>1066</v>
      </c>
      <c r="AA67" s="74">
        <f>[4]Calculations!AA34</f>
        <v>0</v>
      </c>
      <c r="AB67" s="74">
        <f>[4]Calculations!AM34</f>
        <v>0</v>
      </c>
      <c r="AC67" s="74">
        <f>[4]Calculations!AB34</f>
        <v>0</v>
      </c>
      <c r="AD67" s="74">
        <f>[4]Calculations!AN34</f>
        <v>0</v>
      </c>
      <c r="AE67" s="74">
        <f>[4]Calculations!AC34</f>
        <v>0</v>
      </c>
      <c r="AF67" s="74">
        <f>[4]Calculations!AO34</f>
        <v>0</v>
      </c>
      <c r="AG67" s="74">
        <f>[4]Calculations!AD34</f>
        <v>0</v>
      </c>
      <c r="AH67" s="74">
        <f>[4]Calculations!AP34</f>
        <v>0</v>
      </c>
      <c r="AI67" s="74">
        <f>[4]Calculations!AE34</f>
        <v>0</v>
      </c>
      <c r="AJ67" s="74">
        <f>[4]Calculations!AQ34</f>
        <v>0</v>
      </c>
      <c r="AK67" s="74">
        <f>[4]Calculations!AF34</f>
        <v>0.80107750577199999</v>
      </c>
      <c r="AL67" s="74">
        <f>[4]Calculations!AR34</f>
        <v>60.311201723483698</v>
      </c>
      <c r="AM67" s="74">
        <f>[4]Calculations!AG34</f>
        <v>0</v>
      </c>
      <c r="AN67" s="74">
        <f>[4]Calculations!AS34</f>
        <v>0</v>
      </c>
      <c r="AO67" s="74">
        <f>[4]Calculations!AH34</f>
        <v>0</v>
      </c>
      <c r="AP67" s="74">
        <f>[4]Calculations!AT34</f>
        <v>0</v>
      </c>
      <c r="AQ67" s="74">
        <f>[4]Calculations!AI34</f>
        <v>1.32824025172</v>
      </c>
      <c r="AR67" s="74">
        <f>[4]Calculations!AU34</f>
        <v>100.00001895139432</v>
      </c>
      <c r="AS67" s="74">
        <f>[4]Calculations!AJ34</f>
        <v>0</v>
      </c>
      <c r="AT67" s="74">
        <f>[4]Calculations!AV34</f>
        <v>0</v>
      </c>
      <c r="AU67" s="74">
        <f>[4]Calculations!AK34</f>
        <v>0</v>
      </c>
      <c r="AV67" s="74">
        <f>[4]Calculations!AW34</f>
        <v>0</v>
      </c>
      <c r="AW67" s="90"/>
      <c r="AX67" s="90"/>
      <c r="AY67" s="82" t="str">
        <f>[4]Calculations!D34</f>
        <v>Call for Sites 2018</v>
      </c>
    </row>
    <row r="68" spans="2:51" ht="12.65" customHeight="1" x14ac:dyDescent="0.25">
      <c r="B68" s="13" t="str">
        <f>[4]Calculations!A35</f>
        <v>1617</v>
      </c>
      <c r="C68" s="30" t="str">
        <f>[4]Calculations!B35</f>
        <v>Thornham Fold - site A</v>
      </c>
      <c r="D68" s="119" t="str">
        <f>[4]Calculations!C35</f>
        <v>Residential / Offices</v>
      </c>
      <c r="E68" s="38">
        <f>[4]Calculations!E35</f>
        <v>10.7447</v>
      </c>
      <c r="F68" s="38">
        <f>[4]Calculations!I35</f>
        <v>10.7447</v>
      </c>
      <c r="G68" s="38">
        <f>[4]Calculations!M35</f>
        <v>100</v>
      </c>
      <c r="H68" s="38">
        <f>[4]Calculations!H35</f>
        <v>0</v>
      </c>
      <c r="I68" s="38">
        <f>[4]Calculations!L35</f>
        <v>0</v>
      </c>
      <c r="J68" s="38">
        <f>[4]Calculations!G35</f>
        <v>0</v>
      </c>
      <c r="K68" s="38">
        <f>[4]Calculations!K35</f>
        <v>0</v>
      </c>
      <c r="L68" s="38">
        <f>[4]Calculations!F35</f>
        <v>0</v>
      </c>
      <c r="M68" s="38">
        <f>[4]Calculations!J35</f>
        <v>0</v>
      </c>
      <c r="N68" s="38">
        <f>[4]Calculations!V35</f>
        <v>0</v>
      </c>
      <c r="O68" s="38">
        <f>[4]Calculations!W35</f>
        <v>0</v>
      </c>
      <c r="P68" s="38">
        <f>[4]Calculations!O35</f>
        <v>0.21953709999999999</v>
      </c>
      <c r="Q68" s="38">
        <f>[4]Calculations!S35</f>
        <v>2.0432129328878421</v>
      </c>
      <c r="R68" s="38">
        <f>[4]Calculations!Q35</f>
        <v>0.1541708</v>
      </c>
      <c r="S68" s="38">
        <f>[4]Calculations!T35</f>
        <v>1.4348543933288038</v>
      </c>
      <c r="T68" s="38">
        <f>[4]Calculations!R35</f>
        <v>0.123644</v>
      </c>
      <c r="U68" s="38">
        <f>[4]Calculations!U35</f>
        <v>1.1507440877828139</v>
      </c>
      <c r="V68" s="38" t="str">
        <f>[4]Calculations!X35</f>
        <v>Not Modelled</v>
      </c>
      <c r="W68" s="38" t="str">
        <f>[4]Calculations!Y35</f>
        <v>N/A</v>
      </c>
      <c r="X68" s="38" t="s">
        <v>1056</v>
      </c>
      <c r="Y68" s="73" t="s">
        <v>105</v>
      </c>
      <c r="Z68" s="74" t="s">
        <v>1066</v>
      </c>
      <c r="AA68" s="74">
        <f>[4]Calculations!AA35</f>
        <v>0</v>
      </c>
      <c r="AB68" s="74">
        <f>[4]Calculations!AM35</f>
        <v>0</v>
      </c>
      <c r="AC68" s="74">
        <f>[4]Calculations!AB35</f>
        <v>1.9092292826500001E-2</v>
      </c>
      <c r="AD68" s="74">
        <f>[4]Calculations!AN35</f>
        <v>0.17769032943218518</v>
      </c>
      <c r="AE68" s="74">
        <f>[4]Calculations!AC35</f>
        <v>5.18639511997E-3</v>
      </c>
      <c r="AF68" s="74">
        <f>[4]Calculations!AO35</f>
        <v>4.8269333903878192E-2</v>
      </c>
      <c r="AG68" s="74">
        <f>[4]Calculations!AD35</f>
        <v>0</v>
      </c>
      <c r="AH68" s="74">
        <f>[4]Calculations!AP35</f>
        <v>0</v>
      </c>
      <c r="AI68" s="74">
        <f>[4]Calculations!AE35</f>
        <v>0</v>
      </c>
      <c r="AJ68" s="74">
        <f>[4]Calculations!AQ35</f>
        <v>0</v>
      </c>
      <c r="AK68" s="74">
        <f>[4]Calculations!AF35</f>
        <v>3.6112982732000001</v>
      </c>
      <c r="AL68" s="74">
        <f>[4]Calculations!AR35</f>
        <v>33.610042841587017</v>
      </c>
      <c r="AM68" s="74">
        <f>[4]Calculations!AG35</f>
        <v>8.4579421866799995E-2</v>
      </c>
      <c r="AN68" s="74">
        <f>[4]Calculations!AS35</f>
        <v>0.78717341449086531</v>
      </c>
      <c r="AO68" s="74">
        <f>[4]Calculations!AH35</f>
        <v>1.1519279677600001</v>
      </c>
      <c r="AP68" s="74">
        <f>[4]Calculations!AT35</f>
        <v>10.720894652805569</v>
      </c>
      <c r="AQ68" s="74">
        <f>[4]Calculations!AI35</f>
        <v>9.5857754687700005</v>
      </c>
      <c r="AR68" s="74">
        <f>[4]Calculations!AU35</f>
        <v>89.213988931938545</v>
      </c>
      <c r="AS68" s="74">
        <f>[4]Calculations!AJ35</f>
        <v>0</v>
      </c>
      <c r="AT68" s="74">
        <f>[4]Calculations!AV35</f>
        <v>0</v>
      </c>
      <c r="AU68" s="74">
        <f>[4]Calculations!AK35</f>
        <v>0</v>
      </c>
      <c r="AV68" s="74">
        <f>[4]Calculations!AW35</f>
        <v>0</v>
      </c>
      <c r="AW68" s="90"/>
      <c r="AX68" s="90"/>
      <c r="AY68" s="82" t="str">
        <f>[4]Calculations!D35</f>
        <v>Call for Sites 2018</v>
      </c>
    </row>
    <row r="69" spans="2:51" ht="12.65" customHeight="1" x14ac:dyDescent="0.25">
      <c r="B69" s="13" t="str">
        <f>[4]Calculations!A36</f>
        <v>1618</v>
      </c>
      <c r="C69" s="30" t="str">
        <f>[4]Calculations!B36</f>
        <v>Thornham Fold - Site B</v>
      </c>
      <c r="D69" s="119" t="str">
        <f>[4]Calculations!C36</f>
        <v>Residential / Offices</v>
      </c>
      <c r="E69" s="38">
        <f>[4]Calculations!E36</f>
        <v>5.1813099999999999</v>
      </c>
      <c r="F69" s="38">
        <f>[4]Calculations!I36</f>
        <v>5.1813099999999999</v>
      </c>
      <c r="G69" s="38">
        <f>[4]Calculations!M36</f>
        <v>100</v>
      </c>
      <c r="H69" s="38">
        <f>[4]Calculations!H36</f>
        <v>0</v>
      </c>
      <c r="I69" s="38">
        <f>[4]Calculations!L36</f>
        <v>0</v>
      </c>
      <c r="J69" s="38">
        <f>[4]Calculations!G36</f>
        <v>0</v>
      </c>
      <c r="K69" s="38">
        <f>[4]Calculations!K36</f>
        <v>0</v>
      </c>
      <c r="L69" s="38">
        <f>[4]Calculations!F36</f>
        <v>0</v>
      </c>
      <c r="M69" s="38">
        <f>[4]Calculations!J36</f>
        <v>0</v>
      </c>
      <c r="N69" s="38">
        <f>[4]Calculations!V36</f>
        <v>0</v>
      </c>
      <c r="O69" s="38">
        <f>[4]Calculations!W36</f>
        <v>0</v>
      </c>
      <c r="P69" s="38">
        <f>[4]Calculations!O36</f>
        <v>0.1502754</v>
      </c>
      <c r="Q69" s="38">
        <f>[4]Calculations!S36</f>
        <v>2.9003360154092306</v>
      </c>
      <c r="R69" s="38">
        <f>[4]Calculations!Q36</f>
        <v>9.8088999999999996E-2</v>
      </c>
      <c r="S69" s="38">
        <f>[4]Calculations!T36</f>
        <v>1.8931312737512327</v>
      </c>
      <c r="T69" s="38">
        <f>[4]Calculations!R36</f>
        <v>8.2349699999999998E-2</v>
      </c>
      <c r="U69" s="38">
        <f>[4]Calculations!U36</f>
        <v>1.5893606057155432</v>
      </c>
      <c r="V69" s="38" t="str">
        <f>[4]Calculations!X36</f>
        <v>Not Modelled</v>
      </c>
      <c r="W69" s="38" t="str">
        <f>[4]Calculations!Y36</f>
        <v>N/A</v>
      </c>
      <c r="X69" s="38" t="s">
        <v>1056</v>
      </c>
      <c r="Y69" s="73" t="s">
        <v>105</v>
      </c>
      <c r="Z69" s="74" t="s">
        <v>1066</v>
      </c>
      <c r="AA69" s="74">
        <f>[4]Calculations!AA36</f>
        <v>0</v>
      </c>
      <c r="AB69" s="74">
        <f>[4]Calculations!AM36</f>
        <v>0</v>
      </c>
      <c r="AC69" s="74">
        <f>[4]Calculations!AB36</f>
        <v>6.7925718638300006E-2</v>
      </c>
      <c r="AD69" s="74">
        <f>[4]Calculations!AN36</f>
        <v>1.3109757694154569</v>
      </c>
      <c r="AE69" s="74">
        <f>[4]Calculations!AC36</f>
        <v>5.2186397226300002E-2</v>
      </c>
      <c r="AF69" s="74">
        <f>[4]Calculations!AO36</f>
        <v>1.0072046881252039</v>
      </c>
      <c r="AG69" s="74">
        <f>[4]Calculations!AD36</f>
        <v>0</v>
      </c>
      <c r="AH69" s="74">
        <f>[4]Calculations!AP36</f>
        <v>0</v>
      </c>
      <c r="AI69" s="74">
        <f>[4]Calculations!AE36</f>
        <v>0.86628788320200001</v>
      </c>
      <c r="AJ69" s="74">
        <f>[4]Calculations!AQ36</f>
        <v>16.719476024441697</v>
      </c>
      <c r="AK69" s="74">
        <f>[4]Calculations!AF36</f>
        <v>5.1718247579499996</v>
      </c>
      <c r="AL69" s="74">
        <f>[4]Calculations!AR36</f>
        <v>99.816933515848305</v>
      </c>
      <c r="AM69" s="74">
        <f>[4]Calculations!AG36</f>
        <v>0</v>
      </c>
      <c r="AN69" s="74">
        <f>[4]Calculations!AS36</f>
        <v>0</v>
      </c>
      <c r="AO69" s="74">
        <f>[4]Calculations!AH36</f>
        <v>0</v>
      </c>
      <c r="AP69" s="74">
        <f>[4]Calculations!AT36</f>
        <v>0</v>
      </c>
      <c r="AQ69" s="74">
        <f>[4]Calculations!AI36</f>
        <v>5.18130543957</v>
      </c>
      <c r="AR69" s="74">
        <f>[4]Calculations!AU36</f>
        <v>99.999911983069921</v>
      </c>
      <c r="AS69" s="74">
        <f>[4]Calculations!AJ36</f>
        <v>0</v>
      </c>
      <c r="AT69" s="74">
        <f>[4]Calculations!AV36</f>
        <v>0</v>
      </c>
      <c r="AU69" s="74">
        <f>[4]Calculations!AK36</f>
        <v>0</v>
      </c>
      <c r="AV69" s="74">
        <f>[4]Calculations!AW36</f>
        <v>0</v>
      </c>
      <c r="AW69" s="90"/>
      <c r="AX69" s="90"/>
      <c r="AY69" s="82" t="str">
        <f>[4]Calculations!D36</f>
        <v>Call for Sites 2018</v>
      </c>
    </row>
    <row r="70" spans="2:51" ht="25" customHeight="1" x14ac:dyDescent="0.25">
      <c r="B70" s="13" t="str">
        <f>[4]Calculations!A37</f>
        <v>1639</v>
      </c>
      <c r="C70" s="30" t="str">
        <f>[4]Calculations!B37</f>
        <v>North of M62 (Northern Gateway NG1 a - B)</v>
      </c>
      <c r="D70" s="119" t="str">
        <f>[4]Calculations!C37</f>
        <v>Residential / Industry / warehousing</v>
      </c>
      <c r="E70" s="38">
        <f>[4]Calculations!E37</f>
        <v>342.21100000000001</v>
      </c>
      <c r="F70" s="38">
        <f>[4]Calculations!I37</f>
        <v>340.79883374191405</v>
      </c>
      <c r="G70" s="38">
        <f>[4]Calculations!M37</f>
        <v>99.587340483477746</v>
      </c>
      <c r="H70" s="38">
        <f>[4]Calculations!H37</f>
        <v>0.16253730259400001</v>
      </c>
      <c r="I70" s="38">
        <f>[4]Calculations!L37</f>
        <v>4.7496223848444381E-2</v>
      </c>
      <c r="J70" s="38">
        <f>[4]Calculations!G37</f>
        <v>0.158157857042</v>
      </c>
      <c r="K70" s="38">
        <f>[4]Calculations!K37</f>
        <v>4.6216473766769621E-2</v>
      </c>
      <c r="L70" s="38">
        <f>[4]Calculations!F37</f>
        <v>1.09147109845</v>
      </c>
      <c r="M70" s="38">
        <f>[4]Calculations!J37</f>
        <v>0.31894681890704857</v>
      </c>
      <c r="N70" s="38">
        <f>[4]Calculations!V37</f>
        <v>0</v>
      </c>
      <c r="O70" s="38">
        <f>[4]Calculations!W37</f>
        <v>0</v>
      </c>
      <c r="P70" s="38">
        <f>[4]Calculations!O37</f>
        <v>35.359690000000001</v>
      </c>
      <c r="Q70" s="38">
        <f>[4]Calculations!S37</f>
        <v>10.332715780614883</v>
      </c>
      <c r="R70" s="38">
        <f>[4]Calculations!Q37</f>
        <v>24.99999</v>
      </c>
      <c r="S70" s="38">
        <f>[4]Calculations!T37</f>
        <v>7.3054314443428181</v>
      </c>
      <c r="T70" s="38">
        <f>[4]Calculations!R37</f>
        <v>19.470500000000001</v>
      </c>
      <c r="U70" s="38">
        <f>[4]Calculations!U37</f>
        <v>5.6896183933304307</v>
      </c>
      <c r="V70" s="38" t="str">
        <f>[4]Calculations!X37</f>
        <v>Not Modelled</v>
      </c>
      <c r="W70" s="38" t="str">
        <f>[4]Calculations!Y37</f>
        <v>N/A</v>
      </c>
      <c r="X70" s="38" t="s">
        <v>1056</v>
      </c>
      <c r="Y70" s="73" t="s">
        <v>108</v>
      </c>
      <c r="Z70" s="74" t="s">
        <v>109</v>
      </c>
      <c r="AA70" s="74">
        <f>[4]Calculations!AA37</f>
        <v>0.21335441590400001</v>
      </c>
      <c r="AB70" s="74">
        <f>[4]Calculations!AM37</f>
        <v>6.2345867287725988E-2</v>
      </c>
      <c r="AC70" s="74">
        <f>[4]Calculations!AB37</f>
        <v>5.5289562670399999</v>
      </c>
      <c r="AD70" s="74">
        <f>[4]Calculations!AN37</f>
        <v>1.6156570849680461</v>
      </c>
      <c r="AE70" s="74">
        <f>[4]Calculations!AC37</f>
        <v>5.1471340810399999</v>
      </c>
      <c r="AF70" s="74">
        <f>[4]Calculations!AO37</f>
        <v>1.5040820081879307</v>
      </c>
      <c r="AG70" s="74">
        <f>[4]Calculations!AD37</f>
        <v>1.1523685101800001</v>
      </c>
      <c r="AH70" s="74">
        <f>[4]Calculations!AP37</f>
        <v>0.33674210068641863</v>
      </c>
      <c r="AI70" s="74">
        <f>[4]Calculations!AE37</f>
        <v>52.424650941000003</v>
      </c>
      <c r="AJ70" s="74">
        <f>[4]Calculations!AQ37</f>
        <v>15.319393865480654</v>
      </c>
      <c r="AK70" s="74">
        <f>[4]Calculations!AF37</f>
        <v>224.13892562999999</v>
      </c>
      <c r="AL70" s="74">
        <f>[4]Calculations!AR37</f>
        <v>65.497288406860093</v>
      </c>
      <c r="AM70" s="74">
        <f>[4]Calculations!AG37</f>
        <v>6.44832276027</v>
      </c>
      <c r="AN70" s="74">
        <f>[4]Calculations!AS37</f>
        <v>1.8843119479706965</v>
      </c>
      <c r="AO70" s="74">
        <f>[4]Calculations!AH37</f>
        <v>36.625377093399997</v>
      </c>
      <c r="AP70" s="74">
        <f>[4]Calculations!AT37</f>
        <v>10.702571540190116</v>
      </c>
      <c r="AQ70" s="74">
        <f>[4]Calculations!AI37</f>
        <v>190.96756177399999</v>
      </c>
      <c r="AR70" s="74">
        <f>[4]Calculations!AU37</f>
        <v>55.804039546946186</v>
      </c>
      <c r="AS70" s="74">
        <f>[4]Calculations!AJ37</f>
        <v>0</v>
      </c>
      <c r="AT70" s="74">
        <f>[4]Calculations!AV37</f>
        <v>0</v>
      </c>
      <c r="AU70" s="74">
        <f>[4]Calculations!AK37</f>
        <v>1.2619195008299999</v>
      </c>
      <c r="AV70" s="74">
        <f>[4]Calculations!AW37</f>
        <v>0.36875480356563639</v>
      </c>
      <c r="AW70" s="90"/>
      <c r="AX70" s="90"/>
      <c r="AY70" s="82" t="str">
        <f>[4]Calculations!D37</f>
        <v>Call for Sites 2018</v>
      </c>
    </row>
    <row r="71" spans="2:51" ht="25" customHeight="1" x14ac:dyDescent="0.25">
      <c r="B71" s="13" t="str">
        <f>[4]Calculations!A38</f>
        <v>1641</v>
      </c>
      <c r="C71" s="30" t="str">
        <f>[4]Calculations!B38</f>
        <v>South of M62 (Northern Gateway NG1 b - B)</v>
      </c>
      <c r="D71" s="119" t="str">
        <f>[4]Calculations!C38</f>
        <v>Residential / Industry / warehousing</v>
      </c>
      <c r="E71" s="38">
        <f>[4]Calculations!E38</f>
        <v>173.42400000000001</v>
      </c>
      <c r="F71" s="38">
        <f>[4]Calculations!I38</f>
        <v>173.07312835590878</v>
      </c>
      <c r="G71" s="38">
        <f>[4]Calculations!M38</f>
        <v>99.797679880471435</v>
      </c>
      <c r="H71" s="38">
        <f>[4]Calculations!H38</f>
        <v>0.189732523923</v>
      </c>
      <c r="I71" s="38">
        <f>[4]Calculations!L38</f>
        <v>0.10940384486749238</v>
      </c>
      <c r="J71" s="38">
        <f>[4]Calculations!G38</f>
        <v>3.6405096852399998E-3</v>
      </c>
      <c r="K71" s="38">
        <f>[4]Calculations!K38</f>
        <v>2.0991960081880243E-3</v>
      </c>
      <c r="L71" s="38">
        <f>[4]Calculations!F38</f>
        <v>0.15749861048300001</v>
      </c>
      <c r="M71" s="38">
        <f>[4]Calculations!J38</f>
        <v>9.0817078652896954E-2</v>
      </c>
      <c r="N71" s="38">
        <f>[4]Calculations!V38</f>
        <v>0</v>
      </c>
      <c r="O71" s="38">
        <f>[4]Calculations!W38</f>
        <v>0</v>
      </c>
      <c r="P71" s="38">
        <f>[4]Calculations!O38</f>
        <v>20.28837</v>
      </c>
      <c r="Q71" s="38">
        <f>[4]Calculations!S38</f>
        <v>11.698709521173539</v>
      </c>
      <c r="R71" s="38">
        <f>[4]Calculations!Q38</f>
        <v>14.5495</v>
      </c>
      <c r="S71" s="38">
        <f>[4]Calculations!T38</f>
        <v>8.3895539256388965</v>
      </c>
      <c r="T71" s="38">
        <f>[4]Calculations!R38</f>
        <v>11.0448</v>
      </c>
      <c r="U71" s="38">
        <f>[4]Calculations!U38</f>
        <v>6.3686686963742041</v>
      </c>
      <c r="V71" s="38" t="str">
        <f>[4]Calculations!X38</f>
        <v>Not Modelled</v>
      </c>
      <c r="W71" s="38" t="str">
        <f>[4]Calculations!Y38</f>
        <v>N/A</v>
      </c>
      <c r="X71" s="38" t="s">
        <v>1056</v>
      </c>
      <c r="Y71" s="73" t="s">
        <v>108</v>
      </c>
      <c r="Z71" s="74" t="s">
        <v>109</v>
      </c>
      <c r="AA71" s="74">
        <f>[4]Calculations!AA38</f>
        <v>0.117158673538</v>
      </c>
      <c r="AB71" s="74">
        <f>[4]Calculations!AM38</f>
        <v>6.7556205333748495E-2</v>
      </c>
      <c r="AC71" s="74">
        <f>[4]Calculations!AB38</f>
        <v>1.6972743845</v>
      </c>
      <c r="AD71" s="74">
        <f>[4]Calculations!AN38</f>
        <v>0.9786848328374389</v>
      </c>
      <c r="AE71" s="74">
        <f>[4]Calculations!AC38</f>
        <v>2.30348394472</v>
      </c>
      <c r="AF71" s="74">
        <f>[4]Calculations!AO38</f>
        <v>1.328238274241166</v>
      </c>
      <c r="AG71" s="74">
        <f>[4]Calculations!AD38</f>
        <v>0.350869036977</v>
      </c>
      <c r="AH71" s="74">
        <f>[4]Calculations!AP38</f>
        <v>0.20231861621055908</v>
      </c>
      <c r="AI71" s="74">
        <f>[4]Calculations!AE38</f>
        <v>18.4101970388</v>
      </c>
      <c r="AJ71" s="74">
        <f>[4]Calculations!AQ38</f>
        <v>10.615714687009872</v>
      </c>
      <c r="AK71" s="74">
        <f>[4]Calculations!AF38</f>
        <v>72.699579804699994</v>
      </c>
      <c r="AL71" s="74">
        <f>[4]Calculations!AR38</f>
        <v>41.920137815238945</v>
      </c>
      <c r="AM71" s="74">
        <f>[4]Calculations!AG38</f>
        <v>3.4371728484599999</v>
      </c>
      <c r="AN71" s="74">
        <f>[4]Calculations!AS38</f>
        <v>1.9819476245848324</v>
      </c>
      <c r="AO71" s="74">
        <f>[4]Calculations!AH38</f>
        <v>40.228203134600001</v>
      </c>
      <c r="AP71" s="74">
        <f>[4]Calculations!AT38</f>
        <v>23.196445206315158</v>
      </c>
      <c r="AQ71" s="74">
        <f>[4]Calculations!AI38</f>
        <v>88.734330684100001</v>
      </c>
      <c r="AR71" s="74">
        <f>[4]Calculations!AU38</f>
        <v>51.166119270746833</v>
      </c>
      <c r="AS71" s="74">
        <f>[4]Calculations!AJ38</f>
        <v>0</v>
      </c>
      <c r="AT71" s="74">
        <f>[4]Calculations!AV38</f>
        <v>0</v>
      </c>
      <c r="AU71" s="74">
        <f>[4]Calculations!AK38</f>
        <v>0.36757821999599999</v>
      </c>
      <c r="AV71" s="74">
        <f>[4]Calculations!AW38</f>
        <v>0.21195348971076666</v>
      </c>
      <c r="AW71" s="90"/>
      <c r="AX71" s="90"/>
      <c r="AY71" s="82" t="str">
        <f>[4]Calculations!D38</f>
        <v>Call for Sites 2018</v>
      </c>
    </row>
    <row r="72" spans="2:51" ht="25" customHeight="1" x14ac:dyDescent="0.25">
      <c r="B72" s="13" t="str">
        <f>[4]Calculations!A39</f>
        <v>1643</v>
      </c>
      <c r="C72" s="30" t="str">
        <f>[4]Calculations!B39</f>
        <v>Land east and west of A627(M) (Northern Gateway NG2 - A)</v>
      </c>
      <c r="D72" s="119" t="str">
        <f>[4]Calculations!C39</f>
        <v>Residential</v>
      </c>
      <c r="E72" s="38">
        <f>[4]Calculations!E39</f>
        <v>16.896100000000001</v>
      </c>
      <c r="F72" s="38">
        <f>[4]Calculations!I39</f>
        <v>16.896100000000001</v>
      </c>
      <c r="G72" s="38">
        <f>[4]Calculations!M39</f>
        <v>100</v>
      </c>
      <c r="H72" s="38">
        <f>[4]Calculations!H39</f>
        <v>0</v>
      </c>
      <c r="I72" s="38">
        <f>[4]Calculations!L39</f>
        <v>0</v>
      </c>
      <c r="J72" s="38">
        <f>[4]Calculations!G39</f>
        <v>0</v>
      </c>
      <c r="K72" s="38">
        <f>[4]Calculations!K39</f>
        <v>0</v>
      </c>
      <c r="L72" s="38">
        <f>[4]Calculations!F39</f>
        <v>0</v>
      </c>
      <c r="M72" s="38">
        <f>[4]Calculations!J39</f>
        <v>0</v>
      </c>
      <c r="N72" s="38">
        <f>[4]Calculations!V39</f>
        <v>0</v>
      </c>
      <c r="O72" s="38">
        <f>[4]Calculations!W39</f>
        <v>0</v>
      </c>
      <c r="P72" s="38">
        <f>[4]Calculations!O39</f>
        <v>1.3718459999999999</v>
      </c>
      <c r="Q72" s="38">
        <f>[4]Calculations!S39</f>
        <v>8.1193056385793163</v>
      </c>
      <c r="R72" s="38">
        <f>[4]Calculations!Q39</f>
        <v>0.88369299999999995</v>
      </c>
      <c r="S72" s="38">
        <f>[4]Calculations!T39</f>
        <v>5.2301596226348082</v>
      </c>
      <c r="T72" s="38">
        <f>[4]Calculations!R39</f>
        <v>0.64463599999999999</v>
      </c>
      <c r="U72" s="38">
        <f>[4]Calculations!U39</f>
        <v>3.8152946537958461</v>
      </c>
      <c r="V72" s="38" t="str">
        <f>[4]Calculations!X39</f>
        <v>Not Modelled</v>
      </c>
      <c r="W72" s="38" t="str">
        <f>[4]Calculations!Y39</f>
        <v>N/A</v>
      </c>
      <c r="X72" s="38" t="s">
        <v>1056</v>
      </c>
      <c r="Y72" s="73" t="s">
        <v>105</v>
      </c>
      <c r="Z72" s="74" t="s">
        <v>1066</v>
      </c>
      <c r="AA72" s="74">
        <f>[4]Calculations!AA39</f>
        <v>0</v>
      </c>
      <c r="AB72" s="74">
        <f>[4]Calculations!AM39</f>
        <v>0</v>
      </c>
      <c r="AC72" s="74">
        <f>[4]Calculations!AB39</f>
        <v>4.04002615183E-2</v>
      </c>
      <c r="AD72" s="74">
        <f>[4]Calculations!AN39</f>
        <v>0.23910998110984191</v>
      </c>
      <c r="AE72" s="74">
        <f>[4]Calculations!AC39</f>
        <v>0.48815228281099998</v>
      </c>
      <c r="AF72" s="74">
        <f>[4]Calculations!AO39</f>
        <v>2.8891417712430676</v>
      </c>
      <c r="AG72" s="74">
        <f>[4]Calculations!AD39</f>
        <v>0</v>
      </c>
      <c r="AH72" s="74">
        <f>[4]Calculations!AP39</f>
        <v>0</v>
      </c>
      <c r="AI72" s="74">
        <f>[4]Calculations!AE39</f>
        <v>0</v>
      </c>
      <c r="AJ72" s="74">
        <f>[4]Calculations!AQ39</f>
        <v>0</v>
      </c>
      <c r="AK72" s="74">
        <f>[4]Calculations!AF39</f>
        <v>7.4135675257300004</v>
      </c>
      <c r="AL72" s="74">
        <f>[4]Calculations!AR39</f>
        <v>43.877389017169641</v>
      </c>
      <c r="AM72" s="74">
        <f>[4]Calculations!AG39</f>
        <v>0.34967322999900002</v>
      </c>
      <c r="AN72" s="74">
        <f>[4]Calculations!AS39</f>
        <v>2.0695499553092134</v>
      </c>
      <c r="AO72" s="74">
        <f>[4]Calculations!AH39</f>
        <v>0.23205655786400001</v>
      </c>
      <c r="AP72" s="74">
        <f>[4]Calculations!AT39</f>
        <v>1.3734326730073803</v>
      </c>
      <c r="AQ72" s="74">
        <f>[4]Calculations!AI39</f>
        <v>14.837018931399999</v>
      </c>
      <c r="AR72" s="74">
        <f>[4]Calculations!AU39</f>
        <v>87.813276030563259</v>
      </c>
      <c r="AS72" s="74">
        <f>[4]Calculations!AJ39</f>
        <v>0</v>
      </c>
      <c r="AT72" s="74">
        <f>[4]Calculations!AV39</f>
        <v>0</v>
      </c>
      <c r="AU72" s="74">
        <f>[4]Calculations!AK39</f>
        <v>0</v>
      </c>
      <c r="AV72" s="74">
        <f>[4]Calculations!AW39</f>
        <v>0</v>
      </c>
      <c r="AW72" s="90"/>
      <c r="AX72" s="90"/>
      <c r="AY72" s="82" t="str">
        <f>[4]Calculations!D39</f>
        <v>Call for Sites 2018</v>
      </c>
    </row>
    <row r="73" spans="2:51" ht="25" customHeight="1" x14ac:dyDescent="0.25">
      <c r="B73" s="13" t="str">
        <f>[4]Calculations!A40</f>
        <v>1644</v>
      </c>
      <c r="C73" s="30" t="str">
        <f>[4]Calculations!B40</f>
        <v>Land east and west of A627(M) (Northern Gateway NG2 - B)</v>
      </c>
      <c r="D73" s="119" t="str">
        <f>[4]Calculations!C40</f>
        <v>Residential / Industry / warehousing</v>
      </c>
      <c r="E73" s="38">
        <f>[4]Calculations!E40</f>
        <v>6.3849</v>
      </c>
      <c r="F73" s="38">
        <f>[4]Calculations!I40</f>
        <v>6.3849</v>
      </c>
      <c r="G73" s="38">
        <f>[4]Calculations!M40</f>
        <v>100</v>
      </c>
      <c r="H73" s="38">
        <f>[4]Calculations!H40</f>
        <v>0</v>
      </c>
      <c r="I73" s="38">
        <f>[4]Calculations!L40</f>
        <v>0</v>
      </c>
      <c r="J73" s="38">
        <f>[4]Calculations!G40</f>
        <v>0</v>
      </c>
      <c r="K73" s="38">
        <f>[4]Calculations!K40</f>
        <v>0</v>
      </c>
      <c r="L73" s="38">
        <f>[4]Calculations!F40</f>
        <v>0</v>
      </c>
      <c r="M73" s="38">
        <f>[4]Calculations!J40</f>
        <v>0</v>
      </c>
      <c r="N73" s="38">
        <f>[4]Calculations!V40</f>
        <v>0</v>
      </c>
      <c r="O73" s="38">
        <f>[4]Calculations!W40</f>
        <v>0</v>
      </c>
      <c r="P73" s="38">
        <f>[4]Calculations!O40</f>
        <v>1.4487490000000001</v>
      </c>
      <c r="Q73" s="38">
        <f>[4]Calculations!S40</f>
        <v>22.690237905057245</v>
      </c>
      <c r="R73" s="38">
        <f>[4]Calculations!Q40</f>
        <v>0.93234400000000006</v>
      </c>
      <c r="S73" s="38">
        <f>[4]Calculations!T40</f>
        <v>14.602327366129463</v>
      </c>
      <c r="T73" s="38">
        <f>[4]Calculations!R40</f>
        <v>0.594634</v>
      </c>
      <c r="U73" s="38">
        <f>[4]Calculations!U40</f>
        <v>9.3131294147128383</v>
      </c>
      <c r="V73" s="38" t="str">
        <f>[4]Calculations!X40</f>
        <v>Not Modelled</v>
      </c>
      <c r="W73" s="38" t="str">
        <f>[4]Calculations!Y40</f>
        <v>N/A</v>
      </c>
      <c r="X73" s="38" t="s">
        <v>1056</v>
      </c>
      <c r="Y73" s="73" t="s">
        <v>108</v>
      </c>
      <c r="Z73" s="74" t="s">
        <v>109</v>
      </c>
      <c r="AA73" s="74">
        <f>[4]Calculations!AA40</f>
        <v>0</v>
      </c>
      <c r="AB73" s="74">
        <f>[4]Calculations!AM40</f>
        <v>0</v>
      </c>
      <c r="AC73" s="74">
        <f>[4]Calculations!AB40</f>
        <v>1.7629022738800001E-2</v>
      </c>
      <c r="AD73" s="74">
        <f>[4]Calculations!AN40</f>
        <v>0.27610491532835285</v>
      </c>
      <c r="AE73" s="74">
        <f>[4]Calculations!AC40</f>
        <v>8.2026587319000005E-2</v>
      </c>
      <c r="AF73" s="74">
        <f>[4]Calculations!AO40</f>
        <v>1.2846965076821877</v>
      </c>
      <c r="AG73" s="74">
        <f>[4]Calculations!AD40</f>
        <v>0</v>
      </c>
      <c r="AH73" s="74">
        <f>[4]Calculations!AP40</f>
        <v>0</v>
      </c>
      <c r="AI73" s="74">
        <f>[4]Calculations!AE40</f>
        <v>0.88022510150599997</v>
      </c>
      <c r="AJ73" s="74">
        <f>[4]Calculations!AQ40</f>
        <v>13.78604365778634</v>
      </c>
      <c r="AK73" s="74">
        <f>[4]Calculations!AF40</f>
        <v>3.8483641349700002</v>
      </c>
      <c r="AL73" s="74">
        <f>[4]Calculations!AR40</f>
        <v>60.272895972842178</v>
      </c>
      <c r="AM73" s="74">
        <f>[4]Calculations!AG40</f>
        <v>4.4710856448900001E-2</v>
      </c>
      <c r="AN73" s="74">
        <f>[4]Calculations!AS40</f>
        <v>0.7002593063148993</v>
      </c>
      <c r="AO73" s="74">
        <f>[4]Calculations!AH40</f>
        <v>2.5960219159E-2</v>
      </c>
      <c r="AP73" s="74">
        <f>[4]Calculations!AT40</f>
        <v>0.40658771725477294</v>
      </c>
      <c r="AQ73" s="74">
        <f>[4]Calculations!AI40</f>
        <v>6.3589402111200002</v>
      </c>
      <c r="AR73" s="74">
        <f>[4]Calculations!AU40</f>
        <v>99.593419021754457</v>
      </c>
      <c r="AS73" s="74">
        <f>[4]Calculations!AJ40</f>
        <v>0</v>
      </c>
      <c r="AT73" s="74">
        <f>[4]Calculations!AV40</f>
        <v>0</v>
      </c>
      <c r="AU73" s="74">
        <f>[4]Calculations!AK40</f>
        <v>0</v>
      </c>
      <c r="AV73" s="74">
        <f>[4]Calculations!AW40</f>
        <v>0</v>
      </c>
      <c r="AW73" s="90"/>
      <c r="AX73" s="90"/>
      <c r="AY73" s="82" t="str">
        <f>[4]Calculations!D40</f>
        <v>Call for Sites 2018</v>
      </c>
    </row>
    <row r="74" spans="2:51" ht="25" customHeight="1" x14ac:dyDescent="0.25">
      <c r="B74" s="13" t="str">
        <f>[4]Calculations!A41</f>
        <v>1645</v>
      </c>
      <c r="C74" s="30" t="str">
        <f>[4]Calculations!B41</f>
        <v>Land east and west of A627(M) (Northern Gateway NG2 - C)</v>
      </c>
      <c r="D74" s="119" t="str">
        <f>[4]Calculations!C41</f>
        <v>Residential / Industry / warehousing</v>
      </c>
      <c r="E74" s="38">
        <f>[4]Calculations!E41</f>
        <v>4.3561300000000003</v>
      </c>
      <c r="F74" s="38">
        <f>[4]Calculations!I41</f>
        <v>4.3561300000000003</v>
      </c>
      <c r="G74" s="38">
        <f>[4]Calculations!M41</f>
        <v>100</v>
      </c>
      <c r="H74" s="38">
        <f>[4]Calculations!H41</f>
        <v>0</v>
      </c>
      <c r="I74" s="38">
        <f>[4]Calculations!L41</f>
        <v>0</v>
      </c>
      <c r="J74" s="38">
        <f>[4]Calculations!G41</f>
        <v>0</v>
      </c>
      <c r="K74" s="38">
        <f>[4]Calculations!K41</f>
        <v>0</v>
      </c>
      <c r="L74" s="38">
        <f>[4]Calculations!F41</f>
        <v>0</v>
      </c>
      <c r="M74" s="38">
        <f>[4]Calculations!J41</f>
        <v>0</v>
      </c>
      <c r="N74" s="38">
        <f>[4]Calculations!V41</f>
        <v>0</v>
      </c>
      <c r="O74" s="38">
        <f>[4]Calculations!W41</f>
        <v>0</v>
      </c>
      <c r="P74" s="38">
        <f>[4]Calculations!O41</f>
        <v>0.15592500000000001</v>
      </c>
      <c r="Q74" s="38">
        <f>[4]Calculations!S41</f>
        <v>3.5794386301602565</v>
      </c>
      <c r="R74" s="38">
        <f>[4]Calculations!Q41</f>
        <v>0.1160317</v>
      </c>
      <c r="S74" s="38">
        <f>[4]Calculations!T41</f>
        <v>2.6636418105061144</v>
      </c>
      <c r="T74" s="38">
        <f>[4]Calculations!R41</f>
        <v>8.7677199999999997E-2</v>
      </c>
      <c r="U74" s="38">
        <f>[4]Calculations!U41</f>
        <v>2.0127314841384436</v>
      </c>
      <c r="V74" s="38" t="str">
        <f>[4]Calculations!X41</f>
        <v>Not Modelled</v>
      </c>
      <c r="W74" s="38" t="str">
        <f>[4]Calculations!Y41</f>
        <v>N/A</v>
      </c>
      <c r="X74" s="38" t="s">
        <v>1056</v>
      </c>
      <c r="Y74" s="73" t="s">
        <v>105</v>
      </c>
      <c r="Z74" s="74" t="s">
        <v>1066</v>
      </c>
      <c r="AA74" s="74">
        <f>[4]Calculations!AA41</f>
        <v>0</v>
      </c>
      <c r="AB74" s="74">
        <f>[4]Calculations!AM41</f>
        <v>0</v>
      </c>
      <c r="AC74" s="74">
        <f>[4]Calculations!AB41</f>
        <v>4.4775000002199999E-3</v>
      </c>
      <c r="AD74" s="74">
        <f>[4]Calculations!AN41</f>
        <v>0.1027861886633319</v>
      </c>
      <c r="AE74" s="74">
        <f>[4]Calculations!AC41</f>
        <v>3.0351300001100001E-3</v>
      </c>
      <c r="AF74" s="74">
        <f>[4]Calculations!AO41</f>
        <v>6.9674917876876949E-2</v>
      </c>
      <c r="AG74" s="74">
        <f>[4]Calculations!AD41</f>
        <v>0</v>
      </c>
      <c r="AH74" s="74">
        <f>[4]Calculations!AP41</f>
        <v>0</v>
      </c>
      <c r="AI74" s="74">
        <f>[4]Calculations!AE41</f>
        <v>1.0280991721299999</v>
      </c>
      <c r="AJ74" s="74">
        <f>[4]Calculations!AQ41</f>
        <v>23.601205017527022</v>
      </c>
      <c r="AK74" s="74">
        <f>[4]Calculations!AF41</f>
        <v>2.5984667563000001</v>
      </c>
      <c r="AL74" s="74">
        <f>[4]Calculations!AR41</f>
        <v>59.650808316097084</v>
      </c>
      <c r="AM74" s="74">
        <f>[4]Calculations!AG41</f>
        <v>1.28335988823E-2</v>
      </c>
      <c r="AN74" s="74">
        <f>[4]Calculations!AS41</f>
        <v>0.29461009846584008</v>
      </c>
      <c r="AO74" s="74">
        <f>[4]Calculations!AH41</f>
        <v>0</v>
      </c>
      <c r="AP74" s="74">
        <f>[4]Calculations!AT41</f>
        <v>0</v>
      </c>
      <c r="AQ74" s="74">
        <f>[4]Calculations!AI41</f>
        <v>4.3561304486000001</v>
      </c>
      <c r="AR74" s="74">
        <f>[4]Calculations!AU41</f>
        <v>100.0000102981316</v>
      </c>
      <c r="AS74" s="74">
        <f>[4]Calculations!AJ41</f>
        <v>0</v>
      </c>
      <c r="AT74" s="74">
        <f>[4]Calculations!AV41</f>
        <v>0</v>
      </c>
      <c r="AU74" s="74">
        <f>[4]Calculations!AK41</f>
        <v>0</v>
      </c>
      <c r="AV74" s="74">
        <f>[4]Calculations!AW41</f>
        <v>0</v>
      </c>
      <c r="AW74" s="90"/>
      <c r="AX74" s="90"/>
      <c r="AY74" s="82" t="str">
        <f>[4]Calculations!D41</f>
        <v>Call for Sites 2018</v>
      </c>
    </row>
    <row r="75" spans="2:51" ht="25" customHeight="1" x14ac:dyDescent="0.25">
      <c r="B75" s="13" t="str">
        <f>[4]Calculations!A42</f>
        <v>1646</v>
      </c>
      <c r="C75" s="30" t="str">
        <f>[4]Calculations!B42</f>
        <v>Land east and west of A627(M) (Northern Gateway NG2 - D)</v>
      </c>
      <c r="D75" s="119" t="str">
        <f>[4]Calculations!C42</f>
        <v>Residential / Industry / warehousing</v>
      </c>
      <c r="E75" s="38">
        <f>[4]Calculations!E42</f>
        <v>83.485799999999998</v>
      </c>
      <c r="F75" s="38">
        <f>[4]Calculations!I42</f>
        <v>83.485799999999998</v>
      </c>
      <c r="G75" s="38">
        <f>[4]Calculations!M42</f>
        <v>100</v>
      </c>
      <c r="H75" s="38">
        <f>[4]Calculations!H42</f>
        <v>0</v>
      </c>
      <c r="I75" s="38">
        <f>[4]Calculations!L42</f>
        <v>0</v>
      </c>
      <c r="J75" s="38">
        <f>[4]Calculations!G42</f>
        <v>0</v>
      </c>
      <c r="K75" s="38">
        <f>[4]Calculations!K42</f>
        <v>0</v>
      </c>
      <c r="L75" s="38">
        <f>[4]Calculations!F42</f>
        <v>0</v>
      </c>
      <c r="M75" s="38">
        <f>[4]Calculations!J42</f>
        <v>0</v>
      </c>
      <c r="N75" s="38">
        <f>[4]Calculations!V42</f>
        <v>0</v>
      </c>
      <c r="O75" s="38">
        <f>[4]Calculations!W42</f>
        <v>0</v>
      </c>
      <c r="P75" s="38">
        <f>[4]Calculations!O42</f>
        <v>4.3080790000000002</v>
      </c>
      <c r="Q75" s="38">
        <f>[4]Calculations!S42</f>
        <v>5.1602536000134158</v>
      </c>
      <c r="R75" s="38">
        <f>[4]Calculations!Q42</f>
        <v>3.0118990000000001</v>
      </c>
      <c r="S75" s="38">
        <f>[4]Calculations!T42</f>
        <v>3.6076781919799537</v>
      </c>
      <c r="T75" s="38">
        <f>[4]Calculations!R42</f>
        <v>2.3662100000000001</v>
      </c>
      <c r="U75" s="38">
        <f>[4]Calculations!U42</f>
        <v>2.8342664261467223</v>
      </c>
      <c r="V75" s="38" t="str">
        <f>[4]Calculations!X42</f>
        <v>Not Modelled</v>
      </c>
      <c r="W75" s="38" t="str">
        <f>[4]Calculations!Y42</f>
        <v>N/A</v>
      </c>
      <c r="X75" s="38" t="s">
        <v>1056</v>
      </c>
      <c r="Y75" s="73" t="s">
        <v>105</v>
      </c>
      <c r="Z75" s="74" t="s">
        <v>1066</v>
      </c>
      <c r="AA75" s="74">
        <f>[4]Calculations!AA42</f>
        <v>0</v>
      </c>
      <c r="AB75" s="74">
        <f>[4]Calculations!AM42</f>
        <v>0</v>
      </c>
      <c r="AC75" s="74">
        <f>[4]Calculations!AB42</f>
        <v>0.76694052285500003</v>
      </c>
      <c r="AD75" s="74">
        <f>[4]Calculations!AN42</f>
        <v>0.91864786928435738</v>
      </c>
      <c r="AE75" s="74">
        <f>[4]Calculations!AC42</f>
        <v>1.0237336377699999</v>
      </c>
      <c r="AF75" s="74">
        <f>[4]Calculations!AO42</f>
        <v>1.2262368423971501</v>
      </c>
      <c r="AG75" s="74">
        <f>[4]Calculations!AD42</f>
        <v>0</v>
      </c>
      <c r="AH75" s="74">
        <f>[4]Calculations!AP42</f>
        <v>0</v>
      </c>
      <c r="AI75" s="74">
        <f>[4]Calculations!AE42</f>
        <v>4.6984586697499999</v>
      </c>
      <c r="AJ75" s="74">
        <f>[4]Calculations!AQ42</f>
        <v>5.6278536826023107</v>
      </c>
      <c r="AK75" s="74">
        <f>[4]Calculations!AF42</f>
        <v>34.104709186999997</v>
      </c>
      <c r="AL75" s="74">
        <f>[4]Calculations!AR42</f>
        <v>40.850910199099729</v>
      </c>
      <c r="AM75" s="74">
        <f>[4]Calculations!AG42</f>
        <v>1.20654752022</v>
      </c>
      <c r="AN75" s="74">
        <f>[4]Calculations!AS42</f>
        <v>1.4452128628102026</v>
      </c>
      <c r="AO75" s="74">
        <f>[4]Calculations!AH42</f>
        <v>23.479204502200002</v>
      </c>
      <c r="AP75" s="74">
        <f>[4]Calculations!AT42</f>
        <v>28.123590481495057</v>
      </c>
      <c r="AQ75" s="74">
        <f>[4]Calculations!AI42</f>
        <v>47.985222960000002</v>
      </c>
      <c r="AR75" s="74">
        <f>[4]Calculations!AU42</f>
        <v>57.477107436234661</v>
      </c>
      <c r="AS75" s="74">
        <f>[4]Calculations!AJ42</f>
        <v>0</v>
      </c>
      <c r="AT75" s="74">
        <f>[4]Calculations!AV42</f>
        <v>0</v>
      </c>
      <c r="AU75" s="74">
        <f>[4]Calculations!AK42</f>
        <v>0</v>
      </c>
      <c r="AV75" s="74">
        <f>[4]Calculations!AW42</f>
        <v>0</v>
      </c>
      <c r="AW75" s="90"/>
      <c r="AX75" s="90"/>
      <c r="AY75" s="82" t="str">
        <f>[4]Calculations!D42</f>
        <v>Call for Sites 2018</v>
      </c>
    </row>
    <row r="76" spans="2:51" ht="25" customHeight="1" x14ac:dyDescent="0.25">
      <c r="B76" s="13" t="str">
        <f>[4]Calculations!A43</f>
        <v>1647</v>
      </c>
      <c r="C76" s="30" t="str">
        <f>[4]Calculations!B43</f>
        <v>Land east and west of A627(M) (Northern Gateway NG2 - E)</v>
      </c>
      <c r="D76" s="119" t="str">
        <f>[4]Calculations!C43</f>
        <v>Residential / Industry / warehousing</v>
      </c>
      <c r="E76" s="38">
        <f>[4]Calculations!E43</f>
        <v>45.411499999999997</v>
      </c>
      <c r="F76" s="38">
        <f>[4]Calculations!I43</f>
        <v>45.411499999999997</v>
      </c>
      <c r="G76" s="38">
        <f>[4]Calculations!M43</f>
        <v>100</v>
      </c>
      <c r="H76" s="38">
        <f>[4]Calculations!H43</f>
        <v>0</v>
      </c>
      <c r="I76" s="38">
        <f>[4]Calculations!L43</f>
        <v>0</v>
      </c>
      <c r="J76" s="38">
        <f>[4]Calculations!G43</f>
        <v>0</v>
      </c>
      <c r="K76" s="38">
        <f>[4]Calculations!K43</f>
        <v>0</v>
      </c>
      <c r="L76" s="38">
        <f>[4]Calculations!F43</f>
        <v>0</v>
      </c>
      <c r="M76" s="38">
        <f>[4]Calculations!J43</f>
        <v>0</v>
      </c>
      <c r="N76" s="38">
        <f>[4]Calculations!V43</f>
        <v>0</v>
      </c>
      <c r="O76" s="38">
        <f>[4]Calculations!W43</f>
        <v>0</v>
      </c>
      <c r="P76" s="38">
        <f>[4]Calculations!O43</f>
        <v>3.5594399999999999</v>
      </c>
      <c r="Q76" s="38">
        <f>[4]Calculations!S43</f>
        <v>7.838190766656024</v>
      </c>
      <c r="R76" s="38">
        <f>[4]Calculations!Q43</f>
        <v>2.6576930000000001</v>
      </c>
      <c r="S76" s="38">
        <f>[4]Calculations!T43</f>
        <v>5.8524668861411762</v>
      </c>
      <c r="T76" s="38">
        <f>[4]Calculations!R43</f>
        <v>1.8892599999999999</v>
      </c>
      <c r="U76" s="38">
        <f>[4]Calculations!U43</f>
        <v>4.160311815289079</v>
      </c>
      <c r="V76" s="38" t="str">
        <f>[4]Calculations!X43</f>
        <v>Not Modelled</v>
      </c>
      <c r="W76" s="38" t="str">
        <f>[4]Calculations!Y43</f>
        <v>N/A</v>
      </c>
      <c r="X76" s="38" t="s">
        <v>1056</v>
      </c>
      <c r="Y76" s="73" t="s">
        <v>105</v>
      </c>
      <c r="Z76" s="74" t="s">
        <v>1066</v>
      </c>
      <c r="AA76" s="74">
        <f>[4]Calculations!AA43</f>
        <v>0</v>
      </c>
      <c r="AB76" s="74">
        <f>[4]Calculations!AM43</f>
        <v>0</v>
      </c>
      <c r="AC76" s="74">
        <f>[4]Calculations!AB43</f>
        <v>1.2881567082300001</v>
      </c>
      <c r="AD76" s="74">
        <f>[4]Calculations!AN43</f>
        <v>2.8366310477081802</v>
      </c>
      <c r="AE76" s="74">
        <f>[4]Calculations!AC43</f>
        <v>0.85322236599800005</v>
      </c>
      <c r="AF76" s="74">
        <f>[4]Calculations!AO43</f>
        <v>1.8788684936590954</v>
      </c>
      <c r="AG76" s="74">
        <f>[4]Calculations!AD43</f>
        <v>0</v>
      </c>
      <c r="AH76" s="74">
        <f>[4]Calculations!AP43</f>
        <v>0</v>
      </c>
      <c r="AI76" s="74">
        <f>[4]Calculations!AE43</f>
        <v>5.0666725221600002</v>
      </c>
      <c r="AJ76" s="74">
        <f>[4]Calculations!AQ43</f>
        <v>11.157245460202814</v>
      </c>
      <c r="AK76" s="74">
        <f>[4]Calculations!AF43</f>
        <v>32.664071875899999</v>
      </c>
      <c r="AL76" s="74">
        <f>[4]Calculations!AR43</f>
        <v>71.929074960968038</v>
      </c>
      <c r="AM76" s="74">
        <f>[4]Calculations!AG43</f>
        <v>1.3023137006900001</v>
      </c>
      <c r="AN76" s="74">
        <f>[4]Calculations!AS43</f>
        <v>2.8678059537562075</v>
      </c>
      <c r="AO76" s="74">
        <f>[4]Calculations!AH43</f>
        <v>3.5296953684300001</v>
      </c>
      <c r="AP76" s="74">
        <f>[4]Calculations!AT43</f>
        <v>7.7726905484954258</v>
      </c>
      <c r="AQ76" s="74">
        <f>[4]Calculations!AI43</f>
        <v>36.145073681500001</v>
      </c>
      <c r="AR76" s="74">
        <f>[4]Calculations!AU43</f>
        <v>79.594538126906187</v>
      </c>
      <c r="AS76" s="74">
        <f>[4]Calculations!AJ43</f>
        <v>0</v>
      </c>
      <c r="AT76" s="74">
        <f>[4]Calculations!AV43</f>
        <v>0</v>
      </c>
      <c r="AU76" s="74">
        <f>[4]Calculations!AK43</f>
        <v>0</v>
      </c>
      <c r="AV76" s="74">
        <f>[4]Calculations!AW43</f>
        <v>0</v>
      </c>
      <c r="AW76" s="90"/>
      <c r="AX76" s="90"/>
      <c r="AY76" s="82" t="str">
        <f>[4]Calculations!D43</f>
        <v>Call for Sites 2018</v>
      </c>
    </row>
    <row r="77" spans="2:51" ht="25" customHeight="1" x14ac:dyDescent="0.25">
      <c r="B77" s="13" t="str">
        <f>[4]Calculations!A44</f>
        <v>1648</v>
      </c>
      <c r="C77" s="30" t="str">
        <f>[4]Calculations!B44</f>
        <v>Land east and west of A627(M) (Northern Gateway NG2 - F)</v>
      </c>
      <c r="D77" s="119" t="str">
        <f>[4]Calculations!C44</f>
        <v>Residential / Industry / warehousing</v>
      </c>
      <c r="E77" s="38">
        <f>[4]Calculations!E44</f>
        <v>75.552400000000006</v>
      </c>
      <c r="F77" s="38">
        <f>[4]Calculations!I44</f>
        <v>75.552400000000006</v>
      </c>
      <c r="G77" s="38">
        <f>[4]Calculations!M44</f>
        <v>100</v>
      </c>
      <c r="H77" s="38">
        <f>[4]Calculations!H44</f>
        <v>0</v>
      </c>
      <c r="I77" s="38">
        <f>[4]Calculations!L44</f>
        <v>0</v>
      </c>
      <c r="J77" s="38">
        <f>[4]Calculations!G44</f>
        <v>0</v>
      </c>
      <c r="K77" s="38">
        <f>[4]Calculations!K44</f>
        <v>0</v>
      </c>
      <c r="L77" s="38">
        <f>[4]Calculations!F44</f>
        <v>0</v>
      </c>
      <c r="M77" s="38">
        <f>[4]Calculations!J44</f>
        <v>0</v>
      </c>
      <c r="N77" s="38">
        <f>[4]Calculations!V44</f>
        <v>0</v>
      </c>
      <c r="O77" s="38">
        <f>[4]Calculations!W44</f>
        <v>0</v>
      </c>
      <c r="P77" s="38">
        <f>[4]Calculations!O44</f>
        <v>3.755973</v>
      </c>
      <c r="Q77" s="38">
        <f>[4]Calculations!S44</f>
        <v>4.9713483621963031</v>
      </c>
      <c r="R77" s="38">
        <f>[4]Calculations!Q44</f>
        <v>2.969395</v>
      </c>
      <c r="S77" s="38">
        <f>[4]Calculations!T44</f>
        <v>3.930245763205404</v>
      </c>
      <c r="T77" s="38">
        <f>[4]Calculations!R44</f>
        <v>2.38862</v>
      </c>
      <c r="U77" s="38">
        <f>[4]Calculations!U44</f>
        <v>3.1615408643537464</v>
      </c>
      <c r="V77" s="38" t="str">
        <f>[4]Calculations!X44</f>
        <v>Not Modelled</v>
      </c>
      <c r="W77" s="38" t="str">
        <f>[4]Calculations!Y44</f>
        <v>N/A</v>
      </c>
      <c r="X77" s="38" t="s">
        <v>1056</v>
      </c>
      <c r="Y77" s="73" t="s">
        <v>105</v>
      </c>
      <c r="Z77" s="74" t="s">
        <v>1066</v>
      </c>
      <c r="AA77" s="74">
        <f>[4]Calculations!AA44</f>
        <v>0</v>
      </c>
      <c r="AB77" s="74">
        <f>[4]Calculations!AM44</f>
        <v>0</v>
      </c>
      <c r="AC77" s="74">
        <f>[4]Calculations!AB44</f>
        <v>0.74310907000000004</v>
      </c>
      <c r="AD77" s="74">
        <f>[4]Calculations!AN44</f>
        <v>0.98356778871352868</v>
      </c>
      <c r="AE77" s="74">
        <f>[4]Calculations!AC44</f>
        <v>0.378</v>
      </c>
      <c r="AF77" s="74">
        <f>[4]Calculations!AO44</f>
        <v>0.50031501315643179</v>
      </c>
      <c r="AG77" s="74">
        <f>[4]Calculations!AD44</f>
        <v>0</v>
      </c>
      <c r="AH77" s="74">
        <f>[4]Calculations!AP44</f>
        <v>0</v>
      </c>
      <c r="AI77" s="74">
        <f>[4]Calculations!AE44</f>
        <v>12.0554758661</v>
      </c>
      <c r="AJ77" s="74">
        <f>[4]Calculations!AQ44</f>
        <v>15.956443297764199</v>
      </c>
      <c r="AK77" s="74">
        <f>[4]Calculations!AF44</f>
        <v>70.712250463299995</v>
      </c>
      <c r="AL77" s="74">
        <f>[4]Calculations!AR44</f>
        <v>93.593652171605385</v>
      </c>
      <c r="AM77" s="74">
        <f>[4]Calculations!AG44</f>
        <v>0.80920165365399999</v>
      </c>
      <c r="AN77" s="74">
        <f>[4]Calculations!AS44</f>
        <v>1.0710469206193316</v>
      </c>
      <c r="AO77" s="74">
        <f>[4]Calculations!AH44</f>
        <v>26.8147743404</v>
      </c>
      <c r="AP77" s="74">
        <f>[4]Calculations!AT44</f>
        <v>35.491624806624273</v>
      </c>
      <c r="AQ77" s="74">
        <f>[4]Calculations!AI44</f>
        <v>39.462513831599999</v>
      </c>
      <c r="AR77" s="74">
        <f>[4]Calculations!AU44</f>
        <v>52.231979171541866</v>
      </c>
      <c r="AS77" s="74">
        <f>[4]Calculations!AJ44</f>
        <v>0</v>
      </c>
      <c r="AT77" s="74">
        <f>[4]Calculations!AV44</f>
        <v>0</v>
      </c>
      <c r="AU77" s="74">
        <f>[4]Calculations!AK44</f>
        <v>0</v>
      </c>
      <c r="AV77" s="74">
        <f>[4]Calculations!AW44</f>
        <v>0</v>
      </c>
      <c r="AW77" s="90"/>
      <c r="AX77" s="90"/>
      <c r="AY77" s="82" t="str">
        <f>[4]Calculations!D44</f>
        <v>Call for Sites 2018</v>
      </c>
    </row>
    <row r="78" spans="2:51" ht="12.65" customHeight="1" x14ac:dyDescent="0.25">
      <c r="B78" s="13" t="str">
        <f>[4]Calculations!A45</f>
        <v>1650</v>
      </c>
      <c r="C78" s="30" t="str">
        <f>[4]Calculations!B45</f>
        <v>Junction 21 of M62 (NG3 - A)</v>
      </c>
      <c r="D78" s="119" t="str">
        <f>[4]Calculations!C45</f>
        <v>Residential / Industry / warehousing</v>
      </c>
      <c r="E78" s="38">
        <f>[4]Calculations!E45</f>
        <v>7.45425</v>
      </c>
      <c r="F78" s="38">
        <f>[4]Calculations!I45</f>
        <v>6.6961372716685998</v>
      </c>
      <c r="G78" s="38">
        <f>[4]Calculations!M45</f>
        <v>89.829792020238116</v>
      </c>
      <c r="H78" s="38">
        <f>[4]Calculations!H45</f>
        <v>0.348881839902</v>
      </c>
      <c r="I78" s="38">
        <f>[4]Calculations!L45</f>
        <v>4.6803077425897976</v>
      </c>
      <c r="J78" s="38">
        <f>[4]Calculations!G45</f>
        <v>4.5127622276399999E-2</v>
      </c>
      <c r="K78" s="38">
        <f>[4]Calculations!K45</f>
        <v>0.60539453702786994</v>
      </c>
      <c r="L78" s="38">
        <f>[4]Calculations!F45</f>
        <v>0.36410326615299998</v>
      </c>
      <c r="M78" s="38">
        <f>[4]Calculations!J45</f>
        <v>4.8845057001442127</v>
      </c>
      <c r="N78" s="38">
        <f>[4]Calculations!V45</f>
        <v>1.8356628448200001</v>
      </c>
      <c r="O78" s="38">
        <f>[4]Calculations!W45</f>
        <v>24.62572149874233</v>
      </c>
      <c r="P78" s="38">
        <f>[4]Calculations!O45</f>
        <v>1.1788939999999999</v>
      </c>
      <c r="Q78" s="38">
        <f>[4]Calculations!S45</f>
        <v>15.815058523660996</v>
      </c>
      <c r="R78" s="38">
        <f>[4]Calculations!Q45</f>
        <v>0.84599099999999994</v>
      </c>
      <c r="S78" s="38">
        <f>[4]Calculations!T45</f>
        <v>11.349109568367039</v>
      </c>
      <c r="T78" s="38">
        <f>[4]Calculations!R45</f>
        <v>0.66088199999999997</v>
      </c>
      <c r="U78" s="38">
        <f>[4]Calculations!U45</f>
        <v>8.8658416339671984</v>
      </c>
      <c r="V78" s="38">
        <f>[4]Calculations!X45</f>
        <v>0.43951248391499997</v>
      </c>
      <c r="W78" s="38">
        <f>[4]Calculations!Y45</f>
        <v>5.8961328626622391</v>
      </c>
      <c r="X78" s="38" t="s">
        <v>1056</v>
      </c>
      <c r="Y78" s="73" t="s">
        <v>108</v>
      </c>
      <c r="Z78" s="74" t="s">
        <v>109</v>
      </c>
      <c r="AA78" s="74">
        <f>[4]Calculations!AA45</f>
        <v>0.56655054565999996</v>
      </c>
      <c r="AB78" s="74">
        <f>[4]Calculations!AM45</f>
        <v>7.6003695295972094</v>
      </c>
      <c r="AC78" s="74">
        <f>[4]Calculations!AB45</f>
        <v>1.2248453791600001E-3</v>
      </c>
      <c r="AD78" s="74">
        <f>[4]Calculations!AN45</f>
        <v>1.6431503895898314E-2</v>
      </c>
      <c r="AE78" s="74">
        <f>[4]Calculations!AC45</f>
        <v>7.8850053359799999E-2</v>
      </c>
      <c r="AF78" s="74">
        <f>[4]Calculations!AO45</f>
        <v>1.0577865427078512</v>
      </c>
      <c r="AG78" s="74">
        <f>[4]Calculations!AD45</f>
        <v>0.44871947383900002</v>
      </c>
      <c r="AH78" s="74">
        <f>[4]Calculations!AP45</f>
        <v>6.0196461594258306</v>
      </c>
      <c r="AI78" s="74">
        <f>[4]Calculations!AE45</f>
        <v>1.29471821384</v>
      </c>
      <c r="AJ78" s="74">
        <f>[4]Calculations!AQ45</f>
        <v>17.368859561189925</v>
      </c>
      <c r="AK78" s="74">
        <f>[4]Calculations!AF45</f>
        <v>6.3023822094100002</v>
      </c>
      <c r="AL78" s="74">
        <f>[4]Calculations!AR45</f>
        <v>84.547502557735527</v>
      </c>
      <c r="AM78" s="74">
        <f>[4]Calculations!AG45</f>
        <v>0.14095288471100001</v>
      </c>
      <c r="AN78" s="74">
        <f>[4]Calculations!AS45</f>
        <v>1.8909063247275044</v>
      </c>
      <c r="AO78" s="74">
        <f>[4]Calculations!AH45</f>
        <v>1.1025368411200001</v>
      </c>
      <c r="AP78" s="74">
        <f>[4]Calculations!AT45</f>
        <v>14.790714573833718</v>
      </c>
      <c r="AQ78" s="74">
        <f>[4]Calculations!AI45</f>
        <v>2.50520376455</v>
      </c>
      <c r="AR78" s="74">
        <f>[4]Calculations!AU45</f>
        <v>33.607723976925911</v>
      </c>
      <c r="AS78" s="74">
        <f>[4]Calculations!AJ45</f>
        <v>0</v>
      </c>
      <c r="AT78" s="74">
        <f>[4]Calculations!AV45</f>
        <v>0</v>
      </c>
      <c r="AU78" s="74">
        <f>[4]Calculations!AK45</f>
        <v>0.74698790268699999</v>
      </c>
      <c r="AV78" s="74">
        <f>[4]Calculations!AW45</f>
        <v>10.020966598745682</v>
      </c>
      <c r="AW78" s="90"/>
      <c r="AX78" s="90"/>
      <c r="AY78" s="82" t="str">
        <f>[4]Calculations!D45</f>
        <v>Call for Sites 2018</v>
      </c>
    </row>
    <row r="79" spans="2:51" ht="12.65" customHeight="1" x14ac:dyDescent="0.25">
      <c r="B79" s="13" t="str">
        <f>[4]Calculations!A46</f>
        <v>1651</v>
      </c>
      <c r="C79" s="30" t="str">
        <f>[4]Calculations!B46</f>
        <v>Junction 21 of M62 (NG3 - B)</v>
      </c>
      <c r="D79" s="119" t="str">
        <f>[4]Calculations!C46</f>
        <v>Residential / Industry / warehousing</v>
      </c>
      <c r="E79" s="38">
        <f>[4]Calculations!E46</f>
        <v>84.398300000000006</v>
      </c>
      <c r="F79" s="38">
        <f>[4]Calculations!I46</f>
        <v>83.945894814427859</v>
      </c>
      <c r="G79" s="38">
        <f>[4]Calculations!M46</f>
        <v>99.463964101679608</v>
      </c>
      <c r="H79" s="38">
        <f>[4]Calculations!H46</f>
        <v>0.42274168732400003</v>
      </c>
      <c r="I79" s="38">
        <f>[4]Calculations!L46</f>
        <v>0.50088886544397226</v>
      </c>
      <c r="J79" s="38">
        <f>[4]Calculations!G46</f>
        <v>1.1451058343800001E-4</v>
      </c>
      <c r="K79" s="38">
        <f>[4]Calculations!K46</f>
        <v>1.3567877959390177E-4</v>
      </c>
      <c r="L79" s="38">
        <f>[4]Calculations!F46</f>
        <v>2.9548987664699999E-2</v>
      </c>
      <c r="M79" s="38">
        <f>[4]Calculations!J46</f>
        <v>3.5011354096824217E-2</v>
      </c>
      <c r="N79" s="38">
        <f>[4]Calculations!V46</f>
        <v>2.2086480829399999</v>
      </c>
      <c r="O79" s="38">
        <f>[4]Calculations!W46</f>
        <v>2.6169343256203024</v>
      </c>
      <c r="P79" s="38">
        <f>[4]Calculations!O46</f>
        <v>5.6339790000000001</v>
      </c>
      <c r="Q79" s="38">
        <f>[4]Calculations!S46</f>
        <v>6.6754650271391718</v>
      </c>
      <c r="R79" s="38">
        <f>[4]Calculations!Q46</f>
        <v>3.3427189999999998</v>
      </c>
      <c r="S79" s="38">
        <f>[4]Calculations!T46</f>
        <v>3.9606473116164658</v>
      </c>
      <c r="T79" s="38">
        <f>[4]Calculations!R46</f>
        <v>2.5501299999999998</v>
      </c>
      <c r="U79" s="38">
        <f>[4]Calculations!U46</f>
        <v>3.021541903095204</v>
      </c>
      <c r="V79" s="38">
        <f>[4]Calculations!X46</f>
        <v>0.95978526942599995</v>
      </c>
      <c r="W79" s="38">
        <f>[4]Calculations!Y46</f>
        <v>1.1372092440558634</v>
      </c>
      <c r="X79" s="38" t="s">
        <v>1056</v>
      </c>
      <c r="Y79" s="73" t="s">
        <v>108</v>
      </c>
      <c r="Z79" s="74" t="s">
        <v>109</v>
      </c>
      <c r="AA79" s="74">
        <f>[4]Calculations!AA46</f>
        <v>0.42181416367300001</v>
      </c>
      <c r="AB79" s="74">
        <f>[4]Calculations!AM46</f>
        <v>0.4997898816362415</v>
      </c>
      <c r="AC79" s="74">
        <f>[4]Calculations!AB46</f>
        <v>0.79190999985699995</v>
      </c>
      <c r="AD79" s="74">
        <f>[4]Calculations!AN46</f>
        <v>0.93830088977740056</v>
      </c>
      <c r="AE79" s="74">
        <f>[4]Calculations!AC46</f>
        <v>0.87733446971999995</v>
      </c>
      <c r="AF79" s="74">
        <f>[4]Calculations!AO46</f>
        <v>1.0395167553374889</v>
      </c>
      <c r="AG79" s="74">
        <f>[4]Calculations!AD46</f>
        <v>0</v>
      </c>
      <c r="AH79" s="74">
        <f>[4]Calculations!AP46</f>
        <v>0</v>
      </c>
      <c r="AI79" s="74">
        <f>[4]Calculations!AE46</f>
        <v>11.1676625609</v>
      </c>
      <c r="AJ79" s="74">
        <f>[4]Calculations!AQ46</f>
        <v>13.232094202015917</v>
      </c>
      <c r="AK79" s="74">
        <f>[4]Calculations!AF46</f>
        <v>59.471371139399999</v>
      </c>
      <c r="AL79" s="74">
        <f>[4]Calculations!AR46</f>
        <v>70.46512920212848</v>
      </c>
      <c r="AM79" s="74">
        <f>[4]Calculations!AG46</f>
        <v>0.52954080533900005</v>
      </c>
      <c r="AN79" s="74">
        <f>[4]Calculations!AS46</f>
        <v>0.6274306536257247</v>
      </c>
      <c r="AO79" s="74">
        <f>[4]Calculations!AH46</f>
        <v>5.2531974444499996</v>
      </c>
      <c r="AP79" s="74">
        <f>[4]Calculations!AT46</f>
        <v>6.2242929590406435</v>
      </c>
      <c r="AQ79" s="74">
        <f>[4]Calculations!AI46</f>
        <v>38.067598073200003</v>
      </c>
      <c r="AR79" s="74">
        <f>[4]Calculations!AU46</f>
        <v>45.104697693199981</v>
      </c>
      <c r="AS79" s="74">
        <f>[4]Calculations!AJ46</f>
        <v>0</v>
      </c>
      <c r="AT79" s="74">
        <f>[4]Calculations!AV46</f>
        <v>0</v>
      </c>
      <c r="AU79" s="74">
        <f>[4]Calculations!AK46</f>
        <v>0</v>
      </c>
      <c r="AV79" s="74">
        <f>[4]Calculations!AW46</f>
        <v>0</v>
      </c>
      <c r="AW79" s="90"/>
      <c r="AX79" s="90"/>
      <c r="AY79" s="82" t="str">
        <f>[4]Calculations!D46</f>
        <v>Call for Sites 2018</v>
      </c>
    </row>
    <row r="80" spans="2:51" ht="12.65" customHeight="1" x14ac:dyDescent="0.25">
      <c r="B80" s="13" t="str">
        <f>[4]Calculations!A47</f>
        <v>1660</v>
      </c>
      <c r="C80" s="30" t="str">
        <f>[4]Calculations!B47</f>
        <v>Bamford/Norden</v>
      </c>
      <c r="D80" s="119" t="str">
        <f>[4]Calculations!C47</f>
        <v>Residential</v>
      </c>
      <c r="E80" s="38">
        <f>[4]Calculations!E47</f>
        <v>35.574100000000001</v>
      </c>
      <c r="F80" s="38">
        <f>[4]Calculations!I47</f>
        <v>35.574100000000001</v>
      </c>
      <c r="G80" s="38">
        <f>[4]Calculations!M47</f>
        <v>100</v>
      </c>
      <c r="H80" s="38">
        <f>[4]Calculations!H47</f>
        <v>0</v>
      </c>
      <c r="I80" s="38">
        <f>[4]Calculations!L47</f>
        <v>0</v>
      </c>
      <c r="J80" s="38">
        <f>[4]Calculations!G47</f>
        <v>0</v>
      </c>
      <c r="K80" s="38">
        <f>[4]Calculations!K47</f>
        <v>0</v>
      </c>
      <c r="L80" s="38">
        <f>[4]Calculations!F47</f>
        <v>0</v>
      </c>
      <c r="M80" s="38">
        <f>[4]Calculations!J47</f>
        <v>0</v>
      </c>
      <c r="N80" s="38">
        <f>[4]Calculations!V47</f>
        <v>0</v>
      </c>
      <c r="O80" s="38">
        <f>[4]Calculations!W47</f>
        <v>0</v>
      </c>
      <c r="P80" s="38">
        <f>[4]Calculations!O47</f>
        <v>4.0364979999999999</v>
      </c>
      <c r="Q80" s="38">
        <f>[4]Calculations!S47</f>
        <v>11.346732594781034</v>
      </c>
      <c r="R80" s="38">
        <f>[4]Calculations!Q47</f>
        <v>2.8076379999999999</v>
      </c>
      <c r="S80" s="38">
        <f>[4]Calculations!T47</f>
        <v>7.8923655131120665</v>
      </c>
      <c r="T80" s="38">
        <f>[4]Calculations!R47</f>
        <v>2.2206899999999998</v>
      </c>
      <c r="U80" s="38">
        <f>[4]Calculations!U47</f>
        <v>6.2424348050969654</v>
      </c>
      <c r="V80" s="38" t="str">
        <f>[4]Calculations!X47</f>
        <v>Not Modelled</v>
      </c>
      <c r="W80" s="38" t="str">
        <f>[4]Calculations!Y47</f>
        <v>N/A</v>
      </c>
      <c r="X80" s="38" t="s">
        <v>1056</v>
      </c>
      <c r="Y80" s="73" t="s">
        <v>105</v>
      </c>
      <c r="Z80" s="74" t="s">
        <v>1066</v>
      </c>
      <c r="AA80" s="74">
        <f>[4]Calculations!AA47</f>
        <v>0</v>
      </c>
      <c r="AB80" s="74">
        <f>[4]Calculations!AM47</f>
        <v>0</v>
      </c>
      <c r="AC80" s="74">
        <f>[4]Calculations!AB47</f>
        <v>4.6800000000000001E-2</v>
      </c>
      <c r="AD80" s="74">
        <f>[4]Calculations!AN47</f>
        <v>0.13155638512288434</v>
      </c>
      <c r="AE80" s="74">
        <f>[4]Calculations!AC47</f>
        <v>0.08</v>
      </c>
      <c r="AF80" s="74">
        <f>[4]Calculations!AO47</f>
        <v>0.22488270961176812</v>
      </c>
      <c r="AG80" s="74">
        <f>[4]Calculations!AD47</f>
        <v>0</v>
      </c>
      <c r="AH80" s="74">
        <f>[4]Calculations!AP47</f>
        <v>0</v>
      </c>
      <c r="AI80" s="74">
        <f>[4]Calculations!AE47</f>
        <v>0</v>
      </c>
      <c r="AJ80" s="74">
        <f>[4]Calculations!AQ47</f>
        <v>0</v>
      </c>
      <c r="AK80" s="74">
        <f>[4]Calculations!AF47</f>
        <v>30.2446441335</v>
      </c>
      <c r="AL80" s="74">
        <f>[4]Calculations!AR47</f>
        <v>85.018719049814322</v>
      </c>
      <c r="AM80" s="74">
        <f>[4]Calculations!AG47</f>
        <v>0.81750539040199999</v>
      </c>
      <c r="AN80" s="74">
        <f>[4]Calculations!AS47</f>
        <v>2.2980353414478509</v>
      </c>
      <c r="AO80" s="74">
        <f>[4]Calculations!AH47</f>
        <v>11.8697881117</v>
      </c>
      <c r="AP80" s="74">
        <f>[4]Calculations!AT47</f>
        <v>33.366376413458106</v>
      </c>
      <c r="AQ80" s="74">
        <f>[4]Calculations!AI47</f>
        <v>11.6237931227</v>
      </c>
      <c r="AR80" s="74">
        <f>[4]Calculations!AU47</f>
        <v>32.674876167492641</v>
      </c>
      <c r="AS80" s="74">
        <f>[4]Calculations!AJ47</f>
        <v>21.462115863400001</v>
      </c>
      <c r="AT80" s="74">
        <f>[4]Calculations!AV47</f>
        <v>60.330734617038807</v>
      </c>
      <c r="AU80" s="74">
        <f>[4]Calculations!AK47</f>
        <v>0</v>
      </c>
      <c r="AV80" s="74">
        <f>[4]Calculations!AW47</f>
        <v>0</v>
      </c>
      <c r="AW80" s="90"/>
      <c r="AX80" s="90"/>
      <c r="AY80" s="82" t="str">
        <f>[4]Calculations!D47</f>
        <v>Call for Sites 2018</v>
      </c>
    </row>
    <row r="81" spans="2:51" ht="25" customHeight="1" x14ac:dyDescent="0.25">
      <c r="B81" s="13" t="str">
        <f>[4]Calculations!A48</f>
        <v>1661</v>
      </c>
      <c r="C81" s="30" t="str">
        <f>[4]Calculations!B48</f>
        <v>Land in Roch Valley, Smallbridge/Littleborough (A)</v>
      </c>
      <c r="D81" s="119" t="str">
        <f>[4]Calculations!C48</f>
        <v>Residential</v>
      </c>
      <c r="E81" s="38">
        <f>[4]Calculations!E48</f>
        <v>16.415299999999998</v>
      </c>
      <c r="F81" s="38">
        <f>[4]Calculations!I48</f>
        <v>14.010547858251998</v>
      </c>
      <c r="G81" s="38">
        <f>[4]Calculations!M48</f>
        <v>85.350544054948728</v>
      </c>
      <c r="H81" s="38">
        <f>[4]Calculations!H48</f>
        <v>0.19271557290399999</v>
      </c>
      <c r="I81" s="38">
        <f>[4]Calculations!L48</f>
        <v>1.1739997009131726</v>
      </c>
      <c r="J81" s="38">
        <f>[4]Calculations!G48</f>
        <v>0.45954983957399997</v>
      </c>
      <c r="K81" s="38">
        <f>[4]Calculations!K48</f>
        <v>2.7995214194927907</v>
      </c>
      <c r="L81" s="38">
        <f>[4]Calculations!F48</f>
        <v>1.7524867292699999</v>
      </c>
      <c r="M81" s="38">
        <f>[4]Calculations!J48</f>
        <v>10.675934824645301</v>
      </c>
      <c r="N81" s="38">
        <f>[4]Calculations!V48</f>
        <v>11.9484033176</v>
      </c>
      <c r="O81" s="38">
        <f>[4]Calculations!W48</f>
        <v>72.788211714680827</v>
      </c>
      <c r="P81" s="38">
        <f>[4]Calculations!O48</f>
        <v>2.6641940000000002</v>
      </c>
      <c r="Q81" s="38">
        <f>[4]Calculations!S48</f>
        <v>16.229944015643945</v>
      </c>
      <c r="R81" s="38">
        <f>[4]Calculations!Q48</f>
        <v>1.9099880000000002</v>
      </c>
      <c r="S81" s="38">
        <f>[4]Calculations!T48</f>
        <v>11.635413303442522</v>
      </c>
      <c r="T81" s="38">
        <f>[4]Calculations!R48</f>
        <v>1.2268300000000001</v>
      </c>
      <c r="U81" s="38">
        <f>[4]Calculations!U48</f>
        <v>7.473698318032568</v>
      </c>
      <c r="V81" s="38">
        <f>[4]Calculations!X48</f>
        <v>0.45209175067899998</v>
      </c>
      <c r="W81" s="38">
        <f>[4]Calculations!Y48</f>
        <v>2.754087654072725</v>
      </c>
      <c r="X81" s="38" t="s">
        <v>1056</v>
      </c>
      <c r="Y81" s="73" t="s">
        <v>99</v>
      </c>
      <c r="Z81" s="74" t="s">
        <v>248</v>
      </c>
      <c r="AA81" s="74">
        <f>[4]Calculations!AA48</f>
        <v>0.59135357741799999</v>
      </c>
      <c r="AB81" s="74">
        <f>[4]Calculations!AM48</f>
        <v>3.6024536707705619</v>
      </c>
      <c r="AC81" s="74">
        <f>[4]Calculations!AB48</f>
        <v>3.7600000000000001E-2</v>
      </c>
      <c r="AD81" s="74">
        <f>[4]Calculations!AN48</f>
        <v>0.22905460149982032</v>
      </c>
      <c r="AE81" s="74">
        <f>[4]Calculations!AC48</f>
        <v>3.3599999999999998E-2</v>
      </c>
      <c r="AF81" s="74">
        <f>[4]Calculations!AO48</f>
        <v>0.20468709070196708</v>
      </c>
      <c r="AG81" s="74">
        <f>[4]Calculations!AD48</f>
        <v>2.0832807401100002</v>
      </c>
      <c r="AH81" s="74">
        <f>[4]Calculations!AP48</f>
        <v>12.691091482397521</v>
      </c>
      <c r="AI81" s="74">
        <f>[4]Calculations!AE48</f>
        <v>4.7284655526700003</v>
      </c>
      <c r="AJ81" s="74">
        <f>[4]Calculations!AQ48</f>
        <v>28.805233852990813</v>
      </c>
      <c r="AK81" s="74">
        <f>[4]Calculations!AF48</f>
        <v>14.420533366900001</v>
      </c>
      <c r="AL81" s="74">
        <f>[4]Calculations!AR48</f>
        <v>87.848125632184633</v>
      </c>
      <c r="AM81" s="74">
        <f>[4]Calculations!AG48</f>
        <v>4.6800000000000001E-2</v>
      </c>
      <c r="AN81" s="74">
        <f>[4]Calculations!AS48</f>
        <v>0.28509987633488271</v>
      </c>
      <c r="AO81" s="74">
        <f>[4]Calculations!AH48</f>
        <v>11.3482782031</v>
      </c>
      <c r="AP81" s="74">
        <f>[4]Calculations!AT48</f>
        <v>69.132322912770405</v>
      </c>
      <c r="AQ81" s="74">
        <f>[4]Calculations!AI48</f>
        <v>3.2906024545000001</v>
      </c>
      <c r="AR81" s="74">
        <f>[4]Calculations!AU48</f>
        <v>20.04594771036777</v>
      </c>
      <c r="AS81" s="74">
        <f>[4]Calculations!AJ48</f>
        <v>0</v>
      </c>
      <c r="AT81" s="74">
        <f>[4]Calculations!AV48</f>
        <v>0</v>
      </c>
      <c r="AU81" s="74">
        <f>[4]Calculations!AK48</f>
        <v>2.2710885136700001</v>
      </c>
      <c r="AV81" s="74">
        <f>[4]Calculations!AW48</f>
        <v>13.835193469933541</v>
      </c>
      <c r="AW81" s="90"/>
      <c r="AX81" s="90"/>
      <c r="AY81" s="82" t="str">
        <f>[4]Calculations!D48</f>
        <v>Call for Sites 2018</v>
      </c>
    </row>
    <row r="82" spans="2:51" ht="25" customHeight="1" x14ac:dyDescent="0.25">
      <c r="B82" s="13" t="str">
        <f>[4]Calculations!A49</f>
        <v>1662</v>
      </c>
      <c r="C82" s="30" t="str">
        <f>[4]Calculations!B49</f>
        <v>Land in Roch Valley, Smallbridge/Littleborough (B)</v>
      </c>
      <c r="D82" s="119" t="str">
        <f>[4]Calculations!C49</f>
        <v>Residential</v>
      </c>
      <c r="E82" s="38">
        <f>[4]Calculations!E49</f>
        <v>7.2615299999999996</v>
      </c>
      <c r="F82" s="38">
        <f>[4]Calculations!I49</f>
        <v>5.3470147583699239</v>
      </c>
      <c r="G82" s="38">
        <f>[4]Calculations!M49</f>
        <v>73.634822941858317</v>
      </c>
      <c r="H82" s="38">
        <f>[4]Calculations!H49</f>
        <v>1.1627675847600001</v>
      </c>
      <c r="I82" s="38">
        <f>[4]Calculations!L49</f>
        <v>16.012707855782459</v>
      </c>
      <c r="J82" s="38">
        <f>[4]Calculations!G49</f>
        <v>0.75081979406099997</v>
      </c>
      <c r="K82" s="38">
        <f>[4]Calculations!K49</f>
        <v>10.3396914157347</v>
      </c>
      <c r="L82" s="38">
        <f>[4]Calculations!F49</f>
        <v>9.2786280907599999E-4</v>
      </c>
      <c r="M82" s="38">
        <f>[4]Calculations!J49</f>
        <v>1.2777786624526787E-2</v>
      </c>
      <c r="N82" s="38">
        <f>[4]Calculations!V49</f>
        <v>5.6152004831599998</v>
      </c>
      <c r="O82" s="38">
        <f>[4]Calculations!W49</f>
        <v>77.328062862234276</v>
      </c>
      <c r="P82" s="38">
        <f>[4]Calculations!O49</f>
        <v>2.5255800000000002</v>
      </c>
      <c r="Q82" s="38">
        <f>[4]Calculations!S49</f>
        <v>34.780273578708623</v>
      </c>
      <c r="R82" s="38">
        <f>[4]Calculations!Q49</f>
        <v>1.6108340000000001</v>
      </c>
      <c r="S82" s="38">
        <f>[4]Calculations!T49</f>
        <v>22.183121187959014</v>
      </c>
      <c r="T82" s="38">
        <f>[4]Calculations!R49</f>
        <v>1.2460500000000001</v>
      </c>
      <c r="U82" s="38">
        <f>[4]Calculations!U49</f>
        <v>17.159606859711385</v>
      </c>
      <c r="V82" s="38">
        <f>[4]Calculations!X49</f>
        <v>1.46419895997</v>
      </c>
      <c r="W82" s="38">
        <f>[4]Calculations!Y49</f>
        <v>20.16378035992415</v>
      </c>
      <c r="X82" s="38" t="s">
        <v>1056</v>
      </c>
      <c r="Y82" s="73" t="s">
        <v>102</v>
      </c>
      <c r="Z82" s="74" t="s">
        <v>1070</v>
      </c>
      <c r="AA82" s="74">
        <f>[4]Calculations!AA49</f>
        <v>0.44022545551100001</v>
      </c>
      <c r="AB82" s="74">
        <f>[4]Calculations!AM49</f>
        <v>6.0624338880511415</v>
      </c>
      <c r="AC82" s="74">
        <f>[4]Calculations!AB49</f>
        <v>7.3478974271199995E-2</v>
      </c>
      <c r="AD82" s="74">
        <f>[4]Calculations!AN49</f>
        <v>1.0118938332720515</v>
      </c>
      <c r="AE82" s="74">
        <f>[4]Calculations!AC49</f>
        <v>0.79638779039200003</v>
      </c>
      <c r="AF82" s="74">
        <f>[4]Calculations!AO49</f>
        <v>10.967217520164484</v>
      </c>
      <c r="AG82" s="74">
        <f>[4]Calculations!AD49</f>
        <v>1.83919509796</v>
      </c>
      <c r="AH82" s="74">
        <f>[4]Calculations!AP49</f>
        <v>25.327928108263688</v>
      </c>
      <c r="AI82" s="74">
        <f>[4]Calculations!AE49</f>
        <v>0.55744438137800001</v>
      </c>
      <c r="AJ82" s="74">
        <f>[4]Calculations!AQ49</f>
        <v>7.6766794515480905</v>
      </c>
      <c r="AK82" s="74">
        <f>[4]Calculations!AF49</f>
        <v>3.8615826112399998</v>
      </c>
      <c r="AL82" s="74">
        <f>[4]Calculations!AR49</f>
        <v>53.178636062097105</v>
      </c>
      <c r="AM82" s="74">
        <f>[4]Calculations!AG49</f>
        <v>0</v>
      </c>
      <c r="AN82" s="74">
        <f>[4]Calculations!AS49</f>
        <v>0</v>
      </c>
      <c r="AO82" s="74">
        <f>[4]Calculations!AH49</f>
        <v>0</v>
      </c>
      <c r="AP82" s="74">
        <f>[4]Calculations!AT49</f>
        <v>0</v>
      </c>
      <c r="AQ82" s="74">
        <f>[4]Calculations!AI49</f>
        <v>7.2132648777600004</v>
      </c>
      <c r="AR82" s="74">
        <f>[4]Calculations!AU49</f>
        <v>99.335331228542756</v>
      </c>
      <c r="AS82" s="74">
        <f>[4]Calculations!AJ49</f>
        <v>0</v>
      </c>
      <c r="AT82" s="74">
        <f>[4]Calculations!AV49</f>
        <v>0</v>
      </c>
      <c r="AU82" s="74">
        <f>[4]Calculations!AK49</f>
        <v>1.88551089931</v>
      </c>
      <c r="AV82" s="74">
        <f>[4]Calculations!AW49</f>
        <v>25.965752387031387</v>
      </c>
      <c r="AW82" s="90"/>
      <c r="AX82" s="90"/>
      <c r="AY82" s="82" t="str">
        <f>[4]Calculations!D49</f>
        <v>Call for Sites 2018</v>
      </c>
    </row>
    <row r="83" spans="2:51" ht="12.65" customHeight="1" x14ac:dyDescent="0.25">
      <c r="B83" s="13" t="str">
        <f>[4]Calculations!A50</f>
        <v>1663</v>
      </c>
      <c r="C83" s="30" t="str">
        <f>[4]Calculations!B50</f>
        <v>Trows Farm, Castleton</v>
      </c>
      <c r="D83" s="119" t="str">
        <f>[4]Calculations!C50</f>
        <v>Residential</v>
      </c>
      <c r="E83" s="38">
        <f>[4]Calculations!E50</f>
        <v>21.059100000000001</v>
      </c>
      <c r="F83" s="38">
        <f>[4]Calculations!I50</f>
        <v>21.059100000000001</v>
      </c>
      <c r="G83" s="38">
        <f>[4]Calculations!M50</f>
        <v>100</v>
      </c>
      <c r="H83" s="38">
        <f>[4]Calculations!H50</f>
        <v>0</v>
      </c>
      <c r="I83" s="38">
        <f>[4]Calculations!L50</f>
        <v>0</v>
      </c>
      <c r="J83" s="38">
        <f>[4]Calculations!G50</f>
        <v>0</v>
      </c>
      <c r="K83" s="38">
        <f>[4]Calculations!K50</f>
        <v>0</v>
      </c>
      <c r="L83" s="38">
        <f>[4]Calculations!F50</f>
        <v>0</v>
      </c>
      <c r="M83" s="38">
        <f>[4]Calculations!J50</f>
        <v>0</v>
      </c>
      <c r="N83" s="38">
        <f>[4]Calculations!V50</f>
        <v>0</v>
      </c>
      <c r="O83" s="38">
        <f>[4]Calculations!W50</f>
        <v>0</v>
      </c>
      <c r="P83" s="38">
        <f>[4]Calculations!O50</f>
        <v>1.0025454</v>
      </c>
      <c r="Q83" s="38">
        <f>[4]Calculations!S50</f>
        <v>4.7606279470632646</v>
      </c>
      <c r="R83" s="38">
        <f>[4]Calculations!Q50</f>
        <v>0.94826300000000008</v>
      </c>
      <c r="S83" s="38">
        <f>[4]Calculations!T50</f>
        <v>4.502865744500002</v>
      </c>
      <c r="T83" s="38">
        <f>[4]Calculations!R50</f>
        <v>0.77860600000000002</v>
      </c>
      <c r="U83" s="38">
        <f>[4]Calculations!U50</f>
        <v>3.6972425222350433</v>
      </c>
      <c r="V83" s="38" t="str">
        <f>[4]Calculations!X50</f>
        <v>Not Modelled</v>
      </c>
      <c r="W83" s="38" t="str">
        <f>[4]Calculations!Y50</f>
        <v>N/A</v>
      </c>
      <c r="X83" s="38" t="s">
        <v>1056</v>
      </c>
      <c r="Y83" s="73" t="s">
        <v>105</v>
      </c>
      <c r="Z83" s="74" t="s">
        <v>1066</v>
      </c>
      <c r="AA83" s="74">
        <f>[4]Calculations!AA50</f>
        <v>0</v>
      </c>
      <c r="AB83" s="74">
        <f>[4]Calculations!AM50</f>
        <v>0</v>
      </c>
      <c r="AC83" s="74">
        <f>[4]Calculations!AB50</f>
        <v>0.10582078</v>
      </c>
      <c r="AD83" s="74">
        <f>[4]Calculations!AN50</f>
        <v>0.50249431362213959</v>
      </c>
      <c r="AE83" s="74">
        <f>[4]Calculations!AC50</f>
        <v>1.14207800002E-2</v>
      </c>
      <c r="AF83" s="74">
        <f>[4]Calculations!AO50</f>
        <v>5.4232042205982212E-2</v>
      </c>
      <c r="AG83" s="74">
        <f>[4]Calculations!AD50</f>
        <v>0</v>
      </c>
      <c r="AH83" s="74">
        <f>[4]Calculations!AP50</f>
        <v>0</v>
      </c>
      <c r="AI83" s="74">
        <f>[4]Calculations!AE50</f>
        <v>2.1295584668599998</v>
      </c>
      <c r="AJ83" s="74">
        <f>[4]Calculations!AQ50</f>
        <v>10.112295714726649</v>
      </c>
      <c r="AK83" s="74">
        <f>[4]Calculations!AF50</f>
        <v>18.2754345753</v>
      </c>
      <c r="AL83" s="74">
        <f>[4]Calculations!AR50</f>
        <v>86.781650570537209</v>
      </c>
      <c r="AM83" s="74">
        <f>[4]Calculations!AG50</f>
        <v>5.0219315712099998E-2</v>
      </c>
      <c r="AN83" s="74">
        <f>[4]Calculations!AS50</f>
        <v>0.23846848019193601</v>
      </c>
      <c r="AO83" s="74">
        <f>[4]Calculations!AH50</f>
        <v>0.50197142924799998</v>
      </c>
      <c r="AP83" s="74">
        <f>[4]Calculations!AT50</f>
        <v>2.3836319180211878</v>
      </c>
      <c r="AQ83" s="74">
        <f>[4]Calculations!AI50</f>
        <v>14.828818499600001</v>
      </c>
      <c r="AR83" s="74">
        <f>[4]Calculations!AU50</f>
        <v>70.415252786681293</v>
      </c>
      <c r="AS83" s="74">
        <f>[4]Calculations!AJ50</f>
        <v>0</v>
      </c>
      <c r="AT83" s="74">
        <f>[4]Calculations!AV50</f>
        <v>0</v>
      </c>
      <c r="AU83" s="74">
        <f>[4]Calculations!AK50</f>
        <v>0</v>
      </c>
      <c r="AV83" s="74">
        <f>[4]Calculations!AW50</f>
        <v>0</v>
      </c>
      <c r="AW83" s="90"/>
      <c r="AX83" s="90"/>
      <c r="AY83" s="82" t="str">
        <f>[4]Calculations!D50</f>
        <v>Call for Sites 2018</v>
      </c>
    </row>
    <row r="84" spans="2:51" ht="12.65" customHeight="1" x14ac:dyDescent="0.25">
      <c r="B84" s="13" t="str">
        <f>[4]Calculations!A51</f>
        <v>1664</v>
      </c>
      <c r="C84" s="30" t="str">
        <f>[4]Calculations!B51</f>
        <v>Land to the north east of Smithy Bridge</v>
      </c>
      <c r="D84" s="119" t="str">
        <f>[4]Calculations!C51</f>
        <v>Residential</v>
      </c>
      <c r="E84" s="38">
        <f>[4]Calculations!E51</f>
        <v>20.395700000000001</v>
      </c>
      <c r="F84" s="38">
        <f>[4]Calculations!I51</f>
        <v>20.331273249522802</v>
      </c>
      <c r="G84" s="38">
        <f>[4]Calculations!M51</f>
        <v>99.68411601231044</v>
      </c>
      <c r="H84" s="38">
        <f>[4]Calculations!H51</f>
        <v>0</v>
      </c>
      <c r="I84" s="38">
        <f>[4]Calculations!L51</f>
        <v>0</v>
      </c>
      <c r="J84" s="38">
        <f>[4]Calculations!G51</f>
        <v>0</v>
      </c>
      <c r="K84" s="38">
        <f>[4]Calculations!K51</f>
        <v>0</v>
      </c>
      <c r="L84" s="38">
        <f>[4]Calculations!F51</f>
        <v>6.4426750477200007E-2</v>
      </c>
      <c r="M84" s="38">
        <f>[4]Calculations!J51</f>
        <v>0.31588398768956205</v>
      </c>
      <c r="N84" s="38">
        <f>[4]Calculations!V51</f>
        <v>9.78781956027</v>
      </c>
      <c r="O84" s="38">
        <f>[4]Calculations!W51</f>
        <v>47.989623108155151</v>
      </c>
      <c r="P84" s="38">
        <f>[4]Calculations!O51</f>
        <v>1.678461</v>
      </c>
      <c r="Q84" s="38">
        <f>[4]Calculations!S51</f>
        <v>8.2294846462734785</v>
      </c>
      <c r="R84" s="38">
        <f>[4]Calculations!Q51</f>
        <v>0.87166900000000003</v>
      </c>
      <c r="S84" s="38">
        <f>[4]Calculations!T51</f>
        <v>4.273788102394132</v>
      </c>
      <c r="T84" s="38">
        <f>[4]Calculations!R51</f>
        <v>0.64370400000000005</v>
      </c>
      <c r="U84" s="38">
        <f>[4]Calculations!U51</f>
        <v>3.1560770162338136</v>
      </c>
      <c r="V84" s="38" t="str">
        <f>[4]Calculations!X51</f>
        <v>Not Modelled</v>
      </c>
      <c r="W84" s="38" t="str">
        <f>[4]Calculations!Y51</f>
        <v>N/A</v>
      </c>
      <c r="X84" s="38" t="s">
        <v>1056</v>
      </c>
      <c r="Y84" s="73" t="s">
        <v>108</v>
      </c>
      <c r="Z84" s="74" t="s">
        <v>109</v>
      </c>
      <c r="AA84" s="74">
        <f>[4]Calculations!AA51</f>
        <v>0</v>
      </c>
      <c r="AB84" s="74">
        <f>[4]Calculations!AM51</f>
        <v>0</v>
      </c>
      <c r="AC84" s="74">
        <f>[4]Calculations!AB51</f>
        <v>6.7768665420299995E-2</v>
      </c>
      <c r="AD84" s="74">
        <f>[4]Calculations!AN51</f>
        <v>0.33226937746828983</v>
      </c>
      <c r="AE84" s="74">
        <f>[4]Calculations!AC51</f>
        <v>0.18453365999999999</v>
      </c>
      <c r="AF84" s="74">
        <f>[4]Calculations!AO51</f>
        <v>0.90476747549728609</v>
      </c>
      <c r="AG84" s="74">
        <f>[4]Calculations!AD51</f>
        <v>0</v>
      </c>
      <c r="AH84" s="74">
        <f>[4]Calculations!AP51</f>
        <v>0</v>
      </c>
      <c r="AI84" s="74">
        <f>[4]Calculations!AE51</f>
        <v>0.87073411069499995</v>
      </c>
      <c r="AJ84" s="74">
        <f>[4]Calculations!AQ51</f>
        <v>4.2692043454992961</v>
      </c>
      <c r="AK84" s="74">
        <f>[4]Calculations!AF51</f>
        <v>10.717027268300001</v>
      </c>
      <c r="AL84" s="74">
        <f>[4]Calculations!AR51</f>
        <v>52.545523165667277</v>
      </c>
      <c r="AM84" s="74">
        <f>[4]Calculations!AG51</f>
        <v>0.45039949949300001</v>
      </c>
      <c r="AN84" s="74">
        <f>[4]Calculations!AS51</f>
        <v>2.2083061600876657</v>
      </c>
      <c r="AO84" s="74">
        <f>[4]Calculations!AH51</f>
        <v>1.3049521692699999E-2</v>
      </c>
      <c r="AP84" s="74">
        <f>[4]Calculations!AT51</f>
        <v>6.3981729936702342E-2</v>
      </c>
      <c r="AQ84" s="74">
        <f>[4]Calculations!AI51</f>
        <v>16.408727434300001</v>
      </c>
      <c r="AR84" s="74">
        <f>[4]Calculations!AU51</f>
        <v>80.45189640120222</v>
      </c>
      <c r="AS84" s="74">
        <f>[4]Calculations!AJ51</f>
        <v>0</v>
      </c>
      <c r="AT84" s="74">
        <f>[4]Calculations!AV51</f>
        <v>0</v>
      </c>
      <c r="AU84" s="74">
        <f>[4]Calculations!AK51</f>
        <v>0</v>
      </c>
      <c r="AV84" s="74">
        <f>[4]Calculations!AW51</f>
        <v>0</v>
      </c>
      <c r="AW84" s="90"/>
      <c r="AX84" s="90"/>
      <c r="AY84" s="82" t="str">
        <f>[4]Calculations!D51</f>
        <v>Call for Sites 2018</v>
      </c>
    </row>
    <row r="85" spans="2:51" ht="12.65" customHeight="1" x14ac:dyDescent="0.25">
      <c r="B85" s="13" t="str">
        <f>[4]Calculations!A52</f>
        <v>1665</v>
      </c>
      <c r="C85" s="30" t="str">
        <f>[4]Calculations!B52</f>
        <v>Land at Lane End, east of Heywood</v>
      </c>
      <c r="D85" s="119" t="str">
        <f>[4]Calculations!C52</f>
        <v>Residential</v>
      </c>
      <c r="E85" s="38">
        <f>[4]Calculations!E52</f>
        <v>26.759599999999999</v>
      </c>
      <c r="F85" s="38">
        <f>[4]Calculations!I52</f>
        <v>26.759599999999999</v>
      </c>
      <c r="G85" s="38">
        <f>[4]Calculations!M52</f>
        <v>100</v>
      </c>
      <c r="H85" s="38">
        <f>[4]Calculations!H52</f>
        <v>0</v>
      </c>
      <c r="I85" s="38">
        <f>[4]Calculations!L52</f>
        <v>0</v>
      </c>
      <c r="J85" s="38">
        <f>[4]Calculations!G52</f>
        <v>0</v>
      </c>
      <c r="K85" s="38">
        <f>[4]Calculations!K52</f>
        <v>0</v>
      </c>
      <c r="L85" s="38">
        <f>[4]Calculations!F52</f>
        <v>0</v>
      </c>
      <c r="M85" s="38">
        <f>[4]Calculations!J52</f>
        <v>0</v>
      </c>
      <c r="N85" s="38">
        <f>[4]Calculations!V52</f>
        <v>0</v>
      </c>
      <c r="O85" s="38">
        <f>[4]Calculations!W52</f>
        <v>0</v>
      </c>
      <c r="P85" s="38">
        <f>[4]Calculations!O52</f>
        <v>3.1907130000000001</v>
      </c>
      <c r="Q85" s="38">
        <f>[4]Calculations!S52</f>
        <v>11.923619934528171</v>
      </c>
      <c r="R85" s="38">
        <f>[4]Calculations!Q52</f>
        <v>1.9664130000000002</v>
      </c>
      <c r="S85" s="38">
        <f>[4]Calculations!T52</f>
        <v>7.348439438556631</v>
      </c>
      <c r="T85" s="38">
        <f>[4]Calculations!R52</f>
        <v>1.3781000000000001</v>
      </c>
      <c r="U85" s="38">
        <f>[4]Calculations!U52</f>
        <v>5.1499275026532541</v>
      </c>
      <c r="V85" s="38" t="str">
        <f>[4]Calculations!X52</f>
        <v>Not Modelled</v>
      </c>
      <c r="W85" s="38" t="str">
        <f>[4]Calculations!Y52</f>
        <v>N/A</v>
      </c>
      <c r="X85" s="38" t="s">
        <v>1056</v>
      </c>
      <c r="Y85" s="73" t="s">
        <v>105</v>
      </c>
      <c r="Z85" s="74" t="s">
        <v>1066</v>
      </c>
      <c r="AA85" s="74">
        <f>[4]Calculations!AA52</f>
        <v>0</v>
      </c>
      <c r="AB85" s="74">
        <f>[4]Calculations!AM52</f>
        <v>0</v>
      </c>
      <c r="AC85" s="74">
        <f>[4]Calculations!AB52</f>
        <v>1.8030533902899999</v>
      </c>
      <c r="AD85" s="74">
        <f>[4]Calculations!AN52</f>
        <v>6.7379683937353319</v>
      </c>
      <c r="AE85" s="74">
        <f>[4]Calculations!AC52</f>
        <v>1.22430283237</v>
      </c>
      <c r="AF85" s="74">
        <f>[4]Calculations!AO52</f>
        <v>4.575191080472055</v>
      </c>
      <c r="AG85" s="74">
        <f>[4]Calculations!AD52</f>
        <v>0</v>
      </c>
      <c r="AH85" s="74">
        <f>[4]Calculations!AP52</f>
        <v>0</v>
      </c>
      <c r="AI85" s="74">
        <f>[4]Calculations!AE52</f>
        <v>1.1535201857599999</v>
      </c>
      <c r="AJ85" s="74">
        <f>[4]Calculations!AQ52</f>
        <v>4.3106779838263654</v>
      </c>
      <c r="AK85" s="74">
        <f>[4]Calculations!AF52</f>
        <v>16.584585293300002</v>
      </c>
      <c r="AL85" s="74">
        <f>[4]Calculations!AR52</f>
        <v>61.976207765811154</v>
      </c>
      <c r="AM85" s="74">
        <f>[4]Calculations!AG52</f>
        <v>1.18244778029</v>
      </c>
      <c r="AN85" s="74">
        <f>[4]Calculations!AS52</f>
        <v>4.4187797287328658</v>
      </c>
      <c r="AO85" s="74">
        <f>[4]Calculations!AH52</f>
        <v>0</v>
      </c>
      <c r="AP85" s="74">
        <f>[4]Calculations!AT52</f>
        <v>0</v>
      </c>
      <c r="AQ85" s="74">
        <f>[4]Calculations!AI52</f>
        <v>18.121181217</v>
      </c>
      <c r="AR85" s="74">
        <f>[4]Calculations!AU52</f>
        <v>67.718430832299433</v>
      </c>
      <c r="AS85" s="74">
        <f>[4]Calculations!AJ52</f>
        <v>0</v>
      </c>
      <c r="AT85" s="74">
        <f>[4]Calculations!AV52</f>
        <v>0</v>
      </c>
      <c r="AU85" s="74">
        <f>[4]Calculations!AK52</f>
        <v>0</v>
      </c>
      <c r="AV85" s="74">
        <f>[4]Calculations!AW52</f>
        <v>0</v>
      </c>
      <c r="AW85" s="90"/>
      <c r="AX85" s="90"/>
      <c r="AY85" s="82" t="str">
        <f>[4]Calculations!D52</f>
        <v>Call for Sites 2018</v>
      </c>
    </row>
    <row r="86" spans="2:51" ht="12.65" customHeight="1" x14ac:dyDescent="0.25">
      <c r="B86" s="13" t="str">
        <f>[4]Calculations!A53</f>
        <v>1706</v>
      </c>
      <c r="C86" s="30" t="str">
        <f>[4]Calculations!B53</f>
        <v>land next to Ealees Mill</v>
      </c>
      <c r="D86" s="119" t="str">
        <f>[4]Calculations!C53</f>
        <v>Residential</v>
      </c>
      <c r="E86" s="38">
        <f>[4]Calculations!E53</f>
        <v>0.18796599999999999</v>
      </c>
      <c r="F86" s="38">
        <f>[4]Calculations!I53</f>
        <v>0.17900424591009001</v>
      </c>
      <c r="G86" s="38">
        <f>[4]Calculations!M53</f>
        <v>95.232247273490955</v>
      </c>
      <c r="H86" s="38">
        <f>[4]Calculations!H53</f>
        <v>3.2183649997499998E-3</v>
      </c>
      <c r="I86" s="38">
        <f>[4]Calculations!L53</f>
        <v>1.7122059307268334</v>
      </c>
      <c r="J86" s="38">
        <f>[4]Calculations!G53</f>
        <v>3.8963101262599999E-3</v>
      </c>
      <c r="K86" s="38">
        <f>[4]Calculations!K53</f>
        <v>2.0728802689103349</v>
      </c>
      <c r="L86" s="38">
        <f>[4]Calculations!F53</f>
        <v>1.8470789639E-3</v>
      </c>
      <c r="M86" s="38">
        <f>[4]Calculations!J53</f>
        <v>0.98266652687188116</v>
      </c>
      <c r="N86" s="38">
        <f>[4]Calculations!V53</f>
        <v>0.18796629778000001</v>
      </c>
      <c r="O86" s="38">
        <f>[4]Calculations!W53</f>
        <v>100.00015842226786</v>
      </c>
      <c r="P86" s="38">
        <f>[4]Calculations!O53</f>
        <v>8.6684900000000009E-3</v>
      </c>
      <c r="Q86" s="38">
        <f>[4]Calculations!S53</f>
        <v>4.6117329729844769</v>
      </c>
      <c r="R86" s="38">
        <f>[4]Calculations!Q53</f>
        <v>3.2000000000000002E-3</v>
      </c>
      <c r="S86" s="38">
        <f>[4]Calculations!T53</f>
        <v>1.7024355468542185</v>
      </c>
      <c r="T86" s="38">
        <f>[4]Calculations!R53</f>
        <v>2.8E-3</v>
      </c>
      <c r="U86" s="38">
        <f>[4]Calculations!U53</f>
        <v>1.4896311034974412</v>
      </c>
      <c r="V86" s="38">
        <f>[4]Calculations!X53</f>
        <v>3.2010862136899998E-3</v>
      </c>
      <c r="W86" s="38">
        <f>[4]Calculations!Y53</f>
        <v>1.7030134246033855</v>
      </c>
      <c r="X86" s="38" t="s">
        <v>1056</v>
      </c>
      <c r="Y86" s="73" t="s">
        <v>108</v>
      </c>
      <c r="Z86" s="74" t="s">
        <v>109</v>
      </c>
      <c r="AA86" s="74">
        <f>[4]Calculations!AA53</f>
        <v>0</v>
      </c>
      <c r="AB86" s="74">
        <f>[4]Calculations!AM53</f>
        <v>0</v>
      </c>
      <c r="AC86" s="74">
        <f>[4]Calculations!AB53</f>
        <v>0</v>
      </c>
      <c r="AD86" s="74">
        <f>[4]Calculations!AN53</f>
        <v>0</v>
      </c>
      <c r="AE86" s="74">
        <f>[4]Calculations!AC53</f>
        <v>0</v>
      </c>
      <c r="AF86" s="74">
        <f>[4]Calculations!AO53</f>
        <v>0</v>
      </c>
      <c r="AG86" s="74">
        <f>[4]Calculations!AD53</f>
        <v>0</v>
      </c>
      <c r="AH86" s="74">
        <f>[4]Calculations!AP53</f>
        <v>0</v>
      </c>
      <c r="AI86" s="74">
        <f>[4]Calculations!AE53</f>
        <v>6.9936963864699999E-3</v>
      </c>
      <c r="AJ86" s="74">
        <f>[4]Calculations!AQ53</f>
        <v>3.7207241663226331</v>
      </c>
      <c r="AK86" s="74">
        <f>[4]Calculations!AF53</f>
        <v>0</v>
      </c>
      <c r="AL86" s="74">
        <f>[4]Calculations!AR53</f>
        <v>0</v>
      </c>
      <c r="AM86" s="74">
        <f>[4]Calculations!AG53</f>
        <v>0</v>
      </c>
      <c r="AN86" s="74">
        <f>[4]Calculations!AS53</f>
        <v>0</v>
      </c>
      <c r="AO86" s="74">
        <f>[4]Calculations!AH53</f>
        <v>0</v>
      </c>
      <c r="AP86" s="74">
        <f>[4]Calculations!AT53</f>
        <v>0</v>
      </c>
      <c r="AQ86" s="74">
        <f>[4]Calculations!AI53</f>
        <v>0.18796629778000001</v>
      </c>
      <c r="AR86" s="74">
        <f>[4]Calculations!AU53</f>
        <v>100.00015842226786</v>
      </c>
      <c r="AS86" s="74">
        <f>[4]Calculations!AJ53</f>
        <v>0</v>
      </c>
      <c r="AT86" s="74">
        <f>[4]Calculations!AV53</f>
        <v>0</v>
      </c>
      <c r="AU86" s="74">
        <f>[4]Calculations!AK53</f>
        <v>7.4184319876699998E-6</v>
      </c>
      <c r="AV86" s="74">
        <f>[4]Calculations!AW53</f>
        <v>3.9466882242905638E-3</v>
      </c>
      <c r="AW86" s="90"/>
      <c r="AX86" s="90"/>
      <c r="AY86" s="82" t="str">
        <f>[4]Calculations!D53</f>
        <v>Call for Sites 2018</v>
      </c>
    </row>
    <row r="87" spans="2:51" ht="25" customHeight="1" x14ac:dyDescent="0.25">
      <c r="B87" s="13" t="str">
        <f>[4]Calculations!A54</f>
        <v>1717</v>
      </c>
      <c r="C87" s="30" t="str">
        <f>[4]Calculations!B54</f>
        <v>Higher Timbercliffe</v>
      </c>
      <c r="D87" s="119" t="str">
        <f>[4]Calculations!C54</f>
        <v>Residential</v>
      </c>
      <c r="E87" s="38">
        <f>[4]Calculations!E54</f>
        <v>0.82133800000000001</v>
      </c>
      <c r="F87" s="38">
        <f>[4]Calculations!I54</f>
        <v>0.82133800000000001</v>
      </c>
      <c r="G87" s="38">
        <f>[4]Calculations!M54</f>
        <v>100</v>
      </c>
      <c r="H87" s="38">
        <f>[4]Calculations!H54</f>
        <v>0</v>
      </c>
      <c r="I87" s="38">
        <f>[4]Calculations!L54</f>
        <v>0</v>
      </c>
      <c r="J87" s="38">
        <f>[4]Calculations!G54</f>
        <v>0</v>
      </c>
      <c r="K87" s="38">
        <f>[4]Calculations!K54</f>
        <v>0</v>
      </c>
      <c r="L87" s="38">
        <f>[4]Calculations!F54</f>
        <v>0</v>
      </c>
      <c r="M87" s="38">
        <f>[4]Calculations!J54</f>
        <v>0</v>
      </c>
      <c r="N87" s="38">
        <f>[4]Calculations!V54</f>
        <v>0</v>
      </c>
      <c r="O87" s="38">
        <f>[4]Calculations!W54</f>
        <v>0</v>
      </c>
      <c r="P87" s="38">
        <f>[4]Calculations!O54</f>
        <v>0</v>
      </c>
      <c r="Q87" s="38">
        <f>[4]Calculations!S54</f>
        <v>0</v>
      </c>
      <c r="R87" s="38">
        <f>[4]Calculations!Q54</f>
        <v>0</v>
      </c>
      <c r="S87" s="38">
        <f>[4]Calculations!T54</f>
        <v>0</v>
      </c>
      <c r="T87" s="38">
        <f>[4]Calculations!R54</f>
        <v>0</v>
      </c>
      <c r="U87" s="38">
        <f>[4]Calculations!U54</f>
        <v>0</v>
      </c>
      <c r="V87" s="38" t="str">
        <f>[4]Calculations!X54</f>
        <v>Not Modelled</v>
      </c>
      <c r="W87" s="38" t="str">
        <f>[4]Calculations!Y54</f>
        <v>N/A</v>
      </c>
      <c r="X87" s="38" t="s">
        <v>1056</v>
      </c>
      <c r="Y87" s="73" t="s">
        <v>106</v>
      </c>
      <c r="Z87" s="74" t="s">
        <v>1098</v>
      </c>
      <c r="AA87" s="74">
        <f>[4]Calculations!AA54</f>
        <v>0</v>
      </c>
      <c r="AB87" s="74">
        <f>[4]Calculations!AM54</f>
        <v>0</v>
      </c>
      <c r="AC87" s="74">
        <f>[4]Calculations!AB54</f>
        <v>0</v>
      </c>
      <c r="AD87" s="74">
        <f>[4]Calculations!AN54</f>
        <v>0</v>
      </c>
      <c r="AE87" s="74">
        <f>[4]Calculations!AC54</f>
        <v>0</v>
      </c>
      <c r="AF87" s="74">
        <f>[4]Calculations!AO54</f>
        <v>0</v>
      </c>
      <c r="AG87" s="74">
        <f>[4]Calculations!AD54</f>
        <v>0</v>
      </c>
      <c r="AH87" s="74">
        <f>[4]Calculations!AP54</f>
        <v>0</v>
      </c>
      <c r="AI87" s="74">
        <f>[4]Calculations!AE54</f>
        <v>0</v>
      </c>
      <c r="AJ87" s="74">
        <f>[4]Calculations!AQ54</f>
        <v>0</v>
      </c>
      <c r="AK87" s="74">
        <f>[4]Calculations!AF54</f>
        <v>0</v>
      </c>
      <c r="AL87" s="74">
        <f>[4]Calculations!AR54</f>
        <v>0</v>
      </c>
      <c r="AM87" s="74">
        <f>[4]Calculations!AG54</f>
        <v>0</v>
      </c>
      <c r="AN87" s="74">
        <f>[4]Calculations!AS54</f>
        <v>0</v>
      </c>
      <c r="AO87" s="74">
        <f>[4]Calculations!AH54</f>
        <v>7.2356806135999999E-2</v>
      </c>
      <c r="AP87" s="74">
        <f>[4]Calculations!AT54</f>
        <v>8.8096260170599692</v>
      </c>
      <c r="AQ87" s="74">
        <f>[4]Calculations!AI54</f>
        <v>0</v>
      </c>
      <c r="AR87" s="74">
        <f>[4]Calculations!AU54</f>
        <v>0</v>
      </c>
      <c r="AS87" s="74">
        <f>[4]Calculations!AJ54</f>
        <v>0</v>
      </c>
      <c r="AT87" s="74">
        <f>[4]Calculations!AV54</f>
        <v>0</v>
      </c>
      <c r="AU87" s="74">
        <f>[4]Calculations!AK54</f>
        <v>0</v>
      </c>
      <c r="AV87" s="74">
        <f>[4]Calculations!AW54</f>
        <v>0</v>
      </c>
      <c r="AW87" s="90"/>
      <c r="AX87" s="90"/>
      <c r="AY87" s="82" t="str">
        <f>[4]Calculations!D54</f>
        <v>Call for Sites 2018</v>
      </c>
    </row>
    <row r="88" spans="2:51" ht="12.65" customHeight="1" x14ac:dyDescent="0.25">
      <c r="B88" s="13" t="str">
        <f>[4]Calculations!A55</f>
        <v>1746</v>
      </c>
      <c r="C88" s="30" t="str">
        <f>[4]Calculations!B55</f>
        <v>Land at Kenyon Farm</v>
      </c>
      <c r="D88" s="119" t="str">
        <f>[4]Calculations!C55</f>
        <v>Residential / Offices / Industry / warehousing</v>
      </c>
      <c r="E88" s="38">
        <f>[4]Calculations!E55</f>
        <v>10.8126</v>
      </c>
      <c r="F88" s="38">
        <f>[4]Calculations!I55</f>
        <v>10.8126</v>
      </c>
      <c r="G88" s="38">
        <f>[4]Calculations!M55</f>
        <v>100</v>
      </c>
      <c r="H88" s="38">
        <f>[4]Calculations!H55</f>
        <v>0</v>
      </c>
      <c r="I88" s="38">
        <f>[4]Calculations!L55</f>
        <v>0</v>
      </c>
      <c r="J88" s="38">
        <f>[4]Calculations!G55</f>
        <v>0</v>
      </c>
      <c r="K88" s="38">
        <f>[4]Calculations!K55</f>
        <v>0</v>
      </c>
      <c r="L88" s="38">
        <f>[4]Calculations!F55</f>
        <v>0</v>
      </c>
      <c r="M88" s="38">
        <f>[4]Calculations!J55</f>
        <v>0</v>
      </c>
      <c r="N88" s="38">
        <f>[4]Calculations!V55</f>
        <v>0</v>
      </c>
      <c r="O88" s="38">
        <f>[4]Calculations!W55</f>
        <v>0</v>
      </c>
      <c r="P88" s="38">
        <f>[4]Calculations!O55</f>
        <v>1.2414420000000002</v>
      </c>
      <c r="Q88" s="38">
        <f>[4]Calculations!S55</f>
        <v>11.481438321957718</v>
      </c>
      <c r="R88" s="38">
        <f>[4]Calculations!Q55</f>
        <v>0.71482699999999999</v>
      </c>
      <c r="S88" s="38">
        <f>[4]Calculations!T55</f>
        <v>6.6110556202948407</v>
      </c>
      <c r="T88" s="38">
        <f>[4]Calculations!R55</f>
        <v>0.48749399999999998</v>
      </c>
      <c r="U88" s="38">
        <f>[4]Calculations!U55</f>
        <v>4.5085733311137011</v>
      </c>
      <c r="V88" s="38" t="str">
        <f>[4]Calculations!X55</f>
        <v>Not Modelled</v>
      </c>
      <c r="W88" s="38" t="str">
        <f>[4]Calculations!Y55</f>
        <v>N/A</v>
      </c>
      <c r="X88" s="38" t="s">
        <v>1056</v>
      </c>
      <c r="Y88" s="73" t="s">
        <v>105</v>
      </c>
      <c r="Z88" s="74" t="s">
        <v>1066</v>
      </c>
      <c r="AA88" s="74">
        <f>[4]Calculations!AA55</f>
        <v>0</v>
      </c>
      <c r="AB88" s="74">
        <f>[4]Calculations!AM55</f>
        <v>0</v>
      </c>
      <c r="AC88" s="74">
        <f>[4]Calculations!AB55</f>
        <v>0.33108133006700002</v>
      </c>
      <c r="AD88" s="74">
        <f>[4]Calculations!AN55</f>
        <v>3.0619955428574075</v>
      </c>
      <c r="AE88" s="74">
        <f>[4]Calculations!AC55</f>
        <v>0.19661503766899999</v>
      </c>
      <c r="AF88" s="74">
        <f>[4]Calculations!AO55</f>
        <v>1.8183881551985648</v>
      </c>
      <c r="AG88" s="74">
        <f>[4]Calculations!AD55</f>
        <v>0</v>
      </c>
      <c r="AH88" s="74">
        <f>[4]Calculations!AP55</f>
        <v>0</v>
      </c>
      <c r="AI88" s="74">
        <f>[4]Calculations!AE55</f>
        <v>2.6812719620399998</v>
      </c>
      <c r="AJ88" s="74">
        <f>[4]Calculations!AQ55</f>
        <v>24.797661635869261</v>
      </c>
      <c r="AK88" s="74">
        <f>[4]Calculations!AF55</f>
        <v>10.09019818</v>
      </c>
      <c r="AL88" s="74">
        <f>[4]Calculations!AR55</f>
        <v>93.318888888888878</v>
      </c>
      <c r="AM88" s="74">
        <f>[4]Calculations!AG55</f>
        <v>0.35665642856099999</v>
      </c>
      <c r="AN88" s="74">
        <f>[4]Calculations!AS55</f>
        <v>3.29852605812663</v>
      </c>
      <c r="AO88" s="74">
        <f>[4]Calculations!AH55</f>
        <v>0</v>
      </c>
      <c r="AP88" s="74">
        <f>[4]Calculations!AT55</f>
        <v>0</v>
      </c>
      <c r="AQ88" s="74">
        <f>[4]Calculations!AI55</f>
        <v>10.812646771700001</v>
      </c>
      <c r="AR88" s="74">
        <f>[4]Calculations!AU55</f>
        <v>100.00043256663523</v>
      </c>
      <c r="AS88" s="74">
        <f>[4]Calculations!AJ55</f>
        <v>0</v>
      </c>
      <c r="AT88" s="74">
        <f>[4]Calculations!AV55</f>
        <v>0</v>
      </c>
      <c r="AU88" s="74">
        <f>[4]Calculations!AK55</f>
        <v>0</v>
      </c>
      <c r="AV88" s="74">
        <f>[4]Calculations!AW55</f>
        <v>0</v>
      </c>
      <c r="AW88" s="90"/>
      <c r="AX88" s="90"/>
      <c r="AY88" s="82" t="str">
        <f>[4]Calculations!D55</f>
        <v>Call for Sites 2018</v>
      </c>
    </row>
    <row r="89" spans="2:51" ht="12.65" customHeight="1" x14ac:dyDescent="0.25">
      <c r="B89" s="13" t="str">
        <f>[4]Calculations!A56</f>
        <v>1747</v>
      </c>
      <c r="C89" s="30" t="str">
        <f>[4]Calculations!B56</f>
        <v>Land at Kenyon Farm</v>
      </c>
      <c r="D89" s="119" t="str">
        <f>[4]Calculations!C56</f>
        <v>Residential / Offices / Industry / warehousing</v>
      </c>
      <c r="E89" s="38">
        <f>[4]Calculations!E56</f>
        <v>8.9367300000000007</v>
      </c>
      <c r="F89" s="38">
        <f>[4]Calculations!I56</f>
        <v>8.9367300000000007</v>
      </c>
      <c r="G89" s="38">
        <f>[4]Calculations!M56</f>
        <v>100</v>
      </c>
      <c r="H89" s="38">
        <f>[4]Calculations!H56</f>
        <v>0</v>
      </c>
      <c r="I89" s="38">
        <f>[4]Calculations!L56</f>
        <v>0</v>
      </c>
      <c r="J89" s="38">
        <f>[4]Calculations!G56</f>
        <v>0</v>
      </c>
      <c r="K89" s="38">
        <f>[4]Calculations!K56</f>
        <v>0</v>
      </c>
      <c r="L89" s="38">
        <f>[4]Calculations!F56</f>
        <v>0</v>
      </c>
      <c r="M89" s="38">
        <f>[4]Calculations!J56</f>
        <v>0</v>
      </c>
      <c r="N89" s="38">
        <f>[4]Calculations!V56</f>
        <v>0</v>
      </c>
      <c r="O89" s="38">
        <f>[4]Calculations!W56</f>
        <v>0</v>
      </c>
      <c r="P89" s="38">
        <f>[4]Calculations!O56</f>
        <v>0.48777510000000002</v>
      </c>
      <c r="Q89" s="38">
        <f>[4]Calculations!S56</f>
        <v>5.4580937322712</v>
      </c>
      <c r="R89" s="38">
        <f>[4]Calculations!Q56</f>
        <v>0.34117209999999998</v>
      </c>
      <c r="S89" s="38">
        <f>[4]Calculations!T56</f>
        <v>3.8176391140831147</v>
      </c>
      <c r="T89" s="38">
        <f>[4]Calculations!R56</f>
        <v>0.2424</v>
      </c>
      <c r="U89" s="38">
        <f>[4]Calculations!U56</f>
        <v>2.7124015159907482</v>
      </c>
      <c r="V89" s="38" t="str">
        <f>[4]Calculations!X56</f>
        <v>Not Modelled</v>
      </c>
      <c r="W89" s="38" t="str">
        <f>[4]Calculations!Y56</f>
        <v>N/A</v>
      </c>
      <c r="X89" s="38" t="s">
        <v>1056</v>
      </c>
      <c r="Y89" s="73" t="s">
        <v>105</v>
      </c>
      <c r="Z89" s="74" t="s">
        <v>1066</v>
      </c>
      <c r="AA89" s="74">
        <f>[4]Calculations!AA56</f>
        <v>0</v>
      </c>
      <c r="AB89" s="74">
        <f>[4]Calculations!AM56</f>
        <v>0</v>
      </c>
      <c r="AC89" s="74">
        <f>[4]Calculations!AB56</f>
        <v>0.245374608125</v>
      </c>
      <c r="AD89" s="74">
        <f>[4]Calculations!AN56</f>
        <v>2.7456867123097597</v>
      </c>
      <c r="AE89" s="74">
        <f>[4]Calculations!AC56</f>
        <v>0.146602658207</v>
      </c>
      <c r="AF89" s="74">
        <f>[4]Calculations!AO56</f>
        <v>1.6404507936012387</v>
      </c>
      <c r="AG89" s="74">
        <f>[4]Calculations!AD56</f>
        <v>0</v>
      </c>
      <c r="AH89" s="74">
        <f>[4]Calculations!AP56</f>
        <v>0</v>
      </c>
      <c r="AI89" s="74">
        <f>[4]Calculations!AE56</f>
        <v>1.48664966697</v>
      </c>
      <c r="AJ89" s="74">
        <f>[4]Calculations!AQ56</f>
        <v>16.635275620612909</v>
      </c>
      <c r="AK89" s="74">
        <f>[4]Calculations!AF56</f>
        <v>6.7856124773299999</v>
      </c>
      <c r="AL89" s="74">
        <f>[4]Calculations!AR56</f>
        <v>75.929478425889556</v>
      </c>
      <c r="AM89" s="74">
        <f>[4]Calculations!AG56</f>
        <v>0.53119115551399998</v>
      </c>
      <c r="AN89" s="74">
        <f>[4]Calculations!AS56</f>
        <v>5.9439096348888238</v>
      </c>
      <c r="AO89" s="74">
        <f>[4]Calculations!AH56</f>
        <v>3.1601443091000001</v>
      </c>
      <c r="AP89" s="74">
        <f>[4]Calculations!AT56</f>
        <v>35.361304516305182</v>
      </c>
      <c r="AQ89" s="74">
        <f>[4]Calculations!AI56</f>
        <v>3.0840344816099998</v>
      </c>
      <c r="AR89" s="74">
        <f>[4]Calculations!AU56</f>
        <v>34.509652653823039</v>
      </c>
      <c r="AS89" s="74">
        <f>[4]Calculations!AJ56</f>
        <v>0</v>
      </c>
      <c r="AT89" s="74">
        <f>[4]Calculations!AV56</f>
        <v>0</v>
      </c>
      <c r="AU89" s="74">
        <f>[4]Calculations!AK56</f>
        <v>0</v>
      </c>
      <c r="AV89" s="74">
        <f>[4]Calculations!AW56</f>
        <v>0</v>
      </c>
      <c r="AW89" s="90"/>
      <c r="AX89" s="90"/>
      <c r="AY89" s="82" t="str">
        <f>[4]Calculations!D56</f>
        <v>Call for Sites 2018</v>
      </c>
    </row>
    <row r="90" spans="2:51" ht="12.65" customHeight="1" x14ac:dyDescent="0.25">
      <c r="B90" s="13" t="str">
        <f>[4]Calculations!A57</f>
        <v>1749</v>
      </c>
      <c r="C90" s="30" t="str">
        <f>[4]Calculations!B57</f>
        <v>Land at Wildhouse Lane, Milnrow</v>
      </c>
      <c r="D90" s="119" t="str">
        <f>[4]Calculations!C57</f>
        <v>Residential</v>
      </c>
      <c r="E90" s="38">
        <f>[4]Calculations!E57</f>
        <v>24.2987</v>
      </c>
      <c r="F90" s="38">
        <f>[4]Calculations!I57</f>
        <v>24.2987</v>
      </c>
      <c r="G90" s="38">
        <f>[4]Calculations!M57</f>
        <v>100</v>
      </c>
      <c r="H90" s="38">
        <f>[4]Calculations!H57</f>
        <v>0</v>
      </c>
      <c r="I90" s="38">
        <f>[4]Calculations!L57</f>
        <v>0</v>
      </c>
      <c r="J90" s="38">
        <f>[4]Calculations!G57</f>
        <v>0</v>
      </c>
      <c r="K90" s="38">
        <f>[4]Calculations!K57</f>
        <v>0</v>
      </c>
      <c r="L90" s="38">
        <f>[4]Calculations!F57</f>
        <v>0</v>
      </c>
      <c r="M90" s="38">
        <f>[4]Calculations!J57</f>
        <v>0</v>
      </c>
      <c r="N90" s="38">
        <f>[4]Calculations!V57</f>
        <v>0</v>
      </c>
      <c r="O90" s="38">
        <f>[4]Calculations!W57</f>
        <v>0</v>
      </c>
      <c r="P90" s="38">
        <f>[4]Calculations!O57</f>
        <v>1.279663</v>
      </c>
      <c r="Q90" s="38">
        <f>[4]Calculations!S57</f>
        <v>5.2663846213994985</v>
      </c>
      <c r="R90" s="38">
        <f>[4]Calculations!Q57</f>
        <v>0.79084500000000002</v>
      </c>
      <c r="S90" s="38">
        <f>[4]Calculations!T57</f>
        <v>3.2546802915382305</v>
      </c>
      <c r="T90" s="38">
        <f>[4]Calculations!R57</f>
        <v>0.64480400000000004</v>
      </c>
      <c r="U90" s="38">
        <f>[4]Calculations!U57</f>
        <v>2.6536563684476948</v>
      </c>
      <c r="V90" s="38" t="str">
        <f>[4]Calculations!X57</f>
        <v>Not Modelled</v>
      </c>
      <c r="W90" s="38" t="str">
        <f>[4]Calculations!Y57</f>
        <v>N/A</v>
      </c>
      <c r="X90" s="38" t="s">
        <v>1056</v>
      </c>
      <c r="Y90" s="73" t="s">
        <v>105</v>
      </c>
      <c r="Z90" s="74" t="s">
        <v>1066</v>
      </c>
      <c r="AA90" s="74">
        <f>[4]Calculations!AA57</f>
        <v>0</v>
      </c>
      <c r="AB90" s="74">
        <f>[4]Calculations!AM57</f>
        <v>0</v>
      </c>
      <c r="AC90" s="74">
        <f>[4]Calculations!AB57</f>
        <v>0.57898085376999997</v>
      </c>
      <c r="AD90" s="74">
        <f>[4]Calculations!AN57</f>
        <v>2.3827647313230749</v>
      </c>
      <c r="AE90" s="74">
        <f>[4]Calculations!AC57</f>
        <v>0.454831263368</v>
      </c>
      <c r="AF90" s="74">
        <f>[4]Calculations!AO57</f>
        <v>1.8718337333602211</v>
      </c>
      <c r="AG90" s="74">
        <f>[4]Calculations!AD57</f>
        <v>0</v>
      </c>
      <c r="AH90" s="74">
        <f>[4]Calculations!AP57</f>
        <v>0</v>
      </c>
      <c r="AI90" s="74">
        <f>[4]Calculations!AE57</f>
        <v>0</v>
      </c>
      <c r="AJ90" s="74">
        <f>[4]Calculations!AQ57</f>
        <v>0</v>
      </c>
      <c r="AK90" s="74">
        <f>[4]Calculations!AF57</f>
        <v>9.7159863463999994</v>
      </c>
      <c r="AL90" s="74">
        <f>[4]Calculations!AR57</f>
        <v>39.985622055500905</v>
      </c>
      <c r="AM90" s="74">
        <f>[4]Calculations!AG57</f>
        <v>0.24241481622899999</v>
      </c>
      <c r="AN90" s="74">
        <f>[4]Calculations!AS57</f>
        <v>0.99764520829920944</v>
      </c>
      <c r="AO90" s="74">
        <f>[4]Calculations!AH57</f>
        <v>3.5906698772599999</v>
      </c>
      <c r="AP90" s="74">
        <f>[4]Calculations!AT57</f>
        <v>14.777209798301966</v>
      </c>
      <c r="AQ90" s="74">
        <f>[4]Calculations!AI57</f>
        <v>9.6993107571599992</v>
      </c>
      <c r="AR90" s="74">
        <f>[4]Calculations!AU57</f>
        <v>39.916994560038191</v>
      </c>
      <c r="AS90" s="74">
        <f>[4]Calculations!AJ57</f>
        <v>0</v>
      </c>
      <c r="AT90" s="74">
        <f>[4]Calculations!AV57</f>
        <v>0</v>
      </c>
      <c r="AU90" s="74">
        <f>[4]Calculations!AK57</f>
        <v>0</v>
      </c>
      <c r="AV90" s="74">
        <f>[4]Calculations!AW57</f>
        <v>0</v>
      </c>
      <c r="AW90" s="90"/>
      <c r="AX90" s="90"/>
      <c r="AY90" s="82" t="str">
        <f>[4]Calculations!D57</f>
        <v>Call for Sites 2018</v>
      </c>
    </row>
    <row r="91" spans="2:51" ht="25" customHeight="1" x14ac:dyDescent="0.25">
      <c r="B91" s="13" t="str">
        <f>[4]Calculations!A58</f>
        <v>1756</v>
      </c>
      <c r="C91" s="30" t="str">
        <f>[4]Calculations!B58</f>
        <v>Land west of Whitelees Road, Littleborough</v>
      </c>
      <c r="D91" s="119" t="str">
        <f>[4]Calculations!C58</f>
        <v>Residential</v>
      </c>
      <c r="E91" s="38">
        <f>[4]Calculations!E58</f>
        <v>4.3159000000000001</v>
      </c>
      <c r="F91" s="38">
        <f>[4]Calculations!I58</f>
        <v>4.3159000000000001</v>
      </c>
      <c r="G91" s="38">
        <f>[4]Calculations!M58</f>
        <v>100</v>
      </c>
      <c r="H91" s="38">
        <f>[4]Calculations!H58</f>
        <v>0</v>
      </c>
      <c r="I91" s="38">
        <f>[4]Calculations!L58</f>
        <v>0</v>
      </c>
      <c r="J91" s="38">
        <f>[4]Calculations!G58</f>
        <v>0</v>
      </c>
      <c r="K91" s="38">
        <f>[4]Calculations!K58</f>
        <v>0</v>
      </c>
      <c r="L91" s="38">
        <f>[4]Calculations!F58</f>
        <v>0</v>
      </c>
      <c r="M91" s="38">
        <f>[4]Calculations!J58</f>
        <v>0</v>
      </c>
      <c r="N91" s="38">
        <f>[4]Calculations!V58</f>
        <v>0</v>
      </c>
      <c r="O91" s="38">
        <f>[4]Calculations!W58</f>
        <v>0</v>
      </c>
      <c r="P91" s="38">
        <f>[4]Calculations!O58</f>
        <v>9.6398600000000001E-2</v>
      </c>
      <c r="Q91" s="38">
        <f>[4]Calculations!S58</f>
        <v>2.2335688964063118</v>
      </c>
      <c r="R91" s="38">
        <f>[4]Calculations!Q58</f>
        <v>5.4398600000000005E-2</v>
      </c>
      <c r="S91" s="38">
        <f>[4]Calculations!T58</f>
        <v>1.2604230867258279</v>
      </c>
      <c r="T91" s="38">
        <f>[4]Calculations!R58</f>
        <v>3.5598600000000001E-2</v>
      </c>
      <c r="U91" s="38">
        <f>[4]Calculations!U58</f>
        <v>0.82482448620218274</v>
      </c>
      <c r="V91" s="38" t="str">
        <f>[4]Calculations!X58</f>
        <v>Not Modelled</v>
      </c>
      <c r="W91" s="38" t="str">
        <f>[4]Calculations!Y58</f>
        <v>N/A</v>
      </c>
      <c r="X91" s="38" t="s">
        <v>1056</v>
      </c>
      <c r="Y91" s="73" t="s">
        <v>105</v>
      </c>
      <c r="Z91" s="74" t="s">
        <v>1066</v>
      </c>
      <c r="AA91" s="74">
        <f>[4]Calculations!AA58</f>
        <v>0</v>
      </c>
      <c r="AB91" s="74">
        <f>[4]Calculations!AM58</f>
        <v>0</v>
      </c>
      <c r="AC91" s="74">
        <f>[4]Calculations!AB58</f>
        <v>0</v>
      </c>
      <c r="AD91" s="74">
        <f>[4]Calculations!AN58</f>
        <v>0</v>
      </c>
      <c r="AE91" s="74">
        <f>[4]Calculations!AC58</f>
        <v>0</v>
      </c>
      <c r="AF91" s="74">
        <f>[4]Calculations!AO58</f>
        <v>0</v>
      </c>
      <c r="AG91" s="74">
        <f>[4]Calculations!AD58</f>
        <v>0</v>
      </c>
      <c r="AH91" s="74">
        <f>[4]Calculations!AP58</f>
        <v>0</v>
      </c>
      <c r="AI91" s="74">
        <f>[4]Calculations!AE58</f>
        <v>0</v>
      </c>
      <c r="AJ91" s="74">
        <f>[4]Calculations!AQ58</f>
        <v>0</v>
      </c>
      <c r="AK91" s="74">
        <f>[4]Calculations!AF58</f>
        <v>3.2722115948599999</v>
      </c>
      <c r="AL91" s="74">
        <f>[4]Calculations!AR58</f>
        <v>75.817595283950041</v>
      </c>
      <c r="AM91" s="74">
        <f>[4]Calculations!AG58</f>
        <v>6.4399999999999999E-2</v>
      </c>
      <c r="AN91" s="74">
        <f>[4]Calculations!AS58</f>
        <v>1.4921569081767418</v>
      </c>
      <c r="AO91" s="74">
        <f>[4]Calculations!AH58</f>
        <v>1.13983160113</v>
      </c>
      <c r="AP91" s="74">
        <f>[4]Calculations!AT58</f>
        <v>26.410055866215622</v>
      </c>
      <c r="AQ91" s="74">
        <f>[4]Calculations!AI58</f>
        <v>2.1756401941200001</v>
      </c>
      <c r="AR91" s="74">
        <f>[4]Calculations!AU58</f>
        <v>50.409884244769344</v>
      </c>
      <c r="AS91" s="74">
        <f>[4]Calculations!AJ58</f>
        <v>0</v>
      </c>
      <c r="AT91" s="74">
        <f>[4]Calculations!AV58</f>
        <v>0</v>
      </c>
      <c r="AU91" s="74">
        <f>[4]Calculations!AK58</f>
        <v>0</v>
      </c>
      <c r="AV91" s="74">
        <f>[4]Calculations!AW58</f>
        <v>0</v>
      </c>
      <c r="AW91" s="90"/>
      <c r="AX91" s="90"/>
      <c r="AY91" s="82" t="str">
        <f>[4]Calculations!D58</f>
        <v>Call for Sites 2018</v>
      </c>
    </row>
    <row r="92" spans="2:51" ht="25" customHeight="1" x14ac:dyDescent="0.25">
      <c r="B92" s="13" t="str">
        <f>[4]Calculations!A59</f>
        <v>206</v>
      </c>
      <c r="C92" s="30" t="str">
        <f>[4]Calculations!B59</f>
        <v>Crimble Mill and land at Crimble Lane, Heywood</v>
      </c>
      <c r="D92" s="119" t="str">
        <f>[4]Calculations!C59</f>
        <v>Residential</v>
      </c>
      <c r="E92" s="38">
        <f>[4]Calculations!E59</f>
        <v>21.238800000000001</v>
      </c>
      <c r="F92" s="38">
        <f>[4]Calculations!I59</f>
        <v>13.3633338949</v>
      </c>
      <c r="G92" s="38">
        <f>[4]Calculations!M59</f>
        <v>62.919439398176927</v>
      </c>
      <c r="H92" s="38">
        <f>[4]Calculations!H59</f>
        <v>2.57824083675</v>
      </c>
      <c r="I92" s="38">
        <f>[4]Calculations!L59</f>
        <v>12.139296178456409</v>
      </c>
      <c r="J92" s="38">
        <f>[4]Calculations!G59</f>
        <v>4.0064864235500002</v>
      </c>
      <c r="K92" s="38">
        <f>[4]Calculations!K59</f>
        <v>18.863996193523175</v>
      </c>
      <c r="L92" s="38">
        <f>[4]Calculations!F59</f>
        <v>1.2907388447999999</v>
      </c>
      <c r="M92" s="38">
        <f>[4]Calculations!J59</f>
        <v>6.0772682298434928</v>
      </c>
      <c r="N92" s="38">
        <f>[4]Calculations!V59</f>
        <v>10.6454580911</v>
      </c>
      <c r="O92" s="38">
        <f>[4]Calculations!W59</f>
        <v>50.122690976420515</v>
      </c>
      <c r="P92" s="38">
        <f>[4]Calculations!O59</f>
        <v>4.3562019999999997</v>
      </c>
      <c r="Q92" s="38">
        <f>[4]Calculations!S59</f>
        <v>20.510584402131947</v>
      </c>
      <c r="R92" s="38">
        <f>[4]Calculations!Q59</f>
        <v>2.4831819999999998</v>
      </c>
      <c r="S92" s="38">
        <f>[4]Calculations!T59</f>
        <v>11.691724579543099</v>
      </c>
      <c r="T92" s="38">
        <f>[4]Calculations!R59</f>
        <v>1.8485499999999999</v>
      </c>
      <c r="U92" s="38">
        <f>[4]Calculations!U59</f>
        <v>8.7036461570333525</v>
      </c>
      <c r="V92" s="38">
        <f>[4]Calculations!X59</f>
        <v>3.4874403132300003E-2</v>
      </c>
      <c r="W92" s="38">
        <f>[4]Calculations!Y59</f>
        <v>0.16420138205689588</v>
      </c>
      <c r="X92" s="38" t="s">
        <v>1056</v>
      </c>
      <c r="Y92" s="73" t="s">
        <v>102</v>
      </c>
      <c r="Z92" s="74" t="s">
        <v>1070</v>
      </c>
      <c r="AA92" s="74">
        <f>[4]Calculations!AA59</f>
        <v>2.8889053305900001</v>
      </c>
      <c r="AB92" s="74">
        <f>[4]Calculations!AM59</f>
        <v>13.602017677976155</v>
      </c>
      <c r="AC92" s="74">
        <f>[4]Calculations!AB59</f>
        <v>0.20399999999999999</v>
      </c>
      <c r="AD92" s="74">
        <f>[4]Calculations!AN59</f>
        <v>0.96050624329058132</v>
      </c>
      <c r="AE92" s="74">
        <f>[4]Calculations!AC59</f>
        <v>0.41466653497299999</v>
      </c>
      <c r="AF92" s="74">
        <f>[4]Calculations!AO59</f>
        <v>1.9524009594374443</v>
      </c>
      <c r="AG92" s="74">
        <f>[4]Calculations!AD59</f>
        <v>0.81642723353900004</v>
      </c>
      <c r="AH92" s="74">
        <f>[4]Calculations!AP59</f>
        <v>3.8440365441503288</v>
      </c>
      <c r="AI92" s="74">
        <f>[4]Calculations!AE59</f>
        <v>1.9375998271599999</v>
      </c>
      <c r="AJ92" s="74">
        <f>[4]Calculations!AQ59</f>
        <v>9.1229251518918204</v>
      </c>
      <c r="AK92" s="74">
        <f>[4]Calculations!AF59</f>
        <v>0.108126455294</v>
      </c>
      <c r="AL92" s="74">
        <f>[4]Calculations!AR59</f>
        <v>0.50909870281748493</v>
      </c>
      <c r="AM92" s="74">
        <f>[4]Calculations!AG59</f>
        <v>0.78071564485400002</v>
      </c>
      <c r="AN92" s="74">
        <f>[4]Calculations!AS59</f>
        <v>3.6758933878279372</v>
      </c>
      <c r="AO92" s="74">
        <f>[4]Calculations!AH59</f>
        <v>0.65341139928799996</v>
      </c>
      <c r="AP92" s="74">
        <f>[4]Calculations!AT59</f>
        <v>3.0764986688890139</v>
      </c>
      <c r="AQ92" s="74">
        <f>[4]Calculations!AI59</f>
        <v>19.816721122600001</v>
      </c>
      <c r="AR92" s="74">
        <f>[4]Calculations!AU59</f>
        <v>93.304335097086465</v>
      </c>
      <c r="AS92" s="74">
        <f>[4]Calculations!AJ59</f>
        <v>0</v>
      </c>
      <c r="AT92" s="74">
        <f>[4]Calculations!AV59</f>
        <v>0</v>
      </c>
      <c r="AU92" s="74">
        <f>[4]Calculations!AK59</f>
        <v>6.9386747658800001</v>
      </c>
      <c r="AV92" s="74">
        <f>[4]Calculations!AW59</f>
        <v>32.669806043090944</v>
      </c>
      <c r="AW92" s="90"/>
      <c r="AX92" s="90"/>
      <c r="AY92" s="82" t="str">
        <f>[4]Calculations!D59</f>
        <v>Call for Sites 2018</v>
      </c>
    </row>
    <row r="93" spans="2:51" ht="25" customHeight="1" x14ac:dyDescent="0.25">
      <c r="B93" s="13" t="str">
        <f>[4]Calculations!A60</f>
        <v>210</v>
      </c>
      <c r="C93" s="30" t="str">
        <f>[4]Calculations!B60</f>
        <v>Land rear of 720 Rochdale Road Middleton</v>
      </c>
      <c r="D93" s="119" t="str">
        <f>[4]Calculations!C60</f>
        <v>Residential</v>
      </c>
      <c r="E93" s="38">
        <f>[4]Calculations!E60</f>
        <v>0.66863399999999995</v>
      </c>
      <c r="F93" s="38">
        <f>[4]Calculations!I60</f>
        <v>0.66863399999999995</v>
      </c>
      <c r="G93" s="38">
        <f>[4]Calculations!M60</f>
        <v>100</v>
      </c>
      <c r="H93" s="38">
        <f>[4]Calculations!H60</f>
        <v>0</v>
      </c>
      <c r="I93" s="38">
        <f>[4]Calculations!L60</f>
        <v>0</v>
      </c>
      <c r="J93" s="38">
        <f>[4]Calculations!G60</f>
        <v>0</v>
      </c>
      <c r="K93" s="38">
        <f>[4]Calculations!K60</f>
        <v>0</v>
      </c>
      <c r="L93" s="38">
        <f>[4]Calculations!F60</f>
        <v>0</v>
      </c>
      <c r="M93" s="38">
        <f>[4]Calculations!J60</f>
        <v>0</v>
      </c>
      <c r="N93" s="38">
        <f>[4]Calculations!V60</f>
        <v>0</v>
      </c>
      <c r="O93" s="38">
        <f>[4]Calculations!W60</f>
        <v>0</v>
      </c>
      <c r="P93" s="38">
        <f>[4]Calculations!O60</f>
        <v>0.38224239999999998</v>
      </c>
      <c r="Q93" s="38">
        <f>[4]Calculations!S60</f>
        <v>57.167658240532191</v>
      </c>
      <c r="R93" s="38">
        <f>[4]Calculations!Q60</f>
        <v>0.1900114</v>
      </c>
      <c r="S93" s="38">
        <f>[4]Calculations!T60</f>
        <v>28.41784892781402</v>
      </c>
      <c r="T93" s="38">
        <f>[4]Calculations!R60</f>
        <v>0.13290199999999999</v>
      </c>
      <c r="U93" s="38">
        <f>[4]Calculations!U60</f>
        <v>19.876644023486691</v>
      </c>
      <c r="V93" s="38" t="str">
        <f>[4]Calculations!X60</f>
        <v>Not Modelled</v>
      </c>
      <c r="W93" s="38" t="str">
        <f>[4]Calculations!Y60</f>
        <v>N/A</v>
      </c>
      <c r="X93" s="38" t="s">
        <v>1056</v>
      </c>
      <c r="Y93" s="73" t="s">
        <v>108</v>
      </c>
      <c r="Z93" s="74" t="s">
        <v>109</v>
      </c>
      <c r="AA93" s="74">
        <f>[4]Calculations!AA60</f>
        <v>0</v>
      </c>
      <c r="AB93" s="74">
        <f>[4]Calculations!AM60</f>
        <v>0</v>
      </c>
      <c r="AC93" s="74">
        <f>[4]Calculations!AB60</f>
        <v>0</v>
      </c>
      <c r="AD93" s="74">
        <f>[4]Calculations!AN60</f>
        <v>0</v>
      </c>
      <c r="AE93" s="74">
        <f>[4]Calculations!AC60</f>
        <v>0</v>
      </c>
      <c r="AF93" s="74">
        <f>[4]Calculations!AO60</f>
        <v>0</v>
      </c>
      <c r="AG93" s="74">
        <f>[4]Calculations!AD60</f>
        <v>0</v>
      </c>
      <c r="AH93" s="74">
        <f>[4]Calculations!AP60</f>
        <v>0</v>
      </c>
      <c r="AI93" s="74">
        <f>[4]Calculations!AE60</f>
        <v>0.33783454060399998</v>
      </c>
      <c r="AJ93" s="74">
        <f>[4]Calculations!AQ60</f>
        <v>50.526078632555325</v>
      </c>
      <c r="AK93" s="74">
        <f>[4]Calculations!AF60</f>
        <v>5.9623350784999999E-3</v>
      </c>
      <c r="AL93" s="74">
        <f>[4]Calculations!AR60</f>
        <v>0.8917187995973882</v>
      </c>
      <c r="AM93" s="74">
        <f>[4]Calculations!AG60</f>
        <v>0</v>
      </c>
      <c r="AN93" s="74">
        <f>[4]Calculations!AS60</f>
        <v>0</v>
      </c>
      <c r="AO93" s="74">
        <f>[4]Calculations!AH60</f>
        <v>0</v>
      </c>
      <c r="AP93" s="74">
        <f>[4]Calculations!AT60</f>
        <v>0</v>
      </c>
      <c r="AQ93" s="74">
        <f>[4]Calculations!AI60</f>
        <v>0.66863360367799995</v>
      </c>
      <c r="AR93" s="74">
        <f>[4]Calculations!AU60</f>
        <v>99.999940726615762</v>
      </c>
      <c r="AS93" s="74">
        <f>[4]Calculations!AJ60</f>
        <v>0</v>
      </c>
      <c r="AT93" s="74">
        <f>[4]Calculations!AV60</f>
        <v>0</v>
      </c>
      <c r="AU93" s="74">
        <f>[4]Calculations!AK60</f>
        <v>0</v>
      </c>
      <c r="AV93" s="74">
        <f>[4]Calculations!AW60</f>
        <v>0</v>
      </c>
      <c r="AW93" s="90"/>
      <c r="AX93" s="90"/>
      <c r="AY93" s="82" t="str">
        <f>[4]Calculations!D60</f>
        <v>Call for Sites 2018</v>
      </c>
    </row>
    <row r="94" spans="2:51" ht="25" customHeight="1" x14ac:dyDescent="0.25">
      <c r="B94" s="13" t="str">
        <f>[4]Calculations!A61</f>
        <v>211</v>
      </c>
      <c r="C94" s="30" t="str">
        <f>[4]Calculations!B61</f>
        <v>Land opposite 373 - 381 Bury and Rochdale Old Road Rochdale</v>
      </c>
      <c r="D94" s="119" t="str">
        <f>[4]Calculations!C61</f>
        <v>Residential</v>
      </c>
      <c r="E94" s="38">
        <f>[4]Calculations!E61</f>
        <v>2.6192700000000002</v>
      </c>
      <c r="F94" s="38">
        <f>[4]Calculations!I61</f>
        <v>2.6192700000000002</v>
      </c>
      <c r="G94" s="38">
        <f>[4]Calculations!M61</f>
        <v>100</v>
      </c>
      <c r="H94" s="38">
        <f>[4]Calculations!H61</f>
        <v>0</v>
      </c>
      <c r="I94" s="38">
        <f>[4]Calculations!L61</f>
        <v>0</v>
      </c>
      <c r="J94" s="38">
        <f>[4]Calculations!G61</f>
        <v>0</v>
      </c>
      <c r="K94" s="38">
        <f>[4]Calculations!K61</f>
        <v>0</v>
      </c>
      <c r="L94" s="38">
        <f>[4]Calculations!F61</f>
        <v>0</v>
      </c>
      <c r="M94" s="38">
        <f>[4]Calculations!J61</f>
        <v>0</v>
      </c>
      <c r="N94" s="38">
        <f>[4]Calculations!V61</f>
        <v>0</v>
      </c>
      <c r="O94" s="38">
        <f>[4]Calculations!W61</f>
        <v>0</v>
      </c>
      <c r="P94" s="38">
        <f>[4]Calculations!O61</f>
        <v>0</v>
      </c>
      <c r="Q94" s="38">
        <f>[4]Calculations!S61</f>
        <v>0</v>
      </c>
      <c r="R94" s="38">
        <f>[4]Calculations!Q61</f>
        <v>0</v>
      </c>
      <c r="S94" s="38">
        <f>[4]Calculations!T61</f>
        <v>0</v>
      </c>
      <c r="T94" s="38">
        <f>[4]Calculations!R61</f>
        <v>0</v>
      </c>
      <c r="U94" s="38">
        <f>[4]Calculations!U61</f>
        <v>0</v>
      </c>
      <c r="V94" s="38" t="str">
        <f>[4]Calculations!X61</f>
        <v>Not Modelled</v>
      </c>
      <c r="W94" s="38" t="str">
        <f>[4]Calculations!Y61</f>
        <v>N/A</v>
      </c>
      <c r="X94" s="38" t="s">
        <v>1056</v>
      </c>
      <c r="Y94" s="73" t="s">
        <v>105</v>
      </c>
      <c r="Z94" s="74" t="s">
        <v>1066</v>
      </c>
      <c r="AA94" s="74">
        <f>[4]Calculations!AA61</f>
        <v>0</v>
      </c>
      <c r="AB94" s="74">
        <f>[4]Calculations!AM61</f>
        <v>0</v>
      </c>
      <c r="AC94" s="74">
        <f>[4]Calculations!AB61</f>
        <v>0</v>
      </c>
      <c r="AD94" s="74">
        <f>[4]Calculations!AN61</f>
        <v>0</v>
      </c>
      <c r="AE94" s="74">
        <f>[4]Calculations!AC61</f>
        <v>0</v>
      </c>
      <c r="AF94" s="74">
        <f>[4]Calculations!AO61</f>
        <v>0</v>
      </c>
      <c r="AG94" s="74">
        <f>[4]Calculations!AD61</f>
        <v>0</v>
      </c>
      <c r="AH94" s="74">
        <f>[4]Calculations!AP61</f>
        <v>0</v>
      </c>
      <c r="AI94" s="74">
        <f>[4]Calculations!AE61</f>
        <v>0</v>
      </c>
      <c r="AJ94" s="74">
        <f>[4]Calculations!AQ61</f>
        <v>0</v>
      </c>
      <c r="AK94" s="74">
        <f>[4]Calculations!AF61</f>
        <v>1.6675385723</v>
      </c>
      <c r="AL94" s="74">
        <f>[4]Calculations!AR61</f>
        <v>63.664248905229314</v>
      </c>
      <c r="AM94" s="74">
        <f>[4]Calculations!AG61</f>
        <v>0</v>
      </c>
      <c r="AN94" s="74">
        <f>[4]Calculations!AS61</f>
        <v>0</v>
      </c>
      <c r="AO94" s="74">
        <f>[4]Calculations!AH61</f>
        <v>0.26915565975400002</v>
      </c>
      <c r="AP94" s="74">
        <f>[4]Calculations!AT61</f>
        <v>10.275979939219706</v>
      </c>
      <c r="AQ94" s="74">
        <f>[4]Calculations!AI61</f>
        <v>1.46919945402</v>
      </c>
      <c r="AR94" s="74">
        <f>[4]Calculations!AU61</f>
        <v>56.091943710270407</v>
      </c>
      <c r="AS94" s="74">
        <f>[4]Calculations!AJ61</f>
        <v>0</v>
      </c>
      <c r="AT94" s="74">
        <f>[4]Calculations!AV61</f>
        <v>0</v>
      </c>
      <c r="AU94" s="74">
        <f>[4]Calculations!AK61</f>
        <v>0</v>
      </c>
      <c r="AV94" s="74">
        <f>[4]Calculations!AW61</f>
        <v>0</v>
      </c>
      <c r="AW94" s="90"/>
      <c r="AX94" s="90"/>
      <c r="AY94" s="82" t="str">
        <f>[4]Calculations!D61</f>
        <v>Call for Sites 2018</v>
      </c>
    </row>
    <row r="95" spans="2:51" ht="12.65" customHeight="1" x14ac:dyDescent="0.25">
      <c r="B95" s="13" t="str">
        <f>[4]Calculations!A62</f>
        <v>233</v>
      </c>
      <c r="C95" s="30">
        <f>[4]Calculations!B62</f>
        <v>0</v>
      </c>
      <c r="D95" s="119" t="str">
        <f>[4]Calculations!C62</f>
        <v>Unknown</v>
      </c>
      <c r="E95" s="38">
        <f>[4]Calculations!E62</f>
        <v>26.046399999999998</v>
      </c>
      <c r="F95" s="38">
        <f>[4]Calculations!I62</f>
        <v>26.046399999999998</v>
      </c>
      <c r="G95" s="38">
        <f>[4]Calculations!M62</f>
        <v>100</v>
      </c>
      <c r="H95" s="38">
        <f>[4]Calculations!H62</f>
        <v>0</v>
      </c>
      <c r="I95" s="38">
        <f>[4]Calculations!L62</f>
        <v>0</v>
      </c>
      <c r="J95" s="38">
        <f>[4]Calculations!G62</f>
        <v>0</v>
      </c>
      <c r="K95" s="38">
        <f>[4]Calculations!K62</f>
        <v>0</v>
      </c>
      <c r="L95" s="38">
        <f>[4]Calculations!F62</f>
        <v>0</v>
      </c>
      <c r="M95" s="38">
        <f>[4]Calculations!J62</f>
        <v>0</v>
      </c>
      <c r="N95" s="38">
        <f>[4]Calculations!V62</f>
        <v>0</v>
      </c>
      <c r="O95" s="38">
        <f>[4]Calculations!W62</f>
        <v>0</v>
      </c>
      <c r="P95" s="38">
        <f>[4]Calculations!O62</f>
        <v>1.708936</v>
      </c>
      <c r="Q95" s="38">
        <f>[4]Calculations!S62</f>
        <v>6.5611216905215306</v>
      </c>
      <c r="R95" s="38">
        <f>[4]Calculations!Q62</f>
        <v>0.98062800000000006</v>
      </c>
      <c r="S95" s="38">
        <f>[4]Calculations!T62</f>
        <v>3.7649272068308868</v>
      </c>
      <c r="T95" s="38">
        <f>[4]Calculations!R62</f>
        <v>0.72539500000000001</v>
      </c>
      <c r="U95" s="38">
        <f>[4]Calculations!U62</f>
        <v>2.7850105964739851</v>
      </c>
      <c r="V95" s="38" t="str">
        <f>[4]Calculations!X62</f>
        <v>Not Modelled</v>
      </c>
      <c r="W95" s="38" t="str">
        <f>[4]Calculations!Y62</f>
        <v>N/A</v>
      </c>
      <c r="X95" s="38" t="s">
        <v>94</v>
      </c>
      <c r="Y95" s="73" t="s">
        <v>105</v>
      </c>
      <c r="Z95" s="74" t="s">
        <v>1066</v>
      </c>
      <c r="AA95" s="74">
        <f>[4]Calculations!AA62</f>
        <v>0</v>
      </c>
      <c r="AB95" s="74">
        <f>[4]Calculations!AM62</f>
        <v>0</v>
      </c>
      <c r="AC95" s="74">
        <f>[4]Calculations!AB62</f>
        <v>0.52753239551099995</v>
      </c>
      <c r="AD95" s="74">
        <f>[4]Calculations!AN62</f>
        <v>2.0253562700066037</v>
      </c>
      <c r="AE95" s="74">
        <f>[4]Calculations!AC62</f>
        <v>0.41490183532800001</v>
      </c>
      <c r="AF95" s="74">
        <f>[4]Calculations!AO62</f>
        <v>1.5929335160636402</v>
      </c>
      <c r="AG95" s="74">
        <f>[4]Calculations!AD62</f>
        <v>0</v>
      </c>
      <c r="AH95" s="74">
        <f>[4]Calculations!AP62</f>
        <v>0</v>
      </c>
      <c r="AI95" s="74">
        <f>[4]Calculations!AE62</f>
        <v>0.86572079438299998</v>
      </c>
      <c r="AJ95" s="74">
        <f>[4]Calculations!AQ62</f>
        <v>3.3237637231364028</v>
      </c>
      <c r="AK95" s="74">
        <f>[4]Calculations!AF62</f>
        <v>6.1199396032599997</v>
      </c>
      <c r="AL95" s="74">
        <f>[4]Calculations!AR62</f>
        <v>23.496297389504882</v>
      </c>
      <c r="AM95" s="74">
        <f>[4]Calculations!AG62</f>
        <v>0.42604212438799999</v>
      </c>
      <c r="AN95" s="74">
        <f>[4]Calculations!AS62</f>
        <v>1.6357044520087227</v>
      </c>
      <c r="AO95" s="74">
        <f>[4]Calculations!AH62</f>
        <v>5.3992968208700001</v>
      </c>
      <c r="AP95" s="74">
        <f>[4]Calculations!AT62</f>
        <v>20.72953199240586</v>
      </c>
      <c r="AQ95" s="74">
        <f>[4]Calculations!AI62</f>
        <v>5.37599568054</v>
      </c>
      <c r="AR95" s="74">
        <f>[4]Calculations!AU62</f>
        <v>20.640071873809816</v>
      </c>
      <c r="AS95" s="74">
        <f>[4]Calculations!AJ62</f>
        <v>0</v>
      </c>
      <c r="AT95" s="74">
        <f>[4]Calculations!AV62</f>
        <v>0</v>
      </c>
      <c r="AU95" s="74">
        <f>[4]Calculations!AK62</f>
        <v>0</v>
      </c>
      <c r="AV95" s="74">
        <f>[4]Calculations!AW62</f>
        <v>0</v>
      </c>
      <c r="AW95" s="90"/>
      <c r="AX95" s="90"/>
      <c r="AY95" s="82" t="str">
        <f>[4]Calculations!D62</f>
        <v>Call for Sites 2018</v>
      </c>
    </row>
    <row r="96" spans="2:51" ht="12.65" customHeight="1" x14ac:dyDescent="0.25">
      <c r="B96" s="13" t="str">
        <f>[4]Calculations!A63</f>
        <v>234</v>
      </c>
      <c r="C96" s="30" t="str">
        <f>[4]Calculations!B63</f>
        <v>Birchinley Site</v>
      </c>
      <c r="D96" s="119" t="str">
        <f>[4]Calculations!C63</f>
        <v>Residential</v>
      </c>
      <c r="E96" s="38">
        <f>[4]Calculations!E63</f>
        <v>20.499500000000001</v>
      </c>
      <c r="F96" s="38">
        <f>[4]Calculations!I63</f>
        <v>20.499500000000001</v>
      </c>
      <c r="G96" s="38">
        <f>[4]Calculations!M63</f>
        <v>100</v>
      </c>
      <c r="H96" s="38">
        <f>[4]Calculations!H63</f>
        <v>0</v>
      </c>
      <c r="I96" s="38">
        <f>[4]Calculations!L63</f>
        <v>0</v>
      </c>
      <c r="J96" s="38">
        <f>[4]Calculations!G63</f>
        <v>0</v>
      </c>
      <c r="K96" s="38">
        <f>[4]Calculations!K63</f>
        <v>0</v>
      </c>
      <c r="L96" s="38">
        <f>[4]Calculations!F63</f>
        <v>0</v>
      </c>
      <c r="M96" s="38">
        <f>[4]Calculations!J63</f>
        <v>0</v>
      </c>
      <c r="N96" s="38">
        <f>[4]Calculations!V63</f>
        <v>0</v>
      </c>
      <c r="O96" s="38">
        <f>[4]Calculations!W63</f>
        <v>0</v>
      </c>
      <c r="P96" s="38">
        <f>[4]Calculations!O63</f>
        <v>1.156156</v>
      </c>
      <c r="Q96" s="38">
        <f>[4]Calculations!S63</f>
        <v>5.6399229249493885</v>
      </c>
      <c r="R96" s="38">
        <f>[4]Calculations!Q63</f>
        <v>0.68940400000000002</v>
      </c>
      <c r="S96" s="38">
        <f>[4]Calculations!T63</f>
        <v>3.3630283665455258</v>
      </c>
      <c r="T96" s="38">
        <f>[4]Calculations!R63</f>
        <v>0.53758300000000003</v>
      </c>
      <c r="U96" s="38">
        <f>[4]Calculations!U63</f>
        <v>2.62242005902583</v>
      </c>
      <c r="V96" s="38" t="str">
        <f>[4]Calculations!X63</f>
        <v>Not Modelled</v>
      </c>
      <c r="W96" s="38" t="str">
        <f>[4]Calculations!Y63</f>
        <v>N/A</v>
      </c>
      <c r="X96" s="38" t="s">
        <v>1056</v>
      </c>
      <c r="Y96" s="73" t="s">
        <v>105</v>
      </c>
      <c r="Z96" s="74" t="s">
        <v>1066</v>
      </c>
      <c r="AA96" s="74">
        <f>[4]Calculations!AA63</f>
        <v>0</v>
      </c>
      <c r="AB96" s="74">
        <f>[4]Calculations!AM63</f>
        <v>0</v>
      </c>
      <c r="AC96" s="74">
        <f>[4]Calculations!AB63</f>
        <v>0.537876448949</v>
      </c>
      <c r="AD96" s="74">
        <f>[4]Calculations!AN63</f>
        <v>2.623851552228103</v>
      </c>
      <c r="AE96" s="74">
        <f>[4]Calculations!AC63</f>
        <v>0.42715151930200002</v>
      </c>
      <c r="AF96" s="74">
        <f>[4]Calculations!AO63</f>
        <v>2.0837167701748824</v>
      </c>
      <c r="AG96" s="74">
        <f>[4]Calculations!AD63</f>
        <v>0</v>
      </c>
      <c r="AH96" s="74">
        <f>[4]Calculations!AP63</f>
        <v>0</v>
      </c>
      <c r="AI96" s="74">
        <f>[4]Calculations!AE63</f>
        <v>0</v>
      </c>
      <c r="AJ96" s="74">
        <f>[4]Calculations!AQ63</f>
        <v>0</v>
      </c>
      <c r="AK96" s="74">
        <f>[4]Calculations!AF63</f>
        <v>5.1528210537500003</v>
      </c>
      <c r="AL96" s="74">
        <f>[4]Calculations!AR63</f>
        <v>25.136325538427766</v>
      </c>
      <c r="AM96" s="74">
        <f>[4]Calculations!AG63</f>
        <v>0.20868511103699999</v>
      </c>
      <c r="AN96" s="74">
        <f>[4]Calculations!AS63</f>
        <v>1.0180009806922119</v>
      </c>
      <c r="AO96" s="74">
        <f>[4]Calculations!AH63</f>
        <v>3.0172740851299999</v>
      </c>
      <c r="AP96" s="74">
        <f>[4]Calculations!AT63</f>
        <v>14.718769165735749</v>
      </c>
      <c r="AQ96" s="74">
        <f>[4]Calculations!AI63</f>
        <v>5.0829562662900001</v>
      </c>
      <c r="AR96" s="74">
        <f>[4]Calculations!AU63</f>
        <v>24.795513384667917</v>
      </c>
      <c r="AS96" s="74">
        <f>[4]Calculations!AJ63</f>
        <v>0</v>
      </c>
      <c r="AT96" s="74">
        <f>[4]Calculations!AV63</f>
        <v>0</v>
      </c>
      <c r="AU96" s="74">
        <f>[4]Calculations!AK63</f>
        <v>0</v>
      </c>
      <c r="AV96" s="74">
        <f>[4]Calculations!AW63</f>
        <v>0</v>
      </c>
      <c r="AW96" s="90"/>
      <c r="AX96" s="90"/>
      <c r="AY96" s="82" t="str">
        <f>[4]Calculations!D63</f>
        <v>Call for Sites 2018</v>
      </c>
    </row>
    <row r="97" spans="2:51" ht="12.65" customHeight="1" x14ac:dyDescent="0.25">
      <c r="B97" s="13" t="str">
        <f>[4]Calculations!A64</f>
        <v>246</v>
      </c>
      <c r="C97" s="30" t="str">
        <f>[4]Calculations!B64</f>
        <v>WHITTLE</v>
      </c>
      <c r="D97" s="119" t="str">
        <f>[4]Calculations!C64</f>
        <v>Residential / Industry / warehousing / Other Use</v>
      </c>
      <c r="E97" s="38">
        <f>[4]Calculations!E64</f>
        <v>130.63300000000001</v>
      </c>
      <c r="F97" s="38">
        <f>[4]Calculations!I64</f>
        <v>125.83918216451799</v>
      </c>
      <c r="G97" s="38">
        <f>[4]Calculations!M64</f>
        <v>96.330316355375729</v>
      </c>
      <c r="H97" s="38">
        <f>[4]Calculations!H64</f>
        <v>0.56025470838199998</v>
      </c>
      <c r="I97" s="38">
        <f>[4]Calculations!L64</f>
        <v>0.42887685989145163</v>
      </c>
      <c r="J97" s="38">
        <f>[4]Calculations!G64</f>
        <v>2.9518852436</v>
      </c>
      <c r="K97" s="38">
        <f>[4]Calculations!K64</f>
        <v>2.2596780626641046</v>
      </c>
      <c r="L97" s="38">
        <f>[4]Calculations!F64</f>
        <v>1.2816778835</v>
      </c>
      <c r="M97" s="38">
        <f>[4]Calculations!J64</f>
        <v>0.98112872206869617</v>
      </c>
      <c r="N97" s="38">
        <f>[4]Calculations!V64</f>
        <v>0</v>
      </c>
      <c r="O97" s="38">
        <f>[4]Calculations!W64</f>
        <v>0</v>
      </c>
      <c r="P97" s="38">
        <f>[4]Calculations!O64</f>
        <v>12.52169</v>
      </c>
      <c r="Q97" s="38">
        <f>[4]Calculations!S64</f>
        <v>9.5853957269602628</v>
      </c>
      <c r="R97" s="38">
        <f>[4]Calculations!Q64</f>
        <v>8.2476000000000003</v>
      </c>
      <c r="S97" s="38">
        <f>[4]Calculations!T64</f>
        <v>6.3135654849846512</v>
      </c>
      <c r="T97" s="38">
        <f>[4]Calculations!R64</f>
        <v>6.2341100000000003</v>
      </c>
      <c r="U97" s="38">
        <f>[4]Calculations!U64</f>
        <v>4.772232131237895</v>
      </c>
      <c r="V97" s="38" t="str">
        <f>[4]Calculations!X64</f>
        <v>Not Modelled</v>
      </c>
      <c r="W97" s="38" t="str">
        <f>[4]Calculations!Y64</f>
        <v>N/A</v>
      </c>
      <c r="X97" s="38" t="s">
        <v>1056</v>
      </c>
      <c r="Y97" s="73" t="s">
        <v>108</v>
      </c>
      <c r="Z97" s="74" t="s">
        <v>109</v>
      </c>
      <c r="AA97" s="74">
        <f>[4]Calculations!AA64</f>
        <v>0.85504277167300002</v>
      </c>
      <c r="AB97" s="74">
        <f>[4]Calculations!AM64</f>
        <v>0.65453811186530197</v>
      </c>
      <c r="AC97" s="74">
        <f>[4]Calculations!AB64</f>
        <v>1.79879073634</v>
      </c>
      <c r="AD97" s="74">
        <f>[4]Calculations!AN64</f>
        <v>1.3769803467270902</v>
      </c>
      <c r="AE97" s="74">
        <f>[4]Calculations!AC64</f>
        <v>2.2715697315400001</v>
      </c>
      <c r="AF97" s="74">
        <f>[4]Calculations!AO64</f>
        <v>1.7388942545451762</v>
      </c>
      <c r="AG97" s="74">
        <f>[4]Calculations!AD64</f>
        <v>3.58091227298</v>
      </c>
      <c r="AH97" s="74">
        <f>[4]Calculations!AP64</f>
        <v>2.7412003651297909</v>
      </c>
      <c r="AI97" s="74">
        <f>[4]Calculations!AE64</f>
        <v>20.785972412500001</v>
      </c>
      <c r="AJ97" s="74">
        <f>[4]Calculations!AQ64</f>
        <v>15.911731654712055</v>
      </c>
      <c r="AK97" s="74">
        <f>[4]Calculations!AF64</f>
        <v>96.893135789699997</v>
      </c>
      <c r="AL97" s="74">
        <f>[4]Calculations!AR64</f>
        <v>74.172020691326068</v>
      </c>
      <c r="AM97" s="74">
        <f>[4]Calculations!AG64</f>
        <v>2.7008857586900001</v>
      </c>
      <c r="AN97" s="74">
        <f>[4]Calculations!AS64</f>
        <v>2.0675371144274415</v>
      </c>
      <c r="AO97" s="74">
        <f>[4]Calculations!AH64</f>
        <v>47.757987422299998</v>
      </c>
      <c r="AP97" s="74">
        <f>[4]Calculations!AT64</f>
        <v>36.558899682545757</v>
      </c>
      <c r="AQ97" s="74">
        <f>[4]Calculations!AI64</f>
        <v>40.549580716199998</v>
      </c>
      <c r="AR97" s="74">
        <f>[4]Calculations!AU64</f>
        <v>31.040840152335164</v>
      </c>
      <c r="AS97" s="74">
        <f>[4]Calculations!AJ64</f>
        <v>0</v>
      </c>
      <c r="AT97" s="74">
        <f>[4]Calculations!AV64</f>
        <v>0</v>
      </c>
      <c r="AU97" s="74">
        <f>[4]Calculations!AK64</f>
        <v>3.86011112513</v>
      </c>
      <c r="AV97" s="74">
        <f>[4]Calculations!AW64</f>
        <v>2.9549280236463984</v>
      </c>
      <c r="AW97" s="90"/>
      <c r="AX97" s="90"/>
      <c r="AY97" s="82" t="str">
        <f>[4]Calculations!D64</f>
        <v>Call for Sites 2018</v>
      </c>
    </row>
    <row r="98" spans="2:51" ht="12.65" customHeight="1" x14ac:dyDescent="0.25">
      <c r="B98" s="13" t="str">
        <f>[4]Calculations!A65</f>
        <v>279</v>
      </c>
      <c r="C98" s="30" t="str">
        <f>[4]Calculations!B65</f>
        <v>Stratigic Developement Site at Middleton</v>
      </c>
      <c r="D98" s="119" t="str">
        <f>[4]Calculations!C65</f>
        <v>Other use</v>
      </c>
      <c r="E98" s="38">
        <f>[4]Calculations!E65</f>
        <v>70.769800000000004</v>
      </c>
      <c r="F98" s="38">
        <f>[4]Calculations!I65</f>
        <v>70.769800000000004</v>
      </c>
      <c r="G98" s="38">
        <f>[4]Calculations!M65</f>
        <v>100</v>
      </c>
      <c r="H98" s="38">
        <f>[4]Calculations!H65</f>
        <v>0</v>
      </c>
      <c r="I98" s="38">
        <f>[4]Calculations!L65</f>
        <v>0</v>
      </c>
      <c r="J98" s="38">
        <f>[4]Calculations!G65</f>
        <v>0</v>
      </c>
      <c r="K98" s="38">
        <f>[4]Calculations!K65</f>
        <v>0</v>
      </c>
      <c r="L98" s="38">
        <f>[4]Calculations!F65</f>
        <v>0</v>
      </c>
      <c r="M98" s="38">
        <f>[4]Calculations!J65</f>
        <v>0</v>
      </c>
      <c r="N98" s="38">
        <f>[4]Calculations!V65</f>
        <v>0</v>
      </c>
      <c r="O98" s="38">
        <f>[4]Calculations!W65</f>
        <v>0</v>
      </c>
      <c r="P98" s="38">
        <f>[4]Calculations!O65</f>
        <v>4.549391</v>
      </c>
      <c r="Q98" s="38">
        <f>[4]Calculations!S65</f>
        <v>6.4284355756268914</v>
      </c>
      <c r="R98" s="38">
        <f>[4]Calculations!Q65</f>
        <v>3.2612110000000003</v>
      </c>
      <c r="S98" s="38">
        <f>[4]Calculations!T65</f>
        <v>4.6081958688593163</v>
      </c>
      <c r="T98" s="38">
        <f>[4]Calculations!R65</f>
        <v>2.4500500000000001</v>
      </c>
      <c r="U98" s="38">
        <f>[4]Calculations!U65</f>
        <v>3.4619993273967142</v>
      </c>
      <c r="V98" s="38" t="str">
        <f>[4]Calculations!X65</f>
        <v>Not Modelled</v>
      </c>
      <c r="W98" s="38" t="str">
        <f>[4]Calculations!Y65</f>
        <v>N/A</v>
      </c>
      <c r="X98" s="38" t="s">
        <v>94</v>
      </c>
      <c r="Y98" s="73" t="s">
        <v>105</v>
      </c>
      <c r="Z98" s="74" t="s">
        <v>1066</v>
      </c>
      <c r="AA98" s="74">
        <f>[4]Calculations!AA65</f>
        <v>0</v>
      </c>
      <c r="AB98" s="74">
        <f>[4]Calculations!AM65</f>
        <v>0</v>
      </c>
      <c r="AC98" s="74">
        <f>[4]Calculations!AB65</f>
        <v>1.12394001647</v>
      </c>
      <c r="AD98" s="74">
        <f>[4]Calculations!AN65</f>
        <v>1.588163335872081</v>
      </c>
      <c r="AE98" s="74">
        <f>[4]Calculations!AC65</f>
        <v>1.1850684817999999</v>
      </c>
      <c r="AF98" s="74">
        <f>[4]Calculations!AO65</f>
        <v>1.6745398203753574</v>
      </c>
      <c r="AG98" s="74">
        <f>[4]Calculations!AD65</f>
        <v>0</v>
      </c>
      <c r="AH98" s="74">
        <f>[4]Calculations!AP65</f>
        <v>0</v>
      </c>
      <c r="AI98" s="74">
        <f>[4]Calculations!AE65</f>
        <v>9.7717585158200002</v>
      </c>
      <c r="AJ98" s="74">
        <f>[4]Calculations!AQ65</f>
        <v>13.807808579111427</v>
      </c>
      <c r="AK98" s="74">
        <f>[4]Calculations!AF65</f>
        <v>63.881571955299997</v>
      </c>
      <c r="AL98" s="74">
        <f>[4]Calculations!AR65</f>
        <v>90.266712574148855</v>
      </c>
      <c r="AM98" s="74">
        <f>[4]Calculations!AG65</f>
        <v>1.3487592505699999</v>
      </c>
      <c r="AN98" s="74">
        <f>[4]Calculations!AS65</f>
        <v>1.9058401331782764</v>
      </c>
      <c r="AO98" s="74">
        <f>[4]Calculations!AH65</f>
        <v>25.1002279253</v>
      </c>
      <c r="AP98" s="74">
        <f>[4]Calculations!AT65</f>
        <v>35.467428091219702</v>
      </c>
      <c r="AQ98" s="74">
        <f>[4]Calculations!AI65</f>
        <v>29.747707115600001</v>
      </c>
      <c r="AR98" s="74">
        <f>[4]Calculations!AU65</f>
        <v>42.034465429604154</v>
      </c>
      <c r="AS98" s="74">
        <f>[4]Calculations!AJ65</f>
        <v>0</v>
      </c>
      <c r="AT98" s="74">
        <f>[4]Calculations!AV65</f>
        <v>0</v>
      </c>
      <c r="AU98" s="74">
        <f>[4]Calculations!AK65</f>
        <v>0</v>
      </c>
      <c r="AV98" s="74">
        <f>[4]Calculations!AW65</f>
        <v>0</v>
      </c>
      <c r="AW98" s="90"/>
      <c r="AX98" s="90"/>
      <c r="AY98" s="82" t="str">
        <f>[4]Calculations!D65</f>
        <v>Call for Sites 2018</v>
      </c>
    </row>
    <row r="99" spans="2:51" ht="25" customHeight="1" x14ac:dyDescent="0.25">
      <c r="B99" s="13" t="str">
        <f>[4]Calculations!A66</f>
        <v>298</v>
      </c>
      <c r="C99" s="30" t="str">
        <f>[4]Calculations!B66</f>
        <v>Birchen Head Farm Great Howarth Rochdale OL129HH</v>
      </c>
      <c r="D99" s="119" t="str">
        <f>[4]Calculations!C66</f>
        <v>Residential</v>
      </c>
      <c r="E99" s="38">
        <f>[4]Calculations!E66</f>
        <v>7.9621500000000003</v>
      </c>
      <c r="F99" s="38">
        <f>[4]Calculations!I66</f>
        <v>7.9621500000000003</v>
      </c>
      <c r="G99" s="38">
        <f>[4]Calculations!M66</f>
        <v>100</v>
      </c>
      <c r="H99" s="38">
        <f>[4]Calculations!H66</f>
        <v>0</v>
      </c>
      <c r="I99" s="38">
        <f>[4]Calculations!L66</f>
        <v>0</v>
      </c>
      <c r="J99" s="38">
        <f>[4]Calculations!G66</f>
        <v>0</v>
      </c>
      <c r="K99" s="38">
        <f>[4]Calculations!K66</f>
        <v>0</v>
      </c>
      <c r="L99" s="38">
        <f>[4]Calculations!F66</f>
        <v>0</v>
      </c>
      <c r="M99" s="38">
        <f>[4]Calculations!J66</f>
        <v>0</v>
      </c>
      <c r="N99" s="38">
        <f>[4]Calculations!V66</f>
        <v>3.2325994682800001E-2</v>
      </c>
      <c r="O99" s="38">
        <f>[4]Calculations!W66</f>
        <v>0.40599580116928219</v>
      </c>
      <c r="P99" s="38">
        <f>[4]Calculations!O66</f>
        <v>0.43018010000000001</v>
      </c>
      <c r="Q99" s="38">
        <f>[4]Calculations!S66</f>
        <v>5.4028133104751861</v>
      </c>
      <c r="R99" s="38">
        <f>[4]Calculations!Q66</f>
        <v>0.28417110000000001</v>
      </c>
      <c r="S99" s="38">
        <f>[4]Calculations!T66</f>
        <v>3.5690246981028997</v>
      </c>
      <c r="T99" s="38">
        <f>[4]Calculations!R66</f>
        <v>0.22495999999999999</v>
      </c>
      <c r="U99" s="38">
        <f>[4]Calculations!U66</f>
        <v>2.8253675200793751</v>
      </c>
      <c r="V99" s="38" t="str">
        <f>[4]Calculations!X66</f>
        <v>Not Modelled</v>
      </c>
      <c r="W99" s="38" t="str">
        <f>[4]Calculations!Y66</f>
        <v>N/A</v>
      </c>
      <c r="X99" s="38" t="s">
        <v>1056</v>
      </c>
      <c r="Y99" s="73" t="s">
        <v>105</v>
      </c>
      <c r="Z99" s="74" t="s">
        <v>1066</v>
      </c>
      <c r="AA99" s="74">
        <f>[4]Calculations!AA66</f>
        <v>0</v>
      </c>
      <c r="AB99" s="74">
        <f>[4]Calculations!AM66</f>
        <v>0</v>
      </c>
      <c r="AC99" s="74">
        <f>[4]Calculations!AB66</f>
        <v>0.165791123332</v>
      </c>
      <c r="AD99" s="74">
        <f>[4]Calculations!AN66</f>
        <v>2.0822406426907305</v>
      </c>
      <c r="AE99" s="74">
        <f>[4]Calculations!AC66</f>
        <v>0.124407185174</v>
      </c>
      <c r="AF99" s="74">
        <f>[4]Calculations!AO66</f>
        <v>1.5624823090999289</v>
      </c>
      <c r="AG99" s="74">
        <f>[4]Calculations!AD66</f>
        <v>0</v>
      </c>
      <c r="AH99" s="74">
        <f>[4]Calculations!AP66</f>
        <v>0</v>
      </c>
      <c r="AI99" s="74">
        <f>[4]Calculations!AE66</f>
        <v>0.71572880672299999</v>
      </c>
      <c r="AJ99" s="74">
        <f>[4]Calculations!AQ66</f>
        <v>8.9891399524374691</v>
      </c>
      <c r="AK99" s="74">
        <f>[4]Calculations!AF66</f>
        <v>7.4021119701</v>
      </c>
      <c r="AL99" s="74">
        <f>[4]Calculations!AR66</f>
        <v>92.966246178481939</v>
      </c>
      <c r="AM99" s="74">
        <f>[4]Calculations!AG66</f>
        <v>0.196384686005</v>
      </c>
      <c r="AN99" s="74">
        <f>[4]Calculations!AS66</f>
        <v>2.4664780995710958</v>
      </c>
      <c r="AO99" s="74">
        <f>[4]Calculations!AH66</f>
        <v>1.59023274722</v>
      </c>
      <c r="AP99" s="74">
        <f>[4]Calculations!AT66</f>
        <v>19.972403775613369</v>
      </c>
      <c r="AQ99" s="74">
        <f>[4]Calculations!AI66</f>
        <v>4.0935154590799998</v>
      </c>
      <c r="AR99" s="74">
        <f>[4]Calculations!AU66</f>
        <v>51.412187148948462</v>
      </c>
      <c r="AS99" s="74">
        <f>[4]Calculations!AJ66</f>
        <v>0</v>
      </c>
      <c r="AT99" s="74">
        <f>[4]Calculations!AV66</f>
        <v>0</v>
      </c>
      <c r="AU99" s="74">
        <f>[4]Calculations!AK66</f>
        <v>0</v>
      </c>
      <c r="AV99" s="74">
        <f>[4]Calculations!AW66</f>
        <v>0</v>
      </c>
      <c r="AW99" s="90"/>
      <c r="AX99" s="90"/>
      <c r="AY99" s="82" t="str">
        <f>[4]Calculations!D66</f>
        <v>Call for Sites 2018</v>
      </c>
    </row>
    <row r="100" spans="2:51" ht="12.65" customHeight="1" x14ac:dyDescent="0.25">
      <c r="B100" s="13" t="str">
        <f>[4]Calculations!A67</f>
        <v>328</v>
      </c>
      <c r="C100" s="30" t="str">
        <f>[4]Calculations!B67</f>
        <v>Land to the East of Heywood Old Road</v>
      </c>
      <c r="D100" s="119" t="str">
        <f>[4]Calculations!C67</f>
        <v>Residential</v>
      </c>
      <c r="E100" s="38">
        <f>[4]Calculations!E67</f>
        <v>20.627099999999999</v>
      </c>
      <c r="F100" s="38">
        <f>[4]Calculations!I67</f>
        <v>20.627099999999999</v>
      </c>
      <c r="G100" s="38">
        <f>[4]Calculations!M67</f>
        <v>100</v>
      </c>
      <c r="H100" s="38">
        <f>[4]Calculations!H67</f>
        <v>0</v>
      </c>
      <c r="I100" s="38">
        <f>[4]Calculations!L67</f>
        <v>0</v>
      </c>
      <c r="J100" s="38">
        <f>[4]Calculations!G67</f>
        <v>0</v>
      </c>
      <c r="K100" s="38">
        <f>[4]Calculations!K67</f>
        <v>0</v>
      </c>
      <c r="L100" s="38">
        <f>[4]Calculations!F67</f>
        <v>0</v>
      </c>
      <c r="M100" s="38">
        <f>[4]Calculations!J67</f>
        <v>0</v>
      </c>
      <c r="N100" s="38">
        <f>[4]Calculations!V67</f>
        <v>0</v>
      </c>
      <c r="O100" s="38">
        <f>[4]Calculations!W67</f>
        <v>0</v>
      </c>
      <c r="P100" s="38">
        <f>[4]Calculations!O67</f>
        <v>0.70063500000000001</v>
      </c>
      <c r="Q100" s="38">
        <f>[4]Calculations!S67</f>
        <v>3.3966723388164115</v>
      </c>
      <c r="R100" s="38">
        <f>[4]Calculations!Q67</f>
        <v>0.39339099999999999</v>
      </c>
      <c r="S100" s="38">
        <f>[4]Calculations!T67</f>
        <v>1.9071561198617353</v>
      </c>
      <c r="T100" s="38">
        <f>[4]Calculations!R67</f>
        <v>0.28703000000000001</v>
      </c>
      <c r="U100" s="38">
        <f>[4]Calculations!U67</f>
        <v>1.3915189241337853</v>
      </c>
      <c r="V100" s="38" t="str">
        <f>[4]Calculations!X67</f>
        <v>Not Modelled</v>
      </c>
      <c r="W100" s="38" t="str">
        <f>[4]Calculations!Y67</f>
        <v>N/A</v>
      </c>
      <c r="X100" s="38" t="s">
        <v>1056</v>
      </c>
      <c r="Y100" s="73" t="s">
        <v>105</v>
      </c>
      <c r="Z100" s="74" t="s">
        <v>1066</v>
      </c>
      <c r="AA100" s="74">
        <f>[4]Calculations!AA67</f>
        <v>0</v>
      </c>
      <c r="AB100" s="74">
        <f>[4]Calculations!AM67</f>
        <v>0</v>
      </c>
      <c r="AC100" s="74">
        <f>[4]Calculations!AB67</f>
        <v>0.410621611951</v>
      </c>
      <c r="AD100" s="74">
        <f>[4]Calculations!AN67</f>
        <v>1.9906899755709722</v>
      </c>
      <c r="AE100" s="74">
        <f>[4]Calculations!AC67</f>
        <v>0.30604415830699999</v>
      </c>
      <c r="AF100" s="74">
        <f>[4]Calculations!AO67</f>
        <v>1.4836993969438264</v>
      </c>
      <c r="AG100" s="74">
        <f>[4]Calculations!AD67</f>
        <v>0</v>
      </c>
      <c r="AH100" s="74">
        <f>[4]Calculations!AP67</f>
        <v>0</v>
      </c>
      <c r="AI100" s="74">
        <f>[4]Calculations!AE67</f>
        <v>6.2787884400899996</v>
      </c>
      <c r="AJ100" s="74">
        <f>[4]Calculations!AQ67</f>
        <v>30.439511322919849</v>
      </c>
      <c r="AK100" s="74">
        <f>[4]Calculations!AF67</f>
        <v>0</v>
      </c>
      <c r="AL100" s="74">
        <f>[4]Calculations!AR67</f>
        <v>0</v>
      </c>
      <c r="AM100" s="74">
        <f>[4]Calculations!AG67</f>
        <v>0.31435266556000002</v>
      </c>
      <c r="AN100" s="74">
        <f>[4]Calculations!AS67</f>
        <v>1.5239789672809074</v>
      </c>
      <c r="AO100" s="74">
        <f>[4]Calculations!AH67</f>
        <v>10.8222713514</v>
      </c>
      <c r="AP100" s="74">
        <f>[4]Calculations!AT67</f>
        <v>52.466276652559017</v>
      </c>
      <c r="AQ100" s="74">
        <f>[4]Calculations!AI67</f>
        <v>9.5986922902099998</v>
      </c>
      <c r="AR100" s="74">
        <f>[4]Calculations!AU67</f>
        <v>46.534376088786111</v>
      </c>
      <c r="AS100" s="74">
        <f>[4]Calculations!AJ67</f>
        <v>0</v>
      </c>
      <c r="AT100" s="74">
        <f>[4]Calculations!AV67</f>
        <v>0</v>
      </c>
      <c r="AU100" s="74">
        <f>[4]Calculations!AK67</f>
        <v>0</v>
      </c>
      <c r="AV100" s="74">
        <f>[4]Calculations!AW67</f>
        <v>0</v>
      </c>
      <c r="AW100" s="90"/>
      <c r="AX100" s="90"/>
      <c r="AY100" s="82" t="str">
        <f>[4]Calculations!D67</f>
        <v>Call for Sites 2018</v>
      </c>
    </row>
    <row r="101" spans="2:51" ht="25" customHeight="1" x14ac:dyDescent="0.25">
      <c r="B101" s="13" t="str">
        <f>[4]Calculations!A68</f>
        <v>330</v>
      </c>
      <c r="C101" s="30" t="str">
        <f>[4]Calculations!B68</f>
        <v>Land and buildings off Buckley Road, Rochdale OL12 9DN</v>
      </c>
      <c r="D101" s="119" t="str">
        <f>[4]Calculations!C68</f>
        <v>Offices / Industry Warehousing</v>
      </c>
      <c r="E101" s="38">
        <f>[4]Calculations!E68</f>
        <v>5.2015899999999997E-2</v>
      </c>
      <c r="F101" s="38">
        <f>[4]Calculations!I68</f>
        <v>2.4049590101199999E-2</v>
      </c>
      <c r="G101" s="38">
        <f>[4]Calculations!M68</f>
        <v>46.235074469921699</v>
      </c>
      <c r="H101" s="38">
        <f>[4]Calculations!H68</f>
        <v>1.02576172901E-2</v>
      </c>
      <c r="I101" s="38">
        <f>[4]Calculations!L68</f>
        <v>19.720157279024299</v>
      </c>
      <c r="J101" s="38">
        <f>[4]Calculations!G68</f>
        <v>1.7708692608700002E-2</v>
      </c>
      <c r="K101" s="38">
        <f>[4]Calculations!K68</f>
        <v>34.044768251054009</v>
      </c>
      <c r="L101" s="38">
        <f>[4]Calculations!F68</f>
        <v>0</v>
      </c>
      <c r="M101" s="38">
        <f>[4]Calculations!J68</f>
        <v>0</v>
      </c>
      <c r="N101" s="38">
        <f>[4]Calculations!V68</f>
        <v>5.2015851634799999E-2</v>
      </c>
      <c r="O101" s="38">
        <f>[4]Calculations!W68</f>
        <v>99.999907018430918</v>
      </c>
      <c r="P101" s="38">
        <f>[4]Calculations!O68</f>
        <v>1.43915E-2</v>
      </c>
      <c r="Q101" s="38">
        <f>[4]Calculations!S68</f>
        <v>27.667501667759282</v>
      </c>
      <c r="R101" s="38">
        <f>[4]Calculations!Q68</f>
        <v>1.43915E-2</v>
      </c>
      <c r="S101" s="38">
        <f>[4]Calculations!T68</f>
        <v>27.667501667759282</v>
      </c>
      <c r="T101" s="38">
        <f>[4]Calculations!R68</f>
        <v>1.43915E-2</v>
      </c>
      <c r="U101" s="38">
        <f>[4]Calculations!U68</f>
        <v>27.667501667759282</v>
      </c>
      <c r="V101" s="38" t="str">
        <f>[4]Calculations!X68</f>
        <v>Not Modelled</v>
      </c>
      <c r="W101" s="38" t="str">
        <f>[4]Calculations!Y68</f>
        <v>N/A</v>
      </c>
      <c r="X101" s="38" t="s">
        <v>1068</v>
      </c>
      <c r="Y101" s="73" t="s">
        <v>108</v>
      </c>
      <c r="Z101" s="74" t="s">
        <v>109</v>
      </c>
      <c r="AA101" s="74">
        <f>[4]Calculations!AA68</f>
        <v>0</v>
      </c>
      <c r="AB101" s="74">
        <f>[4]Calculations!AM68</f>
        <v>0</v>
      </c>
      <c r="AC101" s="74">
        <f>[4]Calculations!AB68</f>
        <v>0</v>
      </c>
      <c r="AD101" s="74">
        <f>[4]Calculations!AN68</f>
        <v>0</v>
      </c>
      <c r="AE101" s="74">
        <f>[4]Calculations!AC68</f>
        <v>0</v>
      </c>
      <c r="AF101" s="74">
        <f>[4]Calculations!AO68</f>
        <v>0</v>
      </c>
      <c r="AG101" s="74">
        <f>[4]Calculations!AD68</f>
        <v>0</v>
      </c>
      <c r="AH101" s="74">
        <f>[4]Calculations!AP68</f>
        <v>0</v>
      </c>
      <c r="AI101" s="74">
        <f>[4]Calculations!AE68</f>
        <v>0</v>
      </c>
      <c r="AJ101" s="74">
        <f>[4]Calculations!AQ68</f>
        <v>0</v>
      </c>
      <c r="AK101" s="74">
        <f>[4]Calculations!AF68</f>
        <v>0</v>
      </c>
      <c r="AL101" s="74">
        <f>[4]Calculations!AR68</f>
        <v>0</v>
      </c>
      <c r="AM101" s="74">
        <f>[4]Calculations!AG68</f>
        <v>0</v>
      </c>
      <c r="AN101" s="74">
        <f>[4]Calculations!AS68</f>
        <v>0</v>
      </c>
      <c r="AO101" s="74">
        <f>[4]Calculations!AH68</f>
        <v>0</v>
      </c>
      <c r="AP101" s="74">
        <f>[4]Calculations!AT68</f>
        <v>0</v>
      </c>
      <c r="AQ101" s="74">
        <f>[4]Calculations!AI68</f>
        <v>5.2015851634799999E-2</v>
      </c>
      <c r="AR101" s="74">
        <f>[4]Calculations!AU68</f>
        <v>99.999907018430918</v>
      </c>
      <c r="AS101" s="74">
        <f>[4]Calculations!AJ68</f>
        <v>0</v>
      </c>
      <c r="AT101" s="74">
        <f>[4]Calculations!AV68</f>
        <v>0</v>
      </c>
      <c r="AU101" s="74">
        <f>[4]Calculations!AK68</f>
        <v>2.3935944041199999E-2</v>
      </c>
      <c r="AV101" s="74">
        <f>[4]Calculations!AW68</f>
        <v>46.016591160010691</v>
      </c>
      <c r="AW101" s="90"/>
      <c r="AX101" s="90"/>
      <c r="AY101" s="82" t="str">
        <f>[4]Calculations!D68</f>
        <v>Call for Sites 2018</v>
      </c>
    </row>
    <row r="102" spans="2:51" ht="12.65" customHeight="1" x14ac:dyDescent="0.25">
      <c r="B102" s="13" t="str">
        <f>[4]Calculations!A69</f>
        <v>339</v>
      </c>
      <c r="C102" s="30" t="str">
        <f>[4]Calculations!B69</f>
        <v>Land at Rydings Road, Rochdale</v>
      </c>
      <c r="D102" s="119" t="str">
        <f>[4]Calculations!C69</f>
        <v>Residential / Industry / warehousing</v>
      </c>
      <c r="E102" s="38">
        <f>[4]Calculations!E69</f>
        <v>18.346599999999999</v>
      </c>
      <c r="F102" s="38">
        <f>[4]Calculations!I69</f>
        <v>14.539689667106998</v>
      </c>
      <c r="G102" s="38">
        <f>[4]Calculations!M69</f>
        <v>79.250049966244418</v>
      </c>
      <c r="H102" s="38">
        <f>[4]Calculations!H69</f>
        <v>0.261366161323</v>
      </c>
      <c r="I102" s="38">
        <f>[4]Calculations!L69</f>
        <v>1.424602712889582</v>
      </c>
      <c r="J102" s="38">
        <f>[4]Calculations!G69</f>
        <v>1.57776229385</v>
      </c>
      <c r="K102" s="38">
        <f>[4]Calculations!K69</f>
        <v>8.5997530542443847</v>
      </c>
      <c r="L102" s="38">
        <f>[4]Calculations!F69</f>
        <v>1.96778187772</v>
      </c>
      <c r="M102" s="38">
        <f>[4]Calculations!J69</f>
        <v>10.725594266621609</v>
      </c>
      <c r="N102" s="38">
        <f>[4]Calculations!V69</f>
        <v>10.9312141248</v>
      </c>
      <c r="O102" s="38">
        <f>[4]Calculations!W69</f>
        <v>59.581688840439107</v>
      </c>
      <c r="P102" s="38">
        <f>[4]Calculations!O69</f>
        <v>5.5883370000000001</v>
      </c>
      <c r="Q102" s="38">
        <f>[4]Calculations!S69</f>
        <v>30.45979636553912</v>
      </c>
      <c r="R102" s="38">
        <f>[4]Calculations!Q69</f>
        <v>3.7834569999999998</v>
      </c>
      <c r="S102" s="38">
        <f>[4]Calculations!T69</f>
        <v>20.622115269314207</v>
      </c>
      <c r="T102" s="38">
        <f>[4]Calculations!R69</f>
        <v>2.8856199999999999</v>
      </c>
      <c r="U102" s="38">
        <f>[4]Calculations!U69</f>
        <v>15.72836383853139</v>
      </c>
      <c r="V102" s="38" t="str">
        <f>[4]Calculations!X69</f>
        <v>Not Modelled</v>
      </c>
      <c r="W102" s="38" t="str">
        <f>[4]Calculations!Y69</f>
        <v>N/A</v>
      </c>
      <c r="X102" s="38" t="s">
        <v>1056</v>
      </c>
      <c r="Y102" s="73" t="s">
        <v>99</v>
      </c>
      <c r="Z102" s="74" t="s">
        <v>248</v>
      </c>
      <c r="AA102" s="74">
        <f>[4]Calculations!AA69</f>
        <v>0</v>
      </c>
      <c r="AB102" s="74">
        <f>[4]Calculations!AM69</f>
        <v>0</v>
      </c>
      <c r="AC102" s="74">
        <f>[4]Calculations!AB69</f>
        <v>4.2799999999999998E-2</v>
      </c>
      <c r="AD102" s="74">
        <f>[4]Calculations!AN69</f>
        <v>0.2332857314161752</v>
      </c>
      <c r="AE102" s="74">
        <f>[4]Calculations!AC69</f>
        <v>5.16E-2</v>
      </c>
      <c r="AF102" s="74">
        <f>[4]Calculations!AO69</f>
        <v>0.28125102198772522</v>
      </c>
      <c r="AG102" s="74">
        <f>[4]Calculations!AD69</f>
        <v>9.0265107935700001E-2</v>
      </c>
      <c r="AH102" s="74">
        <f>[4]Calculations!AP69</f>
        <v>0.49199910575092937</v>
      </c>
      <c r="AI102" s="74">
        <f>[4]Calculations!AE69</f>
        <v>1.5845668587499999</v>
      </c>
      <c r="AJ102" s="74">
        <f>[4]Calculations!AQ69</f>
        <v>8.6368420238627319</v>
      </c>
      <c r="AK102" s="74">
        <f>[4]Calculations!AF69</f>
        <v>3.4132153521199999</v>
      </c>
      <c r="AL102" s="74">
        <f>[4]Calculations!AR69</f>
        <v>18.604075698603555</v>
      </c>
      <c r="AM102" s="74">
        <f>[4]Calculations!AG69</f>
        <v>0.2344</v>
      </c>
      <c r="AN102" s="74">
        <f>[4]Calculations!AS69</f>
        <v>1.2776209215876511</v>
      </c>
      <c r="AO102" s="74">
        <f>[4]Calculations!AH69</f>
        <v>0.30695800116299998</v>
      </c>
      <c r="AP102" s="74">
        <f>[4]Calculations!AT69</f>
        <v>1.6731056498915331</v>
      </c>
      <c r="AQ102" s="74">
        <f>[4]Calculations!AI69</f>
        <v>15.3945055282</v>
      </c>
      <c r="AR102" s="74">
        <f>[4]Calculations!AU69</f>
        <v>83.909310325618918</v>
      </c>
      <c r="AS102" s="74">
        <f>[4]Calculations!AJ69</f>
        <v>0</v>
      </c>
      <c r="AT102" s="74">
        <f>[4]Calculations!AV69</f>
        <v>0</v>
      </c>
      <c r="AU102" s="74">
        <f>[4]Calculations!AK69</f>
        <v>3.3163972452200001</v>
      </c>
      <c r="AV102" s="74">
        <f>[4]Calculations!AW69</f>
        <v>18.076358808825617</v>
      </c>
      <c r="AW102" s="90"/>
      <c r="AX102" s="90"/>
      <c r="AY102" s="82" t="str">
        <f>[4]Calculations!D69</f>
        <v>Call for Sites 2018</v>
      </c>
    </row>
    <row r="103" spans="2:51" ht="12.65" customHeight="1" x14ac:dyDescent="0.25">
      <c r="B103" s="13" t="str">
        <f>[4]Calculations!A70</f>
        <v>347</v>
      </c>
      <c r="C103" s="30" t="str">
        <f>[4]Calculations!B70</f>
        <v>Land south of Whittle Lane, Heywood</v>
      </c>
      <c r="D103" s="119" t="str">
        <f>[4]Calculations!C70</f>
        <v>Offices</v>
      </c>
      <c r="E103" s="38">
        <f>[4]Calculations!E70</f>
        <v>2.9338199999999999</v>
      </c>
      <c r="F103" s="38">
        <f>[4]Calculations!I70</f>
        <v>2.9338199999999999</v>
      </c>
      <c r="G103" s="38">
        <f>[4]Calculations!M70</f>
        <v>100</v>
      </c>
      <c r="H103" s="38">
        <f>[4]Calculations!H70</f>
        <v>0</v>
      </c>
      <c r="I103" s="38">
        <f>[4]Calculations!L70</f>
        <v>0</v>
      </c>
      <c r="J103" s="38">
        <f>[4]Calculations!G70</f>
        <v>0</v>
      </c>
      <c r="K103" s="38">
        <f>[4]Calculations!K70</f>
        <v>0</v>
      </c>
      <c r="L103" s="38">
        <f>[4]Calculations!F70</f>
        <v>0</v>
      </c>
      <c r="M103" s="38">
        <f>[4]Calculations!J70</f>
        <v>0</v>
      </c>
      <c r="N103" s="38">
        <f>[4]Calculations!V70</f>
        <v>0</v>
      </c>
      <c r="O103" s="38">
        <f>[4]Calculations!W70</f>
        <v>0</v>
      </c>
      <c r="P103" s="38">
        <f>[4]Calculations!O70</f>
        <v>2.0833756000000002E-2</v>
      </c>
      <c r="Q103" s="38">
        <f>[4]Calculations!S70</f>
        <v>0.71012386581317199</v>
      </c>
      <c r="R103" s="38">
        <f>[4]Calculations!Q70</f>
        <v>2.0382639000000001E-2</v>
      </c>
      <c r="S103" s="38">
        <f>[4]Calculations!T70</f>
        <v>0.69474742826758296</v>
      </c>
      <c r="T103" s="38">
        <f>[4]Calculations!R70</f>
        <v>1.9906900000000002E-2</v>
      </c>
      <c r="U103" s="38">
        <f>[4]Calculations!U70</f>
        <v>0.67853174359708512</v>
      </c>
      <c r="V103" s="38" t="str">
        <f>[4]Calculations!X70</f>
        <v>Not Modelled</v>
      </c>
      <c r="W103" s="38" t="str">
        <f>[4]Calculations!Y70</f>
        <v>N/A</v>
      </c>
      <c r="X103" s="38" t="s">
        <v>1068</v>
      </c>
      <c r="Y103" s="73" t="s">
        <v>105</v>
      </c>
      <c r="Z103" s="74" t="s">
        <v>1066</v>
      </c>
      <c r="AA103" s="74">
        <f>[4]Calculations!AA70</f>
        <v>0</v>
      </c>
      <c r="AB103" s="74">
        <f>[4]Calculations!AM70</f>
        <v>0</v>
      </c>
      <c r="AC103" s="74">
        <f>[4]Calculations!AB70</f>
        <v>9.2685610087199998E-4</v>
      </c>
      <c r="AD103" s="74">
        <f>[4]Calculations!AN70</f>
        <v>3.159212565433462E-2</v>
      </c>
      <c r="AE103" s="74">
        <f>[4]Calculations!AC70</f>
        <v>4.5111692582600001E-4</v>
      </c>
      <c r="AF103" s="74">
        <f>[4]Calculations!AO70</f>
        <v>1.5376435017349397E-2</v>
      </c>
      <c r="AG103" s="74">
        <f>[4]Calculations!AD70</f>
        <v>0</v>
      </c>
      <c r="AH103" s="74">
        <f>[4]Calculations!AP70</f>
        <v>0</v>
      </c>
      <c r="AI103" s="74">
        <f>[4]Calculations!AE70</f>
        <v>0</v>
      </c>
      <c r="AJ103" s="74">
        <f>[4]Calculations!AQ70</f>
        <v>0</v>
      </c>
      <c r="AK103" s="74">
        <f>[4]Calculations!AF70</f>
        <v>0.63822221261900003</v>
      </c>
      <c r="AL103" s="74">
        <f>[4]Calculations!AR70</f>
        <v>21.753966249429073</v>
      </c>
      <c r="AM103" s="74">
        <f>[4]Calculations!AG70</f>
        <v>1.81260317706E-3</v>
      </c>
      <c r="AN103" s="74">
        <f>[4]Calculations!AS70</f>
        <v>6.1783039759085431E-2</v>
      </c>
      <c r="AO103" s="74">
        <f>[4]Calculations!AH70</f>
        <v>0.253089361219</v>
      </c>
      <c r="AP103" s="74">
        <f>[4]Calculations!AT70</f>
        <v>8.626615171312487</v>
      </c>
      <c r="AQ103" s="74">
        <f>[4]Calculations!AI70</f>
        <v>1.4711219309700001</v>
      </c>
      <c r="AR103" s="74">
        <f>[4]Calculations!AU70</f>
        <v>50.143564737100441</v>
      </c>
      <c r="AS103" s="74">
        <f>[4]Calculations!AJ70</f>
        <v>0</v>
      </c>
      <c r="AT103" s="74">
        <f>[4]Calculations!AV70</f>
        <v>0</v>
      </c>
      <c r="AU103" s="74">
        <f>[4]Calculations!AK70</f>
        <v>0</v>
      </c>
      <c r="AV103" s="74">
        <f>[4]Calculations!AW70</f>
        <v>0</v>
      </c>
      <c r="AW103" s="90"/>
      <c r="AX103" s="90"/>
      <c r="AY103" s="82" t="str">
        <f>[4]Calculations!D70</f>
        <v>Call for Sites 2018</v>
      </c>
    </row>
    <row r="104" spans="2:51" ht="12.65" customHeight="1" x14ac:dyDescent="0.25">
      <c r="B104" s="13" t="str">
        <f>[4]Calculations!A71</f>
        <v>362</v>
      </c>
      <c r="C104" s="30" t="str">
        <f>[4]Calculations!B71</f>
        <v>j18M60</v>
      </c>
      <c r="D104" s="119" t="str">
        <f>[4]Calculations!C71</f>
        <v>Industrial and Warehousing</v>
      </c>
      <c r="E104" s="38">
        <f>[4]Calculations!E71</f>
        <v>590.08000000000004</v>
      </c>
      <c r="F104" s="38">
        <f>[4]Calculations!I71</f>
        <v>576.69499466450998</v>
      </c>
      <c r="G104" s="38">
        <f>[4]Calculations!M71</f>
        <v>97.731662599056051</v>
      </c>
      <c r="H104" s="38">
        <f>[4]Calculations!H71</f>
        <v>1.9895806521699999</v>
      </c>
      <c r="I104" s="38">
        <f>[4]Calculations!L71</f>
        <v>0.33717134154182482</v>
      </c>
      <c r="J104" s="38">
        <f>[4]Calculations!G71</f>
        <v>10.1044798612</v>
      </c>
      <c r="K104" s="38">
        <f>[4]Calculations!K71</f>
        <v>1.7123915166079176</v>
      </c>
      <c r="L104" s="38">
        <f>[4]Calculations!F71</f>
        <v>1.2909448221199999</v>
      </c>
      <c r="M104" s="38">
        <f>[4]Calculations!J71</f>
        <v>0.21877454279419736</v>
      </c>
      <c r="N104" s="38">
        <f>[4]Calculations!V71</f>
        <v>0</v>
      </c>
      <c r="O104" s="38">
        <f>[4]Calculations!W71</f>
        <v>0</v>
      </c>
      <c r="P104" s="38">
        <f>[4]Calculations!O71</f>
        <v>63.293149999999997</v>
      </c>
      <c r="Q104" s="38">
        <f>[4]Calculations!S71</f>
        <v>10.726198142624728</v>
      </c>
      <c r="R104" s="38">
        <f>[4]Calculations!Q71</f>
        <v>40.926249999999996</v>
      </c>
      <c r="S104" s="38">
        <f>[4]Calculations!T71</f>
        <v>6.9357121068329715</v>
      </c>
      <c r="T104" s="38">
        <f>[4]Calculations!R71</f>
        <v>31.285799999999998</v>
      </c>
      <c r="U104" s="38">
        <f>[4]Calculations!U71</f>
        <v>5.3019590563991317</v>
      </c>
      <c r="V104" s="38" t="str">
        <f>[4]Calculations!X71</f>
        <v>Not Modelled</v>
      </c>
      <c r="W104" s="38" t="str">
        <f>[4]Calculations!Y71</f>
        <v>N/A</v>
      </c>
      <c r="X104" s="38" t="s">
        <v>1068</v>
      </c>
      <c r="Y104" s="73" t="s">
        <v>108</v>
      </c>
      <c r="Z104" s="74" t="s">
        <v>109</v>
      </c>
      <c r="AA104" s="74">
        <f>[4]Calculations!AA71</f>
        <v>3.12893283927</v>
      </c>
      <c r="AB104" s="74">
        <f>[4]Calculations!AM71</f>
        <v>0.53025570079819673</v>
      </c>
      <c r="AC104" s="74">
        <f>[4]Calculations!AB71</f>
        <v>7.4147413809799998</v>
      </c>
      <c r="AD104" s="74">
        <f>[4]Calculations!AN71</f>
        <v>1.2565654455294195</v>
      </c>
      <c r="AE104" s="74">
        <f>[4]Calculations!AC71</f>
        <v>6.92569247505</v>
      </c>
      <c r="AF104" s="74">
        <f>[4]Calculations!AO71</f>
        <v>1.1736870382066837</v>
      </c>
      <c r="AG104" s="74">
        <f>[4]Calculations!AD71</f>
        <v>8.6845597024799996</v>
      </c>
      <c r="AH104" s="74">
        <f>[4]Calculations!AP71</f>
        <v>1.4717597109680041</v>
      </c>
      <c r="AI104" s="74">
        <f>[4]Calculations!AE71</f>
        <v>73.732629198400005</v>
      </c>
      <c r="AJ104" s="74">
        <f>[4]Calculations!AQ71</f>
        <v>12.495361510032538</v>
      </c>
      <c r="AK104" s="74">
        <f>[4]Calculations!AF71</f>
        <v>325.42642263599998</v>
      </c>
      <c r="AL104" s="74">
        <f>[4]Calculations!AR71</f>
        <v>55.149542881643164</v>
      </c>
      <c r="AM104" s="74">
        <f>[4]Calculations!AG71</f>
        <v>11.437794504699999</v>
      </c>
      <c r="AN104" s="74">
        <f>[4]Calculations!AS71</f>
        <v>1.9383464114526843</v>
      </c>
      <c r="AO104" s="74">
        <f>[4]Calculations!AH71</f>
        <v>118.829858003</v>
      </c>
      <c r="AP104" s="74">
        <f>[4]Calculations!AT71</f>
        <v>20.137923332937905</v>
      </c>
      <c r="AQ104" s="74">
        <f>[4]Calculations!AI71</f>
        <v>211.04657909900001</v>
      </c>
      <c r="AR104" s="74">
        <f>[4]Calculations!AU71</f>
        <v>35.765757032775213</v>
      </c>
      <c r="AS104" s="74">
        <f>[4]Calculations!AJ71</f>
        <v>0</v>
      </c>
      <c r="AT104" s="74">
        <f>[4]Calculations!AV71</f>
        <v>0</v>
      </c>
      <c r="AU104" s="74">
        <f>[4]Calculations!AK71</f>
        <v>8.8489441899999992</v>
      </c>
      <c r="AV104" s="74">
        <f>[4]Calculations!AW71</f>
        <v>1.4996177111578088</v>
      </c>
      <c r="AW104" s="90"/>
      <c r="AX104" s="90"/>
      <c r="AY104" s="82" t="str">
        <f>[4]Calculations!D71</f>
        <v>Call for Sites 2018</v>
      </c>
    </row>
    <row r="105" spans="2:51" ht="12.65" customHeight="1" x14ac:dyDescent="0.25">
      <c r="B105" s="13" t="str">
        <f>[4]Calculations!A72</f>
        <v>390</v>
      </c>
      <c r="C105" s="30" t="str">
        <f>[4]Calculations!B72</f>
        <v>hARESHILL ROAD</v>
      </c>
      <c r="D105" s="119" t="str">
        <f>[4]Calculations!C72</f>
        <v>Industrial and Warehousing</v>
      </c>
      <c r="E105" s="38">
        <f>[4]Calculations!E72</f>
        <v>92.093900000000005</v>
      </c>
      <c r="F105" s="38">
        <f>[4]Calculations!I72</f>
        <v>92.093900000000005</v>
      </c>
      <c r="G105" s="38">
        <f>[4]Calculations!M72</f>
        <v>100</v>
      </c>
      <c r="H105" s="38">
        <f>[4]Calculations!H72</f>
        <v>0</v>
      </c>
      <c r="I105" s="38">
        <f>[4]Calculations!L72</f>
        <v>0</v>
      </c>
      <c r="J105" s="38">
        <f>[4]Calculations!G72</f>
        <v>0</v>
      </c>
      <c r="K105" s="38">
        <f>[4]Calculations!K72</f>
        <v>0</v>
      </c>
      <c r="L105" s="38">
        <f>[4]Calculations!F72</f>
        <v>0</v>
      </c>
      <c r="M105" s="38">
        <f>[4]Calculations!J72</f>
        <v>0</v>
      </c>
      <c r="N105" s="38">
        <f>[4]Calculations!V72</f>
        <v>0</v>
      </c>
      <c r="O105" s="38">
        <f>[4]Calculations!W72</f>
        <v>0</v>
      </c>
      <c r="P105" s="38">
        <f>[4]Calculations!O72</f>
        <v>4.4178759999999997</v>
      </c>
      <c r="Q105" s="38">
        <f>[4]Calculations!S72</f>
        <v>4.7971429160889043</v>
      </c>
      <c r="R105" s="38">
        <f>[4]Calculations!Q72</f>
        <v>3.3603160000000001</v>
      </c>
      <c r="S105" s="38">
        <f>[4]Calculations!T72</f>
        <v>3.6487932425491811</v>
      </c>
      <c r="T105" s="38">
        <f>[4]Calculations!R72</f>
        <v>2.8385199999999999</v>
      </c>
      <c r="U105" s="38">
        <f>[4]Calculations!U72</f>
        <v>3.082201969945892</v>
      </c>
      <c r="V105" s="38" t="str">
        <f>[4]Calculations!X72</f>
        <v>Not Modelled</v>
      </c>
      <c r="W105" s="38" t="str">
        <f>[4]Calculations!Y72</f>
        <v>N/A</v>
      </c>
      <c r="X105" s="38" t="s">
        <v>1068</v>
      </c>
      <c r="Y105" s="73" t="s">
        <v>105</v>
      </c>
      <c r="Z105" s="74" t="s">
        <v>1066</v>
      </c>
      <c r="AA105" s="74">
        <f>[4]Calculations!AA72</f>
        <v>0</v>
      </c>
      <c r="AB105" s="74">
        <f>[4]Calculations!AM72</f>
        <v>0</v>
      </c>
      <c r="AC105" s="74">
        <f>[4]Calculations!AB72</f>
        <v>0.441620700822</v>
      </c>
      <c r="AD105" s="74">
        <f>[4]Calculations!AN72</f>
        <v>0.47953306442880583</v>
      </c>
      <c r="AE105" s="74">
        <f>[4]Calculations!AC72</f>
        <v>0.60530454723399996</v>
      </c>
      <c r="AF105" s="74">
        <f>[4]Calculations!AO72</f>
        <v>0.65726888234074132</v>
      </c>
      <c r="AG105" s="74">
        <f>[4]Calculations!AD72</f>
        <v>0</v>
      </c>
      <c r="AH105" s="74">
        <f>[4]Calculations!AP72</f>
        <v>0</v>
      </c>
      <c r="AI105" s="74">
        <f>[4]Calculations!AE72</f>
        <v>11.7446596415</v>
      </c>
      <c r="AJ105" s="74">
        <f>[4]Calculations!AQ72</f>
        <v>12.752918099352941</v>
      </c>
      <c r="AK105" s="74">
        <f>[4]Calculations!AF72</f>
        <v>44.2231305691</v>
      </c>
      <c r="AL105" s="74">
        <f>[4]Calculations!AR72</f>
        <v>48.019608865625187</v>
      </c>
      <c r="AM105" s="74">
        <f>[4]Calculations!AG72</f>
        <v>0.85010294075199999</v>
      </c>
      <c r="AN105" s="74">
        <f>[4]Calculations!AS72</f>
        <v>0.92308278914455777</v>
      </c>
      <c r="AO105" s="74">
        <f>[4]Calculations!AH72</f>
        <v>11.9008419728</v>
      </c>
      <c r="AP105" s="74">
        <f>[4]Calculations!AT72</f>
        <v>12.922508410220438</v>
      </c>
      <c r="AQ105" s="74">
        <f>[4]Calculations!AI72</f>
        <v>26.4971728059</v>
      </c>
      <c r="AR105" s="74">
        <f>[4]Calculations!AU72</f>
        <v>28.771908677882031</v>
      </c>
      <c r="AS105" s="74">
        <f>[4]Calculations!AJ72</f>
        <v>0</v>
      </c>
      <c r="AT105" s="74">
        <f>[4]Calculations!AV72</f>
        <v>0</v>
      </c>
      <c r="AU105" s="74">
        <f>[4]Calculations!AK72</f>
        <v>0</v>
      </c>
      <c r="AV105" s="74">
        <f>[4]Calculations!AW72</f>
        <v>0</v>
      </c>
      <c r="AW105" s="90"/>
      <c r="AX105" s="90"/>
      <c r="AY105" s="82" t="str">
        <f>[4]Calculations!D72</f>
        <v>Call for Sites 2018</v>
      </c>
    </row>
    <row r="106" spans="2:51" ht="12.65" customHeight="1" x14ac:dyDescent="0.25">
      <c r="B106" s="13" t="str">
        <f>[4]Calculations!A73</f>
        <v>391</v>
      </c>
      <c r="C106" s="30" t="str">
        <f>[4]Calculations!B73</f>
        <v>land at j20 m60</v>
      </c>
      <c r="D106" s="119" t="str">
        <f>[4]Calculations!C73</f>
        <v>Industrial and Warehousing</v>
      </c>
      <c r="E106" s="38">
        <f>[4]Calculations!E73</f>
        <v>17.1538</v>
      </c>
      <c r="F106" s="38">
        <f>[4]Calculations!I73</f>
        <v>17.1538</v>
      </c>
      <c r="G106" s="38">
        <f>[4]Calculations!M73</f>
        <v>100</v>
      </c>
      <c r="H106" s="38">
        <f>[4]Calculations!H73</f>
        <v>0</v>
      </c>
      <c r="I106" s="38">
        <f>[4]Calculations!L73</f>
        <v>0</v>
      </c>
      <c r="J106" s="38">
        <f>[4]Calculations!G73</f>
        <v>0</v>
      </c>
      <c r="K106" s="38">
        <f>[4]Calculations!K73</f>
        <v>0</v>
      </c>
      <c r="L106" s="38">
        <f>[4]Calculations!F73</f>
        <v>0</v>
      </c>
      <c r="M106" s="38">
        <f>[4]Calculations!J73</f>
        <v>0</v>
      </c>
      <c r="N106" s="38">
        <f>[4]Calculations!V73</f>
        <v>0</v>
      </c>
      <c r="O106" s="38">
        <f>[4]Calculations!W73</f>
        <v>0</v>
      </c>
      <c r="P106" s="38">
        <f>[4]Calculations!O73</f>
        <v>1.2190019999999999</v>
      </c>
      <c r="Q106" s="38">
        <f>[4]Calculations!S73</f>
        <v>7.1063088062120343</v>
      </c>
      <c r="R106" s="38">
        <f>[4]Calculations!Q73</f>
        <v>1.020972</v>
      </c>
      <c r="S106" s="38">
        <f>[4]Calculations!T73</f>
        <v>5.9518707225221235</v>
      </c>
      <c r="T106" s="38">
        <f>[4]Calculations!R73</f>
        <v>0.78203400000000001</v>
      </c>
      <c r="U106" s="38">
        <f>[4]Calculations!U73</f>
        <v>4.5589548671431404</v>
      </c>
      <c r="V106" s="38" t="str">
        <f>[4]Calculations!X73</f>
        <v>Not Modelled</v>
      </c>
      <c r="W106" s="38" t="str">
        <f>[4]Calculations!Y73</f>
        <v>N/A</v>
      </c>
      <c r="X106" s="38" t="s">
        <v>1068</v>
      </c>
      <c r="Y106" s="73" t="s">
        <v>105</v>
      </c>
      <c r="Z106" s="74" t="s">
        <v>1066</v>
      </c>
      <c r="AA106" s="74">
        <f>[4]Calculations!AA73</f>
        <v>0</v>
      </c>
      <c r="AB106" s="74">
        <f>[4]Calculations!AM73</f>
        <v>0</v>
      </c>
      <c r="AC106" s="74">
        <f>[4]Calculations!AB73</f>
        <v>0.191815959999</v>
      </c>
      <c r="AD106" s="74">
        <f>[4]Calculations!AN73</f>
        <v>1.1182126409250428</v>
      </c>
      <c r="AE106" s="74">
        <f>[4]Calculations!AC73</f>
        <v>9.0615959999199996E-2</v>
      </c>
      <c r="AF106" s="74">
        <f>[4]Calculations!AO73</f>
        <v>0.52825589664797301</v>
      </c>
      <c r="AG106" s="74">
        <f>[4]Calculations!AD73</f>
        <v>0</v>
      </c>
      <c r="AH106" s="74">
        <f>[4]Calculations!AP73</f>
        <v>0</v>
      </c>
      <c r="AI106" s="74">
        <f>[4]Calculations!AE73</f>
        <v>2.1298790673800001</v>
      </c>
      <c r="AJ106" s="74">
        <f>[4]Calculations!AQ73</f>
        <v>12.416368777646936</v>
      </c>
      <c r="AK106" s="74">
        <f>[4]Calculations!AF73</f>
        <v>14.5771725903</v>
      </c>
      <c r="AL106" s="74">
        <f>[4]Calculations!AR73</f>
        <v>84.979261681376713</v>
      </c>
      <c r="AM106" s="74">
        <f>[4]Calculations!AG73</f>
        <v>0.46054331402100002</v>
      </c>
      <c r="AN106" s="74">
        <f>[4]Calculations!AS73</f>
        <v>2.6847888748906947</v>
      </c>
      <c r="AO106" s="74">
        <f>[4]Calculations!AH73</f>
        <v>0.50197142924799998</v>
      </c>
      <c r="AP106" s="74">
        <f>[4]Calculations!AT73</f>
        <v>2.9262987165992373</v>
      </c>
      <c r="AQ106" s="74">
        <f>[4]Calculations!AI73</f>
        <v>11.415635506399999</v>
      </c>
      <c r="AR106" s="74">
        <f>[4]Calculations!AU73</f>
        <v>66.548726850027393</v>
      </c>
      <c r="AS106" s="74">
        <f>[4]Calculations!AJ73</f>
        <v>0</v>
      </c>
      <c r="AT106" s="74">
        <f>[4]Calculations!AV73</f>
        <v>0</v>
      </c>
      <c r="AU106" s="74">
        <f>[4]Calculations!AK73</f>
        <v>0</v>
      </c>
      <c r="AV106" s="74">
        <f>[4]Calculations!AW73</f>
        <v>0</v>
      </c>
      <c r="AW106" s="90"/>
      <c r="AX106" s="90"/>
      <c r="AY106" s="82" t="str">
        <f>[4]Calculations!D73</f>
        <v>Call for Sites 2018</v>
      </c>
    </row>
    <row r="107" spans="2:51" ht="25" customHeight="1" x14ac:dyDescent="0.25">
      <c r="B107" s="13" t="str">
        <f>[4]Calculations!A74</f>
        <v>415</v>
      </c>
      <c r="C107" s="30" t="str">
        <f>[4]Calculations!B74</f>
        <v>Land to the south of Thrornham Lane and east of Stakehill Lane</v>
      </c>
      <c r="D107" s="119" t="str">
        <f>[4]Calculations!C74</f>
        <v>Residential</v>
      </c>
      <c r="E107" s="38">
        <f>[4]Calculations!E74</f>
        <v>6.2474800000000004</v>
      </c>
      <c r="F107" s="38">
        <f>[4]Calculations!I74</f>
        <v>6.2474800000000004</v>
      </c>
      <c r="G107" s="38">
        <f>[4]Calculations!M74</f>
        <v>100</v>
      </c>
      <c r="H107" s="38">
        <f>[4]Calculations!H74</f>
        <v>0</v>
      </c>
      <c r="I107" s="38">
        <f>[4]Calculations!L74</f>
        <v>0</v>
      </c>
      <c r="J107" s="38">
        <f>[4]Calculations!G74</f>
        <v>0</v>
      </c>
      <c r="K107" s="38">
        <f>[4]Calculations!K74</f>
        <v>0</v>
      </c>
      <c r="L107" s="38">
        <f>[4]Calculations!F74</f>
        <v>0</v>
      </c>
      <c r="M107" s="38">
        <f>[4]Calculations!J74</f>
        <v>0</v>
      </c>
      <c r="N107" s="38">
        <f>[4]Calculations!V74</f>
        <v>0</v>
      </c>
      <c r="O107" s="38">
        <f>[4]Calculations!W74</f>
        <v>0</v>
      </c>
      <c r="P107" s="38">
        <f>[4]Calculations!O74</f>
        <v>1.2157209999999998</v>
      </c>
      <c r="Q107" s="38">
        <f>[4]Calculations!S74</f>
        <v>19.459382022831601</v>
      </c>
      <c r="R107" s="38">
        <f>[4]Calculations!Q74</f>
        <v>0.81216899999999992</v>
      </c>
      <c r="S107" s="38">
        <f>[4]Calculations!T74</f>
        <v>12.999945578057071</v>
      </c>
      <c r="T107" s="38">
        <f>[4]Calculations!R74</f>
        <v>0.50033499999999997</v>
      </c>
      <c r="U107" s="38">
        <f>[4]Calculations!U74</f>
        <v>8.0085890631102448</v>
      </c>
      <c r="V107" s="38" t="str">
        <f>[4]Calculations!X74</f>
        <v>Not Modelled</v>
      </c>
      <c r="W107" s="38" t="str">
        <f>[4]Calculations!Y74</f>
        <v>N/A</v>
      </c>
      <c r="X107" s="38" t="s">
        <v>1056</v>
      </c>
      <c r="Y107" s="73" t="s">
        <v>108</v>
      </c>
      <c r="Z107" s="74" t="s">
        <v>109</v>
      </c>
      <c r="AA107" s="74">
        <f>[4]Calculations!AA74</f>
        <v>0</v>
      </c>
      <c r="AB107" s="74">
        <f>[4]Calculations!AM74</f>
        <v>0</v>
      </c>
      <c r="AC107" s="74">
        <f>[4]Calculations!AB74</f>
        <v>1.52E-2</v>
      </c>
      <c r="AD107" s="74">
        <f>[4]Calculations!AN74</f>
        <v>0.24329809779303013</v>
      </c>
      <c r="AE107" s="74">
        <f>[4]Calculations!AC74</f>
        <v>8.0799999999999997E-2</v>
      </c>
      <c r="AF107" s="74">
        <f>[4]Calculations!AO74</f>
        <v>1.2933214672155813</v>
      </c>
      <c r="AG107" s="74">
        <f>[4]Calculations!AD74</f>
        <v>0</v>
      </c>
      <c r="AH107" s="74">
        <f>[4]Calculations!AP74</f>
        <v>0</v>
      </c>
      <c r="AI107" s="74">
        <f>[4]Calculations!AE74</f>
        <v>0.76790012014099995</v>
      </c>
      <c r="AJ107" s="74">
        <f>[4]Calculations!AQ74</f>
        <v>12.291357797720039</v>
      </c>
      <c r="AK107" s="74">
        <f>[4]Calculations!AF74</f>
        <v>4.1014338112599997</v>
      </c>
      <c r="AL107" s="74">
        <f>[4]Calculations!AR74</f>
        <v>65.64941082260367</v>
      </c>
      <c r="AM107" s="74">
        <f>[4]Calculations!AG74</f>
        <v>0.04</v>
      </c>
      <c r="AN107" s="74">
        <f>[4]Calculations!AS74</f>
        <v>0.64025815208692138</v>
      </c>
      <c r="AO107" s="74">
        <f>[4]Calculations!AH74</f>
        <v>3.7102331186600002E-2</v>
      </c>
      <c r="AP107" s="74">
        <f>[4]Calculations!AT74</f>
        <v>0.59387675009123686</v>
      </c>
      <c r="AQ107" s="74">
        <f>[4]Calculations!AI74</f>
        <v>6.2103819619299996</v>
      </c>
      <c r="AR107" s="74">
        <f>[4]Calculations!AU74</f>
        <v>99.406191967481277</v>
      </c>
      <c r="AS107" s="74">
        <f>[4]Calculations!AJ74</f>
        <v>0</v>
      </c>
      <c r="AT107" s="74">
        <f>[4]Calculations!AV74</f>
        <v>0</v>
      </c>
      <c r="AU107" s="74">
        <f>[4]Calculations!AK74</f>
        <v>0</v>
      </c>
      <c r="AV107" s="74">
        <f>[4]Calculations!AW74</f>
        <v>0</v>
      </c>
      <c r="AW107" s="90"/>
      <c r="AX107" s="90"/>
      <c r="AY107" s="82" t="str">
        <f>[4]Calculations!D74</f>
        <v>Call for Sites 2018</v>
      </c>
    </row>
    <row r="108" spans="2:51" ht="25" customHeight="1" x14ac:dyDescent="0.25">
      <c r="B108" s="13" t="str">
        <f>[4]Calculations!A75</f>
        <v>418</v>
      </c>
      <c r="C108" s="30" t="str">
        <f>[4]Calculations!B75</f>
        <v>Land to the south of Thornham Lane and to the west of Stakehill Lane</v>
      </c>
      <c r="D108" s="119" t="str">
        <f>[4]Calculations!C75</f>
        <v>Residential</v>
      </c>
      <c r="E108" s="38">
        <f>[4]Calculations!E75</f>
        <v>16.908200000000001</v>
      </c>
      <c r="F108" s="38">
        <f>[4]Calculations!I75</f>
        <v>16.908200000000001</v>
      </c>
      <c r="G108" s="38">
        <f>[4]Calculations!M75</f>
        <v>100</v>
      </c>
      <c r="H108" s="38">
        <f>[4]Calculations!H75</f>
        <v>0</v>
      </c>
      <c r="I108" s="38">
        <f>[4]Calculations!L75</f>
        <v>0</v>
      </c>
      <c r="J108" s="38">
        <f>[4]Calculations!G75</f>
        <v>0</v>
      </c>
      <c r="K108" s="38">
        <f>[4]Calculations!K75</f>
        <v>0</v>
      </c>
      <c r="L108" s="38">
        <f>[4]Calculations!F75</f>
        <v>0</v>
      </c>
      <c r="M108" s="38">
        <f>[4]Calculations!J75</f>
        <v>0</v>
      </c>
      <c r="N108" s="38">
        <f>[4]Calculations!V75</f>
        <v>0</v>
      </c>
      <c r="O108" s="38">
        <f>[4]Calculations!W75</f>
        <v>0</v>
      </c>
      <c r="P108" s="38">
        <f>[4]Calculations!O75</f>
        <v>1.334625</v>
      </c>
      <c r="Q108" s="38">
        <f>[4]Calculations!S75</f>
        <v>7.8933594350670084</v>
      </c>
      <c r="R108" s="38">
        <f>[4]Calculations!Q75</f>
        <v>0.849437</v>
      </c>
      <c r="S108" s="38">
        <f>[4]Calculations!T75</f>
        <v>5.0238168462639425</v>
      </c>
      <c r="T108" s="38">
        <f>[4]Calculations!R75</f>
        <v>0.62760300000000002</v>
      </c>
      <c r="U108" s="38">
        <f>[4]Calculations!U75</f>
        <v>3.7118262144994736</v>
      </c>
      <c r="V108" s="38" t="str">
        <f>[4]Calculations!X75</f>
        <v>Not Modelled</v>
      </c>
      <c r="W108" s="38" t="str">
        <f>[4]Calculations!Y75</f>
        <v>N/A</v>
      </c>
      <c r="X108" s="38" t="s">
        <v>1056</v>
      </c>
      <c r="Y108" s="73" t="s">
        <v>105</v>
      </c>
      <c r="Z108" s="74" t="s">
        <v>1066</v>
      </c>
      <c r="AA108" s="74">
        <f>[4]Calculations!AA75</f>
        <v>0</v>
      </c>
      <c r="AB108" s="74">
        <f>[4]Calculations!AM75</f>
        <v>0</v>
      </c>
      <c r="AC108" s="74">
        <f>[4]Calculations!AB75</f>
        <v>2.44614507383E-2</v>
      </c>
      <c r="AD108" s="74">
        <f>[4]Calculations!AN75</f>
        <v>0.14467211612294625</v>
      </c>
      <c r="AE108" s="74">
        <f>[4]Calculations!AC75</f>
        <v>0.485187698537</v>
      </c>
      <c r="AF108" s="74">
        <f>[4]Calculations!AO75</f>
        <v>2.8695408058634269</v>
      </c>
      <c r="AG108" s="74">
        <f>[4]Calculations!AD75</f>
        <v>0</v>
      </c>
      <c r="AH108" s="74">
        <f>[4]Calculations!AP75</f>
        <v>0</v>
      </c>
      <c r="AI108" s="74">
        <f>[4]Calculations!AE75</f>
        <v>3.8631257918400001E-3</v>
      </c>
      <c r="AJ108" s="74">
        <f>[4]Calculations!AQ75</f>
        <v>2.2847646655705513E-2</v>
      </c>
      <c r="AK108" s="74">
        <f>[4]Calculations!AF75</f>
        <v>7.9992406647400003</v>
      </c>
      <c r="AL108" s="74">
        <f>[4]Calculations!AR75</f>
        <v>47.309829933050231</v>
      </c>
      <c r="AM108" s="74">
        <f>[4]Calculations!AG75</f>
        <v>0.32601357009999998</v>
      </c>
      <c r="AN108" s="74">
        <f>[4]Calculations!AS75</f>
        <v>1.9281388326374185</v>
      </c>
      <c r="AO108" s="74">
        <f>[4]Calculations!AH75</f>
        <v>0.145612666063</v>
      </c>
      <c r="AP108" s="74">
        <f>[4]Calculations!AT75</f>
        <v>0.86119555046072316</v>
      </c>
      <c r="AQ108" s="74">
        <f>[4]Calculations!AI75</f>
        <v>15.1891133725</v>
      </c>
      <c r="AR108" s="74">
        <f>[4]Calculations!AU75</f>
        <v>89.832822964597042</v>
      </c>
      <c r="AS108" s="74">
        <f>[4]Calculations!AJ75</f>
        <v>0</v>
      </c>
      <c r="AT108" s="74">
        <f>[4]Calculations!AV75</f>
        <v>0</v>
      </c>
      <c r="AU108" s="74">
        <f>[4]Calculations!AK75</f>
        <v>0</v>
      </c>
      <c r="AV108" s="74">
        <f>[4]Calculations!AW75</f>
        <v>0</v>
      </c>
      <c r="AW108" s="90"/>
      <c r="AX108" s="90"/>
      <c r="AY108" s="82" t="str">
        <f>[4]Calculations!D75</f>
        <v>Call for Sites 2018</v>
      </c>
    </row>
    <row r="109" spans="2:51" ht="25" customHeight="1" x14ac:dyDescent="0.25">
      <c r="B109" s="13" t="str">
        <f>[4]Calculations!A76</f>
        <v>421</v>
      </c>
      <c r="C109" s="30" t="str">
        <f>[4]Calculations!B76</f>
        <v>Land to the south of the A627m and the north and Bentley Avenue</v>
      </c>
      <c r="D109" s="119" t="str">
        <f>[4]Calculations!C76</f>
        <v>Residential / Industry / warehousing</v>
      </c>
      <c r="E109" s="38">
        <f>[4]Calculations!E76</f>
        <v>4.3860599999999996</v>
      </c>
      <c r="F109" s="38">
        <f>[4]Calculations!I76</f>
        <v>4.3860599999999996</v>
      </c>
      <c r="G109" s="38">
        <f>[4]Calculations!M76</f>
        <v>100</v>
      </c>
      <c r="H109" s="38">
        <f>[4]Calculations!H76</f>
        <v>0</v>
      </c>
      <c r="I109" s="38">
        <f>[4]Calculations!L76</f>
        <v>0</v>
      </c>
      <c r="J109" s="38">
        <f>[4]Calculations!G76</f>
        <v>0</v>
      </c>
      <c r="K109" s="38">
        <f>[4]Calculations!K76</f>
        <v>0</v>
      </c>
      <c r="L109" s="38">
        <f>[4]Calculations!F76</f>
        <v>0</v>
      </c>
      <c r="M109" s="38">
        <f>[4]Calculations!J76</f>
        <v>0</v>
      </c>
      <c r="N109" s="38">
        <f>[4]Calculations!V76</f>
        <v>0</v>
      </c>
      <c r="O109" s="38">
        <f>[4]Calculations!W76</f>
        <v>0</v>
      </c>
      <c r="P109" s="38">
        <f>[4]Calculations!O76</f>
        <v>0.13495379999999998</v>
      </c>
      <c r="Q109" s="38">
        <f>[4]Calculations!S76</f>
        <v>3.0768799332430472</v>
      </c>
      <c r="R109" s="38">
        <f>[4]Calculations!Q76</f>
        <v>0.1062234</v>
      </c>
      <c r="S109" s="38">
        <f>[4]Calculations!T76</f>
        <v>2.4218410144868061</v>
      </c>
      <c r="T109" s="38">
        <f>[4]Calculations!R76</f>
        <v>8.44385E-2</v>
      </c>
      <c r="U109" s="38">
        <f>[4]Calculations!U76</f>
        <v>1.9251560626165627</v>
      </c>
      <c r="V109" s="38" t="str">
        <f>[4]Calculations!X76</f>
        <v>Not Modelled</v>
      </c>
      <c r="W109" s="38" t="str">
        <f>[4]Calculations!Y76</f>
        <v>N/A</v>
      </c>
      <c r="X109" s="38" t="s">
        <v>1056</v>
      </c>
      <c r="Y109" s="73" t="s">
        <v>105</v>
      </c>
      <c r="Z109" s="74" t="s">
        <v>1066</v>
      </c>
      <c r="AA109" s="74">
        <f>[4]Calculations!AA76</f>
        <v>0</v>
      </c>
      <c r="AB109" s="74">
        <f>[4]Calculations!AM76</f>
        <v>0</v>
      </c>
      <c r="AC109" s="74">
        <f>[4]Calculations!AB76</f>
        <v>1.41849099999E-2</v>
      </c>
      <c r="AD109" s="74">
        <f>[4]Calculations!AN76</f>
        <v>0.32340893649197688</v>
      </c>
      <c r="AE109" s="74">
        <f>[4]Calculations!AC76</f>
        <v>1.12E-2</v>
      </c>
      <c r="AF109" s="74">
        <f>[4]Calculations!AO76</f>
        <v>0.25535446391522232</v>
      </c>
      <c r="AG109" s="74">
        <f>[4]Calculations!AD76</f>
        <v>0</v>
      </c>
      <c r="AH109" s="74">
        <f>[4]Calculations!AP76</f>
        <v>0</v>
      </c>
      <c r="AI109" s="74">
        <f>[4]Calculations!AE76</f>
        <v>1.00707565791</v>
      </c>
      <c r="AJ109" s="74">
        <f>[4]Calculations!AQ76</f>
        <v>22.960827209614095</v>
      </c>
      <c r="AK109" s="74">
        <f>[4]Calculations!AF76</f>
        <v>2.5016434917599999</v>
      </c>
      <c r="AL109" s="74">
        <f>[4]Calculations!AR76</f>
        <v>57.036235066551754</v>
      </c>
      <c r="AM109" s="74">
        <f>[4]Calculations!AG76</f>
        <v>2.12E-2</v>
      </c>
      <c r="AN109" s="74">
        <f>[4]Calculations!AS76</f>
        <v>0.48334952098238509</v>
      </c>
      <c r="AO109" s="74">
        <f>[4]Calculations!AH76</f>
        <v>0</v>
      </c>
      <c r="AP109" s="74">
        <f>[4]Calculations!AT76</f>
        <v>0</v>
      </c>
      <c r="AQ109" s="74">
        <f>[4]Calculations!AI76</f>
        <v>4.38605893122</v>
      </c>
      <c r="AR109" s="74">
        <f>[4]Calculations!AU76</f>
        <v>99.999975632344302</v>
      </c>
      <c r="AS109" s="74">
        <f>[4]Calculations!AJ76</f>
        <v>0</v>
      </c>
      <c r="AT109" s="74">
        <f>[4]Calculations!AV76</f>
        <v>0</v>
      </c>
      <c r="AU109" s="74">
        <f>[4]Calculations!AK76</f>
        <v>0</v>
      </c>
      <c r="AV109" s="74">
        <f>[4]Calculations!AW76</f>
        <v>0</v>
      </c>
      <c r="AW109" s="90"/>
      <c r="AX109" s="90"/>
      <c r="AY109" s="82" t="str">
        <f>[4]Calculations!D76</f>
        <v>Call for Sites 2018</v>
      </c>
    </row>
    <row r="110" spans="2:51" ht="25" customHeight="1" x14ac:dyDescent="0.25">
      <c r="B110" s="13" t="str">
        <f>[4]Calculations!A77</f>
        <v>432</v>
      </c>
      <c r="C110" s="30" t="str">
        <f>[4]Calculations!B77</f>
        <v>Land to the South of the A627m and North of Bentley Avenue</v>
      </c>
      <c r="D110" s="119" t="str">
        <f>[4]Calculations!C77</f>
        <v>Residential / Industry / warehousing</v>
      </c>
      <c r="E110" s="38">
        <f>[4]Calculations!E77</f>
        <v>8.8461599999999994</v>
      </c>
      <c r="F110" s="38">
        <f>[4]Calculations!I77</f>
        <v>8.8461599999999994</v>
      </c>
      <c r="G110" s="38">
        <f>[4]Calculations!M77</f>
        <v>100</v>
      </c>
      <c r="H110" s="38">
        <f>[4]Calculations!H77</f>
        <v>0</v>
      </c>
      <c r="I110" s="38">
        <f>[4]Calculations!L77</f>
        <v>0</v>
      </c>
      <c r="J110" s="38">
        <f>[4]Calculations!G77</f>
        <v>0</v>
      </c>
      <c r="K110" s="38">
        <f>[4]Calculations!K77</f>
        <v>0</v>
      </c>
      <c r="L110" s="38">
        <f>[4]Calculations!F77</f>
        <v>0</v>
      </c>
      <c r="M110" s="38">
        <f>[4]Calculations!J77</f>
        <v>0</v>
      </c>
      <c r="N110" s="38">
        <f>[4]Calculations!V77</f>
        <v>0</v>
      </c>
      <c r="O110" s="38">
        <f>[4]Calculations!W77</f>
        <v>0</v>
      </c>
      <c r="P110" s="38">
        <f>[4]Calculations!O77</f>
        <v>0.65922199999999997</v>
      </c>
      <c r="Q110" s="38">
        <f>[4]Calculations!S77</f>
        <v>7.4520695985602794</v>
      </c>
      <c r="R110" s="38">
        <f>[4]Calculations!Q77</f>
        <v>0.42932399999999998</v>
      </c>
      <c r="S110" s="38">
        <f>[4]Calculations!T77</f>
        <v>4.853224449930817</v>
      </c>
      <c r="T110" s="38">
        <f>[4]Calculations!R77</f>
        <v>0.28773399999999999</v>
      </c>
      <c r="U110" s="38">
        <f>[4]Calculations!U77</f>
        <v>3.2526429546831626</v>
      </c>
      <c r="V110" s="38" t="str">
        <f>[4]Calculations!X77</f>
        <v>Not Modelled</v>
      </c>
      <c r="W110" s="38" t="str">
        <f>[4]Calculations!Y77</f>
        <v>N/A</v>
      </c>
      <c r="X110" s="38" t="s">
        <v>1056</v>
      </c>
      <c r="Y110" s="73" t="s">
        <v>105</v>
      </c>
      <c r="Z110" s="74" t="s">
        <v>1066</v>
      </c>
      <c r="AA110" s="74">
        <f>[4]Calculations!AA77</f>
        <v>0</v>
      </c>
      <c r="AB110" s="74">
        <f>[4]Calculations!AM77</f>
        <v>0</v>
      </c>
      <c r="AC110" s="74">
        <f>[4]Calculations!AB77</f>
        <v>0.35944891556500003</v>
      </c>
      <c r="AD110" s="74">
        <f>[4]Calculations!AN77</f>
        <v>4.0633327405902682</v>
      </c>
      <c r="AE110" s="74">
        <f>[4]Calculations!AC77</f>
        <v>0.21349249855300001</v>
      </c>
      <c r="AF110" s="74">
        <f>[4]Calculations!AO77</f>
        <v>2.413391783022238</v>
      </c>
      <c r="AG110" s="74">
        <f>[4]Calculations!AD77</f>
        <v>0</v>
      </c>
      <c r="AH110" s="74">
        <f>[4]Calculations!AP77</f>
        <v>0</v>
      </c>
      <c r="AI110" s="74">
        <f>[4]Calculations!AE77</f>
        <v>0.17191397700399999</v>
      </c>
      <c r="AJ110" s="74">
        <f>[4]Calculations!AQ77</f>
        <v>1.9433740403067545</v>
      </c>
      <c r="AK110" s="74">
        <f>[4]Calculations!AF77</f>
        <v>4.1501635726600004</v>
      </c>
      <c r="AL110" s="74">
        <f>[4]Calculations!AR77</f>
        <v>46.914859924080062</v>
      </c>
      <c r="AM110" s="74">
        <f>[4]Calculations!AG77</f>
        <v>0.128968622729</v>
      </c>
      <c r="AN110" s="74">
        <f>[4]Calculations!AS77</f>
        <v>1.4579051557851093</v>
      </c>
      <c r="AO110" s="74">
        <f>[4]Calculations!AH77</f>
        <v>0</v>
      </c>
      <c r="AP110" s="74">
        <f>[4]Calculations!AT77</f>
        <v>0</v>
      </c>
      <c r="AQ110" s="74">
        <f>[4]Calculations!AI77</f>
        <v>8.8461559404999992</v>
      </c>
      <c r="AR110" s="74">
        <f>[4]Calculations!AU77</f>
        <v>99.999954110031922</v>
      </c>
      <c r="AS110" s="74">
        <f>[4]Calculations!AJ77</f>
        <v>0</v>
      </c>
      <c r="AT110" s="74">
        <f>[4]Calculations!AV77</f>
        <v>0</v>
      </c>
      <c r="AU110" s="74">
        <f>[4]Calculations!AK77</f>
        <v>0</v>
      </c>
      <c r="AV110" s="74">
        <f>[4]Calculations!AW77</f>
        <v>0</v>
      </c>
      <c r="AW110" s="90"/>
      <c r="AX110" s="90"/>
      <c r="AY110" s="82" t="str">
        <f>[4]Calculations!D77</f>
        <v>Call for Sites 2018</v>
      </c>
    </row>
    <row r="111" spans="2:51" ht="25" customHeight="1" x14ac:dyDescent="0.25">
      <c r="B111" s="13" t="str">
        <f>[4]Calculations!A78</f>
        <v>468</v>
      </c>
      <c r="C111" s="30" t="str">
        <f>[4]Calculations!B78</f>
        <v>Land off Wardle Road</v>
      </c>
      <c r="D111" s="119" t="str">
        <f>[4]Calculations!C78</f>
        <v>Residential</v>
      </c>
      <c r="E111" s="38">
        <f>[4]Calculations!E78</f>
        <v>0.196573</v>
      </c>
      <c r="F111" s="38">
        <f>[4]Calculations!I78</f>
        <v>0.196573</v>
      </c>
      <c r="G111" s="38">
        <f>[4]Calculations!M78</f>
        <v>100</v>
      </c>
      <c r="H111" s="38">
        <f>[4]Calculations!H78</f>
        <v>0</v>
      </c>
      <c r="I111" s="38">
        <f>[4]Calculations!L78</f>
        <v>0</v>
      </c>
      <c r="J111" s="38">
        <f>[4]Calculations!G78</f>
        <v>0</v>
      </c>
      <c r="K111" s="38">
        <f>[4]Calculations!K78</f>
        <v>0</v>
      </c>
      <c r="L111" s="38">
        <f>[4]Calculations!F78</f>
        <v>0</v>
      </c>
      <c r="M111" s="38">
        <f>[4]Calculations!J78</f>
        <v>0</v>
      </c>
      <c r="N111" s="38">
        <f>[4]Calculations!V78</f>
        <v>0.15675416363299999</v>
      </c>
      <c r="O111" s="38">
        <f>[4]Calculations!W78</f>
        <v>79.743486456939664</v>
      </c>
      <c r="P111" s="38">
        <f>[4]Calculations!O78</f>
        <v>0</v>
      </c>
      <c r="Q111" s="38">
        <f>[4]Calculations!S78</f>
        <v>0</v>
      </c>
      <c r="R111" s="38">
        <f>[4]Calculations!Q78</f>
        <v>0</v>
      </c>
      <c r="S111" s="38">
        <f>[4]Calculations!T78</f>
        <v>0</v>
      </c>
      <c r="T111" s="38">
        <f>[4]Calculations!R78</f>
        <v>0</v>
      </c>
      <c r="U111" s="38">
        <f>[4]Calculations!U78</f>
        <v>0</v>
      </c>
      <c r="V111" s="38" t="str">
        <f>[4]Calculations!X78</f>
        <v>Not Modelled</v>
      </c>
      <c r="W111" s="38" t="str">
        <f>[4]Calculations!Y78</f>
        <v>N/A</v>
      </c>
      <c r="X111" s="38" t="s">
        <v>1056</v>
      </c>
      <c r="Y111" s="73" t="s">
        <v>106</v>
      </c>
      <c r="Z111" s="74" t="s">
        <v>1098</v>
      </c>
      <c r="AA111" s="74">
        <f>[4]Calculations!AA78</f>
        <v>0</v>
      </c>
      <c r="AB111" s="74">
        <f>[4]Calculations!AM78</f>
        <v>0</v>
      </c>
      <c r="AC111" s="74">
        <f>[4]Calculations!AB78</f>
        <v>0</v>
      </c>
      <c r="AD111" s="74">
        <f>[4]Calculations!AN78</f>
        <v>0</v>
      </c>
      <c r="AE111" s="74">
        <f>[4]Calculations!AC78</f>
        <v>0</v>
      </c>
      <c r="AF111" s="74">
        <f>[4]Calculations!AO78</f>
        <v>0</v>
      </c>
      <c r="AG111" s="74">
        <f>[4]Calculations!AD78</f>
        <v>0</v>
      </c>
      <c r="AH111" s="74">
        <f>[4]Calculations!AP78</f>
        <v>0</v>
      </c>
      <c r="AI111" s="74">
        <f>[4]Calculations!AE78</f>
        <v>0</v>
      </c>
      <c r="AJ111" s="74">
        <f>[4]Calculations!AQ78</f>
        <v>0</v>
      </c>
      <c r="AK111" s="74">
        <f>[4]Calculations!AF78</f>
        <v>0.18771690858199999</v>
      </c>
      <c r="AL111" s="74">
        <f>[4]Calculations!AR78</f>
        <v>95.49475695136158</v>
      </c>
      <c r="AM111" s="74">
        <f>[4]Calculations!AG78</f>
        <v>0</v>
      </c>
      <c r="AN111" s="74">
        <f>[4]Calculations!AS78</f>
        <v>0</v>
      </c>
      <c r="AO111" s="74">
        <f>[4]Calculations!AH78</f>
        <v>0</v>
      </c>
      <c r="AP111" s="74">
        <f>[4]Calculations!AT78</f>
        <v>0</v>
      </c>
      <c r="AQ111" s="74">
        <f>[4]Calculations!AI78</f>
        <v>0.196572799267</v>
      </c>
      <c r="AR111" s="74">
        <f>[4]Calculations!AU78</f>
        <v>99.999897883737844</v>
      </c>
      <c r="AS111" s="74">
        <f>[4]Calculations!AJ78</f>
        <v>0</v>
      </c>
      <c r="AT111" s="74">
        <f>[4]Calculations!AV78</f>
        <v>0</v>
      </c>
      <c r="AU111" s="74">
        <f>[4]Calculations!AK78</f>
        <v>0</v>
      </c>
      <c r="AV111" s="74">
        <f>[4]Calculations!AW78</f>
        <v>0</v>
      </c>
      <c r="AW111" s="90"/>
      <c r="AX111" s="90"/>
      <c r="AY111" s="82" t="str">
        <f>[4]Calculations!D78</f>
        <v>Call for Sites 2018</v>
      </c>
    </row>
    <row r="112" spans="2:51" ht="12.65" customHeight="1" x14ac:dyDescent="0.25">
      <c r="B112" s="13" t="str">
        <f>[4]Calculations!A79</f>
        <v>477</v>
      </c>
      <c r="C112" s="30" t="str">
        <f>[4]Calculations!B79</f>
        <v>Land at Langley Lane, Middleton</v>
      </c>
      <c r="D112" s="119" t="str">
        <f>[4]Calculations!C79</f>
        <v>Residential</v>
      </c>
      <c r="E112" s="38">
        <f>[4]Calculations!E79</f>
        <v>72.4328</v>
      </c>
      <c r="F112" s="38">
        <f>[4]Calculations!I79</f>
        <v>72.4328</v>
      </c>
      <c r="G112" s="38">
        <f>[4]Calculations!M79</f>
        <v>100</v>
      </c>
      <c r="H112" s="38">
        <f>[4]Calculations!H79</f>
        <v>0</v>
      </c>
      <c r="I112" s="38">
        <f>[4]Calculations!L79</f>
        <v>0</v>
      </c>
      <c r="J112" s="38">
        <f>[4]Calculations!G79</f>
        <v>0</v>
      </c>
      <c r="K112" s="38">
        <f>[4]Calculations!K79</f>
        <v>0</v>
      </c>
      <c r="L112" s="38">
        <f>[4]Calculations!F79</f>
        <v>0</v>
      </c>
      <c r="M112" s="38">
        <f>[4]Calculations!J79</f>
        <v>0</v>
      </c>
      <c r="N112" s="38">
        <f>[4]Calculations!V79</f>
        <v>0</v>
      </c>
      <c r="O112" s="38">
        <f>[4]Calculations!W79</f>
        <v>0</v>
      </c>
      <c r="P112" s="38">
        <f>[4]Calculations!O79</f>
        <v>4.8347360000000004</v>
      </c>
      <c r="Q112" s="38">
        <f>[4]Calculations!S79</f>
        <v>6.6747882174926279</v>
      </c>
      <c r="R112" s="38">
        <f>[4]Calculations!Q79</f>
        <v>3.2941760000000002</v>
      </c>
      <c r="S112" s="38">
        <f>[4]Calculations!T79</f>
        <v>4.5479064733104337</v>
      </c>
      <c r="T112" s="38">
        <f>[4]Calculations!R79</f>
        <v>2.4788800000000002</v>
      </c>
      <c r="U112" s="38">
        <f>[4]Calculations!U79</f>
        <v>3.4223169613766138</v>
      </c>
      <c r="V112" s="38" t="str">
        <f>[4]Calculations!X79</f>
        <v>Not Modelled</v>
      </c>
      <c r="W112" s="38" t="str">
        <f>[4]Calculations!Y79</f>
        <v>N/A</v>
      </c>
      <c r="X112" s="38" t="s">
        <v>1056</v>
      </c>
      <c r="Y112" s="73" t="s">
        <v>105</v>
      </c>
      <c r="Z112" s="74" t="s">
        <v>1066</v>
      </c>
      <c r="AA112" s="74">
        <f>[4]Calculations!AA79</f>
        <v>0</v>
      </c>
      <c r="AB112" s="74">
        <f>[4]Calculations!AM79</f>
        <v>0</v>
      </c>
      <c r="AC112" s="74">
        <f>[4]Calculations!AB79</f>
        <v>1.1305644929500001</v>
      </c>
      <c r="AD112" s="74">
        <f>[4]Calculations!AN79</f>
        <v>1.5608460434361229</v>
      </c>
      <c r="AE112" s="74">
        <f>[4]Calculations!AC79</f>
        <v>1.26487173225</v>
      </c>
      <c r="AF112" s="74">
        <f>[4]Calculations!AO79</f>
        <v>1.7462692761428527</v>
      </c>
      <c r="AG112" s="74">
        <f>[4]Calculations!AD79</f>
        <v>0</v>
      </c>
      <c r="AH112" s="74">
        <f>[4]Calculations!AP79</f>
        <v>0</v>
      </c>
      <c r="AI112" s="74">
        <f>[4]Calculations!AE79</f>
        <v>9.9605817514599995</v>
      </c>
      <c r="AJ112" s="74">
        <f>[4]Calculations!AQ79</f>
        <v>13.751479649357748</v>
      </c>
      <c r="AK112" s="74">
        <f>[4]Calculations!AF79</f>
        <v>64.207232348999995</v>
      </c>
      <c r="AL112" s="74">
        <f>[4]Calculations!AR79</f>
        <v>88.643863483118139</v>
      </c>
      <c r="AM112" s="74">
        <f>[4]Calculations!AG79</f>
        <v>1.59817934305</v>
      </c>
      <c r="AN112" s="74">
        <f>[4]Calculations!AS79</f>
        <v>2.2064304335190688</v>
      </c>
      <c r="AO112" s="74">
        <f>[4]Calculations!AH79</f>
        <v>25.278413810899998</v>
      </c>
      <c r="AP112" s="74">
        <f>[4]Calculations!AT79</f>
        <v>34.899125549336759</v>
      </c>
      <c r="AQ112" s="74">
        <f>[4]Calculations!AI79</f>
        <v>30.994145356600001</v>
      </c>
      <c r="AR112" s="74">
        <f>[4]Calculations!AU79</f>
        <v>42.790207415148942</v>
      </c>
      <c r="AS112" s="74">
        <f>[4]Calculations!AJ79</f>
        <v>0</v>
      </c>
      <c r="AT112" s="74">
        <f>[4]Calculations!AV79</f>
        <v>0</v>
      </c>
      <c r="AU112" s="74">
        <f>[4]Calculations!AK79</f>
        <v>0</v>
      </c>
      <c r="AV112" s="74">
        <f>[4]Calculations!AW79</f>
        <v>0</v>
      </c>
      <c r="AW112" s="90"/>
      <c r="AX112" s="90"/>
      <c r="AY112" s="82" t="str">
        <f>[4]Calculations!D79</f>
        <v>Call for Sites 2018</v>
      </c>
    </row>
    <row r="113" spans="2:51" ht="12.65" customHeight="1" x14ac:dyDescent="0.25">
      <c r="B113" s="13" t="str">
        <f>[4]Calculations!A80</f>
        <v>480</v>
      </c>
      <c r="C113" s="30" t="str">
        <f>[4]Calculations!B80</f>
        <v>Land west of Stakehill Industrial Estate</v>
      </c>
      <c r="D113" s="119" t="str">
        <f>[4]Calculations!C80</f>
        <v>Residential</v>
      </c>
      <c r="E113" s="38">
        <f>[4]Calculations!E80</f>
        <v>20.2102</v>
      </c>
      <c r="F113" s="38">
        <f>[4]Calculations!I80</f>
        <v>20.1674454149993</v>
      </c>
      <c r="G113" s="38">
        <f>[4]Calculations!M80</f>
        <v>99.788450460655014</v>
      </c>
      <c r="H113" s="38">
        <f>[4]Calculations!H80</f>
        <v>4.27545850007E-2</v>
      </c>
      <c r="I113" s="38">
        <f>[4]Calculations!L80</f>
        <v>0.21154953934498419</v>
      </c>
      <c r="J113" s="38">
        <f>[4]Calculations!G80</f>
        <v>0</v>
      </c>
      <c r="K113" s="38">
        <f>[4]Calculations!K80</f>
        <v>0</v>
      </c>
      <c r="L113" s="38">
        <f>[4]Calculations!F80</f>
        <v>0</v>
      </c>
      <c r="M113" s="38">
        <f>[4]Calculations!J80</f>
        <v>0</v>
      </c>
      <c r="N113" s="38">
        <f>[4]Calculations!V80</f>
        <v>0</v>
      </c>
      <c r="O113" s="38">
        <f>[4]Calculations!W80</f>
        <v>0</v>
      </c>
      <c r="P113" s="38">
        <f>[4]Calculations!O80</f>
        <v>1.9787440000000001</v>
      </c>
      <c r="Q113" s="38">
        <f>[4]Calculations!S80</f>
        <v>9.7908184975903261</v>
      </c>
      <c r="R113" s="38">
        <f>[4]Calculations!Q80</f>
        <v>1.187559</v>
      </c>
      <c r="S113" s="38">
        <f>[4]Calculations!T80</f>
        <v>5.876037842277662</v>
      </c>
      <c r="T113" s="38">
        <f>[4]Calculations!R80</f>
        <v>0.80814799999999998</v>
      </c>
      <c r="U113" s="38">
        <f>[4]Calculations!U80</f>
        <v>3.9987135208953895</v>
      </c>
      <c r="V113" s="38" t="str">
        <f>[4]Calculations!X80</f>
        <v>Not Modelled</v>
      </c>
      <c r="W113" s="38" t="str">
        <f>[4]Calculations!Y80</f>
        <v>N/A</v>
      </c>
      <c r="X113" s="38" t="s">
        <v>1056</v>
      </c>
      <c r="Y113" s="73" t="s">
        <v>105</v>
      </c>
      <c r="Z113" s="74" t="s">
        <v>1066</v>
      </c>
      <c r="AA113" s="74">
        <f>[4]Calculations!AA80</f>
        <v>0</v>
      </c>
      <c r="AB113" s="74">
        <f>[4]Calculations!AM80</f>
        <v>0</v>
      </c>
      <c r="AC113" s="74">
        <f>[4]Calculations!AB80</f>
        <v>0.583183773633</v>
      </c>
      <c r="AD113" s="74">
        <f>[4]Calculations!AN80</f>
        <v>2.8855913035645364</v>
      </c>
      <c r="AE113" s="74">
        <f>[4]Calculations!AC80</f>
        <v>0.40214460504799998</v>
      </c>
      <c r="AF113" s="74">
        <f>[4]Calculations!AO80</f>
        <v>1.9898101208696597</v>
      </c>
      <c r="AG113" s="74">
        <f>[4]Calculations!AD80</f>
        <v>0</v>
      </c>
      <c r="AH113" s="74">
        <f>[4]Calculations!AP80</f>
        <v>0</v>
      </c>
      <c r="AI113" s="74">
        <f>[4]Calculations!AE80</f>
        <v>6.4719743420700002</v>
      </c>
      <c r="AJ113" s="74">
        <f>[4]Calculations!AQ80</f>
        <v>32.023306756340858</v>
      </c>
      <c r="AK113" s="74">
        <f>[4]Calculations!AF80</f>
        <v>13.767960652399999</v>
      </c>
      <c r="AL113" s="74">
        <f>[4]Calculations!AR80</f>
        <v>68.123821893895155</v>
      </c>
      <c r="AM113" s="74">
        <f>[4]Calculations!AG80</f>
        <v>0.63032536958800001</v>
      </c>
      <c r="AN113" s="74">
        <f>[4]Calculations!AS80</f>
        <v>3.1188477580033842</v>
      </c>
      <c r="AO113" s="74">
        <f>[4]Calculations!AH80</f>
        <v>0</v>
      </c>
      <c r="AP113" s="74">
        <f>[4]Calculations!AT80</f>
        <v>0</v>
      </c>
      <c r="AQ113" s="74">
        <f>[4]Calculations!AI80</f>
        <v>16.566501003199999</v>
      </c>
      <c r="AR113" s="74">
        <f>[4]Calculations!AU80</f>
        <v>81.970989912024621</v>
      </c>
      <c r="AS113" s="74">
        <f>[4]Calculations!AJ80</f>
        <v>0</v>
      </c>
      <c r="AT113" s="74">
        <f>[4]Calculations!AV80</f>
        <v>0</v>
      </c>
      <c r="AU113" s="74">
        <f>[4]Calculations!AK80</f>
        <v>4.24E-2</v>
      </c>
      <c r="AV113" s="74">
        <f>[4]Calculations!AW80</f>
        <v>0.20979505398264242</v>
      </c>
      <c r="AW113" s="90"/>
      <c r="AX113" s="90"/>
      <c r="AY113" s="82" t="str">
        <f>[4]Calculations!D80</f>
        <v>Call for Sites 2018</v>
      </c>
    </row>
    <row r="114" spans="2:51" ht="12.65" customHeight="1" x14ac:dyDescent="0.25">
      <c r="B114" s="13" t="str">
        <f>[4]Calculations!A81</f>
        <v>526</v>
      </c>
      <c r="C114" s="30" t="str">
        <f>[4]Calculations!B81</f>
        <v>Land off Syke Road, Rochdale</v>
      </c>
      <c r="D114" s="119" t="str">
        <f>[4]Calculations!C81</f>
        <v>Residential</v>
      </c>
      <c r="E114" s="38">
        <f>[4]Calculations!E81</f>
        <v>1.98427</v>
      </c>
      <c r="F114" s="38">
        <f>[4]Calculations!I81</f>
        <v>1.98427</v>
      </c>
      <c r="G114" s="38">
        <f>[4]Calculations!M81</f>
        <v>100</v>
      </c>
      <c r="H114" s="38">
        <f>[4]Calculations!H81</f>
        <v>0</v>
      </c>
      <c r="I114" s="38">
        <f>[4]Calculations!L81</f>
        <v>0</v>
      </c>
      <c r="J114" s="38">
        <f>[4]Calculations!G81</f>
        <v>0</v>
      </c>
      <c r="K114" s="38">
        <f>[4]Calculations!K81</f>
        <v>0</v>
      </c>
      <c r="L114" s="38">
        <f>[4]Calculations!F81</f>
        <v>0</v>
      </c>
      <c r="M114" s="38">
        <f>[4]Calculations!J81</f>
        <v>0</v>
      </c>
      <c r="N114" s="38">
        <f>[4]Calculations!V81</f>
        <v>3.9275001364900003E-2</v>
      </c>
      <c r="O114" s="38">
        <f>[4]Calculations!W81</f>
        <v>1.9793173995927975</v>
      </c>
      <c r="P114" s="38">
        <f>[4]Calculations!O81</f>
        <v>6.5887390000000004E-2</v>
      </c>
      <c r="Q114" s="38">
        <f>[4]Calculations!S81</f>
        <v>3.3204851154328798</v>
      </c>
      <c r="R114" s="38">
        <f>[4]Calculations!Q81</f>
        <v>6.2328300000000003E-2</v>
      </c>
      <c r="S114" s="38">
        <f>[4]Calculations!T81</f>
        <v>3.1411199080770258</v>
      </c>
      <c r="T114" s="38">
        <f>[4]Calculations!R81</f>
        <v>4.1738400000000002E-2</v>
      </c>
      <c r="U114" s="38">
        <f>[4]Calculations!U81</f>
        <v>2.1034637423334526</v>
      </c>
      <c r="V114" s="38" t="str">
        <f>[4]Calculations!X81</f>
        <v>Not Modelled</v>
      </c>
      <c r="W114" s="38" t="str">
        <f>[4]Calculations!Y81</f>
        <v>N/A</v>
      </c>
      <c r="X114" s="38" t="s">
        <v>1056</v>
      </c>
      <c r="Y114" s="73" t="s">
        <v>105</v>
      </c>
      <c r="Z114" s="74" t="s">
        <v>1066</v>
      </c>
      <c r="AA114" s="74">
        <f>[4]Calculations!AA81</f>
        <v>0</v>
      </c>
      <c r="AB114" s="74">
        <f>[4]Calculations!AM81</f>
        <v>0</v>
      </c>
      <c r="AC114" s="74">
        <f>[4]Calculations!AB81</f>
        <v>0</v>
      </c>
      <c r="AD114" s="74">
        <f>[4]Calculations!AN81</f>
        <v>0</v>
      </c>
      <c r="AE114" s="74">
        <f>[4]Calculations!AC81</f>
        <v>0</v>
      </c>
      <c r="AF114" s="74">
        <f>[4]Calculations!AO81</f>
        <v>0</v>
      </c>
      <c r="AG114" s="74">
        <f>[4]Calculations!AD81</f>
        <v>0</v>
      </c>
      <c r="AH114" s="74">
        <f>[4]Calculations!AP81</f>
        <v>0</v>
      </c>
      <c r="AI114" s="74">
        <f>[4]Calculations!AE81</f>
        <v>9.1996994627399999E-4</v>
      </c>
      <c r="AJ114" s="74">
        <f>[4]Calculations!AQ81</f>
        <v>4.6363143436830671E-2</v>
      </c>
      <c r="AK114" s="74">
        <f>[4]Calculations!AF81</f>
        <v>1.53238912318</v>
      </c>
      <c r="AL114" s="74">
        <f>[4]Calculations!AR81</f>
        <v>77.226845297262969</v>
      </c>
      <c r="AM114" s="74">
        <f>[4]Calculations!AG81</f>
        <v>0</v>
      </c>
      <c r="AN114" s="74">
        <f>[4]Calculations!AS81</f>
        <v>0</v>
      </c>
      <c r="AO114" s="74">
        <f>[4]Calculations!AH81</f>
        <v>0</v>
      </c>
      <c r="AP114" s="74">
        <f>[4]Calculations!AT81</f>
        <v>0</v>
      </c>
      <c r="AQ114" s="74">
        <f>[4]Calculations!AI81</f>
        <v>1.98426612251</v>
      </c>
      <c r="AR114" s="74">
        <f>[4]Calculations!AU81</f>
        <v>99.999804588589257</v>
      </c>
      <c r="AS114" s="74">
        <f>[4]Calculations!AJ81</f>
        <v>0</v>
      </c>
      <c r="AT114" s="74">
        <f>[4]Calculations!AV81</f>
        <v>0</v>
      </c>
      <c r="AU114" s="74">
        <f>[4]Calculations!AK81</f>
        <v>0</v>
      </c>
      <c r="AV114" s="74">
        <f>[4]Calculations!AW81</f>
        <v>0</v>
      </c>
      <c r="AW114" s="90"/>
      <c r="AX114" s="90"/>
      <c r="AY114" s="82" t="str">
        <f>[4]Calculations!D81</f>
        <v>Call for Sites 2018</v>
      </c>
    </row>
    <row r="115" spans="2:51" ht="12.65" customHeight="1" x14ac:dyDescent="0.25">
      <c r="B115" s="13" t="str">
        <f>[4]Calculations!A82</f>
        <v>530</v>
      </c>
      <c r="C115" s="30" t="str">
        <f>[4]Calculations!B82</f>
        <v>Land off Heywood Road, Castleton</v>
      </c>
      <c r="D115" s="119" t="str">
        <f>[4]Calculations!C82</f>
        <v>Residential / Other use</v>
      </c>
      <c r="E115" s="38">
        <f>[4]Calculations!E82</f>
        <v>11.141999999999999</v>
      </c>
      <c r="F115" s="38">
        <f>[4]Calculations!I82</f>
        <v>11.141999999999999</v>
      </c>
      <c r="G115" s="38">
        <f>[4]Calculations!M82</f>
        <v>100</v>
      </c>
      <c r="H115" s="38">
        <f>[4]Calculations!H82</f>
        <v>0</v>
      </c>
      <c r="I115" s="38">
        <f>[4]Calculations!L82</f>
        <v>0</v>
      </c>
      <c r="J115" s="38">
        <f>[4]Calculations!G82</f>
        <v>0</v>
      </c>
      <c r="K115" s="38">
        <f>[4]Calculations!K82</f>
        <v>0</v>
      </c>
      <c r="L115" s="38">
        <f>[4]Calculations!F82</f>
        <v>0</v>
      </c>
      <c r="M115" s="38">
        <f>[4]Calculations!J82</f>
        <v>0</v>
      </c>
      <c r="N115" s="38">
        <f>[4]Calculations!V82</f>
        <v>0</v>
      </c>
      <c r="O115" s="38">
        <f>[4]Calculations!W82</f>
        <v>0</v>
      </c>
      <c r="P115" s="38">
        <f>[4]Calculations!O82</f>
        <v>2.0484460000000002</v>
      </c>
      <c r="Q115" s="38">
        <f>[4]Calculations!S82</f>
        <v>18.384903966971823</v>
      </c>
      <c r="R115" s="38">
        <f>[4]Calculations!Q82</f>
        <v>1.832875</v>
      </c>
      <c r="S115" s="38">
        <f>[4]Calculations!T82</f>
        <v>16.450143600789804</v>
      </c>
      <c r="T115" s="38">
        <f>[4]Calculations!R82</f>
        <v>1.65863</v>
      </c>
      <c r="U115" s="38">
        <f>[4]Calculations!U82</f>
        <v>14.886286124573687</v>
      </c>
      <c r="V115" s="38" t="str">
        <f>[4]Calculations!X82</f>
        <v>Not Modelled</v>
      </c>
      <c r="W115" s="38" t="str">
        <f>[4]Calculations!Y82</f>
        <v>N/A</v>
      </c>
      <c r="X115" s="38" t="s">
        <v>1056</v>
      </c>
      <c r="Y115" s="73" t="s">
        <v>108</v>
      </c>
      <c r="Z115" s="74" t="s">
        <v>109</v>
      </c>
      <c r="AA115" s="74">
        <f>[4]Calculations!AA82</f>
        <v>0</v>
      </c>
      <c r="AB115" s="74">
        <f>[4]Calculations!AM82</f>
        <v>0</v>
      </c>
      <c r="AC115" s="74">
        <f>[4]Calculations!AB82</f>
        <v>0.12479999999999999</v>
      </c>
      <c r="AD115" s="74">
        <f>[4]Calculations!AN82</f>
        <v>1.1200861604738825</v>
      </c>
      <c r="AE115" s="74">
        <f>[4]Calculations!AC82</f>
        <v>9.7600000000000006E-2</v>
      </c>
      <c r="AF115" s="74">
        <f>[4]Calculations!AO82</f>
        <v>0.87596481780649793</v>
      </c>
      <c r="AG115" s="74">
        <f>[4]Calculations!AD82</f>
        <v>0</v>
      </c>
      <c r="AH115" s="74">
        <f>[4]Calculations!AP82</f>
        <v>0</v>
      </c>
      <c r="AI115" s="74">
        <f>[4]Calculations!AE82</f>
        <v>2.5963378384000001E-2</v>
      </c>
      <c r="AJ115" s="74">
        <f>[4]Calculations!AQ82</f>
        <v>0.23302260262071445</v>
      </c>
      <c r="AK115" s="74">
        <f>[4]Calculations!AF82</f>
        <v>0.23309709640599999</v>
      </c>
      <c r="AL115" s="74">
        <f>[4]Calculations!AR82</f>
        <v>2.0920579465625559</v>
      </c>
      <c r="AM115" s="74">
        <f>[4]Calculations!AG82</f>
        <v>8.8350903077100001E-3</v>
      </c>
      <c r="AN115" s="74">
        <f>[4]Calculations!AS82</f>
        <v>7.9295371636241258E-2</v>
      </c>
      <c r="AO115" s="74">
        <f>[4]Calculations!AH82</f>
        <v>0.26709221597499999</v>
      </c>
      <c r="AP115" s="74">
        <f>[4]Calculations!AT82</f>
        <v>2.3971658227876502</v>
      </c>
      <c r="AQ115" s="74">
        <f>[4]Calculations!AI82</f>
        <v>9.4990839264200009</v>
      </c>
      <c r="AR115" s="74">
        <f>[4]Calculations!AU82</f>
        <v>85.254747140728782</v>
      </c>
      <c r="AS115" s="74">
        <f>[4]Calculations!AJ82</f>
        <v>0</v>
      </c>
      <c r="AT115" s="74">
        <f>[4]Calculations!AV82</f>
        <v>0</v>
      </c>
      <c r="AU115" s="74">
        <f>[4]Calculations!AK82</f>
        <v>0</v>
      </c>
      <c r="AV115" s="74">
        <f>[4]Calculations!AW82</f>
        <v>0</v>
      </c>
      <c r="AW115" s="90"/>
      <c r="AX115" s="90"/>
      <c r="AY115" s="82" t="str">
        <f>[4]Calculations!D82</f>
        <v>Call for Sites 2018</v>
      </c>
    </row>
    <row r="116" spans="2:51" ht="12.65" customHeight="1" x14ac:dyDescent="0.25">
      <c r="B116" s="13" t="str">
        <f>[4]Calculations!A83</f>
        <v>534</v>
      </c>
      <c r="C116" s="30" t="str">
        <f>[4]Calculations!B83</f>
        <v>Fieldhouse Industrial Estate, Rochdale</v>
      </c>
      <c r="D116" s="119" t="str">
        <f>[4]Calculations!C83</f>
        <v>Residential</v>
      </c>
      <c r="E116" s="38">
        <f>[4]Calculations!E83</f>
        <v>5.7447600000000003</v>
      </c>
      <c r="F116" s="38">
        <f>[4]Calculations!I83</f>
        <v>5.7447600000000003</v>
      </c>
      <c r="G116" s="38">
        <f>[4]Calculations!M83</f>
        <v>100</v>
      </c>
      <c r="H116" s="38">
        <f>[4]Calculations!H83</f>
        <v>0</v>
      </c>
      <c r="I116" s="38">
        <f>[4]Calculations!L83</f>
        <v>0</v>
      </c>
      <c r="J116" s="38">
        <f>[4]Calculations!G83</f>
        <v>0</v>
      </c>
      <c r="K116" s="38">
        <f>[4]Calculations!K83</f>
        <v>0</v>
      </c>
      <c r="L116" s="38">
        <f>[4]Calculations!F83</f>
        <v>0</v>
      </c>
      <c r="M116" s="38">
        <f>[4]Calculations!J83</f>
        <v>0</v>
      </c>
      <c r="N116" s="38">
        <f>[4]Calculations!V83</f>
        <v>0</v>
      </c>
      <c r="O116" s="38">
        <f>[4]Calculations!W83</f>
        <v>0</v>
      </c>
      <c r="P116" s="38">
        <f>[4]Calculations!O83</f>
        <v>1.691319</v>
      </c>
      <c r="Q116" s="38">
        <f>[4]Calculations!S83</f>
        <v>29.441073256324024</v>
      </c>
      <c r="R116" s="38">
        <f>[4]Calculations!Q83</f>
        <v>1.129448</v>
      </c>
      <c r="S116" s="38">
        <f>[4]Calculations!T83</f>
        <v>19.660490603610942</v>
      </c>
      <c r="T116" s="38">
        <f>[4]Calculations!R83</f>
        <v>0.77852299999999997</v>
      </c>
      <c r="U116" s="38">
        <f>[4]Calculations!U83</f>
        <v>13.551880322241486</v>
      </c>
      <c r="V116" s="38" t="str">
        <f>[4]Calculations!X83</f>
        <v>Not Modelled</v>
      </c>
      <c r="W116" s="38" t="str">
        <f>[4]Calculations!Y83</f>
        <v>N/A</v>
      </c>
      <c r="X116" s="38" t="s">
        <v>1056</v>
      </c>
      <c r="Y116" s="73" t="s">
        <v>108</v>
      </c>
      <c r="Z116" s="74" t="s">
        <v>109</v>
      </c>
      <c r="AA116" s="74">
        <f>[4]Calculations!AA83</f>
        <v>0</v>
      </c>
      <c r="AB116" s="74">
        <f>[4]Calculations!AM83</f>
        <v>0</v>
      </c>
      <c r="AC116" s="74">
        <f>[4]Calculations!AB83</f>
        <v>0</v>
      </c>
      <c r="AD116" s="74">
        <f>[4]Calculations!AN83</f>
        <v>0</v>
      </c>
      <c r="AE116" s="74">
        <f>[4]Calculations!AC83</f>
        <v>0</v>
      </c>
      <c r="AF116" s="74">
        <f>[4]Calculations!AO83</f>
        <v>0</v>
      </c>
      <c r="AG116" s="74">
        <f>[4]Calculations!AD83</f>
        <v>0</v>
      </c>
      <c r="AH116" s="74">
        <f>[4]Calculations!AP83</f>
        <v>0</v>
      </c>
      <c r="AI116" s="74">
        <f>[4]Calculations!AE83</f>
        <v>0</v>
      </c>
      <c r="AJ116" s="74">
        <f>[4]Calculations!AQ83</f>
        <v>0</v>
      </c>
      <c r="AK116" s="74">
        <f>[4]Calculations!AF83</f>
        <v>0</v>
      </c>
      <c r="AL116" s="74">
        <f>[4]Calculations!AR83</f>
        <v>0</v>
      </c>
      <c r="AM116" s="74">
        <f>[4]Calculations!AG83</f>
        <v>0</v>
      </c>
      <c r="AN116" s="74">
        <f>[4]Calculations!AS83</f>
        <v>0</v>
      </c>
      <c r="AO116" s="74">
        <f>[4]Calculations!AH83</f>
        <v>0</v>
      </c>
      <c r="AP116" s="74">
        <f>[4]Calculations!AT83</f>
        <v>0</v>
      </c>
      <c r="AQ116" s="74">
        <f>[4]Calculations!AI83</f>
        <v>5.7447633736099997</v>
      </c>
      <c r="AR116" s="74">
        <f>[4]Calculations!AU83</f>
        <v>100.0000587249946</v>
      </c>
      <c r="AS116" s="74">
        <f>[4]Calculations!AJ83</f>
        <v>0</v>
      </c>
      <c r="AT116" s="74">
        <f>[4]Calculations!AV83</f>
        <v>0</v>
      </c>
      <c r="AU116" s="74">
        <f>[4]Calculations!AK83</f>
        <v>0</v>
      </c>
      <c r="AV116" s="74">
        <f>[4]Calculations!AW83</f>
        <v>0</v>
      </c>
      <c r="AW116" s="90"/>
      <c r="AX116" s="90"/>
      <c r="AY116" s="82" t="str">
        <f>[4]Calculations!D83</f>
        <v>Call for Sites 2018</v>
      </c>
    </row>
    <row r="117" spans="2:51" ht="12.65" customHeight="1" x14ac:dyDescent="0.25">
      <c r="B117" s="13" t="str">
        <f>[4]Calculations!A84</f>
        <v>536</v>
      </c>
      <c r="C117" s="30" t="str">
        <f>[4]Calculations!B84</f>
        <v>Moss Mill Industrial Estate</v>
      </c>
      <c r="D117" s="119" t="str">
        <f>[4]Calculations!C84</f>
        <v>Residential</v>
      </c>
      <c r="E117" s="38">
        <f>[4]Calculations!E84</f>
        <v>1.09975</v>
      </c>
      <c r="F117" s="38">
        <f>[4]Calculations!I84</f>
        <v>1.0996927830822554</v>
      </c>
      <c r="G117" s="38">
        <f>[4]Calculations!M84</f>
        <v>99.994797279586749</v>
      </c>
      <c r="H117" s="38">
        <f>[4]Calculations!H84</f>
        <v>0</v>
      </c>
      <c r="I117" s="38">
        <f>[4]Calculations!L84</f>
        <v>0</v>
      </c>
      <c r="J117" s="38">
        <f>[4]Calculations!G84</f>
        <v>0</v>
      </c>
      <c r="K117" s="38">
        <f>[4]Calculations!K84</f>
        <v>0</v>
      </c>
      <c r="L117" s="38">
        <f>[4]Calculations!F84</f>
        <v>5.7216917744700001E-5</v>
      </c>
      <c r="M117" s="38">
        <f>[4]Calculations!J84</f>
        <v>5.202720413248465E-3</v>
      </c>
      <c r="N117" s="38">
        <f>[4]Calculations!V84</f>
        <v>0</v>
      </c>
      <c r="O117" s="38">
        <f>[4]Calculations!W84</f>
        <v>0</v>
      </c>
      <c r="P117" s="38">
        <f>[4]Calculations!O84</f>
        <v>5.5062199999999999E-2</v>
      </c>
      <c r="Q117" s="38">
        <f>[4]Calculations!S84</f>
        <v>5.0067924528301884</v>
      </c>
      <c r="R117" s="38">
        <f>[4]Calculations!Q84</f>
        <v>5.5062199999999999E-2</v>
      </c>
      <c r="S117" s="38">
        <f>[4]Calculations!T84</f>
        <v>5.0067924528301884</v>
      </c>
      <c r="T117" s="38">
        <f>[4]Calculations!R84</f>
        <v>2.9468399999999999E-2</v>
      </c>
      <c r="U117" s="38">
        <f>[4]Calculations!U84</f>
        <v>2.6795544441918615</v>
      </c>
      <c r="V117" s="38" t="str">
        <f>[4]Calculations!X84</f>
        <v>Not Modelled</v>
      </c>
      <c r="W117" s="38" t="str">
        <f>[4]Calculations!Y84</f>
        <v>N/A</v>
      </c>
      <c r="X117" s="38" t="s">
        <v>1056</v>
      </c>
      <c r="Y117" s="73" t="s">
        <v>108</v>
      </c>
      <c r="Z117" s="74" t="s">
        <v>109</v>
      </c>
      <c r="AA117" s="74">
        <f>[4]Calculations!AA84</f>
        <v>0</v>
      </c>
      <c r="AB117" s="74">
        <f>[4]Calculations!AM84</f>
        <v>0</v>
      </c>
      <c r="AC117" s="74">
        <f>[4]Calculations!AB84</f>
        <v>0</v>
      </c>
      <c r="AD117" s="74">
        <f>[4]Calculations!AN84</f>
        <v>0</v>
      </c>
      <c r="AE117" s="74">
        <f>[4]Calculations!AC84</f>
        <v>0</v>
      </c>
      <c r="AF117" s="74">
        <f>[4]Calculations!AO84</f>
        <v>0</v>
      </c>
      <c r="AG117" s="74">
        <f>[4]Calculations!AD84</f>
        <v>0</v>
      </c>
      <c r="AH117" s="74">
        <f>[4]Calculations!AP84</f>
        <v>0</v>
      </c>
      <c r="AI117" s="74">
        <f>[4]Calculations!AE84</f>
        <v>0</v>
      </c>
      <c r="AJ117" s="74">
        <f>[4]Calculations!AQ84</f>
        <v>0</v>
      </c>
      <c r="AK117" s="74">
        <f>[4]Calculations!AF84</f>
        <v>0</v>
      </c>
      <c r="AL117" s="74">
        <f>[4]Calculations!AR84</f>
        <v>0</v>
      </c>
      <c r="AM117" s="74">
        <f>[4]Calculations!AG84</f>
        <v>0</v>
      </c>
      <c r="AN117" s="74">
        <f>[4]Calculations!AS84</f>
        <v>0</v>
      </c>
      <c r="AO117" s="74">
        <f>[4]Calculations!AH84</f>
        <v>0</v>
      </c>
      <c r="AP117" s="74">
        <f>[4]Calculations!AT84</f>
        <v>0</v>
      </c>
      <c r="AQ117" s="74">
        <f>[4]Calculations!AI84</f>
        <v>1.0997479355999999</v>
      </c>
      <c r="AR117" s="74">
        <f>[4]Calculations!AU84</f>
        <v>99.99981228461013</v>
      </c>
      <c r="AS117" s="74">
        <f>[4]Calculations!AJ84</f>
        <v>0</v>
      </c>
      <c r="AT117" s="74">
        <f>[4]Calculations!AV84</f>
        <v>0</v>
      </c>
      <c r="AU117" s="74">
        <f>[4]Calculations!AK84</f>
        <v>0</v>
      </c>
      <c r="AV117" s="74">
        <f>[4]Calculations!AW84</f>
        <v>0</v>
      </c>
      <c r="AW117" s="90"/>
      <c r="AX117" s="90"/>
      <c r="AY117" s="82" t="str">
        <f>[4]Calculations!D84</f>
        <v>Call for Sites 2018</v>
      </c>
    </row>
    <row r="118" spans="2:51" ht="12.65" customHeight="1" x14ac:dyDescent="0.25">
      <c r="B118" s="13" t="str">
        <f>[4]Calculations!A85</f>
        <v>541</v>
      </c>
      <c r="C118" s="30" t="str">
        <f>[4]Calculations!B85</f>
        <v>New Road, Littleborough</v>
      </c>
      <c r="D118" s="119" t="str">
        <f>[4]Calculations!C85</f>
        <v>Residential</v>
      </c>
      <c r="E118" s="38">
        <f>[4]Calculations!E85</f>
        <v>7.7781700000000003</v>
      </c>
      <c r="F118" s="38">
        <f>[4]Calculations!I85</f>
        <v>5.9305128002070671</v>
      </c>
      <c r="G118" s="38">
        <f>[4]Calculations!M85</f>
        <v>76.245605331422013</v>
      </c>
      <c r="H118" s="38">
        <f>[4]Calculations!H85</f>
        <v>1.1458450927699999</v>
      </c>
      <c r="I118" s="38">
        <f>[4]Calculations!L85</f>
        <v>14.731551158820134</v>
      </c>
      <c r="J118" s="38">
        <f>[4]Calculations!G85</f>
        <v>0.70145949803800001</v>
      </c>
      <c r="K118" s="38">
        <f>[4]Calculations!K85</f>
        <v>9.0183101942744877</v>
      </c>
      <c r="L118" s="38">
        <f>[4]Calculations!F85</f>
        <v>3.5260898493299998E-4</v>
      </c>
      <c r="M118" s="38">
        <f>[4]Calculations!J85</f>
        <v>4.5333154833720529E-3</v>
      </c>
      <c r="N118" s="38">
        <f>[4]Calculations!V85</f>
        <v>5.5748026957299999</v>
      </c>
      <c r="O118" s="38">
        <f>[4]Calculations!W85</f>
        <v>71.672420321618063</v>
      </c>
      <c r="P118" s="38">
        <f>[4]Calculations!O85</f>
        <v>2.5978870000000001</v>
      </c>
      <c r="Q118" s="38">
        <f>[4]Calculations!S85</f>
        <v>33.399719985549297</v>
      </c>
      <c r="R118" s="38">
        <f>[4]Calculations!Q85</f>
        <v>1.6908069999999999</v>
      </c>
      <c r="S118" s="38">
        <f>[4]Calculations!T85</f>
        <v>21.737850934088609</v>
      </c>
      <c r="T118" s="38">
        <f>[4]Calculations!R85</f>
        <v>1.31067</v>
      </c>
      <c r="U118" s="38">
        <f>[4]Calculations!U85</f>
        <v>16.850621675792635</v>
      </c>
      <c r="V118" s="38">
        <f>[4]Calculations!X85</f>
        <v>1.44363106813</v>
      </c>
      <c r="W118" s="38">
        <f>[4]Calculations!Y85</f>
        <v>18.560034919910468</v>
      </c>
      <c r="X118" s="38" t="s">
        <v>1056</v>
      </c>
      <c r="Y118" s="73" t="s">
        <v>108</v>
      </c>
      <c r="Z118" s="74" t="s">
        <v>109</v>
      </c>
      <c r="AA118" s="74">
        <f>[4]Calculations!AA85</f>
        <v>0.46396990964200002</v>
      </c>
      <c r="AB118" s="74">
        <f>[4]Calculations!AM85</f>
        <v>5.9650266019127898</v>
      </c>
      <c r="AC118" s="74">
        <f>[4]Calculations!AB85</f>
        <v>4.7226191723700003E-2</v>
      </c>
      <c r="AD118" s="74">
        <f>[4]Calculations!AN85</f>
        <v>0.60716327521383562</v>
      </c>
      <c r="AE118" s="74">
        <f>[4]Calculations!AC85</f>
        <v>0.75237631350099998</v>
      </c>
      <c r="AF118" s="74">
        <f>[4]Calculations!AO85</f>
        <v>9.6729219533772071</v>
      </c>
      <c r="AG118" s="74">
        <f>[4]Calculations!AD85</f>
        <v>1.7943135675699999</v>
      </c>
      <c r="AH118" s="74">
        <f>[4]Calculations!AP85</f>
        <v>23.068582553094107</v>
      </c>
      <c r="AI118" s="74">
        <f>[4]Calculations!AE85</f>
        <v>0.52087984058199999</v>
      </c>
      <c r="AJ118" s="74">
        <f>[4]Calculations!AQ85</f>
        <v>6.6966888173182122</v>
      </c>
      <c r="AK118" s="74">
        <f>[4]Calculations!AF85</f>
        <v>3.8534402209500001</v>
      </c>
      <c r="AL118" s="74">
        <f>[4]Calculations!AR85</f>
        <v>49.541733093388288</v>
      </c>
      <c r="AM118" s="74">
        <f>[4]Calculations!AG85</f>
        <v>0</v>
      </c>
      <c r="AN118" s="74">
        <f>[4]Calculations!AS85</f>
        <v>0</v>
      </c>
      <c r="AO118" s="74">
        <f>[4]Calculations!AH85</f>
        <v>0</v>
      </c>
      <c r="AP118" s="74">
        <f>[4]Calculations!AT85</f>
        <v>0</v>
      </c>
      <c r="AQ118" s="74">
        <f>[4]Calculations!AI85</f>
        <v>7.7443552850400001</v>
      </c>
      <c r="AR118" s="74">
        <f>[4]Calculations!AU85</f>
        <v>99.565261302337177</v>
      </c>
      <c r="AS118" s="74">
        <f>[4]Calculations!AJ85</f>
        <v>0</v>
      </c>
      <c r="AT118" s="74">
        <f>[4]Calculations!AV85</f>
        <v>0</v>
      </c>
      <c r="AU118" s="74">
        <f>[4]Calculations!AK85</f>
        <v>1.8192168870900001</v>
      </c>
      <c r="AV118" s="74">
        <f>[4]Calculations!AW85</f>
        <v>23.388751944094818</v>
      </c>
      <c r="AW118" s="90"/>
      <c r="AX118" s="90"/>
      <c r="AY118" s="82" t="str">
        <f>[4]Calculations!D85</f>
        <v>Call for Sites 2018</v>
      </c>
    </row>
    <row r="119" spans="2:51" ht="12.65" customHeight="1" x14ac:dyDescent="0.25">
      <c r="B119" s="13" t="str">
        <f>[4]Calculations!A86</f>
        <v>657</v>
      </c>
      <c r="C119" s="30" t="str">
        <f>[4]Calculations!B86</f>
        <v>Jowkin Lane</v>
      </c>
      <c r="D119" s="119" t="str">
        <f>[4]Calculations!C86</f>
        <v>Residential</v>
      </c>
      <c r="E119" s="38">
        <f>[4]Calculations!E86</f>
        <v>33.772399999999998</v>
      </c>
      <c r="F119" s="38">
        <f>[4]Calculations!I86</f>
        <v>33.772399999999998</v>
      </c>
      <c r="G119" s="38">
        <f>[4]Calculations!M86</f>
        <v>100</v>
      </c>
      <c r="H119" s="38">
        <f>[4]Calculations!H86</f>
        <v>0</v>
      </c>
      <c r="I119" s="38">
        <f>[4]Calculations!L86</f>
        <v>0</v>
      </c>
      <c r="J119" s="38">
        <f>[4]Calculations!G86</f>
        <v>0</v>
      </c>
      <c r="K119" s="38">
        <f>[4]Calculations!K86</f>
        <v>0</v>
      </c>
      <c r="L119" s="38">
        <f>[4]Calculations!F86</f>
        <v>0</v>
      </c>
      <c r="M119" s="38">
        <f>[4]Calculations!J86</f>
        <v>0</v>
      </c>
      <c r="N119" s="38">
        <f>[4]Calculations!V86</f>
        <v>0</v>
      </c>
      <c r="O119" s="38">
        <f>[4]Calculations!W86</f>
        <v>0</v>
      </c>
      <c r="P119" s="38">
        <f>[4]Calculations!O86</f>
        <v>4.0118809999999998</v>
      </c>
      <c r="Q119" s="38">
        <f>[4]Calculations!S86</f>
        <v>11.879170565313689</v>
      </c>
      <c r="R119" s="38">
        <f>[4]Calculations!Q86</f>
        <v>2.6624809999999997</v>
      </c>
      <c r="S119" s="38">
        <f>[4]Calculations!T86</f>
        <v>7.8836002179294331</v>
      </c>
      <c r="T119" s="38">
        <f>[4]Calculations!R86</f>
        <v>2.0986099999999999</v>
      </c>
      <c r="U119" s="38">
        <f>[4]Calculations!U86</f>
        <v>6.2139794625196902</v>
      </c>
      <c r="V119" s="38" t="str">
        <f>[4]Calculations!X86</f>
        <v>Not Modelled</v>
      </c>
      <c r="W119" s="38" t="str">
        <f>[4]Calculations!Y86</f>
        <v>N/A</v>
      </c>
      <c r="X119" s="38" t="s">
        <v>1056</v>
      </c>
      <c r="Y119" s="73" t="s">
        <v>105</v>
      </c>
      <c r="Z119" s="74" t="s">
        <v>1066</v>
      </c>
      <c r="AA119" s="74">
        <f>[4]Calculations!AA86</f>
        <v>0</v>
      </c>
      <c r="AB119" s="74">
        <f>[4]Calculations!AM86</f>
        <v>0</v>
      </c>
      <c r="AC119" s="74">
        <f>[4]Calculations!AB86</f>
        <v>4.6412413063099997E-2</v>
      </c>
      <c r="AD119" s="74">
        <f>[4]Calculations!AN86</f>
        <v>0.13742705008557282</v>
      </c>
      <c r="AE119" s="74">
        <f>[4]Calculations!AC86</f>
        <v>7.9612413063100004E-2</v>
      </c>
      <c r="AF119" s="74">
        <f>[4]Calculations!AO86</f>
        <v>0.23573217498045745</v>
      </c>
      <c r="AG119" s="74">
        <f>[4]Calculations!AD86</f>
        <v>0</v>
      </c>
      <c r="AH119" s="74">
        <f>[4]Calculations!AP86</f>
        <v>0</v>
      </c>
      <c r="AI119" s="74">
        <f>[4]Calculations!AE86</f>
        <v>0</v>
      </c>
      <c r="AJ119" s="74">
        <f>[4]Calculations!AQ86</f>
        <v>0</v>
      </c>
      <c r="AK119" s="74">
        <f>[4]Calculations!AF86</f>
        <v>29.1593660992</v>
      </c>
      <c r="AL119" s="74">
        <f>[4]Calculations!AR86</f>
        <v>86.340817055346974</v>
      </c>
      <c r="AM119" s="74">
        <f>[4]Calculations!AG86</f>
        <v>0.79436683340400005</v>
      </c>
      <c r="AN119" s="74">
        <f>[4]Calculations!AS86</f>
        <v>2.352118396690789</v>
      </c>
      <c r="AO119" s="74">
        <f>[4]Calculations!AH86</f>
        <v>11.806225871900001</v>
      </c>
      <c r="AP119" s="74">
        <f>[4]Calculations!AT86</f>
        <v>34.958208098624915</v>
      </c>
      <c r="AQ119" s="74">
        <f>[4]Calculations!AI86</f>
        <v>11.3298630029</v>
      </c>
      <c r="AR119" s="74">
        <f>[4]Calculations!AU86</f>
        <v>33.547698721145082</v>
      </c>
      <c r="AS119" s="74">
        <f>[4]Calculations!AJ86</f>
        <v>20.685707173800001</v>
      </c>
      <c r="AT119" s="74">
        <f>[4]Calculations!AV86</f>
        <v>61.250332146368045</v>
      </c>
      <c r="AU119" s="74">
        <f>[4]Calculations!AK86</f>
        <v>0</v>
      </c>
      <c r="AV119" s="74">
        <f>[4]Calculations!AW86</f>
        <v>0</v>
      </c>
      <c r="AW119" s="90"/>
      <c r="AX119" s="90"/>
      <c r="AY119" s="82" t="str">
        <f>[4]Calculations!D86</f>
        <v>Call for Sites 2018</v>
      </c>
    </row>
    <row r="120" spans="2:51" ht="12.65" customHeight="1" x14ac:dyDescent="0.25">
      <c r="B120" s="13" t="str">
        <f>[4]Calculations!A87</f>
        <v>689</v>
      </c>
      <c r="C120" s="30" t="str">
        <f>[4]Calculations!B87</f>
        <v>Land west of Hollin Lane, Middleton</v>
      </c>
      <c r="D120" s="119" t="str">
        <f>[4]Calculations!C87</f>
        <v>Residential</v>
      </c>
      <c r="E120" s="38">
        <f>[4]Calculations!E87</f>
        <v>2.5410300000000001</v>
      </c>
      <c r="F120" s="38">
        <f>[4]Calculations!I87</f>
        <v>2.5410300000000001</v>
      </c>
      <c r="G120" s="38">
        <f>[4]Calculations!M87</f>
        <v>100</v>
      </c>
      <c r="H120" s="38">
        <f>[4]Calculations!H87</f>
        <v>0</v>
      </c>
      <c r="I120" s="38">
        <f>[4]Calculations!L87</f>
        <v>0</v>
      </c>
      <c r="J120" s="38">
        <f>[4]Calculations!G87</f>
        <v>0</v>
      </c>
      <c r="K120" s="38">
        <f>[4]Calculations!K87</f>
        <v>0</v>
      </c>
      <c r="L120" s="38">
        <f>[4]Calculations!F87</f>
        <v>0</v>
      </c>
      <c r="M120" s="38">
        <f>[4]Calculations!J87</f>
        <v>0</v>
      </c>
      <c r="N120" s="38">
        <f>[4]Calculations!V87</f>
        <v>0</v>
      </c>
      <c r="O120" s="38">
        <f>[4]Calculations!W87</f>
        <v>0</v>
      </c>
      <c r="P120" s="38">
        <f>[4]Calculations!O87</f>
        <v>0.26875339999999998</v>
      </c>
      <c r="Q120" s="38">
        <f>[4]Calculations!S87</f>
        <v>10.576553602279388</v>
      </c>
      <c r="R120" s="38">
        <f>[4]Calculations!Q87</f>
        <v>0.20358609999999999</v>
      </c>
      <c r="S120" s="38">
        <f>[4]Calculations!T87</f>
        <v>8.0119518462985475</v>
      </c>
      <c r="T120" s="38">
        <f>[4]Calculations!R87</f>
        <v>0.16886399999999999</v>
      </c>
      <c r="U120" s="38">
        <f>[4]Calculations!U87</f>
        <v>6.645494150010034</v>
      </c>
      <c r="V120" s="38" t="str">
        <f>[4]Calculations!X87</f>
        <v>Not Modelled</v>
      </c>
      <c r="W120" s="38" t="str">
        <f>[4]Calculations!Y87</f>
        <v>N/A</v>
      </c>
      <c r="X120" s="38" t="s">
        <v>1056</v>
      </c>
      <c r="Y120" s="73" t="s">
        <v>105</v>
      </c>
      <c r="Z120" s="74" t="s">
        <v>1066</v>
      </c>
      <c r="AA120" s="74">
        <f>[4]Calculations!AA87</f>
        <v>0</v>
      </c>
      <c r="AB120" s="74">
        <f>[4]Calculations!AM87</f>
        <v>0</v>
      </c>
      <c r="AC120" s="74">
        <f>[4]Calculations!AB87</f>
        <v>9.9889410135899998E-2</v>
      </c>
      <c r="AD120" s="74">
        <f>[4]Calculations!AN87</f>
        <v>3.9310598511587815</v>
      </c>
      <c r="AE120" s="74">
        <f>[4]Calculations!AC87</f>
        <v>6.5167325383999997E-2</v>
      </c>
      <c r="AF120" s="74">
        <f>[4]Calculations!AO87</f>
        <v>2.5646027549458288</v>
      </c>
      <c r="AG120" s="74">
        <f>[4]Calculations!AD87</f>
        <v>0</v>
      </c>
      <c r="AH120" s="74">
        <f>[4]Calculations!AP87</f>
        <v>0</v>
      </c>
      <c r="AI120" s="74">
        <f>[4]Calculations!AE87</f>
        <v>0</v>
      </c>
      <c r="AJ120" s="74">
        <f>[4]Calculations!AQ87</f>
        <v>0</v>
      </c>
      <c r="AK120" s="74">
        <f>[4]Calculations!AF87</f>
        <v>2.2877538845099998</v>
      </c>
      <c r="AL120" s="74">
        <f>[4]Calculations!AR87</f>
        <v>90.032541312381184</v>
      </c>
      <c r="AM120" s="74">
        <f>[4]Calculations!AG87</f>
        <v>0.104689410136</v>
      </c>
      <c r="AN120" s="74">
        <f>[4]Calculations!AS87</f>
        <v>4.1199596280248558</v>
      </c>
      <c r="AO120" s="74">
        <f>[4]Calculations!AH87</f>
        <v>2.4142621054000002</v>
      </c>
      <c r="AP120" s="74">
        <f>[4]Calculations!AT87</f>
        <v>95.011161040995191</v>
      </c>
      <c r="AQ120" s="74">
        <f>[4]Calculations!AI87</f>
        <v>7.96994958846E-2</v>
      </c>
      <c r="AR120" s="74">
        <f>[4]Calculations!AU87</f>
        <v>3.1365035392970566</v>
      </c>
      <c r="AS120" s="74">
        <f>[4]Calculations!AJ87</f>
        <v>0</v>
      </c>
      <c r="AT120" s="74">
        <f>[4]Calculations!AV87</f>
        <v>0</v>
      </c>
      <c r="AU120" s="74">
        <f>[4]Calculations!AK87</f>
        <v>0</v>
      </c>
      <c r="AV120" s="74">
        <f>[4]Calculations!AW87</f>
        <v>0</v>
      </c>
      <c r="AW120" s="90"/>
      <c r="AX120" s="90"/>
      <c r="AY120" s="82" t="str">
        <f>[4]Calculations!D87</f>
        <v>Call for Sites 2018</v>
      </c>
    </row>
    <row r="121" spans="2:51" ht="12.65" customHeight="1" x14ac:dyDescent="0.25">
      <c r="B121" s="13" t="str">
        <f>[4]Calculations!A88</f>
        <v>693</v>
      </c>
      <c r="C121" s="30" t="str">
        <f>[4]Calculations!B88</f>
        <v>Land north of Langley Lane, Middleton</v>
      </c>
      <c r="D121" s="119" t="str">
        <f>[4]Calculations!C88</f>
        <v>Residential / Other use</v>
      </c>
      <c r="E121" s="38">
        <f>[4]Calculations!E88</f>
        <v>5.7693300000000001</v>
      </c>
      <c r="F121" s="38">
        <f>[4]Calculations!I88</f>
        <v>5.7693300000000001</v>
      </c>
      <c r="G121" s="38">
        <f>[4]Calculations!M88</f>
        <v>100</v>
      </c>
      <c r="H121" s="38">
        <f>[4]Calculations!H88</f>
        <v>0</v>
      </c>
      <c r="I121" s="38">
        <f>[4]Calculations!L88</f>
        <v>0</v>
      </c>
      <c r="J121" s="38">
        <f>[4]Calculations!G88</f>
        <v>0</v>
      </c>
      <c r="K121" s="38">
        <f>[4]Calculations!K88</f>
        <v>0</v>
      </c>
      <c r="L121" s="38">
        <f>[4]Calculations!F88</f>
        <v>0</v>
      </c>
      <c r="M121" s="38">
        <f>[4]Calculations!J88</f>
        <v>0</v>
      </c>
      <c r="N121" s="38">
        <f>[4]Calculations!V88</f>
        <v>0</v>
      </c>
      <c r="O121" s="38">
        <f>[4]Calculations!W88</f>
        <v>0</v>
      </c>
      <c r="P121" s="38">
        <f>[4]Calculations!O88</f>
        <v>0.37716020000000006</v>
      </c>
      <c r="Q121" s="38">
        <f>[4]Calculations!S88</f>
        <v>6.5373310245730458</v>
      </c>
      <c r="R121" s="38">
        <f>[4]Calculations!Q88</f>
        <v>0.23416320000000002</v>
      </c>
      <c r="S121" s="38">
        <f>[4]Calculations!T88</f>
        <v>4.0587589893453835</v>
      </c>
      <c r="T121" s="38">
        <f>[4]Calculations!R88</f>
        <v>0.18023700000000001</v>
      </c>
      <c r="U121" s="38">
        <f>[4]Calculations!U88</f>
        <v>3.1240542662666204</v>
      </c>
      <c r="V121" s="38" t="str">
        <f>[4]Calculations!X88</f>
        <v>Not Modelled</v>
      </c>
      <c r="W121" s="38" t="str">
        <f>[4]Calculations!Y88</f>
        <v>N/A</v>
      </c>
      <c r="X121" s="38" t="s">
        <v>1056</v>
      </c>
      <c r="Y121" s="73" t="s">
        <v>105</v>
      </c>
      <c r="Z121" s="74" t="s">
        <v>1066</v>
      </c>
      <c r="AA121" s="74">
        <f>[4]Calculations!AA88</f>
        <v>0</v>
      </c>
      <c r="AB121" s="74">
        <f>[4]Calculations!AM88</f>
        <v>0</v>
      </c>
      <c r="AC121" s="74">
        <f>[4]Calculations!AB88</f>
        <v>0</v>
      </c>
      <c r="AD121" s="74">
        <f>[4]Calculations!AN88</f>
        <v>0</v>
      </c>
      <c r="AE121" s="74">
        <f>[4]Calculations!AC88</f>
        <v>0.102530239711</v>
      </c>
      <c r="AF121" s="74">
        <f>[4]Calculations!AO88</f>
        <v>1.7771602545009559</v>
      </c>
      <c r="AG121" s="74">
        <f>[4]Calculations!AD88</f>
        <v>0</v>
      </c>
      <c r="AH121" s="74">
        <f>[4]Calculations!AP88</f>
        <v>0</v>
      </c>
      <c r="AI121" s="74">
        <f>[4]Calculations!AE88</f>
        <v>1.38972225333</v>
      </c>
      <c r="AJ121" s="74">
        <f>[4]Calculations!AQ88</f>
        <v>24.088104742318432</v>
      </c>
      <c r="AK121" s="74">
        <f>[4]Calculations!AF88</f>
        <v>5.3727602390599998</v>
      </c>
      <c r="AL121" s="74">
        <f>[4]Calculations!AR88</f>
        <v>93.126242372337856</v>
      </c>
      <c r="AM121" s="74">
        <f>[4]Calculations!AG88</f>
        <v>7.7877197499599995E-2</v>
      </c>
      <c r="AN121" s="74">
        <f>[4]Calculations!AS88</f>
        <v>1.3498482059372576</v>
      </c>
      <c r="AO121" s="74">
        <f>[4]Calculations!AH88</f>
        <v>0.15525387881399999</v>
      </c>
      <c r="AP121" s="74">
        <f>[4]Calculations!AT88</f>
        <v>2.6910209472157076</v>
      </c>
      <c r="AQ121" s="74">
        <f>[4]Calculations!AI88</f>
        <v>4.4832079610199997</v>
      </c>
      <c r="AR121" s="74">
        <f>[4]Calculations!AU88</f>
        <v>77.707601420268901</v>
      </c>
      <c r="AS121" s="74">
        <f>[4]Calculations!AJ88</f>
        <v>0</v>
      </c>
      <c r="AT121" s="74">
        <f>[4]Calculations!AV88</f>
        <v>0</v>
      </c>
      <c r="AU121" s="74">
        <f>[4]Calculations!AK88</f>
        <v>0</v>
      </c>
      <c r="AV121" s="74">
        <f>[4]Calculations!AW88</f>
        <v>0</v>
      </c>
      <c r="AW121" s="90"/>
      <c r="AX121" s="90"/>
      <c r="AY121" s="82" t="str">
        <f>[4]Calculations!D88</f>
        <v>Call for Sites 2018</v>
      </c>
    </row>
    <row r="122" spans="2:51" ht="12.65" customHeight="1" x14ac:dyDescent="0.25">
      <c r="B122" s="13" t="str">
        <f>[4]Calculations!A89</f>
        <v>700</v>
      </c>
      <c r="C122" s="30" t="str">
        <f>[4]Calculations!B89</f>
        <v>South Heywood, Rochdale</v>
      </c>
      <c r="D122" s="119" t="str">
        <f>[4]Calculations!C89</f>
        <v>Residential / Offices / Industry / warehousing</v>
      </c>
      <c r="E122" s="38">
        <f>[4]Calculations!E89</f>
        <v>249.76300000000001</v>
      </c>
      <c r="F122" s="38">
        <f>[4]Calculations!I89</f>
        <v>249.76300000000001</v>
      </c>
      <c r="G122" s="38">
        <f>[4]Calculations!M89</f>
        <v>100</v>
      </c>
      <c r="H122" s="38">
        <f>[4]Calculations!H89</f>
        <v>0</v>
      </c>
      <c r="I122" s="38">
        <f>[4]Calculations!L89</f>
        <v>0</v>
      </c>
      <c r="J122" s="38">
        <f>[4]Calculations!G89</f>
        <v>0</v>
      </c>
      <c r="K122" s="38">
        <f>[4]Calculations!K89</f>
        <v>0</v>
      </c>
      <c r="L122" s="38">
        <f>[4]Calculations!F89</f>
        <v>0</v>
      </c>
      <c r="M122" s="38">
        <f>[4]Calculations!J89</f>
        <v>0</v>
      </c>
      <c r="N122" s="38">
        <f>[4]Calculations!V89</f>
        <v>0</v>
      </c>
      <c r="O122" s="38">
        <f>[4]Calculations!W89</f>
        <v>0</v>
      </c>
      <c r="P122" s="38">
        <f>[4]Calculations!O89</f>
        <v>25.490870000000001</v>
      </c>
      <c r="Q122" s="38">
        <f>[4]Calculations!S89</f>
        <v>10.206023310097972</v>
      </c>
      <c r="R122" s="38">
        <f>[4]Calculations!Q89</f>
        <v>18.51005</v>
      </c>
      <c r="S122" s="38">
        <f>[4]Calculations!T89</f>
        <v>7.4110456712963888</v>
      </c>
      <c r="T122" s="38">
        <f>[4]Calculations!R89</f>
        <v>14.6319</v>
      </c>
      <c r="U122" s="38">
        <f>[4]Calculations!U89</f>
        <v>5.858313681369939</v>
      </c>
      <c r="V122" s="38" t="str">
        <f>[4]Calculations!X89</f>
        <v>Not Modelled</v>
      </c>
      <c r="W122" s="38" t="str">
        <f>[4]Calculations!Y89</f>
        <v>N/A</v>
      </c>
      <c r="X122" s="38" t="s">
        <v>1056</v>
      </c>
      <c r="Y122" s="73" t="s">
        <v>105</v>
      </c>
      <c r="Z122" s="74" t="s">
        <v>1066</v>
      </c>
      <c r="AA122" s="74">
        <f>[4]Calculations!AA89</f>
        <v>0</v>
      </c>
      <c r="AB122" s="74">
        <f>[4]Calculations!AM89</f>
        <v>0</v>
      </c>
      <c r="AC122" s="74">
        <f>[4]Calculations!AB89</f>
        <v>4.34904469608</v>
      </c>
      <c r="AD122" s="74">
        <f>[4]Calculations!AN89</f>
        <v>1.7412686010658103</v>
      </c>
      <c r="AE122" s="74">
        <f>[4]Calculations!AC89</f>
        <v>4.0463200652099998</v>
      </c>
      <c r="AF122" s="74">
        <f>[4]Calculations!AO89</f>
        <v>1.6200638466105866</v>
      </c>
      <c r="AG122" s="74">
        <f>[4]Calculations!AD89</f>
        <v>0</v>
      </c>
      <c r="AH122" s="74">
        <f>[4]Calculations!AP89</f>
        <v>0</v>
      </c>
      <c r="AI122" s="74">
        <f>[4]Calculations!AE89</f>
        <v>36.345115141000001</v>
      </c>
      <c r="AJ122" s="74">
        <f>[4]Calculations!AQ89</f>
        <v>14.551841201859364</v>
      </c>
      <c r="AK122" s="74">
        <f>[4]Calculations!AF89</f>
        <v>163.71687234500001</v>
      </c>
      <c r="AL122" s="74">
        <f>[4]Calculations!AR89</f>
        <v>65.548889285042222</v>
      </c>
      <c r="AM122" s="74">
        <f>[4]Calculations!AG89</f>
        <v>5.3409653706900002</v>
      </c>
      <c r="AN122" s="74">
        <f>[4]Calculations!AS89</f>
        <v>2.1384133641452094</v>
      </c>
      <c r="AO122" s="74">
        <f>[4]Calculations!AH89</f>
        <v>23.830964595299999</v>
      </c>
      <c r="AP122" s="74">
        <f>[4]Calculations!AT89</f>
        <v>9.5414311148168469</v>
      </c>
      <c r="AQ122" s="74">
        <f>[4]Calculations!AI89</f>
        <v>123.74000719199999</v>
      </c>
      <c r="AR122" s="74">
        <f>[4]Calculations!AU89</f>
        <v>49.542969611992163</v>
      </c>
      <c r="AS122" s="74">
        <f>[4]Calculations!AJ89</f>
        <v>0</v>
      </c>
      <c r="AT122" s="74">
        <f>[4]Calculations!AV89</f>
        <v>0</v>
      </c>
      <c r="AU122" s="74">
        <f>[4]Calculations!AK89</f>
        <v>0</v>
      </c>
      <c r="AV122" s="74">
        <f>[4]Calculations!AW89</f>
        <v>0</v>
      </c>
      <c r="AW122" s="90"/>
      <c r="AX122" s="90"/>
      <c r="AY122" s="82" t="str">
        <f>[4]Calculations!D89</f>
        <v>Call for Sites 2018</v>
      </c>
    </row>
    <row r="123" spans="2:51" ht="12.65" customHeight="1" x14ac:dyDescent="0.25">
      <c r="B123" s="13" t="str">
        <f>[4]Calculations!A90</f>
        <v>703</v>
      </c>
      <c r="C123" s="30" t="str">
        <f>[4]Calculations!B90</f>
        <v>Land east of Hollin Lane, Middleton</v>
      </c>
      <c r="D123" s="119" t="str">
        <f>[4]Calculations!C90</f>
        <v>Residential</v>
      </c>
      <c r="E123" s="38">
        <f>[4]Calculations!E90</f>
        <v>10.7658</v>
      </c>
      <c r="F123" s="38">
        <f>[4]Calculations!I90</f>
        <v>10.7658</v>
      </c>
      <c r="G123" s="38">
        <f>[4]Calculations!M90</f>
        <v>100</v>
      </c>
      <c r="H123" s="38">
        <f>[4]Calculations!H90</f>
        <v>0</v>
      </c>
      <c r="I123" s="38">
        <f>[4]Calculations!L90</f>
        <v>0</v>
      </c>
      <c r="J123" s="38">
        <f>[4]Calculations!G90</f>
        <v>0</v>
      </c>
      <c r="K123" s="38">
        <f>[4]Calculations!K90</f>
        <v>0</v>
      </c>
      <c r="L123" s="38">
        <f>[4]Calculations!F90</f>
        <v>0</v>
      </c>
      <c r="M123" s="38">
        <f>[4]Calculations!J90</f>
        <v>0</v>
      </c>
      <c r="N123" s="38">
        <f>[4]Calculations!V90</f>
        <v>0</v>
      </c>
      <c r="O123" s="38">
        <f>[4]Calculations!W90</f>
        <v>0</v>
      </c>
      <c r="P123" s="38">
        <f>[4]Calculations!O90</f>
        <v>0.85740400000000005</v>
      </c>
      <c r="Q123" s="38">
        <f>[4]Calculations!S90</f>
        <v>7.9641457207081681</v>
      </c>
      <c r="R123" s="38">
        <f>[4]Calculations!Q90</f>
        <v>0.72389700000000001</v>
      </c>
      <c r="S123" s="38">
        <f>[4]Calculations!T90</f>
        <v>6.7240428022069896</v>
      </c>
      <c r="T123" s="38">
        <f>[4]Calculations!R90</f>
        <v>0.56368499999999999</v>
      </c>
      <c r="U123" s="38">
        <f>[4]Calculations!U90</f>
        <v>5.2358858607813623</v>
      </c>
      <c r="V123" s="38" t="str">
        <f>[4]Calculations!X90</f>
        <v>Not Modelled</v>
      </c>
      <c r="W123" s="38" t="str">
        <f>[4]Calculations!Y90</f>
        <v>N/A</v>
      </c>
      <c r="X123" s="38" t="s">
        <v>1056</v>
      </c>
      <c r="Y123" s="73" t="s">
        <v>105</v>
      </c>
      <c r="Z123" s="74" t="s">
        <v>1066</v>
      </c>
      <c r="AA123" s="74">
        <f>[4]Calculations!AA90</f>
        <v>0</v>
      </c>
      <c r="AB123" s="74">
        <f>[4]Calculations!AM90</f>
        <v>0</v>
      </c>
      <c r="AC123" s="74">
        <f>[4]Calculations!AB90</f>
        <v>0.12640000000000001</v>
      </c>
      <c r="AD123" s="74">
        <f>[4]Calculations!AN90</f>
        <v>1.1740883167066081</v>
      </c>
      <c r="AE123" s="74">
        <f>[4]Calculations!AC90</f>
        <v>6.08E-2</v>
      </c>
      <c r="AF123" s="74">
        <f>[4]Calculations!AO90</f>
        <v>0.56475134221330503</v>
      </c>
      <c r="AG123" s="74">
        <f>[4]Calculations!AD90</f>
        <v>0</v>
      </c>
      <c r="AH123" s="74">
        <f>[4]Calculations!AP90</f>
        <v>0</v>
      </c>
      <c r="AI123" s="74">
        <f>[4]Calculations!AE90</f>
        <v>0</v>
      </c>
      <c r="AJ123" s="74">
        <f>[4]Calculations!AQ90</f>
        <v>0</v>
      </c>
      <c r="AK123" s="74">
        <f>[4]Calculations!AF90</f>
        <v>8.9290017991100008</v>
      </c>
      <c r="AL123" s="74">
        <f>[4]Calculations!AR90</f>
        <v>82.938581425532703</v>
      </c>
      <c r="AM123" s="74">
        <f>[4]Calculations!AG90</f>
        <v>0.42036839250000002</v>
      </c>
      <c r="AN123" s="74">
        <f>[4]Calculations!AS90</f>
        <v>3.9046647021122443</v>
      </c>
      <c r="AO123" s="74">
        <f>[4]Calculations!AH90</f>
        <v>3.5905924976499999</v>
      </c>
      <c r="AP123" s="74">
        <f>[4]Calculations!AT90</f>
        <v>33.351840993237843</v>
      </c>
      <c r="AQ123" s="74">
        <f>[4]Calculations!AI90</f>
        <v>3.9264959267299999</v>
      </c>
      <c r="AR123" s="74">
        <f>[4]Calculations!AU90</f>
        <v>36.471938237102677</v>
      </c>
      <c r="AS123" s="74">
        <f>[4]Calculations!AJ90</f>
        <v>0</v>
      </c>
      <c r="AT123" s="74">
        <f>[4]Calculations!AV90</f>
        <v>0</v>
      </c>
      <c r="AU123" s="74">
        <f>[4]Calculations!AK90</f>
        <v>0</v>
      </c>
      <c r="AV123" s="74">
        <f>[4]Calculations!AW90</f>
        <v>0</v>
      </c>
      <c r="AW123" s="90"/>
      <c r="AX123" s="90"/>
      <c r="AY123" s="82" t="str">
        <f>[4]Calculations!D90</f>
        <v>Call for Sites 2018</v>
      </c>
    </row>
    <row r="124" spans="2:51" ht="25" customHeight="1" x14ac:dyDescent="0.25">
      <c r="B124" s="13" t="str">
        <f>[4]Calculations!A91</f>
        <v>706</v>
      </c>
      <c r="C124" s="30" t="str">
        <f>[4]Calculations!B91</f>
        <v>Land west of Smithy Bridge Road, Smallbridge</v>
      </c>
      <c r="D124" s="119" t="str">
        <f>[4]Calculations!C91</f>
        <v>Residential</v>
      </c>
      <c r="E124" s="38">
        <f>[4]Calculations!E91</f>
        <v>14.2676</v>
      </c>
      <c r="F124" s="38">
        <f>[4]Calculations!I91</f>
        <v>11.982530463608999</v>
      </c>
      <c r="G124" s="38">
        <f>[4]Calculations!M91</f>
        <v>83.98420521747876</v>
      </c>
      <c r="H124" s="38">
        <f>[4]Calculations!H91</f>
        <v>0.20954465950100001</v>
      </c>
      <c r="I124" s="38">
        <f>[4]Calculations!L91</f>
        <v>1.4686748962754774</v>
      </c>
      <c r="J124" s="38">
        <f>[4]Calculations!G91</f>
        <v>0.65682295758999998</v>
      </c>
      <c r="K124" s="38">
        <f>[4]Calculations!K91</f>
        <v>4.6035980654770245</v>
      </c>
      <c r="L124" s="38">
        <f>[4]Calculations!F91</f>
        <v>1.4187019192999999</v>
      </c>
      <c r="M124" s="38">
        <f>[4]Calculations!J91</f>
        <v>9.9435218207687353</v>
      </c>
      <c r="N124" s="38">
        <f>[4]Calculations!V91</f>
        <v>11.112511725499999</v>
      </c>
      <c r="O124" s="38">
        <f>[4]Calculations!W91</f>
        <v>77.886341960105412</v>
      </c>
      <c r="P124" s="38">
        <f>[4]Calculations!O91</f>
        <v>2.5428580000000003</v>
      </c>
      <c r="Q124" s="38">
        <f>[4]Calculations!S91</f>
        <v>17.822605063220166</v>
      </c>
      <c r="R124" s="38">
        <f>[4]Calculations!Q91</f>
        <v>2.1233490000000002</v>
      </c>
      <c r="S124" s="38">
        <f>[4]Calculations!T91</f>
        <v>14.882313773865263</v>
      </c>
      <c r="T124" s="38">
        <f>[4]Calculations!R91</f>
        <v>1.3717200000000001</v>
      </c>
      <c r="U124" s="38">
        <f>[4]Calculations!U91</f>
        <v>9.6142308447110949</v>
      </c>
      <c r="V124" s="38">
        <f>[4]Calculations!X91</f>
        <v>0.45562044084600001</v>
      </c>
      <c r="W124" s="38">
        <f>[4]Calculations!Y91</f>
        <v>3.1933923073677422</v>
      </c>
      <c r="X124" s="38" t="s">
        <v>1056</v>
      </c>
      <c r="Y124" s="73" t="s">
        <v>108</v>
      </c>
      <c r="Z124" s="74" t="s">
        <v>109</v>
      </c>
      <c r="AA124" s="74">
        <f>[4]Calculations!AA91</f>
        <v>0.50895574322000003</v>
      </c>
      <c r="AB124" s="74">
        <f>[4]Calculations!AM91</f>
        <v>3.5672134291681852</v>
      </c>
      <c r="AC124" s="74">
        <f>[4]Calculations!AB91</f>
        <v>3.7600000000000001E-2</v>
      </c>
      <c r="AD124" s="74">
        <f>[4]Calculations!AN91</f>
        <v>0.26353416131654939</v>
      </c>
      <c r="AE124" s="74">
        <f>[4]Calculations!AC91</f>
        <v>3.3599999999999998E-2</v>
      </c>
      <c r="AF124" s="74">
        <f>[4]Calculations!AO91</f>
        <v>0.23549861224032073</v>
      </c>
      <c r="AG124" s="74">
        <f>[4]Calculations!AD91</f>
        <v>2.1605239368100002</v>
      </c>
      <c r="AH124" s="74">
        <f>[4]Calculations!AP91</f>
        <v>15.142868715200878</v>
      </c>
      <c r="AI124" s="74">
        <f>[4]Calculations!AE91</f>
        <v>4.5649189134099997</v>
      </c>
      <c r="AJ124" s="74">
        <f>[4]Calculations!AQ91</f>
        <v>31.995002056477613</v>
      </c>
      <c r="AK124" s="74">
        <f>[4]Calculations!AF91</f>
        <v>12.117398576799999</v>
      </c>
      <c r="AL124" s="74">
        <f>[4]Calculations!AR91</f>
        <v>84.929480619024929</v>
      </c>
      <c r="AM124" s="74">
        <f>[4]Calculations!AG91</f>
        <v>5.0186720235600002E-2</v>
      </c>
      <c r="AN124" s="74">
        <f>[4]Calculations!AS91</f>
        <v>0.35175306453503047</v>
      </c>
      <c r="AO124" s="74">
        <f>[4]Calculations!AH91</f>
        <v>9.7022611030799997</v>
      </c>
      <c r="AP124" s="74">
        <f>[4]Calculations!AT91</f>
        <v>68.002054326445929</v>
      </c>
      <c r="AQ124" s="74">
        <f>[4]Calculations!AI91</f>
        <v>3.3210594448799999</v>
      </c>
      <c r="AR124" s="74">
        <f>[4]Calculations!AU91</f>
        <v>23.276931263001487</v>
      </c>
      <c r="AS124" s="74">
        <f>[4]Calculations!AJ91</f>
        <v>0</v>
      </c>
      <c r="AT124" s="74">
        <f>[4]Calculations!AV91</f>
        <v>0</v>
      </c>
      <c r="AU124" s="74">
        <f>[4]Calculations!AK91</f>
        <v>2.0327531347800001</v>
      </c>
      <c r="AV124" s="74">
        <f>[4]Calculations!AW91</f>
        <v>14.247337567495585</v>
      </c>
      <c r="AW124" s="90"/>
      <c r="AX124" s="90"/>
      <c r="AY124" s="82" t="str">
        <f>[4]Calculations!D91</f>
        <v>Call for Sites 2018</v>
      </c>
    </row>
    <row r="125" spans="2:51" ht="25" customHeight="1" x14ac:dyDescent="0.25">
      <c r="B125" s="13" t="str">
        <f>[4]Calculations!A92</f>
        <v>709</v>
      </c>
      <c r="C125" s="30" t="str">
        <f>[4]Calculations!B92</f>
        <v>Land west of Hollin Lane, Middleton, Rochdale</v>
      </c>
      <c r="D125" s="119" t="str">
        <f>[4]Calculations!C92</f>
        <v>Residential</v>
      </c>
      <c r="E125" s="38">
        <f>[4]Calculations!E92</f>
        <v>3.9003800000000002</v>
      </c>
      <c r="F125" s="38">
        <f>[4]Calculations!I92</f>
        <v>3.9003800000000002</v>
      </c>
      <c r="G125" s="38">
        <f>[4]Calculations!M92</f>
        <v>100</v>
      </c>
      <c r="H125" s="38">
        <f>[4]Calculations!H92</f>
        <v>0</v>
      </c>
      <c r="I125" s="38">
        <f>[4]Calculations!L92</f>
        <v>0</v>
      </c>
      <c r="J125" s="38">
        <f>[4]Calculations!G92</f>
        <v>0</v>
      </c>
      <c r="K125" s="38">
        <f>[4]Calculations!K92</f>
        <v>0</v>
      </c>
      <c r="L125" s="38">
        <f>[4]Calculations!F92</f>
        <v>0</v>
      </c>
      <c r="M125" s="38">
        <f>[4]Calculations!J92</f>
        <v>0</v>
      </c>
      <c r="N125" s="38">
        <f>[4]Calculations!V92</f>
        <v>0</v>
      </c>
      <c r="O125" s="38">
        <f>[4]Calculations!W92</f>
        <v>0</v>
      </c>
      <c r="P125" s="38">
        <f>[4]Calculations!O92</f>
        <v>8.3537300000000009E-2</v>
      </c>
      <c r="Q125" s="38">
        <f>[4]Calculations!S92</f>
        <v>2.1417733656720626</v>
      </c>
      <c r="R125" s="38">
        <f>[4]Calculations!Q92</f>
        <v>6.8264500000000006E-2</v>
      </c>
      <c r="S125" s="38">
        <f>[4]Calculations!T92</f>
        <v>1.7502012624410954</v>
      </c>
      <c r="T125" s="38">
        <f>[4]Calculations!R92</f>
        <v>5.09598E-2</v>
      </c>
      <c r="U125" s="38">
        <f>[4]Calculations!U92</f>
        <v>1.3065342351258082</v>
      </c>
      <c r="V125" s="38" t="str">
        <f>[4]Calculations!X92</f>
        <v>Not Modelled</v>
      </c>
      <c r="W125" s="38" t="str">
        <f>[4]Calculations!Y92</f>
        <v>N/A</v>
      </c>
      <c r="X125" s="38" t="s">
        <v>1056</v>
      </c>
      <c r="Y125" s="73" t="s">
        <v>105</v>
      </c>
      <c r="Z125" s="74" t="s">
        <v>1066</v>
      </c>
      <c r="AA125" s="74">
        <f>[4]Calculations!AA92</f>
        <v>0</v>
      </c>
      <c r="AB125" s="74">
        <f>[4]Calculations!AM92</f>
        <v>0</v>
      </c>
      <c r="AC125" s="74">
        <f>[4]Calculations!AB92</f>
        <v>1.77457891991E-4</v>
      </c>
      <c r="AD125" s="74">
        <f>[4]Calculations!AN92</f>
        <v>4.5497590488875446E-3</v>
      </c>
      <c r="AE125" s="74">
        <f>[4]Calculations!AC92</f>
        <v>7.2773121929300006E-5</v>
      </c>
      <c r="AF125" s="74">
        <f>[4]Calculations!AO92</f>
        <v>1.8657956898891902E-3</v>
      </c>
      <c r="AG125" s="74">
        <f>[4]Calculations!AD92</f>
        <v>0</v>
      </c>
      <c r="AH125" s="74">
        <f>[4]Calculations!AP92</f>
        <v>0</v>
      </c>
      <c r="AI125" s="74">
        <f>[4]Calculations!AE92</f>
        <v>3.8817255863599999E-2</v>
      </c>
      <c r="AJ125" s="74">
        <f>[4]Calculations!AQ92</f>
        <v>0.99521728302370527</v>
      </c>
      <c r="AK125" s="74">
        <f>[4]Calculations!AF92</f>
        <v>3.32736995026</v>
      </c>
      <c r="AL125" s="74">
        <f>[4]Calculations!AR92</f>
        <v>85.308866065870504</v>
      </c>
      <c r="AM125" s="74">
        <f>[4]Calculations!AG92</f>
        <v>1.77457891991E-4</v>
      </c>
      <c r="AN125" s="74">
        <f>[4]Calculations!AS92</f>
        <v>4.5497590488875446E-3</v>
      </c>
      <c r="AO125" s="74">
        <f>[4]Calculations!AH92</f>
        <v>0.42394667886800003</v>
      </c>
      <c r="AP125" s="74">
        <f>[4]Calculations!AT92</f>
        <v>10.86936859659828</v>
      </c>
      <c r="AQ125" s="74">
        <f>[4]Calculations!AI92</f>
        <v>2.5149346185199999</v>
      </c>
      <c r="AR125" s="74">
        <f>[4]Calculations!AU92</f>
        <v>64.479220448264002</v>
      </c>
      <c r="AS125" s="74">
        <f>[4]Calculations!AJ92</f>
        <v>0</v>
      </c>
      <c r="AT125" s="74">
        <f>[4]Calculations!AV92</f>
        <v>0</v>
      </c>
      <c r="AU125" s="74">
        <f>[4]Calculations!AK92</f>
        <v>0</v>
      </c>
      <c r="AV125" s="74">
        <f>[4]Calculations!AW92</f>
        <v>0</v>
      </c>
      <c r="AW125" s="90"/>
      <c r="AX125" s="90"/>
      <c r="AY125" s="82" t="str">
        <f>[4]Calculations!D92</f>
        <v>Call for Sites 2018</v>
      </c>
    </row>
    <row r="126" spans="2:51" ht="25" customHeight="1" x14ac:dyDescent="0.25">
      <c r="B126" s="13" t="str">
        <f>[4]Calculations!A93</f>
        <v>712</v>
      </c>
      <c r="C126" s="30" t="str">
        <f>[4]Calculations!B93</f>
        <v>Land off Heywood Old Road, Middleton, Rochdale</v>
      </c>
      <c r="D126" s="119" t="str">
        <f>[4]Calculations!C93</f>
        <v>Residential</v>
      </c>
      <c r="E126" s="38">
        <f>[4]Calculations!E93</f>
        <v>21.968399999999999</v>
      </c>
      <c r="F126" s="38">
        <f>[4]Calculations!I93</f>
        <v>21.968399999999999</v>
      </c>
      <c r="G126" s="38">
        <f>[4]Calculations!M93</f>
        <v>100</v>
      </c>
      <c r="H126" s="38">
        <f>[4]Calculations!H93</f>
        <v>0</v>
      </c>
      <c r="I126" s="38">
        <f>[4]Calculations!L93</f>
        <v>0</v>
      </c>
      <c r="J126" s="38">
        <f>[4]Calculations!G93</f>
        <v>0</v>
      </c>
      <c r="K126" s="38">
        <f>[4]Calculations!K93</f>
        <v>0</v>
      </c>
      <c r="L126" s="38">
        <f>[4]Calculations!F93</f>
        <v>0</v>
      </c>
      <c r="M126" s="38">
        <f>[4]Calculations!J93</f>
        <v>0</v>
      </c>
      <c r="N126" s="38">
        <f>[4]Calculations!V93</f>
        <v>0</v>
      </c>
      <c r="O126" s="38">
        <f>[4]Calculations!W93</f>
        <v>0</v>
      </c>
      <c r="P126" s="38">
        <f>[4]Calculations!O93</f>
        <v>0.78697299999999992</v>
      </c>
      <c r="Q126" s="38">
        <f>[4]Calculations!S93</f>
        <v>3.5822954789606891</v>
      </c>
      <c r="R126" s="38">
        <f>[4]Calculations!Q93</f>
        <v>0.449546</v>
      </c>
      <c r="S126" s="38">
        <f>[4]Calculations!T93</f>
        <v>2.0463301833542729</v>
      </c>
      <c r="T126" s="38">
        <f>[4]Calculations!R93</f>
        <v>0.306313</v>
      </c>
      <c r="U126" s="38">
        <f>[4]Calculations!U93</f>
        <v>1.3943345896833634</v>
      </c>
      <c r="V126" s="38" t="str">
        <f>[4]Calculations!X93</f>
        <v>Not Modelled</v>
      </c>
      <c r="W126" s="38" t="str">
        <f>[4]Calculations!Y93</f>
        <v>N/A</v>
      </c>
      <c r="X126" s="38" t="s">
        <v>1056</v>
      </c>
      <c r="Y126" s="73" t="s">
        <v>105</v>
      </c>
      <c r="Z126" s="74" t="s">
        <v>1066</v>
      </c>
      <c r="AA126" s="74">
        <f>[4]Calculations!AA93</f>
        <v>0</v>
      </c>
      <c r="AB126" s="74">
        <f>[4]Calculations!AM93</f>
        <v>0</v>
      </c>
      <c r="AC126" s="74">
        <f>[4]Calculations!AB93</f>
        <v>0.44834002831800002</v>
      </c>
      <c r="AD126" s="74">
        <f>[4]Calculations!AN93</f>
        <v>2.0408406088654614</v>
      </c>
      <c r="AE126" s="74">
        <f>[4]Calculations!AC93</f>
        <v>0.30628360403100002</v>
      </c>
      <c r="AF126" s="74">
        <f>[4]Calculations!AO93</f>
        <v>1.3942007794422899</v>
      </c>
      <c r="AG126" s="74">
        <f>[4]Calculations!AD93</f>
        <v>0</v>
      </c>
      <c r="AH126" s="74">
        <f>[4]Calculations!AP93</f>
        <v>0</v>
      </c>
      <c r="AI126" s="74">
        <f>[4]Calculations!AE93</f>
        <v>6.4840396798100004</v>
      </c>
      <c r="AJ126" s="74">
        <f>[4]Calculations!AQ93</f>
        <v>29.515302342501048</v>
      </c>
      <c r="AK126" s="74">
        <f>[4]Calculations!AF93</f>
        <v>0</v>
      </c>
      <c r="AL126" s="74">
        <f>[4]Calculations!AR93</f>
        <v>0</v>
      </c>
      <c r="AM126" s="74">
        <f>[4]Calculations!AG93</f>
        <v>0.31519999999999998</v>
      </c>
      <c r="AN126" s="74">
        <f>[4]Calculations!AS93</f>
        <v>1.4347881502521804</v>
      </c>
      <c r="AO126" s="74">
        <f>[4]Calculations!AH93</f>
        <v>11.0262858683</v>
      </c>
      <c r="AP126" s="74">
        <f>[4]Calculations!AT93</f>
        <v>50.191574572112671</v>
      </c>
      <c r="AQ126" s="74">
        <f>[4]Calculations!AI93</f>
        <v>10.2556009475</v>
      </c>
      <c r="AR126" s="74">
        <f>[4]Calculations!AU93</f>
        <v>46.683422313413814</v>
      </c>
      <c r="AS126" s="74">
        <f>[4]Calculations!AJ93</f>
        <v>0</v>
      </c>
      <c r="AT126" s="74">
        <f>[4]Calculations!AV93</f>
        <v>0</v>
      </c>
      <c r="AU126" s="74">
        <f>[4]Calculations!AK93</f>
        <v>0</v>
      </c>
      <c r="AV126" s="74">
        <f>[4]Calculations!AW93</f>
        <v>0</v>
      </c>
      <c r="AW126" s="90"/>
      <c r="AX126" s="90"/>
      <c r="AY126" s="82" t="str">
        <f>[4]Calculations!D93</f>
        <v>Call for Sites 2018</v>
      </c>
    </row>
    <row r="127" spans="2:51" ht="12.65" customHeight="1" x14ac:dyDescent="0.25">
      <c r="B127" s="13" t="str">
        <f>[4]Calculations!A94</f>
        <v>715</v>
      </c>
      <c r="C127" s="30" t="str">
        <f>[4]Calculations!B94</f>
        <v>LandÔÇÖs End Road, Middleton</v>
      </c>
      <c r="D127" s="119" t="str">
        <f>[4]Calculations!C94</f>
        <v>Residential</v>
      </c>
      <c r="E127" s="38">
        <f>[4]Calculations!E94</f>
        <v>0.43593700000000002</v>
      </c>
      <c r="F127" s="38">
        <f>[4]Calculations!I94</f>
        <v>8.2672232513100047E-2</v>
      </c>
      <c r="G127" s="38">
        <f>[4]Calculations!M94</f>
        <v>18.964261467390941</v>
      </c>
      <c r="H127" s="38">
        <f>[4]Calculations!H94</f>
        <v>5.3339884556900002E-2</v>
      </c>
      <c r="I127" s="38">
        <f>[4]Calculations!L94</f>
        <v>12.235686476922124</v>
      </c>
      <c r="J127" s="38">
        <f>[4]Calculations!G94</f>
        <v>0.16858736679399999</v>
      </c>
      <c r="K127" s="38">
        <f>[4]Calculations!K94</f>
        <v>38.67241523293503</v>
      </c>
      <c r="L127" s="38">
        <f>[4]Calculations!F94</f>
        <v>0.131337516136</v>
      </c>
      <c r="M127" s="38">
        <f>[4]Calculations!J94</f>
        <v>30.127636822751914</v>
      </c>
      <c r="N127" s="38">
        <f>[4]Calculations!V94</f>
        <v>0.28315975061699999</v>
      </c>
      <c r="O127" s="38">
        <f>[4]Calculations!W94</f>
        <v>64.954282526374215</v>
      </c>
      <c r="P127" s="38">
        <f>[4]Calculations!O94</f>
        <v>0.19617470000000001</v>
      </c>
      <c r="Q127" s="38">
        <f>[4]Calculations!S94</f>
        <v>45.000699642379516</v>
      </c>
      <c r="R127" s="38">
        <f>[4]Calculations!Q94</f>
        <v>0.1900752</v>
      </c>
      <c r="S127" s="38">
        <f>[4]Calculations!T94</f>
        <v>43.601529578815281</v>
      </c>
      <c r="T127" s="38">
        <f>[4]Calculations!R94</f>
        <v>0.14160800000000001</v>
      </c>
      <c r="U127" s="38">
        <f>[4]Calculations!U94</f>
        <v>32.483592812722939</v>
      </c>
      <c r="V127" s="38" t="str">
        <f>[4]Calculations!X94</f>
        <v>Not Modelled</v>
      </c>
      <c r="W127" s="38" t="str">
        <f>[4]Calculations!Y94</f>
        <v>N/A</v>
      </c>
      <c r="X127" s="38" t="s">
        <v>1056</v>
      </c>
      <c r="Y127" s="73" t="s">
        <v>99</v>
      </c>
      <c r="Z127" s="74" t="s">
        <v>248</v>
      </c>
      <c r="AA127" s="74">
        <f>[4]Calculations!AA94</f>
        <v>9.8735272111E-2</v>
      </c>
      <c r="AB127" s="74">
        <f>[4]Calculations!AM94</f>
        <v>22.648977285938106</v>
      </c>
      <c r="AC127" s="74">
        <f>[4]Calculations!AB94</f>
        <v>0</v>
      </c>
      <c r="AD127" s="74">
        <f>[4]Calculations!AN94</f>
        <v>0</v>
      </c>
      <c r="AE127" s="74">
        <f>[4]Calculations!AC94</f>
        <v>0</v>
      </c>
      <c r="AF127" s="74">
        <f>[4]Calculations!AO94</f>
        <v>0</v>
      </c>
      <c r="AG127" s="74">
        <f>[4]Calculations!AD94</f>
        <v>0.232205722187</v>
      </c>
      <c r="AH127" s="74">
        <f>[4]Calculations!AP94</f>
        <v>53.265889838898737</v>
      </c>
      <c r="AI127" s="74">
        <f>[4]Calculations!AE94</f>
        <v>0.24938307083799999</v>
      </c>
      <c r="AJ127" s="74">
        <f>[4]Calculations!AQ94</f>
        <v>57.206218063160499</v>
      </c>
      <c r="AK127" s="74">
        <f>[4]Calculations!AF94</f>
        <v>0</v>
      </c>
      <c r="AL127" s="74">
        <f>[4]Calculations!AR94</f>
        <v>0</v>
      </c>
      <c r="AM127" s="74">
        <f>[4]Calculations!AG94</f>
        <v>4.0327000003299998E-4</v>
      </c>
      <c r="AN127" s="74">
        <f>[4]Calculations!AS94</f>
        <v>9.2506486036514443E-2</v>
      </c>
      <c r="AO127" s="74">
        <f>[4]Calculations!AH94</f>
        <v>0</v>
      </c>
      <c r="AP127" s="74">
        <f>[4]Calculations!AT94</f>
        <v>0</v>
      </c>
      <c r="AQ127" s="74">
        <f>[4]Calculations!AI94</f>
        <v>0.435936889203</v>
      </c>
      <c r="AR127" s="74">
        <f>[4]Calculations!AU94</f>
        <v>99.999974584171554</v>
      </c>
      <c r="AS127" s="74">
        <f>[4]Calculations!AJ94</f>
        <v>0</v>
      </c>
      <c r="AT127" s="74">
        <f>[4]Calculations!AV94</f>
        <v>0</v>
      </c>
      <c r="AU127" s="74">
        <f>[4]Calculations!AK94</f>
        <v>0.35260411814999998</v>
      </c>
      <c r="AV127" s="74">
        <f>[4]Calculations!AW94</f>
        <v>80.884191557495683</v>
      </c>
      <c r="AW127" s="90"/>
      <c r="AX127" s="90"/>
      <c r="AY127" s="82" t="str">
        <f>[4]Calculations!D94</f>
        <v>Call for Sites 2018</v>
      </c>
    </row>
    <row r="128" spans="2:51" ht="25" customHeight="1" x14ac:dyDescent="0.25">
      <c r="B128" s="13" t="str">
        <f>[4]Calculations!A95</f>
        <v>718</v>
      </c>
      <c r="C128" s="30" t="str">
        <f>[4]Calculations!B95</f>
        <v>Land at Stakehill Industrial and Distribution Park, Rochdale</v>
      </c>
      <c r="D128" s="119" t="str">
        <f>[4]Calculations!C95</f>
        <v>Residential / Industry / warehousing / Other Use</v>
      </c>
      <c r="E128" s="38">
        <f>[4]Calculations!E95</f>
        <v>71.537300000000002</v>
      </c>
      <c r="F128" s="38">
        <f>[4]Calculations!I95</f>
        <v>71.537300000000002</v>
      </c>
      <c r="G128" s="38">
        <f>[4]Calculations!M95</f>
        <v>100</v>
      </c>
      <c r="H128" s="38">
        <f>[4]Calculations!H95</f>
        <v>0</v>
      </c>
      <c r="I128" s="38">
        <f>[4]Calculations!L95</f>
        <v>0</v>
      </c>
      <c r="J128" s="38">
        <f>[4]Calculations!G95</f>
        <v>0</v>
      </c>
      <c r="K128" s="38">
        <f>[4]Calculations!K95</f>
        <v>0</v>
      </c>
      <c r="L128" s="38">
        <f>[4]Calculations!F95</f>
        <v>0</v>
      </c>
      <c r="M128" s="38">
        <f>[4]Calculations!J95</f>
        <v>0</v>
      </c>
      <c r="N128" s="38">
        <f>[4]Calculations!V95</f>
        <v>0</v>
      </c>
      <c r="O128" s="38">
        <f>[4]Calculations!W95</f>
        <v>0</v>
      </c>
      <c r="P128" s="38">
        <f>[4]Calculations!O95</f>
        <v>5.7326499999999996</v>
      </c>
      <c r="Q128" s="38">
        <f>[4]Calculations!S95</f>
        <v>8.0135118322888879</v>
      </c>
      <c r="R128" s="38">
        <f>[4]Calculations!Q95</f>
        <v>3.96909</v>
      </c>
      <c r="S128" s="38">
        <f>[4]Calculations!T95</f>
        <v>5.5482804075636061</v>
      </c>
      <c r="T128" s="38">
        <f>[4]Calculations!R95</f>
        <v>2.8182499999999999</v>
      </c>
      <c r="U128" s="38">
        <f>[4]Calculations!U95</f>
        <v>3.9395532121005403</v>
      </c>
      <c r="V128" s="38" t="str">
        <f>[4]Calculations!X95</f>
        <v>Not Modelled</v>
      </c>
      <c r="W128" s="38" t="str">
        <f>[4]Calculations!Y95</f>
        <v>N/A</v>
      </c>
      <c r="X128" s="38" t="s">
        <v>1056</v>
      </c>
      <c r="Y128" s="73" t="s">
        <v>105</v>
      </c>
      <c r="Z128" s="74" t="s">
        <v>1066</v>
      </c>
      <c r="AA128" s="74">
        <f>[4]Calculations!AA95</f>
        <v>0</v>
      </c>
      <c r="AB128" s="74">
        <f>[4]Calculations!AM95</f>
        <v>0</v>
      </c>
      <c r="AC128" s="74">
        <f>[4]Calculations!AB95</f>
        <v>1.4369979660800001</v>
      </c>
      <c r="AD128" s="74">
        <f>[4]Calculations!AN95</f>
        <v>2.0087394493222415</v>
      </c>
      <c r="AE128" s="74">
        <f>[4]Calculations!AC95</f>
        <v>1.4756876738</v>
      </c>
      <c r="AF128" s="74">
        <f>[4]Calculations!AO95</f>
        <v>2.0628227145838602</v>
      </c>
      <c r="AG128" s="74">
        <f>[4]Calculations!AD95</f>
        <v>0</v>
      </c>
      <c r="AH128" s="74">
        <f>[4]Calculations!AP95</f>
        <v>0</v>
      </c>
      <c r="AI128" s="74">
        <f>[4]Calculations!AE95</f>
        <v>7.3531971518099999</v>
      </c>
      <c r="AJ128" s="74">
        <f>[4]Calculations!AQ95</f>
        <v>10.278829578150139</v>
      </c>
      <c r="AK128" s="74">
        <f>[4]Calculations!AF95</f>
        <v>49.0249334385</v>
      </c>
      <c r="AL128" s="74">
        <f>[4]Calculations!AR95</f>
        <v>68.530589550486241</v>
      </c>
      <c r="AM128" s="74">
        <f>[4]Calculations!AG95</f>
        <v>2.0857389283500001</v>
      </c>
      <c r="AN128" s="74">
        <f>[4]Calculations!AS95</f>
        <v>2.915596378882066</v>
      </c>
      <c r="AO128" s="74">
        <f>[4]Calculations!AH95</f>
        <v>3.9469442862699999</v>
      </c>
      <c r="AP128" s="74">
        <f>[4]Calculations!AT95</f>
        <v>5.5173235308992652</v>
      </c>
      <c r="AQ128" s="74">
        <f>[4]Calculations!AI95</f>
        <v>56.776223028799997</v>
      </c>
      <c r="AR128" s="74">
        <f>[4]Calculations!AU95</f>
        <v>79.3659014651098</v>
      </c>
      <c r="AS128" s="74">
        <f>[4]Calculations!AJ95</f>
        <v>0</v>
      </c>
      <c r="AT128" s="74">
        <f>[4]Calculations!AV95</f>
        <v>0</v>
      </c>
      <c r="AU128" s="74">
        <f>[4]Calculations!AK95</f>
        <v>0</v>
      </c>
      <c r="AV128" s="74">
        <f>[4]Calculations!AW95</f>
        <v>0</v>
      </c>
      <c r="AW128" s="90"/>
      <c r="AX128" s="90"/>
      <c r="AY128" s="82" t="str">
        <f>[4]Calculations!D95</f>
        <v>Call for Sites 2018</v>
      </c>
    </row>
    <row r="129" spans="2:51" ht="25" customHeight="1" x14ac:dyDescent="0.25">
      <c r="B129" s="13" t="str">
        <f>[4]Calculations!A96</f>
        <v>720</v>
      </c>
      <c r="C129" s="30" t="str">
        <f>[4]Calculations!B96</f>
        <v>Spotland Bridge Business Centre, Rochdale</v>
      </c>
      <c r="D129" s="119" t="str">
        <f>[4]Calculations!C96</f>
        <v>Residential</v>
      </c>
      <c r="E129" s="38">
        <f>[4]Calculations!E96</f>
        <v>0.82967800000000003</v>
      </c>
      <c r="F129" s="38">
        <f>[4]Calculations!I96</f>
        <v>0.82967800000000003</v>
      </c>
      <c r="G129" s="38">
        <f>[4]Calculations!M96</f>
        <v>100</v>
      </c>
      <c r="H129" s="38">
        <f>[4]Calculations!H96</f>
        <v>0</v>
      </c>
      <c r="I129" s="38">
        <f>[4]Calculations!L96</f>
        <v>0</v>
      </c>
      <c r="J129" s="38">
        <f>[4]Calculations!G96</f>
        <v>0</v>
      </c>
      <c r="K129" s="38">
        <f>[4]Calculations!K96</f>
        <v>0</v>
      </c>
      <c r="L129" s="38">
        <f>[4]Calculations!F96</f>
        <v>0</v>
      </c>
      <c r="M129" s="38">
        <f>[4]Calculations!J96</f>
        <v>0</v>
      </c>
      <c r="N129" s="38">
        <f>[4]Calculations!V96</f>
        <v>0.35937860058100002</v>
      </c>
      <c r="O129" s="38">
        <f>[4]Calculations!W96</f>
        <v>43.315430875713226</v>
      </c>
      <c r="P129" s="38">
        <f>[4]Calculations!O96</f>
        <v>3.7311959999999998E-2</v>
      </c>
      <c r="Q129" s="38">
        <f>[4]Calculations!S96</f>
        <v>4.4971615494203778</v>
      </c>
      <c r="R129" s="38">
        <f>[4]Calculations!Q96</f>
        <v>2.3094460000000001E-2</v>
      </c>
      <c r="S129" s="38">
        <f>[4]Calculations!T96</f>
        <v>2.7835449415315341</v>
      </c>
      <c r="T129" s="38">
        <f>[4]Calculations!R96</f>
        <v>2.18648E-2</v>
      </c>
      <c r="U129" s="38">
        <f>[4]Calculations!U96</f>
        <v>2.6353356362347804</v>
      </c>
      <c r="V129" s="38">
        <f>[4]Calculations!X96</f>
        <v>0</v>
      </c>
      <c r="W129" s="38">
        <f>[4]Calculations!Y96</f>
        <v>0</v>
      </c>
      <c r="X129" s="38" t="s">
        <v>1056</v>
      </c>
      <c r="Y129" s="73" t="s">
        <v>105</v>
      </c>
      <c r="Z129" s="74" t="s">
        <v>1066</v>
      </c>
      <c r="AA129" s="74">
        <f>[4]Calculations!AA96</f>
        <v>0</v>
      </c>
      <c r="AB129" s="74">
        <f>[4]Calculations!AM96</f>
        <v>0</v>
      </c>
      <c r="AC129" s="74">
        <f>[4]Calculations!AB96</f>
        <v>0</v>
      </c>
      <c r="AD129" s="74">
        <f>[4]Calculations!AN96</f>
        <v>0</v>
      </c>
      <c r="AE129" s="74">
        <f>[4]Calculations!AC96</f>
        <v>0</v>
      </c>
      <c r="AF129" s="74">
        <f>[4]Calculations!AO96</f>
        <v>0</v>
      </c>
      <c r="AG129" s="74">
        <f>[4]Calculations!AD96</f>
        <v>0</v>
      </c>
      <c r="AH129" s="74">
        <f>[4]Calculations!AP96</f>
        <v>0</v>
      </c>
      <c r="AI129" s="74">
        <f>[4]Calculations!AE96</f>
        <v>0</v>
      </c>
      <c r="AJ129" s="74">
        <f>[4]Calculations!AQ96</f>
        <v>0</v>
      </c>
      <c r="AK129" s="74">
        <f>[4]Calculations!AF96</f>
        <v>0</v>
      </c>
      <c r="AL129" s="74">
        <f>[4]Calculations!AR96</f>
        <v>0</v>
      </c>
      <c r="AM129" s="74">
        <f>[4]Calculations!AG96</f>
        <v>0</v>
      </c>
      <c r="AN129" s="74">
        <f>[4]Calculations!AS96</f>
        <v>0</v>
      </c>
      <c r="AO129" s="74">
        <f>[4]Calculations!AH96</f>
        <v>0</v>
      </c>
      <c r="AP129" s="74">
        <f>[4]Calculations!AT96</f>
        <v>0</v>
      </c>
      <c r="AQ129" s="74">
        <f>[4]Calculations!AI96</f>
        <v>0.82967810006999998</v>
      </c>
      <c r="AR129" s="74">
        <f>[4]Calculations!AU96</f>
        <v>100.00001206130571</v>
      </c>
      <c r="AS129" s="74">
        <f>[4]Calculations!AJ96</f>
        <v>0</v>
      </c>
      <c r="AT129" s="74">
        <f>[4]Calculations!AV96</f>
        <v>0</v>
      </c>
      <c r="AU129" s="74">
        <f>[4]Calculations!AK96</f>
        <v>0</v>
      </c>
      <c r="AV129" s="74">
        <f>[4]Calculations!AW96</f>
        <v>0</v>
      </c>
      <c r="AW129" s="90"/>
      <c r="AX129" s="90"/>
      <c r="AY129" s="82" t="str">
        <f>[4]Calculations!D96</f>
        <v>Call for Sites 2018</v>
      </c>
    </row>
    <row r="130" spans="2:51" ht="25" customHeight="1" x14ac:dyDescent="0.25">
      <c r="B130" s="13" t="str">
        <f>[4]Calculations!A97</f>
        <v>799</v>
      </c>
      <c r="C130" s="30" t="str">
        <f>[4]Calculations!B97</f>
        <v>Land to S. of Thornham Lane and N. of A627(m), Lower Stakehill Farm</v>
      </c>
      <c r="D130" s="119" t="str">
        <f>[4]Calculations!C97</f>
        <v>Residential / Offices / Industry / warehousing</v>
      </c>
      <c r="E130" s="38">
        <f>[4]Calculations!E97</f>
        <v>4.1373899999999999</v>
      </c>
      <c r="F130" s="38">
        <f>[4]Calculations!I97</f>
        <v>4.1373899999999999</v>
      </c>
      <c r="G130" s="38">
        <f>[4]Calculations!M97</f>
        <v>100</v>
      </c>
      <c r="H130" s="38">
        <f>[4]Calculations!H97</f>
        <v>0</v>
      </c>
      <c r="I130" s="38">
        <f>[4]Calculations!L97</f>
        <v>0</v>
      </c>
      <c r="J130" s="38">
        <f>[4]Calculations!G97</f>
        <v>0</v>
      </c>
      <c r="K130" s="38">
        <f>[4]Calculations!K97</f>
        <v>0</v>
      </c>
      <c r="L130" s="38">
        <f>[4]Calculations!F97</f>
        <v>0</v>
      </c>
      <c r="M130" s="38">
        <f>[4]Calculations!J97</f>
        <v>0</v>
      </c>
      <c r="N130" s="38">
        <f>[4]Calculations!V97</f>
        <v>0</v>
      </c>
      <c r="O130" s="38">
        <f>[4]Calculations!W97</f>
        <v>0</v>
      </c>
      <c r="P130" s="38">
        <f>[4]Calculations!O97</f>
        <v>0.40431420000000001</v>
      </c>
      <c r="Q130" s="38">
        <f>[4]Calculations!S97</f>
        <v>9.772204215701203</v>
      </c>
      <c r="R130" s="38">
        <f>[4]Calculations!Q97</f>
        <v>0.33366200000000001</v>
      </c>
      <c r="S130" s="38">
        <f>[4]Calculations!T97</f>
        <v>8.064552773608483</v>
      </c>
      <c r="T130" s="38">
        <f>[4]Calculations!R97</f>
        <v>0.19153999999999999</v>
      </c>
      <c r="U130" s="38">
        <f>[4]Calculations!U97</f>
        <v>4.6294886389728793</v>
      </c>
      <c r="V130" s="38" t="str">
        <f>[4]Calculations!X97</f>
        <v>Not Modelled</v>
      </c>
      <c r="W130" s="38" t="str">
        <f>[4]Calculations!Y97</f>
        <v>N/A</v>
      </c>
      <c r="X130" s="38" t="s">
        <v>1056</v>
      </c>
      <c r="Y130" s="73" t="s">
        <v>105</v>
      </c>
      <c r="Z130" s="74" t="s">
        <v>1066</v>
      </c>
      <c r="AA130" s="74">
        <f>[4]Calculations!AA97</f>
        <v>0</v>
      </c>
      <c r="AB130" s="74">
        <f>[4]Calculations!AM97</f>
        <v>0</v>
      </c>
      <c r="AC130" s="74">
        <f>[4]Calculations!AB97</f>
        <v>1.52E-2</v>
      </c>
      <c r="AD130" s="74">
        <f>[4]Calculations!AN97</f>
        <v>0.36738136844725783</v>
      </c>
      <c r="AE130" s="74">
        <f>[4]Calculations!AC97</f>
        <v>7.0643120000000004E-2</v>
      </c>
      <c r="AF130" s="74">
        <f>[4]Calculations!AO97</f>
        <v>1.7074319800647269</v>
      </c>
      <c r="AG130" s="74">
        <f>[4]Calculations!AD97</f>
        <v>0</v>
      </c>
      <c r="AH130" s="74">
        <f>[4]Calculations!AP97</f>
        <v>0</v>
      </c>
      <c r="AI130" s="74">
        <f>[4]Calculations!AE97</f>
        <v>9.1789414289599996E-2</v>
      </c>
      <c r="AJ130" s="74">
        <f>[4]Calculations!AQ97</f>
        <v>2.218534252018785</v>
      </c>
      <c r="AK130" s="74">
        <f>[4]Calculations!AF97</f>
        <v>3.7235835438599998</v>
      </c>
      <c r="AL130" s="74">
        <f>[4]Calculations!AR97</f>
        <v>89.998369596774779</v>
      </c>
      <c r="AM130" s="74">
        <f>[4]Calculations!AG97</f>
        <v>3.4456746149499999E-2</v>
      </c>
      <c r="AN130" s="74">
        <f>[4]Calculations!AS97</f>
        <v>0.83281358898967717</v>
      </c>
      <c r="AO130" s="74">
        <f>[4]Calculations!AH97</f>
        <v>4.16910083869E-2</v>
      </c>
      <c r="AP130" s="74">
        <f>[4]Calculations!AT97</f>
        <v>1.0076644548108833</v>
      </c>
      <c r="AQ130" s="74">
        <f>[4]Calculations!AI97</f>
        <v>4.0956949441299999</v>
      </c>
      <c r="AR130" s="74">
        <f>[4]Calculations!AU97</f>
        <v>98.992237718223322</v>
      </c>
      <c r="AS130" s="74">
        <f>[4]Calculations!AJ97</f>
        <v>0</v>
      </c>
      <c r="AT130" s="74">
        <f>[4]Calculations!AV97</f>
        <v>0</v>
      </c>
      <c r="AU130" s="74">
        <f>[4]Calculations!AK97</f>
        <v>0</v>
      </c>
      <c r="AV130" s="74">
        <f>[4]Calculations!AW97</f>
        <v>0</v>
      </c>
      <c r="AW130" s="90"/>
      <c r="AX130" s="90"/>
      <c r="AY130" s="82" t="str">
        <f>[4]Calculations!D97</f>
        <v>Call for Sites 2018</v>
      </c>
    </row>
    <row r="131" spans="2:51" ht="25" customHeight="1" x14ac:dyDescent="0.25">
      <c r="B131" s="13" t="str">
        <f>[4]Calculations!A98</f>
        <v>800</v>
      </c>
      <c r="C131" s="30" t="str">
        <f>[4]Calculations!B98</f>
        <v>Land S. of A627(m) and N. of Bentley Avenue, Lower Stakehill Farm</v>
      </c>
      <c r="D131" s="119" t="str">
        <f>[4]Calculations!C98</f>
        <v>Residential / Offices / Industry / warehousing</v>
      </c>
      <c r="E131" s="38">
        <f>[4]Calculations!E98</f>
        <v>3.7763499999999999</v>
      </c>
      <c r="F131" s="38">
        <f>[4]Calculations!I98</f>
        <v>3.7763499999999999</v>
      </c>
      <c r="G131" s="38">
        <f>[4]Calculations!M98</f>
        <v>100</v>
      </c>
      <c r="H131" s="38">
        <f>[4]Calculations!H98</f>
        <v>0</v>
      </c>
      <c r="I131" s="38">
        <f>[4]Calculations!L98</f>
        <v>0</v>
      </c>
      <c r="J131" s="38">
        <f>[4]Calculations!G98</f>
        <v>0</v>
      </c>
      <c r="K131" s="38">
        <f>[4]Calculations!K98</f>
        <v>0</v>
      </c>
      <c r="L131" s="38">
        <f>[4]Calculations!F98</f>
        <v>0</v>
      </c>
      <c r="M131" s="38">
        <f>[4]Calculations!J98</f>
        <v>0</v>
      </c>
      <c r="N131" s="38">
        <f>[4]Calculations!V98</f>
        <v>0</v>
      </c>
      <c r="O131" s="38">
        <f>[4]Calculations!W98</f>
        <v>0</v>
      </c>
      <c r="P131" s="38">
        <f>[4]Calculations!O98</f>
        <v>5.8109509999999996E-2</v>
      </c>
      <c r="Q131" s="38">
        <f>[4]Calculations!S98</f>
        <v>1.5387744780012445</v>
      </c>
      <c r="R131" s="38">
        <f>[4]Calculations!Q98</f>
        <v>5.8109509999999996E-2</v>
      </c>
      <c r="S131" s="38">
        <f>[4]Calculations!T98</f>
        <v>1.5387744780012445</v>
      </c>
      <c r="T131" s="38">
        <f>[4]Calculations!R98</f>
        <v>5.2526099999999999E-2</v>
      </c>
      <c r="U131" s="38">
        <f>[4]Calculations!U98</f>
        <v>1.3909224515736094</v>
      </c>
      <c r="V131" s="38" t="str">
        <f>[4]Calculations!X98</f>
        <v>Not Modelled</v>
      </c>
      <c r="W131" s="38" t="str">
        <f>[4]Calculations!Y98</f>
        <v>N/A</v>
      </c>
      <c r="X131" s="38" t="s">
        <v>1056</v>
      </c>
      <c r="Y131" s="73" t="s">
        <v>105</v>
      </c>
      <c r="Z131" s="74" t="s">
        <v>1066</v>
      </c>
      <c r="AA131" s="74">
        <f>[4]Calculations!AA98</f>
        <v>0</v>
      </c>
      <c r="AB131" s="74">
        <f>[4]Calculations!AM98</f>
        <v>0</v>
      </c>
      <c r="AC131" s="74">
        <f>[4]Calculations!AB98</f>
        <v>0</v>
      </c>
      <c r="AD131" s="74">
        <f>[4]Calculations!AN98</f>
        <v>0</v>
      </c>
      <c r="AE131" s="74">
        <f>[4]Calculations!AC98</f>
        <v>0</v>
      </c>
      <c r="AF131" s="74">
        <f>[4]Calculations!AO98</f>
        <v>0</v>
      </c>
      <c r="AG131" s="74">
        <f>[4]Calculations!AD98</f>
        <v>0</v>
      </c>
      <c r="AH131" s="74">
        <f>[4]Calculations!AP98</f>
        <v>0</v>
      </c>
      <c r="AI131" s="74">
        <f>[4]Calculations!AE98</f>
        <v>1.00843604199</v>
      </c>
      <c r="AJ131" s="74">
        <f>[4]Calculations!AQ98</f>
        <v>26.703987765699683</v>
      </c>
      <c r="AK131" s="74">
        <f>[4]Calculations!AF98</f>
        <v>2.3869144279999999</v>
      </c>
      <c r="AL131" s="74">
        <f>[4]Calculations!AR98</f>
        <v>63.206917473221495</v>
      </c>
      <c r="AM131" s="74">
        <f>[4]Calculations!AG98</f>
        <v>0</v>
      </c>
      <c r="AN131" s="74">
        <f>[4]Calculations!AS98</f>
        <v>0</v>
      </c>
      <c r="AO131" s="74">
        <f>[4]Calculations!AH98</f>
        <v>0</v>
      </c>
      <c r="AP131" s="74">
        <f>[4]Calculations!AT98</f>
        <v>0</v>
      </c>
      <c r="AQ131" s="74">
        <f>[4]Calculations!AI98</f>
        <v>3.7763532230600001</v>
      </c>
      <c r="AR131" s="74">
        <f>[4]Calculations!AU98</f>
        <v>100.00008534855085</v>
      </c>
      <c r="AS131" s="74">
        <f>[4]Calculations!AJ98</f>
        <v>0</v>
      </c>
      <c r="AT131" s="74">
        <f>[4]Calculations!AV98</f>
        <v>0</v>
      </c>
      <c r="AU131" s="74">
        <f>[4]Calculations!AK98</f>
        <v>0</v>
      </c>
      <c r="AV131" s="74">
        <f>[4]Calculations!AW98</f>
        <v>0</v>
      </c>
      <c r="AW131" s="90"/>
      <c r="AX131" s="90"/>
      <c r="AY131" s="82" t="str">
        <f>[4]Calculations!D98</f>
        <v>Call for Sites 2018</v>
      </c>
    </row>
    <row r="132" spans="2:51" ht="25" customHeight="1" x14ac:dyDescent="0.25">
      <c r="B132" s="13" t="str">
        <f>[4]Calculations!A99</f>
        <v>801</v>
      </c>
      <c r="C132" s="30" t="str">
        <f>[4]Calculations!B99</f>
        <v>Land S. of A627(m), Land N.E of Stakehill Lane, Lowe Stakehill Farm</v>
      </c>
      <c r="D132" s="119" t="str">
        <f>[4]Calculations!C99</f>
        <v>Residential / Offices / Industry / warehousing</v>
      </c>
      <c r="E132" s="38">
        <f>[4]Calculations!E99</f>
        <v>8.7574100000000001</v>
      </c>
      <c r="F132" s="38">
        <f>[4]Calculations!I99</f>
        <v>8.7574100000000001</v>
      </c>
      <c r="G132" s="38">
        <f>[4]Calculations!M99</f>
        <v>100</v>
      </c>
      <c r="H132" s="38">
        <f>[4]Calculations!H99</f>
        <v>0</v>
      </c>
      <c r="I132" s="38">
        <f>[4]Calculations!L99</f>
        <v>0</v>
      </c>
      <c r="J132" s="38">
        <f>[4]Calculations!G99</f>
        <v>0</v>
      </c>
      <c r="K132" s="38">
        <f>[4]Calculations!K99</f>
        <v>0</v>
      </c>
      <c r="L132" s="38">
        <f>[4]Calculations!F99</f>
        <v>0</v>
      </c>
      <c r="M132" s="38">
        <f>[4]Calculations!J99</f>
        <v>0</v>
      </c>
      <c r="N132" s="38">
        <f>[4]Calculations!V99</f>
        <v>0</v>
      </c>
      <c r="O132" s="38">
        <f>[4]Calculations!W99</f>
        <v>0</v>
      </c>
      <c r="P132" s="38">
        <f>[4]Calculations!O99</f>
        <v>0.66544400000000004</v>
      </c>
      <c r="Q132" s="38">
        <f>[4]Calculations!S99</f>
        <v>7.5986393237269922</v>
      </c>
      <c r="R132" s="38">
        <f>[4]Calculations!Q99</f>
        <v>0.43487000000000003</v>
      </c>
      <c r="S132" s="38">
        <f>[4]Calculations!T99</f>
        <v>4.965737586797923</v>
      </c>
      <c r="T132" s="38">
        <f>[4]Calculations!R99</f>
        <v>0.29068100000000002</v>
      </c>
      <c r="U132" s="38">
        <f>[4]Calculations!U99</f>
        <v>3.3192576343919042</v>
      </c>
      <c r="V132" s="38" t="str">
        <f>[4]Calculations!X99</f>
        <v>Not Modelled</v>
      </c>
      <c r="W132" s="38" t="str">
        <f>[4]Calculations!Y99</f>
        <v>N/A</v>
      </c>
      <c r="X132" s="38" t="s">
        <v>1056</v>
      </c>
      <c r="Y132" s="73" t="s">
        <v>105</v>
      </c>
      <c r="Z132" s="74" t="s">
        <v>1066</v>
      </c>
      <c r="AA132" s="74">
        <f>[4]Calculations!AA99</f>
        <v>0</v>
      </c>
      <c r="AB132" s="74">
        <f>[4]Calculations!AM99</f>
        <v>0</v>
      </c>
      <c r="AC132" s="74">
        <f>[4]Calculations!AB99</f>
        <v>0.36317679731399999</v>
      </c>
      <c r="AD132" s="74">
        <f>[4]Calculations!AN99</f>
        <v>4.147079984995564</v>
      </c>
      <c r="AE132" s="74">
        <f>[4]Calculations!AC99</f>
        <v>0.21439312007200001</v>
      </c>
      <c r="AF132" s="74">
        <f>[4]Calculations!AO99</f>
        <v>2.4481338668853008</v>
      </c>
      <c r="AG132" s="74">
        <f>[4]Calculations!AD99</f>
        <v>0</v>
      </c>
      <c r="AH132" s="74">
        <f>[4]Calculations!AP99</f>
        <v>0</v>
      </c>
      <c r="AI132" s="74">
        <f>[4]Calculations!AE99</f>
        <v>0.21308554347299999</v>
      </c>
      <c r="AJ132" s="74">
        <f>[4]Calculations!AQ99</f>
        <v>2.4332027788238757</v>
      </c>
      <c r="AK132" s="74">
        <f>[4]Calculations!AF99</f>
        <v>4.0787583017099998</v>
      </c>
      <c r="AL132" s="74">
        <f>[4]Calculations!AR99</f>
        <v>46.574938271817807</v>
      </c>
      <c r="AM132" s="74">
        <f>[4]Calculations!AG99</f>
        <v>0.13098939674599999</v>
      </c>
      <c r="AN132" s="74">
        <f>[4]Calculations!AS99</f>
        <v>1.4957549863030277</v>
      </c>
      <c r="AO132" s="74">
        <f>[4]Calculations!AH99</f>
        <v>0</v>
      </c>
      <c r="AP132" s="74">
        <f>[4]Calculations!AT99</f>
        <v>0</v>
      </c>
      <c r="AQ132" s="74">
        <f>[4]Calculations!AI99</f>
        <v>8.7574073915300001</v>
      </c>
      <c r="AR132" s="74">
        <f>[4]Calculations!AU99</f>
        <v>99.999970214138656</v>
      </c>
      <c r="AS132" s="74">
        <f>[4]Calculations!AJ99</f>
        <v>0</v>
      </c>
      <c r="AT132" s="74">
        <f>[4]Calculations!AV99</f>
        <v>0</v>
      </c>
      <c r="AU132" s="74">
        <f>[4]Calculations!AK99</f>
        <v>0</v>
      </c>
      <c r="AV132" s="74">
        <f>[4]Calculations!AW99</f>
        <v>0</v>
      </c>
      <c r="AW132" s="90"/>
      <c r="AX132" s="90"/>
      <c r="AY132" s="82" t="str">
        <f>[4]Calculations!D99</f>
        <v>Call for Sites 2018</v>
      </c>
    </row>
    <row r="133" spans="2:51" ht="25" customHeight="1" x14ac:dyDescent="0.25">
      <c r="B133" s="13" t="str">
        <f>[4]Calculations!A100</f>
        <v>821</v>
      </c>
      <c r="C133" s="30" t="str">
        <f>[4]Calculations!B100</f>
        <v>Trows Farm (land south of Cripplegate Lane)</v>
      </c>
      <c r="D133" s="119" t="str">
        <f>[4]Calculations!C100</f>
        <v>Residential / Offices / Industry / warehousing</v>
      </c>
      <c r="E133" s="38">
        <f>[4]Calculations!E100</f>
        <v>21.0594</v>
      </c>
      <c r="F133" s="38">
        <f>[4]Calculations!I100</f>
        <v>21.0594</v>
      </c>
      <c r="G133" s="38">
        <f>[4]Calculations!M100</f>
        <v>100</v>
      </c>
      <c r="H133" s="38">
        <f>[4]Calculations!H100</f>
        <v>0</v>
      </c>
      <c r="I133" s="38">
        <f>[4]Calculations!L100</f>
        <v>0</v>
      </c>
      <c r="J133" s="38">
        <f>[4]Calculations!G100</f>
        <v>0</v>
      </c>
      <c r="K133" s="38">
        <f>[4]Calculations!K100</f>
        <v>0</v>
      </c>
      <c r="L133" s="38">
        <f>[4]Calculations!F100</f>
        <v>0</v>
      </c>
      <c r="M133" s="38">
        <f>[4]Calculations!J100</f>
        <v>0</v>
      </c>
      <c r="N133" s="38">
        <f>[4]Calculations!V100</f>
        <v>0</v>
      </c>
      <c r="O133" s="38">
        <f>[4]Calculations!W100</f>
        <v>0</v>
      </c>
      <c r="P133" s="38">
        <f>[4]Calculations!O100</f>
        <v>0.96005430000000003</v>
      </c>
      <c r="Q133" s="38">
        <f>[4]Calculations!S100</f>
        <v>4.5587922732841397</v>
      </c>
      <c r="R133" s="38">
        <f>[4]Calculations!Q100</f>
        <v>0.91758099999999998</v>
      </c>
      <c r="S133" s="38">
        <f>[4]Calculations!T100</f>
        <v>4.3571089394759586</v>
      </c>
      <c r="T133" s="38">
        <f>[4]Calculations!R100</f>
        <v>0.755359</v>
      </c>
      <c r="U133" s="38">
        <f>[4]Calculations!U100</f>
        <v>3.5868020931270594</v>
      </c>
      <c r="V133" s="38" t="str">
        <f>[4]Calculations!X100</f>
        <v>Not Modelled</v>
      </c>
      <c r="W133" s="38" t="str">
        <f>[4]Calculations!Y100</f>
        <v>N/A</v>
      </c>
      <c r="X133" s="38" t="s">
        <v>1056</v>
      </c>
      <c r="Y133" s="73" t="s">
        <v>105</v>
      </c>
      <c r="Z133" s="74" t="s">
        <v>1066</v>
      </c>
      <c r="AA133" s="74">
        <f>[4]Calculations!AA100</f>
        <v>0</v>
      </c>
      <c r="AB133" s="74">
        <f>[4]Calculations!AM100</f>
        <v>0</v>
      </c>
      <c r="AC133" s="74">
        <f>[4]Calculations!AB100</f>
        <v>9.9758490781800005E-2</v>
      </c>
      <c r="AD133" s="74">
        <f>[4]Calculations!AN100</f>
        <v>0.47370053649106814</v>
      </c>
      <c r="AE133" s="74">
        <f>[4]Calculations!AC100</f>
        <v>8.2629507820700006E-3</v>
      </c>
      <c r="AF133" s="74">
        <f>[4]Calculations!AO100</f>
        <v>3.9236401711682196E-2</v>
      </c>
      <c r="AG133" s="74">
        <f>[4]Calculations!AD100</f>
        <v>0</v>
      </c>
      <c r="AH133" s="74">
        <f>[4]Calculations!AP100</f>
        <v>0</v>
      </c>
      <c r="AI133" s="74">
        <f>[4]Calculations!AE100</f>
        <v>2.11019183779</v>
      </c>
      <c r="AJ133" s="74">
        <f>[4]Calculations!AQ100</f>
        <v>10.020189738501571</v>
      </c>
      <c r="AK133" s="74">
        <f>[4]Calculations!AF100</f>
        <v>18.458706383799999</v>
      </c>
      <c r="AL133" s="74">
        <f>[4]Calculations!AR100</f>
        <v>87.650675630834684</v>
      </c>
      <c r="AM133" s="74">
        <f>[4]Calculations!AG100</f>
        <v>1.44286120135E-2</v>
      </c>
      <c r="AN133" s="74">
        <f>[4]Calculations!AS100</f>
        <v>6.8513879851752654E-2</v>
      </c>
      <c r="AO133" s="74">
        <f>[4]Calculations!AH100</f>
        <v>0.50197142924799998</v>
      </c>
      <c r="AP133" s="74">
        <f>[4]Calculations!AT100</f>
        <v>2.383597962183158</v>
      </c>
      <c r="AQ133" s="74">
        <f>[4]Calculations!AI100</f>
        <v>14.807227472799999</v>
      </c>
      <c r="AR133" s="74">
        <f>[4]Calculations!AU100</f>
        <v>70.311725276123724</v>
      </c>
      <c r="AS133" s="74">
        <f>[4]Calculations!AJ100</f>
        <v>0</v>
      </c>
      <c r="AT133" s="74">
        <f>[4]Calculations!AV100</f>
        <v>0</v>
      </c>
      <c r="AU133" s="74">
        <f>[4]Calculations!AK100</f>
        <v>0</v>
      </c>
      <c r="AV133" s="74">
        <f>[4]Calculations!AW100</f>
        <v>0</v>
      </c>
      <c r="AW133" s="90"/>
      <c r="AX133" s="90"/>
      <c r="AY133" s="82" t="str">
        <f>[4]Calculations!D100</f>
        <v>Call for Sites 2018</v>
      </c>
    </row>
    <row r="134" spans="2:51" ht="25" customHeight="1" x14ac:dyDescent="0.25">
      <c r="B134" s="13" t="str">
        <f>[4]Calculations!A101</f>
        <v>860</v>
      </c>
      <c r="C134" s="30" t="str">
        <f>[4]Calculations!B101</f>
        <v>Land south of Waterfold Farm, Adjoining Bury Boundary, Heywood</v>
      </c>
      <c r="D134" s="119" t="str">
        <f>[4]Calculations!C101</f>
        <v>Industrial and Warehousing</v>
      </c>
      <c r="E134" s="38">
        <f>[4]Calculations!E101</f>
        <v>35.9938</v>
      </c>
      <c r="F134" s="38">
        <f>[4]Calculations!I101</f>
        <v>32.106947682372905</v>
      </c>
      <c r="G134" s="38">
        <f>[4]Calculations!M101</f>
        <v>89.201328235343041</v>
      </c>
      <c r="H134" s="38">
        <f>[4]Calculations!H101</f>
        <v>0.107820599997</v>
      </c>
      <c r="I134" s="38">
        <f>[4]Calculations!L101</f>
        <v>0.29955325638582203</v>
      </c>
      <c r="J134" s="38">
        <f>[4]Calculations!G101</f>
        <v>3.6912058910100001</v>
      </c>
      <c r="K134" s="38">
        <f>[4]Calculations!K101</f>
        <v>10.255115856091884</v>
      </c>
      <c r="L134" s="38">
        <f>[4]Calculations!F101</f>
        <v>8.7825826620099995E-2</v>
      </c>
      <c r="M134" s="38">
        <f>[4]Calculations!J101</f>
        <v>0.24400265217926417</v>
      </c>
      <c r="N134" s="38">
        <f>[4]Calculations!V101</f>
        <v>14.2331551258</v>
      </c>
      <c r="O134" s="38">
        <f>[4]Calculations!W101</f>
        <v>39.543352260111462</v>
      </c>
      <c r="P134" s="38">
        <f>[4]Calculations!O101</f>
        <v>7.4537699999999996</v>
      </c>
      <c r="Q134" s="38">
        <f>[4]Calculations!S101</f>
        <v>20.70848312764976</v>
      </c>
      <c r="R134" s="38">
        <f>[4]Calculations!Q101</f>
        <v>6.3121899999999993</v>
      </c>
      <c r="S134" s="38">
        <f>[4]Calculations!T101</f>
        <v>17.536881351788359</v>
      </c>
      <c r="T134" s="38">
        <f>[4]Calculations!R101</f>
        <v>4.7461099999999998</v>
      </c>
      <c r="U134" s="38">
        <f>[4]Calculations!U101</f>
        <v>13.185909795575904</v>
      </c>
      <c r="V134" s="38">
        <f>[4]Calculations!X101</f>
        <v>1.2373879806100001</v>
      </c>
      <c r="W134" s="38">
        <f>[4]Calculations!Y101</f>
        <v>3.4377808972934227</v>
      </c>
      <c r="X134" s="38" t="s">
        <v>1068</v>
      </c>
      <c r="Y134" s="73" t="s">
        <v>108</v>
      </c>
      <c r="Z134" s="74" t="s">
        <v>109</v>
      </c>
      <c r="AA134" s="74">
        <f>[4]Calculations!AA101</f>
        <v>0.36331832114000001</v>
      </c>
      <c r="AB134" s="74">
        <f>[4]Calculations!AM101</f>
        <v>1.0093913983519383</v>
      </c>
      <c r="AC134" s="74">
        <f>[4]Calculations!AB101</f>
        <v>0.24709336993200001</v>
      </c>
      <c r="AD134" s="74">
        <f>[4]Calculations!AN101</f>
        <v>0.68648870064288858</v>
      </c>
      <c r="AE134" s="74">
        <f>[4]Calculations!AC101</f>
        <v>0.31424200555499998</v>
      </c>
      <c r="AF134" s="74">
        <f>[4]Calculations!AO101</f>
        <v>0.87304481759358543</v>
      </c>
      <c r="AG134" s="74">
        <f>[4]Calculations!AD101</f>
        <v>3.8652943407000002</v>
      </c>
      <c r="AH134" s="74">
        <f>[4]Calculations!AP101</f>
        <v>10.738778180408849</v>
      </c>
      <c r="AI134" s="74">
        <f>[4]Calculations!AE101</f>
        <v>6.7599779275399996</v>
      </c>
      <c r="AJ134" s="74">
        <f>[4]Calculations!AQ101</f>
        <v>18.780950962499094</v>
      </c>
      <c r="AK134" s="74">
        <f>[4]Calculations!AF101</f>
        <v>20.8333005918</v>
      </c>
      <c r="AL134" s="74">
        <f>[4]Calculations!AR101</f>
        <v>57.880247686546014</v>
      </c>
      <c r="AM134" s="74">
        <f>[4]Calculations!AG101</f>
        <v>0.45144698667499999</v>
      </c>
      <c r="AN134" s="74">
        <f>[4]Calculations!AS101</f>
        <v>1.2542354146408548</v>
      </c>
      <c r="AO134" s="74">
        <f>[4]Calculations!AH101</f>
        <v>6.8753923187600003</v>
      </c>
      <c r="AP134" s="74">
        <f>[4]Calculations!AT101</f>
        <v>19.101601716851235</v>
      </c>
      <c r="AQ134" s="74">
        <f>[4]Calculations!AI101</f>
        <v>7.5623991678799998</v>
      </c>
      <c r="AR134" s="74">
        <f>[4]Calculations!AU101</f>
        <v>21.010282792814316</v>
      </c>
      <c r="AS134" s="74">
        <f>[4]Calculations!AJ101</f>
        <v>0</v>
      </c>
      <c r="AT134" s="74">
        <f>[4]Calculations!AV101</f>
        <v>0</v>
      </c>
      <c r="AU134" s="74">
        <f>[4]Calculations!AK101</f>
        <v>1.07248973442</v>
      </c>
      <c r="AV134" s="74">
        <f>[4]Calculations!AW101</f>
        <v>2.979651313337297</v>
      </c>
      <c r="AW134" s="90"/>
      <c r="AX134" s="90"/>
      <c r="AY134" s="82" t="str">
        <f>[4]Calculations!D101</f>
        <v>Call for Sites 2018</v>
      </c>
    </row>
    <row r="135" spans="2:51" ht="25" customHeight="1" x14ac:dyDescent="0.25">
      <c r="B135" s="13" t="str">
        <f>[4]Calculations!A102</f>
        <v>861</v>
      </c>
      <c r="C135" s="30" t="str">
        <f>[4]Calculations!B102</f>
        <v>Land south of Bowlee Park (South of Boardman Lane), Middleton</v>
      </c>
      <c r="D135" s="119" t="str">
        <f>[4]Calculations!C102</f>
        <v>Other use</v>
      </c>
      <c r="E135" s="38">
        <f>[4]Calculations!E102</f>
        <v>23.1007</v>
      </c>
      <c r="F135" s="38">
        <f>[4]Calculations!I102</f>
        <v>23.1007</v>
      </c>
      <c r="G135" s="38">
        <f>[4]Calculations!M102</f>
        <v>100</v>
      </c>
      <c r="H135" s="38">
        <f>[4]Calculations!H102</f>
        <v>0</v>
      </c>
      <c r="I135" s="38">
        <f>[4]Calculations!L102</f>
        <v>0</v>
      </c>
      <c r="J135" s="38">
        <f>[4]Calculations!G102</f>
        <v>0</v>
      </c>
      <c r="K135" s="38">
        <f>[4]Calculations!K102</f>
        <v>0</v>
      </c>
      <c r="L135" s="38">
        <f>[4]Calculations!F102</f>
        <v>0</v>
      </c>
      <c r="M135" s="38">
        <f>[4]Calculations!J102</f>
        <v>0</v>
      </c>
      <c r="N135" s="38">
        <f>[4]Calculations!V102</f>
        <v>0</v>
      </c>
      <c r="O135" s="38">
        <f>[4]Calculations!W102</f>
        <v>0</v>
      </c>
      <c r="P135" s="38">
        <f>[4]Calculations!O102</f>
        <v>0.9221950000000001</v>
      </c>
      <c r="Q135" s="38">
        <f>[4]Calculations!S102</f>
        <v>3.9920651755141625</v>
      </c>
      <c r="R135" s="38">
        <f>[4]Calculations!Q102</f>
        <v>0.51608600000000004</v>
      </c>
      <c r="S135" s="38">
        <f>[4]Calculations!T102</f>
        <v>2.2340708290224973</v>
      </c>
      <c r="T135" s="38">
        <f>[4]Calculations!R102</f>
        <v>0.39446599999999998</v>
      </c>
      <c r="U135" s="38">
        <f>[4]Calculations!U102</f>
        <v>1.7075932763942216</v>
      </c>
      <c r="V135" s="38" t="str">
        <f>[4]Calculations!X102</f>
        <v>Not Modelled</v>
      </c>
      <c r="W135" s="38" t="str">
        <f>[4]Calculations!Y102</f>
        <v>N/A</v>
      </c>
      <c r="X135" s="38" t="s">
        <v>94</v>
      </c>
      <c r="Y135" s="73" t="s">
        <v>105</v>
      </c>
      <c r="Z135" s="74" t="s">
        <v>1066</v>
      </c>
      <c r="AA135" s="74">
        <f>[4]Calculations!AA102</f>
        <v>0</v>
      </c>
      <c r="AB135" s="74">
        <f>[4]Calculations!AM102</f>
        <v>0</v>
      </c>
      <c r="AC135" s="74">
        <f>[4]Calculations!AB102</f>
        <v>0.41839999999999999</v>
      </c>
      <c r="AD135" s="74">
        <f>[4]Calculations!AN102</f>
        <v>1.8112005263909752</v>
      </c>
      <c r="AE135" s="74">
        <f>[4]Calculations!AC102</f>
        <v>0.30959999999999999</v>
      </c>
      <c r="AF135" s="74">
        <f>[4]Calculations!AO102</f>
        <v>1.340219127558905</v>
      </c>
      <c r="AG135" s="74">
        <f>[4]Calculations!AD102</f>
        <v>0</v>
      </c>
      <c r="AH135" s="74">
        <f>[4]Calculations!AP102</f>
        <v>0</v>
      </c>
      <c r="AI135" s="74">
        <f>[4]Calculations!AE102</f>
        <v>6.9981132684</v>
      </c>
      <c r="AJ135" s="74">
        <f>[4]Calculations!AQ102</f>
        <v>30.29394463544395</v>
      </c>
      <c r="AK135" s="74">
        <f>[4]Calculations!AF102</f>
        <v>0</v>
      </c>
      <c r="AL135" s="74">
        <f>[4]Calculations!AR102</f>
        <v>0</v>
      </c>
      <c r="AM135" s="74">
        <f>[4]Calculations!AG102</f>
        <v>0.31519999999999998</v>
      </c>
      <c r="AN135" s="74">
        <f>[4]Calculations!AS102</f>
        <v>1.3644608172046733</v>
      </c>
      <c r="AO135" s="74">
        <f>[4]Calculations!AH102</f>
        <v>10.985316578899999</v>
      </c>
      <c r="AP135" s="74">
        <f>[4]Calculations!AT102</f>
        <v>47.554041993965548</v>
      </c>
      <c r="AQ135" s="74">
        <f>[4]Calculations!AI102</f>
        <v>11.453382489999999</v>
      </c>
      <c r="AR135" s="74">
        <f>[4]Calculations!AU102</f>
        <v>49.580239949438756</v>
      </c>
      <c r="AS135" s="74">
        <f>[4]Calculations!AJ102</f>
        <v>0</v>
      </c>
      <c r="AT135" s="74">
        <f>[4]Calculations!AV102</f>
        <v>0</v>
      </c>
      <c r="AU135" s="74">
        <f>[4]Calculations!AK102</f>
        <v>0</v>
      </c>
      <c r="AV135" s="74">
        <f>[4]Calculations!AW102</f>
        <v>0</v>
      </c>
      <c r="AW135" s="90"/>
      <c r="AX135" s="90"/>
      <c r="AY135" s="82" t="str">
        <f>[4]Calculations!D102</f>
        <v>Call for Sites 2018</v>
      </c>
    </row>
    <row r="136" spans="2:51" ht="12.65" customHeight="1" x14ac:dyDescent="0.25">
      <c r="B136" s="13" t="str">
        <f>[4]Calculations!A103</f>
        <v>862</v>
      </c>
      <c r="C136" s="30" t="str">
        <f>[4]Calculations!B103</f>
        <v>Land at New Street, Littleborough</v>
      </c>
      <c r="D136" s="119" t="str">
        <f>[4]Calculations!C103</f>
        <v>Residential</v>
      </c>
      <c r="E136" s="38">
        <f>[4]Calculations!E103</f>
        <v>7.2458900000000002</v>
      </c>
      <c r="F136" s="38">
        <f>[4]Calculations!I103</f>
        <v>5.3228909274509908</v>
      </c>
      <c r="G136" s="38">
        <f>[4]Calculations!M103</f>
        <v>73.460829897376172</v>
      </c>
      <c r="H136" s="38">
        <f>[4]Calculations!H103</f>
        <v>1.1775534023200001</v>
      </c>
      <c r="I136" s="38">
        <f>[4]Calculations!L103</f>
        <v>16.251328716279158</v>
      </c>
      <c r="J136" s="38">
        <f>[4]Calculations!G103</f>
        <v>0.74220392872999996</v>
      </c>
      <c r="K136" s="38">
        <f>[4]Calculations!K103</f>
        <v>10.243102348089744</v>
      </c>
      <c r="L136" s="38">
        <f>[4]Calculations!F103</f>
        <v>3.2417414990099998E-3</v>
      </c>
      <c r="M136" s="38">
        <f>[4]Calculations!J103</f>
        <v>4.4739038254927962E-2</v>
      </c>
      <c r="N136" s="38">
        <f>[4]Calculations!V103</f>
        <v>5.6303745537100003</v>
      </c>
      <c r="O136" s="38">
        <f>[4]Calculations!W103</f>
        <v>77.704389022052496</v>
      </c>
      <c r="P136" s="38">
        <f>[4]Calculations!O103</f>
        <v>2.463441</v>
      </c>
      <c r="Q136" s="38">
        <f>[4]Calculations!S103</f>
        <v>33.997769770173157</v>
      </c>
      <c r="R136" s="38">
        <f>[4]Calculations!Q103</f>
        <v>1.5602780000000001</v>
      </c>
      <c r="S136" s="38">
        <f>[4]Calculations!T103</f>
        <v>21.533283005952338</v>
      </c>
      <c r="T136" s="38">
        <f>[4]Calculations!R103</f>
        <v>1.21187</v>
      </c>
      <c r="U136" s="38">
        <f>[4]Calculations!U103</f>
        <v>16.724929580769235</v>
      </c>
      <c r="V136" s="38">
        <f>[4]Calculations!X103</f>
        <v>1.4859658810900001</v>
      </c>
      <c r="W136" s="38">
        <f>[4]Calculations!Y103</f>
        <v>20.507706866789309</v>
      </c>
      <c r="X136" s="38" t="s">
        <v>1056</v>
      </c>
      <c r="Y136" s="73" t="s">
        <v>102</v>
      </c>
      <c r="Z136" s="74" t="s">
        <v>1070</v>
      </c>
      <c r="AA136" s="74">
        <f>[4]Calculations!AA103</f>
        <v>0.48102112966299998</v>
      </c>
      <c r="AB136" s="74">
        <f>[4]Calculations!AM103</f>
        <v>6.6385375663031043</v>
      </c>
      <c r="AC136" s="74">
        <f>[4]Calculations!AB103</f>
        <v>6.3352962744900002E-2</v>
      </c>
      <c r="AD136" s="74">
        <f>[4]Calculations!AN103</f>
        <v>0.87432962334371633</v>
      </c>
      <c r="AE136" s="74">
        <f>[4]Calculations!AC103</f>
        <v>0.78599380344299996</v>
      </c>
      <c r="AF136" s="74">
        <f>[4]Calculations!AO103</f>
        <v>10.847443218748836</v>
      </c>
      <c r="AG136" s="74">
        <f>[4]Calculations!AD103</f>
        <v>1.8548521145900001</v>
      </c>
      <c r="AH136" s="74">
        <f>[4]Calculations!AP103</f>
        <v>25.598678900590542</v>
      </c>
      <c r="AI136" s="74">
        <f>[4]Calculations!AE103</f>
        <v>0.57909650853500005</v>
      </c>
      <c r="AJ136" s="74">
        <f>[4]Calculations!AQ103</f>
        <v>7.9920687249599425</v>
      </c>
      <c r="AK136" s="74">
        <f>[4]Calculations!AF103</f>
        <v>3.87618093227</v>
      </c>
      <c r="AL136" s="74">
        <f>[4]Calculations!AR103</f>
        <v>53.494890652080009</v>
      </c>
      <c r="AM136" s="74">
        <f>[4]Calculations!AG103</f>
        <v>0</v>
      </c>
      <c r="AN136" s="74">
        <f>[4]Calculations!AS103</f>
        <v>0</v>
      </c>
      <c r="AO136" s="74">
        <f>[4]Calculations!AH103</f>
        <v>0</v>
      </c>
      <c r="AP136" s="74">
        <f>[4]Calculations!AT103</f>
        <v>0</v>
      </c>
      <c r="AQ136" s="74">
        <f>[4]Calculations!AI103</f>
        <v>7.2001338271600002</v>
      </c>
      <c r="AR136" s="74">
        <f>[4]Calculations!AU103</f>
        <v>99.368522392142296</v>
      </c>
      <c r="AS136" s="74">
        <f>[4]Calculations!AJ103</f>
        <v>0</v>
      </c>
      <c r="AT136" s="74">
        <f>[4]Calculations!AV103</f>
        <v>0</v>
      </c>
      <c r="AU136" s="74">
        <f>[4]Calculations!AK103</f>
        <v>1.89312883343</v>
      </c>
      <c r="AV136" s="74">
        <f>[4]Calculations!AW103</f>
        <v>26.126933108700239</v>
      </c>
      <c r="AW136" s="90"/>
      <c r="AX136" s="90"/>
      <c r="AY136" s="82" t="str">
        <f>[4]Calculations!D103</f>
        <v>Call for Sites 2018</v>
      </c>
    </row>
    <row r="137" spans="2:51" ht="25" customHeight="1" x14ac:dyDescent="0.25">
      <c r="B137" s="13" t="str">
        <f>[4]Calculations!A104</f>
        <v>863</v>
      </c>
      <c r="C137" s="30" t="str">
        <f>[4]Calculations!B104</f>
        <v>Land off Holland Street, South Of Halifax Road, Smallbridge</v>
      </c>
      <c r="D137" s="119" t="str">
        <f>[4]Calculations!C104</f>
        <v>Residential</v>
      </c>
      <c r="E137" s="38">
        <f>[4]Calculations!E104</f>
        <v>19.469000000000001</v>
      </c>
      <c r="F137" s="38">
        <f>[4]Calculations!I104</f>
        <v>17.183018658624004</v>
      </c>
      <c r="G137" s="38">
        <f>[4]Calculations!M104</f>
        <v>88.258352553413133</v>
      </c>
      <c r="H137" s="38">
        <f>[4]Calculations!H104</f>
        <v>0.198128475645</v>
      </c>
      <c r="I137" s="38">
        <f>[4]Calculations!L104</f>
        <v>1.0176612853510707</v>
      </c>
      <c r="J137" s="38">
        <f>[4]Calculations!G104</f>
        <v>0.50325327231100003</v>
      </c>
      <c r="K137" s="38">
        <f>[4]Calculations!K104</f>
        <v>2.5848953326364992</v>
      </c>
      <c r="L137" s="38">
        <f>[4]Calculations!F104</f>
        <v>1.5845995934199999</v>
      </c>
      <c r="M137" s="38">
        <f>[4]Calculations!J104</f>
        <v>8.1390908285993095</v>
      </c>
      <c r="N137" s="38">
        <f>[4]Calculations!V104</f>
        <v>13.0467146419</v>
      </c>
      <c r="O137" s="38">
        <f>[4]Calculations!W104</f>
        <v>67.012762041707319</v>
      </c>
      <c r="P137" s="38">
        <f>[4]Calculations!O104</f>
        <v>2.5758399999999999</v>
      </c>
      <c r="Q137" s="38">
        <f>[4]Calculations!S104</f>
        <v>13.230468950639477</v>
      </c>
      <c r="R137" s="38">
        <f>[4]Calculations!Q104</f>
        <v>2.033534</v>
      </c>
      <c r="S137" s="38">
        <f>[4]Calculations!T104</f>
        <v>10.444984334069545</v>
      </c>
      <c r="T137" s="38">
        <f>[4]Calculations!R104</f>
        <v>1.3263</v>
      </c>
      <c r="U137" s="38">
        <f>[4]Calculations!U104</f>
        <v>6.8123683805023374</v>
      </c>
      <c r="V137" s="38">
        <f>[4]Calculations!X104</f>
        <v>0.46449026171399999</v>
      </c>
      <c r="W137" s="38">
        <f>[4]Calculations!Y104</f>
        <v>2.3857941430684675</v>
      </c>
      <c r="X137" s="38" t="s">
        <v>1056</v>
      </c>
      <c r="Y137" s="73" t="s">
        <v>108</v>
      </c>
      <c r="Z137" s="74" t="s">
        <v>109</v>
      </c>
      <c r="AA137" s="74">
        <f>[4]Calculations!AA104</f>
        <v>0.70474229739500005</v>
      </c>
      <c r="AB137" s="74">
        <f>[4]Calculations!AM104</f>
        <v>3.6198176454620166</v>
      </c>
      <c r="AC137" s="74">
        <f>[4]Calculations!AB104</f>
        <v>3.7600000000000001E-2</v>
      </c>
      <c r="AD137" s="74">
        <f>[4]Calculations!AN104</f>
        <v>0.19312753608300373</v>
      </c>
      <c r="AE137" s="74">
        <f>[4]Calculations!AC104</f>
        <v>3.3599999999999998E-2</v>
      </c>
      <c r="AF137" s="74">
        <f>[4]Calculations!AO104</f>
        <v>0.17258205352098205</v>
      </c>
      <c r="AG137" s="74">
        <f>[4]Calculations!AD104</f>
        <v>2.15243898186</v>
      </c>
      <c r="AH137" s="74">
        <f>[4]Calculations!AP104</f>
        <v>11.055724391905079</v>
      </c>
      <c r="AI137" s="74">
        <f>[4]Calculations!AE104</f>
        <v>5.2996479712499998</v>
      </c>
      <c r="AJ137" s="74">
        <f>[4]Calculations!AQ104</f>
        <v>27.220956244542606</v>
      </c>
      <c r="AK137" s="74">
        <f>[4]Calculations!AF104</f>
        <v>16.699707793200002</v>
      </c>
      <c r="AL137" s="74">
        <f>[4]Calculations!AR104</f>
        <v>85.775888814012021</v>
      </c>
      <c r="AM137" s="74">
        <f>[4]Calculations!AG104</f>
        <v>4.6800000000000001E-2</v>
      </c>
      <c r="AN137" s="74">
        <f>[4]Calculations!AS104</f>
        <v>0.24038214597565358</v>
      </c>
      <c r="AO137" s="74">
        <f>[4]Calculations!AH104</f>
        <v>12.066264479399999</v>
      </c>
      <c r="AP137" s="74">
        <f>[4]Calculations!AT104</f>
        <v>61.97680661256355</v>
      </c>
      <c r="AQ137" s="74">
        <f>[4]Calculations!AI104</f>
        <v>5.75701142495</v>
      </c>
      <c r="AR137" s="74">
        <f>[4]Calculations!AU104</f>
        <v>29.570144460167441</v>
      </c>
      <c r="AS137" s="74">
        <f>[4]Calculations!AJ104</f>
        <v>0</v>
      </c>
      <c r="AT137" s="74">
        <f>[4]Calculations!AV104</f>
        <v>0</v>
      </c>
      <c r="AU137" s="74">
        <f>[4]Calculations!AK104</f>
        <v>2.0974186534000001</v>
      </c>
      <c r="AV137" s="74">
        <f>[4]Calculations!AW104</f>
        <v>10.773119592172172</v>
      </c>
      <c r="AW137" s="90"/>
      <c r="AX137" s="90"/>
      <c r="AY137" s="82" t="str">
        <f>[4]Calculations!D104</f>
        <v>Call for Sites 2018</v>
      </c>
    </row>
    <row r="138" spans="2:51" ht="12.65" customHeight="1" x14ac:dyDescent="0.25">
      <c r="B138" s="13" t="str">
        <f>[4]Calculations!A105</f>
        <v>864</v>
      </c>
      <c r="C138" s="30" t="str">
        <f>[4]Calculations!B105</f>
        <v>Land at Tintern Avenue, Littleborough</v>
      </c>
      <c r="D138" s="119" t="str">
        <f>[4]Calculations!C105</f>
        <v>Other use</v>
      </c>
      <c r="E138" s="38">
        <f>[4]Calculations!E105</f>
        <v>2.8006199999999999</v>
      </c>
      <c r="F138" s="38">
        <f>[4]Calculations!I105</f>
        <v>2.8006199999999999</v>
      </c>
      <c r="G138" s="38">
        <f>[4]Calculations!M105</f>
        <v>100</v>
      </c>
      <c r="H138" s="38">
        <f>[4]Calculations!H105</f>
        <v>0</v>
      </c>
      <c r="I138" s="38">
        <f>[4]Calculations!L105</f>
        <v>0</v>
      </c>
      <c r="J138" s="38">
        <f>[4]Calculations!G105</f>
        <v>0</v>
      </c>
      <c r="K138" s="38">
        <f>[4]Calculations!K105</f>
        <v>0</v>
      </c>
      <c r="L138" s="38">
        <f>[4]Calculations!F105</f>
        <v>0</v>
      </c>
      <c r="M138" s="38">
        <f>[4]Calculations!J105</f>
        <v>0</v>
      </c>
      <c r="N138" s="38">
        <f>[4]Calculations!V105</f>
        <v>0</v>
      </c>
      <c r="O138" s="38">
        <f>[4]Calculations!W105</f>
        <v>0</v>
      </c>
      <c r="P138" s="38">
        <f>[4]Calculations!O105</f>
        <v>0.46634589999999998</v>
      </c>
      <c r="Q138" s="38">
        <f>[4]Calculations!S105</f>
        <v>16.651523591204807</v>
      </c>
      <c r="R138" s="38">
        <f>[4]Calculations!Q105</f>
        <v>0.31027389999999999</v>
      </c>
      <c r="S138" s="38">
        <f>[4]Calculations!T105</f>
        <v>11.078757560825817</v>
      </c>
      <c r="T138" s="38">
        <f>[4]Calculations!R105</f>
        <v>0.21310899999999999</v>
      </c>
      <c r="U138" s="38">
        <f>[4]Calculations!U105</f>
        <v>7.6093507866115369</v>
      </c>
      <c r="V138" s="38" t="str">
        <f>[4]Calculations!X105</f>
        <v>Not Modelled</v>
      </c>
      <c r="W138" s="38" t="str">
        <f>[4]Calculations!Y105</f>
        <v>N/A</v>
      </c>
      <c r="X138" s="38" t="s">
        <v>94</v>
      </c>
      <c r="Y138" s="73" t="s">
        <v>108</v>
      </c>
      <c r="Z138" s="74" t="s">
        <v>109</v>
      </c>
      <c r="AA138" s="74">
        <f>[4]Calculations!AA105</f>
        <v>0</v>
      </c>
      <c r="AB138" s="74">
        <f>[4]Calculations!AM105</f>
        <v>0</v>
      </c>
      <c r="AC138" s="74">
        <f>[4]Calculations!AB105</f>
        <v>4.3200000000000002E-2</v>
      </c>
      <c r="AD138" s="74">
        <f>[4]Calculations!AN105</f>
        <v>1.5425155858345652</v>
      </c>
      <c r="AE138" s="74">
        <f>[4]Calculations!AC105</f>
        <v>0</v>
      </c>
      <c r="AF138" s="74">
        <f>[4]Calculations!AO105</f>
        <v>0</v>
      </c>
      <c r="AG138" s="74">
        <f>[4]Calculations!AD105</f>
        <v>0</v>
      </c>
      <c r="AH138" s="74">
        <f>[4]Calculations!AP105</f>
        <v>0</v>
      </c>
      <c r="AI138" s="74">
        <f>[4]Calculations!AE105</f>
        <v>0.22466290993599999</v>
      </c>
      <c r="AJ138" s="74">
        <f>[4]Calculations!AQ105</f>
        <v>8.021899077204333</v>
      </c>
      <c r="AK138" s="74">
        <f>[4]Calculations!AF105</f>
        <v>1.13282692995</v>
      </c>
      <c r="AL138" s="74">
        <f>[4]Calculations!AR105</f>
        <v>40.449148044004545</v>
      </c>
      <c r="AM138" s="74">
        <f>[4]Calculations!AG105</f>
        <v>0.18708429715200001</v>
      </c>
      <c r="AN138" s="74">
        <f>[4]Calculations!AS105</f>
        <v>6.6801028755061385</v>
      </c>
      <c r="AO138" s="74">
        <f>[4]Calculations!AH105</f>
        <v>1.08378844195E-2</v>
      </c>
      <c r="AP138" s="74">
        <f>[4]Calculations!AT105</f>
        <v>0.38698161191093405</v>
      </c>
      <c r="AQ138" s="74">
        <f>[4]Calculations!AI105</f>
        <v>2.5696880072599999</v>
      </c>
      <c r="AR138" s="74">
        <f>[4]Calculations!AU105</f>
        <v>91.754254674322112</v>
      </c>
      <c r="AS138" s="74">
        <f>[4]Calculations!AJ105</f>
        <v>0</v>
      </c>
      <c r="AT138" s="74">
        <f>[4]Calculations!AV105</f>
        <v>0</v>
      </c>
      <c r="AU138" s="74">
        <f>[4]Calculations!AK105</f>
        <v>0</v>
      </c>
      <c r="AV138" s="74">
        <f>[4]Calculations!AW105</f>
        <v>0</v>
      </c>
      <c r="AW138" s="90"/>
      <c r="AX138" s="90"/>
      <c r="AY138" s="82" t="str">
        <f>[4]Calculations!D105</f>
        <v>Call for Sites 2018</v>
      </c>
    </row>
    <row r="139" spans="2:51" ht="25" customHeight="1" x14ac:dyDescent="0.25">
      <c r="B139" s="13" t="str">
        <f>[4]Calculations!A106</f>
        <v>865</v>
      </c>
      <c r="C139" s="30" t="str">
        <f>[4]Calculations!B106</f>
        <v>Land to West of Stakehill and East of Canal, Middleton</v>
      </c>
      <c r="D139" s="119" t="str">
        <f>[4]Calculations!C106</f>
        <v>Other use</v>
      </c>
      <c r="E139" s="38">
        <f>[4]Calculations!E106</f>
        <v>19.092099999999999</v>
      </c>
      <c r="F139" s="38">
        <f>[4]Calculations!I106</f>
        <v>17.725464293599298</v>
      </c>
      <c r="G139" s="38">
        <f>[4]Calculations!M106</f>
        <v>92.84187854452523</v>
      </c>
      <c r="H139" s="38">
        <f>[4]Calculations!H106</f>
        <v>4.27545850007E-2</v>
      </c>
      <c r="I139" s="38">
        <f>[4]Calculations!L106</f>
        <v>0.22393861859460198</v>
      </c>
      <c r="J139" s="38">
        <f>[4]Calculations!G106</f>
        <v>0</v>
      </c>
      <c r="K139" s="38">
        <f>[4]Calculations!K106</f>
        <v>0</v>
      </c>
      <c r="L139" s="38">
        <f>[4]Calculations!F106</f>
        <v>1.3238811213999999</v>
      </c>
      <c r="M139" s="38">
        <f>[4]Calculations!J106</f>
        <v>6.9341828368801757</v>
      </c>
      <c r="N139" s="38">
        <f>[4]Calculations!V106</f>
        <v>0</v>
      </c>
      <c r="O139" s="38">
        <f>[4]Calculations!W106</f>
        <v>0</v>
      </c>
      <c r="P139" s="38">
        <f>[4]Calculations!O106</f>
        <v>1.6334029999999999</v>
      </c>
      <c r="Q139" s="38">
        <f>[4]Calculations!S106</f>
        <v>8.5553867830149652</v>
      </c>
      <c r="R139" s="38">
        <f>[4]Calculations!Q106</f>
        <v>1.01831</v>
      </c>
      <c r="S139" s="38">
        <f>[4]Calculations!T106</f>
        <v>5.3336720423630721</v>
      </c>
      <c r="T139" s="38">
        <f>[4]Calculations!R106</f>
        <v>0.75394700000000003</v>
      </c>
      <c r="U139" s="38">
        <f>[4]Calculations!U106</f>
        <v>3.9489998481047137</v>
      </c>
      <c r="V139" s="38" t="str">
        <f>[4]Calculations!X106</f>
        <v>Not Modelled</v>
      </c>
      <c r="W139" s="38" t="str">
        <f>[4]Calculations!Y106</f>
        <v>N/A</v>
      </c>
      <c r="X139" s="38" t="s">
        <v>94</v>
      </c>
      <c r="Y139" s="73" t="s">
        <v>108</v>
      </c>
      <c r="Z139" s="74" t="s">
        <v>109</v>
      </c>
      <c r="AA139" s="74">
        <f>[4]Calculations!AA106</f>
        <v>0</v>
      </c>
      <c r="AB139" s="74">
        <f>[4]Calculations!AM106</f>
        <v>0</v>
      </c>
      <c r="AC139" s="74">
        <f>[4]Calculations!AB106</f>
        <v>0.25559999999999999</v>
      </c>
      <c r="AD139" s="74">
        <f>[4]Calculations!AN106</f>
        <v>1.3387736288831507</v>
      </c>
      <c r="AE139" s="74">
        <f>[4]Calculations!AC106</f>
        <v>0.21479999999999999</v>
      </c>
      <c r="AF139" s="74">
        <f>[4]Calculations!AO106</f>
        <v>1.1250726740379529</v>
      </c>
      <c r="AG139" s="74">
        <f>[4]Calculations!AD106</f>
        <v>0</v>
      </c>
      <c r="AH139" s="74">
        <f>[4]Calculations!AP106</f>
        <v>0</v>
      </c>
      <c r="AI139" s="74">
        <f>[4]Calculations!AE106</f>
        <v>4.7835220659399997</v>
      </c>
      <c r="AJ139" s="74">
        <f>[4]Calculations!AQ106</f>
        <v>25.054981201334588</v>
      </c>
      <c r="AK139" s="74">
        <f>[4]Calculations!AF106</f>
        <v>9.8511347422799993</v>
      </c>
      <c r="AL139" s="74">
        <f>[4]Calculations!AR106</f>
        <v>51.597963253282778</v>
      </c>
      <c r="AM139" s="74">
        <f>[4]Calculations!AG106</f>
        <v>0.42159999999999997</v>
      </c>
      <c r="AN139" s="74">
        <f>[4]Calculations!AS106</f>
        <v>2.2082432000670433</v>
      </c>
      <c r="AO139" s="74">
        <f>[4]Calculations!AH106</f>
        <v>9.9886717782400006E-2</v>
      </c>
      <c r="AP139" s="74">
        <f>[4]Calculations!AT106</f>
        <v>0.52318350407969794</v>
      </c>
      <c r="AQ139" s="74">
        <f>[4]Calculations!AI106</f>
        <v>14.1473512948</v>
      </c>
      <c r="AR139" s="74">
        <f>[4]Calculations!AU106</f>
        <v>74.100550986009921</v>
      </c>
      <c r="AS139" s="74">
        <f>[4]Calculations!AJ106</f>
        <v>0</v>
      </c>
      <c r="AT139" s="74">
        <f>[4]Calculations!AV106</f>
        <v>0</v>
      </c>
      <c r="AU139" s="74">
        <f>[4]Calculations!AK106</f>
        <v>4.24E-2</v>
      </c>
      <c r="AV139" s="74">
        <f>[4]Calculations!AW106</f>
        <v>0.22208138444697023</v>
      </c>
      <c r="AW139" s="90"/>
      <c r="AX139" s="90"/>
      <c r="AY139" s="82" t="str">
        <f>[4]Calculations!D106</f>
        <v>Call for Sites 2018</v>
      </c>
    </row>
    <row r="140" spans="2:51" ht="25" customHeight="1" x14ac:dyDescent="0.25">
      <c r="B140" s="13" t="str">
        <f>[4]Calculations!A107</f>
        <v>867</v>
      </c>
      <c r="C140" s="30" t="str">
        <f>[4]Calculations!B107</f>
        <v>Land to south of Roch Valley Corridor, Littleborough</v>
      </c>
      <c r="D140" s="119" t="str">
        <f>[4]Calculations!C107</f>
        <v>Other use</v>
      </c>
      <c r="E140" s="38">
        <f>[4]Calculations!E107</f>
        <v>73.320700000000002</v>
      </c>
      <c r="F140" s="38">
        <f>[4]Calculations!I107</f>
        <v>66.585059167284001</v>
      </c>
      <c r="G140" s="38">
        <f>[4]Calculations!M107</f>
        <v>90.813452636546018</v>
      </c>
      <c r="H140" s="38">
        <f>[4]Calculations!H107</f>
        <v>0.66432998032599999</v>
      </c>
      <c r="I140" s="38">
        <f>[4]Calculations!L107</f>
        <v>0.90606060815840539</v>
      </c>
      <c r="J140" s="38">
        <f>[4]Calculations!G107</f>
        <v>2.0276008245399999</v>
      </c>
      <c r="K140" s="38">
        <f>[4]Calculations!K107</f>
        <v>2.7653866159761158</v>
      </c>
      <c r="L140" s="38">
        <f>[4]Calculations!F107</f>
        <v>4.0437100278500004</v>
      </c>
      <c r="M140" s="38">
        <f>[4]Calculations!J107</f>
        <v>5.5151001393194559</v>
      </c>
      <c r="N140" s="38">
        <f>[4]Calculations!V107</f>
        <v>30.191184730500002</v>
      </c>
      <c r="O140" s="38">
        <f>[4]Calculations!W107</f>
        <v>41.176891015088508</v>
      </c>
      <c r="P140" s="38">
        <f>[4]Calculations!O107</f>
        <v>14.898020000000001</v>
      </c>
      <c r="Q140" s="38">
        <f>[4]Calculations!S107</f>
        <v>20.318982224665067</v>
      </c>
      <c r="R140" s="38">
        <f>[4]Calculations!Q107</f>
        <v>10.254110000000001</v>
      </c>
      <c r="S140" s="38">
        <f>[4]Calculations!T107</f>
        <v>13.985286556183999</v>
      </c>
      <c r="T140" s="38">
        <f>[4]Calculations!R107</f>
        <v>7.73081</v>
      </c>
      <c r="U140" s="38">
        <f>[4]Calculations!U107</f>
        <v>10.543830050722374</v>
      </c>
      <c r="V140" s="38">
        <f>[4]Calculations!X107</f>
        <v>4.2078212135199999</v>
      </c>
      <c r="W140" s="38">
        <f>[4]Calculations!Y107</f>
        <v>5.7389266789869708</v>
      </c>
      <c r="X140" s="38" t="s">
        <v>94</v>
      </c>
      <c r="Y140" s="73" t="s">
        <v>108</v>
      </c>
      <c r="Z140" s="74" t="s">
        <v>109</v>
      </c>
      <c r="AA140" s="74">
        <f>[4]Calculations!AA107</f>
        <v>5.1945070621099996</v>
      </c>
      <c r="AB140" s="74">
        <f>[4]Calculations!AM107</f>
        <v>7.084639211177743</v>
      </c>
      <c r="AC140" s="74">
        <f>[4]Calculations!AB107</f>
        <v>2.9687999999999999</v>
      </c>
      <c r="AD140" s="74">
        <f>[4]Calculations!AN107</f>
        <v>4.0490611791758671</v>
      </c>
      <c r="AE140" s="74">
        <f>[4]Calculations!AC107</f>
        <v>2.0688</v>
      </c>
      <c r="AF140" s="74">
        <f>[4]Calculations!AO107</f>
        <v>2.8215769898541612</v>
      </c>
      <c r="AG140" s="74">
        <f>[4]Calculations!AD107</f>
        <v>4.4378906305900001</v>
      </c>
      <c r="AH140" s="74">
        <f>[4]Calculations!AP107</f>
        <v>6.0527117588757333</v>
      </c>
      <c r="AI140" s="74">
        <f>[4]Calculations!AE107</f>
        <v>13.505032101799999</v>
      </c>
      <c r="AJ140" s="74">
        <f>[4]Calculations!AQ107</f>
        <v>18.419125979157318</v>
      </c>
      <c r="AK140" s="74">
        <f>[4]Calculations!AF107</f>
        <v>37.512658393599999</v>
      </c>
      <c r="AL140" s="74">
        <f>[4]Calculations!AR107</f>
        <v>51.162438975077976</v>
      </c>
      <c r="AM140" s="74">
        <f>[4]Calculations!AG107</f>
        <v>3.4635949778500001</v>
      </c>
      <c r="AN140" s="74">
        <f>[4]Calculations!AS107</f>
        <v>4.7238978594721548</v>
      </c>
      <c r="AO140" s="74">
        <f>[4]Calculations!AH107</f>
        <v>6.3176636349899997</v>
      </c>
      <c r="AP140" s="74">
        <f>[4]Calculations!AT107</f>
        <v>8.6164802504476903</v>
      </c>
      <c r="AQ140" s="74">
        <f>[4]Calculations!AI107</f>
        <v>20.537726360299999</v>
      </c>
      <c r="AR140" s="74">
        <f>[4]Calculations!AU107</f>
        <v>28.010815990982081</v>
      </c>
      <c r="AS140" s="74">
        <f>[4]Calculations!AJ107</f>
        <v>0</v>
      </c>
      <c r="AT140" s="74">
        <f>[4]Calculations!AV107</f>
        <v>0</v>
      </c>
      <c r="AU140" s="74">
        <f>[4]Calculations!AK107</f>
        <v>5.10360365874</v>
      </c>
      <c r="AV140" s="74">
        <f>[4]Calculations!AW107</f>
        <v>6.9606586662975118</v>
      </c>
      <c r="AW140" s="90"/>
      <c r="AX140" s="90"/>
      <c r="AY140" s="82" t="str">
        <f>[4]Calculations!D107</f>
        <v>Call for Sites 2018</v>
      </c>
    </row>
    <row r="141" spans="2:51" ht="25" customHeight="1" x14ac:dyDescent="0.25">
      <c r="B141" s="13" t="str">
        <f>[4]Calculations!A108</f>
        <v>869</v>
      </c>
      <c r="C141" s="30" t="str">
        <f>[4]Calculations!B108</f>
        <v>Stakehill Industrial Estate and Surrounding Land, Middleton</v>
      </c>
      <c r="D141" s="119" t="str">
        <f>[4]Calculations!C108</f>
        <v>Industrial and Warehousing</v>
      </c>
      <c r="E141" s="38">
        <f>[4]Calculations!E108</f>
        <v>43.5961</v>
      </c>
      <c r="F141" s="38">
        <f>[4]Calculations!I108</f>
        <v>43.5961</v>
      </c>
      <c r="G141" s="38">
        <f>[4]Calculations!M108</f>
        <v>100</v>
      </c>
      <c r="H141" s="38">
        <f>[4]Calculations!H108</f>
        <v>0</v>
      </c>
      <c r="I141" s="38">
        <f>[4]Calculations!L108</f>
        <v>0</v>
      </c>
      <c r="J141" s="38">
        <f>[4]Calculations!G108</f>
        <v>0</v>
      </c>
      <c r="K141" s="38">
        <f>[4]Calculations!K108</f>
        <v>0</v>
      </c>
      <c r="L141" s="38">
        <f>[4]Calculations!F108</f>
        <v>0</v>
      </c>
      <c r="M141" s="38">
        <f>[4]Calculations!J108</f>
        <v>0</v>
      </c>
      <c r="N141" s="38">
        <f>[4]Calculations!V108</f>
        <v>0</v>
      </c>
      <c r="O141" s="38">
        <f>[4]Calculations!W108</f>
        <v>0</v>
      </c>
      <c r="P141" s="38">
        <f>[4]Calculations!O108</f>
        <v>3.379645</v>
      </c>
      <c r="Q141" s="38">
        <f>[4]Calculations!S108</f>
        <v>7.7521727860978382</v>
      </c>
      <c r="R141" s="38">
        <f>[4]Calculations!Q108</f>
        <v>2.476083</v>
      </c>
      <c r="S141" s="38">
        <f>[4]Calculations!T108</f>
        <v>5.6795974869311703</v>
      </c>
      <c r="T141" s="38">
        <f>[4]Calculations!R108</f>
        <v>1.78173</v>
      </c>
      <c r="U141" s="38">
        <f>[4]Calculations!U108</f>
        <v>4.0869022687809231</v>
      </c>
      <c r="V141" s="38" t="str">
        <f>[4]Calculations!X108</f>
        <v>Not Modelled</v>
      </c>
      <c r="W141" s="38" t="str">
        <f>[4]Calculations!Y108</f>
        <v>N/A</v>
      </c>
      <c r="X141" s="38" t="s">
        <v>1068</v>
      </c>
      <c r="Y141" s="73" t="s">
        <v>105</v>
      </c>
      <c r="Z141" s="74" t="s">
        <v>1066</v>
      </c>
      <c r="AA141" s="74">
        <f>[4]Calculations!AA108</f>
        <v>0</v>
      </c>
      <c r="AB141" s="74">
        <f>[4]Calculations!AM108</f>
        <v>0</v>
      </c>
      <c r="AC141" s="74">
        <f>[4]Calculations!AB108</f>
        <v>1.3392695350199999</v>
      </c>
      <c r="AD141" s="74">
        <f>[4]Calculations!AN108</f>
        <v>3.0719939054640206</v>
      </c>
      <c r="AE141" s="74">
        <f>[4]Calculations!AC108</f>
        <v>0.86619726097799998</v>
      </c>
      <c r="AF141" s="74">
        <f>[4]Calculations!AO108</f>
        <v>1.986868690038788</v>
      </c>
      <c r="AG141" s="74">
        <f>[4]Calculations!AD108</f>
        <v>0</v>
      </c>
      <c r="AH141" s="74">
        <f>[4]Calculations!AP108</f>
        <v>0</v>
      </c>
      <c r="AI141" s="74">
        <f>[4]Calculations!AE108</f>
        <v>5.2429490866700004</v>
      </c>
      <c r="AJ141" s="74">
        <f>[4]Calculations!AQ108</f>
        <v>12.02618832113423</v>
      </c>
      <c r="AK141" s="74">
        <f>[4]Calculations!AF108</f>
        <v>32.585258105999998</v>
      </c>
      <c r="AL141" s="74">
        <f>[4]Calculations!AR108</f>
        <v>74.743516291594887</v>
      </c>
      <c r="AM141" s="74">
        <f>[4]Calculations!AG108</f>
        <v>1.3694437075799999</v>
      </c>
      <c r="AN141" s="74">
        <f>[4]Calculations!AS108</f>
        <v>3.1412069143340799</v>
      </c>
      <c r="AO141" s="74">
        <f>[4]Calculations!AH108</f>
        <v>3.6710106389199999</v>
      </c>
      <c r="AP141" s="74">
        <f>[4]Calculations!AT108</f>
        <v>8.4205023819103086</v>
      </c>
      <c r="AQ141" s="74">
        <f>[4]Calculations!AI108</f>
        <v>33.8761745766</v>
      </c>
      <c r="AR141" s="74">
        <f>[4]Calculations!AU108</f>
        <v>77.704598752181965</v>
      </c>
      <c r="AS141" s="74">
        <f>[4]Calculations!AJ108</f>
        <v>0</v>
      </c>
      <c r="AT141" s="74">
        <f>[4]Calculations!AV108</f>
        <v>0</v>
      </c>
      <c r="AU141" s="74">
        <f>[4]Calculations!AK108</f>
        <v>0</v>
      </c>
      <c r="AV141" s="74">
        <f>[4]Calculations!AW108</f>
        <v>0</v>
      </c>
      <c r="AW141" s="90"/>
      <c r="AX141" s="90"/>
      <c r="AY141" s="82" t="str">
        <f>[4]Calculations!D108</f>
        <v>Call for Sites 2018</v>
      </c>
    </row>
    <row r="142" spans="2:51" ht="25" customHeight="1" x14ac:dyDescent="0.25">
      <c r="B142" s="13" t="str">
        <f>[4]Calculations!A109</f>
        <v>871</v>
      </c>
      <c r="C142" s="30" t="str">
        <f>[4]Calculations!B109</f>
        <v>Land at Jowkin LAne and Norden Road, Rochdale</v>
      </c>
      <c r="D142" s="119" t="str">
        <f>[4]Calculations!C109</f>
        <v>Residential</v>
      </c>
      <c r="E142" s="38">
        <f>[4]Calculations!E109</f>
        <v>35.605400000000003</v>
      </c>
      <c r="F142" s="38">
        <f>[4]Calculations!I109</f>
        <v>35.605400000000003</v>
      </c>
      <c r="G142" s="38">
        <f>[4]Calculations!M109</f>
        <v>100</v>
      </c>
      <c r="H142" s="38">
        <f>[4]Calculations!H109</f>
        <v>0</v>
      </c>
      <c r="I142" s="38">
        <f>[4]Calculations!L109</f>
        <v>0</v>
      </c>
      <c r="J142" s="38">
        <f>[4]Calculations!G109</f>
        <v>0</v>
      </c>
      <c r="K142" s="38">
        <f>[4]Calculations!K109</f>
        <v>0</v>
      </c>
      <c r="L142" s="38">
        <f>[4]Calculations!F109</f>
        <v>0</v>
      </c>
      <c r="M142" s="38">
        <f>[4]Calculations!J109</f>
        <v>0</v>
      </c>
      <c r="N142" s="38">
        <f>[4]Calculations!V109</f>
        <v>0</v>
      </c>
      <c r="O142" s="38">
        <f>[4]Calculations!W109</f>
        <v>0</v>
      </c>
      <c r="P142" s="38">
        <f>[4]Calculations!O109</f>
        <v>4.1064480000000003</v>
      </c>
      <c r="Q142" s="38">
        <f>[4]Calculations!S109</f>
        <v>11.533216871598128</v>
      </c>
      <c r="R142" s="38">
        <f>[4]Calculations!Q109</f>
        <v>2.7256780000000003</v>
      </c>
      <c r="S142" s="38">
        <f>[4]Calculations!T109</f>
        <v>7.6552376886652018</v>
      </c>
      <c r="T142" s="38">
        <f>[4]Calculations!R109</f>
        <v>2.1453000000000002</v>
      </c>
      <c r="U142" s="38">
        <f>[4]Calculations!U109</f>
        <v>6.025209659208997</v>
      </c>
      <c r="V142" s="38" t="str">
        <f>[4]Calculations!X109</f>
        <v>Not Modelled</v>
      </c>
      <c r="W142" s="38" t="str">
        <f>[4]Calculations!Y109</f>
        <v>N/A</v>
      </c>
      <c r="X142" s="38" t="s">
        <v>1056</v>
      </c>
      <c r="Y142" s="73" t="s">
        <v>105</v>
      </c>
      <c r="Z142" s="74" t="s">
        <v>1066</v>
      </c>
      <c r="AA142" s="74">
        <f>[4]Calculations!AA109</f>
        <v>0</v>
      </c>
      <c r="AB142" s="74">
        <f>[4]Calculations!AM109</f>
        <v>0</v>
      </c>
      <c r="AC142" s="74">
        <f>[4]Calculations!AB109</f>
        <v>4.60308666011E-2</v>
      </c>
      <c r="AD142" s="74">
        <f>[4]Calculations!AN109</f>
        <v>0.12928057710656246</v>
      </c>
      <c r="AE142" s="74">
        <f>[4]Calculations!AC109</f>
        <v>7.92308666011E-2</v>
      </c>
      <c r="AF142" s="74">
        <f>[4]Calculations!AO109</f>
        <v>0.22252486027709278</v>
      </c>
      <c r="AG142" s="74">
        <f>[4]Calculations!AD109</f>
        <v>0</v>
      </c>
      <c r="AH142" s="74">
        <f>[4]Calculations!AP109</f>
        <v>0</v>
      </c>
      <c r="AI142" s="74">
        <f>[4]Calculations!AE109</f>
        <v>0</v>
      </c>
      <c r="AJ142" s="74">
        <f>[4]Calculations!AQ109</f>
        <v>0</v>
      </c>
      <c r="AK142" s="74">
        <f>[4]Calculations!AF109</f>
        <v>30.1451473467</v>
      </c>
      <c r="AL142" s="74">
        <f>[4]Calculations!AR109</f>
        <v>84.664537813646234</v>
      </c>
      <c r="AM142" s="74">
        <f>[4]Calculations!AG109</f>
        <v>0.82263761637900001</v>
      </c>
      <c r="AN142" s="74">
        <f>[4]Calculations!AS109</f>
        <v>2.3104293629028176</v>
      </c>
      <c r="AO142" s="74">
        <f>[4]Calculations!AH109</f>
        <v>11.849496239400001</v>
      </c>
      <c r="AP142" s="74">
        <f>[4]Calculations!AT109</f>
        <v>33.280053698034564</v>
      </c>
      <c r="AQ142" s="74">
        <f>[4]Calculations!AI109</f>
        <v>11.8763866429</v>
      </c>
      <c r="AR142" s="74">
        <f>[4]Calculations!AU109</f>
        <v>33.355577083532275</v>
      </c>
      <c r="AS142" s="74">
        <f>[4]Calculations!AJ109</f>
        <v>20.993111697500002</v>
      </c>
      <c r="AT142" s="74">
        <f>[4]Calculations!AV109</f>
        <v>58.96047143832115</v>
      </c>
      <c r="AU142" s="74">
        <f>[4]Calculations!AK109</f>
        <v>0</v>
      </c>
      <c r="AV142" s="74">
        <f>[4]Calculations!AW109</f>
        <v>0</v>
      </c>
      <c r="AW142" s="90"/>
      <c r="AX142" s="90"/>
      <c r="AY142" s="82" t="str">
        <f>[4]Calculations!D109</f>
        <v>Call for Sites 2018</v>
      </c>
    </row>
    <row r="143" spans="2:51" ht="25" customHeight="1" x14ac:dyDescent="0.25">
      <c r="B143" s="13" t="str">
        <f>[4]Calculations!A110</f>
        <v>872</v>
      </c>
      <c r="C143" s="30" t="str">
        <f>[4]Calculations!B110</f>
        <v>Land at Lane End, Hopwood Hall, Heywood</v>
      </c>
      <c r="D143" s="119" t="str">
        <f>[4]Calculations!C110</f>
        <v>Residential</v>
      </c>
      <c r="E143" s="38">
        <f>[4]Calculations!E110</f>
        <v>26.977699999999999</v>
      </c>
      <c r="F143" s="38">
        <f>[4]Calculations!I110</f>
        <v>26.977699999999999</v>
      </c>
      <c r="G143" s="38">
        <f>[4]Calculations!M110</f>
        <v>100</v>
      </c>
      <c r="H143" s="38">
        <f>[4]Calculations!H110</f>
        <v>0</v>
      </c>
      <c r="I143" s="38">
        <f>[4]Calculations!L110</f>
        <v>0</v>
      </c>
      <c r="J143" s="38">
        <f>[4]Calculations!G110</f>
        <v>0</v>
      </c>
      <c r="K143" s="38">
        <f>[4]Calculations!K110</f>
        <v>0</v>
      </c>
      <c r="L143" s="38">
        <f>[4]Calculations!F110</f>
        <v>0</v>
      </c>
      <c r="M143" s="38">
        <f>[4]Calculations!J110</f>
        <v>0</v>
      </c>
      <c r="N143" s="38">
        <f>[4]Calculations!V110</f>
        <v>0</v>
      </c>
      <c r="O143" s="38">
        <f>[4]Calculations!W110</f>
        <v>0</v>
      </c>
      <c r="P143" s="38">
        <f>[4]Calculations!O110</f>
        <v>3.294632</v>
      </c>
      <c r="Q143" s="38">
        <f>[4]Calculations!S110</f>
        <v>12.212427301067178</v>
      </c>
      <c r="R143" s="38">
        <f>[4]Calculations!Q110</f>
        <v>2.021652</v>
      </c>
      <c r="S143" s="38">
        <f>[4]Calculations!T110</f>
        <v>7.493789314878585</v>
      </c>
      <c r="T143" s="38">
        <f>[4]Calculations!R110</f>
        <v>1.42906</v>
      </c>
      <c r="U143" s="38">
        <f>[4]Calculations!U110</f>
        <v>5.2971899012888422</v>
      </c>
      <c r="V143" s="38" t="str">
        <f>[4]Calculations!X110</f>
        <v>Not Modelled</v>
      </c>
      <c r="W143" s="38" t="str">
        <f>[4]Calculations!Y110</f>
        <v>N/A</v>
      </c>
      <c r="X143" s="38" t="s">
        <v>1056</v>
      </c>
      <c r="Y143" s="73" t="s">
        <v>105</v>
      </c>
      <c r="Z143" s="74" t="s">
        <v>1066</v>
      </c>
      <c r="AA143" s="74">
        <f>[4]Calculations!AA110</f>
        <v>0</v>
      </c>
      <c r="AB143" s="74">
        <f>[4]Calculations!AM110</f>
        <v>0</v>
      </c>
      <c r="AC143" s="74">
        <f>[4]Calculations!AB110</f>
        <v>1.83958946795</v>
      </c>
      <c r="AD143" s="74">
        <f>[4]Calculations!AN110</f>
        <v>6.8189262537206652</v>
      </c>
      <c r="AE143" s="74">
        <f>[4]Calculations!AC110</f>
        <v>1.2729841802299999</v>
      </c>
      <c r="AF143" s="74">
        <f>[4]Calculations!AO110</f>
        <v>4.7186534813197571</v>
      </c>
      <c r="AG143" s="74">
        <f>[4]Calculations!AD110</f>
        <v>0</v>
      </c>
      <c r="AH143" s="74">
        <f>[4]Calculations!AP110</f>
        <v>0</v>
      </c>
      <c r="AI143" s="74">
        <f>[4]Calculations!AE110</f>
        <v>1.66895124345</v>
      </c>
      <c r="AJ143" s="74">
        <f>[4]Calculations!AQ110</f>
        <v>6.1864104184196576</v>
      </c>
      <c r="AK143" s="74">
        <f>[4]Calculations!AF110</f>
        <v>16.5381593404</v>
      </c>
      <c r="AL143" s="74">
        <f>[4]Calculations!AR110</f>
        <v>61.30307379947142</v>
      </c>
      <c r="AM143" s="74">
        <f>[4]Calculations!AG110</f>
        <v>1.2538946762200001</v>
      </c>
      <c r="AN143" s="74">
        <f>[4]Calculations!AS110</f>
        <v>4.647893171841929</v>
      </c>
      <c r="AO143" s="74">
        <f>[4]Calculations!AH110</f>
        <v>0</v>
      </c>
      <c r="AP143" s="74">
        <f>[4]Calculations!AT110</f>
        <v>0</v>
      </c>
      <c r="AQ143" s="74">
        <f>[4]Calculations!AI110</f>
        <v>17.557004045999999</v>
      </c>
      <c r="AR143" s="74">
        <f>[4]Calculations!AU110</f>
        <v>65.079691915915731</v>
      </c>
      <c r="AS143" s="74">
        <f>[4]Calculations!AJ110</f>
        <v>0</v>
      </c>
      <c r="AT143" s="74">
        <f>[4]Calculations!AV110</f>
        <v>0</v>
      </c>
      <c r="AU143" s="74">
        <f>[4]Calculations!AK110</f>
        <v>0</v>
      </c>
      <c r="AV143" s="74">
        <f>[4]Calculations!AW110</f>
        <v>0</v>
      </c>
      <c r="AW143" s="90"/>
      <c r="AX143" s="90"/>
      <c r="AY143" s="82" t="str">
        <f>[4]Calculations!D110</f>
        <v>Call for Sites 2018</v>
      </c>
    </row>
    <row r="144" spans="2:51" ht="25" customHeight="1" x14ac:dyDescent="0.25">
      <c r="B144" s="13" t="str">
        <f>[4]Calculations!A111</f>
        <v>874</v>
      </c>
      <c r="C144" s="30" t="str">
        <f>[4]Calculations!B111</f>
        <v>Land west of Summit (south), Bury New Road, Heywood</v>
      </c>
      <c r="D144" s="119" t="str">
        <f>[4]Calculations!C111</f>
        <v>Residential</v>
      </c>
      <c r="E144" s="38">
        <f>[4]Calculations!E111</f>
        <v>3.4687800000000002</v>
      </c>
      <c r="F144" s="38">
        <f>[4]Calculations!I111</f>
        <v>3.4687800000000002</v>
      </c>
      <c r="G144" s="38">
        <f>[4]Calculations!M111</f>
        <v>100</v>
      </c>
      <c r="H144" s="38">
        <f>[4]Calculations!H111</f>
        <v>0</v>
      </c>
      <c r="I144" s="38">
        <f>[4]Calculations!L111</f>
        <v>0</v>
      </c>
      <c r="J144" s="38">
        <f>[4]Calculations!G111</f>
        <v>0</v>
      </c>
      <c r="K144" s="38">
        <f>[4]Calculations!K111</f>
        <v>0</v>
      </c>
      <c r="L144" s="38">
        <f>[4]Calculations!F111</f>
        <v>0</v>
      </c>
      <c r="M144" s="38">
        <f>[4]Calculations!J111</f>
        <v>0</v>
      </c>
      <c r="N144" s="38">
        <f>[4]Calculations!V111</f>
        <v>0</v>
      </c>
      <c r="O144" s="38">
        <f>[4]Calculations!W111</f>
        <v>0</v>
      </c>
      <c r="P144" s="38">
        <f>[4]Calculations!O111</f>
        <v>1.740154E-2</v>
      </c>
      <c r="Q144" s="38">
        <f>[4]Calculations!S111</f>
        <v>0.50166167932241301</v>
      </c>
      <c r="R144" s="38">
        <f>[4]Calculations!Q111</f>
        <v>1.740154E-2</v>
      </c>
      <c r="S144" s="38">
        <f>[4]Calculations!T111</f>
        <v>0.50166167932241301</v>
      </c>
      <c r="T144" s="38">
        <f>[4]Calculations!R111</f>
        <v>1.64488E-2</v>
      </c>
      <c r="U144" s="38">
        <f>[4]Calculations!U111</f>
        <v>0.47419553848903645</v>
      </c>
      <c r="V144" s="38" t="str">
        <f>[4]Calculations!X111</f>
        <v>Not Modelled</v>
      </c>
      <c r="W144" s="38" t="str">
        <f>[4]Calculations!Y111</f>
        <v>N/A</v>
      </c>
      <c r="X144" s="38" t="s">
        <v>1056</v>
      </c>
      <c r="Y144" s="73" t="s">
        <v>105</v>
      </c>
      <c r="Z144" s="74" t="s">
        <v>1066</v>
      </c>
      <c r="AA144" s="74">
        <f>[4]Calculations!AA111</f>
        <v>0</v>
      </c>
      <c r="AB144" s="74">
        <f>[4]Calculations!AM111</f>
        <v>0</v>
      </c>
      <c r="AC144" s="74">
        <f>[4]Calculations!AB111</f>
        <v>0</v>
      </c>
      <c r="AD144" s="74">
        <f>[4]Calculations!AN111</f>
        <v>0</v>
      </c>
      <c r="AE144" s="74">
        <f>[4]Calculations!AC111</f>
        <v>0</v>
      </c>
      <c r="AF144" s="74">
        <f>[4]Calculations!AO111</f>
        <v>0</v>
      </c>
      <c r="AG144" s="74">
        <f>[4]Calculations!AD111</f>
        <v>0</v>
      </c>
      <c r="AH144" s="74">
        <f>[4]Calculations!AP111</f>
        <v>0</v>
      </c>
      <c r="AI144" s="74">
        <f>[4]Calculations!AE111</f>
        <v>0</v>
      </c>
      <c r="AJ144" s="74">
        <f>[4]Calculations!AQ111</f>
        <v>0</v>
      </c>
      <c r="AK144" s="74">
        <f>[4]Calculations!AF111</f>
        <v>3.0375168009100002</v>
      </c>
      <c r="AL144" s="74">
        <f>[4]Calculations!AR111</f>
        <v>87.567294579362198</v>
      </c>
      <c r="AM144" s="74">
        <f>[4]Calculations!AG111</f>
        <v>1.5503999996900001E-3</v>
      </c>
      <c r="AN144" s="74">
        <f>[4]Calculations!AS111</f>
        <v>4.4695829648752593E-2</v>
      </c>
      <c r="AO144" s="74">
        <f>[4]Calculations!AH111</f>
        <v>6.1191696927000001E-5</v>
      </c>
      <c r="AP144" s="74">
        <f>[4]Calculations!AT111</f>
        <v>1.7640696996350301E-3</v>
      </c>
      <c r="AQ144" s="74">
        <f>[4]Calculations!AI111</f>
        <v>3.4528474168700001</v>
      </c>
      <c r="AR144" s="74">
        <f>[4]Calculations!AU111</f>
        <v>99.540686260587293</v>
      </c>
      <c r="AS144" s="74">
        <f>[4]Calculations!AJ111</f>
        <v>0</v>
      </c>
      <c r="AT144" s="74">
        <f>[4]Calculations!AV111</f>
        <v>0</v>
      </c>
      <c r="AU144" s="74">
        <f>[4]Calculations!AK111</f>
        <v>0</v>
      </c>
      <c r="AV144" s="74">
        <f>[4]Calculations!AW111</f>
        <v>0</v>
      </c>
      <c r="AW144" s="90"/>
      <c r="AX144" s="90"/>
      <c r="AY144" s="82" t="str">
        <f>[4]Calculations!D111</f>
        <v>Call for Sites 2018</v>
      </c>
    </row>
    <row r="145" spans="2:51" ht="25" customHeight="1" x14ac:dyDescent="0.25">
      <c r="B145" s="13" t="str">
        <f>[4]Calculations!A112</f>
        <v>875</v>
      </c>
      <c r="C145" s="30" t="str">
        <f>[4]Calculations!B112</f>
        <v>Land at Church Street / Huddersfield Road, Newhey</v>
      </c>
      <c r="D145" s="119" t="str">
        <f>[4]Calculations!C112</f>
        <v>Residential</v>
      </c>
      <c r="E145" s="38">
        <f>[4]Calculations!E112</f>
        <v>9.9132899999999999</v>
      </c>
      <c r="F145" s="38">
        <f>[4]Calculations!I112</f>
        <v>9.9132899999999999</v>
      </c>
      <c r="G145" s="38">
        <f>[4]Calculations!M112</f>
        <v>100</v>
      </c>
      <c r="H145" s="38">
        <f>[4]Calculations!H112</f>
        <v>0</v>
      </c>
      <c r="I145" s="38">
        <f>[4]Calculations!L112</f>
        <v>0</v>
      </c>
      <c r="J145" s="38">
        <f>[4]Calculations!G112</f>
        <v>0</v>
      </c>
      <c r="K145" s="38">
        <f>[4]Calculations!K112</f>
        <v>0</v>
      </c>
      <c r="L145" s="38">
        <f>[4]Calculations!F112</f>
        <v>0</v>
      </c>
      <c r="M145" s="38">
        <f>[4]Calculations!J112</f>
        <v>0</v>
      </c>
      <c r="N145" s="38">
        <f>[4]Calculations!V112</f>
        <v>0.31308757130199999</v>
      </c>
      <c r="O145" s="38">
        <f>[4]Calculations!W112</f>
        <v>3.1582609940998396</v>
      </c>
      <c r="P145" s="38">
        <f>[4]Calculations!O112</f>
        <v>0.43882500000000002</v>
      </c>
      <c r="Q145" s="38">
        <f>[4]Calculations!S112</f>
        <v>4.4266333376709452</v>
      </c>
      <c r="R145" s="38">
        <f>[4]Calculations!Q112</f>
        <v>0.275225</v>
      </c>
      <c r="S145" s="38">
        <f>[4]Calculations!T112</f>
        <v>2.776323501077846</v>
      </c>
      <c r="T145" s="38">
        <f>[4]Calculations!R112</f>
        <v>0.23122500000000001</v>
      </c>
      <c r="U145" s="38">
        <f>[4]Calculations!U112</f>
        <v>2.3324748897691889</v>
      </c>
      <c r="V145" s="38" t="str">
        <f>[4]Calculations!X112</f>
        <v>Not Modelled</v>
      </c>
      <c r="W145" s="38" t="str">
        <f>[4]Calculations!Y112</f>
        <v>N/A</v>
      </c>
      <c r="X145" s="38" t="s">
        <v>1056</v>
      </c>
      <c r="Y145" s="73" t="s">
        <v>105</v>
      </c>
      <c r="Z145" s="74" t="s">
        <v>1066</v>
      </c>
      <c r="AA145" s="74">
        <f>[4]Calculations!AA112</f>
        <v>0</v>
      </c>
      <c r="AB145" s="74">
        <f>[4]Calculations!AM112</f>
        <v>0</v>
      </c>
      <c r="AC145" s="74">
        <f>[4]Calculations!AB112</f>
        <v>3.7600000000000001E-2</v>
      </c>
      <c r="AD145" s="74">
        <f>[4]Calculations!AN112</f>
        <v>0.37928881330012543</v>
      </c>
      <c r="AE145" s="74">
        <f>[4]Calculations!AC112</f>
        <v>3.44E-2</v>
      </c>
      <c r="AF145" s="74">
        <f>[4]Calculations!AO112</f>
        <v>0.34700891429585939</v>
      </c>
      <c r="AG145" s="74">
        <f>[4]Calculations!AD112</f>
        <v>0</v>
      </c>
      <c r="AH145" s="74">
        <f>[4]Calculations!AP112</f>
        <v>0</v>
      </c>
      <c r="AI145" s="74">
        <f>[4]Calculations!AE112</f>
        <v>0.44142496517500002</v>
      </c>
      <c r="AJ145" s="74">
        <f>[4]Calculations!AQ112</f>
        <v>4.4528604043158229</v>
      </c>
      <c r="AK145" s="74">
        <f>[4]Calculations!AF112</f>
        <v>0.19911254946500001</v>
      </c>
      <c r="AL145" s="74">
        <f>[4]Calculations!AR112</f>
        <v>2.0085415585037865</v>
      </c>
      <c r="AM145" s="74">
        <f>[4]Calculations!AG112</f>
        <v>9.7600000000000006E-2</v>
      </c>
      <c r="AN145" s="74">
        <f>[4]Calculations!AS112</f>
        <v>0.98453691963011281</v>
      </c>
      <c r="AO145" s="74">
        <f>[4]Calculations!AH112</f>
        <v>0</v>
      </c>
      <c r="AP145" s="74">
        <f>[4]Calculations!AT112</f>
        <v>0</v>
      </c>
      <c r="AQ145" s="74">
        <f>[4]Calculations!AI112</f>
        <v>7.0218495885400003</v>
      </c>
      <c r="AR145" s="74">
        <f>[4]Calculations!AU112</f>
        <v>70.83268610663059</v>
      </c>
      <c r="AS145" s="74">
        <f>[4]Calculations!AJ112</f>
        <v>0</v>
      </c>
      <c r="AT145" s="74">
        <f>[4]Calculations!AV112</f>
        <v>0</v>
      </c>
      <c r="AU145" s="74">
        <f>[4]Calculations!AK112</f>
        <v>0</v>
      </c>
      <c r="AV145" s="74">
        <f>[4]Calculations!AW112</f>
        <v>0</v>
      </c>
      <c r="AW145" s="90"/>
      <c r="AX145" s="90"/>
      <c r="AY145" s="82" t="str">
        <f>[4]Calculations!D112</f>
        <v>Call for Sites 2018</v>
      </c>
    </row>
    <row r="146" spans="2:51" ht="25" customHeight="1" x14ac:dyDescent="0.25">
      <c r="B146" s="13" t="str">
        <f>[4]Calculations!A113</f>
        <v>876</v>
      </c>
      <c r="C146" s="30" t="str">
        <f>[4]Calculations!B113</f>
        <v>Land at Shore Road / Featherstall Brook, Shore</v>
      </c>
      <c r="D146" s="119" t="str">
        <f>[4]Calculations!C113</f>
        <v>Residential</v>
      </c>
      <c r="E146" s="38">
        <f>[4]Calculations!E113</f>
        <v>20.6264</v>
      </c>
      <c r="F146" s="38">
        <f>[4]Calculations!I113</f>
        <v>20.220690328337309</v>
      </c>
      <c r="G146" s="38">
        <f>[4]Calculations!M113</f>
        <v>98.033056317812651</v>
      </c>
      <c r="H146" s="38">
        <f>[4]Calculations!H113</f>
        <v>4.16795702329E-3</v>
      </c>
      <c r="I146" s="38">
        <f>[4]Calculations!L113</f>
        <v>2.0206904856349146E-2</v>
      </c>
      <c r="J146" s="38">
        <f>[4]Calculations!G113</f>
        <v>1.60621948574E-2</v>
      </c>
      <c r="K146" s="38">
        <f>[4]Calculations!K113</f>
        <v>7.7872022541015398E-2</v>
      </c>
      <c r="L146" s="38">
        <f>[4]Calculations!F113</f>
        <v>0.38547951978200001</v>
      </c>
      <c r="M146" s="38">
        <f>[4]Calculations!J113</f>
        <v>1.8688647547899779</v>
      </c>
      <c r="N146" s="38">
        <f>[4]Calculations!V113</f>
        <v>0</v>
      </c>
      <c r="O146" s="38">
        <f>[4]Calculations!W113</f>
        <v>0</v>
      </c>
      <c r="P146" s="38">
        <f>[4]Calculations!O113</f>
        <v>1.9227850000000002</v>
      </c>
      <c r="Q146" s="38">
        <f>[4]Calculations!S113</f>
        <v>9.3219611759686636</v>
      </c>
      <c r="R146" s="38">
        <f>[4]Calculations!Q113</f>
        <v>1.3909600000000002</v>
      </c>
      <c r="S146" s="38">
        <f>[4]Calculations!T113</f>
        <v>6.7435907380832338</v>
      </c>
      <c r="T146" s="38">
        <f>[4]Calculations!R113</f>
        <v>1.1069800000000001</v>
      </c>
      <c r="U146" s="38">
        <f>[4]Calculations!U113</f>
        <v>5.3668114649187446</v>
      </c>
      <c r="V146" s="38">
        <f>[4]Calculations!X113</f>
        <v>1.51908812378E-2</v>
      </c>
      <c r="W146" s="38">
        <f>[4]Calculations!Y113</f>
        <v>7.3647758396036142E-2</v>
      </c>
      <c r="X146" s="38" t="s">
        <v>1056</v>
      </c>
      <c r="Y146" s="73" t="s">
        <v>108</v>
      </c>
      <c r="Z146" s="74" t="s">
        <v>109</v>
      </c>
      <c r="AA146" s="74">
        <f>[4]Calculations!AA113</f>
        <v>0.224623338211</v>
      </c>
      <c r="AB146" s="74">
        <f>[4]Calculations!AM113</f>
        <v>1.0890089313258737</v>
      </c>
      <c r="AC146" s="74">
        <f>[4]Calculations!AB113</f>
        <v>1.71802878209E-2</v>
      </c>
      <c r="AD146" s="74">
        <f>[4]Calculations!AN113</f>
        <v>8.329271138395454E-2</v>
      </c>
      <c r="AE146" s="74">
        <f>[4]Calculations!AC113</f>
        <v>6.1467782920500001E-2</v>
      </c>
      <c r="AF146" s="74">
        <f>[4]Calculations!AO113</f>
        <v>0.2980053859156227</v>
      </c>
      <c r="AG146" s="74">
        <f>[4]Calculations!AD113</f>
        <v>3.70824447407E-2</v>
      </c>
      <c r="AH146" s="74">
        <f>[4]Calculations!AP113</f>
        <v>0.17978146812192142</v>
      </c>
      <c r="AI146" s="74">
        <f>[4]Calculations!AE113</f>
        <v>1.7722878870500001</v>
      </c>
      <c r="AJ146" s="74">
        <f>[4]Calculations!AQ113</f>
        <v>8.5923277307237331</v>
      </c>
      <c r="AK146" s="74">
        <f>[4]Calculations!AF113</f>
        <v>13.7467395164</v>
      </c>
      <c r="AL146" s="74">
        <f>[4]Calculations!AR113</f>
        <v>66.646334388938442</v>
      </c>
      <c r="AM146" s="74">
        <f>[4]Calculations!AG113</f>
        <v>0.43190623664599997</v>
      </c>
      <c r="AN146" s="74">
        <f>[4]Calculations!AS113</f>
        <v>2.0939487096439513</v>
      </c>
      <c r="AO146" s="74">
        <f>[4]Calculations!AH113</f>
        <v>1.1754075911999999</v>
      </c>
      <c r="AP146" s="74">
        <f>[4]Calculations!AT113</f>
        <v>5.6985590854438968</v>
      </c>
      <c r="AQ146" s="74">
        <f>[4]Calculations!AI113</f>
        <v>15.221584845700001</v>
      </c>
      <c r="AR146" s="74">
        <f>[4]Calculations!AU113</f>
        <v>73.79661426957685</v>
      </c>
      <c r="AS146" s="74">
        <f>[4]Calculations!AJ113</f>
        <v>0</v>
      </c>
      <c r="AT146" s="74">
        <f>[4]Calculations!AV113</f>
        <v>0</v>
      </c>
      <c r="AU146" s="74">
        <f>[4]Calculations!AK113</f>
        <v>4.0360026761300002E-2</v>
      </c>
      <c r="AV146" s="74">
        <f>[4]Calculations!AW113</f>
        <v>0.19567169627904046</v>
      </c>
      <c r="AW146" s="90"/>
      <c r="AX146" s="90"/>
      <c r="AY146" s="82" t="str">
        <f>[4]Calculations!D113</f>
        <v>Call for Sites 2018</v>
      </c>
    </row>
    <row r="147" spans="2:51" ht="25" customHeight="1" x14ac:dyDescent="0.25">
      <c r="B147" s="13" t="str">
        <f>[4]Calculations!A114</f>
        <v>879</v>
      </c>
      <c r="C147" s="30" t="str">
        <f>[4]Calculations!B114</f>
        <v>Land at Blackstone Edge / Halifax Road, Littleborough</v>
      </c>
      <c r="D147" s="119" t="str">
        <f>[4]Calculations!C114</f>
        <v>Residential</v>
      </c>
      <c r="E147" s="38">
        <f>[4]Calculations!E114</f>
        <v>0.67427899999999996</v>
      </c>
      <c r="F147" s="38">
        <f>[4]Calculations!I114</f>
        <v>0.67427899999999996</v>
      </c>
      <c r="G147" s="38">
        <f>[4]Calculations!M114</f>
        <v>100</v>
      </c>
      <c r="H147" s="38">
        <f>[4]Calculations!H114</f>
        <v>0</v>
      </c>
      <c r="I147" s="38">
        <f>[4]Calculations!L114</f>
        <v>0</v>
      </c>
      <c r="J147" s="38">
        <f>[4]Calculations!G114</f>
        <v>0</v>
      </c>
      <c r="K147" s="38">
        <f>[4]Calculations!K114</f>
        <v>0</v>
      </c>
      <c r="L147" s="38">
        <f>[4]Calculations!F114</f>
        <v>0</v>
      </c>
      <c r="M147" s="38">
        <f>[4]Calculations!J114</f>
        <v>0</v>
      </c>
      <c r="N147" s="38">
        <f>[4]Calculations!V114</f>
        <v>0</v>
      </c>
      <c r="O147" s="38">
        <f>[4]Calculations!W114</f>
        <v>0</v>
      </c>
      <c r="P147" s="38">
        <f>[4]Calculations!O114</f>
        <v>0</v>
      </c>
      <c r="Q147" s="38">
        <f>[4]Calculations!S114</f>
        <v>0</v>
      </c>
      <c r="R147" s="38">
        <f>[4]Calculations!Q114</f>
        <v>0</v>
      </c>
      <c r="S147" s="38">
        <f>[4]Calculations!T114</f>
        <v>0</v>
      </c>
      <c r="T147" s="38">
        <f>[4]Calculations!R114</f>
        <v>0</v>
      </c>
      <c r="U147" s="38">
        <f>[4]Calculations!U114</f>
        <v>0</v>
      </c>
      <c r="V147" s="38" t="str">
        <f>[4]Calculations!X114</f>
        <v>Not Modelled</v>
      </c>
      <c r="W147" s="38" t="str">
        <f>[4]Calculations!Y114</f>
        <v>N/A</v>
      </c>
      <c r="X147" s="38" t="s">
        <v>1056</v>
      </c>
      <c r="Y147" s="73" t="s">
        <v>106</v>
      </c>
      <c r="Z147" s="74" t="s">
        <v>1098</v>
      </c>
      <c r="AA147" s="74">
        <f>[4]Calculations!AA114</f>
        <v>0</v>
      </c>
      <c r="AB147" s="74">
        <f>[4]Calculations!AM114</f>
        <v>0</v>
      </c>
      <c r="AC147" s="74">
        <f>[4]Calculations!AB114</f>
        <v>0</v>
      </c>
      <c r="AD147" s="74">
        <f>[4]Calculations!AN114</f>
        <v>0</v>
      </c>
      <c r="AE147" s="74">
        <f>[4]Calculations!AC114</f>
        <v>0</v>
      </c>
      <c r="AF147" s="74">
        <f>[4]Calculations!AO114</f>
        <v>0</v>
      </c>
      <c r="AG147" s="74">
        <f>[4]Calculations!AD114</f>
        <v>0</v>
      </c>
      <c r="AH147" s="74">
        <f>[4]Calculations!AP114</f>
        <v>0</v>
      </c>
      <c r="AI147" s="74">
        <f>[4]Calculations!AE114</f>
        <v>0</v>
      </c>
      <c r="AJ147" s="74">
        <f>[4]Calculations!AQ114</f>
        <v>0</v>
      </c>
      <c r="AK147" s="74">
        <f>[4]Calculations!AF114</f>
        <v>0</v>
      </c>
      <c r="AL147" s="74">
        <f>[4]Calculations!AR114</f>
        <v>0</v>
      </c>
      <c r="AM147" s="74">
        <f>[4]Calculations!AG114</f>
        <v>0</v>
      </c>
      <c r="AN147" s="74">
        <f>[4]Calculations!AS114</f>
        <v>0</v>
      </c>
      <c r="AO147" s="74">
        <f>[4]Calculations!AH114</f>
        <v>0</v>
      </c>
      <c r="AP147" s="74">
        <f>[4]Calculations!AT114</f>
        <v>0</v>
      </c>
      <c r="AQ147" s="74">
        <f>[4]Calculations!AI114</f>
        <v>0.67412494522099997</v>
      </c>
      <c r="AR147" s="74">
        <f>[4]Calculations!AU114</f>
        <v>99.977152665439689</v>
      </c>
      <c r="AS147" s="74">
        <f>[4]Calculations!AJ114</f>
        <v>0</v>
      </c>
      <c r="AT147" s="74">
        <f>[4]Calculations!AV114</f>
        <v>0</v>
      </c>
      <c r="AU147" s="74">
        <f>[4]Calculations!AK114</f>
        <v>0</v>
      </c>
      <c r="AV147" s="74">
        <f>[4]Calculations!AW114</f>
        <v>0</v>
      </c>
      <c r="AW147" s="90"/>
      <c r="AX147" s="90"/>
      <c r="AY147" s="82" t="str">
        <f>[4]Calculations!D114</f>
        <v>Call for Sites 2018</v>
      </c>
    </row>
    <row r="148" spans="2:51" ht="25" customHeight="1" x14ac:dyDescent="0.25">
      <c r="B148" s="13" t="str">
        <f>[4]Calculations!A115</f>
        <v>880</v>
      </c>
      <c r="C148" s="30" t="str">
        <f>[4]Calculations!B115</f>
        <v>Land to north of Stakehill Industrial Estate, Middleton</v>
      </c>
      <c r="D148" s="119" t="str">
        <f>[4]Calculations!C115</f>
        <v>Residential</v>
      </c>
      <c r="E148" s="38">
        <f>[4]Calculations!E115</f>
        <v>4.7964399999999996</v>
      </c>
      <c r="F148" s="38">
        <f>[4]Calculations!I115</f>
        <v>4.7964399999999996</v>
      </c>
      <c r="G148" s="38">
        <f>[4]Calculations!M115</f>
        <v>100</v>
      </c>
      <c r="H148" s="38">
        <f>[4]Calculations!H115</f>
        <v>0</v>
      </c>
      <c r="I148" s="38">
        <f>[4]Calculations!L115</f>
        <v>0</v>
      </c>
      <c r="J148" s="38">
        <f>[4]Calculations!G115</f>
        <v>0</v>
      </c>
      <c r="K148" s="38">
        <f>[4]Calculations!K115</f>
        <v>0</v>
      </c>
      <c r="L148" s="38">
        <f>[4]Calculations!F115</f>
        <v>0</v>
      </c>
      <c r="M148" s="38">
        <f>[4]Calculations!J115</f>
        <v>0</v>
      </c>
      <c r="N148" s="38">
        <f>[4]Calculations!V115</f>
        <v>0</v>
      </c>
      <c r="O148" s="38">
        <f>[4]Calculations!W115</f>
        <v>0</v>
      </c>
      <c r="P148" s="38">
        <f>[4]Calculations!O115</f>
        <v>0.15532799999999999</v>
      </c>
      <c r="Q148" s="38">
        <f>[4]Calculations!S115</f>
        <v>3.2384018146792206</v>
      </c>
      <c r="R148" s="38">
        <f>[4]Calculations!Q115</f>
        <v>0.126528</v>
      </c>
      <c r="S148" s="38">
        <f>[4]Calculations!T115</f>
        <v>2.6379564843925913</v>
      </c>
      <c r="T148" s="38">
        <f>[4]Calculations!R115</f>
        <v>0.104528</v>
      </c>
      <c r="U148" s="38">
        <f>[4]Calculations!U115</f>
        <v>2.1792829682014161</v>
      </c>
      <c r="V148" s="38" t="str">
        <f>[4]Calculations!X115</f>
        <v>Not Modelled</v>
      </c>
      <c r="W148" s="38" t="str">
        <f>[4]Calculations!Y115</f>
        <v>N/A</v>
      </c>
      <c r="X148" s="38" t="s">
        <v>1056</v>
      </c>
      <c r="Y148" s="73" t="s">
        <v>105</v>
      </c>
      <c r="Z148" s="74" t="s">
        <v>1066</v>
      </c>
      <c r="AA148" s="74">
        <f>[4]Calculations!AA115</f>
        <v>0</v>
      </c>
      <c r="AB148" s="74">
        <f>[4]Calculations!AM115</f>
        <v>0</v>
      </c>
      <c r="AC148" s="74">
        <f>[4]Calculations!AB115</f>
        <v>1.44E-2</v>
      </c>
      <c r="AD148" s="74">
        <f>[4]Calculations!AN115</f>
        <v>0.30022266514331464</v>
      </c>
      <c r="AE148" s="74">
        <f>[4]Calculations!AC115</f>
        <v>1.12E-2</v>
      </c>
      <c r="AF148" s="74">
        <f>[4]Calculations!AO115</f>
        <v>0.23350651733368916</v>
      </c>
      <c r="AG148" s="74">
        <f>[4]Calculations!AD115</f>
        <v>0</v>
      </c>
      <c r="AH148" s="74">
        <f>[4]Calculations!AP115</f>
        <v>0</v>
      </c>
      <c r="AI148" s="74">
        <f>[4]Calculations!AE115</f>
        <v>1.0605127108200001</v>
      </c>
      <c r="AJ148" s="74">
        <f>[4]Calculations!AQ115</f>
        <v>22.11041336532929</v>
      </c>
      <c r="AK148" s="74">
        <f>[4]Calculations!AF115</f>
        <v>2.6935694493</v>
      </c>
      <c r="AL148" s="74">
        <f>[4]Calculations!AR115</f>
        <v>56.157680473434468</v>
      </c>
      <c r="AM148" s="74">
        <f>[4]Calculations!AG115</f>
        <v>2.12E-2</v>
      </c>
      <c r="AN148" s="74">
        <f>[4]Calculations!AS115</f>
        <v>0.44199447923876878</v>
      </c>
      <c r="AO148" s="74">
        <f>[4]Calculations!AH115</f>
        <v>0</v>
      </c>
      <c r="AP148" s="74">
        <f>[4]Calculations!AT115</f>
        <v>0</v>
      </c>
      <c r="AQ148" s="74">
        <f>[4]Calculations!AI115</f>
        <v>4.79643611903</v>
      </c>
      <c r="AR148" s="74">
        <f>[4]Calculations!AU115</f>
        <v>99.999919086447449</v>
      </c>
      <c r="AS148" s="74">
        <f>[4]Calculations!AJ115</f>
        <v>0</v>
      </c>
      <c r="AT148" s="74">
        <f>[4]Calculations!AV115</f>
        <v>0</v>
      </c>
      <c r="AU148" s="74">
        <f>[4]Calculations!AK115</f>
        <v>0</v>
      </c>
      <c r="AV148" s="74">
        <f>[4]Calculations!AW115</f>
        <v>0</v>
      </c>
      <c r="AW148" s="90"/>
      <c r="AX148" s="90"/>
      <c r="AY148" s="82" t="str">
        <f>[4]Calculations!D115</f>
        <v>Call for Sites 2018</v>
      </c>
    </row>
    <row r="149" spans="2:51" ht="25" customHeight="1" x14ac:dyDescent="0.25">
      <c r="B149" s="13" t="str">
        <f>[4]Calculations!A116</f>
        <v>881</v>
      </c>
      <c r="C149" s="30" t="str">
        <f>[4]Calculations!B116</f>
        <v>Land at Lake Bank, North of Hollingworth Lake, Littleborough</v>
      </c>
      <c r="D149" s="119" t="str">
        <f>[4]Calculations!C116</f>
        <v>Residential</v>
      </c>
      <c r="E149" s="38">
        <f>[4]Calculations!E116</f>
        <v>17.766500000000001</v>
      </c>
      <c r="F149" s="38">
        <f>[4]Calculations!I116</f>
        <v>17.766500000000001</v>
      </c>
      <c r="G149" s="38">
        <f>[4]Calculations!M116</f>
        <v>100</v>
      </c>
      <c r="H149" s="38">
        <f>[4]Calculations!H116</f>
        <v>0</v>
      </c>
      <c r="I149" s="38">
        <f>[4]Calculations!L116</f>
        <v>0</v>
      </c>
      <c r="J149" s="38">
        <f>[4]Calculations!G116</f>
        <v>0</v>
      </c>
      <c r="K149" s="38">
        <f>[4]Calculations!K116</f>
        <v>0</v>
      </c>
      <c r="L149" s="38">
        <f>[4]Calculations!F116</f>
        <v>0</v>
      </c>
      <c r="M149" s="38">
        <f>[4]Calculations!J116</f>
        <v>0</v>
      </c>
      <c r="N149" s="38">
        <f>[4]Calculations!V116</f>
        <v>9.0871966925500001</v>
      </c>
      <c r="O149" s="38">
        <f>[4]Calculations!W116</f>
        <v>51.147928362648813</v>
      </c>
      <c r="P149" s="38">
        <f>[4]Calculations!O116</f>
        <v>1.5647850000000001</v>
      </c>
      <c r="Q149" s="38">
        <f>[4]Calculations!S116</f>
        <v>8.8075028846424459</v>
      </c>
      <c r="R149" s="38">
        <f>[4]Calculations!Q116</f>
        <v>0.83128599999999997</v>
      </c>
      <c r="S149" s="38">
        <f>[4]Calculations!T116</f>
        <v>4.6789519601497194</v>
      </c>
      <c r="T149" s="38">
        <f>[4]Calculations!R116</f>
        <v>0.61683699999999997</v>
      </c>
      <c r="U149" s="38">
        <f>[4]Calculations!U116</f>
        <v>3.4719106182984829</v>
      </c>
      <c r="V149" s="38" t="str">
        <f>[4]Calculations!X116</f>
        <v>Not Modelled</v>
      </c>
      <c r="W149" s="38" t="str">
        <f>[4]Calculations!Y116</f>
        <v>N/A</v>
      </c>
      <c r="X149" s="38" t="s">
        <v>1056</v>
      </c>
      <c r="Y149" s="73" t="s">
        <v>105</v>
      </c>
      <c r="Z149" s="74" t="s">
        <v>1066</v>
      </c>
      <c r="AA149" s="74">
        <f>[4]Calculations!AA116</f>
        <v>0</v>
      </c>
      <c r="AB149" s="74">
        <f>[4]Calculations!AM116</f>
        <v>0</v>
      </c>
      <c r="AC149" s="74">
        <f>[4]Calculations!AB116</f>
        <v>6.1667043978999997E-2</v>
      </c>
      <c r="AD149" s="74">
        <f>[4]Calculations!AN116</f>
        <v>0.34709731223932677</v>
      </c>
      <c r="AE149" s="74">
        <f>[4]Calculations!AC116</f>
        <v>0.183910862378</v>
      </c>
      <c r="AF149" s="74">
        <f>[4]Calculations!AO116</f>
        <v>1.0351552775054176</v>
      </c>
      <c r="AG149" s="74">
        <f>[4]Calculations!AD116</f>
        <v>0</v>
      </c>
      <c r="AH149" s="74">
        <f>[4]Calculations!AP116</f>
        <v>0</v>
      </c>
      <c r="AI149" s="74">
        <f>[4]Calculations!AE116</f>
        <v>0</v>
      </c>
      <c r="AJ149" s="74">
        <f>[4]Calculations!AQ116</f>
        <v>0</v>
      </c>
      <c r="AK149" s="74">
        <f>[4]Calculations!AF116</f>
        <v>9.4820697121100004</v>
      </c>
      <c r="AL149" s="74">
        <f>[4]Calculations!AR116</f>
        <v>53.370499040947848</v>
      </c>
      <c r="AM149" s="74">
        <f>[4]Calculations!AG116</f>
        <v>0.446657733572</v>
      </c>
      <c r="AN149" s="74">
        <f>[4]Calculations!AS116</f>
        <v>2.5140445983846003</v>
      </c>
      <c r="AO149" s="74">
        <f>[4]Calculations!AH116</f>
        <v>1.3049521692699999E-2</v>
      </c>
      <c r="AP149" s="74">
        <f>[4]Calculations!AT116</f>
        <v>7.3450154463175071E-2</v>
      </c>
      <c r="AQ149" s="74">
        <f>[4]Calculations!AI116</f>
        <v>15.8256709835</v>
      </c>
      <c r="AR149" s="74">
        <f>[4]Calculations!AU116</f>
        <v>89.075906810570444</v>
      </c>
      <c r="AS149" s="74">
        <f>[4]Calculations!AJ116</f>
        <v>0</v>
      </c>
      <c r="AT149" s="74">
        <f>[4]Calculations!AV116</f>
        <v>0</v>
      </c>
      <c r="AU149" s="74">
        <f>[4]Calculations!AK116</f>
        <v>0</v>
      </c>
      <c r="AV149" s="74">
        <f>[4]Calculations!AW116</f>
        <v>0</v>
      </c>
      <c r="AW149" s="90"/>
      <c r="AX149" s="90"/>
      <c r="AY149" s="82" t="str">
        <f>[4]Calculations!D116</f>
        <v>Call for Sites 2018</v>
      </c>
    </row>
    <row r="150" spans="2:51" ht="12.65" customHeight="1" x14ac:dyDescent="0.25">
      <c r="B150" s="13" t="str">
        <f>[4]Calculations!A117</f>
        <v>882</v>
      </c>
      <c r="C150" s="30" t="str">
        <f>[4]Calculations!B117</f>
        <v>South Heywood (Phase 1), Heywood</v>
      </c>
      <c r="D150" s="119" t="str">
        <f>[4]Calculations!C117</f>
        <v>Residential</v>
      </c>
      <c r="E150" s="38">
        <f>[4]Calculations!E117</f>
        <v>28.9376</v>
      </c>
      <c r="F150" s="38">
        <f>[4]Calculations!I117</f>
        <v>28.9376</v>
      </c>
      <c r="G150" s="38">
        <f>[4]Calculations!M117</f>
        <v>100</v>
      </c>
      <c r="H150" s="38">
        <f>[4]Calculations!H117</f>
        <v>0</v>
      </c>
      <c r="I150" s="38">
        <f>[4]Calculations!L117</f>
        <v>0</v>
      </c>
      <c r="J150" s="38">
        <f>[4]Calculations!G117</f>
        <v>0</v>
      </c>
      <c r="K150" s="38">
        <f>[4]Calculations!K117</f>
        <v>0</v>
      </c>
      <c r="L150" s="38">
        <f>[4]Calculations!F117</f>
        <v>0</v>
      </c>
      <c r="M150" s="38">
        <f>[4]Calculations!J117</f>
        <v>0</v>
      </c>
      <c r="N150" s="38">
        <f>[4]Calculations!V117</f>
        <v>0</v>
      </c>
      <c r="O150" s="38">
        <f>[4]Calculations!W117</f>
        <v>0</v>
      </c>
      <c r="P150" s="38">
        <f>[4]Calculations!O117</f>
        <v>3.0482190000000005</v>
      </c>
      <c r="Q150" s="38">
        <f>[4]Calculations!S117</f>
        <v>10.533765758044899</v>
      </c>
      <c r="R150" s="38">
        <f>[4]Calculations!Q117</f>
        <v>2.2623290000000003</v>
      </c>
      <c r="S150" s="38">
        <f>[4]Calculations!T117</f>
        <v>7.8179565686166104</v>
      </c>
      <c r="T150" s="38">
        <f>[4]Calculations!R117</f>
        <v>2.0110000000000001</v>
      </c>
      <c r="U150" s="38">
        <f>[4]Calculations!U117</f>
        <v>6.9494360278668594</v>
      </c>
      <c r="V150" s="38" t="str">
        <f>[4]Calculations!X117</f>
        <v>Not Modelled</v>
      </c>
      <c r="W150" s="38" t="str">
        <f>[4]Calculations!Y117</f>
        <v>N/A</v>
      </c>
      <c r="X150" s="38" t="s">
        <v>1056</v>
      </c>
      <c r="Y150" s="73" t="s">
        <v>105</v>
      </c>
      <c r="Z150" s="74" t="s">
        <v>1066</v>
      </c>
      <c r="AA150" s="74">
        <f>[4]Calculations!AA117</f>
        <v>0</v>
      </c>
      <c r="AB150" s="74">
        <f>[4]Calculations!AM117</f>
        <v>0</v>
      </c>
      <c r="AC150" s="74">
        <f>[4]Calculations!AB117</f>
        <v>0.95916582537700001</v>
      </c>
      <c r="AD150" s="74">
        <f>[4]Calculations!AN117</f>
        <v>3.3146004692061539</v>
      </c>
      <c r="AE150" s="74">
        <f>[4]Calculations!AC117</f>
        <v>0.77563395214899999</v>
      </c>
      <c r="AF150" s="74">
        <f>[4]Calculations!AO117</f>
        <v>2.6803672458980703</v>
      </c>
      <c r="AG150" s="74">
        <f>[4]Calculations!AD117</f>
        <v>0</v>
      </c>
      <c r="AH150" s="74">
        <f>[4]Calculations!AP117</f>
        <v>0</v>
      </c>
      <c r="AI150" s="74">
        <f>[4]Calculations!AE117</f>
        <v>1.8455017426</v>
      </c>
      <c r="AJ150" s="74">
        <f>[4]Calculations!AQ117</f>
        <v>6.37752177996793</v>
      </c>
      <c r="AK150" s="74">
        <f>[4]Calculations!AF117</f>
        <v>24.813266321899999</v>
      </c>
      <c r="AL150" s="74">
        <f>[4]Calculations!AR117</f>
        <v>85.747492265771868</v>
      </c>
      <c r="AM150" s="74">
        <f>[4]Calculations!AG117</f>
        <v>0.95220694661100003</v>
      </c>
      <c r="AN150" s="74">
        <f>[4]Calculations!AS117</f>
        <v>3.2905525911305711</v>
      </c>
      <c r="AO150" s="74">
        <f>[4]Calculations!AH117</f>
        <v>2.66160290554E-2</v>
      </c>
      <c r="AP150" s="74">
        <f>[4]Calculations!AT117</f>
        <v>9.1977320356214753E-2</v>
      </c>
      <c r="AQ150" s="74">
        <f>[4]Calculations!AI117</f>
        <v>14.9208986892</v>
      </c>
      <c r="AR150" s="74">
        <f>[4]Calculations!AU117</f>
        <v>51.562322684673219</v>
      </c>
      <c r="AS150" s="74">
        <f>[4]Calculations!AJ117</f>
        <v>0</v>
      </c>
      <c r="AT150" s="74">
        <f>[4]Calculations!AV117</f>
        <v>0</v>
      </c>
      <c r="AU150" s="74">
        <f>[4]Calculations!AK117</f>
        <v>0</v>
      </c>
      <c r="AV150" s="74">
        <f>[4]Calculations!AW117</f>
        <v>0</v>
      </c>
      <c r="AW150" s="90"/>
      <c r="AX150" s="90"/>
      <c r="AY150" s="82" t="str">
        <f>[4]Calculations!D117</f>
        <v>Call for Sites 2018</v>
      </c>
    </row>
    <row r="151" spans="2:51" ht="12.65" customHeight="1" x14ac:dyDescent="0.25">
      <c r="B151" s="13" t="str">
        <f>[4]Calculations!A118</f>
        <v>883</v>
      </c>
      <c r="C151" s="30" t="str">
        <f>[4]Calculations!B118</f>
        <v>South Heywood (Phase 1), Heywood</v>
      </c>
      <c r="D151" s="119" t="str">
        <f>[4]Calculations!C118</f>
        <v>Industrial and Warehousing</v>
      </c>
      <c r="E151" s="38">
        <f>[4]Calculations!E118</f>
        <v>41.074199999999998</v>
      </c>
      <c r="F151" s="38">
        <f>[4]Calculations!I118</f>
        <v>41.074199999999998</v>
      </c>
      <c r="G151" s="38">
        <f>[4]Calculations!M118</f>
        <v>100</v>
      </c>
      <c r="H151" s="38">
        <f>[4]Calculations!H118</f>
        <v>0</v>
      </c>
      <c r="I151" s="38">
        <f>[4]Calculations!L118</f>
        <v>0</v>
      </c>
      <c r="J151" s="38">
        <f>[4]Calculations!G118</f>
        <v>0</v>
      </c>
      <c r="K151" s="38">
        <f>[4]Calculations!K118</f>
        <v>0</v>
      </c>
      <c r="L151" s="38">
        <f>[4]Calculations!F118</f>
        <v>0</v>
      </c>
      <c r="M151" s="38">
        <f>[4]Calculations!J118</f>
        <v>0</v>
      </c>
      <c r="N151" s="38">
        <f>[4]Calculations!V118</f>
        <v>0</v>
      </c>
      <c r="O151" s="38">
        <f>[4]Calculations!W118</f>
        <v>0</v>
      </c>
      <c r="P151" s="38">
        <f>[4]Calculations!O118</f>
        <v>1.5112929999999998</v>
      </c>
      <c r="Q151" s="38">
        <f>[4]Calculations!S118</f>
        <v>3.6794216320707402</v>
      </c>
      <c r="R151" s="38">
        <f>[4]Calculations!Q118</f>
        <v>1.2450599999999998</v>
      </c>
      <c r="S151" s="38">
        <f>[4]Calculations!T118</f>
        <v>3.0312458915815763</v>
      </c>
      <c r="T151" s="38">
        <f>[4]Calculations!R118</f>
        <v>1.0401499999999999</v>
      </c>
      <c r="U151" s="38">
        <f>[4]Calculations!U118</f>
        <v>2.5323682506293488</v>
      </c>
      <c r="V151" s="38" t="str">
        <f>[4]Calculations!X118</f>
        <v>Not Modelled</v>
      </c>
      <c r="W151" s="38" t="str">
        <f>[4]Calculations!Y118</f>
        <v>N/A</v>
      </c>
      <c r="X151" s="38" t="s">
        <v>1068</v>
      </c>
      <c r="Y151" s="73" t="s">
        <v>105</v>
      </c>
      <c r="Z151" s="74" t="s">
        <v>1066</v>
      </c>
      <c r="AA151" s="74">
        <f>[4]Calculations!AA118</f>
        <v>0</v>
      </c>
      <c r="AB151" s="74">
        <f>[4]Calculations!AM118</f>
        <v>0</v>
      </c>
      <c r="AC151" s="74">
        <f>[4]Calculations!AB118</f>
        <v>3.2295526935799998E-2</v>
      </c>
      <c r="AD151" s="74">
        <f>[4]Calculations!AN118</f>
        <v>7.8627281689722509E-2</v>
      </c>
      <c r="AE151" s="74">
        <f>[4]Calculations!AC118</f>
        <v>1.5907917798699999E-2</v>
      </c>
      <c r="AF151" s="74">
        <f>[4]Calculations!AO118</f>
        <v>3.8729708183482571E-2</v>
      </c>
      <c r="AG151" s="74">
        <f>[4]Calculations!AD118</f>
        <v>0</v>
      </c>
      <c r="AH151" s="74">
        <f>[4]Calculations!AP118</f>
        <v>0</v>
      </c>
      <c r="AI151" s="74">
        <f>[4]Calculations!AE118</f>
        <v>1.78334993548</v>
      </c>
      <c r="AJ151" s="74">
        <f>[4]Calculations!AQ118</f>
        <v>4.3417764326024617</v>
      </c>
      <c r="AK151" s="74">
        <f>[4]Calculations!AF118</f>
        <v>3.7003430057900002</v>
      </c>
      <c r="AL151" s="74">
        <f>[4]Calculations!AR118</f>
        <v>9.0089228902571463</v>
      </c>
      <c r="AM151" s="74">
        <f>[4]Calculations!AG118</f>
        <v>0.365955974001</v>
      </c>
      <c r="AN151" s="74">
        <f>[4]Calculations!AS118</f>
        <v>0.89096312040404924</v>
      </c>
      <c r="AO151" s="74">
        <f>[4]Calculations!AH118</f>
        <v>0.79270538401599999</v>
      </c>
      <c r="AP151" s="74">
        <f>[4]Calculations!AT118</f>
        <v>1.9299350541605194</v>
      </c>
      <c r="AQ151" s="74">
        <f>[4]Calculations!AI118</f>
        <v>17.206051371000001</v>
      </c>
      <c r="AR151" s="74">
        <f>[4]Calculations!AU118</f>
        <v>41.890167966752855</v>
      </c>
      <c r="AS151" s="74">
        <f>[4]Calculations!AJ118</f>
        <v>0</v>
      </c>
      <c r="AT151" s="74">
        <f>[4]Calculations!AV118</f>
        <v>0</v>
      </c>
      <c r="AU151" s="74">
        <f>[4]Calculations!AK118</f>
        <v>0</v>
      </c>
      <c r="AV151" s="74">
        <f>[4]Calculations!AW118</f>
        <v>0</v>
      </c>
      <c r="AW151" s="90"/>
      <c r="AX151" s="90"/>
      <c r="AY151" s="82" t="str">
        <f>[4]Calculations!D118</f>
        <v>Call for Sites 2018</v>
      </c>
    </row>
    <row r="152" spans="2:51" ht="12.65" customHeight="1" x14ac:dyDescent="0.25">
      <c r="B152" s="13" t="str">
        <f>[4]Calculations!A119</f>
        <v>885</v>
      </c>
      <c r="C152" s="30" t="str">
        <f>[4]Calculations!B119</f>
        <v>South Heywood (Phase2), Heywood</v>
      </c>
      <c r="D152" s="119" t="str">
        <f>[4]Calculations!C119</f>
        <v>Residential</v>
      </c>
      <c r="E152" s="38">
        <f>[4]Calculations!E119</f>
        <v>29.462599999999998</v>
      </c>
      <c r="F152" s="38">
        <f>[4]Calculations!I119</f>
        <v>29.462599999999998</v>
      </c>
      <c r="G152" s="38">
        <f>[4]Calculations!M119</f>
        <v>100</v>
      </c>
      <c r="H152" s="38">
        <f>[4]Calculations!H119</f>
        <v>0</v>
      </c>
      <c r="I152" s="38">
        <f>[4]Calculations!L119</f>
        <v>0</v>
      </c>
      <c r="J152" s="38">
        <f>[4]Calculations!G119</f>
        <v>0</v>
      </c>
      <c r="K152" s="38">
        <f>[4]Calculations!K119</f>
        <v>0</v>
      </c>
      <c r="L152" s="38">
        <f>[4]Calculations!F119</f>
        <v>0</v>
      </c>
      <c r="M152" s="38">
        <f>[4]Calculations!J119</f>
        <v>0</v>
      </c>
      <c r="N152" s="38">
        <f>[4]Calculations!V119</f>
        <v>0</v>
      </c>
      <c r="O152" s="38">
        <f>[4]Calculations!W119</f>
        <v>0</v>
      </c>
      <c r="P152" s="38">
        <f>[4]Calculations!O119</f>
        <v>3.1234649999999999</v>
      </c>
      <c r="Q152" s="38">
        <f>[4]Calculations!S119</f>
        <v>10.601457440959047</v>
      </c>
      <c r="R152" s="38">
        <f>[4]Calculations!Q119</f>
        <v>2.2452380000000001</v>
      </c>
      <c r="S152" s="38">
        <f>[4]Calculations!T119</f>
        <v>7.6206376898169212</v>
      </c>
      <c r="T152" s="38">
        <f>[4]Calculations!R119</f>
        <v>1.7960700000000001</v>
      </c>
      <c r="U152" s="38">
        <f>[4]Calculations!U119</f>
        <v>6.0961014981705626</v>
      </c>
      <c r="V152" s="38" t="str">
        <f>[4]Calculations!X119</f>
        <v>Not Modelled</v>
      </c>
      <c r="W152" s="38" t="str">
        <f>[4]Calculations!Y119</f>
        <v>N/A</v>
      </c>
      <c r="X152" s="38" t="s">
        <v>1056</v>
      </c>
      <c r="Y152" s="73" t="s">
        <v>105</v>
      </c>
      <c r="Z152" s="74" t="s">
        <v>1066</v>
      </c>
      <c r="AA152" s="74">
        <f>[4]Calculations!AA119</f>
        <v>0</v>
      </c>
      <c r="AB152" s="74">
        <f>[4]Calculations!AM119</f>
        <v>0</v>
      </c>
      <c r="AC152" s="74">
        <f>[4]Calculations!AB119</f>
        <v>0.238188561459</v>
      </c>
      <c r="AD152" s="74">
        <f>[4]Calculations!AN119</f>
        <v>0.8084437947058305</v>
      </c>
      <c r="AE152" s="74">
        <f>[4]Calculations!AC119</f>
        <v>0.34921938174</v>
      </c>
      <c r="AF152" s="74">
        <f>[4]Calculations!AO119</f>
        <v>1.1852972301833511</v>
      </c>
      <c r="AG152" s="74">
        <f>[4]Calculations!AD119</f>
        <v>0</v>
      </c>
      <c r="AH152" s="74">
        <f>[4]Calculations!AP119</f>
        <v>0</v>
      </c>
      <c r="AI152" s="74">
        <f>[4]Calculations!AE119</f>
        <v>10.440640204099999</v>
      </c>
      <c r="AJ152" s="74">
        <f>[4]Calculations!AQ119</f>
        <v>35.436927508434422</v>
      </c>
      <c r="AK152" s="74">
        <f>[4]Calculations!AF119</f>
        <v>24.521298411</v>
      </c>
      <c r="AL152" s="74">
        <f>[4]Calculations!AR119</f>
        <v>83.228562350233858</v>
      </c>
      <c r="AM152" s="74">
        <f>[4]Calculations!AG119</f>
        <v>0.74820224522199996</v>
      </c>
      <c r="AN152" s="74">
        <f>[4]Calculations!AS119</f>
        <v>2.5394983647811125</v>
      </c>
      <c r="AO152" s="74">
        <f>[4]Calculations!AH119</f>
        <v>0</v>
      </c>
      <c r="AP152" s="74">
        <f>[4]Calculations!AT119</f>
        <v>0</v>
      </c>
      <c r="AQ152" s="74">
        <f>[4]Calculations!AI119</f>
        <v>23.165854135299998</v>
      </c>
      <c r="AR152" s="74">
        <f>[4]Calculations!AU119</f>
        <v>78.628003418910751</v>
      </c>
      <c r="AS152" s="74">
        <f>[4]Calculations!AJ119</f>
        <v>0</v>
      </c>
      <c r="AT152" s="74">
        <f>[4]Calculations!AV119</f>
        <v>0</v>
      </c>
      <c r="AU152" s="74">
        <f>[4]Calculations!AK119</f>
        <v>0</v>
      </c>
      <c r="AV152" s="74">
        <f>[4]Calculations!AW119</f>
        <v>0</v>
      </c>
      <c r="AW152" s="90"/>
      <c r="AX152" s="90"/>
      <c r="AY152" s="82" t="str">
        <f>[4]Calculations!D119</f>
        <v>Call for Sites 2018</v>
      </c>
    </row>
    <row r="153" spans="2:51" ht="12.65" customHeight="1" x14ac:dyDescent="0.25">
      <c r="B153" s="13" t="str">
        <f>[4]Calculations!A120</f>
        <v>886</v>
      </c>
      <c r="C153" s="30" t="str">
        <f>[4]Calculations!B120</f>
        <v>South Heywood (Phase 2), Heywood.</v>
      </c>
      <c r="D153" s="119" t="str">
        <f>[4]Calculations!C120</f>
        <v>Industrial and Warehousing</v>
      </c>
      <c r="E153" s="38">
        <f>[4]Calculations!E120</f>
        <v>49.128900000000002</v>
      </c>
      <c r="F153" s="38">
        <f>[4]Calculations!I120</f>
        <v>49.128900000000002</v>
      </c>
      <c r="G153" s="38">
        <f>[4]Calculations!M120</f>
        <v>100</v>
      </c>
      <c r="H153" s="38">
        <f>[4]Calculations!H120</f>
        <v>0</v>
      </c>
      <c r="I153" s="38">
        <f>[4]Calculations!L120</f>
        <v>0</v>
      </c>
      <c r="J153" s="38">
        <f>[4]Calculations!G120</f>
        <v>0</v>
      </c>
      <c r="K153" s="38">
        <f>[4]Calculations!K120</f>
        <v>0</v>
      </c>
      <c r="L153" s="38">
        <f>[4]Calculations!F120</f>
        <v>0</v>
      </c>
      <c r="M153" s="38">
        <f>[4]Calculations!J120</f>
        <v>0</v>
      </c>
      <c r="N153" s="38">
        <f>[4]Calculations!V120</f>
        <v>0</v>
      </c>
      <c r="O153" s="38">
        <f>[4]Calculations!W120</f>
        <v>0</v>
      </c>
      <c r="P153" s="38">
        <f>[4]Calculations!O120</f>
        <v>2.5052140000000001</v>
      </c>
      <c r="Q153" s="38">
        <f>[4]Calculations!S120</f>
        <v>5.09926743729251</v>
      </c>
      <c r="R153" s="38">
        <f>[4]Calculations!Q120</f>
        <v>1.9400900000000001</v>
      </c>
      <c r="S153" s="38">
        <f>[4]Calculations!T120</f>
        <v>3.9489791141263089</v>
      </c>
      <c r="T153" s="38">
        <f>[4]Calculations!R120</f>
        <v>1.60137</v>
      </c>
      <c r="U153" s="38">
        <f>[4]Calculations!U120</f>
        <v>3.2595274878940907</v>
      </c>
      <c r="V153" s="38" t="str">
        <f>[4]Calculations!X120</f>
        <v>Not Modelled</v>
      </c>
      <c r="W153" s="38" t="str">
        <f>[4]Calculations!Y120</f>
        <v>N/A</v>
      </c>
      <c r="X153" s="38" t="s">
        <v>1068</v>
      </c>
      <c r="Y153" s="73" t="s">
        <v>105</v>
      </c>
      <c r="Z153" s="74" t="s">
        <v>1066</v>
      </c>
      <c r="AA153" s="74">
        <f>[4]Calculations!AA120</f>
        <v>0</v>
      </c>
      <c r="AB153" s="74">
        <f>[4]Calculations!AM120</f>
        <v>0</v>
      </c>
      <c r="AC153" s="74">
        <f>[4]Calculations!AB120</f>
        <v>0.270169541613</v>
      </c>
      <c r="AD153" s="74">
        <f>[4]Calculations!AN120</f>
        <v>0.54991978573304101</v>
      </c>
      <c r="AE153" s="74">
        <f>[4]Calculations!AC120</f>
        <v>0.211736954368</v>
      </c>
      <c r="AF153" s="74">
        <f>[4]Calculations!AO120</f>
        <v>0.43098248560012536</v>
      </c>
      <c r="AG153" s="74">
        <f>[4]Calculations!AD120</f>
        <v>0</v>
      </c>
      <c r="AH153" s="74">
        <f>[4]Calculations!AP120</f>
        <v>0</v>
      </c>
      <c r="AI153" s="74">
        <f>[4]Calculations!AE120</f>
        <v>8.8554552104499997</v>
      </c>
      <c r="AJ153" s="74">
        <f>[4]Calculations!AQ120</f>
        <v>18.024940941991371</v>
      </c>
      <c r="AK153" s="74">
        <f>[4]Calculations!AF120</f>
        <v>47.231816902600002</v>
      </c>
      <c r="AL153" s="74">
        <f>[4]Calculations!AR120</f>
        <v>96.138559793929844</v>
      </c>
      <c r="AM153" s="74">
        <f>[4]Calculations!AG120</f>
        <v>0.52528926942099996</v>
      </c>
      <c r="AN153" s="74">
        <f>[4]Calculations!AS120</f>
        <v>1.069206250131796</v>
      </c>
      <c r="AO153" s="74">
        <f>[4]Calculations!AH120</f>
        <v>8.9970493924199992</v>
      </c>
      <c r="AP153" s="74">
        <f>[4]Calculations!AT120</f>
        <v>18.31315049272424</v>
      </c>
      <c r="AQ153" s="74">
        <f>[4]Calculations!AI120</f>
        <v>14.339431191699999</v>
      </c>
      <c r="AR153" s="74">
        <f>[4]Calculations!AU120</f>
        <v>29.187364650338189</v>
      </c>
      <c r="AS153" s="74">
        <f>[4]Calculations!AJ120</f>
        <v>0</v>
      </c>
      <c r="AT153" s="74">
        <f>[4]Calculations!AV120</f>
        <v>0</v>
      </c>
      <c r="AU153" s="74">
        <f>[4]Calculations!AK120</f>
        <v>0</v>
      </c>
      <c r="AV153" s="74">
        <f>[4]Calculations!AW120</f>
        <v>0</v>
      </c>
      <c r="AW153" s="90"/>
      <c r="AX153" s="90"/>
      <c r="AY153" s="82" t="str">
        <f>[4]Calculations!D120</f>
        <v>Call for Sites 2018</v>
      </c>
    </row>
    <row r="154" spans="2:51" ht="12.65" customHeight="1" x14ac:dyDescent="0.25">
      <c r="B154" s="13" t="str">
        <f>[4]Calculations!A121</f>
        <v>887</v>
      </c>
      <c r="C154" s="30" t="str">
        <f>[4]Calculations!B121</f>
        <v>Land at Heap Bridge School, Heywood</v>
      </c>
      <c r="D154" s="119" t="str">
        <f>[4]Calculations!C121</f>
        <v>Residential</v>
      </c>
      <c r="E154" s="38">
        <f>[4]Calculations!E121</f>
        <v>11.3697</v>
      </c>
      <c r="F154" s="38">
        <f>[4]Calculations!I121</f>
        <v>11.3697</v>
      </c>
      <c r="G154" s="38">
        <f>[4]Calculations!M121</f>
        <v>100</v>
      </c>
      <c r="H154" s="38">
        <f>[4]Calculations!H121</f>
        <v>0</v>
      </c>
      <c r="I154" s="38">
        <f>[4]Calculations!L121</f>
        <v>0</v>
      </c>
      <c r="J154" s="38">
        <f>[4]Calculations!G121</f>
        <v>0</v>
      </c>
      <c r="K154" s="38">
        <f>[4]Calculations!K121</f>
        <v>0</v>
      </c>
      <c r="L154" s="38">
        <f>[4]Calculations!F121</f>
        <v>0</v>
      </c>
      <c r="M154" s="38">
        <f>[4]Calculations!J121</f>
        <v>0</v>
      </c>
      <c r="N154" s="38">
        <f>[4]Calculations!V121</f>
        <v>0</v>
      </c>
      <c r="O154" s="38">
        <f>[4]Calculations!W121</f>
        <v>0</v>
      </c>
      <c r="P154" s="38">
        <f>[4]Calculations!O121</f>
        <v>0.39630319999999997</v>
      </c>
      <c r="Q154" s="38">
        <f>[4]Calculations!S121</f>
        <v>3.4856082394434331</v>
      </c>
      <c r="R154" s="38">
        <f>[4]Calculations!Q121</f>
        <v>0.35736899999999999</v>
      </c>
      <c r="S154" s="38">
        <f>[4]Calculations!T121</f>
        <v>3.1431700044856061</v>
      </c>
      <c r="T154" s="38">
        <f>[4]Calculations!R121</f>
        <v>0.286439</v>
      </c>
      <c r="U154" s="38">
        <f>[4]Calculations!U121</f>
        <v>2.5193188914395281</v>
      </c>
      <c r="V154" s="38" t="str">
        <f>[4]Calculations!X121</f>
        <v>Not Modelled</v>
      </c>
      <c r="W154" s="38" t="str">
        <f>[4]Calculations!Y121</f>
        <v>N/A</v>
      </c>
      <c r="X154" s="38" t="s">
        <v>1056</v>
      </c>
      <c r="Y154" s="73" t="s">
        <v>105</v>
      </c>
      <c r="Z154" s="74" t="s">
        <v>1066</v>
      </c>
      <c r="AA154" s="74">
        <f>[4]Calculations!AA121</f>
        <v>0</v>
      </c>
      <c r="AB154" s="74">
        <f>[4]Calculations!AM121</f>
        <v>0</v>
      </c>
      <c r="AC154" s="74">
        <f>[4]Calculations!AB121</f>
        <v>7.9536831005800002E-2</v>
      </c>
      <c r="AD154" s="74">
        <f>[4]Calculations!AN121</f>
        <v>0.69955083252680372</v>
      </c>
      <c r="AE154" s="74">
        <f>[4]Calculations!AC121</f>
        <v>3.2584683046599998E-2</v>
      </c>
      <c r="AF154" s="74">
        <f>[4]Calculations!AO121</f>
        <v>0.28659228516671503</v>
      </c>
      <c r="AG154" s="74">
        <f>[4]Calculations!AD121</f>
        <v>0</v>
      </c>
      <c r="AH154" s="74">
        <f>[4]Calculations!AP121</f>
        <v>0</v>
      </c>
      <c r="AI154" s="74">
        <f>[4]Calculations!AE121</f>
        <v>0</v>
      </c>
      <c r="AJ154" s="74">
        <f>[4]Calculations!AQ121</f>
        <v>0</v>
      </c>
      <c r="AK154" s="74">
        <f>[4]Calculations!AF121</f>
        <v>5.4813532340400002</v>
      </c>
      <c r="AL154" s="74">
        <f>[4]Calculations!AR121</f>
        <v>48.210183505633395</v>
      </c>
      <c r="AM154" s="74">
        <f>[4]Calculations!AG121</f>
        <v>0</v>
      </c>
      <c r="AN154" s="74">
        <f>[4]Calculations!AS121</f>
        <v>0</v>
      </c>
      <c r="AO154" s="74">
        <f>[4]Calculations!AH121</f>
        <v>1.50136553586E-4</v>
      </c>
      <c r="AP154" s="74">
        <f>[4]Calculations!AT121</f>
        <v>1.3204970543286101E-3</v>
      </c>
      <c r="AQ154" s="74">
        <f>[4]Calculations!AI121</f>
        <v>11.3201585831</v>
      </c>
      <c r="AR154" s="74">
        <f>[4]Calculations!AU121</f>
        <v>99.564268037855001</v>
      </c>
      <c r="AS154" s="74">
        <f>[4]Calculations!AJ121</f>
        <v>0</v>
      </c>
      <c r="AT154" s="74">
        <f>[4]Calculations!AV121</f>
        <v>0</v>
      </c>
      <c r="AU154" s="74">
        <f>[4]Calculations!AK121</f>
        <v>0</v>
      </c>
      <c r="AV154" s="74">
        <f>[4]Calculations!AW121</f>
        <v>0</v>
      </c>
      <c r="AW154" s="90"/>
      <c r="AX154" s="90"/>
      <c r="AY154" s="82" t="str">
        <f>[4]Calculations!D121</f>
        <v>Call for Sites 2018</v>
      </c>
    </row>
    <row r="155" spans="2:51" ht="25" customHeight="1" x14ac:dyDescent="0.25">
      <c r="B155" s="13" t="str">
        <f>[4]Calculations!A122</f>
        <v>888</v>
      </c>
      <c r="C155" s="30" t="str">
        <f>[4]Calculations!B122</f>
        <v>Land south of Bowlee Park (North of Boardman Lane), Middleton</v>
      </c>
      <c r="D155" s="119" t="str">
        <f>[4]Calculations!C122</f>
        <v>Residential</v>
      </c>
      <c r="E155" s="38">
        <f>[4]Calculations!E122</f>
        <v>39.802199999999999</v>
      </c>
      <c r="F155" s="38">
        <f>[4]Calculations!I122</f>
        <v>39.802199999999999</v>
      </c>
      <c r="G155" s="38">
        <f>[4]Calculations!M122</f>
        <v>100</v>
      </c>
      <c r="H155" s="38">
        <f>[4]Calculations!H122</f>
        <v>0</v>
      </c>
      <c r="I155" s="38">
        <f>[4]Calculations!L122</f>
        <v>0</v>
      </c>
      <c r="J155" s="38">
        <f>[4]Calculations!G122</f>
        <v>0</v>
      </c>
      <c r="K155" s="38">
        <f>[4]Calculations!K122</f>
        <v>0</v>
      </c>
      <c r="L155" s="38">
        <f>[4]Calculations!F122</f>
        <v>0</v>
      </c>
      <c r="M155" s="38">
        <f>[4]Calculations!J122</f>
        <v>0</v>
      </c>
      <c r="N155" s="38">
        <f>[4]Calculations!V122</f>
        <v>0</v>
      </c>
      <c r="O155" s="38">
        <f>[4]Calculations!W122</f>
        <v>0</v>
      </c>
      <c r="P155" s="38">
        <f>[4]Calculations!O122</f>
        <v>1.1826559999999999</v>
      </c>
      <c r="Q155" s="38">
        <f>[4]Calculations!S122</f>
        <v>2.9713332428860717</v>
      </c>
      <c r="R155" s="38">
        <f>[4]Calculations!Q122</f>
        <v>0.94599699999999998</v>
      </c>
      <c r="S155" s="38">
        <f>[4]Calculations!T122</f>
        <v>2.3767455065297898</v>
      </c>
      <c r="T155" s="38">
        <f>[4]Calculations!R122</f>
        <v>0.73209199999999996</v>
      </c>
      <c r="U155" s="38">
        <f>[4]Calculations!U122</f>
        <v>1.8393254644215646</v>
      </c>
      <c r="V155" s="38" t="str">
        <f>[4]Calculations!X122</f>
        <v>Not Modelled</v>
      </c>
      <c r="W155" s="38" t="str">
        <f>[4]Calculations!Y122</f>
        <v>N/A</v>
      </c>
      <c r="X155" s="38" t="s">
        <v>1056</v>
      </c>
      <c r="Y155" s="73" t="s">
        <v>105</v>
      </c>
      <c r="Z155" s="74" t="s">
        <v>1066</v>
      </c>
      <c r="AA155" s="74">
        <f>[4]Calculations!AA122</f>
        <v>0</v>
      </c>
      <c r="AB155" s="74">
        <f>[4]Calculations!AM122</f>
        <v>0</v>
      </c>
      <c r="AC155" s="74">
        <f>[4]Calculations!AB122</f>
        <v>0.21587739034199999</v>
      </c>
      <c r="AD155" s="74">
        <f>[4]Calculations!AN122</f>
        <v>0.54237552281532175</v>
      </c>
      <c r="AE155" s="74">
        <f>[4]Calculations!AC122</f>
        <v>0.14184941097699999</v>
      </c>
      <c r="AF155" s="74">
        <f>[4]Calculations!AO122</f>
        <v>0.35638585549793728</v>
      </c>
      <c r="AG155" s="74">
        <f>[4]Calculations!AD122</f>
        <v>0</v>
      </c>
      <c r="AH155" s="74">
        <f>[4]Calculations!AP122</f>
        <v>0</v>
      </c>
      <c r="AI155" s="74">
        <f>[4]Calculations!AE122</f>
        <v>0.85876712772999997</v>
      </c>
      <c r="AJ155" s="74">
        <f>[4]Calculations!AQ122</f>
        <v>2.1575870874725518</v>
      </c>
      <c r="AK155" s="74">
        <f>[4]Calculations!AF122</f>
        <v>1.8382774938599999</v>
      </c>
      <c r="AL155" s="74">
        <f>[4]Calculations!AR122</f>
        <v>4.6185323772555282</v>
      </c>
      <c r="AM155" s="74">
        <f>[4]Calculations!AG122</f>
        <v>0.33893671222299998</v>
      </c>
      <c r="AN155" s="74">
        <f>[4]Calculations!AS122</f>
        <v>0.85155270870203148</v>
      </c>
      <c r="AO155" s="74">
        <f>[4]Calculations!AH122</f>
        <v>10.7941217402</v>
      </c>
      <c r="AP155" s="74">
        <f>[4]Calculations!AT122</f>
        <v>27.119409832119835</v>
      </c>
      <c r="AQ155" s="74">
        <f>[4]Calculations!AI122</f>
        <v>12.2200750454</v>
      </c>
      <c r="AR155" s="74">
        <f>[4]Calculations!AU122</f>
        <v>30.702009048243568</v>
      </c>
      <c r="AS155" s="74">
        <f>[4]Calculations!AJ122</f>
        <v>0</v>
      </c>
      <c r="AT155" s="74">
        <f>[4]Calculations!AV122</f>
        <v>0</v>
      </c>
      <c r="AU155" s="74">
        <f>[4]Calculations!AK122</f>
        <v>0</v>
      </c>
      <c r="AV155" s="74">
        <f>[4]Calculations!AW122</f>
        <v>0</v>
      </c>
      <c r="AW155" s="90"/>
      <c r="AX155" s="90"/>
      <c r="AY155" s="82" t="str">
        <f>[4]Calculations!D122</f>
        <v>Call for Sites 2018</v>
      </c>
    </row>
    <row r="156" spans="2:51" ht="12.65" customHeight="1" x14ac:dyDescent="0.25">
      <c r="B156" s="13" t="str">
        <f>[4]Calculations!A123</f>
        <v>889</v>
      </c>
      <c r="C156" s="30" t="str">
        <f>[4]Calculations!B123</f>
        <v>Land at Bowlee Park, Middleton</v>
      </c>
      <c r="D156" s="119" t="str">
        <f>[4]Calculations!C123</f>
        <v>Residential</v>
      </c>
      <c r="E156" s="38">
        <f>[4]Calculations!E123</f>
        <v>42.544800000000002</v>
      </c>
      <c r="F156" s="38">
        <f>[4]Calculations!I123</f>
        <v>42.544800000000002</v>
      </c>
      <c r="G156" s="38">
        <f>[4]Calculations!M123</f>
        <v>100</v>
      </c>
      <c r="H156" s="38">
        <f>[4]Calculations!H123</f>
        <v>0</v>
      </c>
      <c r="I156" s="38">
        <f>[4]Calculations!L123</f>
        <v>0</v>
      </c>
      <c r="J156" s="38">
        <f>[4]Calculations!G123</f>
        <v>0</v>
      </c>
      <c r="K156" s="38">
        <f>[4]Calculations!K123</f>
        <v>0</v>
      </c>
      <c r="L156" s="38">
        <f>[4]Calculations!F123</f>
        <v>0</v>
      </c>
      <c r="M156" s="38">
        <f>[4]Calculations!J123</f>
        <v>0</v>
      </c>
      <c r="N156" s="38">
        <f>[4]Calculations!V123</f>
        <v>0</v>
      </c>
      <c r="O156" s="38">
        <f>[4]Calculations!W123</f>
        <v>0</v>
      </c>
      <c r="P156" s="38">
        <f>[4]Calculations!O123</f>
        <v>9.5682899999999993</v>
      </c>
      <c r="Q156" s="38">
        <f>[4]Calculations!S123</f>
        <v>22.489916511536073</v>
      </c>
      <c r="R156" s="38">
        <f>[4]Calculations!Q123</f>
        <v>7.4473099999999999</v>
      </c>
      <c r="S156" s="38">
        <f>[4]Calculations!T123</f>
        <v>17.504630413117468</v>
      </c>
      <c r="T156" s="38">
        <f>[4]Calculations!R123</f>
        <v>5.5400999999999998</v>
      </c>
      <c r="U156" s="38">
        <f>[4]Calculations!U123</f>
        <v>13.021802899531787</v>
      </c>
      <c r="V156" s="38" t="str">
        <f>[4]Calculations!X123</f>
        <v>Not Modelled</v>
      </c>
      <c r="W156" s="38" t="str">
        <f>[4]Calculations!Y123</f>
        <v>N/A</v>
      </c>
      <c r="X156" s="38" t="s">
        <v>1056</v>
      </c>
      <c r="Y156" s="73" t="s">
        <v>108</v>
      </c>
      <c r="Z156" s="74" t="s">
        <v>109</v>
      </c>
      <c r="AA156" s="74">
        <f>[4]Calculations!AA123</f>
        <v>0</v>
      </c>
      <c r="AB156" s="74">
        <f>[4]Calculations!AM123</f>
        <v>0</v>
      </c>
      <c r="AC156" s="74">
        <f>[4]Calculations!AB123</f>
        <v>0.17577587475799999</v>
      </c>
      <c r="AD156" s="74">
        <f>[4]Calculations!AN123</f>
        <v>0.41315477980387733</v>
      </c>
      <c r="AE156" s="74">
        <f>[4]Calculations!AC123</f>
        <v>0.43113910161899999</v>
      </c>
      <c r="AF156" s="74">
        <f>[4]Calculations!AO123</f>
        <v>1.0133767266951543</v>
      </c>
      <c r="AG156" s="74">
        <f>[4]Calculations!AD123</f>
        <v>0</v>
      </c>
      <c r="AH156" s="74">
        <f>[4]Calculations!AP123</f>
        <v>0</v>
      </c>
      <c r="AI156" s="74">
        <f>[4]Calculations!AE123</f>
        <v>2.99329774967</v>
      </c>
      <c r="AJ156" s="74">
        <f>[4]Calculations!AQ123</f>
        <v>7.0356371393683839</v>
      </c>
      <c r="AK156" s="74">
        <f>[4]Calculations!AF123</f>
        <v>26.6724019306</v>
      </c>
      <c r="AL156" s="74">
        <f>[4]Calculations!AR123</f>
        <v>62.692507499388874</v>
      </c>
      <c r="AM156" s="74">
        <f>[4]Calculations!AG123</f>
        <v>0.77243984941900001</v>
      </c>
      <c r="AN156" s="74">
        <f>[4]Calculations!AS123</f>
        <v>1.8155916808141066</v>
      </c>
      <c r="AO156" s="74">
        <f>[4]Calculations!AH123</f>
        <v>6.2269686961400001</v>
      </c>
      <c r="AP156" s="74">
        <f>[4]Calculations!AT123</f>
        <v>14.636262706934808</v>
      </c>
      <c r="AQ156" s="74">
        <f>[4]Calculations!AI123</f>
        <v>24.552676064500002</v>
      </c>
      <c r="AR156" s="74">
        <f>[4]Calculations!AU123</f>
        <v>57.71016919694064</v>
      </c>
      <c r="AS156" s="74">
        <f>[4]Calculations!AJ123</f>
        <v>0</v>
      </c>
      <c r="AT156" s="74">
        <f>[4]Calculations!AV123</f>
        <v>0</v>
      </c>
      <c r="AU156" s="74">
        <f>[4]Calculations!AK123</f>
        <v>0</v>
      </c>
      <c r="AV156" s="74">
        <f>[4]Calculations!AW123</f>
        <v>0</v>
      </c>
      <c r="AW156" s="90"/>
      <c r="AX156" s="90"/>
      <c r="AY156" s="82" t="str">
        <f>[4]Calculations!D123</f>
        <v>Call for Sites 2018</v>
      </c>
    </row>
    <row r="157" spans="2:51" ht="12.65" customHeight="1" x14ac:dyDescent="0.25">
      <c r="B157" s="13" t="str">
        <f>[4]Calculations!A124</f>
        <v>890</v>
      </c>
      <c r="C157" s="30" t="str">
        <f>[4]Calculations!B124</f>
        <v>Land north of Bowlee Park, Middleton</v>
      </c>
      <c r="D157" s="119" t="str">
        <f>[4]Calculations!C124</f>
        <v>Residential</v>
      </c>
      <c r="E157" s="38">
        <f>[4]Calculations!E124</f>
        <v>14.453900000000001</v>
      </c>
      <c r="F157" s="38">
        <f>[4]Calculations!I124</f>
        <v>14.453900000000001</v>
      </c>
      <c r="G157" s="38">
        <f>[4]Calculations!M124</f>
        <v>100</v>
      </c>
      <c r="H157" s="38">
        <f>[4]Calculations!H124</f>
        <v>0</v>
      </c>
      <c r="I157" s="38">
        <f>[4]Calculations!L124</f>
        <v>0</v>
      </c>
      <c r="J157" s="38">
        <f>[4]Calculations!G124</f>
        <v>0</v>
      </c>
      <c r="K157" s="38">
        <f>[4]Calculations!K124</f>
        <v>0</v>
      </c>
      <c r="L157" s="38">
        <f>[4]Calculations!F124</f>
        <v>0</v>
      </c>
      <c r="M157" s="38">
        <f>[4]Calculations!J124</f>
        <v>0</v>
      </c>
      <c r="N157" s="38">
        <f>[4]Calculations!V124</f>
        <v>0</v>
      </c>
      <c r="O157" s="38">
        <f>[4]Calculations!W124</f>
        <v>0</v>
      </c>
      <c r="P157" s="38">
        <f>[4]Calculations!O124</f>
        <v>1.521531</v>
      </c>
      <c r="Q157" s="38">
        <f>[4]Calculations!S124</f>
        <v>10.526785158330968</v>
      </c>
      <c r="R157" s="38">
        <f>[4]Calculations!Q124</f>
        <v>0.87509700000000001</v>
      </c>
      <c r="S157" s="38">
        <f>[4]Calculations!T124</f>
        <v>6.0544005424141583</v>
      </c>
      <c r="T157" s="38">
        <f>[4]Calculations!R124</f>
        <v>0.68797900000000001</v>
      </c>
      <c r="U157" s="38">
        <f>[4]Calculations!U124</f>
        <v>4.7598156898830073</v>
      </c>
      <c r="V157" s="38" t="str">
        <f>[4]Calculations!X124</f>
        <v>Not Modelled</v>
      </c>
      <c r="W157" s="38" t="str">
        <f>[4]Calculations!Y124</f>
        <v>N/A</v>
      </c>
      <c r="X157" s="38" t="s">
        <v>1056</v>
      </c>
      <c r="Y157" s="73" t="s">
        <v>105</v>
      </c>
      <c r="Z157" s="74" t="s">
        <v>1066</v>
      </c>
      <c r="AA157" s="74">
        <f>[4]Calculations!AA124</f>
        <v>0</v>
      </c>
      <c r="AB157" s="74">
        <f>[4]Calculations!AM124</f>
        <v>0</v>
      </c>
      <c r="AC157" s="74">
        <f>[4]Calculations!AB124</f>
        <v>0.37661121006100001</v>
      </c>
      <c r="AD157" s="74">
        <f>[4]Calculations!AN124</f>
        <v>2.6056027097254026</v>
      </c>
      <c r="AE157" s="74">
        <f>[4]Calculations!AC124</f>
        <v>0.615322905887</v>
      </c>
      <c r="AF157" s="74">
        <f>[4]Calculations!AO124</f>
        <v>4.2571410199807662</v>
      </c>
      <c r="AG157" s="74">
        <f>[4]Calculations!AD124</f>
        <v>0</v>
      </c>
      <c r="AH157" s="74">
        <f>[4]Calculations!AP124</f>
        <v>0</v>
      </c>
      <c r="AI157" s="74">
        <f>[4]Calculations!AE124</f>
        <v>3.0540674000500001</v>
      </c>
      <c r="AJ157" s="74">
        <f>[4]Calculations!AQ124</f>
        <v>21.12971170445347</v>
      </c>
      <c r="AK157" s="74">
        <f>[4]Calculations!AF124</f>
        <v>12.4463688017</v>
      </c>
      <c r="AL157" s="74">
        <f>[4]Calculations!AR124</f>
        <v>86.110799173233517</v>
      </c>
      <c r="AM157" s="74">
        <f>[4]Calculations!AG124</f>
        <v>0.80297595057299997</v>
      </c>
      <c r="AN157" s="74">
        <f>[4]Calculations!AS124</f>
        <v>5.5554276048194602</v>
      </c>
      <c r="AO157" s="74">
        <f>[4]Calculations!AH124</f>
        <v>9.5302400021799998E-3</v>
      </c>
      <c r="AP157" s="74">
        <f>[4]Calculations!AT124</f>
        <v>6.5935422288655662E-2</v>
      </c>
      <c r="AQ157" s="74">
        <f>[4]Calculations!AI124</f>
        <v>8.1996223604100003</v>
      </c>
      <c r="AR157" s="74">
        <f>[4]Calculations!AU124</f>
        <v>56.729480350701188</v>
      </c>
      <c r="AS157" s="74">
        <f>[4]Calculations!AJ124</f>
        <v>0</v>
      </c>
      <c r="AT157" s="74">
        <f>[4]Calculations!AV124</f>
        <v>0</v>
      </c>
      <c r="AU157" s="74">
        <f>[4]Calculations!AK124</f>
        <v>0</v>
      </c>
      <c r="AV157" s="74">
        <f>[4]Calculations!AW124</f>
        <v>0</v>
      </c>
      <c r="AW157" s="90"/>
      <c r="AX157" s="90"/>
      <c r="AY157" s="82" t="str">
        <f>[4]Calculations!D124</f>
        <v>Call for Sites 2018</v>
      </c>
    </row>
    <row r="158" spans="2:51" ht="25" customHeight="1" x14ac:dyDescent="0.25">
      <c r="B158" s="13" t="str">
        <f>[4]Calculations!A125</f>
        <v>891</v>
      </c>
      <c r="C158" s="30" t="str">
        <f>[4]Calculations!B125</f>
        <v>Land west of Summit (north), Bury New Road, Heywood</v>
      </c>
      <c r="D158" s="119" t="str">
        <f>[4]Calculations!C125</f>
        <v>Residential</v>
      </c>
      <c r="E158" s="38">
        <f>[4]Calculations!E125</f>
        <v>1.38324</v>
      </c>
      <c r="F158" s="38">
        <f>[4]Calculations!I125</f>
        <v>1.38324</v>
      </c>
      <c r="G158" s="38">
        <f>[4]Calculations!M125</f>
        <v>100</v>
      </c>
      <c r="H158" s="38">
        <f>[4]Calculations!H125</f>
        <v>0</v>
      </c>
      <c r="I158" s="38">
        <f>[4]Calculations!L125</f>
        <v>0</v>
      </c>
      <c r="J158" s="38">
        <f>[4]Calculations!G125</f>
        <v>0</v>
      </c>
      <c r="K158" s="38">
        <f>[4]Calculations!K125</f>
        <v>0</v>
      </c>
      <c r="L158" s="38">
        <f>[4]Calculations!F125</f>
        <v>0</v>
      </c>
      <c r="M158" s="38">
        <f>[4]Calculations!J125</f>
        <v>0</v>
      </c>
      <c r="N158" s="38">
        <f>[4]Calculations!V125</f>
        <v>0</v>
      </c>
      <c r="O158" s="38">
        <f>[4]Calculations!W125</f>
        <v>0</v>
      </c>
      <c r="P158" s="38">
        <f>[4]Calculations!O125</f>
        <v>3.6334720000000001E-2</v>
      </c>
      <c r="Q158" s="38">
        <f>[4]Calculations!S125</f>
        <v>2.6267834938260894</v>
      </c>
      <c r="R158" s="38">
        <f>[4]Calculations!Q125</f>
        <v>1.9934720000000003E-2</v>
      </c>
      <c r="S158" s="38">
        <f>[4]Calculations!T125</f>
        <v>1.4411613313669358</v>
      </c>
      <c r="T158" s="38">
        <f>[4]Calculations!R125</f>
        <v>1.1641500000000001E-2</v>
      </c>
      <c r="U158" s="38">
        <f>[4]Calculations!U125</f>
        <v>0.84161100026025859</v>
      </c>
      <c r="V158" s="38" t="str">
        <f>[4]Calculations!X125</f>
        <v>Not Modelled</v>
      </c>
      <c r="W158" s="38" t="str">
        <f>[4]Calculations!Y125</f>
        <v>N/A</v>
      </c>
      <c r="X158" s="38" t="s">
        <v>1056</v>
      </c>
      <c r="Y158" s="73" t="s">
        <v>105</v>
      </c>
      <c r="Z158" s="74" t="s">
        <v>1066</v>
      </c>
      <c r="AA158" s="74">
        <f>[4]Calculations!AA125</f>
        <v>0</v>
      </c>
      <c r="AB158" s="74">
        <f>[4]Calculations!AM125</f>
        <v>0</v>
      </c>
      <c r="AC158" s="74">
        <f>[4]Calculations!AB125</f>
        <v>0</v>
      </c>
      <c r="AD158" s="74">
        <f>[4]Calculations!AN125</f>
        <v>0</v>
      </c>
      <c r="AE158" s="74">
        <f>[4]Calculations!AC125</f>
        <v>0</v>
      </c>
      <c r="AF158" s="74">
        <f>[4]Calculations!AO125</f>
        <v>0</v>
      </c>
      <c r="AG158" s="74">
        <f>[4]Calculations!AD125</f>
        <v>0</v>
      </c>
      <c r="AH158" s="74">
        <f>[4]Calculations!AP125</f>
        <v>0</v>
      </c>
      <c r="AI158" s="74">
        <f>[4]Calculations!AE125</f>
        <v>8.0805407573599997E-2</v>
      </c>
      <c r="AJ158" s="74">
        <f>[4]Calculations!AQ125</f>
        <v>5.8417489064515191</v>
      </c>
      <c r="AK158" s="74">
        <f>[4]Calculations!AF125</f>
        <v>1.29693208047</v>
      </c>
      <c r="AL158" s="74">
        <f>[4]Calculations!AR125</f>
        <v>93.760452305456752</v>
      </c>
      <c r="AM158" s="74">
        <f>[4]Calculations!AG125</f>
        <v>3.2587560000299998E-2</v>
      </c>
      <c r="AN158" s="74">
        <f>[4]Calculations!AS125</f>
        <v>2.355886180294092</v>
      </c>
      <c r="AO158" s="74">
        <f>[4]Calculations!AH125</f>
        <v>9.4512061570800002E-3</v>
      </c>
      <c r="AP158" s="74">
        <f>[4]Calculations!AT125</f>
        <v>0.68326582206124753</v>
      </c>
      <c r="AQ158" s="74">
        <f>[4]Calculations!AI125</f>
        <v>0</v>
      </c>
      <c r="AR158" s="74">
        <f>[4]Calculations!AU125</f>
        <v>0</v>
      </c>
      <c r="AS158" s="74">
        <f>[4]Calculations!AJ125</f>
        <v>0</v>
      </c>
      <c r="AT158" s="74">
        <f>[4]Calculations!AV125</f>
        <v>0</v>
      </c>
      <c r="AU158" s="74">
        <f>[4]Calculations!AK125</f>
        <v>0</v>
      </c>
      <c r="AV158" s="74">
        <f>[4]Calculations!AW125</f>
        <v>0</v>
      </c>
      <c r="AW158" s="90"/>
      <c r="AX158" s="90"/>
      <c r="AY158" s="82" t="str">
        <f>[4]Calculations!D125</f>
        <v>Call for Sites 2018</v>
      </c>
    </row>
    <row r="159" spans="2:51" ht="25" customHeight="1" x14ac:dyDescent="0.25">
      <c r="B159" s="13" t="str">
        <f>[4]Calculations!A126</f>
        <v>892</v>
      </c>
      <c r="C159" s="30" t="str">
        <f>[4]Calculations!B126</f>
        <v>Land off Rochdale Road (North West of Stakehill) Adjacent Canal, Middleton</v>
      </c>
      <c r="D159" s="119" t="str">
        <f>[4]Calculations!C126</f>
        <v>Residential</v>
      </c>
      <c r="E159" s="38">
        <f>[4]Calculations!E126</f>
        <v>26.763300000000001</v>
      </c>
      <c r="F159" s="38">
        <f>[4]Calculations!I126</f>
        <v>25.652228161207056</v>
      </c>
      <c r="G159" s="38">
        <f>[4]Calculations!M126</f>
        <v>95.848524513819498</v>
      </c>
      <c r="H159" s="38">
        <f>[4]Calculations!H126</f>
        <v>0.35785767277899999</v>
      </c>
      <c r="I159" s="38">
        <f>[4]Calculations!L126</f>
        <v>1.3371208811282613</v>
      </c>
      <c r="J159" s="38">
        <f>[4]Calculations!G126</f>
        <v>3.2819370094500002E-4</v>
      </c>
      <c r="K159" s="38">
        <f>[4]Calculations!K126</f>
        <v>1.2262826368385064E-3</v>
      </c>
      <c r="L159" s="38">
        <f>[4]Calculations!F126</f>
        <v>0.75288597231300003</v>
      </c>
      <c r="M159" s="38">
        <f>[4]Calculations!J126</f>
        <v>2.8131283224153973</v>
      </c>
      <c r="N159" s="38">
        <f>[4]Calculations!V126</f>
        <v>0</v>
      </c>
      <c r="O159" s="38">
        <f>[4]Calculations!W126</f>
        <v>0</v>
      </c>
      <c r="P159" s="38">
        <f>[4]Calculations!O126</f>
        <v>3.2566809999999999</v>
      </c>
      <c r="Q159" s="38">
        <f>[4]Calculations!S126</f>
        <v>12.168458299238136</v>
      </c>
      <c r="R159" s="38">
        <f>[4]Calculations!Q126</f>
        <v>2.556692</v>
      </c>
      <c r="S159" s="38">
        <f>[4]Calculations!T126</f>
        <v>9.5529773981534412</v>
      </c>
      <c r="T159" s="38">
        <f>[4]Calculations!R126</f>
        <v>2.25658</v>
      </c>
      <c r="U159" s="38">
        <f>[4]Calculations!U126</f>
        <v>8.4316209137139282</v>
      </c>
      <c r="V159" s="38" t="str">
        <f>[4]Calculations!X126</f>
        <v>Not Modelled</v>
      </c>
      <c r="W159" s="38" t="str">
        <f>[4]Calculations!Y126</f>
        <v>N/A</v>
      </c>
      <c r="X159" s="38" t="s">
        <v>1056</v>
      </c>
      <c r="Y159" s="73" t="s">
        <v>108</v>
      </c>
      <c r="Z159" s="74" t="s">
        <v>109</v>
      </c>
      <c r="AA159" s="74">
        <f>[4]Calculations!AA126</f>
        <v>0</v>
      </c>
      <c r="AB159" s="74">
        <f>[4]Calculations!AM126</f>
        <v>0</v>
      </c>
      <c r="AC159" s="74">
        <f>[4]Calculations!AB126</f>
        <v>0</v>
      </c>
      <c r="AD159" s="74">
        <f>[4]Calculations!AN126</f>
        <v>0</v>
      </c>
      <c r="AE159" s="74">
        <f>[4]Calculations!AC126</f>
        <v>0</v>
      </c>
      <c r="AF159" s="74">
        <f>[4]Calculations!AO126</f>
        <v>0</v>
      </c>
      <c r="AG159" s="74">
        <f>[4]Calculations!AD126</f>
        <v>0.30494583441000001</v>
      </c>
      <c r="AH159" s="74">
        <f>[4]Calculations!AP126</f>
        <v>1.1394179133739113</v>
      </c>
      <c r="AI159" s="74">
        <f>[4]Calculations!AE126</f>
        <v>9.5102186148300003</v>
      </c>
      <c r="AJ159" s="74">
        <f>[4]Calculations!AQ126</f>
        <v>35.534551474706035</v>
      </c>
      <c r="AK159" s="74">
        <f>[4]Calculations!AF126</f>
        <v>9.3081285201000004</v>
      </c>
      <c r="AL159" s="74">
        <f>[4]Calculations!AR126</f>
        <v>34.779449918731999</v>
      </c>
      <c r="AM159" s="74">
        <f>[4]Calculations!AG126</f>
        <v>1.24E-2</v>
      </c>
      <c r="AN159" s="74">
        <f>[4]Calculations!AS126</f>
        <v>4.6332104037992324E-2</v>
      </c>
      <c r="AO159" s="74">
        <f>[4]Calculations!AH126</f>
        <v>4.4642496059700001</v>
      </c>
      <c r="AP159" s="74">
        <f>[4]Calculations!AT126</f>
        <v>16.680490096400668</v>
      </c>
      <c r="AQ159" s="74">
        <f>[4]Calculations!AI126</f>
        <v>14.941664428499999</v>
      </c>
      <c r="AR159" s="74">
        <f>[4]Calculations!AU126</f>
        <v>55.828931516292833</v>
      </c>
      <c r="AS159" s="74">
        <f>[4]Calculations!AJ126</f>
        <v>0</v>
      </c>
      <c r="AT159" s="74">
        <f>[4]Calculations!AV126</f>
        <v>0</v>
      </c>
      <c r="AU159" s="74">
        <f>[4]Calculations!AK126</f>
        <v>0.3584</v>
      </c>
      <c r="AV159" s="74">
        <f>[4]Calculations!AW126</f>
        <v>1.3391472650981007</v>
      </c>
      <c r="AW159" s="90"/>
      <c r="AX159" s="90"/>
      <c r="AY159" s="82" t="str">
        <f>[4]Calculations!D126</f>
        <v>Call for Sites 2018</v>
      </c>
    </row>
    <row r="160" spans="2:51" ht="25" customHeight="1" x14ac:dyDescent="0.25">
      <c r="B160" s="13" t="str">
        <f>[4]Calculations!A127</f>
        <v>893</v>
      </c>
      <c r="C160" s="30" t="str">
        <f>[4]Calculations!B127</f>
        <v>Land off Ruskin Road, East of A627(m), Rochdale</v>
      </c>
      <c r="D160" s="119" t="str">
        <f>[4]Calculations!C127</f>
        <v>Residential</v>
      </c>
      <c r="E160" s="38">
        <f>[4]Calculations!E127</f>
        <v>25.5791</v>
      </c>
      <c r="F160" s="38">
        <f>[4]Calculations!I127</f>
        <v>25.5791</v>
      </c>
      <c r="G160" s="38">
        <f>[4]Calculations!M127</f>
        <v>100</v>
      </c>
      <c r="H160" s="38">
        <f>[4]Calculations!H127</f>
        <v>0</v>
      </c>
      <c r="I160" s="38">
        <f>[4]Calculations!L127</f>
        <v>0</v>
      </c>
      <c r="J160" s="38">
        <f>[4]Calculations!G127</f>
        <v>0</v>
      </c>
      <c r="K160" s="38">
        <f>[4]Calculations!K127</f>
        <v>0</v>
      </c>
      <c r="L160" s="38">
        <f>[4]Calculations!F127</f>
        <v>0</v>
      </c>
      <c r="M160" s="38">
        <f>[4]Calculations!J127</f>
        <v>0</v>
      </c>
      <c r="N160" s="38">
        <f>[4]Calculations!V127</f>
        <v>0</v>
      </c>
      <c r="O160" s="38">
        <f>[4]Calculations!W127</f>
        <v>0</v>
      </c>
      <c r="P160" s="38">
        <f>[4]Calculations!O127</f>
        <v>2.1726290000000001</v>
      </c>
      <c r="Q160" s="38">
        <f>[4]Calculations!S127</f>
        <v>8.4937663952210993</v>
      </c>
      <c r="R160" s="38">
        <f>[4]Calculations!Q127</f>
        <v>1.638641</v>
      </c>
      <c r="S160" s="38">
        <f>[4]Calculations!T127</f>
        <v>6.406171444655989</v>
      </c>
      <c r="T160" s="38">
        <f>[4]Calculations!R127</f>
        <v>1.23424</v>
      </c>
      <c r="U160" s="38">
        <f>[4]Calculations!U127</f>
        <v>4.8251893147139659</v>
      </c>
      <c r="V160" s="38" t="str">
        <f>[4]Calculations!X127</f>
        <v>Not Modelled</v>
      </c>
      <c r="W160" s="38" t="str">
        <f>[4]Calculations!Y127</f>
        <v>N/A</v>
      </c>
      <c r="X160" s="38" t="s">
        <v>1056</v>
      </c>
      <c r="Y160" s="73" t="s">
        <v>105</v>
      </c>
      <c r="Z160" s="74" t="s">
        <v>1066</v>
      </c>
      <c r="AA160" s="74">
        <f>[4]Calculations!AA127</f>
        <v>0</v>
      </c>
      <c r="AB160" s="74">
        <f>[4]Calculations!AM127</f>
        <v>0</v>
      </c>
      <c r="AC160" s="74">
        <f>[4]Calculations!AB127</f>
        <v>3.1405680608299999E-2</v>
      </c>
      <c r="AD160" s="74">
        <f>[4]Calculations!AN127</f>
        <v>0.12277867715556842</v>
      </c>
      <c r="AE160" s="74">
        <f>[4]Calculations!AC127</f>
        <v>3.3525142235399999E-2</v>
      </c>
      <c r="AF160" s="74">
        <f>[4]Calculations!AO127</f>
        <v>0.13106458880648653</v>
      </c>
      <c r="AG160" s="74">
        <f>[4]Calculations!AD127</f>
        <v>0</v>
      </c>
      <c r="AH160" s="74">
        <f>[4]Calculations!AP127</f>
        <v>0</v>
      </c>
      <c r="AI160" s="74">
        <f>[4]Calculations!AE127</f>
        <v>0.70574769214699995</v>
      </c>
      <c r="AJ160" s="74">
        <f>[4]Calculations!AQ127</f>
        <v>2.7590794521582072</v>
      </c>
      <c r="AK160" s="74">
        <f>[4]Calculations!AF127</f>
        <v>18.418779181600001</v>
      </c>
      <c r="AL160" s="74">
        <f>[4]Calculations!AR127</f>
        <v>72.007143259927048</v>
      </c>
      <c r="AM160" s="74">
        <f>[4]Calculations!AG127</f>
        <v>0.31680000000000003</v>
      </c>
      <c r="AN160" s="74">
        <f>[4]Calculations!AS127</f>
        <v>1.2385111282257781</v>
      </c>
      <c r="AO160" s="74">
        <f>[4]Calculations!AH127</f>
        <v>0</v>
      </c>
      <c r="AP160" s="74">
        <f>[4]Calculations!AT127</f>
        <v>0</v>
      </c>
      <c r="AQ160" s="74">
        <f>[4]Calculations!AI127</f>
        <v>25.579100517899999</v>
      </c>
      <c r="AR160" s="74">
        <f>[4]Calculations!AU127</f>
        <v>100.00000202469985</v>
      </c>
      <c r="AS160" s="74">
        <f>[4]Calculations!AJ127</f>
        <v>0</v>
      </c>
      <c r="AT160" s="74">
        <f>[4]Calculations!AV127</f>
        <v>0</v>
      </c>
      <c r="AU160" s="74">
        <f>[4]Calculations!AK127</f>
        <v>0</v>
      </c>
      <c r="AV160" s="74">
        <f>[4]Calculations!AW127</f>
        <v>0</v>
      </c>
      <c r="AW160" s="90"/>
      <c r="AX160" s="90"/>
      <c r="AY160" s="82" t="str">
        <f>[4]Calculations!D127</f>
        <v>Call for Sites 2018</v>
      </c>
    </row>
    <row r="161" spans="2:51" ht="25" customHeight="1" x14ac:dyDescent="0.25">
      <c r="B161" s="13" t="str">
        <f>[4]Calculations!A128</f>
        <v>894</v>
      </c>
      <c r="C161" s="30" t="str">
        <f>[4]Calculations!B128</f>
        <v>Firgrove Playing Fields, Rochdale Road, Firgrove</v>
      </c>
      <c r="D161" s="119" t="str">
        <f>[4]Calculations!C128</f>
        <v>Unknown</v>
      </c>
      <c r="E161" s="38">
        <f>[4]Calculations!E128</f>
        <v>17.157</v>
      </c>
      <c r="F161" s="38">
        <f>[4]Calculations!I128</f>
        <v>17.157</v>
      </c>
      <c r="G161" s="38">
        <f>[4]Calculations!M128</f>
        <v>100</v>
      </c>
      <c r="H161" s="38">
        <f>[4]Calculations!H128</f>
        <v>0</v>
      </c>
      <c r="I161" s="38">
        <f>[4]Calculations!L128</f>
        <v>0</v>
      </c>
      <c r="J161" s="38">
        <f>[4]Calculations!G128</f>
        <v>0</v>
      </c>
      <c r="K161" s="38">
        <f>[4]Calculations!K128</f>
        <v>0</v>
      </c>
      <c r="L161" s="38">
        <f>[4]Calculations!F128</f>
        <v>0</v>
      </c>
      <c r="M161" s="38">
        <f>[4]Calculations!J128</f>
        <v>0</v>
      </c>
      <c r="N161" s="38">
        <f>[4]Calculations!V128</f>
        <v>3.29199195173</v>
      </c>
      <c r="O161" s="38">
        <f>[4]Calculations!W128</f>
        <v>19.187456733286705</v>
      </c>
      <c r="P161" s="38">
        <f>[4]Calculations!O128</f>
        <v>1.5906829999999998</v>
      </c>
      <c r="Q161" s="38">
        <f>[4]Calculations!S128</f>
        <v>9.2713353150317648</v>
      </c>
      <c r="R161" s="38">
        <f>[4]Calculations!Q128</f>
        <v>1.0532919999999999</v>
      </c>
      <c r="S161" s="38">
        <f>[4]Calculations!T128</f>
        <v>6.1391385440345045</v>
      </c>
      <c r="T161" s="38">
        <f>[4]Calculations!R128</f>
        <v>0.84317500000000001</v>
      </c>
      <c r="U161" s="38">
        <f>[4]Calculations!U128</f>
        <v>4.9144663985545263</v>
      </c>
      <c r="V161" s="38" t="str">
        <f>[4]Calculations!X128</f>
        <v>Not Modelled</v>
      </c>
      <c r="W161" s="38" t="str">
        <f>[4]Calculations!Y128</f>
        <v>N/A</v>
      </c>
      <c r="X161" s="38" t="s">
        <v>94</v>
      </c>
      <c r="Y161" s="73" t="s">
        <v>105</v>
      </c>
      <c r="Z161" s="74" t="s">
        <v>1066</v>
      </c>
      <c r="AA161" s="74">
        <f>[4]Calculations!AA128</f>
        <v>0</v>
      </c>
      <c r="AB161" s="74">
        <f>[4]Calculations!AM128</f>
        <v>0</v>
      </c>
      <c r="AC161" s="74">
        <f>[4]Calculations!AB128</f>
        <v>1.32E-2</v>
      </c>
      <c r="AD161" s="74">
        <f>[4]Calculations!AN128</f>
        <v>7.6936527364923943E-2</v>
      </c>
      <c r="AE161" s="74">
        <f>[4]Calculations!AC128</f>
        <v>0.34760000000000002</v>
      </c>
      <c r="AF161" s="74">
        <f>[4]Calculations!AO128</f>
        <v>2.0259952206096639</v>
      </c>
      <c r="AG161" s="74">
        <f>[4]Calculations!AD128</f>
        <v>0</v>
      </c>
      <c r="AH161" s="74">
        <f>[4]Calculations!AP128</f>
        <v>0</v>
      </c>
      <c r="AI161" s="74">
        <f>[4]Calculations!AE128</f>
        <v>4.1305213944500003E-3</v>
      </c>
      <c r="AJ161" s="74">
        <f>[4]Calculations!AQ128</f>
        <v>2.40748463860232E-2</v>
      </c>
      <c r="AK161" s="74">
        <f>[4]Calculations!AF128</f>
        <v>0</v>
      </c>
      <c r="AL161" s="74">
        <f>[4]Calculations!AR128</f>
        <v>0</v>
      </c>
      <c r="AM161" s="74">
        <f>[4]Calculations!AG128</f>
        <v>4.0800000000000003E-2</v>
      </c>
      <c r="AN161" s="74">
        <f>[4]Calculations!AS128</f>
        <v>0.23780381185521943</v>
      </c>
      <c r="AO161" s="74">
        <f>[4]Calculations!AH128</f>
        <v>6.4505758329700003</v>
      </c>
      <c r="AP161" s="74">
        <f>[4]Calculations!AT128</f>
        <v>37.597341219152533</v>
      </c>
      <c r="AQ161" s="74">
        <f>[4]Calculations!AI128</f>
        <v>8.5325227366699998</v>
      </c>
      <c r="AR161" s="74">
        <f>[4]Calculations!AU128</f>
        <v>49.732020380427812</v>
      </c>
      <c r="AS161" s="74">
        <f>[4]Calculations!AJ128</f>
        <v>0</v>
      </c>
      <c r="AT161" s="74">
        <f>[4]Calculations!AV128</f>
        <v>0</v>
      </c>
      <c r="AU161" s="74">
        <f>[4]Calculations!AK128</f>
        <v>0</v>
      </c>
      <c r="AV161" s="74">
        <f>[4]Calculations!AW128</f>
        <v>0</v>
      </c>
      <c r="AW161" s="90"/>
      <c r="AX161" s="90"/>
      <c r="AY161" s="82" t="str">
        <f>[4]Calculations!D128</f>
        <v>Call for Sites 2018</v>
      </c>
    </row>
    <row r="162" spans="2:51" ht="25" customHeight="1" x14ac:dyDescent="0.25">
      <c r="B162" s="13" t="str">
        <f>[4]Calculations!A129</f>
        <v>895</v>
      </c>
      <c r="C162" s="30" t="str">
        <f>[4]Calculations!B129</f>
        <v>Uncouth Road Scrapyard, Uncouth Road, Rochdale</v>
      </c>
      <c r="D162" s="119" t="str">
        <f>[4]Calculations!C129</f>
        <v>Residential</v>
      </c>
      <c r="E162" s="38">
        <f>[4]Calculations!E129</f>
        <v>6.9381399999999998</v>
      </c>
      <c r="F162" s="38">
        <f>[4]Calculations!I129</f>
        <v>6.3534818032166998</v>
      </c>
      <c r="G162" s="38">
        <f>[4]Calculations!M129</f>
        <v>91.573271845432629</v>
      </c>
      <c r="H162" s="38">
        <f>[4]Calculations!H129</f>
        <v>0.113151196944</v>
      </c>
      <c r="I162" s="38">
        <f>[4]Calculations!L129</f>
        <v>1.6308577939332443</v>
      </c>
      <c r="J162" s="38">
        <f>[4]Calculations!G129</f>
        <v>5.4339383813300002E-2</v>
      </c>
      <c r="K162" s="38">
        <f>[4]Calculations!K129</f>
        <v>0.78319814551594513</v>
      </c>
      <c r="L162" s="38">
        <f>[4]Calculations!F129</f>
        <v>0.417167616026</v>
      </c>
      <c r="M162" s="38">
        <f>[4]Calculations!J129</f>
        <v>6.0126722151181724</v>
      </c>
      <c r="N162" s="38">
        <f>[4]Calculations!V129</f>
        <v>5.1200495430900004</v>
      </c>
      <c r="O162" s="38">
        <f>[4]Calculations!W129</f>
        <v>73.795708116152184</v>
      </c>
      <c r="P162" s="38">
        <f>[4]Calculations!O129</f>
        <v>1.0085109999999999</v>
      </c>
      <c r="Q162" s="38">
        <f>[4]Calculations!S129</f>
        <v>14.535754539401049</v>
      </c>
      <c r="R162" s="38">
        <f>[4]Calculations!Q129</f>
        <v>0.65487399999999996</v>
      </c>
      <c r="S162" s="38">
        <f>[4]Calculations!T129</f>
        <v>9.4387544788660929</v>
      </c>
      <c r="T162" s="38">
        <f>[4]Calculations!R129</f>
        <v>0.44593899999999997</v>
      </c>
      <c r="U162" s="38">
        <f>[4]Calculations!U129</f>
        <v>6.4273566114261174</v>
      </c>
      <c r="V162" s="38">
        <f>[4]Calculations!X129</f>
        <v>0.197672344262</v>
      </c>
      <c r="W162" s="38">
        <f>[4]Calculations!Y129</f>
        <v>2.8490682554978712</v>
      </c>
      <c r="X162" s="38" t="s">
        <v>1056</v>
      </c>
      <c r="Y162" s="73" t="s">
        <v>108</v>
      </c>
      <c r="Z162" s="74" t="s">
        <v>109</v>
      </c>
      <c r="AA162" s="74">
        <f>[4]Calculations!AA129</f>
        <v>8.4203285854100002E-2</v>
      </c>
      <c r="AB162" s="74">
        <f>[4]Calculations!AM129</f>
        <v>1.213629097338768</v>
      </c>
      <c r="AC162" s="74">
        <f>[4]Calculations!AB129</f>
        <v>6.7199999999999996E-2</v>
      </c>
      <c r="AD162" s="74">
        <f>[4]Calculations!AN129</f>
        <v>0.96855929687207232</v>
      </c>
      <c r="AE162" s="74">
        <f>[4]Calculations!AC129</f>
        <v>3.4799999999999998E-2</v>
      </c>
      <c r="AF162" s="74">
        <f>[4]Calculations!AO129</f>
        <v>0.50157535016589461</v>
      </c>
      <c r="AG162" s="74">
        <f>[4]Calculations!AD129</f>
        <v>0.36697588132499998</v>
      </c>
      <c r="AH162" s="74">
        <f>[4]Calculations!AP129</f>
        <v>5.2892544878742713</v>
      </c>
      <c r="AI162" s="74">
        <f>[4]Calculations!AE129</f>
        <v>1.7707369657700001</v>
      </c>
      <c r="AJ162" s="74">
        <f>[4]Calculations!AQ129</f>
        <v>25.521782001660387</v>
      </c>
      <c r="AK162" s="74">
        <f>[4]Calculations!AF129</f>
        <v>0</v>
      </c>
      <c r="AL162" s="74">
        <f>[4]Calculations!AR129</f>
        <v>0</v>
      </c>
      <c r="AM162" s="74">
        <f>[4]Calculations!AG129</f>
        <v>0</v>
      </c>
      <c r="AN162" s="74">
        <f>[4]Calculations!AS129</f>
        <v>0</v>
      </c>
      <c r="AO162" s="74">
        <f>[4]Calculations!AH129</f>
        <v>0</v>
      </c>
      <c r="AP162" s="74">
        <f>[4]Calculations!AT129</f>
        <v>0</v>
      </c>
      <c r="AQ162" s="74">
        <f>[4]Calculations!AI129</f>
        <v>5.2314641502899999</v>
      </c>
      <c r="AR162" s="74">
        <f>[4]Calculations!AU129</f>
        <v>75.401536294885958</v>
      </c>
      <c r="AS162" s="74">
        <f>[4]Calculations!AJ129</f>
        <v>0</v>
      </c>
      <c r="AT162" s="74">
        <f>[4]Calculations!AV129</f>
        <v>0</v>
      </c>
      <c r="AU162" s="74">
        <f>[4]Calculations!AK129</f>
        <v>0.355063540352</v>
      </c>
      <c r="AV162" s="74">
        <f>[4]Calculations!AW129</f>
        <v>5.1175609075631217</v>
      </c>
      <c r="AW162" s="90"/>
      <c r="AX162" s="90"/>
      <c r="AY162" s="82" t="str">
        <f>[4]Calculations!D129</f>
        <v>Call for Sites 2018</v>
      </c>
    </row>
    <row r="163" spans="2:51" ht="25" customHeight="1" x14ac:dyDescent="0.25">
      <c r="B163" s="13" t="str">
        <f>[4]Calculations!A130</f>
        <v>896</v>
      </c>
      <c r="C163" s="30" t="str">
        <f>[4]Calculations!B130</f>
        <v>Land at Ashes Lane (South of Uncouth Road Scrap Yard), Milnrow</v>
      </c>
      <c r="D163" s="119" t="str">
        <f>[4]Calculations!C130</f>
        <v>Residential</v>
      </c>
      <c r="E163" s="38">
        <f>[4]Calculations!E130</f>
        <v>6.1420500000000002</v>
      </c>
      <c r="F163" s="38">
        <f>[4]Calculations!I130</f>
        <v>4.4780707885463</v>
      </c>
      <c r="G163" s="38">
        <f>[4]Calculations!M130</f>
        <v>72.908406615809056</v>
      </c>
      <c r="H163" s="38">
        <f>[4]Calculations!H130</f>
        <v>0.13549830532500001</v>
      </c>
      <c r="I163" s="38">
        <f>[4]Calculations!L130</f>
        <v>2.2060762339121305</v>
      </c>
      <c r="J163" s="38">
        <f>[4]Calculations!G130</f>
        <v>7.6126968448699997E-2</v>
      </c>
      <c r="K163" s="38">
        <f>[4]Calculations!K130</f>
        <v>1.2394390870914433</v>
      </c>
      <c r="L163" s="38">
        <f>[4]Calculations!F130</f>
        <v>1.4523539376800001</v>
      </c>
      <c r="M163" s="38">
        <f>[4]Calculations!J130</f>
        <v>23.646078063187375</v>
      </c>
      <c r="N163" s="38">
        <f>[4]Calculations!V130</f>
        <v>4.4359797419299998</v>
      </c>
      <c r="O163" s="38">
        <f>[4]Calculations!W130</f>
        <v>72.223113487027945</v>
      </c>
      <c r="P163" s="38">
        <f>[4]Calculations!O130</f>
        <v>1.972234</v>
      </c>
      <c r="Q163" s="38">
        <f>[4]Calculations!S130</f>
        <v>32.110354034890634</v>
      </c>
      <c r="R163" s="38">
        <f>[4]Calculations!Q130</f>
        <v>1.5577220000000001</v>
      </c>
      <c r="S163" s="38">
        <f>[4]Calculations!T130</f>
        <v>25.36159751223126</v>
      </c>
      <c r="T163" s="38">
        <f>[4]Calculations!R130</f>
        <v>0.883571</v>
      </c>
      <c r="U163" s="38">
        <f>[4]Calculations!U130</f>
        <v>14.385604154964545</v>
      </c>
      <c r="V163" s="38">
        <f>[4]Calculations!X130</f>
        <v>1.0685103095499999</v>
      </c>
      <c r="W163" s="38">
        <f>[4]Calculations!Y130</f>
        <v>17.396639713939155</v>
      </c>
      <c r="X163" s="38" t="s">
        <v>1056</v>
      </c>
      <c r="Y163" s="73" t="s">
        <v>99</v>
      </c>
      <c r="Z163" s="74" t="s">
        <v>248</v>
      </c>
      <c r="AA163" s="74">
        <f>[4]Calculations!AA130</f>
        <v>0.49959298438299998</v>
      </c>
      <c r="AB163" s="74">
        <f>[4]Calculations!AM130</f>
        <v>8.1339778149477784</v>
      </c>
      <c r="AC163" s="74">
        <f>[4]Calculations!AB130</f>
        <v>0</v>
      </c>
      <c r="AD163" s="74">
        <f>[4]Calculations!AN130</f>
        <v>0</v>
      </c>
      <c r="AE163" s="74">
        <f>[4]Calculations!AC130</f>
        <v>0</v>
      </c>
      <c r="AF163" s="74">
        <f>[4]Calculations!AO130</f>
        <v>0</v>
      </c>
      <c r="AG163" s="74">
        <f>[4]Calculations!AD130</f>
        <v>0.51522266479300005</v>
      </c>
      <c r="AH163" s="74">
        <f>[4]Calculations!AP130</f>
        <v>8.3884479089717612</v>
      </c>
      <c r="AI163" s="74">
        <f>[4]Calculations!AE130</f>
        <v>1.6620434282000001</v>
      </c>
      <c r="AJ163" s="74">
        <f>[4]Calculations!AQ130</f>
        <v>27.060076492376322</v>
      </c>
      <c r="AK163" s="74">
        <f>[4]Calculations!AF130</f>
        <v>0.21520801509900001</v>
      </c>
      <c r="AL163" s="74">
        <f>[4]Calculations!AR130</f>
        <v>3.5038466814662854</v>
      </c>
      <c r="AM163" s="74">
        <f>[4]Calculations!AG130</f>
        <v>0</v>
      </c>
      <c r="AN163" s="74">
        <f>[4]Calculations!AS130</f>
        <v>0</v>
      </c>
      <c r="AO163" s="74">
        <f>[4]Calculations!AH130</f>
        <v>0</v>
      </c>
      <c r="AP163" s="74">
        <f>[4]Calculations!AT130</f>
        <v>0</v>
      </c>
      <c r="AQ163" s="74">
        <f>[4]Calculations!AI130</f>
        <v>6.1420486171000004</v>
      </c>
      <c r="AR163" s="74">
        <f>[4]Calculations!AU130</f>
        <v>99.999977484716013</v>
      </c>
      <c r="AS163" s="74">
        <f>[4]Calculations!AJ130</f>
        <v>0</v>
      </c>
      <c r="AT163" s="74">
        <f>[4]Calculations!AV130</f>
        <v>0</v>
      </c>
      <c r="AU163" s="74">
        <f>[4]Calculations!AK130</f>
        <v>0</v>
      </c>
      <c r="AV163" s="74">
        <f>[4]Calculations!AW130</f>
        <v>0</v>
      </c>
      <c r="AW163" s="90"/>
      <c r="AX163" s="90"/>
      <c r="AY163" s="82" t="str">
        <f>[4]Calculations!D130</f>
        <v>Call for Sites 2018</v>
      </c>
    </row>
    <row r="164" spans="2:51" ht="25" customHeight="1" x14ac:dyDescent="0.25">
      <c r="B164" s="13" t="str">
        <f>[4]Calculations!A131</f>
        <v>897</v>
      </c>
      <c r="C164" s="30" t="str">
        <f>[4]Calculations!B131</f>
        <v>Land East of Harehill Park, Todmorden Road, Littleborough</v>
      </c>
      <c r="D164" s="119" t="str">
        <f>[4]Calculations!C131</f>
        <v>Residential</v>
      </c>
      <c r="E164" s="38">
        <f>[4]Calculations!E131</f>
        <v>4.6725500000000002</v>
      </c>
      <c r="F164" s="38">
        <f>[4]Calculations!I131</f>
        <v>2.699781804933</v>
      </c>
      <c r="G164" s="38">
        <f>[4]Calculations!M131</f>
        <v>57.779623651603508</v>
      </c>
      <c r="H164" s="38">
        <f>[4]Calculations!H131</f>
        <v>0.85479148744099998</v>
      </c>
      <c r="I164" s="38">
        <f>[4]Calculations!L131</f>
        <v>18.293897067789537</v>
      </c>
      <c r="J164" s="38">
        <f>[4]Calculations!G131</f>
        <v>0.99499032400099996</v>
      </c>
      <c r="K164" s="38">
        <f>[4]Calculations!K131</f>
        <v>21.294375105691753</v>
      </c>
      <c r="L164" s="38">
        <f>[4]Calculations!F131</f>
        <v>0.122986383625</v>
      </c>
      <c r="M164" s="38">
        <f>[4]Calculations!J131</f>
        <v>2.6321041749151961</v>
      </c>
      <c r="N164" s="38">
        <f>[4]Calculations!V131</f>
        <v>3.6362244871499998</v>
      </c>
      <c r="O164" s="38">
        <f>[4]Calculations!W131</f>
        <v>77.820986124279017</v>
      </c>
      <c r="P164" s="38">
        <f>[4]Calculations!O131</f>
        <v>1.02704</v>
      </c>
      <c r="Q164" s="38">
        <f>[4]Calculations!S131</f>
        <v>21.980289135482764</v>
      </c>
      <c r="R164" s="38">
        <f>[4]Calculations!Q131</f>
        <v>0.63793</v>
      </c>
      <c r="S164" s="38">
        <f>[4]Calculations!T131</f>
        <v>13.652716396828286</v>
      </c>
      <c r="T164" s="38">
        <f>[4]Calculations!R131</f>
        <v>0.46231899999999998</v>
      </c>
      <c r="U164" s="38">
        <f>[4]Calculations!U131</f>
        <v>9.8943617510781046</v>
      </c>
      <c r="V164" s="38">
        <f>[4]Calculations!X131</f>
        <v>0.168134773135</v>
      </c>
      <c r="W164" s="38">
        <f>[4]Calculations!Y131</f>
        <v>3.5983515026056434</v>
      </c>
      <c r="X164" s="38" t="s">
        <v>1056</v>
      </c>
      <c r="Y164" s="73" t="s">
        <v>102</v>
      </c>
      <c r="Z164" s="74" t="s">
        <v>1070</v>
      </c>
      <c r="AA164" s="74">
        <f>[4]Calculations!AA131</f>
        <v>0.146006566339</v>
      </c>
      <c r="AB164" s="74">
        <f>[4]Calculations!AM131</f>
        <v>3.1247726902654862</v>
      </c>
      <c r="AC164" s="74">
        <f>[4]Calculations!AB131</f>
        <v>0.15</v>
      </c>
      <c r="AD164" s="74">
        <f>[4]Calculations!AN131</f>
        <v>3.2102385207220898</v>
      </c>
      <c r="AE164" s="74">
        <f>[4]Calculations!AC131</f>
        <v>0.13115802299599999</v>
      </c>
      <c r="AF164" s="74">
        <f>[4]Calculations!AO131</f>
        <v>2.8069902514900855</v>
      </c>
      <c r="AG164" s="74">
        <f>[4]Calculations!AD131</f>
        <v>1.3835673375799999</v>
      </c>
      <c r="AH164" s="74">
        <f>[4]Calculations!AP131</f>
        <v>29.610541087414795</v>
      </c>
      <c r="AI164" s="74">
        <f>[4]Calculations!AE131</f>
        <v>2.3123505030199998</v>
      </c>
      <c r="AJ164" s="74">
        <f>[4]Calculations!AQ131</f>
        <v>49.487977721372687</v>
      </c>
      <c r="AK164" s="74">
        <f>[4]Calculations!AF131</f>
        <v>0.42831763673700002</v>
      </c>
      <c r="AL164" s="74">
        <f>[4]Calculations!AR131</f>
        <v>9.1666785103851218</v>
      </c>
      <c r="AM164" s="74">
        <f>[4]Calculations!AG131</f>
        <v>0.19342551705</v>
      </c>
      <c r="AN164" s="74">
        <f>[4]Calculations!AS131</f>
        <v>4.1396136381633157</v>
      </c>
      <c r="AO164" s="74">
        <f>[4]Calculations!AH131</f>
        <v>0</v>
      </c>
      <c r="AP164" s="74">
        <f>[4]Calculations!AT131</f>
        <v>0</v>
      </c>
      <c r="AQ164" s="74">
        <f>[4]Calculations!AI131</f>
        <v>4.6725504651499996</v>
      </c>
      <c r="AR164" s="74">
        <f>[4]Calculations!AU131</f>
        <v>100.00000995494965</v>
      </c>
      <c r="AS164" s="74">
        <f>[4]Calculations!AJ131</f>
        <v>0</v>
      </c>
      <c r="AT164" s="74">
        <f>[4]Calculations!AV131</f>
        <v>0</v>
      </c>
      <c r="AU164" s="74">
        <f>[4]Calculations!AK131</f>
        <v>4.3828646723300002E-2</v>
      </c>
      <c r="AV164" s="74">
        <f>[4]Calculations!AW131</f>
        <v>0.9380027334817177</v>
      </c>
      <c r="AW164" s="90"/>
      <c r="AX164" s="90"/>
      <c r="AY164" s="82" t="str">
        <f>[4]Calculations!D131</f>
        <v>Call for Sites 2018</v>
      </c>
    </row>
    <row r="165" spans="2:51" ht="25" customHeight="1" x14ac:dyDescent="0.25">
      <c r="B165" s="13" t="str">
        <f>[4]Calculations!A132</f>
        <v>898</v>
      </c>
      <c r="C165" s="30" t="str">
        <f>[4]Calculations!B132</f>
        <v>Land North of Rock Nook, Summit, Littleborough</v>
      </c>
      <c r="D165" s="119" t="str">
        <f>[4]Calculations!C132</f>
        <v>Residential</v>
      </c>
      <c r="E165" s="38">
        <f>[4]Calculations!E132</f>
        <v>4.04427</v>
      </c>
      <c r="F165" s="38">
        <f>[4]Calculations!I132</f>
        <v>3.4181547981776998</v>
      </c>
      <c r="G165" s="38">
        <f>[4]Calculations!M132</f>
        <v>84.518461877612026</v>
      </c>
      <c r="H165" s="38">
        <f>[4]Calculations!H132</f>
        <v>2.26009722393E-2</v>
      </c>
      <c r="I165" s="38">
        <f>[4]Calculations!L132</f>
        <v>0.55883935146021413</v>
      </c>
      <c r="J165" s="38">
        <f>[4]Calculations!G132</f>
        <v>0</v>
      </c>
      <c r="K165" s="38">
        <f>[4]Calculations!K132</f>
        <v>0</v>
      </c>
      <c r="L165" s="38">
        <f>[4]Calculations!F132</f>
        <v>0.60351422958300005</v>
      </c>
      <c r="M165" s="38">
        <f>[4]Calculations!J132</f>
        <v>14.922698770927759</v>
      </c>
      <c r="N165" s="38">
        <f>[4]Calculations!V132</f>
        <v>2.2202796997099998</v>
      </c>
      <c r="O165" s="38">
        <f>[4]Calculations!W132</f>
        <v>54.899393455679267</v>
      </c>
      <c r="P165" s="38">
        <f>[4]Calculations!O132</f>
        <v>0.72588300000000006</v>
      </c>
      <c r="Q165" s="38">
        <f>[4]Calculations!S132</f>
        <v>17.948430742754564</v>
      </c>
      <c r="R165" s="38">
        <f>[4]Calculations!Q132</f>
        <v>0.368674</v>
      </c>
      <c r="S165" s="38">
        <f>[4]Calculations!T132</f>
        <v>9.115959122412697</v>
      </c>
      <c r="T165" s="38">
        <f>[4]Calculations!R132</f>
        <v>0.222748</v>
      </c>
      <c r="U165" s="38">
        <f>[4]Calculations!U132</f>
        <v>5.5077430537525931</v>
      </c>
      <c r="V165" s="38">
        <f>[4]Calculations!X132</f>
        <v>7.7162682353000001E-2</v>
      </c>
      <c r="W165" s="38">
        <f>[4]Calculations!Y132</f>
        <v>1.9079508131999101</v>
      </c>
      <c r="X165" s="38" t="s">
        <v>1056</v>
      </c>
      <c r="Y165" s="73" t="s">
        <v>99</v>
      </c>
      <c r="Z165" s="74" t="s">
        <v>248</v>
      </c>
      <c r="AA165" s="74">
        <f>[4]Calculations!AA132</f>
        <v>0</v>
      </c>
      <c r="AB165" s="74">
        <f>[4]Calculations!AM132</f>
        <v>0</v>
      </c>
      <c r="AC165" s="74">
        <f>[4]Calculations!AB132</f>
        <v>0.18512358617999999</v>
      </c>
      <c r="AD165" s="74">
        <f>[4]Calculations!AN132</f>
        <v>4.5774289594908346</v>
      </c>
      <c r="AE165" s="74">
        <f>[4]Calculations!AC132</f>
        <v>0.10413083549</v>
      </c>
      <c r="AF165" s="74">
        <f>[4]Calculations!AO132</f>
        <v>2.574774569699847</v>
      </c>
      <c r="AG165" s="74">
        <f>[4]Calculations!AD132</f>
        <v>0</v>
      </c>
      <c r="AH165" s="74">
        <f>[4]Calculations!AP132</f>
        <v>0</v>
      </c>
      <c r="AI165" s="74">
        <f>[4]Calculations!AE132</f>
        <v>0</v>
      </c>
      <c r="AJ165" s="74">
        <f>[4]Calculations!AQ132</f>
        <v>0</v>
      </c>
      <c r="AK165" s="74">
        <f>[4]Calculations!AF132</f>
        <v>0</v>
      </c>
      <c r="AL165" s="74">
        <f>[4]Calculations!AR132</f>
        <v>0</v>
      </c>
      <c r="AM165" s="74">
        <f>[4]Calculations!AG132</f>
        <v>0</v>
      </c>
      <c r="AN165" s="74">
        <f>[4]Calculations!AS132</f>
        <v>0</v>
      </c>
      <c r="AO165" s="74">
        <f>[4]Calculations!AH132</f>
        <v>0</v>
      </c>
      <c r="AP165" s="74">
        <f>[4]Calculations!AT132</f>
        <v>0</v>
      </c>
      <c r="AQ165" s="74">
        <f>[4]Calculations!AI132</f>
        <v>3.7833962952300002</v>
      </c>
      <c r="AR165" s="74">
        <f>[4]Calculations!AU132</f>
        <v>93.549547760906165</v>
      </c>
      <c r="AS165" s="74">
        <f>[4]Calculations!AJ132</f>
        <v>0</v>
      </c>
      <c r="AT165" s="74">
        <f>[4]Calculations!AV132</f>
        <v>0</v>
      </c>
      <c r="AU165" s="74">
        <f>[4]Calculations!AK132</f>
        <v>7.4383537622099996E-2</v>
      </c>
      <c r="AV165" s="74">
        <f>[4]Calculations!AW132</f>
        <v>1.8392327322879036</v>
      </c>
      <c r="AW165" s="90"/>
      <c r="AX165" s="90"/>
      <c r="AY165" s="82" t="str">
        <f>[4]Calculations!D132</f>
        <v>Call for Sites 2018</v>
      </c>
    </row>
    <row r="166" spans="2:51" ht="25" customHeight="1" x14ac:dyDescent="0.25">
      <c r="B166" s="13" t="str">
        <f>[4]Calculations!A133</f>
        <v>899</v>
      </c>
      <c r="C166" s="30" t="str">
        <f>[4]Calculations!B133</f>
        <v>Land south of Rock Nook, Summit, Littleborough</v>
      </c>
      <c r="D166" s="119" t="str">
        <f>[4]Calculations!C133</f>
        <v>Residential</v>
      </c>
      <c r="E166" s="38">
        <f>[4]Calculations!E133</f>
        <v>9.7176399999999994</v>
      </c>
      <c r="F166" s="38">
        <f>[4]Calculations!I133</f>
        <v>5.4590642320469982</v>
      </c>
      <c r="G166" s="38">
        <f>[4]Calculations!M133</f>
        <v>56.176851911029821</v>
      </c>
      <c r="H166" s="38">
        <f>[4]Calculations!H133</f>
        <v>0.62196362448300002</v>
      </c>
      <c r="I166" s="38">
        <f>[4]Calculations!L133</f>
        <v>6.4003567170938638</v>
      </c>
      <c r="J166" s="38">
        <f>[4]Calculations!G133</f>
        <v>1.98370495167</v>
      </c>
      <c r="K166" s="38">
        <f>[4]Calculations!K133</f>
        <v>20.41344350758003</v>
      </c>
      <c r="L166" s="38">
        <f>[4]Calculations!F133</f>
        <v>1.6529071918</v>
      </c>
      <c r="M166" s="38">
        <f>[4]Calculations!J133</f>
        <v>17.00934786429627</v>
      </c>
      <c r="N166" s="38">
        <f>[4]Calculations!V133</f>
        <v>7.4894523377500004</v>
      </c>
      <c r="O166" s="38">
        <f>[4]Calculations!W133</f>
        <v>77.070691420447773</v>
      </c>
      <c r="P166" s="38">
        <f>[4]Calculations!O133</f>
        <v>4.5980880000000006</v>
      </c>
      <c r="Q166" s="38">
        <f>[4]Calculations!S133</f>
        <v>47.316920569191709</v>
      </c>
      <c r="R166" s="38">
        <f>[4]Calculations!Q133</f>
        <v>2.8269980000000001</v>
      </c>
      <c r="S166" s="38">
        <f>[4]Calculations!T133</f>
        <v>29.091404909010834</v>
      </c>
      <c r="T166" s="38">
        <f>[4]Calculations!R133</f>
        <v>2.1084200000000002</v>
      </c>
      <c r="U166" s="38">
        <f>[4]Calculations!U133</f>
        <v>21.696831741040011</v>
      </c>
      <c r="V166" s="38">
        <f>[4]Calculations!X133</f>
        <v>0.79515916582299995</v>
      </c>
      <c r="W166" s="38">
        <f>[4]Calculations!Y133</f>
        <v>8.1826365848395284</v>
      </c>
      <c r="X166" s="38" t="s">
        <v>1056</v>
      </c>
      <c r="Y166" s="73" t="s">
        <v>99</v>
      </c>
      <c r="Z166" s="74" t="s">
        <v>248</v>
      </c>
      <c r="AA166" s="74">
        <f>[4]Calculations!AA133</f>
        <v>0.15680042949</v>
      </c>
      <c r="AB166" s="74">
        <f>[4]Calculations!AM133</f>
        <v>1.6135649138062331</v>
      </c>
      <c r="AC166" s="74">
        <f>[4]Calculations!AB133</f>
        <v>0.36509467874000001</v>
      </c>
      <c r="AD166" s="74">
        <f>[4]Calculations!AN133</f>
        <v>3.757030294804089</v>
      </c>
      <c r="AE166" s="74">
        <f>[4]Calculations!AC133</f>
        <v>1.0366763136799999</v>
      </c>
      <c r="AF166" s="74">
        <f>[4]Calculations!AO133</f>
        <v>10.667984342700491</v>
      </c>
      <c r="AG166" s="74">
        <f>[4]Calculations!AD133</f>
        <v>2.3265828366000001</v>
      </c>
      <c r="AH166" s="74">
        <f>[4]Calculations!AP133</f>
        <v>23.941850455460383</v>
      </c>
      <c r="AI166" s="74">
        <f>[4]Calculations!AE133</f>
        <v>4.6986329608700004</v>
      </c>
      <c r="AJ166" s="74">
        <f>[4]Calculations!AQ133</f>
        <v>48.351584961677943</v>
      </c>
      <c r="AK166" s="74">
        <f>[4]Calculations!AF133</f>
        <v>0.31722460087999999</v>
      </c>
      <c r="AL166" s="74">
        <f>[4]Calculations!AR133</f>
        <v>3.2644201769153827</v>
      </c>
      <c r="AM166" s="74">
        <f>[4]Calculations!AG133</f>
        <v>0.66245776937900003</v>
      </c>
      <c r="AN166" s="74">
        <f>[4]Calculations!AS133</f>
        <v>6.817064321985586</v>
      </c>
      <c r="AO166" s="74">
        <f>[4]Calculations!AH133</f>
        <v>0</v>
      </c>
      <c r="AP166" s="74">
        <f>[4]Calculations!AT133</f>
        <v>0</v>
      </c>
      <c r="AQ166" s="74">
        <f>[4]Calculations!AI133</f>
        <v>6.9446799548199998</v>
      </c>
      <c r="AR166" s="74">
        <f>[4]Calculations!AU133</f>
        <v>71.46467614379624</v>
      </c>
      <c r="AS166" s="74">
        <f>[4]Calculations!AJ133</f>
        <v>0</v>
      </c>
      <c r="AT166" s="74">
        <f>[4]Calculations!AV133</f>
        <v>0</v>
      </c>
      <c r="AU166" s="74">
        <f>[4]Calculations!AK133</f>
        <v>2.7764522547900001</v>
      </c>
      <c r="AV166" s="74">
        <f>[4]Calculations!AW133</f>
        <v>28.571260664008964</v>
      </c>
      <c r="AW166" s="90"/>
      <c r="AX166" s="90"/>
      <c r="AY166" s="82" t="str">
        <f>[4]Calculations!D133</f>
        <v>Call for Sites 2018</v>
      </c>
    </row>
    <row r="167" spans="2:51" ht="25" customHeight="1" x14ac:dyDescent="0.25">
      <c r="B167" s="13" t="str">
        <f>[4]Calculations!A134</f>
        <v>900</v>
      </c>
      <c r="C167" s="30" t="str">
        <f>[4]Calculations!B134</f>
        <v>Land between canal and railway line, Smithy Bridge, Littleborough</v>
      </c>
      <c r="D167" s="119" t="str">
        <f>[4]Calculations!C134</f>
        <v>Residential</v>
      </c>
      <c r="E167" s="38">
        <f>[4]Calculations!E134</f>
        <v>3.0411000000000001</v>
      </c>
      <c r="F167" s="38">
        <f>[4]Calculations!I134</f>
        <v>2.5817248370040002</v>
      </c>
      <c r="G167" s="38">
        <f>[4]Calculations!M134</f>
        <v>84.894440728815241</v>
      </c>
      <c r="H167" s="38">
        <f>[4]Calculations!H134</f>
        <v>0</v>
      </c>
      <c r="I167" s="38">
        <f>[4]Calculations!L134</f>
        <v>0</v>
      </c>
      <c r="J167" s="38">
        <f>[4]Calculations!G134</f>
        <v>0</v>
      </c>
      <c r="K167" s="38">
        <f>[4]Calculations!K134</f>
        <v>0</v>
      </c>
      <c r="L167" s="38">
        <f>[4]Calculations!F134</f>
        <v>0.45937516299600001</v>
      </c>
      <c r="M167" s="38">
        <f>[4]Calculations!J134</f>
        <v>15.105559271184768</v>
      </c>
      <c r="N167" s="38">
        <f>[4]Calculations!V134</f>
        <v>0</v>
      </c>
      <c r="O167" s="38">
        <f>[4]Calculations!W134</f>
        <v>0</v>
      </c>
      <c r="P167" s="38">
        <f>[4]Calculations!O134</f>
        <v>0.91382200000000002</v>
      </c>
      <c r="Q167" s="38">
        <f>[4]Calculations!S134</f>
        <v>30.049061194962352</v>
      </c>
      <c r="R167" s="38">
        <f>[4]Calculations!Q134</f>
        <v>0.73822200000000004</v>
      </c>
      <c r="S167" s="38">
        <f>[4]Calculations!T134</f>
        <v>24.274834763736806</v>
      </c>
      <c r="T167" s="38">
        <f>[4]Calculations!R134</f>
        <v>0.55022300000000002</v>
      </c>
      <c r="U167" s="38">
        <f>[4]Calculations!U134</f>
        <v>18.092894018611684</v>
      </c>
      <c r="V167" s="38" t="str">
        <f>[4]Calculations!X134</f>
        <v>Not Modelled</v>
      </c>
      <c r="W167" s="38" t="str">
        <f>[4]Calculations!Y134</f>
        <v>N/A</v>
      </c>
      <c r="X167" s="38" t="s">
        <v>1056</v>
      </c>
      <c r="Y167" s="73" t="s">
        <v>99</v>
      </c>
      <c r="Z167" s="74" t="s">
        <v>248</v>
      </c>
      <c r="AA167" s="74">
        <f>[4]Calculations!AA134</f>
        <v>0</v>
      </c>
      <c r="AB167" s="74">
        <f>[4]Calculations!AM134</f>
        <v>0</v>
      </c>
      <c r="AC167" s="74">
        <f>[4]Calculations!AB134</f>
        <v>0.126</v>
      </c>
      <c r="AD167" s="74">
        <f>[4]Calculations!AN134</f>
        <v>4.1432376442734533</v>
      </c>
      <c r="AE167" s="74">
        <f>[4]Calculations!AC134</f>
        <v>9.7199999999999995E-2</v>
      </c>
      <c r="AF167" s="74">
        <f>[4]Calculations!AO134</f>
        <v>3.1962118970109499</v>
      </c>
      <c r="AG167" s="74">
        <f>[4]Calculations!AD134</f>
        <v>0</v>
      </c>
      <c r="AH167" s="74">
        <f>[4]Calculations!AP134</f>
        <v>0</v>
      </c>
      <c r="AI167" s="74">
        <f>[4]Calculations!AE134</f>
        <v>0</v>
      </c>
      <c r="AJ167" s="74">
        <f>[4]Calculations!AQ134</f>
        <v>0</v>
      </c>
      <c r="AK167" s="74">
        <f>[4]Calculations!AF134</f>
        <v>0</v>
      </c>
      <c r="AL167" s="74">
        <f>[4]Calculations!AR134</f>
        <v>0</v>
      </c>
      <c r="AM167" s="74">
        <f>[4]Calculations!AG134</f>
        <v>0</v>
      </c>
      <c r="AN167" s="74">
        <f>[4]Calculations!AS134</f>
        <v>0</v>
      </c>
      <c r="AO167" s="74">
        <f>[4]Calculations!AH134</f>
        <v>0</v>
      </c>
      <c r="AP167" s="74">
        <f>[4]Calculations!AT134</f>
        <v>0</v>
      </c>
      <c r="AQ167" s="74">
        <f>[4]Calculations!AI134</f>
        <v>3.0411042200099998</v>
      </c>
      <c r="AR167" s="74">
        <f>[4]Calculations!AU134</f>
        <v>100.00013876590705</v>
      </c>
      <c r="AS167" s="74">
        <f>[4]Calculations!AJ134</f>
        <v>0</v>
      </c>
      <c r="AT167" s="74">
        <f>[4]Calculations!AV134</f>
        <v>0</v>
      </c>
      <c r="AU167" s="74">
        <f>[4]Calculations!AK134</f>
        <v>0</v>
      </c>
      <c r="AV167" s="74">
        <f>[4]Calculations!AW134</f>
        <v>0</v>
      </c>
      <c r="AW167" s="90"/>
      <c r="AX167" s="90"/>
      <c r="AY167" s="82" t="str">
        <f>[4]Calculations!D134</f>
        <v>Call for Sites 2018</v>
      </c>
    </row>
    <row r="168" spans="2:51" ht="12.65" customHeight="1" x14ac:dyDescent="0.25">
      <c r="B168" s="13" t="str">
        <f>[4]Calculations!A135</f>
        <v>902</v>
      </c>
      <c r="C168" s="30" t="str">
        <f>[4]Calculations!B135</f>
        <v>Land at Howarth Cross, Littleborough</v>
      </c>
      <c r="D168" s="119" t="str">
        <f>[4]Calculations!C135</f>
        <v>Residential</v>
      </c>
      <c r="E168" s="38">
        <f>[4]Calculations!E135</f>
        <v>6.4610900000000004</v>
      </c>
      <c r="F168" s="38">
        <f>[4]Calculations!I135</f>
        <v>1.6997974498920003</v>
      </c>
      <c r="G168" s="38">
        <f>[4]Calculations!M135</f>
        <v>26.308215020871096</v>
      </c>
      <c r="H168" s="38">
        <f>[4]Calculations!H135</f>
        <v>0.63444188571799998</v>
      </c>
      <c r="I168" s="38">
        <f>[4]Calculations!L135</f>
        <v>9.8194249842983137</v>
      </c>
      <c r="J168" s="38">
        <f>[4]Calculations!G135</f>
        <v>0.59445320261000001</v>
      </c>
      <c r="K168" s="38">
        <f>[4]Calculations!K135</f>
        <v>9.2005095519486648</v>
      </c>
      <c r="L168" s="38">
        <f>[4]Calculations!F135</f>
        <v>3.53239746178</v>
      </c>
      <c r="M168" s="38">
        <f>[4]Calculations!J135</f>
        <v>54.671850442881933</v>
      </c>
      <c r="N168" s="38">
        <f>[4]Calculations!V135</f>
        <v>6.4610852132299996</v>
      </c>
      <c r="O168" s="38">
        <f>[4]Calculations!W135</f>
        <v>99.999925913893776</v>
      </c>
      <c r="P168" s="38">
        <f>[4]Calculations!O135</f>
        <v>4.3933749999999998</v>
      </c>
      <c r="Q168" s="38">
        <f>[4]Calculations!S135</f>
        <v>67.997427678611501</v>
      </c>
      <c r="R168" s="38">
        <f>[4]Calculations!Q135</f>
        <v>3.5301800000000001</v>
      </c>
      <c r="S168" s="38">
        <f>[4]Calculations!T135</f>
        <v>54.637530200012684</v>
      </c>
      <c r="T168" s="38">
        <f>[4]Calculations!R135</f>
        <v>2.5404800000000001</v>
      </c>
      <c r="U168" s="38">
        <f>[4]Calculations!U135</f>
        <v>39.31968135407493</v>
      </c>
      <c r="V168" s="38">
        <f>[4]Calculations!X135</f>
        <v>1.28957707863</v>
      </c>
      <c r="W168" s="38">
        <f>[4]Calculations!Y135</f>
        <v>19.959125760978409</v>
      </c>
      <c r="X168" s="38" t="s">
        <v>1056</v>
      </c>
      <c r="Y168" s="73" t="s">
        <v>99</v>
      </c>
      <c r="Z168" s="74" t="s">
        <v>248</v>
      </c>
      <c r="AA168" s="74">
        <f>[4]Calculations!AA135</f>
        <v>0.209207901019</v>
      </c>
      <c r="AB168" s="74">
        <f>[4]Calculations!AM135</f>
        <v>3.2379660555571892</v>
      </c>
      <c r="AC168" s="74">
        <f>[4]Calculations!AB135</f>
        <v>6.7199999999999996E-2</v>
      </c>
      <c r="AD168" s="74">
        <f>[4]Calculations!AN135</f>
        <v>1.0400721859624305</v>
      </c>
      <c r="AE168" s="74">
        <f>[4]Calculations!AC135</f>
        <v>0.1608</v>
      </c>
      <c r="AF168" s="74">
        <f>[4]Calculations!AO135</f>
        <v>2.4887441592672443</v>
      </c>
      <c r="AG168" s="74">
        <f>[4]Calculations!AD135</f>
        <v>2.2375063230799999</v>
      </c>
      <c r="AH168" s="74">
        <f>[4]Calculations!AP135</f>
        <v>34.630477567716902</v>
      </c>
      <c r="AI168" s="74">
        <f>[4]Calculations!AE135</f>
        <v>0.71739435037599997</v>
      </c>
      <c r="AJ168" s="74">
        <f>[4]Calculations!AQ135</f>
        <v>11.103302235009881</v>
      </c>
      <c r="AK168" s="74">
        <f>[4]Calculations!AF135</f>
        <v>1.1427070989500001</v>
      </c>
      <c r="AL168" s="74">
        <f>[4]Calculations!AR135</f>
        <v>17.685980213090978</v>
      </c>
      <c r="AM168" s="74">
        <f>[4]Calculations!AG135</f>
        <v>0</v>
      </c>
      <c r="AN168" s="74">
        <f>[4]Calculations!AS135</f>
        <v>0</v>
      </c>
      <c r="AO168" s="74">
        <f>[4]Calculations!AH135</f>
        <v>0.41221351011700003</v>
      </c>
      <c r="AP168" s="74">
        <f>[4]Calculations!AT135</f>
        <v>6.3799375974796817</v>
      </c>
      <c r="AQ168" s="74">
        <f>[4]Calculations!AI135</f>
        <v>5.8840549752999998</v>
      </c>
      <c r="AR168" s="74">
        <f>[4]Calculations!AU135</f>
        <v>91.069076197669418</v>
      </c>
      <c r="AS168" s="74">
        <f>[4]Calculations!AJ135</f>
        <v>0</v>
      </c>
      <c r="AT168" s="74">
        <f>[4]Calculations!AV135</f>
        <v>0</v>
      </c>
      <c r="AU168" s="74">
        <f>[4]Calculations!AK135</f>
        <v>4.0687775290400001</v>
      </c>
      <c r="AV168" s="74">
        <f>[4]Calculations!AW135</f>
        <v>62.973546708682285</v>
      </c>
      <c r="AW168" s="90"/>
      <c r="AX168" s="90"/>
      <c r="AY168" s="82" t="str">
        <f>[4]Calculations!D135</f>
        <v>Call for Sites 2018</v>
      </c>
    </row>
    <row r="169" spans="2:51" ht="12.65" customHeight="1" x14ac:dyDescent="0.25">
      <c r="B169" s="13" t="str">
        <f>[4]Calculations!A136</f>
        <v>903</v>
      </c>
      <c r="C169" s="30" t="str">
        <f>[4]Calculations!B136</f>
        <v>Land at Syke Road, Syke, Rochdale</v>
      </c>
      <c r="D169" s="119" t="str">
        <f>[4]Calculations!C136</f>
        <v>Residential</v>
      </c>
      <c r="E169" s="38">
        <f>[4]Calculations!E136</f>
        <v>8.4796600000000009</v>
      </c>
      <c r="F169" s="38">
        <f>[4]Calculations!I136</f>
        <v>8.4796600000000009</v>
      </c>
      <c r="G169" s="38">
        <f>[4]Calculations!M136</f>
        <v>100</v>
      </c>
      <c r="H169" s="38">
        <f>[4]Calculations!H136</f>
        <v>0</v>
      </c>
      <c r="I169" s="38">
        <f>[4]Calculations!L136</f>
        <v>0</v>
      </c>
      <c r="J169" s="38">
        <f>[4]Calculations!G136</f>
        <v>0</v>
      </c>
      <c r="K169" s="38">
        <f>[4]Calculations!K136</f>
        <v>0</v>
      </c>
      <c r="L169" s="38">
        <f>[4]Calculations!F136</f>
        <v>0</v>
      </c>
      <c r="M169" s="38">
        <f>[4]Calculations!J136</f>
        <v>0</v>
      </c>
      <c r="N169" s="38">
        <f>[4]Calculations!V136</f>
        <v>0</v>
      </c>
      <c r="O169" s="38">
        <f>[4]Calculations!W136</f>
        <v>0</v>
      </c>
      <c r="P169" s="38">
        <f>[4]Calculations!O136</f>
        <v>0.83388460000000009</v>
      </c>
      <c r="Q169" s="38">
        <f>[4]Calculations!S136</f>
        <v>9.8339390966147224</v>
      </c>
      <c r="R169" s="38">
        <f>[4]Calculations!Q136</f>
        <v>0.81334100000000009</v>
      </c>
      <c r="S169" s="38">
        <f>[4]Calculations!T136</f>
        <v>9.591669949030976</v>
      </c>
      <c r="T169" s="38">
        <f>[4]Calculations!R136</f>
        <v>0.63601300000000005</v>
      </c>
      <c r="U169" s="38">
        <f>[4]Calculations!U136</f>
        <v>7.5004540276378995</v>
      </c>
      <c r="V169" s="38" t="str">
        <f>[4]Calculations!X136</f>
        <v>Not Modelled</v>
      </c>
      <c r="W169" s="38" t="str">
        <f>[4]Calculations!Y136</f>
        <v>N/A</v>
      </c>
      <c r="X169" s="38" t="s">
        <v>1056</v>
      </c>
      <c r="Y169" s="73" t="s">
        <v>105</v>
      </c>
      <c r="Z169" s="74" t="s">
        <v>1066</v>
      </c>
      <c r="AA169" s="74">
        <f>[4]Calculations!AA136</f>
        <v>0</v>
      </c>
      <c r="AB169" s="74">
        <f>[4]Calculations!AM136</f>
        <v>0</v>
      </c>
      <c r="AC169" s="74">
        <f>[4]Calculations!AB136</f>
        <v>0.14327009327599999</v>
      </c>
      <c r="AD169" s="74">
        <f>[4]Calculations!AN136</f>
        <v>1.6895735592700647</v>
      </c>
      <c r="AE169" s="74">
        <f>[4]Calculations!AC136</f>
        <v>0.01</v>
      </c>
      <c r="AF169" s="74">
        <f>[4]Calculations!AO136</f>
        <v>0.11792925659755225</v>
      </c>
      <c r="AG169" s="74">
        <f>[4]Calculations!AD136</f>
        <v>0</v>
      </c>
      <c r="AH169" s="74">
        <f>[4]Calculations!AP136</f>
        <v>0</v>
      </c>
      <c r="AI169" s="74">
        <f>[4]Calculations!AE136</f>
        <v>3.75965088125E-4</v>
      </c>
      <c r="AJ169" s="74">
        <f>[4]Calculations!AQ136</f>
        <v>4.433728334921447E-3</v>
      </c>
      <c r="AK169" s="74">
        <f>[4]Calculations!AF136</f>
        <v>6.0842067719199999</v>
      </c>
      <c r="AL169" s="74">
        <f>[4]Calculations!AR136</f>
        <v>71.750598159831867</v>
      </c>
      <c r="AM169" s="74">
        <f>[4]Calculations!AG136</f>
        <v>0.24079999999999999</v>
      </c>
      <c r="AN169" s="74">
        <f>[4]Calculations!AS136</f>
        <v>2.8397364988690579</v>
      </c>
      <c r="AO169" s="74">
        <f>[4]Calculations!AH136</f>
        <v>0.115518377033</v>
      </c>
      <c r="AP169" s="74">
        <f>[4]Calculations!AT136</f>
        <v>1.3622996326857442</v>
      </c>
      <c r="AQ169" s="74">
        <f>[4]Calculations!AI136</f>
        <v>8.3422328836900004</v>
      </c>
      <c r="AR169" s="74">
        <f>[4]Calculations!AU136</f>
        <v>98.379332233721627</v>
      </c>
      <c r="AS169" s="74">
        <f>[4]Calculations!AJ136</f>
        <v>0</v>
      </c>
      <c r="AT169" s="74">
        <f>[4]Calculations!AV136</f>
        <v>0</v>
      </c>
      <c r="AU169" s="74">
        <f>[4]Calculations!AK136</f>
        <v>0</v>
      </c>
      <c r="AV169" s="74">
        <f>[4]Calculations!AW136</f>
        <v>0</v>
      </c>
      <c r="AW169" s="90"/>
      <c r="AX169" s="90"/>
      <c r="AY169" s="82" t="str">
        <f>[4]Calculations!D136</f>
        <v>Call for Sites 2018</v>
      </c>
    </row>
    <row r="170" spans="2:51" ht="25" customHeight="1" x14ac:dyDescent="0.25">
      <c r="B170" s="13" t="str">
        <f>[4]Calculations!A137</f>
        <v>987</v>
      </c>
      <c r="C170" s="30" t="str">
        <f>[4]Calculations!B137</f>
        <v>Land south of M62, West of M627(m), Rochdale</v>
      </c>
      <c r="D170" s="119" t="str">
        <f>[4]Calculations!C137</f>
        <v>Residential</v>
      </c>
      <c r="E170" s="38">
        <f>[4]Calculations!E137</f>
        <v>103.438</v>
      </c>
      <c r="F170" s="38">
        <f>[4]Calculations!I137</f>
        <v>103.438</v>
      </c>
      <c r="G170" s="38">
        <f>[4]Calculations!M137</f>
        <v>100</v>
      </c>
      <c r="H170" s="38">
        <f>[4]Calculations!H137</f>
        <v>0</v>
      </c>
      <c r="I170" s="38">
        <f>[4]Calculations!L137</f>
        <v>0</v>
      </c>
      <c r="J170" s="38">
        <f>[4]Calculations!G137</f>
        <v>0</v>
      </c>
      <c r="K170" s="38">
        <f>[4]Calculations!K137</f>
        <v>0</v>
      </c>
      <c r="L170" s="38">
        <f>[4]Calculations!F137</f>
        <v>0</v>
      </c>
      <c r="M170" s="38">
        <f>[4]Calculations!J137</f>
        <v>0</v>
      </c>
      <c r="N170" s="38">
        <f>[4]Calculations!V137</f>
        <v>0</v>
      </c>
      <c r="O170" s="38">
        <f>[4]Calculations!W137</f>
        <v>0</v>
      </c>
      <c r="P170" s="38">
        <f>[4]Calculations!O137</f>
        <v>6.4434700000000005</v>
      </c>
      <c r="Q170" s="38">
        <f>[4]Calculations!S137</f>
        <v>6.229306444440148</v>
      </c>
      <c r="R170" s="38">
        <f>[4]Calculations!Q137</f>
        <v>4.4925800000000002</v>
      </c>
      <c r="S170" s="38">
        <f>[4]Calculations!T137</f>
        <v>4.3432587637038615</v>
      </c>
      <c r="T170" s="38">
        <f>[4]Calculations!R137</f>
        <v>3.3889100000000001</v>
      </c>
      <c r="U170" s="38">
        <f>[4]Calculations!U137</f>
        <v>3.2762717763297826</v>
      </c>
      <c r="V170" s="38" t="str">
        <f>[4]Calculations!X137</f>
        <v>Not Modelled</v>
      </c>
      <c r="W170" s="38" t="str">
        <f>[4]Calculations!Y137</f>
        <v>N/A</v>
      </c>
      <c r="X170" s="38" t="s">
        <v>1056</v>
      </c>
      <c r="Y170" s="73" t="s">
        <v>105</v>
      </c>
      <c r="Z170" s="74" t="s">
        <v>1066</v>
      </c>
      <c r="AA170" s="74">
        <f>[4]Calculations!AA137</f>
        <v>0</v>
      </c>
      <c r="AB170" s="74">
        <f>[4]Calculations!AM137</f>
        <v>0</v>
      </c>
      <c r="AC170" s="74">
        <f>[4]Calculations!AB137</f>
        <v>0.79608735615199999</v>
      </c>
      <c r="AD170" s="74">
        <f>[4]Calculations!AN137</f>
        <v>0.76962756061795468</v>
      </c>
      <c r="AE170" s="74">
        <f>[4]Calculations!AC137</f>
        <v>1.56682293523</v>
      </c>
      <c r="AF170" s="74">
        <f>[4]Calculations!AO137</f>
        <v>1.5147459688219032</v>
      </c>
      <c r="AG170" s="74">
        <f>[4]Calculations!AD137</f>
        <v>0</v>
      </c>
      <c r="AH170" s="74">
        <f>[4]Calculations!AP137</f>
        <v>0</v>
      </c>
      <c r="AI170" s="74">
        <f>[4]Calculations!AE137</f>
        <v>5.2541435459299999</v>
      </c>
      <c r="AJ170" s="74">
        <f>[4]Calculations!AQ137</f>
        <v>5.0795099923915776</v>
      </c>
      <c r="AK170" s="74">
        <f>[4]Calculations!AF137</f>
        <v>44.183038514800003</v>
      </c>
      <c r="AL170" s="74">
        <f>[4]Calculations!AR137</f>
        <v>42.71451353931824</v>
      </c>
      <c r="AM170" s="74">
        <f>[4]Calculations!AG137</f>
        <v>1.4912140137500001</v>
      </c>
      <c r="AN170" s="74">
        <f>[4]Calculations!AS137</f>
        <v>1.4416500838666642</v>
      </c>
      <c r="AO170" s="74">
        <f>[4]Calculations!AH137</f>
        <v>23.788417001599999</v>
      </c>
      <c r="AP170" s="74">
        <f>[4]Calculations!AT137</f>
        <v>22.997754211798373</v>
      </c>
      <c r="AQ170" s="74">
        <f>[4]Calculations!AI137</f>
        <v>65.788598102600005</v>
      </c>
      <c r="AR170" s="74">
        <f>[4]Calculations!AU137</f>
        <v>63.601962627467671</v>
      </c>
      <c r="AS170" s="74">
        <f>[4]Calculations!AJ137</f>
        <v>0</v>
      </c>
      <c r="AT170" s="74">
        <f>[4]Calculations!AV137</f>
        <v>0</v>
      </c>
      <c r="AU170" s="74">
        <f>[4]Calculations!AK137</f>
        <v>0</v>
      </c>
      <c r="AV170" s="74">
        <f>[4]Calculations!AW137</f>
        <v>0</v>
      </c>
      <c r="AW170" s="90"/>
      <c r="AX170" s="90"/>
      <c r="AY170" s="82" t="str">
        <f>[4]Calculations!D137</f>
        <v>Call for Sites 2018</v>
      </c>
    </row>
    <row r="171" spans="2:51" ht="25" customHeight="1" x14ac:dyDescent="0.25">
      <c r="B171" s="13" t="str">
        <f>[4]Calculations!A138</f>
        <v>GM Allocation 1a</v>
      </c>
      <c r="C171" s="30" t="str">
        <f>[4]Calculations!B138</f>
        <v>Northern Gateway, Heywood / Pilsworth</v>
      </c>
      <c r="D171" s="119" t="str">
        <f>[4]Calculations!C138</f>
        <v>Mixed use</v>
      </c>
      <c r="E171" s="38">
        <f>[4]Calculations!E138</f>
        <v>640.42100000000005</v>
      </c>
      <c r="F171" s="38">
        <f>[4]Calculations!I138</f>
        <v>618.55813000000001</v>
      </c>
      <c r="G171" s="38">
        <f>[4]Calculations!M138</f>
        <v>96.586172221085803</v>
      </c>
      <c r="H171" s="38">
        <f>[4]Calculations!H138</f>
        <v>3.2021700000000002</v>
      </c>
      <c r="I171" s="38">
        <f>[4]Calculations!L138</f>
        <v>0.50001014957348366</v>
      </c>
      <c r="J171" s="38">
        <f>[4]Calculations!G138</f>
        <v>9.6746999999999996</v>
      </c>
      <c r="K171" s="38">
        <f>[4]Calculations!K138</f>
        <v>1.5106781320412666</v>
      </c>
      <c r="L171" s="38">
        <f>[4]Calculations!F138</f>
        <v>8.9860000000000007</v>
      </c>
      <c r="M171" s="38">
        <f>[4]Calculations!J138</f>
        <v>1.4031394972994327</v>
      </c>
      <c r="N171" s="38">
        <f>[4]Calculations!V138</f>
        <v>22.3509268062</v>
      </c>
      <c r="O171" s="38">
        <f>[4]Calculations!W138</f>
        <v>3.4900365238179258</v>
      </c>
      <c r="P171" s="38">
        <f>[4]Calculations!O138</f>
        <v>61.04887995747</v>
      </c>
      <c r="Q171" s="38">
        <f>[4]Calculations!S138</f>
        <v>9.5326168188535334</v>
      </c>
      <c r="R171" s="38">
        <f>[4]Calculations!Q138</f>
        <v>27.970179957470002</v>
      </c>
      <c r="S171" s="38">
        <f>[4]Calculations!T138</f>
        <v>4.3674676435454174</v>
      </c>
      <c r="T171" s="38">
        <f>[4]Calculations!R138</f>
        <v>18.6434082737</v>
      </c>
      <c r="U171" s="38">
        <f>[4]Calculations!U138</f>
        <v>2.9111175732369801</v>
      </c>
      <c r="V171" s="38" t="str">
        <f>[4]Calculations!X138</f>
        <v>Not Modelled</v>
      </c>
      <c r="W171" s="38" t="str">
        <f>[4]Calculations!Y138</f>
        <v>N/A</v>
      </c>
      <c r="X171" s="38" t="s">
        <v>1056</v>
      </c>
      <c r="Y171" s="73" t="s">
        <v>108</v>
      </c>
      <c r="Z171" s="74" t="s">
        <v>109</v>
      </c>
      <c r="AA171" s="74">
        <f>[4]Calculations!AA138</f>
        <v>2.38222012084</v>
      </c>
      <c r="AB171" s="74">
        <f>[4]Calculations!AM138</f>
        <v>0.37197720262764644</v>
      </c>
      <c r="AC171" s="74">
        <f>[4]Calculations!AB138</f>
        <v>8.5831603830500001</v>
      </c>
      <c r="AD171" s="74">
        <f>[4]Calculations!AN138</f>
        <v>1.3402371850782531</v>
      </c>
      <c r="AE171" s="74">
        <f>[4]Calculations!AC138</f>
        <v>7.9013776348200002</v>
      </c>
      <c r="AF171" s="74">
        <f>[4]Calculations!AO138</f>
        <v>1.2337786604155703</v>
      </c>
      <c r="AG171" s="74">
        <f>[4]Calculations!AD138</f>
        <v>7.1597412902500004</v>
      </c>
      <c r="AH171" s="74">
        <f>[4]Calculations!AP138</f>
        <v>1.1179741592249473</v>
      </c>
      <c r="AI171" s="74">
        <f>[4]Calculations!AE138</f>
        <v>85.392664127000003</v>
      </c>
      <c r="AJ171" s="74">
        <f>[4]Calculations!AQ138</f>
        <v>13.333832608081245</v>
      </c>
      <c r="AK171" s="74">
        <f>[4]Calculations!AF138</f>
        <v>408.88811457899999</v>
      </c>
      <c r="AL171" s="74">
        <f>[4]Calculations!AR138</f>
        <v>63.846768700432989</v>
      </c>
      <c r="AM171" s="74">
        <f>[4]Calculations!AG138</f>
        <v>12.1601801281</v>
      </c>
      <c r="AN171" s="74">
        <f>[4]Calculations!AS138</f>
        <v>1.8987791043860212</v>
      </c>
      <c r="AO171" s="74">
        <f>[4]Calculations!AH138</f>
        <v>131.717163433</v>
      </c>
      <c r="AP171" s="74">
        <f>[4]Calculations!AT138</f>
        <v>20.567277374258495</v>
      </c>
      <c r="AQ171" s="74">
        <f>[4]Calculations!AI138</f>
        <v>244.63806025299999</v>
      </c>
      <c r="AR171" s="74">
        <f>[4]Calculations!AU138</f>
        <v>38.199568760705844</v>
      </c>
      <c r="AS171" s="74">
        <f>[4]Calculations!AJ138</f>
        <v>0</v>
      </c>
      <c r="AT171" s="74">
        <f>[4]Calculations!AV138</f>
        <v>0</v>
      </c>
      <c r="AU171" s="74">
        <f>[4]Calculations!AK138</f>
        <v>7.83091815508</v>
      </c>
      <c r="AV171" s="74">
        <f>[4]Calculations!AW138</f>
        <v>1.2227766039964334</v>
      </c>
      <c r="AW171" s="90"/>
      <c r="AX171" s="90"/>
      <c r="AY171" s="82" t="str">
        <f>[4]Calculations!D138</f>
        <v>GMSF allocation 2019</v>
      </c>
    </row>
    <row r="172" spans="2:51" ht="25" customHeight="1" x14ac:dyDescent="0.25">
      <c r="B172" s="13" t="str">
        <f>[4]Calculations!A139</f>
        <v>GM Allocation 1c</v>
      </c>
      <c r="C172" s="30" t="str">
        <f>[4]Calculations!B139</f>
        <v>Northern Gateway, Simister and Bowlee</v>
      </c>
      <c r="D172" s="119" t="str">
        <f>[4]Calculations!C139</f>
        <v>Mixed use</v>
      </c>
      <c r="E172" s="38">
        <f>[4]Calculations!E139</f>
        <v>217.86500000000001</v>
      </c>
      <c r="F172" s="38">
        <f>[4]Calculations!I139</f>
        <v>213.78591500000002</v>
      </c>
      <c r="G172" s="38">
        <f>[4]Calculations!M139</f>
        <v>98.127700640304781</v>
      </c>
      <c r="H172" s="38">
        <f>[4]Calculations!H139</f>
        <v>0.898115</v>
      </c>
      <c r="I172" s="38">
        <f>[4]Calculations!L139</f>
        <v>0.41223464071787574</v>
      </c>
      <c r="J172" s="38">
        <f>[4]Calculations!G139</f>
        <v>1.7095</v>
      </c>
      <c r="K172" s="38">
        <f>[4]Calculations!K139</f>
        <v>0.7846602253689211</v>
      </c>
      <c r="L172" s="38">
        <f>[4]Calculations!F139</f>
        <v>1.4714700000000001</v>
      </c>
      <c r="M172" s="38">
        <f>[4]Calculations!J139</f>
        <v>0.67540449360842725</v>
      </c>
      <c r="N172" s="38">
        <f>[4]Calculations!V139</f>
        <v>0</v>
      </c>
      <c r="O172" s="38">
        <f>[4]Calculations!W139</f>
        <v>0</v>
      </c>
      <c r="P172" s="38">
        <f>[4]Calculations!O139</f>
        <v>15.384265492169998</v>
      </c>
      <c r="Q172" s="38">
        <f>[4]Calculations!S139</f>
        <v>7.0613753894246427</v>
      </c>
      <c r="R172" s="38">
        <f>[4]Calculations!Q139</f>
        <v>8.901275492169999</v>
      </c>
      <c r="S172" s="38">
        <f>[4]Calculations!T139</f>
        <v>4.0856840209166219</v>
      </c>
      <c r="T172" s="38">
        <f>[4]Calculations!R139</f>
        <v>5.8516217499299996</v>
      </c>
      <c r="U172" s="38">
        <f>[4]Calculations!U139</f>
        <v>2.6858934431551647</v>
      </c>
      <c r="V172" s="38" t="str">
        <f>[4]Calculations!X139</f>
        <v>Not Modelled</v>
      </c>
      <c r="W172" s="38" t="str">
        <f>[4]Calculations!Y139</f>
        <v>N/A</v>
      </c>
      <c r="X172" s="38" t="s">
        <v>1056</v>
      </c>
      <c r="Y172" s="73" t="s">
        <v>108</v>
      </c>
      <c r="Z172" s="74" t="s">
        <v>109</v>
      </c>
      <c r="AA172" s="74">
        <f>[4]Calculations!AA139</f>
        <v>0.28372562020600001</v>
      </c>
      <c r="AB172" s="74">
        <f>[4]Calculations!AM139</f>
        <v>0.13023001409404905</v>
      </c>
      <c r="AC172" s="74">
        <f>[4]Calculations!AB139</f>
        <v>4.8180414694299998</v>
      </c>
      <c r="AD172" s="74">
        <f>[4]Calculations!AN139</f>
        <v>2.2114802604502786</v>
      </c>
      <c r="AE172" s="74">
        <f>[4]Calculations!AC139</f>
        <v>4.2550513905200003</v>
      </c>
      <c r="AF172" s="74">
        <f>[4]Calculations!AO139</f>
        <v>1.9530679046749135</v>
      </c>
      <c r="AG172" s="74">
        <f>[4]Calculations!AD139</f>
        <v>1.7353943682499999</v>
      </c>
      <c r="AH172" s="74">
        <f>[4]Calculations!AP139</f>
        <v>0.79654573623574221</v>
      </c>
      <c r="AI172" s="74">
        <f>[4]Calculations!AE139</f>
        <v>24.092442297400002</v>
      </c>
      <c r="AJ172" s="74">
        <f>[4]Calculations!AQ139</f>
        <v>11.058427144057099</v>
      </c>
      <c r="AK172" s="74">
        <f>[4]Calculations!AF139</f>
        <v>60.5021191461</v>
      </c>
      <c r="AL172" s="74">
        <f>[4]Calculations!AR139</f>
        <v>27.770462968397858</v>
      </c>
      <c r="AM172" s="74">
        <f>[4]Calculations!AG139</f>
        <v>3.7031999999999998</v>
      </c>
      <c r="AN172" s="74">
        <f>[4]Calculations!AS139</f>
        <v>1.6997682050811282</v>
      </c>
      <c r="AO172" s="74">
        <f>[4]Calculations!AH139</f>
        <v>51.4527492263</v>
      </c>
      <c r="AP172" s="74">
        <f>[4]Calculations!AT139</f>
        <v>23.616803628990429</v>
      </c>
      <c r="AQ172" s="74">
        <f>[4]Calculations!AI139</f>
        <v>124.37086897099999</v>
      </c>
      <c r="AR172" s="74">
        <f>[4]Calculations!AU139</f>
        <v>57.086208877515887</v>
      </c>
      <c r="AS172" s="74">
        <f>[4]Calculations!AJ139</f>
        <v>0</v>
      </c>
      <c r="AT172" s="74">
        <f>[4]Calculations!AV139</f>
        <v>0</v>
      </c>
      <c r="AU172" s="74">
        <f>[4]Calculations!AK139</f>
        <v>2.0859496218300002</v>
      </c>
      <c r="AV172" s="74">
        <f>[4]Calculations!AW139</f>
        <v>0.95745054131228058</v>
      </c>
      <c r="AW172" s="90"/>
      <c r="AX172" s="90"/>
      <c r="AY172" s="82" t="str">
        <f>[4]Calculations!D139</f>
        <v>GMSF allocation 2019</v>
      </c>
    </row>
    <row r="173" spans="2:51" ht="25" customHeight="1" x14ac:dyDescent="0.25">
      <c r="B173" s="13" t="str">
        <f>[4]Calculations!A140</f>
        <v>GM Allocation 1d</v>
      </c>
      <c r="C173" s="30" t="str">
        <f>[4]Calculations!B140</f>
        <v>Northern Gateway, Simister and Bowlee</v>
      </c>
      <c r="D173" s="119" t="str">
        <f>[4]Calculations!C140</f>
        <v>Mixed use</v>
      </c>
      <c r="E173" s="38">
        <f>[4]Calculations!E140</f>
        <v>22.985700000000001</v>
      </c>
      <c r="F173" s="38">
        <f>[4]Calculations!I140</f>
        <v>22.985700000000001</v>
      </c>
      <c r="G173" s="38">
        <f>[4]Calculations!M140</f>
        <v>100</v>
      </c>
      <c r="H173" s="38">
        <f>[4]Calculations!H140</f>
        <v>0</v>
      </c>
      <c r="I173" s="38">
        <f>[4]Calculations!L140</f>
        <v>0</v>
      </c>
      <c r="J173" s="38">
        <f>[4]Calculations!G140</f>
        <v>0</v>
      </c>
      <c r="K173" s="38">
        <f>[4]Calculations!K140</f>
        <v>0</v>
      </c>
      <c r="L173" s="38">
        <f>[4]Calculations!F140</f>
        <v>0</v>
      </c>
      <c r="M173" s="38">
        <f>[4]Calculations!J140</f>
        <v>0</v>
      </c>
      <c r="N173" s="38">
        <f>[4]Calculations!V140</f>
        <v>0</v>
      </c>
      <c r="O173" s="38">
        <f>[4]Calculations!W140</f>
        <v>0</v>
      </c>
      <c r="P173" s="38">
        <f>[4]Calculations!O140</f>
        <v>0.9216064575559999</v>
      </c>
      <c r="Q173" s="38">
        <f>[4]Calculations!S140</f>
        <v>4.0094774470910162</v>
      </c>
      <c r="R173" s="38">
        <f>[4]Calculations!Q140</f>
        <v>0.52680545755599995</v>
      </c>
      <c r="S173" s="38">
        <f>[4]Calculations!T140</f>
        <v>2.2918834647454718</v>
      </c>
      <c r="T173" s="38">
        <f>[4]Calculations!R140</f>
        <v>0.40560485303999999</v>
      </c>
      <c r="U173" s="38">
        <f>[4]Calculations!U140</f>
        <v>1.7645964797243501</v>
      </c>
      <c r="V173" s="38" t="str">
        <f>[4]Calculations!X140</f>
        <v>Not Modelled</v>
      </c>
      <c r="W173" s="38" t="str">
        <f>[4]Calculations!Y140</f>
        <v>N/A</v>
      </c>
      <c r="X173" s="38" t="s">
        <v>1056</v>
      </c>
      <c r="Y173" s="73" t="s">
        <v>105</v>
      </c>
      <c r="Z173" s="74" t="s">
        <v>1066</v>
      </c>
      <c r="AA173" s="74">
        <f>[4]Calculations!AA140</f>
        <v>0</v>
      </c>
      <c r="AB173" s="74">
        <f>[4]Calculations!AM140</f>
        <v>0</v>
      </c>
      <c r="AC173" s="74">
        <f>[4]Calculations!AB140</f>
        <v>0.41839999999999999</v>
      </c>
      <c r="AD173" s="74">
        <f>[4]Calculations!AN140</f>
        <v>1.8202621629969935</v>
      </c>
      <c r="AE173" s="74">
        <f>[4]Calculations!AC140</f>
        <v>0.30959999999999999</v>
      </c>
      <c r="AF173" s="74">
        <f>[4]Calculations!AO140</f>
        <v>1.3469243921220584</v>
      </c>
      <c r="AG173" s="74">
        <f>[4]Calculations!AD140</f>
        <v>0</v>
      </c>
      <c r="AH173" s="74">
        <f>[4]Calculations!AP140</f>
        <v>0</v>
      </c>
      <c r="AI173" s="74">
        <f>[4]Calculations!AE140</f>
        <v>7.0337050200500002</v>
      </c>
      <c r="AJ173" s="74">
        <f>[4]Calculations!AQ140</f>
        <v>30.600351610131515</v>
      </c>
      <c r="AK173" s="74">
        <f>[4]Calculations!AF140</f>
        <v>0</v>
      </c>
      <c r="AL173" s="74">
        <f>[4]Calculations!AR140</f>
        <v>0</v>
      </c>
      <c r="AM173" s="74">
        <f>[4]Calculations!AG140</f>
        <v>0.31519999999999998</v>
      </c>
      <c r="AN173" s="74">
        <f>[4]Calculations!AS140</f>
        <v>1.371287365622974</v>
      </c>
      <c r="AO173" s="74">
        <f>[4]Calculations!AH140</f>
        <v>10.9083378592</v>
      </c>
      <c r="AP173" s="74">
        <f>[4]Calculations!AT140</f>
        <v>47.45706182191536</v>
      </c>
      <c r="AQ173" s="74">
        <f>[4]Calculations!AI140</f>
        <v>11.416650843299999</v>
      </c>
      <c r="AR173" s="74">
        <f>[4]Calculations!AU140</f>
        <v>49.668493207951023</v>
      </c>
      <c r="AS173" s="74">
        <f>[4]Calculations!AJ140</f>
        <v>0</v>
      </c>
      <c r="AT173" s="74">
        <f>[4]Calculations!AV140</f>
        <v>0</v>
      </c>
      <c r="AU173" s="74">
        <f>[4]Calculations!AK140</f>
        <v>0</v>
      </c>
      <c r="AV173" s="74">
        <f>[4]Calculations!AW140</f>
        <v>0</v>
      </c>
      <c r="AW173" s="90"/>
      <c r="AX173" s="90"/>
      <c r="AY173" s="82" t="str">
        <f>[4]Calculations!D140</f>
        <v>GMSF allocation 2019</v>
      </c>
    </row>
    <row r="174" spans="2:51" ht="25" customHeight="1" x14ac:dyDescent="0.25">
      <c r="B174" s="13" t="str">
        <f>[4]Calculations!A141</f>
        <v>GM Allocation 2a</v>
      </c>
      <c r="C174" s="30" t="str">
        <f>[4]Calculations!B141</f>
        <v>Land west of A627(M)</v>
      </c>
      <c r="D174" s="119" t="str">
        <f>[4]Calculations!C141</f>
        <v>Mixed use</v>
      </c>
      <c r="E174" s="38">
        <f>[4]Calculations!E141</f>
        <v>106.685</v>
      </c>
      <c r="F174" s="38">
        <f>[4]Calculations!I141</f>
        <v>106.685</v>
      </c>
      <c r="G174" s="38">
        <f>[4]Calculations!M141</f>
        <v>100</v>
      </c>
      <c r="H174" s="38">
        <f>[4]Calculations!H141</f>
        <v>0</v>
      </c>
      <c r="I174" s="38">
        <f>[4]Calculations!L141</f>
        <v>0</v>
      </c>
      <c r="J174" s="38">
        <f>[4]Calculations!G141</f>
        <v>0</v>
      </c>
      <c r="K174" s="38">
        <f>[4]Calculations!K141</f>
        <v>0</v>
      </c>
      <c r="L174" s="38">
        <f>[4]Calculations!F141</f>
        <v>0</v>
      </c>
      <c r="M174" s="38">
        <f>[4]Calculations!J141</f>
        <v>0</v>
      </c>
      <c r="N174" s="38">
        <f>[4]Calculations!V141</f>
        <v>0</v>
      </c>
      <c r="O174" s="38">
        <f>[4]Calculations!W141</f>
        <v>0</v>
      </c>
      <c r="P174" s="38">
        <f>[4]Calculations!O141</f>
        <v>6.7130629793100001</v>
      </c>
      <c r="Q174" s="38">
        <f>[4]Calculations!S141</f>
        <v>6.2924150342691094</v>
      </c>
      <c r="R174" s="38">
        <f>[4]Calculations!Q141</f>
        <v>3.2059829793099999</v>
      </c>
      <c r="S174" s="38">
        <f>[4]Calculations!T141</f>
        <v>3.0050925428223274</v>
      </c>
      <c r="T174" s="38">
        <f>[4]Calculations!R141</f>
        <v>2.0863155406499998</v>
      </c>
      <c r="U174" s="38">
        <f>[4]Calculations!U141</f>
        <v>1.9555847032385059</v>
      </c>
      <c r="V174" s="38" t="str">
        <f>[4]Calculations!X141</f>
        <v>Not Modelled</v>
      </c>
      <c r="W174" s="38" t="str">
        <f>[4]Calculations!Y141</f>
        <v>N/A</v>
      </c>
      <c r="X174" s="38" t="s">
        <v>1056</v>
      </c>
      <c r="Y174" s="73" t="s">
        <v>105</v>
      </c>
      <c r="Z174" s="74" t="s">
        <v>1066</v>
      </c>
      <c r="AA174" s="74">
        <f>[4]Calculations!AA141</f>
        <v>0</v>
      </c>
      <c r="AB174" s="74">
        <f>[4]Calculations!AM141</f>
        <v>0</v>
      </c>
      <c r="AC174" s="74">
        <f>[4]Calculations!AB141</f>
        <v>0.76311087077899997</v>
      </c>
      <c r="AD174" s="74">
        <f>[4]Calculations!AN141</f>
        <v>0.71529350028495098</v>
      </c>
      <c r="AE174" s="74">
        <f>[4]Calculations!AC141</f>
        <v>1.5553535165100001</v>
      </c>
      <c r="AF174" s="74">
        <f>[4]Calculations!AO141</f>
        <v>1.4578933463092283</v>
      </c>
      <c r="AG174" s="74">
        <f>[4]Calculations!AD141</f>
        <v>0</v>
      </c>
      <c r="AH174" s="74">
        <f>[4]Calculations!AP141</f>
        <v>0</v>
      </c>
      <c r="AI174" s="74">
        <f>[4]Calculations!AE141</f>
        <v>5.3839603730899999</v>
      </c>
      <c r="AJ174" s="74">
        <f>[4]Calculations!AQ141</f>
        <v>5.0465954661761261</v>
      </c>
      <c r="AK174" s="74">
        <f>[4]Calculations!AF141</f>
        <v>46.080100539199996</v>
      </c>
      <c r="AL174" s="74">
        <f>[4]Calculations!AR141</f>
        <v>43.192670515255188</v>
      </c>
      <c r="AM174" s="74">
        <f>[4]Calculations!AG141</f>
        <v>1.50808736807</v>
      </c>
      <c r="AN174" s="74">
        <f>[4]Calculations!AS141</f>
        <v>1.4135889469653653</v>
      </c>
      <c r="AO174" s="74">
        <f>[4]Calculations!AH141</f>
        <v>23.788417001599999</v>
      </c>
      <c r="AP174" s="74">
        <f>[4]Calculations!AT141</f>
        <v>22.29780850316352</v>
      </c>
      <c r="AQ174" s="74">
        <f>[4]Calculations!AI141</f>
        <v>69.035236204200004</v>
      </c>
      <c r="AR174" s="74">
        <f>[4]Calculations!AU141</f>
        <v>64.709412011248062</v>
      </c>
      <c r="AS174" s="74">
        <f>[4]Calculations!AJ141</f>
        <v>0</v>
      </c>
      <c r="AT174" s="74">
        <f>[4]Calculations!AV141</f>
        <v>0</v>
      </c>
      <c r="AU174" s="74">
        <f>[4]Calculations!AK141</f>
        <v>0</v>
      </c>
      <c r="AV174" s="74">
        <f>[4]Calculations!AW141</f>
        <v>0</v>
      </c>
      <c r="AW174" s="90"/>
      <c r="AX174" s="90"/>
      <c r="AY174" s="82" t="str">
        <f>[4]Calculations!D141</f>
        <v>GMSF allocation 2019</v>
      </c>
    </row>
    <row r="175" spans="2:51" ht="12.65" customHeight="1" x14ac:dyDescent="0.25">
      <c r="B175" s="13" t="str">
        <f>[4]Calculations!A142</f>
        <v>GM Allocation 2b</v>
      </c>
      <c r="C175" s="30" t="str">
        <f>[4]Calculations!B142</f>
        <v>Land west of A627(M)</v>
      </c>
      <c r="D175" s="119" t="str">
        <f>[4]Calculations!C142</f>
        <v>Mixed use</v>
      </c>
      <c r="E175" s="38">
        <f>[4]Calculations!E142</f>
        <v>93.55</v>
      </c>
      <c r="F175" s="38">
        <f>[4]Calculations!I142</f>
        <v>93.55</v>
      </c>
      <c r="G175" s="38">
        <f>[4]Calculations!M142</f>
        <v>100</v>
      </c>
      <c r="H175" s="38">
        <f>[4]Calculations!H142</f>
        <v>0</v>
      </c>
      <c r="I175" s="38">
        <f>[4]Calculations!L142</f>
        <v>0</v>
      </c>
      <c r="J175" s="38">
        <f>[4]Calculations!G142</f>
        <v>0</v>
      </c>
      <c r="K175" s="38">
        <f>[4]Calculations!K142</f>
        <v>0</v>
      </c>
      <c r="L175" s="38">
        <f>[4]Calculations!F142</f>
        <v>0</v>
      </c>
      <c r="M175" s="38">
        <f>[4]Calculations!J142</f>
        <v>0</v>
      </c>
      <c r="N175" s="38">
        <f>[4]Calculations!V142</f>
        <v>0</v>
      </c>
      <c r="O175" s="38">
        <f>[4]Calculations!W142</f>
        <v>0</v>
      </c>
      <c r="P175" s="38">
        <f>[4]Calculations!O142</f>
        <v>4.2263895035530004</v>
      </c>
      <c r="Q175" s="38">
        <f>[4]Calculations!S142</f>
        <v>4.517786748854089</v>
      </c>
      <c r="R175" s="38">
        <f>[4]Calculations!Q142</f>
        <v>1.8188895035529999</v>
      </c>
      <c r="S175" s="38">
        <f>[4]Calculations!T142</f>
        <v>1.9442966366146446</v>
      </c>
      <c r="T175" s="38">
        <f>[4]Calculations!R142</f>
        <v>0.99713949225999998</v>
      </c>
      <c r="U175" s="38">
        <f>[4]Calculations!U142</f>
        <v>1.0658893557028326</v>
      </c>
      <c r="V175" s="38" t="str">
        <f>[4]Calculations!X142</f>
        <v>Not Modelled</v>
      </c>
      <c r="W175" s="38" t="str">
        <f>[4]Calculations!Y142</f>
        <v>N/A</v>
      </c>
      <c r="X175" s="38" t="s">
        <v>1056</v>
      </c>
      <c r="Y175" s="73" t="s">
        <v>105</v>
      </c>
      <c r="Z175" s="74" t="s">
        <v>1066</v>
      </c>
      <c r="AA175" s="74">
        <f>[4]Calculations!AA142</f>
        <v>0</v>
      </c>
      <c r="AB175" s="74">
        <f>[4]Calculations!AM142</f>
        <v>0</v>
      </c>
      <c r="AC175" s="74">
        <f>[4]Calculations!AB142</f>
        <v>1.5052267560399999</v>
      </c>
      <c r="AD175" s="74">
        <f>[4]Calculations!AN142</f>
        <v>1.6090077563228218</v>
      </c>
      <c r="AE175" s="74">
        <f>[4]Calculations!AC142</f>
        <v>0.92893640631499996</v>
      </c>
      <c r="AF175" s="74">
        <f>[4]Calculations!AO142</f>
        <v>0.99298386564938534</v>
      </c>
      <c r="AG175" s="74">
        <f>[4]Calculations!AD142</f>
        <v>0</v>
      </c>
      <c r="AH175" s="74">
        <f>[4]Calculations!AP142</f>
        <v>0</v>
      </c>
      <c r="AI175" s="74">
        <f>[4]Calculations!AE142</f>
        <v>13.9986319722</v>
      </c>
      <c r="AJ175" s="74">
        <f>[4]Calculations!AQ142</f>
        <v>14.963796870336719</v>
      </c>
      <c r="AK175" s="74">
        <f>[4]Calculations!AF142</f>
        <v>79.344364643199995</v>
      </c>
      <c r="AL175" s="74">
        <f>[4]Calculations!AR142</f>
        <v>84.8149274646713</v>
      </c>
      <c r="AM175" s="74">
        <f>[4]Calculations!AG142</f>
        <v>1.8218395995500001</v>
      </c>
      <c r="AN175" s="74">
        <f>[4]Calculations!AS142</f>
        <v>1.9474501331373597</v>
      </c>
      <c r="AO175" s="74">
        <f>[4]Calculations!AH142</f>
        <v>26.2651055776</v>
      </c>
      <c r="AP175" s="74">
        <f>[4]Calculations!AT142</f>
        <v>28.076008100053446</v>
      </c>
      <c r="AQ175" s="74">
        <f>[4]Calculations!AI142</f>
        <v>43.094280937500002</v>
      </c>
      <c r="AR175" s="74">
        <f>[4]Calculations!AU142</f>
        <v>46.065506079636563</v>
      </c>
      <c r="AS175" s="74">
        <f>[4]Calculations!AJ142</f>
        <v>0</v>
      </c>
      <c r="AT175" s="74">
        <f>[4]Calculations!AV142</f>
        <v>0</v>
      </c>
      <c r="AU175" s="74">
        <f>[4]Calculations!AK142</f>
        <v>0</v>
      </c>
      <c r="AV175" s="74">
        <f>[4]Calculations!AW142</f>
        <v>0</v>
      </c>
      <c r="AW175" s="90"/>
      <c r="AX175" s="90"/>
      <c r="AY175" s="82" t="str">
        <f>[4]Calculations!D142</f>
        <v>GMSF allocation 2019</v>
      </c>
    </row>
    <row r="176" spans="2:51" ht="25" customHeight="1" x14ac:dyDescent="0.25">
      <c r="B176" s="13" t="str">
        <f>[4]Calculations!A143</f>
        <v>GM Allocation 23</v>
      </c>
      <c r="C176" s="30" t="str">
        <f>[4]Calculations!B143</f>
        <v>Bamford / Norden</v>
      </c>
      <c r="D176" s="119" t="str">
        <f>[4]Calculations!C143</f>
        <v>Residential</v>
      </c>
      <c r="E176" s="38">
        <f>[4]Calculations!E143</f>
        <v>35.596600000000002</v>
      </c>
      <c r="F176" s="38">
        <f>[4]Calculations!I143</f>
        <v>35.596600000000002</v>
      </c>
      <c r="G176" s="38">
        <f>[4]Calculations!M143</f>
        <v>100</v>
      </c>
      <c r="H176" s="38">
        <f>[4]Calculations!H143</f>
        <v>0</v>
      </c>
      <c r="I176" s="38">
        <f>[4]Calculations!L143</f>
        <v>0</v>
      </c>
      <c r="J176" s="38">
        <f>[4]Calculations!G143</f>
        <v>0</v>
      </c>
      <c r="K176" s="38">
        <f>[4]Calculations!K143</f>
        <v>0</v>
      </c>
      <c r="L176" s="38">
        <f>[4]Calculations!F143</f>
        <v>0</v>
      </c>
      <c r="M176" s="38">
        <f>[4]Calculations!J143</f>
        <v>0</v>
      </c>
      <c r="N176" s="38">
        <f>[4]Calculations!V143</f>
        <v>0</v>
      </c>
      <c r="O176" s="38">
        <f>[4]Calculations!W143</f>
        <v>0</v>
      </c>
      <c r="P176" s="38">
        <f>[4]Calculations!O143</f>
        <v>4.1052174379170001</v>
      </c>
      <c r="Q176" s="38">
        <f>[4]Calculations!S143</f>
        <v>11.532611086218909</v>
      </c>
      <c r="R176" s="38">
        <f>[4]Calculations!Q143</f>
        <v>1.9562274379169999</v>
      </c>
      <c r="S176" s="38">
        <f>[4]Calculations!T143</f>
        <v>5.4955457485181167</v>
      </c>
      <c r="T176" s="38">
        <f>[4]Calculations!R143</f>
        <v>1.37698268217</v>
      </c>
      <c r="U176" s="38">
        <f>[4]Calculations!U143</f>
        <v>3.8682983267222144</v>
      </c>
      <c r="V176" s="38" t="str">
        <f>[4]Calculations!X143</f>
        <v>Not Modelled</v>
      </c>
      <c r="W176" s="38" t="str">
        <f>[4]Calculations!Y143</f>
        <v>N/A</v>
      </c>
      <c r="X176" s="38" t="s">
        <v>1056</v>
      </c>
      <c r="Y176" s="73" t="s">
        <v>105</v>
      </c>
      <c r="Z176" s="74" t="s">
        <v>1066</v>
      </c>
      <c r="AA176" s="74">
        <f>[4]Calculations!AA143</f>
        <v>0</v>
      </c>
      <c r="AB176" s="74">
        <f>[4]Calculations!AM143</f>
        <v>0</v>
      </c>
      <c r="AC176" s="74">
        <f>[4]Calculations!AB143</f>
        <v>4.6800000000000001E-2</v>
      </c>
      <c r="AD176" s="74">
        <f>[4]Calculations!AN143</f>
        <v>0.1314732305894383</v>
      </c>
      <c r="AE176" s="74">
        <f>[4]Calculations!AC143</f>
        <v>0.08</v>
      </c>
      <c r="AF176" s="74">
        <f>[4]Calculations!AO143</f>
        <v>0.22474056511015095</v>
      </c>
      <c r="AG176" s="74">
        <f>[4]Calculations!AD143</f>
        <v>0</v>
      </c>
      <c r="AH176" s="74">
        <f>[4]Calculations!AP143</f>
        <v>0</v>
      </c>
      <c r="AI176" s="74">
        <f>[4]Calculations!AE143</f>
        <v>0</v>
      </c>
      <c r="AJ176" s="74">
        <f>[4]Calculations!AQ143</f>
        <v>0</v>
      </c>
      <c r="AK176" s="74">
        <f>[4]Calculations!AF143</f>
        <v>30.106844520399999</v>
      </c>
      <c r="AL176" s="74">
        <f>[4]Calculations!AR143</f>
        <v>84.577865639976849</v>
      </c>
      <c r="AM176" s="74">
        <f>[4]Calculations!AG143</f>
        <v>0.82480338132300002</v>
      </c>
      <c r="AN176" s="74">
        <f>[4]Calculations!AS143</f>
        <v>2.3170847252911795</v>
      </c>
      <c r="AO176" s="74">
        <f>[4]Calculations!AH143</f>
        <v>11.8358009114</v>
      </c>
      <c r="AP176" s="74">
        <f>[4]Calculations!AT143</f>
        <v>33.249807316990946</v>
      </c>
      <c r="AQ176" s="74">
        <f>[4]Calculations!AI143</f>
        <v>11.8334347217</v>
      </c>
      <c r="AR176" s="74">
        <f>[4]Calculations!AU143</f>
        <v>33.243160081861753</v>
      </c>
      <c r="AS176" s="74">
        <f>[4]Calculations!AJ143</f>
        <v>20.9973685561</v>
      </c>
      <c r="AT176" s="74">
        <f>[4]Calculations!AV143</f>
        <v>58.987005939050349</v>
      </c>
      <c r="AU176" s="74">
        <f>[4]Calculations!AK143</f>
        <v>0</v>
      </c>
      <c r="AV176" s="74">
        <f>[4]Calculations!AW143</f>
        <v>0</v>
      </c>
      <c r="AW176" s="90"/>
      <c r="AX176" s="90"/>
      <c r="AY176" s="82" t="str">
        <f>[4]Calculations!D143</f>
        <v>GMSF allocation 2019</v>
      </c>
    </row>
    <row r="177" spans="2:51" ht="25" customHeight="1" x14ac:dyDescent="0.25">
      <c r="B177" s="13" t="str">
        <f>[4]Calculations!A144</f>
        <v>GM Allocation 24</v>
      </c>
      <c r="C177" s="30" t="str">
        <f>[4]Calculations!B144</f>
        <v>Castleton Sidings</v>
      </c>
      <c r="D177" s="119" t="str">
        <f>[4]Calculations!C144</f>
        <v>Residential</v>
      </c>
      <c r="E177" s="38">
        <f>[4]Calculations!E144</f>
        <v>11.5402</v>
      </c>
      <c r="F177" s="38">
        <f>[4]Calculations!I144</f>
        <v>11.5402</v>
      </c>
      <c r="G177" s="38">
        <f>[4]Calculations!M144</f>
        <v>100</v>
      </c>
      <c r="H177" s="38">
        <f>[4]Calculations!H144</f>
        <v>0</v>
      </c>
      <c r="I177" s="38">
        <f>[4]Calculations!L144</f>
        <v>0</v>
      </c>
      <c r="J177" s="38">
        <f>[4]Calculations!G144</f>
        <v>0</v>
      </c>
      <c r="K177" s="38">
        <f>[4]Calculations!K144</f>
        <v>0</v>
      </c>
      <c r="L177" s="38">
        <f>[4]Calculations!F144</f>
        <v>0</v>
      </c>
      <c r="M177" s="38">
        <f>[4]Calculations!J144</f>
        <v>0</v>
      </c>
      <c r="N177" s="38">
        <f>[4]Calculations!V144</f>
        <v>0</v>
      </c>
      <c r="O177" s="38">
        <f>[4]Calculations!W144</f>
        <v>0</v>
      </c>
      <c r="P177" s="38">
        <f>[4]Calculations!O144</f>
        <v>2.2353811022990002</v>
      </c>
      <c r="Q177" s="38">
        <f>[4]Calculations!S144</f>
        <v>19.370384415339423</v>
      </c>
      <c r="R177" s="38">
        <f>[4]Calculations!Q144</f>
        <v>0.39894110229900004</v>
      </c>
      <c r="S177" s="38">
        <f>[4]Calculations!T144</f>
        <v>3.4569687033067025</v>
      </c>
      <c r="T177" s="38">
        <f>[4]Calculations!R144</f>
        <v>0.213713861463</v>
      </c>
      <c r="U177" s="38">
        <f>[4]Calculations!U144</f>
        <v>1.8519077785740281</v>
      </c>
      <c r="V177" s="38" t="str">
        <f>[4]Calculations!X144</f>
        <v>Not Modelled</v>
      </c>
      <c r="W177" s="38" t="str">
        <f>[4]Calculations!Y144</f>
        <v>N/A</v>
      </c>
      <c r="X177" s="38" t="s">
        <v>1056</v>
      </c>
      <c r="Y177" s="73" t="s">
        <v>105</v>
      </c>
      <c r="Z177" s="74" t="s">
        <v>1066</v>
      </c>
      <c r="AA177" s="74">
        <f>[4]Calculations!AA144</f>
        <v>0</v>
      </c>
      <c r="AB177" s="74">
        <f>[4]Calculations!AM144</f>
        <v>0</v>
      </c>
      <c r="AC177" s="74">
        <f>[4]Calculations!AB144</f>
        <v>0.12479999999999999</v>
      </c>
      <c r="AD177" s="74">
        <f>[4]Calculations!AN144</f>
        <v>1.0814370634824353</v>
      </c>
      <c r="AE177" s="74">
        <f>[4]Calculations!AC144</f>
        <v>9.7600000000000006E-2</v>
      </c>
      <c r="AF177" s="74">
        <f>[4]Calculations!AO144</f>
        <v>0.84573924195421224</v>
      </c>
      <c r="AG177" s="74">
        <f>[4]Calculations!AD144</f>
        <v>0</v>
      </c>
      <c r="AH177" s="74">
        <f>[4]Calculations!AP144</f>
        <v>0</v>
      </c>
      <c r="AI177" s="74">
        <f>[4]Calculations!AE144</f>
        <v>0</v>
      </c>
      <c r="AJ177" s="74">
        <f>[4]Calculations!AQ144</f>
        <v>0</v>
      </c>
      <c r="AK177" s="74">
        <f>[4]Calculations!AF144</f>
        <v>8.2424864603699993E-3</v>
      </c>
      <c r="AL177" s="74">
        <f>[4]Calculations!AR144</f>
        <v>7.1424121422245704E-2</v>
      </c>
      <c r="AM177" s="74">
        <f>[4]Calculations!AG144</f>
        <v>9.6804440785600004E-3</v>
      </c>
      <c r="AN177" s="74">
        <f>[4]Calculations!AS144</f>
        <v>8.3884543409646281E-2</v>
      </c>
      <c r="AO177" s="74">
        <f>[4]Calculations!AH144</f>
        <v>4.7976014803899998E-3</v>
      </c>
      <c r="AP177" s="74">
        <f>[4]Calculations!AT144</f>
        <v>4.1572949172371358E-2</v>
      </c>
      <c r="AQ177" s="74">
        <f>[4]Calculations!AI144</f>
        <v>10.037856762900001</v>
      </c>
      <c r="AR177" s="74">
        <f>[4]Calculations!AU144</f>
        <v>86.981653376024681</v>
      </c>
      <c r="AS177" s="74">
        <f>[4]Calculations!AJ144</f>
        <v>0</v>
      </c>
      <c r="AT177" s="74">
        <f>[4]Calculations!AV144</f>
        <v>0</v>
      </c>
      <c r="AU177" s="74">
        <f>[4]Calculations!AK144</f>
        <v>0</v>
      </c>
      <c r="AV177" s="74">
        <f>[4]Calculations!AW144</f>
        <v>0</v>
      </c>
      <c r="AW177" s="90"/>
      <c r="AX177" s="90"/>
      <c r="AY177" s="82" t="str">
        <f>[4]Calculations!D144</f>
        <v>GMSF allocation 2019</v>
      </c>
    </row>
    <row r="178" spans="2:51" ht="12.65" customHeight="1" x14ac:dyDescent="0.25">
      <c r="B178" s="13" t="str">
        <f>[4]Calculations!A145</f>
        <v>GM Allocation 25</v>
      </c>
      <c r="C178" s="30" t="str">
        <f>[4]Calculations!B145</f>
        <v>Crimble Mill</v>
      </c>
      <c r="D178" s="119" t="str">
        <f>[4]Calculations!C145</f>
        <v>Residential</v>
      </c>
      <c r="E178" s="38">
        <f>[4]Calculations!E145</f>
        <v>16.807099999999998</v>
      </c>
      <c r="F178" s="38">
        <f>[4]Calculations!I145</f>
        <v>11.625683228581998</v>
      </c>
      <c r="G178" s="38">
        <f>[4]Calculations!M145</f>
        <v>69.171262315223927</v>
      </c>
      <c r="H178" s="38">
        <f>[4]Calculations!H145</f>
        <v>1.69873308839</v>
      </c>
      <c r="I178" s="38">
        <f>[4]Calculations!L145</f>
        <v>10.107234968495458</v>
      </c>
      <c r="J178" s="38">
        <f>[4]Calculations!G145</f>
        <v>3.02422180779</v>
      </c>
      <c r="K178" s="38">
        <f>[4]Calculations!K145</f>
        <v>17.993715797430852</v>
      </c>
      <c r="L178" s="38">
        <f>[4]Calculations!F145</f>
        <v>0.45846187523800003</v>
      </c>
      <c r="M178" s="38">
        <f>[4]Calculations!J145</f>
        <v>2.7277869188497723</v>
      </c>
      <c r="N178" s="38">
        <f>[4]Calculations!V145</f>
        <v>6.8868628207000002</v>
      </c>
      <c r="O178" s="38">
        <f>[4]Calculations!W145</f>
        <v>40.975913873898534</v>
      </c>
      <c r="P178" s="38">
        <f>[4]Calculations!O145</f>
        <v>2.5918591199310002</v>
      </c>
      <c r="Q178" s="38">
        <f>[4]Calculations!S145</f>
        <v>15.421215557300192</v>
      </c>
      <c r="R178" s="38">
        <f>[4]Calculations!Q145</f>
        <v>1.2990791199310001</v>
      </c>
      <c r="S178" s="38">
        <f>[4]Calculations!T145</f>
        <v>7.7293472397439196</v>
      </c>
      <c r="T178" s="38">
        <f>[4]Calculations!R145</f>
        <v>0.89286800668800004</v>
      </c>
      <c r="U178" s="38">
        <f>[4]Calculations!U145</f>
        <v>5.3124453753949235</v>
      </c>
      <c r="V178" s="38">
        <f>[4]Calculations!X145</f>
        <v>0.48991899999999999</v>
      </c>
      <c r="W178" s="38">
        <f>[4]Calculations!Y145</f>
        <v>2.9149526093139211</v>
      </c>
      <c r="X178" s="38" t="s">
        <v>1056</v>
      </c>
      <c r="Y178" s="73" t="s">
        <v>102</v>
      </c>
      <c r="Z178" s="74" t="s">
        <v>1070</v>
      </c>
      <c r="AA178" s="74">
        <f>[4]Calculations!AA145</f>
        <v>1.8401098446599999</v>
      </c>
      <c r="AB178" s="74">
        <f>[4]Calculations!AM145</f>
        <v>10.94840778397225</v>
      </c>
      <c r="AC178" s="74">
        <f>[4]Calculations!AB145</f>
        <v>0.14911859539899999</v>
      </c>
      <c r="AD178" s="74">
        <f>[4]Calculations!AN145</f>
        <v>0.88723572418204222</v>
      </c>
      <c r="AE178" s="74">
        <f>[4]Calculations!AC145</f>
        <v>0.13352455470800001</v>
      </c>
      <c r="AF178" s="74">
        <f>[4]Calculations!AO145</f>
        <v>0.79445326503679992</v>
      </c>
      <c r="AG178" s="74">
        <f>[4]Calculations!AD145</f>
        <v>0.883346979433</v>
      </c>
      <c r="AH178" s="74">
        <f>[4]Calculations!AP145</f>
        <v>5.2557965349941398</v>
      </c>
      <c r="AI178" s="74">
        <f>[4]Calculations!AE145</f>
        <v>0.77800087260899997</v>
      </c>
      <c r="AJ178" s="74">
        <f>[4]Calculations!AQ145</f>
        <v>4.6290012709450181</v>
      </c>
      <c r="AK178" s="74">
        <f>[4]Calculations!AF145</f>
        <v>4.0865056549499998E-2</v>
      </c>
      <c r="AL178" s="74">
        <f>[4]Calculations!AR145</f>
        <v>0.24314162793997776</v>
      </c>
      <c r="AM178" s="74">
        <f>[4]Calculations!AG145</f>
        <v>0.45696666405699998</v>
      </c>
      <c r="AN178" s="74">
        <f>[4]Calculations!AS145</f>
        <v>2.7188906120449099</v>
      </c>
      <c r="AO178" s="74">
        <f>[4]Calculations!AH145</f>
        <v>0.62564422999500002</v>
      </c>
      <c r="AP178" s="74">
        <f>[4]Calculations!AT145</f>
        <v>3.7224995983542675</v>
      </c>
      <c r="AQ178" s="74">
        <f>[4]Calculations!AI145</f>
        <v>14.4318497969</v>
      </c>
      <c r="AR178" s="74">
        <f>[4]Calculations!AU145</f>
        <v>85.867578564416235</v>
      </c>
      <c r="AS178" s="74">
        <f>[4]Calculations!AJ145</f>
        <v>0</v>
      </c>
      <c r="AT178" s="74">
        <f>[4]Calculations!AV145</f>
        <v>0</v>
      </c>
      <c r="AU178" s="74">
        <f>[4]Calculations!AK145</f>
        <v>4.7838038787599997</v>
      </c>
      <c r="AV178" s="74">
        <f>[4]Calculations!AW145</f>
        <v>28.462994084404809</v>
      </c>
      <c r="AW178" s="90"/>
      <c r="AX178" s="90"/>
      <c r="AY178" s="82" t="str">
        <f>[4]Calculations!D145</f>
        <v>GMSF allocation 2019</v>
      </c>
    </row>
    <row r="179" spans="2:51" ht="25" customHeight="1" x14ac:dyDescent="0.25">
      <c r="B179" s="13" t="str">
        <f>[4]Calculations!A146</f>
        <v>GM Allocation 26</v>
      </c>
      <c r="C179" s="30" t="str">
        <f>[4]Calculations!B146</f>
        <v>Land North of Smithy Bridge</v>
      </c>
      <c r="D179" s="119" t="str">
        <f>[4]Calculations!C146</f>
        <v>Residential</v>
      </c>
      <c r="E179" s="38">
        <f>[4]Calculations!E146</f>
        <v>20.3766</v>
      </c>
      <c r="F179" s="38">
        <f>[4]Calculations!I146</f>
        <v>20.342649268786101</v>
      </c>
      <c r="G179" s="38">
        <f>[4]Calculations!M146</f>
        <v>99.833383728326126</v>
      </c>
      <c r="H179" s="38">
        <f>[4]Calculations!H146</f>
        <v>0</v>
      </c>
      <c r="I179" s="38">
        <f>[4]Calculations!L146</f>
        <v>0</v>
      </c>
      <c r="J179" s="38">
        <f>[4]Calculations!G146</f>
        <v>0</v>
      </c>
      <c r="K179" s="38">
        <f>[4]Calculations!K146</f>
        <v>0</v>
      </c>
      <c r="L179" s="38">
        <f>[4]Calculations!F146</f>
        <v>3.39507312139E-2</v>
      </c>
      <c r="M179" s="38">
        <f>[4]Calculations!J146</f>
        <v>0.16661627167388082</v>
      </c>
      <c r="N179" s="38">
        <f>[4]Calculations!V146</f>
        <v>9.7108680914400001</v>
      </c>
      <c r="O179" s="38">
        <f>[4]Calculations!W146</f>
        <v>47.656959902240807</v>
      </c>
      <c r="P179" s="38">
        <f>[4]Calculations!O146</f>
        <v>1.6383241275380001</v>
      </c>
      <c r="Q179" s="38">
        <f>[4]Calculations!S146</f>
        <v>8.0402232341901989</v>
      </c>
      <c r="R179" s="38">
        <f>[4]Calculations!Q146</f>
        <v>1.001559127538</v>
      </c>
      <c r="S179" s="38">
        <f>[4]Calculations!T146</f>
        <v>4.9152416376529944</v>
      </c>
      <c r="T179" s="38">
        <f>[4]Calculations!R146</f>
        <v>0.77696843077199995</v>
      </c>
      <c r="U179" s="38">
        <f>[4]Calculations!U146</f>
        <v>3.8130425624098225</v>
      </c>
      <c r="V179" s="38">
        <f>[4]Calculations!X146</f>
        <v>0</v>
      </c>
      <c r="W179" s="38">
        <f>[4]Calculations!Y146</f>
        <v>0</v>
      </c>
      <c r="X179" s="38" t="s">
        <v>1056</v>
      </c>
      <c r="Y179" s="73" t="s">
        <v>108</v>
      </c>
      <c r="Z179" s="74" t="s">
        <v>109</v>
      </c>
      <c r="AA179" s="74">
        <f>[4]Calculations!AA146</f>
        <v>0</v>
      </c>
      <c r="AB179" s="74">
        <f>[4]Calculations!AM146</f>
        <v>0</v>
      </c>
      <c r="AC179" s="74">
        <f>[4]Calculations!AB146</f>
        <v>6.6935443472400005E-2</v>
      </c>
      <c r="AD179" s="74">
        <f>[4]Calculations!AN146</f>
        <v>0.32849171830629253</v>
      </c>
      <c r="AE179" s="74">
        <f>[4]Calculations!AC146</f>
        <v>0.18486365376</v>
      </c>
      <c r="AF179" s="74">
        <f>[4]Calculations!AO146</f>
        <v>0.90723503312623299</v>
      </c>
      <c r="AG179" s="74">
        <f>[4]Calculations!AD146</f>
        <v>0</v>
      </c>
      <c r="AH179" s="74">
        <f>[4]Calculations!AP146</f>
        <v>0</v>
      </c>
      <c r="AI179" s="74">
        <f>[4]Calculations!AE146</f>
        <v>0.872487588313</v>
      </c>
      <c r="AJ179" s="74">
        <f>[4]Calculations!AQ146</f>
        <v>4.2818114322948873</v>
      </c>
      <c r="AK179" s="74">
        <f>[4]Calculations!AF146</f>
        <v>10.749464403699999</v>
      </c>
      <c r="AL179" s="74">
        <f>[4]Calculations!AR146</f>
        <v>52.753964860182755</v>
      </c>
      <c r="AM179" s="74">
        <f>[4]Calculations!AG146</f>
        <v>0.44985119548800001</v>
      </c>
      <c r="AN179" s="74">
        <f>[4]Calculations!AS146</f>
        <v>2.2076852639203794</v>
      </c>
      <c r="AO179" s="74">
        <f>[4]Calculations!AH146</f>
        <v>1.3049521692699999E-2</v>
      </c>
      <c r="AP179" s="74">
        <f>[4]Calculations!AT146</f>
        <v>6.4041703192387348E-2</v>
      </c>
      <c r="AQ179" s="74">
        <f>[4]Calculations!AI146</f>
        <v>16.417660337400001</v>
      </c>
      <c r="AR179" s="74">
        <f>[4]Calculations!AU146</f>
        <v>80.571146989193494</v>
      </c>
      <c r="AS179" s="74">
        <f>[4]Calculations!AJ146</f>
        <v>0</v>
      </c>
      <c r="AT179" s="74">
        <f>[4]Calculations!AV146</f>
        <v>0</v>
      </c>
      <c r="AU179" s="74">
        <f>[4]Calculations!AK146</f>
        <v>0</v>
      </c>
      <c r="AV179" s="74">
        <f>[4]Calculations!AW146</f>
        <v>0</v>
      </c>
      <c r="AW179" s="90"/>
      <c r="AX179" s="90"/>
      <c r="AY179" s="82" t="str">
        <f>[4]Calculations!D146</f>
        <v>GMSF allocation 2019</v>
      </c>
    </row>
    <row r="180" spans="2:51" ht="25" customHeight="1" x14ac:dyDescent="0.25">
      <c r="B180" s="13" t="str">
        <f>[4]Calculations!A147</f>
        <v>GM Allocation 27</v>
      </c>
      <c r="C180" s="30" t="str">
        <f>[4]Calculations!B147</f>
        <v>Newhey Quarry</v>
      </c>
      <c r="D180" s="119" t="str">
        <f>[4]Calculations!C147</f>
        <v>Residential</v>
      </c>
      <c r="E180" s="38">
        <f>[4]Calculations!E147</f>
        <v>13.598000000000001</v>
      </c>
      <c r="F180" s="38">
        <f>[4]Calculations!I147</f>
        <v>13.579041417184941</v>
      </c>
      <c r="G180" s="38">
        <f>[4]Calculations!M147</f>
        <v>99.860578152558759</v>
      </c>
      <c r="H180" s="38">
        <f>[4]Calculations!H147</f>
        <v>5.75893654584E-3</v>
      </c>
      <c r="I180" s="38">
        <f>[4]Calculations!L147</f>
        <v>4.235134980026474E-2</v>
      </c>
      <c r="J180" s="38">
        <f>[4]Calculations!G147</f>
        <v>2.1487437595200001E-3</v>
      </c>
      <c r="K180" s="38">
        <f>[4]Calculations!K147</f>
        <v>1.5801910277393735E-2</v>
      </c>
      <c r="L180" s="38">
        <f>[4]Calculations!F147</f>
        <v>1.1050902509700001E-2</v>
      </c>
      <c r="M180" s="38">
        <f>[4]Calculations!J147</f>
        <v>8.1268587363582875E-2</v>
      </c>
      <c r="N180" s="38">
        <f>[4]Calculations!V147</f>
        <v>0.71229867401400004</v>
      </c>
      <c r="O180" s="38">
        <f>[4]Calculations!W147</f>
        <v>5.2382605825415505</v>
      </c>
      <c r="P180" s="38">
        <f>[4]Calculations!O147</f>
        <v>0.48961936906429998</v>
      </c>
      <c r="Q180" s="38">
        <f>[4]Calculations!S147</f>
        <v>3.6006719301684065</v>
      </c>
      <c r="R180" s="38">
        <f>[4]Calculations!Q147</f>
        <v>0.24512336906429999</v>
      </c>
      <c r="S180" s="38">
        <f>[4]Calculations!T147</f>
        <v>1.8026428082387116</v>
      </c>
      <c r="T180" s="38">
        <f>[4]Calculations!R147</f>
        <v>0.193705455916</v>
      </c>
      <c r="U180" s="38">
        <f>[4]Calculations!U147</f>
        <v>1.4245143103103397</v>
      </c>
      <c r="V180" s="38" t="str">
        <f>[4]Calculations!X147</f>
        <v>Not Modelled</v>
      </c>
      <c r="W180" s="38" t="str">
        <f>[4]Calculations!Y147</f>
        <v>N/A</v>
      </c>
      <c r="X180" s="38" t="s">
        <v>1056</v>
      </c>
      <c r="Y180" s="73" t="s">
        <v>108</v>
      </c>
      <c r="Z180" s="74" t="s">
        <v>109</v>
      </c>
      <c r="AA180" s="74">
        <f>[4]Calculations!AA147</f>
        <v>0</v>
      </c>
      <c r="AB180" s="74">
        <f>[4]Calculations!AM147</f>
        <v>0</v>
      </c>
      <c r="AC180" s="74">
        <f>[4]Calculations!AB147</f>
        <v>3.7600000000000001E-2</v>
      </c>
      <c r="AD180" s="74">
        <f>[4]Calculations!AN147</f>
        <v>0.27651125165465507</v>
      </c>
      <c r="AE180" s="74">
        <f>[4]Calculations!AC147</f>
        <v>3.44E-2</v>
      </c>
      <c r="AF180" s="74">
        <f>[4]Calculations!AO147</f>
        <v>0.25297837917340782</v>
      </c>
      <c r="AG180" s="74">
        <f>[4]Calculations!AD147</f>
        <v>0</v>
      </c>
      <c r="AH180" s="74">
        <f>[4]Calculations!AP147</f>
        <v>0</v>
      </c>
      <c r="AI180" s="74">
        <f>[4]Calculations!AE147</f>
        <v>0.46569442273799999</v>
      </c>
      <c r="AJ180" s="74">
        <f>[4]Calculations!AQ147</f>
        <v>3.4247273329754373</v>
      </c>
      <c r="AK180" s="74">
        <f>[4]Calculations!AF147</f>
        <v>0.20849406260200001</v>
      </c>
      <c r="AL180" s="74">
        <f>[4]Calculations!AR147</f>
        <v>1.5332700588468893</v>
      </c>
      <c r="AM180" s="74">
        <f>[4]Calculations!AG147</f>
        <v>9.7600000000000006E-2</v>
      </c>
      <c r="AN180" s="74">
        <f>[4]Calculations!AS147</f>
        <v>0.71775261067804097</v>
      </c>
      <c r="AO180" s="74">
        <f>[4]Calculations!AH147</f>
        <v>2.75830509942E-4</v>
      </c>
      <c r="AP180" s="74">
        <f>[4]Calculations!AT147</f>
        <v>2.0284638177820264E-3</v>
      </c>
      <c r="AQ180" s="74">
        <f>[4]Calculations!AI147</f>
        <v>6.1430821510999998</v>
      </c>
      <c r="AR180" s="74">
        <f>[4]Calculations!AU147</f>
        <v>45.176365282394464</v>
      </c>
      <c r="AS180" s="74">
        <f>[4]Calculations!AJ147</f>
        <v>0</v>
      </c>
      <c r="AT180" s="74">
        <f>[4]Calculations!AV147</f>
        <v>0</v>
      </c>
      <c r="AU180" s="74">
        <f>[4]Calculations!AK147</f>
        <v>1.6529466708800001E-2</v>
      </c>
      <c r="AV180" s="74">
        <f>[4]Calculations!AW147</f>
        <v>0.12155807257537873</v>
      </c>
      <c r="AW180" s="90"/>
      <c r="AX180" s="90"/>
      <c r="AY180" s="82" t="str">
        <f>[4]Calculations!D147</f>
        <v>GMSF allocation 2019</v>
      </c>
    </row>
    <row r="181" spans="2:51" ht="12.65" customHeight="1" x14ac:dyDescent="0.25">
      <c r="B181" s="13" t="str">
        <f>[4]Calculations!A148</f>
        <v>GM Allocation 28</v>
      </c>
      <c r="C181" s="30" t="str">
        <f>[4]Calculations!B148</f>
        <v>Roch Valley</v>
      </c>
      <c r="D181" s="119" t="str">
        <f>[4]Calculations!C148</f>
        <v>Residential</v>
      </c>
      <c r="E181" s="38">
        <f>[4]Calculations!E148</f>
        <v>14.045400000000001</v>
      </c>
      <c r="F181" s="38">
        <f>[4]Calculations!I148</f>
        <v>11.813875373583</v>
      </c>
      <c r="G181" s="38">
        <f>[4]Calculations!M148</f>
        <v>84.112060700179413</v>
      </c>
      <c r="H181" s="38">
        <f>[4]Calculations!H148</f>
        <v>0.19402057159200001</v>
      </c>
      <c r="I181" s="38">
        <f>[4]Calculations!L148</f>
        <v>1.3813816024605921</v>
      </c>
      <c r="J181" s="38">
        <f>[4]Calculations!G148</f>
        <v>0.47432697998500001</v>
      </c>
      <c r="K181" s="38">
        <f>[4]Calculations!K148</f>
        <v>3.3770984093368641</v>
      </c>
      <c r="L181" s="38">
        <f>[4]Calculations!F148</f>
        <v>1.56317707484</v>
      </c>
      <c r="M181" s="38">
        <f>[4]Calculations!J148</f>
        <v>11.129459288023124</v>
      </c>
      <c r="N181" s="38">
        <f>[4]Calculations!V148</f>
        <v>10.915375596700001</v>
      </c>
      <c r="O181" s="38">
        <f>[4]Calculations!W148</f>
        <v>77.714950066925823</v>
      </c>
      <c r="P181" s="38">
        <f>[4]Calculations!O148</f>
        <v>2.4852824244940002</v>
      </c>
      <c r="Q181" s="38">
        <f>[4]Calculations!S148</f>
        <v>17.694636140615433</v>
      </c>
      <c r="R181" s="38">
        <f>[4]Calculations!Q148</f>
        <v>1.2737024244940001</v>
      </c>
      <c r="S181" s="38">
        <f>[4]Calculations!T148</f>
        <v>9.0684667185982608</v>
      </c>
      <c r="T181" s="38">
        <f>[4]Calculations!R148</f>
        <v>0.62801828219900002</v>
      </c>
      <c r="U181" s="38">
        <f>[4]Calculations!U148</f>
        <v>4.4713449399732301</v>
      </c>
      <c r="V181" s="38">
        <f>[4]Calculations!X148</f>
        <v>2.3523320000000001</v>
      </c>
      <c r="W181" s="38">
        <f>[4]Calculations!Y148</f>
        <v>16.748059863015648</v>
      </c>
      <c r="X181" s="38" t="s">
        <v>1056</v>
      </c>
      <c r="Y181" s="73" t="s">
        <v>99</v>
      </c>
      <c r="Z181" s="74" t="s">
        <v>248</v>
      </c>
      <c r="AA181" s="74">
        <f>[4]Calculations!AA148</f>
        <v>0.44531190639700002</v>
      </c>
      <c r="AB181" s="74">
        <f>[4]Calculations!AM148</f>
        <v>3.1705177951286543</v>
      </c>
      <c r="AC181" s="74">
        <f>[4]Calculations!AB148</f>
        <v>3.7600000000000001E-2</v>
      </c>
      <c r="AD181" s="74">
        <f>[4]Calculations!AN148</f>
        <v>0.26770330499665373</v>
      </c>
      <c r="AE181" s="74">
        <f>[4]Calculations!AC148</f>
        <v>3.3599999999999998E-2</v>
      </c>
      <c r="AF181" s="74">
        <f>[4]Calculations!AO148</f>
        <v>0.23922422999700965</v>
      </c>
      <c r="AG181" s="74">
        <f>[4]Calculations!AD148</f>
        <v>1.9645927846</v>
      </c>
      <c r="AH181" s="74">
        <f>[4]Calculations!AP148</f>
        <v>13.987446314095717</v>
      </c>
      <c r="AI181" s="74">
        <f>[4]Calculations!AE148</f>
        <v>4.3117235637400002</v>
      </c>
      <c r="AJ181" s="74">
        <f>[4]Calculations!AQ148</f>
        <v>30.698474687370954</v>
      </c>
      <c r="AK181" s="74">
        <f>[4]Calculations!AF148</f>
        <v>12.125971611200001</v>
      </c>
      <c r="AL181" s="74">
        <f>[4]Calculations!AR148</f>
        <v>86.33411373972973</v>
      </c>
      <c r="AM181" s="74">
        <f>[4]Calculations!AG148</f>
        <v>4.6800000000000001E-2</v>
      </c>
      <c r="AN181" s="74">
        <f>[4]Calculations!AS148</f>
        <v>0.33320517749583489</v>
      </c>
      <c r="AO181" s="74">
        <f>[4]Calculations!AH148</f>
        <v>9.8690677772999997</v>
      </c>
      <c r="AP181" s="74">
        <f>[4]Calculations!AT148</f>
        <v>70.265480351574169</v>
      </c>
      <c r="AQ181" s="74">
        <f>[4]Calculations!AI148</f>
        <v>2.76350861349</v>
      </c>
      <c r="AR181" s="74">
        <f>[4]Calculations!AU148</f>
        <v>19.675542266435986</v>
      </c>
      <c r="AS181" s="74">
        <f>[4]Calculations!AJ148</f>
        <v>0</v>
      </c>
      <c r="AT181" s="74">
        <f>[4]Calculations!AV148</f>
        <v>0</v>
      </c>
      <c r="AU181" s="74">
        <f>[4]Calculations!AK148</f>
        <v>2.1139918543</v>
      </c>
      <c r="AV181" s="74">
        <f>[4]Calculations!AW148</f>
        <v>15.051133141811555</v>
      </c>
      <c r="AW181" s="90"/>
      <c r="AX181" s="90"/>
      <c r="AY181" s="82" t="str">
        <f>[4]Calculations!D148</f>
        <v>GMSF allocation 2019</v>
      </c>
    </row>
    <row r="182" spans="2:51" ht="25" customHeight="1" x14ac:dyDescent="0.25">
      <c r="B182" s="13" t="str">
        <f>[4]Calculations!A149</f>
        <v>GM Allocation 29</v>
      </c>
      <c r="C182" s="30" t="str">
        <f>[4]Calculations!B149</f>
        <v>Trows Farm</v>
      </c>
      <c r="D182" s="119" t="str">
        <f>[4]Calculations!C149</f>
        <v>Residential</v>
      </c>
      <c r="E182" s="38">
        <f>[4]Calculations!E149</f>
        <v>21.179300000000001</v>
      </c>
      <c r="F182" s="38">
        <f>[4]Calculations!I149</f>
        <v>21.179300000000001</v>
      </c>
      <c r="G182" s="38">
        <f>[4]Calculations!M149</f>
        <v>100</v>
      </c>
      <c r="H182" s="38">
        <f>[4]Calculations!H149</f>
        <v>0</v>
      </c>
      <c r="I182" s="38">
        <f>[4]Calculations!L149</f>
        <v>0</v>
      </c>
      <c r="J182" s="38">
        <f>[4]Calculations!G149</f>
        <v>0</v>
      </c>
      <c r="K182" s="38">
        <f>[4]Calculations!K149</f>
        <v>0</v>
      </c>
      <c r="L182" s="38">
        <f>[4]Calculations!F149</f>
        <v>0</v>
      </c>
      <c r="M182" s="38">
        <f>[4]Calculations!J149</f>
        <v>0</v>
      </c>
      <c r="N182" s="38">
        <f>[4]Calculations!V149</f>
        <v>0</v>
      </c>
      <c r="O182" s="38">
        <f>[4]Calculations!W149</f>
        <v>0</v>
      </c>
      <c r="P182" s="38">
        <f>[4]Calculations!O149</f>
        <v>1.2468968175900002</v>
      </c>
      <c r="Q182" s="38">
        <f>[4]Calculations!S149</f>
        <v>5.8873372471705867</v>
      </c>
      <c r="R182" s="38">
        <f>[4]Calculations!Q149</f>
        <v>0.37331581758999999</v>
      </c>
      <c r="S182" s="38">
        <f>[4]Calculations!T149</f>
        <v>1.7626447408082417</v>
      </c>
      <c r="T182" s="38">
        <f>[4]Calculations!R149</f>
        <v>0.188348876916</v>
      </c>
      <c r="U182" s="38">
        <f>[4]Calculations!U149</f>
        <v>0.88930643088298478</v>
      </c>
      <c r="V182" s="38" t="str">
        <f>[4]Calculations!X149</f>
        <v>Not Modelled</v>
      </c>
      <c r="W182" s="38" t="str">
        <f>[4]Calculations!Y149</f>
        <v>N/A</v>
      </c>
      <c r="X182" s="38" t="s">
        <v>1056</v>
      </c>
      <c r="Y182" s="73" t="s">
        <v>105</v>
      </c>
      <c r="Z182" s="74" t="s">
        <v>1066</v>
      </c>
      <c r="AA182" s="74">
        <f>[4]Calculations!AA149</f>
        <v>0</v>
      </c>
      <c r="AB182" s="74">
        <f>[4]Calculations!AM149</f>
        <v>0</v>
      </c>
      <c r="AC182" s="74">
        <f>[4]Calculations!AB149</f>
        <v>0.25</v>
      </c>
      <c r="AD182" s="74">
        <f>[4]Calculations!AN149</f>
        <v>1.180397841288428</v>
      </c>
      <c r="AE182" s="74">
        <f>[4]Calculations!AC149</f>
        <v>0.1452</v>
      </c>
      <c r="AF182" s="74">
        <f>[4]Calculations!AO149</f>
        <v>0.68557506622031883</v>
      </c>
      <c r="AG182" s="74">
        <f>[4]Calculations!AD149</f>
        <v>0</v>
      </c>
      <c r="AH182" s="74">
        <f>[4]Calculations!AP149</f>
        <v>0</v>
      </c>
      <c r="AI182" s="74">
        <f>[4]Calculations!AE149</f>
        <v>1.81095540185</v>
      </c>
      <c r="AJ182" s="74">
        <f>[4]Calculations!AQ149</f>
        <v>8.5505913880534283</v>
      </c>
      <c r="AK182" s="74">
        <f>[4]Calculations!AF149</f>
        <v>17.693814095099999</v>
      </c>
      <c r="AL182" s="74">
        <f>[4]Calculations!AR149</f>
        <v>83.542959848059169</v>
      </c>
      <c r="AM182" s="74">
        <f>[4]Calculations!AG149</f>
        <v>2.0919702555099999E-2</v>
      </c>
      <c r="AN182" s="74">
        <f>[4]Calculations!AS149</f>
        <v>9.877428694574418E-2</v>
      </c>
      <c r="AO182" s="74">
        <f>[4]Calculations!AH149</f>
        <v>0.50197142924799998</v>
      </c>
      <c r="AP182" s="74">
        <f>[4]Calculations!AT149</f>
        <v>2.3701039658912237</v>
      </c>
      <c r="AQ182" s="74">
        <f>[4]Calculations!AI149</f>
        <v>14.950964077</v>
      </c>
      <c r="AR182" s="74">
        <f>[4]Calculations!AU149</f>
        <v>70.592342886686524</v>
      </c>
      <c r="AS182" s="74">
        <f>[4]Calculations!AJ149</f>
        <v>0</v>
      </c>
      <c r="AT182" s="74">
        <f>[4]Calculations!AV149</f>
        <v>0</v>
      </c>
      <c r="AU182" s="74">
        <f>[4]Calculations!AK149</f>
        <v>0</v>
      </c>
      <c r="AV182" s="74">
        <f>[4]Calculations!AW149</f>
        <v>0</v>
      </c>
      <c r="AW182" s="90"/>
      <c r="AX182" s="90"/>
      <c r="AY182" s="82" t="str">
        <f>[4]Calculations!D149</f>
        <v>GMSF allocation 2019</v>
      </c>
    </row>
    <row r="183" spans="2:51" ht="12.65" customHeight="1" x14ac:dyDescent="0.25">
      <c r="B183" s="13" t="str">
        <f>[4]Calculations!A150</f>
        <v>GM Allocation 3</v>
      </c>
      <c r="C183" s="30" t="str">
        <f>[4]Calculations!B150</f>
        <v>Junction 21 of M62</v>
      </c>
      <c r="D183" s="119" t="str">
        <f>[4]Calculations!C150</f>
        <v>Mixed use</v>
      </c>
      <c r="E183" s="38">
        <f>[4]Calculations!E150</f>
        <v>278.69099999999997</v>
      </c>
      <c r="F183" s="38">
        <f>[4]Calculations!I150</f>
        <v>275.28555234121995</v>
      </c>
      <c r="G183" s="38">
        <f>[4]Calculations!M150</f>
        <v>98.778056105586458</v>
      </c>
      <c r="H183" s="38">
        <f>[4]Calculations!H150</f>
        <v>1.31781956278</v>
      </c>
      <c r="I183" s="38">
        <f>[4]Calculations!L150</f>
        <v>0.47286046653103259</v>
      </c>
      <c r="J183" s="38">
        <f>[4]Calculations!G150</f>
        <v>1.3436322300000001</v>
      </c>
      <c r="K183" s="38">
        <f>[4]Calculations!K150</f>
        <v>0.48212257661711361</v>
      </c>
      <c r="L183" s="38">
        <f>[4]Calculations!F150</f>
        <v>0.74399586600000001</v>
      </c>
      <c r="M183" s="38">
        <f>[4]Calculations!J150</f>
        <v>0.26696085126537994</v>
      </c>
      <c r="N183" s="38">
        <f>[4]Calculations!V150</f>
        <v>12.376323867709999</v>
      </c>
      <c r="O183" s="38">
        <f>[4]Calculations!W150</f>
        <v>4.4408767659199615</v>
      </c>
      <c r="P183" s="38">
        <f>[4]Calculations!O150</f>
        <v>15.67609619317</v>
      </c>
      <c r="Q183" s="38">
        <f>[4]Calculations!S150</f>
        <v>5.6249022010649794</v>
      </c>
      <c r="R183" s="38">
        <f>[4]Calculations!Q150</f>
        <v>6.6470061931700002</v>
      </c>
      <c r="S183" s="38">
        <f>[4]Calculations!T150</f>
        <v>2.3850810371235527</v>
      </c>
      <c r="T183" s="38">
        <f>[4]Calculations!R150</f>
        <v>4.7640407108899998</v>
      </c>
      <c r="U183" s="38">
        <f>[4]Calculations!U150</f>
        <v>1.7094347183403844</v>
      </c>
      <c r="V183" s="38">
        <f>[4]Calculations!X150</f>
        <v>3.1478229999999998</v>
      </c>
      <c r="W183" s="38">
        <f>[4]Calculations!Y150</f>
        <v>1.129502926179891</v>
      </c>
      <c r="X183" s="38" t="s">
        <v>1056</v>
      </c>
      <c r="Y183" s="73" t="s">
        <v>108</v>
      </c>
      <c r="Z183" s="74" t="s">
        <v>109</v>
      </c>
      <c r="AA183" s="74">
        <f>[4]Calculations!AA150</f>
        <v>0.781277987284</v>
      </c>
      <c r="AB183" s="74">
        <f>[4]Calculations!AM150</f>
        <v>0.28033843478404402</v>
      </c>
      <c r="AC183" s="74">
        <f>[4]Calculations!AB150</f>
        <v>1.3516741177</v>
      </c>
      <c r="AD183" s="74">
        <f>[4]Calculations!AN150</f>
        <v>0.48500816951390607</v>
      </c>
      <c r="AE183" s="74">
        <f>[4]Calculations!AC150</f>
        <v>1.4620194902700001</v>
      </c>
      <c r="AF183" s="74">
        <f>[4]Calculations!AO150</f>
        <v>0.52460233386438748</v>
      </c>
      <c r="AG183" s="74">
        <f>[4]Calculations!AD150</f>
        <v>0.47452988815699998</v>
      </c>
      <c r="AH183" s="74">
        <f>[4]Calculations!AP150</f>
        <v>0.17027097687295248</v>
      </c>
      <c r="AI183" s="74">
        <f>[4]Calculations!AE150</f>
        <v>24.8202692178</v>
      </c>
      <c r="AJ183" s="74">
        <f>[4]Calculations!AQ150</f>
        <v>8.9060174952904845</v>
      </c>
      <c r="AK183" s="74">
        <f>[4]Calculations!AF150</f>
        <v>140.92278958399999</v>
      </c>
      <c r="AL183" s="74">
        <f>[4]Calculations!AR150</f>
        <v>50.565963588346953</v>
      </c>
      <c r="AM183" s="74">
        <f>[4]Calculations!AG150</f>
        <v>1.4739947770299999</v>
      </c>
      <c r="AN183" s="74">
        <f>[4]Calculations!AS150</f>
        <v>0.52889931035806681</v>
      </c>
      <c r="AO183" s="74">
        <f>[4]Calculations!AH150</f>
        <v>35.591663583600003</v>
      </c>
      <c r="AP183" s="74">
        <f>[4]Calculations!AT150</f>
        <v>12.771012908059465</v>
      </c>
      <c r="AQ183" s="74">
        <f>[4]Calculations!AI150</f>
        <v>78.991275390400006</v>
      </c>
      <c r="AR183" s="74">
        <f>[4]Calculations!AU150</f>
        <v>28.343676469781947</v>
      </c>
      <c r="AS183" s="74">
        <f>[4]Calculations!AJ150</f>
        <v>0</v>
      </c>
      <c r="AT183" s="74">
        <f>[4]Calculations!AV150</f>
        <v>0</v>
      </c>
      <c r="AU183" s="74">
        <f>[4]Calculations!AK150</f>
        <v>0.86753125494399996</v>
      </c>
      <c r="AV183" s="74">
        <f>[4]Calculations!AW150</f>
        <v>0.31128786180536866</v>
      </c>
      <c r="AW183" s="90"/>
      <c r="AX183" s="90"/>
      <c r="AY183" s="82" t="str">
        <f>[4]Calculations!D150</f>
        <v>GMSF allocation 2019</v>
      </c>
    </row>
    <row r="184" spans="2:51" ht="12.65" customHeight="1" x14ac:dyDescent="0.25">
      <c r="B184" s="13" t="str">
        <f>[4]Calculations!A151</f>
        <v>EMP06</v>
      </c>
      <c r="C184" s="30" t="str">
        <f>[4]Calculations!B151</f>
        <v>Buckley Road, Rochdale</v>
      </c>
      <c r="D184" s="119" t="str">
        <f>[4]Calculations!C151</f>
        <v>Industrial and Warehousing</v>
      </c>
      <c r="E184" s="38">
        <f>[4]Calculations!E151</f>
        <v>0.93352000000000002</v>
      </c>
      <c r="F184" s="38">
        <f>[4]Calculations!I151</f>
        <v>0.6845635443050001</v>
      </c>
      <c r="G184" s="38">
        <f>[4]Calculations!M151</f>
        <v>73.331427747129155</v>
      </c>
      <c r="H184" s="38">
        <f>[4]Calculations!H151</f>
        <v>0.112741190872</v>
      </c>
      <c r="I184" s="38">
        <f>[4]Calculations!L151</f>
        <v>12.076997908132659</v>
      </c>
      <c r="J184" s="38">
        <f>[4]Calculations!G151</f>
        <v>2.3935904300000001E-3</v>
      </c>
      <c r="K184" s="38">
        <f>[4]Calculations!K151</f>
        <v>0.25640483653269347</v>
      </c>
      <c r="L184" s="38">
        <f>[4]Calculations!F151</f>
        <v>0.133821674393</v>
      </c>
      <c r="M184" s="38">
        <f>[4]Calculations!J151</f>
        <v>14.3351695082055</v>
      </c>
      <c r="N184" s="38">
        <f>[4]Calculations!V151</f>
        <v>0.85962021325799998</v>
      </c>
      <c r="O184" s="38">
        <f>[4]Calculations!W151</f>
        <v>92.083748956422994</v>
      </c>
      <c r="P184" s="38">
        <f>[4]Calculations!O151</f>
        <v>0.15824403807776</v>
      </c>
      <c r="Q184" s="38">
        <f>[4]Calculations!S151</f>
        <v>16.951328099854315</v>
      </c>
      <c r="R184" s="38">
        <f>[4]Calculations!Q151</f>
        <v>7.0672238077760005E-2</v>
      </c>
      <c r="S184" s="38">
        <f>[4]Calculations!T151</f>
        <v>7.570511406050219</v>
      </c>
      <c r="T184" s="38">
        <f>[4]Calculations!R151</f>
        <v>6.4017926578200005E-2</v>
      </c>
      <c r="U184" s="38">
        <f>[4]Calculations!U151</f>
        <v>6.8576920235452903</v>
      </c>
      <c r="V184" s="38">
        <f>[4]Calculations!X151</f>
        <v>0.112155851589</v>
      </c>
      <c r="W184" s="38">
        <f>[4]Calculations!Y151</f>
        <v>12.014295525430628</v>
      </c>
      <c r="X184" s="38" t="s">
        <v>1068</v>
      </c>
      <c r="Y184" s="73" t="s">
        <v>99</v>
      </c>
      <c r="Z184" s="74" t="s">
        <v>248</v>
      </c>
      <c r="AA184" s="74">
        <f>[4]Calculations!AA151</f>
        <v>5.1085058803299999E-2</v>
      </c>
      <c r="AB184" s="74">
        <f>[4]Calculations!AM151</f>
        <v>5.4723046965571172</v>
      </c>
      <c r="AC184" s="74">
        <f>[4]Calculations!AB151</f>
        <v>0</v>
      </c>
      <c r="AD184" s="74">
        <f>[4]Calculations!AN151</f>
        <v>0</v>
      </c>
      <c r="AE184" s="74">
        <f>[4]Calculations!AC151</f>
        <v>0</v>
      </c>
      <c r="AF184" s="74">
        <f>[4]Calculations!AO151</f>
        <v>0</v>
      </c>
      <c r="AG184" s="74">
        <f>[4]Calculations!AD151</f>
        <v>0</v>
      </c>
      <c r="AH184" s="74">
        <f>[4]Calculations!AP151</f>
        <v>0</v>
      </c>
      <c r="AI184" s="74">
        <f>[4]Calculations!AE151</f>
        <v>0</v>
      </c>
      <c r="AJ184" s="74">
        <f>[4]Calculations!AQ151</f>
        <v>0</v>
      </c>
      <c r="AK184" s="74">
        <f>[4]Calculations!AF151</f>
        <v>0</v>
      </c>
      <c r="AL184" s="74">
        <f>[4]Calculations!AR151</f>
        <v>0</v>
      </c>
      <c r="AM184" s="74">
        <f>[4]Calculations!AG151</f>
        <v>0</v>
      </c>
      <c r="AN184" s="74">
        <f>[4]Calculations!AS151</f>
        <v>0</v>
      </c>
      <c r="AO184" s="74">
        <f>[4]Calculations!AH151</f>
        <v>0</v>
      </c>
      <c r="AP184" s="74">
        <f>[4]Calculations!AT151</f>
        <v>0</v>
      </c>
      <c r="AQ184" s="74">
        <f>[4]Calculations!AI151</f>
        <v>0.93352031500300003</v>
      </c>
      <c r="AR184" s="74">
        <f>[4]Calculations!AU151</f>
        <v>100.00003374357271</v>
      </c>
      <c r="AS184" s="74">
        <f>[4]Calculations!AJ151</f>
        <v>0</v>
      </c>
      <c r="AT184" s="74">
        <f>[4]Calculations!AV151</f>
        <v>0</v>
      </c>
      <c r="AU184" s="74">
        <f>[4]Calculations!AK151</f>
        <v>9.976335501239999E-4</v>
      </c>
      <c r="AV184" s="74">
        <f>[4]Calculations!AW151</f>
        <v>0.10686793535478617</v>
      </c>
      <c r="AW184" s="90"/>
      <c r="AX184" s="90"/>
      <c r="AY184" s="82" t="str">
        <f>[4]Calculations!D151</f>
        <v>Land Supply 2018</v>
      </c>
    </row>
    <row r="185" spans="2:51" ht="12.65" customHeight="1" x14ac:dyDescent="0.25">
      <c r="B185" s="13" t="str">
        <f>[4]Calculations!A152</f>
        <v>EMP09</v>
      </c>
      <c r="C185" s="30" t="str">
        <f>[4]Calculations!B152</f>
        <v>Heywood Distribution Park (Site M400), Pilsworth Road, Heywood</v>
      </c>
      <c r="D185" s="119" t="str">
        <f>[4]Calculations!C152</f>
        <v>Industrial and Warehousing</v>
      </c>
      <c r="E185" s="38">
        <f>[4]Calculations!E152</f>
        <v>9.5609199999999994</v>
      </c>
      <c r="F185" s="38">
        <f>[4]Calculations!I152</f>
        <v>9.5609199999999994</v>
      </c>
      <c r="G185" s="38">
        <f>[4]Calculations!M152</f>
        <v>100</v>
      </c>
      <c r="H185" s="38">
        <f>[4]Calculations!H152</f>
        <v>0</v>
      </c>
      <c r="I185" s="38">
        <f>[4]Calculations!L152</f>
        <v>0</v>
      </c>
      <c r="J185" s="38">
        <f>[4]Calculations!G152</f>
        <v>0</v>
      </c>
      <c r="K185" s="38">
        <f>[4]Calculations!K152</f>
        <v>0</v>
      </c>
      <c r="L185" s="38">
        <f>[4]Calculations!F152</f>
        <v>0</v>
      </c>
      <c r="M185" s="38">
        <f>[4]Calculations!J152</f>
        <v>0</v>
      </c>
      <c r="N185" s="38">
        <f>[4]Calculations!V152</f>
        <v>0</v>
      </c>
      <c r="O185" s="38">
        <f>[4]Calculations!W152</f>
        <v>0</v>
      </c>
      <c r="P185" s="38">
        <f>[4]Calculations!O152</f>
        <v>1.1933806100000002</v>
      </c>
      <c r="Q185" s="38">
        <f>[4]Calculations!S152</f>
        <v>12.481859590918031</v>
      </c>
      <c r="R185" s="38">
        <f>[4]Calculations!Q152</f>
        <v>0.37133161000000003</v>
      </c>
      <c r="S185" s="38">
        <f>[4]Calculations!T152</f>
        <v>3.8838481024838618</v>
      </c>
      <c r="T185" s="38">
        <f>[4]Calculations!R152</f>
        <v>0.17560000000000001</v>
      </c>
      <c r="U185" s="38">
        <f>[4]Calculations!U152</f>
        <v>1.8366433355785847</v>
      </c>
      <c r="V185" s="38" t="str">
        <f>[4]Calculations!X152</f>
        <v>Not Modelled</v>
      </c>
      <c r="W185" s="38" t="str">
        <f>[4]Calculations!Y152</f>
        <v>N/A</v>
      </c>
      <c r="X185" s="38" t="s">
        <v>1068</v>
      </c>
      <c r="Y185" s="73" t="s">
        <v>105</v>
      </c>
      <c r="Z185" s="74" t="s">
        <v>1066</v>
      </c>
      <c r="AA185" s="74">
        <f>[4]Calculations!AA152</f>
        <v>0</v>
      </c>
      <c r="AB185" s="74">
        <f>[4]Calculations!AM152</f>
        <v>0</v>
      </c>
      <c r="AC185" s="74">
        <f>[4]Calculations!AB152</f>
        <v>0</v>
      </c>
      <c r="AD185" s="74">
        <f>[4]Calculations!AN152</f>
        <v>0</v>
      </c>
      <c r="AE185" s="74">
        <f>[4]Calculations!AC152</f>
        <v>0</v>
      </c>
      <c r="AF185" s="74">
        <f>[4]Calculations!AO152</f>
        <v>0</v>
      </c>
      <c r="AG185" s="74">
        <f>[4]Calculations!AD152</f>
        <v>0</v>
      </c>
      <c r="AH185" s="74">
        <f>[4]Calculations!AP152</f>
        <v>0</v>
      </c>
      <c r="AI185" s="74">
        <f>[4]Calculations!AE152</f>
        <v>0</v>
      </c>
      <c r="AJ185" s="74">
        <f>[4]Calculations!AQ152</f>
        <v>0</v>
      </c>
      <c r="AK185" s="74">
        <f>[4]Calculations!AF152</f>
        <v>0</v>
      </c>
      <c r="AL185" s="74">
        <f>[4]Calculations!AR152</f>
        <v>0</v>
      </c>
      <c r="AM185" s="74">
        <f>[4]Calculations!AG152</f>
        <v>0</v>
      </c>
      <c r="AN185" s="74">
        <f>[4]Calculations!AS152</f>
        <v>0</v>
      </c>
      <c r="AO185" s="74">
        <f>[4]Calculations!AH152</f>
        <v>0</v>
      </c>
      <c r="AP185" s="74">
        <f>[4]Calculations!AT152</f>
        <v>0</v>
      </c>
      <c r="AQ185" s="74">
        <f>[4]Calculations!AI152</f>
        <v>9.5609244699999998</v>
      </c>
      <c r="AR185" s="74">
        <f>[4]Calculations!AU152</f>
        <v>100.00004675282295</v>
      </c>
      <c r="AS185" s="74">
        <f>[4]Calculations!AJ152</f>
        <v>0</v>
      </c>
      <c r="AT185" s="74">
        <f>[4]Calculations!AV152</f>
        <v>0</v>
      </c>
      <c r="AU185" s="74">
        <f>[4]Calculations!AK152</f>
        <v>0</v>
      </c>
      <c r="AV185" s="74">
        <f>[4]Calculations!AW152</f>
        <v>0</v>
      </c>
      <c r="AW185" s="90"/>
      <c r="AX185" s="90"/>
      <c r="AY185" s="82" t="str">
        <f>[4]Calculations!D152</f>
        <v>Land Supply 2018</v>
      </c>
    </row>
    <row r="186" spans="2:51" ht="12.65" customHeight="1" x14ac:dyDescent="0.25">
      <c r="B186" s="13" t="str">
        <f>[4]Calculations!A153</f>
        <v>EMP11</v>
      </c>
      <c r="C186" s="30" t="str">
        <f>[4]Calculations!B153</f>
        <v>Smallbridge Business Park, Riverside Drive, Rochdale</v>
      </c>
      <c r="D186" s="119" t="str">
        <f>[4]Calculations!C153</f>
        <v>Industrial and Warehousing</v>
      </c>
      <c r="E186" s="38">
        <f>[4]Calculations!E153</f>
        <v>2.99403</v>
      </c>
      <c r="F186" s="38">
        <f>[4]Calculations!I153</f>
        <v>0.19772767381299985</v>
      </c>
      <c r="G186" s="38">
        <f>[4]Calculations!M153</f>
        <v>6.60406454888561</v>
      </c>
      <c r="H186" s="38">
        <f>[4]Calculations!H153</f>
        <v>0.23095660018700001</v>
      </c>
      <c r="I186" s="38">
        <f>[4]Calculations!L153</f>
        <v>7.7139040085436692</v>
      </c>
      <c r="J186" s="38">
        <f>[4]Calculations!G153</f>
        <v>1.46235585028</v>
      </c>
      <c r="K186" s="38">
        <f>[4]Calculations!K153</f>
        <v>48.842391368155965</v>
      </c>
      <c r="L186" s="38">
        <f>[4]Calculations!F153</f>
        <v>1.1029898757200001</v>
      </c>
      <c r="M186" s="38">
        <f>[4]Calculations!J153</f>
        <v>36.839640074414753</v>
      </c>
      <c r="N186" s="38">
        <f>[4]Calculations!V153</f>
        <v>2.9255123099999998</v>
      </c>
      <c r="O186" s="38">
        <f>[4]Calculations!W153</f>
        <v>97.711522930631958</v>
      </c>
      <c r="P186" s="38">
        <f>[4]Calculations!O153</f>
        <v>0.659044594057</v>
      </c>
      <c r="Q186" s="38">
        <f>[4]Calculations!S153</f>
        <v>22.011956929523084</v>
      </c>
      <c r="R186" s="38">
        <f>[4]Calculations!Q153</f>
        <v>0.30115759405699999</v>
      </c>
      <c r="S186" s="38">
        <f>[4]Calculations!T153</f>
        <v>10.058603088713205</v>
      </c>
      <c r="T186" s="38">
        <f>[4]Calculations!R153</f>
        <v>0.179911827917</v>
      </c>
      <c r="U186" s="38">
        <f>[4]Calculations!U153</f>
        <v>6.0090188781341531</v>
      </c>
      <c r="V186" s="38">
        <f>[4]Calculations!X153</f>
        <v>0.73592268742</v>
      </c>
      <c r="W186" s="38">
        <f>[4]Calculations!Y153</f>
        <v>24.579669790215863</v>
      </c>
      <c r="X186" s="38" t="s">
        <v>1068</v>
      </c>
      <c r="Y186" s="73" t="s">
        <v>99</v>
      </c>
      <c r="Z186" s="74" t="s">
        <v>248</v>
      </c>
      <c r="AA186" s="74">
        <f>[4]Calculations!AA153</f>
        <v>1.2383735045099999</v>
      </c>
      <c r="AB186" s="74">
        <f>[4]Calculations!AM153</f>
        <v>41.361426054849147</v>
      </c>
      <c r="AC186" s="74">
        <f>[4]Calculations!AB153</f>
        <v>0</v>
      </c>
      <c r="AD186" s="74">
        <f>[4]Calculations!AN153</f>
        <v>0</v>
      </c>
      <c r="AE186" s="74">
        <f>[4]Calculations!AC153</f>
        <v>0</v>
      </c>
      <c r="AF186" s="74">
        <f>[4]Calculations!AO153</f>
        <v>0</v>
      </c>
      <c r="AG186" s="74">
        <f>[4]Calculations!AD153</f>
        <v>0.182424350762</v>
      </c>
      <c r="AH186" s="74">
        <f>[4]Calculations!AP153</f>
        <v>6.0929366359722517</v>
      </c>
      <c r="AI186" s="74">
        <f>[4]Calculations!AE153</f>
        <v>0.181539750794</v>
      </c>
      <c r="AJ186" s="74">
        <f>[4]Calculations!AQ153</f>
        <v>6.0633911749047273</v>
      </c>
      <c r="AK186" s="74">
        <f>[4]Calculations!AF153</f>
        <v>3.7388977313100001E-2</v>
      </c>
      <c r="AL186" s="74">
        <f>[4]Calculations!AR153</f>
        <v>1.248784324575906</v>
      </c>
      <c r="AM186" s="74">
        <f>[4]Calculations!AG153</f>
        <v>0</v>
      </c>
      <c r="AN186" s="74">
        <f>[4]Calculations!AS153</f>
        <v>0</v>
      </c>
      <c r="AO186" s="74">
        <f>[4]Calculations!AH153</f>
        <v>0</v>
      </c>
      <c r="AP186" s="74">
        <f>[4]Calculations!AT153</f>
        <v>0</v>
      </c>
      <c r="AQ186" s="74">
        <f>[4]Calculations!AI153</f>
        <v>1.16534425325</v>
      </c>
      <c r="AR186" s="74">
        <f>[4]Calculations!AU153</f>
        <v>38.922263746522248</v>
      </c>
      <c r="AS186" s="74">
        <f>[4]Calculations!AJ153</f>
        <v>0</v>
      </c>
      <c r="AT186" s="74">
        <f>[4]Calculations!AV153</f>
        <v>0</v>
      </c>
      <c r="AU186" s="74">
        <f>[4]Calculations!AK153</f>
        <v>2.7449702605500002</v>
      </c>
      <c r="AV186" s="74">
        <f>[4]Calculations!AW153</f>
        <v>91.681454780012231</v>
      </c>
      <c r="AW186" s="90"/>
      <c r="AX186" s="90"/>
      <c r="AY186" s="82" t="str">
        <f>[4]Calculations!D153</f>
        <v>Land Supply 2018</v>
      </c>
    </row>
    <row r="187" spans="2:51" ht="12.65" customHeight="1" x14ac:dyDescent="0.25">
      <c r="B187" s="13" t="str">
        <f>[4]Calculations!A154</f>
        <v>EMP12</v>
      </c>
      <c r="C187" s="30" t="str">
        <f>[4]Calculations!B154</f>
        <v>Pilsworth Road, Heywood</v>
      </c>
      <c r="D187" s="119" t="str">
        <f>[4]Calculations!C154</f>
        <v>Industrial and Warehousing</v>
      </c>
      <c r="E187" s="38">
        <f>[4]Calculations!E154</f>
        <v>0.63073500000000005</v>
      </c>
      <c r="F187" s="38">
        <f>[4]Calculations!I154</f>
        <v>0.63073500000000005</v>
      </c>
      <c r="G187" s="38">
        <f>[4]Calculations!M154</f>
        <v>100</v>
      </c>
      <c r="H187" s="38">
        <f>[4]Calculations!H154</f>
        <v>0</v>
      </c>
      <c r="I187" s="38">
        <f>[4]Calculations!L154</f>
        <v>0</v>
      </c>
      <c r="J187" s="38">
        <f>[4]Calculations!G154</f>
        <v>0</v>
      </c>
      <c r="K187" s="38">
        <f>[4]Calculations!K154</f>
        <v>0</v>
      </c>
      <c r="L187" s="38">
        <f>[4]Calculations!F154</f>
        <v>0</v>
      </c>
      <c r="M187" s="38">
        <f>[4]Calculations!J154</f>
        <v>0</v>
      </c>
      <c r="N187" s="38">
        <f>[4]Calculations!V154</f>
        <v>0</v>
      </c>
      <c r="O187" s="38">
        <f>[4]Calculations!W154</f>
        <v>0</v>
      </c>
      <c r="P187" s="38">
        <f>[4]Calculations!O154</f>
        <v>5.2376199999999998E-2</v>
      </c>
      <c r="Q187" s="38">
        <f>[4]Calculations!S154</f>
        <v>8.3039945460454856</v>
      </c>
      <c r="R187" s="38">
        <f>[4]Calculations!Q154</f>
        <v>1.32E-2</v>
      </c>
      <c r="S187" s="38">
        <f>[4]Calculations!T154</f>
        <v>2.092796499322219</v>
      </c>
      <c r="T187" s="38">
        <f>[4]Calculations!R154</f>
        <v>0</v>
      </c>
      <c r="U187" s="38">
        <f>[4]Calculations!U154</f>
        <v>0</v>
      </c>
      <c r="V187" s="38" t="str">
        <f>[4]Calculations!X154</f>
        <v>Not Modelled</v>
      </c>
      <c r="W187" s="38" t="str">
        <f>[4]Calculations!Y154</f>
        <v>N/A</v>
      </c>
      <c r="X187" s="38" t="s">
        <v>1068</v>
      </c>
      <c r="Y187" s="73" t="s">
        <v>105</v>
      </c>
      <c r="Z187" s="74" t="s">
        <v>1066</v>
      </c>
      <c r="AA187" s="74">
        <f>[4]Calculations!AA154</f>
        <v>0</v>
      </c>
      <c r="AB187" s="74">
        <f>[4]Calculations!AM154</f>
        <v>0</v>
      </c>
      <c r="AC187" s="74">
        <f>[4]Calculations!AB154</f>
        <v>0</v>
      </c>
      <c r="AD187" s="74">
        <f>[4]Calculations!AN154</f>
        <v>0</v>
      </c>
      <c r="AE187" s="74">
        <f>[4]Calculations!AC154</f>
        <v>0</v>
      </c>
      <c r="AF187" s="74">
        <f>[4]Calculations!AO154</f>
        <v>0</v>
      </c>
      <c r="AG187" s="74">
        <f>[4]Calculations!AD154</f>
        <v>0</v>
      </c>
      <c r="AH187" s="74">
        <f>[4]Calculations!AP154</f>
        <v>0</v>
      </c>
      <c r="AI187" s="74">
        <f>[4]Calculations!AE154</f>
        <v>0</v>
      </c>
      <c r="AJ187" s="74">
        <f>[4]Calculations!AQ154</f>
        <v>0</v>
      </c>
      <c r="AK187" s="74">
        <f>[4]Calculations!AF154</f>
        <v>0</v>
      </c>
      <c r="AL187" s="74">
        <f>[4]Calculations!AR154</f>
        <v>0</v>
      </c>
      <c r="AM187" s="74">
        <f>[4]Calculations!AG154</f>
        <v>0</v>
      </c>
      <c r="AN187" s="74">
        <f>[4]Calculations!AS154</f>
        <v>0</v>
      </c>
      <c r="AO187" s="74">
        <f>[4]Calculations!AH154</f>
        <v>0</v>
      </c>
      <c r="AP187" s="74">
        <f>[4]Calculations!AT154</f>
        <v>0</v>
      </c>
      <c r="AQ187" s="74">
        <f>[4]Calculations!AI154</f>
        <v>0.63073458500400004</v>
      </c>
      <c r="AR187" s="74">
        <f>[4]Calculations!AU154</f>
        <v>99.999934204380608</v>
      </c>
      <c r="AS187" s="74">
        <f>[4]Calculations!AJ154</f>
        <v>0</v>
      </c>
      <c r="AT187" s="74">
        <f>[4]Calculations!AV154</f>
        <v>0</v>
      </c>
      <c r="AU187" s="74">
        <f>[4]Calculations!AK154</f>
        <v>0</v>
      </c>
      <c r="AV187" s="74">
        <f>[4]Calculations!AW154</f>
        <v>0</v>
      </c>
      <c r="AW187" s="90"/>
      <c r="AX187" s="90"/>
      <c r="AY187" s="82" t="str">
        <f>[4]Calculations!D154</f>
        <v>Land Supply 2018</v>
      </c>
    </row>
    <row r="188" spans="2:51" ht="25" customHeight="1" x14ac:dyDescent="0.25">
      <c r="B188" s="13" t="str">
        <f>[4]Calculations!A155</f>
        <v>EMP18</v>
      </c>
      <c r="C188" s="30" t="str">
        <f>[4]Calculations!B155</f>
        <v>Eagle Technology Park, Queensway, Rochdale</v>
      </c>
      <c r="D188" s="119" t="str">
        <f>[4]Calculations!C155</f>
        <v>Industrial and Warehousing</v>
      </c>
      <c r="E188" s="38">
        <f>[4]Calculations!E155</f>
        <v>0.79708699999999999</v>
      </c>
      <c r="F188" s="38">
        <f>[4]Calculations!I155</f>
        <v>0.79708699999999999</v>
      </c>
      <c r="G188" s="38">
        <f>[4]Calculations!M155</f>
        <v>100</v>
      </c>
      <c r="H188" s="38">
        <f>[4]Calculations!H155</f>
        <v>0</v>
      </c>
      <c r="I188" s="38">
        <f>[4]Calculations!L155</f>
        <v>0</v>
      </c>
      <c r="J188" s="38">
        <f>[4]Calculations!G155</f>
        <v>0</v>
      </c>
      <c r="K188" s="38">
        <f>[4]Calculations!K155</f>
        <v>0</v>
      </c>
      <c r="L188" s="38">
        <f>[4]Calculations!F155</f>
        <v>0</v>
      </c>
      <c r="M188" s="38">
        <f>[4]Calculations!J155</f>
        <v>0</v>
      </c>
      <c r="N188" s="38">
        <f>[4]Calculations!V155</f>
        <v>0</v>
      </c>
      <c r="O188" s="38">
        <f>[4]Calculations!W155</f>
        <v>0</v>
      </c>
      <c r="P188" s="38">
        <f>[4]Calculations!O155</f>
        <v>0.65817065420200005</v>
      </c>
      <c r="Q188" s="38">
        <f>[4]Calculations!S155</f>
        <v>82.571997059543065</v>
      </c>
      <c r="R188" s="38">
        <f>[4]Calculations!Q155</f>
        <v>0.19183565420200002</v>
      </c>
      <c r="S188" s="38">
        <f>[4]Calculations!T155</f>
        <v>24.067091070610864</v>
      </c>
      <c r="T188" s="38">
        <f>[4]Calculations!R155</f>
        <v>4.1426230000000001E-2</v>
      </c>
      <c r="U188" s="38">
        <f>[4]Calculations!U155</f>
        <v>5.197203065662845</v>
      </c>
      <c r="V188" s="38">
        <f>[4]Calculations!X155</f>
        <v>0</v>
      </c>
      <c r="W188" s="38">
        <f>[4]Calculations!Y155</f>
        <v>0</v>
      </c>
      <c r="X188" s="38" t="s">
        <v>1068</v>
      </c>
      <c r="Y188" s="73" t="s">
        <v>108</v>
      </c>
      <c r="Z188" s="74" t="s">
        <v>109</v>
      </c>
      <c r="AA188" s="74">
        <f>[4]Calculations!AA155</f>
        <v>0</v>
      </c>
      <c r="AB188" s="74">
        <f>[4]Calculations!AM155</f>
        <v>0</v>
      </c>
      <c r="AC188" s="74">
        <f>[4]Calculations!AB155</f>
        <v>0</v>
      </c>
      <c r="AD188" s="74">
        <f>[4]Calculations!AN155</f>
        <v>0</v>
      </c>
      <c r="AE188" s="74">
        <f>[4]Calculations!AC155</f>
        <v>0</v>
      </c>
      <c r="AF188" s="74">
        <f>[4]Calculations!AO155</f>
        <v>0</v>
      </c>
      <c r="AG188" s="74">
        <f>[4]Calculations!AD155</f>
        <v>0</v>
      </c>
      <c r="AH188" s="74">
        <f>[4]Calculations!AP155</f>
        <v>0</v>
      </c>
      <c r="AI188" s="74">
        <f>[4]Calculations!AE155</f>
        <v>0</v>
      </c>
      <c r="AJ188" s="74">
        <f>[4]Calculations!AQ155</f>
        <v>0</v>
      </c>
      <c r="AK188" s="74">
        <f>[4]Calculations!AF155</f>
        <v>0</v>
      </c>
      <c r="AL188" s="74">
        <f>[4]Calculations!AR155</f>
        <v>0</v>
      </c>
      <c r="AM188" s="74">
        <f>[4]Calculations!AG155</f>
        <v>0</v>
      </c>
      <c r="AN188" s="74">
        <f>[4]Calculations!AS155</f>
        <v>0</v>
      </c>
      <c r="AO188" s="74">
        <f>[4]Calculations!AH155</f>
        <v>0</v>
      </c>
      <c r="AP188" s="74">
        <f>[4]Calculations!AT155</f>
        <v>0</v>
      </c>
      <c r="AQ188" s="74">
        <f>[4]Calculations!AI155</f>
        <v>0.79708666500199998</v>
      </c>
      <c r="AR188" s="74">
        <f>[4]Calculations!AU155</f>
        <v>99.999957972216336</v>
      </c>
      <c r="AS188" s="74">
        <f>[4]Calculations!AJ155</f>
        <v>0</v>
      </c>
      <c r="AT188" s="74">
        <f>[4]Calculations!AV155</f>
        <v>0</v>
      </c>
      <c r="AU188" s="74">
        <f>[4]Calculations!AK155</f>
        <v>0</v>
      </c>
      <c r="AV188" s="74">
        <f>[4]Calculations!AW155</f>
        <v>0</v>
      </c>
      <c r="AW188" s="90"/>
      <c r="AX188" s="90"/>
      <c r="AY188" s="82" t="str">
        <f>[4]Calculations!D155</f>
        <v>Land Supply 2018</v>
      </c>
    </row>
    <row r="189" spans="2:51" ht="12.65" customHeight="1" x14ac:dyDescent="0.25">
      <c r="B189" s="13" t="str">
        <f>[4]Calculations!A156</f>
        <v>EMP24</v>
      </c>
      <c r="C189" s="30" t="str">
        <f>[4]Calculations!B156</f>
        <v>Unknown</v>
      </c>
      <c r="D189" s="119" t="str">
        <f>[4]Calculations!C156</f>
        <v>Industrial and Warehousing</v>
      </c>
      <c r="E189" s="38">
        <f>[4]Calculations!E156</f>
        <v>0.53419000000000005</v>
      </c>
      <c r="F189" s="38">
        <f>[4]Calculations!I156</f>
        <v>0.5341765279625027</v>
      </c>
      <c r="G189" s="38">
        <f>[4]Calculations!M156</f>
        <v>99.997478043861292</v>
      </c>
      <c r="H189" s="38">
        <f>[4]Calculations!H156</f>
        <v>0</v>
      </c>
      <c r="I189" s="38">
        <f>[4]Calculations!L156</f>
        <v>0</v>
      </c>
      <c r="J189" s="38">
        <f>[4]Calculations!G156</f>
        <v>0</v>
      </c>
      <c r="K189" s="38">
        <f>[4]Calculations!K156</f>
        <v>0</v>
      </c>
      <c r="L189" s="38">
        <f>[4]Calculations!F156</f>
        <v>1.3472037497299999E-5</v>
      </c>
      <c r="M189" s="38">
        <f>[4]Calculations!J156</f>
        <v>2.5219561386959693E-3</v>
      </c>
      <c r="N189" s="38">
        <f>[4]Calculations!V156</f>
        <v>0</v>
      </c>
      <c r="O189" s="38">
        <f>[4]Calculations!W156</f>
        <v>0</v>
      </c>
      <c r="P189" s="38">
        <f>[4]Calculations!O156</f>
        <v>0.1125603863507</v>
      </c>
      <c r="Q189" s="38">
        <f>[4]Calculations!S156</f>
        <v>21.071226782736478</v>
      </c>
      <c r="R189" s="38">
        <f>[4]Calculations!Q156</f>
        <v>2.1444586350699998E-2</v>
      </c>
      <c r="S189" s="38">
        <f>[4]Calculations!T156</f>
        <v>4.014411791815645</v>
      </c>
      <c r="T189" s="38">
        <f>[4]Calculations!R156</f>
        <v>0</v>
      </c>
      <c r="U189" s="38">
        <f>[4]Calculations!U156</f>
        <v>0</v>
      </c>
      <c r="V189" s="38" t="str">
        <f>[4]Calculations!X156</f>
        <v>Not Modelled</v>
      </c>
      <c r="W189" s="38" t="str">
        <f>[4]Calculations!Y156</f>
        <v>N/A</v>
      </c>
      <c r="X189" s="38" t="s">
        <v>1068</v>
      </c>
      <c r="Y189" s="73" t="s">
        <v>108</v>
      </c>
      <c r="Z189" s="74" t="s">
        <v>109</v>
      </c>
      <c r="AA189" s="74">
        <f>[4]Calculations!AA156</f>
        <v>0</v>
      </c>
      <c r="AB189" s="74">
        <f>[4]Calculations!AM156</f>
        <v>0</v>
      </c>
      <c r="AC189" s="74">
        <f>[4]Calculations!AB156</f>
        <v>0</v>
      </c>
      <c r="AD189" s="74">
        <f>[4]Calculations!AN156</f>
        <v>0</v>
      </c>
      <c r="AE189" s="74">
        <f>[4]Calculations!AC156</f>
        <v>0</v>
      </c>
      <c r="AF189" s="74">
        <f>[4]Calculations!AO156</f>
        <v>0</v>
      </c>
      <c r="AG189" s="74">
        <f>[4]Calculations!AD156</f>
        <v>0</v>
      </c>
      <c r="AH189" s="74">
        <f>[4]Calculations!AP156</f>
        <v>0</v>
      </c>
      <c r="AI189" s="74">
        <f>[4]Calculations!AE156</f>
        <v>0</v>
      </c>
      <c r="AJ189" s="74">
        <f>[4]Calculations!AQ156</f>
        <v>0</v>
      </c>
      <c r="AK189" s="74">
        <f>[4]Calculations!AF156</f>
        <v>0</v>
      </c>
      <c r="AL189" s="74">
        <f>[4]Calculations!AR156</f>
        <v>0</v>
      </c>
      <c r="AM189" s="74">
        <f>[4]Calculations!AG156</f>
        <v>0</v>
      </c>
      <c r="AN189" s="74">
        <f>[4]Calculations!AS156</f>
        <v>0</v>
      </c>
      <c r="AO189" s="74">
        <f>[4]Calculations!AH156</f>
        <v>0</v>
      </c>
      <c r="AP189" s="74">
        <f>[4]Calculations!AT156</f>
        <v>0</v>
      </c>
      <c r="AQ189" s="74">
        <f>[4]Calculations!AI156</f>
        <v>0.53419015580399998</v>
      </c>
      <c r="AR189" s="74">
        <f>[4]Calculations!AU156</f>
        <v>100.00002916640145</v>
      </c>
      <c r="AS189" s="74">
        <f>[4]Calculations!AJ156</f>
        <v>0</v>
      </c>
      <c r="AT189" s="74">
        <f>[4]Calculations!AV156</f>
        <v>0</v>
      </c>
      <c r="AU189" s="74">
        <f>[4]Calculations!AK156</f>
        <v>0</v>
      </c>
      <c r="AV189" s="74">
        <f>[4]Calculations!AW156</f>
        <v>0</v>
      </c>
      <c r="AW189" s="90"/>
      <c r="AX189" s="90"/>
      <c r="AY189" s="82" t="str">
        <f>[4]Calculations!D156</f>
        <v>Land Supply 2018</v>
      </c>
    </row>
    <row r="190" spans="2:51" ht="12.65" customHeight="1" x14ac:dyDescent="0.25">
      <c r="B190" s="13" t="str">
        <f>[4]Calculations!A157</f>
        <v>EMP26</v>
      </c>
      <c r="C190" s="30" t="str">
        <f>[4]Calculations!B157</f>
        <v>Sefton Street AoO, Heywood</v>
      </c>
      <c r="D190" s="119" t="str">
        <f>[4]Calculations!C157</f>
        <v>Industrial and Warehousing</v>
      </c>
      <c r="E190" s="38">
        <f>[4]Calculations!E157</f>
        <v>1.56549</v>
      </c>
      <c r="F190" s="38">
        <f>[4]Calculations!I157</f>
        <v>1.56549</v>
      </c>
      <c r="G190" s="38">
        <f>[4]Calculations!M157</f>
        <v>100</v>
      </c>
      <c r="H190" s="38">
        <f>[4]Calculations!H157</f>
        <v>0</v>
      </c>
      <c r="I190" s="38">
        <f>[4]Calculations!L157</f>
        <v>0</v>
      </c>
      <c r="J190" s="38">
        <f>[4]Calculations!G157</f>
        <v>0</v>
      </c>
      <c r="K190" s="38">
        <f>[4]Calculations!K157</f>
        <v>0</v>
      </c>
      <c r="L190" s="38">
        <f>[4]Calculations!F157</f>
        <v>0</v>
      </c>
      <c r="M190" s="38">
        <f>[4]Calculations!J157</f>
        <v>0</v>
      </c>
      <c r="N190" s="38">
        <f>[4]Calculations!V157</f>
        <v>0</v>
      </c>
      <c r="O190" s="38">
        <f>[4]Calculations!W157</f>
        <v>0</v>
      </c>
      <c r="P190" s="38">
        <f>[4]Calculations!O157</f>
        <v>8.0674007518899998E-2</v>
      </c>
      <c r="Q190" s="38">
        <f>[4]Calculations!S157</f>
        <v>5.1532751738369447</v>
      </c>
      <c r="R190" s="38">
        <f>[4]Calculations!Q157</f>
        <v>2.42879075189E-2</v>
      </c>
      <c r="S190" s="38">
        <f>[4]Calculations!T157</f>
        <v>1.5514572126874013</v>
      </c>
      <c r="T190" s="38">
        <f>[4]Calculations!R157</f>
        <v>0</v>
      </c>
      <c r="U190" s="38">
        <f>[4]Calculations!U157</f>
        <v>0</v>
      </c>
      <c r="V190" s="38" t="str">
        <f>[4]Calculations!X157</f>
        <v>Not Modelled</v>
      </c>
      <c r="W190" s="38" t="str">
        <f>[4]Calculations!Y157</f>
        <v>N/A</v>
      </c>
      <c r="X190" s="38" t="s">
        <v>1068</v>
      </c>
      <c r="Y190" s="73" t="s">
        <v>105</v>
      </c>
      <c r="Z190" s="74" t="s">
        <v>1066</v>
      </c>
      <c r="AA190" s="74">
        <f>[4]Calculations!AA157</f>
        <v>0</v>
      </c>
      <c r="AB190" s="74">
        <f>[4]Calculations!AM157</f>
        <v>0</v>
      </c>
      <c r="AC190" s="74">
        <f>[4]Calculations!AB157</f>
        <v>0</v>
      </c>
      <c r="AD190" s="74">
        <f>[4]Calculations!AN157</f>
        <v>0</v>
      </c>
      <c r="AE190" s="74">
        <f>[4]Calculations!AC157</f>
        <v>0</v>
      </c>
      <c r="AF190" s="74">
        <f>[4]Calculations!AO157</f>
        <v>0</v>
      </c>
      <c r="AG190" s="74">
        <f>[4]Calculations!AD157</f>
        <v>0</v>
      </c>
      <c r="AH190" s="74">
        <f>[4]Calculations!AP157</f>
        <v>0</v>
      </c>
      <c r="AI190" s="74">
        <f>[4]Calculations!AE157</f>
        <v>0</v>
      </c>
      <c r="AJ190" s="74">
        <f>[4]Calculations!AQ157</f>
        <v>0</v>
      </c>
      <c r="AK190" s="74">
        <f>[4]Calculations!AF157</f>
        <v>0</v>
      </c>
      <c r="AL190" s="74">
        <f>[4]Calculations!AR157</f>
        <v>0</v>
      </c>
      <c r="AM190" s="74">
        <f>[4]Calculations!AG157</f>
        <v>3.1199999999999999E-2</v>
      </c>
      <c r="AN190" s="74">
        <f>[4]Calculations!AS157</f>
        <v>1.9929862215664105</v>
      </c>
      <c r="AO190" s="74">
        <f>[4]Calculations!AH157</f>
        <v>0</v>
      </c>
      <c r="AP190" s="74">
        <f>[4]Calculations!AT157</f>
        <v>0</v>
      </c>
      <c r="AQ190" s="74">
        <f>[4]Calculations!AI157</f>
        <v>1.565485585</v>
      </c>
      <c r="AR190" s="74">
        <f>[4]Calculations!AU157</f>
        <v>99.999717979674102</v>
      </c>
      <c r="AS190" s="74">
        <f>[4]Calculations!AJ157</f>
        <v>0</v>
      </c>
      <c r="AT190" s="74">
        <f>[4]Calculations!AV157</f>
        <v>0</v>
      </c>
      <c r="AU190" s="74">
        <f>[4]Calculations!AK157</f>
        <v>0</v>
      </c>
      <c r="AV190" s="74">
        <f>[4]Calculations!AW157</f>
        <v>0</v>
      </c>
      <c r="AW190" s="90"/>
      <c r="AX190" s="90"/>
      <c r="AY190" s="82" t="str">
        <f>[4]Calculations!D157</f>
        <v>Land Supply 2018</v>
      </c>
    </row>
    <row r="191" spans="2:51" ht="12.65" customHeight="1" x14ac:dyDescent="0.25">
      <c r="B191" s="13" t="str">
        <f>[4]Calculations!A158</f>
        <v>EMP30</v>
      </c>
      <c r="C191" s="30" t="str">
        <f>[4]Calculations!B158</f>
        <v>Land off Finlan Road, Rochdale</v>
      </c>
      <c r="D191" s="119" t="str">
        <f>[4]Calculations!C158</f>
        <v>Industrial and Warehousing</v>
      </c>
      <c r="E191" s="38">
        <f>[4]Calculations!E158</f>
        <v>1.2271799999999999</v>
      </c>
      <c r="F191" s="38">
        <f>[4]Calculations!I158</f>
        <v>1.2271799999999999</v>
      </c>
      <c r="G191" s="38">
        <f>[4]Calculations!M158</f>
        <v>100</v>
      </c>
      <c r="H191" s="38">
        <f>[4]Calculations!H158</f>
        <v>0</v>
      </c>
      <c r="I191" s="38">
        <f>[4]Calculations!L158</f>
        <v>0</v>
      </c>
      <c r="J191" s="38">
        <f>[4]Calculations!G158</f>
        <v>0</v>
      </c>
      <c r="K191" s="38">
        <f>[4]Calculations!K158</f>
        <v>0</v>
      </c>
      <c r="L191" s="38">
        <f>[4]Calculations!F158</f>
        <v>0</v>
      </c>
      <c r="M191" s="38">
        <f>[4]Calculations!J158</f>
        <v>0</v>
      </c>
      <c r="N191" s="38">
        <f>[4]Calculations!V158</f>
        <v>0</v>
      </c>
      <c r="O191" s="38">
        <f>[4]Calculations!W158</f>
        <v>0</v>
      </c>
      <c r="P191" s="38">
        <f>[4]Calculations!O158</f>
        <v>0.19230176357459999</v>
      </c>
      <c r="Q191" s="38">
        <f>[4]Calculations!S158</f>
        <v>15.670216559477829</v>
      </c>
      <c r="R191" s="38">
        <f>[4]Calculations!Q158</f>
        <v>2.0661763574599999E-2</v>
      </c>
      <c r="S191" s="38">
        <f>[4]Calculations!T158</f>
        <v>1.6836783173291612</v>
      </c>
      <c r="T191" s="38">
        <f>[4]Calculations!R158</f>
        <v>0</v>
      </c>
      <c r="U191" s="38">
        <f>[4]Calculations!U158</f>
        <v>0</v>
      </c>
      <c r="V191" s="38" t="str">
        <f>[4]Calculations!X158</f>
        <v>Not Modelled</v>
      </c>
      <c r="W191" s="38" t="str">
        <f>[4]Calculations!Y158</f>
        <v>N/A</v>
      </c>
      <c r="X191" s="38" t="s">
        <v>1068</v>
      </c>
      <c r="Y191" s="73" t="s">
        <v>105</v>
      </c>
      <c r="Z191" s="74" t="s">
        <v>1066</v>
      </c>
      <c r="AA191" s="74">
        <f>[4]Calculations!AA158</f>
        <v>0</v>
      </c>
      <c r="AB191" s="74">
        <f>[4]Calculations!AM158</f>
        <v>0</v>
      </c>
      <c r="AC191" s="74">
        <f>[4]Calculations!AB158</f>
        <v>0</v>
      </c>
      <c r="AD191" s="74">
        <f>[4]Calculations!AN158</f>
        <v>0</v>
      </c>
      <c r="AE191" s="74">
        <f>[4]Calculations!AC158</f>
        <v>0</v>
      </c>
      <c r="AF191" s="74">
        <f>[4]Calculations!AO158</f>
        <v>0</v>
      </c>
      <c r="AG191" s="74">
        <f>[4]Calculations!AD158</f>
        <v>0</v>
      </c>
      <c r="AH191" s="74">
        <f>[4]Calculations!AP158</f>
        <v>0</v>
      </c>
      <c r="AI191" s="74">
        <f>[4]Calculations!AE158</f>
        <v>0</v>
      </c>
      <c r="AJ191" s="74">
        <f>[4]Calculations!AQ158</f>
        <v>0</v>
      </c>
      <c r="AK191" s="74">
        <f>[4]Calculations!AF158</f>
        <v>0</v>
      </c>
      <c r="AL191" s="74">
        <f>[4]Calculations!AR158</f>
        <v>0</v>
      </c>
      <c r="AM191" s="74">
        <f>[4]Calculations!AG158</f>
        <v>0</v>
      </c>
      <c r="AN191" s="74">
        <f>[4]Calculations!AS158</f>
        <v>0</v>
      </c>
      <c r="AO191" s="74">
        <f>[4]Calculations!AH158</f>
        <v>0</v>
      </c>
      <c r="AP191" s="74">
        <f>[4]Calculations!AT158</f>
        <v>0</v>
      </c>
      <c r="AQ191" s="74">
        <f>[4]Calculations!AI158</f>
        <v>1.2271809199999999</v>
      </c>
      <c r="AR191" s="74">
        <f>[4]Calculations!AU158</f>
        <v>100.00007496862726</v>
      </c>
      <c r="AS191" s="74">
        <f>[4]Calculations!AJ158</f>
        <v>0</v>
      </c>
      <c r="AT191" s="74">
        <f>[4]Calculations!AV158</f>
        <v>0</v>
      </c>
      <c r="AU191" s="74">
        <f>[4]Calculations!AK158</f>
        <v>0</v>
      </c>
      <c r="AV191" s="74">
        <f>[4]Calculations!AW158</f>
        <v>0</v>
      </c>
      <c r="AW191" s="90"/>
      <c r="AX191" s="90"/>
      <c r="AY191" s="82" t="str">
        <f>[4]Calculations!D158</f>
        <v>Land Supply 2018</v>
      </c>
    </row>
    <row r="192" spans="2:51" ht="25" customHeight="1" x14ac:dyDescent="0.25">
      <c r="B192" s="13" t="str">
        <f>[4]Calculations!A159</f>
        <v>EMP33</v>
      </c>
      <c r="C192" s="30" t="str">
        <f>[4]Calculations!B159</f>
        <v>Land off Riverside Drive, Rochdale</v>
      </c>
      <c r="D192" s="119" t="str">
        <f>[4]Calculations!C159</f>
        <v>Industrial and Warehousing</v>
      </c>
      <c r="E192" s="38">
        <f>[4]Calculations!E159</f>
        <v>0.40809899999999999</v>
      </c>
      <c r="F192" s="38">
        <f>[4]Calculations!I159</f>
        <v>0.24650303501515197</v>
      </c>
      <c r="G192" s="38">
        <f>[4]Calculations!M159</f>
        <v>60.402753992328329</v>
      </c>
      <c r="H192" s="38">
        <f>[4]Calculations!H159</f>
        <v>3.46702116014E-4</v>
      </c>
      <c r="I192" s="38">
        <f>[4]Calculations!L159</f>
        <v>8.4955394650317692E-2</v>
      </c>
      <c r="J192" s="38">
        <f>[4]Calculations!G159</f>
        <v>9.33367766834E-4</v>
      </c>
      <c r="K192" s="38">
        <f>[4]Calculations!K159</f>
        <v>0.228711113439141</v>
      </c>
      <c r="L192" s="38">
        <f>[4]Calculations!F159</f>
        <v>0.16031589510200001</v>
      </c>
      <c r="M192" s="38">
        <f>[4]Calculations!J159</f>
        <v>39.28357949958221</v>
      </c>
      <c r="N192" s="38">
        <f>[4]Calculations!V159</f>
        <v>0.40809933500000001</v>
      </c>
      <c r="O192" s="38">
        <f>[4]Calculations!W159</f>
        <v>100.00008208792475</v>
      </c>
      <c r="P192" s="38">
        <f>[4]Calculations!O159</f>
        <v>7.5736277222899995E-2</v>
      </c>
      <c r="Q192" s="38">
        <f>[4]Calculations!S159</f>
        <v>18.558309925508272</v>
      </c>
      <c r="R192" s="38">
        <f>[4]Calculations!Q159</f>
        <v>5.1032677222900003E-2</v>
      </c>
      <c r="S192" s="38">
        <f>[4]Calculations!T159</f>
        <v>12.504974827897152</v>
      </c>
      <c r="T192" s="38">
        <f>[4]Calculations!R159</f>
        <v>3.3875896229800001E-2</v>
      </c>
      <c r="U192" s="38">
        <f>[4]Calculations!U159</f>
        <v>8.3009015532505597</v>
      </c>
      <c r="V192" s="38">
        <f>[4]Calculations!X159</f>
        <v>0.14897225206199999</v>
      </c>
      <c r="W192" s="38">
        <f>[4]Calculations!Y159</f>
        <v>36.503949302007598</v>
      </c>
      <c r="X192" s="38" t="s">
        <v>1068</v>
      </c>
      <c r="Y192" s="73" t="s">
        <v>99</v>
      </c>
      <c r="Z192" s="74" t="s">
        <v>248</v>
      </c>
      <c r="AA192" s="74">
        <f>[4]Calculations!AA159</f>
        <v>0.120779358345</v>
      </c>
      <c r="AB192" s="74">
        <f>[4]Calculations!AM159</f>
        <v>29.595602622157863</v>
      </c>
      <c r="AC192" s="74">
        <f>[4]Calculations!AB159</f>
        <v>0</v>
      </c>
      <c r="AD192" s="74">
        <f>[4]Calculations!AN159</f>
        <v>0</v>
      </c>
      <c r="AE192" s="74">
        <f>[4]Calculations!AC159</f>
        <v>0</v>
      </c>
      <c r="AF192" s="74">
        <f>[4]Calculations!AO159</f>
        <v>0</v>
      </c>
      <c r="AG192" s="74">
        <f>[4]Calculations!AD159</f>
        <v>0</v>
      </c>
      <c r="AH192" s="74">
        <f>[4]Calculations!AP159</f>
        <v>0</v>
      </c>
      <c r="AI192" s="74">
        <f>[4]Calculations!AE159</f>
        <v>0</v>
      </c>
      <c r="AJ192" s="74">
        <f>[4]Calculations!AQ159</f>
        <v>0</v>
      </c>
      <c r="AK192" s="74">
        <f>[4]Calculations!AF159</f>
        <v>0</v>
      </c>
      <c r="AL192" s="74">
        <f>[4]Calculations!AR159</f>
        <v>0</v>
      </c>
      <c r="AM192" s="74">
        <f>[4]Calculations!AG159</f>
        <v>0</v>
      </c>
      <c r="AN192" s="74">
        <f>[4]Calculations!AS159</f>
        <v>0</v>
      </c>
      <c r="AO192" s="74">
        <f>[4]Calculations!AH159</f>
        <v>0</v>
      </c>
      <c r="AP192" s="74">
        <f>[4]Calculations!AT159</f>
        <v>0</v>
      </c>
      <c r="AQ192" s="74">
        <f>[4]Calculations!AI159</f>
        <v>0.40809933500000001</v>
      </c>
      <c r="AR192" s="74">
        <f>[4]Calculations!AU159</f>
        <v>100.00008208792475</v>
      </c>
      <c r="AS192" s="74">
        <f>[4]Calculations!AJ159</f>
        <v>0</v>
      </c>
      <c r="AT192" s="74">
        <f>[4]Calculations!AV159</f>
        <v>0</v>
      </c>
      <c r="AU192" s="74">
        <f>[4]Calculations!AK159</f>
        <v>1.65700815006E-3</v>
      </c>
      <c r="AV192" s="74">
        <f>[4]Calculations!AW159</f>
        <v>0.4060309263340513</v>
      </c>
      <c r="AW192" s="90"/>
      <c r="AX192" s="90"/>
      <c r="AY192" s="82" t="str">
        <f>[4]Calculations!D159</f>
        <v>Land Supply 2018</v>
      </c>
    </row>
    <row r="193" spans="2:51" ht="12.65" customHeight="1" x14ac:dyDescent="0.25">
      <c r="B193" s="13" t="str">
        <f>[4]Calculations!A160</f>
        <v>EMP36</v>
      </c>
      <c r="C193" s="30" t="str">
        <f>[4]Calculations!B160</f>
        <v>Land off Chichester Street, Rochdale</v>
      </c>
      <c r="D193" s="119" t="str">
        <f>[4]Calculations!C160</f>
        <v>Industrial and Warehousing</v>
      </c>
      <c r="E193" s="38">
        <f>[4]Calculations!E160</f>
        <v>0.70368200000000003</v>
      </c>
      <c r="F193" s="38">
        <f>[4]Calculations!I160</f>
        <v>0.70368200000000003</v>
      </c>
      <c r="G193" s="38">
        <f>[4]Calculations!M160</f>
        <v>100</v>
      </c>
      <c r="H193" s="38">
        <f>[4]Calculations!H160</f>
        <v>0</v>
      </c>
      <c r="I193" s="38">
        <f>[4]Calculations!L160</f>
        <v>0</v>
      </c>
      <c r="J193" s="38">
        <f>[4]Calculations!G160</f>
        <v>0</v>
      </c>
      <c r="K193" s="38">
        <f>[4]Calculations!K160</f>
        <v>0</v>
      </c>
      <c r="L193" s="38">
        <f>[4]Calculations!F160</f>
        <v>0</v>
      </c>
      <c r="M193" s="38">
        <f>[4]Calculations!J160</f>
        <v>0</v>
      </c>
      <c r="N193" s="38">
        <f>[4]Calculations!V160</f>
        <v>0</v>
      </c>
      <c r="O193" s="38">
        <f>[4]Calculations!W160</f>
        <v>0</v>
      </c>
      <c r="P193" s="38">
        <f>[4]Calculations!O160</f>
        <v>1.031924744976E-2</v>
      </c>
      <c r="Q193" s="38">
        <f>[4]Calculations!S160</f>
        <v>1.4664646032952384</v>
      </c>
      <c r="R193" s="38">
        <f>[4]Calculations!Q160</f>
        <v>1.78620744976E-3</v>
      </c>
      <c r="S193" s="38">
        <f>[4]Calculations!T160</f>
        <v>0.25383730857972775</v>
      </c>
      <c r="T193" s="38">
        <f>[4]Calculations!R160</f>
        <v>0</v>
      </c>
      <c r="U193" s="38">
        <f>[4]Calculations!U160</f>
        <v>0</v>
      </c>
      <c r="V193" s="38" t="str">
        <f>[4]Calculations!X160</f>
        <v>Not Modelled</v>
      </c>
      <c r="W193" s="38" t="str">
        <f>[4]Calculations!Y160</f>
        <v>N/A</v>
      </c>
      <c r="X193" s="38" t="s">
        <v>1068</v>
      </c>
      <c r="Y193" s="73" t="s">
        <v>105</v>
      </c>
      <c r="Z193" s="74" t="s">
        <v>1066</v>
      </c>
      <c r="AA193" s="74">
        <f>[4]Calculations!AA160</f>
        <v>0</v>
      </c>
      <c r="AB193" s="74">
        <f>[4]Calculations!AM160</f>
        <v>0</v>
      </c>
      <c r="AC193" s="74">
        <f>[4]Calculations!AB160</f>
        <v>0</v>
      </c>
      <c r="AD193" s="74">
        <f>[4]Calculations!AN160</f>
        <v>0</v>
      </c>
      <c r="AE193" s="74">
        <f>[4]Calculations!AC160</f>
        <v>0</v>
      </c>
      <c r="AF193" s="74">
        <f>[4]Calculations!AO160</f>
        <v>0</v>
      </c>
      <c r="AG193" s="74">
        <f>[4]Calculations!AD160</f>
        <v>0</v>
      </c>
      <c r="AH193" s="74">
        <f>[4]Calculations!AP160</f>
        <v>0</v>
      </c>
      <c r="AI193" s="74">
        <f>[4]Calculations!AE160</f>
        <v>0</v>
      </c>
      <c r="AJ193" s="74">
        <f>[4]Calculations!AQ160</f>
        <v>0</v>
      </c>
      <c r="AK193" s="74">
        <f>[4]Calculations!AF160</f>
        <v>0</v>
      </c>
      <c r="AL193" s="74">
        <f>[4]Calculations!AR160</f>
        <v>0</v>
      </c>
      <c r="AM193" s="74">
        <f>[4]Calculations!AG160</f>
        <v>0</v>
      </c>
      <c r="AN193" s="74">
        <f>[4]Calculations!AS160</f>
        <v>0</v>
      </c>
      <c r="AO193" s="74">
        <f>[4]Calculations!AH160</f>
        <v>0</v>
      </c>
      <c r="AP193" s="74">
        <f>[4]Calculations!AT160</f>
        <v>0</v>
      </c>
      <c r="AQ193" s="74">
        <f>[4]Calculations!AI160</f>
        <v>0.70368165500400004</v>
      </c>
      <c r="AR193" s="74">
        <f>[4]Calculations!AU160</f>
        <v>99.999950972740521</v>
      </c>
      <c r="AS193" s="74">
        <f>[4]Calculations!AJ160</f>
        <v>0</v>
      </c>
      <c r="AT193" s="74">
        <f>[4]Calculations!AV160</f>
        <v>0</v>
      </c>
      <c r="AU193" s="74">
        <f>[4]Calculations!AK160</f>
        <v>0</v>
      </c>
      <c r="AV193" s="74">
        <f>[4]Calculations!AW160</f>
        <v>0</v>
      </c>
      <c r="AW193" s="90"/>
      <c r="AX193" s="90"/>
      <c r="AY193" s="82" t="str">
        <f>[4]Calculations!D160</f>
        <v>Land Supply 2018</v>
      </c>
    </row>
    <row r="194" spans="2:51" ht="25" customHeight="1" x14ac:dyDescent="0.25">
      <c r="B194" s="13" t="str">
        <f>[4]Calculations!A161</f>
        <v>EMP37</v>
      </c>
      <c r="C194" s="30" t="str">
        <f>[4]Calculations!B161</f>
        <v>Land off Quay Street, Heywood</v>
      </c>
      <c r="D194" s="119" t="str">
        <f>[4]Calculations!C161</f>
        <v>Industrial and Warehousing</v>
      </c>
      <c r="E194" s="38">
        <f>[4]Calculations!E161</f>
        <v>0.68806800000000001</v>
      </c>
      <c r="F194" s="38">
        <f>[4]Calculations!I161</f>
        <v>0.68806800000000001</v>
      </c>
      <c r="G194" s="38">
        <f>[4]Calculations!M161</f>
        <v>100</v>
      </c>
      <c r="H194" s="38">
        <f>[4]Calculations!H161</f>
        <v>0</v>
      </c>
      <c r="I194" s="38">
        <f>[4]Calculations!L161</f>
        <v>0</v>
      </c>
      <c r="J194" s="38">
        <f>[4]Calculations!G161</f>
        <v>0</v>
      </c>
      <c r="K194" s="38">
        <f>[4]Calculations!K161</f>
        <v>0</v>
      </c>
      <c r="L194" s="38">
        <f>[4]Calculations!F161</f>
        <v>0</v>
      </c>
      <c r="M194" s="38">
        <f>[4]Calculations!J161</f>
        <v>0</v>
      </c>
      <c r="N194" s="38">
        <f>[4]Calculations!V161</f>
        <v>0</v>
      </c>
      <c r="O194" s="38">
        <f>[4]Calculations!W161</f>
        <v>0</v>
      </c>
      <c r="P194" s="38">
        <f>[4]Calculations!O161</f>
        <v>1.2989799999999999E-3</v>
      </c>
      <c r="Q194" s="38">
        <f>[4]Calculations!S161</f>
        <v>0.18878657342006894</v>
      </c>
      <c r="R194" s="38">
        <f>[4]Calculations!Q161</f>
        <v>0</v>
      </c>
      <c r="S194" s="38">
        <f>[4]Calculations!T161</f>
        <v>0</v>
      </c>
      <c r="T194" s="38">
        <f>[4]Calculations!R161</f>
        <v>0</v>
      </c>
      <c r="U194" s="38">
        <f>[4]Calculations!U161</f>
        <v>0</v>
      </c>
      <c r="V194" s="38" t="str">
        <f>[4]Calculations!X161</f>
        <v>Not Modelled</v>
      </c>
      <c r="W194" s="38" t="str">
        <f>[4]Calculations!Y161</f>
        <v>N/A</v>
      </c>
      <c r="X194" s="38" t="s">
        <v>1068</v>
      </c>
      <c r="Y194" s="73" t="s">
        <v>105</v>
      </c>
      <c r="Z194" s="74" t="s">
        <v>1066</v>
      </c>
      <c r="AA194" s="74">
        <f>[4]Calculations!AA161</f>
        <v>0</v>
      </c>
      <c r="AB194" s="74">
        <f>[4]Calculations!AM161</f>
        <v>0</v>
      </c>
      <c r="AC194" s="74">
        <f>[4]Calculations!AB161</f>
        <v>0</v>
      </c>
      <c r="AD194" s="74">
        <f>[4]Calculations!AN161</f>
        <v>0</v>
      </c>
      <c r="AE194" s="74">
        <f>[4]Calculations!AC161</f>
        <v>0</v>
      </c>
      <c r="AF194" s="74">
        <f>[4]Calculations!AO161</f>
        <v>0</v>
      </c>
      <c r="AG194" s="74">
        <f>[4]Calculations!AD161</f>
        <v>0</v>
      </c>
      <c r="AH194" s="74">
        <f>[4]Calculations!AP161</f>
        <v>0</v>
      </c>
      <c r="AI194" s="74">
        <f>[4]Calculations!AE161</f>
        <v>0</v>
      </c>
      <c r="AJ194" s="74">
        <f>[4]Calculations!AQ161</f>
        <v>0</v>
      </c>
      <c r="AK194" s="74">
        <f>[4]Calculations!AF161</f>
        <v>0</v>
      </c>
      <c r="AL194" s="74">
        <f>[4]Calculations!AR161</f>
        <v>0</v>
      </c>
      <c r="AM194" s="74">
        <f>[4]Calculations!AG161</f>
        <v>0</v>
      </c>
      <c r="AN194" s="74">
        <f>[4]Calculations!AS161</f>
        <v>0</v>
      </c>
      <c r="AO194" s="74">
        <f>[4]Calculations!AH161</f>
        <v>0</v>
      </c>
      <c r="AP194" s="74">
        <f>[4]Calculations!AT161</f>
        <v>0</v>
      </c>
      <c r="AQ194" s="74">
        <f>[4]Calculations!AI161</f>
        <v>0.688067780001</v>
      </c>
      <c r="AR194" s="74">
        <f>[4]Calculations!AU161</f>
        <v>99.999968026561319</v>
      </c>
      <c r="AS194" s="74">
        <f>[4]Calculations!AJ161</f>
        <v>0</v>
      </c>
      <c r="AT194" s="74">
        <f>[4]Calculations!AV161</f>
        <v>0</v>
      </c>
      <c r="AU194" s="74">
        <f>[4]Calculations!AK161</f>
        <v>0</v>
      </c>
      <c r="AV194" s="74">
        <f>[4]Calculations!AW161</f>
        <v>0</v>
      </c>
      <c r="AW194" s="90"/>
      <c r="AX194" s="90"/>
      <c r="AY194" s="82" t="str">
        <f>[4]Calculations!D161</f>
        <v>Land Supply 2018</v>
      </c>
    </row>
    <row r="195" spans="2:51" ht="25" customHeight="1" x14ac:dyDescent="0.25">
      <c r="B195" s="13" t="str">
        <f>[4]Calculations!A162</f>
        <v>EMP39</v>
      </c>
      <c r="C195" s="30" t="str">
        <f>[4]Calculations!B162</f>
        <v>Land at Caldershaw Centre, Ings Lane, Rochdale</v>
      </c>
      <c r="D195" s="119" t="str">
        <f>[4]Calculations!C162</f>
        <v>Industrial and Warehousing</v>
      </c>
      <c r="E195" s="38">
        <f>[4]Calculations!E162</f>
        <v>0.267378</v>
      </c>
      <c r="F195" s="38">
        <f>[4]Calculations!I162</f>
        <v>0.267378</v>
      </c>
      <c r="G195" s="38">
        <f>[4]Calculations!M162</f>
        <v>100</v>
      </c>
      <c r="H195" s="38">
        <f>[4]Calculations!H162</f>
        <v>0</v>
      </c>
      <c r="I195" s="38">
        <f>[4]Calculations!L162</f>
        <v>0</v>
      </c>
      <c r="J195" s="38">
        <f>[4]Calculations!G162</f>
        <v>0</v>
      </c>
      <c r="K195" s="38">
        <f>[4]Calculations!K162</f>
        <v>0</v>
      </c>
      <c r="L195" s="38">
        <f>[4]Calculations!F162</f>
        <v>0</v>
      </c>
      <c r="M195" s="38">
        <f>[4]Calculations!J162</f>
        <v>0</v>
      </c>
      <c r="N195" s="38">
        <f>[4]Calculations!V162</f>
        <v>2.1026711996400001E-2</v>
      </c>
      <c r="O195" s="38">
        <f>[4]Calculations!W162</f>
        <v>7.8640396728227451</v>
      </c>
      <c r="P195" s="38">
        <f>[4]Calculations!O162</f>
        <v>5.4346909825100003E-3</v>
      </c>
      <c r="Q195" s="38">
        <f>[4]Calculations!S162</f>
        <v>2.0325871921063063</v>
      </c>
      <c r="R195" s="38">
        <f>[4]Calculations!Q162</f>
        <v>2.0988509825100002E-3</v>
      </c>
      <c r="S195" s="38">
        <f>[4]Calculations!T162</f>
        <v>0.78497519710297792</v>
      </c>
      <c r="T195" s="38">
        <f>[4]Calculations!R162</f>
        <v>0</v>
      </c>
      <c r="U195" s="38">
        <f>[4]Calculations!U162</f>
        <v>0</v>
      </c>
      <c r="V195" s="38" t="str">
        <f>[4]Calculations!X162</f>
        <v>Not Modelled</v>
      </c>
      <c r="W195" s="38" t="str">
        <f>[4]Calculations!Y162</f>
        <v>N/A</v>
      </c>
      <c r="X195" s="38" t="s">
        <v>1068</v>
      </c>
      <c r="Y195" s="73" t="s">
        <v>105</v>
      </c>
      <c r="Z195" s="74" t="s">
        <v>1066</v>
      </c>
      <c r="AA195" s="74">
        <f>[4]Calculations!AA162</f>
        <v>0</v>
      </c>
      <c r="AB195" s="74">
        <f>[4]Calculations!AM162</f>
        <v>0</v>
      </c>
      <c r="AC195" s="74">
        <f>[4]Calculations!AB162</f>
        <v>0</v>
      </c>
      <c r="AD195" s="74">
        <f>[4]Calculations!AN162</f>
        <v>0</v>
      </c>
      <c r="AE195" s="74">
        <f>[4]Calculations!AC162</f>
        <v>0</v>
      </c>
      <c r="AF195" s="74">
        <f>[4]Calculations!AO162</f>
        <v>0</v>
      </c>
      <c r="AG195" s="74">
        <f>[4]Calculations!AD162</f>
        <v>0</v>
      </c>
      <c r="AH195" s="74">
        <f>[4]Calculations!AP162</f>
        <v>0</v>
      </c>
      <c r="AI195" s="74">
        <f>[4]Calculations!AE162</f>
        <v>0</v>
      </c>
      <c r="AJ195" s="74">
        <f>[4]Calculations!AQ162</f>
        <v>0</v>
      </c>
      <c r="AK195" s="74">
        <f>[4]Calculations!AF162</f>
        <v>0</v>
      </c>
      <c r="AL195" s="74">
        <f>[4]Calculations!AR162</f>
        <v>0</v>
      </c>
      <c r="AM195" s="74">
        <f>[4]Calculations!AG162</f>
        <v>0</v>
      </c>
      <c r="AN195" s="74">
        <f>[4]Calculations!AS162</f>
        <v>0</v>
      </c>
      <c r="AO195" s="74">
        <f>[4]Calculations!AH162</f>
        <v>0</v>
      </c>
      <c r="AP195" s="74">
        <f>[4]Calculations!AT162</f>
        <v>0</v>
      </c>
      <c r="AQ195" s="74">
        <f>[4]Calculations!AI162</f>
        <v>0.267378049999</v>
      </c>
      <c r="AR195" s="74">
        <f>[4]Calculations!AU162</f>
        <v>100.00001869974344</v>
      </c>
      <c r="AS195" s="74">
        <f>[4]Calculations!AJ162</f>
        <v>0</v>
      </c>
      <c r="AT195" s="74">
        <f>[4]Calculations!AV162</f>
        <v>0</v>
      </c>
      <c r="AU195" s="74">
        <f>[4]Calculations!AK162</f>
        <v>0</v>
      </c>
      <c r="AV195" s="74">
        <f>[4]Calculations!AW162</f>
        <v>0</v>
      </c>
      <c r="AW195" s="90"/>
      <c r="AX195" s="90"/>
      <c r="AY195" s="82" t="str">
        <f>[4]Calculations!D162</f>
        <v>Land Supply 2018</v>
      </c>
    </row>
    <row r="196" spans="2:51" ht="12.65" customHeight="1" x14ac:dyDescent="0.25">
      <c r="B196" s="13" t="str">
        <f>[4]Calculations!A163</f>
        <v>EMP41</v>
      </c>
      <c r="C196" s="30" t="str">
        <f>[4]Calculations!B163</f>
        <v>Land South of Bury New Road, Heywood</v>
      </c>
      <c r="D196" s="119" t="str">
        <f>[4]Calculations!C163</f>
        <v>Industrial and Warehousing</v>
      </c>
      <c r="E196" s="38">
        <f>[4]Calculations!E163</f>
        <v>0.64084799999999997</v>
      </c>
      <c r="F196" s="38">
        <f>[4]Calculations!I163</f>
        <v>0.64084799999999997</v>
      </c>
      <c r="G196" s="38">
        <f>[4]Calculations!M163</f>
        <v>100</v>
      </c>
      <c r="H196" s="38">
        <f>[4]Calculations!H163</f>
        <v>0</v>
      </c>
      <c r="I196" s="38">
        <f>[4]Calculations!L163</f>
        <v>0</v>
      </c>
      <c r="J196" s="38">
        <f>[4]Calculations!G163</f>
        <v>0</v>
      </c>
      <c r="K196" s="38">
        <f>[4]Calculations!K163</f>
        <v>0</v>
      </c>
      <c r="L196" s="38">
        <f>[4]Calculations!F163</f>
        <v>0</v>
      </c>
      <c r="M196" s="38">
        <f>[4]Calculations!J163</f>
        <v>0</v>
      </c>
      <c r="N196" s="38">
        <f>[4]Calculations!V163</f>
        <v>0</v>
      </c>
      <c r="O196" s="38">
        <f>[4]Calculations!W163</f>
        <v>0</v>
      </c>
      <c r="P196" s="38">
        <f>[4]Calculations!O163</f>
        <v>0.2241296791613</v>
      </c>
      <c r="Q196" s="38">
        <f>[4]Calculations!S163</f>
        <v>34.973921922405935</v>
      </c>
      <c r="R196" s="38">
        <f>[4]Calculations!Q163</f>
        <v>6.3424679161299999E-2</v>
      </c>
      <c r="S196" s="38">
        <f>[4]Calculations!T163</f>
        <v>9.8969926037531515</v>
      </c>
      <c r="T196" s="38">
        <f>[4]Calculations!R163</f>
        <v>4.5175004000100001E-2</v>
      </c>
      <c r="U196" s="38">
        <f>[4]Calculations!U163</f>
        <v>7.0492541133154827</v>
      </c>
      <c r="V196" s="38" t="str">
        <f>[4]Calculations!X163</f>
        <v>Not Modelled</v>
      </c>
      <c r="W196" s="38" t="str">
        <f>[4]Calculations!Y163</f>
        <v>N/A</v>
      </c>
      <c r="X196" s="38" t="s">
        <v>1068</v>
      </c>
      <c r="Y196" s="73" t="s">
        <v>105</v>
      </c>
      <c r="Z196" s="74" t="s">
        <v>1066</v>
      </c>
      <c r="AA196" s="74">
        <f>[4]Calculations!AA163</f>
        <v>0</v>
      </c>
      <c r="AB196" s="74">
        <f>[4]Calculations!AM163</f>
        <v>0</v>
      </c>
      <c r="AC196" s="74">
        <f>[4]Calculations!AB163</f>
        <v>0</v>
      </c>
      <c r="AD196" s="74">
        <f>[4]Calculations!AN163</f>
        <v>0</v>
      </c>
      <c r="AE196" s="74">
        <f>[4]Calculations!AC163</f>
        <v>3.8887999999900003E-2</v>
      </c>
      <c r="AF196" s="74">
        <f>[4]Calculations!AO163</f>
        <v>6.0682096222349147</v>
      </c>
      <c r="AG196" s="74">
        <f>[4]Calculations!AD163</f>
        <v>0</v>
      </c>
      <c r="AH196" s="74">
        <f>[4]Calculations!AP163</f>
        <v>0</v>
      </c>
      <c r="AI196" s="74">
        <f>[4]Calculations!AE163</f>
        <v>0</v>
      </c>
      <c r="AJ196" s="74">
        <f>[4]Calculations!AQ163</f>
        <v>0</v>
      </c>
      <c r="AK196" s="74">
        <f>[4]Calculations!AF163</f>
        <v>0</v>
      </c>
      <c r="AL196" s="74">
        <f>[4]Calculations!AR163</f>
        <v>0</v>
      </c>
      <c r="AM196" s="74">
        <f>[4]Calculations!AG163</f>
        <v>1.6487999999899999E-2</v>
      </c>
      <c r="AN196" s="74">
        <f>[4]Calculations!AS163</f>
        <v>2.5728409856783512</v>
      </c>
      <c r="AO196" s="74">
        <f>[4]Calculations!AH163</f>
        <v>0</v>
      </c>
      <c r="AP196" s="74">
        <f>[4]Calculations!AT163</f>
        <v>0</v>
      </c>
      <c r="AQ196" s="74">
        <f>[4]Calculations!AI163</f>
        <v>0.64084803500499998</v>
      </c>
      <c r="AR196" s="74">
        <f>[4]Calculations!AU163</f>
        <v>100.0000054622937</v>
      </c>
      <c r="AS196" s="74">
        <f>[4]Calculations!AJ163</f>
        <v>0</v>
      </c>
      <c r="AT196" s="74">
        <f>[4]Calculations!AV163</f>
        <v>0</v>
      </c>
      <c r="AU196" s="74">
        <f>[4]Calculations!AK163</f>
        <v>0</v>
      </c>
      <c r="AV196" s="74">
        <f>[4]Calculations!AW163</f>
        <v>0</v>
      </c>
      <c r="AW196" s="90"/>
      <c r="AX196" s="90"/>
      <c r="AY196" s="82" t="str">
        <f>[4]Calculations!D163</f>
        <v>Land Supply 2018</v>
      </c>
    </row>
    <row r="197" spans="2:51" ht="25" customHeight="1" x14ac:dyDescent="0.25">
      <c r="B197" s="13" t="str">
        <f>[4]Calculations!A164</f>
        <v>EMP42</v>
      </c>
      <c r="C197" s="30" t="str">
        <f>[4]Calculations!B164</f>
        <v>Land off Todmorden Road, Littleborough</v>
      </c>
      <c r="D197" s="119" t="str">
        <f>[4]Calculations!C164</f>
        <v>Industrial and Warehousing</v>
      </c>
      <c r="E197" s="38">
        <f>[4]Calculations!E164</f>
        <v>0.58137000000000005</v>
      </c>
      <c r="F197" s="38">
        <f>[4]Calculations!I164</f>
        <v>4.800827006380011E-2</v>
      </c>
      <c r="G197" s="38">
        <f>[4]Calculations!M164</f>
        <v>8.2577824902901948</v>
      </c>
      <c r="H197" s="38">
        <f>[4]Calculations!H164</f>
        <v>4.9111397756100003E-2</v>
      </c>
      <c r="I197" s="38">
        <f>[4]Calculations!L164</f>
        <v>8.4475287263016661</v>
      </c>
      <c r="J197" s="38">
        <f>[4]Calculations!G164</f>
        <v>0.44791145184699999</v>
      </c>
      <c r="K197" s="38">
        <f>[4]Calculations!K164</f>
        <v>77.044128841701493</v>
      </c>
      <c r="L197" s="38">
        <f>[4]Calculations!F164</f>
        <v>3.6338880333100003E-2</v>
      </c>
      <c r="M197" s="38">
        <f>[4]Calculations!J164</f>
        <v>6.2505599417066584</v>
      </c>
      <c r="N197" s="38">
        <f>[4]Calculations!V164</f>
        <v>0.58136962500199996</v>
      </c>
      <c r="O197" s="38">
        <f>[4]Calculations!W164</f>
        <v>99.999935497531681</v>
      </c>
      <c r="P197" s="38">
        <f>[4]Calculations!O164</f>
        <v>0.40054935116479995</v>
      </c>
      <c r="Q197" s="38">
        <f>[4]Calculations!S164</f>
        <v>68.897492331011208</v>
      </c>
      <c r="R197" s="38">
        <f>[4]Calculations!Q164</f>
        <v>0.13424335116479999</v>
      </c>
      <c r="S197" s="38">
        <f>[4]Calculations!T164</f>
        <v>23.090863161979456</v>
      </c>
      <c r="T197" s="38">
        <f>[4]Calculations!R164</f>
        <v>0.102910410013</v>
      </c>
      <c r="U197" s="38">
        <f>[4]Calculations!U164</f>
        <v>17.701362301632347</v>
      </c>
      <c r="V197" s="38">
        <f>[4]Calculations!X164</f>
        <v>0.53743785398099997</v>
      </c>
      <c r="W197" s="38">
        <f>[4]Calculations!Y164</f>
        <v>92.44334141441766</v>
      </c>
      <c r="X197" s="38" t="s">
        <v>1068</v>
      </c>
      <c r="Y197" s="73" t="s">
        <v>108</v>
      </c>
      <c r="Z197" s="74" t="s">
        <v>109</v>
      </c>
      <c r="AA197" s="74">
        <f>[4]Calculations!AA164</f>
        <v>0</v>
      </c>
      <c r="AB197" s="74">
        <f>[4]Calculations!AM164</f>
        <v>0</v>
      </c>
      <c r="AC197" s="74">
        <f>[4]Calculations!AB164</f>
        <v>0</v>
      </c>
      <c r="AD197" s="74">
        <f>[4]Calculations!AN164</f>
        <v>0</v>
      </c>
      <c r="AE197" s="74">
        <f>[4]Calculations!AC164</f>
        <v>0</v>
      </c>
      <c r="AF197" s="74">
        <f>[4]Calculations!AO164</f>
        <v>0</v>
      </c>
      <c r="AG197" s="74">
        <f>[4]Calculations!AD164</f>
        <v>0</v>
      </c>
      <c r="AH197" s="74">
        <f>[4]Calculations!AP164</f>
        <v>0</v>
      </c>
      <c r="AI197" s="74">
        <f>[4]Calculations!AE164</f>
        <v>0</v>
      </c>
      <c r="AJ197" s="74">
        <f>[4]Calculations!AQ164</f>
        <v>0</v>
      </c>
      <c r="AK197" s="74">
        <f>[4]Calculations!AF164</f>
        <v>0</v>
      </c>
      <c r="AL197" s="74">
        <f>[4]Calculations!AR164</f>
        <v>0</v>
      </c>
      <c r="AM197" s="74">
        <f>[4]Calculations!AG164</f>
        <v>0</v>
      </c>
      <c r="AN197" s="74">
        <f>[4]Calculations!AS164</f>
        <v>0</v>
      </c>
      <c r="AO197" s="74">
        <f>[4]Calculations!AH164</f>
        <v>0</v>
      </c>
      <c r="AP197" s="74">
        <f>[4]Calculations!AT164</f>
        <v>0</v>
      </c>
      <c r="AQ197" s="74">
        <f>[4]Calculations!AI164</f>
        <v>0.58136962500199996</v>
      </c>
      <c r="AR197" s="74">
        <f>[4]Calculations!AU164</f>
        <v>99.999935497531681</v>
      </c>
      <c r="AS197" s="74">
        <f>[4]Calculations!AJ164</f>
        <v>0</v>
      </c>
      <c r="AT197" s="74">
        <f>[4]Calculations!AV164</f>
        <v>0</v>
      </c>
      <c r="AU197" s="74">
        <f>[4]Calculations!AK164</f>
        <v>1.99588894495E-2</v>
      </c>
      <c r="AV197" s="74">
        <f>[4]Calculations!AW164</f>
        <v>3.4330786675439047</v>
      </c>
      <c r="AW197" s="90"/>
      <c r="AX197" s="90"/>
      <c r="AY197" s="82" t="str">
        <f>[4]Calculations!D164</f>
        <v>Land Supply 2018</v>
      </c>
    </row>
    <row r="198" spans="2:51" ht="12.65" customHeight="1" x14ac:dyDescent="0.25">
      <c r="B198" s="13" t="str">
        <f>[4]Calculations!A165</f>
        <v>EMP53</v>
      </c>
      <c r="C198" s="30" t="str">
        <f>[4]Calculations!B165</f>
        <v>Jackson Street, Rochdale</v>
      </c>
      <c r="D198" s="119" t="str">
        <f>[4]Calculations!C165</f>
        <v>Industrial and Warehousing</v>
      </c>
      <c r="E198" s="38">
        <f>[4]Calculations!E165</f>
        <v>0.32228499999999999</v>
      </c>
      <c r="F198" s="38">
        <f>[4]Calculations!I165</f>
        <v>0.32228499999999999</v>
      </c>
      <c r="G198" s="38">
        <f>[4]Calculations!M165</f>
        <v>100</v>
      </c>
      <c r="H198" s="38">
        <f>[4]Calculations!H165</f>
        <v>0</v>
      </c>
      <c r="I198" s="38">
        <f>[4]Calculations!L165</f>
        <v>0</v>
      </c>
      <c r="J198" s="38">
        <f>[4]Calculations!G165</f>
        <v>0</v>
      </c>
      <c r="K198" s="38">
        <f>[4]Calculations!K165</f>
        <v>0</v>
      </c>
      <c r="L198" s="38">
        <f>[4]Calculations!F165</f>
        <v>0</v>
      </c>
      <c r="M198" s="38">
        <f>[4]Calculations!J165</f>
        <v>0</v>
      </c>
      <c r="N198" s="38">
        <f>[4]Calculations!V165</f>
        <v>0</v>
      </c>
      <c r="O198" s="38">
        <f>[4]Calculations!W165</f>
        <v>0</v>
      </c>
      <c r="P198" s="38">
        <f>[4]Calculations!O165</f>
        <v>0</v>
      </c>
      <c r="Q198" s="38">
        <f>[4]Calculations!S165</f>
        <v>0</v>
      </c>
      <c r="R198" s="38">
        <f>[4]Calculations!Q165</f>
        <v>0</v>
      </c>
      <c r="S198" s="38">
        <f>[4]Calculations!T165</f>
        <v>0</v>
      </c>
      <c r="T198" s="38">
        <f>[4]Calculations!R165</f>
        <v>0</v>
      </c>
      <c r="U198" s="38">
        <f>[4]Calculations!U165</f>
        <v>0</v>
      </c>
      <c r="V198" s="38" t="str">
        <f>[4]Calculations!X165</f>
        <v>Not Modelled</v>
      </c>
      <c r="W198" s="38" t="str">
        <f>[4]Calculations!Y165</f>
        <v>N/A</v>
      </c>
      <c r="X198" s="38" t="s">
        <v>1068</v>
      </c>
      <c r="Y198" s="73" t="s">
        <v>106</v>
      </c>
      <c r="Z198" s="74" t="s">
        <v>1098</v>
      </c>
      <c r="AA198" s="74">
        <f>[4]Calculations!AA165</f>
        <v>0</v>
      </c>
      <c r="AB198" s="74">
        <f>[4]Calculations!AM165</f>
        <v>0</v>
      </c>
      <c r="AC198" s="74">
        <f>[4]Calculations!AB165</f>
        <v>0</v>
      </c>
      <c r="AD198" s="74">
        <f>[4]Calculations!AN165</f>
        <v>0</v>
      </c>
      <c r="AE198" s="74">
        <f>[4]Calculations!AC165</f>
        <v>0</v>
      </c>
      <c r="AF198" s="74">
        <f>[4]Calculations!AO165</f>
        <v>0</v>
      </c>
      <c r="AG198" s="74">
        <f>[4]Calculations!AD165</f>
        <v>0</v>
      </c>
      <c r="AH198" s="74">
        <f>[4]Calculations!AP165</f>
        <v>0</v>
      </c>
      <c r="AI198" s="74">
        <f>[4]Calculations!AE165</f>
        <v>0</v>
      </c>
      <c r="AJ198" s="74">
        <f>[4]Calculations!AQ165</f>
        <v>0</v>
      </c>
      <c r="AK198" s="74">
        <f>[4]Calculations!AF165</f>
        <v>0</v>
      </c>
      <c r="AL198" s="74">
        <f>[4]Calculations!AR165</f>
        <v>0</v>
      </c>
      <c r="AM198" s="74">
        <f>[4]Calculations!AG165</f>
        <v>0</v>
      </c>
      <c r="AN198" s="74">
        <f>[4]Calculations!AS165</f>
        <v>0</v>
      </c>
      <c r="AO198" s="74">
        <f>[4]Calculations!AH165</f>
        <v>0</v>
      </c>
      <c r="AP198" s="74">
        <f>[4]Calculations!AT165</f>
        <v>0</v>
      </c>
      <c r="AQ198" s="74">
        <f>[4]Calculations!AI165</f>
        <v>0.32228536000699998</v>
      </c>
      <c r="AR198" s="74">
        <f>[4]Calculations!AU165</f>
        <v>100.00011170454721</v>
      </c>
      <c r="AS198" s="74">
        <f>[4]Calculations!AJ165</f>
        <v>0</v>
      </c>
      <c r="AT198" s="74">
        <f>[4]Calculations!AV165</f>
        <v>0</v>
      </c>
      <c r="AU198" s="74">
        <f>[4]Calculations!AK165</f>
        <v>0</v>
      </c>
      <c r="AV198" s="74">
        <f>[4]Calculations!AW165</f>
        <v>0</v>
      </c>
      <c r="AW198" s="90"/>
      <c r="AX198" s="90"/>
      <c r="AY198" s="82" t="str">
        <f>[4]Calculations!D165</f>
        <v>Land Supply 2018</v>
      </c>
    </row>
    <row r="199" spans="2:51" ht="25" customHeight="1" x14ac:dyDescent="0.25">
      <c r="B199" s="13" t="str">
        <f>[4]Calculations!A166</f>
        <v>EMP58</v>
      </c>
      <c r="C199" s="30" t="str">
        <f>[4]Calculations!B166</f>
        <v>Heap Bridge, Heywood</v>
      </c>
      <c r="D199" s="119" t="str">
        <f>[4]Calculations!C166</f>
        <v>Offices</v>
      </c>
      <c r="E199" s="38">
        <f>[4]Calculations!E166</f>
        <v>2.0517500000000002</v>
      </c>
      <c r="F199" s="38">
        <f>[4]Calculations!I166</f>
        <v>1.0780112756588003</v>
      </c>
      <c r="G199" s="38">
        <f>[4]Calculations!M166</f>
        <v>52.541063758196671</v>
      </c>
      <c r="H199" s="38">
        <f>[4]Calculations!H166</f>
        <v>4.0847377102200003E-2</v>
      </c>
      <c r="I199" s="38">
        <f>[4]Calculations!L166</f>
        <v>1.9908554698281955</v>
      </c>
      <c r="J199" s="38">
        <f>[4]Calculations!G166</f>
        <v>0.89142966781800004</v>
      </c>
      <c r="K199" s="38">
        <f>[4]Calculations!K166</f>
        <v>43.447284894260996</v>
      </c>
      <c r="L199" s="38">
        <f>[4]Calculations!F166</f>
        <v>4.1461679421E-2</v>
      </c>
      <c r="M199" s="38">
        <f>[4]Calculations!J166</f>
        <v>2.0207958777141464</v>
      </c>
      <c r="N199" s="38">
        <f>[4]Calculations!V166</f>
        <v>2.0517536500100002</v>
      </c>
      <c r="O199" s="38">
        <f>[4]Calculations!W166</f>
        <v>100.00017789740465</v>
      </c>
      <c r="P199" s="38">
        <f>[4]Calculations!O166</f>
        <v>1.7917506158400001</v>
      </c>
      <c r="Q199" s="38">
        <f>[4]Calculations!S166</f>
        <v>87.327920840258315</v>
      </c>
      <c r="R199" s="38">
        <f>[4]Calculations!Q166</f>
        <v>1.4820356158400001</v>
      </c>
      <c r="S199" s="38">
        <f>[4]Calculations!T166</f>
        <v>72.232758174241496</v>
      </c>
      <c r="T199" s="38">
        <f>[4]Calculations!R166</f>
        <v>1.20927129584</v>
      </c>
      <c r="U199" s="38">
        <f>[4]Calculations!U166</f>
        <v>58.938530319970752</v>
      </c>
      <c r="V199" s="38">
        <f>[4]Calculations!X166</f>
        <v>0</v>
      </c>
      <c r="W199" s="38">
        <f>[4]Calculations!Y166</f>
        <v>0</v>
      </c>
      <c r="X199" s="38" t="s">
        <v>1068</v>
      </c>
      <c r="Y199" s="73" t="s">
        <v>108</v>
      </c>
      <c r="Z199" s="74" t="s">
        <v>109</v>
      </c>
      <c r="AA199" s="74">
        <f>[4]Calculations!AA166</f>
        <v>6.8798563350099998E-2</v>
      </c>
      <c r="AB199" s="74">
        <f>[4]Calculations!AM166</f>
        <v>3.3531650225466061</v>
      </c>
      <c r="AC199" s="74">
        <f>[4]Calculations!AB166</f>
        <v>0</v>
      </c>
      <c r="AD199" s="74">
        <f>[4]Calculations!AN166</f>
        <v>0</v>
      </c>
      <c r="AE199" s="74">
        <f>[4]Calculations!AC166</f>
        <v>0</v>
      </c>
      <c r="AF199" s="74">
        <f>[4]Calculations!AO166</f>
        <v>0</v>
      </c>
      <c r="AG199" s="74">
        <f>[4]Calculations!AD166</f>
        <v>5.3622139348099999E-2</v>
      </c>
      <c r="AH199" s="74">
        <f>[4]Calculations!AP166</f>
        <v>2.6134830923894232</v>
      </c>
      <c r="AI199" s="74">
        <f>[4]Calculations!AE166</f>
        <v>0.107959233439</v>
      </c>
      <c r="AJ199" s="74">
        <f>[4]Calculations!AQ166</f>
        <v>5.2618122792250519</v>
      </c>
      <c r="AK199" s="74">
        <f>[4]Calculations!AF166</f>
        <v>0</v>
      </c>
      <c r="AL199" s="74">
        <f>[4]Calculations!AR166</f>
        <v>0</v>
      </c>
      <c r="AM199" s="74">
        <f>[4]Calculations!AG166</f>
        <v>0</v>
      </c>
      <c r="AN199" s="74">
        <f>[4]Calculations!AS166</f>
        <v>0</v>
      </c>
      <c r="AO199" s="74">
        <f>[4]Calculations!AH166</f>
        <v>0</v>
      </c>
      <c r="AP199" s="74">
        <f>[4]Calculations!AT166</f>
        <v>0</v>
      </c>
      <c r="AQ199" s="74">
        <f>[4]Calculations!AI166</f>
        <v>1.4226977289</v>
      </c>
      <c r="AR199" s="74">
        <f>[4]Calculations!AU166</f>
        <v>69.340695937614228</v>
      </c>
      <c r="AS199" s="74">
        <f>[4]Calculations!AJ166</f>
        <v>0</v>
      </c>
      <c r="AT199" s="74">
        <f>[4]Calculations!AV166</f>
        <v>0</v>
      </c>
      <c r="AU199" s="74">
        <f>[4]Calculations!AK166</f>
        <v>0.95710797779699996</v>
      </c>
      <c r="AV199" s="74">
        <f>[4]Calculations!AW166</f>
        <v>46.64837225768246</v>
      </c>
      <c r="AW199" s="90"/>
      <c r="AX199" s="90"/>
      <c r="AY199" s="82" t="str">
        <f>[4]Calculations!D166</f>
        <v>Land Supply 2018</v>
      </c>
    </row>
    <row r="200" spans="2:51" ht="25" customHeight="1" x14ac:dyDescent="0.25">
      <c r="B200" s="13" t="str">
        <f>[4]Calculations!A167</f>
        <v>EMP63</v>
      </c>
      <c r="C200" s="30" t="str">
        <f>[4]Calculations!B167</f>
        <v>Greenwood Street, Rochdale</v>
      </c>
      <c r="D200" s="119" t="str">
        <f>[4]Calculations!C167</f>
        <v>Offices</v>
      </c>
      <c r="E200" s="38">
        <f>[4]Calculations!E167</f>
        <v>0.29599399999999998</v>
      </c>
      <c r="F200" s="38">
        <f>[4]Calculations!I167</f>
        <v>0.29599399999999998</v>
      </c>
      <c r="G200" s="38">
        <f>[4]Calculations!M167</f>
        <v>100</v>
      </c>
      <c r="H200" s="38">
        <f>[4]Calculations!H167</f>
        <v>0</v>
      </c>
      <c r="I200" s="38">
        <f>[4]Calculations!L167</f>
        <v>0</v>
      </c>
      <c r="J200" s="38">
        <f>[4]Calculations!G167</f>
        <v>0</v>
      </c>
      <c r="K200" s="38">
        <f>[4]Calculations!K167</f>
        <v>0</v>
      </c>
      <c r="L200" s="38">
        <f>[4]Calculations!F167</f>
        <v>0</v>
      </c>
      <c r="M200" s="38">
        <f>[4]Calculations!J167</f>
        <v>0</v>
      </c>
      <c r="N200" s="38">
        <f>[4]Calculations!V167</f>
        <v>0</v>
      </c>
      <c r="O200" s="38">
        <f>[4]Calculations!W167</f>
        <v>0</v>
      </c>
      <c r="P200" s="38">
        <f>[4]Calculations!O167</f>
        <v>0</v>
      </c>
      <c r="Q200" s="38">
        <f>[4]Calculations!S167</f>
        <v>0</v>
      </c>
      <c r="R200" s="38">
        <f>[4]Calculations!Q167</f>
        <v>0</v>
      </c>
      <c r="S200" s="38">
        <f>[4]Calculations!T167</f>
        <v>0</v>
      </c>
      <c r="T200" s="38">
        <f>[4]Calculations!R167</f>
        <v>0</v>
      </c>
      <c r="U200" s="38">
        <f>[4]Calculations!U167</f>
        <v>0</v>
      </c>
      <c r="V200" s="38">
        <f>[4]Calculations!X167</f>
        <v>0</v>
      </c>
      <c r="W200" s="38">
        <f>[4]Calculations!Y167</f>
        <v>0</v>
      </c>
      <c r="X200" s="38" t="s">
        <v>1068</v>
      </c>
      <c r="Y200" s="73" t="s">
        <v>106</v>
      </c>
      <c r="Z200" s="74" t="s">
        <v>1098</v>
      </c>
      <c r="AA200" s="74">
        <f>[4]Calculations!AA167</f>
        <v>0</v>
      </c>
      <c r="AB200" s="74">
        <f>[4]Calculations!AM167</f>
        <v>0</v>
      </c>
      <c r="AC200" s="74">
        <f>[4]Calculations!AB167</f>
        <v>0</v>
      </c>
      <c r="AD200" s="74">
        <f>[4]Calculations!AN167</f>
        <v>0</v>
      </c>
      <c r="AE200" s="74">
        <f>[4]Calculations!AC167</f>
        <v>0</v>
      </c>
      <c r="AF200" s="74">
        <f>[4]Calculations!AO167</f>
        <v>0</v>
      </c>
      <c r="AG200" s="74">
        <f>[4]Calculations!AD167</f>
        <v>0</v>
      </c>
      <c r="AH200" s="74">
        <f>[4]Calculations!AP167</f>
        <v>0</v>
      </c>
      <c r="AI200" s="74">
        <f>[4]Calculations!AE167</f>
        <v>0</v>
      </c>
      <c r="AJ200" s="74">
        <f>[4]Calculations!AQ167</f>
        <v>0</v>
      </c>
      <c r="AK200" s="74">
        <f>[4]Calculations!AF167</f>
        <v>0</v>
      </c>
      <c r="AL200" s="74">
        <f>[4]Calculations!AR167</f>
        <v>0</v>
      </c>
      <c r="AM200" s="74">
        <f>[4]Calculations!AG167</f>
        <v>0</v>
      </c>
      <c r="AN200" s="74">
        <f>[4]Calculations!AS167</f>
        <v>0</v>
      </c>
      <c r="AO200" s="74">
        <f>[4]Calculations!AH167</f>
        <v>0</v>
      </c>
      <c r="AP200" s="74">
        <f>[4]Calculations!AT167</f>
        <v>0</v>
      </c>
      <c r="AQ200" s="74">
        <f>[4]Calculations!AI167</f>
        <v>0.29599435499900001</v>
      </c>
      <c r="AR200" s="74">
        <f>[4]Calculations!AU167</f>
        <v>100.00011993452571</v>
      </c>
      <c r="AS200" s="74">
        <f>[4]Calculations!AJ167</f>
        <v>0</v>
      </c>
      <c r="AT200" s="74">
        <f>[4]Calculations!AV167</f>
        <v>0</v>
      </c>
      <c r="AU200" s="74">
        <f>[4]Calculations!AK167</f>
        <v>0</v>
      </c>
      <c r="AV200" s="74">
        <f>[4]Calculations!AW167</f>
        <v>0</v>
      </c>
      <c r="AW200" s="90"/>
      <c r="AX200" s="90"/>
      <c r="AY200" s="82" t="str">
        <f>[4]Calculations!D167</f>
        <v>Land Supply 2018</v>
      </c>
    </row>
    <row r="201" spans="2:51" ht="25" customHeight="1" x14ac:dyDescent="0.25">
      <c r="B201" s="13" t="str">
        <f>[4]Calculations!A168</f>
        <v>EMP65</v>
      </c>
      <c r="C201" s="30" t="str">
        <f>[4]Calculations!B168</f>
        <v>Former Woolworths Site, Royle Barn Road, Rochdale</v>
      </c>
      <c r="D201" s="119" t="str">
        <f>[4]Calculations!C168</f>
        <v>Industrial and Warehousing</v>
      </c>
      <c r="E201" s="38">
        <f>[4]Calculations!E168</f>
        <v>2.0235099999999999</v>
      </c>
      <c r="F201" s="38">
        <f>[4]Calculations!I168</f>
        <v>2.0235099999999999</v>
      </c>
      <c r="G201" s="38">
        <f>[4]Calculations!M168</f>
        <v>100</v>
      </c>
      <c r="H201" s="38">
        <f>[4]Calculations!H168</f>
        <v>0</v>
      </c>
      <c r="I201" s="38">
        <f>[4]Calculations!L168</f>
        <v>0</v>
      </c>
      <c r="J201" s="38">
        <f>[4]Calculations!G168</f>
        <v>0</v>
      </c>
      <c r="K201" s="38">
        <f>[4]Calculations!K168</f>
        <v>0</v>
      </c>
      <c r="L201" s="38">
        <f>[4]Calculations!F168</f>
        <v>0</v>
      </c>
      <c r="M201" s="38">
        <f>[4]Calculations!J168</f>
        <v>0</v>
      </c>
      <c r="N201" s="38">
        <f>[4]Calculations!V168</f>
        <v>0</v>
      </c>
      <c r="O201" s="38">
        <f>[4]Calculations!W168</f>
        <v>0</v>
      </c>
      <c r="P201" s="38">
        <f>[4]Calculations!O168</f>
        <v>0.51469388049999998</v>
      </c>
      <c r="Q201" s="38">
        <f>[4]Calculations!S168</f>
        <v>25.435697402039033</v>
      </c>
      <c r="R201" s="38">
        <f>[4]Calculations!Q168</f>
        <v>7.3600880499999993E-2</v>
      </c>
      <c r="S201" s="38">
        <f>[4]Calculations!T168</f>
        <v>3.6372877079925474</v>
      </c>
      <c r="T201" s="38">
        <f>[4]Calculations!R168</f>
        <v>1.7999999999999999E-2</v>
      </c>
      <c r="U201" s="38">
        <f>[4]Calculations!U168</f>
        <v>0.88954341713161766</v>
      </c>
      <c r="V201" s="38" t="str">
        <f>[4]Calculations!X168</f>
        <v>Not Modelled</v>
      </c>
      <c r="W201" s="38" t="str">
        <f>[4]Calculations!Y168</f>
        <v>N/A</v>
      </c>
      <c r="X201" s="38" t="s">
        <v>1068</v>
      </c>
      <c r="Y201" s="73" t="s">
        <v>105</v>
      </c>
      <c r="Z201" s="74" t="s">
        <v>1066</v>
      </c>
      <c r="AA201" s="74">
        <f>[4]Calculations!AA168</f>
        <v>0</v>
      </c>
      <c r="AB201" s="74">
        <f>[4]Calculations!AM168</f>
        <v>0</v>
      </c>
      <c r="AC201" s="74">
        <f>[4]Calculations!AB168</f>
        <v>0</v>
      </c>
      <c r="AD201" s="74">
        <f>[4]Calculations!AN168</f>
        <v>0</v>
      </c>
      <c r="AE201" s="74">
        <f>[4]Calculations!AC168</f>
        <v>0</v>
      </c>
      <c r="AF201" s="74">
        <f>[4]Calculations!AO168</f>
        <v>0</v>
      </c>
      <c r="AG201" s="74">
        <f>[4]Calculations!AD168</f>
        <v>0</v>
      </c>
      <c r="AH201" s="74">
        <f>[4]Calculations!AP168</f>
        <v>0</v>
      </c>
      <c r="AI201" s="74">
        <f>[4]Calculations!AE168</f>
        <v>0</v>
      </c>
      <c r="AJ201" s="74">
        <f>[4]Calculations!AQ168</f>
        <v>0</v>
      </c>
      <c r="AK201" s="74">
        <f>[4]Calculations!AF168</f>
        <v>0</v>
      </c>
      <c r="AL201" s="74">
        <f>[4]Calculations!AR168</f>
        <v>0</v>
      </c>
      <c r="AM201" s="74">
        <f>[4]Calculations!AG168</f>
        <v>0</v>
      </c>
      <c r="AN201" s="74">
        <f>[4]Calculations!AS168</f>
        <v>0</v>
      </c>
      <c r="AO201" s="74">
        <f>[4]Calculations!AH168</f>
        <v>0</v>
      </c>
      <c r="AP201" s="74">
        <f>[4]Calculations!AT168</f>
        <v>0</v>
      </c>
      <c r="AQ201" s="74">
        <f>[4]Calculations!AI168</f>
        <v>2.0235107121000002</v>
      </c>
      <c r="AR201" s="74">
        <f>[4]Calculations!AU168</f>
        <v>100.00003519132599</v>
      </c>
      <c r="AS201" s="74">
        <f>[4]Calculations!AJ168</f>
        <v>0</v>
      </c>
      <c r="AT201" s="74">
        <f>[4]Calculations!AV168</f>
        <v>0</v>
      </c>
      <c r="AU201" s="74">
        <f>[4]Calculations!AK168</f>
        <v>0</v>
      </c>
      <c r="AV201" s="74">
        <f>[4]Calculations!AW168</f>
        <v>0</v>
      </c>
      <c r="AW201" s="90"/>
      <c r="AX201" s="90"/>
      <c r="AY201" s="82" t="str">
        <f>[4]Calculations!D168</f>
        <v>Land Supply 2018</v>
      </c>
    </row>
    <row r="202" spans="2:51" ht="12.65" customHeight="1" x14ac:dyDescent="0.25">
      <c r="B202" s="13" t="str">
        <f>[4]Calculations!A169</f>
        <v>EMP66</v>
      </c>
      <c r="C202" s="30" t="str">
        <f>[4]Calculations!B169</f>
        <v>Land at Royle Barn Road, Rochdale</v>
      </c>
      <c r="D202" s="119" t="str">
        <f>[4]Calculations!C169</f>
        <v>Industrial and Warehousing</v>
      </c>
      <c r="E202" s="38">
        <f>[4]Calculations!E169</f>
        <v>1.0104</v>
      </c>
      <c r="F202" s="38">
        <f>[4]Calculations!I169</f>
        <v>1.0104</v>
      </c>
      <c r="G202" s="38">
        <f>[4]Calculations!M169</f>
        <v>100</v>
      </c>
      <c r="H202" s="38">
        <f>[4]Calculations!H169</f>
        <v>0</v>
      </c>
      <c r="I202" s="38">
        <f>[4]Calculations!L169</f>
        <v>0</v>
      </c>
      <c r="J202" s="38">
        <f>[4]Calculations!G169</f>
        <v>0</v>
      </c>
      <c r="K202" s="38">
        <f>[4]Calculations!K169</f>
        <v>0</v>
      </c>
      <c r="L202" s="38">
        <f>[4]Calculations!F169</f>
        <v>0</v>
      </c>
      <c r="M202" s="38">
        <f>[4]Calculations!J169</f>
        <v>0</v>
      </c>
      <c r="N202" s="38">
        <f>[4]Calculations!V169</f>
        <v>0</v>
      </c>
      <c r="O202" s="38">
        <f>[4]Calculations!W169</f>
        <v>0</v>
      </c>
      <c r="P202" s="38">
        <f>[4]Calculations!O169</f>
        <v>6.1320199999999998E-2</v>
      </c>
      <c r="Q202" s="38">
        <f>[4]Calculations!S169</f>
        <v>6.0689034045922412</v>
      </c>
      <c r="R202" s="38">
        <f>[4]Calculations!Q169</f>
        <v>0</v>
      </c>
      <c r="S202" s="38">
        <f>[4]Calculations!T169</f>
        <v>0</v>
      </c>
      <c r="T202" s="38">
        <f>[4]Calculations!R169</f>
        <v>0</v>
      </c>
      <c r="U202" s="38">
        <f>[4]Calculations!U169</f>
        <v>0</v>
      </c>
      <c r="V202" s="38" t="str">
        <f>[4]Calculations!X169</f>
        <v>Not Modelled</v>
      </c>
      <c r="W202" s="38" t="str">
        <f>[4]Calculations!Y169</f>
        <v>N/A</v>
      </c>
      <c r="X202" s="38" t="s">
        <v>1068</v>
      </c>
      <c r="Y202" s="73" t="s">
        <v>105</v>
      </c>
      <c r="Z202" s="74" t="s">
        <v>1066</v>
      </c>
      <c r="AA202" s="74">
        <f>[4]Calculations!AA169</f>
        <v>0</v>
      </c>
      <c r="AB202" s="74">
        <f>[4]Calculations!AM169</f>
        <v>0</v>
      </c>
      <c r="AC202" s="74">
        <f>[4]Calculations!AB169</f>
        <v>0</v>
      </c>
      <c r="AD202" s="74">
        <f>[4]Calculations!AN169</f>
        <v>0</v>
      </c>
      <c r="AE202" s="74">
        <f>[4]Calculations!AC169</f>
        <v>0</v>
      </c>
      <c r="AF202" s="74">
        <f>[4]Calculations!AO169</f>
        <v>0</v>
      </c>
      <c r="AG202" s="74">
        <f>[4]Calculations!AD169</f>
        <v>0</v>
      </c>
      <c r="AH202" s="74">
        <f>[4]Calculations!AP169</f>
        <v>0</v>
      </c>
      <c r="AI202" s="74">
        <f>[4]Calculations!AE169</f>
        <v>0</v>
      </c>
      <c r="AJ202" s="74">
        <f>[4]Calculations!AQ169</f>
        <v>0</v>
      </c>
      <c r="AK202" s="74">
        <f>[4]Calculations!AF169</f>
        <v>0</v>
      </c>
      <c r="AL202" s="74">
        <f>[4]Calculations!AR169</f>
        <v>0</v>
      </c>
      <c r="AM202" s="74">
        <f>[4]Calculations!AG169</f>
        <v>0</v>
      </c>
      <c r="AN202" s="74">
        <f>[4]Calculations!AS169</f>
        <v>0</v>
      </c>
      <c r="AO202" s="74">
        <f>[4]Calculations!AH169</f>
        <v>0</v>
      </c>
      <c r="AP202" s="74">
        <f>[4]Calculations!AT169</f>
        <v>0</v>
      </c>
      <c r="AQ202" s="74">
        <f>[4]Calculations!AI169</f>
        <v>1.0103974499899999</v>
      </c>
      <c r="AR202" s="74">
        <f>[4]Calculations!AU169</f>
        <v>99.999747623713375</v>
      </c>
      <c r="AS202" s="74">
        <f>[4]Calculations!AJ169</f>
        <v>0</v>
      </c>
      <c r="AT202" s="74">
        <f>[4]Calculations!AV169</f>
        <v>0</v>
      </c>
      <c r="AU202" s="74">
        <f>[4]Calculations!AK169</f>
        <v>0</v>
      </c>
      <c r="AV202" s="74">
        <f>[4]Calculations!AW169</f>
        <v>0</v>
      </c>
      <c r="AW202" s="90"/>
      <c r="AX202" s="90"/>
      <c r="AY202" s="82" t="str">
        <f>[4]Calculations!D169</f>
        <v>Land Supply 2018</v>
      </c>
    </row>
    <row r="203" spans="2:51" ht="25" customHeight="1" x14ac:dyDescent="0.25">
      <c r="B203" s="13" t="str">
        <f>[4]Calculations!A170</f>
        <v>EMP67</v>
      </c>
      <c r="C203" s="30" t="str">
        <f>[4]Calculations!B170</f>
        <v>Bell Street, Rochdale</v>
      </c>
      <c r="D203" s="119" t="str">
        <f>[4]Calculations!C170</f>
        <v>Offices</v>
      </c>
      <c r="E203" s="38">
        <f>[4]Calculations!E170</f>
        <v>6.8587499999999996E-2</v>
      </c>
      <c r="F203" s="38">
        <f>[4]Calculations!I170</f>
        <v>3.8232843209299996E-2</v>
      </c>
      <c r="G203" s="38">
        <f>[4]Calculations!M170</f>
        <v>55.743164875961362</v>
      </c>
      <c r="H203" s="38">
        <f>[4]Calculations!H170</f>
        <v>3.0354656790699999E-2</v>
      </c>
      <c r="I203" s="38">
        <f>[4]Calculations!L170</f>
        <v>44.256835124038638</v>
      </c>
      <c r="J203" s="38">
        <f>[4]Calculations!G170</f>
        <v>0</v>
      </c>
      <c r="K203" s="38">
        <f>[4]Calculations!K170</f>
        <v>0</v>
      </c>
      <c r="L203" s="38">
        <f>[4]Calculations!F170</f>
        <v>0</v>
      </c>
      <c r="M203" s="38">
        <f>[4]Calculations!J170</f>
        <v>0</v>
      </c>
      <c r="N203" s="38">
        <f>[4]Calculations!V170</f>
        <v>5.5432566750499998E-2</v>
      </c>
      <c r="O203" s="38">
        <f>[4]Calculations!W170</f>
        <v>80.820217605977774</v>
      </c>
      <c r="P203" s="38">
        <f>[4]Calculations!O170</f>
        <v>2.8259800000000001E-3</v>
      </c>
      <c r="Q203" s="38">
        <f>[4]Calculations!S170</f>
        <v>4.1202551485328964</v>
      </c>
      <c r="R203" s="38">
        <f>[4]Calculations!Q170</f>
        <v>0</v>
      </c>
      <c r="S203" s="38">
        <f>[4]Calculations!T170</f>
        <v>0</v>
      </c>
      <c r="T203" s="38">
        <f>[4]Calculations!R170</f>
        <v>0</v>
      </c>
      <c r="U203" s="38">
        <f>[4]Calculations!U170</f>
        <v>0</v>
      </c>
      <c r="V203" s="38">
        <f>[4]Calculations!X170</f>
        <v>3.03536309274E-2</v>
      </c>
      <c r="W203" s="38">
        <f>[4]Calculations!Y170</f>
        <v>44.255339423947518</v>
      </c>
      <c r="X203" s="38" t="s">
        <v>1068</v>
      </c>
      <c r="Y203" s="73" t="s">
        <v>105</v>
      </c>
      <c r="Z203" s="74" t="s">
        <v>1066</v>
      </c>
      <c r="AA203" s="74">
        <f>[4]Calculations!AA170</f>
        <v>0</v>
      </c>
      <c r="AB203" s="74">
        <f>[4]Calculations!AM170</f>
        <v>0</v>
      </c>
      <c r="AC203" s="74">
        <f>[4]Calculations!AB170</f>
        <v>0</v>
      </c>
      <c r="AD203" s="74">
        <f>[4]Calculations!AN170</f>
        <v>0</v>
      </c>
      <c r="AE203" s="74">
        <f>[4]Calculations!AC170</f>
        <v>0</v>
      </c>
      <c r="AF203" s="74">
        <f>[4]Calculations!AO170</f>
        <v>0</v>
      </c>
      <c r="AG203" s="74">
        <f>[4]Calculations!AD170</f>
        <v>0</v>
      </c>
      <c r="AH203" s="74">
        <f>[4]Calculations!AP170</f>
        <v>0</v>
      </c>
      <c r="AI203" s="74">
        <f>[4]Calculations!AE170</f>
        <v>0</v>
      </c>
      <c r="AJ203" s="74">
        <f>[4]Calculations!AQ170</f>
        <v>0</v>
      </c>
      <c r="AK203" s="74">
        <f>[4]Calculations!AF170</f>
        <v>0</v>
      </c>
      <c r="AL203" s="74">
        <f>[4]Calculations!AR170</f>
        <v>0</v>
      </c>
      <c r="AM203" s="74">
        <f>[4]Calculations!AG170</f>
        <v>0</v>
      </c>
      <c r="AN203" s="74">
        <f>[4]Calculations!AS170</f>
        <v>0</v>
      </c>
      <c r="AO203" s="74">
        <f>[4]Calculations!AH170</f>
        <v>0</v>
      </c>
      <c r="AP203" s="74">
        <f>[4]Calculations!AT170</f>
        <v>0</v>
      </c>
      <c r="AQ203" s="74">
        <f>[4]Calculations!AI170</f>
        <v>6.85875200017E-2</v>
      </c>
      <c r="AR203" s="74">
        <f>[4]Calculations!AU170</f>
        <v>100.00002916231092</v>
      </c>
      <c r="AS203" s="74">
        <f>[4]Calculations!AJ170</f>
        <v>0</v>
      </c>
      <c r="AT203" s="74">
        <f>[4]Calculations!AV170</f>
        <v>0</v>
      </c>
      <c r="AU203" s="74">
        <f>[4]Calculations!AK170</f>
        <v>0</v>
      </c>
      <c r="AV203" s="74">
        <f>[4]Calculations!AW170</f>
        <v>0</v>
      </c>
      <c r="AW203" s="90"/>
      <c r="AX203" s="90"/>
      <c r="AY203" s="82" t="str">
        <f>[4]Calculations!D170</f>
        <v>Land Supply 2018</v>
      </c>
    </row>
    <row r="204" spans="2:51" ht="12.65" customHeight="1" x14ac:dyDescent="0.25">
      <c r="B204" s="13" t="str">
        <f>[4]Calculations!A171</f>
        <v>EMP69</v>
      </c>
      <c r="C204" s="30" t="str">
        <f>[4]Calculations!B171</f>
        <v>Spotland Bridge New Mill, Mellor Street, Rochdale</v>
      </c>
      <c r="D204" s="119" t="str">
        <f>[4]Calculations!C171</f>
        <v>Industrial and Warehousing</v>
      </c>
      <c r="E204" s="38">
        <f>[4]Calculations!E171</f>
        <v>0.82524299999999995</v>
      </c>
      <c r="F204" s="38">
        <f>[4]Calculations!I171</f>
        <v>0.82524299999999995</v>
      </c>
      <c r="G204" s="38">
        <f>[4]Calculations!M171</f>
        <v>100</v>
      </c>
      <c r="H204" s="38">
        <f>[4]Calculations!H171</f>
        <v>0</v>
      </c>
      <c r="I204" s="38">
        <f>[4]Calculations!L171</f>
        <v>0</v>
      </c>
      <c r="J204" s="38">
        <f>[4]Calculations!G171</f>
        <v>0</v>
      </c>
      <c r="K204" s="38">
        <f>[4]Calculations!K171</f>
        <v>0</v>
      </c>
      <c r="L204" s="38">
        <f>[4]Calculations!F171</f>
        <v>0</v>
      </c>
      <c r="M204" s="38">
        <f>[4]Calculations!J171</f>
        <v>0</v>
      </c>
      <c r="N204" s="38">
        <f>[4]Calculations!V171</f>
        <v>0.35704540545000002</v>
      </c>
      <c r="O204" s="38">
        <f>[4]Calculations!W171</f>
        <v>43.265487311010212</v>
      </c>
      <c r="P204" s="38">
        <f>[4]Calculations!O171</f>
        <v>3.6592733218959998E-2</v>
      </c>
      <c r="Q204" s="38">
        <f>[4]Calculations!S171</f>
        <v>4.434176747813674</v>
      </c>
      <c r="R204" s="38">
        <f>[4]Calculations!Q171</f>
        <v>1.4794933218960001E-2</v>
      </c>
      <c r="S204" s="38">
        <f>[4]Calculations!T171</f>
        <v>1.7927971784019983</v>
      </c>
      <c r="T204" s="38">
        <f>[4]Calculations!R171</f>
        <v>1.35566797004E-2</v>
      </c>
      <c r="U204" s="38">
        <f>[4]Calculations!U171</f>
        <v>1.6427500385219871</v>
      </c>
      <c r="V204" s="38">
        <f>[4]Calculations!X171</f>
        <v>0</v>
      </c>
      <c r="W204" s="38">
        <f>[4]Calculations!Y171</f>
        <v>0</v>
      </c>
      <c r="X204" s="38" t="s">
        <v>1068</v>
      </c>
      <c r="Y204" s="73" t="s">
        <v>105</v>
      </c>
      <c r="Z204" s="74" t="s">
        <v>1066</v>
      </c>
      <c r="AA204" s="74">
        <f>[4]Calculations!AA171</f>
        <v>0</v>
      </c>
      <c r="AB204" s="74">
        <f>[4]Calculations!AM171</f>
        <v>0</v>
      </c>
      <c r="AC204" s="74">
        <f>[4]Calculations!AB171</f>
        <v>0</v>
      </c>
      <c r="AD204" s="74">
        <f>[4]Calculations!AN171</f>
        <v>0</v>
      </c>
      <c r="AE204" s="74">
        <f>[4]Calculations!AC171</f>
        <v>0</v>
      </c>
      <c r="AF204" s="74">
        <f>[4]Calculations!AO171</f>
        <v>0</v>
      </c>
      <c r="AG204" s="74">
        <f>[4]Calculations!AD171</f>
        <v>0</v>
      </c>
      <c r="AH204" s="74">
        <f>[4]Calculations!AP171</f>
        <v>0</v>
      </c>
      <c r="AI204" s="74">
        <f>[4]Calculations!AE171</f>
        <v>0</v>
      </c>
      <c r="AJ204" s="74">
        <f>[4]Calculations!AQ171</f>
        <v>0</v>
      </c>
      <c r="AK204" s="74">
        <f>[4]Calculations!AF171</f>
        <v>0</v>
      </c>
      <c r="AL204" s="74">
        <f>[4]Calculations!AR171</f>
        <v>0</v>
      </c>
      <c r="AM204" s="74">
        <f>[4]Calculations!AG171</f>
        <v>0</v>
      </c>
      <c r="AN204" s="74">
        <f>[4]Calculations!AS171</f>
        <v>0</v>
      </c>
      <c r="AO204" s="74">
        <f>[4]Calculations!AH171</f>
        <v>0</v>
      </c>
      <c r="AP204" s="74">
        <f>[4]Calculations!AT171</f>
        <v>0</v>
      </c>
      <c r="AQ204" s="74">
        <f>[4]Calculations!AI171</f>
        <v>0.82524254999900004</v>
      </c>
      <c r="AR204" s="74">
        <f>[4]Calculations!AU171</f>
        <v>99.99994547048567</v>
      </c>
      <c r="AS204" s="74">
        <f>[4]Calculations!AJ171</f>
        <v>0</v>
      </c>
      <c r="AT204" s="74">
        <f>[4]Calculations!AV171</f>
        <v>0</v>
      </c>
      <c r="AU204" s="74">
        <f>[4]Calculations!AK171</f>
        <v>0</v>
      </c>
      <c r="AV204" s="74">
        <f>[4]Calculations!AW171</f>
        <v>0</v>
      </c>
      <c r="AW204" s="90"/>
      <c r="AX204" s="90"/>
      <c r="AY204" s="82" t="str">
        <f>[4]Calculations!D171</f>
        <v>Land Supply 2018</v>
      </c>
    </row>
    <row r="205" spans="2:51" ht="12.65" customHeight="1" x14ac:dyDescent="0.25">
      <c r="B205" s="13" t="str">
        <f>[4]Calculations!A172</f>
        <v>EMP70</v>
      </c>
      <c r="C205" s="30" t="str">
        <f>[4]Calculations!B172</f>
        <v>Stakehill Industrial Estate, Touchet Hall Road, Middleton</v>
      </c>
      <c r="D205" s="119" t="str">
        <f>[4]Calculations!C172</f>
        <v>Industrial and Warehousing</v>
      </c>
      <c r="E205" s="38">
        <f>[4]Calculations!E172</f>
        <v>4.0160299999999998</v>
      </c>
      <c r="F205" s="38">
        <f>[4]Calculations!I172</f>
        <v>4.0160299999999998</v>
      </c>
      <c r="G205" s="38">
        <f>[4]Calculations!M172</f>
        <v>100</v>
      </c>
      <c r="H205" s="38">
        <f>[4]Calculations!H172</f>
        <v>0</v>
      </c>
      <c r="I205" s="38">
        <f>[4]Calculations!L172</f>
        <v>0</v>
      </c>
      <c r="J205" s="38">
        <f>[4]Calculations!G172</f>
        <v>0</v>
      </c>
      <c r="K205" s="38">
        <f>[4]Calculations!K172</f>
        <v>0</v>
      </c>
      <c r="L205" s="38">
        <f>[4]Calculations!F172</f>
        <v>0</v>
      </c>
      <c r="M205" s="38">
        <f>[4]Calculations!J172</f>
        <v>0</v>
      </c>
      <c r="N205" s="38">
        <f>[4]Calculations!V172</f>
        <v>0</v>
      </c>
      <c r="O205" s="38">
        <f>[4]Calculations!W172</f>
        <v>0</v>
      </c>
      <c r="P205" s="38">
        <f>[4]Calculations!O172</f>
        <v>1.001868</v>
      </c>
      <c r="Q205" s="38">
        <f>[4]Calculations!S172</f>
        <v>24.946725995572745</v>
      </c>
      <c r="R205" s="38">
        <f>[4]Calculations!Q172</f>
        <v>0.30599999999999999</v>
      </c>
      <c r="S205" s="38">
        <f>[4]Calculations!T172</f>
        <v>7.6194649940363997</v>
      </c>
      <c r="T205" s="38">
        <f>[4]Calculations!R172</f>
        <v>0.1268</v>
      </c>
      <c r="U205" s="38">
        <f>[4]Calculations!U172</f>
        <v>3.1573469321693319</v>
      </c>
      <c r="V205" s="38" t="str">
        <f>[4]Calculations!X172</f>
        <v>Not Modelled</v>
      </c>
      <c r="W205" s="38" t="str">
        <f>[4]Calculations!Y172</f>
        <v>N/A</v>
      </c>
      <c r="X205" s="38" t="s">
        <v>1068</v>
      </c>
      <c r="Y205" s="73" t="s">
        <v>105</v>
      </c>
      <c r="Z205" s="74" t="s">
        <v>1066</v>
      </c>
      <c r="AA205" s="74">
        <f>[4]Calculations!AA172</f>
        <v>0</v>
      </c>
      <c r="AB205" s="74">
        <f>[4]Calculations!AM172</f>
        <v>0</v>
      </c>
      <c r="AC205" s="74">
        <f>[4]Calculations!AB172</f>
        <v>0</v>
      </c>
      <c r="AD205" s="74">
        <f>[4]Calculations!AN172</f>
        <v>0</v>
      </c>
      <c r="AE205" s="74">
        <f>[4]Calculations!AC172</f>
        <v>0</v>
      </c>
      <c r="AF205" s="74">
        <f>[4]Calculations!AO172</f>
        <v>0</v>
      </c>
      <c r="AG205" s="74">
        <f>[4]Calculations!AD172</f>
        <v>0</v>
      </c>
      <c r="AH205" s="74">
        <f>[4]Calculations!AP172</f>
        <v>0</v>
      </c>
      <c r="AI205" s="74">
        <f>[4]Calculations!AE172</f>
        <v>0</v>
      </c>
      <c r="AJ205" s="74">
        <f>[4]Calculations!AQ172</f>
        <v>0</v>
      </c>
      <c r="AK205" s="74">
        <f>[4]Calculations!AF172</f>
        <v>0</v>
      </c>
      <c r="AL205" s="74">
        <f>[4]Calculations!AR172</f>
        <v>0</v>
      </c>
      <c r="AM205" s="74">
        <f>[4]Calculations!AG172</f>
        <v>0</v>
      </c>
      <c r="AN205" s="74">
        <f>[4]Calculations!AS172</f>
        <v>0</v>
      </c>
      <c r="AO205" s="74">
        <f>[4]Calculations!AH172</f>
        <v>0</v>
      </c>
      <c r="AP205" s="74">
        <f>[4]Calculations!AT172</f>
        <v>0</v>
      </c>
      <c r="AQ205" s="74">
        <f>[4]Calculations!AI172</f>
        <v>4.0160268850099996</v>
      </c>
      <c r="AR205" s="74">
        <f>[4]Calculations!AU172</f>
        <v>99.999922436087374</v>
      </c>
      <c r="AS205" s="74">
        <f>[4]Calculations!AJ172</f>
        <v>0</v>
      </c>
      <c r="AT205" s="74">
        <f>[4]Calculations!AV172</f>
        <v>0</v>
      </c>
      <c r="AU205" s="74">
        <f>[4]Calculations!AK172</f>
        <v>0</v>
      </c>
      <c r="AV205" s="74">
        <f>[4]Calculations!AW172</f>
        <v>0</v>
      </c>
      <c r="AW205" s="90"/>
      <c r="AX205" s="90"/>
      <c r="AY205" s="82" t="str">
        <f>[4]Calculations!D172</f>
        <v>Land Supply 2018</v>
      </c>
    </row>
    <row r="206" spans="2:51" ht="12.65" customHeight="1" x14ac:dyDescent="0.25">
      <c r="B206" s="13" t="str">
        <f>[4]Calculations!A173</f>
        <v>EMP73</v>
      </c>
      <c r="C206" s="30" t="str">
        <f>[4]Calculations!B173</f>
        <v>Unit 1-3 Lemonpark Industrial Estate ,Green Lane,H</v>
      </c>
      <c r="D206" s="119" t="str">
        <f>[4]Calculations!C173</f>
        <v>Industrial and Warehousing</v>
      </c>
      <c r="E206" s="38">
        <f>[4]Calculations!E173</f>
        <v>0.218968</v>
      </c>
      <c r="F206" s="38">
        <f>[4]Calculations!I173</f>
        <v>0.218968</v>
      </c>
      <c r="G206" s="38">
        <f>[4]Calculations!M173</f>
        <v>100</v>
      </c>
      <c r="H206" s="38">
        <f>[4]Calculations!H173</f>
        <v>0</v>
      </c>
      <c r="I206" s="38">
        <f>[4]Calculations!L173</f>
        <v>0</v>
      </c>
      <c r="J206" s="38">
        <f>[4]Calculations!G173</f>
        <v>0</v>
      </c>
      <c r="K206" s="38">
        <f>[4]Calculations!K173</f>
        <v>0</v>
      </c>
      <c r="L206" s="38">
        <f>[4]Calculations!F173</f>
        <v>0</v>
      </c>
      <c r="M206" s="38">
        <f>[4]Calculations!J173</f>
        <v>0</v>
      </c>
      <c r="N206" s="38">
        <f>[4]Calculations!V173</f>
        <v>0</v>
      </c>
      <c r="O206" s="38">
        <f>[4]Calculations!W173</f>
        <v>0</v>
      </c>
      <c r="P206" s="38">
        <f>[4]Calculations!O173</f>
        <v>4.42058668660111E-2</v>
      </c>
      <c r="Q206" s="38">
        <f>[4]Calculations!S173</f>
        <v>20.188277221334214</v>
      </c>
      <c r="R206" s="38">
        <f>[4]Calculations!Q173</f>
        <v>2.643668660111E-4</v>
      </c>
      <c r="S206" s="38">
        <f>[4]Calculations!T173</f>
        <v>0.12073310529899346</v>
      </c>
      <c r="T206" s="38">
        <f>[4]Calculations!R173</f>
        <v>1.7053664396600001E-4</v>
      </c>
      <c r="U206" s="38">
        <f>[4]Calculations!U173</f>
        <v>7.788199370044939E-2</v>
      </c>
      <c r="V206" s="38" t="str">
        <f>[4]Calculations!X173</f>
        <v>Not Modelled</v>
      </c>
      <c r="W206" s="38" t="str">
        <f>[4]Calculations!Y173</f>
        <v>N/A</v>
      </c>
      <c r="X206" s="38" t="s">
        <v>1068</v>
      </c>
      <c r="Y206" s="73" t="s">
        <v>105</v>
      </c>
      <c r="Z206" s="74" t="s">
        <v>1066</v>
      </c>
      <c r="AA206" s="74">
        <f>[4]Calculations!AA173</f>
        <v>0</v>
      </c>
      <c r="AB206" s="74">
        <f>[4]Calculations!AM173</f>
        <v>0</v>
      </c>
      <c r="AC206" s="74">
        <f>[4]Calculations!AB173</f>
        <v>0</v>
      </c>
      <c r="AD206" s="74">
        <f>[4]Calculations!AN173</f>
        <v>0</v>
      </c>
      <c r="AE206" s="74">
        <f>[4]Calculations!AC173</f>
        <v>0</v>
      </c>
      <c r="AF206" s="74">
        <f>[4]Calculations!AO173</f>
        <v>0</v>
      </c>
      <c r="AG206" s="74">
        <f>[4]Calculations!AD173</f>
        <v>0</v>
      </c>
      <c r="AH206" s="74">
        <f>[4]Calculations!AP173</f>
        <v>0</v>
      </c>
      <c r="AI206" s="74">
        <f>[4]Calculations!AE173</f>
        <v>0</v>
      </c>
      <c r="AJ206" s="74">
        <f>[4]Calculations!AQ173</f>
        <v>0</v>
      </c>
      <c r="AK206" s="74">
        <f>[4]Calculations!AF173</f>
        <v>0</v>
      </c>
      <c r="AL206" s="74">
        <f>[4]Calculations!AR173</f>
        <v>0</v>
      </c>
      <c r="AM206" s="74">
        <f>[4]Calculations!AG173</f>
        <v>0</v>
      </c>
      <c r="AN206" s="74">
        <f>[4]Calculations!AS173</f>
        <v>0</v>
      </c>
      <c r="AO206" s="74">
        <f>[4]Calculations!AH173</f>
        <v>0</v>
      </c>
      <c r="AP206" s="74">
        <f>[4]Calculations!AT173</f>
        <v>0</v>
      </c>
      <c r="AQ206" s="74">
        <f>[4]Calculations!AI173</f>
        <v>0.21896844499900001</v>
      </c>
      <c r="AR206" s="74">
        <f>[4]Calculations!AU173</f>
        <v>100.00020322558547</v>
      </c>
      <c r="AS206" s="74">
        <f>[4]Calculations!AJ173</f>
        <v>0</v>
      </c>
      <c r="AT206" s="74">
        <f>[4]Calculations!AV173</f>
        <v>0</v>
      </c>
      <c r="AU206" s="74">
        <f>[4]Calculations!AK173</f>
        <v>0</v>
      </c>
      <c r="AV206" s="74">
        <f>[4]Calculations!AW173</f>
        <v>0</v>
      </c>
      <c r="AW206" s="90"/>
      <c r="AX206" s="90"/>
      <c r="AY206" s="82" t="str">
        <f>[4]Calculations!D173</f>
        <v>Land Supply 2018</v>
      </c>
    </row>
    <row r="207" spans="2:51" ht="12.65" customHeight="1" x14ac:dyDescent="0.25">
      <c r="B207" s="13" t="str">
        <f>[4]Calculations!A174</f>
        <v>EMP74</v>
      </c>
      <c r="C207" s="30" t="str">
        <f>[4]Calculations!B174</f>
        <v>333-335 ,Manchester Road,Castleton North,Rochdale,</v>
      </c>
      <c r="D207" s="119" t="str">
        <f>[4]Calculations!C174</f>
        <v>Offices</v>
      </c>
      <c r="E207" s="38">
        <f>[4]Calculations!E174</f>
        <v>1.5821399999999999E-2</v>
      </c>
      <c r="F207" s="38">
        <f>[4]Calculations!I174</f>
        <v>1.5821399999999999E-2</v>
      </c>
      <c r="G207" s="38">
        <f>[4]Calculations!M174</f>
        <v>100</v>
      </c>
      <c r="H207" s="38">
        <f>[4]Calculations!H174</f>
        <v>0</v>
      </c>
      <c r="I207" s="38">
        <f>[4]Calculations!L174</f>
        <v>0</v>
      </c>
      <c r="J207" s="38">
        <f>[4]Calculations!G174</f>
        <v>0</v>
      </c>
      <c r="K207" s="38">
        <f>[4]Calculations!K174</f>
        <v>0</v>
      </c>
      <c r="L207" s="38">
        <f>[4]Calculations!F174</f>
        <v>0</v>
      </c>
      <c r="M207" s="38">
        <f>[4]Calculations!J174</f>
        <v>0</v>
      </c>
      <c r="N207" s="38">
        <f>[4]Calculations!V174</f>
        <v>0</v>
      </c>
      <c r="O207" s="38">
        <f>[4]Calculations!W174</f>
        <v>0</v>
      </c>
      <c r="P207" s="38">
        <f>[4]Calculations!O174</f>
        <v>0</v>
      </c>
      <c r="Q207" s="38">
        <f>[4]Calculations!S174</f>
        <v>0</v>
      </c>
      <c r="R207" s="38">
        <f>[4]Calculations!Q174</f>
        <v>0</v>
      </c>
      <c r="S207" s="38">
        <f>[4]Calculations!T174</f>
        <v>0</v>
      </c>
      <c r="T207" s="38">
        <f>[4]Calculations!R174</f>
        <v>0</v>
      </c>
      <c r="U207" s="38">
        <f>[4]Calculations!U174</f>
        <v>0</v>
      </c>
      <c r="V207" s="38" t="str">
        <f>[4]Calculations!X174</f>
        <v>Not Modelled</v>
      </c>
      <c r="W207" s="38" t="str">
        <f>[4]Calculations!Y174</f>
        <v>N/A</v>
      </c>
      <c r="X207" s="38" t="s">
        <v>1068</v>
      </c>
      <c r="Y207" s="73" t="s">
        <v>106</v>
      </c>
      <c r="Z207" s="74" t="s">
        <v>1098</v>
      </c>
      <c r="AA207" s="74">
        <f>[4]Calculations!AA174</f>
        <v>0</v>
      </c>
      <c r="AB207" s="74">
        <f>[4]Calculations!AM174</f>
        <v>0</v>
      </c>
      <c r="AC207" s="74">
        <f>[4]Calculations!AB174</f>
        <v>0</v>
      </c>
      <c r="AD207" s="74">
        <f>[4]Calculations!AN174</f>
        <v>0</v>
      </c>
      <c r="AE207" s="74">
        <f>[4]Calculations!AC174</f>
        <v>0</v>
      </c>
      <c r="AF207" s="74">
        <f>[4]Calculations!AO174</f>
        <v>0</v>
      </c>
      <c r="AG207" s="74">
        <f>[4]Calculations!AD174</f>
        <v>0</v>
      </c>
      <c r="AH207" s="74">
        <f>[4]Calculations!AP174</f>
        <v>0</v>
      </c>
      <c r="AI207" s="74">
        <f>[4]Calculations!AE174</f>
        <v>0</v>
      </c>
      <c r="AJ207" s="74">
        <f>[4]Calculations!AQ174</f>
        <v>0</v>
      </c>
      <c r="AK207" s="74">
        <f>[4]Calculations!AF174</f>
        <v>0</v>
      </c>
      <c r="AL207" s="74">
        <f>[4]Calculations!AR174</f>
        <v>0</v>
      </c>
      <c r="AM207" s="74">
        <f>[4]Calculations!AG174</f>
        <v>0</v>
      </c>
      <c r="AN207" s="74">
        <f>[4]Calculations!AS174</f>
        <v>0</v>
      </c>
      <c r="AO207" s="74">
        <f>[4]Calculations!AH174</f>
        <v>0</v>
      </c>
      <c r="AP207" s="74">
        <f>[4]Calculations!AT174</f>
        <v>0</v>
      </c>
      <c r="AQ207" s="74">
        <f>[4]Calculations!AI174</f>
        <v>1.5821380000199999E-2</v>
      </c>
      <c r="AR207" s="74">
        <f>[4]Calculations!AU174</f>
        <v>99.999873590200622</v>
      </c>
      <c r="AS207" s="74">
        <f>[4]Calculations!AJ174</f>
        <v>0</v>
      </c>
      <c r="AT207" s="74">
        <f>[4]Calculations!AV174</f>
        <v>0</v>
      </c>
      <c r="AU207" s="74">
        <f>[4]Calculations!AK174</f>
        <v>0</v>
      </c>
      <c r="AV207" s="74">
        <f>[4]Calculations!AW174</f>
        <v>0</v>
      </c>
      <c r="AW207" s="90"/>
      <c r="AX207" s="90"/>
      <c r="AY207" s="82" t="str">
        <f>[4]Calculations!D174</f>
        <v>Land Supply 2018</v>
      </c>
    </row>
    <row r="208" spans="2:51" ht="25" customHeight="1" x14ac:dyDescent="0.25">
      <c r="B208" s="13" t="str">
        <f>[4]Calculations!A175</f>
        <v>EMP75</v>
      </c>
      <c r="C208" s="30" t="str">
        <f>[4]Calculations!B175</f>
        <v>Unit G1 Royle Pennine Trading Estate ,Lynroyle Way</v>
      </c>
      <c r="D208" s="119" t="str">
        <f>[4]Calculations!C175</f>
        <v>Industrial and Warehousing</v>
      </c>
      <c r="E208" s="38">
        <f>[4]Calculations!E175</f>
        <v>9.78488E-2</v>
      </c>
      <c r="F208" s="38">
        <f>[4]Calculations!I175</f>
        <v>9.78488E-2</v>
      </c>
      <c r="G208" s="38">
        <f>[4]Calculations!M175</f>
        <v>100</v>
      </c>
      <c r="H208" s="38">
        <f>[4]Calculations!H175</f>
        <v>0</v>
      </c>
      <c r="I208" s="38">
        <f>[4]Calculations!L175</f>
        <v>0</v>
      </c>
      <c r="J208" s="38">
        <f>[4]Calculations!G175</f>
        <v>0</v>
      </c>
      <c r="K208" s="38">
        <f>[4]Calculations!K175</f>
        <v>0</v>
      </c>
      <c r="L208" s="38">
        <f>[4]Calculations!F175</f>
        <v>0</v>
      </c>
      <c r="M208" s="38">
        <f>[4]Calculations!J175</f>
        <v>0</v>
      </c>
      <c r="N208" s="38">
        <f>[4]Calculations!V175</f>
        <v>0</v>
      </c>
      <c r="O208" s="38">
        <f>[4]Calculations!W175</f>
        <v>0</v>
      </c>
      <c r="P208" s="38">
        <f>[4]Calculations!O175</f>
        <v>2.0519901316330001E-3</v>
      </c>
      <c r="Q208" s="38">
        <f>[4]Calculations!S175</f>
        <v>2.0971030116189469</v>
      </c>
      <c r="R208" s="38">
        <f>[4]Calculations!Q175</f>
        <v>4.0891013163299998E-4</v>
      </c>
      <c r="S208" s="38">
        <f>[4]Calculations!T175</f>
        <v>0.41789999635457969</v>
      </c>
      <c r="T208" s="38">
        <f>[4]Calculations!R175</f>
        <v>0</v>
      </c>
      <c r="U208" s="38">
        <f>[4]Calculations!U175</f>
        <v>0</v>
      </c>
      <c r="V208" s="38" t="str">
        <f>[4]Calculations!X175</f>
        <v>Not Modelled</v>
      </c>
      <c r="W208" s="38" t="str">
        <f>[4]Calculations!Y175</f>
        <v>N/A</v>
      </c>
      <c r="X208" s="38" t="s">
        <v>1068</v>
      </c>
      <c r="Y208" s="73" t="s">
        <v>105</v>
      </c>
      <c r="Z208" s="74" t="s">
        <v>1066</v>
      </c>
      <c r="AA208" s="74">
        <f>[4]Calculations!AA175</f>
        <v>0</v>
      </c>
      <c r="AB208" s="74">
        <f>[4]Calculations!AM175</f>
        <v>0</v>
      </c>
      <c r="AC208" s="74">
        <f>[4]Calculations!AB175</f>
        <v>0</v>
      </c>
      <c r="AD208" s="74">
        <f>[4]Calculations!AN175</f>
        <v>0</v>
      </c>
      <c r="AE208" s="74">
        <f>[4]Calculations!AC175</f>
        <v>0</v>
      </c>
      <c r="AF208" s="74">
        <f>[4]Calculations!AO175</f>
        <v>0</v>
      </c>
      <c r="AG208" s="74">
        <f>[4]Calculations!AD175</f>
        <v>0</v>
      </c>
      <c r="AH208" s="74">
        <f>[4]Calculations!AP175</f>
        <v>0</v>
      </c>
      <c r="AI208" s="74">
        <f>[4]Calculations!AE175</f>
        <v>0</v>
      </c>
      <c r="AJ208" s="74">
        <f>[4]Calculations!AQ175</f>
        <v>0</v>
      </c>
      <c r="AK208" s="74">
        <f>[4]Calculations!AF175</f>
        <v>0</v>
      </c>
      <c r="AL208" s="74">
        <f>[4]Calculations!AR175</f>
        <v>0</v>
      </c>
      <c r="AM208" s="74">
        <f>[4]Calculations!AG175</f>
        <v>0</v>
      </c>
      <c r="AN208" s="74">
        <f>[4]Calculations!AS175</f>
        <v>0</v>
      </c>
      <c r="AO208" s="74">
        <f>[4]Calculations!AH175</f>
        <v>0</v>
      </c>
      <c r="AP208" s="74">
        <f>[4]Calculations!AT175</f>
        <v>0</v>
      </c>
      <c r="AQ208" s="74">
        <f>[4]Calculations!AI175</f>
        <v>9.7848750000399998E-2</v>
      </c>
      <c r="AR208" s="74">
        <f>[4]Calculations!AU175</f>
        <v>99.999948901161801</v>
      </c>
      <c r="AS208" s="74">
        <f>[4]Calculations!AJ175</f>
        <v>0</v>
      </c>
      <c r="AT208" s="74">
        <f>[4]Calculations!AV175</f>
        <v>0</v>
      </c>
      <c r="AU208" s="74">
        <f>[4]Calculations!AK175</f>
        <v>0</v>
      </c>
      <c r="AV208" s="74">
        <f>[4]Calculations!AW175</f>
        <v>0</v>
      </c>
      <c r="AW208" s="90"/>
      <c r="AX208" s="90"/>
      <c r="AY208" s="82" t="str">
        <f>[4]Calculations!D175</f>
        <v>Land Supply 2018</v>
      </c>
    </row>
    <row r="209" spans="2:51" ht="25" customHeight="1" x14ac:dyDescent="0.25">
      <c r="B209" s="13" t="str">
        <f>[4]Calculations!A176</f>
        <v>EMP77</v>
      </c>
      <c r="C209" s="30" t="str">
        <f>[4]Calculations!B176</f>
        <v>Naylors Equestrian Llp,100 Mellor Street,Rochdale,</v>
      </c>
      <c r="D209" s="119" t="str">
        <f>[4]Calculations!C176</f>
        <v>Industrial and Warehousing</v>
      </c>
      <c r="E209" s="38">
        <f>[4]Calculations!E176</f>
        <v>0.26860899999999999</v>
      </c>
      <c r="F209" s="38">
        <f>[4]Calculations!I176</f>
        <v>4.877123868070099E-2</v>
      </c>
      <c r="G209" s="38">
        <f>[4]Calculations!M176</f>
        <v>18.156963720761773</v>
      </c>
      <c r="H209" s="38">
        <f>[4]Calculations!H176</f>
        <v>0.20293861024400001</v>
      </c>
      <c r="I209" s="38">
        <f>[4]Calculations!L176</f>
        <v>75.551679297417436</v>
      </c>
      <c r="J209" s="38">
        <f>[4]Calculations!G176</f>
        <v>1.6676837115199999E-2</v>
      </c>
      <c r="K209" s="38">
        <f>[4]Calculations!K176</f>
        <v>6.2085920855965364</v>
      </c>
      <c r="L209" s="38">
        <f>[4]Calculations!F176</f>
        <v>2.22313960099E-4</v>
      </c>
      <c r="M209" s="38">
        <f>[4]Calculations!J176</f>
        <v>8.2764896224251608E-2</v>
      </c>
      <c r="N209" s="38">
        <f>[4]Calculations!V176</f>
        <v>0.221225606598</v>
      </c>
      <c r="O209" s="38">
        <f>[4]Calculations!W176</f>
        <v>82.359714900841013</v>
      </c>
      <c r="P209" s="38">
        <f>[4]Calculations!O176</f>
        <v>0.12453529225069999</v>
      </c>
      <c r="Q209" s="38">
        <f>[4]Calculations!S176</f>
        <v>46.363037817310662</v>
      </c>
      <c r="R209" s="38">
        <f>[4]Calculations!Q176</f>
        <v>6.2127892250699993E-2</v>
      </c>
      <c r="S209" s="38">
        <f>[4]Calculations!T176</f>
        <v>23.129490169986859</v>
      </c>
      <c r="T209" s="38">
        <f>[4]Calculations!R176</f>
        <v>4.1747039999099997E-2</v>
      </c>
      <c r="U209" s="38">
        <f>[4]Calculations!U176</f>
        <v>15.54193642026142</v>
      </c>
      <c r="V209" s="38">
        <f>[4]Calculations!X176</f>
        <v>1.9541742825599999E-2</v>
      </c>
      <c r="W209" s="38">
        <f>[4]Calculations!Y176</f>
        <v>7.2751630904400084</v>
      </c>
      <c r="X209" s="38" t="s">
        <v>1068</v>
      </c>
      <c r="Y209" s="73" t="s">
        <v>108</v>
      </c>
      <c r="Z209" s="74" t="s">
        <v>109</v>
      </c>
      <c r="AA209" s="74">
        <f>[4]Calculations!AA176</f>
        <v>0</v>
      </c>
      <c r="AB209" s="74">
        <f>[4]Calculations!AM176</f>
        <v>0</v>
      </c>
      <c r="AC209" s="74">
        <f>[4]Calculations!AB176</f>
        <v>0</v>
      </c>
      <c r="AD209" s="74">
        <f>[4]Calculations!AN176</f>
        <v>0</v>
      </c>
      <c r="AE209" s="74">
        <f>[4]Calculations!AC176</f>
        <v>0</v>
      </c>
      <c r="AF209" s="74">
        <f>[4]Calculations!AO176</f>
        <v>0</v>
      </c>
      <c r="AG209" s="74">
        <f>[4]Calculations!AD176</f>
        <v>0</v>
      </c>
      <c r="AH209" s="74">
        <f>[4]Calculations!AP176</f>
        <v>0</v>
      </c>
      <c r="AI209" s="74">
        <f>[4]Calculations!AE176</f>
        <v>0</v>
      </c>
      <c r="AJ209" s="74">
        <f>[4]Calculations!AQ176</f>
        <v>0</v>
      </c>
      <c r="AK209" s="74">
        <f>[4]Calculations!AF176</f>
        <v>0</v>
      </c>
      <c r="AL209" s="74">
        <f>[4]Calculations!AR176</f>
        <v>0</v>
      </c>
      <c r="AM209" s="74">
        <f>[4]Calculations!AG176</f>
        <v>0</v>
      </c>
      <c r="AN209" s="74">
        <f>[4]Calculations!AS176</f>
        <v>0</v>
      </c>
      <c r="AO209" s="74">
        <f>[4]Calculations!AH176</f>
        <v>0</v>
      </c>
      <c r="AP209" s="74">
        <f>[4]Calculations!AT176</f>
        <v>0</v>
      </c>
      <c r="AQ209" s="74">
        <f>[4]Calculations!AI176</f>
        <v>0.26860907499800002</v>
      </c>
      <c r="AR209" s="74">
        <f>[4]Calculations!AU176</f>
        <v>100.00002792088129</v>
      </c>
      <c r="AS209" s="74">
        <f>[4]Calculations!AJ176</f>
        <v>0</v>
      </c>
      <c r="AT209" s="74">
        <f>[4]Calculations!AV176</f>
        <v>0</v>
      </c>
      <c r="AU209" s="74">
        <f>[4]Calculations!AK176</f>
        <v>0</v>
      </c>
      <c r="AV209" s="74">
        <f>[4]Calculations!AW176</f>
        <v>0</v>
      </c>
      <c r="AW209" s="90"/>
      <c r="AX209" s="90"/>
      <c r="AY209" s="82" t="str">
        <f>[4]Calculations!D176</f>
        <v>Land Supply 2018</v>
      </c>
    </row>
    <row r="210" spans="2:51" ht="12.65" customHeight="1" x14ac:dyDescent="0.25">
      <c r="B210" s="13" t="str">
        <f>[4]Calculations!A177</f>
        <v>EMP78</v>
      </c>
      <c r="C210" s="30" t="str">
        <f>[4]Calculations!B177</f>
        <v>Plp Construction Ltd ,30 Rochdale Lane,Heywood,OL1</v>
      </c>
      <c r="D210" s="119" t="str">
        <f>[4]Calculations!C177</f>
        <v>Offices</v>
      </c>
      <c r="E210" s="38">
        <f>[4]Calculations!E177</f>
        <v>0.10186000000000001</v>
      </c>
      <c r="F210" s="38">
        <f>[4]Calculations!I177</f>
        <v>0.10186000000000001</v>
      </c>
      <c r="G210" s="38">
        <f>[4]Calculations!M177</f>
        <v>100</v>
      </c>
      <c r="H210" s="38">
        <f>[4]Calculations!H177</f>
        <v>0</v>
      </c>
      <c r="I210" s="38">
        <f>[4]Calculations!L177</f>
        <v>0</v>
      </c>
      <c r="J210" s="38">
        <f>[4]Calculations!G177</f>
        <v>0</v>
      </c>
      <c r="K210" s="38">
        <f>[4]Calculations!K177</f>
        <v>0</v>
      </c>
      <c r="L210" s="38">
        <f>[4]Calculations!F177</f>
        <v>0</v>
      </c>
      <c r="M210" s="38">
        <f>[4]Calculations!J177</f>
        <v>0</v>
      </c>
      <c r="N210" s="38">
        <f>[4]Calculations!V177</f>
        <v>0</v>
      </c>
      <c r="O210" s="38">
        <f>[4]Calculations!W177</f>
        <v>0</v>
      </c>
      <c r="P210" s="38">
        <f>[4]Calculations!O177</f>
        <v>1.7413200000000001E-5</v>
      </c>
      <c r="Q210" s="38">
        <f>[4]Calculations!S177</f>
        <v>1.7095228745336737E-2</v>
      </c>
      <c r="R210" s="38">
        <f>[4]Calculations!Q177</f>
        <v>0</v>
      </c>
      <c r="S210" s="38">
        <f>[4]Calculations!T177</f>
        <v>0</v>
      </c>
      <c r="T210" s="38">
        <f>[4]Calculations!R177</f>
        <v>0</v>
      </c>
      <c r="U210" s="38">
        <f>[4]Calculations!U177</f>
        <v>0</v>
      </c>
      <c r="V210" s="38">
        <f>[4]Calculations!X177</f>
        <v>0</v>
      </c>
      <c r="W210" s="38">
        <f>[4]Calculations!Y177</f>
        <v>0</v>
      </c>
      <c r="X210" s="38" t="s">
        <v>1068</v>
      </c>
      <c r="Y210" s="73" t="s">
        <v>105</v>
      </c>
      <c r="Z210" s="74" t="s">
        <v>1066</v>
      </c>
      <c r="AA210" s="74">
        <f>[4]Calculations!AA177</f>
        <v>0</v>
      </c>
      <c r="AB210" s="74">
        <f>[4]Calculations!AM177</f>
        <v>0</v>
      </c>
      <c r="AC210" s="74">
        <f>[4]Calculations!AB177</f>
        <v>0</v>
      </c>
      <c r="AD210" s="74">
        <f>[4]Calculations!AN177</f>
        <v>0</v>
      </c>
      <c r="AE210" s="74">
        <f>[4]Calculations!AC177</f>
        <v>0</v>
      </c>
      <c r="AF210" s="74">
        <f>[4]Calculations!AO177</f>
        <v>0</v>
      </c>
      <c r="AG210" s="74">
        <f>[4]Calculations!AD177</f>
        <v>0</v>
      </c>
      <c r="AH210" s="74">
        <f>[4]Calculations!AP177</f>
        <v>0</v>
      </c>
      <c r="AI210" s="74">
        <f>[4]Calculations!AE177</f>
        <v>0</v>
      </c>
      <c r="AJ210" s="74">
        <f>[4]Calculations!AQ177</f>
        <v>0</v>
      </c>
      <c r="AK210" s="74">
        <f>[4]Calculations!AF177</f>
        <v>0</v>
      </c>
      <c r="AL210" s="74">
        <f>[4]Calculations!AR177</f>
        <v>0</v>
      </c>
      <c r="AM210" s="74">
        <f>[4]Calculations!AG177</f>
        <v>0</v>
      </c>
      <c r="AN210" s="74">
        <f>[4]Calculations!AS177</f>
        <v>0</v>
      </c>
      <c r="AO210" s="74">
        <f>[4]Calculations!AH177</f>
        <v>0</v>
      </c>
      <c r="AP210" s="74">
        <f>[4]Calculations!AT177</f>
        <v>0</v>
      </c>
      <c r="AQ210" s="74">
        <f>[4]Calculations!AI177</f>
        <v>0.101860305001</v>
      </c>
      <c r="AR210" s="74">
        <f>[4]Calculations!AU177</f>
        <v>100.00029943157274</v>
      </c>
      <c r="AS210" s="74">
        <f>[4]Calculations!AJ177</f>
        <v>0</v>
      </c>
      <c r="AT210" s="74">
        <f>[4]Calculations!AV177</f>
        <v>0</v>
      </c>
      <c r="AU210" s="74">
        <f>[4]Calculations!AK177</f>
        <v>0</v>
      </c>
      <c r="AV210" s="74">
        <f>[4]Calculations!AW177</f>
        <v>0</v>
      </c>
      <c r="AW210" s="90"/>
      <c r="AX210" s="90"/>
      <c r="AY210" s="82" t="str">
        <f>[4]Calculations!D177</f>
        <v>Land Supply 2018</v>
      </c>
    </row>
    <row r="211" spans="2:51" ht="12.65" customHeight="1" x14ac:dyDescent="0.25">
      <c r="B211" s="13" t="str">
        <f>[4]Calculations!A178</f>
        <v>EMP80</v>
      </c>
      <c r="C211" s="30" t="str">
        <f>[4]Calculations!B178</f>
        <v>Fir Street,Heywood,,</v>
      </c>
      <c r="D211" s="119" t="str">
        <f>[4]Calculations!C178</f>
        <v>Industrial and Warehousing</v>
      </c>
      <c r="E211" s="38">
        <f>[4]Calculations!E178</f>
        <v>6.5315999999999999E-2</v>
      </c>
      <c r="F211" s="38">
        <f>[4]Calculations!I178</f>
        <v>6.5315999999999999E-2</v>
      </c>
      <c r="G211" s="38">
        <f>[4]Calculations!M178</f>
        <v>100</v>
      </c>
      <c r="H211" s="38">
        <f>[4]Calculations!H178</f>
        <v>0</v>
      </c>
      <c r="I211" s="38">
        <f>[4]Calculations!L178</f>
        <v>0</v>
      </c>
      <c r="J211" s="38">
        <f>[4]Calculations!G178</f>
        <v>0</v>
      </c>
      <c r="K211" s="38">
        <f>[4]Calculations!K178</f>
        <v>0</v>
      </c>
      <c r="L211" s="38">
        <f>[4]Calculations!F178</f>
        <v>0</v>
      </c>
      <c r="M211" s="38">
        <f>[4]Calculations!J178</f>
        <v>0</v>
      </c>
      <c r="N211" s="38">
        <f>[4]Calculations!V178</f>
        <v>0</v>
      </c>
      <c r="O211" s="38">
        <f>[4]Calculations!W178</f>
        <v>0</v>
      </c>
      <c r="P211" s="38">
        <f>[4]Calculations!O178</f>
        <v>0</v>
      </c>
      <c r="Q211" s="38">
        <f>[4]Calculations!S178</f>
        <v>0</v>
      </c>
      <c r="R211" s="38">
        <f>[4]Calculations!Q178</f>
        <v>0</v>
      </c>
      <c r="S211" s="38">
        <f>[4]Calculations!T178</f>
        <v>0</v>
      </c>
      <c r="T211" s="38">
        <f>[4]Calculations!R178</f>
        <v>0</v>
      </c>
      <c r="U211" s="38">
        <f>[4]Calculations!U178</f>
        <v>0</v>
      </c>
      <c r="V211" s="38" t="str">
        <f>[4]Calculations!X178</f>
        <v>Not Modelled</v>
      </c>
      <c r="W211" s="38" t="str">
        <f>[4]Calculations!Y178</f>
        <v>N/A</v>
      </c>
      <c r="X211" s="38" t="s">
        <v>1068</v>
      </c>
      <c r="Y211" s="73" t="s">
        <v>106</v>
      </c>
      <c r="Z211" s="74" t="s">
        <v>1098</v>
      </c>
      <c r="AA211" s="74">
        <f>[4]Calculations!AA178</f>
        <v>0</v>
      </c>
      <c r="AB211" s="74">
        <f>[4]Calculations!AM178</f>
        <v>0</v>
      </c>
      <c r="AC211" s="74">
        <f>[4]Calculations!AB178</f>
        <v>0</v>
      </c>
      <c r="AD211" s="74">
        <f>[4]Calculations!AN178</f>
        <v>0</v>
      </c>
      <c r="AE211" s="74">
        <f>[4]Calculations!AC178</f>
        <v>0</v>
      </c>
      <c r="AF211" s="74">
        <f>[4]Calculations!AO178</f>
        <v>0</v>
      </c>
      <c r="AG211" s="74">
        <f>[4]Calculations!AD178</f>
        <v>0</v>
      </c>
      <c r="AH211" s="74">
        <f>[4]Calculations!AP178</f>
        <v>0</v>
      </c>
      <c r="AI211" s="74">
        <f>[4]Calculations!AE178</f>
        <v>0</v>
      </c>
      <c r="AJ211" s="74">
        <f>[4]Calculations!AQ178</f>
        <v>0</v>
      </c>
      <c r="AK211" s="74">
        <f>[4]Calculations!AF178</f>
        <v>0</v>
      </c>
      <c r="AL211" s="74">
        <f>[4]Calculations!AR178</f>
        <v>0</v>
      </c>
      <c r="AM211" s="74">
        <f>[4]Calculations!AG178</f>
        <v>0</v>
      </c>
      <c r="AN211" s="74">
        <f>[4]Calculations!AS178</f>
        <v>0</v>
      </c>
      <c r="AO211" s="74">
        <f>[4]Calculations!AH178</f>
        <v>0</v>
      </c>
      <c r="AP211" s="74">
        <f>[4]Calculations!AT178</f>
        <v>0</v>
      </c>
      <c r="AQ211" s="74">
        <f>[4]Calculations!AI178</f>
        <v>6.53160400019E-2</v>
      </c>
      <c r="AR211" s="74">
        <f>[4]Calculations!AU178</f>
        <v>100.00006124364627</v>
      </c>
      <c r="AS211" s="74">
        <f>[4]Calculations!AJ178</f>
        <v>0</v>
      </c>
      <c r="AT211" s="74">
        <f>[4]Calculations!AV178</f>
        <v>0</v>
      </c>
      <c r="AU211" s="74">
        <f>[4]Calculations!AK178</f>
        <v>0</v>
      </c>
      <c r="AV211" s="74">
        <f>[4]Calculations!AW178</f>
        <v>0</v>
      </c>
      <c r="AW211" s="90"/>
      <c r="AX211" s="90"/>
      <c r="AY211" s="82" t="str">
        <f>[4]Calculations!D178</f>
        <v>Land Supply 2018</v>
      </c>
    </row>
    <row r="212" spans="2:51" ht="12.65" customHeight="1" x14ac:dyDescent="0.25">
      <c r="B212" s="13" t="str">
        <f>[4]Calculations!A179</f>
        <v>EMP81</v>
      </c>
      <c r="C212" s="30" t="str">
        <f>[4]Calculations!B179</f>
        <v>1 Dobfield Road,Rochdale,OL16 3AW</v>
      </c>
      <c r="D212" s="119" t="str">
        <f>[4]Calculations!C179</f>
        <v>Offices</v>
      </c>
      <c r="E212" s="38">
        <f>[4]Calculations!E179</f>
        <v>0.12077</v>
      </c>
      <c r="F212" s="38">
        <f>[4]Calculations!I179</f>
        <v>0.12077</v>
      </c>
      <c r="G212" s="38">
        <f>[4]Calculations!M179</f>
        <v>100</v>
      </c>
      <c r="H212" s="38">
        <f>[4]Calculations!H179</f>
        <v>0</v>
      </c>
      <c r="I212" s="38">
        <f>[4]Calculations!L179</f>
        <v>0</v>
      </c>
      <c r="J212" s="38">
        <f>[4]Calculations!G179</f>
        <v>0</v>
      </c>
      <c r="K212" s="38">
        <f>[4]Calculations!K179</f>
        <v>0</v>
      </c>
      <c r="L212" s="38">
        <f>[4]Calculations!F179</f>
        <v>0</v>
      </c>
      <c r="M212" s="38">
        <f>[4]Calculations!J179</f>
        <v>0</v>
      </c>
      <c r="N212" s="38">
        <f>[4]Calculations!V179</f>
        <v>2.9751132151799999E-2</v>
      </c>
      <c r="O212" s="38">
        <f>[4]Calculations!W179</f>
        <v>24.634538504429905</v>
      </c>
      <c r="P212" s="38">
        <f>[4]Calculations!O179</f>
        <v>0</v>
      </c>
      <c r="Q212" s="38">
        <f>[4]Calculations!S179</f>
        <v>0</v>
      </c>
      <c r="R212" s="38">
        <f>[4]Calculations!Q179</f>
        <v>0</v>
      </c>
      <c r="S212" s="38">
        <f>[4]Calculations!T179</f>
        <v>0</v>
      </c>
      <c r="T212" s="38">
        <f>[4]Calculations!R179</f>
        <v>0</v>
      </c>
      <c r="U212" s="38">
        <f>[4]Calculations!U179</f>
        <v>0</v>
      </c>
      <c r="V212" s="38">
        <f>[4]Calculations!X179</f>
        <v>0</v>
      </c>
      <c r="W212" s="38">
        <f>[4]Calculations!Y179</f>
        <v>0</v>
      </c>
      <c r="X212" s="38" t="s">
        <v>1068</v>
      </c>
      <c r="Y212" s="73" t="s">
        <v>106</v>
      </c>
      <c r="Z212" s="74" t="s">
        <v>1098</v>
      </c>
      <c r="AA212" s="74">
        <f>[4]Calculations!AA179</f>
        <v>0</v>
      </c>
      <c r="AB212" s="74">
        <f>[4]Calculations!AM179</f>
        <v>0</v>
      </c>
      <c r="AC212" s="74">
        <f>[4]Calculations!AB179</f>
        <v>0</v>
      </c>
      <c r="AD212" s="74">
        <f>[4]Calculations!AN179</f>
        <v>0</v>
      </c>
      <c r="AE212" s="74">
        <f>[4]Calculations!AC179</f>
        <v>0</v>
      </c>
      <c r="AF212" s="74">
        <f>[4]Calculations!AO179</f>
        <v>0</v>
      </c>
      <c r="AG212" s="74">
        <f>[4]Calculations!AD179</f>
        <v>0</v>
      </c>
      <c r="AH212" s="74">
        <f>[4]Calculations!AP179</f>
        <v>0</v>
      </c>
      <c r="AI212" s="74">
        <f>[4]Calculations!AE179</f>
        <v>0</v>
      </c>
      <c r="AJ212" s="74">
        <f>[4]Calculations!AQ179</f>
        <v>0</v>
      </c>
      <c r="AK212" s="74">
        <f>[4]Calculations!AF179</f>
        <v>0</v>
      </c>
      <c r="AL212" s="74">
        <f>[4]Calculations!AR179</f>
        <v>0</v>
      </c>
      <c r="AM212" s="74">
        <f>[4]Calculations!AG179</f>
        <v>0</v>
      </c>
      <c r="AN212" s="74">
        <f>[4]Calculations!AS179</f>
        <v>0</v>
      </c>
      <c r="AO212" s="74">
        <f>[4]Calculations!AH179</f>
        <v>0</v>
      </c>
      <c r="AP212" s="74">
        <f>[4]Calculations!AT179</f>
        <v>0</v>
      </c>
      <c r="AQ212" s="74">
        <f>[4]Calculations!AI179</f>
        <v>3.02147825576E-2</v>
      </c>
      <c r="AR212" s="74">
        <f>[4]Calculations!AU179</f>
        <v>25.018450407882753</v>
      </c>
      <c r="AS212" s="74">
        <f>[4]Calculations!AJ179</f>
        <v>0</v>
      </c>
      <c r="AT212" s="74">
        <f>[4]Calculations!AV179</f>
        <v>0</v>
      </c>
      <c r="AU212" s="74">
        <f>[4]Calculations!AK179</f>
        <v>0</v>
      </c>
      <c r="AV212" s="74">
        <f>[4]Calculations!AW179</f>
        <v>0</v>
      </c>
      <c r="AW212" s="90"/>
      <c r="AX212" s="90"/>
      <c r="AY212" s="82" t="str">
        <f>[4]Calculations!D179</f>
        <v>Land Supply 2018</v>
      </c>
    </row>
    <row r="213" spans="2:51" ht="25" customHeight="1" x14ac:dyDescent="0.25">
      <c r="B213" s="13" t="str">
        <f>[4]Calculations!A180</f>
        <v>EMP82</v>
      </c>
      <c r="C213" s="30" t="str">
        <f>[4]Calculations!B180</f>
        <v>Dodgson Street,Rochdale,OL16 5SJ,</v>
      </c>
      <c r="D213" s="119" t="str">
        <f>[4]Calculations!C180</f>
        <v>Industrial and Warehousing</v>
      </c>
      <c r="E213" s="38">
        <f>[4]Calculations!E180</f>
        <v>0.34007399999999999</v>
      </c>
      <c r="F213" s="38">
        <f>[4]Calculations!I180</f>
        <v>0.34007399999999999</v>
      </c>
      <c r="G213" s="38">
        <f>[4]Calculations!M180</f>
        <v>100</v>
      </c>
      <c r="H213" s="38">
        <f>[4]Calculations!H180</f>
        <v>0</v>
      </c>
      <c r="I213" s="38">
        <f>[4]Calculations!L180</f>
        <v>0</v>
      </c>
      <c r="J213" s="38">
        <f>[4]Calculations!G180</f>
        <v>0</v>
      </c>
      <c r="K213" s="38">
        <f>[4]Calculations!K180</f>
        <v>0</v>
      </c>
      <c r="L213" s="38">
        <f>[4]Calculations!F180</f>
        <v>0</v>
      </c>
      <c r="M213" s="38">
        <f>[4]Calculations!J180</f>
        <v>0</v>
      </c>
      <c r="N213" s="38">
        <f>[4]Calculations!V180</f>
        <v>0</v>
      </c>
      <c r="O213" s="38">
        <f>[4]Calculations!W180</f>
        <v>0</v>
      </c>
      <c r="P213" s="38">
        <f>[4]Calculations!O180</f>
        <v>2.5587262999971001E-2</v>
      </c>
      <c r="Q213" s="38">
        <f>[4]Calculations!S180</f>
        <v>7.5240280056608277</v>
      </c>
      <c r="R213" s="38">
        <f>[4]Calculations!Q180</f>
        <v>2.76862999971E-4</v>
      </c>
      <c r="S213" s="38">
        <f>[4]Calculations!T180</f>
        <v>8.1412574901639057E-2</v>
      </c>
      <c r="T213" s="38">
        <f>[4]Calculations!R180</f>
        <v>0</v>
      </c>
      <c r="U213" s="38">
        <f>[4]Calculations!U180</f>
        <v>0</v>
      </c>
      <c r="V213" s="38" t="str">
        <f>[4]Calculations!X180</f>
        <v>Not Modelled</v>
      </c>
      <c r="W213" s="38" t="str">
        <f>[4]Calculations!Y180</f>
        <v>N/A</v>
      </c>
      <c r="X213" s="38" t="s">
        <v>1068</v>
      </c>
      <c r="Y213" s="73" t="s">
        <v>105</v>
      </c>
      <c r="Z213" s="74" t="s">
        <v>1066</v>
      </c>
      <c r="AA213" s="74">
        <f>[4]Calculations!AA180</f>
        <v>0</v>
      </c>
      <c r="AB213" s="74">
        <f>[4]Calculations!AM180</f>
        <v>0</v>
      </c>
      <c r="AC213" s="74">
        <f>[4]Calculations!AB180</f>
        <v>0</v>
      </c>
      <c r="AD213" s="74">
        <f>[4]Calculations!AN180</f>
        <v>0</v>
      </c>
      <c r="AE213" s="74">
        <f>[4]Calculations!AC180</f>
        <v>0</v>
      </c>
      <c r="AF213" s="74">
        <f>[4]Calculations!AO180</f>
        <v>0</v>
      </c>
      <c r="AG213" s="74">
        <f>[4]Calculations!AD180</f>
        <v>0</v>
      </c>
      <c r="AH213" s="74">
        <f>[4]Calculations!AP180</f>
        <v>0</v>
      </c>
      <c r="AI213" s="74">
        <f>[4]Calculations!AE180</f>
        <v>0</v>
      </c>
      <c r="AJ213" s="74">
        <f>[4]Calculations!AQ180</f>
        <v>0</v>
      </c>
      <c r="AK213" s="74">
        <f>[4]Calculations!AF180</f>
        <v>0</v>
      </c>
      <c r="AL213" s="74">
        <f>[4]Calculations!AR180</f>
        <v>0</v>
      </c>
      <c r="AM213" s="74">
        <f>[4]Calculations!AG180</f>
        <v>0</v>
      </c>
      <c r="AN213" s="74">
        <f>[4]Calculations!AS180</f>
        <v>0</v>
      </c>
      <c r="AO213" s="74">
        <f>[4]Calculations!AH180</f>
        <v>0</v>
      </c>
      <c r="AP213" s="74">
        <f>[4]Calculations!AT180</f>
        <v>0</v>
      </c>
      <c r="AQ213" s="74">
        <f>[4]Calculations!AI180</f>
        <v>0.34007354500600001</v>
      </c>
      <c r="AR213" s="74">
        <f>[4]Calculations!AU180</f>
        <v>99.999866207354884</v>
      </c>
      <c r="AS213" s="74">
        <f>[4]Calculations!AJ180</f>
        <v>0</v>
      </c>
      <c r="AT213" s="74">
        <f>[4]Calculations!AV180</f>
        <v>0</v>
      </c>
      <c r="AU213" s="74">
        <f>[4]Calculations!AK180</f>
        <v>0</v>
      </c>
      <c r="AV213" s="74">
        <f>[4]Calculations!AW180</f>
        <v>0</v>
      </c>
      <c r="AW213" s="90"/>
      <c r="AX213" s="90"/>
      <c r="AY213" s="82" t="str">
        <f>[4]Calculations!D180</f>
        <v>Land Supply 2018</v>
      </c>
    </row>
    <row r="214" spans="2:51" ht="12.65" customHeight="1" x14ac:dyDescent="0.25">
      <c r="B214" s="13" t="str">
        <f>[4]Calculations!A181</f>
        <v>EMP83</v>
      </c>
      <c r="C214" s="30" t="str">
        <f>[4]Calculations!B181</f>
        <v>Hanson Street Industrial Site Middleton</v>
      </c>
      <c r="D214" s="119" t="str">
        <f>[4]Calculations!C181</f>
        <v>Industrial and Warehousing</v>
      </c>
      <c r="E214" s="38">
        <f>[4]Calculations!E181</f>
        <v>0.84090200000000004</v>
      </c>
      <c r="F214" s="38">
        <f>[4]Calculations!I181</f>
        <v>0.83904039023412902</v>
      </c>
      <c r="G214" s="38">
        <f>[4]Calculations!M181</f>
        <v>99.778617512400842</v>
      </c>
      <c r="H214" s="38">
        <f>[4]Calculations!H181</f>
        <v>2.8338006525099998E-4</v>
      </c>
      <c r="I214" s="38">
        <f>[4]Calculations!L181</f>
        <v>3.3699535171874961E-2</v>
      </c>
      <c r="J214" s="38">
        <f>[4]Calculations!G181</f>
        <v>1.57822970062E-3</v>
      </c>
      <c r="K214" s="38">
        <f>[4]Calculations!K181</f>
        <v>0.18768295242727451</v>
      </c>
      <c r="L214" s="38">
        <f>[4]Calculations!F181</f>
        <v>0</v>
      </c>
      <c r="M214" s="38">
        <f>[4]Calculations!J181</f>
        <v>0</v>
      </c>
      <c r="N214" s="38">
        <f>[4]Calculations!V181</f>
        <v>0</v>
      </c>
      <c r="O214" s="38">
        <f>[4]Calculations!W181</f>
        <v>0</v>
      </c>
      <c r="P214" s="38">
        <f>[4]Calculations!O181</f>
        <v>0</v>
      </c>
      <c r="Q214" s="38">
        <f>[4]Calculations!S181</f>
        <v>0</v>
      </c>
      <c r="R214" s="38">
        <f>[4]Calculations!Q181</f>
        <v>0</v>
      </c>
      <c r="S214" s="38">
        <f>[4]Calculations!T181</f>
        <v>0</v>
      </c>
      <c r="T214" s="38">
        <f>[4]Calculations!R181</f>
        <v>0</v>
      </c>
      <c r="U214" s="38">
        <f>[4]Calculations!U181</f>
        <v>0</v>
      </c>
      <c r="V214" s="38" t="str">
        <f>[4]Calculations!X181</f>
        <v>Not Modelled</v>
      </c>
      <c r="W214" s="38" t="str">
        <f>[4]Calculations!Y181</f>
        <v>N/A</v>
      </c>
      <c r="X214" s="38" t="s">
        <v>1068</v>
      </c>
      <c r="Y214" s="73" t="s">
        <v>105</v>
      </c>
      <c r="Z214" s="74" t="s">
        <v>1066</v>
      </c>
      <c r="AA214" s="74">
        <f>[4]Calculations!AA181</f>
        <v>0</v>
      </c>
      <c r="AB214" s="74">
        <f>[4]Calculations!AM181</f>
        <v>0</v>
      </c>
      <c r="AC214" s="74">
        <f>[4]Calculations!AB181</f>
        <v>0</v>
      </c>
      <c r="AD214" s="74">
        <f>[4]Calculations!AN181</f>
        <v>0</v>
      </c>
      <c r="AE214" s="74">
        <f>[4]Calculations!AC181</f>
        <v>0</v>
      </c>
      <c r="AF214" s="74">
        <f>[4]Calculations!AO181</f>
        <v>0</v>
      </c>
      <c r="AG214" s="74">
        <f>[4]Calculations!AD181</f>
        <v>0</v>
      </c>
      <c r="AH214" s="74">
        <f>[4]Calculations!AP181</f>
        <v>0</v>
      </c>
      <c r="AI214" s="74">
        <f>[4]Calculations!AE181</f>
        <v>0</v>
      </c>
      <c r="AJ214" s="74">
        <f>[4]Calculations!AQ181</f>
        <v>0</v>
      </c>
      <c r="AK214" s="74">
        <f>[4]Calculations!AF181</f>
        <v>0</v>
      </c>
      <c r="AL214" s="74">
        <f>[4]Calculations!AR181</f>
        <v>0</v>
      </c>
      <c r="AM214" s="74">
        <f>[4]Calculations!AG181</f>
        <v>0</v>
      </c>
      <c r="AN214" s="74">
        <f>[4]Calculations!AS181</f>
        <v>0</v>
      </c>
      <c r="AO214" s="74">
        <f>[4]Calculations!AH181</f>
        <v>0</v>
      </c>
      <c r="AP214" s="74">
        <f>[4]Calculations!AT181</f>
        <v>0</v>
      </c>
      <c r="AQ214" s="74">
        <f>[4]Calculations!AI181</f>
        <v>0.84090196999400002</v>
      </c>
      <c r="AR214" s="74">
        <f>[4]Calculations!AU181</f>
        <v>99.999996431688828</v>
      </c>
      <c r="AS214" s="74">
        <f>[4]Calculations!AJ181</f>
        <v>0</v>
      </c>
      <c r="AT214" s="74">
        <f>[4]Calculations!AV181</f>
        <v>0</v>
      </c>
      <c r="AU214" s="74">
        <f>[4]Calculations!AK181</f>
        <v>0</v>
      </c>
      <c r="AV214" s="74">
        <f>[4]Calculations!AW181</f>
        <v>0</v>
      </c>
      <c r="AW214" s="90"/>
      <c r="AX214" s="90"/>
      <c r="AY214" s="82" t="str">
        <f>[4]Calculations!D181</f>
        <v>Land Supply 2018</v>
      </c>
    </row>
    <row r="215" spans="2:51" ht="12.65" customHeight="1" x14ac:dyDescent="0.25">
      <c r="B215" s="13" t="str">
        <f>[4]Calculations!A182</f>
        <v>EMP84</v>
      </c>
      <c r="C215" s="30" t="str">
        <f>[4]Calculations!B182</f>
        <v>Birch Industrial Est, Heywood</v>
      </c>
      <c r="D215" s="119" t="str">
        <f>[4]Calculations!C182</f>
        <v>Industrial and Warehousing</v>
      </c>
      <c r="E215" s="38">
        <f>[4]Calculations!E182</f>
        <v>5.1745200000000002</v>
      </c>
      <c r="F215" s="38">
        <f>[4]Calculations!I182</f>
        <v>5.1745200000000002</v>
      </c>
      <c r="G215" s="38">
        <f>[4]Calculations!M182</f>
        <v>100</v>
      </c>
      <c r="H215" s="38">
        <f>[4]Calculations!H182</f>
        <v>0</v>
      </c>
      <c r="I215" s="38">
        <f>[4]Calculations!L182</f>
        <v>0</v>
      </c>
      <c r="J215" s="38">
        <f>[4]Calculations!G182</f>
        <v>0</v>
      </c>
      <c r="K215" s="38">
        <f>[4]Calculations!K182</f>
        <v>0</v>
      </c>
      <c r="L215" s="38">
        <f>[4]Calculations!F182</f>
        <v>0</v>
      </c>
      <c r="M215" s="38">
        <f>[4]Calculations!J182</f>
        <v>0</v>
      </c>
      <c r="N215" s="38">
        <f>[4]Calculations!V182</f>
        <v>0</v>
      </c>
      <c r="O215" s="38">
        <f>[4]Calculations!W182</f>
        <v>0</v>
      </c>
      <c r="P215" s="38">
        <f>[4]Calculations!O182</f>
        <v>0.24211500000000002</v>
      </c>
      <c r="Q215" s="38">
        <f>[4]Calculations!S182</f>
        <v>4.6789847174230657</v>
      </c>
      <c r="R215" s="38">
        <f>[4]Calculations!Q182</f>
        <v>8.7599999999999997E-2</v>
      </c>
      <c r="S215" s="38">
        <f>[4]Calculations!T182</f>
        <v>1.6929106467846293</v>
      </c>
      <c r="T215" s="38">
        <f>[4]Calculations!R182</f>
        <v>6.1600000000000002E-2</v>
      </c>
      <c r="U215" s="38">
        <f>[4]Calculations!U182</f>
        <v>1.1904485826704698</v>
      </c>
      <c r="V215" s="38" t="str">
        <f>[4]Calculations!X182</f>
        <v>Not Modelled</v>
      </c>
      <c r="W215" s="38" t="str">
        <f>[4]Calculations!Y182</f>
        <v>N/A</v>
      </c>
      <c r="X215" s="38" t="s">
        <v>1068</v>
      </c>
      <c r="Y215" s="73" t="s">
        <v>105</v>
      </c>
      <c r="Z215" s="74" t="s">
        <v>1066</v>
      </c>
      <c r="AA215" s="74">
        <f>[4]Calculations!AA182</f>
        <v>0</v>
      </c>
      <c r="AB215" s="74">
        <f>[4]Calculations!AM182</f>
        <v>0</v>
      </c>
      <c r="AC215" s="74">
        <f>[4]Calculations!AB182</f>
        <v>6.6400000000000001E-2</v>
      </c>
      <c r="AD215" s="74">
        <f>[4]Calculations!AN182</f>
        <v>1.2832108098915453</v>
      </c>
      <c r="AE215" s="74">
        <f>[4]Calculations!AC182</f>
        <v>3.7600000000000001E-2</v>
      </c>
      <c r="AF215" s="74">
        <f>[4]Calculations!AO182</f>
        <v>0.7266374465650921</v>
      </c>
      <c r="AG215" s="74">
        <f>[4]Calculations!AD182</f>
        <v>0</v>
      </c>
      <c r="AH215" s="74">
        <f>[4]Calculations!AP182</f>
        <v>0</v>
      </c>
      <c r="AI215" s="74">
        <f>[4]Calculations!AE182</f>
        <v>0</v>
      </c>
      <c r="AJ215" s="74">
        <f>[4]Calculations!AQ182</f>
        <v>0</v>
      </c>
      <c r="AK215" s="74">
        <f>[4]Calculations!AF182</f>
        <v>4.2145973268299999</v>
      </c>
      <c r="AL215" s="74">
        <f>[4]Calculations!AR182</f>
        <v>81.44904893265462</v>
      </c>
      <c r="AM215" s="74">
        <f>[4]Calculations!AG182</f>
        <v>0</v>
      </c>
      <c r="AN215" s="74">
        <f>[4]Calculations!AS182</f>
        <v>0</v>
      </c>
      <c r="AO215" s="74">
        <f>[4]Calculations!AH182</f>
        <v>5.5494354527699997E-2</v>
      </c>
      <c r="AP215" s="74">
        <f>[4]Calculations!AT182</f>
        <v>1.0724541508719649</v>
      </c>
      <c r="AQ215" s="74">
        <f>[4]Calculations!AI182</f>
        <v>3.6062378785</v>
      </c>
      <c r="AR215" s="74">
        <f>[4]Calculations!AU182</f>
        <v>69.69222031222219</v>
      </c>
      <c r="AS215" s="74">
        <f>[4]Calculations!AJ182</f>
        <v>0</v>
      </c>
      <c r="AT215" s="74">
        <f>[4]Calculations!AV182</f>
        <v>0</v>
      </c>
      <c r="AU215" s="74">
        <f>[4]Calculations!AK182</f>
        <v>0</v>
      </c>
      <c r="AV215" s="74">
        <f>[4]Calculations!AW182</f>
        <v>0</v>
      </c>
      <c r="AW215" s="90"/>
      <c r="AX215" s="90"/>
      <c r="AY215" s="82" t="str">
        <f>[4]Calculations!D182</f>
        <v>Land Supply 2018</v>
      </c>
    </row>
    <row r="216" spans="2:51" ht="25" customHeight="1" x14ac:dyDescent="0.25">
      <c r="B216" s="13" t="str">
        <f>[4]Calculations!A183</f>
        <v>EMP85</v>
      </c>
      <c r="C216" s="30" t="str">
        <f>[4]Calculations!B183</f>
        <v>Bradferns</v>
      </c>
      <c r="D216" s="119" t="str">
        <f>[4]Calculations!C183</f>
        <v>Industrial and Warehousing</v>
      </c>
      <c r="E216" s="38">
        <f>[4]Calculations!E183</f>
        <v>0.69947999999999999</v>
      </c>
      <c r="F216" s="38">
        <f>[4]Calculations!I183</f>
        <v>0.69947999999999999</v>
      </c>
      <c r="G216" s="38">
        <f>[4]Calculations!M183</f>
        <v>100</v>
      </c>
      <c r="H216" s="38">
        <f>[4]Calculations!H183</f>
        <v>0</v>
      </c>
      <c r="I216" s="38">
        <f>[4]Calculations!L183</f>
        <v>0</v>
      </c>
      <c r="J216" s="38">
        <f>[4]Calculations!G183</f>
        <v>0</v>
      </c>
      <c r="K216" s="38">
        <f>[4]Calculations!K183</f>
        <v>0</v>
      </c>
      <c r="L216" s="38">
        <f>[4]Calculations!F183</f>
        <v>0</v>
      </c>
      <c r="M216" s="38">
        <f>[4]Calculations!J183</f>
        <v>0</v>
      </c>
      <c r="N216" s="38">
        <f>[4]Calculations!V183</f>
        <v>0</v>
      </c>
      <c r="O216" s="38">
        <f>[4]Calculations!W183</f>
        <v>0</v>
      </c>
      <c r="P216" s="38">
        <f>[4]Calculations!O183</f>
        <v>0.332148</v>
      </c>
      <c r="Q216" s="38">
        <f>[4]Calculations!S183</f>
        <v>47.484988848859153</v>
      </c>
      <c r="R216" s="38">
        <f>[4]Calculations!Q183</f>
        <v>1.4E-2</v>
      </c>
      <c r="S216" s="38">
        <f>[4]Calculations!T183</f>
        <v>2.0014868187796648</v>
      </c>
      <c r="T216" s="38">
        <f>[4]Calculations!R183</f>
        <v>0</v>
      </c>
      <c r="U216" s="38">
        <f>[4]Calculations!U183</f>
        <v>0</v>
      </c>
      <c r="V216" s="38" t="str">
        <f>[4]Calculations!X183</f>
        <v>Not Modelled</v>
      </c>
      <c r="W216" s="38" t="str">
        <f>[4]Calculations!Y183</f>
        <v>N/A</v>
      </c>
      <c r="X216" s="38" t="s">
        <v>1068</v>
      </c>
      <c r="Y216" s="73" t="s">
        <v>105</v>
      </c>
      <c r="Z216" s="74" t="s">
        <v>1066</v>
      </c>
      <c r="AA216" s="74">
        <f>[4]Calculations!AA183</f>
        <v>0</v>
      </c>
      <c r="AB216" s="74">
        <f>[4]Calculations!AM183</f>
        <v>0</v>
      </c>
      <c r="AC216" s="74">
        <f>[4]Calculations!AB183</f>
        <v>0</v>
      </c>
      <c r="AD216" s="74">
        <f>[4]Calculations!AN183</f>
        <v>0</v>
      </c>
      <c r="AE216" s="74">
        <f>[4]Calculations!AC183</f>
        <v>0</v>
      </c>
      <c r="AF216" s="74">
        <f>[4]Calculations!AO183</f>
        <v>0</v>
      </c>
      <c r="AG216" s="74">
        <f>[4]Calculations!AD183</f>
        <v>0</v>
      </c>
      <c r="AH216" s="74">
        <f>[4]Calculations!AP183</f>
        <v>0</v>
      </c>
      <c r="AI216" s="74">
        <f>[4]Calculations!AE183</f>
        <v>0</v>
      </c>
      <c r="AJ216" s="74">
        <f>[4]Calculations!AQ183</f>
        <v>0</v>
      </c>
      <c r="AK216" s="74">
        <f>[4]Calculations!AF183</f>
        <v>0</v>
      </c>
      <c r="AL216" s="74">
        <f>[4]Calculations!AR183</f>
        <v>0</v>
      </c>
      <c r="AM216" s="74">
        <f>[4]Calculations!AG183</f>
        <v>0</v>
      </c>
      <c r="AN216" s="74">
        <f>[4]Calculations!AS183</f>
        <v>0</v>
      </c>
      <c r="AO216" s="74">
        <f>[4]Calculations!AH183</f>
        <v>0</v>
      </c>
      <c r="AP216" s="74">
        <f>[4]Calculations!AT183</f>
        <v>0</v>
      </c>
      <c r="AQ216" s="74">
        <f>[4]Calculations!AI183</f>
        <v>0.69947966975099996</v>
      </c>
      <c r="AR216" s="74">
        <f>[4]Calculations!AU183</f>
        <v>99.99995278649854</v>
      </c>
      <c r="AS216" s="74">
        <f>[4]Calculations!AJ183</f>
        <v>0</v>
      </c>
      <c r="AT216" s="74">
        <f>[4]Calculations!AV183</f>
        <v>0</v>
      </c>
      <c r="AU216" s="74">
        <f>[4]Calculations!AK183</f>
        <v>0</v>
      </c>
      <c r="AV216" s="74">
        <f>[4]Calculations!AW183</f>
        <v>0</v>
      </c>
      <c r="AW216" s="90"/>
      <c r="AX216" s="90"/>
      <c r="AY216" s="82" t="str">
        <f>[4]Calculations!D183</f>
        <v>Land Supply 2018</v>
      </c>
    </row>
    <row r="217" spans="2:51" ht="12.65" customHeight="1" x14ac:dyDescent="0.25">
      <c r="B217" s="13" t="str">
        <f>[4]Calculations!A184</f>
        <v>EMP86</v>
      </c>
      <c r="C217" s="30" t="str">
        <f>[4]Calculations!B184</f>
        <v>Ladyhouse Works</v>
      </c>
      <c r="D217" s="119" t="str">
        <f>[4]Calculations!C184</f>
        <v>Industrial and Warehousing</v>
      </c>
      <c r="E217" s="38">
        <f>[4]Calculations!E184</f>
        <v>0.258488</v>
      </c>
      <c r="F217" s="38">
        <f>[4]Calculations!I184</f>
        <v>1.4793000000000001E-2</v>
      </c>
      <c r="G217" s="38">
        <f>[4]Calculations!M184</f>
        <v>5.7228962272910158</v>
      </c>
      <c r="H217" s="38">
        <f>[4]Calculations!H184</f>
        <v>0.224361</v>
      </c>
      <c r="I217" s="38">
        <f>[4]Calculations!L184</f>
        <v>86.797452879824206</v>
      </c>
      <c r="J217" s="38">
        <f>[4]Calculations!G184</f>
        <v>5.4019999999999997E-3</v>
      </c>
      <c r="K217" s="38">
        <f>[4]Calculations!K184</f>
        <v>2.0898455634304107</v>
      </c>
      <c r="L217" s="38">
        <f>[4]Calculations!F184</f>
        <v>1.3932E-2</v>
      </c>
      <c r="M217" s="38">
        <f>[4]Calculations!J184</f>
        <v>5.3898053294543651</v>
      </c>
      <c r="N217" s="38">
        <f>[4]Calculations!V184</f>
        <v>0.25848780500399998</v>
      </c>
      <c r="O217" s="38">
        <f>[4]Calculations!W184</f>
        <v>99.999924562842367</v>
      </c>
      <c r="P217" s="38">
        <f>[4]Calculations!O184</f>
        <v>0.18726603980239998</v>
      </c>
      <c r="Q217" s="38">
        <f>[4]Calculations!S184</f>
        <v>72.446705379901573</v>
      </c>
      <c r="R217" s="38">
        <f>[4]Calculations!Q184</f>
        <v>8.7012039802399993E-2</v>
      </c>
      <c r="S217" s="38">
        <f>[4]Calculations!T184</f>
        <v>33.661926202531646</v>
      </c>
      <c r="T217" s="38">
        <f>[4]Calculations!R184</f>
        <v>5.2923989801799999E-2</v>
      </c>
      <c r="U217" s="38">
        <f>[4]Calculations!U184</f>
        <v>20.474447479883011</v>
      </c>
      <c r="V217" s="38">
        <f>[4]Calculations!X184</f>
        <v>0.242116203034</v>
      </c>
      <c r="W217" s="38">
        <f>[4]Calculations!Y184</f>
        <v>93.666322240877719</v>
      </c>
      <c r="X217" s="38" t="s">
        <v>1068</v>
      </c>
      <c r="Y217" s="73" t="s">
        <v>108</v>
      </c>
      <c r="Z217" s="74" t="s">
        <v>109</v>
      </c>
      <c r="AA217" s="74">
        <f>[4]Calculations!AA184</f>
        <v>0</v>
      </c>
      <c r="AB217" s="74">
        <f>[4]Calculations!AM184</f>
        <v>0</v>
      </c>
      <c r="AC217" s="74">
        <f>[4]Calculations!AB184</f>
        <v>0</v>
      </c>
      <c r="AD217" s="74">
        <f>[4]Calculations!AN184</f>
        <v>0</v>
      </c>
      <c r="AE217" s="74">
        <f>[4]Calculations!AC184</f>
        <v>0</v>
      </c>
      <c r="AF217" s="74">
        <f>[4]Calculations!AO184</f>
        <v>0</v>
      </c>
      <c r="AG217" s="74">
        <f>[4]Calculations!AD184</f>
        <v>0</v>
      </c>
      <c r="AH217" s="74">
        <f>[4]Calculations!AP184</f>
        <v>0</v>
      </c>
      <c r="AI217" s="74">
        <f>[4]Calculations!AE184</f>
        <v>0</v>
      </c>
      <c r="AJ217" s="74">
        <f>[4]Calculations!AQ184</f>
        <v>0</v>
      </c>
      <c r="AK217" s="74">
        <f>[4]Calculations!AF184</f>
        <v>0</v>
      </c>
      <c r="AL217" s="74">
        <f>[4]Calculations!AR184</f>
        <v>0</v>
      </c>
      <c r="AM217" s="74">
        <f>[4]Calculations!AG184</f>
        <v>0</v>
      </c>
      <c r="AN217" s="74">
        <f>[4]Calculations!AS184</f>
        <v>0</v>
      </c>
      <c r="AO217" s="74">
        <f>[4]Calculations!AH184</f>
        <v>0</v>
      </c>
      <c r="AP217" s="74">
        <f>[4]Calculations!AT184</f>
        <v>0</v>
      </c>
      <c r="AQ217" s="74">
        <f>[4]Calculations!AI184</f>
        <v>0.25848780500399998</v>
      </c>
      <c r="AR217" s="74">
        <f>[4]Calculations!AU184</f>
        <v>99.999924562842367</v>
      </c>
      <c r="AS217" s="74">
        <f>[4]Calculations!AJ184</f>
        <v>0</v>
      </c>
      <c r="AT217" s="74">
        <f>[4]Calculations!AV184</f>
        <v>0</v>
      </c>
      <c r="AU217" s="74">
        <f>[4]Calculations!AK184</f>
        <v>0</v>
      </c>
      <c r="AV217" s="74">
        <f>[4]Calculations!AW184</f>
        <v>0</v>
      </c>
      <c r="AW217" s="90"/>
      <c r="AX217" s="90"/>
      <c r="AY217" s="82" t="str">
        <f>[4]Calculations!D184</f>
        <v>Land Supply 2018</v>
      </c>
    </row>
    <row r="218" spans="2:51" ht="12.65" customHeight="1" x14ac:dyDescent="0.25">
      <c r="B218" s="13" t="str">
        <f>[4]Calculations!A185</f>
        <v>EMP87</v>
      </c>
      <c r="C218" s="30" t="str">
        <f>[4]Calculations!B185</f>
        <v>Land Adjacent To Unit 1,Meadowcroft Mill</v>
      </c>
      <c r="D218" s="119" t="str">
        <f>[4]Calculations!C185</f>
        <v>Industrial and Warehousing</v>
      </c>
      <c r="E218" s="38">
        <f>[4]Calculations!E185</f>
        <v>0.20191000000000001</v>
      </c>
      <c r="F218" s="38">
        <f>[4]Calculations!I185</f>
        <v>0.20191000000000001</v>
      </c>
      <c r="G218" s="38">
        <f>[4]Calculations!M185</f>
        <v>100</v>
      </c>
      <c r="H218" s="38">
        <f>[4]Calculations!H185</f>
        <v>0</v>
      </c>
      <c r="I218" s="38">
        <f>[4]Calculations!L185</f>
        <v>0</v>
      </c>
      <c r="J218" s="38">
        <f>[4]Calculations!G185</f>
        <v>0</v>
      </c>
      <c r="K218" s="38">
        <f>[4]Calculations!K185</f>
        <v>0</v>
      </c>
      <c r="L218" s="38">
        <f>[4]Calculations!F185</f>
        <v>0</v>
      </c>
      <c r="M218" s="38">
        <f>[4]Calculations!J185</f>
        <v>0</v>
      </c>
      <c r="N218" s="38">
        <f>[4]Calculations!V185</f>
        <v>0</v>
      </c>
      <c r="O218" s="38">
        <f>[4]Calculations!W185</f>
        <v>0</v>
      </c>
      <c r="P218" s="38">
        <f>[4]Calculations!O185</f>
        <v>5.6890650400069999E-2</v>
      </c>
      <c r="Q218" s="38">
        <f>[4]Calculations!S185</f>
        <v>28.176242088093705</v>
      </c>
      <c r="R218" s="38">
        <f>[4]Calculations!Q185</f>
        <v>7.8750504000699995E-3</v>
      </c>
      <c r="S218" s="38">
        <f>[4]Calculations!T185</f>
        <v>3.9002775494378681</v>
      </c>
      <c r="T218" s="38">
        <f>[4]Calculations!R185</f>
        <v>0</v>
      </c>
      <c r="U218" s="38">
        <f>[4]Calculations!U185</f>
        <v>0</v>
      </c>
      <c r="V218" s="38" t="str">
        <f>[4]Calculations!X185</f>
        <v>Not Modelled</v>
      </c>
      <c r="W218" s="38" t="str">
        <f>[4]Calculations!Y185</f>
        <v>N/A</v>
      </c>
      <c r="X218" s="38" t="s">
        <v>1068</v>
      </c>
      <c r="Y218" s="73" t="s">
        <v>105</v>
      </c>
      <c r="Z218" s="74" t="s">
        <v>1066</v>
      </c>
      <c r="AA218" s="74">
        <f>[4]Calculations!AA185</f>
        <v>0</v>
      </c>
      <c r="AB218" s="74">
        <f>[4]Calculations!AM185</f>
        <v>0</v>
      </c>
      <c r="AC218" s="74">
        <f>[4]Calculations!AB185</f>
        <v>7.8750491615799997E-3</v>
      </c>
      <c r="AD218" s="74">
        <f>[4]Calculations!AN185</f>
        <v>3.900276936050715</v>
      </c>
      <c r="AE218" s="74">
        <f>[4]Calculations!AC185</f>
        <v>0</v>
      </c>
      <c r="AF218" s="74">
        <f>[4]Calculations!AO185</f>
        <v>0</v>
      </c>
      <c r="AG218" s="74">
        <f>[4]Calculations!AD185</f>
        <v>0</v>
      </c>
      <c r="AH218" s="74">
        <f>[4]Calculations!AP185</f>
        <v>0</v>
      </c>
      <c r="AI218" s="74">
        <f>[4]Calculations!AE185</f>
        <v>1.5457182217900001E-4</v>
      </c>
      <c r="AJ218" s="74">
        <f>[4]Calculations!AQ185</f>
        <v>7.6554812628894062E-2</v>
      </c>
      <c r="AK218" s="74">
        <f>[4]Calculations!AF185</f>
        <v>0</v>
      </c>
      <c r="AL218" s="74">
        <f>[4]Calculations!AR185</f>
        <v>0</v>
      </c>
      <c r="AM218" s="74">
        <f>[4]Calculations!AG185</f>
        <v>0</v>
      </c>
      <c r="AN218" s="74">
        <f>[4]Calculations!AS185</f>
        <v>0</v>
      </c>
      <c r="AO218" s="74">
        <f>[4]Calculations!AH185</f>
        <v>0</v>
      </c>
      <c r="AP218" s="74">
        <f>[4]Calculations!AT185</f>
        <v>0</v>
      </c>
      <c r="AQ218" s="74">
        <f>[4]Calculations!AI185</f>
        <v>0.201910109999</v>
      </c>
      <c r="AR218" s="74">
        <f>[4]Calculations!AU185</f>
        <v>100.00005447922342</v>
      </c>
      <c r="AS218" s="74">
        <f>[4]Calculations!AJ185</f>
        <v>0</v>
      </c>
      <c r="AT218" s="74">
        <f>[4]Calculations!AV185</f>
        <v>0</v>
      </c>
      <c r="AU218" s="74">
        <f>[4]Calculations!AK185</f>
        <v>0</v>
      </c>
      <c r="AV218" s="74">
        <f>[4]Calculations!AW185</f>
        <v>0</v>
      </c>
      <c r="AW218" s="90"/>
      <c r="AX218" s="90"/>
      <c r="AY218" s="82" t="str">
        <f>[4]Calculations!D185</f>
        <v>Land Supply 2018</v>
      </c>
    </row>
    <row r="219" spans="2:51" ht="12.65" customHeight="1" x14ac:dyDescent="0.25">
      <c r="B219" s="13" t="str">
        <f>[4]Calculations!A186</f>
        <v>EMP88</v>
      </c>
      <c r="C219" s="30" t="str">
        <f>[4]Calculations!B186</f>
        <v>Land Bounded by Manchester Rd</v>
      </c>
      <c r="D219" s="119" t="str">
        <f>[4]Calculations!C186</f>
        <v>Industrial and Warehousing</v>
      </c>
      <c r="E219" s="38">
        <f>[4]Calculations!E186</f>
        <v>129.37700000000001</v>
      </c>
      <c r="F219" s="38">
        <f>[4]Calculations!I186</f>
        <v>129.37700000000001</v>
      </c>
      <c r="G219" s="38">
        <f>[4]Calculations!M186</f>
        <v>100</v>
      </c>
      <c r="H219" s="38">
        <f>[4]Calculations!H186</f>
        <v>0</v>
      </c>
      <c r="I219" s="38">
        <f>[4]Calculations!L186</f>
        <v>0</v>
      </c>
      <c r="J219" s="38">
        <f>[4]Calculations!G186</f>
        <v>0</v>
      </c>
      <c r="K219" s="38">
        <f>[4]Calculations!K186</f>
        <v>0</v>
      </c>
      <c r="L219" s="38">
        <f>[4]Calculations!F186</f>
        <v>0</v>
      </c>
      <c r="M219" s="38">
        <f>[4]Calculations!J186</f>
        <v>0</v>
      </c>
      <c r="N219" s="38">
        <f>[4]Calculations!V186</f>
        <v>0</v>
      </c>
      <c r="O219" s="38">
        <f>[4]Calculations!W186</f>
        <v>0</v>
      </c>
      <c r="P219" s="38">
        <f>[4]Calculations!O186</f>
        <v>13.45511932682</v>
      </c>
      <c r="Q219" s="38">
        <f>[4]Calculations!S186</f>
        <v>10.399931461403494</v>
      </c>
      <c r="R219" s="38">
        <f>[4]Calculations!Q186</f>
        <v>5.0720193268199996</v>
      </c>
      <c r="S219" s="38">
        <f>[4]Calculations!T186</f>
        <v>3.92034080773244</v>
      </c>
      <c r="T219" s="38">
        <f>[4]Calculations!R186</f>
        <v>3.0353337807799998</v>
      </c>
      <c r="U219" s="38">
        <f>[4]Calculations!U186</f>
        <v>2.3461154461612184</v>
      </c>
      <c r="V219" s="38" t="str">
        <f>[4]Calculations!X186</f>
        <v>Not Modelled</v>
      </c>
      <c r="W219" s="38" t="str">
        <f>[4]Calculations!Y186</f>
        <v>N/A</v>
      </c>
      <c r="X219" s="38" t="s">
        <v>1068</v>
      </c>
      <c r="Y219" s="73" t="s">
        <v>105</v>
      </c>
      <c r="Z219" s="74" t="s">
        <v>1066</v>
      </c>
      <c r="AA219" s="74">
        <f>[4]Calculations!AA186</f>
        <v>0</v>
      </c>
      <c r="AB219" s="74">
        <f>[4]Calculations!AM186</f>
        <v>0</v>
      </c>
      <c r="AC219" s="74">
        <f>[4]Calculations!AB186</f>
        <v>2.2594954223900001</v>
      </c>
      <c r="AD219" s="74">
        <f>[4]Calculations!AN186</f>
        <v>1.7464428935514038</v>
      </c>
      <c r="AE219" s="74">
        <f>[4]Calculations!AC186</f>
        <v>1.90644360215</v>
      </c>
      <c r="AF219" s="74">
        <f>[4]Calculations!AO186</f>
        <v>1.4735568162424539</v>
      </c>
      <c r="AG219" s="74">
        <f>[4]Calculations!AD186</f>
        <v>0</v>
      </c>
      <c r="AH219" s="74">
        <f>[4]Calculations!AP186</f>
        <v>0</v>
      </c>
      <c r="AI219" s="74">
        <f>[4]Calculations!AE186</f>
        <v>20.404403741199999</v>
      </c>
      <c r="AJ219" s="74">
        <f>[4]Calculations!AQ186</f>
        <v>15.771275992796244</v>
      </c>
      <c r="AK219" s="74">
        <f>[4]Calculations!AF186</f>
        <v>65.4956558895</v>
      </c>
      <c r="AL219" s="74">
        <f>[4]Calculations!AR186</f>
        <v>50.623878965735791</v>
      </c>
      <c r="AM219" s="74">
        <f>[4]Calculations!AG186</f>
        <v>3.4007427108799999</v>
      </c>
      <c r="AN219" s="74">
        <f>[4]Calculations!AS186</f>
        <v>2.6285527650818921</v>
      </c>
      <c r="AO219" s="74">
        <f>[4]Calculations!AH186</f>
        <v>8.1249450896200006</v>
      </c>
      <c r="AP219" s="74">
        <f>[4]Calculations!AT186</f>
        <v>6.2800537109532613</v>
      </c>
      <c r="AQ219" s="74">
        <f>[4]Calculations!AI186</f>
        <v>65.752533955299995</v>
      </c>
      <c r="AR219" s="74">
        <f>[4]Calculations!AU186</f>
        <v>50.822428990701582</v>
      </c>
      <c r="AS219" s="74">
        <f>[4]Calculations!AJ186</f>
        <v>0</v>
      </c>
      <c r="AT219" s="74">
        <f>[4]Calculations!AV186</f>
        <v>0</v>
      </c>
      <c r="AU219" s="74">
        <f>[4]Calculations!AK186</f>
        <v>0</v>
      </c>
      <c r="AV219" s="74">
        <f>[4]Calculations!AW186</f>
        <v>0</v>
      </c>
      <c r="AW219" s="90"/>
      <c r="AX219" s="90"/>
      <c r="AY219" s="82" t="str">
        <f>[4]Calculations!D186</f>
        <v>Land Supply 2018</v>
      </c>
    </row>
    <row r="220" spans="2:51" ht="12.65" customHeight="1" x14ac:dyDescent="0.25">
      <c r="B220" s="13" t="str">
        <f>[4]Calculations!A187</f>
        <v>SH 0483</v>
      </c>
      <c r="C220" s="30" t="str">
        <f>[4]Calculations!B187</f>
        <v>SITE OF 53-61 TWEEDALE STREET, ROCHDALE</v>
      </c>
      <c r="D220" s="119" t="str">
        <f>[4]Calculations!C187</f>
        <v>Residential</v>
      </c>
      <c r="E220" s="38">
        <f>[4]Calculations!E187</f>
        <v>3.71615E-2</v>
      </c>
      <c r="F220" s="38">
        <f>[4]Calculations!I187</f>
        <v>3.71615E-2</v>
      </c>
      <c r="G220" s="38">
        <f>[4]Calculations!M187</f>
        <v>100</v>
      </c>
      <c r="H220" s="38">
        <f>[4]Calculations!H187</f>
        <v>0</v>
      </c>
      <c r="I220" s="38">
        <f>[4]Calculations!L187</f>
        <v>0</v>
      </c>
      <c r="J220" s="38">
        <f>[4]Calculations!G187</f>
        <v>0</v>
      </c>
      <c r="K220" s="38">
        <f>[4]Calculations!K187</f>
        <v>0</v>
      </c>
      <c r="L220" s="38">
        <f>[4]Calculations!F187</f>
        <v>0</v>
      </c>
      <c r="M220" s="38">
        <f>[4]Calculations!J187</f>
        <v>0</v>
      </c>
      <c r="N220" s="38">
        <f>[4]Calculations!V187</f>
        <v>0</v>
      </c>
      <c r="O220" s="38">
        <f>[4]Calculations!W187</f>
        <v>0</v>
      </c>
      <c r="P220" s="38">
        <f>[4]Calculations!O187</f>
        <v>0</v>
      </c>
      <c r="Q220" s="38">
        <f>[4]Calculations!S187</f>
        <v>0</v>
      </c>
      <c r="R220" s="38">
        <f>[4]Calculations!Q187</f>
        <v>0</v>
      </c>
      <c r="S220" s="38">
        <f>[4]Calculations!T187</f>
        <v>0</v>
      </c>
      <c r="T220" s="38">
        <f>[4]Calculations!R187</f>
        <v>0</v>
      </c>
      <c r="U220" s="38">
        <f>[4]Calculations!U187</f>
        <v>0</v>
      </c>
      <c r="V220" s="38" t="str">
        <f>[4]Calculations!X187</f>
        <v>Not Modelled</v>
      </c>
      <c r="W220" s="38" t="str">
        <f>[4]Calculations!Y187</f>
        <v>N/A</v>
      </c>
      <c r="X220" s="38" t="s">
        <v>1056</v>
      </c>
      <c r="Y220" s="73" t="s">
        <v>106</v>
      </c>
      <c r="Z220" s="74" t="s">
        <v>1098</v>
      </c>
      <c r="AA220" s="74">
        <f>[4]Calculations!AA187</f>
        <v>0</v>
      </c>
      <c r="AB220" s="74">
        <f>[4]Calculations!AM187</f>
        <v>0</v>
      </c>
      <c r="AC220" s="74">
        <f>[4]Calculations!AB187</f>
        <v>0</v>
      </c>
      <c r="AD220" s="74">
        <f>[4]Calculations!AN187</f>
        <v>0</v>
      </c>
      <c r="AE220" s="74">
        <f>[4]Calculations!AC187</f>
        <v>0</v>
      </c>
      <c r="AF220" s="74">
        <f>[4]Calculations!AO187</f>
        <v>0</v>
      </c>
      <c r="AG220" s="74">
        <f>[4]Calculations!AD187</f>
        <v>0</v>
      </c>
      <c r="AH220" s="74">
        <f>[4]Calculations!AP187</f>
        <v>0</v>
      </c>
      <c r="AI220" s="74">
        <f>[4]Calculations!AE187</f>
        <v>0</v>
      </c>
      <c r="AJ220" s="74">
        <f>[4]Calculations!AQ187</f>
        <v>0</v>
      </c>
      <c r="AK220" s="74">
        <f>[4]Calculations!AF187</f>
        <v>0</v>
      </c>
      <c r="AL220" s="74">
        <f>[4]Calculations!AR187</f>
        <v>0</v>
      </c>
      <c r="AM220" s="74">
        <f>[4]Calculations!AG187</f>
        <v>0</v>
      </c>
      <c r="AN220" s="74">
        <f>[4]Calculations!AS187</f>
        <v>0</v>
      </c>
      <c r="AO220" s="74">
        <f>[4]Calculations!AH187</f>
        <v>0</v>
      </c>
      <c r="AP220" s="74">
        <f>[4]Calculations!AT187</f>
        <v>0</v>
      </c>
      <c r="AQ220" s="74">
        <f>[4]Calculations!AI187</f>
        <v>3.7161544998399999E-2</v>
      </c>
      <c r="AR220" s="74">
        <f>[4]Calculations!AU187</f>
        <v>100.00012108876122</v>
      </c>
      <c r="AS220" s="74">
        <f>[4]Calculations!AJ187</f>
        <v>0</v>
      </c>
      <c r="AT220" s="74">
        <f>[4]Calculations!AV187</f>
        <v>0</v>
      </c>
      <c r="AU220" s="74">
        <f>[4]Calculations!AK187</f>
        <v>0</v>
      </c>
      <c r="AV220" s="74">
        <f>[4]Calculations!AW187</f>
        <v>0</v>
      </c>
      <c r="AW220" s="90"/>
      <c r="AX220" s="90"/>
      <c r="AY220" s="82" t="str">
        <f>[4]Calculations!D187</f>
        <v>Land Supply 2018</v>
      </c>
    </row>
    <row r="221" spans="2:51" ht="12.65" customHeight="1" x14ac:dyDescent="0.25">
      <c r="B221" s="13" t="str">
        <f>[4]Calculations!A188</f>
        <v>SH 0569</v>
      </c>
      <c r="C221" s="30" t="str">
        <f>[4]Calculations!B188</f>
        <v>LAND OFF DURN ST, DURN, LITTLEBOROUGH</v>
      </c>
      <c r="D221" s="119" t="str">
        <f>[4]Calculations!C188</f>
        <v>Residential</v>
      </c>
      <c r="E221" s="38">
        <f>[4]Calculations!E188</f>
        <v>1.34687</v>
      </c>
      <c r="F221" s="38">
        <f>[4]Calculations!I188</f>
        <v>1.346567293117289</v>
      </c>
      <c r="G221" s="38">
        <f>[4]Calculations!M188</f>
        <v>99.977525159613691</v>
      </c>
      <c r="H221" s="38">
        <f>[4]Calculations!H188</f>
        <v>0</v>
      </c>
      <c r="I221" s="38">
        <f>[4]Calculations!L188</f>
        <v>0</v>
      </c>
      <c r="J221" s="38">
        <f>[4]Calculations!G188</f>
        <v>0</v>
      </c>
      <c r="K221" s="38">
        <f>[4]Calculations!K188</f>
        <v>0</v>
      </c>
      <c r="L221" s="38">
        <f>[4]Calculations!F188</f>
        <v>3.0270688271100002E-4</v>
      </c>
      <c r="M221" s="38">
        <f>[4]Calculations!J188</f>
        <v>2.2474840386303058E-2</v>
      </c>
      <c r="N221" s="38">
        <f>[4]Calculations!V188</f>
        <v>0</v>
      </c>
      <c r="O221" s="38">
        <f>[4]Calculations!W188</f>
        <v>0</v>
      </c>
      <c r="P221" s="38">
        <f>[4]Calculations!O188</f>
        <v>0.18049436750519998</v>
      </c>
      <c r="Q221" s="38">
        <f>[4]Calculations!S188</f>
        <v>13.401023670079514</v>
      </c>
      <c r="R221" s="38">
        <f>[4]Calculations!Q188</f>
        <v>7.3046367505199994E-2</v>
      </c>
      <c r="S221" s="38">
        <f>[4]Calculations!T188</f>
        <v>5.4234163286137482</v>
      </c>
      <c r="T221" s="38">
        <f>[4]Calculations!R188</f>
        <v>4.5048560132600002E-2</v>
      </c>
      <c r="U221" s="38">
        <f>[4]Calculations!U188</f>
        <v>3.3446850945228568</v>
      </c>
      <c r="V221" s="38">
        <f>[4]Calculations!X188</f>
        <v>0</v>
      </c>
      <c r="W221" s="38">
        <f>[4]Calculations!Y188</f>
        <v>0</v>
      </c>
      <c r="X221" s="38" t="s">
        <v>1056</v>
      </c>
      <c r="Y221" s="73" t="s">
        <v>108</v>
      </c>
      <c r="Z221" s="74" t="s">
        <v>109</v>
      </c>
      <c r="AA221" s="74">
        <f>[4]Calculations!AA188</f>
        <v>0</v>
      </c>
      <c r="AB221" s="74">
        <f>[4]Calculations!AM188</f>
        <v>0</v>
      </c>
      <c r="AC221" s="74">
        <f>[4]Calculations!AB188</f>
        <v>0</v>
      </c>
      <c r="AD221" s="74">
        <f>[4]Calculations!AN188</f>
        <v>0</v>
      </c>
      <c r="AE221" s="74">
        <f>[4]Calculations!AC188</f>
        <v>0</v>
      </c>
      <c r="AF221" s="74">
        <f>[4]Calculations!AO188</f>
        <v>0</v>
      </c>
      <c r="AG221" s="74">
        <f>[4]Calculations!AD188</f>
        <v>0</v>
      </c>
      <c r="AH221" s="74">
        <f>[4]Calculations!AP188</f>
        <v>0</v>
      </c>
      <c r="AI221" s="74">
        <f>[4]Calculations!AE188</f>
        <v>4.8819472825499999E-4</v>
      </c>
      <c r="AJ221" s="74">
        <f>[4]Calculations!AQ188</f>
        <v>3.6246610901943026E-2</v>
      </c>
      <c r="AK221" s="74">
        <f>[4]Calculations!AF188</f>
        <v>4.8816090421199999E-4</v>
      </c>
      <c r="AL221" s="74">
        <f>[4]Calculations!AR188</f>
        <v>3.6244099594764156E-2</v>
      </c>
      <c r="AM221" s="74">
        <f>[4]Calculations!AG188</f>
        <v>1.5600214034399999E-3</v>
      </c>
      <c r="AN221" s="74">
        <f>[4]Calculations!AS188</f>
        <v>0.11582568499112758</v>
      </c>
      <c r="AO221" s="74">
        <f>[4]Calculations!AH188</f>
        <v>0</v>
      </c>
      <c r="AP221" s="74">
        <f>[4]Calculations!AT188</f>
        <v>0</v>
      </c>
      <c r="AQ221" s="74">
        <f>[4]Calculations!AI188</f>
        <v>1.3468716349900001</v>
      </c>
      <c r="AR221" s="74">
        <f>[4]Calculations!AU188</f>
        <v>100.00012139181955</v>
      </c>
      <c r="AS221" s="74">
        <f>[4]Calculations!AJ188</f>
        <v>0</v>
      </c>
      <c r="AT221" s="74">
        <f>[4]Calculations!AV188</f>
        <v>0</v>
      </c>
      <c r="AU221" s="74">
        <f>[4]Calculations!AK188</f>
        <v>0</v>
      </c>
      <c r="AV221" s="74">
        <f>[4]Calculations!AW188</f>
        <v>0</v>
      </c>
      <c r="AW221" s="90"/>
      <c r="AX221" s="90"/>
      <c r="AY221" s="82" t="str">
        <f>[4]Calculations!D188</f>
        <v>Land Supply 2018</v>
      </c>
    </row>
    <row r="222" spans="2:51" ht="12.65" customHeight="1" x14ac:dyDescent="0.25">
      <c r="B222" s="13" t="str">
        <f>[4]Calculations!A189</f>
        <v>SH 0594</v>
      </c>
      <c r="C222" s="30" t="str">
        <f>[4]Calculations!B189</f>
        <v>EALEES AREA OF OPPORTUNITY, LITTLEBOROUGH</v>
      </c>
      <c r="D222" s="119" t="str">
        <f>[4]Calculations!C189</f>
        <v>Residential</v>
      </c>
      <c r="E222" s="38">
        <f>[4]Calculations!E189</f>
        <v>0.85247899999999999</v>
      </c>
      <c r="F222" s="38">
        <f>[4]Calculations!I189</f>
        <v>0.15164153968630001</v>
      </c>
      <c r="G222" s="38">
        <f>[4]Calculations!M189</f>
        <v>17.788302079734517</v>
      </c>
      <c r="H222" s="38">
        <f>[4]Calculations!H189</f>
        <v>0.55639385728900004</v>
      </c>
      <c r="I222" s="38">
        <f>[4]Calculations!L189</f>
        <v>65.267749386084589</v>
      </c>
      <c r="J222" s="38">
        <f>[4]Calculations!G189</f>
        <v>0.101067296446</v>
      </c>
      <c r="K222" s="38">
        <f>[4]Calculations!K189</f>
        <v>11.855693389045362</v>
      </c>
      <c r="L222" s="38">
        <f>[4]Calculations!F189</f>
        <v>4.3376306578700001E-2</v>
      </c>
      <c r="M222" s="38">
        <f>[4]Calculations!J189</f>
        <v>5.0882551451355402</v>
      </c>
      <c r="N222" s="38">
        <f>[4]Calculations!V189</f>
        <v>0.85247916500499998</v>
      </c>
      <c r="O222" s="38">
        <f>[4]Calculations!W189</f>
        <v>100.00001935590201</v>
      </c>
      <c r="P222" s="38">
        <f>[4]Calculations!O189</f>
        <v>0.67702433701499998</v>
      </c>
      <c r="Q222" s="38">
        <f>[4]Calculations!S189</f>
        <v>79.418300863129758</v>
      </c>
      <c r="R222" s="38">
        <f>[4]Calculations!Q189</f>
        <v>0.43944033701499996</v>
      </c>
      <c r="S222" s="38">
        <f>[4]Calculations!T189</f>
        <v>51.548523425797001</v>
      </c>
      <c r="T222" s="38">
        <f>[4]Calculations!R189</f>
        <v>0.33415775326199998</v>
      </c>
      <c r="U222" s="38">
        <f>[4]Calculations!U189</f>
        <v>39.198356001966026</v>
      </c>
      <c r="V222" s="38">
        <f>[4]Calculations!X189</f>
        <v>0.69766309847499997</v>
      </c>
      <c r="W222" s="38">
        <f>[4]Calculations!Y189</f>
        <v>81.83932958759101</v>
      </c>
      <c r="X222" s="38" t="s">
        <v>1056</v>
      </c>
      <c r="Y222" s="73" t="s">
        <v>102</v>
      </c>
      <c r="Z222" s="74" t="s">
        <v>1070</v>
      </c>
      <c r="AA222" s="74">
        <f>[4]Calculations!AA189</f>
        <v>0.12345134605499999</v>
      </c>
      <c r="AB222" s="74">
        <f>[4]Calculations!AM189</f>
        <v>14.481453039312406</v>
      </c>
      <c r="AC222" s="74">
        <f>[4]Calculations!AB189</f>
        <v>0</v>
      </c>
      <c r="AD222" s="74">
        <f>[4]Calculations!AN189</f>
        <v>0</v>
      </c>
      <c r="AE222" s="74">
        <f>[4]Calculations!AC189</f>
        <v>0</v>
      </c>
      <c r="AF222" s="74">
        <f>[4]Calculations!AO189</f>
        <v>0</v>
      </c>
      <c r="AG222" s="74">
        <f>[4]Calculations!AD189</f>
        <v>0</v>
      </c>
      <c r="AH222" s="74">
        <f>[4]Calculations!AP189</f>
        <v>0</v>
      </c>
      <c r="AI222" s="74">
        <f>[4]Calculations!AE189</f>
        <v>0</v>
      </c>
      <c r="AJ222" s="74">
        <f>[4]Calculations!AQ189</f>
        <v>0</v>
      </c>
      <c r="AK222" s="74">
        <f>[4]Calculations!AF189</f>
        <v>0</v>
      </c>
      <c r="AL222" s="74">
        <f>[4]Calculations!AR189</f>
        <v>0</v>
      </c>
      <c r="AM222" s="74">
        <f>[4]Calculations!AG189</f>
        <v>0</v>
      </c>
      <c r="AN222" s="74">
        <f>[4]Calculations!AS189</f>
        <v>0</v>
      </c>
      <c r="AO222" s="74">
        <f>[4]Calculations!AH189</f>
        <v>0</v>
      </c>
      <c r="AP222" s="74">
        <f>[4]Calculations!AT189</f>
        <v>0</v>
      </c>
      <c r="AQ222" s="74">
        <f>[4]Calculations!AI189</f>
        <v>0.85247916500499998</v>
      </c>
      <c r="AR222" s="74">
        <f>[4]Calculations!AU189</f>
        <v>100.00001935590201</v>
      </c>
      <c r="AS222" s="74">
        <f>[4]Calculations!AJ189</f>
        <v>0</v>
      </c>
      <c r="AT222" s="74">
        <f>[4]Calculations!AV189</f>
        <v>0</v>
      </c>
      <c r="AU222" s="74">
        <f>[4]Calculations!AK189</f>
        <v>0.683827166022</v>
      </c>
      <c r="AV222" s="74">
        <f>[4]Calculations!AW189</f>
        <v>80.216306328015122</v>
      </c>
      <c r="AW222" s="90"/>
      <c r="AX222" s="90"/>
      <c r="AY222" s="82" t="str">
        <f>[4]Calculations!D189</f>
        <v>Land Supply 2018</v>
      </c>
    </row>
    <row r="223" spans="2:51" ht="12.65" customHeight="1" x14ac:dyDescent="0.25">
      <c r="B223" s="13" t="str">
        <f>[4]Calculations!A190</f>
        <v>SH 0596</v>
      </c>
      <c r="C223" s="30" t="str">
        <f>[4]Calculations!B190</f>
        <v>IVERSONS BLDG, DRAKE ST, ROCHDALE</v>
      </c>
      <c r="D223" s="119" t="str">
        <f>[4]Calculations!C190</f>
        <v>Residential</v>
      </c>
      <c r="E223" s="38">
        <f>[4]Calculations!E190</f>
        <v>4.1715000000000002E-2</v>
      </c>
      <c r="F223" s="38">
        <f>[4]Calculations!I190</f>
        <v>4.1715000000000002E-2</v>
      </c>
      <c r="G223" s="38">
        <f>[4]Calculations!M190</f>
        <v>100</v>
      </c>
      <c r="H223" s="38">
        <f>[4]Calculations!H190</f>
        <v>0</v>
      </c>
      <c r="I223" s="38">
        <f>[4]Calculations!L190</f>
        <v>0</v>
      </c>
      <c r="J223" s="38">
        <f>[4]Calculations!G190</f>
        <v>0</v>
      </c>
      <c r="K223" s="38">
        <f>[4]Calculations!K190</f>
        <v>0</v>
      </c>
      <c r="L223" s="38">
        <f>[4]Calculations!F190</f>
        <v>0</v>
      </c>
      <c r="M223" s="38">
        <f>[4]Calculations!J190</f>
        <v>0</v>
      </c>
      <c r="N223" s="38">
        <f>[4]Calculations!V190</f>
        <v>0</v>
      </c>
      <c r="O223" s="38">
        <f>[4]Calculations!W190</f>
        <v>0</v>
      </c>
      <c r="P223" s="38">
        <f>[4]Calculations!O190</f>
        <v>0</v>
      </c>
      <c r="Q223" s="38">
        <f>[4]Calculations!S190</f>
        <v>0</v>
      </c>
      <c r="R223" s="38">
        <f>[4]Calculations!Q190</f>
        <v>0</v>
      </c>
      <c r="S223" s="38">
        <f>[4]Calculations!T190</f>
        <v>0</v>
      </c>
      <c r="T223" s="38">
        <f>[4]Calculations!R190</f>
        <v>0</v>
      </c>
      <c r="U223" s="38">
        <f>[4]Calculations!U190</f>
        <v>0</v>
      </c>
      <c r="V223" s="38">
        <f>[4]Calculations!X190</f>
        <v>0</v>
      </c>
      <c r="W223" s="38">
        <f>[4]Calculations!Y190</f>
        <v>0</v>
      </c>
      <c r="X223" s="38" t="s">
        <v>1056</v>
      </c>
      <c r="Y223" s="73" t="s">
        <v>106</v>
      </c>
      <c r="Z223" s="74" t="s">
        <v>1098</v>
      </c>
      <c r="AA223" s="74">
        <f>[4]Calculations!AA190</f>
        <v>0</v>
      </c>
      <c r="AB223" s="74">
        <f>[4]Calculations!AM190</f>
        <v>0</v>
      </c>
      <c r="AC223" s="74">
        <f>[4]Calculations!AB190</f>
        <v>0</v>
      </c>
      <c r="AD223" s="74">
        <f>[4]Calculations!AN190</f>
        <v>0</v>
      </c>
      <c r="AE223" s="74">
        <f>[4]Calculations!AC190</f>
        <v>0</v>
      </c>
      <c r="AF223" s="74">
        <f>[4]Calculations!AO190</f>
        <v>0</v>
      </c>
      <c r="AG223" s="74">
        <f>[4]Calculations!AD190</f>
        <v>0</v>
      </c>
      <c r="AH223" s="74">
        <f>[4]Calculations!AP190</f>
        <v>0</v>
      </c>
      <c r="AI223" s="74">
        <f>[4]Calculations!AE190</f>
        <v>0</v>
      </c>
      <c r="AJ223" s="74">
        <f>[4]Calculations!AQ190</f>
        <v>0</v>
      </c>
      <c r="AK223" s="74">
        <f>[4]Calculations!AF190</f>
        <v>0</v>
      </c>
      <c r="AL223" s="74">
        <f>[4]Calculations!AR190</f>
        <v>0</v>
      </c>
      <c r="AM223" s="74">
        <f>[4]Calculations!AG190</f>
        <v>0</v>
      </c>
      <c r="AN223" s="74">
        <f>[4]Calculations!AS190</f>
        <v>0</v>
      </c>
      <c r="AO223" s="74">
        <f>[4]Calculations!AH190</f>
        <v>0</v>
      </c>
      <c r="AP223" s="74">
        <f>[4]Calculations!AT190</f>
        <v>0</v>
      </c>
      <c r="AQ223" s="74">
        <f>[4]Calculations!AI190</f>
        <v>4.1715049998799998E-2</v>
      </c>
      <c r="AR223" s="74">
        <f>[4]Calculations!AU190</f>
        <v>100.00011985808462</v>
      </c>
      <c r="AS223" s="74">
        <f>[4]Calculations!AJ190</f>
        <v>0</v>
      </c>
      <c r="AT223" s="74">
        <f>[4]Calculations!AV190</f>
        <v>0</v>
      </c>
      <c r="AU223" s="74">
        <f>[4]Calculations!AK190</f>
        <v>0</v>
      </c>
      <c r="AV223" s="74">
        <f>[4]Calculations!AW190</f>
        <v>0</v>
      </c>
      <c r="AW223" s="90"/>
      <c r="AX223" s="90"/>
      <c r="AY223" s="82" t="str">
        <f>[4]Calculations!D190</f>
        <v>Land Supply 2018</v>
      </c>
    </row>
    <row r="224" spans="2:51" ht="12.65" customHeight="1" x14ac:dyDescent="0.25">
      <c r="B224" s="13" t="str">
        <f>[4]Calculations!A191</f>
        <v>SH 0597</v>
      </c>
      <c r="C224" s="30" t="str">
        <f>[4]Calculations!B191</f>
        <v>HIGH BIRCH SCHOOL, BOLTON RD, ROCHDALE</v>
      </c>
      <c r="D224" s="119" t="str">
        <f>[4]Calculations!C191</f>
        <v>Residential</v>
      </c>
      <c r="E224" s="38">
        <f>[4]Calculations!E191</f>
        <v>0.60783600000000004</v>
      </c>
      <c r="F224" s="38">
        <f>[4]Calculations!I191</f>
        <v>0.60783600000000004</v>
      </c>
      <c r="G224" s="38">
        <f>[4]Calculations!M191</f>
        <v>100</v>
      </c>
      <c r="H224" s="38">
        <f>[4]Calculations!H191</f>
        <v>0</v>
      </c>
      <c r="I224" s="38">
        <f>[4]Calculations!L191</f>
        <v>0</v>
      </c>
      <c r="J224" s="38">
        <f>[4]Calculations!G191</f>
        <v>0</v>
      </c>
      <c r="K224" s="38">
        <f>[4]Calculations!K191</f>
        <v>0</v>
      </c>
      <c r="L224" s="38">
        <f>[4]Calculations!F191</f>
        <v>0</v>
      </c>
      <c r="M224" s="38">
        <f>[4]Calculations!J191</f>
        <v>0</v>
      </c>
      <c r="N224" s="38">
        <f>[4]Calculations!V191</f>
        <v>0</v>
      </c>
      <c r="O224" s="38">
        <f>[4]Calculations!W191</f>
        <v>0</v>
      </c>
      <c r="P224" s="38">
        <f>[4]Calculations!O191</f>
        <v>6.6340000000000003E-6</v>
      </c>
      <c r="Q224" s="38">
        <f>[4]Calculations!S191</f>
        <v>1.0914128152988635E-3</v>
      </c>
      <c r="R224" s="38">
        <f>[4]Calculations!Q191</f>
        <v>0</v>
      </c>
      <c r="S224" s="38">
        <f>[4]Calculations!T191</f>
        <v>0</v>
      </c>
      <c r="T224" s="38">
        <f>[4]Calculations!R191</f>
        <v>0</v>
      </c>
      <c r="U224" s="38">
        <f>[4]Calculations!U191</f>
        <v>0</v>
      </c>
      <c r="V224" s="38" t="str">
        <f>[4]Calculations!X191</f>
        <v>Not Modelled</v>
      </c>
      <c r="W224" s="38" t="str">
        <f>[4]Calculations!Y191</f>
        <v>N/A</v>
      </c>
      <c r="X224" s="38" t="s">
        <v>1056</v>
      </c>
      <c r="Y224" s="73" t="s">
        <v>105</v>
      </c>
      <c r="Z224" s="74" t="s">
        <v>1066</v>
      </c>
      <c r="AA224" s="74">
        <f>[4]Calculations!AA191</f>
        <v>0</v>
      </c>
      <c r="AB224" s="74">
        <f>[4]Calculations!AM191</f>
        <v>0</v>
      </c>
      <c r="AC224" s="74">
        <f>[4]Calculations!AB191</f>
        <v>0</v>
      </c>
      <c r="AD224" s="74">
        <f>[4]Calculations!AN191</f>
        <v>0</v>
      </c>
      <c r="AE224" s="74">
        <f>[4]Calculations!AC191</f>
        <v>0</v>
      </c>
      <c r="AF224" s="74">
        <f>[4]Calculations!AO191</f>
        <v>0</v>
      </c>
      <c r="AG224" s="74">
        <f>[4]Calculations!AD191</f>
        <v>0</v>
      </c>
      <c r="AH224" s="74">
        <f>[4]Calculations!AP191</f>
        <v>0</v>
      </c>
      <c r="AI224" s="74">
        <f>[4]Calculations!AE191</f>
        <v>0</v>
      </c>
      <c r="AJ224" s="74">
        <f>[4]Calculations!AQ191</f>
        <v>0</v>
      </c>
      <c r="AK224" s="74">
        <f>[4]Calculations!AF191</f>
        <v>0</v>
      </c>
      <c r="AL224" s="74">
        <f>[4]Calculations!AR191</f>
        <v>0</v>
      </c>
      <c r="AM224" s="74">
        <f>[4]Calculations!AG191</f>
        <v>0</v>
      </c>
      <c r="AN224" s="74">
        <f>[4]Calculations!AS191</f>
        <v>0</v>
      </c>
      <c r="AO224" s="74">
        <f>[4]Calculations!AH191</f>
        <v>0</v>
      </c>
      <c r="AP224" s="74">
        <f>[4]Calculations!AT191</f>
        <v>0</v>
      </c>
      <c r="AQ224" s="74">
        <f>[4]Calculations!AI191</f>
        <v>0.60783593000199998</v>
      </c>
      <c r="AR224" s="74">
        <f>[4]Calculations!AU191</f>
        <v>99.999988484064772</v>
      </c>
      <c r="AS224" s="74">
        <f>[4]Calculations!AJ191</f>
        <v>0</v>
      </c>
      <c r="AT224" s="74">
        <f>[4]Calculations!AV191</f>
        <v>0</v>
      </c>
      <c r="AU224" s="74">
        <f>[4]Calculations!AK191</f>
        <v>0</v>
      </c>
      <c r="AV224" s="74">
        <f>[4]Calculations!AW191</f>
        <v>0</v>
      </c>
      <c r="AW224" s="90"/>
      <c r="AX224" s="90"/>
      <c r="AY224" s="82" t="str">
        <f>[4]Calculations!D191</f>
        <v>Land Supply 2018</v>
      </c>
    </row>
    <row r="225" spans="2:51" ht="12.65" customHeight="1" x14ac:dyDescent="0.25">
      <c r="B225" s="13" t="str">
        <f>[4]Calculations!A192</f>
        <v>SH 0606</v>
      </c>
      <c r="C225" s="30" t="str">
        <f>[4]Calculations!B192</f>
        <v>WARDLE MILL, KNOWL SYKE ST, ROCHDALE</v>
      </c>
      <c r="D225" s="119" t="str">
        <f>[4]Calculations!C192</f>
        <v>Residential</v>
      </c>
      <c r="E225" s="38">
        <f>[4]Calculations!E192</f>
        <v>0.95456399999999997</v>
      </c>
      <c r="F225" s="38">
        <f>[4]Calculations!I192</f>
        <v>0.95170522524985002</v>
      </c>
      <c r="G225" s="38">
        <f>[4]Calculations!M192</f>
        <v>99.700515130452231</v>
      </c>
      <c r="H225" s="38">
        <f>[4]Calculations!H192</f>
        <v>2.85877475015E-3</v>
      </c>
      <c r="I225" s="38">
        <f>[4]Calculations!L192</f>
        <v>0.29948486954777265</v>
      </c>
      <c r="J225" s="38">
        <f>[4]Calculations!G192</f>
        <v>0</v>
      </c>
      <c r="K225" s="38">
        <f>[4]Calculations!K192</f>
        <v>0</v>
      </c>
      <c r="L225" s="38">
        <f>[4]Calculations!F192</f>
        <v>0</v>
      </c>
      <c r="M225" s="38">
        <f>[4]Calculations!J192</f>
        <v>0</v>
      </c>
      <c r="N225" s="38">
        <f>[4]Calculations!V192</f>
        <v>0.95456412999899998</v>
      </c>
      <c r="O225" s="38">
        <f>[4]Calculations!W192</f>
        <v>100.00001361867828</v>
      </c>
      <c r="P225" s="38">
        <f>[4]Calculations!O192</f>
        <v>0.10940862198780001</v>
      </c>
      <c r="Q225" s="38">
        <f>[4]Calculations!S192</f>
        <v>11.461632953662615</v>
      </c>
      <c r="R225" s="38">
        <f>[4]Calculations!Q192</f>
        <v>2.6348821987799999E-2</v>
      </c>
      <c r="S225" s="38">
        <f>[4]Calculations!T192</f>
        <v>2.7602991510050661</v>
      </c>
      <c r="T225" s="38">
        <f>[4]Calculations!R192</f>
        <v>1.04E-2</v>
      </c>
      <c r="U225" s="38">
        <f>[4]Calculations!U192</f>
        <v>1.0895026420439069</v>
      </c>
      <c r="V225" s="38" t="str">
        <f>[4]Calculations!X192</f>
        <v>Not Modelled</v>
      </c>
      <c r="W225" s="38" t="str">
        <f>[4]Calculations!Y192</f>
        <v>N/A</v>
      </c>
      <c r="X225" s="38" t="s">
        <v>1056</v>
      </c>
      <c r="Y225" s="73" t="s">
        <v>105</v>
      </c>
      <c r="Z225" s="74" t="s">
        <v>1066</v>
      </c>
      <c r="AA225" s="74">
        <f>[4]Calculations!AA192</f>
        <v>0</v>
      </c>
      <c r="AB225" s="74">
        <f>[4]Calculations!AM192</f>
        <v>0</v>
      </c>
      <c r="AC225" s="74">
        <f>[4]Calculations!AB192</f>
        <v>0</v>
      </c>
      <c r="AD225" s="74">
        <f>[4]Calculations!AN192</f>
        <v>0</v>
      </c>
      <c r="AE225" s="74">
        <f>[4]Calculations!AC192</f>
        <v>0</v>
      </c>
      <c r="AF225" s="74">
        <f>[4]Calculations!AO192</f>
        <v>0</v>
      </c>
      <c r="AG225" s="74">
        <f>[4]Calculations!AD192</f>
        <v>2.85885457951E-3</v>
      </c>
      <c r="AH225" s="74">
        <f>[4]Calculations!AP192</f>
        <v>0.29949323246110265</v>
      </c>
      <c r="AI225" s="74">
        <f>[4]Calculations!AE192</f>
        <v>0.105924994781</v>
      </c>
      <c r="AJ225" s="74">
        <f>[4]Calculations!AQ192</f>
        <v>11.09668862234486</v>
      </c>
      <c r="AK225" s="74">
        <f>[4]Calculations!AF192</f>
        <v>0.51103420089200002</v>
      </c>
      <c r="AL225" s="74">
        <f>[4]Calculations!AR192</f>
        <v>53.535876158329877</v>
      </c>
      <c r="AM225" s="74">
        <f>[4]Calculations!AG192</f>
        <v>1.1599999999999999E-2</v>
      </c>
      <c r="AN225" s="74">
        <f>[4]Calculations!AS192</f>
        <v>1.2152144853566653</v>
      </c>
      <c r="AO225" s="74">
        <f>[4]Calculations!AH192</f>
        <v>0</v>
      </c>
      <c r="AP225" s="74">
        <f>[4]Calculations!AT192</f>
        <v>0</v>
      </c>
      <c r="AQ225" s="74">
        <f>[4]Calculations!AI192</f>
        <v>0.95456412999899998</v>
      </c>
      <c r="AR225" s="74">
        <f>[4]Calculations!AU192</f>
        <v>100.00001361867828</v>
      </c>
      <c r="AS225" s="74">
        <f>[4]Calculations!AJ192</f>
        <v>0</v>
      </c>
      <c r="AT225" s="74">
        <f>[4]Calculations!AV192</f>
        <v>0</v>
      </c>
      <c r="AU225" s="74">
        <f>[4]Calculations!AK192</f>
        <v>4.0210788000500002E-3</v>
      </c>
      <c r="AV225" s="74">
        <f>[4]Calculations!AW192</f>
        <v>0.42124769005011714</v>
      </c>
      <c r="AW225" s="90"/>
      <c r="AX225" s="90"/>
      <c r="AY225" s="82" t="str">
        <f>[4]Calculations!D192</f>
        <v>Land Supply 2018</v>
      </c>
    </row>
    <row r="226" spans="2:51" ht="12.65" customHeight="1" x14ac:dyDescent="0.25">
      <c r="B226" s="13" t="str">
        <f>[4]Calculations!A193</f>
        <v>SH 0610</v>
      </c>
      <c r="C226" s="30" t="str">
        <f>[4]Calculations!B193</f>
        <v>NEW LADYHOUSE MILL, OFF STONE ST, MILNROW</v>
      </c>
      <c r="D226" s="119" t="str">
        <f>[4]Calculations!C193</f>
        <v>Residential</v>
      </c>
      <c r="E226" s="38">
        <f>[4]Calculations!E193</f>
        <v>0.86089700000000002</v>
      </c>
      <c r="F226" s="38">
        <f>[4]Calculations!I193</f>
        <v>0.40303</v>
      </c>
      <c r="G226" s="38">
        <f>[4]Calculations!M193</f>
        <v>46.815124225081512</v>
      </c>
      <c r="H226" s="38">
        <f>[4]Calculations!H193</f>
        <v>0.26318799999999998</v>
      </c>
      <c r="I226" s="38">
        <f>[4]Calculations!L193</f>
        <v>30.571369164952365</v>
      </c>
      <c r="J226" s="38">
        <f>[4]Calculations!G193</f>
        <v>0.11358</v>
      </c>
      <c r="K226" s="38">
        <f>[4]Calculations!K193</f>
        <v>13.193215913169636</v>
      </c>
      <c r="L226" s="38">
        <f>[4]Calculations!F193</f>
        <v>8.1099000000000004E-2</v>
      </c>
      <c r="M226" s="38">
        <f>[4]Calculations!J193</f>
        <v>9.4202906967964815</v>
      </c>
      <c r="N226" s="38">
        <f>[4]Calculations!V193</f>
        <v>0.86089664500100005</v>
      </c>
      <c r="O226" s="38">
        <f>[4]Calculations!W193</f>
        <v>99.999958764056558</v>
      </c>
      <c r="P226" s="38">
        <f>[4]Calculations!O193</f>
        <v>0.66744750779399997</v>
      </c>
      <c r="Q226" s="38">
        <f>[4]Calculations!S193</f>
        <v>77.529310451076029</v>
      </c>
      <c r="R226" s="38">
        <f>[4]Calculations!Q193</f>
        <v>0.56004450779399995</v>
      </c>
      <c r="S226" s="38">
        <f>[4]Calculations!T193</f>
        <v>65.053601974916859</v>
      </c>
      <c r="T226" s="38">
        <f>[4]Calculations!R193</f>
        <v>0.28731338591099997</v>
      </c>
      <c r="U226" s="38">
        <f>[4]Calculations!U193</f>
        <v>33.373723675538422</v>
      </c>
      <c r="V226" s="38">
        <f>[4]Calculations!X193</f>
        <v>0.66614531669099997</v>
      </c>
      <c r="W226" s="38">
        <f>[4]Calculations!Y193</f>
        <v>77.378050648451548</v>
      </c>
      <c r="X226" s="38" t="s">
        <v>1056</v>
      </c>
      <c r="Y226" s="73" t="s">
        <v>102</v>
      </c>
      <c r="Z226" s="74" t="s">
        <v>1070</v>
      </c>
      <c r="AA226" s="74">
        <f>[4]Calculations!AA193</f>
        <v>0.372011000348</v>
      </c>
      <c r="AB226" s="74">
        <f>[4]Calculations!AM193</f>
        <v>43.2120219199277</v>
      </c>
      <c r="AC226" s="74">
        <f>[4]Calculations!AB193</f>
        <v>0</v>
      </c>
      <c r="AD226" s="74">
        <f>[4]Calculations!AN193</f>
        <v>0</v>
      </c>
      <c r="AE226" s="74">
        <f>[4]Calculations!AC193</f>
        <v>0</v>
      </c>
      <c r="AF226" s="74">
        <f>[4]Calculations!AO193</f>
        <v>0</v>
      </c>
      <c r="AG226" s="74">
        <f>[4]Calculations!AD193</f>
        <v>0</v>
      </c>
      <c r="AH226" s="74">
        <f>[4]Calculations!AP193</f>
        <v>0</v>
      </c>
      <c r="AI226" s="74">
        <f>[4]Calculations!AE193</f>
        <v>0</v>
      </c>
      <c r="AJ226" s="74">
        <f>[4]Calculations!AQ193</f>
        <v>0</v>
      </c>
      <c r="AK226" s="74">
        <f>[4]Calculations!AF193</f>
        <v>0</v>
      </c>
      <c r="AL226" s="74">
        <f>[4]Calculations!AR193</f>
        <v>0</v>
      </c>
      <c r="AM226" s="74">
        <f>[4]Calculations!AG193</f>
        <v>0</v>
      </c>
      <c r="AN226" s="74">
        <f>[4]Calculations!AS193</f>
        <v>0</v>
      </c>
      <c r="AO226" s="74">
        <f>[4]Calculations!AH193</f>
        <v>0</v>
      </c>
      <c r="AP226" s="74">
        <f>[4]Calculations!AT193</f>
        <v>0</v>
      </c>
      <c r="AQ226" s="74">
        <f>[4]Calculations!AI193</f>
        <v>0.86089664500100005</v>
      </c>
      <c r="AR226" s="74">
        <f>[4]Calculations!AU193</f>
        <v>99.999958764056558</v>
      </c>
      <c r="AS226" s="74">
        <f>[4]Calculations!AJ193</f>
        <v>0</v>
      </c>
      <c r="AT226" s="74">
        <f>[4]Calculations!AV193</f>
        <v>0</v>
      </c>
      <c r="AU226" s="74">
        <f>[4]Calculations!AK193</f>
        <v>0</v>
      </c>
      <c r="AV226" s="74">
        <f>[4]Calculations!AW193</f>
        <v>0</v>
      </c>
      <c r="AW226" s="90"/>
      <c r="AX226" s="90"/>
      <c r="AY226" s="82" t="str">
        <f>[4]Calculations!D193</f>
        <v>Land Supply 2018</v>
      </c>
    </row>
    <row r="227" spans="2:51" ht="12.65" customHeight="1" x14ac:dyDescent="0.25">
      <c r="B227" s="13" t="str">
        <f>[4]Calculations!A194</f>
        <v>SH 0613</v>
      </c>
      <c r="C227" s="30" t="str">
        <f>[4]Calculations!B194</f>
        <v>ROPE WORKS, BRUNSWICK ST, HEYWOOD</v>
      </c>
      <c r="D227" s="119" t="str">
        <f>[4]Calculations!C194</f>
        <v>Residential</v>
      </c>
      <c r="E227" s="38">
        <f>[4]Calculations!E194</f>
        <v>0.78253099999999998</v>
      </c>
      <c r="F227" s="38">
        <f>[4]Calculations!I194</f>
        <v>0.78253099999999998</v>
      </c>
      <c r="G227" s="38">
        <f>[4]Calculations!M194</f>
        <v>100</v>
      </c>
      <c r="H227" s="38">
        <f>[4]Calculations!H194</f>
        <v>0</v>
      </c>
      <c r="I227" s="38">
        <f>[4]Calculations!L194</f>
        <v>0</v>
      </c>
      <c r="J227" s="38">
        <f>[4]Calculations!G194</f>
        <v>0</v>
      </c>
      <c r="K227" s="38">
        <f>[4]Calculations!K194</f>
        <v>0</v>
      </c>
      <c r="L227" s="38">
        <f>[4]Calculations!F194</f>
        <v>0</v>
      </c>
      <c r="M227" s="38">
        <f>[4]Calculations!J194</f>
        <v>0</v>
      </c>
      <c r="N227" s="38">
        <f>[4]Calculations!V194</f>
        <v>0</v>
      </c>
      <c r="O227" s="38">
        <f>[4]Calculations!W194</f>
        <v>0</v>
      </c>
      <c r="P227" s="38">
        <f>[4]Calculations!O194</f>
        <v>1.6767400000000001E-4</v>
      </c>
      <c r="Q227" s="38">
        <f>[4]Calculations!S194</f>
        <v>2.1427138349790615E-2</v>
      </c>
      <c r="R227" s="38">
        <f>[4]Calculations!Q194</f>
        <v>0</v>
      </c>
      <c r="S227" s="38">
        <f>[4]Calculations!T194</f>
        <v>0</v>
      </c>
      <c r="T227" s="38">
        <f>[4]Calculations!R194</f>
        <v>0</v>
      </c>
      <c r="U227" s="38">
        <f>[4]Calculations!U194</f>
        <v>0</v>
      </c>
      <c r="V227" s="38" t="str">
        <f>[4]Calculations!X194</f>
        <v>Not Modelled</v>
      </c>
      <c r="W227" s="38" t="str">
        <f>[4]Calculations!Y194</f>
        <v>N/A</v>
      </c>
      <c r="X227" s="38" t="s">
        <v>1056</v>
      </c>
      <c r="Y227" s="73" t="s">
        <v>105</v>
      </c>
      <c r="Z227" s="74" t="s">
        <v>1066</v>
      </c>
      <c r="AA227" s="74">
        <f>[4]Calculations!AA194</f>
        <v>0</v>
      </c>
      <c r="AB227" s="74">
        <f>[4]Calculations!AM194</f>
        <v>0</v>
      </c>
      <c r="AC227" s="74">
        <f>[4]Calculations!AB194</f>
        <v>0</v>
      </c>
      <c r="AD227" s="74">
        <f>[4]Calculations!AN194</f>
        <v>0</v>
      </c>
      <c r="AE227" s="74">
        <f>[4]Calculations!AC194</f>
        <v>0</v>
      </c>
      <c r="AF227" s="74">
        <f>[4]Calculations!AO194</f>
        <v>0</v>
      </c>
      <c r="AG227" s="74">
        <f>[4]Calculations!AD194</f>
        <v>0</v>
      </c>
      <c r="AH227" s="74">
        <f>[4]Calculations!AP194</f>
        <v>0</v>
      </c>
      <c r="AI227" s="74">
        <f>[4]Calculations!AE194</f>
        <v>0</v>
      </c>
      <c r="AJ227" s="74">
        <f>[4]Calculations!AQ194</f>
        <v>0</v>
      </c>
      <c r="AK227" s="74">
        <f>[4]Calculations!AF194</f>
        <v>0</v>
      </c>
      <c r="AL227" s="74">
        <f>[4]Calculations!AR194</f>
        <v>0</v>
      </c>
      <c r="AM227" s="74">
        <f>[4]Calculations!AG194</f>
        <v>0</v>
      </c>
      <c r="AN227" s="74">
        <f>[4]Calculations!AS194</f>
        <v>0</v>
      </c>
      <c r="AO227" s="74">
        <f>[4]Calculations!AH194</f>
        <v>0</v>
      </c>
      <c r="AP227" s="74">
        <f>[4]Calculations!AT194</f>
        <v>0</v>
      </c>
      <c r="AQ227" s="74">
        <f>[4]Calculations!AI194</f>
        <v>0.78253066499799995</v>
      </c>
      <c r="AR227" s="74">
        <f>[4]Calculations!AU194</f>
        <v>99.999957189938797</v>
      </c>
      <c r="AS227" s="74">
        <f>[4]Calculations!AJ194</f>
        <v>0</v>
      </c>
      <c r="AT227" s="74">
        <f>[4]Calculations!AV194</f>
        <v>0</v>
      </c>
      <c r="AU227" s="74">
        <f>[4]Calculations!AK194</f>
        <v>0</v>
      </c>
      <c r="AV227" s="74">
        <f>[4]Calculations!AW194</f>
        <v>0</v>
      </c>
      <c r="AW227" s="90"/>
      <c r="AX227" s="90"/>
      <c r="AY227" s="82" t="str">
        <f>[4]Calculations!D194</f>
        <v>Land Supply 2018</v>
      </c>
    </row>
    <row r="228" spans="2:51" ht="12.65" customHeight="1" x14ac:dyDescent="0.25">
      <c r="B228" s="13" t="str">
        <f>[4]Calculations!A195</f>
        <v>SH 0620</v>
      </c>
      <c r="C228" s="30" t="str">
        <f>[4]Calculations!B195</f>
        <v>DALE MILL / ARKWRIGHT MILL, ROCHDALE</v>
      </c>
      <c r="D228" s="119" t="str">
        <f>[4]Calculations!C195</f>
        <v>Residential</v>
      </c>
      <c r="E228" s="38">
        <f>[4]Calculations!E195</f>
        <v>1.82334</v>
      </c>
      <c r="F228" s="38">
        <f>[4]Calculations!I195</f>
        <v>1.7538405458455841</v>
      </c>
      <c r="G228" s="38">
        <f>[4]Calculations!M195</f>
        <v>96.188343690457302</v>
      </c>
      <c r="H228" s="38">
        <f>[4]Calculations!H195</f>
        <v>4.9810851841600005E-4</v>
      </c>
      <c r="I228" s="38">
        <f>[4]Calculations!L195</f>
        <v>2.7318466024767736E-2</v>
      </c>
      <c r="J228" s="38">
        <f>[4]Calculations!G195</f>
        <v>5.5617855205000004E-3</v>
      </c>
      <c r="K228" s="38">
        <f>[4]Calculations!K195</f>
        <v>0.30503282550155214</v>
      </c>
      <c r="L228" s="38">
        <f>[4]Calculations!F195</f>
        <v>6.3439560115500004E-2</v>
      </c>
      <c r="M228" s="38">
        <f>[4]Calculations!J195</f>
        <v>3.4793050180163876</v>
      </c>
      <c r="N228" s="38">
        <f>[4]Calculations!V195</f>
        <v>0.55860013371299999</v>
      </c>
      <c r="O228" s="38">
        <f>[4]Calculations!W195</f>
        <v>30.636092759057554</v>
      </c>
      <c r="P228" s="38">
        <f>[4]Calculations!O195</f>
        <v>0.3324822283237</v>
      </c>
      <c r="Q228" s="38">
        <f>[4]Calculations!S195</f>
        <v>18.234790457276208</v>
      </c>
      <c r="R228" s="38">
        <f>[4]Calculations!Q195</f>
        <v>0.14635322832370001</v>
      </c>
      <c r="S228" s="38">
        <f>[4]Calculations!T195</f>
        <v>8.0266559349161444</v>
      </c>
      <c r="T228" s="38">
        <f>[4]Calculations!R195</f>
        <v>3.9230198819700003E-2</v>
      </c>
      <c r="U228" s="38">
        <f>[4]Calculations!U195</f>
        <v>2.1515569679653823</v>
      </c>
      <c r="V228" s="38">
        <f>[4]Calculations!X195</f>
        <v>4.9417067136199998E-2</v>
      </c>
      <c r="W228" s="38">
        <f>[4]Calculations!Y195</f>
        <v>2.7102497140522335</v>
      </c>
      <c r="X228" s="38" t="s">
        <v>1056</v>
      </c>
      <c r="Y228" s="73" t="s">
        <v>108</v>
      </c>
      <c r="Z228" s="74" t="s">
        <v>109</v>
      </c>
      <c r="AA228" s="74">
        <f>[4]Calculations!AA195</f>
        <v>0.16743493978999999</v>
      </c>
      <c r="AB228" s="74">
        <f>[4]Calculations!AM195</f>
        <v>9.1828698865817664</v>
      </c>
      <c r="AC228" s="74">
        <f>[4]Calculations!AB195</f>
        <v>0</v>
      </c>
      <c r="AD228" s="74">
        <f>[4]Calculations!AN195</f>
        <v>0</v>
      </c>
      <c r="AE228" s="74">
        <f>[4]Calculations!AC195</f>
        <v>0</v>
      </c>
      <c r="AF228" s="74">
        <f>[4]Calculations!AO195</f>
        <v>0</v>
      </c>
      <c r="AG228" s="74">
        <f>[4]Calculations!AD195</f>
        <v>0</v>
      </c>
      <c r="AH228" s="74">
        <f>[4]Calculations!AP195</f>
        <v>0</v>
      </c>
      <c r="AI228" s="74">
        <f>[4]Calculations!AE195</f>
        <v>0</v>
      </c>
      <c r="AJ228" s="74">
        <f>[4]Calculations!AQ195</f>
        <v>0</v>
      </c>
      <c r="AK228" s="74">
        <f>[4]Calculations!AF195</f>
        <v>0</v>
      </c>
      <c r="AL228" s="74">
        <f>[4]Calculations!AR195</f>
        <v>0</v>
      </c>
      <c r="AM228" s="74">
        <f>[4]Calculations!AG195</f>
        <v>0</v>
      </c>
      <c r="AN228" s="74">
        <f>[4]Calculations!AS195</f>
        <v>0</v>
      </c>
      <c r="AO228" s="74">
        <f>[4]Calculations!AH195</f>
        <v>0</v>
      </c>
      <c r="AP228" s="74">
        <f>[4]Calculations!AT195</f>
        <v>0</v>
      </c>
      <c r="AQ228" s="74">
        <f>[4]Calculations!AI195</f>
        <v>1.8233358749999999</v>
      </c>
      <c r="AR228" s="74">
        <f>[4]Calculations!AU195</f>
        <v>99.999773766823523</v>
      </c>
      <c r="AS228" s="74">
        <f>[4]Calculations!AJ195</f>
        <v>0</v>
      </c>
      <c r="AT228" s="74">
        <f>[4]Calculations!AV195</f>
        <v>0</v>
      </c>
      <c r="AU228" s="74">
        <f>[4]Calculations!AK195</f>
        <v>0</v>
      </c>
      <c r="AV228" s="74">
        <f>[4]Calculations!AW195</f>
        <v>0</v>
      </c>
      <c r="AW228" s="90"/>
      <c r="AX228" s="90"/>
      <c r="AY228" s="82" t="str">
        <f>[4]Calculations!D195</f>
        <v>Land Supply 2018</v>
      </c>
    </row>
    <row r="229" spans="2:51" ht="12.65" customHeight="1" x14ac:dyDescent="0.25">
      <c r="B229" s="13" t="str">
        <f>[4]Calculations!A196</f>
        <v>SH 0622</v>
      </c>
      <c r="C229" s="30" t="str">
        <f>[4]Calculations!B196</f>
        <v>REMAINDER OF TWO BRIDGES ROAD AREA OF OPP., SHAW RD, ROCHDALE</v>
      </c>
      <c r="D229" s="119" t="str">
        <f>[4]Calculations!C196</f>
        <v>Residential</v>
      </c>
      <c r="E229" s="38">
        <f>[4]Calculations!E196</f>
        <v>3.2838400000000001</v>
      </c>
      <c r="F229" s="38">
        <f>[4]Calculations!I196</f>
        <v>2.3740295710380006</v>
      </c>
      <c r="G229" s="38">
        <f>[4]Calculations!M196</f>
        <v>72.29431309192897</v>
      </c>
      <c r="H229" s="38">
        <f>[4]Calculations!H196</f>
        <v>0.227510314184</v>
      </c>
      <c r="I229" s="38">
        <f>[4]Calculations!L196</f>
        <v>6.9281790277236412</v>
      </c>
      <c r="J229" s="38">
        <f>[4]Calculations!G196</f>
        <v>0.534617044657</v>
      </c>
      <c r="K229" s="38">
        <f>[4]Calculations!K196</f>
        <v>16.280240348403087</v>
      </c>
      <c r="L229" s="38">
        <f>[4]Calculations!F196</f>
        <v>0.14768307012099999</v>
      </c>
      <c r="M229" s="38">
        <f>[4]Calculations!J196</f>
        <v>4.4972675319443089</v>
      </c>
      <c r="N229" s="38">
        <f>[4]Calculations!V196</f>
        <v>3.2689092658100001</v>
      </c>
      <c r="O229" s="38">
        <f>[4]Calculations!W196</f>
        <v>99.545326989439204</v>
      </c>
      <c r="P229" s="38">
        <f>[4]Calculations!O196</f>
        <v>1.1762369651390001</v>
      </c>
      <c r="Q229" s="38">
        <f>[4]Calculations!S196</f>
        <v>35.81894870453494</v>
      </c>
      <c r="R229" s="38">
        <f>[4]Calculations!Q196</f>
        <v>0.487512965139</v>
      </c>
      <c r="S229" s="38">
        <f>[4]Calculations!T196</f>
        <v>14.845819684850662</v>
      </c>
      <c r="T229" s="38">
        <f>[4]Calculations!R196</f>
        <v>0.26326298630700001</v>
      </c>
      <c r="U229" s="38">
        <f>[4]Calculations!U196</f>
        <v>8.0169248899763694</v>
      </c>
      <c r="V229" s="38">
        <f>[4]Calculations!X196</f>
        <v>1.2627210173200001</v>
      </c>
      <c r="W229" s="38">
        <f>[4]Calculations!Y196</f>
        <v>38.452574343451566</v>
      </c>
      <c r="X229" s="38" t="s">
        <v>1056</v>
      </c>
      <c r="Y229" s="73" t="s">
        <v>102</v>
      </c>
      <c r="Z229" s="74" t="s">
        <v>1070</v>
      </c>
      <c r="AA229" s="74">
        <f>[4]Calculations!AA196</f>
        <v>0.20267019154900001</v>
      </c>
      <c r="AB229" s="74">
        <f>[4]Calculations!AM196</f>
        <v>6.171743798388472</v>
      </c>
      <c r="AC229" s="74">
        <f>[4]Calculations!AB196</f>
        <v>0</v>
      </c>
      <c r="AD229" s="74">
        <f>[4]Calculations!AN196</f>
        <v>0</v>
      </c>
      <c r="AE229" s="74">
        <f>[4]Calculations!AC196</f>
        <v>0</v>
      </c>
      <c r="AF229" s="74">
        <f>[4]Calculations!AO196</f>
        <v>0</v>
      </c>
      <c r="AG229" s="74">
        <f>[4]Calculations!AD196</f>
        <v>0</v>
      </c>
      <c r="AH229" s="74">
        <f>[4]Calculations!AP196</f>
        <v>0</v>
      </c>
      <c r="AI229" s="74">
        <f>[4]Calculations!AE196</f>
        <v>0</v>
      </c>
      <c r="AJ229" s="74">
        <f>[4]Calculations!AQ196</f>
        <v>0</v>
      </c>
      <c r="AK229" s="74">
        <f>[4]Calculations!AF196</f>
        <v>0</v>
      </c>
      <c r="AL229" s="74">
        <f>[4]Calculations!AR196</f>
        <v>0</v>
      </c>
      <c r="AM229" s="74">
        <f>[4]Calculations!AG196</f>
        <v>0</v>
      </c>
      <c r="AN229" s="74">
        <f>[4]Calculations!AS196</f>
        <v>0</v>
      </c>
      <c r="AO229" s="74">
        <f>[4]Calculations!AH196</f>
        <v>0</v>
      </c>
      <c r="AP229" s="74">
        <f>[4]Calculations!AT196</f>
        <v>0</v>
      </c>
      <c r="AQ229" s="74">
        <f>[4]Calculations!AI196</f>
        <v>3.2838432550099999</v>
      </c>
      <c r="AR229" s="74">
        <f>[4]Calculations!AU196</f>
        <v>100.0000991220644</v>
      </c>
      <c r="AS229" s="74">
        <f>[4]Calculations!AJ196</f>
        <v>0</v>
      </c>
      <c r="AT229" s="74">
        <f>[4]Calculations!AV196</f>
        <v>0</v>
      </c>
      <c r="AU229" s="74">
        <f>[4]Calculations!AK196</f>
        <v>0.74340295495200004</v>
      </c>
      <c r="AV229" s="74">
        <f>[4]Calculations!AW196</f>
        <v>22.638220953274217</v>
      </c>
      <c r="AW229" s="90"/>
      <c r="AX229" s="90"/>
      <c r="AY229" s="82" t="str">
        <f>[4]Calculations!D196</f>
        <v>Land Supply 2018</v>
      </c>
    </row>
    <row r="230" spans="2:51" ht="12.65" customHeight="1" x14ac:dyDescent="0.25">
      <c r="B230" s="13" t="str">
        <f>[4]Calculations!A197</f>
        <v>SH 0641</v>
      </c>
      <c r="C230" s="30" t="str">
        <f>[4]Calculations!B197</f>
        <v>LAND AT WORCESTER ST, STONEYFIELD, ROCHDALE</v>
      </c>
      <c r="D230" s="119" t="str">
        <f>[4]Calculations!C197</f>
        <v>Residential</v>
      </c>
      <c r="E230" s="38">
        <f>[4]Calculations!E197</f>
        <v>0.38075900000000001</v>
      </c>
      <c r="F230" s="38">
        <f>[4]Calculations!I197</f>
        <v>0.38075900000000001</v>
      </c>
      <c r="G230" s="38">
        <f>[4]Calculations!M197</f>
        <v>100</v>
      </c>
      <c r="H230" s="38">
        <f>[4]Calculations!H197</f>
        <v>0</v>
      </c>
      <c r="I230" s="38">
        <f>[4]Calculations!L197</f>
        <v>0</v>
      </c>
      <c r="J230" s="38">
        <f>[4]Calculations!G197</f>
        <v>0</v>
      </c>
      <c r="K230" s="38">
        <f>[4]Calculations!K197</f>
        <v>0</v>
      </c>
      <c r="L230" s="38">
        <f>[4]Calculations!F197</f>
        <v>0</v>
      </c>
      <c r="M230" s="38">
        <f>[4]Calculations!J197</f>
        <v>0</v>
      </c>
      <c r="N230" s="38">
        <f>[4]Calculations!V197</f>
        <v>0</v>
      </c>
      <c r="O230" s="38">
        <f>[4]Calculations!W197</f>
        <v>0</v>
      </c>
      <c r="P230" s="38">
        <f>[4]Calculations!O197</f>
        <v>0</v>
      </c>
      <c r="Q230" s="38">
        <f>[4]Calculations!S197</f>
        <v>0</v>
      </c>
      <c r="R230" s="38">
        <f>[4]Calculations!Q197</f>
        <v>0</v>
      </c>
      <c r="S230" s="38">
        <f>[4]Calculations!T197</f>
        <v>0</v>
      </c>
      <c r="T230" s="38">
        <f>[4]Calculations!R197</f>
        <v>0</v>
      </c>
      <c r="U230" s="38">
        <f>[4]Calculations!U197</f>
        <v>0</v>
      </c>
      <c r="V230" s="38" t="str">
        <f>[4]Calculations!X197</f>
        <v>Not Modelled</v>
      </c>
      <c r="W230" s="38" t="str">
        <f>[4]Calculations!Y197</f>
        <v>N/A</v>
      </c>
      <c r="X230" s="38" t="s">
        <v>1056</v>
      </c>
      <c r="Y230" s="73" t="s">
        <v>106</v>
      </c>
      <c r="Z230" s="74" t="s">
        <v>1098</v>
      </c>
      <c r="AA230" s="74">
        <f>[4]Calculations!AA197</f>
        <v>0</v>
      </c>
      <c r="AB230" s="74">
        <f>[4]Calculations!AM197</f>
        <v>0</v>
      </c>
      <c r="AC230" s="74">
        <f>[4]Calculations!AB197</f>
        <v>0</v>
      </c>
      <c r="AD230" s="74">
        <f>[4]Calculations!AN197</f>
        <v>0</v>
      </c>
      <c r="AE230" s="74">
        <f>[4]Calculations!AC197</f>
        <v>0</v>
      </c>
      <c r="AF230" s="74">
        <f>[4]Calculations!AO197</f>
        <v>0</v>
      </c>
      <c r="AG230" s="74">
        <f>[4]Calculations!AD197</f>
        <v>0</v>
      </c>
      <c r="AH230" s="74">
        <f>[4]Calculations!AP197</f>
        <v>0</v>
      </c>
      <c r="AI230" s="74">
        <f>[4]Calculations!AE197</f>
        <v>0</v>
      </c>
      <c r="AJ230" s="74">
        <f>[4]Calculations!AQ197</f>
        <v>0</v>
      </c>
      <c r="AK230" s="74">
        <f>[4]Calculations!AF197</f>
        <v>0</v>
      </c>
      <c r="AL230" s="74">
        <f>[4]Calculations!AR197</f>
        <v>0</v>
      </c>
      <c r="AM230" s="74">
        <f>[4]Calculations!AG197</f>
        <v>0</v>
      </c>
      <c r="AN230" s="74">
        <f>[4]Calculations!AS197</f>
        <v>0</v>
      </c>
      <c r="AO230" s="74">
        <f>[4]Calculations!AH197</f>
        <v>0</v>
      </c>
      <c r="AP230" s="74">
        <f>[4]Calculations!AT197</f>
        <v>0</v>
      </c>
      <c r="AQ230" s="74">
        <f>[4]Calculations!AI197</f>
        <v>0.38075900000000001</v>
      </c>
      <c r="AR230" s="74">
        <f>[4]Calculations!AU197</f>
        <v>100</v>
      </c>
      <c r="AS230" s="74">
        <f>[4]Calculations!AJ197</f>
        <v>0</v>
      </c>
      <c r="AT230" s="74">
        <f>[4]Calculations!AV197</f>
        <v>0</v>
      </c>
      <c r="AU230" s="74">
        <f>[4]Calculations!AK197</f>
        <v>0</v>
      </c>
      <c r="AV230" s="74">
        <f>[4]Calculations!AW197</f>
        <v>0</v>
      </c>
      <c r="AW230" s="90"/>
      <c r="AX230" s="90"/>
      <c r="AY230" s="82" t="str">
        <f>[4]Calculations!D197</f>
        <v>Land Supply 2018</v>
      </c>
    </row>
    <row r="231" spans="2:51" ht="12.65" customHeight="1" x14ac:dyDescent="0.25">
      <c r="B231" s="13" t="str">
        <f>[4]Calculations!A198</f>
        <v>SH 0660</v>
      </c>
      <c r="C231" s="30" t="str">
        <f>[4]Calculations!B198</f>
        <v>SITE OF PROCESS PLASTICS, NORWICH ST, ROCHDALE</v>
      </c>
      <c r="D231" s="119" t="str">
        <f>[4]Calculations!C198</f>
        <v>Residential</v>
      </c>
      <c r="E231" s="38">
        <f>[4]Calculations!E198</f>
        <v>1.66784</v>
      </c>
      <c r="F231" s="38">
        <f>[4]Calculations!I198</f>
        <v>1.6660826168609599</v>
      </c>
      <c r="G231" s="38">
        <f>[4]Calculations!M198</f>
        <v>99.894631191298927</v>
      </c>
      <c r="H231" s="38">
        <f>[4]Calculations!H198</f>
        <v>0</v>
      </c>
      <c r="I231" s="38">
        <f>[4]Calculations!L198</f>
        <v>0</v>
      </c>
      <c r="J231" s="38">
        <f>[4]Calculations!G198</f>
        <v>0</v>
      </c>
      <c r="K231" s="38">
        <f>[4]Calculations!K198</f>
        <v>0</v>
      </c>
      <c r="L231" s="38">
        <f>[4]Calculations!F198</f>
        <v>1.7573831390399999E-3</v>
      </c>
      <c r="M231" s="38">
        <f>[4]Calculations!J198</f>
        <v>0.10536880870107444</v>
      </c>
      <c r="N231" s="38">
        <f>[4]Calculations!V198</f>
        <v>0</v>
      </c>
      <c r="O231" s="38">
        <f>[4]Calculations!W198</f>
        <v>0</v>
      </c>
      <c r="P231" s="38">
        <f>[4]Calculations!O198</f>
        <v>3.6036515600018706E-2</v>
      </c>
      <c r="Q231" s="38">
        <f>[4]Calculations!S198</f>
        <v>2.1606698244447133</v>
      </c>
      <c r="R231" s="38">
        <f>[4]Calculations!Q198</f>
        <v>2.2315600018700001E-5</v>
      </c>
      <c r="S231" s="38">
        <f>[4]Calculations!T198</f>
        <v>1.3379940533084708E-3</v>
      </c>
      <c r="T231" s="38">
        <f>[4]Calculations!R198</f>
        <v>0</v>
      </c>
      <c r="U231" s="38">
        <f>[4]Calculations!U198</f>
        <v>0</v>
      </c>
      <c r="V231" s="38" t="str">
        <f>[4]Calculations!X198</f>
        <v>Not Modelled</v>
      </c>
      <c r="W231" s="38" t="str">
        <f>[4]Calculations!Y198</f>
        <v>N/A</v>
      </c>
      <c r="X231" s="38" t="s">
        <v>1056</v>
      </c>
      <c r="Y231" s="73" t="s">
        <v>108</v>
      </c>
      <c r="Z231" s="74" t="s">
        <v>109</v>
      </c>
      <c r="AA231" s="74">
        <f>[4]Calculations!AA198</f>
        <v>0</v>
      </c>
      <c r="AB231" s="74">
        <f>[4]Calculations!AM198</f>
        <v>0</v>
      </c>
      <c r="AC231" s="74">
        <f>[4]Calculations!AB198</f>
        <v>0</v>
      </c>
      <c r="AD231" s="74">
        <f>[4]Calculations!AN198</f>
        <v>0</v>
      </c>
      <c r="AE231" s="74">
        <f>[4]Calculations!AC198</f>
        <v>0</v>
      </c>
      <c r="AF231" s="74">
        <f>[4]Calculations!AO198</f>
        <v>0</v>
      </c>
      <c r="AG231" s="74">
        <f>[4]Calculations!AD198</f>
        <v>0</v>
      </c>
      <c r="AH231" s="74">
        <f>[4]Calculations!AP198</f>
        <v>0</v>
      </c>
      <c r="AI231" s="74">
        <f>[4]Calculations!AE198</f>
        <v>0</v>
      </c>
      <c r="AJ231" s="74">
        <f>[4]Calculations!AQ198</f>
        <v>0</v>
      </c>
      <c r="AK231" s="74">
        <f>[4]Calculations!AF198</f>
        <v>0</v>
      </c>
      <c r="AL231" s="74">
        <f>[4]Calculations!AR198</f>
        <v>0</v>
      </c>
      <c r="AM231" s="74">
        <f>[4]Calculations!AG198</f>
        <v>0</v>
      </c>
      <c r="AN231" s="74">
        <f>[4]Calculations!AS198</f>
        <v>0</v>
      </c>
      <c r="AO231" s="74">
        <f>[4]Calculations!AH198</f>
        <v>0</v>
      </c>
      <c r="AP231" s="74">
        <f>[4]Calculations!AT198</f>
        <v>0</v>
      </c>
      <c r="AQ231" s="74">
        <f>[4]Calculations!AI198</f>
        <v>1.66783799506</v>
      </c>
      <c r="AR231" s="74">
        <f>[4]Calculations!AU198</f>
        <v>99.99987978822908</v>
      </c>
      <c r="AS231" s="74">
        <f>[4]Calculations!AJ198</f>
        <v>0</v>
      </c>
      <c r="AT231" s="74">
        <f>[4]Calculations!AV198</f>
        <v>0</v>
      </c>
      <c r="AU231" s="74">
        <f>[4]Calculations!AK198</f>
        <v>0</v>
      </c>
      <c r="AV231" s="74">
        <f>[4]Calculations!AW198</f>
        <v>0</v>
      </c>
      <c r="AW231" s="90"/>
      <c r="AX231" s="90"/>
      <c r="AY231" s="82" t="str">
        <f>[4]Calculations!D198</f>
        <v>Land Supply 2018</v>
      </c>
    </row>
    <row r="232" spans="2:51" ht="12.65" customHeight="1" x14ac:dyDescent="0.25">
      <c r="B232" s="13" t="str">
        <f>[4]Calculations!A199</f>
        <v>SH 0665</v>
      </c>
      <c r="C232" s="30" t="str">
        <f>[4]Calculations!B199</f>
        <v>HEALEY HALL MILLS, DELL ROAD, ROCHDALE</v>
      </c>
      <c r="D232" s="119" t="str">
        <f>[4]Calculations!C199</f>
        <v>Residential</v>
      </c>
      <c r="E232" s="38">
        <f>[4]Calculations!E199</f>
        <v>1.33056</v>
      </c>
      <c r="F232" s="38">
        <f>[4]Calculations!I199</f>
        <v>0.7633588358301</v>
      </c>
      <c r="G232" s="38">
        <f>[4]Calculations!M199</f>
        <v>57.371244876600834</v>
      </c>
      <c r="H232" s="38">
        <f>[4]Calculations!H199</f>
        <v>0.27634028861900001</v>
      </c>
      <c r="I232" s="38">
        <f>[4]Calculations!L199</f>
        <v>20.768720585242306</v>
      </c>
      <c r="J232" s="38">
        <f>[4]Calculations!G199</f>
        <v>0.21785625340299999</v>
      </c>
      <c r="K232" s="38">
        <f>[4]Calculations!K199</f>
        <v>16.373275418094639</v>
      </c>
      <c r="L232" s="38">
        <f>[4]Calculations!F199</f>
        <v>7.3004622147900003E-2</v>
      </c>
      <c r="M232" s="38">
        <f>[4]Calculations!J199</f>
        <v>5.4867591200622297</v>
      </c>
      <c r="N232" s="38">
        <f>[4]Calculations!V199</f>
        <v>1.1140335706</v>
      </c>
      <c r="O232" s="38">
        <f>[4]Calculations!W199</f>
        <v>83.726669267075522</v>
      </c>
      <c r="P232" s="38">
        <f>[4]Calculations!O199</f>
        <v>0.7696969506561</v>
      </c>
      <c r="Q232" s="38">
        <f>[4]Calculations!S199</f>
        <v>57.847594295341807</v>
      </c>
      <c r="R232" s="38">
        <f>[4]Calculations!Q199</f>
        <v>0.38127095065609995</v>
      </c>
      <c r="S232" s="38">
        <f>[4]Calculations!T199</f>
        <v>28.654923540171051</v>
      </c>
      <c r="T232" s="38">
        <f>[4]Calculations!R199</f>
        <v>0.30300288195199998</v>
      </c>
      <c r="U232" s="38">
        <f>[4]Calculations!U199</f>
        <v>22.772583119288118</v>
      </c>
      <c r="V232" s="38">
        <f>[4]Calculations!X199</f>
        <v>0.51198622207099997</v>
      </c>
      <c r="W232" s="38">
        <f>[4]Calculations!Y199</f>
        <v>38.47900298152657</v>
      </c>
      <c r="X232" s="38" t="s">
        <v>1056</v>
      </c>
      <c r="Y232" s="73" t="s">
        <v>102</v>
      </c>
      <c r="Z232" s="74" t="s">
        <v>1070</v>
      </c>
      <c r="AA232" s="74">
        <f>[4]Calculations!AA199</f>
        <v>3.2390789764500001E-3</v>
      </c>
      <c r="AB232" s="74">
        <f>[4]Calculations!AM199</f>
        <v>0.24343727276109309</v>
      </c>
      <c r="AC232" s="74">
        <f>[4]Calculations!AB199</f>
        <v>0</v>
      </c>
      <c r="AD232" s="74">
        <f>[4]Calculations!AN199</f>
        <v>0</v>
      </c>
      <c r="AE232" s="74">
        <f>[4]Calculations!AC199</f>
        <v>5.52840299997E-3</v>
      </c>
      <c r="AF232" s="74">
        <f>[4]Calculations!AO199</f>
        <v>0.41549445346094876</v>
      </c>
      <c r="AG232" s="74">
        <f>[4]Calculations!AD199</f>
        <v>0.30343091109800002</v>
      </c>
      <c r="AH232" s="74">
        <f>[4]Calculations!AP199</f>
        <v>22.804752216961283</v>
      </c>
      <c r="AI232" s="74">
        <f>[4]Calculations!AE199</f>
        <v>0.65834429117799997</v>
      </c>
      <c r="AJ232" s="74">
        <f>[4]Calculations!AQ199</f>
        <v>49.478737612584176</v>
      </c>
      <c r="AK232" s="74">
        <f>[4]Calculations!AF199</f>
        <v>0.84868840403599999</v>
      </c>
      <c r="AL232" s="74">
        <f>[4]Calculations!AR199</f>
        <v>63.784301650132278</v>
      </c>
      <c r="AM232" s="74">
        <f>[4]Calculations!AG199</f>
        <v>1.19343800001E-2</v>
      </c>
      <c r="AN232" s="74">
        <f>[4]Calculations!AS199</f>
        <v>0.89694414382665943</v>
      </c>
      <c r="AO232" s="74">
        <f>[4]Calculations!AH199</f>
        <v>0</v>
      </c>
      <c r="AP232" s="74">
        <f>[4]Calculations!AT199</f>
        <v>0</v>
      </c>
      <c r="AQ232" s="74">
        <f>[4]Calculations!AI199</f>
        <v>1.3305632199999999</v>
      </c>
      <c r="AR232" s="74">
        <f>[4]Calculations!AU199</f>
        <v>100.00024200336699</v>
      </c>
      <c r="AS232" s="74">
        <f>[4]Calculations!AJ199</f>
        <v>0</v>
      </c>
      <c r="AT232" s="74">
        <f>[4]Calculations!AV199</f>
        <v>0</v>
      </c>
      <c r="AU232" s="74">
        <f>[4]Calculations!AK199</f>
        <v>0.42759999999999998</v>
      </c>
      <c r="AV232" s="74">
        <f>[4]Calculations!AW199</f>
        <v>32.136844636844636</v>
      </c>
      <c r="AW232" s="90"/>
      <c r="AX232" s="90"/>
      <c r="AY232" s="82" t="str">
        <f>[4]Calculations!D199</f>
        <v>Land Supply 2018</v>
      </c>
    </row>
    <row r="233" spans="2:51" ht="25" customHeight="1" x14ac:dyDescent="0.25">
      <c r="B233" s="13" t="str">
        <f>[4]Calculations!A200</f>
        <v>SH 0666</v>
      </c>
      <c r="C233" s="30" t="str">
        <f>[4]Calculations!B200</f>
        <v>LAND OFF GLEN GROVE / WADE STREET, MIDDLETON JUNC, MIDDLETON</v>
      </c>
      <c r="D233" s="119" t="str">
        <f>[4]Calculations!C200</f>
        <v>Residential</v>
      </c>
      <c r="E233" s="38">
        <f>[4]Calculations!E200</f>
        <v>1.04515</v>
      </c>
      <c r="F233" s="38">
        <f>[4]Calculations!I200</f>
        <v>1.04515</v>
      </c>
      <c r="G233" s="38">
        <f>[4]Calculations!M200</f>
        <v>100</v>
      </c>
      <c r="H233" s="38">
        <f>[4]Calculations!H200</f>
        <v>0</v>
      </c>
      <c r="I233" s="38">
        <f>[4]Calculations!L200</f>
        <v>0</v>
      </c>
      <c r="J233" s="38">
        <f>[4]Calculations!G200</f>
        <v>0</v>
      </c>
      <c r="K233" s="38">
        <f>[4]Calculations!K200</f>
        <v>0</v>
      </c>
      <c r="L233" s="38">
        <f>[4]Calculations!F200</f>
        <v>0</v>
      </c>
      <c r="M233" s="38">
        <f>[4]Calculations!J200</f>
        <v>0</v>
      </c>
      <c r="N233" s="38">
        <f>[4]Calculations!V200</f>
        <v>0</v>
      </c>
      <c r="O233" s="38">
        <f>[4]Calculations!W200</f>
        <v>0</v>
      </c>
      <c r="P233" s="38">
        <f>[4]Calculations!O200</f>
        <v>5.7861687437000001E-2</v>
      </c>
      <c r="Q233" s="38">
        <f>[4]Calculations!S200</f>
        <v>5.5362089113524373</v>
      </c>
      <c r="R233" s="38">
        <f>[4]Calculations!Q200</f>
        <v>1.7202487437000001E-2</v>
      </c>
      <c r="S233" s="38">
        <f>[4]Calculations!T200</f>
        <v>1.6459347880208581</v>
      </c>
      <c r="T233" s="38">
        <f>[4]Calculations!R200</f>
        <v>0</v>
      </c>
      <c r="U233" s="38">
        <f>[4]Calculations!U200</f>
        <v>0</v>
      </c>
      <c r="V233" s="38" t="str">
        <f>[4]Calculations!X200</f>
        <v>Not Modelled</v>
      </c>
      <c r="W233" s="38" t="str">
        <f>[4]Calculations!Y200</f>
        <v>N/A</v>
      </c>
      <c r="X233" s="38" t="s">
        <v>1056</v>
      </c>
      <c r="Y233" s="73" t="s">
        <v>105</v>
      </c>
      <c r="Z233" s="74" t="s">
        <v>1066</v>
      </c>
      <c r="AA233" s="74">
        <f>[4]Calculations!AA200</f>
        <v>0</v>
      </c>
      <c r="AB233" s="74">
        <f>[4]Calculations!AM200</f>
        <v>0</v>
      </c>
      <c r="AC233" s="74">
        <f>[4]Calculations!AB200</f>
        <v>0</v>
      </c>
      <c r="AD233" s="74">
        <f>[4]Calculations!AN200</f>
        <v>0</v>
      </c>
      <c r="AE233" s="74">
        <f>[4]Calculations!AC200</f>
        <v>0</v>
      </c>
      <c r="AF233" s="74">
        <f>[4]Calculations!AO200</f>
        <v>0</v>
      </c>
      <c r="AG233" s="74">
        <f>[4]Calculations!AD200</f>
        <v>0</v>
      </c>
      <c r="AH233" s="74">
        <f>[4]Calculations!AP200</f>
        <v>0</v>
      </c>
      <c r="AI233" s="74">
        <f>[4]Calculations!AE200</f>
        <v>0</v>
      </c>
      <c r="AJ233" s="74">
        <f>[4]Calculations!AQ200</f>
        <v>0</v>
      </c>
      <c r="AK233" s="74">
        <f>[4]Calculations!AF200</f>
        <v>0</v>
      </c>
      <c r="AL233" s="74">
        <f>[4]Calculations!AR200</f>
        <v>0</v>
      </c>
      <c r="AM233" s="74">
        <f>[4]Calculations!AG200</f>
        <v>0</v>
      </c>
      <c r="AN233" s="74">
        <f>[4]Calculations!AS200</f>
        <v>0</v>
      </c>
      <c r="AO233" s="74">
        <f>[4]Calculations!AH200</f>
        <v>0</v>
      </c>
      <c r="AP233" s="74">
        <f>[4]Calculations!AT200</f>
        <v>0</v>
      </c>
      <c r="AQ233" s="74">
        <f>[4]Calculations!AI200</f>
        <v>1.0451477499999999</v>
      </c>
      <c r="AR233" s="74">
        <f>[4]Calculations!AU200</f>
        <v>99.999784719896653</v>
      </c>
      <c r="AS233" s="74">
        <f>[4]Calculations!AJ200</f>
        <v>0</v>
      </c>
      <c r="AT233" s="74">
        <f>[4]Calculations!AV200</f>
        <v>0</v>
      </c>
      <c r="AU233" s="74">
        <f>[4]Calculations!AK200</f>
        <v>0</v>
      </c>
      <c r="AV233" s="74">
        <f>[4]Calculations!AW200</f>
        <v>0</v>
      </c>
      <c r="AW233" s="90"/>
      <c r="AX233" s="90"/>
      <c r="AY233" s="82" t="str">
        <f>[4]Calculations!D200</f>
        <v>Land Supply 2018</v>
      </c>
    </row>
    <row r="234" spans="2:51" ht="25" customHeight="1" x14ac:dyDescent="0.25">
      <c r="B234" s="13" t="str">
        <f>[4]Calculations!A201</f>
        <v>SH 0677</v>
      </c>
      <c r="C234" s="30" t="str">
        <f>[4]Calculations!B201</f>
        <v>MUTUAL MILLS (1 &amp; 2), MUTUAL ST, HEYWOOD</v>
      </c>
      <c r="D234" s="119" t="str">
        <f>[4]Calculations!C201</f>
        <v>Residential</v>
      </c>
      <c r="E234" s="38">
        <f>[4]Calculations!E201</f>
        <v>1.18828</v>
      </c>
      <c r="F234" s="38">
        <f>[4]Calculations!I201</f>
        <v>1.18828</v>
      </c>
      <c r="G234" s="38">
        <f>[4]Calculations!M201</f>
        <v>100</v>
      </c>
      <c r="H234" s="38">
        <f>[4]Calculations!H201</f>
        <v>0</v>
      </c>
      <c r="I234" s="38">
        <f>[4]Calculations!L201</f>
        <v>0</v>
      </c>
      <c r="J234" s="38">
        <f>[4]Calculations!G201</f>
        <v>0</v>
      </c>
      <c r="K234" s="38">
        <f>[4]Calculations!K201</f>
        <v>0</v>
      </c>
      <c r="L234" s="38">
        <f>[4]Calculations!F201</f>
        <v>0</v>
      </c>
      <c r="M234" s="38">
        <f>[4]Calculations!J201</f>
        <v>0</v>
      </c>
      <c r="N234" s="38">
        <f>[4]Calculations!V201</f>
        <v>0</v>
      </c>
      <c r="O234" s="38">
        <f>[4]Calculations!W201</f>
        <v>0</v>
      </c>
      <c r="P234" s="38">
        <f>[4]Calculations!O201</f>
        <v>5.7770099999999998E-2</v>
      </c>
      <c r="Q234" s="38">
        <f>[4]Calculations!S201</f>
        <v>4.8616571851752113</v>
      </c>
      <c r="R234" s="38">
        <f>[4]Calculations!Q201</f>
        <v>0</v>
      </c>
      <c r="S234" s="38">
        <f>[4]Calculations!T201</f>
        <v>0</v>
      </c>
      <c r="T234" s="38">
        <f>[4]Calculations!R201</f>
        <v>0</v>
      </c>
      <c r="U234" s="38">
        <f>[4]Calculations!U201</f>
        <v>0</v>
      </c>
      <c r="V234" s="38" t="str">
        <f>[4]Calculations!X201</f>
        <v>Not Modelled</v>
      </c>
      <c r="W234" s="38" t="str">
        <f>[4]Calculations!Y201</f>
        <v>N/A</v>
      </c>
      <c r="X234" s="38" t="s">
        <v>1056</v>
      </c>
      <c r="Y234" s="73" t="s">
        <v>105</v>
      </c>
      <c r="Z234" s="74" t="s">
        <v>1066</v>
      </c>
      <c r="AA234" s="74">
        <f>[4]Calculations!AA201</f>
        <v>0</v>
      </c>
      <c r="AB234" s="74">
        <f>[4]Calculations!AM201</f>
        <v>0</v>
      </c>
      <c r="AC234" s="74">
        <f>[4]Calculations!AB201</f>
        <v>0</v>
      </c>
      <c r="AD234" s="74">
        <f>[4]Calculations!AN201</f>
        <v>0</v>
      </c>
      <c r="AE234" s="74">
        <f>[4]Calculations!AC201</f>
        <v>0</v>
      </c>
      <c r="AF234" s="74">
        <f>[4]Calculations!AO201</f>
        <v>0</v>
      </c>
      <c r="AG234" s="74">
        <f>[4]Calculations!AD201</f>
        <v>0</v>
      </c>
      <c r="AH234" s="74">
        <f>[4]Calculations!AP201</f>
        <v>0</v>
      </c>
      <c r="AI234" s="74">
        <f>[4]Calculations!AE201</f>
        <v>0</v>
      </c>
      <c r="AJ234" s="74">
        <f>[4]Calculations!AQ201</f>
        <v>0</v>
      </c>
      <c r="AK234" s="74">
        <f>[4]Calculations!AF201</f>
        <v>0</v>
      </c>
      <c r="AL234" s="74">
        <f>[4]Calculations!AR201</f>
        <v>0</v>
      </c>
      <c r="AM234" s="74">
        <f>[4]Calculations!AG201</f>
        <v>0</v>
      </c>
      <c r="AN234" s="74">
        <f>[4]Calculations!AS201</f>
        <v>0</v>
      </c>
      <c r="AO234" s="74">
        <f>[4]Calculations!AH201</f>
        <v>0</v>
      </c>
      <c r="AP234" s="74">
        <f>[4]Calculations!AT201</f>
        <v>0</v>
      </c>
      <c r="AQ234" s="74">
        <f>[4]Calculations!AI201</f>
        <v>1.188278935</v>
      </c>
      <c r="AR234" s="74">
        <f>[4]Calculations!AU201</f>
        <v>99.99991037465918</v>
      </c>
      <c r="AS234" s="74">
        <f>[4]Calculations!AJ201</f>
        <v>0</v>
      </c>
      <c r="AT234" s="74">
        <f>[4]Calculations!AV201</f>
        <v>0</v>
      </c>
      <c r="AU234" s="74">
        <f>[4]Calculations!AK201</f>
        <v>0</v>
      </c>
      <c r="AV234" s="74">
        <f>[4]Calculations!AW201</f>
        <v>0</v>
      </c>
      <c r="AW234" s="90"/>
      <c r="AX234" s="90"/>
      <c r="AY234" s="82" t="str">
        <f>[4]Calculations!D201</f>
        <v>Land Supply 2018</v>
      </c>
    </row>
    <row r="235" spans="2:51" ht="12.65" customHeight="1" x14ac:dyDescent="0.25">
      <c r="B235" s="13" t="str">
        <f>[4]Calculations!A202</f>
        <v>SH 0681</v>
      </c>
      <c r="C235" s="30" t="str">
        <f>[4]Calculations!B202</f>
        <v>DICKEN GREEN MILL, GREENFIELD LANE, ROCHDALE</v>
      </c>
      <c r="D235" s="119" t="str">
        <f>[4]Calculations!C202</f>
        <v>Residential</v>
      </c>
      <c r="E235" s="38">
        <f>[4]Calculations!E202</f>
        <v>1.40063</v>
      </c>
      <c r="F235" s="38">
        <f>[4]Calculations!I202</f>
        <v>1.3365805843964</v>
      </c>
      <c r="G235" s="38">
        <f>[4]Calculations!M202</f>
        <v>95.427099547803479</v>
      </c>
      <c r="H235" s="38">
        <f>[4]Calculations!H202</f>
        <v>0</v>
      </c>
      <c r="I235" s="38">
        <f>[4]Calculations!L202</f>
        <v>0</v>
      </c>
      <c r="J235" s="38">
        <f>[4]Calculations!G202</f>
        <v>0</v>
      </c>
      <c r="K235" s="38">
        <f>[4]Calculations!K202</f>
        <v>0</v>
      </c>
      <c r="L235" s="38">
        <f>[4]Calculations!F202</f>
        <v>6.4049415603600002E-2</v>
      </c>
      <c r="M235" s="38">
        <f>[4]Calculations!J202</f>
        <v>4.5729004521965111</v>
      </c>
      <c r="N235" s="38">
        <f>[4]Calculations!V202</f>
        <v>0</v>
      </c>
      <c r="O235" s="38">
        <f>[4]Calculations!W202</f>
        <v>0</v>
      </c>
      <c r="P235" s="38">
        <f>[4]Calculations!O202</f>
        <v>6.88E-2</v>
      </c>
      <c r="Q235" s="38">
        <f>[4]Calculations!S202</f>
        <v>4.91207528040953</v>
      </c>
      <c r="R235" s="38">
        <f>[4]Calculations!Q202</f>
        <v>0</v>
      </c>
      <c r="S235" s="38">
        <f>[4]Calculations!T202</f>
        <v>0</v>
      </c>
      <c r="T235" s="38">
        <f>[4]Calculations!R202</f>
        <v>0</v>
      </c>
      <c r="U235" s="38">
        <f>[4]Calculations!U202</f>
        <v>0</v>
      </c>
      <c r="V235" s="38">
        <f>[4]Calculations!X202</f>
        <v>0</v>
      </c>
      <c r="W235" s="38">
        <f>[4]Calculations!Y202</f>
        <v>0</v>
      </c>
      <c r="X235" s="38" t="s">
        <v>1056</v>
      </c>
      <c r="Y235" s="73" t="s">
        <v>108</v>
      </c>
      <c r="Z235" s="74" t="s">
        <v>109</v>
      </c>
      <c r="AA235" s="74">
        <f>[4]Calculations!AA202</f>
        <v>0</v>
      </c>
      <c r="AB235" s="74">
        <f>[4]Calculations!AM202</f>
        <v>0</v>
      </c>
      <c r="AC235" s="74">
        <f>[4]Calculations!AB202</f>
        <v>0</v>
      </c>
      <c r="AD235" s="74">
        <f>[4]Calculations!AN202</f>
        <v>0</v>
      </c>
      <c r="AE235" s="74">
        <f>[4]Calculations!AC202</f>
        <v>0</v>
      </c>
      <c r="AF235" s="74">
        <f>[4]Calculations!AO202</f>
        <v>0</v>
      </c>
      <c r="AG235" s="74">
        <f>[4]Calculations!AD202</f>
        <v>0</v>
      </c>
      <c r="AH235" s="74">
        <f>[4]Calculations!AP202</f>
        <v>0</v>
      </c>
      <c r="AI235" s="74">
        <f>[4]Calculations!AE202</f>
        <v>0</v>
      </c>
      <c r="AJ235" s="74">
        <f>[4]Calculations!AQ202</f>
        <v>0</v>
      </c>
      <c r="AK235" s="74">
        <f>[4]Calculations!AF202</f>
        <v>0</v>
      </c>
      <c r="AL235" s="74">
        <f>[4]Calculations!AR202</f>
        <v>0</v>
      </c>
      <c r="AM235" s="74">
        <f>[4]Calculations!AG202</f>
        <v>0</v>
      </c>
      <c r="AN235" s="74">
        <f>[4]Calculations!AS202</f>
        <v>0</v>
      </c>
      <c r="AO235" s="74">
        <f>[4]Calculations!AH202</f>
        <v>0</v>
      </c>
      <c r="AP235" s="74">
        <f>[4]Calculations!AT202</f>
        <v>0</v>
      </c>
      <c r="AQ235" s="74">
        <f>[4]Calculations!AI202</f>
        <v>1.40063450001</v>
      </c>
      <c r="AR235" s="74">
        <f>[4]Calculations!AU202</f>
        <v>100.0003212847076</v>
      </c>
      <c r="AS235" s="74">
        <f>[4]Calculations!AJ202</f>
        <v>0</v>
      </c>
      <c r="AT235" s="74">
        <f>[4]Calculations!AV202</f>
        <v>0</v>
      </c>
      <c r="AU235" s="74">
        <f>[4]Calculations!AK202</f>
        <v>0</v>
      </c>
      <c r="AV235" s="74">
        <f>[4]Calculations!AW202</f>
        <v>0</v>
      </c>
      <c r="AW235" s="90"/>
      <c r="AX235" s="90"/>
      <c r="AY235" s="82" t="str">
        <f>[4]Calculations!D202</f>
        <v>Land Supply 2018</v>
      </c>
    </row>
    <row r="236" spans="2:51" ht="12.65" customHeight="1" x14ac:dyDescent="0.25">
      <c r="B236" s="13" t="str">
        <f>[4]Calculations!A203</f>
        <v>SH 0732</v>
      </c>
      <c r="C236" s="30" t="str">
        <f>[4]Calculations!B203</f>
        <v>ALBERT JAGGER LTD, WESLEY STREET, HEYWOOD</v>
      </c>
      <c r="D236" s="119" t="str">
        <f>[4]Calculations!C203</f>
        <v>Residential</v>
      </c>
      <c r="E236" s="38">
        <f>[4]Calculations!E203</f>
        <v>0.30705900000000003</v>
      </c>
      <c r="F236" s="38">
        <f>[4]Calculations!I203</f>
        <v>0.30705900000000003</v>
      </c>
      <c r="G236" s="38">
        <f>[4]Calculations!M203</f>
        <v>100</v>
      </c>
      <c r="H236" s="38">
        <f>[4]Calculations!H203</f>
        <v>0</v>
      </c>
      <c r="I236" s="38">
        <f>[4]Calculations!L203</f>
        <v>0</v>
      </c>
      <c r="J236" s="38">
        <f>[4]Calculations!G203</f>
        <v>0</v>
      </c>
      <c r="K236" s="38">
        <f>[4]Calculations!K203</f>
        <v>0</v>
      </c>
      <c r="L236" s="38">
        <f>[4]Calculations!F203</f>
        <v>0</v>
      </c>
      <c r="M236" s="38">
        <f>[4]Calculations!J203</f>
        <v>0</v>
      </c>
      <c r="N236" s="38">
        <f>[4]Calculations!V203</f>
        <v>0</v>
      </c>
      <c r="O236" s="38">
        <f>[4]Calculations!W203</f>
        <v>0</v>
      </c>
      <c r="P236" s="38">
        <f>[4]Calculations!O203</f>
        <v>1.82274E-3</v>
      </c>
      <c r="Q236" s="38">
        <f>[4]Calculations!S203</f>
        <v>0.59361230252166519</v>
      </c>
      <c r="R236" s="38">
        <f>[4]Calculations!Q203</f>
        <v>0</v>
      </c>
      <c r="S236" s="38">
        <f>[4]Calculations!T203</f>
        <v>0</v>
      </c>
      <c r="T236" s="38">
        <f>[4]Calculations!R203</f>
        <v>0</v>
      </c>
      <c r="U236" s="38">
        <f>[4]Calculations!U203</f>
        <v>0</v>
      </c>
      <c r="V236" s="38" t="str">
        <f>[4]Calculations!X203</f>
        <v>Not Modelled</v>
      </c>
      <c r="W236" s="38" t="str">
        <f>[4]Calculations!Y203</f>
        <v>N/A</v>
      </c>
      <c r="X236" s="38" t="s">
        <v>1056</v>
      </c>
      <c r="Y236" s="73" t="s">
        <v>105</v>
      </c>
      <c r="Z236" s="74" t="s">
        <v>1066</v>
      </c>
      <c r="AA236" s="74">
        <f>[4]Calculations!AA203</f>
        <v>0</v>
      </c>
      <c r="AB236" s="74">
        <f>[4]Calculations!AM203</f>
        <v>0</v>
      </c>
      <c r="AC236" s="74">
        <f>[4]Calculations!AB203</f>
        <v>0</v>
      </c>
      <c r="AD236" s="74">
        <f>[4]Calculations!AN203</f>
        <v>0</v>
      </c>
      <c r="AE236" s="74">
        <f>[4]Calculations!AC203</f>
        <v>0</v>
      </c>
      <c r="AF236" s="74">
        <f>[4]Calculations!AO203</f>
        <v>0</v>
      </c>
      <c r="AG236" s="74">
        <f>[4]Calculations!AD203</f>
        <v>0</v>
      </c>
      <c r="AH236" s="74">
        <f>[4]Calculations!AP203</f>
        <v>0</v>
      </c>
      <c r="AI236" s="74">
        <f>[4]Calculations!AE203</f>
        <v>0</v>
      </c>
      <c r="AJ236" s="74">
        <f>[4]Calculations!AQ203</f>
        <v>0</v>
      </c>
      <c r="AK236" s="74">
        <f>[4]Calculations!AF203</f>
        <v>0</v>
      </c>
      <c r="AL236" s="74">
        <f>[4]Calculations!AR203</f>
        <v>0</v>
      </c>
      <c r="AM236" s="74">
        <f>[4]Calculations!AG203</f>
        <v>0</v>
      </c>
      <c r="AN236" s="74">
        <f>[4]Calculations!AS203</f>
        <v>0</v>
      </c>
      <c r="AO236" s="74">
        <f>[4]Calculations!AH203</f>
        <v>0</v>
      </c>
      <c r="AP236" s="74">
        <f>[4]Calculations!AT203</f>
        <v>0</v>
      </c>
      <c r="AQ236" s="74">
        <f>[4]Calculations!AI203</f>
        <v>0.307058700001</v>
      </c>
      <c r="AR236" s="74">
        <f>[4]Calculations!AU203</f>
        <v>99.999902299232389</v>
      </c>
      <c r="AS236" s="74">
        <f>[4]Calculations!AJ203</f>
        <v>0</v>
      </c>
      <c r="AT236" s="74">
        <f>[4]Calculations!AV203</f>
        <v>0</v>
      </c>
      <c r="AU236" s="74">
        <f>[4]Calculations!AK203</f>
        <v>0</v>
      </c>
      <c r="AV236" s="74">
        <f>[4]Calculations!AW203</f>
        <v>0</v>
      </c>
      <c r="AW236" s="90"/>
      <c r="AX236" s="90"/>
      <c r="AY236" s="82" t="str">
        <f>[4]Calculations!D203</f>
        <v>Land Supply 2018</v>
      </c>
    </row>
    <row r="237" spans="2:51" ht="12.65" customHeight="1" x14ac:dyDescent="0.25">
      <c r="B237" s="13" t="str">
        <f>[4]Calculations!A204</f>
        <v>SH 0745</v>
      </c>
      <c r="C237" s="30" t="str">
        <f>[4]Calculations!B204</f>
        <v>SITE AT CORNER OF SPRING VALE/HANSON STREET, MIDDLETON</v>
      </c>
      <c r="D237" s="119" t="str">
        <f>[4]Calculations!C204</f>
        <v>Residential</v>
      </c>
      <c r="E237" s="38">
        <f>[4]Calculations!E204</f>
        <v>0.38036900000000001</v>
      </c>
      <c r="F237" s="38">
        <f>[4]Calculations!I204</f>
        <v>0.31466232258779003</v>
      </c>
      <c r="G237" s="38">
        <f>[4]Calculations!M204</f>
        <v>82.725543508485188</v>
      </c>
      <c r="H237" s="38">
        <f>[4]Calculations!H204</f>
        <v>8.1757505652099993E-3</v>
      </c>
      <c r="I237" s="38">
        <f>[4]Calculations!L204</f>
        <v>2.14942610076268</v>
      </c>
      <c r="J237" s="38">
        <f>[4]Calculations!G204</f>
        <v>4.5969661371600003E-2</v>
      </c>
      <c r="K237" s="38">
        <f>[4]Calculations!K204</f>
        <v>12.085543609389831</v>
      </c>
      <c r="L237" s="38">
        <f>[4]Calculations!F204</f>
        <v>1.15612654754E-2</v>
      </c>
      <c r="M237" s="38">
        <f>[4]Calculations!J204</f>
        <v>3.0394867813623083</v>
      </c>
      <c r="N237" s="38">
        <f>[4]Calculations!V204</f>
        <v>0</v>
      </c>
      <c r="O237" s="38">
        <f>[4]Calculations!W204</f>
        <v>0</v>
      </c>
      <c r="P237" s="38">
        <f>[4]Calculations!O204</f>
        <v>0.16190210870419999</v>
      </c>
      <c r="Q237" s="38">
        <f>[4]Calculations!S204</f>
        <v>42.564485724178361</v>
      </c>
      <c r="R237" s="38">
        <f>[4]Calculations!Q204</f>
        <v>5.1862108704200001E-2</v>
      </c>
      <c r="S237" s="38">
        <f>[4]Calculations!T204</f>
        <v>13.634683348064641</v>
      </c>
      <c r="T237" s="38">
        <f>[4]Calculations!R204</f>
        <v>3.0687234366300001E-2</v>
      </c>
      <c r="U237" s="38">
        <f>[4]Calculations!U204</f>
        <v>8.0677537775949144</v>
      </c>
      <c r="V237" s="38" t="str">
        <f>[4]Calculations!X204</f>
        <v>Not Modelled</v>
      </c>
      <c r="W237" s="38" t="str">
        <f>[4]Calculations!Y204</f>
        <v>N/A</v>
      </c>
      <c r="X237" s="38" t="s">
        <v>1056</v>
      </c>
      <c r="Y237" s="73" t="s">
        <v>102</v>
      </c>
      <c r="Z237" s="74" t="s">
        <v>1070</v>
      </c>
      <c r="AA237" s="74">
        <f>[4]Calculations!AA204</f>
        <v>3.5619347459500003E-2</v>
      </c>
      <c r="AB237" s="74">
        <f>[4]Calculations!AM204</f>
        <v>9.3644191454876715</v>
      </c>
      <c r="AC237" s="74">
        <f>[4]Calculations!AB204</f>
        <v>0</v>
      </c>
      <c r="AD237" s="74">
        <f>[4]Calculations!AN204</f>
        <v>0</v>
      </c>
      <c r="AE237" s="74">
        <f>[4]Calculations!AC204</f>
        <v>0</v>
      </c>
      <c r="AF237" s="74">
        <f>[4]Calculations!AO204</f>
        <v>0</v>
      </c>
      <c r="AG237" s="74">
        <f>[4]Calculations!AD204</f>
        <v>0</v>
      </c>
      <c r="AH237" s="74">
        <f>[4]Calculations!AP204</f>
        <v>0</v>
      </c>
      <c r="AI237" s="74">
        <f>[4]Calculations!AE204</f>
        <v>0</v>
      </c>
      <c r="AJ237" s="74">
        <f>[4]Calculations!AQ204</f>
        <v>0</v>
      </c>
      <c r="AK237" s="74">
        <f>[4]Calculations!AF204</f>
        <v>0</v>
      </c>
      <c r="AL237" s="74">
        <f>[4]Calculations!AR204</f>
        <v>0</v>
      </c>
      <c r="AM237" s="74">
        <f>[4]Calculations!AG204</f>
        <v>0</v>
      </c>
      <c r="AN237" s="74">
        <f>[4]Calculations!AS204</f>
        <v>0</v>
      </c>
      <c r="AO237" s="74">
        <f>[4]Calculations!AH204</f>
        <v>0</v>
      </c>
      <c r="AP237" s="74">
        <f>[4]Calculations!AT204</f>
        <v>0</v>
      </c>
      <c r="AQ237" s="74">
        <f>[4]Calculations!AI204</f>
        <v>0.380368749999</v>
      </c>
      <c r="AR237" s="74">
        <f>[4]Calculations!AU204</f>
        <v>99.999934274086471</v>
      </c>
      <c r="AS237" s="74">
        <f>[4]Calculations!AJ204</f>
        <v>0</v>
      </c>
      <c r="AT237" s="74">
        <f>[4]Calculations!AV204</f>
        <v>0</v>
      </c>
      <c r="AU237" s="74">
        <f>[4]Calculations!AK204</f>
        <v>0</v>
      </c>
      <c r="AV237" s="74">
        <f>[4]Calculations!AW204</f>
        <v>0</v>
      </c>
      <c r="AW237" s="90"/>
      <c r="AX237" s="90"/>
      <c r="AY237" s="82" t="str">
        <f>[4]Calculations!D204</f>
        <v>Land Supply 2018</v>
      </c>
    </row>
    <row r="238" spans="2:51" ht="25" customHeight="1" x14ac:dyDescent="0.25">
      <c r="B238" s="13" t="str">
        <f>[4]Calculations!A205</f>
        <v>SH 0799</v>
      </c>
      <c r="C238" s="30" t="str">
        <f>[4]Calculations!B205</f>
        <v>HEBERS BOOSTER STATION, HOLLINS LANE, MIDDLETON</v>
      </c>
      <c r="D238" s="119" t="str">
        <f>[4]Calculations!C205</f>
        <v>Residential</v>
      </c>
      <c r="E238" s="38">
        <f>[4]Calculations!E205</f>
        <v>3.09771E-2</v>
      </c>
      <c r="F238" s="38">
        <f>[4]Calculations!I205</f>
        <v>3.09771E-2</v>
      </c>
      <c r="G238" s="38">
        <f>[4]Calculations!M205</f>
        <v>100</v>
      </c>
      <c r="H238" s="38">
        <f>[4]Calculations!H205</f>
        <v>0</v>
      </c>
      <c r="I238" s="38">
        <f>[4]Calculations!L205</f>
        <v>0</v>
      </c>
      <c r="J238" s="38">
        <f>[4]Calculations!G205</f>
        <v>0</v>
      </c>
      <c r="K238" s="38">
        <f>[4]Calculations!K205</f>
        <v>0</v>
      </c>
      <c r="L238" s="38">
        <f>[4]Calculations!F205</f>
        <v>0</v>
      </c>
      <c r="M238" s="38">
        <f>[4]Calculations!J205</f>
        <v>0</v>
      </c>
      <c r="N238" s="38">
        <f>[4]Calculations!V205</f>
        <v>0</v>
      </c>
      <c r="O238" s="38">
        <f>[4]Calculations!W205</f>
        <v>0</v>
      </c>
      <c r="P238" s="38">
        <f>[4]Calculations!O205</f>
        <v>0</v>
      </c>
      <c r="Q238" s="38">
        <f>[4]Calculations!S205</f>
        <v>0</v>
      </c>
      <c r="R238" s="38">
        <f>[4]Calculations!Q205</f>
        <v>0</v>
      </c>
      <c r="S238" s="38">
        <f>[4]Calculations!T205</f>
        <v>0</v>
      </c>
      <c r="T238" s="38">
        <f>[4]Calculations!R205</f>
        <v>0</v>
      </c>
      <c r="U238" s="38">
        <f>[4]Calculations!U205</f>
        <v>0</v>
      </c>
      <c r="V238" s="38" t="str">
        <f>[4]Calculations!X205</f>
        <v>Not Modelled</v>
      </c>
      <c r="W238" s="38" t="str">
        <f>[4]Calculations!Y205</f>
        <v>N/A</v>
      </c>
      <c r="X238" s="38" t="s">
        <v>1056</v>
      </c>
      <c r="Y238" s="73" t="s">
        <v>106</v>
      </c>
      <c r="Z238" s="74" t="s">
        <v>1098</v>
      </c>
      <c r="AA238" s="74">
        <f>[4]Calculations!AA205</f>
        <v>0</v>
      </c>
      <c r="AB238" s="74">
        <f>[4]Calculations!AM205</f>
        <v>0</v>
      </c>
      <c r="AC238" s="74">
        <f>[4]Calculations!AB205</f>
        <v>0</v>
      </c>
      <c r="AD238" s="74">
        <f>[4]Calculations!AN205</f>
        <v>0</v>
      </c>
      <c r="AE238" s="74">
        <f>[4]Calculations!AC205</f>
        <v>0</v>
      </c>
      <c r="AF238" s="74">
        <f>[4]Calculations!AO205</f>
        <v>0</v>
      </c>
      <c r="AG238" s="74">
        <f>[4]Calculations!AD205</f>
        <v>0</v>
      </c>
      <c r="AH238" s="74">
        <f>[4]Calculations!AP205</f>
        <v>0</v>
      </c>
      <c r="AI238" s="74">
        <f>[4]Calculations!AE205</f>
        <v>0</v>
      </c>
      <c r="AJ238" s="74">
        <f>[4]Calculations!AQ205</f>
        <v>0</v>
      </c>
      <c r="AK238" s="74">
        <f>[4]Calculations!AF205</f>
        <v>0</v>
      </c>
      <c r="AL238" s="74">
        <f>[4]Calculations!AR205</f>
        <v>0</v>
      </c>
      <c r="AM238" s="74">
        <f>[4]Calculations!AG205</f>
        <v>0</v>
      </c>
      <c r="AN238" s="74">
        <f>[4]Calculations!AS205</f>
        <v>0</v>
      </c>
      <c r="AO238" s="74">
        <f>[4]Calculations!AH205</f>
        <v>0</v>
      </c>
      <c r="AP238" s="74">
        <f>[4]Calculations!AT205</f>
        <v>0</v>
      </c>
      <c r="AQ238" s="74">
        <f>[4]Calculations!AI205</f>
        <v>3.0977097502800002E-2</v>
      </c>
      <c r="AR238" s="74">
        <f>[4]Calculations!AU205</f>
        <v>99.999991938561067</v>
      </c>
      <c r="AS238" s="74">
        <f>[4]Calculations!AJ205</f>
        <v>0</v>
      </c>
      <c r="AT238" s="74">
        <f>[4]Calculations!AV205</f>
        <v>0</v>
      </c>
      <c r="AU238" s="74">
        <f>[4]Calculations!AK205</f>
        <v>0</v>
      </c>
      <c r="AV238" s="74">
        <f>[4]Calculations!AW205</f>
        <v>0</v>
      </c>
      <c r="AW238" s="90"/>
      <c r="AX238" s="90"/>
      <c r="AY238" s="82" t="str">
        <f>[4]Calculations!D205</f>
        <v>Land Supply 2018</v>
      </c>
    </row>
    <row r="239" spans="2:51" ht="25" customHeight="1" x14ac:dyDescent="0.25">
      <c r="B239" s="13" t="str">
        <f>[4]Calculations!A206</f>
        <v>SH 0802</v>
      </c>
      <c r="C239" s="30" t="str">
        <f>[4]Calculations!B206</f>
        <v>SAXON ST/GRIMSHAW LA, MIDDLETON</v>
      </c>
      <c r="D239" s="119" t="str">
        <f>[4]Calculations!C206</f>
        <v>Residential</v>
      </c>
      <c r="E239" s="38">
        <f>[4]Calculations!E206</f>
        <v>0.87770300000000001</v>
      </c>
      <c r="F239" s="38">
        <f>[4]Calculations!I206</f>
        <v>0.87770300000000001</v>
      </c>
      <c r="G239" s="38">
        <f>[4]Calculations!M206</f>
        <v>100</v>
      </c>
      <c r="H239" s="38">
        <f>[4]Calculations!H206</f>
        <v>0</v>
      </c>
      <c r="I239" s="38">
        <f>[4]Calculations!L206</f>
        <v>0</v>
      </c>
      <c r="J239" s="38">
        <f>[4]Calculations!G206</f>
        <v>0</v>
      </c>
      <c r="K239" s="38">
        <f>[4]Calculations!K206</f>
        <v>0</v>
      </c>
      <c r="L239" s="38">
        <f>[4]Calculations!F206</f>
        <v>0</v>
      </c>
      <c r="M239" s="38">
        <f>[4]Calculations!J206</f>
        <v>0</v>
      </c>
      <c r="N239" s="38">
        <f>[4]Calculations!V206</f>
        <v>0</v>
      </c>
      <c r="O239" s="38">
        <f>[4]Calculations!W206</f>
        <v>0</v>
      </c>
      <c r="P239" s="38">
        <f>[4]Calculations!O206</f>
        <v>7.818466247717E-2</v>
      </c>
      <c r="Q239" s="38">
        <f>[4]Calculations!S206</f>
        <v>8.9078723072804795</v>
      </c>
      <c r="R239" s="38">
        <f>[4]Calculations!Q206</f>
        <v>5.4700624771700001E-3</v>
      </c>
      <c r="S239" s="38">
        <f>[4]Calculations!T206</f>
        <v>0.62322476705331986</v>
      </c>
      <c r="T239" s="38">
        <f>[4]Calculations!R206</f>
        <v>3.3506148252400001E-3</v>
      </c>
      <c r="U239" s="38">
        <f>[4]Calculations!U206</f>
        <v>0.38174813407724484</v>
      </c>
      <c r="V239" s="38" t="str">
        <f>[4]Calculations!X206</f>
        <v>Not Modelled</v>
      </c>
      <c r="W239" s="38" t="str">
        <f>[4]Calculations!Y206</f>
        <v>N/A</v>
      </c>
      <c r="X239" s="38" t="s">
        <v>1056</v>
      </c>
      <c r="Y239" s="73" t="s">
        <v>105</v>
      </c>
      <c r="Z239" s="74" t="s">
        <v>1066</v>
      </c>
      <c r="AA239" s="74">
        <f>[4]Calculations!AA206</f>
        <v>0</v>
      </c>
      <c r="AB239" s="74">
        <f>[4]Calculations!AM206</f>
        <v>0</v>
      </c>
      <c r="AC239" s="74">
        <f>[4]Calculations!AB206</f>
        <v>0</v>
      </c>
      <c r="AD239" s="74">
        <f>[4]Calculations!AN206</f>
        <v>0</v>
      </c>
      <c r="AE239" s="74">
        <f>[4]Calculations!AC206</f>
        <v>0</v>
      </c>
      <c r="AF239" s="74">
        <f>[4]Calculations!AO206</f>
        <v>0</v>
      </c>
      <c r="AG239" s="74">
        <f>[4]Calculations!AD206</f>
        <v>0</v>
      </c>
      <c r="AH239" s="74">
        <f>[4]Calculations!AP206</f>
        <v>0</v>
      </c>
      <c r="AI239" s="74">
        <f>[4]Calculations!AE206</f>
        <v>0</v>
      </c>
      <c r="AJ239" s="74">
        <f>[4]Calculations!AQ206</f>
        <v>0</v>
      </c>
      <c r="AK239" s="74">
        <f>[4]Calculations!AF206</f>
        <v>0</v>
      </c>
      <c r="AL239" s="74">
        <f>[4]Calculations!AR206</f>
        <v>0</v>
      </c>
      <c r="AM239" s="74">
        <f>[4]Calculations!AG206</f>
        <v>0</v>
      </c>
      <c r="AN239" s="74">
        <f>[4]Calculations!AS206</f>
        <v>0</v>
      </c>
      <c r="AO239" s="74">
        <f>[4]Calculations!AH206</f>
        <v>0</v>
      </c>
      <c r="AP239" s="74">
        <f>[4]Calculations!AT206</f>
        <v>0</v>
      </c>
      <c r="AQ239" s="74">
        <f>[4]Calculations!AI206</f>
        <v>0.87770255000599995</v>
      </c>
      <c r="AR239" s="74">
        <f>[4]Calculations!AU206</f>
        <v>99.999948730493102</v>
      </c>
      <c r="AS239" s="74">
        <f>[4]Calculations!AJ206</f>
        <v>0</v>
      </c>
      <c r="AT239" s="74">
        <f>[4]Calculations!AV206</f>
        <v>0</v>
      </c>
      <c r="AU239" s="74">
        <f>[4]Calculations!AK206</f>
        <v>0</v>
      </c>
      <c r="AV239" s="74">
        <f>[4]Calculations!AW206</f>
        <v>0</v>
      </c>
      <c r="AW239" s="90"/>
      <c r="AX239" s="90"/>
      <c r="AY239" s="82" t="str">
        <f>[4]Calculations!D206</f>
        <v>Land Supply 2018</v>
      </c>
    </row>
    <row r="240" spans="2:51" ht="25" customHeight="1" x14ac:dyDescent="0.25">
      <c r="B240" s="13" t="str">
        <f>[4]Calculations!A207</f>
        <v>SH 0807</v>
      </c>
      <c r="C240" s="30" t="str">
        <f>[4]Calculations!B207</f>
        <v>LAND AT DYEHOUSE LANE, SMALLBRIDGE</v>
      </c>
      <c r="D240" s="119" t="str">
        <f>[4]Calculations!C207</f>
        <v>Residential</v>
      </c>
      <c r="E240" s="38">
        <f>[4]Calculations!E207</f>
        <v>7.6799099999999996</v>
      </c>
      <c r="F240" s="38">
        <f>[4]Calculations!I207</f>
        <v>4.2107960439359999</v>
      </c>
      <c r="G240" s="38">
        <f>[4]Calculations!M207</f>
        <v>54.828716012765774</v>
      </c>
      <c r="H240" s="38">
        <f>[4]Calculations!H207</f>
        <v>0.50566643715399995</v>
      </c>
      <c r="I240" s="38">
        <f>[4]Calculations!L207</f>
        <v>6.5842755599219256</v>
      </c>
      <c r="J240" s="38">
        <f>[4]Calculations!G207</f>
        <v>1.54788419578</v>
      </c>
      <c r="K240" s="38">
        <f>[4]Calculations!K207</f>
        <v>20.154978323704313</v>
      </c>
      <c r="L240" s="38">
        <f>[4]Calculations!F207</f>
        <v>1.41556332313</v>
      </c>
      <c r="M240" s="38">
        <f>[4]Calculations!J207</f>
        <v>18.432030103607985</v>
      </c>
      <c r="N240" s="38">
        <f>[4]Calculations!V207</f>
        <v>6.6840444913999999</v>
      </c>
      <c r="O240" s="38">
        <f>[4]Calculations!W207</f>
        <v>87.032849231306102</v>
      </c>
      <c r="P240" s="38">
        <f>[4]Calculations!O207</f>
        <v>2.7816454376870001</v>
      </c>
      <c r="Q240" s="38">
        <f>[4]Calculations!S207</f>
        <v>36.219766086933312</v>
      </c>
      <c r="R240" s="38">
        <f>[4]Calculations!Q207</f>
        <v>1.0300154376870001</v>
      </c>
      <c r="S240" s="38">
        <f>[4]Calculations!T207</f>
        <v>13.411816514607594</v>
      </c>
      <c r="T240" s="38">
        <f>[4]Calculations!R207</f>
        <v>0.51244999894999999</v>
      </c>
      <c r="U240" s="38">
        <f>[4]Calculations!U207</f>
        <v>6.6726042225755249</v>
      </c>
      <c r="V240" s="38">
        <f>[4]Calculations!X207</f>
        <v>1.2813525315400001</v>
      </c>
      <c r="W240" s="38">
        <f>[4]Calculations!Y207</f>
        <v>16.684473275598283</v>
      </c>
      <c r="X240" s="38" t="s">
        <v>1056</v>
      </c>
      <c r="Y240" s="73" t="s">
        <v>99</v>
      </c>
      <c r="Z240" s="74" t="s">
        <v>248</v>
      </c>
      <c r="AA240" s="74">
        <f>[4]Calculations!AA207</f>
        <v>0.36793590663600001</v>
      </c>
      <c r="AB240" s="74">
        <f>[4]Calculations!AM207</f>
        <v>4.7908882608780576</v>
      </c>
      <c r="AC240" s="74">
        <f>[4]Calculations!AB207</f>
        <v>0</v>
      </c>
      <c r="AD240" s="74">
        <f>[4]Calculations!AN207</f>
        <v>0</v>
      </c>
      <c r="AE240" s="74">
        <f>[4]Calculations!AC207</f>
        <v>2.8000000000000001E-2</v>
      </c>
      <c r="AF240" s="74">
        <f>[4]Calculations!AO207</f>
        <v>0.36458760584433936</v>
      </c>
      <c r="AG240" s="74">
        <f>[4]Calculations!AD207</f>
        <v>0.65896173738999997</v>
      </c>
      <c r="AH240" s="74">
        <f>[4]Calculations!AP207</f>
        <v>8.5803315063587995</v>
      </c>
      <c r="AI240" s="74">
        <f>[4]Calculations!AE207</f>
        <v>0.64807926546200001</v>
      </c>
      <c r="AJ240" s="74">
        <f>[4]Calculations!AQ207</f>
        <v>8.4386309925767371</v>
      </c>
      <c r="AK240" s="74">
        <f>[4]Calculations!AF207</f>
        <v>0.20406837779299999</v>
      </c>
      <c r="AL240" s="74">
        <f>[4]Calculations!AR207</f>
        <v>2.657171474574572</v>
      </c>
      <c r="AM240" s="74">
        <f>[4]Calculations!AG207</f>
        <v>2.12E-2</v>
      </c>
      <c r="AN240" s="74">
        <f>[4]Calculations!AS207</f>
        <v>0.27604490156785694</v>
      </c>
      <c r="AO240" s="74">
        <f>[4]Calculations!AH207</f>
        <v>0</v>
      </c>
      <c r="AP240" s="74">
        <f>[4]Calculations!AT207</f>
        <v>0</v>
      </c>
      <c r="AQ240" s="74">
        <f>[4]Calculations!AI207</f>
        <v>7.6799081100000004</v>
      </c>
      <c r="AR240" s="74">
        <f>[4]Calculations!AU207</f>
        <v>99.999975390336616</v>
      </c>
      <c r="AS240" s="74">
        <f>[4]Calculations!AJ207</f>
        <v>0</v>
      </c>
      <c r="AT240" s="74">
        <f>[4]Calculations!AV207</f>
        <v>0</v>
      </c>
      <c r="AU240" s="74">
        <f>[4]Calculations!AK207</f>
        <v>0.45217077250400001</v>
      </c>
      <c r="AV240" s="74">
        <f>[4]Calculations!AW207</f>
        <v>5.8877092635720993</v>
      </c>
      <c r="AW240" s="90"/>
      <c r="AX240" s="90"/>
      <c r="AY240" s="82" t="str">
        <f>[4]Calculations!D207</f>
        <v>Land Supply 2018</v>
      </c>
    </row>
    <row r="241" spans="2:51" ht="25" customHeight="1" x14ac:dyDescent="0.25">
      <c r="B241" s="13" t="str">
        <f>[4]Calculations!A208</f>
        <v>SH 0881</v>
      </c>
      <c r="C241" s="30" t="str">
        <f>[4]Calculations!B208</f>
        <v>PLOT X, KINGWAY BUSINESS PARK, ROCHDALE</v>
      </c>
      <c r="D241" s="119" t="str">
        <f>[4]Calculations!C208</f>
        <v>Residential</v>
      </c>
      <c r="E241" s="38">
        <f>[4]Calculations!E208</f>
        <v>2.0166499999999998</v>
      </c>
      <c r="F241" s="38">
        <f>[4]Calculations!I208</f>
        <v>2.0166499999999998</v>
      </c>
      <c r="G241" s="38">
        <f>[4]Calculations!M208</f>
        <v>100</v>
      </c>
      <c r="H241" s="38">
        <f>[4]Calculations!H208</f>
        <v>0</v>
      </c>
      <c r="I241" s="38">
        <f>[4]Calculations!L208</f>
        <v>0</v>
      </c>
      <c r="J241" s="38">
        <f>[4]Calculations!G208</f>
        <v>0</v>
      </c>
      <c r="K241" s="38">
        <f>[4]Calculations!K208</f>
        <v>0</v>
      </c>
      <c r="L241" s="38">
        <f>[4]Calculations!F208</f>
        <v>0</v>
      </c>
      <c r="M241" s="38">
        <f>[4]Calculations!J208</f>
        <v>0</v>
      </c>
      <c r="N241" s="38">
        <f>[4]Calculations!V208</f>
        <v>0.19710661855</v>
      </c>
      <c r="O241" s="38">
        <f>[4]Calculations!W208</f>
        <v>9.7739626881213901</v>
      </c>
      <c r="P241" s="38">
        <f>[4]Calculations!O208</f>
        <v>0.25943087900600004</v>
      </c>
      <c r="Q241" s="38">
        <f>[4]Calculations!S208</f>
        <v>12.864447425482858</v>
      </c>
      <c r="R241" s="38">
        <f>[4]Calculations!Q208</f>
        <v>0.16282187900600001</v>
      </c>
      <c r="S241" s="38">
        <f>[4]Calculations!T208</f>
        <v>8.073878908387675</v>
      </c>
      <c r="T241" s="38">
        <f>[4]Calculations!R208</f>
        <v>5.2855754570000003E-2</v>
      </c>
      <c r="U241" s="38">
        <f>[4]Calculations!U208</f>
        <v>2.620968168497261</v>
      </c>
      <c r="V241" s="38">
        <f>[4]Calculations!X208</f>
        <v>0</v>
      </c>
      <c r="W241" s="38">
        <f>[4]Calculations!Y208</f>
        <v>0</v>
      </c>
      <c r="X241" s="38" t="s">
        <v>1056</v>
      </c>
      <c r="Y241" s="73" t="s">
        <v>105</v>
      </c>
      <c r="Z241" s="74" t="s">
        <v>1066</v>
      </c>
      <c r="AA241" s="74">
        <f>[4]Calculations!AA208</f>
        <v>0</v>
      </c>
      <c r="AB241" s="74">
        <f>[4]Calculations!AM208</f>
        <v>0</v>
      </c>
      <c r="AC241" s="74">
        <f>[4]Calculations!AB208</f>
        <v>0</v>
      </c>
      <c r="AD241" s="74">
        <f>[4]Calculations!AN208</f>
        <v>0</v>
      </c>
      <c r="AE241" s="74">
        <f>[4]Calculations!AC208</f>
        <v>0</v>
      </c>
      <c r="AF241" s="74">
        <f>[4]Calculations!AO208</f>
        <v>0</v>
      </c>
      <c r="AG241" s="74">
        <f>[4]Calculations!AD208</f>
        <v>0</v>
      </c>
      <c r="AH241" s="74">
        <f>[4]Calculations!AP208</f>
        <v>0</v>
      </c>
      <c r="AI241" s="74">
        <f>[4]Calculations!AE208</f>
        <v>1.6810026535600001E-2</v>
      </c>
      <c r="AJ241" s="74">
        <f>[4]Calculations!AQ208</f>
        <v>0.83356192376465921</v>
      </c>
      <c r="AK241" s="74">
        <f>[4]Calculations!AF208</f>
        <v>0.79411764774100002</v>
      </c>
      <c r="AL241" s="74">
        <f>[4]Calculations!AR208</f>
        <v>39.378060037239983</v>
      </c>
      <c r="AM241" s="74">
        <f>[4]Calculations!AG208</f>
        <v>3.6086452433000002E-2</v>
      </c>
      <c r="AN241" s="74">
        <f>[4]Calculations!AS208</f>
        <v>1.7894256530880424</v>
      </c>
      <c r="AO241" s="74">
        <f>[4]Calculations!AH208</f>
        <v>0</v>
      </c>
      <c r="AP241" s="74">
        <f>[4]Calculations!AT208</f>
        <v>0</v>
      </c>
      <c r="AQ241" s="74">
        <f>[4]Calculations!AI208</f>
        <v>1.992477404</v>
      </c>
      <c r="AR241" s="74">
        <f>[4]Calculations!AU208</f>
        <v>98.801348969826208</v>
      </c>
      <c r="AS241" s="74">
        <f>[4]Calculations!AJ208</f>
        <v>0</v>
      </c>
      <c r="AT241" s="74">
        <f>[4]Calculations!AV208</f>
        <v>0</v>
      </c>
      <c r="AU241" s="74">
        <f>[4]Calculations!AK208</f>
        <v>0</v>
      </c>
      <c r="AV241" s="74">
        <f>[4]Calculations!AW208</f>
        <v>0</v>
      </c>
      <c r="AW241" s="90"/>
      <c r="AX241" s="90"/>
      <c r="AY241" s="82" t="str">
        <f>[4]Calculations!D208</f>
        <v>Land Supply 2018</v>
      </c>
    </row>
    <row r="242" spans="2:51" ht="25" customHeight="1" x14ac:dyDescent="0.25">
      <c r="B242" s="13" t="str">
        <f>[4]Calculations!A209</f>
        <v>SH 0893</v>
      </c>
      <c r="C242" s="30" t="str">
        <f>[4]Calculations!B209</f>
        <v>FORMER OAKENROD SCHOOL AND LAND AT BRIDGEFIELD ST, ROCHDALE</v>
      </c>
      <c r="D242" s="119" t="str">
        <f>[4]Calculations!C209</f>
        <v>Residential</v>
      </c>
      <c r="E242" s="38">
        <f>[4]Calculations!E209</f>
        <v>1.5762799999999999</v>
      </c>
      <c r="F242" s="38">
        <f>[4]Calculations!I209</f>
        <v>0.97813432027399982</v>
      </c>
      <c r="G242" s="38">
        <f>[4]Calculations!M209</f>
        <v>62.053335719161559</v>
      </c>
      <c r="H242" s="38">
        <f>[4]Calculations!H209</f>
        <v>0.16087965564699999</v>
      </c>
      <c r="I242" s="38">
        <f>[4]Calculations!L209</f>
        <v>10.20628667793793</v>
      </c>
      <c r="J242" s="38">
        <f>[4]Calculations!G209</f>
        <v>0.25063498235100001</v>
      </c>
      <c r="K242" s="38">
        <f>[4]Calculations!K209</f>
        <v>15.900409974814119</v>
      </c>
      <c r="L242" s="38">
        <f>[4]Calculations!F209</f>
        <v>0.18663104172799999</v>
      </c>
      <c r="M242" s="38">
        <f>[4]Calculations!J209</f>
        <v>11.839967628086381</v>
      </c>
      <c r="N242" s="38">
        <f>[4]Calculations!V209</f>
        <v>1.1978434877999999</v>
      </c>
      <c r="O242" s="38">
        <f>[4]Calculations!W209</f>
        <v>75.991796368665462</v>
      </c>
      <c r="P242" s="38">
        <f>[4]Calculations!O209</f>
        <v>0.52078251619729998</v>
      </c>
      <c r="Q242" s="38">
        <f>[4]Calculations!S209</f>
        <v>33.038706079966758</v>
      </c>
      <c r="R242" s="38">
        <f>[4]Calculations!Q209</f>
        <v>0.15691951619729999</v>
      </c>
      <c r="S242" s="38">
        <f>[4]Calculations!T209</f>
        <v>9.9550534294224384</v>
      </c>
      <c r="T242" s="38">
        <f>[4]Calculations!R209</f>
        <v>9.6506259882399997E-2</v>
      </c>
      <c r="U242" s="38">
        <f>[4]Calculations!U209</f>
        <v>6.122405910269749</v>
      </c>
      <c r="V242" s="38">
        <f>[4]Calculations!X209</f>
        <v>0.54858335822600002</v>
      </c>
      <c r="W242" s="38">
        <f>[4]Calculations!Y209</f>
        <v>34.802405551424876</v>
      </c>
      <c r="X242" s="38" t="s">
        <v>1056</v>
      </c>
      <c r="Y242" s="73" t="s">
        <v>99</v>
      </c>
      <c r="Z242" s="74" t="s">
        <v>248</v>
      </c>
      <c r="AA242" s="74">
        <f>[4]Calculations!AA209</f>
        <v>0.726477654857</v>
      </c>
      <c r="AB242" s="74">
        <f>[4]Calculations!AM209</f>
        <v>46.088109654185807</v>
      </c>
      <c r="AC242" s="74">
        <f>[4]Calculations!AB209</f>
        <v>0</v>
      </c>
      <c r="AD242" s="74">
        <f>[4]Calculations!AN209</f>
        <v>0</v>
      </c>
      <c r="AE242" s="74">
        <f>[4]Calculations!AC209</f>
        <v>0</v>
      </c>
      <c r="AF242" s="74">
        <f>[4]Calculations!AO209</f>
        <v>0</v>
      </c>
      <c r="AG242" s="74">
        <f>[4]Calculations!AD209</f>
        <v>0.32093157750899998</v>
      </c>
      <c r="AH242" s="74">
        <f>[4]Calculations!AP209</f>
        <v>20.36006150614104</v>
      </c>
      <c r="AI242" s="74">
        <f>[4]Calculations!AE209</f>
        <v>0.56346695872700003</v>
      </c>
      <c r="AJ242" s="74">
        <f>[4]Calculations!AQ209</f>
        <v>35.746628690778294</v>
      </c>
      <c r="AK242" s="74">
        <f>[4]Calculations!AF209</f>
        <v>0</v>
      </c>
      <c r="AL242" s="74">
        <f>[4]Calculations!AR209</f>
        <v>0</v>
      </c>
      <c r="AM242" s="74">
        <f>[4]Calculations!AG209</f>
        <v>0</v>
      </c>
      <c r="AN242" s="74">
        <f>[4]Calculations!AS209</f>
        <v>0</v>
      </c>
      <c r="AO242" s="74">
        <f>[4]Calculations!AH209</f>
        <v>0</v>
      </c>
      <c r="AP242" s="74">
        <f>[4]Calculations!AT209</f>
        <v>0</v>
      </c>
      <c r="AQ242" s="74">
        <f>[4]Calculations!AI209</f>
        <v>1.5762752149999999</v>
      </c>
      <c r="AR242" s="74">
        <f>[4]Calculations!AU209</f>
        <v>99.9996964371812</v>
      </c>
      <c r="AS242" s="74">
        <f>[4]Calculations!AJ209</f>
        <v>0</v>
      </c>
      <c r="AT242" s="74">
        <f>[4]Calculations!AV209</f>
        <v>0</v>
      </c>
      <c r="AU242" s="74">
        <f>[4]Calculations!AK209</f>
        <v>0</v>
      </c>
      <c r="AV242" s="74">
        <f>[4]Calculations!AW209</f>
        <v>0</v>
      </c>
      <c r="AW242" s="90"/>
      <c r="AX242" s="90"/>
      <c r="AY242" s="82" t="str">
        <f>[4]Calculations!D209</f>
        <v>Land Supply 2018</v>
      </c>
    </row>
    <row r="243" spans="2:51" ht="25" customHeight="1" x14ac:dyDescent="0.25">
      <c r="B243" s="13" t="str">
        <f>[4]Calculations!A210</f>
        <v>SH 0911</v>
      </c>
      <c r="C243" s="30" t="str">
        <f>[4]Calculations!B210</f>
        <v>BAMFORD SQUASH, BAMFORD RD, HEYWOOD</v>
      </c>
      <c r="D243" s="119" t="str">
        <f>[4]Calculations!C210</f>
        <v>Residential</v>
      </c>
      <c r="E243" s="38">
        <f>[4]Calculations!E210</f>
        <v>1.06636</v>
      </c>
      <c r="F243" s="38">
        <f>[4]Calculations!I210</f>
        <v>1.06636</v>
      </c>
      <c r="G243" s="38">
        <f>[4]Calculations!M210</f>
        <v>100</v>
      </c>
      <c r="H243" s="38">
        <f>[4]Calculations!H210</f>
        <v>0</v>
      </c>
      <c r="I243" s="38">
        <f>[4]Calculations!L210</f>
        <v>0</v>
      </c>
      <c r="J243" s="38">
        <f>[4]Calculations!G210</f>
        <v>0</v>
      </c>
      <c r="K243" s="38">
        <f>[4]Calculations!K210</f>
        <v>0</v>
      </c>
      <c r="L243" s="38">
        <f>[4]Calculations!F210</f>
        <v>0</v>
      </c>
      <c r="M243" s="38">
        <f>[4]Calculations!J210</f>
        <v>0</v>
      </c>
      <c r="N243" s="38">
        <f>[4]Calculations!V210</f>
        <v>0</v>
      </c>
      <c r="O243" s="38">
        <f>[4]Calculations!W210</f>
        <v>0</v>
      </c>
      <c r="P243" s="38">
        <f>[4]Calculations!O210</f>
        <v>0.21184500000000001</v>
      </c>
      <c r="Q243" s="38">
        <f>[4]Calculations!S210</f>
        <v>19.866180276829589</v>
      </c>
      <c r="R243" s="38">
        <f>[4]Calculations!Q210</f>
        <v>2.3599999999999999E-2</v>
      </c>
      <c r="S243" s="38">
        <f>[4]Calculations!T210</f>
        <v>2.2131362766795455</v>
      </c>
      <c r="T243" s="38">
        <f>[4]Calculations!R210</f>
        <v>0</v>
      </c>
      <c r="U243" s="38">
        <f>[4]Calculations!U210</f>
        <v>0</v>
      </c>
      <c r="V243" s="38" t="str">
        <f>[4]Calculations!X210</f>
        <v>Not Modelled</v>
      </c>
      <c r="W243" s="38" t="str">
        <f>[4]Calculations!Y210</f>
        <v>N/A</v>
      </c>
      <c r="X243" s="38" t="s">
        <v>1056</v>
      </c>
      <c r="Y243" s="73" t="s">
        <v>105</v>
      </c>
      <c r="Z243" s="74" t="s">
        <v>1066</v>
      </c>
      <c r="AA243" s="74">
        <f>[4]Calculations!AA210</f>
        <v>0</v>
      </c>
      <c r="AB243" s="74">
        <f>[4]Calculations!AM210</f>
        <v>0</v>
      </c>
      <c r="AC243" s="74">
        <f>[4]Calculations!AB210</f>
        <v>0</v>
      </c>
      <c r="AD243" s="74">
        <f>[4]Calculations!AN210</f>
        <v>0</v>
      </c>
      <c r="AE243" s="74">
        <f>[4]Calculations!AC210</f>
        <v>0</v>
      </c>
      <c r="AF243" s="74">
        <f>[4]Calculations!AO210</f>
        <v>0</v>
      </c>
      <c r="AG243" s="74">
        <f>[4]Calculations!AD210</f>
        <v>0</v>
      </c>
      <c r="AH243" s="74">
        <f>[4]Calculations!AP210</f>
        <v>0</v>
      </c>
      <c r="AI243" s="74">
        <f>[4]Calculations!AE210</f>
        <v>0</v>
      </c>
      <c r="AJ243" s="74">
        <f>[4]Calculations!AQ210</f>
        <v>0</v>
      </c>
      <c r="AK243" s="74">
        <f>[4]Calculations!AF210</f>
        <v>0</v>
      </c>
      <c r="AL243" s="74">
        <f>[4]Calculations!AR210</f>
        <v>0</v>
      </c>
      <c r="AM243" s="74">
        <f>[4]Calculations!AG210</f>
        <v>0</v>
      </c>
      <c r="AN243" s="74">
        <f>[4]Calculations!AS210</f>
        <v>0</v>
      </c>
      <c r="AO243" s="74">
        <f>[4]Calculations!AH210</f>
        <v>0</v>
      </c>
      <c r="AP243" s="74">
        <f>[4]Calculations!AT210</f>
        <v>0</v>
      </c>
      <c r="AQ243" s="74">
        <f>[4]Calculations!AI210</f>
        <v>1.066363835</v>
      </c>
      <c r="AR243" s="74">
        <f>[4]Calculations!AU210</f>
        <v>100.00035963464495</v>
      </c>
      <c r="AS243" s="74">
        <f>[4]Calculations!AJ210</f>
        <v>0</v>
      </c>
      <c r="AT243" s="74">
        <f>[4]Calculations!AV210</f>
        <v>0</v>
      </c>
      <c r="AU243" s="74">
        <f>[4]Calculations!AK210</f>
        <v>0</v>
      </c>
      <c r="AV243" s="74">
        <f>[4]Calculations!AW210</f>
        <v>0</v>
      </c>
      <c r="AW243" s="90"/>
      <c r="AX243" s="90"/>
      <c r="AY243" s="82" t="str">
        <f>[4]Calculations!D210</f>
        <v>Land Supply 2018</v>
      </c>
    </row>
    <row r="244" spans="2:51" ht="25" customHeight="1" x14ac:dyDescent="0.25">
      <c r="B244" s="13" t="str">
        <f>[4]Calculations!A211</f>
        <v>SH 1016</v>
      </c>
      <c r="C244" s="30" t="str">
        <f>[4]Calculations!B211</f>
        <v>DUNSTERVILLE, MANCHESTER ROAD, ROCHDALE</v>
      </c>
      <c r="D244" s="119" t="str">
        <f>[4]Calculations!C211</f>
        <v>Residential</v>
      </c>
      <c r="E244" s="38">
        <f>[4]Calculations!E211</f>
        <v>0.17283100000000001</v>
      </c>
      <c r="F244" s="38">
        <f>[4]Calculations!I211</f>
        <v>0.17283100000000001</v>
      </c>
      <c r="G244" s="38">
        <f>[4]Calculations!M211</f>
        <v>100</v>
      </c>
      <c r="H244" s="38">
        <f>[4]Calculations!H211</f>
        <v>0</v>
      </c>
      <c r="I244" s="38">
        <f>[4]Calculations!L211</f>
        <v>0</v>
      </c>
      <c r="J244" s="38">
        <f>[4]Calculations!G211</f>
        <v>0</v>
      </c>
      <c r="K244" s="38">
        <f>[4]Calculations!K211</f>
        <v>0</v>
      </c>
      <c r="L244" s="38">
        <f>[4]Calculations!F211</f>
        <v>0</v>
      </c>
      <c r="M244" s="38">
        <f>[4]Calculations!J211</f>
        <v>0</v>
      </c>
      <c r="N244" s="38">
        <f>[4]Calculations!V211</f>
        <v>0</v>
      </c>
      <c r="O244" s="38">
        <f>[4]Calculations!W211</f>
        <v>0</v>
      </c>
      <c r="P244" s="38">
        <f>[4]Calculations!O211</f>
        <v>2.2840309999981E-2</v>
      </c>
      <c r="Q244" s="38">
        <f>[4]Calculations!S211</f>
        <v>13.215401172232411</v>
      </c>
      <c r="R244" s="38">
        <f>[4]Calculations!Q211</f>
        <v>3.4260999998099998E-4</v>
      </c>
      <c r="S244" s="38">
        <f>[4]Calculations!T211</f>
        <v>0.19823411308214381</v>
      </c>
      <c r="T244" s="38">
        <f>[4]Calculations!R211</f>
        <v>0</v>
      </c>
      <c r="U244" s="38">
        <f>[4]Calculations!U211</f>
        <v>0</v>
      </c>
      <c r="V244" s="38" t="str">
        <f>[4]Calculations!X211</f>
        <v>Not Modelled</v>
      </c>
      <c r="W244" s="38" t="str">
        <f>[4]Calculations!Y211</f>
        <v>N/A</v>
      </c>
      <c r="X244" s="38" t="s">
        <v>1056</v>
      </c>
      <c r="Y244" s="73" t="s">
        <v>105</v>
      </c>
      <c r="Z244" s="74" t="s">
        <v>1066</v>
      </c>
      <c r="AA244" s="74">
        <f>[4]Calculations!AA211</f>
        <v>0</v>
      </c>
      <c r="AB244" s="74">
        <f>[4]Calculations!AM211</f>
        <v>0</v>
      </c>
      <c r="AC244" s="74">
        <f>[4]Calculations!AB211</f>
        <v>0</v>
      </c>
      <c r="AD244" s="74">
        <f>[4]Calculations!AN211</f>
        <v>0</v>
      </c>
      <c r="AE244" s="74">
        <f>[4]Calculations!AC211</f>
        <v>0</v>
      </c>
      <c r="AF244" s="74">
        <f>[4]Calculations!AO211</f>
        <v>0</v>
      </c>
      <c r="AG244" s="74">
        <f>[4]Calculations!AD211</f>
        <v>0</v>
      </c>
      <c r="AH244" s="74">
        <f>[4]Calculations!AP211</f>
        <v>0</v>
      </c>
      <c r="AI244" s="74">
        <f>[4]Calculations!AE211</f>
        <v>0</v>
      </c>
      <c r="AJ244" s="74">
        <f>[4]Calculations!AQ211</f>
        <v>0</v>
      </c>
      <c r="AK244" s="74">
        <f>[4]Calculations!AF211</f>
        <v>0</v>
      </c>
      <c r="AL244" s="74">
        <f>[4]Calculations!AR211</f>
        <v>0</v>
      </c>
      <c r="AM244" s="74">
        <f>[4]Calculations!AG211</f>
        <v>0</v>
      </c>
      <c r="AN244" s="74">
        <f>[4]Calculations!AS211</f>
        <v>0</v>
      </c>
      <c r="AO244" s="74">
        <f>[4]Calculations!AH211</f>
        <v>0</v>
      </c>
      <c r="AP244" s="74">
        <f>[4]Calculations!AT211</f>
        <v>0</v>
      </c>
      <c r="AQ244" s="74">
        <f>[4]Calculations!AI211</f>
        <v>0.17283105500000001</v>
      </c>
      <c r="AR244" s="74">
        <f>[4]Calculations!AU211</f>
        <v>100.0000318229947</v>
      </c>
      <c r="AS244" s="74">
        <f>[4]Calculations!AJ211</f>
        <v>0</v>
      </c>
      <c r="AT244" s="74">
        <f>[4]Calculations!AV211</f>
        <v>0</v>
      </c>
      <c r="AU244" s="74">
        <f>[4]Calculations!AK211</f>
        <v>0</v>
      </c>
      <c r="AV244" s="74">
        <f>[4]Calculations!AW211</f>
        <v>0</v>
      </c>
      <c r="AW244" s="90"/>
      <c r="AX244" s="90"/>
      <c r="AY244" s="82" t="str">
        <f>[4]Calculations!D211</f>
        <v>Land Supply 2018</v>
      </c>
    </row>
    <row r="245" spans="2:51" ht="12.65" customHeight="1" x14ac:dyDescent="0.25">
      <c r="B245" s="13" t="str">
        <f>[4]Calculations!A212</f>
        <v>SH 1019</v>
      </c>
      <c r="C245" s="30" t="str">
        <f>[4]Calculations!B212</f>
        <v>EXETER ST / DURHAM ST, ROCHDALE</v>
      </c>
      <c r="D245" s="119" t="str">
        <f>[4]Calculations!C212</f>
        <v>Residential</v>
      </c>
      <c r="E245" s="38">
        <f>[4]Calculations!E212</f>
        <v>7.0000300000000001E-2</v>
      </c>
      <c r="F245" s="38">
        <f>[4]Calculations!I212</f>
        <v>7.0000300000000001E-2</v>
      </c>
      <c r="G245" s="38">
        <f>[4]Calculations!M212</f>
        <v>100</v>
      </c>
      <c r="H245" s="38">
        <f>[4]Calculations!H212</f>
        <v>0</v>
      </c>
      <c r="I245" s="38">
        <f>[4]Calculations!L212</f>
        <v>0</v>
      </c>
      <c r="J245" s="38">
        <f>[4]Calculations!G212</f>
        <v>0</v>
      </c>
      <c r="K245" s="38">
        <f>[4]Calculations!K212</f>
        <v>0</v>
      </c>
      <c r="L245" s="38">
        <f>[4]Calculations!F212</f>
        <v>0</v>
      </c>
      <c r="M245" s="38">
        <f>[4]Calculations!J212</f>
        <v>0</v>
      </c>
      <c r="N245" s="38">
        <f>[4]Calculations!V212</f>
        <v>0</v>
      </c>
      <c r="O245" s="38">
        <f>[4]Calculations!W212</f>
        <v>0</v>
      </c>
      <c r="P245" s="38">
        <f>[4]Calculations!O212</f>
        <v>0</v>
      </c>
      <c r="Q245" s="38">
        <f>[4]Calculations!S212</f>
        <v>0</v>
      </c>
      <c r="R245" s="38">
        <f>[4]Calculations!Q212</f>
        <v>0</v>
      </c>
      <c r="S245" s="38">
        <f>[4]Calculations!T212</f>
        <v>0</v>
      </c>
      <c r="T245" s="38">
        <f>[4]Calculations!R212</f>
        <v>0</v>
      </c>
      <c r="U245" s="38">
        <f>[4]Calculations!U212</f>
        <v>0</v>
      </c>
      <c r="V245" s="38" t="str">
        <f>[4]Calculations!X212</f>
        <v>Not Modelled</v>
      </c>
      <c r="W245" s="38" t="str">
        <f>[4]Calculations!Y212</f>
        <v>N/A</v>
      </c>
      <c r="X245" s="38" t="s">
        <v>1056</v>
      </c>
      <c r="Y245" s="73" t="s">
        <v>106</v>
      </c>
      <c r="Z245" s="74" t="s">
        <v>1098</v>
      </c>
      <c r="AA245" s="74">
        <f>[4]Calculations!AA212</f>
        <v>0</v>
      </c>
      <c r="AB245" s="74">
        <f>[4]Calculations!AM212</f>
        <v>0</v>
      </c>
      <c r="AC245" s="74">
        <f>[4]Calculations!AB212</f>
        <v>0</v>
      </c>
      <c r="AD245" s="74">
        <f>[4]Calculations!AN212</f>
        <v>0</v>
      </c>
      <c r="AE245" s="74">
        <f>[4]Calculations!AC212</f>
        <v>0</v>
      </c>
      <c r="AF245" s="74">
        <f>[4]Calculations!AO212</f>
        <v>0</v>
      </c>
      <c r="AG245" s="74">
        <f>[4]Calculations!AD212</f>
        <v>0</v>
      </c>
      <c r="AH245" s="74">
        <f>[4]Calculations!AP212</f>
        <v>0</v>
      </c>
      <c r="AI245" s="74">
        <f>[4]Calculations!AE212</f>
        <v>0</v>
      </c>
      <c r="AJ245" s="74">
        <f>[4]Calculations!AQ212</f>
        <v>0</v>
      </c>
      <c r="AK245" s="74">
        <f>[4]Calculations!AF212</f>
        <v>0</v>
      </c>
      <c r="AL245" s="74">
        <f>[4]Calculations!AR212</f>
        <v>0</v>
      </c>
      <c r="AM245" s="74">
        <f>[4]Calculations!AG212</f>
        <v>0</v>
      </c>
      <c r="AN245" s="74">
        <f>[4]Calculations!AS212</f>
        <v>0</v>
      </c>
      <c r="AO245" s="74">
        <f>[4]Calculations!AH212</f>
        <v>0</v>
      </c>
      <c r="AP245" s="74">
        <f>[4]Calculations!AT212</f>
        <v>0</v>
      </c>
      <c r="AQ245" s="74">
        <f>[4]Calculations!AI212</f>
        <v>7.0000295001099999E-2</v>
      </c>
      <c r="AR245" s="74">
        <f>[4]Calculations!AU212</f>
        <v>99.999992858744889</v>
      </c>
      <c r="AS245" s="74">
        <f>[4]Calculations!AJ212</f>
        <v>0</v>
      </c>
      <c r="AT245" s="74">
        <f>[4]Calculations!AV212</f>
        <v>0</v>
      </c>
      <c r="AU245" s="74">
        <f>[4]Calculations!AK212</f>
        <v>0</v>
      </c>
      <c r="AV245" s="74">
        <f>[4]Calculations!AW212</f>
        <v>0</v>
      </c>
      <c r="AW245" s="90"/>
      <c r="AX245" s="90"/>
      <c r="AY245" s="82" t="str">
        <f>[4]Calculations!D212</f>
        <v>Land Supply 2018</v>
      </c>
    </row>
    <row r="246" spans="2:51" ht="12.65" customHeight="1" x14ac:dyDescent="0.25">
      <c r="B246" s="13" t="str">
        <f>[4]Calculations!A213</f>
        <v>SH 1020</v>
      </c>
      <c r="C246" s="30" t="str">
        <f>[4]Calculations!B213</f>
        <v>14-16 CHARLES STREET LITTLEBOROUGH</v>
      </c>
      <c r="D246" s="119" t="str">
        <f>[4]Calculations!C213</f>
        <v>Residential</v>
      </c>
      <c r="E246" s="38">
        <f>[4]Calculations!E213</f>
        <v>9.5812599999999998E-2</v>
      </c>
      <c r="F246" s="38">
        <f>[4]Calculations!I213</f>
        <v>1.3299800996624533E-8</v>
      </c>
      <c r="G246" s="38">
        <f>[4]Calculations!M213</f>
        <v>1.3881056350234244E-5</v>
      </c>
      <c r="H246" s="38">
        <f>[4]Calculations!H213</f>
        <v>0</v>
      </c>
      <c r="I246" s="38">
        <f>[4]Calculations!L213</f>
        <v>0</v>
      </c>
      <c r="J246" s="38">
        <f>[4]Calculations!G213</f>
        <v>9.5579936990400002E-2</v>
      </c>
      <c r="K246" s="38">
        <f>[4]Calculations!K213</f>
        <v>99.757168671343848</v>
      </c>
      <c r="L246" s="38">
        <f>[4]Calculations!F213</f>
        <v>2.3264970979899999E-4</v>
      </c>
      <c r="M246" s="38">
        <f>[4]Calculations!J213</f>
        <v>0.24281744759979376</v>
      </c>
      <c r="N246" s="38">
        <f>[4]Calculations!V213</f>
        <v>9.5812569999700004E-2</v>
      </c>
      <c r="O246" s="38">
        <f>[4]Calculations!W213</f>
        <v>99.999968688564977</v>
      </c>
      <c r="P246" s="38">
        <f>[4]Calculations!O213</f>
        <v>9.5812643827354008E-2</v>
      </c>
      <c r="Q246" s="38">
        <f>[4]Calculations!S213</f>
        <v>100.00004574278749</v>
      </c>
      <c r="R246" s="38">
        <f>[4]Calculations!Q213</f>
        <v>3.0889438273539998E-3</v>
      </c>
      <c r="S246" s="38">
        <f>[4]Calculations!T213</f>
        <v>3.2239432259995029</v>
      </c>
      <c r="T246" s="38">
        <f>[4]Calculations!R213</f>
        <v>2.16820821398E-3</v>
      </c>
      <c r="U246" s="38">
        <f>[4]Calculations!U213</f>
        <v>2.2629677244746516</v>
      </c>
      <c r="V246" s="38">
        <f>[4]Calculations!X213</f>
        <v>9.5812569999700004E-2</v>
      </c>
      <c r="W246" s="38">
        <f>[4]Calculations!Y213</f>
        <v>99.999968688564977</v>
      </c>
      <c r="X246" s="38" t="s">
        <v>1056</v>
      </c>
      <c r="Y246" s="73" t="s">
        <v>102</v>
      </c>
      <c r="Z246" s="74" t="s">
        <v>1070</v>
      </c>
      <c r="AA246" s="74">
        <f>[4]Calculations!AA213</f>
        <v>0</v>
      </c>
      <c r="AB246" s="74">
        <f>[4]Calculations!AM213</f>
        <v>0</v>
      </c>
      <c r="AC246" s="74">
        <f>[4]Calculations!AB213</f>
        <v>0</v>
      </c>
      <c r="AD246" s="74">
        <f>[4]Calculations!AN213</f>
        <v>0</v>
      </c>
      <c r="AE246" s="74">
        <f>[4]Calculations!AC213</f>
        <v>0</v>
      </c>
      <c r="AF246" s="74">
        <f>[4]Calculations!AO213</f>
        <v>0</v>
      </c>
      <c r="AG246" s="74">
        <f>[4]Calculations!AD213</f>
        <v>0</v>
      </c>
      <c r="AH246" s="74">
        <f>[4]Calculations!AP213</f>
        <v>0</v>
      </c>
      <c r="AI246" s="74">
        <f>[4]Calculations!AE213</f>
        <v>0</v>
      </c>
      <c r="AJ246" s="74">
        <f>[4]Calculations!AQ213</f>
        <v>0</v>
      </c>
      <c r="AK246" s="74">
        <f>[4]Calculations!AF213</f>
        <v>0</v>
      </c>
      <c r="AL246" s="74">
        <f>[4]Calculations!AR213</f>
        <v>0</v>
      </c>
      <c r="AM246" s="74">
        <f>[4]Calculations!AG213</f>
        <v>0</v>
      </c>
      <c r="AN246" s="74">
        <f>[4]Calculations!AS213</f>
        <v>0</v>
      </c>
      <c r="AO246" s="74">
        <f>[4]Calculations!AH213</f>
        <v>0</v>
      </c>
      <c r="AP246" s="74">
        <f>[4]Calculations!AT213</f>
        <v>0</v>
      </c>
      <c r="AQ246" s="74">
        <f>[4]Calculations!AI213</f>
        <v>9.5812569999700004E-2</v>
      </c>
      <c r="AR246" s="74">
        <f>[4]Calculations!AU213</f>
        <v>99.999968688564977</v>
      </c>
      <c r="AS246" s="74">
        <f>[4]Calculations!AJ213</f>
        <v>0</v>
      </c>
      <c r="AT246" s="74">
        <f>[4]Calculations!AV213</f>
        <v>0</v>
      </c>
      <c r="AU246" s="74">
        <f>[4]Calculations!AK213</f>
        <v>0</v>
      </c>
      <c r="AV246" s="74">
        <f>[4]Calculations!AW213</f>
        <v>0</v>
      </c>
      <c r="AW246" s="90"/>
      <c r="AX246" s="90"/>
      <c r="AY246" s="82" t="str">
        <f>[4]Calculations!D213</f>
        <v>Land Supply 2018</v>
      </c>
    </row>
    <row r="247" spans="2:51" ht="12.65" customHeight="1" x14ac:dyDescent="0.25">
      <c r="B247" s="13" t="str">
        <f>[4]Calculations!A214</f>
        <v>SH 1052</v>
      </c>
      <c r="C247" s="30" t="str">
        <f>[4]Calculations!B214</f>
        <v>LAND OFF STAINTON DRIVE, SITE D, LANGLEY</v>
      </c>
      <c r="D247" s="119" t="str">
        <f>[4]Calculations!C214</f>
        <v>Residential</v>
      </c>
      <c r="E247" s="38">
        <f>[4]Calculations!E214</f>
        <v>1.2335400000000001</v>
      </c>
      <c r="F247" s="38">
        <f>[4]Calculations!I214</f>
        <v>1.2335400000000001</v>
      </c>
      <c r="G247" s="38">
        <f>[4]Calculations!M214</f>
        <v>100</v>
      </c>
      <c r="H247" s="38">
        <f>[4]Calculations!H214</f>
        <v>0</v>
      </c>
      <c r="I247" s="38">
        <f>[4]Calculations!L214</f>
        <v>0</v>
      </c>
      <c r="J247" s="38">
        <f>[4]Calculations!G214</f>
        <v>0</v>
      </c>
      <c r="K247" s="38">
        <f>[4]Calculations!K214</f>
        <v>0</v>
      </c>
      <c r="L247" s="38">
        <f>[4]Calculations!F214</f>
        <v>0</v>
      </c>
      <c r="M247" s="38">
        <f>[4]Calculations!J214</f>
        <v>0</v>
      </c>
      <c r="N247" s="38">
        <f>[4]Calculations!V214</f>
        <v>0</v>
      </c>
      <c r="O247" s="38">
        <f>[4]Calculations!W214</f>
        <v>0</v>
      </c>
      <c r="P247" s="38">
        <f>[4]Calculations!O214</f>
        <v>4.9478439999999999E-2</v>
      </c>
      <c r="Q247" s="38">
        <f>[4]Calculations!S214</f>
        <v>4.011093276261815</v>
      </c>
      <c r="R247" s="38">
        <f>[4]Calculations!Q214</f>
        <v>3.0659539999999999E-2</v>
      </c>
      <c r="S247" s="38">
        <f>[4]Calculations!T214</f>
        <v>2.4854921607730596</v>
      </c>
      <c r="T247" s="38">
        <f>[4]Calculations!R214</f>
        <v>0</v>
      </c>
      <c r="U247" s="38">
        <f>[4]Calculations!U214</f>
        <v>0</v>
      </c>
      <c r="V247" s="38" t="str">
        <f>[4]Calculations!X214</f>
        <v>Not Modelled</v>
      </c>
      <c r="W247" s="38" t="str">
        <f>[4]Calculations!Y214</f>
        <v>N/A</v>
      </c>
      <c r="X247" s="38" t="s">
        <v>1056</v>
      </c>
      <c r="Y247" s="73" t="s">
        <v>105</v>
      </c>
      <c r="Z247" s="74" t="s">
        <v>1066</v>
      </c>
      <c r="AA247" s="74">
        <f>[4]Calculations!AA214</f>
        <v>0</v>
      </c>
      <c r="AB247" s="74">
        <f>[4]Calculations!AM214</f>
        <v>0</v>
      </c>
      <c r="AC247" s="74">
        <f>[4]Calculations!AB214</f>
        <v>0</v>
      </c>
      <c r="AD247" s="74">
        <f>[4]Calculations!AN214</f>
        <v>0</v>
      </c>
      <c r="AE247" s="74">
        <f>[4]Calculations!AC214</f>
        <v>0</v>
      </c>
      <c r="AF247" s="74">
        <f>[4]Calculations!AO214</f>
        <v>0</v>
      </c>
      <c r="AG247" s="74">
        <f>[4]Calculations!AD214</f>
        <v>0</v>
      </c>
      <c r="AH247" s="74">
        <f>[4]Calculations!AP214</f>
        <v>0</v>
      </c>
      <c r="AI247" s="74">
        <f>[4]Calculations!AE214</f>
        <v>0</v>
      </c>
      <c r="AJ247" s="74">
        <f>[4]Calculations!AQ214</f>
        <v>0</v>
      </c>
      <c r="AK247" s="74">
        <f>[4]Calculations!AF214</f>
        <v>0</v>
      </c>
      <c r="AL247" s="74">
        <f>[4]Calculations!AR214</f>
        <v>0</v>
      </c>
      <c r="AM247" s="74">
        <f>[4]Calculations!AG214</f>
        <v>0</v>
      </c>
      <c r="AN247" s="74">
        <f>[4]Calculations!AS214</f>
        <v>0</v>
      </c>
      <c r="AO247" s="74">
        <f>[4]Calculations!AH214</f>
        <v>0</v>
      </c>
      <c r="AP247" s="74">
        <f>[4]Calculations!AT214</f>
        <v>0</v>
      </c>
      <c r="AQ247" s="74">
        <f>[4]Calculations!AI214</f>
        <v>1.23353811</v>
      </c>
      <c r="AR247" s="74">
        <f>[4]Calculations!AU214</f>
        <v>99.99984678243105</v>
      </c>
      <c r="AS247" s="74">
        <f>[4]Calculations!AJ214</f>
        <v>0</v>
      </c>
      <c r="AT247" s="74">
        <f>[4]Calculations!AV214</f>
        <v>0</v>
      </c>
      <c r="AU247" s="74">
        <f>[4]Calculations!AK214</f>
        <v>0</v>
      </c>
      <c r="AV247" s="74">
        <f>[4]Calculations!AW214</f>
        <v>0</v>
      </c>
      <c r="AW247" s="90"/>
      <c r="AX247" s="90"/>
      <c r="AY247" s="82" t="str">
        <f>[4]Calculations!D214</f>
        <v>Land Supply 2018</v>
      </c>
    </row>
    <row r="248" spans="2:51" ht="12.65" customHeight="1" x14ac:dyDescent="0.25">
      <c r="B248" s="13" t="str">
        <f>[4]Calculations!A215</f>
        <v>SH 1054</v>
      </c>
      <c r="C248" s="30" t="str">
        <f>[4]Calculations!B215</f>
        <v>LAND AT HARWOOD ST, LITTLEBOROUGH</v>
      </c>
      <c r="D248" s="119" t="str">
        <f>[4]Calculations!C215</f>
        <v>Residential</v>
      </c>
      <c r="E248" s="38">
        <f>[4]Calculations!E215</f>
        <v>0.37806499999999998</v>
      </c>
      <c r="F248" s="38">
        <f>[4]Calculations!I215</f>
        <v>0.37806499999999998</v>
      </c>
      <c r="G248" s="38">
        <f>[4]Calculations!M215</f>
        <v>100</v>
      </c>
      <c r="H248" s="38">
        <f>[4]Calculations!H215</f>
        <v>0</v>
      </c>
      <c r="I248" s="38">
        <f>[4]Calculations!L215</f>
        <v>0</v>
      </c>
      <c r="J248" s="38">
        <f>[4]Calculations!G215</f>
        <v>0</v>
      </c>
      <c r="K248" s="38">
        <f>[4]Calculations!K215</f>
        <v>0</v>
      </c>
      <c r="L248" s="38">
        <f>[4]Calculations!F215</f>
        <v>0</v>
      </c>
      <c r="M248" s="38">
        <f>[4]Calculations!J215</f>
        <v>0</v>
      </c>
      <c r="N248" s="38">
        <f>[4]Calculations!V215</f>
        <v>0</v>
      </c>
      <c r="O248" s="38">
        <f>[4]Calculations!W215</f>
        <v>0</v>
      </c>
      <c r="P248" s="38">
        <f>[4]Calculations!O215</f>
        <v>3.5140084247280004E-2</v>
      </c>
      <c r="Q248" s="38">
        <f>[4]Calculations!S215</f>
        <v>9.2947202854747211</v>
      </c>
      <c r="R248" s="38">
        <f>[4]Calculations!Q215</f>
        <v>2.7947354247280003E-2</v>
      </c>
      <c r="S248" s="38">
        <f>[4]Calculations!T215</f>
        <v>7.392208812579848</v>
      </c>
      <c r="T248" s="38">
        <f>[4]Calculations!R215</f>
        <v>2.3876697987400001E-2</v>
      </c>
      <c r="U248" s="38">
        <f>[4]Calculations!U215</f>
        <v>6.315500770343724</v>
      </c>
      <c r="V248" s="38" t="str">
        <f>[4]Calculations!X215</f>
        <v>Not Modelled</v>
      </c>
      <c r="W248" s="38" t="str">
        <f>[4]Calculations!Y215</f>
        <v>N/A</v>
      </c>
      <c r="X248" s="38" t="s">
        <v>1056</v>
      </c>
      <c r="Y248" s="73" t="s">
        <v>105</v>
      </c>
      <c r="Z248" s="74" t="s">
        <v>1066</v>
      </c>
      <c r="AA248" s="74">
        <f>[4]Calculations!AA215</f>
        <v>0</v>
      </c>
      <c r="AB248" s="74">
        <f>[4]Calculations!AM215</f>
        <v>0</v>
      </c>
      <c r="AC248" s="74">
        <f>[4]Calculations!AB215</f>
        <v>0</v>
      </c>
      <c r="AD248" s="74">
        <f>[4]Calculations!AN215</f>
        <v>0</v>
      </c>
      <c r="AE248" s="74">
        <f>[4]Calculations!AC215</f>
        <v>0</v>
      </c>
      <c r="AF248" s="74">
        <f>[4]Calculations!AO215</f>
        <v>0</v>
      </c>
      <c r="AG248" s="74">
        <f>[4]Calculations!AD215</f>
        <v>0</v>
      </c>
      <c r="AH248" s="74">
        <f>[4]Calculations!AP215</f>
        <v>0</v>
      </c>
      <c r="AI248" s="74">
        <f>[4]Calculations!AE215</f>
        <v>0</v>
      </c>
      <c r="AJ248" s="74">
        <f>[4]Calculations!AQ215</f>
        <v>0</v>
      </c>
      <c r="AK248" s="74">
        <f>[4]Calculations!AF215</f>
        <v>4.5031442101100003E-3</v>
      </c>
      <c r="AL248" s="74">
        <f>[4]Calculations!AR215</f>
        <v>1.191103172763943</v>
      </c>
      <c r="AM248" s="74">
        <f>[4]Calculations!AG215</f>
        <v>0</v>
      </c>
      <c r="AN248" s="74">
        <f>[4]Calculations!AS215</f>
        <v>0</v>
      </c>
      <c r="AO248" s="74">
        <f>[4]Calculations!AH215</f>
        <v>0</v>
      </c>
      <c r="AP248" s="74">
        <f>[4]Calculations!AT215</f>
        <v>0</v>
      </c>
      <c r="AQ248" s="74">
        <f>[4]Calculations!AI215</f>
        <v>0.37806530999999999</v>
      </c>
      <c r="AR248" s="74">
        <f>[4]Calculations!AU215</f>
        <v>100.00008199648209</v>
      </c>
      <c r="AS248" s="74">
        <f>[4]Calculations!AJ215</f>
        <v>0</v>
      </c>
      <c r="AT248" s="74">
        <f>[4]Calculations!AV215</f>
        <v>0</v>
      </c>
      <c r="AU248" s="74">
        <f>[4]Calculations!AK215</f>
        <v>0</v>
      </c>
      <c r="AV248" s="74">
        <f>[4]Calculations!AW215</f>
        <v>0</v>
      </c>
      <c r="AW248" s="90"/>
      <c r="AX248" s="90"/>
      <c r="AY248" s="82" t="str">
        <f>[4]Calculations!D215</f>
        <v>Land Supply 2018</v>
      </c>
    </row>
    <row r="249" spans="2:51" ht="25" customHeight="1" x14ac:dyDescent="0.25">
      <c r="B249" s="13" t="str">
        <f>[4]Calculations!A216</f>
        <v>SH 1062</v>
      </c>
      <c r="C249" s="30" t="str">
        <f>[4]Calculations!B216</f>
        <v>R/O DICKEN GREEN PH, OFF QUEENSWAY, ROCH</v>
      </c>
      <c r="D249" s="119" t="str">
        <f>[4]Calculations!C216</f>
        <v>Residential</v>
      </c>
      <c r="E249" s="38">
        <f>[4]Calculations!E216</f>
        <v>0.15223300000000001</v>
      </c>
      <c r="F249" s="38">
        <f>[4]Calculations!I216</f>
        <v>0.15223300000000001</v>
      </c>
      <c r="G249" s="38">
        <f>[4]Calculations!M216</f>
        <v>100</v>
      </c>
      <c r="H249" s="38">
        <f>[4]Calculations!H216</f>
        <v>0</v>
      </c>
      <c r="I249" s="38">
        <f>[4]Calculations!L216</f>
        <v>0</v>
      </c>
      <c r="J249" s="38">
        <f>[4]Calculations!G216</f>
        <v>0</v>
      </c>
      <c r="K249" s="38">
        <f>[4]Calculations!K216</f>
        <v>0</v>
      </c>
      <c r="L249" s="38">
        <f>[4]Calculations!F216</f>
        <v>0</v>
      </c>
      <c r="M249" s="38">
        <f>[4]Calculations!J216</f>
        <v>0</v>
      </c>
      <c r="N249" s="38">
        <f>[4]Calculations!V216</f>
        <v>0</v>
      </c>
      <c r="O249" s="38">
        <f>[4]Calculations!W216</f>
        <v>0</v>
      </c>
      <c r="P249" s="38">
        <f>[4]Calculations!O216</f>
        <v>1.61362E-2</v>
      </c>
      <c r="Q249" s="38">
        <f>[4]Calculations!S216</f>
        <v>10.599672869877095</v>
      </c>
      <c r="R249" s="38">
        <f>[4]Calculations!Q216</f>
        <v>0</v>
      </c>
      <c r="S249" s="38">
        <f>[4]Calculations!T216</f>
        <v>0</v>
      </c>
      <c r="T249" s="38">
        <f>[4]Calculations!R216</f>
        <v>0</v>
      </c>
      <c r="U249" s="38">
        <f>[4]Calculations!U216</f>
        <v>0</v>
      </c>
      <c r="V249" s="38" t="str">
        <f>[4]Calculations!X216</f>
        <v>Not Modelled</v>
      </c>
      <c r="W249" s="38" t="str">
        <f>[4]Calculations!Y216</f>
        <v>N/A</v>
      </c>
      <c r="X249" s="38" t="s">
        <v>1056</v>
      </c>
      <c r="Y249" s="73" t="s">
        <v>105</v>
      </c>
      <c r="Z249" s="74" t="s">
        <v>1066</v>
      </c>
      <c r="AA249" s="74">
        <f>[4]Calculations!AA216</f>
        <v>0</v>
      </c>
      <c r="AB249" s="74">
        <f>[4]Calculations!AM216</f>
        <v>0</v>
      </c>
      <c r="AC249" s="74">
        <f>[4]Calculations!AB216</f>
        <v>0</v>
      </c>
      <c r="AD249" s="74">
        <f>[4]Calculations!AN216</f>
        <v>0</v>
      </c>
      <c r="AE249" s="74">
        <f>[4]Calculations!AC216</f>
        <v>0</v>
      </c>
      <c r="AF249" s="74">
        <f>[4]Calculations!AO216</f>
        <v>0</v>
      </c>
      <c r="AG249" s="74">
        <f>[4]Calculations!AD216</f>
        <v>0</v>
      </c>
      <c r="AH249" s="74">
        <f>[4]Calculations!AP216</f>
        <v>0</v>
      </c>
      <c r="AI249" s="74">
        <f>[4]Calculations!AE216</f>
        <v>0</v>
      </c>
      <c r="AJ249" s="74">
        <f>[4]Calculations!AQ216</f>
        <v>0</v>
      </c>
      <c r="AK249" s="74">
        <f>[4]Calculations!AF216</f>
        <v>0</v>
      </c>
      <c r="AL249" s="74">
        <f>[4]Calculations!AR216</f>
        <v>0</v>
      </c>
      <c r="AM249" s="74">
        <f>[4]Calculations!AG216</f>
        <v>0</v>
      </c>
      <c r="AN249" s="74">
        <f>[4]Calculations!AS216</f>
        <v>0</v>
      </c>
      <c r="AO249" s="74">
        <f>[4]Calculations!AH216</f>
        <v>0</v>
      </c>
      <c r="AP249" s="74">
        <f>[4]Calculations!AT216</f>
        <v>0</v>
      </c>
      <c r="AQ249" s="74">
        <f>[4]Calculations!AI216</f>
        <v>0.15223287499599999</v>
      </c>
      <c r="AR249" s="74">
        <f>[4]Calculations!AU216</f>
        <v>99.99991788639781</v>
      </c>
      <c r="AS249" s="74">
        <f>[4]Calculations!AJ216</f>
        <v>0</v>
      </c>
      <c r="AT249" s="74">
        <f>[4]Calculations!AV216</f>
        <v>0</v>
      </c>
      <c r="AU249" s="74">
        <f>[4]Calculations!AK216</f>
        <v>0</v>
      </c>
      <c r="AV249" s="74">
        <f>[4]Calculations!AW216</f>
        <v>0</v>
      </c>
      <c r="AW249" s="90"/>
      <c r="AX249" s="90"/>
      <c r="AY249" s="82" t="str">
        <f>[4]Calculations!D216</f>
        <v>Land Supply 2018</v>
      </c>
    </row>
    <row r="250" spans="2:51" ht="25" customHeight="1" x14ac:dyDescent="0.25">
      <c r="B250" s="13" t="str">
        <f>[4]Calculations!A217</f>
        <v>SH 1103</v>
      </c>
      <c r="C250" s="30" t="str">
        <f>[4]Calculations!B217</f>
        <v>28-32, ROCHDALE ROAD, MIDDLETON</v>
      </c>
      <c r="D250" s="119" t="str">
        <f>[4]Calculations!C217</f>
        <v>Residential</v>
      </c>
      <c r="E250" s="38">
        <f>[4]Calculations!E217</f>
        <v>9.1957700000000007E-3</v>
      </c>
      <c r="F250" s="38">
        <f>[4]Calculations!I217</f>
        <v>9.1957700000000007E-3</v>
      </c>
      <c r="G250" s="38">
        <f>[4]Calculations!M217</f>
        <v>100</v>
      </c>
      <c r="H250" s="38">
        <f>[4]Calculations!H217</f>
        <v>0</v>
      </c>
      <c r="I250" s="38">
        <f>[4]Calculations!L217</f>
        <v>0</v>
      </c>
      <c r="J250" s="38">
        <f>[4]Calculations!G217</f>
        <v>0</v>
      </c>
      <c r="K250" s="38">
        <f>[4]Calculations!K217</f>
        <v>0</v>
      </c>
      <c r="L250" s="38">
        <f>[4]Calculations!F217</f>
        <v>0</v>
      </c>
      <c r="M250" s="38">
        <f>[4]Calculations!J217</f>
        <v>0</v>
      </c>
      <c r="N250" s="38">
        <f>[4]Calculations!V217</f>
        <v>0</v>
      </c>
      <c r="O250" s="38">
        <f>[4]Calculations!W217</f>
        <v>0</v>
      </c>
      <c r="P250" s="38">
        <f>[4]Calculations!O217</f>
        <v>0</v>
      </c>
      <c r="Q250" s="38">
        <f>[4]Calculations!S217</f>
        <v>0</v>
      </c>
      <c r="R250" s="38">
        <f>[4]Calculations!Q217</f>
        <v>0</v>
      </c>
      <c r="S250" s="38">
        <f>[4]Calculations!T217</f>
        <v>0</v>
      </c>
      <c r="T250" s="38">
        <f>[4]Calculations!R217</f>
        <v>0</v>
      </c>
      <c r="U250" s="38">
        <f>[4]Calculations!U217</f>
        <v>0</v>
      </c>
      <c r="V250" s="38" t="str">
        <f>[4]Calculations!X217</f>
        <v>Not Modelled</v>
      </c>
      <c r="W250" s="38" t="str">
        <f>[4]Calculations!Y217</f>
        <v>N/A</v>
      </c>
      <c r="X250" s="38" t="s">
        <v>1056</v>
      </c>
      <c r="Y250" s="73" t="s">
        <v>106</v>
      </c>
      <c r="Z250" s="74" t="s">
        <v>1098</v>
      </c>
      <c r="AA250" s="74">
        <f>[4]Calculations!AA217</f>
        <v>0</v>
      </c>
      <c r="AB250" s="74">
        <f>[4]Calculations!AM217</f>
        <v>0</v>
      </c>
      <c r="AC250" s="74">
        <f>[4]Calculations!AB217</f>
        <v>0</v>
      </c>
      <c r="AD250" s="74">
        <f>[4]Calculations!AN217</f>
        <v>0</v>
      </c>
      <c r="AE250" s="74">
        <f>[4]Calculations!AC217</f>
        <v>0</v>
      </c>
      <c r="AF250" s="74">
        <f>[4]Calculations!AO217</f>
        <v>0</v>
      </c>
      <c r="AG250" s="74">
        <f>[4]Calculations!AD217</f>
        <v>0</v>
      </c>
      <c r="AH250" s="74">
        <f>[4]Calculations!AP217</f>
        <v>0</v>
      </c>
      <c r="AI250" s="74">
        <f>[4]Calculations!AE217</f>
        <v>0</v>
      </c>
      <c r="AJ250" s="74">
        <f>[4]Calculations!AQ217</f>
        <v>0</v>
      </c>
      <c r="AK250" s="74">
        <f>[4]Calculations!AF217</f>
        <v>0</v>
      </c>
      <c r="AL250" s="74">
        <f>[4]Calculations!AR217</f>
        <v>0</v>
      </c>
      <c r="AM250" s="74">
        <f>[4]Calculations!AG217</f>
        <v>0</v>
      </c>
      <c r="AN250" s="74">
        <f>[4]Calculations!AS217</f>
        <v>0</v>
      </c>
      <c r="AO250" s="74">
        <f>[4]Calculations!AH217</f>
        <v>0</v>
      </c>
      <c r="AP250" s="74">
        <f>[4]Calculations!AT217</f>
        <v>0</v>
      </c>
      <c r="AQ250" s="74">
        <f>[4]Calculations!AI217</f>
        <v>9.1957749999999998E-3</v>
      </c>
      <c r="AR250" s="74">
        <f>[4]Calculations!AU217</f>
        <v>100.00005437282576</v>
      </c>
      <c r="AS250" s="74">
        <f>[4]Calculations!AJ217</f>
        <v>0</v>
      </c>
      <c r="AT250" s="74">
        <f>[4]Calculations!AV217</f>
        <v>0</v>
      </c>
      <c r="AU250" s="74">
        <f>[4]Calculations!AK217</f>
        <v>0</v>
      </c>
      <c r="AV250" s="74">
        <f>[4]Calculations!AW217</f>
        <v>0</v>
      </c>
      <c r="AW250" s="90"/>
      <c r="AX250" s="90"/>
      <c r="AY250" s="82" t="str">
        <f>[4]Calculations!D217</f>
        <v>Land Supply 2018</v>
      </c>
    </row>
    <row r="251" spans="2:51" ht="25" customHeight="1" x14ac:dyDescent="0.25">
      <c r="B251" s="13" t="str">
        <f>[4]Calculations!A218</f>
        <v>SH 1146</v>
      </c>
      <c r="C251" s="30" t="str">
        <f>[4]Calculations!B218</f>
        <v>LAND JUNC WOOD ST/FACTORY ST, MIDDLETON</v>
      </c>
      <c r="D251" s="119" t="str">
        <f>[4]Calculations!C218</f>
        <v>Residential</v>
      </c>
      <c r="E251" s="38">
        <f>[4]Calculations!E218</f>
        <v>7.4084300000000006E-2</v>
      </c>
      <c r="F251" s="38">
        <f>[4]Calculations!I218</f>
        <v>7.4084300000000006E-2</v>
      </c>
      <c r="G251" s="38">
        <f>[4]Calculations!M218</f>
        <v>100</v>
      </c>
      <c r="H251" s="38">
        <f>[4]Calculations!H218</f>
        <v>0</v>
      </c>
      <c r="I251" s="38">
        <f>[4]Calculations!L218</f>
        <v>0</v>
      </c>
      <c r="J251" s="38">
        <f>[4]Calculations!G218</f>
        <v>0</v>
      </c>
      <c r="K251" s="38">
        <f>[4]Calculations!K218</f>
        <v>0</v>
      </c>
      <c r="L251" s="38">
        <f>[4]Calculations!F218</f>
        <v>0</v>
      </c>
      <c r="M251" s="38">
        <f>[4]Calculations!J218</f>
        <v>0</v>
      </c>
      <c r="N251" s="38">
        <f>[4]Calculations!V218</f>
        <v>0</v>
      </c>
      <c r="O251" s="38">
        <f>[4]Calculations!W218</f>
        <v>0</v>
      </c>
      <c r="P251" s="38">
        <f>[4]Calculations!O218</f>
        <v>2.4673799999999999E-3</v>
      </c>
      <c r="Q251" s="38">
        <f>[4]Calculations!S218</f>
        <v>3.3305032240299224</v>
      </c>
      <c r="R251" s="38">
        <f>[4]Calculations!Q218</f>
        <v>0</v>
      </c>
      <c r="S251" s="38">
        <f>[4]Calculations!T218</f>
        <v>0</v>
      </c>
      <c r="T251" s="38">
        <f>[4]Calculations!R218</f>
        <v>0</v>
      </c>
      <c r="U251" s="38">
        <f>[4]Calculations!U218</f>
        <v>0</v>
      </c>
      <c r="V251" s="38" t="str">
        <f>[4]Calculations!X218</f>
        <v>Not Modelled</v>
      </c>
      <c r="W251" s="38" t="str">
        <f>[4]Calculations!Y218</f>
        <v>N/A</v>
      </c>
      <c r="X251" s="38" t="s">
        <v>1056</v>
      </c>
      <c r="Y251" s="73" t="s">
        <v>105</v>
      </c>
      <c r="Z251" s="74" t="s">
        <v>1066</v>
      </c>
      <c r="AA251" s="74">
        <f>[4]Calculations!AA218</f>
        <v>0</v>
      </c>
      <c r="AB251" s="74">
        <f>[4]Calculations!AM218</f>
        <v>0</v>
      </c>
      <c r="AC251" s="74">
        <f>[4]Calculations!AB218</f>
        <v>0</v>
      </c>
      <c r="AD251" s="74">
        <f>[4]Calculations!AN218</f>
        <v>0</v>
      </c>
      <c r="AE251" s="74">
        <f>[4]Calculations!AC218</f>
        <v>0</v>
      </c>
      <c r="AF251" s="74">
        <f>[4]Calculations!AO218</f>
        <v>0</v>
      </c>
      <c r="AG251" s="74">
        <f>[4]Calculations!AD218</f>
        <v>0</v>
      </c>
      <c r="AH251" s="74">
        <f>[4]Calculations!AP218</f>
        <v>0</v>
      </c>
      <c r="AI251" s="74">
        <f>[4]Calculations!AE218</f>
        <v>0</v>
      </c>
      <c r="AJ251" s="74">
        <f>[4]Calculations!AQ218</f>
        <v>0</v>
      </c>
      <c r="AK251" s="74">
        <f>[4]Calculations!AF218</f>
        <v>0</v>
      </c>
      <c r="AL251" s="74">
        <f>[4]Calculations!AR218</f>
        <v>0</v>
      </c>
      <c r="AM251" s="74">
        <f>[4]Calculations!AG218</f>
        <v>0</v>
      </c>
      <c r="AN251" s="74">
        <f>[4]Calculations!AS218</f>
        <v>0</v>
      </c>
      <c r="AO251" s="74">
        <f>[4]Calculations!AH218</f>
        <v>0</v>
      </c>
      <c r="AP251" s="74">
        <f>[4]Calculations!AT218</f>
        <v>0</v>
      </c>
      <c r="AQ251" s="74">
        <f>[4]Calculations!AI218</f>
        <v>7.4084329998999998E-2</v>
      </c>
      <c r="AR251" s="74">
        <f>[4]Calculations!AU218</f>
        <v>100.00004049305993</v>
      </c>
      <c r="AS251" s="74">
        <f>[4]Calculations!AJ218</f>
        <v>0</v>
      </c>
      <c r="AT251" s="74">
        <f>[4]Calculations!AV218</f>
        <v>0</v>
      </c>
      <c r="AU251" s="74">
        <f>[4]Calculations!AK218</f>
        <v>0</v>
      </c>
      <c r="AV251" s="74">
        <f>[4]Calculations!AW218</f>
        <v>0</v>
      </c>
      <c r="AW251" s="90"/>
      <c r="AX251" s="90"/>
      <c r="AY251" s="82" t="str">
        <f>[4]Calculations!D218</f>
        <v>Land Supply 2018</v>
      </c>
    </row>
    <row r="252" spans="2:51" ht="12.65" customHeight="1" x14ac:dyDescent="0.25">
      <c r="B252" s="13" t="str">
        <f>[4]Calculations!A219</f>
        <v>SH 1159</v>
      </c>
      <c r="C252" s="30" t="str">
        <f>[4]Calculations!B219</f>
        <v>23 &amp; 25, DRAKE STREET, ROCHDALE</v>
      </c>
      <c r="D252" s="119" t="str">
        <f>[4]Calculations!C219</f>
        <v>Residential</v>
      </c>
      <c r="E252" s="38">
        <f>[4]Calculations!E219</f>
        <v>2.0283700000000002E-2</v>
      </c>
      <c r="F252" s="38">
        <f>[4]Calculations!I219</f>
        <v>2.0283700000000002E-2</v>
      </c>
      <c r="G252" s="38">
        <f>[4]Calculations!M219</f>
        <v>100</v>
      </c>
      <c r="H252" s="38">
        <f>[4]Calculations!H219</f>
        <v>0</v>
      </c>
      <c r="I252" s="38">
        <f>[4]Calculations!L219</f>
        <v>0</v>
      </c>
      <c r="J252" s="38">
        <f>[4]Calculations!G219</f>
        <v>0</v>
      </c>
      <c r="K252" s="38">
        <f>[4]Calculations!K219</f>
        <v>0</v>
      </c>
      <c r="L252" s="38">
        <f>[4]Calculations!F219</f>
        <v>0</v>
      </c>
      <c r="M252" s="38">
        <f>[4]Calculations!J219</f>
        <v>0</v>
      </c>
      <c r="N252" s="38">
        <f>[4]Calculations!V219</f>
        <v>2.0283724998500001E-2</v>
      </c>
      <c r="O252" s="38">
        <f>[4]Calculations!W219</f>
        <v>100.00012324427989</v>
      </c>
      <c r="P252" s="38">
        <f>[4]Calculations!O219</f>
        <v>2.2640299999999999E-4</v>
      </c>
      <c r="Q252" s="38">
        <f>[4]Calculations!S219</f>
        <v>1.1161819589128215</v>
      </c>
      <c r="R252" s="38">
        <f>[4]Calculations!Q219</f>
        <v>0</v>
      </c>
      <c r="S252" s="38">
        <f>[4]Calculations!T219</f>
        <v>0</v>
      </c>
      <c r="T252" s="38">
        <f>[4]Calculations!R219</f>
        <v>0</v>
      </c>
      <c r="U252" s="38">
        <f>[4]Calculations!U219</f>
        <v>0</v>
      </c>
      <c r="V252" s="38">
        <f>[4]Calculations!X219</f>
        <v>0</v>
      </c>
      <c r="W252" s="38">
        <f>[4]Calculations!Y219</f>
        <v>0</v>
      </c>
      <c r="X252" s="38" t="s">
        <v>1056</v>
      </c>
      <c r="Y252" s="73" t="s">
        <v>105</v>
      </c>
      <c r="Z252" s="74" t="s">
        <v>1066</v>
      </c>
      <c r="AA252" s="74">
        <f>[4]Calculations!AA219</f>
        <v>0</v>
      </c>
      <c r="AB252" s="74">
        <f>[4]Calculations!AM219</f>
        <v>0</v>
      </c>
      <c r="AC252" s="74">
        <f>[4]Calculations!AB219</f>
        <v>0</v>
      </c>
      <c r="AD252" s="74">
        <f>[4]Calculations!AN219</f>
        <v>0</v>
      </c>
      <c r="AE252" s="74">
        <f>[4]Calculations!AC219</f>
        <v>0</v>
      </c>
      <c r="AF252" s="74">
        <f>[4]Calculations!AO219</f>
        <v>0</v>
      </c>
      <c r="AG252" s="74">
        <f>[4]Calculations!AD219</f>
        <v>0</v>
      </c>
      <c r="AH252" s="74">
        <f>[4]Calculations!AP219</f>
        <v>0</v>
      </c>
      <c r="AI252" s="74">
        <f>[4]Calculations!AE219</f>
        <v>0</v>
      </c>
      <c r="AJ252" s="74">
        <f>[4]Calculations!AQ219</f>
        <v>0</v>
      </c>
      <c r="AK252" s="74">
        <f>[4]Calculations!AF219</f>
        <v>0</v>
      </c>
      <c r="AL252" s="74">
        <f>[4]Calculations!AR219</f>
        <v>0</v>
      </c>
      <c r="AM252" s="74">
        <f>[4]Calculations!AG219</f>
        <v>0</v>
      </c>
      <c r="AN252" s="74">
        <f>[4]Calculations!AS219</f>
        <v>0</v>
      </c>
      <c r="AO252" s="74">
        <f>[4]Calculations!AH219</f>
        <v>0</v>
      </c>
      <c r="AP252" s="74">
        <f>[4]Calculations!AT219</f>
        <v>0</v>
      </c>
      <c r="AQ252" s="74">
        <f>[4]Calculations!AI219</f>
        <v>2.0283724998500001E-2</v>
      </c>
      <c r="AR252" s="74">
        <f>[4]Calculations!AU219</f>
        <v>100.00012324427989</v>
      </c>
      <c r="AS252" s="74">
        <f>[4]Calculations!AJ219</f>
        <v>0</v>
      </c>
      <c r="AT252" s="74">
        <f>[4]Calculations!AV219</f>
        <v>0</v>
      </c>
      <c r="AU252" s="74">
        <f>[4]Calculations!AK219</f>
        <v>0</v>
      </c>
      <c r="AV252" s="74">
        <f>[4]Calculations!AW219</f>
        <v>0</v>
      </c>
      <c r="AW252" s="90"/>
      <c r="AX252" s="90"/>
      <c r="AY252" s="82" t="str">
        <f>[4]Calculations!D219</f>
        <v>Land Supply 2018</v>
      </c>
    </row>
    <row r="253" spans="2:51" ht="12.65" customHeight="1" x14ac:dyDescent="0.25">
      <c r="B253" s="13" t="str">
        <f>[4]Calculations!A220</f>
        <v>SH 1218</v>
      </c>
      <c r="C253" s="30" t="str">
        <f>[4]Calculations!B220</f>
        <v>PROVIDENCE UNITED REFORMED CHURCH, MARKET PLACE</v>
      </c>
      <c r="D253" s="119" t="str">
        <f>[4]Calculations!C220</f>
        <v>Residential</v>
      </c>
      <c r="E253" s="38">
        <f>[4]Calculations!E220</f>
        <v>0.19778899999999999</v>
      </c>
      <c r="F253" s="38">
        <f>[4]Calculations!I220</f>
        <v>0.19778899999999999</v>
      </c>
      <c r="G253" s="38">
        <f>[4]Calculations!M220</f>
        <v>100</v>
      </c>
      <c r="H253" s="38">
        <f>[4]Calculations!H220</f>
        <v>0</v>
      </c>
      <c r="I253" s="38">
        <f>[4]Calculations!L220</f>
        <v>0</v>
      </c>
      <c r="J253" s="38">
        <f>[4]Calculations!G220</f>
        <v>0</v>
      </c>
      <c r="K253" s="38">
        <f>[4]Calculations!K220</f>
        <v>0</v>
      </c>
      <c r="L253" s="38">
        <f>[4]Calculations!F220</f>
        <v>0</v>
      </c>
      <c r="M253" s="38">
        <f>[4]Calculations!J220</f>
        <v>0</v>
      </c>
      <c r="N253" s="38">
        <f>[4]Calculations!V220</f>
        <v>0</v>
      </c>
      <c r="O253" s="38">
        <f>[4]Calculations!W220</f>
        <v>0</v>
      </c>
      <c r="P253" s="38">
        <f>[4]Calculations!O220</f>
        <v>0</v>
      </c>
      <c r="Q253" s="38">
        <f>[4]Calculations!S220</f>
        <v>0</v>
      </c>
      <c r="R253" s="38">
        <f>[4]Calculations!Q220</f>
        <v>0</v>
      </c>
      <c r="S253" s="38">
        <f>[4]Calculations!T220</f>
        <v>0</v>
      </c>
      <c r="T253" s="38">
        <f>[4]Calculations!R220</f>
        <v>0</v>
      </c>
      <c r="U253" s="38">
        <f>[4]Calculations!U220</f>
        <v>0</v>
      </c>
      <c r="V253" s="38" t="str">
        <f>[4]Calculations!X220</f>
        <v>Not Modelled</v>
      </c>
      <c r="W253" s="38" t="str">
        <f>[4]Calculations!Y220</f>
        <v>N/A</v>
      </c>
      <c r="X253" s="38" t="s">
        <v>1056</v>
      </c>
      <c r="Y253" s="73" t="s">
        <v>106</v>
      </c>
      <c r="Z253" s="74" t="s">
        <v>1098</v>
      </c>
      <c r="AA253" s="74">
        <f>[4]Calculations!AA220</f>
        <v>0</v>
      </c>
      <c r="AB253" s="74">
        <f>[4]Calculations!AM220</f>
        <v>0</v>
      </c>
      <c r="AC253" s="74">
        <f>[4]Calculations!AB220</f>
        <v>0</v>
      </c>
      <c r="AD253" s="74">
        <f>[4]Calculations!AN220</f>
        <v>0</v>
      </c>
      <c r="AE253" s="74">
        <f>[4]Calculations!AC220</f>
        <v>0</v>
      </c>
      <c r="AF253" s="74">
        <f>[4]Calculations!AO220</f>
        <v>0</v>
      </c>
      <c r="AG253" s="74">
        <f>[4]Calculations!AD220</f>
        <v>0</v>
      </c>
      <c r="AH253" s="74">
        <f>[4]Calculations!AP220</f>
        <v>0</v>
      </c>
      <c r="AI253" s="74">
        <f>[4]Calculations!AE220</f>
        <v>0</v>
      </c>
      <c r="AJ253" s="74">
        <f>[4]Calculations!AQ220</f>
        <v>0</v>
      </c>
      <c r="AK253" s="74">
        <f>[4]Calculations!AF220</f>
        <v>0</v>
      </c>
      <c r="AL253" s="74">
        <f>[4]Calculations!AR220</f>
        <v>0</v>
      </c>
      <c r="AM253" s="74">
        <f>[4]Calculations!AG220</f>
        <v>0</v>
      </c>
      <c r="AN253" s="74">
        <f>[4]Calculations!AS220</f>
        <v>0</v>
      </c>
      <c r="AO253" s="74">
        <f>[4]Calculations!AH220</f>
        <v>0</v>
      </c>
      <c r="AP253" s="74">
        <f>[4]Calculations!AT220</f>
        <v>0</v>
      </c>
      <c r="AQ253" s="74">
        <f>[4]Calculations!AI220</f>
        <v>0.197789320001</v>
      </c>
      <c r="AR253" s="74">
        <f>[4]Calculations!AU220</f>
        <v>100.00016178907826</v>
      </c>
      <c r="AS253" s="74">
        <f>[4]Calculations!AJ220</f>
        <v>0</v>
      </c>
      <c r="AT253" s="74">
        <f>[4]Calculations!AV220</f>
        <v>0</v>
      </c>
      <c r="AU253" s="74">
        <f>[4]Calculations!AK220</f>
        <v>0</v>
      </c>
      <c r="AV253" s="74">
        <f>[4]Calculations!AW220</f>
        <v>0</v>
      </c>
      <c r="AW253" s="90"/>
      <c r="AX253" s="90"/>
      <c r="AY253" s="82" t="str">
        <f>[4]Calculations!D220</f>
        <v>Land Supply 2018</v>
      </c>
    </row>
    <row r="254" spans="2:51" ht="12.65" customHeight="1" x14ac:dyDescent="0.25">
      <c r="B254" s="13" t="str">
        <f>[4]Calculations!A221</f>
        <v>SH 1226</v>
      </c>
      <c r="C254" s="30" t="str">
        <f>[4]Calculations!B221</f>
        <v>SITE OF NEW JERUSALEM CHURCH, MANCHESTER OLD ROAD, MIDDLETON</v>
      </c>
      <c r="D254" s="119" t="str">
        <f>[4]Calculations!C221</f>
        <v>Residential</v>
      </c>
      <c r="E254" s="38">
        <f>[4]Calculations!E221</f>
        <v>9.3106700000000001E-2</v>
      </c>
      <c r="F254" s="38">
        <f>[4]Calculations!I221</f>
        <v>9.3106700000000001E-2</v>
      </c>
      <c r="G254" s="38">
        <f>[4]Calculations!M221</f>
        <v>100</v>
      </c>
      <c r="H254" s="38">
        <f>[4]Calculations!H221</f>
        <v>0</v>
      </c>
      <c r="I254" s="38">
        <f>[4]Calculations!L221</f>
        <v>0</v>
      </c>
      <c r="J254" s="38">
        <f>[4]Calculations!G221</f>
        <v>0</v>
      </c>
      <c r="K254" s="38">
        <f>[4]Calculations!K221</f>
        <v>0</v>
      </c>
      <c r="L254" s="38">
        <f>[4]Calculations!F221</f>
        <v>0</v>
      </c>
      <c r="M254" s="38">
        <f>[4]Calculations!J221</f>
        <v>0</v>
      </c>
      <c r="N254" s="38">
        <f>[4]Calculations!V221</f>
        <v>0</v>
      </c>
      <c r="O254" s="38">
        <f>[4]Calculations!W221</f>
        <v>0</v>
      </c>
      <c r="P254" s="38">
        <f>[4]Calculations!O221</f>
        <v>1.08117E-4</v>
      </c>
      <c r="Q254" s="38">
        <f>[4]Calculations!S221</f>
        <v>0.11612161101188206</v>
      </c>
      <c r="R254" s="38">
        <f>[4]Calculations!Q221</f>
        <v>0</v>
      </c>
      <c r="S254" s="38">
        <f>[4]Calculations!T221</f>
        <v>0</v>
      </c>
      <c r="T254" s="38">
        <f>[4]Calculations!R221</f>
        <v>0</v>
      </c>
      <c r="U254" s="38">
        <f>[4]Calculations!U221</f>
        <v>0</v>
      </c>
      <c r="V254" s="38" t="str">
        <f>[4]Calculations!X221</f>
        <v>Not Modelled</v>
      </c>
      <c r="W254" s="38" t="str">
        <f>[4]Calculations!Y221</f>
        <v>N/A</v>
      </c>
      <c r="X254" s="38" t="s">
        <v>1056</v>
      </c>
      <c r="Y254" s="73" t="s">
        <v>105</v>
      </c>
      <c r="Z254" s="74" t="s">
        <v>1066</v>
      </c>
      <c r="AA254" s="74">
        <f>[4]Calculations!AA221</f>
        <v>0</v>
      </c>
      <c r="AB254" s="74">
        <f>[4]Calculations!AM221</f>
        <v>0</v>
      </c>
      <c r="AC254" s="74">
        <f>[4]Calculations!AB221</f>
        <v>0</v>
      </c>
      <c r="AD254" s="74">
        <f>[4]Calculations!AN221</f>
        <v>0</v>
      </c>
      <c r="AE254" s="74">
        <f>[4]Calculations!AC221</f>
        <v>0</v>
      </c>
      <c r="AF254" s="74">
        <f>[4]Calculations!AO221</f>
        <v>0</v>
      </c>
      <c r="AG254" s="74">
        <f>[4]Calculations!AD221</f>
        <v>0</v>
      </c>
      <c r="AH254" s="74">
        <f>[4]Calculations!AP221</f>
        <v>0</v>
      </c>
      <c r="AI254" s="74">
        <f>[4]Calculations!AE221</f>
        <v>0</v>
      </c>
      <c r="AJ254" s="74">
        <f>[4]Calculations!AQ221</f>
        <v>0</v>
      </c>
      <c r="AK254" s="74">
        <f>[4]Calculations!AF221</f>
        <v>0</v>
      </c>
      <c r="AL254" s="74">
        <f>[4]Calculations!AR221</f>
        <v>0</v>
      </c>
      <c r="AM254" s="74">
        <f>[4]Calculations!AG221</f>
        <v>0</v>
      </c>
      <c r="AN254" s="74">
        <f>[4]Calculations!AS221</f>
        <v>0</v>
      </c>
      <c r="AO254" s="74">
        <f>[4]Calculations!AH221</f>
        <v>0</v>
      </c>
      <c r="AP254" s="74">
        <f>[4]Calculations!AT221</f>
        <v>0</v>
      </c>
      <c r="AQ254" s="74">
        <f>[4]Calculations!AI221</f>
        <v>9.3106725000199994E-2</v>
      </c>
      <c r="AR254" s="74">
        <f>[4]Calculations!AU221</f>
        <v>100.00002685112885</v>
      </c>
      <c r="AS254" s="74">
        <f>[4]Calculations!AJ221</f>
        <v>0</v>
      </c>
      <c r="AT254" s="74">
        <f>[4]Calculations!AV221</f>
        <v>0</v>
      </c>
      <c r="AU254" s="74">
        <f>[4]Calculations!AK221</f>
        <v>0</v>
      </c>
      <c r="AV254" s="74">
        <f>[4]Calculations!AW221</f>
        <v>0</v>
      </c>
      <c r="AW254" s="90"/>
      <c r="AX254" s="90"/>
      <c r="AY254" s="82" t="str">
        <f>[4]Calculations!D221</f>
        <v>Land Supply 2018</v>
      </c>
    </row>
    <row r="255" spans="2:51" ht="25" customHeight="1" x14ac:dyDescent="0.25">
      <c r="B255" s="13" t="str">
        <f>[4]Calculations!A222</f>
        <v>SH 1236</v>
      </c>
      <c r="C255" s="30" t="str">
        <f>[4]Calculations!B222</f>
        <v>22-26 BRIDGE STREET, HEYWOOD</v>
      </c>
      <c r="D255" s="119" t="str">
        <f>[4]Calculations!C222</f>
        <v>Residential</v>
      </c>
      <c r="E255" s="38">
        <f>[4]Calculations!E222</f>
        <v>5.6569700000000001E-2</v>
      </c>
      <c r="F255" s="38">
        <f>[4]Calculations!I222</f>
        <v>5.6569700000000001E-2</v>
      </c>
      <c r="G255" s="38">
        <f>[4]Calculations!M222</f>
        <v>100</v>
      </c>
      <c r="H255" s="38">
        <f>[4]Calculations!H222</f>
        <v>0</v>
      </c>
      <c r="I255" s="38">
        <f>[4]Calculations!L222</f>
        <v>0</v>
      </c>
      <c r="J255" s="38">
        <f>[4]Calculations!G222</f>
        <v>0</v>
      </c>
      <c r="K255" s="38">
        <f>[4]Calculations!K222</f>
        <v>0</v>
      </c>
      <c r="L255" s="38">
        <f>[4]Calculations!F222</f>
        <v>0</v>
      </c>
      <c r="M255" s="38">
        <f>[4]Calculations!J222</f>
        <v>0</v>
      </c>
      <c r="N255" s="38">
        <f>[4]Calculations!V222</f>
        <v>0</v>
      </c>
      <c r="O255" s="38">
        <f>[4]Calculations!W222</f>
        <v>0</v>
      </c>
      <c r="P255" s="38">
        <f>[4]Calculations!O222</f>
        <v>0</v>
      </c>
      <c r="Q255" s="38">
        <f>[4]Calculations!S222</f>
        <v>0</v>
      </c>
      <c r="R255" s="38">
        <f>[4]Calculations!Q222</f>
        <v>0</v>
      </c>
      <c r="S255" s="38">
        <f>[4]Calculations!T222</f>
        <v>0</v>
      </c>
      <c r="T255" s="38">
        <f>[4]Calculations!R222</f>
        <v>0</v>
      </c>
      <c r="U255" s="38">
        <f>[4]Calculations!U222</f>
        <v>0</v>
      </c>
      <c r="V255" s="38" t="str">
        <f>[4]Calculations!X222</f>
        <v>Not Modelled</v>
      </c>
      <c r="W255" s="38" t="str">
        <f>[4]Calculations!Y222</f>
        <v>N/A</v>
      </c>
      <c r="X255" s="38" t="s">
        <v>1056</v>
      </c>
      <c r="Y255" s="73" t="s">
        <v>106</v>
      </c>
      <c r="Z255" s="74" t="s">
        <v>1098</v>
      </c>
      <c r="AA255" s="74">
        <f>[4]Calculations!AA222</f>
        <v>0</v>
      </c>
      <c r="AB255" s="74">
        <f>[4]Calculations!AM222</f>
        <v>0</v>
      </c>
      <c r="AC255" s="74">
        <f>[4]Calculations!AB222</f>
        <v>0</v>
      </c>
      <c r="AD255" s="74">
        <f>[4]Calculations!AN222</f>
        <v>0</v>
      </c>
      <c r="AE255" s="74">
        <f>[4]Calculations!AC222</f>
        <v>0</v>
      </c>
      <c r="AF255" s="74">
        <f>[4]Calculations!AO222</f>
        <v>0</v>
      </c>
      <c r="AG255" s="74">
        <f>[4]Calculations!AD222</f>
        <v>0</v>
      </c>
      <c r="AH255" s="74">
        <f>[4]Calculations!AP222</f>
        <v>0</v>
      </c>
      <c r="AI255" s="74">
        <f>[4]Calculations!AE222</f>
        <v>0</v>
      </c>
      <c r="AJ255" s="74">
        <f>[4]Calculations!AQ222</f>
        <v>0</v>
      </c>
      <c r="AK255" s="74">
        <f>[4]Calculations!AF222</f>
        <v>0</v>
      </c>
      <c r="AL255" s="74">
        <f>[4]Calculations!AR222</f>
        <v>0</v>
      </c>
      <c r="AM255" s="74">
        <f>[4]Calculations!AG222</f>
        <v>0</v>
      </c>
      <c r="AN255" s="74">
        <f>[4]Calculations!AS222</f>
        <v>0</v>
      </c>
      <c r="AO255" s="74">
        <f>[4]Calculations!AH222</f>
        <v>0</v>
      </c>
      <c r="AP255" s="74">
        <f>[4]Calculations!AT222</f>
        <v>0</v>
      </c>
      <c r="AQ255" s="74">
        <f>[4]Calculations!AI222</f>
        <v>5.6569665000599997E-2</v>
      </c>
      <c r="AR255" s="74">
        <f>[4]Calculations!AU222</f>
        <v>99.999938130483272</v>
      </c>
      <c r="AS255" s="74">
        <f>[4]Calculations!AJ222</f>
        <v>0</v>
      </c>
      <c r="AT255" s="74">
        <f>[4]Calculations!AV222</f>
        <v>0</v>
      </c>
      <c r="AU255" s="74">
        <f>[4]Calculations!AK222</f>
        <v>0</v>
      </c>
      <c r="AV255" s="74">
        <f>[4]Calculations!AW222</f>
        <v>0</v>
      </c>
      <c r="AW255" s="90"/>
      <c r="AX255" s="90"/>
      <c r="AY255" s="82" t="str">
        <f>[4]Calculations!D222</f>
        <v>Land Supply 2018</v>
      </c>
    </row>
    <row r="256" spans="2:51" ht="12.65" customHeight="1" x14ac:dyDescent="0.25">
      <c r="B256" s="13" t="str">
        <f>[4]Calculations!A223</f>
        <v>SH 1244</v>
      </c>
      <c r="C256" s="30" t="str">
        <f>[4]Calculations!B223</f>
        <v>613 MANCHESTER OLD ROAD, MIDDLETON</v>
      </c>
      <c r="D256" s="119" t="str">
        <f>[4]Calculations!C223</f>
        <v>Residential</v>
      </c>
      <c r="E256" s="38">
        <f>[4]Calculations!E223</f>
        <v>2.33516E-2</v>
      </c>
      <c r="F256" s="38">
        <f>[4]Calculations!I223</f>
        <v>9.856550587113001E-3</v>
      </c>
      <c r="G256" s="38">
        <f>[4]Calculations!M223</f>
        <v>42.209315794690731</v>
      </c>
      <c r="H256" s="38">
        <f>[4]Calculations!H223</f>
        <v>1.3232984062799999E-2</v>
      </c>
      <c r="I256" s="38">
        <f>[4]Calculations!L223</f>
        <v>56.668425558848213</v>
      </c>
      <c r="J256" s="38">
        <f>[4]Calculations!G223</f>
        <v>2.6206535008699999E-4</v>
      </c>
      <c r="K256" s="38">
        <f>[4]Calculations!K223</f>
        <v>1.1222586464610562</v>
      </c>
      <c r="L256" s="38">
        <f>[4]Calculations!F223</f>
        <v>0</v>
      </c>
      <c r="M256" s="38">
        <f>[4]Calculations!J223</f>
        <v>0</v>
      </c>
      <c r="N256" s="38">
        <f>[4]Calculations!V223</f>
        <v>1.60557987998E-2</v>
      </c>
      <c r="O256" s="38">
        <f>[4]Calculations!W223</f>
        <v>68.756739580157245</v>
      </c>
      <c r="P256" s="38">
        <f>[4]Calculations!O223</f>
        <v>2.9228654495249999E-3</v>
      </c>
      <c r="Q256" s="38">
        <f>[4]Calculations!S223</f>
        <v>12.516767371507735</v>
      </c>
      <c r="R256" s="38">
        <f>[4]Calculations!Q223</f>
        <v>1.827025449525E-3</v>
      </c>
      <c r="S256" s="38">
        <f>[4]Calculations!T223</f>
        <v>7.8239840076268869</v>
      </c>
      <c r="T256" s="38">
        <f>[4]Calculations!R223</f>
        <v>1.5733053995900001E-3</v>
      </c>
      <c r="U256" s="38">
        <f>[4]Calculations!U223</f>
        <v>6.7374629558145909</v>
      </c>
      <c r="V256" s="38" t="str">
        <f>[4]Calculations!X223</f>
        <v>Not Modelled</v>
      </c>
      <c r="W256" s="38" t="str">
        <f>[4]Calculations!Y223</f>
        <v>N/A</v>
      </c>
      <c r="X256" s="38" t="s">
        <v>1056</v>
      </c>
      <c r="Y256" s="73" t="s">
        <v>108</v>
      </c>
      <c r="Z256" s="74" t="s">
        <v>109</v>
      </c>
      <c r="AA256" s="74">
        <f>[4]Calculations!AA223</f>
        <v>0</v>
      </c>
      <c r="AB256" s="74">
        <f>[4]Calculations!AM223</f>
        <v>0</v>
      </c>
      <c r="AC256" s="74">
        <f>[4]Calculations!AB223</f>
        <v>0</v>
      </c>
      <c r="AD256" s="74">
        <f>[4]Calculations!AN223</f>
        <v>0</v>
      </c>
      <c r="AE256" s="74">
        <f>[4]Calculations!AC223</f>
        <v>0</v>
      </c>
      <c r="AF256" s="74">
        <f>[4]Calculations!AO223</f>
        <v>0</v>
      </c>
      <c r="AG256" s="74">
        <f>[4]Calculations!AD223</f>
        <v>0</v>
      </c>
      <c r="AH256" s="74">
        <f>[4]Calculations!AP223</f>
        <v>0</v>
      </c>
      <c r="AI256" s="74">
        <f>[4]Calculations!AE223</f>
        <v>0</v>
      </c>
      <c r="AJ256" s="74">
        <f>[4]Calculations!AQ223</f>
        <v>0</v>
      </c>
      <c r="AK256" s="74">
        <f>[4]Calculations!AF223</f>
        <v>0</v>
      </c>
      <c r="AL256" s="74">
        <f>[4]Calculations!AR223</f>
        <v>0</v>
      </c>
      <c r="AM256" s="74">
        <f>[4]Calculations!AG223</f>
        <v>0</v>
      </c>
      <c r="AN256" s="74">
        <f>[4]Calculations!AS223</f>
        <v>0</v>
      </c>
      <c r="AO256" s="74">
        <f>[4]Calculations!AH223</f>
        <v>0</v>
      </c>
      <c r="AP256" s="74">
        <f>[4]Calculations!AT223</f>
        <v>0</v>
      </c>
      <c r="AQ256" s="74">
        <f>[4]Calculations!AI223</f>
        <v>2.3351575000099999E-2</v>
      </c>
      <c r="AR256" s="74">
        <f>[4]Calculations!AU223</f>
        <v>99.999892941383024</v>
      </c>
      <c r="AS256" s="74">
        <f>[4]Calculations!AJ223</f>
        <v>0</v>
      </c>
      <c r="AT256" s="74">
        <f>[4]Calculations!AV223</f>
        <v>0</v>
      </c>
      <c r="AU256" s="74">
        <f>[4]Calculations!AK223</f>
        <v>0</v>
      </c>
      <c r="AV256" s="74">
        <f>[4]Calculations!AW223</f>
        <v>0</v>
      </c>
      <c r="AW256" s="90"/>
      <c r="AX256" s="90"/>
      <c r="AY256" s="82" t="str">
        <f>[4]Calculations!D223</f>
        <v>Land Supply 2018</v>
      </c>
    </row>
    <row r="257" spans="2:51" ht="12.65" customHeight="1" x14ac:dyDescent="0.25">
      <c r="B257" s="13" t="str">
        <f>[4]Calculations!A224</f>
        <v>SH 1278</v>
      </c>
      <c r="C257" s="30" t="str">
        <f>[4]Calculations!B224</f>
        <v>LAND AT ENTWISTLE ROAD, ROCHDALE</v>
      </c>
      <c r="D257" s="119" t="str">
        <f>[4]Calculations!C224</f>
        <v>Residential</v>
      </c>
      <c r="E257" s="38">
        <f>[4]Calculations!E224</f>
        <v>0.181588</v>
      </c>
      <c r="F257" s="38">
        <f>[4]Calculations!I224</f>
        <v>0.163523153432</v>
      </c>
      <c r="G257" s="38">
        <f>[4]Calculations!M224</f>
        <v>90.051739890301121</v>
      </c>
      <c r="H257" s="38">
        <f>[4]Calculations!H224</f>
        <v>1.8064846568E-2</v>
      </c>
      <c r="I257" s="38">
        <f>[4]Calculations!L224</f>
        <v>9.9482601096988788</v>
      </c>
      <c r="J257" s="38">
        <f>[4]Calculations!G224</f>
        <v>0</v>
      </c>
      <c r="K257" s="38">
        <f>[4]Calculations!K224</f>
        <v>0</v>
      </c>
      <c r="L257" s="38">
        <f>[4]Calculations!F224</f>
        <v>0</v>
      </c>
      <c r="M257" s="38">
        <f>[4]Calculations!J224</f>
        <v>0</v>
      </c>
      <c r="N257" s="38">
        <f>[4]Calculations!V224</f>
        <v>0.18158831500100001</v>
      </c>
      <c r="O257" s="38">
        <f>[4]Calculations!W224</f>
        <v>100.00017347016323</v>
      </c>
      <c r="P257" s="38">
        <f>[4]Calculations!O224</f>
        <v>2.6099800000000002E-4</v>
      </c>
      <c r="Q257" s="38">
        <f>[4]Calculations!S224</f>
        <v>0.14373086327290352</v>
      </c>
      <c r="R257" s="38">
        <f>[4]Calculations!Q224</f>
        <v>0</v>
      </c>
      <c r="S257" s="38">
        <f>[4]Calculations!T224</f>
        <v>0</v>
      </c>
      <c r="T257" s="38">
        <f>[4]Calculations!R224</f>
        <v>0</v>
      </c>
      <c r="U257" s="38">
        <f>[4]Calculations!U224</f>
        <v>0</v>
      </c>
      <c r="V257" s="38">
        <f>[4]Calculations!X224</f>
        <v>2.01876327898E-2</v>
      </c>
      <c r="W257" s="38">
        <f>[4]Calculations!Y224</f>
        <v>11.117272501376743</v>
      </c>
      <c r="X257" s="38" t="s">
        <v>1056</v>
      </c>
      <c r="Y257" s="73" t="s">
        <v>105</v>
      </c>
      <c r="Z257" s="74" t="s">
        <v>1066</v>
      </c>
      <c r="AA257" s="74">
        <f>[4]Calculations!AA224</f>
        <v>0</v>
      </c>
      <c r="AB257" s="74">
        <f>[4]Calculations!AM224</f>
        <v>0</v>
      </c>
      <c r="AC257" s="74">
        <f>[4]Calculations!AB224</f>
        <v>0</v>
      </c>
      <c r="AD257" s="74">
        <f>[4]Calculations!AN224</f>
        <v>0</v>
      </c>
      <c r="AE257" s="74">
        <f>[4]Calculations!AC224</f>
        <v>0</v>
      </c>
      <c r="AF257" s="74">
        <f>[4]Calculations!AO224</f>
        <v>0</v>
      </c>
      <c r="AG257" s="74">
        <f>[4]Calculations!AD224</f>
        <v>0</v>
      </c>
      <c r="AH257" s="74">
        <f>[4]Calculations!AP224</f>
        <v>0</v>
      </c>
      <c r="AI257" s="74">
        <f>[4]Calculations!AE224</f>
        <v>0</v>
      </c>
      <c r="AJ257" s="74">
        <f>[4]Calculations!AQ224</f>
        <v>0</v>
      </c>
      <c r="AK257" s="74">
        <f>[4]Calculations!AF224</f>
        <v>0</v>
      </c>
      <c r="AL257" s="74">
        <f>[4]Calculations!AR224</f>
        <v>0</v>
      </c>
      <c r="AM257" s="74">
        <f>[4]Calculations!AG224</f>
        <v>0</v>
      </c>
      <c r="AN257" s="74">
        <f>[4]Calculations!AS224</f>
        <v>0</v>
      </c>
      <c r="AO257" s="74">
        <f>[4]Calculations!AH224</f>
        <v>0</v>
      </c>
      <c r="AP257" s="74">
        <f>[4]Calculations!AT224</f>
        <v>0</v>
      </c>
      <c r="AQ257" s="74">
        <f>[4]Calculations!AI224</f>
        <v>0.18158831500100001</v>
      </c>
      <c r="AR257" s="74">
        <f>[4]Calculations!AU224</f>
        <v>100.00017347016323</v>
      </c>
      <c r="AS257" s="74">
        <f>[4]Calculations!AJ224</f>
        <v>0</v>
      </c>
      <c r="AT257" s="74">
        <f>[4]Calculations!AV224</f>
        <v>0</v>
      </c>
      <c r="AU257" s="74">
        <f>[4]Calculations!AK224</f>
        <v>0</v>
      </c>
      <c r="AV257" s="74">
        <f>[4]Calculations!AW224</f>
        <v>0</v>
      </c>
      <c r="AW257" s="90"/>
      <c r="AX257" s="90"/>
      <c r="AY257" s="82" t="str">
        <f>[4]Calculations!D224</f>
        <v>Land Supply 2018</v>
      </c>
    </row>
    <row r="258" spans="2:51" ht="12.65" customHeight="1" x14ac:dyDescent="0.25">
      <c r="B258" s="13" t="str">
        <f>[4]Calculations!A225</f>
        <v>SH 1368</v>
      </c>
      <c r="C258" s="30" t="str">
        <f>[4]Calculations!B225</f>
        <v>LODGE MILL, TOWNLEY STREET, MIDDLETON</v>
      </c>
      <c r="D258" s="119" t="str">
        <f>[4]Calculations!C225</f>
        <v>Residential</v>
      </c>
      <c r="E258" s="38">
        <f>[4]Calculations!E225</f>
        <v>0.25319000000000003</v>
      </c>
      <c r="F258" s="38">
        <f>[4]Calculations!I225</f>
        <v>0.25286665805667119</v>
      </c>
      <c r="G258" s="38">
        <f>[4]Calculations!M225</f>
        <v>99.872292766962033</v>
      </c>
      <c r="H258" s="38">
        <f>[4]Calculations!H225</f>
        <v>3.1468492533600001E-4</v>
      </c>
      <c r="I258" s="38">
        <f>[4]Calculations!L225</f>
        <v>0.12428805455823688</v>
      </c>
      <c r="J258" s="38">
        <f>[4]Calculations!G225</f>
        <v>0</v>
      </c>
      <c r="K258" s="38">
        <f>[4]Calculations!K225</f>
        <v>0</v>
      </c>
      <c r="L258" s="38">
        <f>[4]Calculations!F225</f>
        <v>8.6570179928399995E-6</v>
      </c>
      <c r="M258" s="38">
        <f>[4]Calculations!J225</f>
        <v>3.4191784797345864E-3</v>
      </c>
      <c r="N258" s="38">
        <f>[4]Calculations!V225</f>
        <v>0.24271673533400001</v>
      </c>
      <c r="O258" s="38">
        <f>[4]Calculations!W225</f>
        <v>95.863476177574142</v>
      </c>
      <c r="P258" s="38">
        <f>[4]Calculations!O225</f>
        <v>0.25318944045530001</v>
      </c>
      <c r="Q258" s="38">
        <f>[4]Calculations!S225</f>
        <v>99.999779002053785</v>
      </c>
      <c r="R258" s="38">
        <f>[4]Calculations!Q225</f>
        <v>6.9835440455299991E-2</v>
      </c>
      <c r="S258" s="38">
        <f>[4]Calculations!T225</f>
        <v>27.582226966033407</v>
      </c>
      <c r="T258" s="38">
        <f>[4]Calculations!R225</f>
        <v>2.64675223988E-2</v>
      </c>
      <c r="U258" s="38">
        <f>[4]Calculations!U225</f>
        <v>10.453620758639756</v>
      </c>
      <c r="V258" s="38" t="str">
        <f>[4]Calculations!X225</f>
        <v>Not Modelled</v>
      </c>
      <c r="W258" s="38" t="str">
        <f>[4]Calculations!Y225</f>
        <v>N/A</v>
      </c>
      <c r="X258" s="38" t="s">
        <v>1056</v>
      </c>
      <c r="Y258" s="73" t="s">
        <v>108</v>
      </c>
      <c r="Z258" s="74" t="s">
        <v>109</v>
      </c>
      <c r="AA258" s="74">
        <f>[4]Calculations!AA225</f>
        <v>0</v>
      </c>
      <c r="AB258" s="74">
        <f>[4]Calculations!AM225</f>
        <v>0</v>
      </c>
      <c r="AC258" s="74">
        <f>[4]Calculations!AB225</f>
        <v>0</v>
      </c>
      <c r="AD258" s="74">
        <f>[4]Calculations!AN225</f>
        <v>0</v>
      </c>
      <c r="AE258" s="74">
        <f>[4]Calculations!AC225</f>
        <v>0</v>
      </c>
      <c r="AF258" s="74">
        <f>[4]Calculations!AO225</f>
        <v>0</v>
      </c>
      <c r="AG258" s="74">
        <f>[4]Calculations!AD225</f>
        <v>0</v>
      </c>
      <c r="AH258" s="74">
        <f>[4]Calculations!AP225</f>
        <v>0</v>
      </c>
      <c r="AI258" s="74">
        <f>[4]Calculations!AE225</f>
        <v>0</v>
      </c>
      <c r="AJ258" s="74">
        <f>[4]Calculations!AQ225</f>
        <v>0</v>
      </c>
      <c r="AK258" s="74">
        <f>[4]Calculations!AF225</f>
        <v>0</v>
      </c>
      <c r="AL258" s="74">
        <f>[4]Calculations!AR225</f>
        <v>0</v>
      </c>
      <c r="AM258" s="74">
        <f>[4]Calculations!AG225</f>
        <v>0</v>
      </c>
      <c r="AN258" s="74">
        <f>[4]Calculations!AS225</f>
        <v>0</v>
      </c>
      <c r="AO258" s="74">
        <f>[4]Calculations!AH225</f>
        <v>0</v>
      </c>
      <c r="AP258" s="74">
        <f>[4]Calculations!AT225</f>
        <v>0</v>
      </c>
      <c r="AQ258" s="74">
        <f>[4]Calculations!AI225</f>
        <v>0.25318949999899998</v>
      </c>
      <c r="AR258" s="74">
        <f>[4]Calculations!AU225</f>
        <v>99.999802519451777</v>
      </c>
      <c r="AS258" s="74">
        <f>[4]Calculations!AJ225</f>
        <v>0</v>
      </c>
      <c r="AT258" s="74">
        <f>[4]Calculations!AV225</f>
        <v>0</v>
      </c>
      <c r="AU258" s="74">
        <f>[4]Calculations!AK225</f>
        <v>0</v>
      </c>
      <c r="AV258" s="74">
        <f>[4]Calculations!AW225</f>
        <v>0</v>
      </c>
      <c r="AW258" s="90"/>
      <c r="AX258" s="90"/>
      <c r="AY258" s="82" t="str">
        <f>[4]Calculations!D225</f>
        <v>Land Supply 2018</v>
      </c>
    </row>
    <row r="259" spans="2:51" ht="25" customHeight="1" x14ac:dyDescent="0.25">
      <c r="B259" s="13" t="str">
        <f>[4]Calculations!A226</f>
        <v>SH 1397</v>
      </c>
      <c r="C259" s="30" t="str">
        <f>[4]Calculations!B226</f>
        <v>LAND ON THE CORNER OF ASH ST AND PEEL LANE, HEYWOOD</v>
      </c>
      <c r="D259" s="119" t="str">
        <f>[4]Calculations!C226</f>
        <v>Residential</v>
      </c>
      <c r="E259" s="38">
        <f>[4]Calculations!E226</f>
        <v>0.37017</v>
      </c>
      <c r="F259" s="38">
        <f>[4]Calculations!I226</f>
        <v>0.37017</v>
      </c>
      <c r="G259" s="38">
        <f>[4]Calculations!M226</f>
        <v>100</v>
      </c>
      <c r="H259" s="38">
        <f>[4]Calculations!H226</f>
        <v>0</v>
      </c>
      <c r="I259" s="38">
        <f>[4]Calculations!L226</f>
        <v>0</v>
      </c>
      <c r="J259" s="38">
        <f>[4]Calculations!G226</f>
        <v>0</v>
      </c>
      <c r="K259" s="38">
        <f>[4]Calculations!K226</f>
        <v>0</v>
      </c>
      <c r="L259" s="38">
        <f>[4]Calculations!F226</f>
        <v>0</v>
      </c>
      <c r="M259" s="38">
        <f>[4]Calculations!J226</f>
        <v>0</v>
      </c>
      <c r="N259" s="38">
        <f>[4]Calculations!V226</f>
        <v>0</v>
      </c>
      <c r="O259" s="38">
        <f>[4]Calculations!W226</f>
        <v>0</v>
      </c>
      <c r="P259" s="38">
        <f>[4]Calculations!O226</f>
        <v>2.3842930000189102E-3</v>
      </c>
      <c r="Q259" s="38">
        <f>[4]Calculations!S226</f>
        <v>0.64410757220166692</v>
      </c>
      <c r="R259" s="38">
        <f>[4]Calculations!Q226</f>
        <v>9.0330000189100001E-6</v>
      </c>
      <c r="S259" s="38">
        <f>[4]Calculations!T226</f>
        <v>2.4402301696274686E-3</v>
      </c>
      <c r="T259" s="38">
        <f>[4]Calculations!R226</f>
        <v>9.0330000189100001E-6</v>
      </c>
      <c r="U259" s="38">
        <f>[4]Calculations!U226</f>
        <v>2.4402301696274686E-3</v>
      </c>
      <c r="V259" s="38" t="str">
        <f>[4]Calculations!X226</f>
        <v>Not Modelled</v>
      </c>
      <c r="W259" s="38" t="str">
        <f>[4]Calculations!Y226</f>
        <v>N/A</v>
      </c>
      <c r="X259" s="38" t="s">
        <v>1056</v>
      </c>
      <c r="Y259" s="73" t="s">
        <v>105</v>
      </c>
      <c r="Z259" s="74" t="s">
        <v>1066</v>
      </c>
      <c r="AA259" s="74">
        <f>[4]Calculations!AA226</f>
        <v>0</v>
      </c>
      <c r="AB259" s="74">
        <f>[4]Calculations!AM226</f>
        <v>0</v>
      </c>
      <c r="AC259" s="74">
        <f>[4]Calculations!AB226</f>
        <v>0</v>
      </c>
      <c r="AD259" s="74">
        <f>[4]Calculations!AN226</f>
        <v>0</v>
      </c>
      <c r="AE259" s="74">
        <f>[4]Calculations!AC226</f>
        <v>0</v>
      </c>
      <c r="AF259" s="74">
        <f>[4]Calculations!AO226</f>
        <v>0</v>
      </c>
      <c r="AG259" s="74">
        <f>[4]Calculations!AD226</f>
        <v>0</v>
      </c>
      <c r="AH259" s="74">
        <f>[4]Calculations!AP226</f>
        <v>0</v>
      </c>
      <c r="AI259" s="74">
        <f>[4]Calculations!AE226</f>
        <v>0</v>
      </c>
      <c r="AJ259" s="74">
        <f>[4]Calculations!AQ226</f>
        <v>0</v>
      </c>
      <c r="AK259" s="74">
        <f>[4]Calculations!AF226</f>
        <v>0</v>
      </c>
      <c r="AL259" s="74">
        <f>[4]Calculations!AR226</f>
        <v>0</v>
      </c>
      <c r="AM259" s="74">
        <f>[4]Calculations!AG226</f>
        <v>0</v>
      </c>
      <c r="AN259" s="74">
        <f>[4]Calculations!AS226</f>
        <v>0</v>
      </c>
      <c r="AO259" s="74">
        <f>[4]Calculations!AH226</f>
        <v>0</v>
      </c>
      <c r="AP259" s="74">
        <f>[4]Calculations!AT226</f>
        <v>0</v>
      </c>
      <c r="AQ259" s="74">
        <f>[4]Calculations!AI226</f>
        <v>0.37017023500000001</v>
      </c>
      <c r="AR259" s="74">
        <f>[4]Calculations!AU226</f>
        <v>100.00006348434502</v>
      </c>
      <c r="AS259" s="74">
        <f>[4]Calculations!AJ226</f>
        <v>0</v>
      </c>
      <c r="AT259" s="74">
        <f>[4]Calculations!AV226</f>
        <v>0</v>
      </c>
      <c r="AU259" s="74">
        <f>[4]Calculations!AK226</f>
        <v>0</v>
      </c>
      <c r="AV259" s="74">
        <f>[4]Calculations!AW226</f>
        <v>0</v>
      </c>
      <c r="AW259" s="90"/>
      <c r="AX259" s="90"/>
      <c r="AY259" s="82" t="str">
        <f>[4]Calculations!D226</f>
        <v>Land Supply 2018</v>
      </c>
    </row>
    <row r="260" spans="2:51" ht="25" customHeight="1" x14ac:dyDescent="0.25">
      <c r="B260" s="13" t="str">
        <f>[4]Calculations!A227</f>
        <v>SH 1467</v>
      </c>
      <c r="C260" s="30" t="str">
        <f>[4]Calculations!B227</f>
        <v>GOWERS STREET, ROCHDALE</v>
      </c>
      <c r="D260" s="119" t="str">
        <f>[4]Calculations!C227</f>
        <v>Residential</v>
      </c>
      <c r="E260" s="38">
        <f>[4]Calculations!E227</f>
        <v>1.2985</v>
      </c>
      <c r="F260" s="38">
        <f>[4]Calculations!I227</f>
        <v>0.20575156200659994</v>
      </c>
      <c r="G260" s="38">
        <f>[4]Calculations!M227</f>
        <v>15.845326300084709</v>
      </c>
      <c r="H260" s="38">
        <f>[4]Calculations!H227</f>
        <v>1.02805947213</v>
      </c>
      <c r="I260" s="38">
        <f>[4]Calculations!L227</f>
        <v>79.172851145937628</v>
      </c>
      <c r="J260" s="38">
        <f>[4]Calculations!G227</f>
        <v>4.0245604213600003E-2</v>
      </c>
      <c r="K260" s="38">
        <f>[4]Calculations!K227</f>
        <v>3.0993919301963806</v>
      </c>
      <c r="L260" s="38">
        <f>[4]Calculations!F227</f>
        <v>2.4443361649799999E-2</v>
      </c>
      <c r="M260" s="38">
        <f>[4]Calculations!J227</f>
        <v>1.8824306237812858</v>
      </c>
      <c r="N260" s="38">
        <f>[4]Calculations!V227</f>
        <v>1.2984987100100001</v>
      </c>
      <c r="O260" s="38">
        <f>[4]Calculations!W227</f>
        <v>99.99990065537159</v>
      </c>
      <c r="P260" s="38">
        <f>[4]Calculations!O227</f>
        <v>0.41616995427199999</v>
      </c>
      <c r="Q260" s="38">
        <f>[4]Calculations!S227</f>
        <v>32.050054237350793</v>
      </c>
      <c r="R260" s="38">
        <f>[4]Calculations!Q227</f>
        <v>3.6668954271999996E-2</v>
      </c>
      <c r="S260" s="38">
        <f>[4]Calculations!T227</f>
        <v>2.8239471907585671</v>
      </c>
      <c r="T260" s="38">
        <f>[4]Calculations!R227</f>
        <v>2.2751658293999999E-2</v>
      </c>
      <c r="U260" s="38">
        <f>[4]Calculations!U227</f>
        <v>1.752149271775125</v>
      </c>
      <c r="V260" s="38">
        <f>[4]Calculations!X227</f>
        <v>1.06212323651</v>
      </c>
      <c r="W260" s="38">
        <f>[4]Calculations!Y227</f>
        <v>81.796167617250674</v>
      </c>
      <c r="X260" s="38" t="s">
        <v>1056</v>
      </c>
      <c r="Y260" s="73" t="s">
        <v>108</v>
      </c>
      <c r="Z260" s="74" t="s">
        <v>109</v>
      </c>
      <c r="AA260" s="74">
        <f>[4]Calculations!AA227</f>
        <v>0</v>
      </c>
      <c r="AB260" s="74">
        <f>[4]Calculations!AM227</f>
        <v>0</v>
      </c>
      <c r="AC260" s="74">
        <f>[4]Calculations!AB227</f>
        <v>0</v>
      </c>
      <c r="AD260" s="74">
        <f>[4]Calculations!AN227</f>
        <v>0</v>
      </c>
      <c r="AE260" s="74">
        <f>[4]Calculations!AC227</f>
        <v>0</v>
      </c>
      <c r="AF260" s="74">
        <f>[4]Calculations!AO227</f>
        <v>0</v>
      </c>
      <c r="AG260" s="74">
        <f>[4]Calculations!AD227</f>
        <v>0</v>
      </c>
      <c r="AH260" s="74">
        <f>[4]Calculations!AP227</f>
        <v>0</v>
      </c>
      <c r="AI260" s="74">
        <f>[4]Calculations!AE227</f>
        <v>0</v>
      </c>
      <c r="AJ260" s="74">
        <f>[4]Calculations!AQ227</f>
        <v>0</v>
      </c>
      <c r="AK260" s="74">
        <f>[4]Calculations!AF227</f>
        <v>0</v>
      </c>
      <c r="AL260" s="74">
        <f>[4]Calculations!AR227</f>
        <v>0</v>
      </c>
      <c r="AM260" s="74">
        <f>[4]Calculations!AG227</f>
        <v>0</v>
      </c>
      <c r="AN260" s="74">
        <f>[4]Calculations!AS227</f>
        <v>0</v>
      </c>
      <c r="AO260" s="74">
        <f>[4]Calculations!AH227</f>
        <v>0</v>
      </c>
      <c r="AP260" s="74">
        <f>[4]Calculations!AT227</f>
        <v>0</v>
      </c>
      <c r="AQ260" s="74">
        <f>[4]Calculations!AI227</f>
        <v>1.2984987100100001</v>
      </c>
      <c r="AR260" s="74">
        <f>[4]Calculations!AU227</f>
        <v>99.99990065537159</v>
      </c>
      <c r="AS260" s="74">
        <f>[4]Calculations!AJ227</f>
        <v>0</v>
      </c>
      <c r="AT260" s="74">
        <f>[4]Calculations!AV227</f>
        <v>0</v>
      </c>
      <c r="AU260" s="74">
        <f>[4]Calculations!AK227</f>
        <v>0.67095960630100004</v>
      </c>
      <c r="AV260" s="74">
        <f>[4]Calculations!AW227</f>
        <v>51.671898829495575</v>
      </c>
      <c r="AW260" s="90"/>
      <c r="AX260" s="90"/>
      <c r="AY260" s="82" t="str">
        <f>[4]Calculations!D227</f>
        <v>Land Supply 2018</v>
      </c>
    </row>
    <row r="261" spans="2:51" ht="25" customHeight="1" x14ac:dyDescent="0.25">
      <c r="B261" s="13" t="str">
        <f>[4]Calculations!A228</f>
        <v>SH 1469</v>
      </c>
      <c r="C261" s="30" t="str">
        <f>[4]Calculations!B228</f>
        <v>LAND AT BOOTHROYDEN ROAD AND FACTORY BROW, MIDDLETON</v>
      </c>
      <c r="D261" s="119" t="str">
        <f>[4]Calculations!C228</f>
        <v>Residential</v>
      </c>
      <c r="E261" s="38">
        <f>[4]Calculations!E228</f>
        <v>1.6834499999999999</v>
      </c>
      <c r="F261" s="38">
        <f>[4]Calculations!I228</f>
        <v>9.3123248699994443E-4</v>
      </c>
      <c r="G261" s="38">
        <f>[4]Calculations!M228</f>
        <v>5.5316907956870977E-2</v>
      </c>
      <c r="H261" s="38">
        <f>[4]Calculations!H228</f>
        <v>0.43176524726299997</v>
      </c>
      <c r="I261" s="38">
        <f>[4]Calculations!L228</f>
        <v>25.647643070064451</v>
      </c>
      <c r="J261" s="38">
        <f>[4]Calculations!G228</f>
        <v>1.25075352025</v>
      </c>
      <c r="K261" s="38">
        <f>[4]Calculations!K228</f>
        <v>74.297040021978674</v>
      </c>
      <c r="L261" s="38">
        <f>[4]Calculations!F228</f>
        <v>0</v>
      </c>
      <c r="M261" s="38">
        <f>[4]Calculations!J228</f>
        <v>0</v>
      </c>
      <c r="N261" s="38">
        <f>[4]Calculations!V228</f>
        <v>1.3588396173699999</v>
      </c>
      <c r="O261" s="38">
        <f>[4]Calculations!W228</f>
        <v>80.717551300602935</v>
      </c>
      <c r="P261" s="38">
        <f>[4]Calculations!O228</f>
        <v>0.70984458825600005</v>
      </c>
      <c r="Q261" s="38">
        <f>[4]Calculations!S228</f>
        <v>42.166063040541751</v>
      </c>
      <c r="R261" s="38">
        <f>[4]Calculations!Q228</f>
        <v>0.26782458825600003</v>
      </c>
      <c r="S261" s="38">
        <f>[4]Calculations!T228</f>
        <v>15.909268956963382</v>
      </c>
      <c r="T261" s="38">
        <f>[4]Calculations!R228</f>
        <v>0.12415707349000001</v>
      </c>
      <c r="U261" s="38">
        <f>[4]Calculations!U228</f>
        <v>7.375156582613088</v>
      </c>
      <c r="V261" s="38" t="str">
        <f>[4]Calculations!X228</f>
        <v>Not Modelled</v>
      </c>
      <c r="W261" s="38" t="str">
        <f>[4]Calculations!Y228</f>
        <v>N/A</v>
      </c>
      <c r="X261" s="38" t="s">
        <v>1056</v>
      </c>
      <c r="Y261" s="73" t="s">
        <v>102</v>
      </c>
      <c r="Z261" s="74" t="s">
        <v>1070</v>
      </c>
      <c r="AA261" s="74">
        <f>[4]Calculations!AA228</f>
        <v>0</v>
      </c>
      <c r="AB261" s="74">
        <f>[4]Calculations!AM228</f>
        <v>0</v>
      </c>
      <c r="AC261" s="74">
        <f>[4]Calculations!AB228</f>
        <v>0</v>
      </c>
      <c r="AD261" s="74">
        <f>[4]Calculations!AN228</f>
        <v>0</v>
      </c>
      <c r="AE261" s="74">
        <f>[4]Calculations!AC228</f>
        <v>0</v>
      </c>
      <c r="AF261" s="74">
        <f>[4]Calculations!AO228</f>
        <v>0</v>
      </c>
      <c r="AG261" s="74">
        <f>[4]Calculations!AD228</f>
        <v>1.65752999424E-2</v>
      </c>
      <c r="AH261" s="74">
        <f>[4]Calculations!AP228</f>
        <v>0.98460304389200759</v>
      </c>
      <c r="AI261" s="74">
        <f>[4]Calculations!AE228</f>
        <v>1.6576201605899999E-2</v>
      </c>
      <c r="AJ261" s="74">
        <f>[4]Calculations!AQ228</f>
        <v>0.98465660434821356</v>
      </c>
      <c r="AK261" s="74">
        <f>[4]Calculations!AF228</f>
        <v>0</v>
      </c>
      <c r="AL261" s="74">
        <f>[4]Calculations!AR228</f>
        <v>0</v>
      </c>
      <c r="AM261" s="74">
        <f>[4]Calculations!AG228</f>
        <v>0</v>
      </c>
      <c r="AN261" s="74">
        <f>[4]Calculations!AS228</f>
        <v>0</v>
      </c>
      <c r="AO261" s="74">
        <f>[4]Calculations!AH228</f>
        <v>0</v>
      </c>
      <c r="AP261" s="74">
        <f>[4]Calculations!AT228</f>
        <v>0</v>
      </c>
      <c r="AQ261" s="74">
        <f>[4]Calculations!AI228</f>
        <v>1.6834519450000001</v>
      </c>
      <c r="AR261" s="74">
        <f>[4]Calculations!AU228</f>
        <v>100.00011553654697</v>
      </c>
      <c r="AS261" s="74">
        <f>[4]Calculations!AJ228</f>
        <v>0</v>
      </c>
      <c r="AT261" s="74">
        <f>[4]Calculations!AV228</f>
        <v>0</v>
      </c>
      <c r="AU261" s="74">
        <f>[4]Calculations!AK228</f>
        <v>0</v>
      </c>
      <c r="AV261" s="74">
        <f>[4]Calculations!AW228</f>
        <v>0</v>
      </c>
      <c r="AW261" s="90"/>
      <c r="AX261" s="90"/>
      <c r="AY261" s="82" t="str">
        <f>[4]Calculations!D228</f>
        <v>Land Supply 2018</v>
      </c>
    </row>
    <row r="262" spans="2:51" ht="12.65" customHeight="1" x14ac:dyDescent="0.25">
      <c r="B262" s="13" t="str">
        <f>[4]Calculations!A229</f>
        <v>SH 1473</v>
      </c>
      <c r="C262" s="30" t="str">
        <f>[4]Calculations!B229</f>
        <v>LAND AT NEWCHURCH STREET, ROCHDALE</v>
      </c>
      <c r="D262" s="119" t="str">
        <f>[4]Calculations!C229</f>
        <v>Residential</v>
      </c>
      <c r="E262" s="38">
        <f>[4]Calculations!E229</f>
        <v>2.5011700000000001</v>
      </c>
      <c r="F262" s="38">
        <f>[4]Calculations!I229</f>
        <v>2.5011700000000001</v>
      </c>
      <c r="G262" s="38">
        <f>[4]Calculations!M229</f>
        <v>100</v>
      </c>
      <c r="H262" s="38">
        <f>[4]Calculations!H229</f>
        <v>0</v>
      </c>
      <c r="I262" s="38">
        <f>[4]Calculations!L229</f>
        <v>0</v>
      </c>
      <c r="J262" s="38">
        <f>[4]Calculations!G229</f>
        <v>0</v>
      </c>
      <c r="K262" s="38">
        <f>[4]Calculations!K229</f>
        <v>0</v>
      </c>
      <c r="L262" s="38">
        <f>[4]Calculations!F229</f>
        <v>0</v>
      </c>
      <c r="M262" s="38">
        <f>[4]Calculations!J229</f>
        <v>0</v>
      </c>
      <c r="N262" s="38">
        <f>[4]Calculations!V229</f>
        <v>0</v>
      </c>
      <c r="O262" s="38">
        <f>[4]Calculations!W229</f>
        <v>0</v>
      </c>
      <c r="P262" s="38">
        <f>[4]Calculations!O229</f>
        <v>0.15793170000000001</v>
      </c>
      <c r="Q262" s="38">
        <f>[4]Calculations!S229</f>
        <v>6.3143129015620687</v>
      </c>
      <c r="R262" s="38">
        <f>[4]Calculations!Q229</f>
        <v>8.2400000000000001E-2</v>
      </c>
      <c r="S262" s="38">
        <f>[4]Calculations!T229</f>
        <v>3.2944581935654109</v>
      </c>
      <c r="T262" s="38">
        <f>[4]Calculations!R229</f>
        <v>3.6400000000000002E-2</v>
      </c>
      <c r="U262" s="38">
        <f>[4]Calculations!U229</f>
        <v>1.455318910749769</v>
      </c>
      <c r="V262" s="38" t="str">
        <f>[4]Calculations!X229</f>
        <v>Not Modelled</v>
      </c>
      <c r="W262" s="38" t="str">
        <f>[4]Calculations!Y229</f>
        <v>N/A</v>
      </c>
      <c r="X262" s="38" t="s">
        <v>1056</v>
      </c>
      <c r="Y262" s="73" t="s">
        <v>105</v>
      </c>
      <c r="Z262" s="74" t="s">
        <v>1066</v>
      </c>
      <c r="AA262" s="74">
        <f>[4]Calculations!AA229</f>
        <v>0</v>
      </c>
      <c r="AB262" s="74">
        <f>[4]Calculations!AM229</f>
        <v>0</v>
      </c>
      <c r="AC262" s="74">
        <f>[4]Calculations!AB229</f>
        <v>0</v>
      </c>
      <c r="AD262" s="74">
        <f>[4]Calculations!AN229</f>
        <v>0</v>
      </c>
      <c r="AE262" s="74">
        <f>[4]Calculations!AC229</f>
        <v>0</v>
      </c>
      <c r="AF262" s="74">
        <f>[4]Calculations!AO229</f>
        <v>0</v>
      </c>
      <c r="AG262" s="74">
        <f>[4]Calculations!AD229</f>
        <v>0</v>
      </c>
      <c r="AH262" s="74">
        <f>[4]Calculations!AP229</f>
        <v>0</v>
      </c>
      <c r="AI262" s="74">
        <f>[4]Calculations!AE229</f>
        <v>0</v>
      </c>
      <c r="AJ262" s="74">
        <f>[4]Calculations!AQ229</f>
        <v>0</v>
      </c>
      <c r="AK262" s="74">
        <f>[4]Calculations!AF229</f>
        <v>0</v>
      </c>
      <c r="AL262" s="74">
        <f>[4]Calculations!AR229</f>
        <v>0</v>
      </c>
      <c r="AM262" s="74">
        <f>[4]Calculations!AG229</f>
        <v>0</v>
      </c>
      <c r="AN262" s="74">
        <f>[4]Calculations!AS229</f>
        <v>0</v>
      </c>
      <c r="AO262" s="74">
        <f>[4]Calculations!AH229</f>
        <v>0</v>
      </c>
      <c r="AP262" s="74">
        <f>[4]Calculations!AT229</f>
        <v>0</v>
      </c>
      <c r="AQ262" s="74">
        <f>[4]Calculations!AI229</f>
        <v>2.5008882263399999</v>
      </c>
      <c r="AR262" s="74">
        <f>[4]Calculations!AU229</f>
        <v>99.98873432593544</v>
      </c>
      <c r="AS262" s="74">
        <f>[4]Calculations!AJ229</f>
        <v>0</v>
      </c>
      <c r="AT262" s="74">
        <f>[4]Calculations!AV229</f>
        <v>0</v>
      </c>
      <c r="AU262" s="74">
        <f>[4]Calculations!AK229</f>
        <v>0</v>
      </c>
      <c r="AV262" s="74">
        <f>[4]Calculations!AW229</f>
        <v>0</v>
      </c>
      <c r="AW262" s="90"/>
      <c r="AX262" s="90"/>
      <c r="AY262" s="82" t="str">
        <f>[4]Calculations!D229</f>
        <v>Land Supply 2018</v>
      </c>
    </row>
    <row r="263" spans="2:51" ht="25" customHeight="1" x14ac:dyDescent="0.25">
      <c r="B263" s="13" t="str">
        <f>[4]Calculations!A230</f>
        <v>SH 1528</v>
      </c>
      <c r="C263" s="30" t="str">
        <f>[4]Calculations!B230</f>
        <v>LAND OFF FIELDING STREET, MIDDLETON</v>
      </c>
      <c r="D263" s="119" t="str">
        <f>[4]Calculations!C230</f>
        <v>Residential</v>
      </c>
      <c r="E263" s="38">
        <f>[4]Calculations!E230</f>
        <v>0.83416900000000005</v>
      </c>
      <c r="F263" s="38">
        <f>[4]Calculations!I230</f>
        <v>0.83416900000000005</v>
      </c>
      <c r="G263" s="38">
        <f>[4]Calculations!M230</f>
        <v>100</v>
      </c>
      <c r="H263" s="38">
        <f>[4]Calculations!H230</f>
        <v>0</v>
      </c>
      <c r="I263" s="38">
        <f>[4]Calculations!L230</f>
        <v>0</v>
      </c>
      <c r="J263" s="38">
        <f>[4]Calculations!G230</f>
        <v>0</v>
      </c>
      <c r="K263" s="38">
        <f>[4]Calculations!K230</f>
        <v>0</v>
      </c>
      <c r="L263" s="38">
        <f>[4]Calculations!F230</f>
        <v>0</v>
      </c>
      <c r="M263" s="38">
        <f>[4]Calculations!J230</f>
        <v>0</v>
      </c>
      <c r="N263" s="38">
        <f>[4]Calculations!V230</f>
        <v>0</v>
      </c>
      <c r="O263" s="38">
        <f>[4]Calculations!W230</f>
        <v>0</v>
      </c>
      <c r="P263" s="38">
        <f>[4]Calculations!O230</f>
        <v>2.43153299999E-2</v>
      </c>
      <c r="Q263" s="38">
        <f>[4]Calculations!S230</f>
        <v>2.914916521700039</v>
      </c>
      <c r="R263" s="38">
        <f>[4]Calculations!Q230</f>
        <v>1.3077129999899999E-2</v>
      </c>
      <c r="S263" s="38">
        <f>[4]Calculations!T230</f>
        <v>1.5676835269471772</v>
      </c>
      <c r="T263" s="38">
        <f>[4]Calculations!R230</f>
        <v>0</v>
      </c>
      <c r="U263" s="38">
        <f>[4]Calculations!U230</f>
        <v>0</v>
      </c>
      <c r="V263" s="38" t="str">
        <f>[4]Calculations!X230</f>
        <v>Not Modelled</v>
      </c>
      <c r="W263" s="38" t="str">
        <f>[4]Calculations!Y230</f>
        <v>N/A</v>
      </c>
      <c r="X263" s="38" t="s">
        <v>1056</v>
      </c>
      <c r="Y263" s="73" t="s">
        <v>105</v>
      </c>
      <c r="Z263" s="74" t="s">
        <v>1066</v>
      </c>
      <c r="AA263" s="74">
        <f>[4]Calculations!AA230</f>
        <v>0</v>
      </c>
      <c r="AB263" s="74">
        <f>[4]Calculations!AM230</f>
        <v>0</v>
      </c>
      <c r="AC263" s="74">
        <f>[4]Calculations!AB230</f>
        <v>0</v>
      </c>
      <c r="AD263" s="74">
        <f>[4]Calculations!AN230</f>
        <v>0</v>
      </c>
      <c r="AE263" s="74">
        <f>[4]Calculations!AC230</f>
        <v>0</v>
      </c>
      <c r="AF263" s="74">
        <f>[4]Calculations!AO230</f>
        <v>0</v>
      </c>
      <c r="AG263" s="74">
        <f>[4]Calculations!AD230</f>
        <v>0</v>
      </c>
      <c r="AH263" s="74">
        <f>[4]Calculations!AP230</f>
        <v>0</v>
      </c>
      <c r="AI263" s="74">
        <f>[4]Calculations!AE230</f>
        <v>0</v>
      </c>
      <c r="AJ263" s="74">
        <f>[4]Calculations!AQ230</f>
        <v>0</v>
      </c>
      <c r="AK263" s="74">
        <f>[4]Calculations!AF230</f>
        <v>0</v>
      </c>
      <c r="AL263" s="74">
        <f>[4]Calculations!AR230</f>
        <v>0</v>
      </c>
      <c r="AM263" s="74">
        <f>[4]Calculations!AG230</f>
        <v>0</v>
      </c>
      <c r="AN263" s="74">
        <f>[4]Calculations!AS230</f>
        <v>0</v>
      </c>
      <c r="AO263" s="74">
        <f>[4]Calculations!AH230</f>
        <v>0</v>
      </c>
      <c r="AP263" s="74">
        <f>[4]Calculations!AT230</f>
        <v>0</v>
      </c>
      <c r="AQ263" s="74">
        <f>[4]Calculations!AI230</f>
        <v>0.83416897500300002</v>
      </c>
      <c r="AR263" s="74">
        <f>[4]Calculations!AU230</f>
        <v>99.999997003365024</v>
      </c>
      <c r="AS263" s="74">
        <f>[4]Calculations!AJ230</f>
        <v>0</v>
      </c>
      <c r="AT263" s="74">
        <f>[4]Calculations!AV230</f>
        <v>0</v>
      </c>
      <c r="AU263" s="74">
        <f>[4]Calculations!AK230</f>
        <v>0</v>
      </c>
      <c r="AV263" s="74">
        <f>[4]Calculations!AW230</f>
        <v>0</v>
      </c>
      <c r="AW263" s="90"/>
      <c r="AX263" s="90"/>
      <c r="AY263" s="82" t="str">
        <f>[4]Calculations!D230</f>
        <v>Land Supply 2018</v>
      </c>
    </row>
    <row r="264" spans="2:51" ht="12.65" customHeight="1" x14ac:dyDescent="0.25">
      <c r="B264" s="13" t="str">
        <f>[4]Calculations!A231</f>
        <v>SH 1529</v>
      </c>
      <c r="C264" s="30" t="str">
        <f>[4]Calculations!B231</f>
        <v>LINKSIDE, SUNNY BROW ROAD, MIDDLETON,</v>
      </c>
      <c r="D264" s="119" t="str">
        <f>[4]Calculations!C231</f>
        <v>Residential</v>
      </c>
      <c r="E264" s="38">
        <f>[4]Calculations!E231</f>
        <v>0.30582199999999998</v>
      </c>
      <c r="F264" s="38">
        <f>[4]Calculations!I231</f>
        <v>0.30582199999999998</v>
      </c>
      <c r="G264" s="38">
        <f>[4]Calculations!M231</f>
        <v>100</v>
      </c>
      <c r="H264" s="38">
        <f>[4]Calculations!H231</f>
        <v>0</v>
      </c>
      <c r="I264" s="38">
        <f>[4]Calculations!L231</f>
        <v>0</v>
      </c>
      <c r="J264" s="38">
        <f>[4]Calculations!G231</f>
        <v>0</v>
      </c>
      <c r="K264" s="38">
        <f>[4]Calculations!K231</f>
        <v>0</v>
      </c>
      <c r="L264" s="38">
        <f>[4]Calculations!F231</f>
        <v>0</v>
      </c>
      <c r="M264" s="38">
        <f>[4]Calculations!J231</f>
        <v>0</v>
      </c>
      <c r="N264" s="38">
        <f>[4]Calculations!V231</f>
        <v>0</v>
      </c>
      <c r="O264" s="38">
        <f>[4]Calculations!W231</f>
        <v>0</v>
      </c>
      <c r="P264" s="38">
        <f>[4]Calculations!O231</f>
        <v>4.1830931762250004E-3</v>
      </c>
      <c r="Q264" s="38">
        <f>[4]Calculations!S231</f>
        <v>1.3678195735509546</v>
      </c>
      <c r="R264" s="38">
        <f>[4]Calculations!Q231</f>
        <v>1.249533176225E-3</v>
      </c>
      <c r="S264" s="38">
        <f>[4]Calculations!T231</f>
        <v>0.40858184703029871</v>
      </c>
      <c r="T264" s="38">
        <f>[4]Calculations!R231</f>
        <v>8.77417053713E-4</v>
      </c>
      <c r="U264" s="38">
        <f>[4]Calculations!U231</f>
        <v>0.28690449140774704</v>
      </c>
      <c r="V264" s="38" t="str">
        <f>[4]Calculations!X231</f>
        <v>Not Modelled</v>
      </c>
      <c r="W264" s="38" t="str">
        <f>[4]Calculations!Y231</f>
        <v>N/A</v>
      </c>
      <c r="X264" s="38" t="s">
        <v>1056</v>
      </c>
      <c r="Y264" s="73" t="s">
        <v>105</v>
      </c>
      <c r="Z264" s="74" t="s">
        <v>1066</v>
      </c>
      <c r="AA264" s="74">
        <f>[4]Calculations!AA231</f>
        <v>0</v>
      </c>
      <c r="AB264" s="74">
        <f>[4]Calculations!AM231</f>
        <v>0</v>
      </c>
      <c r="AC264" s="74">
        <f>[4]Calculations!AB231</f>
        <v>0</v>
      </c>
      <c r="AD264" s="74">
        <f>[4]Calculations!AN231</f>
        <v>0</v>
      </c>
      <c r="AE264" s="74">
        <f>[4]Calculations!AC231</f>
        <v>0</v>
      </c>
      <c r="AF264" s="74">
        <f>[4]Calculations!AO231</f>
        <v>0</v>
      </c>
      <c r="AG264" s="74">
        <f>[4]Calculations!AD231</f>
        <v>0</v>
      </c>
      <c r="AH264" s="74">
        <f>[4]Calculations!AP231</f>
        <v>0</v>
      </c>
      <c r="AI264" s="74">
        <f>[4]Calculations!AE231</f>
        <v>0</v>
      </c>
      <c r="AJ264" s="74">
        <f>[4]Calculations!AQ231</f>
        <v>0</v>
      </c>
      <c r="AK264" s="74">
        <f>[4]Calculations!AF231</f>
        <v>0</v>
      </c>
      <c r="AL264" s="74">
        <f>[4]Calculations!AR231</f>
        <v>0</v>
      </c>
      <c r="AM264" s="74">
        <f>[4]Calculations!AG231</f>
        <v>0</v>
      </c>
      <c r="AN264" s="74">
        <f>[4]Calculations!AS231</f>
        <v>0</v>
      </c>
      <c r="AO264" s="74">
        <f>[4]Calculations!AH231</f>
        <v>0</v>
      </c>
      <c r="AP264" s="74">
        <f>[4]Calculations!AT231</f>
        <v>0</v>
      </c>
      <c r="AQ264" s="74">
        <f>[4]Calculations!AI231</f>
        <v>0.30582239999799998</v>
      </c>
      <c r="AR264" s="74">
        <f>[4]Calculations!AU231</f>
        <v>100.00013079438365</v>
      </c>
      <c r="AS264" s="74">
        <f>[4]Calculations!AJ231</f>
        <v>0</v>
      </c>
      <c r="AT264" s="74">
        <f>[4]Calculations!AV231</f>
        <v>0</v>
      </c>
      <c r="AU264" s="74">
        <f>[4]Calculations!AK231</f>
        <v>0</v>
      </c>
      <c r="AV264" s="74">
        <f>[4]Calculations!AW231</f>
        <v>0</v>
      </c>
      <c r="AW264" s="90"/>
      <c r="AX264" s="90"/>
      <c r="AY264" s="82" t="str">
        <f>[4]Calculations!D231</f>
        <v>Land Supply 2018</v>
      </c>
    </row>
    <row r="265" spans="2:51" ht="25" customHeight="1" x14ac:dyDescent="0.25">
      <c r="B265" s="13" t="str">
        <f>[4]Calculations!A232</f>
        <v>SH 1530</v>
      </c>
      <c r="C265" s="30" t="str">
        <f>[4]Calculations!B232</f>
        <v>153, RAMSDEN ROAD, ROCHDALE</v>
      </c>
      <c r="D265" s="119" t="str">
        <f>[4]Calculations!C232</f>
        <v>Residential</v>
      </c>
      <c r="E265" s="38">
        <f>[4]Calculations!E232</f>
        <v>1.9632E-2</v>
      </c>
      <c r="F265" s="38">
        <f>[4]Calculations!I232</f>
        <v>1.9632E-2</v>
      </c>
      <c r="G265" s="38">
        <f>[4]Calculations!M232</f>
        <v>100</v>
      </c>
      <c r="H265" s="38">
        <f>[4]Calculations!H232</f>
        <v>0</v>
      </c>
      <c r="I265" s="38">
        <f>[4]Calculations!L232</f>
        <v>0</v>
      </c>
      <c r="J265" s="38">
        <f>[4]Calculations!G232</f>
        <v>0</v>
      </c>
      <c r="K265" s="38">
        <f>[4]Calculations!K232</f>
        <v>0</v>
      </c>
      <c r="L265" s="38">
        <f>[4]Calculations!F232</f>
        <v>0</v>
      </c>
      <c r="M265" s="38">
        <f>[4]Calculations!J232</f>
        <v>0</v>
      </c>
      <c r="N265" s="38">
        <f>[4]Calculations!V232</f>
        <v>1.9632010000300001E-2</v>
      </c>
      <c r="O265" s="38">
        <f>[4]Calculations!W232</f>
        <v>100.00005093877344</v>
      </c>
      <c r="P265" s="38">
        <f>[4]Calculations!O232</f>
        <v>2.8844599999999998E-4</v>
      </c>
      <c r="Q265" s="38">
        <f>[4]Calculations!S232</f>
        <v>1.469264466177669</v>
      </c>
      <c r="R265" s="38">
        <f>[4]Calculations!Q232</f>
        <v>0</v>
      </c>
      <c r="S265" s="38">
        <f>[4]Calculations!T232</f>
        <v>0</v>
      </c>
      <c r="T265" s="38">
        <f>[4]Calculations!R232</f>
        <v>0</v>
      </c>
      <c r="U265" s="38">
        <f>[4]Calculations!U232</f>
        <v>0</v>
      </c>
      <c r="V265" s="38" t="str">
        <f>[4]Calculations!X232</f>
        <v>Not Modelled</v>
      </c>
      <c r="W265" s="38" t="str">
        <f>[4]Calculations!Y232</f>
        <v>N/A</v>
      </c>
      <c r="X265" s="38" t="s">
        <v>1056</v>
      </c>
      <c r="Y265" s="73" t="s">
        <v>105</v>
      </c>
      <c r="Z265" s="74" t="s">
        <v>1066</v>
      </c>
      <c r="AA265" s="74">
        <f>[4]Calculations!AA232</f>
        <v>0</v>
      </c>
      <c r="AB265" s="74">
        <f>[4]Calculations!AM232</f>
        <v>0</v>
      </c>
      <c r="AC265" s="74">
        <f>[4]Calculations!AB232</f>
        <v>0</v>
      </c>
      <c r="AD265" s="74">
        <f>[4]Calculations!AN232</f>
        <v>0</v>
      </c>
      <c r="AE265" s="74">
        <f>[4]Calculations!AC232</f>
        <v>0</v>
      </c>
      <c r="AF265" s="74">
        <f>[4]Calculations!AO232</f>
        <v>0</v>
      </c>
      <c r="AG265" s="74">
        <f>[4]Calculations!AD232</f>
        <v>0</v>
      </c>
      <c r="AH265" s="74">
        <f>[4]Calculations!AP232</f>
        <v>0</v>
      </c>
      <c r="AI265" s="74">
        <f>[4]Calculations!AE232</f>
        <v>0</v>
      </c>
      <c r="AJ265" s="74">
        <f>[4]Calculations!AQ232</f>
        <v>0</v>
      </c>
      <c r="AK265" s="74">
        <f>[4]Calculations!AF232</f>
        <v>0</v>
      </c>
      <c r="AL265" s="74">
        <f>[4]Calculations!AR232</f>
        <v>0</v>
      </c>
      <c r="AM265" s="74">
        <f>[4]Calculations!AG232</f>
        <v>0</v>
      </c>
      <c r="AN265" s="74">
        <f>[4]Calculations!AS232</f>
        <v>0</v>
      </c>
      <c r="AO265" s="74">
        <f>[4]Calculations!AH232</f>
        <v>0</v>
      </c>
      <c r="AP265" s="74">
        <f>[4]Calculations!AT232</f>
        <v>0</v>
      </c>
      <c r="AQ265" s="74">
        <f>[4]Calculations!AI232</f>
        <v>1.9632010000300001E-2</v>
      </c>
      <c r="AR265" s="74">
        <f>[4]Calculations!AU232</f>
        <v>100.00005093877344</v>
      </c>
      <c r="AS265" s="74">
        <f>[4]Calculations!AJ232</f>
        <v>0</v>
      </c>
      <c r="AT265" s="74">
        <f>[4]Calculations!AV232</f>
        <v>0</v>
      </c>
      <c r="AU265" s="74">
        <f>[4]Calculations!AK232</f>
        <v>0</v>
      </c>
      <c r="AV265" s="74">
        <f>[4]Calculations!AW232</f>
        <v>0</v>
      </c>
      <c r="AW265" s="90"/>
      <c r="AX265" s="90"/>
      <c r="AY265" s="82" t="str">
        <f>[4]Calculations!D232</f>
        <v>Land Supply 2018</v>
      </c>
    </row>
    <row r="266" spans="2:51" ht="12.65" customHeight="1" x14ac:dyDescent="0.25">
      <c r="B266" s="13" t="str">
        <f>[4]Calculations!A233</f>
        <v>SH 1550</v>
      </c>
      <c r="C266" s="30" t="str">
        <f>[4]Calculations!B233</f>
        <v>FORMER AKZO NOBEL SITE, HOLLINGWORTH ROAD, LITTLEBOROUGH</v>
      </c>
      <c r="D266" s="119" t="str">
        <f>[4]Calculations!C233</f>
        <v>Residential</v>
      </c>
      <c r="E266" s="38">
        <f>[4]Calculations!E233</f>
        <v>9.1944800000000004</v>
      </c>
      <c r="F266" s="38">
        <f>[4]Calculations!I233</f>
        <v>9.0163314041020008</v>
      </c>
      <c r="G266" s="38">
        <f>[4]Calculations!M233</f>
        <v>98.062439682309389</v>
      </c>
      <c r="H266" s="38">
        <f>[4]Calculations!H233</f>
        <v>0</v>
      </c>
      <c r="I266" s="38">
        <f>[4]Calculations!L233</f>
        <v>0</v>
      </c>
      <c r="J266" s="38">
        <f>[4]Calculations!G233</f>
        <v>0</v>
      </c>
      <c r="K266" s="38">
        <f>[4]Calculations!K233</f>
        <v>0</v>
      </c>
      <c r="L266" s="38">
        <f>[4]Calculations!F233</f>
        <v>0.178148595898</v>
      </c>
      <c r="M266" s="38">
        <f>[4]Calculations!J233</f>
        <v>1.9375603176906144</v>
      </c>
      <c r="N266" s="38">
        <f>[4]Calculations!V233</f>
        <v>7.7418349294100004</v>
      </c>
      <c r="O266" s="38">
        <f>[4]Calculations!W233</f>
        <v>84.200900207624571</v>
      </c>
      <c r="P266" s="38">
        <f>[4]Calculations!O233</f>
        <v>1.6129657263319999</v>
      </c>
      <c r="Q266" s="38">
        <f>[4]Calculations!S233</f>
        <v>17.542761812870328</v>
      </c>
      <c r="R266" s="38">
        <f>[4]Calculations!Q233</f>
        <v>0.883174726332</v>
      </c>
      <c r="S266" s="38">
        <f>[4]Calculations!T233</f>
        <v>9.6054885793650104</v>
      </c>
      <c r="T266" s="38">
        <f>[4]Calculations!R233</f>
        <v>0.60695535755399999</v>
      </c>
      <c r="U266" s="38">
        <f>[4]Calculations!U233</f>
        <v>6.6013016239526321</v>
      </c>
      <c r="V266" s="38">
        <f>[4]Calculations!X233</f>
        <v>0</v>
      </c>
      <c r="W266" s="38">
        <f>[4]Calculations!Y233</f>
        <v>0</v>
      </c>
      <c r="X266" s="38" t="s">
        <v>1056</v>
      </c>
      <c r="Y266" s="73" t="s">
        <v>108</v>
      </c>
      <c r="Z266" s="74" t="s">
        <v>109</v>
      </c>
      <c r="AA266" s="74">
        <f>[4]Calculations!AA233</f>
        <v>0</v>
      </c>
      <c r="AB266" s="74">
        <f>[4]Calculations!AM233</f>
        <v>0</v>
      </c>
      <c r="AC266" s="74">
        <f>[4]Calculations!AB233</f>
        <v>9.8844996501300006E-2</v>
      </c>
      <c r="AD266" s="74">
        <f>[4]Calculations!AN233</f>
        <v>1.075047164182205</v>
      </c>
      <c r="AE266" s="74">
        <f>[4]Calculations!AC233</f>
        <v>4.4259413382300002E-2</v>
      </c>
      <c r="AF266" s="74">
        <f>[4]Calculations!AO233</f>
        <v>0.4813694018835214</v>
      </c>
      <c r="AG266" s="74">
        <f>[4]Calculations!AD233</f>
        <v>0</v>
      </c>
      <c r="AH266" s="74">
        <f>[4]Calculations!AP233</f>
        <v>0</v>
      </c>
      <c r="AI266" s="74">
        <f>[4]Calculations!AE233</f>
        <v>1.4410468600199999</v>
      </c>
      <c r="AJ266" s="74">
        <f>[4]Calculations!AQ233</f>
        <v>15.672956600264504</v>
      </c>
      <c r="AK266" s="74">
        <f>[4]Calculations!AF233</f>
        <v>3.44136788429</v>
      </c>
      <c r="AL266" s="74">
        <f>[4]Calculations!AR233</f>
        <v>37.428629833226019</v>
      </c>
      <c r="AM266" s="74">
        <f>[4]Calculations!AG233</f>
        <v>3.22933840916E-2</v>
      </c>
      <c r="AN266" s="74">
        <f>[4]Calculations!AS233</f>
        <v>0.35122577994187815</v>
      </c>
      <c r="AO266" s="74">
        <f>[4]Calculations!AH233</f>
        <v>0</v>
      </c>
      <c r="AP266" s="74">
        <f>[4]Calculations!AT233</f>
        <v>0</v>
      </c>
      <c r="AQ266" s="74">
        <f>[4]Calculations!AI233</f>
        <v>8.0086099339000008</v>
      </c>
      <c r="AR266" s="74">
        <f>[4]Calculations!AU233</f>
        <v>87.10236939881321</v>
      </c>
      <c r="AS266" s="74">
        <f>[4]Calculations!AJ233</f>
        <v>0</v>
      </c>
      <c r="AT266" s="74">
        <f>[4]Calculations!AV233</f>
        <v>0</v>
      </c>
      <c r="AU266" s="74">
        <f>[4]Calculations!AK233</f>
        <v>0</v>
      </c>
      <c r="AV266" s="74">
        <f>[4]Calculations!AW233</f>
        <v>0</v>
      </c>
      <c r="AW266" s="90"/>
      <c r="AX266" s="90"/>
      <c r="AY266" s="82" t="str">
        <f>[4]Calculations!D233</f>
        <v>Land Supply 2018</v>
      </c>
    </row>
    <row r="267" spans="2:51" ht="25" customHeight="1" x14ac:dyDescent="0.25">
      <c r="B267" s="13" t="str">
        <f>[4]Calculations!A234</f>
        <v>SH 1551</v>
      </c>
      <c r="C267" s="30" t="str">
        <f>[4]Calculations!B234</f>
        <v>FORMER NEWHEY EDUCATIONAL INSTITUTE, HUDDERSFIELD ROAD, NEWHEY</v>
      </c>
      <c r="D267" s="119" t="str">
        <f>[4]Calculations!C234</f>
        <v>Residential</v>
      </c>
      <c r="E267" s="38">
        <f>[4]Calculations!E234</f>
        <v>9.3659800000000001E-2</v>
      </c>
      <c r="F267" s="38">
        <f>[4]Calculations!I234</f>
        <v>9.3659800000000001E-2</v>
      </c>
      <c r="G267" s="38">
        <f>[4]Calculations!M234</f>
        <v>100</v>
      </c>
      <c r="H267" s="38">
        <f>[4]Calculations!H234</f>
        <v>0</v>
      </c>
      <c r="I267" s="38">
        <f>[4]Calculations!L234</f>
        <v>0</v>
      </c>
      <c r="J267" s="38">
        <f>[4]Calculations!G234</f>
        <v>0</v>
      </c>
      <c r="K267" s="38">
        <f>[4]Calculations!K234</f>
        <v>0</v>
      </c>
      <c r="L267" s="38">
        <f>[4]Calculations!F234</f>
        <v>0</v>
      </c>
      <c r="M267" s="38">
        <f>[4]Calculations!J234</f>
        <v>0</v>
      </c>
      <c r="N267" s="38">
        <f>[4]Calculations!V234</f>
        <v>9.3659774999200002E-2</v>
      </c>
      <c r="O267" s="38">
        <f>[4]Calculations!W234</f>
        <v>99.999973306797585</v>
      </c>
      <c r="P267" s="38">
        <f>[4]Calculations!O234</f>
        <v>0</v>
      </c>
      <c r="Q267" s="38">
        <f>[4]Calculations!S234</f>
        <v>0</v>
      </c>
      <c r="R267" s="38">
        <f>[4]Calculations!Q234</f>
        <v>0</v>
      </c>
      <c r="S267" s="38">
        <f>[4]Calculations!T234</f>
        <v>0</v>
      </c>
      <c r="T267" s="38">
        <f>[4]Calculations!R234</f>
        <v>0</v>
      </c>
      <c r="U267" s="38">
        <f>[4]Calculations!U234</f>
        <v>0</v>
      </c>
      <c r="V267" s="38">
        <f>[4]Calculations!X234</f>
        <v>0</v>
      </c>
      <c r="W267" s="38">
        <f>[4]Calculations!Y234</f>
        <v>0</v>
      </c>
      <c r="X267" s="38" t="s">
        <v>1056</v>
      </c>
      <c r="Y267" s="73" t="s">
        <v>106</v>
      </c>
      <c r="Z267" s="74" t="s">
        <v>1098</v>
      </c>
      <c r="AA267" s="74">
        <f>[4]Calculations!AA234</f>
        <v>0</v>
      </c>
      <c r="AB267" s="74">
        <f>[4]Calculations!AM234</f>
        <v>0</v>
      </c>
      <c r="AC267" s="74">
        <f>[4]Calculations!AB234</f>
        <v>0</v>
      </c>
      <c r="AD267" s="74">
        <f>[4]Calculations!AN234</f>
        <v>0</v>
      </c>
      <c r="AE267" s="74">
        <f>[4]Calculations!AC234</f>
        <v>0</v>
      </c>
      <c r="AF267" s="74">
        <f>[4]Calculations!AO234</f>
        <v>0</v>
      </c>
      <c r="AG267" s="74">
        <f>[4]Calculations!AD234</f>
        <v>0</v>
      </c>
      <c r="AH267" s="74">
        <f>[4]Calculations!AP234</f>
        <v>0</v>
      </c>
      <c r="AI267" s="74">
        <f>[4]Calculations!AE234</f>
        <v>0</v>
      </c>
      <c r="AJ267" s="74">
        <f>[4]Calculations!AQ234</f>
        <v>0</v>
      </c>
      <c r="AK267" s="74">
        <f>[4]Calculations!AF234</f>
        <v>0</v>
      </c>
      <c r="AL267" s="74">
        <f>[4]Calculations!AR234</f>
        <v>0</v>
      </c>
      <c r="AM267" s="74">
        <f>[4]Calculations!AG234</f>
        <v>0</v>
      </c>
      <c r="AN267" s="74">
        <f>[4]Calculations!AS234</f>
        <v>0</v>
      </c>
      <c r="AO267" s="74">
        <f>[4]Calculations!AH234</f>
        <v>0</v>
      </c>
      <c r="AP267" s="74">
        <f>[4]Calculations!AT234</f>
        <v>0</v>
      </c>
      <c r="AQ267" s="74">
        <f>[4]Calculations!AI234</f>
        <v>9.3659774999200002E-2</v>
      </c>
      <c r="AR267" s="74">
        <f>[4]Calculations!AU234</f>
        <v>99.999973306797585</v>
      </c>
      <c r="AS267" s="74">
        <f>[4]Calculations!AJ234</f>
        <v>0</v>
      </c>
      <c r="AT267" s="74">
        <f>[4]Calculations!AV234</f>
        <v>0</v>
      </c>
      <c r="AU267" s="74">
        <f>[4]Calculations!AK234</f>
        <v>0</v>
      </c>
      <c r="AV267" s="74">
        <f>[4]Calculations!AW234</f>
        <v>0</v>
      </c>
      <c r="AW267" s="90"/>
      <c r="AX267" s="90"/>
      <c r="AY267" s="82" t="str">
        <f>[4]Calculations!D234</f>
        <v>Land Supply 2018</v>
      </c>
    </row>
    <row r="268" spans="2:51" ht="25" customHeight="1" x14ac:dyDescent="0.25">
      <c r="B268" s="13" t="str">
        <f>[4]Calculations!A235</f>
        <v>SH 1556</v>
      </c>
      <c r="C268" s="30" t="str">
        <f>[4]Calculations!B235</f>
        <v>QUEENSWAY NEIGHBOURHOOD CENTRE, WELL'I'TH LANE, ROCHDALE</v>
      </c>
      <c r="D268" s="119" t="str">
        <f>[4]Calculations!C235</f>
        <v>Residential</v>
      </c>
      <c r="E268" s="38">
        <f>[4]Calculations!E235</f>
        <v>1.48709</v>
      </c>
      <c r="F268" s="38">
        <f>[4]Calculations!I235</f>
        <v>1.48598248529266</v>
      </c>
      <c r="G268" s="38">
        <f>[4]Calculations!M235</f>
        <v>99.92552470211352</v>
      </c>
      <c r="H268" s="38">
        <f>[4]Calculations!H235</f>
        <v>0</v>
      </c>
      <c r="I268" s="38">
        <f>[4]Calculations!L235</f>
        <v>0</v>
      </c>
      <c r="J268" s="38">
        <f>[4]Calculations!G235</f>
        <v>0</v>
      </c>
      <c r="K268" s="38">
        <f>[4]Calculations!K235</f>
        <v>0</v>
      </c>
      <c r="L268" s="38">
        <f>[4]Calculations!F235</f>
        <v>1.1075147073399999E-3</v>
      </c>
      <c r="M268" s="38">
        <f>[4]Calculations!J235</f>
        <v>7.4475297886476263E-2</v>
      </c>
      <c r="N268" s="38">
        <f>[4]Calculations!V235</f>
        <v>0</v>
      </c>
      <c r="O268" s="38">
        <f>[4]Calculations!W235</f>
        <v>0</v>
      </c>
      <c r="P268" s="38">
        <f>[4]Calculations!O235</f>
        <v>1.1857800197707999</v>
      </c>
      <c r="Q268" s="38">
        <f>[4]Calculations!S235</f>
        <v>79.738282132944207</v>
      </c>
      <c r="R268" s="38">
        <f>[4]Calculations!Q235</f>
        <v>0.26798001977079999</v>
      </c>
      <c r="S268" s="38">
        <f>[4]Calculations!T235</f>
        <v>18.02043048980223</v>
      </c>
      <c r="T268" s="38">
        <f>[4]Calculations!R235</f>
        <v>6.6024702380799993E-2</v>
      </c>
      <c r="U268" s="38">
        <f>[4]Calculations!U235</f>
        <v>4.4398592136857884</v>
      </c>
      <c r="V268" s="38">
        <f>[4]Calculations!X235</f>
        <v>0</v>
      </c>
      <c r="W268" s="38">
        <f>[4]Calculations!Y235</f>
        <v>0</v>
      </c>
      <c r="X268" s="38" t="s">
        <v>1056</v>
      </c>
      <c r="Y268" s="73" t="s">
        <v>108</v>
      </c>
      <c r="Z268" s="74" t="s">
        <v>109</v>
      </c>
      <c r="AA268" s="74">
        <f>[4]Calculations!AA235</f>
        <v>0</v>
      </c>
      <c r="AB268" s="74">
        <f>[4]Calculations!AM235</f>
        <v>0</v>
      </c>
      <c r="AC268" s="74">
        <f>[4]Calculations!AB235</f>
        <v>0</v>
      </c>
      <c r="AD268" s="74">
        <f>[4]Calculations!AN235</f>
        <v>0</v>
      </c>
      <c r="AE268" s="74">
        <f>[4]Calculations!AC235</f>
        <v>0</v>
      </c>
      <c r="AF268" s="74">
        <f>[4]Calculations!AO235</f>
        <v>0</v>
      </c>
      <c r="AG268" s="74">
        <f>[4]Calculations!AD235</f>
        <v>0</v>
      </c>
      <c r="AH268" s="74">
        <f>[4]Calculations!AP235</f>
        <v>0</v>
      </c>
      <c r="AI268" s="74">
        <f>[4]Calculations!AE235</f>
        <v>0</v>
      </c>
      <c r="AJ268" s="74">
        <f>[4]Calculations!AQ235</f>
        <v>0</v>
      </c>
      <c r="AK268" s="74">
        <f>[4]Calculations!AF235</f>
        <v>0</v>
      </c>
      <c r="AL268" s="74">
        <f>[4]Calculations!AR235</f>
        <v>0</v>
      </c>
      <c r="AM268" s="74">
        <f>[4]Calculations!AG235</f>
        <v>0</v>
      </c>
      <c r="AN268" s="74">
        <f>[4]Calculations!AS235</f>
        <v>0</v>
      </c>
      <c r="AO268" s="74">
        <f>[4]Calculations!AH235</f>
        <v>0</v>
      </c>
      <c r="AP268" s="74">
        <f>[4]Calculations!AT235</f>
        <v>0</v>
      </c>
      <c r="AQ268" s="74">
        <f>[4]Calculations!AI235</f>
        <v>1.48709402501</v>
      </c>
      <c r="AR268" s="74">
        <f>[4]Calculations!AU235</f>
        <v>100.00027066351061</v>
      </c>
      <c r="AS268" s="74">
        <f>[4]Calculations!AJ235</f>
        <v>0</v>
      </c>
      <c r="AT268" s="74">
        <f>[4]Calculations!AV235</f>
        <v>0</v>
      </c>
      <c r="AU268" s="74">
        <f>[4]Calculations!AK235</f>
        <v>0</v>
      </c>
      <c r="AV268" s="74">
        <f>[4]Calculations!AW235</f>
        <v>0</v>
      </c>
      <c r="AW268" s="90"/>
      <c r="AX268" s="90"/>
      <c r="AY268" s="82" t="str">
        <f>[4]Calculations!D235</f>
        <v>Land Supply 2018</v>
      </c>
    </row>
    <row r="269" spans="2:51" ht="25" customHeight="1" x14ac:dyDescent="0.25">
      <c r="B269" s="13" t="str">
        <f>[4]Calculations!A236</f>
        <v>SH 1599</v>
      </c>
      <c r="C269" s="30" t="str">
        <f>[4]Calculations!B236</f>
        <v>SPOTLAND BRIDGE, NEW MILL, MELLOR STREET,  ROCHDALE</v>
      </c>
      <c r="D269" s="119" t="str">
        <f>[4]Calculations!C236</f>
        <v>Residential</v>
      </c>
      <c r="E269" s="38">
        <f>[4]Calculations!E236</f>
        <v>0.82581099999999996</v>
      </c>
      <c r="F269" s="38">
        <f>[4]Calculations!I236</f>
        <v>0.82581099999999996</v>
      </c>
      <c r="G269" s="38">
        <f>[4]Calculations!M236</f>
        <v>100</v>
      </c>
      <c r="H269" s="38">
        <f>[4]Calculations!H236</f>
        <v>0</v>
      </c>
      <c r="I269" s="38">
        <f>[4]Calculations!L236</f>
        <v>0</v>
      </c>
      <c r="J269" s="38">
        <f>[4]Calculations!G236</f>
        <v>0</v>
      </c>
      <c r="K269" s="38">
        <f>[4]Calculations!K236</f>
        <v>0</v>
      </c>
      <c r="L269" s="38">
        <f>[4]Calculations!F236</f>
        <v>0</v>
      </c>
      <c r="M269" s="38">
        <f>[4]Calculations!J236</f>
        <v>0</v>
      </c>
      <c r="N269" s="38">
        <f>[4]Calculations!V236</f>
        <v>0.358724851851</v>
      </c>
      <c r="O269" s="38">
        <f>[4]Calculations!W236</f>
        <v>43.439098274423571</v>
      </c>
      <c r="P269" s="38">
        <f>[4]Calculations!O236</f>
        <v>3.699765791028E-2</v>
      </c>
      <c r="Q269" s="38">
        <f>[4]Calculations!S236</f>
        <v>4.4801604616891764</v>
      </c>
      <c r="R269" s="38">
        <f>[4]Calculations!Q236</f>
        <v>1.5181857910280001E-2</v>
      </c>
      <c r="S269" s="38">
        <f>[4]Calculations!T236</f>
        <v>1.8384179806614349</v>
      </c>
      <c r="T269" s="38">
        <f>[4]Calculations!R236</f>
        <v>1.38993250002E-2</v>
      </c>
      <c r="U269" s="38">
        <f>[4]Calculations!U236</f>
        <v>1.6831121164770151</v>
      </c>
      <c r="V269" s="38">
        <f>[4]Calculations!X236</f>
        <v>0</v>
      </c>
      <c r="W269" s="38">
        <f>[4]Calculations!Y236</f>
        <v>0</v>
      </c>
      <c r="X269" s="38" t="s">
        <v>1056</v>
      </c>
      <c r="Y269" s="73" t="s">
        <v>105</v>
      </c>
      <c r="Z269" s="74" t="s">
        <v>1066</v>
      </c>
      <c r="AA269" s="74">
        <f>[4]Calculations!AA236</f>
        <v>0</v>
      </c>
      <c r="AB269" s="74">
        <f>[4]Calculations!AM236</f>
        <v>0</v>
      </c>
      <c r="AC269" s="74">
        <f>[4]Calculations!AB236</f>
        <v>0</v>
      </c>
      <c r="AD269" s="74">
        <f>[4]Calculations!AN236</f>
        <v>0</v>
      </c>
      <c r="AE269" s="74">
        <f>[4]Calculations!AC236</f>
        <v>0</v>
      </c>
      <c r="AF269" s="74">
        <f>[4]Calculations!AO236</f>
        <v>0</v>
      </c>
      <c r="AG269" s="74">
        <f>[4]Calculations!AD236</f>
        <v>0</v>
      </c>
      <c r="AH269" s="74">
        <f>[4]Calculations!AP236</f>
        <v>0</v>
      </c>
      <c r="AI269" s="74">
        <f>[4]Calculations!AE236</f>
        <v>0</v>
      </c>
      <c r="AJ269" s="74">
        <f>[4]Calculations!AQ236</f>
        <v>0</v>
      </c>
      <c r="AK269" s="74">
        <f>[4]Calculations!AF236</f>
        <v>0</v>
      </c>
      <c r="AL269" s="74">
        <f>[4]Calculations!AR236</f>
        <v>0</v>
      </c>
      <c r="AM269" s="74">
        <f>[4]Calculations!AG236</f>
        <v>0</v>
      </c>
      <c r="AN269" s="74">
        <f>[4]Calculations!AS236</f>
        <v>0</v>
      </c>
      <c r="AO269" s="74">
        <f>[4]Calculations!AH236</f>
        <v>0</v>
      </c>
      <c r="AP269" s="74">
        <f>[4]Calculations!AT236</f>
        <v>0</v>
      </c>
      <c r="AQ269" s="74">
        <f>[4]Calculations!AI236</f>
        <v>0.825811149997</v>
      </c>
      <c r="AR269" s="74">
        <f>[4]Calculations!AU236</f>
        <v>100.00001816359918</v>
      </c>
      <c r="AS269" s="74">
        <f>[4]Calculations!AJ236</f>
        <v>0</v>
      </c>
      <c r="AT269" s="74">
        <f>[4]Calculations!AV236</f>
        <v>0</v>
      </c>
      <c r="AU269" s="74">
        <f>[4]Calculations!AK236</f>
        <v>0</v>
      </c>
      <c r="AV269" s="74">
        <f>[4]Calculations!AW236</f>
        <v>0</v>
      </c>
      <c r="AW269" s="90"/>
      <c r="AX269" s="90"/>
      <c r="AY269" s="82" t="str">
        <f>[4]Calculations!D236</f>
        <v>Land Supply 2018</v>
      </c>
    </row>
    <row r="270" spans="2:51" ht="25" customHeight="1" x14ac:dyDescent="0.25">
      <c r="B270" s="13" t="str">
        <f>[4]Calculations!A237</f>
        <v>SH 1612</v>
      </c>
      <c r="C270" s="30" t="str">
        <f>[4]Calculations!B237</f>
        <v>FORMER EMMANUEL CHRISTIAN SCHOOL, HORSE CARRS, SHAWCLOUGH ROAD, ROCHDALE</v>
      </c>
      <c r="D270" s="119" t="str">
        <f>[4]Calculations!C237</f>
        <v>Residential</v>
      </c>
      <c r="E270" s="38">
        <f>[4]Calculations!E237</f>
        <v>0.73249600000000004</v>
      </c>
      <c r="F270" s="38">
        <f>[4]Calculations!I237</f>
        <v>0.73249600000000004</v>
      </c>
      <c r="G270" s="38">
        <f>[4]Calculations!M237</f>
        <v>100</v>
      </c>
      <c r="H270" s="38">
        <f>[4]Calculations!H237</f>
        <v>0</v>
      </c>
      <c r="I270" s="38">
        <f>[4]Calculations!L237</f>
        <v>0</v>
      </c>
      <c r="J270" s="38">
        <f>[4]Calculations!G237</f>
        <v>0</v>
      </c>
      <c r="K270" s="38">
        <f>[4]Calculations!K237</f>
        <v>0</v>
      </c>
      <c r="L270" s="38">
        <f>[4]Calculations!F237</f>
        <v>0</v>
      </c>
      <c r="M270" s="38">
        <f>[4]Calculations!J237</f>
        <v>0</v>
      </c>
      <c r="N270" s="38">
        <f>[4]Calculations!V237</f>
        <v>0</v>
      </c>
      <c r="O270" s="38">
        <f>[4]Calculations!W237</f>
        <v>0</v>
      </c>
      <c r="P270" s="38">
        <f>[4]Calculations!O237</f>
        <v>8.31649E-2</v>
      </c>
      <c r="Q270" s="38">
        <f>[4]Calculations!S237</f>
        <v>11.353631965225748</v>
      </c>
      <c r="R270" s="38">
        <f>[4]Calculations!Q237</f>
        <v>2.0799999999999999E-2</v>
      </c>
      <c r="S270" s="38">
        <f>[4]Calculations!T237</f>
        <v>2.8396059500666211</v>
      </c>
      <c r="T270" s="38">
        <f>[4]Calculations!R237</f>
        <v>0</v>
      </c>
      <c r="U270" s="38">
        <f>[4]Calculations!U237</f>
        <v>0</v>
      </c>
      <c r="V270" s="38" t="str">
        <f>[4]Calculations!X237</f>
        <v>Not Modelled</v>
      </c>
      <c r="W270" s="38" t="str">
        <f>[4]Calculations!Y237</f>
        <v>N/A</v>
      </c>
      <c r="X270" s="38" t="s">
        <v>1056</v>
      </c>
      <c r="Y270" s="73" t="s">
        <v>105</v>
      </c>
      <c r="Z270" s="74" t="s">
        <v>1066</v>
      </c>
      <c r="AA270" s="74">
        <f>[4]Calculations!AA237</f>
        <v>0</v>
      </c>
      <c r="AB270" s="74">
        <f>[4]Calculations!AM237</f>
        <v>0</v>
      </c>
      <c r="AC270" s="74">
        <f>[4]Calculations!AB237</f>
        <v>0</v>
      </c>
      <c r="AD270" s="74">
        <f>[4]Calculations!AN237</f>
        <v>0</v>
      </c>
      <c r="AE270" s="74">
        <f>[4]Calculations!AC237</f>
        <v>0</v>
      </c>
      <c r="AF270" s="74">
        <f>[4]Calculations!AO237</f>
        <v>0</v>
      </c>
      <c r="AG270" s="74">
        <f>[4]Calculations!AD237</f>
        <v>0</v>
      </c>
      <c r="AH270" s="74">
        <f>[4]Calculations!AP237</f>
        <v>0</v>
      </c>
      <c r="AI270" s="74">
        <f>[4]Calculations!AE237</f>
        <v>0</v>
      </c>
      <c r="AJ270" s="74">
        <f>[4]Calculations!AQ237</f>
        <v>0</v>
      </c>
      <c r="AK270" s="74">
        <f>[4]Calculations!AF237</f>
        <v>0</v>
      </c>
      <c r="AL270" s="74">
        <f>[4]Calculations!AR237</f>
        <v>0</v>
      </c>
      <c r="AM270" s="74">
        <f>[4]Calculations!AG237</f>
        <v>0</v>
      </c>
      <c r="AN270" s="74">
        <f>[4]Calculations!AS237</f>
        <v>0</v>
      </c>
      <c r="AO270" s="74">
        <f>[4]Calculations!AH237</f>
        <v>0</v>
      </c>
      <c r="AP270" s="74">
        <f>[4]Calculations!AT237</f>
        <v>0</v>
      </c>
      <c r="AQ270" s="74">
        <f>[4]Calculations!AI237</f>
        <v>0.73249640000000005</v>
      </c>
      <c r="AR270" s="74">
        <f>[4]Calculations!AU237</f>
        <v>100.00005460780675</v>
      </c>
      <c r="AS270" s="74">
        <f>[4]Calculations!AJ237</f>
        <v>0</v>
      </c>
      <c r="AT270" s="74">
        <f>[4]Calculations!AV237</f>
        <v>0</v>
      </c>
      <c r="AU270" s="74">
        <f>[4]Calculations!AK237</f>
        <v>0</v>
      </c>
      <c r="AV270" s="74">
        <f>[4]Calculations!AW237</f>
        <v>0</v>
      </c>
      <c r="AW270" s="90"/>
      <c r="AX270" s="90"/>
      <c r="AY270" s="82" t="str">
        <f>[4]Calculations!D237</f>
        <v>Land Supply 2018</v>
      </c>
    </row>
    <row r="271" spans="2:51" ht="25" customHeight="1" x14ac:dyDescent="0.25">
      <c r="B271" s="13" t="str">
        <f>[4]Calculations!A238</f>
        <v>SH 1635</v>
      </c>
      <c r="C271" s="30" t="str">
        <f>[4]Calculations!B238</f>
        <v>WEST STREET BAPTIST CHURCH, WEST STREET,  ROCHDALE (WESTERN PART)</v>
      </c>
      <c r="D271" s="119" t="str">
        <f>[4]Calculations!C238</f>
        <v>Residential</v>
      </c>
      <c r="E271" s="38">
        <f>[4]Calculations!E238</f>
        <v>0.141319</v>
      </c>
      <c r="F271" s="38">
        <f>[4]Calculations!I238</f>
        <v>0.141319</v>
      </c>
      <c r="G271" s="38">
        <f>[4]Calculations!M238</f>
        <v>100</v>
      </c>
      <c r="H271" s="38">
        <f>[4]Calculations!H238</f>
        <v>0</v>
      </c>
      <c r="I271" s="38">
        <f>[4]Calculations!L238</f>
        <v>0</v>
      </c>
      <c r="J271" s="38">
        <f>[4]Calculations!G238</f>
        <v>0</v>
      </c>
      <c r="K271" s="38">
        <f>[4]Calculations!K238</f>
        <v>0</v>
      </c>
      <c r="L271" s="38">
        <f>[4]Calculations!F238</f>
        <v>0</v>
      </c>
      <c r="M271" s="38">
        <f>[4]Calculations!J238</f>
        <v>0</v>
      </c>
      <c r="N271" s="38">
        <f>[4]Calculations!V238</f>
        <v>0</v>
      </c>
      <c r="O271" s="38">
        <f>[4]Calculations!W238</f>
        <v>0</v>
      </c>
      <c r="P271" s="38">
        <f>[4]Calculations!O238</f>
        <v>0</v>
      </c>
      <c r="Q271" s="38">
        <f>[4]Calculations!S238</f>
        <v>0</v>
      </c>
      <c r="R271" s="38">
        <f>[4]Calculations!Q238</f>
        <v>0</v>
      </c>
      <c r="S271" s="38">
        <f>[4]Calculations!T238</f>
        <v>0</v>
      </c>
      <c r="T271" s="38">
        <f>[4]Calculations!R238</f>
        <v>0</v>
      </c>
      <c r="U271" s="38">
        <f>[4]Calculations!U238</f>
        <v>0</v>
      </c>
      <c r="V271" s="38" t="str">
        <f>[4]Calculations!X238</f>
        <v>Not Modelled</v>
      </c>
      <c r="W271" s="38" t="str">
        <f>[4]Calculations!Y238</f>
        <v>N/A</v>
      </c>
      <c r="X271" s="38" t="s">
        <v>1056</v>
      </c>
      <c r="Y271" s="73" t="s">
        <v>106</v>
      </c>
      <c r="Z271" s="74" t="s">
        <v>1098</v>
      </c>
      <c r="AA271" s="74">
        <f>[4]Calculations!AA238</f>
        <v>0</v>
      </c>
      <c r="AB271" s="74">
        <f>[4]Calculations!AM238</f>
        <v>0</v>
      </c>
      <c r="AC271" s="74">
        <f>[4]Calculations!AB238</f>
        <v>0</v>
      </c>
      <c r="AD271" s="74">
        <f>[4]Calculations!AN238</f>
        <v>0</v>
      </c>
      <c r="AE271" s="74">
        <f>[4]Calculations!AC238</f>
        <v>0</v>
      </c>
      <c r="AF271" s="74">
        <f>[4]Calculations!AO238</f>
        <v>0</v>
      </c>
      <c r="AG271" s="74">
        <f>[4]Calculations!AD238</f>
        <v>0</v>
      </c>
      <c r="AH271" s="74">
        <f>[4]Calculations!AP238</f>
        <v>0</v>
      </c>
      <c r="AI271" s="74">
        <f>[4]Calculations!AE238</f>
        <v>0</v>
      </c>
      <c r="AJ271" s="74">
        <f>[4]Calculations!AQ238</f>
        <v>0</v>
      </c>
      <c r="AK271" s="74">
        <f>[4]Calculations!AF238</f>
        <v>0</v>
      </c>
      <c r="AL271" s="74">
        <f>[4]Calculations!AR238</f>
        <v>0</v>
      </c>
      <c r="AM271" s="74">
        <f>[4]Calculations!AG238</f>
        <v>0</v>
      </c>
      <c r="AN271" s="74">
        <f>[4]Calculations!AS238</f>
        <v>0</v>
      </c>
      <c r="AO271" s="74">
        <f>[4]Calculations!AH238</f>
        <v>0</v>
      </c>
      <c r="AP271" s="74">
        <f>[4]Calculations!AT238</f>
        <v>0</v>
      </c>
      <c r="AQ271" s="74">
        <f>[4]Calculations!AI238</f>
        <v>0.14131920000199999</v>
      </c>
      <c r="AR271" s="74">
        <f>[4]Calculations!AU238</f>
        <v>100.00014152520184</v>
      </c>
      <c r="AS271" s="74">
        <f>[4]Calculations!AJ238</f>
        <v>0</v>
      </c>
      <c r="AT271" s="74">
        <f>[4]Calculations!AV238</f>
        <v>0</v>
      </c>
      <c r="AU271" s="74">
        <f>[4]Calculations!AK238</f>
        <v>0</v>
      </c>
      <c r="AV271" s="74">
        <f>[4]Calculations!AW238</f>
        <v>0</v>
      </c>
      <c r="AW271" s="90"/>
      <c r="AX271" s="90"/>
      <c r="AY271" s="82" t="str">
        <f>[4]Calculations!D238</f>
        <v>Land Supply 2018</v>
      </c>
    </row>
    <row r="272" spans="2:51" ht="12.65" customHeight="1" x14ac:dyDescent="0.25">
      <c r="B272" s="13" t="str">
        <f>[4]Calculations!A239</f>
        <v>SH 1675</v>
      </c>
      <c r="C272" s="30" t="str">
        <f>[4]Calculations!B239</f>
        <v>LAND REAR OF TESCO, 408 OLDHAM ROAD, MIDDLETON</v>
      </c>
      <c r="D272" s="119" t="str">
        <f>[4]Calculations!C239</f>
        <v>Residential</v>
      </c>
      <c r="E272" s="38">
        <f>[4]Calculations!E239</f>
        <v>0.38728899999999999</v>
      </c>
      <c r="F272" s="38">
        <f>[4]Calculations!I239</f>
        <v>0.38728899999999999</v>
      </c>
      <c r="G272" s="38">
        <f>[4]Calculations!M239</f>
        <v>100</v>
      </c>
      <c r="H272" s="38">
        <f>[4]Calculations!H239</f>
        <v>0</v>
      </c>
      <c r="I272" s="38">
        <f>[4]Calculations!L239</f>
        <v>0</v>
      </c>
      <c r="J272" s="38">
        <f>[4]Calculations!G239</f>
        <v>0</v>
      </c>
      <c r="K272" s="38">
        <f>[4]Calculations!K239</f>
        <v>0</v>
      </c>
      <c r="L272" s="38">
        <f>[4]Calculations!F239</f>
        <v>0</v>
      </c>
      <c r="M272" s="38">
        <f>[4]Calculations!J239</f>
        <v>0</v>
      </c>
      <c r="N272" s="38">
        <f>[4]Calculations!V239</f>
        <v>0</v>
      </c>
      <c r="O272" s="38">
        <f>[4]Calculations!W239</f>
        <v>0</v>
      </c>
      <c r="P272" s="38">
        <f>[4]Calculations!O239</f>
        <v>6.9429239999799996E-2</v>
      </c>
      <c r="Q272" s="38">
        <f>[4]Calculations!S239</f>
        <v>17.926984758100538</v>
      </c>
      <c r="R272" s="38">
        <f>[4]Calculations!Q239</f>
        <v>3.3277339999800003E-2</v>
      </c>
      <c r="S272" s="38">
        <f>[4]Calculations!T239</f>
        <v>8.5923793342439385</v>
      </c>
      <c r="T272" s="38">
        <f>[4]Calculations!R239</f>
        <v>0</v>
      </c>
      <c r="U272" s="38">
        <f>[4]Calculations!U239</f>
        <v>0</v>
      </c>
      <c r="V272" s="38" t="str">
        <f>[4]Calculations!X239</f>
        <v>Not Modelled</v>
      </c>
      <c r="W272" s="38" t="str">
        <f>[4]Calculations!Y239</f>
        <v>N/A</v>
      </c>
      <c r="X272" s="38" t="s">
        <v>1056</v>
      </c>
      <c r="Y272" s="73" t="s">
        <v>105</v>
      </c>
      <c r="Z272" s="74" t="s">
        <v>1066</v>
      </c>
      <c r="AA272" s="74">
        <f>[4]Calculations!AA239</f>
        <v>0</v>
      </c>
      <c r="AB272" s="74">
        <f>[4]Calculations!AM239</f>
        <v>0</v>
      </c>
      <c r="AC272" s="74">
        <f>[4]Calculations!AB239</f>
        <v>0</v>
      </c>
      <c r="AD272" s="74">
        <f>[4]Calculations!AN239</f>
        <v>0</v>
      </c>
      <c r="AE272" s="74">
        <f>[4]Calculations!AC239</f>
        <v>0</v>
      </c>
      <c r="AF272" s="74">
        <f>[4]Calculations!AO239</f>
        <v>0</v>
      </c>
      <c r="AG272" s="74">
        <f>[4]Calculations!AD239</f>
        <v>0</v>
      </c>
      <c r="AH272" s="74">
        <f>[4]Calculations!AP239</f>
        <v>0</v>
      </c>
      <c r="AI272" s="74">
        <f>[4]Calculations!AE239</f>
        <v>0</v>
      </c>
      <c r="AJ272" s="74">
        <f>[4]Calculations!AQ239</f>
        <v>0</v>
      </c>
      <c r="AK272" s="74">
        <f>[4]Calculations!AF239</f>
        <v>0</v>
      </c>
      <c r="AL272" s="74">
        <f>[4]Calculations!AR239</f>
        <v>0</v>
      </c>
      <c r="AM272" s="74">
        <f>[4]Calculations!AG239</f>
        <v>0</v>
      </c>
      <c r="AN272" s="74">
        <f>[4]Calculations!AS239</f>
        <v>0</v>
      </c>
      <c r="AO272" s="74">
        <f>[4]Calculations!AH239</f>
        <v>0</v>
      </c>
      <c r="AP272" s="74">
        <f>[4]Calculations!AT239</f>
        <v>0</v>
      </c>
      <c r="AQ272" s="74">
        <f>[4]Calculations!AI239</f>
        <v>0.38728852500599997</v>
      </c>
      <c r="AR272" s="74">
        <f>[4]Calculations!AU239</f>
        <v>99.999877354120557</v>
      </c>
      <c r="AS272" s="74">
        <f>[4]Calculations!AJ239</f>
        <v>0</v>
      </c>
      <c r="AT272" s="74">
        <f>[4]Calculations!AV239</f>
        <v>0</v>
      </c>
      <c r="AU272" s="74">
        <f>[4]Calculations!AK239</f>
        <v>0</v>
      </c>
      <c r="AV272" s="74">
        <f>[4]Calculations!AW239</f>
        <v>0</v>
      </c>
      <c r="AW272" s="90"/>
      <c r="AX272" s="90"/>
      <c r="AY272" s="82" t="str">
        <f>[4]Calculations!D239</f>
        <v>Land Supply 2018</v>
      </c>
    </row>
    <row r="273" spans="2:51" ht="25" customHeight="1" x14ac:dyDescent="0.25">
      <c r="B273" s="13" t="str">
        <f>[4]Calculations!A240</f>
        <v>SH 1715</v>
      </c>
      <c r="C273" s="30" t="str">
        <f>[4]Calculations!B240</f>
        <v>806-810 MANCHESTER ROAD, ROCHDALE, OL11 3AW</v>
      </c>
      <c r="D273" s="119" t="str">
        <f>[4]Calculations!C240</f>
        <v>Residential</v>
      </c>
      <c r="E273" s="38">
        <f>[4]Calculations!E240</f>
        <v>3.4565499999999999E-2</v>
      </c>
      <c r="F273" s="38">
        <f>[4]Calculations!I240</f>
        <v>3.4565499999999999E-2</v>
      </c>
      <c r="G273" s="38">
        <f>[4]Calculations!M240</f>
        <v>100</v>
      </c>
      <c r="H273" s="38">
        <f>[4]Calculations!H240</f>
        <v>0</v>
      </c>
      <c r="I273" s="38">
        <f>[4]Calculations!L240</f>
        <v>0</v>
      </c>
      <c r="J273" s="38">
        <f>[4]Calculations!G240</f>
        <v>0</v>
      </c>
      <c r="K273" s="38">
        <f>[4]Calculations!K240</f>
        <v>0</v>
      </c>
      <c r="L273" s="38">
        <f>[4]Calculations!F240</f>
        <v>0</v>
      </c>
      <c r="M273" s="38">
        <f>[4]Calculations!J240</f>
        <v>0</v>
      </c>
      <c r="N273" s="38">
        <f>[4]Calculations!V240</f>
        <v>0</v>
      </c>
      <c r="O273" s="38">
        <f>[4]Calculations!W240</f>
        <v>0</v>
      </c>
      <c r="P273" s="38">
        <f>[4]Calculations!O240</f>
        <v>2.0667300000000001E-3</v>
      </c>
      <c r="Q273" s="38">
        <f>[4]Calculations!S240</f>
        <v>5.9791699816290818</v>
      </c>
      <c r="R273" s="38">
        <f>[4]Calculations!Q240</f>
        <v>0</v>
      </c>
      <c r="S273" s="38">
        <f>[4]Calculations!T240</f>
        <v>0</v>
      </c>
      <c r="T273" s="38">
        <f>[4]Calculations!R240</f>
        <v>0</v>
      </c>
      <c r="U273" s="38">
        <f>[4]Calculations!U240</f>
        <v>0</v>
      </c>
      <c r="V273" s="38" t="str">
        <f>[4]Calculations!X240</f>
        <v>Not Modelled</v>
      </c>
      <c r="W273" s="38" t="str">
        <f>[4]Calculations!Y240</f>
        <v>N/A</v>
      </c>
      <c r="X273" s="38" t="s">
        <v>1056</v>
      </c>
      <c r="Y273" s="73" t="s">
        <v>105</v>
      </c>
      <c r="Z273" s="74" t="s">
        <v>1066</v>
      </c>
      <c r="AA273" s="74">
        <f>[4]Calculations!AA240</f>
        <v>0</v>
      </c>
      <c r="AB273" s="74">
        <f>[4]Calculations!AM240</f>
        <v>0</v>
      </c>
      <c r="AC273" s="74">
        <f>[4]Calculations!AB240</f>
        <v>0</v>
      </c>
      <c r="AD273" s="74">
        <f>[4]Calculations!AN240</f>
        <v>0</v>
      </c>
      <c r="AE273" s="74">
        <f>[4]Calculations!AC240</f>
        <v>0</v>
      </c>
      <c r="AF273" s="74">
        <f>[4]Calculations!AO240</f>
        <v>0</v>
      </c>
      <c r="AG273" s="74">
        <f>[4]Calculations!AD240</f>
        <v>0</v>
      </c>
      <c r="AH273" s="74">
        <f>[4]Calculations!AP240</f>
        <v>0</v>
      </c>
      <c r="AI273" s="74">
        <f>[4]Calculations!AE240</f>
        <v>0</v>
      </c>
      <c r="AJ273" s="74">
        <f>[4]Calculations!AQ240</f>
        <v>0</v>
      </c>
      <c r="AK273" s="74">
        <f>[4]Calculations!AF240</f>
        <v>0</v>
      </c>
      <c r="AL273" s="74">
        <f>[4]Calculations!AR240</f>
        <v>0</v>
      </c>
      <c r="AM273" s="74">
        <f>[4]Calculations!AG240</f>
        <v>0</v>
      </c>
      <c r="AN273" s="74">
        <f>[4]Calculations!AS240</f>
        <v>0</v>
      </c>
      <c r="AO273" s="74">
        <f>[4]Calculations!AH240</f>
        <v>0</v>
      </c>
      <c r="AP273" s="74">
        <f>[4]Calculations!AT240</f>
        <v>0</v>
      </c>
      <c r="AQ273" s="74">
        <f>[4]Calculations!AI240</f>
        <v>3.4565465001299998E-2</v>
      </c>
      <c r="AR273" s="74">
        <f>[4]Calculations!AU240</f>
        <v>99.999898746727226</v>
      </c>
      <c r="AS273" s="74">
        <f>[4]Calculations!AJ240</f>
        <v>0</v>
      </c>
      <c r="AT273" s="74">
        <f>[4]Calculations!AV240</f>
        <v>0</v>
      </c>
      <c r="AU273" s="74">
        <f>[4]Calculations!AK240</f>
        <v>0</v>
      </c>
      <c r="AV273" s="74">
        <f>[4]Calculations!AW240</f>
        <v>0</v>
      </c>
      <c r="AW273" s="90"/>
      <c r="AX273" s="90"/>
      <c r="AY273" s="82" t="str">
        <f>[4]Calculations!D240</f>
        <v>Land Supply 2018</v>
      </c>
    </row>
    <row r="274" spans="2:51" ht="12.65" customHeight="1" x14ac:dyDescent="0.25">
      <c r="B274" s="13" t="str">
        <f>[4]Calculations!A241</f>
        <v>SH 1716</v>
      </c>
      <c r="C274" s="30" t="str">
        <f>[4]Calculations!B241</f>
        <v>BEAUMONDS, BURY ROAD,  ROCHDALE</v>
      </c>
      <c r="D274" s="119" t="str">
        <f>[4]Calculations!C241</f>
        <v>Residential</v>
      </c>
      <c r="E274" s="38">
        <f>[4]Calculations!E241</f>
        <v>0.51036800000000004</v>
      </c>
      <c r="F274" s="38">
        <f>[4]Calculations!I241</f>
        <v>0.51036800000000004</v>
      </c>
      <c r="G274" s="38">
        <f>[4]Calculations!M241</f>
        <v>100</v>
      </c>
      <c r="H274" s="38">
        <f>[4]Calculations!H241</f>
        <v>0</v>
      </c>
      <c r="I274" s="38">
        <f>[4]Calculations!L241</f>
        <v>0</v>
      </c>
      <c r="J274" s="38">
        <f>[4]Calculations!G241</f>
        <v>0</v>
      </c>
      <c r="K274" s="38">
        <f>[4]Calculations!K241</f>
        <v>0</v>
      </c>
      <c r="L274" s="38">
        <f>[4]Calculations!F241</f>
        <v>0</v>
      </c>
      <c r="M274" s="38">
        <f>[4]Calculations!J241</f>
        <v>0</v>
      </c>
      <c r="N274" s="38">
        <f>[4]Calculations!V241</f>
        <v>0</v>
      </c>
      <c r="O274" s="38">
        <f>[4]Calculations!W241</f>
        <v>0</v>
      </c>
      <c r="P274" s="38">
        <f>[4]Calculations!O241</f>
        <v>0.40273800000000004</v>
      </c>
      <c r="Q274" s="38">
        <f>[4]Calculations!S241</f>
        <v>78.911295379020629</v>
      </c>
      <c r="R274" s="38">
        <f>[4]Calculations!Q241</f>
        <v>0.188</v>
      </c>
      <c r="S274" s="38">
        <f>[4]Calculations!T241</f>
        <v>36.836165276819862</v>
      </c>
      <c r="T274" s="38">
        <f>[4]Calculations!R241</f>
        <v>0.13039999999999999</v>
      </c>
      <c r="U274" s="38">
        <f>[4]Calculations!U241</f>
        <v>25.550191234560156</v>
      </c>
      <c r="V274" s="38" t="str">
        <f>[4]Calculations!X241</f>
        <v>Not Modelled</v>
      </c>
      <c r="W274" s="38" t="str">
        <f>[4]Calculations!Y241</f>
        <v>N/A</v>
      </c>
      <c r="X274" s="38" t="s">
        <v>1056</v>
      </c>
      <c r="Y274" s="73" t="s">
        <v>108</v>
      </c>
      <c r="Z274" s="74" t="s">
        <v>109</v>
      </c>
      <c r="AA274" s="74">
        <f>[4]Calculations!AA241</f>
        <v>0</v>
      </c>
      <c r="AB274" s="74">
        <f>[4]Calculations!AM241</f>
        <v>0</v>
      </c>
      <c r="AC274" s="74">
        <f>[4]Calculations!AB241</f>
        <v>0</v>
      </c>
      <c r="AD274" s="74">
        <f>[4]Calculations!AN241</f>
        <v>0</v>
      </c>
      <c r="AE274" s="74">
        <f>[4]Calculations!AC241</f>
        <v>0</v>
      </c>
      <c r="AF274" s="74">
        <f>[4]Calculations!AO241</f>
        <v>0</v>
      </c>
      <c r="AG274" s="74">
        <f>[4]Calculations!AD241</f>
        <v>0</v>
      </c>
      <c r="AH274" s="74">
        <f>[4]Calculations!AP241</f>
        <v>0</v>
      </c>
      <c r="AI274" s="74">
        <f>[4]Calculations!AE241</f>
        <v>0</v>
      </c>
      <c r="AJ274" s="74">
        <f>[4]Calculations!AQ241</f>
        <v>0</v>
      </c>
      <c r="AK274" s="74">
        <f>[4]Calculations!AF241</f>
        <v>0</v>
      </c>
      <c r="AL274" s="74">
        <f>[4]Calculations!AR241</f>
        <v>0</v>
      </c>
      <c r="AM274" s="74">
        <f>[4]Calculations!AG241</f>
        <v>0</v>
      </c>
      <c r="AN274" s="74">
        <f>[4]Calculations!AS241</f>
        <v>0</v>
      </c>
      <c r="AO274" s="74">
        <f>[4]Calculations!AH241</f>
        <v>0</v>
      </c>
      <c r="AP274" s="74">
        <f>[4]Calculations!AT241</f>
        <v>0</v>
      </c>
      <c r="AQ274" s="74">
        <f>[4]Calculations!AI241</f>
        <v>0.510367510001</v>
      </c>
      <c r="AR274" s="74">
        <f>[4]Calculations!AU241</f>
        <v>99.999903991041748</v>
      </c>
      <c r="AS274" s="74">
        <f>[4]Calculations!AJ241</f>
        <v>0</v>
      </c>
      <c r="AT274" s="74">
        <f>[4]Calculations!AV241</f>
        <v>0</v>
      </c>
      <c r="AU274" s="74">
        <f>[4]Calculations!AK241</f>
        <v>0</v>
      </c>
      <c r="AV274" s="74">
        <f>[4]Calculations!AW241</f>
        <v>0</v>
      </c>
      <c r="AW274" s="90"/>
      <c r="AX274" s="90"/>
      <c r="AY274" s="82" t="str">
        <f>[4]Calculations!D241</f>
        <v>Land Supply 2018</v>
      </c>
    </row>
    <row r="275" spans="2:51" ht="12.65" customHeight="1" x14ac:dyDescent="0.25">
      <c r="B275" s="13" t="str">
        <f>[4]Calculations!A242</f>
        <v>SH 1717</v>
      </c>
      <c r="C275" s="30" t="str">
        <f>[4]Calculations!B242</f>
        <v>CONSERVATIVE CLUB, NEWCHURCH STREET,  ROCHDALE</v>
      </c>
      <c r="D275" s="119" t="str">
        <f>[4]Calculations!C242</f>
        <v>Residential</v>
      </c>
      <c r="E275" s="38">
        <f>[4]Calculations!E242</f>
        <v>2.47788E-2</v>
      </c>
      <c r="F275" s="38">
        <f>[4]Calculations!I242</f>
        <v>2.47788E-2</v>
      </c>
      <c r="G275" s="38">
        <f>[4]Calculations!M242</f>
        <v>100</v>
      </c>
      <c r="H275" s="38">
        <f>[4]Calculations!H242</f>
        <v>0</v>
      </c>
      <c r="I275" s="38">
        <f>[4]Calculations!L242</f>
        <v>0</v>
      </c>
      <c r="J275" s="38">
        <f>[4]Calculations!G242</f>
        <v>0</v>
      </c>
      <c r="K275" s="38">
        <f>[4]Calculations!K242</f>
        <v>0</v>
      </c>
      <c r="L275" s="38">
        <f>[4]Calculations!F242</f>
        <v>0</v>
      </c>
      <c r="M275" s="38">
        <f>[4]Calculations!J242</f>
        <v>0</v>
      </c>
      <c r="N275" s="38">
        <f>[4]Calculations!V242</f>
        <v>0</v>
      </c>
      <c r="O275" s="38">
        <f>[4]Calculations!W242</f>
        <v>0</v>
      </c>
      <c r="P275" s="38">
        <f>[4]Calculations!O242</f>
        <v>0</v>
      </c>
      <c r="Q275" s="38">
        <f>[4]Calculations!S242</f>
        <v>0</v>
      </c>
      <c r="R275" s="38">
        <f>[4]Calculations!Q242</f>
        <v>0</v>
      </c>
      <c r="S275" s="38">
        <f>[4]Calculations!T242</f>
        <v>0</v>
      </c>
      <c r="T275" s="38">
        <f>[4]Calculations!R242</f>
        <v>0</v>
      </c>
      <c r="U275" s="38">
        <f>[4]Calculations!U242</f>
        <v>0</v>
      </c>
      <c r="V275" s="38" t="str">
        <f>[4]Calculations!X242</f>
        <v>Not Modelled</v>
      </c>
      <c r="W275" s="38" t="str">
        <f>[4]Calculations!Y242</f>
        <v>N/A</v>
      </c>
      <c r="X275" s="38" t="s">
        <v>1056</v>
      </c>
      <c r="Y275" s="73" t="s">
        <v>106</v>
      </c>
      <c r="Z275" s="74" t="s">
        <v>1098</v>
      </c>
      <c r="AA275" s="74">
        <f>[4]Calculations!AA242</f>
        <v>0</v>
      </c>
      <c r="AB275" s="74">
        <f>[4]Calculations!AM242</f>
        <v>0</v>
      </c>
      <c r="AC275" s="74">
        <f>[4]Calculations!AB242</f>
        <v>0</v>
      </c>
      <c r="AD275" s="74">
        <f>[4]Calculations!AN242</f>
        <v>0</v>
      </c>
      <c r="AE275" s="74">
        <f>[4]Calculations!AC242</f>
        <v>0</v>
      </c>
      <c r="AF275" s="74">
        <f>[4]Calculations!AO242</f>
        <v>0</v>
      </c>
      <c r="AG275" s="74">
        <f>[4]Calculations!AD242</f>
        <v>0</v>
      </c>
      <c r="AH275" s="74">
        <f>[4]Calculations!AP242</f>
        <v>0</v>
      </c>
      <c r="AI275" s="74">
        <f>[4]Calculations!AE242</f>
        <v>0</v>
      </c>
      <c r="AJ275" s="74">
        <f>[4]Calculations!AQ242</f>
        <v>0</v>
      </c>
      <c r="AK275" s="74">
        <f>[4]Calculations!AF242</f>
        <v>0</v>
      </c>
      <c r="AL275" s="74">
        <f>[4]Calculations!AR242</f>
        <v>0</v>
      </c>
      <c r="AM275" s="74">
        <f>[4]Calculations!AG242</f>
        <v>0</v>
      </c>
      <c r="AN275" s="74">
        <f>[4]Calculations!AS242</f>
        <v>0</v>
      </c>
      <c r="AO275" s="74">
        <f>[4]Calculations!AH242</f>
        <v>0</v>
      </c>
      <c r="AP275" s="74">
        <f>[4]Calculations!AT242</f>
        <v>0</v>
      </c>
      <c r="AQ275" s="74">
        <f>[4]Calculations!AI242</f>
        <v>2.47788450007E-2</v>
      </c>
      <c r="AR275" s="74">
        <f>[4]Calculations!AU242</f>
        <v>100.00018160968247</v>
      </c>
      <c r="AS275" s="74">
        <f>[4]Calculations!AJ242</f>
        <v>0</v>
      </c>
      <c r="AT275" s="74">
        <f>[4]Calculations!AV242</f>
        <v>0</v>
      </c>
      <c r="AU275" s="74">
        <f>[4]Calculations!AK242</f>
        <v>0</v>
      </c>
      <c r="AV275" s="74">
        <f>[4]Calculations!AW242</f>
        <v>0</v>
      </c>
      <c r="AW275" s="90"/>
      <c r="AX275" s="90"/>
      <c r="AY275" s="82" t="str">
        <f>[4]Calculations!D242</f>
        <v>Land Supply 2018</v>
      </c>
    </row>
    <row r="276" spans="2:51" ht="12.65" customHeight="1" x14ac:dyDescent="0.25">
      <c r="B276" s="13" t="str">
        <f>[4]Calculations!A243</f>
        <v>SH 1722</v>
      </c>
      <c r="C276" s="30" t="str">
        <f>[4]Calculations!B243</f>
        <v>LAND AT BRIDGEFOLD ROAD,  ROCHDALE</v>
      </c>
      <c r="D276" s="119" t="str">
        <f>[4]Calculations!C243</f>
        <v>Residential</v>
      </c>
      <c r="E276" s="38">
        <f>[4]Calculations!E243</f>
        <v>0.69521500000000003</v>
      </c>
      <c r="F276" s="38">
        <f>[4]Calculations!I243</f>
        <v>0.69521500000000003</v>
      </c>
      <c r="G276" s="38">
        <f>[4]Calculations!M243</f>
        <v>100</v>
      </c>
      <c r="H276" s="38">
        <f>[4]Calculations!H243</f>
        <v>0</v>
      </c>
      <c r="I276" s="38">
        <f>[4]Calculations!L243</f>
        <v>0</v>
      </c>
      <c r="J276" s="38">
        <f>[4]Calculations!G243</f>
        <v>0</v>
      </c>
      <c r="K276" s="38">
        <f>[4]Calculations!K243</f>
        <v>0</v>
      </c>
      <c r="L276" s="38">
        <f>[4]Calculations!F243</f>
        <v>0</v>
      </c>
      <c r="M276" s="38">
        <f>[4]Calculations!J243</f>
        <v>0</v>
      </c>
      <c r="N276" s="38">
        <f>[4]Calculations!V243</f>
        <v>8.9417772201599993E-2</v>
      </c>
      <c r="O276" s="38">
        <f>[4]Calculations!W243</f>
        <v>12.861887646497843</v>
      </c>
      <c r="P276" s="38">
        <f>[4]Calculations!O243</f>
        <v>3.6033792110424998E-2</v>
      </c>
      <c r="Q276" s="38">
        <f>[4]Calculations!S243</f>
        <v>5.1831148796307609</v>
      </c>
      <c r="R276" s="38">
        <f>[4]Calculations!Q243</f>
        <v>1.405492110425E-3</v>
      </c>
      <c r="S276" s="38">
        <f>[4]Calculations!T243</f>
        <v>0.20216653990851752</v>
      </c>
      <c r="T276" s="38">
        <f>[4]Calculations!R243</f>
        <v>1.32729299495E-4</v>
      </c>
      <c r="U276" s="38">
        <f>[4]Calculations!U243</f>
        <v>1.9091834827355565E-2</v>
      </c>
      <c r="V276" s="38">
        <f>[4]Calculations!X243</f>
        <v>0</v>
      </c>
      <c r="W276" s="38">
        <f>[4]Calculations!Y243</f>
        <v>0</v>
      </c>
      <c r="X276" s="38" t="s">
        <v>1056</v>
      </c>
      <c r="Y276" s="73" t="s">
        <v>105</v>
      </c>
      <c r="Z276" s="74" t="s">
        <v>1066</v>
      </c>
      <c r="AA276" s="74">
        <f>[4]Calculations!AA243</f>
        <v>0</v>
      </c>
      <c r="AB276" s="74">
        <f>[4]Calculations!AM243</f>
        <v>0</v>
      </c>
      <c r="AC276" s="74">
        <f>[4]Calculations!AB243</f>
        <v>0</v>
      </c>
      <c r="AD276" s="74">
        <f>[4]Calculations!AN243</f>
        <v>0</v>
      </c>
      <c r="AE276" s="74">
        <f>[4]Calculations!AC243</f>
        <v>0</v>
      </c>
      <c r="AF276" s="74">
        <f>[4]Calculations!AO243</f>
        <v>0</v>
      </c>
      <c r="AG276" s="74">
        <f>[4]Calculations!AD243</f>
        <v>0</v>
      </c>
      <c r="AH276" s="74">
        <f>[4]Calculations!AP243</f>
        <v>0</v>
      </c>
      <c r="AI276" s="74">
        <f>[4]Calculations!AE243</f>
        <v>0</v>
      </c>
      <c r="AJ276" s="74">
        <f>[4]Calculations!AQ243</f>
        <v>0</v>
      </c>
      <c r="AK276" s="74">
        <f>[4]Calculations!AF243</f>
        <v>0</v>
      </c>
      <c r="AL276" s="74">
        <f>[4]Calculations!AR243</f>
        <v>0</v>
      </c>
      <c r="AM276" s="74">
        <f>[4]Calculations!AG243</f>
        <v>0</v>
      </c>
      <c r="AN276" s="74">
        <f>[4]Calculations!AS243</f>
        <v>0</v>
      </c>
      <c r="AO276" s="74">
        <f>[4]Calculations!AH243</f>
        <v>0</v>
      </c>
      <c r="AP276" s="74">
        <f>[4]Calculations!AT243</f>
        <v>0</v>
      </c>
      <c r="AQ276" s="74">
        <f>[4]Calculations!AI243</f>
        <v>0.69521498500000001</v>
      </c>
      <c r="AR276" s="74">
        <f>[4]Calculations!AU243</f>
        <v>99.999997842394066</v>
      </c>
      <c r="AS276" s="74">
        <f>[4]Calculations!AJ243</f>
        <v>0</v>
      </c>
      <c r="AT276" s="74">
        <f>[4]Calculations!AV243</f>
        <v>0</v>
      </c>
      <c r="AU276" s="74">
        <f>[4]Calculations!AK243</f>
        <v>0</v>
      </c>
      <c r="AV276" s="74">
        <f>[4]Calculations!AW243</f>
        <v>0</v>
      </c>
      <c r="AW276" s="90"/>
      <c r="AX276" s="90"/>
      <c r="AY276" s="82" t="str">
        <f>[4]Calculations!D243</f>
        <v>Land Supply 2018</v>
      </c>
    </row>
    <row r="277" spans="2:51" ht="25" customHeight="1" x14ac:dyDescent="0.25">
      <c r="B277" s="13" t="str">
        <f>[4]Calculations!A244</f>
        <v>SH 1739</v>
      </c>
      <c r="C277" s="30" t="str">
        <f>[4]Calculations!B244</f>
        <v>BURNEDGE MILL, BROAD LANE, ROCHDALE</v>
      </c>
      <c r="D277" s="119" t="str">
        <f>[4]Calculations!C244</f>
        <v>Residential</v>
      </c>
      <c r="E277" s="38">
        <f>[4]Calculations!E244</f>
        <v>0.23785200000000001</v>
      </c>
      <c r="F277" s="38">
        <f>[4]Calculations!I244</f>
        <v>0.23785200000000001</v>
      </c>
      <c r="G277" s="38">
        <f>[4]Calculations!M244</f>
        <v>100</v>
      </c>
      <c r="H277" s="38">
        <f>[4]Calculations!H244</f>
        <v>0</v>
      </c>
      <c r="I277" s="38">
        <f>[4]Calculations!L244</f>
        <v>0</v>
      </c>
      <c r="J277" s="38">
        <f>[4]Calculations!G244</f>
        <v>0</v>
      </c>
      <c r="K277" s="38">
        <f>[4]Calculations!K244</f>
        <v>0</v>
      </c>
      <c r="L277" s="38">
        <f>[4]Calculations!F244</f>
        <v>0</v>
      </c>
      <c r="M277" s="38">
        <f>[4]Calculations!J244</f>
        <v>0</v>
      </c>
      <c r="N277" s="38">
        <f>[4]Calculations!V244</f>
        <v>0</v>
      </c>
      <c r="O277" s="38">
        <f>[4]Calculations!W244</f>
        <v>0</v>
      </c>
      <c r="P277" s="38">
        <f>[4]Calculations!O244</f>
        <v>6.1377894741041E-3</v>
      </c>
      <c r="Q277" s="38">
        <f>[4]Calculations!S244</f>
        <v>2.5805078259186804</v>
      </c>
      <c r="R277" s="38">
        <f>[4]Calculations!Q244</f>
        <v>2.913294741041E-4</v>
      </c>
      <c r="S277" s="38">
        <f>[4]Calculations!T244</f>
        <v>0.12248350827577653</v>
      </c>
      <c r="T277" s="38">
        <f>[4]Calculations!R244</f>
        <v>4.8155273984099997E-5</v>
      </c>
      <c r="U277" s="38">
        <f>[4]Calculations!U244</f>
        <v>2.0245898283007917E-2</v>
      </c>
      <c r="V277" s="38" t="str">
        <f>[4]Calculations!X244</f>
        <v>Not Modelled</v>
      </c>
      <c r="W277" s="38" t="str">
        <f>[4]Calculations!Y244</f>
        <v>N/A</v>
      </c>
      <c r="X277" s="38" t="s">
        <v>1056</v>
      </c>
      <c r="Y277" s="73" t="s">
        <v>105</v>
      </c>
      <c r="Z277" s="74" t="s">
        <v>1066</v>
      </c>
      <c r="AA277" s="74">
        <f>[4]Calculations!AA244</f>
        <v>0</v>
      </c>
      <c r="AB277" s="74">
        <f>[4]Calculations!AM244</f>
        <v>0</v>
      </c>
      <c r="AC277" s="74">
        <f>[4]Calculations!AB244</f>
        <v>2.9133342609399999E-4</v>
      </c>
      <c r="AD277" s="74">
        <f>[4]Calculations!AN244</f>
        <v>0.12248516980895682</v>
      </c>
      <c r="AE277" s="74">
        <f>[4]Calculations!AC244</f>
        <v>4.8155273984099997E-5</v>
      </c>
      <c r="AF277" s="74">
        <f>[4]Calculations!AO244</f>
        <v>2.0245898283007917E-2</v>
      </c>
      <c r="AG277" s="74">
        <f>[4]Calculations!AD244</f>
        <v>0</v>
      </c>
      <c r="AH277" s="74">
        <f>[4]Calculations!AP244</f>
        <v>0</v>
      </c>
      <c r="AI277" s="74">
        <f>[4]Calculations!AE244</f>
        <v>0</v>
      </c>
      <c r="AJ277" s="74">
        <f>[4]Calculations!AQ244</f>
        <v>0</v>
      </c>
      <c r="AK277" s="74">
        <f>[4]Calculations!AF244</f>
        <v>0.237789663703</v>
      </c>
      <c r="AL277" s="74">
        <f>[4]Calculations!AR244</f>
        <v>99.97379198114794</v>
      </c>
      <c r="AM277" s="74">
        <f>[4]Calculations!AG244</f>
        <v>9.6329473992799998E-5</v>
      </c>
      <c r="AN277" s="74">
        <f>[4]Calculations!AS244</f>
        <v>4.0499753625279585E-2</v>
      </c>
      <c r="AO277" s="74">
        <f>[4]Calculations!AH244</f>
        <v>0</v>
      </c>
      <c r="AP277" s="74">
        <f>[4]Calculations!AT244</f>
        <v>0</v>
      </c>
      <c r="AQ277" s="74">
        <f>[4]Calculations!AI244</f>
        <v>0.237852450001</v>
      </c>
      <c r="AR277" s="74">
        <f>[4]Calculations!AU244</f>
        <v>100.00018919370028</v>
      </c>
      <c r="AS277" s="74">
        <f>[4]Calculations!AJ244</f>
        <v>0</v>
      </c>
      <c r="AT277" s="74">
        <f>[4]Calculations!AV244</f>
        <v>0</v>
      </c>
      <c r="AU277" s="74">
        <f>[4]Calculations!AK244</f>
        <v>0</v>
      </c>
      <c r="AV277" s="74">
        <f>[4]Calculations!AW244</f>
        <v>0</v>
      </c>
      <c r="AW277" s="90"/>
      <c r="AX277" s="90"/>
      <c r="AY277" s="82" t="str">
        <f>[4]Calculations!D244</f>
        <v>Land Supply 2018</v>
      </c>
    </row>
    <row r="278" spans="2:51" ht="25" customHeight="1" x14ac:dyDescent="0.25">
      <c r="B278" s="13" t="str">
        <f>[4]Calculations!A245</f>
        <v>SH 1745</v>
      </c>
      <c r="C278" s="30" t="str">
        <f>[4]Calculations!B245</f>
        <v>LAND BETWEEN LINCOLN ST AND HARE ST, ROCHDALE</v>
      </c>
      <c r="D278" s="119" t="str">
        <f>[4]Calculations!C245</f>
        <v>Residential</v>
      </c>
      <c r="E278" s="38">
        <f>[4]Calculations!E245</f>
        <v>1.0331300000000001</v>
      </c>
      <c r="F278" s="38">
        <f>[4]Calculations!I245</f>
        <v>1.0331300000000001</v>
      </c>
      <c r="G278" s="38">
        <f>[4]Calculations!M245</f>
        <v>100</v>
      </c>
      <c r="H278" s="38">
        <f>[4]Calculations!H245</f>
        <v>0</v>
      </c>
      <c r="I278" s="38">
        <f>[4]Calculations!L245</f>
        <v>0</v>
      </c>
      <c r="J278" s="38">
        <f>[4]Calculations!G245</f>
        <v>0</v>
      </c>
      <c r="K278" s="38">
        <f>[4]Calculations!K245</f>
        <v>0</v>
      </c>
      <c r="L278" s="38">
        <f>[4]Calculations!F245</f>
        <v>0</v>
      </c>
      <c r="M278" s="38">
        <f>[4]Calculations!J245</f>
        <v>0</v>
      </c>
      <c r="N278" s="38">
        <f>[4]Calculations!V245</f>
        <v>0</v>
      </c>
      <c r="O278" s="38">
        <f>[4]Calculations!W245</f>
        <v>0</v>
      </c>
      <c r="P278" s="38">
        <f>[4]Calculations!O245</f>
        <v>0.11438341701999999</v>
      </c>
      <c r="Q278" s="38">
        <f>[4]Calculations!S245</f>
        <v>11.071541531075466</v>
      </c>
      <c r="R278" s="38">
        <f>[4]Calculations!Q245</f>
        <v>4.980881702E-2</v>
      </c>
      <c r="S278" s="38">
        <f>[4]Calculations!T245</f>
        <v>4.8211567779466282</v>
      </c>
      <c r="T278" s="38">
        <f>[4]Calculations!R245</f>
        <v>1.83420790005E-2</v>
      </c>
      <c r="U278" s="38">
        <f>[4]Calculations!U245</f>
        <v>1.7753892540628962</v>
      </c>
      <c r="V278" s="38" t="str">
        <f>[4]Calculations!X245</f>
        <v>Not Modelled</v>
      </c>
      <c r="W278" s="38" t="str">
        <f>[4]Calculations!Y245</f>
        <v>N/A</v>
      </c>
      <c r="X278" s="38" t="s">
        <v>1056</v>
      </c>
      <c r="Y278" s="73" t="s">
        <v>105</v>
      </c>
      <c r="Z278" s="74" t="s">
        <v>1066</v>
      </c>
      <c r="AA278" s="74">
        <f>[4]Calculations!AA245</f>
        <v>0</v>
      </c>
      <c r="AB278" s="74">
        <f>[4]Calculations!AM245</f>
        <v>0</v>
      </c>
      <c r="AC278" s="74">
        <f>[4]Calculations!AB245</f>
        <v>0</v>
      </c>
      <c r="AD278" s="74">
        <f>[4]Calculations!AN245</f>
        <v>0</v>
      </c>
      <c r="AE278" s="74">
        <f>[4]Calculations!AC245</f>
        <v>0</v>
      </c>
      <c r="AF278" s="74">
        <f>[4]Calculations!AO245</f>
        <v>0</v>
      </c>
      <c r="AG278" s="74">
        <f>[4]Calculations!AD245</f>
        <v>0</v>
      </c>
      <c r="AH278" s="74">
        <f>[4]Calculations!AP245</f>
        <v>0</v>
      </c>
      <c r="AI278" s="74">
        <f>[4]Calculations!AE245</f>
        <v>0</v>
      </c>
      <c r="AJ278" s="74">
        <f>[4]Calculations!AQ245</f>
        <v>0</v>
      </c>
      <c r="AK278" s="74">
        <f>[4]Calculations!AF245</f>
        <v>0</v>
      </c>
      <c r="AL278" s="74">
        <f>[4]Calculations!AR245</f>
        <v>0</v>
      </c>
      <c r="AM278" s="74">
        <f>[4]Calculations!AG245</f>
        <v>0</v>
      </c>
      <c r="AN278" s="74">
        <f>[4]Calculations!AS245</f>
        <v>0</v>
      </c>
      <c r="AO278" s="74">
        <f>[4]Calculations!AH245</f>
        <v>0</v>
      </c>
      <c r="AP278" s="74">
        <f>[4]Calculations!AT245</f>
        <v>0</v>
      </c>
      <c r="AQ278" s="74">
        <f>[4]Calculations!AI245</f>
        <v>1.0331334009799999</v>
      </c>
      <c r="AR278" s="74">
        <f>[4]Calculations!AU245</f>
        <v>100.00032919187322</v>
      </c>
      <c r="AS278" s="74">
        <f>[4]Calculations!AJ245</f>
        <v>0</v>
      </c>
      <c r="AT278" s="74">
        <f>[4]Calculations!AV245</f>
        <v>0</v>
      </c>
      <c r="AU278" s="74">
        <f>[4]Calculations!AK245</f>
        <v>0</v>
      </c>
      <c r="AV278" s="74">
        <f>[4]Calculations!AW245</f>
        <v>0</v>
      </c>
      <c r="AW278" s="90"/>
      <c r="AX278" s="90"/>
      <c r="AY278" s="82" t="str">
        <f>[4]Calculations!D245</f>
        <v>Land Supply 2018</v>
      </c>
    </row>
    <row r="279" spans="2:51" ht="12.65" customHeight="1" x14ac:dyDescent="0.25">
      <c r="B279" s="13" t="str">
        <f>[4]Calculations!A246</f>
        <v>SH 1755</v>
      </c>
      <c r="C279" s="30" t="str">
        <f>[4]Calculations!B246</f>
        <v>ANGEL MEADOW PHASE 2, HEYWOOD</v>
      </c>
      <c r="D279" s="119" t="str">
        <f>[4]Calculations!C246</f>
        <v>Residential</v>
      </c>
      <c r="E279" s="38">
        <f>[4]Calculations!E246</f>
        <v>0.32725900000000002</v>
      </c>
      <c r="F279" s="38">
        <f>[4]Calculations!I246</f>
        <v>0.32725900000000002</v>
      </c>
      <c r="G279" s="38">
        <f>[4]Calculations!M246</f>
        <v>100</v>
      </c>
      <c r="H279" s="38">
        <f>[4]Calculations!H246</f>
        <v>0</v>
      </c>
      <c r="I279" s="38">
        <f>[4]Calculations!L246</f>
        <v>0</v>
      </c>
      <c r="J279" s="38">
        <f>[4]Calculations!G246</f>
        <v>0</v>
      </c>
      <c r="K279" s="38">
        <f>[4]Calculations!K246</f>
        <v>0</v>
      </c>
      <c r="L279" s="38">
        <f>[4]Calculations!F246</f>
        <v>0</v>
      </c>
      <c r="M279" s="38">
        <f>[4]Calculations!J246</f>
        <v>0</v>
      </c>
      <c r="N279" s="38">
        <f>[4]Calculations!V246</f>
        <v>0</v>
      </c>
      <c r="O279" s="38">
        <f>[4]Calculations!W246</f>
        <v>0</v>
      </c>
      <c r="P279" s="38">
        <f>[4]Calculations!O246</f>
        <v>6.0445300000000002E-3</v>
      </c>
      <c r="Q279" s="38">
        <f>[4]Calculations!S246</f>
        <v>1.8470171943323177</v>
      </c>
      <c r="R279" s="38">
        <f>[4]Calculations!Q246</f>
        <v>0</v>
      </c>
      <c r="S279" s="38">
        <f>[4]Calculations!T246</f>
        <v>0</v>
      </c>
      <c r="T279" s="38">
        <f>[4]Calculations!R246</f>
        <v>0</v>
      </c>
      <c r="U279" s="38">
        <f>[4]Calculations!U246</f>
        <v>0</v>
      </c>
      <c r="V279" s="38" t="str">
        <f>[4]Calculations!X246</f>
        <v>Not Modelled</v>
      </c>
      <c r="W279" s="38" t="str">
        <f>[4]Calculations!Y246</f>
        <v>N/A</v>
      </c>
      <c r="X279" s="38" t="s">
        <v>1056</v>
      </c>
      <c r="Y279" s="73" t="s">
        <v>105</v>
      </c>
      <c r="Z279" s="74" t="s">
        <v>1066</v>
      </c>
      <c r="AA279" s="74">
        <f>[4]Calculations!AA246</f>
        <v>0</v>
      </c>
      <c r="AB279" s="74">
        <f>[4]Calculations!AM246</f>
        <v>0</v>
      </c>
      <c r="AC279" s="74">
        <f>[4]Calculations!AB246</f>
        <v>0</v>
      </c>
      <c r="AD279" s="74">
        <f>[4]Calculations!AN246</f>
        <v>0</v>
      </c>
      <c r="AE279" s="74">
        <f>[4]Calculations!AC246</f>
        <v>0</v>
      </c>
      <c r="AF279" s="74">
        <f>[4]Calculations!AO246</f>
        <v>0</v>
      </c>
      <c r="AG279" s="74">
        <f>[4]Calculations!AD246</f>
        <v>0</v>
      </c>
      <c r="AH279" s="74">
        <f>[4]Calculations!AP246</f>
        <v>0</v>
      </c>
      <c r="AI279" s="74">
        <f>[4]Calculations!AE246</f>
        <v>0</v>
      </c>
      <c r="AJ279" s="74">
        <f>[4]Calculations!AQ246</f>
        <v>0</v>
      </c>
      <c r="AK279" s="74">
        <f>[4]Calculations!AF246</f>
        <v>0</v>
      </c>
      <c r="AL279" s="74">
        <f>[4]Calculations!AR246</f>
        <v>0</v>
      </c>
      <c r="AM279" s="74">
        <f>[4]Calculations!AG246</f>
        <v>0</v>
      </c>
      <c r="AN279" s="74">
        <f>[4]Calculations!AS246</f>
        <v>0</v>
      </c>
      <c r="AO279" s="74">
        <f>[4]Calculations!AH246</f>
        <v>0</v>
      </c>
      <c r="AP279" s="74">
        <f>[4]Calculations!AT246</f>
        <v>0</v>
      </c>
      <c r="AQ279" s="74">
        <f>[4]Calculations!AI246</f>
        <v>0.32725910500200001</v>
      </c>
      <c r="AR279" s="74">
        <f>[4]Calculations!AU246</f>
        <v>100.00003208529024</v>
      </c>
      <c r="AS279" s="74">
        <f>[4]Calculations!AJ246</f>
        <v>0</v>
      </c>
      <c r="AT279" s="74">
        <f>[4]Calculations!AV246</f>
        <v>0</v>
      </c>
      <c r="AU279" s="74">
        <f>[4]Calculations!AK246</f>
        <v>0</v>
      </c>
      <c r="AV279" s="74">
        <f>[4]Calculations!AW246</f>
        <v>0</v>
      </c>
      <c r="AW279" s="90"/>
      <c r="AX279" s="90"/>
      <c r="AY279" s="82" t="str">
        <f>[4]Calculations!D246</f>
        <v>Land Supply 2018</v>
      </c>
    </row>
    <row r="280" spans="2:51" ht="25" customHeight="1" x14ac:dyDescent="0.25">
      <c r="B280" s="13" t="str">
        <f>[4]Calculations!A247</f>
        <v>SH 1756</v>
      </c>
      <c r="C280" s="30" t="str">
        <f>[4]Calculations!B247</f>
        <v>ANGEL MEADOW PHASE 1, HEYWOOD</v>
      </c>
      <c r="D280" s="119" t="str">
        <f>[4]Calculations!C247</f>
        <v>Residential</v>
      </c>
      <c r="E280" s="38">
        <f>[4]Calculations!E247</f>
        <v>0.83582999999999996</v>
      </c>
      <c r="F280" s="38">
        <f>[4]Calculations!I247</f>
        <v>0.83582999999999996</v>
      </c>
      <c r="G280" s="38">
        <f>[4]Calculations!M247</f>
        <v>100</v>
      </c>
      <c r="H280" s="38">
        <f>[4]Calculations!H247</f>
        <v>0</v>
      </c>
      <c r="I280" s="38">
        <f>[4]Calculations!L247</f>
        <v>0</v>
      </c>
      <c r="J280" s="38">
        <f>[4]Calculations!G247</f>
        <v>0</v>
      </c>
      <c r="K280" s="38">
        <f>[4]Calculations!K247</f>
        <v>0</v>
      </c>
      <c r="L280" s="38">
        <f>[4]Calculations!F247</f>
        <v>0</v>
      </c>
      <c r="M280" s="38">
        <f>[4]Calculations!J247</f>
        <v>0</v>
      </c>
      <c r="N280" s="38">
        <f>[4]Calculations!V247</f>
        <v>0</v>
      </c>
      <c r="O280" s="38">
        <f>[4]Calculations!W247</f>
        <v>0</v>
      </c>
      <c r="P280" s="38">
        <f>[4]Calculations!O247</f>
        <v>5.7527599999999998E-2</v>
      </c>
      <c r="Q280" s="38">
        <f>[4]Calculations!S247</f>
        <v>6.8826914563966364</v>
      </c>
      <c r="R280" s="38">
        <f>[4]Calculations!Q247</f>
        <v>1.2800000000000001E-2</v>
      </c>
      <c r="S280" s="38">
        <f>[4]Calculations!T247</f>
        <v>1.5314118899776272</v>
      </c>
      <c r="T280" s="38">
        <f>[4]Calculations!R247</f>
        <v>0</v>
      </c>
      <c r="U280" s="38">
        <f>[4]Calculations!U247</f>
        <v>0</v>
      </c>
      <c r="V280" s="38" t="str">
        <f>[4]Calculations!X247</f>
        <v>Not Modelled</v>
      </c>
      <c r="W280" s="38" t="str">
        <f>[4]Calculations!Y247</f>
        <v>N/A</v>
      </c>
      <c r="X280" s="38" t="s">
        <v>1056</v>
      </c>
      <c r="Y280" s="73" t="s">
        <v>105</v>
      </c>
      <c r="Z280" s="74" t="s">
        <v>1066</v>
      </c>
      <c r="AA280" s="74">
        <f>[4]Calculations!AA247</f>
        <v>0</v>
      </c>
      <c r="AB280" s="74">
        <f>[4]Calculations!AM247</f>
        <v>0</v>
      </c>
      <c r="AC280" s="74">
        <f>[4]Calculations!AB247</f>
        <v>0</v>
      </c>
      <c r="AD280" s="74">
        <f>[4]Calculations!AN247</f>
        <v>0</v>
      </c>
      <c r="AE280" s="74">
        <f>[4]Calculations!AC247</f>
        <v>0</v>
      </c>
      <c r="AF280" s="74">
        <f>[4]Calculations!AO247</f>
        <v>0</v>
      </c>
      <c r="AG280" s="74">
        <f>[4]Calculations!AD247</f>
        <v>0</v>
      </c>
      <c r="AH280" s="74">
        <f>[4]Calculations!AP247</f>
        <v>0</v>
      </c>
      <c r="AI280" s="74">
        <f>[4]Calculations!AE247</f>
        <v>0</v>
      </c>
      <c r="AJ280" s="74">
        <f>[4]Calculations!AQ247</f>
        <v>0</v>
      </c>
      <c r="AK280" s="74">
        <f>[4]Calculations!AF247</f>
        <v>0</v>
      </c>
      <c r="AL280" s="74">
        <f>[4]Calculations!AR247</f>
        <v>0</v>
      </c>
      <c r="AM280" s="74">
        <f>[4]Calculations!AG247</f>
        <v>0</v>
      </c>
      <c r="AN280" s="74">
        <f>[4]Calculations!AS247</f>
        <v>0</v>
      </c>
      <c r="AO280" s="74">
        <f>[4]Calculations!AH247</f>
        <v>0</v>
      </c>
      <c r="AP280" s="74">
        <f>[4]Calculations!AT247</f>
        <v>0</v>
      </c>
      <c r="AQ280" s="74">
        <f>[4]Calculations!AI247</f>
        <v>0.83582974000099997</v>
      </c>
      <c r="AR280" s="74">
        <f>[4]Calculations!AU247</f>
        <v>99.999968893315625</v>
      </c>
      <c r="AS280" s="74">
        <f>[4]Calculations!AJ247</f>
        <v>0</v>
      </c>
      <c r="AT280" s="74">
        <f>[4]Calculations!AV247</f>
        <v>0</v>
      </c>
      <c r="AU280" s="74">
        <f>[4]Calculations!AK247</f>
        <v>0</v>
      </c>
      <c r="AV280" s="74">
        <f>[4]Calculations!AW247</f>
        <v>0</v>
      </c>
      <c r="AW280" s="90"/>
      <c r="AX280" s="90"/>
      <c r="AY280" s="82" t="str">
        <f>[4]Calculations!D247</f>
        <v>Land Supply 2018</v>
      </c>
    </row>
    <row r="281" spans="2:51" ht="25" customHeight="1" x14ac:dyDescent="0.25">
      <c r="B281" s="13" t="str">
        <f>[4]Calculations!A248</f>
        <v>SH 1759</v>
      </c>
      <c r="C281" s="30" t="str">
        <f>[4]Calculations!B248</f>
        <v>MILL BUILDINGS BOUNDED BY BRIDGEFIELD ST AND MELLOR ST, ROCHDALE</v>
      </c>
      <c r="D281" s="119" t="str">
        <f>[4]Calculations!C248</f>
        <v>Residential</v>
      </c>
      <c r="E281" s="38">
        <f>[4]Calculations!E248</f>
        <v>0.57627499999999998</v>
      </c>
      <c r="F281" s="38">
        <f>[4]Calculations!I248</f>
        <v>5.4425856904800007E-2</v>
      </c>
      <c r="G281" s="38">
        <f>[4]Calculations!M248</f>
        <v>9.4444244336124257</v>
      </c>
      <c r="H281" s="38">
        <f>[4]Calculations!H248</f>
        <v>0.39273510404799999</v>
      </c>
      <c r="I281" s="38">
        <f>[4]Calculations!L248</f>
        <v>68.150640587913756</v>
      </c>
      <c r="J281" s="38">
        <f>[4]Calculations!G248</f>
        <v>0.114448271096</v>
      </c>
      <c r="K281" s="38">
        <f>[4]Calculations!K248</f>
        <v>19.860009734241466</v>
      </c>
      <c r="L281" s="38">
        <f>[4]Calculations!F248</f>
        <v>1.46657679512E-2</v>
      </c>
      <c r="M281" s="38">
        <f>[4]Calculations!J248</f>
        <v>2.5449252442323544</v>
      </c>
      <c r="N281" s="38">
        <f>[4]Calculations!V248</f>
        <v>0.57627507499499997</v>
      </c>
      <c r="O281" s="38">
        <f>[4]Calculations!W248</f>
        <v>100.00001301375212</v>
      </c>
      <c r="P281" s="38">
        <f>[4]Calculations!O248</f>
        <v>0.11437515316119699</v>
      </c>
      <c r="Q281" s="38">
        <f>[4]Calculations!S248</f>
        <v>19.847321705990542</v>
      </c>
      <c r="R281" s="38">
        <f>[4]Calculations!Q248</f>
        <v>3.7021531611969999E-3</v>
      </c>
      <c r="S281" s="38">
        <f>[4]Calculations!T248</f>
        <v>0.6424282089622142</v>
      </c>
      <c r="T281" s="38">
        <f>[4]Calculations!R248</f>
        <v>1.0652635596700001E-4</v>
      </c>
      <c r="U281" s="38">
        <f>[4]Calculations!U248</f>
        <v>1.8485333558977919E-2</v>
      </c>
      <c r="V281" s="38">
        <f>[4]Calculations!X248</f>
        <v>0.50780367682500005</v>
      </c>
      <c r="W281" s="38">
        <f>[4]Calculations!Y248</f>
        <v>88.118290195653131</v>
      </c>
      <c r="X281" s="38" t="s">
        <v>1056</v>
      </c>
      <c r="Y281" s="73" t="s">
        <v>102</v>
      </c>
      <c r="Z281" s="74" t="s">
        <v>1070</v>
      </c>
      <c r="AA281" s="74">
        <f>[4]Calculations!AA248</f>
        <v>0</v>
      </c>
      <c r="AB281" s="74">
        <f>[4]Calculations!AM248</f>
        <v>0</v>
      </c>
      <c r="AC281" s="74">
        <f>[4]Calculations!AB248</f>
        <v>0</v>
      </c>
      <c r="AD281" s="74">
        <f>[4]Calculations!AN248</f>
        <v>0</v>
      </c>
      <c r="AE281" s="74">
        <f>[4]Calculations!AC248</f>
        <v>0</v>
      </c>
      <c r="AF281" s="74">
        <f>[4]Calculations!AO248</f>
        <v>0</v>
      </c>
      <c r="AG281" s="74">
        <f>[4]Calculations!AD248</f>
        <v>0</v>
      </c>
      <c r="AH281" s="74">
        <f>[4]Calculations!AP248</f>
        <v>0</v>
      </c>
      <c r="AI281" s="74">
        <f>[4]Calculations!AE248</f>
        <v>0</v>
      </c>
      <c r="AJ281" s="74">
        <f>[4]Calculations!AQ248</f>
        <v>0</v>
      </c>
      <c r="AK281" s="74">
        <f>[4]Calculations!AF248</f>
        <v>0</v>
      </c>
      <c r="AL281" s="74">
        <f>[4]Calculations!AR248</f>
        <v>0</v>
      </c>
      <c r="AM281" s="74">
        <f>[4]Calculations!AG248</f>
        <v>0</v>
      </c>
      <c r="AN281" s="74">
        <f>[4]Calculations!AS248</f>
        <v>0</v>
      </c>
      <c r="AO281" s="74">
        <f>[4]Calculations!AH248</f>
        <v>0</v>
      </c>
      <c r="AP281" s="74">
        <f>[4]Calculations!AT248</f>
        <v>0</v>
      </c>
      <c r="AQ281" s="74">
        <f>[4]Calculations!AI248</f>
        <v>0.57627505865700002</v>
      </c>
      <c r="AR281" s="74">
        <f>[4]Calculations!AU248</f>
        <v>100.00001017864734</v>
      </c>
      <c r="AS281" s="74">
        <f>[4]Calculations!AJ248</f>
        <v>0</v>
      </c>
      <c r="AT281" s="74">
        <f>[4]Calculations!AV248</f>
        <v>0</v>
      </c>
      <c r="AU281" s="74">
        <f>[4]Calculations!AK248</f>
        <v>0</v>
      </c>
      <c r="AV281" s="74">
        <f>[4]Calculations!AW248</f>
        <v>0</v>
      </c>
      <c r="AW281" s="90"/>
      <c r="AX281" s="90"/>
      <c r="AY281" s="82" t="str">
        <f>[4]Calculations!D248</f>
        <v>Land Supply 2018</v>
      </c>
    </row>
    <row r="282" spans="2:51" ht="25" customHeight="1" x14ac:dyDescent="0.25">
      <c r="B282" s="13" t="str">
        <f>[4]Calculations!A249</f>
        <v>SH 1761</v>
      </c>
      <c r="C282" s="30" t="str">
        <f>[4]Calculations!B249</f>
        <v>WORKS BOUNDED BY REGENT ST AND RUGBY RD, ROCHDALE</v>
      </c>
      <c r="D282" s="119" t="str">
        <f>[4]Calculations!C249</f>
        <v>Residential</v>
      </c>
      <c r="E282" s="38">
        <f>[4]Calculations!E249</f>
        <v>2.4242699999999999</v>
      </c>
      <c r="F282" s="38">
        <f>[4]Calculations!I249</f>
        <v>2.4242699999999999</v>
      </c>
      <c r="G282" s="38">
        <f>[4]Calculations!M249</f>
        <v>100</v>
      </c>
      <c r="H282" s="38">
        <f>[4]Calculations!H249</f>
        <v>0</v>
      </c>
      <c r="I282" s="38">
        <f>[4]Calculations!L249</f>
        <v>0</v>
      </c>
      <c r="J282" s="38">
        <f>[4]Calculations!G249</f>
        <v>0</v>
      </c>
      <c r="K282" s="38">
        <f>[4]Calculations!K249</f>
        <v>0</v>
      </c>
      <c r="L282" s="38">
        <f>[4]Calculations!F249</f>
        <v>0</v>
      </c>
      <c r="M282" s="38">
        <f>[4]Calculations!J249</f>
        <v>0</v>
      </c>
      <c r="N282" s="38">
        <f>[4]Calculations!V249</f>
        <v>0</v>
      </c>
      <c r="O282" s="38">
        <f>[4]Calculations!W249</f>
        <v>0</v>
      </c>
      <c r="P282" s="38">
        <f>[4]Calculations!O249</f>
        <v>0.50695499999999993</v>
      </c>
      <c r="Q282" s="38">
        <f>[4]Calculations!S249</f>
        <v>20.911655879914363</v>
      </c>
      <c r="R282" s="38">
        <f>[4]Calculations!Q249</f>
        <v>0.15159999999999998</v>
      </c>
      <c r="S282" s="38">
        <f>[4]Calculations!T249</f>
        <v>6.253428867246634</v>
      </c>
      <c r="T282" s="38">
        <f>[4]Calculations!R249</f>
        <v>3.3599999999999998E-2</v>
      </c>
      <c r="U282" s="38">
        <f>[4]Calculations!U249</f>
        <v>1.3859842344293332</v>
      </c>
      <c r="V282" s="38" t="str">
        <f>[4]Calculations!X249</f>
        <v>Not Modelled</v>
      </c>
      <c r="W282" s="38" t="str">
        <f>[4]Calculations!Y249</f>
        <v>N/A</v>
      </c>
      <c r="X282" s="38" t="s">
        <v>1056</v>
      </c>
      <c r="Y282" s="73" t="s">
        <v>105</v>
      </c>
      <c r="Z282" s="74" t="s">
        <v>1066</v>
      </c>
      <c r="AA282" s="74">
        <f>[4]Calculations!AA249</f>
        <v>0</v>
      </c>
      <c r="AB282" s="74">
        <f>[4]Calculations!AM249</f>
        <v>0</v>
      </c>
      <c r="AC282" s="74">
        <f>[4]Calculations!AB249</f>
        <v>0</v>
      </c>
      <c r="AD282" s="74">
        <f>[4]Calculations!AN249</f>
        <v>0</v>
      </c>
      <c r="AE282" s="74">
        <f>[4]Calculations!AC249</f>
        <v>0</v>
      </c>
      <c r="AF282" s="74">
        <f>[4]Calculations!AO249</f>
        <v>0</v>
      </c>
      <c r="AG282" s="74">
        <f>[4]Calculations!AD249</f>
        <v>0</v>
      </c>
      <c r="AH282" s="74">
        <f>[4]Calculations!AP249</f>
        <v>0</v>
      </c>
      <c r="AI282" s="74">
        <f>[4]Calculations!AE249</f>
        <v>0</v>
      </c>
      <c r="AJ282" s="74">
        <f>[4]Calculations!AQ249</f>
        <v>0</v>
      </c>
      <c r="AK282" s="74">
        <f>[4]Calculations!AF249</f>
        <v>0</v>
      </c>
      <c r="AL282" s="74">
        <f>[4]Calculations!AR249</f>
        <v>0</v>
      </c>
      <c r="AM282" s="74">
        <f>[4]Calculations!AG249</f>
        <v>0</v>
      </c>
      <c r="AN282" s="74">
        <f>[4]Calculations!AS249</f>
        <v>0</v>
      </c>
      <c r="AO282" s="74">
        <f>[4]Calculations!AH249</f>
        <v>0</v>
      </c>
      <c r="AP282" s="74">
        <f>[4]Calculations!AT249</f>
        <v>0</v>
      </c>
      <c r="AQ282" s="74">
        <f>[4]Calculations!AI249</f>
        <v>2.4242740349999998</v>
      </c>
      <c r="AR282" s="74">
        <f>[4]Calculations!AU249</f>
        <v>100.00016644185672</v>
      </c>
      <c r="AS282" s="74">
        <f>[4]Calculations!AJ249</f>
        <v>0</v>
      </c>
      <c r="AT282" s="74">
        <f>[4]Calculations!AV249</f>
        <v>0</v>
      </c>
      <c r="AU282" s="74">
        <f>[4]Calculations!AK249</f>
        <v>0</v>
      </c>
      <c r="AV282" s="74">
        <f>[4]Calculations!AW249</f>
        <v>0</v>
      </c>
      <c r="AW282" s="90"/>
      <c r="AX282" s="90"/>
      <c r="AY282" s="82" t="str">
        <f>[4]Calculations!D249</f>
        <v>Land Supply 2018</v>
      </c>
    </row>
    <row r="283" spans="2:51" ht="25" customHeight="1" x14ac:dyDescent="0.25">
      <c r="B283" s="13" t="str">
        <f>[4]Calculations!A250</f>
        <v>SH 1775</v>
      </c>
      <c r="C283" s="30" t="str">
        <f>[4]Calculations!B250</f>
        <v>LAND AT GREENBOOTH ROAD,  ROCHDALE</v>
      </c>
      <c r="D283" s="119" t="str">
        <f>[4]Calculations!C250</f>
        <v>Residential</v>
      </c>
      <c r="E283" s="38">
        <f>[4]Calculations!E250</f>
        <v>5.3117599999999996</v>
      </c>
      <c r="F283" s="38">
        <f>[4]Calculations!I250</f>
        <v>4.1111497720462999</v>
      </c>
      <c r="G283" s="38">
        <f>[4]Calculations!M250</f>
        <v>77.397129615161447</v>
      </c>
      <c r="H283" s="38">
        <f>[4]Calculations!H250</f>
        <v>8.8349815541700003E-2</v>
      </c>
      <c r="I283" s="38">
        <f>[4]Calculations!L250</f>
        <v>1.6632870374734554</v>
      </c>
      <c r="J283" s="38">
        <f>[4]Calculations!G250</f>
        <v>0.89043783439500002</v>
      </c>
      <c r="K283" s="38">
        <f>[4]Calculations!K250</f>
        <v>16.76351782450638</v>
      </c>
      <c r="L283" s="38">
        <f>[4]Calculations!F250</f>
        <v>0.221822578017</v>
      </c>
      <c r="M283" s="38">
        <f>[4]Calculations!J250</f>
        <v>4.176065522858714</v>
      </c>
      <c r="N283" s="38">
        <f>[4]Calculations!V250</f>
        <v>3.3036935336300002</v>
      </c>
      <c r="O283" s="38">
        <f>[4]Calculations!W250</f>
        <v>62.195835911825846</v>
      </c>
      <c r="P283" s="38">
        <f>[4]Calculations!O250</f>
        <v>0.75018661547299992</v>
      </c>
      <c r="Q283" s="38">
        <f>[4]Calculations!S250</f>
        <v>14.123127089194544</v>
      </c>
      <c r="R283" s="38">
        <f>[4]Calculations!Q250</f>
        <v>0.44499761547299999</v>
      </c>
      <c r="S283" s="38">
        <f>[4]Calculations!T250</f>
        <v>8.3775926523976985</v>
      </c>
      <c r="T283" s="38">
        <f>[4]Calculations!R250</f>
        <v>0.36347985882099998</v>
      </c>
      <c r="U283" s="38">
        <f>[4]Calculations!U250</f>
        <v>6.8429269925787306</v>
      </c>
      <c r="V283" s="38" t="str">
        <f>[4]Calculations!X250</f>
        <v>Not Modelled</v>
      </c>
      <c r="W283" s="38" t="str">
        <f>[4]Calculations!Y250</f>
        <v>N/A</v>
      </c>
      <c r="X283" s="38" t="s">
        <v>1056</v>
      </c>
      <c r="Y283" s="73" t="s">
        <v>102</v>
      </c>
      <c r="Z283" s="74" t="s">
        <v>1070</v>
      </c>
      <c r="AA283" s="74">
        <f>[4]Calculations!AA250</f>
        <v>0.25797961099700001</v>
      </c>
      <c r="AB283" s="74">
        <f>[4]Calculations!AM250</f>
        <v>4.8567633137980639</v>
      </c>
      <c r="AC283" s="74">
        <f>[4]Calculations!AB250</f>
        <v>0</v>
      </c>
      <c r="AD283" s="74">
        <f>[4]Calculations!AN250</f>
        <v>0</v>
      </c>
      <c r="AE283" s="74">
        <f>[4]Calculations!AC250</f>
        <v>0</v>
      </c>
      <c r="AF283" s="74">
        <f>[4]Calculations!AO250</f>
        <v>0</v>
      </c>
      <c r="AG283" s="74">
        <f>[4]Calculations!AD250</f>
        <v>0</v>
      </c>
      <c r="AH283" s="74">
        <f>[4]Calculations!AP250</f>
        <v>0</v>
      </c>
      <c r="AI283" s="74">
        <f>[4]Calculations!AE250</f>
        <v>0</v>
      </c>
      <c r="AJ283" s="74">
        <f>[4]Calculations!AQ250</f>
        <v>0</v>
      </c>
      <c r="AK283" s="74">
        <f>[4]Calculations!AF250</f>
        <v>0</v>
      </c>
      <c r="AL283" s="74">
        <f>[4]Calculations!AR250</f>
        <v>0</v>
      </c>
      <c r="AM283" s="74">
        <f>[4]Calculations!AG250</f>
        <v>1.8800000000000001E-2</v>
      </c>
      <c r="AN283" s="74">
        <f>[4]Calculations!AS250</f>
        <v>0.35393165353856354</v>
      </c>
      <c r="AO283" s="74">
        <f>[4]Calculations!AH250</f>
        <v>0</v>
      </c>
      <c r="AP283" s="74">
        <f>[4]Calculations!AT250</f>
        <v>0</v>
      </c>
      <c r="AQ283" s="74">
        <f>[4]Calculations!AI250</f>
        <v>5.3117637050099997</v>
      </c>
      <c r="AR283" s="74">
        <f>[4]Calculations!AU250</f>
        <v>100.00006975108062</v>
      </c>
      <c r="AS283" s="74">
        <f>[4]Calculations!AJ250</f>
        <v>0</v>
      </c>
      <c r="AT283" s="74">
        <f>[4]Calculations!AV250</f>
        <v>0</v>
      </c>
      <c r="AU283" s="74">
        <f>[4]Calculations!AK250</f>
        <v>0</v>
      </c>
      <c r="AV283" s="74">
        <f>[4]Calculations!AW250</f>
        <v>0</v>
      </c>
      <c r="AW283" s="90"/>
      <c r="AX283" s="90"/>
      <c r="AY283" s="82" t="str">
        <f>[4]Calculations!D250</f>
        <v>Land Supply 2018</v>
      </c>
    </row>
    <row r="284" spans="2:51" ht="12.65" customHeight="1" x14ac:dyDescent="0.25">
      <c r="B284" s="13" t="str">
        <f>[4]Calculations!A251</f>
        <v>SH 1778</v>
      </c>
      <c r="C284" s="30" t="str">
        <f>[4]Calculations!B251</f>
        <v>WARWICK MILL, OLDHAM ROAD, MIDDLETON</v>
      </c>
      <c r="D284" s="119" t="str">
        <f>[4]Calculations!C251</f>
        <v>Residential</v>
      </c>
      <c r="E284" s="38">
        <f>[4]Calculations!E251</f>
        <v>0.92215800000000003</v>
      </c>
      <c r="F284" s="38">
        <f>[4]Calculations!I251</f>
        <v>0.39687311683520005</v>
      </c>
      <c r="G284" s="38">
        <f>[4]Calculations!M251</f>
        <v>43.037431420125408</v>
      </c>
      <c r="H284" s="38">
        <f>[4]Calculations!H251</f>
        <v>0</v>
      </c>
      <c r="I284" s="38">
        <f>[4]Calculations!L251</f>
        <v>0</v>
      </c>
      <c r="J284" s="38">
        <f>[4]Calculations!G251</f>
        <v>0.43434199821199998</v>
      </c>
      <c r="K284" s="38">
        <f>[4]Calculations!K251</f>
        <v>47.100605125368965</v>
      </c>
      <c r="L284" s="38">
        <f>[4]Calculations!F251</f>
        <v>9.0942884952799993E-2</v>
      </c>
      <c r="M284" s="38">
        <f>[4]Calculations!J251</f>
        <v>9.8619634545056254</v>
      </c>
      <c r="N284" s="38">
        <f>[4]Calculations!V251</f>
        <v>0</v>
      </c>
      <c r="O284" s="38">
        <f>[4]Calculations!W251</f>
        <v>0</v>
      </c>
      <c r="P284" s="38">
        <f>[4]Calculations!O251</f>
        <v>0.177243460459</v>
      </c>
      <c r="Q284" s="38">
        <f>[4]Calculations!S251</f>
        <v>19.220508899667951</v>
      </c>
      <c r="R284" s="38">
        <f>[4]Calculations!Q251</f>
        <v>9.0317460458999993E-2</v>
      </c>
      <c r="S284" s="38">
        <f>[4]Calculations!T251</f>
        <v>9.7941416177054244</v>
      </c>
      <c r="T284" s="38">
        <f>[4]Calculations!R251</f>
        <v>3.7015722264400003E-2</v>
      </c>
      <c r="U284" s="38">
        <f>[4]Calculations!U251</f>
        <v>4.0140325480449119</v>
      </c>
      <c r="V284" s="38" t="str">
        <f>[4]Calculations!X251</f>
        <v>Not Modelled</v>
      </c>
      <c r="W284" s="38" t="str">
        <f>[4]Calculations!Y251</f>
        <v>N/A</v>
      </c>
      <c r="X284" s="38" t="s">
        <v>1056</v>
      </c>
      <c r="Y284" s="73" t="s">
        <v>102</v>
      </c>
      <c r="Z284" s="74" t="s">
        <v>1070</v>
      </c>
      <c r="AA284" s="74">
        <f>[4]Calculations!AA251</f>
        <v>4.8692103504399996E-3</v>
      </c>
      <c r="AB284" s="74">
        <f>[4]Calculations!AM251</f>
        <v>0.52802343529416862</v>
      </c>
      <c r="AC284" s="74">
        <f>[4]Calculations!AB251</f>
        <v>0</v>
      </c>
      <c r="AD284" s="74">
        <f>[4]Calculations!AN251</f>
        <v>0</v>
      </c>
      <c r="AE284" s="74">
        <f>[4]Calculations!AC251</f>
        <v>0</v>
      </c>
      <c r="AF284" s="74">
        <f>[4]Calculations!AO251</f>
        <v>0</v>
      </c>
      <c r="AG284" s="74">
        <f>[4]Calculations!AD251</f>
        <v>0</v>
      </c>
      <c r="AH284" s="74">
        <f>[4]Calculations!AP251</f>
        <v>0</v>
      </c>
      <c r="AI284" s="74">
        <f>[4]Calculations!AE251</f>
        <v>0</v>
      </c>
      <c r="AJ284" s="74">
        <f>[4]Calculations!AQ251</f>
        <v>0</v>
      </c>
      <c r="AK284" s="74">
        <f>[4]Calculations!AF251</f>
        <v>0</v>
      </c>
      <c r="AL284" s="74">
        <f>[4]Calculations!AR251</f>
        <v>0</v>
      </c>
      <c r="AM284" s="74">
        <f>[4]Calculations!AG251</f>
        <v>0</v>
      </c>
      <c r="AN284" s="74">
        <f>[4]Calculations!AS251</f>
        <v>0</v>
      </c>
      <c r="AO284" s="74">
        <f>[4]Calculations!AH251</f>
        <v>0</v>
      </c>
      <c r="AP284" s="74">
        <f>[4]Calculations!AT251</f>
        <v>0</v>
      </c>
      <c r="AQ284" s="74">
        <f>[4]Calculations!AI251</f>
        <v>0.92215810566699996</v>
      </c>
      <c r="AR284" s="74">
        <f>[4]Calculations!AU251</f>
        <v>100.00001145866541</v>
      </c>
      <c r="AS284" s="74">
        <f>[4]Calculations!AJ251</f>
        <v>0</v>
      </c>
      <c r="AT284" s="74">
        <f>[4]Calculations!AV251</f>
        <v>0</v>
      </c>
      <c r="AU284" s="74">
        <f>[4]Calculations!AK251</f>
        <v>0</v>
      </c>
      <c r="AV284" s="74">
        <f>[4]Calculations!AW251</f>
        <v>0</v>
      </c>
      <c r="AW284" s="90"/>
      <c r="AX284" s="90"/>
      <c r="AY284" s="82" t="str">
        <f>[4]Calculations!D251</f>
        <v>Land Supply 2018</v>
      </c>
    </row>
    <row r="285" spans="2:51" ht="12.65" customHeight="1" x14ac:dyDescent="0.25">
      <c r="B285" s="13" t="str">
        <f>[4]Calculations!A252</f>
        <v>SH 1779</v>
      </c>
      <c r="C285" s="30" t="str">
        <f>[4]Calculations!B252</f>
        <v>201 SHAW ROAD, ROCHDALE</v>
      </c>
      <c r="D285" s="119" t="str">
        <f>[4]Calculations!C252</f>
        <v>Residential</v>
      </c>
      <c r="E285" s="38">
        <f>[4]Calculations!E252</f>
        <v>0.123641</v>
      </c>
      <c r="F285" s="38">
        <f>[4]Calculations!I252</f>
        <v>0.123641</v>
      </c>
      <c r="G285" s="38">
        <f>[4]Calculations!M252</f>
        <v>100</v>
      </c>
      <c r="H285" s="38">
        <f>[4]Calculations!H252</f>
        <v>0</v>
      </c>
      <c r="I285" s="38">
        <f>[4]Calculations!L252</f>
        <v>0</v>
      </c>
      <c r="J285" s="38">
        <f>[4]Calculations!G252</f>
        <v>0</v>
      </c>
      <c r="K285" s="38">
        <f>[4]Calculations!K252</f>
        <v>0</v>
      </c>
      <c r="L285" s="38">
        <f>[4]Calculations!F252</f>
        <v>0</v>
      </c>
      <c r="M285" s="38">
        <f>[4]Calculations!J252</f>
        <v>0</v>
      </c>
      <c r="N285" s="38">
        <f>[4]Calculations!V252</f>
        <v>0</v>
      </c>
      <c r="O285" s="38">
        <f>[4]Calculations!W252</f>
        <v>0</v>
      </c>
      <c r="P285" s="38">
        <f>[4]Calculations!O252</f>
        <v>0</v>
      </c>
      <c r="Q285" s="38">
        <f>[4]Calculations!S252</f>
        <v>0</v>
      </c>
      <c r="R285" s="38">
        <f>[4]Calculations!Q252</f>
        <v>0</v>
      </c>
      <c r="S285" s="38">
        <f>[4]Calculations!T252</f>
        <v>0</v>
      </c>
      <c r="T285" s="38">
        <f>[4]Calculations!R252</f>
        <v>0</v>
      </c>
      <c r="U285" s="38">
        <f>[4]Calculations!U252</f>
        <v>0</v>
      </c>
      <c r="V285" s="38" t="str">
        <f>[4]Calculations!X252</f>
        <v>Not Modelled</v>
      </c>
      <c r="W285" s="38" t="str">
        <f>[4]Calculations!Y252</f>
        <v>N/A</v>
      </c>
      <c r="X285" s="38" t="s">
        <v>1056</v>
      </c>
      <c r="Y285" s="73" t="s">
        <v>106</v>
      </c>
      <c r="Z285" s="74" t="s">
        <v>1098</v>
      </c>
      <c r="AA285" s="74">
        <f>[4]Calculations!AA252</f>
        <v>0</v>
      </c>
      <c r="AB285" s="74">
        <f>[4]Calculations!AM252</f>
        <v>0</v>
      </c>
      <c r="AC285" s="74">
        <f>[4]Calculations!AB252</f>
        <v>0</v>
      </c>
      <c r="AD285" s="74">
        <f>[4]Calculations!AN252</f>
        <v>0</v>
      </c>
      <c r="AE285" s="74">
        <f>[4]Calculations!AC252</f>
        <v>0</v>
      </c>
      <c r="AF285" s="74">
        <f>[4]Calculations!AO252</f>
        <v>0</v>
      </c>
      <c r="AG285" s="74">
        <f>[4]Calculations!AD252</f>
        <v>0</v>
      </c>
      <c r="AH285" s="74">
        <f>[4]Calculations!AP252</f>
        <v>0</v>
      </c>
      <c r="AI285" s="74">
        <f>[4]Calculations!AE252</f>
        <v>0</v>
      </c>
      <c r="AJ285" s="74">
        <f>[4]Calculations!AQ252</f>
        <v>0</v>
      </c>
      <c r="AK285" s="74">
        <f>[4]Calculations!AF252</f>
        <v>0.12364128000000001</v>
      </c>
      <c r="AL285" s="74">
        <f>[4]Calculations!AR252</f>
        <v>100.00022646209592</v>
      </c>
      <c r="AM285" s="74">
        <f>[4]Calculations!AG252</f>
        <v>0</v>
      </c>
      <c r="AN285" s="74">
        <f>[4]Calculations!AS252</f>
        <v>0</v>
      </c>
      <c r="AO285" s="74">
        <f>[4]Calculations!AH252</f>
        <v>0</v>
      </c>
      <c r="AP285" s="74">
        <f>[4]Calculations!AT252</f>
        <v>0</v>
      </c>
      <c r="AQ285" s="74">
        <f>[4]Calculations!AI252</f>
        <v>0.12364128000000001</v>
      </c>
      <c r="AR285" s="74">
        <f>[4]Calculations!AU252</f>
        <v>100.00022646209592</v>
      </c>
      <c r="AS285" s="74">
        <f>[4]Calculations!AJ252</f>
        <v>0</v>
      </c>
      <c r="AT285" s="74">
        <f>[4]Calculations!AV252</f>
        <v>0</v>
      </c>
      <c r="AU285" s="74">
        <f>[4]Calculations!AK252</f>
        <v>0</v>
      </c>
      <c r="AV285" s="74">
        <f>[4]Calculations!AW252</f>
        <v>0</v>
      </c>
      <c r="AW285" s="90"/>
      <c r="AX285" s="90"/>
      <c r="AY285" s="82" t="str">
        <f>[4]Calculations!D252</f>
        <v>Land Supply 2018</v>
      </c>
    </row>
    <row r="286" spans="2:51" ht="12.65" customHeight="1" x14ac:dyDescent="0.25">
      <c r="B286" s="13" t="str">
        <f>[4]Calculations!A253</f>
        <v>SH 1780</v>
      </c>
      <c r="C286" s="30" t="str">
        <f>[4]Calculations!B253</f>
        <v>33-41 MACLURE ROAD,  ROCHDALE, OL11 1DN</v>
      </c>
      <c r="D286" s="119" t="str">
        <f>[4]Calculations!C253</f>
        <v>Residential</v>
      </c>
      <c r="E286" s="38">
        <f>[4]Calculations!E253</f>
        <v>5.3881199999999997E-2</v>
      </c>
      <c r="F286" s="38">
        <f>[4]Calculations!I253</f>
        <v>5.3881199999999997E-2</v>
      </c>
      <c r="G286" s="38">
        <f>[4]Calculations!M253</f>
        <v>100</v>
      </c>
      <c r="H286" s="38">
        <f>[4]Calculations!H253</f>
        <v>0</v>
      </c>
      <c r="I286" s="38">
        <f>[4]Calculations!L253</f>
        <v>0</v>
      </c>
      <c r="J286" s="38">
        <f>[4]Calculations!G253</f>
        <v>0</v>
      </c>
      <c r="K286" s="38">
        <f>[4]Calculations!K253</f>
        <v>0</v>
      </c>
      <c r="L286" s="38">
        <f>[4]Calculations!F253</f>
        <v>0</v>
      </c>
      <c r="M286" s="38">
        <f>[4]Calculations!J253</f>
        <v>0</v>
      </c>
      <c r="N286" s="38">
        <f>[4]Calculations!V253</f>
        <v>0</v>
      </c>
      <c r="O286" s="38">
        <f>[4]Calculations!W253</f>
        <v>0</v>
      </c>
      <c r="P286" s="38">
        <f>[4]Calculations!O253</f>
        <v>1.9341700000000001E-4</v>
      </c>
      <c r="Q286" s="38">
        <f>[4]Calculations!S253</f>
        <v>0.35896936222652803</v>
      </c>
      <c r="R286" s="38">
        <f>[4]Calculations!Q253</f>
        <v>0</v>
      </c>
      <c r="S286" s="38">
        <f>[4]Calculations!T253</f>
        <v>0</v>
      </c>
      <c r="T286" s="38">
        <f>[4]Calculations!R253</f>
        <v>0</v>
      </c>
      <c r="U286" s="38">
        <f>[4]Calculations!U253</f>
        <v>0</v>
      </c>
      <c r="V286" s="38" t="str">
        <f>[4]Calculations!X253</f>
        <v>Not Modelled</v>
      </c>
      <c r="W286" s="38" t="str">
        <f>[4]Calculations!Y253</f>
        <v>N/A</v>
      </c>
      <c r="X286" s="38" t="s">
        <v>1056</v>
      </c>
      <c r="Y286" s="73" t="s">
        <v>105</v>
      </c>
      <c r="Z286" s="74" t="s">
        <v>1066</v>
      </c>
      <c r="AA286" s="74">
        <f>[4]Calculations!AA253</f>
        <v>0</v>
      </c>
      <c r="AB286" s="74">
        <f>[4]Calculations!AM253</f>
        <v>0</v>
      </c>
      <c r="AC286" s="74">
        <f>[4]Calculations!AB253</f>
        <v>0</v>
      </c>
      <c r="AD286" s="74">
        <f>[4]Calculations!AN253</f>
        <v>0</v>
      </c>
      <c r="AE286" s="74">
        <f>[4]Calculations!AC253</f>
        <v>0</v>
      </c>
      <c r="AF286" s="74">
        <f>[4]Calculations!AO253</f>
        <v>0</v>
      </c>
      <c r="AG286" s="74">
        <f>[4]Calculations!AD253</f>
        <v>0</v>
      </c>
      <c r="AH286" s="74">
        <f>[4]Calculations!AP253</f>
        <v>0</v>
      </c>
      <c r="AI286" s="74">
        <f>[4]Calculations!AE253</f>
        <v>0</v>
      </c>
      <c r="AJ286" s="74">
        <f>[4]Calculations!AQ253</f>
        <v>0</v>
      </c>
      <c r="AK286" s="74">
        <f>[4]Calculations!AF253</f>
        <v>0</v>
      </c>
      <c r="AL286" s="74">
        <f>[4]Calculations!AR253</f>
        <v>0</v>
      </c>
      <c r="AM286" s="74">
        <f>[4]Calculations!AG253</f>
        <v>0</v>
      </c>
      <c r="AN286" s="74">
        <f>[4]Calculations!AS253</f>
        <v>0</v>
      </c>
      <c r="AO286" s="74">
        <f>[4]Calculations!AH253</f>
        <v>0</v>
      </c>
      <c r="AP286" s="74">
        <f>[4]Calculations!AT253</f>
        <v>0</v>
      </c>
      <c r="AQ286" s="74">
        <f>[4]Calculations!AI253</f>
        <v>5.3881159999399998E-2</v>
      </c>
      <c r="AR286" s="74">
        <f>[4]Calculations!AU253</f>
        <v>99.99992576149009</v>
      </c>
      <c r="AS286" s="74">
        <f>[4]Calculations!AJ253</f>
        <v>0</v>
      </c>
      <c r="AT286" s="74">
        <f>[4]Calculations!AV253</f>
        <v>0</v>
      </c>
      <c r="AU286" s="74">
        <f>[4]Calculations!AK253</f>
        <v>0</v>
      </c>
      <c r="AV286" s="74">
        <f>[4]Calculations!AW253</f>
        <v>0</v>
      </c>
      <c r="AW286" s="90"/>
      <c r="AX286" s="90"/>
      <c r="AY286" s="82" t="str">
        <f>[4]Calculations!D253</f>
        <v>Land Supply 2018</v>
      </c>
    </row>
    <row r="287" spans="2:51" ht="25" customHeight="1" x14ac:dyDescent="0.25">
      <c r="B287" s="13" t="str">
        <f>[4]Calculations!A254</f>
        <v>SH 1791</v>
      </c>
      <c r="C287" s="30" t="str">
        <f>[4]Calculations!B254</f>
        <v>NORTON GRANGE HOTEL, MANCHESTER ROAD, ROCHDALE, OL11 2XZ</v>
      </c>
      <c r="D287" s="119" t="str">
        <f>[4]Calculations!C254</f>
        <v>Residential</v>
      </c>
      <c r="E287" s="38">
        <f>[4]Calculations!E254</f>
        <v>0.48648799999999998</v>
      </c>
      <c r="F287" s="38">
        <f>[4]Calculations!I254</f>
        <v>0.48648799999999998</v>
      </c>
      <c r="G287" s="38">
        <f>[4]Calculations!M254</f>
        <v>100</v>
      </c>
      <c r="H287" s="38">
        <f>[4]Calculations!H254</f>
        <v>0</v>
      </c>
      <c r="I287" s="38">
        <f>[4]Calculations!L254</f>
        <v>0</v>
      </c>
      <c r="J287" s="38">
        <f>[4]Calculations!G254</f>
        <v>0</v>
      </c>
      <c r="K287" s="38">
        <f>[4]Calculations!K254</f>
        <v>0</v>
      </c>
      <c r="L287" s="38">
        <f>[4]Calculations!F254</f>
        <v>0</v>
      </c>
      <c r="M287" s="38">
        <f>[4]Calculations!J254</f>
        <v>0</v>
      </c>
      <c r="N287" s="38">
        <f>[4]Calculations!V254</f>
        <v>0</v>
      </c>
      <c r="O287" s="38">
        <f>[4]Calculations!W254</f>
        <v>0</v>
      </c>
      <c r="P287" s="38">
        <f>[4]Calculations!O254</f>
        <v>0</v>
      </c>
      <c r="Q287" s="38">
        <f>[4]Calculations!S254</f>
        <v>0</v>
      </c>
      <c r="R287" s="38">
        <f>[4]Calculations!Q254</f>
        <v>0</v>
      </c>
      <c r="S287" s="38">
        <f>[4]Calculations!T254</f>
        <v>0</v>
      </c>
      <c r="T287" s="38">
        <f>[4]Calculations!R254</f>
        <v>0</v>
      </c>
      <c r="U287" s="38">
        <f>[4]Calculations!U254</f>
        <v>0</v>
      </c>
      <c r="V287" s="38" t="str">
        <f>[4]Calculations!X254</f>
        <v>Not Modelled</v>
      </c>
      <c r="W287" s="38" t="str">
        <f>[4]Calculations!Y254</f>
        <v>N/A</v>
      </c>
      <c r="X287" s="38" t="s">
        <v>1056</v>
      </c>
      <c r="Y287" s="73" t="s">
        <v>106</v>
      </c>
      <c r="Z287" s="74" t="s">
        <v>1098</v>
      </c>
      <c r="AA287" s="74">
        <f>[4]Calculations!AA254</f>
        <v>0</v>
      </c>
      <c r="AB287" s="74">
        <f>[4]Calculations!AM254</f>
        <v>0</v>
      </c>
      <c r="AC287" s="74">
        <f>[4]Calculations!AB254</f>
        <v>0</v>
      </c>
      <c r="AD287" s="74">
        <f>[4]Calculations!AN254</f>
        <v>0</v>
      </c>
      <c r="AE287" s="74">
        <f>[4]Calculations!AC254</f>
        <v>0</v>
      </c>
      <c r="AF287" s="74">
        <f>[4]Calculations!AO254</f>
        <v>0</v>
      </c>
      <c r="AG287" s="74">
        <f>[4]Calculations!AD254</f>
        <v>0</v>
      </c>
      <c r="AH287" s="74">
        <f>[4]Calculations!AP254</f>
        <v>0</v>
      </c>
      <c r="AI287" s="74">
        <f>[4]Calculations!AE254</f>
        <v>0</v>
      </c>
      <c r="AJ287" s="74">
        <f>[4]Calculations!AQ254</f>
        <v>0</v>
      </c>
      <c r="AK287" s="74">
        <f>[4]Calculations!AF254</f>
        <v>0</v>
      </c>
      <c r="AL287" s="74">
        <f>[4]Calculations!AR254</f>
        <v>0</v>
      </c>
      <c r="AM287" s="74">
        <f>[4]Calculations!AG254</f>
        <v>0</v>
      </c>
      <c r="AN287" s="74">
        <f>[4]Calculations!AS254</f>
        <v>0</v>
      </c>
      <c r="AO287" s="74">
        <f>[4]Calculations!AH254</f>
        <v>0</v>
      </c>
      <c r="AP287" s="74">
        <f>[4]Calculations!AT254</f>
        <v>0</v>
      </c>
      <c r="AQ287" s="74">
        <f>[4]Calculations!AI254</f>
        <v>0.48648819000400001</v>
      </c>
      <c r="AR287" s="74">
        <f>[4]Calculations!AU254</f>
        <v>100.00003905625627</v>
      </c>
      <c r="AS287" s="74">
        <f>[4]Calculations!AJ254</f>
        <v>0</v>
      </c>
      <c r="AT287" s="74">
        <f>[4]Calculations!AV254</f>
        <v>0</v>
      </c>
      <c r="AU287" s="74">
        <f>[4]Calculations!AK254</f>
        <v>0</v>
      </c>
      <c r="AV287" s="74">
        <f>[4]Calculations!AW254</f>
        <v>0</v>
      </c>
      <c r="AW287" s="90"/>
      <c r="AX287" s="90"/>
      <c r="AY287" s="82" t="str">
        <f>[4]Calculations!D254</f>
        <v>Land Supply 2018</v>
      </c>
    </row>
    <row r="288" spans="2:51" ht="25" customHeight="1" x14ac:dyDescent="0.25">
      <c r="B288" s="13" t="str">
        <f>[4]Calculations!A255</f>
        <v>SH 1793</v>
      </c>
      <c r="C288" s="30" t="str">
        <f>[4]Calculations!B255</f>
        <v>KINGS ARMS, HIGHER WOOD STREET, MIDDLETON</v>
      </c>
      <c r="D288" s="119" t="str">
        <f>[4]Calculations!C255</f>
        <v>Residential</v>
      </c>
      <c r="E288" s="38">
        <f>[4]Calculations!E255</f>
        <v>7.6446700000000006E-2</v>
      </c>
      <c r="F288" s="38">
        <f>[4]Calculations!I255</f>
        <v>7.6446700000000006E-2</v>
      </c>
      <c r="G288" s="38">
        <f>[4]Calculations!M255</f>
        <v>100</v>
      </c>
      <c r="H288" s="38">
        <f>[4]Calculations!H255</f>
        <v>0</v>
      </c>
      <c r="I288" s="38">
        <f>[4]Calculations!L255</f>
        <v>0</v>
      </c>
      <c r="J288" s="38">
        <f>[4]Calculations!G255</f>
        <v>0</v>
      </c>
      <c r="K288" s="38">
        <f>[4]Calculations!K255</f>
        <v>0</v>
      </c>
      <c r="L288" s="38">
        <f>[4]Calculations!F255</f>
        <v>0</v>
      </c>
      <c r="M288" s="38">
        <f>[4]Calculations!J255</f>
        <v>0</v>
      </c>
      <c r="N288" s="38">
        <f>[4]Calculations!V255</f>
        <v>0</v>
      </c>
      <c r="O288" s="38">
        <f>[4]Calculations!W255</f>
        <v>0</v>
      </c>
      <c r="P288" s="38">
        <f>[4]Calculations!O255</f>
        <v>4.3218299999999996E-3</v>
      </c>
      <c r="Q288" s="38">
        <f>[4]Calculations!S255</f>
        <v>5.6533898781765588</v>
      </c>
      <c r="R288" s="38">
        <f>[4]Calculations!Q255</f>
        <v>0</v>
      </c>
      <c r="S288" s="38">
        <f>[4]Calculations!T255</f>
        <v>0</v>
      </c>
      <c r="T288" s="38">
        <f>[4]Calculations!R255</f>
        <v>0</v>
      </c>
      <c r="U288" s="38">
        <f>[4]Calculations!U255</f>
        <v>0</v>
      </c>
      <c r="V288" s="38" t="str">
        <f>[4]Calculations!X255</f>
        <v>Not Modelled</v>
      </c>
      <c r="W288" s="38" t="str">
        <f>[4]Calculations!Y255</f>
        <v>N/A</v>
      </c>
      <c r="X288" s="38" t="s">
        <v>1056</v>
      </c>
      <c r="Y288" s="73" t="s">
        <v>105</v>
      </c>
      <c r="Z288" s="74" t="s">
        <v>1066</v>
      </c>
      <c r="AA288" s="74">
        <f>[4]Calculations!AA255</f>
        <v>0</v>
      </c>
      <c r="AB288" s="74">
        <f>[4]Calculations!AM255</f>
        <v>0</v>
      </c>
      <c r="AC288" s="74">
        <f>[4]Calculations!AB255</f>
        <v>0</v>
      </c>
      <c r="AD288" s="74">
        <f>[4]Calculations!AN255</f>
        <v>0</v>
      </c>
      <c r="AE288" s="74">
        <f>[4]Calculations!AC255</f>
        <v>0</v>
      </c>
      <c r="AF288" s="74">
        <f>[4]Calculations!AO255</f>
        <v>0</v>
      </c>
      <c r="AG288" s="74">
        <f>[4]Calculations!AD255</f>
        <v>0</v>
      </c>
      <c r="AH288" s="74">
        <f>[4]Calculations!AP255</f>
        <v>0</v>
      </c>
      <c r="AI288" s="74">
        <f>[4]Calculations!AE255</f>
        <v>0</v>
      </c>
      <c r="AJ288" s="74">
        <f>[4]Calculations!AQ255</f>
        <v>0</v>
      </c>
      <c r="AK288" s="74">
        <f>[4]Calculations!AF255</f>
        <v>0</v>
      </c>
      <c r="AL288" s="74">
        <f>[4]Calculations!AR255</f>
        <v>0</v>
      </c>
      <c r="AM288" s="74">
        <f>[4]Calculations!AG255</f>
        <v>0</v>
      </c>
      <c r="AN288" s="74">
        <f>[4]Calculations!AS255</f>
        <v>0</v>
      </c>
      <c r="AO288" s="74">
        <f>[4]Calculations!AH255</f>
        <v>0</v>
      </c>
      <c r="AP288" s="74">
        <f>[4]Calculations!AT255</f>
        <v>0</v>
      </c>
      <c r="AQ288" s="74">
        <f>[4]Calculations!AI255</f>
        <v>7.6446715000699994E-2</v>
      </c>
      <c r="AR288" s="74">
        <f>[4]Calculations!AU255</f>
        <v>100.00001962242973</v>
      </c>
      <c r="AS288" s="74">
        <f>[4]Calculations!AJ255</f>
        <v>0</v>
      </c>
      <c r="AT288" s="74">
        <f>[4]Calculations!AV255</f>
        <v>0</v>
      </c>
      <c r="AU288" s="74">
        <f>[4]Calculations!AK255</f>
        <v>0</v>
      </c>
      <c r="AV288" s="74">
        <f>[4]Calculations!AW255</f>
        <v>0</v>
      </c>
      <c r="AW288" s="90"/>
      <c r="AX288" s="90"/>
      <c r="AY288" s="82" t="str">
        <f>[4]Calculations!D255</f>
        <v>Land Supply 2018</v>
      </c>
    </row>
    <row r="289" spans="2:51" ht="12.65" customHeight="1" x14ac:dyDescent="0.25">
      <c r="B289" s="13" t="str">
        <f>[4]Calculations!A256</f>
        <v>SH 1811</v>
      </c>
      <c r="C289" s="30" t="str">
        <f>[4]Calculations!B256</f>
        <v>SITE OF FORMER SUNBANK, SHAWCLOUGH ROAD,  ROCHDALE</v>
      </c>
      <c r="D289" s="119" t="str">
        <f>[4]Calculations!C256</f>
        <v>Residential</v>
      </c>
      <c r="E289" s="38">
        <f>[4]Calculations!E256</f>
        <v>0.40403899999999998</v>
      </c>
      <c r="F289" s="38">
        <f>[4]Calculations!I256</f>
        <v>0.40403899999999998</v>
      </c>
      <c r="G289" s="38">
        <f>[4]Calculations!M256</f>
        <v>100</v>
      </c>
      <c r="H289" s="38">
        <f>[4]Calculations!H256</f>
        <v>0</v>
      </c>
      <c r="I289" s="38">
        <f>[4]Calculations!L256</f>
        <v>0</v>
      </c>
      <c r="J289" s="38">
        <f>[4]Calculations!G256</f>
        <v>0</v>
      </c>
      <c r="K289" s="38">
        <f>[4]Calculations!K256</f>
        <v>0</v>
      </c>
      <c r="L289" s="38">
        <f>[4]Calculations!F256</f>
        <v>0</v>
      </c>
      <c r="M289" s="38">
        <f>[4]Calculations!J256</f>
        <v>0</v>
      </c>
      <c r="N289" s="38">
        <f>[4]Calculations!V256</f>
        <v>0</v>
      </c>
      <c r="O289" s="38">
        <f>[4]Calculations!W256</f>
        <v>0</v>
      </c>
      <c r="P289" s="38">
        <f>[4]Calculations!O256</f>
        <v>2.0732960917061002E-2</v>
      </c>
      <c r="Q289" s="38">
        <f>[4]Calculations!S256</f>
        <v>5.1314256586767621</v>
      </c>
      <c r="R289" s="38">
        <f>[4]Calculations!Q256</f>
        <v>7.4006091706100001E-4</v>
      </c>
      <c r="S289" s="38">
        <f>[4]Calculations!T256</f>
        <v>0.18316571347345181</v>
      </c>
      <c r="T289" s="38">
        <f>[4]Calculations!R256</f>
        <v>0</v>
      </c>
      <c r="U289" s="38">
        <f>[4]Calculations!U256</f>
        <v>0</v>
      </c>
      <c r="V289" s="38" t="str">
        <f>[4]Calculations!X256</f>
        <v>Not Modelled</v>
      </c>
      <c r="W289" s="38" t="str">
        <f>[4]Calculations!Y256</f>
        <v>N/A</v>
      </c>
      <c r="X289" s="38" t="s">
        <v>1056</v>
      </c>
      <c r="Y289" s="73" t="s">
        <v>105</v>
      </c>
      <c r="Z289" s="74" t="s">
        <v>1066</v>
      </c>
      <c r="AA289" s="74">
        <f>[4]Calculations!AA256</f>
        <v>0</v>
      </c>
      <c r="AB289" s="74">
        <f>[4]Calculations!AM256</f>
        <v>0</v>
      </c>
      <c r="AC289" s="74">
        <f>[4]Calculations!AB256</f>
        <v>0</v>
      </c>
      <c r="AD289" s="74">
        <f>[4]Calculations!AN256</f>
        <v>0</v>
      </c>
      <c r="AE289" s="74">
        <f>[4]Calculations!AC256</f>
        <v>0</v>
      </c>
      <c r="AF289" s="74">
        <f>[4]Calculations!AO256</f>
        <v>0</v>
      </c>
      <c r="AG289" s="74">
        <f>[4]Calculations!AD256</f>
        <v>0</v>
      </c>
      <c r="AH289" s="74">
        <f>[4]Calculations!AP256</f>
        <v>0</v>
      </c>
      <c r="AI289" s="74">
        <f>[4]Calculations!AE256</f>
        <v>0</v>
      </c>
      <c r="AJ289" s="74">
        <f>[4]Calculations!AQ256</f>
        <v>0</v>
      </c>
      <c r="AK289" s="74">
        <f>[4]Calculations!AF256</f>
        <v>0</v>
      </c>
      <c r="AL289" s="74">
        <f>[4]Calculations!AR256</f>
        <v>0</v>
      </c>
      <c r="AM289" s="74">
        <f>[4]Calculations!AG256</f>
        <v>0</v>
      </c>
      <c r="AN289" s="74">
        <f>[4]Calculations!AS256</f>
        <v>0</v>
      </c>
      <c r="AO289" s="74">
        <f>[4]Calculations!AH256</f>
        <v>0</v>
      </c>
      <c r="AP289" s="74">
        <f>[4]Calculations!AT256</f>
        <v>0</v>
      </c>
      <c r="AQ289" s="74">
        <f>[4]Calculations!AI256</f>
        <v>0.40403873999700002</v>
      </c>
      <c r="AR289" s="74">
        <f>[4]Calculations!AU256</f>
        <v>99.999935649033887</v>
      </c>
      <c r="AS289" s="74">
        <f>[4]Calculations!AJ256</f>
        <v>0</v>
      </c>
      <c r="AT289" s="74">
        <f>[4]Calculations!AV256</f>
        <v>0</v>
      </c>
      <c r="AU289" s="74">
        <f>[4]Calculations!AK256</f>
        <v>0</v>
      </c>
      <c r="AV289" s="74">
        <f>[4]Calculations!AW256</f>
        <v>0</v>
      </c>
      <c r="AW289" s="90"/>
      <c r="AX289" s="90"/>
      <c r="AY289" s="82" t="str">
        <f>[4]Calculations!D256</f>
        <v>Land Supply 2018</v>
      </c>
    </row>
    <row r="290" spans="2:51" ht="25" customHeight="1" x14ac:dyDescent="0.25">
      <c r="B290" s="13" t="str">
        <f>[4]Calculations!A257</f>
        <v>SH 1840</v>
      </c>
      <c r="C290" s="30" t="str">
        <f>[4]Calculations!B257</f>
        <v>206-208 DRAKE STREET, ROCHDALE</v>
      </c>
      <c r="D290" s="119" t="str">
        <f>[4]Calculations!C257</f>
        <v>Residential</v>
      </c>
      <c r="E290" s="38">
        <f>[4]Calculations!E257</f>
        <v>0.33213399999999998</v>
      </c>
      <c r="F290" s="38">
        <f>[4]Calculations!I257</f>
        <v>0.33213399999999998</v>
      </c>
      <c r="G290" s="38">
        <f>[4]Calculations!M257</f>
        <v>100</v>
      </c>
      <c r="H290" s="38">
        <f>[4]Calculations!H257</f>
        <v>0</v>
      </c>
      <c r="I290" s="38">
        <f>[4]Calculations!L257</f>
        <v>0</v>
      </c>
      <c r="J290" s="38">
        <f>[4]Calculations!G257</f>
        <v>0</v>
      </c>
      <c r="K290" s="38">
        <f>[4]Calculations!K257</f>
        <v>0</v>
      </c>
      <c r="L290" s="38">
        <f>[4]Calculations!F257</f>
        <v>0</v>
      </c>
      <c r="M290" s="38">
        <f>[4]Calculations!J257</f>
        <v>0</v>
      </c>
      <c r="N290" s="38">
        <f>[4]Calculations!V257</f>
        <v>0</v>
      </c>
      <c r="O290" s="38">
        <f>[4]Calculations!W257</f>
        <v>0</v>
      </c>
      <c r="P290" s="38">
        <f>[4]Calculations!O257</f>
        <v>0</v>
      </c>
      <c r="Q290" s="38">
        <f>[4]Calculations!S257</f>
        <v>0</v>
      </c>
      <c r="R290" s="38">
        <f>[4]Calculations!Q257</f>
        <v>0</v>
      </c>
      <c r="S290" s="38">
        <f>[4]Calculations!T257</f>
        <v>0</v>
      </c>
      <c r="T290" s="38">
        <f>[4]Calculations!R257</f>
        <v>0</v>
      </c>
      <c r="U290" s="38">
        <f>[4]Calculations!U257</f>
        <v>0</v>
      </c>
      <c r="V290" s="38" t="str">
        <f>[4]Calculations!X257</f>
        <v>Not Modelled</v>
      </c>
      <c r="W290" s="38" t="str">
        <f>[4]Calculations!Y257</f>
        <v>N/A</v>
      </c>
      <c r="X290" s="38" t="s">
        <v>1056</v>
      </c>
      <c r="Y290" s="73" t="s">
        <v>106</v>
      </c>
      <c r="Z290" s="74" t="s">
        <v>1098</v>
      </c>
      <c r="AA290" s="74">
        <f>[4]Calculations!AA257</f>
        <v>0</v>
      </c>
      <c r="AB290" s="74">
        <f>[4]Calculations!AM257</f>
        <v>0</v>
      </c>
      <c r="AC290" s="74">
        <f>[4]Calculations!AB257</f>
        <v>0</v>
      </c>
      <c r="AD290" s="74">
        <f>[4]Calculations!AN257</f>
        <v>0</v>
      </c>
      <c r="AE290" s="74">
        <f>[4]Calculations!AC257</f>
        <v>0</v>
      </c>
      <c r="AF290" s="74">
        <f>[4]Calculations!AO257</f>
        <v>0</v>
      </c>
      <c r="AG290" s="74">
        <f>[4]Calculations!AD257</f>
        <v>0</v>
      </c>
      <c r="AH290" s="74">
        <f>[4]Calculations!AP257</f>
        <v>0</v>
      </c>
      <c r="AI290" s="74">
        <f>[4]Calculations!AE257</f>
        <v>0</v>
      </c>
      <c r="AJ290" s="74">
        <f>[4]Calculations!AQ257</f>
        <v>0</v>
      </c>
      <c r="AK290" s="74">
        <f>[4]Calculations!AF257</f>
        <v>0</v>
      </c>
      <c r="AL290" s="74">
        <f>[4]Calculations!AR257</f>
        <v>0</v>
      </c>
      <c r="AM290" s="74">
        <f>[4]Calculations!AG257</f>
        <v>0</v>
      </c>
      <c r="AN290" s="74">
        <f>[4]Calculations!AS257</f>
        <v>0</v>
      </c>
      <c r="AO290" s="74">
        <f>[4]Calculations!AH257</f>
        <v>0</v>
      </c>
      <c r="AP290" s="74">
        <f>[4]Calculations!AT257</f>
        <v>0</v>
      </c>
      <c r="AQ290" s="74">
        <f>[4]Calculations!AI257</f>
        <v>0.33213358179699998</v>
      </c>
      <c r="AR290" s="74">
        <f>[4]Calculations!AU257</f>
        <v>99.999874086061652</v>
      </c>
      <c r="AS290" s="74">
        <f>[4]Calculations!AJ257</f>
        <v>0</v>
      </c>
      <c r="AT290" s="74">
        <f>[4]Calculations!AV257</f>
        <v>0</v>
      </c>
      <c r="AU290" s="74">
        <f>[4]Calculations!AK257</f>
        <v>0</v>
      </c>
      <c r="AV290" s="74">
        <f>[4]Calculations!AW257</f>
        <v>0</v>
      </c>
      <c r="AW290" s="90"/>
      <c r="AX290" s="90"/>
      <c r="AY290" s="82" t="str">
        <f>[4]Calculations!D257</f>
        <v>Land Supply 2018</v>
      </c>
    </row>
    <row r="291" spans="2:51" ht="12.65" customHeight="1" x14ac:dyDescent="0.25">
      <c r="B291" s="13" t="str">
        <f>[4]Calculations!A258</f>
        <v>SH 1849</v>
      </c>
      <c r="C291" s="30" t="str">
        <f>[4]Calculations!B258</f>
        <v>LAND TO THE REAR OF 64 ROCHDALE ROAD, MIDDLETON</v>
      </c>
      <c r="D291" s="119" t="str">
        <f>[4]Calculations!C258</f>
        <v>Residential</v>
      </c>
      <c r="E291" s="38">
        <f>[4]Calculations!E258</f>
        <v>4.3883699999999998E-2</v>
      </c>
      <c r="F291" s="38">
        <f>[4]Calculations!I258</f>
        <v>4.3883699999999998E-2</v>
      </c>
      <c r="G291" s="38">
        <f>[4]Calculations!M258</f>
        <v>100</v>
      </c>
      <c r="H291" s="38">
        <f>[4]Calculations!H258</f>
        <v>0</v>
      </c>
      <c r="I291" s="38">
        <f>[4]Calculations!L258</f>
        <v>0</v>
      </c>
      <c r="J291" s="38">
        <f>[4]Calculations!G258</f>
        <v>0</v>
      </c>
      <c r="K291" s="38">
        <f>[4]Calculations!K258</f>
        <v>0</v>
      </c>
      <c r="L291" s="38">
        <f>[4]Calculations!F258</f>
        <v>0</v>
      </c>
      <c r="M291" s="38">
        <f>[4]Calculations!J258</f>
        <v>0</v>
      </c>
      <c r="N291" s="38">
        <f>[4]Calculations!V258</f>
        <v>0</v>
      </c>
      <c r="O291" s="38">
        <f>[4]Calculations!W258</f>
        <v>0</v>
      </c>
      <c r="P291" s="38">
        <f>[4]Calculations!O258</f>
        <v>0</v>
      </c>
      <c r="Q291" s="38">
        <f>[4]Calculations!S258</f>
        <v>0</v>
      </c>
      <c r="R291" s="38">
        <f>[4]Calculations!Q258</f>
        <v>0</v>
      </c>
      <c r="S291" s="38">
        <f>[4]Calculations!T258</f>
        <v>0</v>
      </c>
      <c r="T291" s="38">
        <f>[4]Calculations!R258</f>
        <v>0</v>
      </c>
      <c r="U291" s="38">
        <f>[4]Calculations!U258</f>
        <v>0</v>
      </c>
      <c r="V291" s="38" t="str">
        <f>[4]Calculations!X258</f>
        <v>Not Modelled</v>
      </c>
      <c r="W291" s="38" t="str">
        <f>[4]Calculations!Y258</f>
        <v>N/A</v>
      </c>
      <c r="X291" s="38" t="s">
        <v>1056</v>
      </c>
      <c r="Y291" s="73" t="s">
        <v>106</v>
      </c>
      <c r="Z291" s="74" t="s">
        <v>1098</v>
      </c>
      <c r="AA291" s="74">
        <f>[4]Calculations!AA258</f>
        <v>0</v>
      </c>
      <c r="AB291" s="74">
        <f>[4]Calculations!AM258</f>
        <v>0</v>
      </c>
      <c r="AC291" s="74">
        <f>[4]Calculations!AB258</f>
        <v>0</v>
      </c>
      <c r="AD291" s="74">
        <f>[4]Calculations!AN258</f>
        <v>0</v>
      </c>
      <c r="AE291" s="74">
        <f>[4]Calculations!AC258</f>
        <v>0</v>
      </c>
      <c r="AF291" s="74">
        <f>[4]Calculations!AO258</f>
        <v>0</v>
      </c>
      <c r="AG291" s="74">
        <f>[4]Calculations!AD258</f>
        <v>0</v>
      </c>
      <c r="AH291" s="74">
        <f>[4]Calculations!AP258</f>
        <v>0</v>
      </c>
      <c r="AI291" s="74">
        <f>[4]Calculations!AE258</f>
        <v>0</v>
      </c>
      <c r="AJ291" s="74">
        <f>[4]Calculations!AQ258</f>
        <v>0</v>
      </c>
      <c r="AK291" s="74">
        <f>[4]Calculations!AF258</f>
        <v>0</v>
      </c>
      <c r="AL291" s="74">
        <f>[4]Calculations!AR258</f>
        <v>0</v>
      </c>
      <c r="AM291" s="74">
        <f>[4]Calculations!AG258</f>
        <v>0</v>
      </c>
      <c r="AN291" s="74">
        <f>[4]Calculations!AS258</f>
        <v>0</v>
      </c>
      <c r="AO291" s="74">
        <f>[4]Calculations!AH258</f>
        <v>0</v>
      </c>
      <c r="AP291" s="74">
        <f>[4]Calculations!AT258</f>
        <v>0</v>
      </c>
      <c r="AQ291" s="74">
        <f>[4]Calculations!AI258</f>
        <v>4.3883725001600003E-2</v>
      </c>
      <c r="AR291" s="74">
        <f>[4]Calculations!AU258</f>
        <v>100.00005697240661</v>
      </c>
      <c r="AS291" s="74">
        <f>[4]Calculations!AJ258</f>
        <v>0</v>
      </c>
      <c r="AT291" s="74">
        <f>[4]Calculations!AV258</f>
        <v>0</v>
      </c>
      <c r="AU291" s="74">
        <f>[4]Calculations!AK258</f>
        <v>0</v>
      </c>
      <c r="AV291" s="74">
        <f>[4]Calculations!AW258</f>
        <v>0</v>
      </c>
      <c r="AW291" s="90"/>
      <c r="AX291" s="90"/>
      <c r="AY291" s="82" t="str">
        <f>[4]Calculations!D258</f>
        <v>Land Supply 2018</v>
      </c>
    </row>
    <row r="292" spans="2:51" ht="25" customHeight="1" x14ac:dyDescent="0.25">
      <c r="B292" s="13" t="str">
        <f>[4]Calculations!A259</f>
        <v>SH 1854</v>
      </c>
      <c r="C292" s="30" t="str">
        <f>[4]Calculations!B259</f>
        <v>LAND AT REGENT STREET/ JERMYN STREET, ROCHDALE</v>
      </c>
      <c r="D292" s="119" t="str">
        <f>[4]Calculations!C259</f>
        <v>Residential</v>
      </c>
      <c r="E292" s="38">
        <f>[4]Calculations!E259</f>
        <v>0.27213199999999999</v>
      </c>
      <c r="F292" s="38">
        <f>[4]Calculations!I259</f>
        <v>0.27213199999999999</v>
      </c>
      <c r="G292" s="38">
        <f>[4]Calculations!M259</f>
        <v>100</v>
      </c>
      <c r="H292" s="38">
        <f>[4]Calculations!H259</f>
        <v>0</v>
      </c>
      <c r="I292" s="38">
        <f>[4]Calculations!L259</f>
        <v>0</v>
      </c>
      <c r="J292" s="38">
        <f>[4]Calculations!G259</f>
        <v>0</v>
      </c>
      <c r="K292" s="38">
        <f>[4]Calculations!K259</f>
        <v>0</v>
      </c>
      <c r="L292" s="38">
        <f>[4]Calculations!F259</f>
        <v>0</v>
      </c>
      <c r="M292" s="38">
        <f>[4]Calculations!J259</f>
        <v>0</v>
      </c>
      <c r="N292" s="38">
        <f>[4]Calculations!V259</f>
        <v>0</v>
      </c>
      <c r="O292" s="38">
        <f>[4]Calculations!W259</f>
        <v>0</v>
      </c>
      <c r="P292" s="38">
        <f>[4]Calculations!O259</f>
        <v>3.51096E-3</v>
      </c>
      <c r="Q292" s="38">
        <f>[4]Calculations!S259</f>
        <v>1.2901680067026295</v>
      </c>
      <c r="R292" s="38">
        <f>[4]Calculations!Q259</f>
        <v>0</v>
      </c>
      <c r="S292" s="38">
        <f>[4]Calculations!T259</f>
        <v>0</v>
      </c>
      <c r="T292" s="38">
        <f>[4]Calculations!R259</f>
        <v>0</v>
      </c>
      <c r="U292" s="38">
        <f>[4]Calculations!U259</f>
        <v>0</v>
      </c>
      <c r="V292" s="38" t="str">
        <f>[4]Calculations!X259</f>
        <v>Not Modelled</v>
      </c>
      <c r="W292" s="38" t="str">
        <f>[4]Calculations!Y259</f>
        <v>N/A</v>
      </c>
      <c r="X292" s="38" t="s">
        <v>1056</v>
      </c>
      <c r="Y292" s="73" t="s">
        <v>105</v>
      </c>
      <c r="Z292" s="74" t="s">
        <v>1066</v>
      </c>
      <c r="AA292" s="74">
        <f>[4]Calculations!AA259</f>
        <v>0</v>
      </c>
      <c r="AB292" s="74">
        <f>[4]Calculations!AM259</f>
        <v>0</v>
      </c>
      <c r="AC292" s="74">
        <f>[4]Calculations!AB259</f>
        <v>0</v>
      </c>
      <c r="AD292" s="74">
        <f>[4]Calculations!AN259</f>
        <v>0</v>
      </c>
      <c r="AE292" s="74">
        <f>[4]Calculations!AC259</f>
        <v>0</v>
      </c>
      <c r="AF292" s="74">
        <f>[4]Calculations!AO259</f>
        <v>0</v>
      </c>
      <c r="AG292" s="74">
        <f>[4]Calculations!AD259</f>
        <v>0</v>
      </c>
      <c r="AH292" s="74">
        <f>[4]Calculations!AP259</f>
        <v>0</v>
      </c>
      <c r="AI292" s="74">
        <f>[4]Calculations!AE259</f>
        <v>0</v>
      </c>
      <c r="AJ292" s="74">
        <f>[4]Calculations!AQ259</f>
        <v>0</v>
      </c>
      <c r="AK292" s="74">
        <f>[4]Calculations!AF259</f>
        <v>0</v>
      </c>
      <c r="AL292" s="74">
        <f>[4]Calculations!AR259</f>
        <v>0</v>
      </c>
      <c r="AM292" s="74">
        <f>[4]Calculations!AG259</f>
        <v>0</v>
      </c>
      <c r="AN292" s="74">
        <f>[4]Calculations!AS259</f>
        <v>0</v>
      </c>
      <c r="AO292" s="74">
        <f>[4]Calculations!AH259</f>
        <v>0</v>
      </c>
      <c r="AP292" s="74">
        <f>[4]Calculations!AT259</f>
        <v>0</v>
      </c>
      <c r="AQ292" s="74">
        <f>[4]Calculations!AI259</f>
        <v>0.27213213999800001</v>
      </c>
      <c r="AR292" s="74">
        <f>[4]Calculations!AU259</f>
        <v>100.00005144488703</v>
      </c>
      <c r="AS292" s="74">
        <f>[4]Calculations!AJ259</f>
        <v>0</v>
      </c>
      <c r="AT292" s="74">
        <f>[4]Calculations!AV259</f>
        <v>0</v>
      </c>
      <c r="AU292" s="74">
        <f>[4]Calculations!AK259</f>
        <v>0</v>
      </c>
      <c r="AV292" s="74">
        <f>[4]Calculations!AW259</f>
        <v>0</v>
      </c>
      <c r="AW292" s="90"/>
      <c r="AX292" s="90"/>
      <c r="AY292" s="82" t="str">
        <f>[4]Calculations!D259</f>
        <v>Land Supply 2018</v>
      </c>
    </row>
    <row r="293" spans="2:51" ht="12.65" customHeight="1" x14ac:dyDescent="0.25">
      <c r="B293" s="13" t="str">
        <f>[4]Calculations!A260</f>
        <v>SH 1859</v>
      </c>
      <c r="C293" s="30" t="str">
        <f>[4]Calculations!B260</f>
        <v>LAND TO CORNER OF TAYLOR STREET &amp; RUGBY ROAD, ROCHDALE</v>
      </c>
      <c r="D293" s="119" t="str">
        <f>[4]Calculations!C260</f>
        <v>Residential</v>
      </c>
      <c r="E293" s="38">
        <f>[4]Calculations!E260</f>
        <v>0.201989</v>
      </c>
      <c r="F293" s="38">
        <f>[4]Calculations!I260</f>
        <v>0.201989</v>
      </c>
      <c r="G293" s="38">
        <f>[4]Calculations!M260</f>
        <v>100</v>
      </c>
      <c r="H293" s="38">
        <f>[4]Calculations!H260</f>
        <v>0</v>
      </c>
      <c r="I293" s="38">
        <f>[4]Calculations!L260</f>
        <v>0</v>
      </c>
      <c r="J293" s="38">
        <f>[4]Calculations!G260</f>
        <v>0</v>
      </c>
      <c r="K293" s="38">
        <f>[4]Calculations!K260</f>
        <v>0</v>
      </c>
      <c r="L293" s="38">
        <f>[4]Calculations!F260</f>
        <v>0</v>
      </c>
      <c r="M293" s="38">
        <f>[4]Calculations!J260</f>
        <v>0</v>
      </c>
      <c r="N293" s="38">
        <f>[4]Calculations!V260</f>
        <v>0</v>
      </c>
      <c r="O293" s="38">
        <f>[4]Calculations!W260</f>
        <v>0</v>
      </c>
      <c r="P293" s="38">
        <f>[4]Calculations!O260</f>
        <v>3.8198200000000002E-2</v>
      </c>
      <c r="Q293" s="38">
        <f>[4]Calculations!S260</f>
        <v>18.911029808553931</v>
      </c>
      <c r="R293" s="38">
        <f>[4]Calculations!Q260</f>
        <v>0</v>
      </c>
      <c r="S293" s="38">
        <f>[4]Calculations!T260</f>
        <v>0</v>
      </c>
      <c r="T293" s="38">
        <f>[4]Calculations!R260</f>
        <v>0</v>
      </c>
      <c r="U293" s="38">
        <f>[4]Calculations!U260</f>
        <v>0</v>
      </c>
      <c r="V293" s="38" t="str">
        <f>[4]Calculations!X260</f>
        <v>Not Modelled</v>
      </c>
      <c r="W293" s="38" t="str">
        <f>[4]Calculations!Y260</f>
        <v>N/A</v>
      </c>
      <c r="X293" s="38" t="s">
        <v>1056</v>
      </c>
      <c r="Y293" s="73" t="s">
        <v>105</v>
      </c>
      <c r="Z293" s="74" t="s">
        <v>1066</v>
      </c>
      <c r="AA293" s="74">
        <f>[4]Calculations!AA260</f>
        <v>0</v>
      </c>
      <c r="AB293" s="74">
        <f>[4]Calculations!AM260</f>
        <v>0</v>
      </c>
      <c r="AC293" s="74">
        <f>[4]Calculations!AB260</f>
        <v>0</v>
      </c>
      <c r="AD293" s="74">
        <f>[4]Calculations!AN260</f>
        <v>0</v>
      </c>
      <c r="AE293" s="74">
        <f>[4]Calculations!AC260</f>
        <v>0</v>
      </c>
      <c r="AF293" s="74">
        <f>[4]Calculations!AO260</f>
        <v>0</v>
      </c>
      <c r="AG293" s="74">
        <f>[4]Calculations!AD260</f>
        <v>0</v>
      </c>
      <c r="AH293" s="74">
        <f>[4]Calculations!AP260</f>
        <v>0</v>
      </c>
      <c r="AI293" s="74">
        <f>[4]Calculations!AE260</f>
        <v>0</v>
      </c>
      <c r="AJ293" s="74">
        <f>[4]Calculations!AQ260</f>
        <v>0</v>
      </c>
      <c r="AK293" s="74">
        <f>[4]Calculations!AF260</f>
        <v>0</v>
      </c>
      <c r="AL293" s="74">
        <f>[4]Calculations!AR260</f>
        <v>0</v>
      </c>
      <c r="AM293" s="74">
        <f>[4]Calculations!AG260</f>
        <v>0</v>
      </c>
      <c r="AN293" s="74">
        <f>[4]Calculations!AS260</f>
        <v>0</v>
      </c>
      <c r="AO293" s="74">
        <f>[4]Calculations!AH260</f>
        <v>0</v>
      </c>
      <c r="AP293" s="74">
        <f>[4]Calculations!AT260</f>
        <v>0</v>
      </c>
      <c r="AQ293" s="74">
        <f>[4]Calculations!AI260</f>
        <v>0.20198919999699999</v>
      </c>
      <c r="AR293" s="74">
        <f>[4]Calculations!AU260</f>
        <v>100.00009901380768</v>
      </c>
      <c r="AS293" s="74">
        <f>[4]Calculations!AJ260</f>
        <v>0</v>
      </c>
      <c r="AT293" s="74">
        <f>[4]Calculations!AV260</f>
        <v>0</v>
      </c>
      <c r="AU293" s="74">
        <f>[4]Calculations!AK260</f>
        <v>0</v>
      </c>
      <c r="AV293" s="74">
        <f>[4]Calculations!AW260</f>
        <v>0</v>
      </c>
      <c r="AW293" s="90"/>
      <c r="AX293" s="90"/>
      <c r="AY293" s="82" t="str">
        <f>[4]Calculations!D260</f>
        <v>Land Supply 2018</v>
      </c>
    </row>
    <row r="294" spans="2:51" ht="25" customHeight="1" x14ac:dyDescent="0.25">
      <c r="B294" s="13" t="str">
        <f>[4]Calculations!A261</f>
        <v>SH 1881</v>
      </c>
      <c r="C294" s="30" t="str">
        <f>[4]Calculations!B261</f>
        <v>8-26, BROWN STREET, LITTLEBOROUGH</v>
      </c>
      <c r="D294" s="119" t="str">
        <f>[4]Calculations!C261</f>
        <v>Residential</v>
      </c>
      <c r="E294" s="38">
        <f>[4]Calculations!E261</f>
        <v>0.39277800000000002</v>
      </c>
      <c r="F294" s="38">
        <f>[4]Calculations!I261</f>
        <v>0.39277800000000002</v>
      </c>
      <c r="G294" s="38">
        <f>[4]Calculations!M261</f>
        <v>100</v>
      </c>
      <c r="H294" s="38">
        <f>[4]Calculations!H261</f>
        <v>0</v>
      </c>
      <c r="I294" s="38">
        <f>[4]Calculations!L261</f>
        <v>0</v>
      </c>
      <c r="J294" s="38">
        <f>[4]Calculations!G261</f>
        <v>0</v>
      </c>
      <c r="K294" s="38">
        <f>[4]Calculations!K261</f>
        <v>0</v>
      </c>
      <c r="L294" s="38">
        <f>[4]Calculations!F261</f>
        <v>0</v>
      </c>
      <c r="M294" s="38">
        <f>[4]Calculations!J261</f>
        <v>0</v>
      </c>
      <c r="N294" s="38">
        <f>[4]Calculations!V261</f>
        <v>0.39277949460200001</v>
      </c>
      <c r="O294" s="38">
        <f>[4]Calculations!W261</f>
        <v>100.00038052080309</v>
      </c>
      <c r="P294" s="38">
        <f>[4]Calculations!O261</f>
        <v>5.2772253549000003E-2</v>
      </c>
      <c r="Q294" s="38">
        <f>[4]Calculations!S261</f>
        <v>13.435643938560716</v>
      </c>
      <c r="R294" s="38">
        <f>[4]Calculations!Q261</f>
        <v>4.4486723549000004E-2</v>
      </c>
      <c r="S294" s="38">
        <f>[4]Calculations!T261</f>
        <v>11.326174976449801</v>
      </c>
      <c r="T294" s="38">
        <f>[4]Calculations!R261</f>
        <v>2.1499694348899999E-2</v>
      </c>
      <c r="U294" s="38">
        <f>[4]Calculations!U261</f>
        <v>5.4737521828870248</v>
      </c>
      <c r="V294" s="38">
        <f>[4]Calculations!X261</f>
        <v>0</v>
      </c>
      <c r="W294" s="38">
        <f>[4]Calculations!Y261</f>
        <v>0</v>
      </c>
      <c r="X294" s="38" t="s">
        <v>1056</v>
      </c>
      <c r="Y294" s="73" t="s">
        <v>108</v>
      </c>
      <c r="Z294" s="74" t="s">
        <v>109</v>
      </c>
      <c r="AA294" s="74">
        <f>[4]Calculations!AA261</f>
        <v>0</v>
      </c>
      <c r="AB294" s="74">
        <f>[4]Calculations!AM261</f>
        <v>0</v>
      </c>
      <c r="AC294" s="74">
        <f>[4]Calculations!AB261</f>
        <v>0</v>
      </c>
      <c r="AD294" s="74">
        <f>[4]Calculations!AN261</f>
        <v>0</v>
      </c>
      <c r="AE294" s="74">
        <f>[4]Calculations!AC261</f>
        <v>0</v>
      </c>
      <c r="AF294" s="74">
        <f>[4]Calculations!AO261</f>
        <v>0</v>
      </c>
      <c r="AG294" s="74">
        <f>[4]Calculations!AD261</f>
        <v>0</v>
      </c>
      <c r="AH294" s="74">
        <f>[4]Calculations!AP261</f>
        <v>0</v>
      </c>
      <c r="AI294" s="74">
        <f>[4]Calculations!AE261</f>
        <v>0</v>
      </c>
      <c r="AJ294" s="74">
        <f>[4]Calculations!AQ261</f>
        <v>0</v>
      </c>
      <c r="AK294" s="74">
        <f>[4]Calculations!AF261</f>
        <v>0</v>
      </c>
      <c r="AL294" s="74">
        <f>[4]Calculations!AR261</f>
        <v>0</v>
      </c>
      <c r="AM294" s="74">
        <f>[4]Calculations!AG261</f>
        <v>7.9694933495700008E-3</v>
      </c>
      <c r="AN294" s="74">
        <f>[4]Calculations!AS261</f>
        <v>2.0290070598582406</v>
      </c>
      <c r="AO294" s="74">
        <f>[4]Calculations!AH261</f>
        <v>0</v>
      </c>
      <c r="AP294" s="74">
        <f>[4]Calculations!AT261</f>
        <v>0</v>
      </c>
      <c r="AQ294" s="74">
        <f>[4]Calculations!AI261</f>
        <v>0.39277949460200001</v>
      </c>
      <c r="AR294" s="74">
        <f>[4]Calculations!AU261</f>
        <v>100.00038052080309</v>
      </c>
      <c r="AS294" s="74">
        <f>[4]Calculations!AJ261</f>
        <v>0</v>
      </c>
      <c r="AT294" s="74">
        <f>[4]Calculations!AV261</f>
        <v>0</v>
      </c>
      <c r="AU294" s="74">
        <f>[4]Calculations!AK261</f>
        <v>0</v>
      </c>
      <c r="AV294" s="74">
        <f>[4]Calculations!AW261</f>
        <v>0</v>
      </c>
      <c r="AW294" s="90"/>
      <c r="AX294" s="90"/>
      <c r="AY294" s="82" t="str">
        <f>[4]Calculations!D261</f>
        <v>Land Supply 2018</v>
      </c>
    </row>
    <row r="295" spans="2:51" ht="12.65" customHeight="1" x14ac:dyDescent="0.25">
      <c r="B295" s="13" t="str">
        <f>[4]Calculations!A262</f>
        <v>SH 1882</v>
      </c>
      <c r="C295" s="30" t="str">
        <f>[4]Calculations!B262</f>
        <v>LAND AT MILNROW ROAD, ROCHDALE</v>
      </c>
      <c r="D295" s="119" t="str">
        <f>[4]Calculations!C262</f>
        <v>Residential</v>
      </c>
      <c r="E295" s="38">
        <f>[4]Calculations!E262</f>
        <v>0.42793999999999999</v>
      </c>
      <c r="F295" s="38">
        <f>[4]Calculations!I262</f>
        <v>0.42793999999999999</v>
      </c>
      <c r="G295" s="38">
        <f>[4]Calculations!M262</f>
        <v>100</v>
      </c>
      <c r="H295" s="38">
        <f>[4]Calculations!H262</f>
        <v>0</v>
      </c>
      <c r="I295" s="38">
        <f>[4]Calculations!L262</f>
        <v>0</v>
      </c>
      <c r="J295" s="38">
        <f>[4]Calculations!G262</f>
        <v>0</v>
      </c>
      <c r="K295" s="38">
        <f>[4]Calculations!K262</f>
        <v>0</v>
      </c>
      <c r="L295" s="38">
        <f>[4]Calculations!F262</f>
        <v>0</v>
      </c>
      <c r="M295" s="38">
        <f>[4]Calculations!J262</f>
        <v>0</v>
      </c>
      <c r="N295" s="38">
        <f>[4]Calculations!V262</f>
        <v>0</v>
      </c>
      <c r="O295" s="38">
        <f>[4]Calculations!W262</f>
        <v>0</v>
      </c>
      <c r="P295" s="38">
        <f>[4]Calculations!O262</f>
        <v>0.30037157755339999</v>
      </c>
      <c r="Q295" s="38">
        <f>[4]Calculations!S262</f>
        <v>70.190114865027809</v>
      </c>
      <c r="R295" s="38">
        <f>[4]Calculations!Q262</f>
        <v>0.13814057755340001</v>
      </c>
      <c r="S295" s="38">
        <f>[4]Calculations!T262</f>
        <v>32.280361161237558</v>
      </c>
      <c r="T295" s="38">
        <f>[4]Calculations!R262</f>
        <v>1.3331579605400001E-2</v>
      </c>
      <c r="U295" s="38">
        <f>[4]Calculations!U262</f>
        <v>3.1152917711361408</v>
      </c>
      <c r="V295" s="38" t="str">
        <f>[4]Calculations!X262</f>
        <v>Not Modelled</v>
      </c>
      <c r="W295" s="38" t="str">
        <f>[4]Calculations!Y262</f>
        <v>N/A</v>
      </c>
      <c r="X295" s="38" t="s">
        <v>1056</v>
      </c>
      <c r="Y295" s="73" t="s">
        <v>108</v>
      </c>
      <c r="Z295" s="74" t="s">
        <v>109</v>
      </c>
      <c r="AA295" s="74">
        <f>[4]Calculations!AA262</f>
        <v>0</v>
      </c>
      <c r="AB295" s="74">
        <f>[4]Calculations!AM262</f>
        <v>0</v>
      </c>
      <c r="AC295" s="74">
        <f>[4]Calculations!AB262</f>
        <v>0</v>
      </c>
      <c r="AD295" s="74">
        <f>[4]Calculations!AN262</f>
        <v>0</v>
      </c>
      <c r="AE295" s="74">
        <f>[4]Calculations!AC262</f>
        <v>0</v>
      </c>
      <c r="AF295" s="74">
        <f>[4]Calculations!AO262</f>
        <v>0</v>
      </c>
      <c r="AG295" s="74">
        <f>[4]Calculations!AD262</f>
        <v>0</v>
      </c>
      <c r="AH295" s="74">
        <f>[4]Calculations!AP262</f>
        <v>0</v>
      </c>
      <c r="AI295" s="74">
        <f>[4]Calculations!AE262</f>
        <v>0</v>
      </c>
      <c r="AJ295" s="74">
        <f>[4]Calculations!AQ262</f>
        <v>0</v>
      </c>
      <c r="AK295" s="74">
        <f>[4]Calculations!AF262</f>
        <v>0</v>
      </c>
      <c r="AL295" s="74">
        <f>[4]Calculations!AR262</f>
        <v>0</v>
      </c>
      <c r="AM295" s="74">
        <f>[4]Calculations!AG262</f>
        <v>0</v>
      </c>
      <c r="AN295" s="74">
        <f>[4]Calculations!AS262</f>
        <v>0</v>
      </c>
      <c r="AO295" s="74">
        <f>[4]Calculations!AH262</f>
        <v>0</v>
      </c>
      <c r="AP295" s="74">
        <f>[4]Calculations!AT262</f>
        <v>0</v>
      </c>
      <c r="AQ295" s="74">
        <f>[4]Calculations!AI262</f>
        <v>0.42794030499699998</v>
      </c>
      <c r="AR295" s="74">
        <f>[4]Calculations!AU262</f>
        <v>100.00007127097257</v>
      </c>
      <c r="AS295" s="74">
        <f>[4]Calculations!AJ262</f>
        <v>0</v>
      </c>
      <c r="AT295" s="74">
        <f>[4]Calculations!AV262</f>
        <v>0</v>
      </c>
      <c r="AU295" s="74">
        <f>[4]Calculations!AK262</f>
        <v>0</v>
      </c>
      <c r="AV295" s="74">
        <f>[4]Calculations!AW262</f>
        <v>0</v>
      </c>
      <c r="AW295" s="90"/>
      <c r="AX295" s="90"/>
      <c r="AY295" s="82" t="str">
        <f>[4]Calculations!D262</f>
        <v>Land Supply 2018</v>
      </c>
    </row>
    <row r="296" spans="2:51" ht="12.65" customHeight="1" x14ac:dyDescent="0.25">
      <c r="B296" s="13" t="str">
        <f>[4]Calculations!A263</f>
        <v>SH 1917</v>
      </c>
      <c r="C296" s="30" t="str">
        <f>[4]Calculations!B263</f>
        <v>101 - 103  LONG STREET AND 1,3,&amp; 5 DURNFORD STREET,  MIDDLETON</v>
      </c>
      <c r="D296" s="119" t="str">
        <f>[4]Calculations!C263</f>
        <v>Residential</v>
      </c>
      <c r="E296" s="38">
        <f>[4]Calculations!E263</f>
        <v>0.109067</v>
      </c>
      <c r="F296" s="38">
        <f>[4]Calculations!I263</f>
        <v>0.109067</v>
      </c>
      <c r="G296" s="38">
        <f>[4]Calculations!M263</f>
        <v>100</v>
      </c>
      <c r="H296" s="38">
        <f>[4]Calculations!H263</f>
        <v>0</v>
      </c>
      <c r="I296" s="38">
        <f>[4]Calculations!L263</f>
        <v>0</v>
      </c>
      <c r="J296" s="38">
        <f>[4]Calculations!G263</f>
        <v>0</v>
      </c>
      <c r="K296" s="38">
        <f>[4]Calculations!K263</f>
        <v>0</v>
      </c>
      <c r="L296" s="38">
        <f>[4]Calculations!F263</f>
        <v>0</v>
      </c>
      <c r="M296" s="38">
        <f>[4]Calculations!J263</f>
        <v>0</v>
      </c>
      <c r="N296" s="38">
        <f>[4]Calculations!V263</f>
        <v>0</v>
      </c>
      <c r="O296" s="38">
        <f>[4]Calculations!W263</f>
        <v>0</v>
      </c>
      <c r="P296" s="38">
        <f>[4]Calculations!O263</f>
        <v>3.5775099999999999E-3</v>
      </c>
      <c r="Q296" s="38">
        <f>[4]Calculations!S263</f>
        <v>3.2801030559197559</v>
      </c>
      <c r="R296" s="38">
        <f>[4]Calculations!Q263</f>
        <v>0</v>
      </c>
      <c r="S296" s="38">
        <f>[4]Calculations!T263</f>
        <v>0</v>
      </c>
      <c r="T296" s="38">
        <f>[4]Calculations!R263</f>
        <v>0</v>
      </c>
      <c r="U296" s="38">
        <f>[4]Calculations!U263</f>
        <v>0</v>
      </c>
      <c r="V296" s="38" t="str">
        <f>[4]Calculations!X263</f>
        <v>Not Modelled</v>
      </c>
      <c r="W296" s="38" t="str">
        <f>[4]Calculations!Y263</f>
        <v>N/A</v>
      </c>
      <c r="X296" s="38" t="s">
        <v>1056</v>
      </c>
      <c r="Y296" s="73" t="s">
        <v>105</v>
      </c>
      <c r="Z296" s="74" t="s">
        <v>1066</v>
      </c>
      <c r="AA296" s="74">
        <f>[4]Calculations!AA263</f>
        <v>0</v>
      </c>
      <c r="AB296" s="74">
        <f>[4]Calculations!AM263</f>
        <v>0</v>
      </c>
      <c r="AC296" s="74">
        <f>[4]Calculations!AB263</f>
        <v>0</v>
      </c>
      <c r="AD296" s="74">
        <f>[4]Calculations!AN263</f>
        <v>0</v>
      </c>
      <c r="AE296" s="74">
        <f>[4]Calculations!AC263</f>
        <v>0</v>
      </c>
      <c r="AF296" s="74">
        <f>[4]Calculations!AO263</f>
        <v>0</v>
      </c>
      <c r="AG296" s="74">
        <f>[4]Calculations!AD263</f>
        <v>0</v>
      </c>
      <c r="AH296" s="74">
        <f>[4]Calculations!AP263</f>
        <v>0</v>
      </c>
      <c r="AI296" s="74">
        <f>[4]Calculations!AE263</f>
        <v>0</v>
      </c>
      <c r="AJ296" s="74">
        <f>[4]Calculations!AQ263</f>
        <v>0</v>
      </c>
      <c r="AK296" s="74">
        <f>[4]Calculations!AF263</f>
        <v>0</v>
      </c>
      <c r="AL296" s="74">
        <f>[4]Calculations!AR263</f>
        <v>0</v>
      </c>
      <c r="AM296" s="74">
        <f>[4]Calculations!AG263</f>
        <v>0</v>
      </c>
      <c r="AN296" s="74">
        <f>[4]Calculations!AS263</f>
        <v>0</v>
      </c>
      <c r="AO296" s="74">
        <f>[4]Calculations!AH263</f>
        <v>0</v>
      </c>
      <c r="AP296" s="74">
        <f>[4]Calculations!AT263</f>
        <v>0</v>
      </c>
      <c r="AQ296" s="74">
        <f>[4]Calculations!AI263</f>
        <v>0.10906650499700001</v>
      </c>
      <c r="AR296" s="74">
        <f>[4]Calculations!AU263</f>
        <v>99.999546147780734</v>
      </c>
      <c r="AS296" s="74">
        <f>[4]Calculations!AJ263</f>
        <v>0</v>
      </c>
      <c r="AT296" s="74">
        <f>[4]Calculations!AV263</f>
        <v>0</v>
      </c>
      <c r="AU296" s="74">
        <f>[4]Calculations!AK263</f>
        <v>0</v>
      </c>
      <c r="AV296" s="74">
        <f>[4]Calculations!AW263</f>
        <v>0</v>
      </c>
      <c r="AW296" s="90"/>
      <c r="AX296" s="90"/>
      <c r="AY296" s="82" t="str">
        <f>[4]Calculations!D263</f>
        <v>Land Supply 2018</v>
      </c>
    </row>
    <row r="297" spans="2:51" ht="25" customHeight="1" x14ac:dyDescent="0.25">
      <c r="B297" s="13" t="str">
        <f>[4]Calculations!A264</f>
        <v>SH 1925</v>
      </c>
      <c r="C297" s="30" t="str">
        <f>[4]Calculations!B264</f>
        <v>THRELKELD PARK (BOUNDED BY THRELKELD ROAD,, BOWNESS ROAD AND GATESGARTH ROAD), LANGLEY</v>
      </c>
      <c r="D297" s="119" t="str">
        <f>[4]Calculations!C264</f>
        <v>Residential</v>
      </c>
      <c r="E297" s="38">
        <f>[4]Calculations!E264</f>
        <v>1.1861900000000001</v>
      </c>
      <c r="F297" s="38">
        <f>[4]Calculations!I264</f>
        <v>1.1861900000000001</v>
      </c>
      <c r="G297" s="38">
        <f>[4]Calculations!M264</f>
        <v>100</v>
      </c>
      <c r="H297" s="38">
        <f>[4]Calculations!H264</f>
        <v>0</v>
      </c>
      <c r="I297" s="38">
        <f>[4]Calculations!L264</f>
        <v>0</v>
      </c>
      <c r="J297" s="38">
        <f>[4]Calculations!G264</f>
        <v>0</v>
      </c>
      <c r="K297" s="38">
        <f>[4]Calculations!K264</f>
        <v>0</v>
      </c>
      <c r="L297" s="38">
        <f>[4]Calculations!F264</f>
        <v>0</v>
      </c>
      <c r="M297" s="38">
        <f>[4]Calculations!J264</f>
        <v>0</v>
      </c>
      <c r="N297" s="38">
        <f>[4]Calculations!V264</f>
        <v>0</v>
      </c>
      <c r="O297" s="38">
        <f>[4]Calculations!W264</f>
        <v>0</v>
      </c>
      <c r="P297" s="38">
        <f>[4]Calculations!O264</f>
        <v>3.1726299999999997E-4</v>
      </c>
      <c r="Q297" s="38">
        <f>[4]Calculations!S264</f>
        <v>2.6746389701481209E-2</v>
      </c>
      <c r="R297" s="38">
        <f>[4]Calculations!Q264</f>
        <v>0</v>
      </c>
      <c r="S297" s="38">
        <f>[4]Calculations!T264</f>
        <v>0</v>
      </c>
      <c r="T297" s="38">
        <f>[4]Calculations!R264</f>
        <v>0</v>
      </c>
      <c r="U297" s="38">
        <f>[4]Calculations!U264</f>
        <v>0</v>
      </c>
      <c r="V297" s="38" t="str">
        <f>[4]Calculations!X264</f>
        <v>Not Modelled</v>
      </c>
      <c r="W297" s="38" t="str">
        <f>[4]Calculations!Y264</f>
        <v>N/A</v>
      </c>
      <c r="X297" s="38" t="s">
        <v>1056</v>
      </c>
      <c r="Y297" s="73" t="s">
        <v>105</v>
      </c>
      <c r="Z297" s="74" t="s">
        <v>1066</v>
      </c>
      <c r="AA297" s="74">
        <f>[4]Calculations!AA264</f>
        <v>0</v>
      </c>
      <c r="AB297" s="74">
        <f>[4]Calculations!AM264</f>
        <v>0</v>
      </c>
      <c r="AC297" s="74">
        <f>[4]Calculations!AB264</f>
        <v>0</v>
      </c>
      <c r="AD297" s="74">
        <f>[4]Calculations!AN264</f>
        <v>0</v>
      </c>
      <c r="AE297" s="74">
        <f>[4]Calculations!AC264</f>
        <v>0</v>
      </c>
      <c r="AF297" s="74">
        <f>[4]Calculations!AO264</f>
        <v>0</v>
      </c>
      <c r="AG297" s="74">
        <f>[4]Calculations!AD264</f>
        <v>0</v>
      </c>
      <c r="AH297" s="74">
        <f>[4]Calculations!AP264</f>
        <v>0</v>
      </c>
      <c r="AI297" s="74">
        <f>[4]Calculations!AE264</f>
        <v>0</v>
      </c>
      <c r="AJ297" s="74">
        <f>[4]Calculations!AQ264</f>
        <v>0</v>
      </c>
      <c r="AK297" s="74">
        <f>[4]Calculations!AF264</f>
        <v>0</v>
      </c>
      <c r="AL297" s="74">
        <f>[4]Calculations!AR264</f>
        <v>0</v>
      </c>
      <c r="AM297" s="74">
        <f>[4]Calculations!AG264</f>
        <v>0</v>
      </c>
      <c r="AN297" s="74">
        <f>[4]Calculations!AS264</f>
        <v>0</v>
      </c>
      <c r="AO297" s="74">
        <f>[4]Calculations!AH264</f>
        <v>0</v>
      </c>
      <c r="AP297" s="74">
        <f>[4]Calculations!AT264</f>
        <v>0</v>
      </c>
      <c r="AQ297" s="74">
        <f>[4]Calculations!AI264</f>
        <v>1.18619179449</v>
      </c>
      <c r="AR297" s="74">
        <f>[4]Calculations!AU264</f>
        <v>100.0001512818351</v>
      </c>
      <c r="AS297" s="74">
        <f>[4]Calculations!AJ264</f>
        <v>0</v>
      </c>
      <c r="AT297" s="74">
        <f>[4]Calculations!AV264</f>
        <v>0</v>
      </c>
      <c r="AU297" s="74">
        <f>[4]Calculations!AK264</f>
        <v>0</v>
      </c>
      <c r="AV297" s="74">
        <f>[4]Calculations!AW264</f>
        <v>0</v>
      </c>
      <c r="AW297" s="90"/>
      <c r="AX297" s="90"/>
      <c r="AY297" s="82" t="str">
        <f>[4]Calculations!D264</f>
        <v>Land Supply 2018</v>
      </c>
    </row>
    <row r="298" spans="2:51" ht="25" customHeight="1" x14ac:dyDescent="0.25">
      <c r="B298" s="13" t="str">
        <f>[4]Calculations!A265</f>
        <v>SH 1929</v>
      </c>
      <c r="C298" s="30" t="str">
        <f>[4]Calculations!B265</f>
        <v>BORROWDALE PARK (SITE OFF BORROWDALE ROAD), LANGLEY</v>
      </c>
      <c r="D298" s="119" t="str">
        <f>[4]Calculations!C265</f>
        <v>Residential</v>
      </c>
      <c r="E298" s="38">
        <f>[4]Calculations!E265</f>
        <v>0.32908100000000001</v>
      </c>
      <c r="F298" s="38">
        <f>[4]Calculations!I265</f>
        <v>0.32908100000000001</v>
      </c>
      <c r="G298" s="38">
        <f>[4]Calculations!M265</f>
        <v>100</v>
      </c>
      <c r="H298" s="38">
        <f>[4]Calculations!H265</f>
        <v>0</v>
      </c>
      <c r="I298" s="38">
        <f>[4]Calculations!L265</f>
        <v>0</v>
      </c>
      <c r="J298" s="38">
        <f>[4]Calculations!G265</f>
        <v>0</v>
      </c>
      <c r="K298" s="38">
        <f>[4]Calculations!K265</f>
        <v>0</v>
      </c>
      <c r="L298" s="38">
        <f>[4]Calculations!F265</f>
        <v>0</v>
      </c>
      <c r="M298" s="38">
        <f>[4]Calculations!J265</f>
        <v>0</v>
      </c>
      <c r="N298" s="38">
        <f>[4]Calculations!V265</f>
        <v>0</v>
      </c>
      <c r="O298" s="38">
        <f>[4]Calculations!W265</f>
        <v>0</v>
      </c>
      <c r="P298" s="38">
        <f>[4]Calculations!O265</f>
        <v>0</v>
      </c>
      <c r="Q298" s="38">
        <f>[4]Calculations!S265</f>
        <v>0</v>
      </c>
      <c r="R298" s="38">
        <f>[4]Calculations!Q265</f>
        <v>0</v>
      </c>
      <c r="S298" s="38">
        <f>[4]Calculations!T265</f>
        <v>0</v>
      </c>
      <c r="T298" s="38">
        <f>[4]Calculations!R265</f>
        <v>0</v>
      </c>
      <c r="U298" s="38">
        <f>[4]Calculations!U265</f>
        <v>0</v>
      </c>
      <c r="V298" s="38" t="str">
        <f>[4]Calculations!X265</f>
        <v>Not Modelled</v>
      </c>
      <c r="W298" s="38" t="str">
        <f>[4]Calculations!Y265</f>
        <v>N/A</v>
      </c>
      <c r="X298" s="38" t="s">
        <v>1056</v>
      </c>
      <c r="Y298" s="73" t="s">
        <v>106</v>
      </c>
      <c r="Z298" s="74" t="s">
        <v>1098</v>
      </c>
      <c r="AA298" s="74">
        <f>[4]Calculations!AA265</f>
        <v>0</v>
      </c>
      <c r="AB298" s="74">
        <f>[4]Calculations!AM265</f>
        <v>0</v>
      </c>
      <c r="AC298" s="74">
        <f>[4]Calculations!AB265</f>
        <v>0</v>
      </c>
      <c r="AD298" s="74">
        <f>[4]Calculations!AN265</f>
        <v>0</v>
      </c>
      <c r="AE298" s="74">
        <f>[4]Calculations!AC265</f>
        <v>0</v>
      </c>
      <c r="AF298" s="74">
        <f>[4]Calculations!AO265</f>
        <v>0</v>
      </c>
      <c r="AG298" s="74">
        <f>[4]Calculations!AD265</f>
        <v>0</v>
      </c>
      <c r="AH298" s="74">
        <f>[4]Calculations!AP265</f>
        <v>0</v>
      </c>
      <c r="AI298" s="74">
        <f>[4]Calculations!AE265</f>
        <v>0</v>
      </c>
      <c r="AJ298" s="74">
        <f>[4]Calculations!AQ265</f>
        <v>0</v>
      </c>
      <c r="AK298" s="74">
        <f>[4]Calculations!AF265</f>
        <v>0</v>
      </c>
      <c r="AL298" s="74">
        <f>[4]Calculations!AR265</f>
        <v>0</v>
      </c>
      <c r="AM298" s="74">
        <f>[4]Calculations!AG265</f>
        <v>0</v>
      </c>
      <c r="AN298" s="74">
        <f>[4]Calculations!AS265</f>
        <v>0</v>
      </c>
      <c r="AO298" s="74">
        <f>[4]Calculations!AH265</f>
        <v>0</v>
      </c>
      <c r="AP298" s="74">
        <f>[4]Calculations!AT265</f>
        <v>0</v>
      </c>
      <c r="AQ298" s="74">
        <f>[4]Calculations!AI265</f>
        <v>0.32908121764499998</v>
      </c>
      <c r="AR298" s="74">
        <f>[4]Calculations!AU265</f>
        <v>100.00006613721241</v>
      </c>
      <c r="AS298" s="74">
        <f>[4]Calculations!AJ265</f>
        <v>0</v>
      </c>
      <c r="AT298" s="74">
        <f>[4]Calculations!AV265</f>
        <v>0</v>
      </c>
      <c r="AU298" s="74">
        <f>[4]Calculations!AK265</f>
        <v>0</v>
      </c>
      <c r="AV298" s="74">
        <f>[4]Calculations!AW265</f>
        <v>0</v>
      </c>
      <c r="AW298" s="90"/>
      <c r="AX298" s="90"/>
      <c r="AY298" s="82" t="str">
        <f>[4]Calculations!D265</f>
        <v>Land Supply 2018</v>
      </c>
    </row>
    <row r="299" spans="2:51" ht="25" customHeight="1" x14ac:dyDescent="0.25">
      <c r="B299" s="13" t="str">
        <f>[4]Calculations!A266</f>
        <v>SH 1933</v>
      </c>
      <c r="C299" s="30" t="str">
        <f>[4]Calculations!B266</f>
        <v>BONSCALE PARK (OFF ROTHAY DRIVE), LANGLEY</v>
      </c>
      <c r="D299" s="119" t="str">
        <f>[4]Calculations!C266</f>
        <v>Residential</v>
      </c>
      <c r="E299" s="38">
        <f>[4]Calculations!E266</f>
        <v>2.1131199999999999</v>
      </c>
      <c r="F299" s="38">
        <f>[4]Calculations!I266</f>
        <v>2.1131199999999999</v>
      </c>
      <c r="G299" s="38">
        <f>[4]Calculations!M266</f>
        <v>100</v>
      </c>
      <c r="H299" s="38">
        <f>[4]Calculations!H266</f>
        <v>0</v>
      </c>
      <c r="I299" s="38">
        <f>[4]Calculations!L266</f>
        <v>0</v>
      </c>
      <c r="J299" s="38">
        <f>[4]Calculations!G266</f>
        <v>0</v>
      </c>
      <c r="K299" s="38">
        <f>[4]Calculations!K266</f>
        <v>0</v>
      </c>
      <c r="L299" s="38">
        <f>[4]Calculations!F266</f>
        <v>0</v>
      </c>
      <c r="M299" s="38">
        <f>[4]Calculations!J266</f>
        <v>0</v>
      </c>
      <c r="N299" s="38">
        <f>[4]Calculations!V266</f>
        <v>0</v>
      </c>
      <c r="O299" s="38">
        <f>[4]Calculations!W266</f>
        <v>0</v>
      </c>
      <c r="P299" s="38">
        <f>[4]Calculations!O266</f>
        <v>6.8939299999999995E-2</v>
      </c>
      <c r="Q299" s="38">
        <f>[4]Calculations!S266</f>
        <v>3.2624413189975012</v>
      </c>
      <c r="R299" s="38">
        <f>[4]Calculations!Q266</f>
        <v>1.12E-2</v>
      </c>
      <c r="S299" s="38">
        <f>[4]Calculations!T266</f>
        <v>0.53002195805254793</v>
      </c>
      <c r="T299" s="38">
        <f>[4]Calculations!R266</f>
        <v>0</v>
      </c>
      <c r="U299" s="38">
        <f>[4]Calculations!U266</f>
        <v>0</v>
      </c>
      <c r="V299" s="38" t="str">
        <f>[4]Calculations!X266</f>
        <v>Not Modelled</v>
      </c>
      <c r="W299" s="38" t="str">
        <f>[4]Calculations!Y266</f>
        <v>N/A</v>
      </c>
      <c r="X299" s="38" t="s">
        <v>1056</v>
      </c>
      <c r="Y299" s="73" t="s">
        <v>105</v>
      </c>
      <c r="Z299" s="74" t="s">
        <v>1066</v>
      </c>
      <c r="AA299" s="74">
        <f>[4]Calculations!AA266</f>
        <v>0</v>
      </c>
      <c r="AB299" s="74">
        <f>[4]Calculations!AM266</f>
        <v>0</v>
      </c>
      <c r="AC299" s="74">
        <f>[4]Calculations!AB266</f>
        <v>0</v>
      </c>
      <c r="AD299" s="74">
        <f>[4]Calculations!AN266</f>
        <v>0</v>
      </c>
      <c r="AE299" s="74">
        <f>[4]Calculations!AC266</f>
        <v>0</v>
      </c>
      <c r="AF299" s="74">
        <f>[4]Calculations!AO266</f>
        <v>0</v>
      </c>
      <c r="AG299" s="74">
        <f>[4]Calculations!AD266</f>
        <v>0</v>
      </c>
      <c r="AH299" s="74">
        <f>[4]Calculations!AP266</f>
        <v>0</v>
      </c>
      <c r="AI299" s="74">
        <f>[4]Calculations!AE266</f>
        <v>0</v>
      </c>
      <c r="AJ299" s="74">
        <f>[4]Calculations!AQ266</f>
        <v>0</v>
      </c>
      <c r="AK299" s="74">
        <f>[4]Calculations!AF266</f>
        <v>0</v>
      </c>
      <c r="AL299" s="74">
        <f>[4]Calculations!AR266</f>
        <v>0</v>
      </c>
      <c r="AM299" s="74">
        <f>[4]Calculations!AG266</f>
        <v>0</v>
      </c>
      <c r="AN299" s="74">
        <f>[4]Calculations!AS266</f>
        <v>0</v>
      </c>
      <c r="AO299" s="74">
        <f>[4]Calculations!AH266</f>
        <v>0</v>
      </c>
      <c r="AP299" s="74">
        <f>[4]Calculations!AT266</f>
        <v>0</v>
      </c>
      <c r="AQ299" s="74">
        <f>[4]Calculations!AI266</f>
        <v>2.1131202097899999</v>
      </c>
      <c r="AR299" s="74">
        <f>[4]Calculations!AU266</f>
        <v>100.00000992797379</v>
      </c>
      <c r="AS299" s="74">
        <f>[4]Calculations!AJ266</f>
        <v>0</v>
      </c>
      <c r="AT299" s="74">
        <f>[4]Calculations!AV266</f>
        <v>0</v>
      </c>
      <c r="AU299" s="74">
        <f>[4]Calculations!AK266</f>
        <v>0</v>
      </c>
      <c r="AV299" s="74">
        <f>[4]Calculations!AW266</f>
        <v>0</v>
      </c>
      <c r="AW299" s="90"/>
      <c r="AX299" s="90"/>
      <c r="AY299" s="82" t="str">
        <f>[4]Calculations!D266</f>
        <v>Land Supply 2018</v>
      </c>
    </row>
    <row r="300" spans="2:51" ht="25" customHeight="1" x14ac:dyDescent="0.25">
      <c r="B300" s="13" t="str">
        <f>[4]Calculations!A267</f>
        <v>SH 1935</v>
      </c>
      <c r="C300" s="30" t="str">
        <f>[4]Calculations!B267</f>
        <v>RAKEWOOD MILL, RAKEWOOD ROAD, LITTLEBOROUGH</v>
      </c>
      <c r="D300" s="119" t="str">
        <f>[4]Calculations!C267</f>
        <v>Residential</v>
      </c>
      <c r="E300" s="38">
        <f>[4]Calculations!E267</f>
        <v>0.79573000000000005</v>
      </c>
      <c r="F300" s="38">
        <f>[4]Calculations!I267</f>
        <v>0.74223737762270003</v>
      </c>
      <c r="G300" s="38">
        <f>[4]Calculations!M267</f>
        <v>93.277541078343148</v>
      </c>
      <c r="H300" s="38">
        <f>[4]Calculations!H267</f>
        <v>0</v>
      </c>
      <c r="I300" s="38">
        <f>[4]Calculations!L267</f>
        <v>0</v>
      </c>
      <c r="J300" s="38">
        <f>[4]Calculations!G267</f>
        <v>0</v>
      </c>
      <c r="K300" s="38">
        <f>[4]Calculations!K267</f>
        <v>0</v>
      </c>
      <c r="L300" s="38">
        <f>[4]Calculations!F267</f>
        <v>5.34926223773E-2</v>
      </c>
      <c r="M300" s="38">
        <f>[4]Calculations!J267</f>
        <v>6.7224589216568429</v>
      </c>
      <c r="N300" s="38">
        <f>[4]Calculations!V267</f>
        <v>0</v>
      </c>
      <c r="O300" s="38">
        <f>[4]Calculations!W267</f>
        <v>0</v>
      </c>
      <c r="P300" s="38">
        <f>[4]Calculations!O267</f>
        <v>0.33200848087379997</v>
      </c>
      <c r="Q300" s="38">
        <f>[4]Calculations!S267</f>
        <v>41.723760681864448</v>
      </c>
      <c r="R300" s="38">
        <f>[4]Calculations!Q267</f>
        <v>0.1437614808738</v>
      </c>
      <c r="S300" s="38">
        <f>[4]Calculations!T267</f>
        <v>18.066615670365575</v>
      </c>
      <c r="T300" s="38">
        <f>[4]Calculations!R267</f>
        <v>0.108106679387</v>
      </c>
      <c r="U300" s="38">
        <f>[4]Calculations!U267</f>
        <v>13.58584939451824</v>
      </c>
      <c r="V300" s="38" t="str">
        <f>[4]Calculations!X267</f>
        <v>Not Modelled</v>
      </c>
      <c r="W300" s="38" t="str">
        <f>[4]Calculations!Y267</f>
        <v>N/A</v>
      </c>
      <c r="X300" s="38" t="s">
        <v>1056</v>
      </c>
      <c r="Y300" s="73" t="s">
        <v>108</v>
      </c>
      <c r="Z300" s="74" t="s">
        <v>109</v>
      </c>
      <c r="AA300" s="74">
        <f>[4]Calculations!AA267</f>
        <v>0</v>
      </c>
      <c r="AB300" s="74">
        <f>[4]Calculations!AM267</f>
        <v>0</v>
      </c>
      <c r="AC300" s="74">
        <f>[4]Calculations!AB267</f>
        <v>0.143761535824</v>
      </c>
      <c r="AD300" s="74">
        <f>[4]Calculations!AN267</f>
        <v>18.066622575999396</v>
      </c>
      <c r="AE300" s="74">
        <f>[4]Calculations!AC267</f>
        <v>0.108106679387</v>
      </c>
      <c r="AF300" s="74">
        <f>[4]Calculations!AO267</f>
        <v>13.58584939451824</v>
      </c>
      <c r="AG300" s="74">
        <f>[4]Calculations!AD267</f>
        <v>0</v>
      </c>
      <c r="AH300" s="74">
        <f>[4]Calculations!AP267</f>
        <v>0</v>
      </c>
      <c r="AI300" s="74">
        <f>[4]Calculations!AE267</f>
        <v>0.253104492977</v>
      </c>
      <c r="AJ300" s="74">
        <f>[4]Calculations!AQ267</f>
        <v>31.807835946489384</v>
      </c>
      <c r="AK300" s="74">
        <f>[4]Calculations!AF267</f>
        <v>0</v>
      </c>
      <c r="AL300" s="74">
        <f>[4]Calculations!AR267</f>
        <v>0</v>
      </c>
      <c r="AM300" s="74">
        <f>[4]Calculations!AG267</f>
        <v>0</v>
      </c>
      <c r="AN300" s="74">
        <f>[4]Calculations!AS267</f>
        <v>0</v>
      </c>
      <c r="AO300" s="74">
        <f>[4]Calculations!AH267</f>
        <v>0</v>
      </c>
      <c r="AP300" s="74">
        <f>[4]Calculations!AT267</f>
        <v>0</v>
      </c>
      <c r="AQ300" s="74">
        <f>[4]Calculations!AI267</f>
        <v>0.46858508015200001</v>
      </c>
      <c r="AR300" s="74">
        <f>[4]Calculations!AU267</f>
        <v>58.887446766114124</v>
      </c>
      <c r="AS300" s="74">
        <f>[4]Calculations!AJ267</f>
        <v>0</v>
      </c>
      <c r="AT300" s="74">
        <f>[4]Calculations!AV267</f>
        <v>0</v>
      </c>
      <c r="AU300" s="74">
        <f>[4]Calculations!AK267</f>
        <v>0</v>
      </c>
      <c r="AV300" s="74">
        <f>[4]Calculations!AW267</f>
        <v>0</v>
      </c>
      <c r="AW300" s="90"/>
      <c r="AX300" s="90"/>
      <c r="AY300" s="82" t="str">
        <f>[4]Calculations!D267</f>
        <v>Land Supply 2018</v>
      </c>
    </row>
    <row r="301" spans="2:51" ht="25" customHeight="1" x14ac:dyDescent="0.25">
      <c r="B301" s="13" t="str">
        <f>[4]Calculations!A268</f>
        <v>SH 1955</v>
      </c>
      <c r="C301" s="30" t="str">
        <f>[4]Calculations!B268</f>
        <v>FORMER STAR WORKS, WHAM STREET, HEYWOOD</v>
      </c>
      <c r="D301" s="119" t="str">
        <f>[4]Calculations!C268</f>
        <v>Residential</v>
      </c>
      <c r="E301" s="38">
        <f>[4]Calculations!E268</f>
        <v>4.7049100000000003E-2</v>
      </c>
      <c r="F301" s="38">
        <f>[4]Calculations!I268</f>
        <v>4.7049100000000003E-2</v>
      </c>
      <c r="G301" s="38">
        <f>[4]Calculations!M268</f>
        <v>100</v>
      </c>
      <c r="H301" s="38">
        <f>[4]Calculations!H268</f>
        <v>0</v>
      </c>
      <c r="I301" s="38">
        <f>[4]Calculations!L268</f>
        <v>0</v>
      </c>
      <c r="J301" s="38">
        <f>[4]Calculations!G268</f>
        <v>0</v>
      </c>
      <c r="K301" s="38">
        <f>[4]Calculations!K268</f>
        <v>0</v>
      </c>
      <c r="L301" s="38">
        <f>[4]Calculations!F268</f>
        <v>0</v>
      </c>
      <c r="M301" s="38">
        <f>[4]Calculations!J268</f>
        <v>0</v>
      </c>
      <c r="N301" s="38">
        <f>[4]Calculations!V268</f>
        <v>0</v>
      </c>
      <c r="O301" s="38">
        <f>[4]Calculations!W268</f>
        <v>0</v>
      </c>
      <c r="P301" s="38">
        <f>[4]Calculations!O268</f>
        <v>0</v>
      </c>
      <c r="Q301" s="38">
        <f>[4]Calculations!S268</f>
        <v>0</v>
      </c>
      <c r="R301" s="38">
        <f>[4]Calculations!Q268</f>
        <v>0</v>
      </c>
      <c r="S301" s="38">
        <f>[4]Calculations!T268</f>
        <v>0</v>
      </c>
      <c r="T301" s="38">
        <f>[4]Calculations!R268</f>
        <v>0</v>
      </c>
      <c r="U301" s="38">
        <f>[4]Calculations!U268</f>
        <v>0</v>
      </c>
      <c r="V301" s="38" t="str">
        <f>[4]Calculations!X268</f>
        <v>Not Modelled</v>
      </c>
      <c r="W301" s="38" t="str">
        <f>[4]Calculations!Y268</f>
        <v>N/A</v>
      </c>
      <c r="X301" s="38" t="s">
        <v>1056</v>
      </c>
      <c r="Y301" s="73" t="s">
        <v>106</v>
      </c>
      <c r="Z301" s="74" t="s">
        <v>1098</v>
      </c>
      <c r="AA301" s="74">
        <f>[4]Calculations!AA268</f>
        <v>0</v>
      </c>
      <c r="AB301" s="74">
        <f>[4]Calculations!AM268</f>
        <v>0</v>
      </c>
      <c r="AC301" s="74">
        <f>[4]Calculations!AB268</f>
        <v>0</v>
      </c>
      <c r="AD301" s="74">
        <f>[4]Calculations!AN268</f>
        <v>0</v>
      </c>
      <c r="AE301" s="74">
        <f>[4]Calculations!AC268</f>
        <v>0</v>
      </c>
      <c r="AF301" s="74">
        <f>[4]Calculations!AO268</f>
        <v>0</v>
      </c>
      <c r="AG301" s="74">
        <f>[4]Calculations!AD268</f>
        <v>0</v>
      </c>
      <c r="AH301" s="74">
        <f>[4]Calculations!AP268</f>
        <v>0</v>
      </c>
      <c r="AI301" s="74">
        <f>[4]Calculations!AE268</f>
        <v>0</v>
      </c>
      <c r="AJ301" s="74">
        <f>[4]Calculations!AQ268</f>
        <v>0</v>
      </c>
      <c r="AK301" s="74">
        <f>[4]Calculations!AF268</f>
        <v>0</v>
      </c>
      <c r="AL301" s="74">
        <f>[4]Calculations!AR268</f>
        <v>0</v>
      </c>
      <c r="AM301" s="74">
        <f>[4]Calculations!AG268</f>
        <v>0</v>
      </c>
      <c r="AN301" s="74">
        <f>[4]Calculations!AS268</f>
        <v>0</v>
      </c>
      <c r="AO301" s="74">
        <f>[4]Calculations!AH268</f>
        <v>0</v>
      </c>
      <c r="AP301" s="74">
        <f>[4]Calculations!AT268</f>
        <v>0</v>
      </c>
      <c r="AQ301" s="74">
        <f>[4]Calculations!AI268</f>
        <v>4.7049129998800003E-2</v>
      </c>
      <c r="AR301" s="74">
        <f>[4]Calculations!AU268</f>
        <v>100.00006376062454</v>
      </c>
      <c r="AS301" s="74">
        <f>[4]Calculations!AJ268</f>
        <v>0</v>
      </c>
      <c r="AT301" s="74">
        <f>[4]Calculations!AV268</f>
        <v>0</v>
      </c>
      <c r="AU301" s="74">
        <f>[4]Calculations!AK268</f>
        <v>0</v>
      </c>
      <c r="AV301" s="74">
        <f>[4]Calculations!AW268</f>
        <v>0</v>
      </c>
      <c r="AW301" s="90"/>
      <c r="AX301" s="90"/>
      <c r="AY301" s="82" t="str">
        <f>[4]Calculations!D268</f>
        <v>Land Supply 2018</v>
      </c>
    </row>
    <row r="302" spans="2:51" ht="25" customHeight="1" x14ac:dyDescent="0.25">
      <c r="B302" s="13" t="str">
        <f>[4]Calculations!A269</f>
        <v>SH 1958</v>
      </c>
      <c r="C302" s="30" t="str">
        <f>[4]Calculations!B269</f>
        <v>LAND ADJACENT 87 NEW ROAD, LITTLEBOROUGH</v>
      </c>
      <c r="D302" s="119" t="str">
        <f>[4]Calculations!C269</f>
        <v>Residential</v>
      </c>
      <c r="E302" s="38">
        <f>[4]Calculations!E269</f>
        <v>0.56719900000000001</v>
      </c>
      <c r="F302" s="38">
        <f>[4]Calculations!I269</f>
        <v>0.56719900000000001</v>
      </c>
      <c r="G302" s="38">
        <f>[4]Calculations!M269</f>
        <v>100</v>
      </c>
      <c r="H302" s="38">
        <f>[4]Calculations!H269</f>
        <v>0</v>
      </c>
      <c r="I302" s="38">
        <f>[4]Calculations!L269</f>
        <v>0</v>
      </c>
      <c r="J302" s="38">
        <f>[4]Calculations!G269</f>
        <v>0</v>
      </c>
      <c r="K302" s="38">
        <f>[4]Calculations!K269</f>
        <v>0</v>
      </c>
      <c r="L302" s="38">
        <f>[4]Calculations!F269</f>
        <v>0</v>
      </c>
      <c r="M302" s="38">
        <f>[4]Calculations!J269</f>
        <v>0</v>
      </c>
      <c r="N302" s="38">
        <f>[4]Calculations!V269</f>
        <v>1.02720250005E-3</v>
      </c>
      <c r="O302" s="38">
        <f>[4]Calculations!W269</f>
        <v>0.18110090110349278</v>
      </c>
      <c r="P302" s="38">
        <f>[4]Calculations!O269</f>
        <v>0.1473672516607</v>
      </c>
      <c r="Q302" s="38">
        <f>[4]Calculations!S269</f>
        <v>25.981578186967891</v>
      </c>
      <c r="R302" s="38">
        <f>[4]Calculations!Q269</f>
        <v>8.0639451660699996E-2</v>
      </c>
      <c r="S302" s="38">
        <f>[4]Calculations!T269</f>
        <v>14.217135724974831</v>
      </c>
      <c r="T302" s="38">
        <f>[4]Calculations!R269</f>
        <v>4.2818874850099997E-2</v>
      </c>
      <c r="U302" s="38">
        <f>[4]Calculations!U269</f>
        <v>7.5491802436358304</v>
      </c>
      <c r="V302" s="38" t="str">
        <f>[4]Calculations!X269</f>
        <v>Not Modelled</v>
      </c>
      <c r="W302" s="38" t="str">
        <f>[4]Calculations!Y269</f>
        <v>N/A</v>
      </c>
      <c r="X302" s="38" t="s">
        <v>1056</v>
      </c>
      <c r="Y302" s="73" t="s">
        <v>108</v>
      </c>
      <c r="Z302" s="74" t="s">
        <v>109</v>
      </c>
      <c r="AA302" s="74">
        <f>[4]Calculations!AA269</f>
        <v>0</v>
      </c>
      <c r="AB302" s="74">
        <f>[4]Calculations!AM269</f>
        <v>0</v>
      </c>
      <c r="AC302" s="74">
        <f>[4]Calculations!AB269</f>
        <v>0</v>
      </c>
      <c r="AD302" s="74">
        <f>[4]Calculations!AN269</f>
        <v>0</v>
      </c>
      <c r="AE302" s="74">
        <f>[4]Calculations!AC269</f>
        <v>0</v>
      </c>
      <c r="AF302" s="74">
        <f>[4]Calculations!AO269</f>
        <v>0</v>
      </c>
      <c r="AG302" s="74">
        <f>[4]Calculations!AD269</f>
        <v>0</v>
      </c>
      <c r="AH302" s="74">
        <f>[4]Calculations!AP269</f>
        <v>0</v>
      </c>
      <c r="AI302" s="74">
        <f>[4]Calculations!AE269</f>
        <v>0</v>
      </c>
      <c r="AJ302" s="74">
        <f>[4]Calculations!AQ269</f>
        <v>0</v>
      </c>
      <c r="AK302" s="74">
        <f>[4]Calculations!AF269</f>
        <v>0</v>
      </c>
      <c r="AL302" s="74">
        <f>[4]Calculations!AR269</f>
        <v>0</v>
      </c>
      <c r="AM302" s="74">
        <f>[4]Calculations!AG269</f>
        <v>0</v>
      </c>
      <c r="AN302" s="74">
        <f>[4]Calculations!AS269</f>
        <v>0</v>
      </c>
      <c r="AO302" s="74">
        <f>[4]Calculations!AH269</f>
        <v>0</v>
      </c>
      <c r="AP302" s="74">
        <f>[4]Calculations!AT269</f>
        <v>0</v>
      </c>
      <c r="AQ302" s="74">
        <f>[4]Calculations!AI269</f>
        <v>0.56719933999799999</v>
      </c>
      <c r="AR302" s="74">
        <f>[4]Calculations!AU269</f>
        <v>100.00005994333559</v>
      </c>
      <c r="AS302" s="74">
        <f>[4]Calculations!AJ269</f>
        <v>0</v>
      </c>
      <c r="AT302" s="74">
        <f>[4]Calculations!AV269</f>
        <v>0</v>
      </c>
      <c r="AU302" s="74">
        <f>[4]Calculations!AK269</f>
        <v>0</v>
      </c>
      <c r="AV302" s="74">
        <f>[4]Calculations!AW269</f>
        <v>0</v>
      </c>
      <c r="AW302" s="90"/>
      <c r="AX302" s="90"/>
      <c r="AY302" s="82" t="str">
        <f>[4]Calculations!D269</f>
        <v>Land Supply 2018</v>
      </c>
    </row>
    <row r="303" spans="2:51" ht="12.65" customHeight="1" x14ac:dyDescent="0.25">
      <c r="B303" s="13" t="str">
        <f>[4]Calculations!A270</f>
        <v>SH 1960</v>
      </c>
      <c r="C303" s="30" t="str">
        <f>[4]Calculations!B270</f>
        <v>HEAP FOLD FARM ,BURY OLD ROAD, BURY</v>
      </c>
      <c r="D303" s="119" t="str">
        <f>[4]Calculations!C270</f>
        <v>Residential</v>
      </c>
      <c r="E303" s="38">
        <f>[4]Calculations!E270</f>
        <v>0.45799499999999999</v>
      </c>
      <c r="F303" s="38">
        <f>[4]Calculations!I270</f>
        <v>0.45799499999999999</v>
      </c>
      <c r="G303" s="38">
        <f>[4]Calculations!M270</f>
        <v>100</v>
      </c>
      <c r="H303" s="38">
        <f>[4]Calculations!H270</f>
        <v>0</v>
      </c>
      <c r="I303" s="38">
        <f>[4]Calculations!L270</f>
        <v>0</v>
      </c>
      <c r="J303" s="38">
        <f>[4]Calculations!G270</f>
        <v>0</v>
      </c>
      <c r="K303" s="38">
        <f>[4]Calculations!K270</f>
        <v>0</v>
      </c>
      <c r="L303" s="38">
        <f>[4]Calculations!F270</f>
        <v>0</v>
      </c>
      <c r="M303" s="38">
        <f>[4]Calculations!J270</f>
        <v>0</v>
      </c>
      <c r="N303" s="38">
        <f>[4]Calculations!V270</f>
        <v>0</v>
      </c>
      <c r="O303" s="38">
        <f>[4]Calculations!W270</f>
        <v>0</v>
      </c>
      <c r="P303" s="38">
        <f>[4]Calculations!O270</f>
        <v>4.8220300000000001E-2</v>
      </c>
      <c r="Q303" s="38">
        <f>[4]Calculations!S270</f>
        <v>10.528564722322296</v>
      </c>
      <c r="R303" s="38">
        <f>[4]Calculations!Q270</f>
        <v>3.44E-2</v>
      </c>
      <c r="S303" s="38">
        <f>[4]Calculations!T270</f>
        <v>7.5109990283736732</v>
      </c>
      <c r="T303" s="38">
        <f>[4]Calculations!R270</f>
        <v>1.2E-2</v>
      </c>
      <c r="U303" s="38">
        <f>[4]Calculations!U270</f>
        <v>2.6201159401303511</v>
      </c>
      <c r="V303" s="38" t="str">
        <f>[4]Calculations!X270</f>
        <v>Not Modelled</v>
      </c>
      <c r="W303" s="38" t="str">
        <f>[4]Calculations!Y270</f>
        <v>N/A</v>
      </c>
      <c r="X303" s="38" t="s">
        <v>1056</v>
      </c>
      <c r="Y303" s="73" t="s">
        <v>105</v>
      </c>
      <c r="Z303" s="74" t="s">
        <v>1066</v>
      </c>
      <c r="AA303" s="74">
        <f>[4]Calculations!AA270</f>
        <v>0</v>
      </c>
      <c r="AB303" s="74">
        <f>[4]Calculations!AM270</f>
        <v>0</v>
      </c>
      <c r="AC303" s="74">
        <f>[4]Calculations!AB270</f>
        <v>0</v>
      </c>
      <c r="AD303" s="74">
        <f>[4]Calculations!AN270</f>
        <v>0</v>
      </c>
      <c r="AE303" s="74">
        <f>[4]Calculations!AC270</f>
        <v>0</v>
      </c>
      <c r="AF303" s="74">
        <f>[4]Calculations!AO270</f>
        <v>0</v>
      </c>
      <c r="AG303" s="74">
        <f>[4]Calculations!AD270</f>
        <v>0</v>
      </c>
      <c r="AH303" s="74">
        <f>[4]Calculations!AP270</f>
        <v>0</v>
      </c>
      <c r="AI303" s="74">
        <f>[4]Calculations!AE270</f>
        <v>0</v>
      </c>
      <c r="AJ303" s="74">
        <f>[4]Calculations!AQ270</f>
        <v>0</v>
      </c>
      <c r="AK303" s="74">
        <f>[4]Calculations!AF270</f>
        <v>0</v>
      </c>
      <c r="AL303" s="74">
        <f>[4]Calculations!AR270</f>
        <v>0</v>
      </c>
      <c r="AM303" s="74">
        <f>[4]Calculations!AG270</f>
        <v>0</v>
      </c>
      <c r="AN303" s="74">
        <f>[4]Calculations!AS270</f>
        <v>0</v>
      </c>
      <c r="AO303" s="74">
        <f>[4]Calculations!AH270</f>
        <v>0</v>
      </c>
      <c r="AP303" s="74">
        <f>[4]Calculations!AT270</f>
        <v>0</v>
      </c>
      <c r="AQ303" s="74">
        <f>[4]Calculations!AI270</f>
        <v>0.45799454499600001</v>
      </c>
      <c r="AR303" s="74">
        <f>[4]Calculations!AU270</f>
        <v>99.999900653063904</v>
      </c>
      <c r="AS303" s="74">
        <f>[4]Calculations!AJ270</f>
        <v>0</v>
      </c>
      <c r="AT303" s="74">
        <f>[4]Calculations!AV270</f>
        <v>0</v>
      </c>
      <c r="AU303" s="74">
        <f>[4]Calculations!AK270</f>
        <v>0</v>
      </c>
      <c r="AV303" s="74">
        <f>[4]Calculations!AW270</f>
        <v>0</v>
      </c>
      <c r="AW303" s="90"/>
      <c r="AX303" s="90"/>
      <c r="AY303" s="82" t="str">
        <f>[4]Calculations!D270</f>
        <v>Land Supply 2018</v>
      </c>
    </row>
    <row r="304" spans="2:51" ht="25" customHeight="1" x14ac:dyDescent="0.25">
      <c r="B304" s="13" t="str">
        <f>[4]Calculations!A271</f>
        <v>SH 1962</v>
      </c>
      <c r="C304" s="30" t="str">
        <f>[4]Calculations!B271</f>
        <v>BOOTH HOLLINGS MILL, RAKEWOOD ROAD, LITTLEBOROUGH</v>
      </c>
      <c r="D304" s="119" t="str">
        <f>[4]Calculations!C271</f>
        <v>Residential</v>
      </c>
      <c r="E304" s="38">
        <f>[4]Calculations!E271</f>
        <v>0.45207000000000003</v>
      </c>
      <c r="F304" s="38">
        <f>[4]Calculations!I271</f>
        <v>0.331769376171</v>
      </c>
      <c r="G304" s="38">
        <f>[4]Calculations!M271</f>
        <v>73.388938918972727</v>
      </c>
      <c r="H304" s="38">
        <f>[4]Calculations!H271</f>
        <v>0</v>
      </c>
      <c r="I304" s="38">
        <f>[4]Calculations!L271</f>
        <v>0</v>
      </c>
      <c r="J304" s="38">
        <f>[4]Calculations!G271</f>
        <v>0</v>
      </c>
      <c r="K304" s="38">
        <f>[4]Calculations!K271</f>
        <v>0</v>
      </c>
      <c r="L304" s="38">
        <f>[4]Calculations!F271</f>
        <v>0.120300623829</v>
      </c>
      <c r="M304" s="38">
        <f>[4]Calculations!J271</f>
        <v>26.611061081027277</v>
      </c>
      <c r="N304" s="38">
        <f>[4]Calculations!V271</f>
        <v>0</v>
      </c>
      <c r="O304" s="38">
        <f>[4]Calculations!W271</f>
        <v>0</v>
      </c>
      <c r="P304" s="38">
        <f>[4]Calculations!O271</f>
        <v>0.29940483299699999</v>
      </c>
      <c r="Q304" s="38">
        <f>[4]Calculations!S271</f>
        <v>66.229750480456559</v>
      </c>
      <c r="R304" s="38">
        <f>[4]Calculations!Q271</f>
        <v>0.22776803299699999</v>
      </c>
      <c r="S304" s="38">
        <f>[4]Calculations!T271</f>
        <v>50.383355010728422</v>
      </c>
      <c r="T304" s="38">
        <f>[4]Calculations!R271</f>
        <v>0.16965402362400001</v>
      </c>
      <c r="U304" s="38">
        <f>[4]Calculations!U271</f>
        <v>37.52826412369766</v>
      </c>
      <c r="V304" s="38" t="str">
        <f>[4]Calculations!X271</f>
        <v>Not Modelled</v>
      </c>
      <c r="W304" s="38" t="str">
        <f>[4]Calculations!Y271</f>
        <v>N/A</v>
      </c>
      <c r="X304" s="38" t="s">
        <v>1056</v>
      </c>
      <c r="Y304" s="73" t="s">
        <v>99</v>
      </c>
      <c r="Z304" s="74" t="s">
        <v>248</v>
      </c>
      <c r="AA304" s="74">
        <f>[4]Calculations!AA271</f>
        <v>0</v>
      </c>
      <c r="AB304" s="74">
        <f>[4]Calculations!AM271</f>
        <v>0</v>
      </c>
      <c r="AC304" s="74">
        <f>[4]Calculations!AB271</f>
        <v>0</v>
      </c>
      <c r="AD304" s="74">
        <f>[4]Calculations!AN271</f>
        <v>0</v>
      </c>
      <c r="AE304" s="74">
        <f>[4]Calculations!AC271</f>
        <v>5.2836696229900003E-3</v>
      </c>
      <c r="AF304" s="74">
        <f>[4]Calculations!AO271</f>
        <v>1.1687724518304687</v>
      </c>
      <c r="AG304" s="74">
        <f>[4]Calculations!AD271</f>
        <v>0</v>
      </c>
      <c r="AH304" s="74">
        <f>[4]Calculations!AP271</f>
        <v>0</v>
      </c>
      <c r="AI304" s="74">
        <f>[4]Calculations!AE271</f>
        <v>0.29102539930900001</v>
      </c>
      <c r="AJ304" s="74">
        <f>[4]Calculations!AQ271</f>
        <v>64.376180527130757</v>
      </c>
      <c r="AK304" s="74">
        <f>[4]Calculations!AF271</f>
        <v>9.7161383586100006E-2</v>
      </c>
      <c r="AL304" s="74">
        <f>[4]Calculations!AR271</f>
        <v>21.492552831663239</v>
      </c>
      <c r="AM304" s="74">
        <f>[4]Calculations!AG271</f>
        <v>0</v>
      </c>
      <c r="AN304" s="74">
        <f>[4]Calculations!AS271</f>
        <v>0</v>
      </c>
      <c r="AO304" s="74">
        <f>[4]Calculations!AH271</f>
        <v>0</v>
      </c>
      <c r="AP304" s="74">
        <f>[4]Calculations!AT271</f>
        <v>0</v>
      </c>
      <c r="AQ304" s="74">
        <f>[4]Calculations!AI271</f>
        <v>0</v>
      </c>
      <c r="AR304" s="74">
        <f>[4]Calculations!AU271</f>
        <v>0</v>
      </c>
      <c r="AS304" s="74">
        <f>[4]Calculations!AJ271</f>
        <v>0</v>
      </c>
      <c r="AT304" s="74">
        <f>[4]Calculations!AV271</f>
        <v>0</v>
      </c>
      <c r="AU304" s="74">
        <f>[4]Calculations!AK271</f>
        <v>0</v>
      </c>
      <c r="AV304" s="74">
        <f>[4]Calculations!AW271</f>
        <v>0</v>
      </c>
      <c r="AW304" s="90"/>
      <c r="AX304" s="90"/>
      <c r="AY304" s="82" t="str">
        <f>[4]Calculations!D271</f>
        <v>Land Supply 2018</v>
      </c>
    </row>
    <row r="305" spans="2:51" ht="12.65" customHeight="1" x14ac:dyDescent="0.25">
      <c r="B305" s="13" t="str">
        <f>[4]Calculations!A272</f>
        <v>SH 1969</v>
      </c>
      <c r="C305" s="30" t="str">
        <f>[4]Calculations!B272</f>
        <v>LAND OPPOSITE 1-35 BENTLEY STREET, ROCHDALE</v>
      </c>
      <c r="D305" s="119" t="str">
        <f>[4]Calculations!C272</f>
        <v>Residential</v>
      </c>
      <c r="E305" s="38">
        <f>[4]Calculations!E272</f>
        <v>0.30109200000000003</v>
      </c>
      <c r="F305" s="38">
        <f>[4]Calculations!I272</f>
        <v>0.30109200000000003</v>
      </c>
      <c r="G305" s="38">
        <f>[4]Calculations!M272</f>
        <v>100</v>
      </c>
      <c r="H305" s="38">
        <f>[4]Calculations!H272</f>
        <v>0</v>
      </c>
      <c r="I305" s="38">
        <f>[4]Calculations!L272</f>
        <v>0</v>
      </c>
      <c r="J305" s="38">
        <f>[4]Calculations!G272</f>
        <v>0</v>
      </c>
      <c r="K305" s="38">
        <f>[4]Calculations!K272</f>
        <v>0</v>
      </c>
      <c r="L305" s="38">
        <f>[4]Calculations!F272</f>
        <v>0</v>
      </c>
      <c r="M305" s="38">
        <f>[4]Calculations!J272</f>
        <v>0</v>
      </c>
      <c r="N305" s="38">
        <f>[4]Calculations!V272</f>
        <v>0</v>
      </c>
      <c r="O305" s="38">
        <f>[4]Calculations!W272</f>
        <v>0</v>
      </c>
      <c r="P305" s="38">
        <f>[4]Calculations!O272</f>
        <v>3.8122149998799999E-3</v>
      </c>
      <c r="Q305" s="38">
        <f>[4]Calculations!S272</f>
        <v>1.2661296214711781</v>
      </c>
      <c r="R305" s="38">
        <f>[4]Calculations!Q272</f>
        <v>3.66541999988E-3</v>
      </c>
      <c r="S305" s="38">
        <f>[4]Calculations!T272</f>
        <v>1.2173754200975118</v>
      </c>
      <c r="T305" s="38">
        <f>[4]Calculations!R272</f>
        <v>3.66541999988E-3</v>
      </c>
      <c r="U305" s="38">
        <f>[4]Calculations!U272</f>
        <v>1.2173754200975118</v>
      </c>
      <c r="V305" s="38" t="str">
        <f>[4]Calculations!X272</f>
        <v>Not Modelled</v>
      </c>
      <c r="W305" s="38" t="str">
        <f>[4]Calculations!Y272</f>
        <v>N/A</v>
      </c>
      <c r="X305" s="38" t="s">
        <v>1056</v>
      </c>
      <c r="Y305" s="73" t="s">
        <v>105</v>
      </c>
      <c r="Z305" s="74" t="s">
        <v>1066</v>
      </c>
      <c r="AA305" s="74">
        <f>[4]Calculations!AA272</f>
        <v>0</v>
      </c>
      <c r="AB305" s="74">
        <f>[4]Calculations!AM272</f>
        <v>0</v>
      </c>
      <c r="AC305" s="74">
        <f>[4]Calculations!AB272</f>
        <v>0</v>
      </c>
      <c r="AD305" s="74">
        <f>[4]Calculations!AN272</f>
        <v>0</v>
      </c>
      <c r="AE305" s="74">
        <f>[4]Calculations!AC272</f>
        <v>0</v>
      </c>
      <c r="AF305" s="74">
        <f>[4]Calculations!AO272</f>
        <v>0</v>
      </c>
      <c r="AG305" s="74">
        <f>[4]Calculations!AD272</f>
        <v>0</v>
      </c>
      <c r="AH305" s="74">
        <f>[4]Calculations!AP272</f>
        <v>0</v>
      </c>
      <c r="AI305" s="74">
        <f>[4]Calculations!AE272</f>
        <v>0</v>
      </c>
      <c r="AJ305" s="74">
        <f>[4]Calculations!AQ272</f>
        <v>0</v>
      </c>
      <c r="AK305" s="74">
        <f>[4]Calculations!AF272</f>
        <v>0</v>
      </c>
      <c r="AL305" s="74">
        <f>[4]Calculations!AR272</f>
        <v>0</v>
      </c>
      <c r="AM305" s="74">
        <f>[4]Calculations!AG272</f>
        <v>0</v>
      </c>
      <c r="AN305" s="74">
        <f>[4]Calculations!AS272</f>
        <v>0</v>
      </c>
      <c r="AO305" s="74">
        <f>[4]Calculations!AH272</f>
        <v>0</v>
      </c>
      <c r="AP305" s="74">
        <f>[4]Calculations!AT272</f>
        <v>0</v>
      </c>
      <c r="AQ305" s="74">
        <f>[4]Calculations!AI272</f>
        <v>0.30109189999899999</v>
      </c>
      <c r="AR305" s="74">
        <f>[4]Calculations!AU272</f>
        <v>99.999966787227805</v>
      </c>
      <c r="AS305" s="74">
        <f>[4]Calculations!AJ272</f>
        <v>0</v>
      </c>
      <c r="AT305" s="74">
        <f>[4]Calculations!AV272</f>
        <v>0</v>
      </c>
      <c r="AU305" s="74">
        <f>[4]Calculations!AK272</f>
        <v>0</v>
      </c>
      <c r="AV305" s="74">
        <f>[4]Calculations!AW272</f>
        <v>0</v>
      </c>
      <c r="AW305" s="90"/>
      <c r="AX305" s="90"/>
      <c r="AY305" s="82" t="str">
        <f>[4]Calculations!D272</f>
        <v>Land Supply 2018</v>
      </c>
    </row>
    <row r="306" spans="2:51" ht="12.65" customHeight="1" x14ac:dyDescent="0.25">
      <c r="B306" s="13" t="str">
        <f>[4]Calculations!A273</f>
        <v>SH 1971</v>
      </c>
      <c r="C306" s="30" t="str">
        <f>[4]Calculations!B273</f>
        <v>TRUB FARM (WEST OF CANAL), MANCHESTER ROAD, ROCHDALE</v>
      </c>
      <c r="D306" s="119" t="str">
        <f>[4]Calculations!C273</f>
        <v>Residential</v>
      </c>
      <c r="E306" s="38">
        <f>[4]Calculations!E273</f>
        <v>6.0481499999999997</v>
      </c>
      <c r="F306" s="38">
        <f>[4]Calculations!I273</f>
        <v>5.9528312813338999</v>
      </c>
      <c r="G306" s="38">
        <f>[4]Calculations!M273</f>
        <v>98.424002072268379</v>
      </c>
      <c r="H306" s="38">
        <f>[4]Calculations!H273</f>
        <v>0</v>
      </c>
      <c r="I306" s="38">
        <f>[4]Calculations!L273</f>
        <v>0</v>
      </c>
      <c r="J306" s="38">
        <f>[4]Calculations!G273</f>
        <v>0</v>
      </c>
      <c r="K306" s="38">
        <f>[4]Calculations!K273</f>
        <v>0</v>
      </c>
      <c r="L306" s="38">
        <f>[4]Calculations!F273</f>
        <v>9.5318718666100005E-2</v>
      </c>
      <c r="M306" s="38">
        <f>[4]Calculations!J273</f>
        <v>1.5759979277316205</v>
      </c>
      <c r="N306" s="38">
        <f>[4]Calculations!V273</f>
        <v>0</v>
      </c>
      <c r="O306" s="38">
        <f>[4]Calculations!W273</f>
        <v>0</v>
      </c>
      <c r="P306" s="38">
        <f>[4]Calculations!O273</f>
        <v>3.1181696559379999</v>
      </c>
      <c r="Q306" s="38">
        <f>[4]Calculations!S273</f>
        <v>51.555759297272715</v>
      </c>
      <c r="R306" s="38">
        <f>[4]Calculations!Q273</f>
        <v>2.0753096559380002</v>
      </c>
      <c r="S306" s="38">
        <f>[4]Calculations!T273</f>
        <v>34.313131386258611</v>
      </c>
      <c r="T306" s="38">
        <f>[4]Calculations!R273</f>
        <v>1.5034394524800001</v>
      </c>
      <c r="U306" s="38">
        <f>[4]Calculations!U273</f>
        <v>24.857840041665636</v>
      </c>
      <c r="V306" s="38" t="str">
        <f>[4]Calculations!X273</f>
        <v>Not Modelled</v>
      </c>
      <c r="W306" s="38" t="str">
        <f>[4]Calculations!Y273</f>
        <v>N/A</v>
      </c>
      <c r="X306" s="38" t="s">
        <v>1056</v>
      </c>
      <c r="Y306" s="73" t="s">
        <v>108</v>
      </c>
      <c r="Z306" s="74" t="s">
        <v>109</v>
      </c>
      <c r="AA306" s="74">
        <f>[4]Calculations!AA273</f>
        <v>0</v>
      </c>
      <c r="AB306" s="74">
        <f>[4]Calculations!AM273</f>
        <v>0</v>
      </c>
      <c r="AC306" s="74">
        <f>[4]Calculations!AB273</f>
        <v>3.7486649657999999E-2</v>
      </c>
      <c r="AD306" s="74">
        <f>[4]Calculations!AN273</f>
        <v>0.61980357064556924</v>
      </c>
      <c r="AE306" s="74">
        <f>[4]Calculations!AC273</f>
        <v>9.3200000000000005E-2</v>
      </c>
      <c r="AF306" s="74">
        <f>[4]Calculations!AO273</f>
        <v>1.5409670725759117</v>
      </c>
      <c r="AG306" s="74">
        <f>[4]Calculations!AD273</f>
        <v>0</v>
      </c>
      <c r="AH306" s="74">
        <f>[4]Calculations!AP273</f>
        <v>0</v>
      </c>
      <c r="AI306" s="74">
        <f>[4]Calculations!AE273</f>
        <v>1.68707713446</v>
      </c>
      <c r="AJ306" s="74">
        <f>[4]Calculations!AQ273</f>
        <v>27.894102071873217</v>
      </c>
      <c r="AK306" s="74">
        <f>[4]Calculations!AF273</f>
        <v>0</v>
      </c>
      <c r="AL306" s="74">
        <f>[4]Calculations!AR273</f>
        <v>0</v>
      </c>
      <c r="AM306" s="74">
        <f>[4]Calculations!AG273</f>
        <v>0.38826665323600001</v>
      </c>
      <c r="AN306" s="74">
        <f>[4]Calculations!AS273</f>
        <v>6.4195936482395455</v>
      </c>
      <c r="AO306" s="74">
        <f>[4]Calculations!AH273</f>
        <v>1.504902663</v>
      </c>
      <c r="AP306" s="74">
        <f>[4]Calculations!AT273</f>
        <v>24.882032737283303</v>
      </c>
      <c r="AQ306" s="74">
        <f>[4]Calculations!AI273</f>
        <v>3.8339682098400001</v>
      </c>
      <c r="AR306" s="74">
        <f>[4]Calculations!AU273</f>
        <v>63.39075932045337</v>
      </c>
      <c r="AS306" s="74">
        <f>[4]Calculations!AJ273</f>
        <v>0</v>
      </c>
      <c r="AT306" s="74">
        <f>[4]Calculations!AV273</f>
        <v>0</v>
      </c>
      <c r="AU306" s="74">
        <f>[4]Calculations!AK273</f>
        <v>0</v>
      </c>
      <c r="AV306" s="74">
        <f>[4]Calculations!AW273</f>
        <v>0</v>
      </c>
      <c r="AW306" s="90"/>
      <c r="AX306" s="90"/>
      <c r="AY306" s="82" t="str">
        <f>[4]Calculations!D273</f>
        <v>Land Supply 2018</v>
      </c>
    </row>
    <row r="307" spans="2:51" ht="25" customHeight="1" x14ac:dyDescent="0.25">
      <c r="B307" s="13" t="str">
        <f>[4]Calculations!A274</f>
        <v>SH 1973</v>
      </c>
      <c r="C307" s="30" t="str">
        <f>[4]Calculations!B274</f>
        <v>LAND AT ANGUS AVENUE, HEYWOOD</v>
      </c>
      <c r="D307" s="119" t="str">
        <f>[4]Calculations!C274</f>
        <v>Residential</v>
      </c>
      <c r="E307" s="38">
        <f>[4]Calculations!E274</f>
        <v>6.5912799999999994E-2</v>
      </c>
      <c r="F307" s="38">
        <f>[4]Calculations!I274</f>
        <v>6.5912799999999994E-2</v>
      </c>
      <c r="G307" s="38">
        <f>[4]Calculations!M274</f>
        <v>100</v>
      </c>
      <c r="H307" s="38">
        <f>[4]Calculations!H274</f>
        <v>0</v>
      </c>
      <c r="I307" s="38">
        <f>[4]Calculations!L274</f>
        <v>0</v>
      </c>
      <c r="J307" s="38">
        <f>[4]Calculations!G274</f>
        <v>0</v>
      </c>
      <c r="K307" s="38">
        <f>[4]Calculations!K274</f>
        <v>0</v>
      </c>
      <c r="L307" s="38">
        <f>[4]Calculations!F274</f>
        <v>0</v>
      </c>
      <c r="M307" s="38">
        <f>[4]Calculations!J274</f>
        <v>0</v>
      </c>
      <c r="N307" s="38">
        <f>[4]Calculations!V274</f>
        <v>0</v>
      </c>
      <c r="O307" s="38">
        <f>[4]Calculations!W274</f>
        <v>0</v>
      </c>
      <c r="P307" s="38">
        <f>[4]Calculations!O274</f>
        <v>3.8635499999999999E-3</v>
      </c>
      <c r="Q307" s="38">
        <f>[4]Calculations!S274</f>
        <v>5.8616080639875712</v>
      </c>
      <c r="R307" s="38">
        <f>[4]Calculations!Q274</f>
        <v>0</v>
      </c>
      <c r="S307" s="38">
        <f>[4]Calculations!T274</f>
        <v>0</v>
      </c>
      <c r="T307" s="38">
        <f>[4]Calculations!R274</f>
        <v>0</v>
      </c>
      <c r="U307" s="38">
        <f>[4]Calculations!U274</f>
        <v>0</v>
      </c>
      <c r="V307" s="38" t="str">
        <f>[4]Calculations!X274</f>
        <v>Not Modelled</v>
      </c>
      <c r="W307" s="38" t="str">
        <f>[4]Calculations!Y274</f>
        <v>N/A</v>
      </c>
      <c r="X307" s="38" t="s">
        <v>1056</v>
      </c>
      <c r="Y307" s="73" t="s">
        <v>105</v>
      </c>
      <c r="Z307" s="74" t="s">
        <v>1066</v>
      </c>
      <c r="AA307" s="74">
        <f>[4]Calculations!AA274</f>
        <v>0</v>
      </c>
      <c r="AB307" s="74">
        <f>[4]Calculations!AM274</f>
        <v>0</v>
      </c>
      <c r="AC307" s="74">
        <f>[4]Calculations!AB274</f>
        <v>0</v>
      </c>
      <c r="AD307" s="74">
        <f>[4]Calculations!AN274</f>
        <v>0</v>
      </c>
      <c r="AE307" s="74">
        <f>[4]Calculations!AC274</f>
        <v>0</v>
      </c>
      <c r="AF307" s="74">
        <f>[4]Calculations!AO274</f>
        <v>0</v>
      </c>
      <c r="AG307" s="74">
        <f>[4]Calculations!AD274</f>
        <v>0</v>
      </c>
      <c r="AH307" s="74">
        <f>[4]Calculations!AP274</f>
        <v>0</v>
      </c>
      <c r="AI307" s="74">
        <f>[4]Calculations!AE274</f>
        <v>0</v>
      </c>
      <c r="AJ307" s="74">
        <f>[4]Calculations!AQ274</f>
        <v>0</v>
      </c>
      <c r="AK307" s="74">
        <f>[4]Calculations!AF274</f>
        <v>0</v>
      </c>
      <c r="AL307" s="74">
        <f>[4]Calculations!AR274</f>
        <v>0</v>
      </c>
      <c r="AM307" s="74">
        <f>[4]Calculations!AG274</f>
        <v>0</v>
      </c>
      <c r="AN307" s="74">
        <f>[4]Calculations!AS274</f>
        <v>0</v>
      </c>
      <c r="AO307" s="74">
        <f>[4]Calculations!AH274</f>
        <v>0</v>
      </c>
      <c r="AP307" s="74">
        <f>[4]Calculations!AT274</f>
        <v>0</v>
      </c>
      <c r="AQ307" s="74">
        <f>[4]Calculations!AI274</f>
        <v>6.5912825000099998E-2</v>
      </c>
      <c r="AR307" s="74">
        <f>[4]Calculations!AU274</f>
        <v>100.00003792905173</v>
      </c>
      <c r="AS307" s="74">
        <f>[4]Calculations!AJ274</f>
        <v>0</v>
      </c>
      <c r="AT307" s="74">
        <f>[4]Calculations!AV274</f>
        <v>0</v>
      </c>
      <c r="AU307" s="74">
        <f>[4]Calculations!AK274</f>
        <v>0</v>
      </c>
      <c r="AV307" s="74">
        <f>[4]Calculations!AW274</f>
        <v>0</v>
      </c>
      <c r="AW307" s="90"/>
      <c r="AX307" s="90"/>
      <c r="AY307" s="82" t="str">
        <f>[4]Calculations!D274</f>
        <v>Land Supply 2018</v>
      </c>
    </row>
    <row r="308" spans="2:51" ht="25" customHeight="1" x14ac:dyDescent="0.25">
      <c r="B308" s="13" t="str">
        <f>[4]Calculations!A275</f>
        <v>SH 1974</v>
      </c>
      <c r="C308" s="30" t="str">
        <f>[4]Calculations!B275</f>
        <v>LAND ADJ 2 HARWOOD PARK, HORNBY STREET, HEYWOOD</v>
      </c>
      <c r="D308" s="119" t="str">
        <f>[4]Calculations!C275</f>
        <v>Residential</v>
      </c>
      <c r="E308" s="38">
        <f>[4]Calculations!E275</f>
        <v>6.2709699999999993E-2</v>
      </c>
      <c r="F308" s="38">
        <f>[4]Calculations!I275</f>
        <v>6.2709699999999993E-2</v>
      </c>
      <c r="G308" s="38">
        <f>[4]Calculations!M275</f>
        <v>100</v>
      </c>
      <c r="H308" s="38">
        <f>[4]Calculations!H275</f>
        <v>0</v>
      </c>
      <c r="I308" s="38">
        <f>[4]Calculations!L275</f>
        <v>0</v>
      </c>
      <c r="J308" s="38">
        <f>[4]Calculations!G275</f>
        <v>0</v>
      </c>
      <c r="K308" s="38">
        <f>[4]Calculations!K275</f>
        <v>0</v>
      </c>
      <c r="L308" s="38">
        <f>[4]Calculations!F275</f>
        <v>0</v>
      </c>
      <c r="M308" s="38">
        <f>[4]Calculations!J275</f>
        <v>0</v>
      </c>
      <c r="N308" s="38">
        <f>[4]Calculations!V275</f>
        <v>0</v>
      </c>
      <c r="O308" s="38">
        <f>[4]Calculations!W275</f>
        <v>0</v>
      </c>
      <c r="P308" s="38">
        <f>[4]Calculations!O275</f>
        <v>0</v>
      </c>
      <c r="Q308" s="38">
        <f>[4]Calculations!S275</f>
        <v>0</v>
      </c>
      <c r="R308" s="38">
        <f>[4]Calculations!Q275</f>
        <v>0</v>
      </c>
      <c r="S308" s="38">
        <f>[4]Calculations!T275</f>
        <v>0</v>
      </c>
      <c r="T308" s="38">
        <f>[4]Calculations!R275</f>
        <v>0</v>
      </c>
      <c r="U308" s="38">
        <f>[4]Calculations!U275</f>
        <v>0</v>
      </c>
      <c r="V308" s="38" t="str">
        <f>[4]Calculations!X275</f>
        <v>Not Modelled</v>
      </c>
      <c r="W308" s="38" t="str">
        <f>[4]Calculations!Y275</f>
        <v>N/A</v>
      </c>
      <c r="X308" s="38" t="s">
        <v>1056</v>
      </c>
      <c r="Y308" s="73" t="s">
        <v>106</v>
      </c>
      <c r="Z308" s="74" t="s">
        <v>1098</v>
      </c>
      <c r="AA308" s="74">
        <f>[4]Calculations!AA275</f>
        <v>0</v>
      </c>
      <c r="AB308" s="74">
        <f>[4]Calculations!AM275</f>
        <v>0</v>
      </c>
      <c r="AC308" s="74">
        <f>[4]Calculations!AB275</f>
        <v>0</v>
      </c>
      <c r="AD308" s="74">
        <f>[4]Calculations!AN275</f>
        <v>0</v>
      </c>
      <c r="AE308" s="74">
        <f>[4]Calculations!AC275</f>
        <v>0</v>
      </c>
      <c r="AF308" s="74">
        <f>[4]Calculations!AO275</f>
        <v>0</v>
      </c>
      <c r="AG308" s="74">
        <f>[4]Calculations!AD275</f>
        <v>0</v>
      </c>
      <c r="AH308" s="74">
        <f>[4]Calculations!AP275</f>
        <v>0</v>
      </c>
      <c r="AI308" s="74">
        <f>[4]Calculations!AE275</f>
        <v>0</v>
      </c>
      <c r="AJ308" s="74">
        <f>[4]Calculations!AQ275</f>
        <v>0</v>
      </c>
      <c r="AK308" s="74">
        <f>[4]Calculations!AF275</f>
        <v>0</v>
      </c>
      <c r="AL308" s="74">
        <f>[4]Calculations!AR275</f>
        <v>0</v>
      </c>
      <c r="AM308" s="74">
        <f>[4]Calculations!AG275</f>
        <v>0</v>
      </c>
      <c r="AN308" s="74">
        <f>[4]Calculations!AS275</f>
        <v>0</v>
      </c>
      <c r="AO308" s="74">
        <f>[4]Calculations!AH275</f>
        <v>0</v>
      </c>
      <c r="AP308" s="74">
        <f>[4]Calculations!AT275</f>
        <v>0</v>
      </c>
      <c r="AQ308" s="74">
        <f>[4]Calculations!AI275</f>
        <v>6.2709749999500006E-2</v>
      </c>
      <c r="AR308" s="74">
        <f>[4]Calculations!AU275</f>
        <v>100.00007973168428</v>
      </c>
      <c r="AS308" s="74">
        <f>[4]Calculations!AJ275</f>
        <v>0</v>
      </c>
      <c r="AT308" s="74">
        <f>[4]Calculations!AV275</f>
        <v>0</v>
      </c>
      <c r="AU308" s="74">
        <f>[4]Calculations!AK275</f>
        <v>0</v>
      </c>
      <c r="AV308" s="74">
        <f>[4]Calculations!AW275</f>
        <v>0</v>
      </c>
      <c r="AW308" s="90"/>
      <c r="AX308" s="90"/>
      <c r="AY308" s="82" t="str">
        <f>[4]Calculations!D275</f>
        <v>Land Supply 2018</v>
      </c>
    </row>
    <row r="309" spans="2:51" ht="12.65" customHeight="1" x14ac:dyDescent="0.25">
      <c r="B309" s="13" t="str">
        <f>[4]Calculations!A276</f>
        <v>SH 1975a</v>
      </c>
      <c r="C309" s="30" t="str">
        <f>[4]Calculations!B276</f>
        <v>LAND ADJACENT 91 &amp; 93 YORK ROAD WEST, MIDDLETON</v>
      </c>
      <c r="D309" s="119" t="str">
        <f>[4]Calculations!C276</f>
        <v>Residential</v>
      </c>
      <c r="E309" s="38">
        <f>[4]Calculations!E276</f>
        <v>6.7942199999999994E-2</v>
      </c>
      <c r="F309" s="38">
        <f>[4]Calculations!I276</f>
        <v>6.7942199999999994E-2</v>
      </c>
      <c r="G309" s="38">
        <f>[4]Calculations!M276</f>
        <v>100</v>
      </c>
      <c r="H309" s="38">
        <f>[4]Calculations!H276</f>
        <v>0</v>
      </c>
      <c r="I309" s="38">
        <f>[4]Calculations!L276</f>
        <v>0</v>
      </c>
      <c r="J309" s="38">
        <f>[4]Calculations!G276</f>
        <v>0</v>
      </c>
      <c r="K309" s="38">
        <f>[4]Calculations!K276</f>
        <v>0</v>
      </c>
      <c r="L309" s="38">
        <f>[4]Calculations!F276</f>
        <v>0</v>
      </c>
      <c r="M309" s="38">
        <f>[4]Calculations!J276</f>
        <v>0</v>
      </c>
      <c r="N309" s="38">
        <f>[4]Calculations!V276</f>
        <v>0</v>
      </c>
      <c r="O309" s="38">
        <f>[4]Calculations!W276</f>
        <v>0</v>
      </c>
      <c r="P309" s="38">
        <f>[4]Calculations!O276</f>
        <v>5.56133E-4</v>
      </c>
      <c r="Q309" s="38">
        <f>[4]Calculations!S276</f>
        <v>0.81853840470282102</v>
      </c>
      <c r="R309" s="38">
        <f>[4]Calculations!Q276</f>
        <v>0</v>
      </c>
      <c r="S309" s="38">
        <f>[4]Calculations!T276</f>
        <v>0</v>
      </c>
      <c r="T309" s="38">
        <f>[4]Calculations!R276</f>
        <v>0</v>
      </c>
      <c r="U309" s="38">
        <f>[4]Calculations!U276</f>
        <v>0</v>
      </c>
      <c r="V309" s="38" t="str">
        <f>[4]Calculations!X276</f>
        <v>Not Modelled</v>
      </c>
      <c r="W309" s="38" t="str">
        <f>[4]Calculations!Y276</f>
        <v>N/A</v>
      </c>
      <c r="X309" s="38" t="s">
        <v>1056</v>
      </c>
      <c r="Y309" s="73" t="s">
        <v>105</v>
      </c>
      <c r="Z309" s="74" t="s">
        <v>1066</v>
      </c>
      <c r="AA309" s="74">
        <f>[4]Calculations!AA276</f>
        <v>0</v>
      </c>
      <c r="AB309" s="74">
        <f>[4]Calculations!AM276</f>
        <v>0</v>
      </c>
      <c r="AC309" s="74">
        <f>[4]Calculations!AB276</f>
        <v>0</v>
      </c>
      <c r="AD309" s="74">
        <f>[4]Calculations!AN276</f>
        <v>0</v>
      </c>
      <c r="AE309" s="74">
        <f>[4]Calculations!AC276</f>
        <v>0</v>
      </c>
      <c r="AF309" s="74">
        <f>[4]Calculations!AO276</f>
        <v>0</v>
      </c>
      <c r="AG309" s="74">
        <f>[4]Calculations!AD276</f>
        <v>0</v>
      </c>
      <c r="AH309" s="74">
        <f>[4]Calculations!AP276</f>
        <v>0</v>
      </c>
      <c r="AI309" s="74">
        <f>[4]Calculations!AE276</f>
        <v>0</v>
      </c>
      <c r="AJ309" s="74">
        <f>[4]Calculations!AQ276</f>
        <v>0</v>
      </c>
      <c r="AK309" s="74">
        <f>[4]Calculations!AF276</f>
        <v>0</v>
      </c>
      <c r="AL309" s="74">
        <f>[4]Calculations!AR276</f>
        <v>0</v>
      </c>
      <c r="AM309" s="74">
        <f>[4]Calculations!AG276</f>
        <v>0</v>
      </c>
      <c r="AN309" s="74">
        <f>[4]Calculations!AS276</f>
        <v>0</v>
      </c>
      <c r="AO309" s="74">
        <f>[4]Calculations!AH276</f>
        <v>0</v>
      </c>
      <c r="AP309" s="74">
        <f>[4]Calculations!AT276</f>
        <v>0</v>
      </c>
      <c r="AQ309" s="74">
        <f>[4]Calculations!AI276</f>
        <v>6.7942239999799994E-2</v>
      </c>
      <c r="AR309" s="74">
        <f>[4]Calculations!AU276</f>
        <v>100.00005887327758</v>
      </c>
      <c r="AS309" s="74">
        <f>[4]Calculations!AJ276</f>
        <v>0</v>
      </c>
      <c r="AT309" s="74">
        <f>[4]Calculations!AV276</f>
        <v>0</v>
      </c>
      <c r="AU309" s="74">
        <f>[4]Calculations!AK276</f>
        <v>0</v>
      </c>
      <c r="AV309" s="74">
        <f>[4]Calculations!AW276</f>
        <v>0</v>
      </c>
      <c r="AW309" s="90"/>
      <c r="AX309" s="90"/>
      <c r="AY309" s="82" t="str">
        <f>[4]Calculations!D276</f>
        <v>Land Supply 2018</v>
      </c>
    </row>
    <row r="310" spans="2:51" ht="25" customHeight="1" x14ac:dyDescent="0.25">
      <c r="B310" s="13" t="str">
        <f>[4]Calculations!A277</f>
        <v>SH 1975b</v>
      </c>
      <c r="C310" s="30" t="str">
        <f>[4]Calculations!B277</f>
        <v>See SH 1975a for details</v>
      </c>
      <c r="D310" s="119" t="str">
        <f>[4]Calculations!C277</f>
        <v>Residential</v>
      </c>
      <c r="E310" s="38">
        <f>[4]Calculations!E277</f>
        <v>3.8962299999999998E-2</v>
      </c>
      <c r="F310" s="38">
        <f>[4]Calculations!I277</f>
        <v>3.8962299999999998E-2</v>
      </c>
      <c r="G310" s="38">
        <f>[4]Calculations!M277</f>
        <v>100</v>
      </c>
      <c r="H310" s="38">
        <f>[4]Calculations!H277</f>
        <v>0</v>
      </c>
      <c r="I310" s="38">
        <f>[4]Calculations!L277</f>
        <v>0</v>
      </c>
      <c r="J310" s="38">
        <f>[4]Calculations!G277</f>
        <v>0</v>
      </c>
      <c r="K310" s="38">
        <f>[4]Calculations!K277</f>
        <v>0</v>
      </c>
      <c r="L310" s="38">
        <f>[4]Calculations!F277</f>
        <v>0</v>
      </c>
      <c r="M310" s="38">
        <f>[4]Calculations!J277</f>
        <v>0</v>
      </c>
      <c r="N310" s="38">
        <f>[4]Calculations!V277</f>
        <v>0</v>
      </c>
      <c r="O310" s="38">
        <f>[4]Calculations!W277</f>
        <v>0</v>
      </c>
      <c r="P310" s="38">
        <f>[4]Calculations!O277</f>
        <v>1.9408237500534999E-3</v>
      </c>
      <c r="Q310" s="38">
        <f>[4]Calculations!S277</f>
        <v>4.9812863975009174</v>
      </c>
      <c r="R310" s="38">
        <f>[4]Calculations!Q277</f>
        <v>5.5643750053499998E-5</v>
      </c>
      <c r="S310" s="38">
        <f>[4]Calculations!T277</f>
        <v>0.14281433604663996</v>
      </c>
      <c r="T310" s="38">
        <f>[4]Calculations!R277</f>
        <v>0</v>
      </c>
      <c r="U310" s="38">
        <f>[4]Calculations!U277</f>
        <v>0</v>
      </c>
      <c r="V310" s="38" t="str">
        <f>[4]Calculations!X277</f>
        <v>Not Modelled</v>
      </c>
      <c r="W310" s="38" t="str">
        <f>[4]Calculations!Y277</f>
        <v>N/A</v>
      </c>
      <c r="X310" s="38" t="s">
        <v>1056</v>
      </c>
      <c r="Y310" s="73" t="s">
        <v>105</v>
      </c>
      <c r="Z310" s="74" t="s">
        <v>1066</v>
      </c>
      <c r="AA310" s="74">
        <f>[4]Calculations!AA277</f>
        <v>0</v>
      </c>
      <c r="AB310" s="74">
        <f>[4]Calculations!AM277</f>
        <v>0</v>
      </c>
      <c r="AC310" s="74">
        <f>[4]Calculations!AB277</f>
        <v>0</v>
      </c>
      <c r="AD310" s="74">
        <f>[4]Calculations!AN277</f>
        <v>0</v>
      </c>
      <c r="AE310" s="74">
        <f>[4]Calculations!AC277</f>
        <v>0</v>
      </c>
      <c r="AF310" s="74">
        <f>[4]Calculations!AO277</f>
        <v>0</v>
      </c>
      <c r="AG310" s="74">
        <f>[4]Calculations!AD277</f>
        <v>0</v>
      </c>
      <c r="AH310" s="74">
        <f>[4]Calculations!AP277</f>
        <v>0</v>
      </c>
      <c r="AI310" s="74">
        <f>[4]Calculations!AE277</f>
        <v>0</v>
      </c>
      <c r="AJ310" s="74">
        <f>[4]Calculations!AQ277</f>
        <v>0</v>
      </c>
      <c r="AK310" s="74">
        <f>[4]Calculations!AF277</f>
        <v>0</v>
      </c>
      <c r="AL310" s="74">
        <f>[4]Calculations!AR277</f>
        <v>0</v>
      </c>
      <c r="AM310" s="74">
        <f>[4]Calculations!AG277</f>
        <v>0</v>
      </c>
      <c r="AN310" s="74">
        <f>[4]Calculations!AS277</f>
        <v>0</v>
      </c>
      <c r="AO310" s="74">
        <f>[4]Calculations!AH277</f>
        <v>0</v>
      </c>
      <c r="AP310" s="74">
        <f>[4]Calculations!AT277</f>
        <v>0</v>
      </c>
      <c r="AQ310" s="74">
        <f>[4]Calculations!AI277</f>
        <v>3.8962299999599999E-2</v>
      </c>
      <c r="AR310" s="74">
        <f>[4]Calculations!AU277</f>
        <v>99.999999998973365</v>
      </c>
      <c r="AS310" s="74">
        <f>[4]Calculations!AJ277</f>
        <v>0</v>
      </c>
      <c r="AT310" s="74">
        <f>[4]Calculations!AV277</f>
        <v>0</v>
      </c>
      <c r="AU310" s="74">
        <f>[4]Calculations!AK277</f>
        <v>0</v>
      </c>
      <c r="AV310" s="74">
        <f>[4]Calculations!AW277</f>
        <v>0</v>
      </c>
      <c r="AW310" s="90"/>
      <c r="AX310" s="90"/>
      <c r="AY310" s="82" t="str">
        <f>[4]Calculations!D277</f>
        <v>Land Supply 2018</v>
      </c>
    </row>
    <row r="311" spans="2:51" ht="12.65" customHeight="1" x14ac:dyDescent="0.25">
      <c r="B311" s="13" t="str">
        <f>[4]Calculations!A278</f>
        <v>SH 1976</v>
      </c>
      <c r="C311" s="30" t="str">
        <f>[4]Calculations!B278</f>
        <v>LAND BOUNDED BY HORNBY ST, TAYLOR ST AND LANGTON ST, MIDDLETON</v>
      </c>
      <c r="D311" s="119" t="str">
        <f>[4]Calculations!C278</f>
        <v>Residential</v>
      </c>
      <c r="E311" s="38">
        <f>[4]Calculations!E278</f>
        <v>4.0429399999999997E-2</v>
      </c>
      <c r="F311" s="38">
        <f>[4]Calculations!I278</f>
        <v>4.0429399999999997E-2</v>
      </c>
      <c r="G311" s="38">
        <f>[4]Calculations!M278</f>
        <v>100</v>
      </c>
      <c r="H311" s="38">
        <f>[4]Calculations!H278</f>
        <v>0</v>
      </c>
      <c r="I311" s="38">
        <f>[4]Calculations!L278</f>
        <v>0</v>
      </c>
      <c r="J311" s="38">
        <f>[4]Calculations!G278</f>
        <v>0</v>
      </c>
      <c r="K311" s="38">
        <f>[4]Calculations!K278</f>
        <v>0</v>
      </c>
      <c r="L311" s="38">
        <f>[4]Calculations!F278</f>
        <v>0</v>
      </c>
      <c r="M311" s="38">
        <f>[4]Calculations!J278</f>
        <v>0</v>
      </c>
      <c r="N311" s="38">
        <f>[4]Calculations!V278</f>
        <v>0</v>
      </c>
      <c r="O311" s="38">
        <f>[4]Calculations!W278</f>
        <v>0</v>
      </c>
      <c r="P311" s="38">
        <f>[4]Calculations!O278</f>
        <v>0</v>
      </c>
      <c r="Q311" s="38">
        <f>[4]Calculations!S278</f>
        <v>0</v>
      </c>
      <c r="R311" s="38">
        <f>[4]Calculations!Q278</f>
        <v>0</v>
      </c>
      <c r="S311" s="38">
        <f>[4]Calculations!T278</f>
        <v>0</v>
      </c>
      <c r="T311" s="38">
        <f>[4]Calculations!R278</f>
        <v>0</v>
      </c>
      <c r="U311" s="38">
        <f>[4]Calculations!U278</f>
        <v>0</v>
      </c>
      <c r="V311" s="38" t="str">
        <f>[4]Calculations!X278</f>
        <v>Not Modelled</v>
      </c>
      <c r="W311" s="38" t="str">
        <f>[4]Calculations!Y278</f>
        <v>N/A</v>
      </c>
      <c r="X311" s="38" t="s">
        <v>1056</v>
      </c>
      <c r="Y311" s="73" t="s">
        <v>106</v>
      </c>
      <c r="Z311" s="74" t="s">
        <v>1098</v>
      </c>
      <c r="AA311" s="74">
        <f>[4]Calculations!AA278</f>
        <v>0</v>
      </c>
      <c r="AB311" s="74">
        <f>[4]Calculations!AM278</f>
        <v>0</v>
      </c>
      <c r="AC311" s="74">
        <f>[4]Calculations!AB278</f>
        <v>0</v>
      </c>
      <c r="AD311" s="74">
        <f>[4]Calculations!AN278</f>
        <v>0</v>
      </c>
      <c r="AE311" s="74">
        <f>[4]Calculations!AC278</f>
        <v>0</v>
      </c>
      <c r="AF311" s="74">
        <f>[4]Calculations!AO278</f>
        <v>0</v>
      </c>
      <c r="AG311" s="74">
        <f>[4]Calculations!AD278</f>
        <v>0</v>
      </c>
      <c r="AH311" s="74">
        <f>[4]Calculations!AP278</f>
        <v>0</v>
      </c>
      <c r="AI311" s="74">
        <f>[4]Calculations!AE278</f>
        <v>0</v>
      </c>
      <c r="AJ311" s="74">
        <f>[4]Calculations!AQ278</f>
        <v>0</v>
      </c>
      <c r="AK311" s="74">
        <f>[4]Calculations!AF278</f>
        <v>0</v>
      </c>
      <c r="AL311" s="74">
        <f>[4]Calculations!AR278</f>
        <v>0</v>
      </c>
      <c r="AM311" s="74">
        <f>[4]Calculations!AG278</f>
        <v>0</v>
      </c>
      <c r="AN311" s="74">
        <f>[4]Calculations!AS278</f>
        <v>0</v>
      </c>
      <c r="AO311" s="74">
        <f>[4]Calculations!AH278</f>
        <v>0</v>
      </c>
      <c r="AP311" s="74">
        <f>[4]Calculations!AT278</f>
        <v>0</v>
      </c>
      <c r="AQ311" s="74">
        <f>[4]Calculations!AI278</f>
        <v>4.0429375000200003E-2</v>
      </c>
      <c r="AR311" s="74">
        <f>[4]Calculations!AU278</f>
        <v>99.999938164306187</v>
      </c>
      <c r="AS311" s="74">
        <f>[4]Calculations!AJ278</f>
        <v>0</v>
      </c>
      <c r="AT311" s="74">
        <f>[4]Calculations!AV278</f>
        <v>0</v>
      </c>
      <c r="AU311" s="74">
        <f>[4]Calculations!AK278</f>
        <v>0</v>
      </c>
      <c r="AV311" s="74">
        <f>[4]Calculations!AW278</f>
        <v>0</v>
      </c>
      <c r="AW311" s="90"/>
      <c r="AX311" s="90"/>
      <c r="AY311" s="82" t="str">
        <f>[4]Calculations!D278</f>
        <v>Land Supply 2018</v>
      </c>
    </row>
    <row r="312" spans="2:51" ht="25" customHeight="1" x14ac:dyDescent="0.25">
      <c r="B312" s="13" t="str">
        <f>[4]Calculations!A279</f>
        <v>SH 1978</v>
      </c>
      <c r="C312" s="30" t="str">
        <f>[4]Calculations!B279</f>
        <v>LAND TO REAR OF 11-19 BROAD ST, MIDDLETON</v>
      </c>
      <c r="D312" s="119" t="str">
        <f>[4]Calculations!C279</f>
        <v>Residential</v>
      </c>
      <c r="E312" s="38">
        <f>[4]Calculations!E279</f>
        <v>0.24933</v>
      </c>
      <c r="F312" s="38">
        <f>[4]Calculations!I279</f>
        <v>0.24933</v>
      </c>
      <c r="G312" s="38">
        <f>[4]Calculations!M279</f>
        <v>100</v>
      </c>
      <c r="H312" s="38">
        <f>[4]Calculations!H279</f>
        <v>0</v>
      </c>
      <c r="I312" s="38">
        <f>[4]Calculations!L279</f>
        <v>0</v>
      </c>
      <c r="J312" s="38">
        <f>[4]Calculations!G279</f>
        <v>0</v>
      </c>
      <c r="K312" s="38">
        <f>[4]Calculations!K279</f>
        <v>0</v>
      </c>
      <c r="L312" s="38">
        <f>[4]Calculations!F279</f>
        <v>0</v>
      </c>
      <c r="M312" s="38">
        <f>[4]Calculations!J279</f>
        <v>0</v>
      </c>
      <c r="N312" s="38">
        <f>[4]Calculations!V279</f>
        <v>0</v>
      </c>
      <c r="O312" s="38">
        <f>[4]Calculations!W279</f>
        <v>0</v>
      </c>
      <c r="P312" s="38">
        <f>[4]Calculations!O279</f>
        <v>7.5455145299805704E-4</v>
      </c>
      <c r="Q312" s="38">
        <f>[4]Calculations!S279</f>
        <v>0.30263163397828463</v>
      </c>
      <c r="R312" s="38">
        <f>[4]Calculations!Q279</f>
        <v>1.6345299805699999E-7</v>
      </c>
      <c r="S312" s="38">
        <f>[4]Calculations!T279</f>
        <v>6.5556891692535992E-5</v>
      </c>
      <c r="T312" s="38">
        <f>[4]Calculations!R279</f>
        <v>0</v>
      </c>
      <c r="U312" s="38">
        <f>[4]Calculations!U279</f>
        <v>0</v>
      </c>
      <c r="V312" s="38" t="str">
        <f>[4]Calculations!X279</f>
        <v>Not Modelled</v>
      </c>
      <c r="W312" s="38" t="str">
        <f>[4]Calculations!Y279</f>
        <v>N/A</v>
      </c>
      <c r="X312" s="38" t="s">
        <v>1056</v>
      </c>
      <c r="Y312" s="73" t="s">
        <v>105</v>
      </c>
      <c r="Z312" s="74" t="s">
        <v>1066</v>
      </c>
      <c r="AA312" s="74">
        <f>[4]Calculations!AA279</f>
        <v>0</v>
      </c>
      <c r="AB312" s="74">
        <f>[4]Calculations!AM279</f>
        <v>0</v>
      </c>
      <c r="AC312" s="74">
        <f>[4]Calculations!AB279</f>
        <v>0</v>
      </c>
      <c r="AD312" s="74">
        <f>[4]Calculations!AN279</f>
        <v>0</v>
      </c>
      <c r="AE312" s="74">
        <f>[4]Calculations!AC279</f>
        <v>0</v>
      </c>
      <c r="AF312" s="74">
        <f>[4]Calculations!AO279</f>
        <v>0</v>
      </c>
      <c r="AG312" s="74">
        <f>[4]Calculations!AD279</f>
        <v>0</v>
      </c>
      <c r="AH312" s="74">
        <f>[4]Calculations!AP279</f>
        <v>0</v>
      </c>
      <c r="AI312" s="74">
        <f>[4]Calculations!AE279</f>
        <v>0</v>
      </c>
      <c r="AJ312" s="74">
        <f>[4]Calculations!AQ279</f>
        <v>0</v>
      </c>
      <c r="AK312" s="74">
        <f>[4]Calculations!AF279</f>
        <v>0</v>
      </c>
      <c r="AL312" s="74">
        <f>[4]Calculations!AR279</f>
        <v>0</v>
      </c>
      <c r="AM312" s="74">
        <f>[4]Calculations!AG279</f>
        <v>0</v>
      </c>
      <c r="AN312" s="74">
        <f>[4]Calculations!AS279</f>
        <v>0</v>
      </c>
      <c r="AO312" s="74">
        <f>[4]Calculations!AH279</f>
        <v>0</v>
      </c>
      <c r="AP312" s="74">
        <f>[4]Calculations!AT279</f>
        <v>0</v>
      </c>
      <c r="AQ312" s="74">
        <f>[4]Calculations!AI279</f>
        <v>0.24933004999799999</v>
      </c>
      <c r="AR312" s="74">
        <f>[4]Calculations!AU279</f>
        <v>100.00002005294189</v>
      </c>
      <c r="AS312" s="74">
        <f>[4]Calculations!AJ279</f>
        <v>0</v>
      </c>
      <c r="AT312" s="74">
        <f>[4]Calculations!AV279</f>
        <v>0</v>
      </c>
      <c r="AU312" s="74">
        <f>[4]Calculations!AK279</f>
        <v>0</v>
      </c>
      <c r="AV312" s="74">
        <f>[4]Calculations!AW279</f>
        <v>0</v>
      </c>
      <c r="AW312" s="90"/>
      <c r="AX312" s="90"/>
      <c r="AY312" s="82" t="str">
        <f>[4]Calculations!D279</f>
        <v>Land Supply 2018</v>
      </c>
    </row>
    <row r="313" spans="2:51" ht="12.65" customHeight="1" x14ac:dyDescent="0.25">
      <c r="B313" s="13" t="str">
        <f>[4]Calculations!A280</f>
        <v>SH 1979</v>
      </c>
      <c r="C313" s="30" t="str">
        <f>[4]Calculations!B280</f>
        <v>PHOENIX STREET, ROCHDALE</v>
      </c>
      <c r="D313" s="119" t="str">
        <f>[4]Calculations!C280</f>
        <v>Residential</v>
      </c>
      <c r="E313" s="38">
        <f>[4]Calculations!E280</f>
        <v>0.16190499999999999</v>
      </c>
      <c r="F313" s="38">
        <f>[4]Calculations!I280</f>
        <v>0.16190499999999999</v>
      </c>
      <c r="G313" s="38">
        <f>[4]Calculations!M280</f>
        <v>100</v>
      </c>
      <c r="H313" s="38">
        <f>[4]Calculations!H280</f>
        <v>0</v>
      </c>
      <c r="I313" s="38">
        <f>[4]Calculations!L280</f>
        <v>0</v>
      </c>
      <c r="J313" s="38">
        <f>[4]Calculations!G280</f>
        <v>0</v>
      </c>
      <c r="K313" s="38">
        <f>[4]Calculations!K280</f>
        <v>0</v>
      </c>
      <c r="L313" s="38">
        <f>[4]Calculations!F280</f>
        <v>0</v>
      </c>
      <c r="M313" s="38">
        <f>[4]Calculations!J280</f>
        <v>0</v>
      </c>
      <c r="N313" s="38">
        <f>[4]Calculations!V280</f>
        <v>0</v>
      </c>
      <c r="O313" s="38">
        <f>[4]Calculations!W280</f>
        <v>0</v>
      </c>
      <c r="P313" s="38">
        <f>[4]Calculations!O280</f>
        <v>0</v>
      </c>
      <c r="Q313" s="38">
        <f>[4]Calculations!S280</f>
        <v>0</v>
      </c>
      <c r="R313" s="38">
        <f>[4]Calculations!Q280</f>
        <v>0</v>
      </c>
      <c r="S313" s="38">
        <f>[4]Calculations!T280</f>
        <v>0</v>
      </c>
      <c r="T313" s="38">
        <f>[4]Calculations!R280</f>
        <v>0</v>
      </c>
      <c r="U313" s="38">
        <f>[4]Calculations!U280</f>
        <v>0</v>
      </c>
      <c r="V313" s="38" t="str">
        <f>[4]Calculations!X280</f>
        <v>Not Modelled</v>
      </c>
      <c r="W313" s="38" t="str">
        <f>[4]Calculations!Y280</f>
        <v>N/A</v>
      </c>
      <c r="X313" s="38" t="s">
        <v>1056</v>
      </c>
      <c r="Y313" s="73" t="s">
        <v>106</v>
      </c>
      <c r="Z313" s="74" t="s">
        <v>1098</v>
      </c>
      <c r="AA313" s="74">
        <f>[4]Calculations!AA280</f>
        <v>0</v>
      </c>
      <c r="AB313" s="74">
        <f>[4]Calculations!AM280</f>
        <v>0</v>
      </c>
      <c r="AC313" s="74">
        <f>[4]Calculations!AB280</f>
        <v>0</v>
      </c>
      <c r="AD313" s="74">
        <f>[4]Calculations!AN280</f>
        <v>0</v>
      </c>
      <c r="AE313" s="74">
        <f>[4]Calculations!AC280</f>
        <v>0</v>
      </c>
      <c r="AF313" s="74">
        <f>[4]Calculations!AO280</f>
        <v>0</v>
      </c>
      <c r="AG313" s="74">
        <f>[4]Calculations!AD280</f>
        <v>0</v>
      </c>
      <c r="AH313" s="74">
        <f>[4]Calculations!AP280</f>
        <v>0</v>
      </c>
      <c r="AI313" s="74">
        <f>[4]Calculations!AE280</f>
        <v>0</v>
      </c>
      <c r="AJ313" s="74">
        <f>[4]Calculations!AQ280</f>
        <v>0</v>
      </c>
      <c r="AK313" s="74">
        <f>[4]Calculations!AF280</f>
        <v>0</v>
      </c>
      <c r="AL313" s="74">
        <f>[4]Calculations!AR280</f>
        <v>0</v>
      </c>
      <c r="AM313" s="74">
        <f>[4]Calculations!AG280</f>
        <v>0</v>
      </c>
      <c r="AN313" s="74">
        <f>[4]Calculations!AS280</f>
        <v>0</v>
      </c>
      <c r="AO313" s="74">
        <f>[4]Calculations!AH280</f>
        <v>0</v>
      </c>
      <c r="AP313" s="74">
        <f>[4]Calculations!AT280</f>
        <v>0</v>
      </c>
      <c r="AQ313" s="74">
        <f>[4]Calculations!AI280</f>
        <v>0.161905274997</v>
      </c>
      <c r="AR313" s="74">
        <f>[4]Calculations!AU280</f>
        <v>100.00016985083846</v>
      </c>
      <c r="AS313" s="74">
        <f>[4]Calculations!AJ280</f>
        <v>0</v>
      </c>
      <c r="AT313" s="74">
        <f>[4]Calculations!AV280</f>
        <v>0</v>
      </c>
      <c r="AU313" s="74">
        <f>[4]Calculations!AK280</f>
        <v>0</v>
      </c>
      <c r="AV313" s="74">
        <f>[4]Calculations!AW280</f>
        <v>0</v>
      </c>
      <c r="AW313" s="90"/>
      <c r="AX313" s="90"/>
      <c r="AY313" s="82" t="str">
        <f>[4]Calculations!D280</f>
        <v>Land Supply 2018</v>
      </c>
    </row>
    <row r="314" spans="2:51" ht="25" customHeight="1" x14ac:dyDescent="0.25">
      <c r="B314" s="13" t="str">
        <f>[4]Calculations!A281</f>
        <v>SH 1980</v>
      </c>
      <c r="C314" s="30" t="str">
        <f>[4]Calculations!B281</f>
        <v>WILLIAM STREET, MIDDLETON</v>
      </c>
      <c r="D314" s="119" t="str">
        <f>[4]Calculations!C281</f>
        <v>Residential</v>
      </c>
      <c r="E314" s="38">
        <f>[4]Calculations!E281</f>
        <v>4.10778</v>
      </c>
      <c r="F314" s="38">
        <f>[4]Calculations!I281</f>
        <v>4.10778</v>
      </c>
      <c r="G314" s="38">
        <f>[4]Calculations!M281</f>
        <v>100</v>
      </c>
      <c r="H314" s="38">
        <f>[4]Calculations!H281</f>
        <v>0</v>
      </c>
      <c r="I314" s="38">
        <f>[4]Calculations!L281</f>
        <v>0</v>
      </c>
      <c r="J314" s="38">
        <f>[4]Calculations!G281</f>
        <v>0</v>
      </c>
      <c r="K314" s="38">
        <f>[4]Calculations!K281</f>
        <v>0</v>
      </c>
      <c r="L314" s="38">
        <f>[4]Calculations!F281</f>
        <v>0</v>
      </c>
      <c r="M314" s="38">
        <f>[4]Calculations!J281</f>
        <v>0</v>
      </c>
      <c r="N314" s="38">
        <f>[4]Calculations!V281</f>
        <v>0</v>
      </c>
      <c r="O314" s="38">
        <f>[4]Calculations!W281</f>
        <v>0</v>
      </c>
      <c r="P314" s="38">
        <f>[4]Calculations!O281</f>
        <v>7.9192114533699995E-2</v>
      </c>
      <c r="Q314" s="38">
        <f>[4]Calculations!S281</f>
        <v>1.9278567628670473</v>
      </c>
      <c r="R314" s="38">
        <f>[4]Calculations!Q281</f>
        <v>2.5185914533700001E-2</v>
      </c>
      <c r="S314" s="38">
        <f>[4]Calculations!T281</f>
        <v>0.61312715222577641</v>
      </c>
      <c r="T314" s="38">
        <f>[4]Calculations!R281</f>
        <v>1.16090261231E-2</v>
      </c>
      <c r="U314" s="38">
        <f>[4]Calculations!U281</f>
        <v>0.28261070756223555</v>
      </c>
      <c r="V314" s="38" t="str">
        <f>[4]Calculations!X281</f>
        <v>Not Modelled</v>
      </c>
      <c r="W314" s="38" t="str">
        <f>[4]Calculations!Y281</f>
        <v>N/A</v>
      </c>
      <c r="X314" s="38" t="s">
        <v>1056</v>
      </c>
      <c r="Y314" s="73" t="s">
        <v>105</v>
      </c>
      <c r="Z314" s="74" t="s">
        <v>1066</v>
      </c>
      <c r="AA314" s="74">
        <f>[4]Calculations!AA281</f>
        <v>0</v>
      </c>
      <c r="AB314" s="74">
        <f>[4]Calculations!AM281</f>
        <v>0</v>
      </c>
      <c r="AC314" s="74">
        <f>[4]Calculations!AB281</f>
        <v>0</v>
      </c>
      <c r="AD314" s="74">
        <f>[4]Calculations!AN281</f>
        <v>0</v>
      </c>
      <c r="AE314" s="74">
        <f>[4]Calculations!AC281</f>
        <v>0</v>
      </c>
      <c r="AF314" s="74">
        <f>[4]Calculations!AO281</f>
        <v>0</v>
      </c>
      <c r="AG314" s="74">
        <f>[4]Calculations!AD281</f>
        <v>0</v>
      </c>
      <c r="AH314" s="74">
        <f>[4]Calculations!AP281</f>
        <v>0</v>
      </c>
      <c r="AI314" s="74">
        <f>[4]Calculations!AE281</f>
        <v>0</v>
      </c>
      <c r="AJ314" s="74">
        <f>[4]Calculations!AQ281</f>
        <v>0</v>
      </c>
      <c r="AK314" s="74">
        <f>[4]Calculations!AF281</f>
        <v>1.09033637312</v>
      </c>
      <c r="AL314" s="74">
        <f>[4]Calculations!AR281</f>
        <v>26.5432027304286</v>
      </c>
      <c r="AM314" s="74">
        <f>[4]Calculations!AG281</f>
        <v>0</v>
      </c>
      <c r="AN314" s="74">
        <f>[4]Calculations!AS281</f>
        <v>0</v>
      </c>
      <c r="AO314" s="74">
        <f>[4]Calculations!AH281</f>
        <v>0</v>
      </c>
      <c r="AP314" s="74">
        <f>[4]Calculations!AT281</f>
        <v>0</v>
      </c>
      <c r="AQ314" s="74">
        <f>[4]Calculations!AI281</f>
        <v>4.1077819728499998</v>
      </c>
      <c r="AR314" s="74">
        <f>[4]Calculations!AU281</f>
        <v>100.00004802715823</v>
      </c>
      <c r="AS314" s="74">
        <f>[4]Calculations!AJ281</f>
        <v>0</v>
      </c>
      <c r="AT314" s="74">
        <f>[4]Calculations!AV281</f>
        <v>0</v>
      </c>
      <c r="AU314" s="74">
        <f>[4]Calculations!AK281</f>
        <v>0</v>
      </c>
      <c r="AV314" s="74">
        <f>[4]Calculations!AW281</f>
        <v>0</v>
      </c>
      <c r="AW314" s="90"/>
      <c r="AX314" s="90"/>
      <c r="AY314" s="82" t="str">
        <f>[4]Calculations!D281</f>
        <v>Land Supply 2018</v>
      </c>
    </row>
    <row r="315" spans="2:51" ht="25" customHeight="1" x14ac:dyDescent="0.25">
      <c r="B315" s="13" t="str">
        <f>[4]Calculations!A282</f>
        <v>SH 1981</v>
      </c>
      <c r="C315" s="30" t="str">
        <f>[4]Calculations!B282</f>
        <v>HARROW STREET, ROCHDALE</v>
      </c>
      <c r="D315" s="119" t="str">
        <f>[4]Calculations!C282</f>
        <v>Residential</v>
      </c>
      <c r="E315" s="38">
        <f>[4]Calculations!E282</f>
        <v>4.0190400000000001E-2</v>
      </c>
      <c r="F315" s="38">
        <f>[4]Calculations!I282</f>
        <v>4.0190400000000001E-2</v>
      </c>
      <c r="G315" s="38">
        <f>[4]Calculations!M282</f>
        <v>100</v>
      </c>
      <c r="H315" s="38">
        <f>[4]Calculations!H282</f>
        <v>0</v>
      </c>
      <c r="I315" s="38">
        <f>[4]Calculations!L282</f>
        <v>0</v>
      </c>
      <c r="J315" s="38">
        <f>[4]Calculations!G282</f>
        <v>0</v>
      </c>
      <c r="K315" s="38">
        <f>[4]Calculations!K282</f>
        <v>0</v>
      </c>
      <c r="L315" s="38">
        <f>[4]Calculations!F282</f>
        <v>0</v>
      </c>
      <c r="M315" s="38">
        <f>[4]Calculations!J282</f>
        <v>0</v>
      </c>
      <c r="N315" s="38">
        <f>[4]Calculations!V282</f>
        <v>0</v>
      </c>
      <c r="O315" s="38">
        <f>[4]Calculations!W282</f>
        <v>0</v>
      </c>
      <c r="P315" s="38">
        <f>[4]Calculations!O282</f>
        <v>1.4510700000000001E-3</v>
      </c>
      <c r="Q315" s="38">
        <f>[4]Calculations!S282</f>
        <v>3.6104890720171978</v>
      </c>
      <c r="R315" s="38">
        <f>[4]Calculations!Q282</f>
        <v>0</v>
      </c>
      <c r="S315" s="38">
        <f>[4]Calculations!T282</f>
        <v>0</v>
      </c>
      <c r="T315" s="38">
        <f>[4]Calculations!R282</f>
        <v>0</v>
      </c>
      <c r="U315" s="38">
        <f>[4]Calculations!U282</f>
        <v>0</v>
      </c>
      <c r="V315" s="38" t="str">
        <f>[4]Calculations!X282</f>
        <v>Not Modelled</v>
      </c>
      <c r="W315" s="38" t="str">
        <f>[4]Calculations!Y282</f>
        <v>N/A</v>
      </c>
      <c r="X315" s="38" t="s">
        <v>1056</v>
      </c>
      <c r="Y315" s="73" t="s">
        <v>105</v>
      </c>
      <c r="Z315" s="74" t="s">
        <v>1066</v>
      </c>
      <c r="AA315" s="74">
        <f>[4]Calculations!AA282</f>
        <v>0</v>
      </c>
      <c r="AB315" s="74">
        <f>[4]Calculations!AM282</f>
        <v>0</v>
      </c>
      <c r="AC315" s="74">
        <f>[4]Calculations!AB282</f>
        <v>0</v>
      </c>
      <c r="AD315" s="74">
        <f>[4]Calculations!AN282</f>
        <v>0</v>
      </c>
      <c r="AE315" s="74">
        <f>[4]Calculations!AC282</f>
        <v>0</v>
      </c>
      <c r="AF315" s="74">
        <f>[4]Calculations!AO282</f>
        <v>0</v>
      </c>
      <c r="AG315" s="74">
        <f>[4]Calculations!AD282</f>
        <v>0</v>
      </c>
      <c r="AH315" s="74">
        <f>[4]Calculations!AP282</f>
        <v>0</v>
      </c>
      <c r="AI315" s="74">
        <f>[4]Calculations!AE282</f>
        <v>0</v>
      </c>
      <c r="AJ315" s="74">
        <f>[4]Calculations!AQ282</f>
        <v>0</v>
      </c>
      <c r="AK315" s="74">
        <f>[4]Calculations!AF282</f>
        <v>0</v>
      </c>
      <c r="AL315" s="74">
        <f>[4]Calculations!AR282</f>
        <v>0</v>
      </c>
      <c r="AM315" s="74">
        <f>[4]Calculations!AG282</f>
        <v>0</v>
      </c>
      <c r="AN315" s="74">
        <f>[4]Calculations!AS282</f>
        <v>0</v>
      </c>
      <c r="AO315" s="74">
        <f>[4]Calculations!AH282</f>
        <v>0</v>
      </c>
      <c r="AP315" s="74">
        <f>[4]Calculations!AT282</f>
        <v>0</v>
      </c>
      <c r="AQ315" s="74">
        <f>[4]Calculations!AI282</f>
        <v>4.0190404998299997E-2</v>
      </c>
      <c r="AR315" s="74">
        <f>[4]Calculations!AU282</f>
        <v>100.00001243655201</v>
      </c>
      <c r="AS315" s="74">
        <f>[4]Calculations!AJ282</f>
        <v>0</v>
      </c>
      <c r="AT315" s="74">
        <f>[4]Calculations!AV282</f>
        <v>0</v>
      </c>
      <c r="AU315" s="74">
        <f>[4]Calculations!AK282</f>
        <v>0</v>
      </c>
      <c r="AV315" s="74">
        <f>[4]Calculations!AW282</f>
        <v>0</v>
      </c>
      <c r="AW315" s="90"/>
      <c r="AX315" s="90"/>
      <c r="AY315" s="82" t="str">
        <f>[4]Calculations!D282</f>
        <v>Land Supply 2018</v>
      </c>
    </row>
    <row r="316" spans="2:51" ht="12.65" customHeight="1" x14ac:dyDescent="0.25">
      <c r="B316" s="13" t="str">
        <f>[4]Calculations!A283</f>
        <v>SH 1985</v>
      </c>
      <c r="C316" s="30" t="str">
        <f>[4]Calculations!B283</f>
        <v>LAND AT NOON SUN STREET, ROCHDALE</v>
      </c>
      <c r="D316" s="119" t="str">
        <f>[4]Calculations!C283</f>
        <v>Residential</v>
      </c>
      <c r="E316" s="38">
        <f>[4]Calculations!E283</f>
        <v>1.8526600000000001E-2</v>
      </c>
      <c r="F316" s="38">
        <f>[4]Calculations!I283</f>
        <v>1.8526600000000001E-2</v>
      </c>
      <c r="G316" s="38">
        <f>[4]Calculations!M283</f>
        <v>100</v>
      </c>
      <c r="H316" s="38">
        <f>[4]Calculations!H283</f>
        <v>0</v>
      </c>
      <c r="I316" s="38">
        <f>[4]Calculations!L283</f>
        <v>0</v>
      </c>
      <c r="J316" s="38">
        <f>[4]Calculations!G283</f>
        <v>0</v>
      </c>
      <c r="K316" s="38">
        <f>[4]Calculations!K283</f>
        <v>0</v>
      </c>
      <c r="L316" s="38">
        <f>[4]Calculations!F283</f>
        <v>0</v>
      </c>
      <c r="M316" s="38">
        <f>[4]Calculations!J283</f>
        <v>0</v>
      </c>
      <c r="N316" s="38">
        <f>[4]Calculations!V283</f>
        <v>0</v>
      </c>
      <c r="O316" s="38">
        <f>[4]Calculations!W283</f>
        <v>0</v>
      </c>
      <c r="P316" s="38">
        <f>[4]Calculations!O283</f>
        <v>0</v>
      </c>
      <c r="Q316" s="38">
        <f>[4]Calculations!S283</f>
        <v>0</v>
      </c>
      <c r="R316" s="38">
        <f>[4]Calculations!Q283</f>
        <v>0</v>
      </c>
      <c r="S316" s="38">
        <f>[4]Calculations!T283</f>
        <v>0</v>
      </c>
      <c r="T316" s="38">
        <f>[4]Calculations!R283</f>
        <v>0</v>
      </c>
      <c r="U316" s="38">
        <f>[4]Calculations!U283</f>
        <v>0</v>
      </c>
      <c r="V316" s="38" t="str">
        <f>[4]Calculations!X283</f>
        <v>Not Modelled</v>
      </c>
      <c r="W316" s="38" t="str">
        <f>[4]Calculations!Y283</f>
        <v>N/A</v>
      </c>
      <c r="X316" s="38" t="s">
        <v>1056</v>
      </c>
      <c r="Y316" s="73" t="s">
        <v>106</v>
      </c>
      <c r="Z316" s="74" t="s">
        <v>1098</v>
      </c>
      <c r="AA316" s="74">
        <f>[4]Calculations!AA283</f>
        <v>0</v>
      </c>
      <c r="AB316" s="74">
        <f>[4]Calculations!AM283</f>
        <v>0</v>
      </c>
      <c r="AC316" s="74">
        <f>[4]Calculations!AB283</f>
        <v>0</v>
      </c>
      <c r="AD316" s="74">
        <f>[4]Calculations!AN283</f>
        <v>0</v>
      </c>
      <c r="AE316" s="74">
        <f>[4]Calculations!AC283</f>
        <v>0</v>
      </c>
      <c r="AF316" s="74">
        <f>[4]Calculations!AO283</f>
        <v>0</v>
      </c>
      <c r="AG316" s="74">
        <f>[4]Calculations!AD283</f>
        <v>0</v>
      </c>
      <c r="AH316" s="74">
        <f>[4]Calculations!AP283</f>
        <v>0</v>
      </c>
      <c r="AI316" s="74">
        <f>[4]Calculations!AE283</f>
        <v>0</v>
      </c>
      <c r="AJ316" s="74">
        <f>[4]Calculations!AQ283</f>
        <v>0</v>
      </c>
      <c r="AK316" s="74">
        <f>[4]Calculations!AF283</f>
        <v>0</v>
      </c>
      <c r="AL316" s="74">
        <f>[4]Calculations!AR283</f>
        <v>0</v>
      </c>
      <c r="AM316" s="74">
        <f>[4]Calculations!AG283</f>
        <v>0</v>
      </c>
      <c r="AN316" s="74">
        <f>[4]Calculations!AS283</f>
        <v>0</v>
      </c>
      <c r="AO316" s="74">
        <f>[4]Calculations!AH283</f>
        <v>0</v>
      </c>
      <c r="AP316" s="74">
        <f>[4]Calculations!AT283</f>
        <v>0</v>
      </c>
      <c r="AQ316" s="74">
        <f>[4]Calculations!AI283</f>
        <v>1.85266400004E-2</v>
      </c>
      <c r="AR316" s="74">
        <f>[4]Calculations!AU283</f>
        <v>100.00021590793777</v>
      </c>
      <c r="AS316" s="74">
        <f>[4]Calculations!AJ283</f>
        <v>0</v>
      </c>
      <c r="AT316" s="74">
        <f>[4]Calculations!AV283</f>
        <v>0</v>
      </c>
      <c r="AU316" s="74">
        <f>[4]Calculations!AK283</f>
        <v>0</v>
      </c>
      <c r="AV316" s="74">
        <f>[4]Calculations!AW283</f>
        <v>0</v>
      </c>
      <c r="AW316" s="90"/>
      <c r="AX316" s="90"/>
      <c r="AY316" s="82" t="str">
        <f>[4]Calculations!D283</f>
        <v>Land Supply 2018</v>
      </c>
    </row>
    <row r="317" spans="2:51" ht="25" customHeight="1" x14ac:dyDescent="0.25">
      <c r="B317" s="13" t="str">
        <f>[4]Calculations!A284</f>
        <v>SH 2011</v>
      </c>
      <c r="C317" s="30" t="str">
        <f>[4]Calculations!B284</f>
        <v>BRUNSWICK HOTEL, 19 BRIDGE STREET, HEYWOOD</v>
      </c>
      <c r="D317" s="119" t="str">
        <f>[4]Calculations!C284</f>
        <v>Residential</v>
      </c>
      <c r="E317" s="38">
        <f>[4]Calculations!E284</f>
        <v>3.46063E-2</v>
      </c>
      <c r="F317" s="38">
        <f>[4]Calculations!I284</f>
        <v>3.46063E-2</v>
      </c>
      <c r="G317" s="38">
        <f>[4]Calculations!M284</f>
        <v>100</v>
      </c>
      <c r="H317" s="38">
        <f>[4]Calculations!H284</f>
        <v>0</v>
      </c>
      <c r="I317" s="38">
        <f>[4]Calculations!L284</f>
        <v>0</v>
      </c>
      <c r="J317" s="38">
        <f>[4]Calculations!G284</f>
        <v>0</v>
      </c>
      <c r="K317" s="38">
        <f>[4]Calculations!K284</f>
        <v>0</v>
      </c>
      <c r="L317" s="38">
        <f>[4]Calculations!F284</f>
        <v>0</v>
      </c>
      <c r="M317" s="38">
        <f>[4]Calculations!J284</f>
        <v>0</v>
      </c>
      <c r="N317" s="38">
        <f>[4]Calculations!V284</f>
        <v>0</v>
      </c>
      <c r="O317" s="38">
        <f>[4]Calculations!W284</f>
        <v>0</v>
      </c>
      <c r="P317" s="38">
        <f>[4]Calculations!O284</f>
        <v>0</v>
      </c>
      <c r="Q317" s="38">
        <f>[4]Calculations!S284</f>
        <v>0</v>
      </c>
      <c r="R317" s="38">
        <f>[4]Calculations!Q284</f>
        <v>0</v>
      </c>
      <c r="S317" s="38">
        <f>[4]Calculations!T284</f>
        <v>0</v>
      </c>
      <c r="T317" s="38">
        <f>[4]Calculations!R284</f>
        <v>0</v>
      </c>
      <c r="U317" s="38">
        <f>[4]Calculations!U284</f>
        <v>0</v>
      </c>
      <c r="V317" s="38" t="str">
        <f>[4]Calculations!X284</f>
        <v>Not Modelled</v>
      </c>
      <c r="W317" s="38" t="str">
        <f>[4]Calculations!Y284</f>
        <v>N/A</v>
      </c>
      <c r="X317" s="38" t="s">
        <v>1056</v>
      </c>
      <c r="Y317" s="73" t="s">
        <v>106</v>
      </c>
      <c r="Z317" s="74" t="s">
        <v>1098</v>
      </c>
      <c r="AA317" s="74">
        <f>[4]Calculations!AA284</f>
        <v>0</v>
      </c>
      <c r="AB317" s="74">
        <f>[4]Calculations!AM284</f>
        <v>0</v>
      </c>
      <c r="AC317" s="74">
        <f>[4]Calculations!AB284</f>
        <v>0</v>
      </c>
      <c r="AD317" s="74">
        <f>[4]Calculations!AN284</f>
        <v>0</v>
      </c>
      <c r="AE317" s="74">
        <f>[4]Calculations!AC284</f>
        <v>0</v>
      </c>
      <c r="AF317" s="74">
        <f>[4]Calculations!AO284</f>
        <v>0</v>
      </c>
      <c r="AG317" s="74">
        <f>[4]Calculations!AD284</f>
        <v>0</v>
      </c>
      <c r="AH317" s="74">
        <f>[4]Calculations!AP284</f>
        <v>0</v>
      </c>
      <c r="AI317" s="74">
        <f>[4]Calculations!AE284</f>
        <v>0</v>
      </c>
      <c r="AJ317" s="74">
        <f>[4]Calculations!AQ284</f>
        <v>0</v>
      </c>
      <c r="AK317" s="74">
        <f>[4]Calculations!AF284</f>
        <v>0</v>
      </c>
      <c r="AL317" s="74">
        <f>[4]Calculations!AR284</f>
        <v>0</v>
      </c>
      <c r="AM317" s="74">
        <f>[4]Calculations!AG284</f>
        <v>0</v>
      </c>
      <c r="AN317" s="74">
        <f>[4]Calculations!AS284</f>
        <v>0</v>
      </c>
      <c r="AO317" s="74">
        <f>[4]Calculations!AH284</f>
        <v>0</v>
      </c>
      <c r="AP317" s="74">
        <f>[4]Calculations!AT284</f>
        <v>0</v>
      </c>
      <c r="AQ317" s="74">
        <f>[4]Calculations!AI284</f>
        <v>3.4606324999299998E-2</v>
      </c>
      <c r="AR317" s="74">
        <f>[4]Calculations!AU284</f>
        <v>100.00007223915877</v>
      </c>
      <c r="AS317" s="74">
        <f>[4]Calculations!AJ284</f>
        <v>0</v>
      </c>
      <c r="AT317" s="74">
        <f>[4]Calculations!AV284</f>
        <v>0</v>
      </c>
      <c r="AU317" s="74">
        <f>[4]Calculations!AK284</f>
        <v>0</v>
      </c>
      <c r="AV317" s="74">
        <f>[4]Calculations!AW284</f>
        <v>0</v>
      </c>
      <c r="AW317" s="90"/>
      <c r="AX317" s="90"/>
      <c r="AY317" s="82" t="str">
        <f>[4]Calculations!D284</f>
        <v>Land Supply 2018</v>
      </c>
    </row>
    <row r="318" spans="2:51" ht="25" customHeight="1" x14ac:dyDescent="0.25">
      <c r="B318" s="13" t="str">
        <f>[4]Calculations!A285</f>
        <v>SH 2036</v>
      </c>
      <c r="C318" s="30" t="str">
        <f>[4]Calculations!B285</f>
        <v>3 WHITEHALL STREET AND 20 EASTGATE STREET, ROCHDALE</v>
      </c>
      <c r="D318" s="119" t="str">
        <f>[4]Calculations!C285</f>
        <v>Residential</v>
      </c>
      <c r="E318" s="38">
        <f>[4]Calculations!E285</f>
        <v>1.29111E-2</v>
      </c>
      <c r="F318" s="38">
        <f>[4]Calculations!I285</f>
        <v>1.29111E-2</v>
      </c>
      <c r="G318" s="38">
        <f>[4]Calculations!M285</f>
        <v>100</v>
      </c>
      <c r="H318" s="38">
        <f>[4]Calculations!H285</f>
        <v>0</v>
      </c>
      <c r="I318" s="38">
        <f>[4]Calculations!L285</f>
        <v>0</v>
      </c>
      <c r="J318" s="38">
        <f>[4]Calculations!G285</f>
        <v>0</v>
      </c>
      <c r="K318" s="38">
        <f>[4]Calculations!K285</f>
        <v>0</v>
      </c>
      <c r="L318" s="38">
        <f>[4]Calculations!F285</f>
        <v>0</v>
      </c>
      <c r="M318" s="38">
        <f>[4]Calculations!J285</f>
        <v>0</v>
      </c>
      <c r="N318" s="38">
        <f>[4]Calculations!V285</f>
        <v>0</v>
      </c>
      <c r="O318" s="38">
        <f>[4]Calculations!W285</f>
        <v>0</v>
      </c>
      <c r="P318" s="38">
        <f>[4]Calculations!O285</f>
        <v>0</v>
      </c>
      <c r="Q318" s="38">
        <f>[4]Calculations!S285</f>
        <v>0</v>
      </c>
      <c r="R318" s="38">
        <f>[4]Calculations!Q285</f>
        <v>0</v>
      </c>
      <c r="S318" s="38">
        <f>[4]Calculations!T285</f>
        <v>0</v>
      </c>
      <c r="T318" s="38">
        <f>[4]Calculations!R285</f>
        <v>0</v>
      </c>
      <c r="U318" s="38">
        <f>[4]Calculations!U285</f>
        <v>0</v>
      </c>
      <c r="V318" s="38" t="str">
        <f>[4]Calculations!X285</f>
        <v>Not Modelled</v>
      </c>
      <c r="W318" s="38" t="str">
        <f>[4]Calculations!Y285</f>
        <v>N/A</v>
      </c>
      <c r="X318" s="38" t="s">
        <v>1056</v>
      </c>
      <c r="Y318" s="73" t="s">
        <v>106</v>
      </c>
      <c r="Z318" s="74" t="s">
        <v>1098</v>
      </c>
      <c r="AA318" s="74">
        <f>[4]Calculations!AA285</f>
        <v>0</v>
      </c>
      <c r="AB318" s="74">
        <f>[4]Calculations!AM285</f>
        <v>0</v>
      </c>
      <c r="AC318" s="74">
        <f>[4]Calculations!AB285</f>
        <v>0</v>
      </c>
      <c r="AD318" s="74">
        <f>[4]Calculations!AN285</f>
        <v>0</v>
      </c>
      <c r="AE318" s="74">
        <f>[4]Calculations!AC285</f>
        <v>0</v>
      </c>
      <c r="AF318" s="74">
        <f>[4]Calculations!AO285</f>
        <v>0</v>
      </c>
      <c r="AG318" s="74">
        <f>[4]Calculations!AD285</f>
        <v>0</v>
      </c>
      <c r="AH318" s="74">
        <f>[4]Calculations!AP285</f>
        <v>0</v>
      </c>
      <c r="AI318" s="74">
        <f>[4]Calculations!AE285</f>
        <v>0</v>
      </c>
      <c r="AJ318" s="74">
        <f>[4]Calculations!AQ285</f>
        <v>0</v>
      </c>
      <c r="AK318" s="74">
        <f>[4]Calculations!AF285</f>
        <v>0</v>
      </c>
      <c r="AL318" s="74">
        <f>[4]Calculations!AR285</f>
        <v>0</v>
      </c>
      <c r="AM318" s="74">
        <f>[4]Calculations!AG285</f>
        <v>0</v>
      </c>
      <c r="AN318" s="74">
        <f>[4]Calculations!AS285</f>
        <v>0</v>
      </c>
      <c r="AO318" s="74">
        <f>[4]Calculations!AH285</f>
        <v>0</v>
      </c>
      <c r="AP318" s="74">
        <f>[4]Calculations!AT285</f>
        <v>0</v>
      </c>
      <c r="AQ318" s="74">
        <f>[4]Calculations!AI285</f>
        <v>1.29111350004E-2</v>
      </c>
      <c r="AR318" s="74">
        <f>[4]Calculations!AU285</f>
        <v>100.00027108766875</v>
      </c>
      <c r="AS318" s="74">
        <f>[4]Calculations!AJ285</f>
        <v>0</v>
      </c>
      <c r="AT318" s="74">
        <f>[4]Calculations!AV285</f>
        <v>0</v>
      </c>
      <c r="AU318" s="74">
        <f>[4]Calculations!AK285</f>
        <v>0</v>
      </c>
      <c r="AV318" s="74">
        <f>[4]Calculations!AW285</f>
        <v>0</v>
      </c>
      <c r="AW318" s="90"/>
      <c r="AX318" s="90"/>
      <c r="AY318" s="82" t="str">
        <f>[4]Calculations!D285</f>
        <v>Land Supply 2018</v>
      </c>
    </row>
    <row r="319" spans="2:51" ht="12.65" customHeight="1" x14ac:dyDescent="0.25">
      <c r="B319" s="13" t="str">
        <f>[4]Calculations!A286</f>
        <v>SH 2044</v>
      </c>
      <c r="C319" s="30" t="str">
        <f>[4]Calculations!B286</f>
        <v>LAND AT BELFIELD LAWN, OFF BELFIELD MILL LANE, SMALLBRIDGE</v>
      </c>
      <c r="D319" s="119" t="str">
        <f>[4]Calculations!C286</f>
        <v>Residential</v>
      </c>
      <c r="E319" s="38">
        <f>[4]Calculations!E286</f>
        <v>0.112694</v>
      </c>
      <c r="F319" s="38">
        <f>[4]Calculations!I286</f>
        <v>0.112694</v>
      </c>
      <c r="G319" s="38">
        <f>[4]Calculations!M286</f>
        <v>100</v>
      </c>
      <c r="H319" s="38">
        <f>[4]Calculations!H286</f>
        <v>0</v>
      </c>
      <c r="I319" s="38">
        <f>[4]Calculations!L286</f>
        <v>0</v>
      </c>
      <c r="J319" s="38">
        <f>[4]Calculations!G286</f>
        <v>0</v>
      </c>
      <c r="K319" s="38">
        <f>[4]Calculations!K286</f>
        <v>0</v>
      </c>
      <c r="L319" s="38">
        <f>[4]Calculations!F286</f>
        <v>0</v>
      </c>
      <c r="M319" s="38">
        <f>[4]Calculations!J286</f>
        <v>0</v>
      </c>
      <c r="N319" s="38">
        <f>[4]Calculations!V286</f>
        <v>3.26397219993E-2</v>
      </c>
      <c r="O319" s="38">
        <f>[4]Calculations!W286</f>
        <v>28.963140894191348</v>
      </c>
      <c r="P319" s="38">
        <f>[4]Calculations!O286</f>
        <v>0</v>
      </c>
      <c r="Q319" s="38">
        <f>[4]Calculations!S286</f>
        <v>0</v>
      </c>
      <c r="R319" s="38">
        <f>[4]Calculations!Q286</f>
        <v>0</v>
      </c>
      <c r="S319" s="38">
        <f>[4]Calculations!T286</f>
        <v>0</v>
      </c>
      <c r="T319" s="38">
        <f>[4]Calculations!R286</f>
        <v>0</v>
      </c>
      <c r="U319" s="38">
        <f>[4]Calculations!U286</f>
        <v>0</v>
      </c>
      <c r="V319" s="38">
        <f>[4]Calculations!X286</f>
        <v>0</v>
      </c>
      <c r="W319" s="38">
        <f>[4]Calculations!Y286</f>
        <v>0</v>
      </c>
      <c r="X319" s="38" t="s">
        <v>1056</v>
      </c>
      <c r="Y319" s="73" t="s">
        <v>106</v>
      </c>
      <c r="Z319" s="74" t="s">
        <v>1098</v>
      </c>
      <c r="AA319" s="74">
        <f>[4]Calculations!AA286</f>
        <v>0</v>
      </c>
      <c r="AB319" s="74">
        <f>[4]Calculations!AM286</f>
        <v>0</v>
      </c>
      <c r="AC319" s="74">
        <f>[4]Calculations!AB286</f>
        <v>0</v>
      </c>
      <c r="AD319" s="74">
        <f>[4]Calculations!AN286</f>
        <v>0</v>
      </c>
      <c r="AE319" s="74">
        <f>[4]Calculations!AC286</f>
        <v>0</v>
      </c>
      <c r="AF319" s="74">
        <f>[4]Calculations!AO286</f>
        <v>0</v>
      </c>
      <c r="AG319" s="74">
        <f>[4]Calculations!AD286</f>
        <v>0</v>
      </c>
      <c r="AH319" s="74">
        <f>[4]Calculations!AP286</f>
        <v>0</v>
      </c>
      <c r="AI319" s="74">
        <f>[4]Calculations!AE286</f>
        <v>0</v>
      </c>
      <c r="AJ319" s="74">
        <f>[4]Calculations!AQ286</f>
        <v>0</v>
      </c>
      <c r="AK319" s="74">
        <f>[4]Calculations!AF286</f>
        <v>0</v>
      </c>
      <c r="AL319" s="74">
        <f>[4]Calculations!AR286</f>
        <v>0</v>
      </c>
      <c r="AM319" s="74">
        <f>[4]Calculations!AG286</f>
        <v>0</v>
      </c>
      <c r="AN319" s="74">
        <f>[4]Calculations!AS286</f>
        <v>0</v>
      </c>
      <c r="AO319" s="74">
        <f>[4]Calculations!AH286</f>
        <v>0</v>
      </c>
      <c r="AP319" s="74">
        <f>[4]Calculations!AT286</f>
        <v>0</v>
      </c>
      <c r="AQ319" s="74">
        <f>[4]Calculations!AI286</f>
        <v>8.5594454249100005E-2</v>
      </c>
      <c r="AR319" s="74">
        <f>[4]Calculations!AU286</f>
        <v>75.952982633591844</v>
      </c>
      <c r="AS319" s="74">
        <f>[4]Calculations!AJ286</f>
        <v>0</v>
      </c>
      <c r="AT319" s="74">
        <f>[4]Calculations!AV286</f>
        <v>0</v>
      </c>
      <c r="AU319" s="74">
        <f>[4]Calculations!AK286</f>
        <v>0</v>
      </c>
      <c r="AV319" s="74">
        <f>[4]Calculations!AW286</f>
        <v>0</v>
      </c>
      <c r="AW319" s="90"/>
      <c r="AX319" s="90"/>
      <c r="AY319" s="82" t="str">
        <f>[4]Calculations!D286</f>
        <v>Land Supply 2018</v>
      </c>
    </row>
    <row r="320" spans="2:51" ht="12.65" customHeight="1" x14ac:dyDescent="0.25">
      <c r="B320" s="13" t="str">
        <f>[4]Calculations!A287</f>
        <v>SH 2056</v>
      </c>
      <c r="C320" s="30" t="str">
        <f>[4]Calculations!B287</f>
        <v>LAND AT JUNCTION CALDERBROOK ROAD AND HARE HILL ROAD, LITTLEBOROUGH</v>
      </c>
      <c r="D320" s="119" t="str">
        <f>[4]Calculations!C287</f>
        <v>Residential</v>
      </c>
      <c r="E320" s="38">
        <f>[4]Calculations!E287</f>
        <v>5.70108E-2</v>
      </c>
      <c r="F320" s="38">
        <f>[4]Calculations!I287</f>
        <v>5.70108E-2</v>
      </c>
      <c r="G320" s="38">
        <f>[4]Calculations!M287</f>
        <v>100</v>
      </c>
      <c r="H320" s="38">
        <f>[4]Calculations!H287</f>
        <v>0</v>
      </c>
      <c r="I320" s="38">
        <f>[4]Calculations!L287</f>
        <v>0</v>
      </c>
      <c r="J320" s="38">
        <f>[4]Calculations!G287</f>
        <v>0</v>
      </c>
      <c r="K320" s="38">
        <f>[4]Calculations!K287</f>
        <v>0</v>
      </c>
      <c r="L320" s="38">
        <f>[4]Calculations!F287</f>
        <v>0</v>
      </c>
      <c r="M320" s="38">
        <f>[4]Calculations!J287</f>
        <v>0</v>
      </c>
      <c r="N320" s="38">
        <f>[4]Calculations!V287</f>
        <v>0</v>
      </c>
      <c r="O320" s="38">
        <f>[4]Calculations!W287</f>
        <v>0</v>
      </c>
      <c r="P320" s="38">
        <f>[4]Calculations!O287</f>
        <v>6.1515859024180008E-3</v>
      </c>
      <c r="Q320" s="38">
        <f>[4]Calculations!S287</f>
        <v>10.790211508026552</v>
      </c>
      <c r="R320" s="38">
        <f>[4]Calculations!Q287</f>
        <v>1.0863559024179999E-3</v>
      </c>
      <c r="S320" s="38">
        <f>[4]Calculations!T287</f>
        <v>1.9055265009752538</v>
      </c>
      <c r="T320" s="38">
        <f>[4]Calculations!R287</f>
        <v>1.06050019982E-4</v>
      </c>
      <c r="U320" s="38">
        <f>[4]Calculations!U287</f>
        <v>0.18601742122896012</v>
      </c>
      <c r="V320" s="38">
        <f>[4]Calculations!X287</f>
        <v>0</v>
      </c>
      <c r="W320" s="38">
        <f>[4]Calculations!Y287</f>
        <v>0</v>
      </c>
      <c r="X320" s="38" t="s">
        <v>1056</v>
      </c>
      <c r="Y320" s="73" t="s">
        <v>105</v>
      </c>
      <c r="Z320" s="74" t="s">
        <v>1066</v>
      </c>
      <c r="AA320" s="74">
        <f>[4]Calculations!AA287</f>
        <v>0</v>
      </c>
      <c r="AB320" s="74">
        <f>[4]Calculations!AM287</f>
        <v>0</v>
      </c>
      <c r="AC320" s="74">
        <f>[4]Calculations!AB287</f>
        <v>0</v>
      </c>
      <c r="AD320" s="74">
        <f>[4]Calculations!AN287</f>
        <v>0</v>
      </c>
      <c r="AE320" s="74">
        <f>[4]Calculations!AC287</f>
        <v>0</v>
      </c>
      <c r="AF320" s="74">
        <f>[4]Calculations!AO287</f>
        <v>0</v>
      </c>
      <c r="AG320" s="74">
        <f>[4]Calculations!AD287</f>
        <v>0</v>
      </c>
      <c r="AH320" s="74">
        <f>[4]Calculations!AP287</f>
        <v>0</v>
      </c>
      <c r="AI320" s="74">
        <f>[4]Calculations!AE287</f>
        <v>0</v>
      </c>
      <c r="AJ320" s="74">
        <f>[4]Calculations!AQ287</f>
        <v>0</v>
      </c>
      <c r="AK320" s="74">
        <f>[4]Calculations!AF287</f>
        <v>0</v>
      </c>
      <c r="AL320" s="74">
        <f>[4]Calculations!AR287</f>
        <v>0</v>
      </c>
      <c r="AM320" s="74">
        <f>[4]Calculations!AG287</f>
        <v>0</v>
      </c>
      <c r="AN320" s="74">
        <f>[4]Calculations!AS287</f>
        <v>0</v>
      </c>
      <c r="AO320" s="74">
        <f>[4]Calculations!AH287</f>
        <v>0</v>
      </c>
      <c r="AP320" s="74">
        <f>[4]Calculations!AT287</f>
        <v>0</v>
      </c>
      <c r="AQ320" s="74">
        <f>[4]Calculations!AI287</f>
        <v>5.7010790001399997E-2</v>
      </c>
      <c r="AR320" s="74">
        <f>[4]Calculations!AU287</f>
        <v>99.999982461919487</v>
      </c>
      <c r="AS320" s="74">
        <f>[4]Calculations!AJ287</f>
        <v>0</v>
      </c>
      <c r="AT320" s="74">
        <f>[4]Calculations!AV287</f>
        <v>0</v>
      </c>
      <c r="AU320" s="74">
        <f>[4]Calculations!AK287</f>
        <v>0</v>
      </c>
      <c r="AV320" s="74">
        <f>[4]Calculations!AW287</f>
        <v>0</v>
      </c>
      <c r="AW320" s="90"/>
      <c r="AX320" s="90"/>
      <c r="AY320" s="82" t="str">
        <f>[4]Calculations!D287</f>
        <v>Land Supply 2018</v>
      </c>
    </row>
    <row r="321" spans="2:51" ht="25" customHeight="1" x14ac:dyDescent="0.25">
      <c r="B321" s="13" t="str">
        <f>[4]Calculations!A288</f>
        <v>SH 2059</v>
      </c>
      <c r="C321" s="30" t="str">
        <f>[4]Calculations!B288</f>
        <v>LAND ADJACENT 167 SPOTLAND ROAD, ROCHDALE</v>
      </c>
      <c r="D321" s="119" t="str">
        <f>[4]Calculations!C288</f>
        <v>Residential</v>
      </c>
      <c r="E321" s="38">
        <f>[4]Calculations!E288</f>
        <v>8.2819100000000007E-2</v>
      </c>
      <c r="F321" s="38">
        <f>[4]Calculations!I288</f>
        <v>8.2819100000000007E-2</v>
      </c>
      <c r="G321" s="38">
        <f>[4]Calculations!M288</f>
        <v>100</v>
      </c>
      <c r="H321" s="38">
        <f>[4]Calculations!H288</f>
        <v>0</v>
      </c>
      <c r="I321" s="38">
        <f>[4]Calculations!L288</f>
        <v>0</v>
      </c>
      <c r="J321" s="38">
        <f>[4]Calculations!G288</f>
        <v>0</v>
      </c>
      <c r="K321" s="38">
        <f>[4]Calculations!K288</f>
        <v>0</v>
      </c>
      <c r="L321" s="38">
        <f>[4]Calculations!F288</f>
        <v>0</v>
      </c>
      <c r="M321" s="38">
        <f>[4]Calculations!J288</f>
        <v>0</v>
      </c>
      <c r="N321" s="38">
        <f>[4]Calculations!V288</f>
        <v>0</v>
      </c>
      <c r="O321" s="38">
        <f>[4]Calculations!W288</f>
        <v>0</v>
      </c>
      <c r="P321" s="38">
        <f>[4]Calculations!O288</f>
        <v>2.2934090999949999E-3</v>
      </c>
      <c r="Q321" s="38">
        <f>[4]Calculations!S288</f>
        <v>2.7691789695794804</v>
      </c>
      <c r="R321" s="38">
        <f>[4]Calculations!Q288</f>
        <v>1.4742909999499999E-4</v>
      </c>
      <c r="S321" s="38">
        <f>[4]Calculations!T288</f>
        <v>0.17801340511427916</v>
      </c>
      <c r="T321" s="38">
        <f>[4]Calculations!R288</f>
        <v>0</v>
      </c>
      <c r="U321" s="38">
        <f>[4]Calculations!U288</f>
        <v>0</v>
      </c>
      <c r="V321" s="38" t="str">
        <f>[4]Calculations!X288</f>
        <v>Not Modelled</v>
      </c>
      <c r="W321" s="38" t="str">
        <f>[4]Calculations!Y288</f>
        <v>N/A</v>
      </c>
      <c r="X321" s="38" t="s">
        <v>1056</v>
      </c>
      <c r="Y321" s="73" t="s">
        <v>105</v>
      </c>
      <c r="Z321" s="74" t="s">
        <v>1066</v>
      </c>
      <c r="AA321" s="74">
        <f>[4]Calculations!AA288</f>
        <v>0</v>
      </c>
      <c r="AB321" s="74">
        <f>[4]Calculations!AM288</f>
        <v>0</v>
      </c>
      <c r="AC321" s="74">
        <f>[4]Calculations!AB288</f>
        <v>0</v>
      </c>
      <c r="AD321" s="74">
        <f>[4]Calculations!AN288</f>
        <v>0</v>
      </c>
      <c r="AE321" s="74">
        <f>[4]Calculations!AC288</f>
        <v>0</v>
      </c>
      <c r="AF321" s="74">
        <f>[4]Calculations!AO288</f>
        <v>0</v>
      </c>
      <c r="AG321" s="74">
        <f>[4]Calculations!AD288</f>
        <v>0</v>
      </c>
      <c r="AH321" s="74">
        <f>[4]Calculations!AP288</f>
        <v>0</v>
      </c>
      <c r="AI321" s="74">
        <f>[4]Calculations!AE288</f>
        <v>0</v>
      </c>
      <c r="AJ321" s="74">
        <f>[4]Calculations!AQ288</f>
        <v>0</v>
      </c>
      <c r="AK321" s="74">
        <f>[4]Calculations!AF288</f>
        <v>0</v>
      </c>
      <c r="AL321" s="74">
        <f>[4]Calculations!AR288</f>
        <v>0</v>
      </c>
      <c r="AM321" s="74">
        <f>[4]Calculations!AG288</f>
        <v>0</v>
      </c>
      <c r="AN321" s="74">
        <f>[4]Calculations!AS288</f>
        <v>0</v>
      </c>
      <c r="AO321" s="74">
        <f>[4]Calculations!AH288</f>
        <v>0</v>
      </c>
      <c r="AP321" s="74">
        <f>[4]Calculations!AT288</f>
        <v>0</v>
      </c>
      <c r="AQ321" s="74">
        <f>[4]Calculations!AI288</f>
        <v>8.2819095000799994E-2</v>
      </c>
      <c r="AR321" s="74">
        <f>[4]Calculations!AU288</f>
        <v>99.999993963711248</v>
      </c>
      <c r="AS321" s="74">
        <f>[4]Calculations!AJ288</f>
        <v>0</v>
      </c>
      <c r="AT321" s="74">
        <f>[4]Calculations!AV288</f>
        <v>0</v>
      </c>
      <c r="AU321" s="74">
        <f>[4]Calculations!AK288</f>
        <v>0</v>
      </c>
      <c r="AV321" s="74">
        <f>[4]Calculations!AW288</f>
        <v>0</v>
      </c>
      <c r="AW321" s="90"/>
      <c r="AX321" s="90"/>
      <c r="AY321" s="82" t="str">
        <f>[4]Calculations!D288</f>
        <v>Land Supply 2018</v>
      </c>
    </row>
    <row r="322" spans="2:51" ht="12.65" customHeight="1" x14ac:dyDescent="0.25">
      <c r="B322" s="13" t="str">
        <f>[4]Calculations!A289</f>
        <v>SH 2064</v>
      </c>
      <c r="C322" s="30" t="str">
        <f>[4]Calculations!B289</f>
        <v>WR ANDERTON AND CO, MALTINGS LANE, ROCHDALE</v>
      </c>
      <c r="D322" s="119" t="str">
        <f>[4]Calculations!C289</f>
        <v>Residential</v>
      </c>
      <c r="E322" s="38">
        <f>[4]Calculations!E289</f>
        <v>1.5967899999999999</v>
      </c>
      <c r="F322" s="38">
        <f>[4]Calculations!I289</f>
        <v>1.5923182768361699</v>
      </c>
      <c r="G322" s="38">
        <f>[4]Calculations!M289</f>
        <v>99.719955462908089</v>
      </c>
      <c r="H322" s="38">
        <f>[4]Calculations!H289</f>
        <v>0</v>
      </c>
      <c r="I322" s="38">
        <f>[4]Calculations!L289</f>
        <v>0</v>
      </c>
      <c r="J322" s="38">
        <f>[4]Calculations!G289</f>
        <v>0</v>
      </c>
      <c r="K322" s="38">
        <f>[4]Calculations!K289</f>
        <v>0</v>
      </c>
      <c r="L322" s="38">
        <f>[4]Calculations!F289</f>
        <v>4.4717231638300003E-3</v>
      </c>
      <c r="M322" s="38">
        <f>[4]Calculations!J289</f>
        <v>0.28004453709191568</v>
      </c>
      <c r="N322" s="38">
        <f>[4]Calculations!V289</f>
        <v>0</v>
      </c>
      <c r="O322" s="38">
        <f>[4]Calculations!W289</f>
        <v>0</v>
      </c>
      <c r="P322" s="38">
        <f>[4]Calculations!O289</f>
        <v>0.26168353760500002</v>
      </c>
      <c r="Q322" s="38">
        <f>[4]Calculations!S289</f>
        <v>16.38809972538656</v>
      </c>
      <c r="R322" s="38">
        <f>[4]Calculations!Q289</f>
        <v>8.6415537605000009E-2</v>
      </c>
      <c r="S322" s="38">
        <f>[4]Calculations!T289</f>
        <v>5.4118285814039417</v>
      </c>
      <c r="T322" s="38">
        <f>[4]Calculations!R289</f>
        <v>3.7600000000000001E-2</v>
      </c>
      <c r="U322" s="38">
        <f>[4]Calculations!U289</f>
        <v>2.354724165356747</v>
      </c>
      <c r="V322" s="38" t="str">
        <f>[4]Calculations!X289</f>
        <v>Not Modelled</v>
      </c>
      <c r="W322" s="38" t="str">
        <f>[4]Calculations!Y289</f>
        <v>N/A</v>
      </c>
      <c r="X322" s="38" t="s">
        <v>1056</v>
      </c>
      <c r="Y322" s="73" t="s">
        <v>108</v>
      </c>
      <c r="Z322" s="74" t="s">
        <v>109</v>
      </c>
      <c r="AA322" s="74">
        <f>[4]Calculations!AA289</f>
        <v>0</v>
      </c>
      <c r="AB322" s="74">
        <f>[4]Calculations!AM289</f>
        <v>0</v>
      </c>
      <c r="AC322" s="74">
        <f>[4]Calculations!AB289</f>
        <v>0</v>
      </c>
      <c r="AD322" s="74">
        <f>[4]Calculations!AN289</f>
        <v>0</v>
      </c>
      <c r="AE322" s="74">
        <f>[4]Calculations!AC289</f>
        <v>0</v>
      </c>
      <c r="AF322" s="74">
        <f>[4]Calculations!AO289</f>
        <v>0</v>
      </c>
      <c r="AG322" s="74">
        <f>[4]Calculations!AD289</f>
        <v>0</v>
      </c>
      <c r="AH322" s="74">
        <f>[4]Calculations!AP289</f>
        <v>0</v>
      </c>
      <c r="AI322" s="74">
        <f>[4]Calculations!AE289</f>
        <v>0</v>
      </c>
      <c r="AJ322" s="74">
        <f>[4]Calculations!AQ289</f>
        <v>0</v>
      </c>
      <c r="AK322" s="74">
        <f>[4]Calculations!AF289</f>
        <v>0</v>
      </c>
      <c r="AL322" s="74">
        <f>[4]Calculations!AR289</f>
        <v>0</v>
      </c>
      <c r="AM322" s="74">
        <f>[4]Calculations!AG289</f>
        <v>0</v>
      </c>
      <c r="AN322" s="74">
        <f>[4]Calculations!AS289</f>
        <v>0</v>
      </c>
      <c r="AO322" s="74">
        <f>[4]Calculations!AH289</f>
        <v>0</v>
      </c>
      <c r="AP322" s="74">
        <f>[4]Calculations!AT289</f>
        <v>0</v>
      </c>
      <c r="AQ322" s="74">
        <f>[4]Calculations!AI289</f>
        <v>1.5967863850099999</v>
      </c>
      <c r="AR322" s="74">
        <f>[4]Calculations!AU289</f>
        <v>99.99977360892791</v>
      </c>
      <c r="AS322" s="74">
        <f>[4]Calculations!AJ289</f>
        <v>0</v>
      </c>
      <c r="AT322" s="74">
        <f>[4]Calculations!AV289</f>
        <v>0</v>
      </c>
      <c r="AU322" s="74">
        <f>[4]Calculations!AK289</f>
        <v>0</v>
      </c>
      <c r="AV322" s="74">
        <f>[4]Calculations!AW289</f>
        <v>0</v>
      </c>
      <c r="AW322" s="90"/>
      <c r="AX322" s="90"/>
      <c r="AY322" s="82" t="str">
        <f>[4]Calculations!D289</f>
        <v>Land Supply 2018</v>
      </c>
    </row>
    <row r="323" spans="2:51" ht="25" customHeight="1" x14ac:dyDescent="0.25">
      <c r="B323" s="13" t="str">
        <f>[4]Calculations!A290</f>
        <v>SH 2065</v>
      </c>
      <c r="C323" s="30" t="str">
        <f>[4]Calculations!B290</f>
        <v>QUEENS DRIVE GATEWAY (INCLUDING SITE OF TEMPORARY HEALTH CENTRE), KIRKHOLT</v>
      </c>
      <c r="D323" s="119" t="str">
        <f>[4]Calculations!C290</f>
        <v>Residential</v>
      </c>
      <c r="E323" s="38">
        <f>[4]Calculations!E290</f>
        <v>0.51240699999999995</v>
      </c>
      <c r="F323" s="38">
        <f>[4]Calculations!I290</f>
        <v>0.51240699999999995</v>
      </c>
      <c r="G323" s="38">
        <f>[4]Calculations!M290</f>
        <v>100</v>
      </c>
      <c r="H323" s="38">
        <f>[4]Calculations!H290</f>
        <v>0</v>
      </c>
      <c r="I323" s="38">
        <f>[4]Calculations!L290</f>
        <v>0</v>
      </c>
      <c r="J323" s="38">
        <f>[4]Calculations!G290</f>
        <v>0</v>
      </c>
      <c r="K323" s="38">
        <f>[4]Calculations!K290</f>
        <v>0</v>
      </c>
      <c r="L323" s="38">
        <f>[4]Calculations!F290</f>
        <v>0</v>
      </c>
      <c r="M323" s="38">
        <f>[4]Calculations!J290</f>
        <v>0</v>
      </c>
      <c r="N323" s="38">
        <f>[4]Calculations!V290</f>
        <v>0</v>
      </c>
      <c r="O323" s="38">
        <f>[4]Calculations!W290</f>
        <v>0</v>
      </c>
      <c r="P323" s="38">
        <f>[4]Calculations!O290</f>
        <v>0.1662915453306</v>
      </c>
      <c r="Q323" s="38">
        <f>[4]Calculations!S290</f>
        <v>32.453019832008543</v>
      </c>
      <c r="R323" s="38">
        <f>[4]Calculations!Q290</f>
        <v>0.1003107453306</v>
      </c>
      <c r="S323" s="38">
        <f>[4]Calculations!T290</f>
        <v>19.57638075408806</v>
      </c>
      <c r="T323" s="38">
        <f>[4]Calculations!R290</f>
        <v>7.6791490798100007E-2</v>
      </c>
      <c r="U323" s="38">
        <f>[4]Calculations!U290</f>
        <v>14.986425009435861</v>
      </c>
      <c r="V323" s="38" t="str">
        <f>[4]Calculations!X290</f>
        <v>Not Modelled</v>
      </c>
      <c r="W323" s="38" t="str">
        <f>[4]Calculations!Y290</f>
        <v>N/A</v>
      </c>
      <c r="X323" s="38" t="s">
        <v>1056</v>
      </c>
      <c r="Y323" s="73" t="s">
        <v>108</v>
      </c>
      <c r="Z323" s="74" t="s">
        <v>109</v>
      </c>
      <c r="AA323" s="74">
        <f>[4]Calculations!AA290</f>
        <v>0</v>
      </c>
      <c r="AB323" s="74">
        <f>[4]Calculations!AM290</f>
        <v>0</v>
      </c>
      <c r="AC323" s="74">
        <f>[4]Calculations!AB290</f>
        <v>0</v>
      </c>
      <c r="AD323" s="74">
        <f>[4]Calculations!AN290</f>
        <v>0</v>
      </c>
      <c r="AE323" s="74">
        <f>[4]Calculations!AC290</f>
        <v>0</v>
      </c>
      <c r="AF323" s="74">
        <f>[4]Calculations!AO290</f>
        <v>0</v>
      </c>
      <c r="AG323" s="74">
        <f>[4]Calculations!AD290</f>
        <v>0</v>
      </c>
      <c r="AH323" s="74">
        <f>[4]Calculations!AP290</f>
        <v>0</v>
      </c>
      <c r="AI323" s="74">
        <f>[4]Calculations!AE290</f>
        <v>0</v>
      </c>
      <c r="AJ323" s="74">
        <f>[4]Calculations!AQ290</f>
        <v>0</v>
      </c>
      <c r="AK323" s="74">
        <f>[4]Calculations!AF290</f>
        <v>0</v>
      </c>
      <c r="AL323" s="74">
        <f>[4]Calculations!AR290</f>
        <v>0</v>
      </c>
      <c r="AM323" s="74">
        <f>[4]Calculations!AG290</f>
        <v>0</v>
      </c>
      <c r="AN323" s="74">
        <f>[4]Calculations!AS290</f>
        <v>0</v>
      </c>
      <c r="AO323" s="74">
        <f>[4]Calculations!AH290</f>
        <v>0</v>
      </c>
      <c r="AP323" s="74">
        <f>[4]Calculations!AT290</f>
        <v>0</v>
      </c>
      <c r="AQ323" s="74">
        <f>[4]Calculations!AI290</f>
        <v>0.51240730999899997</v>
      </c>
      <c r="AR323" s="74">
        <f>[4]Calculations!AU290</f>
        <v>100.00006049858806</v>
      </c>
      <c r="AS323" s="74">
        <f>[4]Calculations!AJ290</f>
        <v>0</v>
      </c>
      <c r="AT323" s="74">
        <f>[4]Calculations!AV290</f>
        <v>0</v>
      </c>
      <c r="AU323" s="74">
        <f>[4]Calculations!AK290</f>
        <v>0</v>
      </c>
      <c r="AV323" s="74">
        <f>[4]Calculations!AW290</f>
        <v>0</v>
      </c>
      <c r="AW323" s="90"/>
      <c r="AX323" s="90"/>
      <c r="AY323" s="82" t="str">
        <f>[4]Calculations!D290</f>
        <v>Land Supply 2018</v>
      </c>
    </row>
    <row r="324" spans="2:51" ht="25" customHeight="1" x14ac:dyDescent="0.25">
      <c r="B324" s="13" t="str">
        <f>[4]Calculations!A291</f>
        <v>SH 2066</v>
      </c>
      <c r="C324" s="30" t="str">
        <f>[4]Calculations!B291</f>
        <v>LONDON HOUSE, MIDDLETON</v>
      </c>
      <c r="D324" s="119" t="str">
        <f>[4]Calculations!C291</f>
        <v>Residential</v>
      </c>
      <c r="E324" s="38">
        <f>[4]Calculations!E291</f>
        <v>0.24845900000000001</v>
      </c>
      <c r="F324" s="38">
        <f>[4]Calculations!I291</f>
        <v>1.0444537618860023E-2</v>
      </c>
      <c r="G324" s="38">
        <f>[4]Calculations!M291</f>
        <v>4.2037268196603961</v>
      </c>
      <c r="H324" s="38">
        <f>[4]Calculations!H291</f>
        <v>0</v>
      </c>
      <c r="I324" s="38">
        <f>[4]Calculations!L291</f>
        <v>0</v>
      </c>
      <c r="J324" s="38">
        <f>[4]Calculations!G291</f>
        <v>0.237336780759</v>
      </c>
      <c r="K324" s="38">
        <f>[4]Calculations!K291</f>
        <v>95.523519276419847</v>
      </c>
      <c r="L324" s="38">
        <f>[4]Calculations!F291</f>
        <v>6.7768162213999996E-4</v>
      </c>
      <c r="M324" s="38">
        <f>[4]Calculations!J291</f>
        <v>0.27275390391976134</v>
      </c>
      <c r="N324" s="38">
        <f>[4]Calculations!V291</f>
        <v>0</v>
      </c>
      <c r="O324" s="38">
        <f>[4]Calculations!W291</f>
        <v>0</v>
      </c>
      <c r="P324" s="38">
        <f>[4]Calculations!O291</f>
        <v>0.14007260179202602</v>
      </c>
      <c r="Q324" s="38">
        <f>[4]Calculations!S291</f>
        <v>56.376545744781239</v>
      </c>
      <c r="R324" s="38">
        <f>[4]Calculations!Q291</f>
        <v>9.6860179202600005E-4</v>
      </c>
      <c r="S324" s="38">
        <f>[4]Calculations!T291</f>
        <v>0.38984371346016844</v>
      </c>
      <c r="T324" s="38">
        <f>[4]Calculations!R291</f>
        <v>0</v>
      </c>
      <c r="U324" s="38">
        <f>[4]Calculations!U291</f>
        <v>0</v>
      </c>
      <c r="V324" s="38" t="str">
        <f>[4]Calculations!X291</f>
        <v>Not Modelled</v>
      </c>
      <c r="W324" s="38" t="str">
        <f>[4]Calculations!Y291</f>
        <v>N/A</v>
      </c>
      <c r="X324" s="38" t="s">
        <v>1056</v>
      </c>
      <c r="Y324" s="73" t="s">
        <v>102</v>
      </c>
      <c r="Z324" s="74" t="s">
        <v>1070</v>
      </c>
      <c r="AA324" s="74">
        <f>[4]Calculations!AA291</f>
        <v>0</v>
      </c>
      <c r="AB324" s="74">
        <f>[4]Calculations!AM291</f>
        <v>0</v>
      </c>
      <c r="AC324" s="74">
        <f>[4]Calculations!AB291</f>
        <v>0</v>
      </c>
      <c r="AD324" s="74">
        <f>[4]Calculations!AN291</f>
        <v>0</v>
      </c>
      <c r="AE324" s="74">
        <f>[4]Calculations!AC291</f>
        <v>0</v>
      </c>
      <c r="AF324" s="74">
        <f>[4]Calculations!AO291</f>
        <v>0</v>
      </c>
      <c r="AG324" s="74">
        <f>[4]Calculations!AD291</f>
        <v>0</v>
      </c>
      <c r="AH324" s="74">
        <f>[4]Calculations!AP291</f>
        <v>0</v>
      </c>
      <c r="AI324" s="74">
        <f>[4]Calculations!AE291</f>
        <v>0</v>
      </c>
      <c r="AJ324" s="74">
        <f>[4]Calculations!AQ291</f>
        <v>0</v>
      </c>
      <c r="AK324" s="74">
        <f>[4]Calculations!AF291</f>
        <v>0</v>
      </c>
      <c r="AL324" s="74">
        <f>[4]Calculations!AR291</f>
        <v>0</v>
      </c>
      <c r="AM324" s="74">
        <f>[4]Calculations!AG291</f>
        <v>0</v>
      </c>
      <c r="AN324" s="74">
        <f>[4]Calculations!AS291</f>
        <v>0</v>
      </c>
      <c r="AO324" s="74">
        <f>[4]Calculations!AH291</f>
        <v>0</v>
      </c>
      <c r="AP324" s="74">
        <f>[4]Calculations!AT291</f>
        <v>0</v>
      </c>
      <c r="AQ324" s="74">
        <f>[4]Calculations!AI291</f>
        <v>0.248458992844</v>
      </c>
      <c r="AR324" s="74">
        <f>[4]Calculations!AU291</f>
        <v>99.999997119846725</v>
      </c>
      <c r="AS324" s="74">
        <f>[4]Calculations!AJ291</f>
        <v>0</v>
      </c>
      <c r="AT324" s="74">
        <f>[4]Calculations!AV291</f>
        <v>0</v>
      </c>
      <c r="AU324" s="74">
        <f>[4]Calculations!AK291</f>
        <v>0</v>
      </c>
      <c r="AV324" s="74">
        <f>[4]Calculations!AW291</f>
        <v>0</v>
      </c>
      <c r="AW324" s="90"/>
      <c r="AX324" s="90"/>
      <c r="AY324" s="82" t="str">
        <f>[4]Calculations!D291</f>
        <v>Land Supply 2018</v>
      </c>
    </row>
    <row r="325" spans="2:51" ht="37.5" customHeight="1" x14ac:dyDescent="0.25">
      <c r="B325" s="13" t="str">
        <f>[4]Calculations!A292</f>
        <v>SH 2071</v>
      </c>
      <c r="C325" s="30" t="str">
        <f>[4]Calculations!B292</f>
        <v>156-158 DRAKE STREET, ROCHDALE</v>
      </c>
      <c r="D325" s="119" t="str">
        <f>[4]Calculations!C292</f>
        <v>Residential</v>
      </c>
      <c r="E325" s="38">
        <f>[4]Calculations!E292</f>
        <v>5.0013099999999998E-2</v>
      </c>
      <c r="F325" s="38">
        <f>[4]Calculations!I292</f>
        <v>5.0013099999999998E-2</v>
      </c>
      <c r="G325" s="38">
        <f>[4]Calculations!M292</f>
        <v>100</v>
      </c>
      <c r="H325" s="38">
        <f>[4]Calculations!H292</f>
        <v>0</v>
      </c>
      <c r="I325" s="38">
        <f>[4]Calculations!L292</f>
        <v>0</v>
      </c>
      <c r="J325" s="38">
        <f>[4]Calculations!G292</f>
        <v>0</v>
      </c>
      <c r="K325" s="38">
        <f>[4]Calculations!K292</f>
        <v>0</v>
      </c>
      <c r="L325" s="38">
        <f>[4]Calculations!F292</f>
        <v>0</v>
      </c>
      <c r="M325" s="38">
        <f>[4]Calculations!J292</f>
        <v>0</v>
      </c>
      <c r="N325" s="38">
        <f>[4]Calculations!V292</f>
        <v>0</v>
      </c>
      <c r="O325" s="38">
        <f>[4]Calculations!W292</f>
        <v>0</v>
      </c>
      <c r="P325" s="38">
        <f>[4]Calculations!O292</f>
        <v>0</v>
      </c>
      <c r="Q325" s="38">
        <f>[4]Calculations!S292</f>
        <v>0</v>
      </c>
      <c r="R325" s="38">
        <f>[4]Calculations!Q292</f>
        <v>0</v>
      </c>
      <c r="S325" s="38">
        <f>[4]Calculations!T292</f>
        <v>0</v>
      </c>
      <c r="T325" s="38">
        <f>[4]Calculations!R292</f>
        <v>0</v>
      </c>
      <c r="U325" s="38">
        <f>[4]Calculations!U292</f>
        <v>0</v>
      </c>
      <c r="V325" s="38" t="str">
        <f>[4]Calculations!X292</f>
        <v>Not Modelled</v>
      </c>
      <c r="W325" s="38" t="str">
        <f>[4]Calculations!Y292</f>
        <v>N/A</v>
      </c>
      <c r="X325" s="38" t="s">
        <v>1056</v>
      </c>
      <c r="Y325" s="73" t="s">
        <v>106</v>
      </c>
      <c r="Z325" s="74" t="s">
        <v>1098</v>
      </c>
      <c r="AA325" s="74">
        <f>[4]Calculations!AA292</f>
        <v>0</v>
      </c>
      <c r="AB325" s="74">
        <f>[4]Calculations!AM292</f>
        <v>0</v>
      </c>
      <c r="AC325" s="74">
        <f>[4]Calculations!AB292</f>
        <v>0</v>
      </c>
      <c r="AD325" s="74">
        <f>[4]Calculations!AN292</f>
        <v>0</v>
      </c>
      <c r="AE325" s="74">
        <f>[4]Calculations!AC292</f>
        <v>0</v>
      </c>
      <c r="AF325" s="74">
        <f>[4]Calculations!AO292</f>
        <v>0</v>
      </c>
      <c r="AG325" s="74">
        <f>[4]Calculations!AD292</f>
        <v>0</v>
      </c>
      <c r="AH325" s="74">
        <f>[4]Calculations!AP292</f>
        <v>0</v>
      </c>
      <c r="AI325" s="74">
        <f>[4]Calculations!AE292</f>
        <v>0</v>
      </c>
      <c r="AJ325" s="74">
        <f>[4]Calculations!AQ292</f>
        <v>0</v>
      </c>
      <c r="AK325" s="74">
        <f>[4]Calculations!AF292</f>
        <v>0</v>
      </c>
      <c r="AL325" s="74">
        <f>[4]Calculations!AR292</f>
        <v>0</v>
      </c>
      <c r="AM325" s="74">
        <f>[4]Calculations!AG292</f>
        <v>0</v>
      </c>
      <c r="AN325" s="74">
        <f>[4]Calculations!AS292</f>
        <v>0</v>
      </c>
      <c r="AO325" s="74">
        <f>[4]Calculations!AH292</f>
        <v>0</v>
      </c>
      <c r="AP325" s="74">
        <f>[4]Calculations!AT292</f>
        <v>0</v>
      </c>
      <c r="AQ325" s="74">
        <f>[4]Calculations!AI292</f>
        <v>5.00131250017E-2</v>
      </c>
      <c r="AR325" s="74">
        <f>[4]Calculations!AU292</f>
        <v>100.00004999030254</v>
      </c>
      <c r="AS325" s="74">
        <f>[4]Calculations!AJ292</f>
        <v>0</v>
      </c>
      <c r="AT325" s="74">
        <f>[4]Calculations!AV292</f>
        <v>0</v>
      </c>
      <c r="AU325" s="74">
        <f>[4]Calculations!AK292</f>
        <v>0</v>
      </c>
      <c r="AV325" s="74">
        <f>[4]Calculations!AW292</f>
        <v>0</v>
      </c>
      <c r="AW325" s="90"/>
      <c r="AX325" s="90"/>
      <c r="AY325" s="82" t="str">
        <f>[4]Calculations!D292</f>
        <v>Land Supply 2018</v>
      </c>
    </row>
    <row r="326" spans="2:51" ht="12.65" customHeight="1" x14ac:dyDescent="0.25">
      <c r="B326" s="13" t="str">
        <f>[4]Calculations!A293</f>
        <v>SH 2077</v>
      </c>
      <c r="C326" s="30" t="str">
        <f>[4]Calculations!B293</f>
        <v>NEW STREET WORKS, NEW STREET, ROCHDALE</v>
      </c>
      <c r="D326" s="119" t="str">
        <f>[4]Calculations!C293</f>
        <v>Residential</v>
      </c>
      <c r="E326" s="38">
        <f>[4]Calculations!E293</f>
        <v>0.109168</v>
      </c>
      <c r="F326" s="38">
        <f>[4]Calculations!I293</f>
        <v>0.109168</v>
      </c>
      <c r="G326" s="38">
        <f>[4]Calculations!M293</f>
        <v>100</v>
      </c>
      <c r="H326" s="38">
        <f>[4]Calculations!H293</f>
        <v>0</v>
      </c>
      <c r="I326" s="38">
        <f>[4]Calculations!L293</f>
        <v>0</v>
      </c>
      <c r="J326" s="38">
        <f>[4]Calculations!G293</f>
        <v>0</v>
      </c>
      <c r="K326" s="38">
        <f>[4]Calculations!K293</f>
        <v>0</v>
      </c>
      <c r="L326" s="38">
        <f>[4]Calculations!F293</f>
        <v>0</v>
      </c>
      <c r="M326" s="38">
        <f>[4]Calculations!J293</f>
        <v>0</v>
      </c>
      <c r="N326" s="38">
        <f>[4]Calculations!V293</f>
        <v>0</v>
      </c>
      <c r="O326" s="38">
        <f>[4]Calculations!W293</f>
        <v>0</v>
      </c>
      <c r="P326" s="38">
        <f>[4]Calculations!O293</f>
        <v>8.2622799999999995E-7</v>
      </c>
      <c r="Q326" s="38">
        <f>[4]Calculations!S293</f>
        <v>7.5684083247838196E-4</v>
      </c>
      <c r="R326" s="38">
        <f>[4]Calculations!Q293</f>
        <v>0</v>
      </c>
      <c r="S326" s="38">
        <f>[4]Calculations!T293</f>
        <v>0</v>
      </c>
      <c r="T326" s="38">
        <f>[4]Calculations!R293</f>
        <v>0</v>
      </c>
      <c r="U326" s="38">
        <f>[4]Calculations!U293</f>
        <v>0</v>
      </c>
      <c r="V326" s="38" t="str">
        <f>[4]Calculations!X293</f>
        <v>Not Modelled</v>
      </c>
      <c r="W326" s="38" t="str">
        <f>[4]Calculations!Y293</f>
        <v>N/A</v>
      </c>
      <c r="X326" s="38" t="s">
        <v>1056</v>
      </c>
      <c r="Y326" s="73" t="s">
        <v>105</v>
      </c>
      <c r="Z326" s="74" t="s">
        <v>1066</v>
      </c>
      <c r="AA326" s="74">
        <f>[4]Calculations!AA293</f>
        <v>0</v>
      </c>
      <c r="AB326" s="74">
        <f>[4]Calculations!AM293</f>
        <v>0</v>
      </c>
      <c r="AC326" s="74">
        <f>[4]Calculations!AB293</f>
        <v>0</v>
      </c>
      <c r="AD326" s="74">
        <f>[4]Calculations!AN293</f>
        <v>0</v>
      </c>
      <c r="AE326" s="74">
        <f>[4]Calculations!AC293</f>
        <v>0</v>
      </c>
      <c r="AF326" s="74">
        <f>[4]Calculations!AO293</f>
        <v>0</v>
      </c>
      <c r="AG326" s="74">
        <f>[4]Calculations!AD293</f>
        <v>0</v>
      </c>
      <c r="AH326" s="74">
        <f>[4]Calculations!AP293</f>
        <v>0</v>
      </c>
      <c r="AI326" s="74">
        <f>[4]Calculations!AE293</f>
        <v>0</v>
      </c>
      <c r="AJ326" s="74">
        <f>[4]Calculations!AQ293</f>
        <v>0</v>
      </c>
      <c r="AK326" s="74">
        <f>[4]Calculations!AF293</f>
        <v>0</v>
      </c>
      <c r="AL326" s="74">
        <f>[4]Calculations!AR293</f>
        <v>0</v>
      </c>
      <c r="AM326" s="74">
        <f>[4]Calculations!AG293</f>
        <v>0</v>
      </c>
      <c r="AN326" s="74">
        <f>[4]Calculations!AS293</f>
        <v>0</v>
      </c>
      <c r="AO326" s="74">
        <f>[4]Calculations!AH293</f>
        <v>0</v>
      </c>
      <c r="AP326" s="74">
        <f>[4]Calculations!AT293</f>
        <v>0</v>
      </c>
      <c r="AQ326" s="74">
        <f>[4]Calculations!AI293</f>
        <v>0.109168324999</v>
      </c>
      <c r="AR326" s="74">
        <f>[4]Calculations!AU293</f>
        <v>100.00029770537154</v>
      </c>
      <c r="AS326" s="74">
        <f>[4]Calculations!AJ293</f>
        <v>0</v>
      </c>
      <c r="AT326" s="74">
        <f>[4]Calculations!AV293</f>
        <v>0</v>
      </c>
      <c r="AU326" s="74">
        <f>[4]Calculations!AK293</f>
        <v>0</v>
      </c>
      <c r="AV326" s="74">
        <f>[4]Calculations!AW293</f>
        <v>0</v>
      </c>
      <c r="AW326" s="90"/>
      <c r="AX326" s="90"/>
      <c r="AY326" s="82" t="str">
        <f>[4]Calculations!D293</f>
        <v>Land Supply 2018</v>
      </c>
    </row>
    <row r="327" spans="2:51" ht="25" customHeight="1" x14ac:dyDescent="0.25">
      <c r="B327" s="13" t="str">
        <f>[4]Calculations!A294</f>
        <v>SH 2080</v>
      </c>
      <c r="C327" s="30" t="str">
        <f>[4]Calculations!B294</f>
        <v>LOMAX TRANSPORT SERVICES, TRUB FARM, MANCHESTER ROAD, ROCHDALE</v>
      </c>
      <c r="D327" s="119" t="str">
        <f>[4]Calculations!C294</f>
        <v>Residential</v>
      </c>
      <c r="E327" s="38">
        <f>[4]Calculations!E294</f>
        <v>1.3430899999999999</v>
      </c>
      <c r="F327" s="38">
        <f>[4]Calculations!I294</f>
        <v>1.3400559305442798</v>
      </c>
      <c r="G327" s="38">
        <f>[4]Calculations!M294</f>
        <v>99.774097829950335</v>
      </c>
      <c r="H327" s="38">
        <f>[4]Calculations!H294</f>
        <v>0</v>
      </c>
      <c r="I327" s="38">
        <f>[4]Calculations!L294</f>
        <v>0</v>
      </c>
      <c r="J327" s="38">
        <f>[4]Calculations!G294</f>
        <v>0</v>
      </c>
      <c r="K327" s="38">
        <f>[4]Calculations!K294</f>
        <v>0</v>
      </c>
      <c r="L327" s="38">
        <f>[4]Calculations!F294</f>
        <v>3.0340694557199998E-3</v>
      </c>
      <c r="M327" s="38">
        <f>[4]Calculations!J294</f>
        <v>0.22590217004966159</v>
      </c>
      <c r="N327" s="38">
        <f>[4]Calculations!V294</f>
        <v>0</v>
      </c>
      <c r="O327" s="38">
        <f>[4]Calculations!W294</f>
        <v>0</v>
      </c>
      <c r="P327" s="38">
        <f>[4]Calculations!O294</f>
        <v>1.0126950760610001</v>
      </c>
      <c r="Q327" s="38">
        <f>[4]Calculations!S294</f>
        <v>75.400388362730723</v>
      </c>
      <c r="R327" s="38">
        <f>[4]Calculations!Q294</f>
        <v>0.78653507606100004</v>
      </c>
      <c r="S327" s="38">
        <f>[4]Calculations!T294</f>
        <v>58.561606151560966</v>
      </c>
      <c r="T327" s="38">
        <f>[4]Calculations!R294</f>
        <v>0.49629511412900001</v>
      </c>
      <c r="U327" s="38">
        <f>[4]Calculations!U294</f>
        <v>36.951739208020321</v>
      </c>
      <c r="V327" s="38" t="str">
        <f>[4]Calculations!X294</f>
        <v>Not Modelled</v>
      </c>
      <c r="W327" s="38" t="str">
        <f>[4]Calculations!Y294</f>
        <v>N/A</v>
      </c>
      <c r="X327" s="38" t="s">
        <v>1056</v>
      </c>
      <c r="Y327" s="73" t="s">
        <v>108</v>
      </c>
      <c r="Z327" s="74" t="s">
        <v>109</v>
      </c>
      <c r="AA327" s="74">
        <f>[4]Calculations!AA294</f>
        <v>0</v>
      </c>
      <c r="AB327" s="74">
        <f>[4]Calculations!AM294</f>
        <v>0</v>
      </c>
      <c r="AC327" s="74">
        <f>[4]Calculations!AB294</f>
        <v>0</v>
      </c>
      <c r="AD327" s="74">
        <f>[4]Calculations!AN294</f>
        <v>0</v>
      </c>
      <c r="AE327" s="74">
        <f>[4]Calculations!AC294</f>
        <v>0</v>
      </c>
      <c r="AF327" s="74">
        <f>[4]Calculations!AO294</f>
        <v>0</v>
      </c>
      <c r="AG327" s="74">
        <f>[4]Calculations!AD294</f>
        <v>0</v>
      </c>
      <c r="AH327" s="74">
        <f>[4]Calculations!AP294</f>
        <v>0</v>
      </c>
      <c r="AI327" s="74">
        <f>[4]Calculations!AE294</f>
        <v>1.0339913167599999</v>
      </c>
      <c r="AJ327" s="74">
        <f>[4]Calculations!AQ294</f>
        <v>76.986003675107398</v>
      </c>
      <c r="AK327" s="74">
        <f>[4]Calculations!AF294</f>
        <v>0</v>
      </c>
      <c r="AL327" s="74">
        <f>[4]Calculations!AR294</f>
        <v>0</v>
      </c>
      <c r="AM327" s="74">
        <f>[4]Calculations!AG294</f>
        <v>0</v>
      </c>
      <c r="AN327" s="74">
        <f>[4]Calculations!AS294</f>
        <v>0</v>
      </c>
      <c r="AO327" s="74">
        <f>[4]Calculations!AH294</f>
        <v>0</v>
      </c>
      <c r="AP327" s="74">
        <f>[4]Calculations!AT294</f>
        <v>0</v>
      </c>
      <c r="AQ327" s="74">
        <f>[4]Calculations!AI294</f>
        <v>1.34309009501</v>
      </c>
      <c r="AR327" s="74">
        <f>[4]Calculations!AU294</f>
        <v>100.00000707398611</v>
      </c>
      <c r="AS327" s="74">
        <f>[4]Calculations!AJ294</f>
        <v>0</v>
      </c>
      <c r="AT327" s="74">
        <f>[4]Calculations!AV294</f>
        <v>0</v>
      </c>
      <c r="AU327" s="74">
        <f>[4]Calculations!AK294</f>
        <v>0</v>
      </c>
      <c r="AV327" s="74">
        <f>[4]Calculations!AW294</f>
        <v>0</v>
      </c>
      <c r="AW327" s="90"/>
      <c r="AX327" s="90"/>
      <c r="AY327" s="82" t="str">
        <f>[4]Calculations!D294</f>
        <v>Land Supply 2018</v>
      </c>
    </row>
    <row r="328" spans="2:51" ht="12.65" customHeight="1" x14ac:dyDescent="0.25">
      <c r="B328" s="13" t="str">
        <f>[4]Calculations!A295</f>
        <v>SH 2083</v>
      </c>
      <c r="C328" s="30" t="str">
        <f>[4]Calculations!B295</f>
        <v>LAND ADJACENT TO 77 SPRING VALE, MIDDLETON</v>
      </c>
      <c r="D328" s="119" t="str">
        <f>[4]Calculations!C295</f>
        <v>Residential</v>
      </c>
      <c r="E328" s="38">
        <f>[4]Calculations!E295</f>
        <v>5.7328800000000001E-3</v>
      </c>
      <c r="F328" s="38">
        <f>[4]Calculations!I295</f>
        <v>5.7328800000000001E-3</v>
      </c>
      <c r="G328" s="38">
        <f>[4]Calculations!M295</f>
        <v>100</v>
      </c>
      <c r="H328" s="38">
        <f>[4]Calculations!H295</f>
        <v>0</v>
      </c>
      <c r="I328" s="38">
        <f>[4]Calculations!L295</f>
        <v>0</v>
      </c>
      <c r="J328" s="38">
        <f>[4]Calculations!G295</f>
        <v>0</v>
      </c>
      <c r="K328" s="38">
        <f>[4]Calculations!K295</f>
        <v>0</v>
      </c>
      <c r="L328" s="38">
        <f>[4]Calculations!F295</f>
        <v>0</v>
      </c>
      <c r="M328" s="38">
        <f>[4]Calculations!J295</f>
        <v>0</v>
      </c>
      <c r="N328" s="38">
        <f>[4]Calculations!V295</f>
        <v>0</v>
      </c>
      <c r="O328" s="38">
        <f>[4]Calculations!W295</f>
        <v>0</v>
      </c>
      <c r="P328" s="38">
        <f>[4]Calculations!O295</f>
        <v>0</v>
      </c>
      <c r="Q328" s="38">
        <f>[4]Calculations!S295</f>
        <v>0</v>
      </c>
      <c r="R328" s="38">
        <f>[4]Calculations!Q295</f>
        <v>0</v>
      </c>
      <c r="S328" s="38">
        <f>[4]Calculations!T295</f>
        <v>0</v>
      </c>
      <c r="T328" s="38">
        <f>[4]Calculations!R295</f>
        <v>0</v>
      </c>
      <c r="U328" s="38">
        <f>[4]Calculations!U295</f>
        <v>0</v>
      </c>
      <c r="V328" s="38" t="str">
        <f>[4]Calculations!X295</f>
        <v>Not Modelled</v>
      </c>
      <c r="W328" s="38" t="str">
        <f>[4]Calculations!Y295</f>
        <v>N/A</v>
      </c>
      <c r="X328" s="38" t="s">
        <v>1056</v>
      </c>
      <c r="Y328" s="73" t="s">
        <v>106</v>
      </c>
      <c r="Z328" s="74" t="s">
        <v>1098</v>
      </c>
      <c r="AA328" s="74">
        <f>[4]Calculations!AA295</f>
        <v>0</v>
      </c>
      <c r="AB328" s="74">
        <f>[4]Calculations!AM295</f>
        <v>0</v>
      </c>
      <c r="AC328" s="74">
        <f>[4]Calculations!AB295</f>
        <v>0</v>
      </c>
      <c r="AD328" s="74">
        <f>[4]Calculations!AN295</f>
        <v>0</v>
      </c>
      <c r="AE328" s="74">
        <f>[4]Calculations!AC295</f>
        <v>0</v>
      </c>
      <c r="AF328" s="74">
        <f>[4]Calculations!AO295</f>
        <v>0</v>
      </c>
      <c r="AG328" s="74">
        <f>[4]Calculations!AD295</f>
        <v>0</v>
      </c>
      <c r="AH328" s="74">
        <f>[4]Calculations!AP295</f>
        <v>0</v>
      </c>
      <c r="AI328" s="74">
        <f>[4]Calculations!AE295</f>
        <v>0</v>
      </c>
      <c r="AJ328" s="74">
        <f>[4]Calculations!AQ295</f>
        <v>0</v>
      </c>
      <c r="AK328" s="74">
        <f>[4]Calculations!AF295</f>
        <v>0</v>
      </c>
      <c r="AL328" s="74">
        <f>[4]Calculations!AR295</f>
        <v>0</v>
      </c>
      <c r="AM328" s="74">
        <f>[4]Calculations!AG295</f>
        <v>0</v>
      </c>
      <c r="AN328" s="74">
        <f>[4]Calculations!AS295</f>
        <v>0</v>
      </c>
      <c r="AO328" s="74">
        <f>[4]Calculations!AH295</f>
        <v>0</v>
      </c>
      <c r="AP328" s="74">
        <f>[4]Calculations!AT295</f>
        <v>0</v>
      </c>
      <c r="AQ328" s="74">
        <f>[4]Calculations!AI295</f>
        <v>5.7328800004299999E-3</v>
      </c>
      <c r="AR328" s="74">
        <f>[4]Calculations!AU295</f>
        <v>100.0000000075006</v>
      </c>
      <c r="AS328" s="74">
        <f>[4]Calculations!AJ295</f>
        <v>0</v>
      </c>
      <c r="AT328" s="74">
        <f>[4]Calculations!AV295</f>
        <v>0</v>
      </c>
      <c r="AU328" s="74">
        <f>[4]Calculations!AK295</f>
        <v>0</v>
      </c>
      <c r="AV328" s="74">
        <f>[4]Calculations!AW295</f>
        <v>0</v>
      </c>
      <c r="AW328" s="90"/>
      <c r="AX328" s="90"/>
      <c r="AY328" s="82" t="str">
        <f>[4]Calculations!D295</f>
        <v>Land Supply 2018</v>
      </c>
    </row>
    <row r="329" spans="2:51" ht="25" customHeight="1" x14ac:dyDescent="0.25">
      <c r="B329" s="13" t="str">
        <f>[4]Calculations!A296</f>
        <v>SH 2085</v>
      </c>
      <c r="C329" s="30" t="str">
        <f>[4]Calculations!B296</f>
        <v>LAND AT CROSS STREET, HEYWOOD</v>
      </c>
      <c r="D329" s="119" t="str">
        <f>[4]Calculations!C296</f>
        <v>Residential</v>
      </c>
      <c r="E329" s="38">
        <f>[4]Calculations!E296</f>
        <v>0.46835300000000002</v>
      </c>
      <c r="F329" s="38">
        <f>[4]Calculations!I296</f>
        <v>0.46835300000000002</v>
      </c>
      <c r="G329" s="38">
        <f>[4]Calculations!M296</f>
        <v>100</v>
      </c>
      <c r="H329" s="38">
        <f>[4]Calculations!H296</f>
        <v>0</v>
      </c>
      <c r="I329" s="38">
        <f>[4]Calculations!L296</f>
        <v>0</v>
      </c>
      <c r="J329" s="38">
        <f>[4]Calculations!G296</f>
        <v>0</v>
      </c>
      <c r="K329" s="38">
        <f>[4]Calculations!K296</f>
        <v>0</v>
      </c>
      <c r="L329" s="38">
        <f>[4]Calculations!F296</f>
        <v>0</v>
      </c>
      <c r="M329" s="38">
        <f>[4]Calculations!J296</f>
        <v>0</v>
      </c>
      <c r="N329" s="38">
        <f>[4]Calculations!V296</f>
        <v>0</v>
      </c>
      <c r="O329" s="38">
        <f>[4]Calculations!W296</f>
        <v>0</v>
      </c>
      <c r="P329" s="38">
        <f>[4]Calculations!O296</f>
        <v>7.2302372390499997E-2</v>
      </c>
      <c r="Q329" s="38">
        <f>[4]Calculations!S296</f>
        <v>15.437580711664065</v>
      </c>
      <c r="R329" s="38">
        <f>[4]Calculations!Q296</f>
        <v>3.2788672390499998E-2</v>
      </c>
      <c r="S329" s="38">
        <f>[4]Calculations!T296</f>
        <v>7.0008460265013772</v>
      </c>
      <c r="T329" s="38">
        <f>[4]Calculations!R296</f>
        <v>1.06975502803E-2</v>
      </c>
      <c r="U329" s="38">
        <f>[4]Calculations!U296</f>
        <v>2.2840785220335942</v>
      </c>
      <c r="V329" s="38" t="str">
        <f>[4]Calculations!X296</f>
        <v>Not Modelled</v>
      </c>
      <c r="W329" s="38" t="str">
        <f>[4]Calculations!Y296</f>
        <v>N/A</v>
      </c>
      <c r="X329" s="38" t="s">
        <v>1056</v>
      </c>
      <c r="Y329" s="73" t="s">
        <v>105</v>
      </c>
      <c r="Z329" s="74" t="s">
        <v>1066</v>
      </c>
      <c r="AA329" s="74">
        <f>[4]Calculations!AA296</f>
        <v>0</v>
      </c>
      <c r="AB329" s="74">
        <f>[4]Calculations!AM296</f>
        <v>0</v>
      </c>
      <c r="AC329" s="74">
        <f>[4]Calculations!AB296</f>
        <v>0</v>
      </c>
      <c r="AD329" s="74">
        <f>[4]Calculations!AN296</f>
        <v>0</v>
      </c>
      <c r="AE329" s="74">
        <f>[4]Calculations!AC296</f>
        <v>0</v>
      </c>
      <c r="AF329" s="74">
        <f>[4]Calculations!AO296</f>
        <v>0</v>
      </c>
      <c r="AG329" s="74">
        <f>[4]Calculations!AD296</f>
        <v>0</v>
      </c>
      <c r="AH329" s="74">
        <f>[4]Calculations!AP296</f>
        <v>0</v>
      </c>
      <c r="AI329" s="74">
        <f>[4]Calculations!AE296</f>
        <v>0</v>
      </c>
      <c r="AJ329" s="74">
        <f>[4]Calculations!AQ296</f>
        <v>0</v>
      </c>
      <c r="AK329" s="74">
        <f>[4]Calculations!AF296</f>
        <v>0</v>
      </c>
      <c r="AL329" s="74">
        <f>[4]Calculations!AR296</f>
        <v>0</v>
      </c>
      <c r="AM329" s="74">
        <f>[4]Calculations!AG296</f>
        <v>0</v>
      </c>
      <c r="AN329" s="74">
        <f>[4]Calculations!AS296</f>
        <v>0</v>
      </c>
      <c r="AO329" s="74">
        <f>[4]Calculations!AH296</f>
        <v>0</v>
      </c>
      <c r="AP329" s="74">
        <f>[4]Calculations!AT296</f>
        <v>0</v>
      </c>
      <c r="AQ329" s="74">
        <f>[4]Calculations!AI296</f>
        <v>0.46835295000499999</v>
      </c>
      <c r="AR329" s="74">
        <f>[4]Calculations!AU296</f>
        <v>99.99998932535928</v>
      </c>
      <c r="AS329" s="74">
        <f>[4]Calculations!AJ296</f>
        <v>0</v>
      </c>
      <c r="AT329" s="74">
        <f>[4]Calculations!AV296</f>
        <v>0</v>
      </c>
      <c r="AU329" s="74">
        <f>[4]Calculations!AK296</f>
        <v>0</v>
      </c>
      <c r="AV329" s="74">
        <f>[4]Calculations!AW296</f>
        <v>0</v>
      </c>
      <c r="AW329" s="90"/>
      <c r="AX329" s="90"/>
      <c r="AY329" s="82" t="str">
        <f>[4]Calculations!D296</f>
        <v>Land Supply 2018</v>
      </c>
    </row>
    <row r="330" spans="2:51" ht="25" customHeight="1" x14ac:dyDescent="0.25">
      <c r="B330" s="13" t="str">
        <f>[4]Calculations!A297</f>
        <v>SH 2086</v>
      </c>
      <c r="C330" s="30" t="str">
        <f>[4]Calculations!B297</f>
        <v>FORMER ST JOHN'S PLAYING FIELD, WARDLE</v>
      </c>
      <c r="D330" s="119" t="str">
        <f>[4]Calculations!C297</f>
        <v>Residential</v>
      </c>
      <c r="E330" s="38">
        <f>[4]Calculations!E297</f>
        <v>1.1529199999999999</v>
      </c>
      <c r="F330" s="38">
        <f>[4]Calculations!I297</f>
        <v>1.1529199999999999</v>
      </c>
      <c r="G330" s="38">
        <f>[4]Calculations!M297</f>
        <v>100</v>
      </c>
      <c r="H330" s="38">
        <f>[4]Calculations!H297</f>
        <v>0</v>
      </c>
      <c r="I330" s="38">
        <f>[4]Calculations!L297</f>
        <v>0</v>
      </c>
      <c r="J330" s="38">
        <f>[4]Calculations!G297</f>
        <v>0</v>
      </c>
      <c r="K330" s="38">
        <f>[4]Calculations!K297</f>
        <v>0</v>
      </c>
      <c r="L330" s="38">
        <f>[4]Calculations!F297</f>
        <v>0</v>
      </c>
      <c r="M330" s="38">
        <f>[4]Calculations!J297</f>
        <v>0</v>
      </c>
      <c r="N330" s="38">
        <f>[4]Calculations!V297</f>
        <v>0</v>
      </c>
      <c r="O330" s="38">
        <f>[4]Calculations!W297</f>
        <v>0</v>
      </c>
      <c r="P330" s="38">
        <f>[4]Calculations!O297</f>
        <v>7.0682202434159999E-2</v>
      </c>
      <c r="Q330" s="38">
        <f>[4]Calculations!S297</f>
        <v>6.1307117956284918</v>
      </c>
      <c r="R330" s="38">
        <f>[4]Calculations!Q297</f>
        <v>8.9843024341599992E-3</v>
      </c>
      <c r="S330" s="38">
        <f>[4]Calculations!T297</f>
        <v>0.77926503436144745</v>
      </c>
      <c r="T330" s="38">
        <f>[4]Calculations!R297</f>
        <v>1.0559670237E-3</v>
      </c>
      <c r="U330" s="38">
        <f>[4]Calculations!U297</f>
        <v>9.1590658822815113E-2</v>
      </c>
      <c r="V330" s="38" t="str">
        <f>[4]Calculations!X297</f>
        <v>Not Modelled</v>
      </c>
      <c r="W330" s="38" t="str">
        <f>[4]Calculations!Y297</f>
        <v>N/A</v>
      </c>
      <c r="X330" s="38" t="s">
        <v>1056</v>
      </c>
      <c r="Y330" s="73" t="s">
        <v>105</v>
      </c>
      <c r="Z330" s="74" t="s">
        <v>1066</v>
      </c>
      <c r="AA330" s="74">
        <f>[4]Calculations!AA297</f>
        <v>0</v>
      </c>
      <c r="AB330" s="74">
        <f>[4]Calculations!AM297</f>
        <v>0</v>
      </c>
      <c r="AC330" s="74">
        <f>[4]Calculations!AB297</f>
        <v>5.9087515968699999E-3</v>
      </c>
      <c r="AD330" s="74">
        <f>[4]Calculations!AN297</f>
        <v>0.5125031742766194</v>
      </c>
      <c r="AE330" s="74">
        <f>[4]Calculations!AC297</f>
        <v>1.02949049969E-3</v>
      </c>
      <c r="AF330" s="74">
        <f>[4]Calculations!AO297</f>
        <v>8.929418343770601E-2</v>
      </c>
      <c r="AG330" s="74">
        <f>[4]Calculations!AD297</f>
        <v>0</v>
      </c>
      <c r="AH330" s="74">
        <f>[4]Calculations!AP297</f>
        <v>0</v>
      </c>
      <c r="AI330" s="74">
        <f>[4]Calculations!AE297</f>
        <v>0.39337471818899999</v>
      </c>
      <c r="AJ330" s="74">
        <f>[4]Calculations!AQ297</f>
        <v>34.119862452641989</v>
      </c>
      <c r="AK330" s="74">
        <f>[4]Calculations!AF297</f>
        <v>0.81629352990799997</v>
      </c>
      <c r="AL330" s="74">
        <f>[4]Calculations!AR297</f>
        <v>70.802269880650869</v>
      </c>
      <c r="AM330" s="74">
        <f>[4]Calculations!AG297</f>
        <v>1.9219775223599999E-3</v>
      </c>
      <c r="AN330" s="74">
        <f>[4]Calculations!AS297</f>
        <v>0.16670519397356279</v>
      </c>
      <c r="AO330" s="74">
        <f>[4]Calculations!AH297</f>
        <v>0</v>
      </c>
      <c r="AP330" s="74">
        <f>[4]Calculations!AT297</f>
        <v>0</v>
      </c>
      <c r="AQ330" s="74">
        <f>[4]Calculations!AI297</f>
        <v>1.152924775</v>
      </c>
      <c r="AR330" s="74">
        <f>[4]Calculations!AU297</f>
        <v>100.00041416577039</v>
      </c>
      <c r="AS330" s="74">
        <f>[4]Calculations!AJ297</f>
        <v>0</v>
      </c>
      <c r="AT330" s="74">
        <f>[4]Calculations!AV297</f>
        <v>0</v>
      </c>
      <c r="AU330" s="74">
        <f>[4]Calculations!AK297</f>
        <v>0</v>
      </c>
      <c r="AV330" s="74">
        <f>[4]Calculations!AW297</f>
        <v>0</v>
      </c>
      <c r="AW330" s="90"/>
      <c r="AX330" s="90"/>
      <c r="AY330" s="82" t="str">
        <f>[4]Calculations!D297</f>
        <v>Land Supply 2018</v>
      </c>
    </row>
    <row r="331" spans="2:51" ht="25" customHeight="1" x14ac:dyDescent="0.25">
      <c r="B331" s="13" t="str">
        <f>[4]Calculations!A298</f>
        <v>SH 2087</v>
      </c>
      <c r="C331" s="30" t="str">
        <f>[4]Calculations!B298</f>
        <v>GARAGE SITE, ULSTER AVENUE, ROCHDALE</v>
      </c>
      <c r="D331" s="119" t="str">
        <f>[4]Calculations!C298</f>
        <v>Residential</v>
      </c>
      <c r="E331" s="38">
        <f>[4]Calculations!E298</f>
        <v>4.5535300000000001E-2</v>
      </c>
      <c r="F331" s="38">
        <f>[4]Calculations!I298</f>
        <v>4.5535300000000001E-2</v>
      </c>
      <c r="G331" s="38">
        <f>[4]Calculations!M298</f>
        <v>100</v>
      </c>
      <c r="H331" s="38">
        <f>[4]Calculations!H298</f>
        <v>0</v>
      </c>
      <c r="I331" s="38">
        <f>[4]Calculations!L298</f>
        <v>0</v>
      </c>
      <c r="J331" s="38">
        <f>[4]Calculations!G298</f>
        <v>0</v>
      </c>
      <c r="K331" s="38">
        <f>[4]Calculations!K298</f>
        <v>0</v>
      </c>
      <c r="L331" s="38">
        <f>[4]Calculations!F298</f>
        <v>0</v>
      </c>
      <c r="M331" s="38">
        <f>[4]Calculations!J298</f>
        <v>0</v>
      </c>
      <c r="N331" s="38">
        <f>[4]Calculations!V298</f>
        <v>0</v>
      </c>
      <c r="O331" s="38">
        <f>[4]Calculations!W298</f>
        <v>0</v>
      </c>
      <c r="P331" s="38">
        <f>[4]Calculations!O298</f>
        <v>0</v>
      </c>
      <c r="Q331" s="38">
        <f>[4]Calculations!S298</f>
        <v>0</v>
      </c>
      <c r="R331" s="38">
        <f>[4]Calculations!Q298</f>
        <v>0</v>
      </c>
      <c r="S331" s="38">
        <f>[4]Calculations!T298</f>
        <v>0</v>
      </c>
      <c r="T331" s="38">
        <f>[4]Calculations!R298</f>
        <v>0</v>
      </c>
      <c r="U331" s="38">
        <f>[4]Calculations!U298</f>
        <v>0</v>
      </c>
      <c r="V331" s="38">
        <f>[4]Calculations!X298</f>
        <v>0</v>
      </c>
      <c r="W331" s="38">
        <f>[4]Calculations!Y298</f>
        <v>0</v>
      </c>
      <c r="X331" s="38" t="s">
        <v>1056</v>
      </c>
      <c r="Y331" s="73" t="s">
        <v>106</v>
      </c>
      <c r="Z331" s="74" t="s">
        <v>1098</v>
      </c>
      <c r="AA331" s="74">
        <f>[4]Calculations!AA298</f>
        <v>0</v>
      </c>
      <c r="AB331" s="74">
        <f>[4]Calculations!AM298</f>
        <v>0</v>
      </c>
      <c r="AC331" s="74">
        <f>[4]Calculations!AB298</f>
        <v>0</v>
      </c>
      <c r="AD331" s="74">
        <f>[4]Calculations!AN298</f>
        <v>0</v>
      </c>
      <c r="AE331" s="74">
        <f>[4]Calculations!AC298</f>
        <v>0</v>
      </c>
      <c r="AF331" s="74">
        <f>[4]Calculations!AO298</f>
        <v>0</v>
      </c>
      <c r="AG331" s="74">
        <f>[4]Calculations!AD298</f>
        <v>0</v>
      </c>
      <c r="AH331" s="74">
        <f>[4]Calculations!AP298</f>
        <v>0</v>
      </c>
      <c r="AI331" s="74">
        <f>[4]Calculations!AE298</f>
        <v>0</v>
      </c>
      <c r="AJ331" s="74">
        <f>[4]Calculations!AQ298</f>
        <v>0</v>
      </c>
      <c r="AK331" s="74">
        <f>[4]Calculations!AF298</f>
        <v>0</v>
      </c>
      <c r="AL331" s="74">
        <f>[4]Calculations!AR298</f>
        <v>0</v>
      </c>
      <c r="AM331" s="74">
        <f>[4]Calculations!AG298</f>
        <v>0</v>
      </c>
      <c r="AN331" s="74">
        <f>[4]Calculations!AS298</f>
        <v>0</v>
      </c>
      <c r="AO331" s="74">
        <f>[4]Calculations!AH298</f>
        <v>0</v>
      </c>
      <c r="AP331" s="74">
        <f>[4]Calculations!AT298</f>
        <v>0</v>
      </c>
      <c r="AQ331" s="74">
        <f>[4]Calculations!AI298</f>
        <v>4.5535260000000001E-2</v>
      </c>
      <c r="AR331" s="74">
        <f>[4]Calculations!AU298</f>
        <v>99.999912156063544</v>
      </c>
      <c r="AS331" s="74">
        <f>[4]Calculations!AJ298</f>
        <v>0</v>
      </c>
      <c r="AT331" s="74">
        <f>[4]Calculations!AV298</f>
        <v>0</v>
      </c>
      <c r="AU331" s="74">
        <f>[4]Calculations!AK298</f>
        <v>0</v>
      </c>
      <c r="AV331" s="74">
        <f>[4]Calculations!AW298</f>
        <v>0</v>
      </c>
      <c r="AW331" s="90"/>
      <c r="AX331" s="90"/>
      <c r="AY331" s="82" t="str">
        <f>[4]Calculations!D298</f>
        <v>Land Supply 2018</v>
      </c>
    </row>
    <row r="332" spans="2:51" ht="25" customHeight="1" x14ac:dyDescent="0.25">
      <c r="B332" s="13" t="str">
        <f>[4]Calculations!A299</f>
        <v>SH 2088</v>
      </c>
      <c r="C332" s="30" t="str">
        <f>[4]Calculations!B299</f>
        <v>GIANTS FOOT, EAFIELD ROAD, ROCHDALE</v>
      </c>
      <c r="D332" s="119" t="str">
        <f>[4]Calculations!C299</f>
        <v>Residential</v>
      </c>
      <c r="E332" s="38">
        <f>[4]Calculations!E299</f>
        <v>7.5890299999999994E-2</v>
      </c>
      <c r="F332" s="38">
        <f>[4]Calculations!I299</f>
        <v>7.5890299999999994E-2</v>
      </c>
      <c r="G332" s="38">
        <f>[4]Calculations!M299</f>
        <v>100</v>
      </c>
      <c r="H332" s="38">
        <f>[4]Calculations!H299</f>
        <v>0</v>
      </c>
      <c r="I332" s="38">
        <f>[4]Calculations!L299</f>
        <v>0</v>
      </c>
      <c r="J332" s="38">
        <f>[4]Calculations!G299</f>
        <v>0</v>
      </c>
      <c r="K332" s="38">
        <f>[4]Calculations!K299</f>
        <v>0</v>
      </c>
      <c r="L332" s="38">
        <f>[4]Calculations!F299</f>
        <v>0</v>
      </c>
      <c r="M332" s="38">
        <f>[4]Calculations!J299</f>
        <v>0</v>
      </c>
      <c r="N332" s="38">
        <f>[4]Calculations!V299</f>
        <v>7.5890250001699994E-2</v>
      </c>
      <c r="O332" s="38">
        <f>[4]Calculations!W299</f>
        <v>99.999934117667209</v>
      </c>
      <c r="P332" s="38">
        <f>[4]Calculations!O299</f>
        <v>0</v>
      </c>
      <c r="Q332" s="38">
        <f>[4]Calculations!S299</f>
        <v>0</v>
      </c>
      <c r="R332" s="38">
        <f>[4]Calculations!Q299</f>
        <v>0</v>
      </c>
      <c r="S332" s="38">
        <f>[4]Calculations!T299</f>
        <v>0</v>
      </c>
      <c r="T332" s="38">
        <f>[4]Calculations!R299</f>
        <v>0</v>
      </c>
      <c r="U332" s="38">
        <f>[4]Calculations!U299</f>
        <v>0</v>
      </c>
      <c r="V332" s="38">
        <f>[4]Calculations!X299</f>
        <v>0</v>
      </c>
      <c r="W332" s="38">
        <f>[4]Calculations!Y299</f>
        <v>0</v>
      </c>
      <c r="X332" s="38" t="s">
        <v>1056</v>
      </c>
      <c r="Y332" s="73" t="s">
        <v>106</v>
      </c>
      <c r="Z332" s="74" t="s">
        <v>1098</v>
      </c>
      <c r="AA332" s="74">
        <f>[4]Calculations!AA299</f>
        <v>0</v>
      </c>
      <c r="AB332" s="74">
        <f>[4]Calculations!AM299</f>
        <v>0</v>
      </c>
      <c r="AC332" s="74">
        <f>[4]Calculations!AB299</f>
        <v>0</v>
      </c>
      <c r="AD332" s="74">
        <f>[4]Calculations!AN299</f>
        <v>0</v>
      </c>
      <c r="AE332" s="74">
        <f>[4]Calculations!AC299</f>
        <v>0</v>
      </c>
      <c r="AF332" s="74">
        <f>[4]Calculations!AO299</f>
        <v>0</v>
      </c>
      <c r="AG332" s="74">
        <f>[4]Calculations!AD299</f>
        <v>0</v>
      </c>
      <c r="AH332" s="74">
        <f>[4]Calculations!AP299</f>
        <v>0</v>
      </c>
      <c r="AI332" s="74">
        <f>[4]Calculations!AE299</f>
        <v>0</v>
      </c>
      <c r="AJ332" s="74">
        <f>[4]Calculations!AQ299</f>
        <v>0</v>
      </c>
      <c r="AK332" s="74">
        <f>[4]Calculations!AF299</f>
        <v>2.4244214789100002E-3</v>
      </c>
      <c r="AL332" s="74">
        <f>[4]Calculations!AR299</f>
        <v>3.194639471592549</v>
      </c>
      <c r="AM332" s="74">
        <f>[4]Calculations!AG299</f>
        <v>0</v>
      </c>
      <c r="AN332" s="74">
        <f>[4]Calculations!AS299</f>
        <v>0</v>
      </c>
      <c r="AO332" s="74">
        <f>[4]Calculations!AH299</f>
        <v>0</v>
      </c>
      <c r="AP332" s="74">
        <f>[4]Calculations!AT299</f>
        <v>0</v>
      </c>
      <c r="AQ332" s="74">
        <f>[4]Calculations!AI299</f>
        <v>7.5890250001699994E-2</v>
      </c>
      <c r="AR332" s="74">
        <f>[4]Calculations!AU299</f>
        <v>99.999934117667209</v>
      </c>
      <c r="AS332" s="74">
        <f>[4]Calculations!AJ299</f>
        <v>0</v>
      </c>
      <c r="AT332" s="74">
        <f>[4]Calculations!AV299</f>
        <v>0</v>
      </c>
      <c r="AU332" s="74">
        <f>[4]Calculations!AK299</f>
        <v>0</v>
      </c>
      <c r="AV332" s="74">
        <f>[4]Calculations!AW299</f>
        <v>0</v>
      </c>
      <c r="AW332" s="90"/>
      <c r="AX332" s="90"/>
      <c r="AY332" s="82" t="str">
        <f>[4]Calculations!D299</f>
        <v>Land Supply 2018</v>
      </c>
    </row>
    <row r="333" spans="2:51" ht="25" customHeight="1" x14ac:dyDescent="0.25">
      <c r="B333" s="13" t="str">
        <f>[4]Calculations!A300</f>
        <v>SH 2089</v>
      </c>
      <c r="C333" s="30" t="str">
        <f>[4]Calculations!B300</f>
        <v>LAND BETWEEN PARKFIELD ST AND GILBROOK WAY, ROCHDALE</v>
      </c>
      <c r="D333" s="119" t="str">
        <f>[4]Calculations!C300</f>
        <v>Residential</v>
      </c>
      <c r="E333" s="38">
        <f>[4]Calculations!E300</f>
        <v>9.8553199999999994E-2</v>
      </c>
      <c r="F333" s="38">
        <f>[4]Calculations!I300</f>
        <v>9.8553199999999994E-2</v>
      </c>
      <c r="G333" s="38">
        <f>[4]Calculations!M300</f>
        <v>100</v>
      </c>
      <c r="H333" s="38">
        <f>[4]Calculations!H300</f>
        <v>0</v>
      </c>
      <c r="I333" s="38">
        <f>[4]Calculations!L300</f>
        <v>0</v>
      </c>
      <c r="J333" s="38">
        <f>[4]Calculations!G300</f>
        <v>0</v>
      </c>
      <c r="K333" s="38">
        <f>[4]Calculations!K300</f>
        <v>0</v>
      </c>
      <c r="L333" s="38">
        <f>[4]Calculations!F300</f>
        <v>0</v>
      </c>
      <c r="M333" s="38">
        <f>[4]Calculations!J300</f>
        <v>0</v>
      </c>
      <c r="N333" s="38">
        <f>[4]Calculations!V300</f>
        <v>0</v>
      </c>
      <c r="O333" s="38">
        <f>[4]Calculations!W300</f>
        <v>0</v>
      </c>
      <c r="P333" s="38">
        <f>[4]Calculations!O300</f>
        <v>1.14965043335037E-2</v>
      </c>
      <c r="Q333" s="38">
        <f>[4]Calculations!S300</f>
        <v>11.665277569377453</v>
      </c>
      <c r="R333" s="38">
        <f>[4]Calculations!Q300</f>
        <v>8.6104333503699999E-5</v>
      </c>
      <c r="S333" s="38">
        <f>[4]Calculations!T300</f>
        <v>8.7368379214170622E-2</v>
      </c>
      <c r="T333" s="38">
        <f>[4]Calculations!R300</f>
        <v>0</v>
      </c>
      <c r="U333" s="38">
        <f>[4]Calculations!U300</f>
        <v>0</v>
      </c>
      <c r="V333" s="38">
        <f>[4]Calculations!X300</f>
        <v>0</v>
      </c>
      <c r="W333" s="38">
        <f>[4]Calculations!Y300</f>
        <v>0</v>
      </c>
      <c r="X333" s="38" t="s">
        <v>1056</v>
      </c>
      <c r="Y333" s="73" t="s">
        <v>105</v>
      </c>
      <c r="Z333" s="74" t="s">
        <v>1066</v>
      </c>
      <c r="AA333" s="74">
        <f>[4]Calculations!AA300</f>
        <v>0</v>
      </c>
      <c r="AB333" s="74">
        <f>[4]Calculations!AM300</f>
        <v>0</v>
      </c>
      <c r="AC333" s="74">
        <f>[4]Calculations!AB300</f>
        <v>0</v>
      </c>
      <c r="AD333" s="74">
        <f>[4]Calculations!AN300</f>
        <v>0</v>
      </c>
      <c r="AE333" s="74">
        <f>[4]Calculations!AC300</f>
        <v>0</v>
      </c>
      <c r="AF333" s="74">
        <f>[4]Calculations!AO300</f>
        <v>0</v>
      </c>
      <c r="AG333" s="74">
        <f>[4]Calculations!AD300</f>
        <v>0</v>
      </c>
      <c r="AH333" s="74">
        <f>[4]Calculations!AP300</f>
        <v>0</v>
      </c>
      <c r="AI333" s="74">
        <f>[4]Calculations!AE300</f>
        <v>0</v>
      </c>
      <c r="AJ333" s="74">
        <f>[4]Calculations!AQ300</f>
        <v>0</v>
      </c>
      <c r="AK333" s="74">
        <f>[4]Calculations!AF300</f>
        <v>0</v>
      </c>
      <c r="AL333" s="74">
        <f>[4]Calculations!AR300</f>
        <v>0</v>
      </c>
      <c r="AM333" s="74">
        <f>[4]Calculations!AG300</f>
        <v>0</v>
      </c>
      <c r="AN333" s="74">
        <f>[4]Calculations!AS300</f>
        <v>0</v>
      </c>
      <c r="AO333" s="74">
        <f>[4]Calculations!AH300</f>
        <v>0</v>
      </c>
      <c r="AP333" s="74">
        <f>[4]Calculations!AT300</f>
        <v>0</v>
      </c>
      <c r="AQ333" s="74">
        <f>[4]Calculations!AI300</f>
        <v>9.8553219999999997E-2</v>
      </c>
      <c r="AR333" s="74">
        <f>[4]Calculations!AU300</f>
        <v>100.00002029360793</v>
      </c>
      <c r="AS333" s="74">
        <f>[4]Calculations!AJ300</f>
        <v>0</v>
      </c>
      <c r="AT333" s="74">
        <f>[4]Calculations!AV300</f>
        <v>0</v>
      </c>
      <c r="AU333" s="74">
        <f>[4]Calculations!AK300</f>
        <v>0</v>
      </c>
      <c r="AV333" s="74">
        <f>[4]Calculations!AW300</f>
        <v>0</v>
      </c>
      <c r="AW333" s="90"/>
      <c r="AX333" s="90"/>
      <c r="AY333" s="82" t="str">
        <f>[4]Calculations!D300</f>
        <v>Land Supply 2018</v>
      </c>
    </row>
    <row r="334" spans="2:51" ht="12.65" customHeight="1" x14ac:dyDescent="0.25">
      <c r="B334" s="13" t="str">
        <f>[4]Calculations!A301</f>
        <v>SH 2092</v>
      </c>
      <c r="C334" s="30" t="str">
        <f>[4]Calculations!B301</f>
        <v>LAND AT WOODHEYS ROAD, LITTLEBOROUGH</v>
      </c>
      <c r="D334" s="119" t="str">
        <f>[4]Calculations!C301</f>
        <v>Residential</v>
      </c>
      <c r="E334" s="38">
        <f>[4]Calculations!E301</f>
        <v>8.5982199999999995E-2</v>
      </c>
      <c r="F334" s="38">
        <f>[4]Calculations!I301</f>
        <v>8.5982199999999995E-2</v>
      </c>
      <c r="G334" s="38">
        <f>[4]Calculations!M301</f>
        <v>100</v>
      </c>
      <c r="H334" s="38">
        <f>[4]Calculations!H301</f>
        <v>0</v>
      </c>
      <c r="I334" s="38">
        <f>[4]Calculations!L301</f>
        <v>0</v>
      </c>
      <c r="J334" s="38">
        <f>[4]Calculations!G301</f>
        <v>0</v>
      </c>
      <c r="K334" s="38">
        <f>[4]Calculations!K301</f>
        <v>0</v>
      </c>
      <c r="L334" s="38">
        <f>[4]Calculations!F301</f>
        <v>0</v>
      </c>
      <c r="M334" s="38">
        <f>[4]Calculations!J301</f>
        <v>0</v>
      </c>
      <c r="N334" s="38">
        <f>[4]Calculations!V301</f>
        <v>0</v>
      </c>
      <c r="O334" s="38">
        <f>[4]Calculations!W301</f>
        <v>0</v>
      </c>
      <c r="P334" s="38">
        <f>[4]Calculations!O301</f>
        <v>0</v>
      </c>
      <c r="Q334" s="38">
        <f>[4]Calculations!S301</f>
        <v>0</v>
      </c>
      <c r="R334" s="38">
        <f>[4]Calculations!Q301</f>
        <v>0</v>
      </c>
      <c r="S334" s="38">
        <f>[4]Calculations!T301</f>
        <v>0</v>
      </c>
      <c r="T334" s="38">
        <f>[4]Calculations!R301</f>
        <v>0</v>
      </c>
      <c r="U334" s="38">
        <f>[4]Calculations!U301</f>
        <v>0</v>
      </c>
      <c r="V334" s="38" t="str">
        <f>[4]Calculations!X301</f>
        <v>Not Modelled</v>
      </c>
      <c r="W334" s="38" t="str">
        <f>[4]Calculations!Y301</f>
        <v>N/A</v>
      </c>
      <c r="X334" s="38" t="s">
        <v>1056</v>
      </c>
      <c r="Y334" s="73" t="s">
        <v>106</v>
      </c>
      <c r="Z334" s="74" t="s">
        <v>1098</v>
      </c>
      <c r="AA334" s="74">
        <f>[4]Calculations!AA301</f>
        <v>0</v>
      </c>
      <c r="AB334" s="74">
        <f>[4]Calculations!AM301</f>
        <v>0</v>
      </c>
      <c r="AC334" s="74">
        <f>[4]Calculations!AB301</f>
        <v>0</v>
      </c>
      <c r="AD334" s="74">
        <f>[4]Calculations!AN301</f>
        <v>0</v>
      </c>
      <c r="AE334" s="74">
        <f>[4]Calculations!AC301</f>
        <v>0</v>
      </c>
      <c r="AF334" s="74">
        <f>[4]Calculations!AO301</f>
        <v>0</v>
      </c>
      <c r="AG334" s="74">
        <f>[4]Calculations!AD301</f>
        <v>0</v>
      </c>
      <c r="AH334" s="74">
        <f>[4]Calculations!AP301</f>
        <v>0</v>
      </c>
      <c r="AI334" s="74">
        <f>[4]Calculations!AE301</f>
        <v>0</v>
      </c>
      <c r="AJ334" s="74">
        <f>[4]Calculations!AQ301</f>
        <v>0</v>
      </c>
      <c r="AK334" s="74">
        <f>[4]Calculations!AF301</f>
        <v>0</v>
      </c>
      <c r="AL334" s="74">
        <f>[4]Calculations!AR301</f>
        <v>0</v>
      </c>
      <c r="AM334" s="74">
        <f>[4]Calculations!AG301</f>
        <v>0</v>
      </c>
      <c r="AN334" s="74">
        <f>[4]Calculations!AS301</f>
        <v>0</v>
      </c>
      <c r="AO334" s="74">
        <f>[4]Calculations!AH301</f>
        <v>0</v>
      </c>
      <c r="AP334" s="74">
        <f>[4]Calculations!AT301</f>
        <v>0</v>
      </c>
      <c r="AQ334" s="74">
        <f>[4]Calculations!AI301</f>
        <v>8.59822499997E-2</v>
      </c>
      <c r="AR334" s="74">
        <f>[4]Calculations!AU301</f>
        <v>100.00005815122199</v>
      </c>
      <c r="AS334" s="74">
        <f>[4]Calculations!AJ301</f>
        <v>0</v>
      </c>
      <c r="AT334" s="74">
        <f>[4]Calculations!AV301</f>
        <v>0</v>
      </c>
      <c r="AU334" s="74">
        <f>[4]Calculations!AK301</f>
        <v>0</v>
      </c>
      <c r="AV334" s="74">
        <f>[4]Calculations!AW301</f>
        <v>0</v>
      </c>
      <c r="AW334" s="90"/>
      <c r="AX334" s="90"/>
      <c r="AY334" s="82" t="str">
        <f>[4]Calculations!D301</f>
        <v>Land Supply 2018</v>
      </c>
    </row>
    <row r="335" spans="2:51" ht="12.65" customHeight="1" x14ac:dyDescent="0.25">
      <c r="B335" s="13" t="str">
        <f>[4]Calculations!A302</f>
        <v>SH 2098</v>
      </c>
      <c r="C335" s="30" t="str">
        <f>[4]Calculations!B302</f>
        <v>4 ELIZABETH STREET,HEYWOOD</v>
      </c>
      <c r="D335" s="119" t="str">
        <f>[4]Calculations!C302</f>
        <v>Residential</v>
      </c>
      <c r="E335" s="38">
        <f>[4]Calculations!E302</f>
        <v>3.8341500000000001E-2</v>
      </c>
      <c r="F335" s="38">
        <f>[4]Calculations!I302</f>
        <v>3.8341500000000001E-2</v>
      </c>
      <c r="G335" s="38">
        <f>[4]Calculations!M302</f>
        <v>100</v>
      </c>
      <c r="H335" s="38">
        <f>[4]Calculations!H302</f>
        <v>0</v>
      </c>
      <c r="I335" s="38">
        <f>[4]Calculations!L302</f>
        <v>0</v>
      </c>
      <c r="J335" s="38">
        <f>[4]Calculations!G302</f>
        <v>0</v>
      </c>
      <c r="K335" s="38">
        <f>[4]Calculations!K302</f>
        <v>0</v>
      </c>
      <c r="L335" s="38">
        <f>[4]Calculations!F302</f>
        <v>0</v>
      </c>
      <c r="M335" s="38">
        <f>[4]Calculations!J302</f>
        <v>0</v>
      </c>
      <c r="N335" s="38">
        <f>[4]Calculations!V302</f>
        <v>0</v>
      </c>
      <c r="O335" s="38">
        <f>[4]Calculations!W302</f>
        <v>0</v>
      </c>
      <c r="P335" s="38">
        <f>[4]Calculations!O302</f>
        <v>0</v>
      </c>
      <c r="Q335" s="38">
        <f>[4]Calculations!S302</f>
        <v>0</v>
      </c>
      <c r="R335" s="38">
        <f>[4]Calculations!Q302</f>
        <v>0</v>
      </c>
      <c r="S335" s="38">
        <f>[4]Calculations!T302</f>
        <v>0</v>
      </c>
      <c r="T335" s="38">
        <f>[4]Calculations!R302</f>
        <v>0</v>
      </c>
      <c r="U335" s="38">
        <f>[4]Calculations!U302</f>
        <v>0</v>
      </c>
      <c r="V335" s="38" t="str">
        <f>[4]Calculations!X302</f>
        <v>Not Modelled</v>
      </c>
      <c r="W335" s="38" t="str">
        <f>[4]Calculations!Y302</f>
        <v>N/A</v>
      </c>
      <c r="X335" s="38" t="s">
        <v>1056</v>
      </c>
      <c r="Y335" s="73" t="s">
        <v>106</v>
      </c>
      <c r="Z335" s="74" t="s">
        <v>1098</v>
      </c>
      <c r="AA335" s="74">
        <f>[4]Calculations!AA302</f>
        <v>0</v>
      </c>
      <c r="AB335" s="74">
        <f>[4]Calculations!AM302</f>
        <v>0</v>
      </c>
      <c r="AC335" s="74">
        <f>[4]Calculations!AB302</f>
        <v>0</v>
      </c>
      <c r="AD335" s="74">
        <f>[4]Calculations!AN302</f>
        <v>0</v>
      </c>
      <c r="AE335" s="74">
        <f>[4]Calculations!AC302</f>
        <v>0</v>
      </c>
      <c r="AF335" s="74">
        <f>[4]Calculations!AO302</f>
        <v>0</v>
      </c>
      <c r="AG335" s="74">
        <f>[4]Calculations!AD302</f>
        <v>0</v>
      </c>
      <c r="AH335" s="74">
        <f>[4]Calculations!AP302</f>
        <v>0</v>
      </c>
      <c r="AI335" s="74">
        <f>[4]Calculations!AE302</f>
        <v>0</v>
      </c>
      <c r="AJ335" s="74">
        <f>[4]Calculations!AQ302</f>
        <v>0</v>
      </c>
      <c r="AK335" s="74">
        <f>[4]Calculations!AF302</f>
        <v>0</v>
      </c>
      <c r="AL335" s="74">
        <f>[4]Calculations!AR302</f>
        <v>0</v>
      </c>
      <c r="AM335" s="74">
        <f>[4]Calculations!AG302</f>
        <v>0</v>
      </c>
      <c r="AN335" s="74">
        <f>[4]Calculations!AS302</f>
        <v>0</v>
      </c>
      <c r="AO335" s="74">
        <f>[4]Calculations!AH302</f>
        <v>0</v>
      </c>
      <c r="AP335" s="74">
        <f>[4]Calculations!AT302</f>
        <v>0</v>
      </c>
      <c r="AQ335" s="74">
        <f>[4]Calculations!AI302</f>
        <v>3.83415149996E-2</v>
      </c>
      <c r="AR335" s="74">
        <f>[4]Calculations!AU302</f>
        <v>100.00003912105682</v>
      </c>
      <c r="AS335" s="74">
        <f>[4]Calculations!AJ302</f>
        <v>0</v>
      </c>
      <c r="AT335" s="74">
        <f>[4]Calculations!AV302</f>
        <v>0</v>
      </c>
      <c r="AU335" s="74">
        <f>[4]Calculations!AK302</f>
        <v>0</v>
      </c>
      <c r="AV335" s="74">
        <f>[4]Calculations!AW302</f>
        <v>0</v>
      </c>
      <c r="AW335" s="90"/>
      <c r="AX335" s="90"/>
      <c r="AY335" s="82" t="str">
        <f>[4]Calculations!D302</f>
        <v>Land Supply 2018</v>
      </c>
    </row>
    <row r="336" spans="2:51" ht="12.65" customHeight="1" x14ac:dyDescent="0.25">
      <c r="B336" s="13" t="str">
        <f>[4]Calculations!A303</f>
        <v>SH 2100</v>
      </c>
      <c r="C336" s="30" t="str">
        <f>[4]Calculations!B303</f>
        <v>LAND ADJACENT TO 12 WHAM STREET,HEYWOOD</v>
      </c>
      <c r="D336" s="119" t="str">
        <f>[4]Calculations!C303</f>
        <v>Residential</v>
      </c>
      <c r="E336" s="38">
        <f>[4]Calculations!E303</f>
        <v>9.9972000000000005E-2</v>
      </c>
      <c r="F336" s="38">
        <f>[4]Calculations!I303</f>
        <v>9.9972000000000005E-2</v>
      </c>
      <c r="G336" s="38">
        <f>[4]Calculations!M303</f>
        <v>100</v>
      </c>
      <c r="H336" s="38">
        <f>[4]Calculations!H303</f>
        <v>0</v>
      </c>
      <c r="I336" s="38">
        <f>[4]Calculations!L303</f>
        <v>0</v>
      </c>
      <c r="J336" s="38">
        <f>[4]Calculations!G303</f>
        <v>0</v>
      </c>
      <c r="K336" s="38">
        <f>[4]Calculations!K303</f>
        <v>0</v>
      </c>
      <c r="L336" s="38">
        <f>[4]Calculations!F303</f>
        <v>0</v>
      </c>
      <c r="M336" s="38">
        <f>[4]Calculations!J303</f>
        <v>0</v>
      </c>
      <c r="N336" s="38">
        <f>[4]Calculations!V303</f>
        <v>0</v>
      </c>
      <c r="O336" s="38">
        <f>[4]Calculations!W303</f>
        <v>0</v>
      </c>
      <c r="P336" s="38">
        <f>[4]Calculations!O303</f>
        <v>0</v>
      </c>
      <c r="Q336" s="38">
        <f>[4]Calculations!S303</f>
        <v>0</v>
      </c>
      <c r="R336" s="38">
        <f>[4]Calculations!Q303</f>
        <v>0</v>
      </c>
      <c r="S336" s="38">
        <f>[4]Calculations!T303</f>
        <v>0</v>
      </c>
      <c r="T336" s="38">
        <f>[4]Calculations!R303</f>
        <v>0</v>
      </c>
      <c r="U336" s="38">
        <f>[4]Calculations!U303</f>
        <v>0</v>
      </c>
      <c r="V336" s="38" t="str">
        <f>[4]Calculations!X303</f>
        <v>Not Modelled</v>
      </c>
      <c r="W336" s="38" t="str">
        <f>[4]Calculations!Y303</f>
        <v>N/A</v>
      </c>
      <c r="X336" s="38" t="s">
        <v>1056</v>
      </c>
      <c r="Y336" s="73" t="s">
        <v>106</v>
      </c>
      <c r="Z336" s="74" t="s">
        <v>1098</v>
      </c>
      <c r="AA336" s="74">
        <f>[4]Calculations!AA303</f>
        <v>0</v>
      </c>
      <c r="AB336" s="74">
        <f>[4]Calculations!AM303</f>
        <v>0</v>
      </c>
      <c r="AC336" s="74">
        <f>[4]Calculations!AB303</f>
        <v>0</v>
      </c>
      <c r="AD336" s="74">
        <f>[4]Calculations!AN303</f>
        <v>0</v>
      </c>
      <c r="AE336" s="74">
        <f>[4]Calculations!AC303</f>
        <v>0</v>
      </c>
      <c r="AF336" s="74">
        <f>[4]Calculations!AO303</f>
        <v>0</v>
      </c>
      <c r="AG336" s="74">
        <f>[4]Calculations!AD303</f>
        <v>0</v>
      </c>
      <c r="AH336" s="74">
        <f>[4]Calculations!AP303</f>
        <v>0</v>
      </c>
      <c r="AI336" s="74">
        <f>[4]Calculations!AE303</f>
        <v>0</v>
      </c>
      <c r="AJ336" s="74">
        <f>[4]Calculations!AQ303</f>
        <v>0</v>
      </c>
      <c r="AK336" s="74">
        <f>[4]Calculations!AF303</f>
        <v>0</v>
      </c>
      <c r="AL336" s="74">
        <f>[4]Calculations!AR303</f>
        <v>0</v>
      </c>
      <c r="AM336" s="74">
        <f>[4]Calculations!AG303</f>
        <v>0</v>
      </c>
      <c r="AN336" s="74">
        <f>[4]Calculations!AS303</f>
        <v>0</v>
      </c>
      <c r="AO336" s="74">
        <f>[4]Calculations!AH303</f>
        <v>0</v>
      </c>
      <c r="AP336" s="74">
        <f>[4]Calculations!AT303</f>
        <v>0</v>
      </c>
      <c r="AQ336" s="74">
        <f>[4]Calculations!AI303</f>
        <v>9.9972029998999998E-2</v>
      </c>
      <c r="AR336" s="74">
        <f>[4]Calculations!AU303</f>
        <v>100.00003000740207</v>
      </c>
      <c r="AS336" s="74">
        <f>[4]Calculations!AJ303</f>
        <v>0</v>
      </c>
      <c r="AT336" s="74">
        <f>[4]Calculations!AV303</f>
        <v>0</v>
      </c>
      <c r="AU336" s="74">
        <f>[4]Calculations!AK303</f>
        <v>0</v>
      </c>
      <c r="AV336" s="74">
        <f>[4]Calculations!AW303</f>
        <v>0</v>
      </c>
      <c r="AW336" s="90"/>
      <c r="AX336" s="90"/>
      <c r="AY336" s="82" t="str">
        <f>[4]Calculations!D303</f>
        <v>Land Supply 2018</v>
      </c>
    </row>
    <row r="337" spans="2:51" ht="25" customHeight="1" x14ac:dyDescent="0.25">
      <c r="B337" s="13" t="str">
        <f>[4]Calculations!A304</f>
        <v>SH 2101</v>
      </c>
      <c r="C337" s="30" t="str">
        <f>[4]Calculations!B304</f>
        <v>LAND ADJACENT TO 2 GREGGE STREET,HEYWOOD</v>
      </c>
      <c r="D337" s="119" t="str">
        <f>[4]Calculations!C304</f>
        <v>Residential</v>
      </c>
      <c r="E337" s="38">
        <f>[4]Calculations!E304</f>
        <v>2.3730600000000001E-2</v>
      </c>
      <c r="F337" s="38">
        <f>[4]Calculations!I304</f>
        <v>2.3730600000000001E-2</v>
      </c>
      <c r="G337" s="38">
        <f>[4]Calculations!M304</f>
        <v>100</v>
      </c>
      <c r="H337" s="38">
        <f>[4]Calculations!H304</f>
        <v>0</v>
      </c>
      <c r="I337" s="38">
        <f>[4]Calculations!L304</f>
        <v>0</v>
      </c>
      <c r="J337" s="38">
        <f>[4]Calculations!G304</f>
        <v>0</v>
      </c>
      <c r="K337" s="38">
        <f>[4]Calculations!K304</f>
        <v>0</v>
      </c>
      <c r="L337" s="38">
        <f>[4]Calculations!F304</f>
        <v>0</v>
      </c>
      <c r="M337" s="38">
        <f>[4]Calculations!J304</f>
        <v>0</v>
      </c>
      <c r="N337" s="38">
        <f>[4]Calculations!V304</f>
        <v>0</v>
      </c>
      <c r="O337" s="38">
        <f>[4]Calculations!W304</f>
        <v>0</v>
      </c>
      <c r="P337" s="38">
        <f>[4]Calculations!O304</f>
        <v>0</v>
      </c>
      <c r="Q337" s="38">
        <f>[4]Calculations!S304</f>
        <v>0</v>
      </c>
      <c r="R337" s="38">
        <f>[4]Calculations!Q304</f>
        <v>0</v>
      </c>
      <c r="S337" s="38">
        <f>[4]Calculations!T304</f>
        <v>0</v>
      </c>
      <c r="T337" s="38">
        <f>[4]Calculations!R304</f>
        <v>0</v>
      </c>
      <c r="U337" s="38">
        <f>[4]Calculations!U304</f>
        <v>0</v>
      </c>
      <c r="V337" s="38" t="str">
        <f>[4]Calculations!X304</f>
        <v>Not Modelled</v>
      </c>
      <c r="W337" s="38" t="str">
        <f>[4]Calculations!Y304</f>
        <v>N/A</v>
      </c>
      <c r="X337" s="38" t="s">
        <v>1056</v>
      </c>
      <c r="Y337" s="73" t="s">
        <v>106</v>
      </c>
      <c r="Z337" s="74" t="s">
        <v>1098</v>
      </c>
      <c r="AA337" s="74">
        <f>[4]Calculations!AA304</f>
        <v>0</v>
      </c>
      <c r="AB337" s="74">
        <f>[4]Calculations!AM304</f>
        <v>0</v>
      </c>
      <c r="AC337" s="74">
        <f>[4]Calculations!AB304</f>
        <v>0</v>
      </c>
      <c r="AD337" s="74">
        <f>[4]Calculations!AN304</f>
        <v>0</v>
      </c>
      <c r="AE337" s="74">
        <f>[4]Calculations!AC304</f>
        <v>0</v>
      </c>
      <c r="AF337" s="74">
        <f>[4]Calculations!AO304</f>
        <v>0</v>
      </c>
      <c r="AG337" s="74">
        <f>[4]Calculations!AD304</f>
        <v>0</v>
      </c>
      <c r="AH337" s="74">
        <f>[4]Calculations!AP304</f>
        <v>0</v>
      </c>
      <c r="AI337" s="74">
        <f>[4]Calculations!AE304</f>
        <v>0</v>
      </c>
      <c r="AJ337" s="74">
        <f>[4]Calculations!AQ304</f>
        <v>0</v>
      </c>
      <c r="AK337" s="74">
        <f>[4]Calculations!AF304</f>
        <v>0</v>
      </c>
      <c r="AL337" s="74">
        <f>[4]Calculations!AR304</f>
        <v>0</v>
      </c>
      <c r="AM337" s="74">
        <f>[4]Calculations!AG304</f>
        <v>0</v>
      </c>
      <c r="AN337" s="74">
        <f>[4]Calculations!AS304</f>
        <v>0</v>
      </c>
      <c r="AO337" s="74">
        <f>[4]Calculations!AH304</f>
        <v>0</v>
      </c>
      <c r="AP337" s="74">
        <f>[4]Calculations!AT304</f>
        <v>0</v>
      </c>
      <c r="AQ337" s="74">
        <f>[4]Calculations!AI304</f>
        <v>2.3730624999399999E-2</v>
      </c>
      <c r="AR337" s="74">
        <f>[4]Calculations!AU304</f>
        <v>100.00010534668317</v>
      </c>
      <c r="AS337" s="74">
        <f>[4]Calculations!AJ304</f>
        <v>0</v>
      </c>
      <c r="AT337" s="74">
        <f>[4]Calculations!AV304</f>
        <v>0</v>
      </c>
      <c r="AU337" s="74">
        <f>[4]Calculations!AK304</f>
        <v>0</v>
      </c>
      <c r="AV337" s="74">
        <f>[4]Calculations!AW304</f>
        <v>0</v>
      </c>
      <c r="AW337" s="90"/>
      <c r="AX337" s="90"/>
      <c r="AY337" s="82" t="str">
        <f>[4]Calculations!D304</f>
        <v>Land Supply 2018</v>
      </c>
    </row>
    <row r="338" spans="2:51" ht="25" customHeight="1" x14ac:dyDescent="0.25">
      <c r="B338" s="13" t="str">
        <f>[4]Calculations!A305</f>
        <v>SH 2102</v>
      </c>
      <c r="C338" s="30" t="str">
        <f>[4]Calculations!B305</f>
        <v>LAND AT HILL STREET,HEYWOOD</v>
      </c>
      <c r="D338" s="119" t="str">
        <f>[4]Calculations!C305</f>
        <v>Residential</v>
      </c>
      <c r="E338" s="38">
        <f>[4]Calculations!E305</f>
        <v>0.15002099999999999</v>
      </c>
      <c r="F338" s="38">
        <f>[4]Calculations!I305</f>
        <v>0.15002099999999999</v>
      </c>
      <c r="G338" s="38">
        <f>[4]Calculations!M305</f>
        <v>100</v>
      </c>
      <c r="H338" s="38">
        <f>[4]Calculations!H305</f>
        <v>0</v>
      </c>
      <c r="I338" s="38">
        <f>[4]Calculations!L305</f>
        <v>0</v>
      </c>
      <c r="J338" s="38">
        <f>[4]Calculations!G305</f>
        <v>0</v>
      </c>
      <c r="K338" s="38">
        <f>[4]Calculations!K305</f>
        <v>0</v>
      </c>
      <c r="L338" s="38">
        <f>[4]Calculations!F305</f>
        <v>0</v>
      </c>
      <c r="M338" s="38">
        <f>[4]Calculations!J305</f>
        <v>0</v>
      </c>
      <c r="N338" s="38">
        <f>[4]Calculations!V305</f>
        <v>0</v>
      </c>
      <c r="O338" s="38">
        <f>[4]Calculations!W305</f>
        <v>0</v>
      </c>
      <c r="P338" s="38">
        <f>[4]Calculations!O305</f>
        <v>1.1339399999999999E-3</v>
      </c>
      <c r="Q338" s="38">
        <f>[4]Calculations!S305</f>
        <v>0.75585418041474195</v>
      </c>
      <c r="R338" s="38">
        <f>[4]Calculations!Q305</f>
        <v>0</v>
      </c>
      <c r="S338" s="38">
        <f>[4]Calculations!T305</f>
        <v>0</v>
      </c>
      <c r="T338" s="38">
        <f>[4]Calculations!R305</f>
        <v>0</v>
      </c>
      <c r="U338" s="38">
        <f>[4]Calculations!U305</f>
        <v>0</v>
      </c>
      <c r="V338" s="38" t="str">
        <f>[4]Calculations!X305</f>
        <v>Not Modelled</v>
      </c>
      <c r="W338" s="38" t="str">
        <f>[4]Calculations!Y305</f>
        <v>N/A</v>
      </c>
      <c r="X338" s="38" t="s">
        <v>1056</v>
      </c>
      <c r="Y338" s="73" t="s">
        <v>105</v>
      </c>
      <c r="Z338" s="74" t="s">
        <v>1066</v>
      </c>
      <c r="AA338" s="74">
        <f>[4]Calculations!AA305</f>
        <v>0</v>
      </c>
      <c r="AB338" s="74">
        <f>[4]Calculations!AM305</f>
        <v>0</v>
      </c>
      <c r="AC338" s="74">
        <f>[4]Calculations!AB305</f>
        <v>0</v>
      </c>
      <c r="AD338" s="74">
        <f>[4]Calculations!AN305</f>
        <v>0</v>
      </c>
      <c r="AE338" s="74">
        <f>[4]Calculations!AC305</f>
        <v>0</v>
      </c>
      <c r="AF338" s="74">
        <f>[4]Calculations!AO305</f>
        <v>0</v>
      </c>
      <c r="AG338" s="74">
        <f>[4]Calculations!AD305</f>
        <v>0</v>
      </c>
      <c r="AH338" s="74">
        <f>[4]Calculations!AP305</f>
        <v>0</v>
      </c>
      <c r="AI338" s="74">
        <f>[4]Calculations!AE305</f>
        <v>0</v>
      </c>
      <c r="AJ338" s="74">
        <f>[4]Calculations!AQ305</f>
        <v>0</v>
      </c>
      <c r="AK338" s="74">
        <f>[4]Calculations!AF305</f>
        <v>0</v>
      </c>
      <c r="AL338" s="74">
        <f>[4]Calculations!AR305</f>
        <v>0</v>
      </c>
      <c r="AM338" s="74">
        <f>[4]Calculations!AG305</f>
        <v>0</v>
      </c>
      <c r="AN338" s="74">
        <f>[4]Calculations!AS305</f>
        <v>0</v>
      </c>
      <c r="AO338" s="74">
        <f>[4]Calculations!AH305</f>
        <v>0</v>
      </c>
      <c r="AP338" s="74">
        <f>[4]Calculations!AT305</f>
        <v>0</v>
      </c>
      <c r="AQ338" s="74">
        <f>[4]Calculations!AI305</f>
        <v>0.15002085000000001</v>
      </c>
      <c r="AR338" s="74">
        <f>[4]Calculations!AU305</f>
        <v>99.999900013998058</v>
      </c>
      <c r="AS338" s="74">
        <f>[4]Calculations!AJ305</f>
        <v>0</v>
      </c>
      <c r="AT338" s="74">
        <f>[4]Calculations!AV305</f>
        <v>0</v>
      </c>
      <c r="AU338" s="74">
        <f>[4]Calculations!AK305</f>
        <v>0</v>
      </c>
      <c r="AV338" s="74">
        <f>[4]Calculations!AW305</f>
        <v>0</v>
      </c>
      <c r="AW338" s="90"/>
      <c r="AX338" s="90"/>
      <c r="AY338" s="82" t="str">
        <f>[4]Calculations!D305</f>
        <v>Land Supply 2018</v>
      </c>
    </row>
    <row r="339" spans="2:51" ht="25" customHeight="1" x14ac:dyDescent="0.25">
      <c r="B339" s="13" t="str">
        <f>[4]Calculations!A306</f>
        <v>SH 2104</v>
      </c>
      <c r="C339" s="30" t="str">
        <f>[4]Calculations!B306</f>
        <v>WARREN COURT ,HAREFIELD DRIVE,HEYWOOD</v>
      </c>
      <c r="D339" s="119" t="str">
        <f>[4]Calculations!C306</f>
        <v>Residential</v>
      </c>
      <c r="E339" s="38">
        <f>[4]Calculations!E306</f>
        <v>0.25149199999999999</v>
      </c>
      <c r="F339" s="38">
        <f>[4]Calculations!I306</f>
        <v>0.25149199999999999</v>
      </c>
      <c r="G339" s="38">
        <f>[4]Calculations!M306</f>
        <v>100</v>
      </c>
      <c r="H339" s="38">
        <f>[4]Calculations!H306</f>
        <v>0</v>
      </c>
      <c r="I339" s="38">
        <f>[4]Calculations!L306</f>
        <v>0</v>
      </c>
      <c r="J339" s="38">
        <f>[4]Calculations!G306</f>
        <v>0</v>
      </c>
      <c r="K339" s="38">
        <f>[4]Calculations!K306</f>
        <v>0</v>
      </c>
      <c r="L339" s="38">
        <f>[4]Calculations!F306</f>
        <v>0</v>
      </c>
      <c r="M339" s="38">
        <f>[4]Calculations!J306</f>
        <v>0</v>
      </c>
      <c r="N339" s="38">
        <f>[4]Calculations!V306</f>
        <v>0</v>
      </c>
      <c r="O339" s="38">
        <f>[4]Calculations!W306</f>
        <v>0</v>
      </c>
      <c r="P339" s="38">
        <f>[4]Calculations!O306</f>
        <v>2.3599999999999999E-2</v>
      </c>
      <c r="Q339" s="38">
        <f>[4]Calculations!S306</f>
        <v>9.3839963100217894</v>
      </c>
      <c r="R339" s="38">
        <f>[4]Calculations!Q306</f>
        <v>2.12E-2</v>
      </c>
      <c r="S339" s="38">
        <f>[4]Calculations!T306</f>
        <v>8.4296916005280487</v>
      </c>
      <c r="T339" s="38">
        <f>[4]Calculations!R306</f>
        <v>1.9599999999999999E-2</v>
      </c>
      <c r="U339" s="38">
        <f>[4]Calculations!U306</f>
        <v>7.7934884608655537</v>
      </c>
      <c r="V339" s="38" t="str">
        <f>[4]Calculations!X306</f>
        <v>Not Modelled</v>
      </c>
      <c r="W339" s="38" t="str">
        <f>[4]Calculations!Y306</f>
        <v>N/A</v>
      </c>
      <c r="X339" s="38" t="s">
        <v>1056</v>
      </c>
      <c r="Y339" s="73" t="s">
        <v>105</v>
      </c>
      <c r="Z339" s="74" t="s">
        <v>1066</v>
      </c>
      <c r="AA339" s="74">
        <f>[4]Calculations!AA306</f>
        <v>0</v>
      </c>
      <c r="AB339" s="74">
        <f>[4]Calculations!AM306</f>
        <v>0</v>
      </c>
      <c r="AC339" s="74">
        <f>[4]Calculations!AB306</f>
        <v>2.12E-2</v>
      </c>
      <c r="AD339" s="74">
        <f>[4]Calculations!AN306</f>
        <v>8.4296916005280487</v>
      </c>
      <c r="AE339" s="74">
        <f>[4]Calculations!AC306</f>
        <v>1.9599999999999999E-2</v>
      </c>
      <c r="AF339" s="74">
        <f>[4]Calculations!AO306</f>
        <v>7.7934884608655537</v>
      </c>
      <c r="AG339" s="74">
        <f>[4]Calculations!AD306</f>
        <v>0</v>
      </c>
      <c r="AH339" s="74">
        <f>[4]Calculations!AP306</f>
        <v>0</v>
      </c>
      <c r="AI339" s="74">
        <f>[4]Calculations!AE306</f>
        <v>0</v>
      </c>
      <c r="AJ339" s="74">
        <f>[4]Calculations!AQ306</f>
        <v>0</v>
      </c>
      <c r="AK339" s="74">
        <f>[4]Calculations!AF306</f>
        <v>0</v>
      </c>
      <c r="AL339" s="74">
        <f>[4]Calculations!AR306</f>
        <v>0</v>
      </c>
      <c r="AM339" s="74">
        <f>[4]Calculations!AG306</f>
        <v>0</v>
      </c>
      <c r="AN339" s="74">
        <f>[4]Calculations!AS306</f>
        <v>0</v>
      </c>
      <c r="AO339" s="74">
        <f>[4]Calculations!AH306</f>
        <v>0</v>
      </c>
      <c r="AP339" s="74">
        <f>[4]Calculations!AT306</f>
        <v>0</v>
      </c>
      <c r="AQ339" s="74">
        <f>[4]Calculations!AI306</f>
        <v>0.25149205999800001</v>
      </c>
      <c r="AR339" s="74">
        <f>[4]Calculations!AU306</f>
        <v>100.00002385682249</v>
      </c>
      <c r="AS339" s="74">
        <f>[4]Calculations!AJ306</f>
        <v>0</v>
      </c>
      <c r="AT339" s="74">
        <f>[4]Calculations!AV306</f>
        <v>0</v>
      </c>
      <c r="AU339" s="74">
        <f>[4]Calculations!AK306</f>
        <v>0</v>
      </c>
      <c r="AV339" s="74">
        <f>[4]Calculations!AW306</f>
        <v>0</v>
      </c>
      <c r="AW339" s="90"/>
      <c r="AX339" s="90"/>
      <c r="AY339" s="82" t="str">
        <f>[4]Calculations!D306</f>
        <v>Land Supply 2018</v>
      </c>
    </row>
    <row r="340" spans="2:51" ht="12.65" customHeight="1" x14ac:dyDescent="0.25">
      <c r="B340" s="13" t="str">
        <f>[4]Calculations!A307</f>
        <v>SH 2105</v>
      </c>
      <c r="C340" s="30" t="str">
        <f>[4]Calculations!B307</f>
        <v>21 MAINWAY,MIDDLETON</v>
      </c>
      <c r="D340" s="119" t="str">
        <f>[4]Calculations!C307</f>
        <v>Residential</v>
      </c>
      <c r="E340" s="38">
        <f>[4]Calculations!E307</f>
        <v>0.121836</v>
      </c>
      <c r="F340" s="38">
        <f>[4]Calculations!I307</f>
        <v>0.121836</v>
      </c>
      <c r="G340" s="38">
        <f>[4]Calculations!M307</f>
        <v>100</v>
      </c>
      <c r="H340" s="38">
        <f>[4]Calculations!H307</f>
        <v>0</v>
      </c>
      <c r="I340" s="38">
        <f>[4]Calculations!L307</f>
        <v>0</v>
      </c>
      <c r="J340" s="38">
        <f>[4]Calculations!G307</f>
        <v>0</v>
      </c>
      <c r="K340" s="38">
        <f>[4]Calculations!K307</f>
        <v>0</v>
      </c>
      <c r="L340" s="38">
        <f>[4]Calculations!F307</f>
        <v>0</v>
      </c>
      <c r="M340" s="38">
        <f>[4]Calculations!J307</f>
        <v>0</v>
      </c>
      <c r="N340" s="38">
        <f>[4]Calculations!V307</f>
        <v>0</v>
      </c>
      <c r="O340" s="38">
        <f>[4]Calculations!W307</f>
        <v>0</v>
      </c>
      <c r="P340" s="38">
        <f>[4]Calculations!O307</f>
        <v>0</v>
      </c>
      <c r="Q340" s="38">
        <f>[4]Calculations!S307</f>
        <v>0</v>
      </c>
      <c r="R340" s="38">
        <f>[4]Calculations!Q307</f>
        <v>0</v>
      </c>
      <c r="S340" s="38">
        <f>[4]Calculations!T307</f>
        <v>0</v>
      </c>
      <c r="T340" s="38">
        <f>[4]Calculations!R307</f>
        <v>0</v>
      </c>
      <c r="U340" s="38">
        <f>[4]Calculations!U307</f>
        <v>0</v>
      </c>
      <c r="V340" s="38" t="str">
        <f>[4]Calculations!X307</f>
        <v>Not Modelled</v>
      </c>
      <c r="W340" s="38" t="str">
        <f>[4]Calculations!Y307</f>
        <v>N/A</v>
      </c>
      <c r="X340" s="38" t="s">
        <v>1056</v>
      </c>
      <c r="Y340" s="73" t="s">
        <v>106</v>
      </c>
      <c r="Z340" s="74" t="s">
        <v>1098</v>
      </c>
      <c r="AA340" s="74">
        <f>[4]Calculations!AA307</f>
        <v>0</v>
      </c>
      <c r="AB340" s="74">
        <f>[4]Calculations!AM307</f>
        <v>0</v>
      </c>
      <c r="AC340" s="74">
        <f>[4]Calculations!AB307</f>
        <v>0</v>
      </c>
      <c r="AD340" s="74">
        <f>[4]Calculations!AN307</f>
        <v>0</v>
      </c>
      <c r="AE340" s="74">
        <f>[4]Calculations!AC307</f>
        <v>0</v>
      </c>
      <c r="AF340" s="74">
        <f>[4]Calculations!AO307</f>
        <v>0</v>
      </c>
      <c r="AG340" s="74">
        <f>[4]Calculations!AD307</f>
        <v>0</v>
      </c>
      <c r="AH340" s="74">
        <f>[4]Calculations!AP307</f>
        <v>0</v>
      </c>
      <c r="AI340" s="74">
        <f>[4]Calculations!AE307</f>
        <v>0</v>
      </c>
      <c r="AJ340" s="74">
        <f>[4]Calculations!AQ307</f>
        <v>0</v>
      </c>
      <c r="AK340" s="74">
        <f>[4]Calculations!AF307</f>
        <v>0</v>
      </c>
      <c r="AL340" s="74">
        <f>[4]Calculations!AR307</f>
        <v>0</v>
      </c>
      <c r="AM340" s="74">
        <f>[4]Calculations!AG307</f>
        <v>0</v>
      </c>
      <c r="AN340" s="74">
        <f>[4]Calculations!AS307</f>
        <v>0</v>
      </c>
      <c r="AO340" s="74">
        <f>[4]Calculations!AH307</f>
        <v>0</v>
      </c>
      <c r="AP340" s="74">
        <f>[4]Calculations!AT307</f>
        <v>0</v>
      </c>
      <c r="AQ340" s="74">
        <f>[4]Calculations!AI307</f>
        <v>0.121835999998</v>
      </c>
      <c r="AR340" s="74">
        <f>[4]Calculations!AU307</f>
        <v>99.999999998358447</v>
      </c>
      <c r="AS340" s="74">
        <f>[4]Calculations!AJ307</f>
        <v>0</v>
      </c>
      <c r="AT340" s="74">
        <f>[4]Calculations!AV307</f>
        <v>0</v>
      </c>
      <c r="AU340" s="74">
        <f>[4]Calculations!AK307</f>
        <v>0</v>
      </c>
      <c r="AV340" s="74">
        <f>[4]Calculations!AW307</f>
        <v>0</v>
      </c>
      <c r="AW340" s="90"/>
      <c r="AX340" s="90"/>
      <c r="AY340" s="82" t="str">
        <f>[4]Calculations!D307</f>
        <v>Land Supply 2018</v>
      </c>
    </row>
    <row r="341" spans="2:51" ht="25" customHeight="1" x14ac:dyDescent="0.25">
      <c r="B341" s="13" t="str">
        <f>[4]Calculations!A308</f>
        <v>SH 2110</v>
      </c>
      <c r="C341" s="30" t="str">
        <f>[4]Calculations!B308</f>
        <v>LAND AT KESWICK CLOSE,LANGLEY,MIDDLETON</v>
      </c>
      <c r="D341" s="119" t="str">
        <f>[4]Calculations!C308</f>
        <v>Residential</v>
      </c>
      <c r="E341" s="38">
        <f>[4]Calculations!E308</f>
        <v>1.2809699999999999</v>
      </c>
      <c r="F341" s="38">
        <f>[4]Calculations!I308</f>
        <v>1.2809699999999999</v>
      </c>
      <c r="G341" s="38">
        <f>[4]Calculations!M308</f>
        <v>100</v>
      </c>
      <c r="H341" s="38">
        <f>[4]Calculations!H308</f>
        <v>0</v>
      </c>
      <c r="I341" s="38">
        <f>[4]Calculations!L308</f>
        <v>0</v>
      </c>
      <c r="J341" s="38">
        <f>[4]Calculations!G308</f>
        <v>0</v>
      </c>
      <c r="K341" s="38">
        <f>[4]Calculations!K308</f>
        <v>0</v>
      </c>
      <c r="L341" s="38">
        <f>[4]Calculations!F308</f>
        <v>0</v>
      </c>
      <c r="M341" s="38">
        <f>[4]Calculations!J308</f>
        <v>0</v>
      </c>
      <c r="N341" s="38">
        <f>[4]Calculations!V308</f>
        <v>0</v>
      </c>
      <c r="O341" s="38">
        <f>[4]Calculations!W308</f>
        <v>0</v>
      </c>
      <c r="P341" s="38">
        <f>[4]Calculations!O308</f>
        <v>6.6106141242869995E-2</v>
      </c>
      <c r="Q341" s="38">
        <f>[4]Calculations!S308</f>
        <v>5.160631493545516</v>
      </c>
      <c r="R341" s="38">
        <f>[4]Calculations!Q308</f>
        <v>1.6917841242869998E-2</v>
      </c>
      <c r="S341" s="38">
        <f>[4]Calculations!T308</f>
        <v>1.3207054999625283</v>
      </c>
      <c r="T341" s="38">
        <f>[4]Calculations!R308</f>
        <v>8.9397848508400001E-3</v>
      </c>
      <c r="U341" s="38">
        <f>[4]Calculations!U308</f>
        <v>0.69789182032678365</v>
      </c>
      <c r="V341" s="38" t="str">
        <f>[4]Calculations!X308</f>
        <v>Not Modelled</v>
      </c>
      <c r="W341" s="38" t="str">
        <f>[4]Calculations!Y308</f>
        <v>N/A</v>
      </c>
      <c r="X341" s="38" t="s">
        <v>1056</v>
      </c>
      <c r="Y341" s="73" t="s">
        <v>105</v>
      </c>
      <c r="Z341" s="74" t="s">
        <v>1066</v>
      </c>
      <c r="AA341" s="74">
        <f>[4]Calculations!AA308</f>
        <v>0</v>
      </c>
      <c r="AB341" s="74">
        <f>[4]Calculations!AM308</f>
        <v>0</v>
      </c>
      <c r="AC341" s="74">
        <f>[4]Calculations!AB308</f>
        <v>0</v>
      </c>
      <c r="AD341" s="74">
        <f>[4]Calculations!AN308</f>
        <v>0</v>
      </c>
      <c r="AE341" s="74">
        <f>[4]Calculations!AC308</f>
        <v>0</v>
      </c>
      <c r="AF341" s="74">
        <f>[4]Calculations!AO308</f>
        <v>0</v>
      </c>
      <c r="AG341" s="74">
        <f>[4]Calculations!AD308</f>
        <v>0</v>
      </c>
      <c r="AH341" s="74">
        <f>[4]Calculations!AP308</f>
        <v>0</v>
      </c>
      <c r="AI341" s="74">
        <f>[4]Calculations!AE308</f>
        <v>0</v>
      </c>
      <c r="AJ341" s="74">
        <f>[4]Calculations!AQ308</f>
        <v>0</v>
      </c>
      <c r="AK341" s="74">
        <f>[4]Calculations!AF308</f>
        <v>0</v>
      </c>
      <c r="AL341" s="74">
        <f>[4]Calculations!AR308</f>
        <v>0</v>
      </c>
      <c r="AM341" s="74">
        <f>[4]Calculations!AG308</f>
        <v>0</v>
      </c>
      <c r="AN341" s="74">
        <f>[4]Calculations!AS308</f>
        <v>0</v>
      </c>
      <c r="AO341" s="74">
        <f>[4]Calculations!AH308</f>
        <v>0</v>
      </c>
      <c r="AP341" s="74">
        <f>[4]Calculations!AT308</f>
        <v>0</v>
      </c>
      <c r="AQ341" s="74">
        <f>[4]Calculations!AI308</f>
        <v>1.2809666449999999</v>
      </c>
      <c r="AR341" s="74">
        <f>[4]Calculations!AU308</f>
        <v>99.999738089104355</v>
      </c>
      <c r="AS341" s="74">
        <f>[4]Calculations!AJ308</f>
        <v>0</v>
      </c>
      <c r="AT341" s="74">
        <f>[4]Calculations!AV308</f>
        <v>0</v>
      </c>
      <c r="AU341" s="74">
        <f>[4]Calculations!AK308</f>
        <v>0</v>
      </c>
      <c r="AV341" s="74">
        <f>[4]Calculations!AW308</f>
        <v>0</v>
      </c>
      <c r="AW341" s="90"/>
      <c r="AX341" s="90"/>
      <c r="AY341" s="82" t="str">
        <f>[4]Calculations!D308</f>
        <v>Land Supply 2018</v>
      </c>
    </row>
    <row r="342" spans="2:51" ht="25" customHeight="1" x14ac:dyDescent="0.25">
      <c r="B342" s="13" t="str">
        <f>[4]Calculations!A309</f>
        <v>SH 2112</v>
      </c>
      <c r="C342" s="30" t="str">
        <f>[4]Calculations!B309</f>
        <v>MILTON STREET FAMILY AND CHILDREN CENTRE,MILTON STREET,MIDDLETON</v>
      </c>
      <c r="D342" s="119" t="str">
        <f>[4]Calculations!C309</f>
        <v>Residential</v>
      </c>
      <c r="E342" s="38">
        <f>[4]Calculations!E309</f>
        <v>0.163687</v>
      </c>
      <c r="F342" s="38">
        <f>[4]Calculations!I309</f>
        <v>0.163687</v>
      </c>
      <c r="G342" s="38">
        <f>[4]Calculations!M309</f>
        <v>100</v>
      </c>
      <c r="H342" s="38">
        <f>[4]Calculations!H309</f>
        <v>0</v>
      </c>
      <c r="I342" s="38">
        <f>[4]Calculations!L309</f>
        <v>0</v>
      </c>
      <c r="J342" s="38">
        <f>[4]Calculations!G309</f>
        <v>0</v>
      </c>
      <c r="K342" s="38">
        <f>[4]Calculations!K309</f>
        <v>0</v>
      </c>
      <c r="L342" s="38">
        <f>[4]Calculations!F309</f>
        <v>0</v>
      </c>
      <c r="M342" s="38">
        <f>[4]Calculations!J309</f>
        <v>0</v>
      </c>
      <c r="N342" s="38">
        <f>[4]Calculations!V309</f>
        <v>0</v>
      </c>
      <c r="O342" s="38">
        <f>[4]Calculations!W309</f>
        <v>0</v>
      </c>
      <c r="P342" s="38">
        <f>[4]Calculations!O309</f>
        <v>0</v>
      </c>
      <c r="Q342" s="38">
        <f>[4]Calculations!S309</f>
        <v>0</v>
      </c>
      <c r="R342" s="38">
        <f>[4]Calculations!Q309</f>
        <v>0</v>
      </c>
      <c r="S342" s="38">
        <f>[4]Calculations!T309</f>
        <v>0</v>
      </c>
      <c r="T342" s="38">
        <f>[4]Calculations!R309</f>
        <v>0</v>
      </c>
      <c r="U342" s="38">
        <f>[4]Calculations!U309</f>
        <v>0</v>
      </c>
      <c r="V342" s="38" t="str">
        <f>[4]Calculations!X309</f>
        <v>Not Modelled</v>
      </c>
      <c r="W342" s="38" t="str">
        <f>[4]Calculations!Y309</f>
        <v>N/A</v>
      </c>
      <c r="X342" s="38" t="s">
        <v>1056</v>
      </c>
      <c r="Y342" s="73" t="s">
        <v>106</v>
      </c>
      <c r="Z342" s="74" t="s">
        <v>1098</v>
      </c>
      <c r="AA342" s="74">
        <f>[4]Calculations!AA309</f>
        <v>0</v>
      </c>
      <c r="AB342" s="74">
        <f>[4]Calculations!AM309</f>
        <v>0</v>
      </c>
      <c r="AC342" s="74">
        <f>[4]Calculations!AB309</f>
        <v>0</v>
      </c>
      <c r="AD342" s="74">
        <f>[4]Calculations!AN309</f>
        <v>0</v>
      </c>
      <c r="AE342" s="74">
        <f>[4]Calculations!AC309</f>
        <v>0</v>
      </c>
      <c r="AF342" s="74">
        <f>[4]Calculations!AO309</f>
        <v>0</v>
      </c>
      <c r="AG342" s="74">
        <f>[4]Calculations!AD309</f>
        <v>0</v>
      </c>
      <c r="AH342" s="74">
        <f>[4]Calculations!AP309</f>
        <v>0</v>
      </c>
      <c r="AI342" s="74">
        <f>[4]Calculations!AE309</f>
        <v>0</v>
      </c>
      <c r="AJ342" s="74">
        <f>[4]Calculations!AQ309</f>
        <v>0</v>
      </c>
      <c r="AK342" s="74">
        <f>[4]Calculations!AF309</f>
        <v>0</v>
      </c>
      <c r="AL342" s="74">
        <f>[4]Calculations!AR309</f>
        <v>0</v>
      </c>
      <c r="AM342" s="74">
        <f>[4]Calculations!AG309</f>
        <v>0</v>
      </c>
      <c r="AN342" s="74">
        <f>[4]Calculations!AS309</f>
        <v>0</v>
      </c>
      <c r="AO342" s="74">
        <f>[4]Calculations!AH309</f>
        <v>0</v>
      </c>
      <c r="AP342" s="74">
        <f>[4]Calculations!AT309</f>
        <v>0</v>
      </c>
      <c r="AQ342" s="74">
        <f>[4]Calculations!AI309</f>
        <v>0.16368725000000001</v>
      </c>
      <c r="AR342" s="74">
        <f>[4]Calculations!AU309</f>
        <v>100.00015273051616</v>
      </c>
      <c r="AS342" s="74">
        <f>[4]Calculations!AJ309</f>
        <v>0</v>
      </c>
      <c r="AT342" s="74">
        <f>[4]Calculations!AV309</f>
        <v>0</v>
      </c>
      <c r="AU342" s="74">
        <f>[4]Calculations!AK309</f>
        <v>0</v>
      </c>
      <c r="AV342" s="74">
        <f>[4]Calculations!AW309</f>
        <v>0</v>
      </c>
      <c r="AW342" s="90"/>
      <c r="AX342" s="90"/>
      <c r="AY342" s="82" t="str">
        <f>[4]Calculations!D309</f>
        <v>Land Supply 2018</v>
      </c>
    </row>
    <row r="343" spans="2:51" ht="37.5" customHeight="1" x14ac:dyDescent="0.25">
      <c r="B343" s="13" t="str">
        <f>[4]Calculations!A310</f>
        <v>SH 2113</v>
      </c>
      <c r="C343" s="30" t="str">
        <f>[4]Calculations!B310</f>
        <v>2 FEATHERSTALL SQUARE,LITTLEBOROUGH</v>
      </c>
      <c r="D343" s="119" t="str">
        <f>[4]Calculations!C310</f>
        <v>Residential</v>
      </c>
      <c r="E343" s="38">
        <f>[4]Calculations!E310</f>
        <v>6.2882499999999996E-3</v>
      </c>
      <c r="F343" s="38">
        <f>[4]Calculations!I310</f>
        <v>6.2882499999999996E-3</v>
      </c>
      <c r="G343" s="38">
        <f>[4]Calculations!M310</f>
        <v>100</v>
      </c>
      <c r="H343" s="38">
        <f>[4]Calculations!H310</f>
        <v>0</v>
      </c>
      <c r="I343" s="38">
        <f>[4]Calculations!L310</f>
        <v>0</v>
      </c>
      <c r="J343" s="38">
        <f>[4]Calculations!G310</f>
        <v>0</v>
      </c>
      <c r="K343" s="38">
        <f>[4]Calculations!K310</f>
        <v>0</v>
      </c>
      <c r="L343" s="38">
        <f>[4]Calculations!F310</f>
        <v>0</v>
      </c>
      <c r="M343" s="38">
        <f>[4]Calculations!J310</f>
        <v>0</v>
      </c>
      <c r="N343" s="38">
        <f>[4]Calculations!V310</f>
        <v>0</v>
      </c>
      <c r="O343" s="38">
        <f>[4]Calculations!W310</f>
        <v>0</v>
      </c>
      <c r="P343" s="38">
        <f>[4]Calculations!O310</f>
        <v>0</v>
      </c>
      <c r="Q343" s="38">
        <f>[4]Calculations!S310</f>
        <v>0</v>
      </c>
      <c r="R343" s="38">
        <f>[4]Calculations!Q310</f>
        <v>0</v>
      </c>
      <c r="S343" s="38">
        <f>[4]Calculations!T310</f>
        <v>0</v>
      </c>
      <c r="T343" s="38">
        <f>[4]Calculations!R310</f>
        <v>0</v>
      </c>
      <c r="U343" s="38">
        <f>[4]Calculations!U310</f>
        <v>0</v>
      </c>
      <c r="V343" s="38">
        <f>[4]Calculations!X310</f>
        <v>0</v>
      </c>
      <c r="W343" s="38">
        <f>[4]Calculations!Y310</f>
        <v>0</v>
      </c>
      <c r="X343" s="38" t="s">
        <v>1056</v>
      </c>
      <c r="Y343" s="73" t="s">
        <v>106</v>
      </c>
      <c r="Z343" s="74" t="s">
        <v>1098</v>
      </c>
      <c r="AA343" s="74">
        <f>[4]Calculations!AA310</f>
        <v>0</v>
      </c>
      <c r="AB343" s="74">
        <f>[4]Calculations!AM310</f>
        <v>0</v>
      </c>
      <c r="AC343" s="74">
        <f>[4]Calculations!AB310</f>
        <v>0</v>
      </c>
      <c r="AD343" s="74">
        <f>[4]Calculations!AN310</f>
        <v>0</v>
      </c>
      <c r="AE343" s="74">
        <f>[4]Calculations!AC310</f>
        <v>0</v>
      </c>
      <c r="AF343" s="74">
        <f>[4]Calculations!AO310</f>
        <v>0</v>
      </c>
      <c r="AG343" s="74">
        <f>[4]Calculations!AD310</f>
        <v>0</v>
      </c>
      <c r="AH343" s="74">
        <f>[4]Calculations!AP310</f>
        <v>0</v>
      </c>
      <c r="AI343" s="74">
        <f>[4]Calculations!AE310</f>
        <v>0</v>
      </c>
      <c r="AJ343" s="74">
        <f>[4]Calculations!AQ310</f>
        <v>0</v>
      </c>
      <c r="AK343" s="74">
        <f>[4]Calculations!AF310</f>
        <v>0</v>
      </c>
      <c r="AL343" s="74">
        <f>[4]Calculations!AR310</f>
        <v>0</v>
      </c>
      <c r="AM343" s="74">
        <f>[4]Calculations!AG310</f>
        <v>0</v>
      </c>
      <c r="AN343" s="74">
        <f>[4]Calculations!AS310</f>
        <v>0</v>
      </c>
      <c r="AO343" s="74">
        <f>[4]Calculations!AH310</f>
        <v>0</v>
      </c>
      <c r="AP343" s="74">
        <f>[4]Calculations!AT310</f>
        <v>0</v>
      </c>
      <c r="AQ343" s="74">
        <f>[4]Calculations!AI310</f>
        <v>6.2882500000500004E-3</v>
      </c>
      <c r="AR343" s="74">
        <f>[4]Calculations!AU310</f>
        <v>100.00000000079514</v>
      </c>
      <c r="AS343" s="74">
        <f>[4]Calculations!AJ310</f>
        <v>0</v>
      </c>
      <c r="AT343" s="74">
        <f>[4]Calculations!AV310</f>
        <v>0</v>
      </c>
      <c r="AU343" s="74">
        <f>[4]Calculations!AK310</f>
        <v>0</v>
      </c>
      <c r="AV343" s="74">
        <f>[4]Calculations!AW310</f>
        <v>0</v>
      </c>
      <c r="AW343" s="90"/>
      <c r="AX343" s="90"/>
      <c r="AY343" s="82" t="str">
        <f>[4]Calculations!D310</f>
        <v>Land Supply 2018</v>
      </c>
    </row>
    <row r="344" spans="2:51" ht="25" customHeight="1" x14ac:dyDescent="0.25">
      <c r="B344" s="13" t="str">
        <f>[4]Calculations!A311</f>
        <v>SH 2116</v>
      </c>
      <c r="C344" s="30" t="str">
        <f>[4]Calculations!B311</f>
        <v>BROAD CARR FARM,KILN LANE,MILNROW</v>
      </c>
      <c r="D344" s="119" t="str">
        <f>[4]Calculations!C311</f>
        <v>Residential</v>
      </c>
      <c r="E344" s="38">
        <f>[4]Calculations!E311</f>
        <v>0.13955100000000001</v>
      </c>
      <c r="F344" s="38">
        <f>[4]Calculations!I311</f>
        <v>0.13955100000000001</v>
      </c>
      <c r="G344" s="38">
        <f>[4]Calculations!M311</f>
        <v>100</v>
      </c>
      <c r="H344" s="38">
        <f>[4]Calculations!H311</f>
        <v>0</v>
      </c>
      <c r="I344" s="38">
        <f>[4]Calculations!L311</f>
        <v>0</v>
      </c>
      <c r="J344" s="38">
        <f>[4]Calculations!G311</f>
        <v>0</v>
      </c>
      <c r="K344" s="38">
        <f>[4]Calculations!K311</f>
        <v>0</v>
      </c>
      <c r="L344" s="38">
        <f>[4]Calculations!F311</f>
        <v>0</v>
      </c>
      <c r="M344" s="38">
        <f>[4]Calculations!J311</f>
        <v>0</v>
      </c>
      <c r="N344" s="38">
        <f>[4]Calculations!V311</f>
        <v>0</v>
      </c>
      <c r="O344" s="38">
        <f>[4]Calculations!W311</f>
        <v>0</v>
      </c>
      <c r="P344" s="38">
        <f>[4]Calculations!O311</f>
        <v>2.2453299999999999E-2</v>
      </c>
      <c r="Q344" s="38">
        <f>[4]Calculations!S311</f>
        <v>16.08967330939943</v>
      </c>
      <c r="R344" s="38">
        <f>[4]Calculations!Q311</f>
        <v>0</v>
      </c>
      <c r="S344" s="38">
        <f>[4]Calculations!T311</f>
        <v>0</v>
      </c>
      <c r="T344" s="38">
        <f>[4]Calculations!R311</f>
        <v>0</v>
      </c>
      <c r="U344" s="38">
        <f>[4]Calculations!U311</f>
        <v>0</v>
      </c>
      <c r="V344" s="38" t="str">
        <f>[4]Calculations!X311</f>
        <v>Not Modelled</v>
      </c>
      <c r="W344" s="38" t="str">
        <f>[4]Calculations!Y311</f>
        <v>N/A</v>
      </c>
      <c r="X344" s="38" t="s">
        <v>1056</v>
      </c>
      <c r="Y344" s="73" t="s">
        <v>105</v>
      </c>
      <c r="Z344" s="74" t="s">
        <v>1066</v>
      </c>
      <c r="AA344" s="74">
        <f>[4]Calculations!AA311</f>
        <v>0</v>
      </c>
      <c r="AB344" s="74">
        <f>[4]Calculations!AM311</f>
        <v>0</v>
      </c>
      <c r="AC344" s="74">
        <f>[4]Calculations!AB311</f>
        <v>0</v>
      </c>
      <c r="AD344" s="74">
        <f>[4]Calculations!AN311</f>
        <v>0</v>
      </c>
      <c r="AE344" s="74">
        <f>[4]Calculations!AC311</f>
        <v>0</v>
      </c>
      <c r="AF344" s="74">
        <f>[4]Calculations!AO311</f>
        <v>0</v>
      </c>
      <c r="AG344" s="74">
        <f>[4]Calculations!AD311</f>
        <v>0</v>
      </c>
      <c r="AH344" s="74">
        <f>[4]Calculations!AP311</f>
        <v>0</v>
      </c>
      <c r="AI344" s="74">
        <f>[4]Calculations!AE311</f>
        <v>0</v>
      </c>
      <c r="AJ344" s="74">
        <f>[4]Calculations!AQ311</f>
        <v>0</v>
      </c>
      <c r="AK344" s="74">
        <f>[4]Calculations!AF311</f>
        <v>4.8820226358800003E-3</v>
      </c>
      <c r="AL344" s="74">
        <f>[4]Calculations!AR311</f>
        <v>3.4983788262928965</v>
      </c>
      <c r="AM344" s="74">
        <f>[4]Calculations!AG311</f>
        <v>0</v>
      </c>
      <c r="AN344" s="74">
        <f>[4]Calculations!AS311</f>
        <v>0</v>
      </c>
      <c r="AO344" s="74">
        <f>[4]Calculations!AH311</f>
        <v>0.13955087499900001</v>
      </c>
      <c r="AP344" s="74">
        <f>[4]Calculations!AT311</f>
        <v>99.99991042629577</v>
      </c>
      <c r="AQ344" s="74">
        <f>[4]Calculations!AI311</f>
        <v>0</v>
      </c>
      <c r="AR344" s="74">
        <f>[4]Calculations!AU311</f>
        <v>0</v>
      </c>
      <c r="AS344" s="74">
        <f>[4]Calculations!AJ311</f>
        <v>0</v>
      </c>
      <c r="AT344" s="74">
        <f>[4]Calculations!AV311</f>
        <v>0</v>
      </c>
      <c r="AU344" s="74">
        <f>[4]Calculations!AK311</f>
        <v>0</v>
      </c>
      <c r="AV344" s="74">
        <f>[4]Calculations!AW311</f>
        <v>0</v>
      </c>
      <c r="AW344" s="90"/>
      <c r="AX344" s="90"/>
      <c r="AY344" s="82" t="str">
        <f>[4]Calculations!D311</f>
        <v>Land Supply 2018</v>
      </c>
    </row>
    <row r="345" spans="2:51" ht="25" customHeight="1" x14ac:dyDescent="0.25">
      <c r="B345" s="13" t="str">
        <f>[4]Calculations!A312</f>
        <v>SH 2120</v>
      </c>
      <c r="C345" s="30" t="str">
        <f>[4]Calculations!B312</f>
        <v>THE LADYBARN ,HARBOUR LANE,MILNROW</v>
      </c>
      <c r="D345" s="119" t="str">
        <f>[4]Calculations!C312</f>
        <v>Residential</v>
      </c>
      <c r="E345" s="38">
        <f>[4]Calculations!E312</f>
        <v>0.19947899999999999</v>
      </c>
      <c r="F345" s="38">
        <f>[4]Calculations!I312</f>
        <v>0.19947899999999999</v>
      </c>
      <c r="G345" s="38">
        <f>[4]Calculations!M312</f>
        <v>100</v>
      </c>
      <c r="H345" s="38">
        <f>[4]Calculations!H312</f>
        <v>0</v>
      </c>
      <c r="I345" s="38">
        <f>[4]Calculations!L312</f>
        <v>0</v>
      </c>
      <c r="J345" s="38">
        <f>[4]Calculations!G312</f>
        <v>0</v>
      </c>
      <c r="K345" s="38">
        <f>[4]Calculations!K312</f>
        <v>0</v>
      </c>
      <c r="L345" s="38">
        <f>[4]Calculations!F312</f>
        <v>0</v>
      </c>
      <c r="M345" s="38">
        <f>[4]Calculations!J312</f>
        <v>0</v>
      </c>
      <c r="N345" s="38">
        <f>[4]Calculations!V312</f>
        <v>0.19861519302</v>
      </c>
      <c r="O345" s="38">
        <f>[4]Calculations!W312</f>
        <v>99.566968462845722</v>
      </c>
      <c r="P345" s="38">
        <f>[4]Calculations!O312</f>
        <v>0</v>
      </c>
      <c r="Q345" s="38">
        <f>[4]Calculations!S312</f>
        <v>0</v>
      </c>
      <c r="R345" s="38">
        <f>[4]Calculations!Q312</f>
        <v>0</v>
      </c>
      <c r="S345" s="38">
        <f>[4]Calculations!T312</f>
        <v>0</v>
      </c>
      <c r="T345" s="38">
        <f>[4]Calculations!R312</f>
        <v>0</v>
      </c>
      <c r="U345" s="38">
        <f>[4]Calculations!U312</f>
        <v>0</v>
      </c>
      <c r="V345" s="38" t="str">
        <f>[4]Calculations!X312</f>
        <v>Not Modelled</v>
      </c>
      <c r="W345" s="38" t="str">
        <f>[4]Calculations!Y312</f>
        <v>N/A</v>
      </c>
      <c r="X345" s="38" t="s">
        <v>1056</v>
      </c>
      <c r="Y345" s="73" t="s">
        <v>106</v>
      </c>
      <c r="Z345" s="74" t="s">
        <v>1098</v>
      </c>
      <c r="AA345" s="74">
        <f>[4]Calculations!AA312</f>
        <v>0</v>
      </c>
      <c r="AB345" s="74">
        <f>[4]Calculations!AM312</f>
        <v>0</v>
      </c>
      <c r="AC345" s="74">
        <f>[4]Calculations!AB312</f>
        <v>0</v>
      </c>
      <c r="AD345" s="74">
        <f>[4]Calculations!AN312</f>
        <v>0</v>
      </c>
      <c r="AE345" s="74">
        <f>[4]Calculations!AC312</f>
        <v>0</v>
      </c>
      <c r="AF345" s="74">
        <f>[4]Calculations!AO312</f>
        <v>0</v>
      </c>
      <c r="AG345" s="74">
        <f>[4]Calculations!AD312</f>
        <v>0</v>
      </c>
      <c r="AH345" s="74">
        <f>[4]Calculations!AP312</f>
        <v>0</v>
      </c>
      <c r="AI345" s="74">
        <f>[4]Calculations!AE312</f>
        <v>0</v>
      </c>
      <c r="AJ345" s="74">
        <f>[4]Calculations!AQ312</f>
        <v>0</v>
      </c>
      <c r="AK345" s="74">
        <f>[4]Calculations!AF312</f>
        <v>0</v>
      </c>
      <c r="AL345" s="74">
        <f>[4]Calculations!AR312</f>
        <v>0</v>
      </c>
      <c r="AM345" s="74">
        <f>[4]Calculations!AG312</f>
        <v>0</v>
      </c>
      <c r="AN345" s="74">
        <f>[4]Calculations!AS312</f>
        <v>0</v>
      </c>
      <c r="AO345" s="74">
        <f>[4]Calculations!AH312</f>
        <v>0</v>
      </c>
      <c r="AP345" s="74">
        <f>[4]Calculations!AT312</f>
        <v>0</v>
      </c>
      <c r="AQ345" s="74">
        <f>[4]Calculations!AI312</f>
        <v>0.19947867999900001</v>
      </c>
      <c r="AR345" s="74">
        <f>[4]Calculations!AU312</f>
        <v>99.999839581610104</v>
      </c>
      <c r="AS345" s="74">
        <f>[4]Calculations!AJ312</f>
        <v>0</v>
      </c>
      <c r="AT345" s="74">
        <f>[4]Calculations!AV312</f>
        <v>0</v>
      </c>
      <c r="AU345" s="74">
        <f>[4]Calculations!AK312</f>
        <v>0</v>
      </c>
      <c r="AV345" s="74">
        <f>[4]Calculations!AW312</f>
        <v>0</v>
      </c>
      <c r="AW345" s="90"/>
      <c r="AX345" s="90"/>
      <c r="AY345" s="82" t="str">
        <f>[4]Calculations!D312</f>
        <v>Land Supply 2018</v>
      </c>
    </row>
    <row r="346" spans="2:51" ht="25" customHeight="1" x14ac:dyDescent="0.25">
      <c r="B346" s="13" t="str">
        <f>[4]Calculations!A313</f>
        <v>SH 2121</v>
      </c>
      <c r="C346" s="30" t="str">
        <f>[4]Calculations!B313</f>
        <v>131 MANCHESTER ROAD,CASTLETON</v>
      </c>
      <c r="D346" s="119" t="str">
        <f>[4]Calculations!C313</f>
        <v>Residential</v>
      </c>
      <c r="E346" s="38">
        <f>[4]Calculations!E313</f>
        <v>3.3606499999999997E-2</v>
      </c>
      <c r="F346" s="38">
        <f>[4]Calculations!I313</f>
        <v>3.3606499999999997E-2</v>
      </c>
      <c r="G346" s="38">
        <f>[4]Calculations!M313</f>
        <v>100</v>
      </c>
      <c r="H346" s="38">
        <f>[4]Calculations!H313</f>
        <v>0</v>
      </c>
      <c r="I346" s="38">
        <f>[4]Calculations!L313</f>
        <v>0</v>
      </c>
      <c r="J346" s="38">
        <f>[4]Calculations!G313</f>
        <v>0</v>
      </c>
      <c r="K346" s="38">
        <f>[4]Calculations!K313</f>
        <v>0</v>
      </c>
      <c r="L346" s="38">
        <f>[4]Calculations!F313</f>
        <v>0</v>
      </c>
      <c r="M346" s="38">
        <f>[4]Calculations!J313</f>
        <v>0</v>
      </c>
      <c r="N346" s="38">
        <f>[4]Calculations!V313</f>
        <v>0</v>
      </c>
      <c r="O346" s="38">
        <f>[4]Calculations!W313</f>
        <v>0</v>
      </c>
      <c r="P346" s="38">
        <f>[4]Calculations!O313</f>
        <v>0</v>
      </c>
      <c r="Q346" s="38">
        <f>[4]Calculations!S313</f>
        <v>0</v>
      </c>
      <c r="R346" s="38">
        <f>[4]Calculations!Q313</f>
        <v>0</v>
      </c>
      <c r="S346" s="38">
        <f>[4]Calculations!T313</f>
        <v>0</v>
      </c>
      <c r="T346" s="38">
        <f>[4]Calculations!R313</f>
        <v>0</v>
      </c>
      <c r="U346" s="38">
        <f>[4]Calculations!U313</f>
        <v>0</v>
      </c>
      <c r="V346" s="38" t="str">
        <f>[4]Calculations!X313</f>
        <v>Not Modelled</v>
      </c>
      <c r="W346" s="38" t="str">
        <f>[4]Calculations!Y313</f>
        <v>N/A</v>
      </c>
      <c r="X346" s="38" t="s">
        <v>1056</v>
      </c>
      <c r="Y346" s="73" t="s">
        <v>106</v>
      </c>
      <c r="Z346" s="74" t="s">
        <v>1098</v>
      </c>
      <c r="AA346" s="74">
        <f>[4]Calculations!AA313</f>
        <v>0</v>
      </c>
      <c r="AB346" s="74">
        <f>[4]Calculations!AM313</f>
        <v>0</v>
      </c>
      <c r="AC346" s="74">
        <f>[4]Calculations!AB313</f>
        <v>0</v>
      </c>
      <c r="AD346" s="74">
        <f>[4]Calculations!AN313</f>
        <v>0</v>
      </c>
      <c r="AE346" s="74">
        <f>[4]Calculations!AC313</f>
        <v>0</v>
      </c>
      <c r="AF346" s="74">
        <f>[4]Calculations!AO313</f>
        <v>0</v>
      </c>
      <c r="AG346" s="74">
        <f>[4]Calculations!AD313</f>
        <v>0</v>
      </c>
      <c r="AH346" s="74">
        <f>[4]Calculations!AP313</f>
        <v>0</v>
      </c>
      <c r="AI346" s="74">
        <f>[4]Calculations!AE313</f>
        <v>0</v>
      </c>
      <c r="AJ346" s="74">
        <f>[4]Calculations!AQ313</f>
        <v>0</v>
      </c>
      <c r="AK346" s="74">
        <f>[4]Calculations!AF313</f>
        <v>0</v>
      </c>
      <c r="AL346" s="74">
        <f>[4]Calculations!AR313</f>
        <v>0</v>
      </c>
      <c r="AM346" s="74">
        <f>[4]Calculations!AG313</f>
        <v>0</v>
      </c>
      <c r="AN346" s="74">
        <f>[4]Calculations!AS313</f>
        <v>0</v>
      </c>
      <c r="AO346" s="74">
        <f>[4]Calculations!AH313</f>
        <v>0</v>
      </c>
      <c r="AP346" s="74">
        <f>[4]Calculations!AT313</f>
        <v>0</v>
      </c>
      <c r="AQ346" s="74">
        <f>[4]Calculations!AI313</f>
        <v>3.36064800012E-2</v>
      </c>
      <c r="AR346" s="74">
        <f>[4]Calculations!AU313</f>
        <v>99.999940491274018</v>
      </c>
      <c r="AS346" s="74">
        <f>[4]Calculations!AJ313</f>
        <v>0</v>
      </c>
      <c r="AT346" s="74">
        <f>[4]Calculations!AV313</f>
        <v>0</v>
      </c>
      <c r="AU346" s="74">
        <f>[4]Calculations!AK313</f>
        <v>0</v>
      </c>
      <c r="AV346" s="74">
        <f>[4]Calculations!AW313</f>
        <v>0</v>
      </c>
      <c r="AW346" s="90"/>
      <c r="AX346" s="90"/>
      <c r="AY346" s="82" t="str">
        <f>[4]Calculations!D313</f>
        <v>Land Supply 2018</v>
      </c>
    </row>
    <row r="347" spans="2:51" ht="25" customHeight="1" x14ac:dyDescent="0.25">
      <c r="B347" s="13" t="str">
        <f>[4]Calculations!A314</f>
        <v>SH 2123</v>
      </c>
      <c r="C347" s="30" t="str">
        <f>[4]Calculations!B314</f>
        <v>151 DRAKE STREET,ROCHDALE</v>
      </c>
      <c r="D347" s="119" t="str">
        <f>[4]Calculations!C314</f>
        <v>Residential</v>
      </c>
      <c r="E347" s="38">
        <f>[4]Calculations!E314</f>
        <v>9.8560000000000002E-3</v>
      </c>
      <c r="F347" s="38">
        <f>[4]Calculations!I314</f>
        <v>9.8560000000000002E-3</v>
      </c>
      <c r="G347" s="38">
        <f>[4]Calculations!M314</f>
        <v>100</v>
      </c>
      <c r="H347" s="38">
        <f>[4]Calculations!H314</f>
        <v>0</v>
      </c>
      <c r="I347" s="38">
        <f>[4]Calculations!L314</f>
        <v>0</v>
      </c>
      <c r="J347" s="38">
        <f>[4]Calculations!G314</f>
        <v>0</v>
      </c>
      <c r="K347" s="38">
        <f>[4]Calculations!K314</f>
        <v>0</v>
      </c>
      <c r="L347" s="38">
        <f>[4]Calculations!F314</f>
        <v>0</v>
      </c>
      <c r="M347" s="38">
        <f>[4]Calculations!J314</f>
        <v>0</v>
      </c>
      <c r="N347" s="38">
        <f>[4]Calculations!V314</f>
        <v>0</v>
      </c>
      <c r="O347" s="38">
        <f>[4]Calculations!W314</f>
        <v>0</v>
      </c>
      <c r="P347" s="38">
        <f>[4]Calculations!O314</f>
        <v>0</v>
      </c>
      <c r="Q347" s="38">
        <f>[4]Calculations!S314</f>
        <v>0</v>
      </c>
      <c r="R347" s="38">
        <f>[4]Calculations!Q314</f>
        <v>0</v>
      </c>
      <c r="S347" s="38">
        <f>[4]Calculations!T314</f>
        <v>0</v>
      </c>
      <c r="T347" s="38">
        <f>[4]Calculations!R314</f>
        <v>0</v>
      </c>
      <c r="U347" s="38">
        <f>[4]Calculations!U314</f>
        <v>0</v>
      </c>
      <c r="V347" s="38" t="str">
        <f>[4]Calculations!X314</f>
        <v>Not Modelled</v>
      </c>
      <c r="W347" s="38" t="str">
        <f>[4]Calculations!Y314</f>
        <v>N/A</v>
      </c>
      <c r="X347" s="38" t="s">
        <v>1056</v>
      </c>
      <c r="Y347" s="73" t="s">
        <v>106</v>
      </c>
      <c r="Z347" s="74" t="s">
        <v>1098</v>
      </c>
      <c r="AA347" s="74">
        <f>[4]Calculations!AA314</f>
        <v>0</v>
      </c>
      <c r="AB347" s="74">
        <f>[4]Calculations!AM314</f>
        <v>0</v>
      </c>
      <c r="AC347" s="74">
        <f>[4]Calculations!AB314</f>
        <v>0</v>
      </c>
      <c r="AD347" s="74">
        <f>[4]Calculations!AN314</f>
        <v>0</v>
      </c>
      <c r="AE347" s="74">
        <f>[4]Calculations!AC314</f>
        <v>0</v>
      </c>
      <c r="AF347" s="74">
        <f>[4]Calculations!AO314</f>
        <v>0</v>
      </c>
      <c r="AG347" s="74">
        <f>[4]Calculations!AD314</f>
        <v>0</v>
      </c>
      <c r="AH347" s="74">
        <f>[4]Calculations!AP314</f>
        <v>0</v>
      </c>
      <c r="AI347" s="74">
        <f>[4]Calculations!AE314</f>
        <v>0</v>
      </c>
      <c r="AJ347" s="74">
        <f>[4]Calculations!AQ314</f>
        <v>0</v>
      </c>
      <c r="AK347" s="74">
        <f>[4]Calculations!AF314</f>
        <v>0</v>
      </c>
      <c r="AL347" s="74">
        <f>[4]Calculations!AR314</f>
        <v>0</v>
      </c>
      <c r="AM347" s="74">
        <f>[4]Calculations!AG314</f>
        <v>0</v>
      </c>
      <c r="AN347" s="74">
        <f>[4]Calculations!AS314</f>
        <v>0</v>
      </c>
      <c r="AO347" s="74">
        <f>[4]Calculations!AH314</f>
        <v>0</v>
      </c>
      <c r="AP347" s="74">
        <f>[4]Calculations!AT314</f>
        <v>0</v>
      </c>
      <c r="AQ347" s="74">
        <f>[4]Calculations!AI314</f>
        <v>9.8559999996200003E-3</v>
      </c>
      <c r="AR347" s="74">
        <f>[4]Calculations!AU314</f>
        <v>99.999999996144481</v>
      </c>
      <c r="AS347" s="74">
        <f>[4]Calculations!AJ314</f>
        <v>0</v>
      </c>
      <c r="AT347" s="74">
        <f>[4]Calculations!AV314</f>
        <v>0</v>
      </c>
      <c r="AU347" s="74">
        <f>[4]Calculations!AK314</f>
        <v>0</v>
      </c>
      <c r="AV347" s="74">
        <f>[4]Calculations!AW314</f>
        <v>0</v>
      </c>
      <c r="AW347" s="90"/>
      <c r="AX347" s="90"/>
      <c r="AY347" s="82" t="str">
        <f>[4]Calculations!D314</f>
        <v>Land Supply 2018</v>
      </c>
    </row>
    <row r="348" spans="2:51" ht="12.65" customHeight="1" x14ac:dyDescent="0.25">
      <c r="B348" s="13" t="str">
        <f>[4]Calculations!A315</f>
        <v>SH 2124</v>
      </c>
      <c r="C348" s="30" t="str">
        <f>[4]Calculations!B315</f>
        <v>153 DRAKE STREET,ROCHDALE</v>
      </c>
      <c r="D348" s="119" t="str">
        <f>[4]Calculations!C315</f>
        <v>Residential</v>
      </c>
      <c r="E348" s="38">
        <f>[4]Calculations!E315</f>
        <v>1.00386E-2</v>
      </c>
      <c r="F348" s="38">
        <f>[4]Calculations!I315</f>
        <v>1.00386E-2</v>
      </c>
      <c r="G348" s="38">
        <f>[4]Calculations!M315</f>
        <v>100</v>
      </c>
      <c r="H348" s="38">
        <f>[4]Calculations!H315</f>
        <v>0</v>
      </c>
      <c r="I348" s="38">
        <f>[4]Calculations!L315</f>
        <v>0</v>
      </c>
      <c r="J348" s="38">
        <f>[4]Calculations!G315</f>
        <v>0</v>
      </c>
      <c r="K348" s="38">
        <f>[4]Calculations!K315</f>
        <v>0</v>
      </c>
      <c r="L348" s="38">
        <f>[4]Calculations!F315</f>
        <v>0</v>
      </c>
      <c r="M348" s="38">
        <f>[4]Calculations!J315</f>
        <v>0</v>
      </c>
      <c r="N348" s="38">
        <f>[4]Calculations!V315</f>
        <v>0</v>
      </c>
      <c r="O348" s="38">
        <f>[4]Calculations!W315</f>
        <v>0</v>
      </c>
      <c r="P348" s="38">
        <f>[4]Calculations!O315</f>
        <v>0</v>
      </c>
      <c r="Q348" s="38">
        <f>[4]Calculations!S315</f>
        <v>0</v>
      </c>
      <c r="R348" s="38">
        <f>[4]Calculations!Q315</f>
        <v>0</v>
      </c>
      <c r="S348" s="38">
        <f>[4]Calculations!T315</f>
        <v>0</v>
      </c>
      <c r="T348" s="38">
        <f>[4]Calculations!R315</f>
        <v>0</v>
      </c>
      <c r="U348" s="38">
        <f>[4]Calculations!U315</f>
        <v>0</v>
      </c>
      <c r="V348" s="38" t="str">
        <f>[4]Calculations!X315</f>
        <v>Not Modelled</v>
      </c>
      <c r="W348" s="38" t="str">
        <f>[4]Calculations!Y315</f>
        <v>N/A</v>
      </c>
      <c r="X348" s="38" t="s">
        <v>1056</v>
      </c>
      <c r="Y348" s="73" t="s">
        <v>106</v>
      </c>
      <c r="Z348" s="74" t="s">
        <v>1098</v>
      </c>
      <c r="AA348" s="74">
        <f>[4]Calculations!AA315</f>
        <v>0</v>
      </c>
      <c r="AB348" s="74">
        <f>[4]Calculations!AM315</f>
        <v>0</v>
      </c>
      <c r="AC348" s="74">
        <f>[4]Calculations!AB315</f>
        <v>0</v>
      </c>
      <c r="AD348" s="74">
        <f>[4]Calculations!AN315</f>
        <v>0</v>
      </c>
      <c r="AE348" s="74">
        <f>[4]Calculations!AC315</f>
        <v>0</v>
      </c>
      <c r="AF348" s="74">
        <f>[4]Calculations!AO315</f>
        <v>0</v>
      </c>
      <c r="AG348" s="74">
        <f>[4]Calculations!AD315</f>
        <v>0</v>
      </c>
      <c r="AH348" s="74">
        <f>[4]Calculations!AP315</f>
        <v>0</v>
      </c>
      <c r="AI348" s="74">
        <f>[4]Calculations!AE315</f>
        <v>0</v>
      </c>
      <c r="AJ348" s="74">
        <f>[4]Calculations!AQ315</f>
        <v>0</v>
      </c>
      <c r="AK348" s="74">
        <f>[4]Calculations!AF315</f>
        <v>0</v>
      </c>
      <c r="AL348" s="74">
        <f>[4]Calculations!AR315</f>
        <v>0</v>
      </c>
      <c r="AM348" s="74">
        <f>[4]Calculations!AG315</f>
        <v>0</v>
      </c>
      <c r="AN348" s="74">
        <f>[4]Calculations!AS315</f>
        <v>0</v>
      </c>
      <c r="AO348" s="74">
        <f>[4]Calculations!AH315</f>
        <v>0</v>
      </c>
      <c r="AP348" s="74">
        <f>[4]Calculations!AT315</f>
        <v>0</v>
      </c>
      <c r="AQ348" s="74">
        <f>[4]Calculations!AI315</f>
        <v>1.0038624999900001E-2</v>
      </c>
      <c r="AR348" s="74">
        <f>[4]Calculations!AU315</f>
        <v>100.00024903771443</v>
      </c>
      <c r="AS348" s="74">
        <f>[4]Calculations!AJ315</f>
        <v>0</v>
      </c>
      <c r="AT348" s="74">
        <f>[4]Calculations!AV315</f>
        <v>0</v>
      </c>
      <c r="AU348" s="74">
        <f>[4]Calculations!AK315</f>
        <v>0</v>
      </c>
      <c r="AV348" s="74">
        <f>[4]Calculations!AW315</f>
        <v>0</v>
      </c>
      <c r="AW348" s="90"/>
      <c r="AX348" s="90"/>
      <c r="AY348" s="82" t="str">
        <f>[4]Calculations!D315</f>
        <v>Land Supply 2018</v>
      </c>
    </row>
    <row r="349" spans="2:51" ht="25" customHeight="1" x14ac:dyDescent="0.25">
      <c r="B349" s="13" t="str">
        <f>[4]Calculations!A316</f>
        <v>SH 2127</v>
      </c>
      <c r="C349" s="30" t="str">
        <f>[4]Calculations!B316</f>
        <v>292 MANCHESTER ROAD,CASTLETON</v>
      </c>
      <c r="D349" s="119" t="str">
        <f>[4]Calculations!C316</f>
        <v>Residential</v>
      </c>
      <c r="E349" s="38">
        <f>[4]Calculations!E316</f>
        <v>7.3815E-3</v>
      </c>
      <c r="F349" s="38">
        <f>[4]Calculations!I316</f>
        <v>7.3815E-3</v>
      </c>
      <c r="G349" s="38">
        <f>[4]Calculations!M316</f>
        <v>100</v>
      </c>
      <c r="H349" s="38">
        <f>[4]Calculations!H316</f>
        <v>0</v>
      </c>
      <c r="I349" s="38">
        <f>[4]Calculations!L316</f>
        <v>0</v>
      </c>
      <c r="J349" s="38">
        <f>[4]Calculations!G316</f>
        <v>0</v>
      </c>
      <c r="K349" s="38">
        <f>[4]Calculations!K316</f>
        <v>0</v>
      </c>
      <c r="L349" s="38">
        <f>[4]Calculations!F316</f>
        <v>0</v>
      </c>
      <c r="M349" s="38">
        <f>[4]Calculations!J316</f>
        <v>0</v>
      </c>
      <c r="N349" s="38">
        <f>[4]Calculations!V316</f>
        <v>0</v>
      </c>
      <c r="O349" s="38">
        <f>[4]Calculations!W316</f>
        <v>0</v>
      </c>
      <c r="P349" s="38">
        <f>[4]Calculations!O316</f>
        <v>0</v>
      </c>
      <c r="Q349" s="38">
        <f>[4]Calculations!S316</f>
        <v>0</v>
      </c>
      <c r="R349" s="38">
        <f>[4]Calculations!Q316</f>
        <v>0</v>
      </c>
      <c r="S349" s="38">
        <f>[4]Calculations!T316</f>
        <v>0</v>
      </c>
      <c r="T349" s="38">
        <f>[4]Calculations!R316</f>
        <v>0</v>
      </c>
      <c r="U349" s="38">
        <f>[4]Calculations!U316</f>
        <v>0</v>
      </c>
      <c r="V349" s="38" t="str">
        <f>[4]Calculations!X316</f>
        <v>Not Modelled</v>
      </c>
      <c r="W349" s="38" t="str">
        <f>[4]Calculations!Y316</f>
        <v>N/A</v>
      </c>
      <c r="X349" s="38" t="s">
        <v>1056</v>
      </c>
      <c r="Y349" s="73" t="s">
        <v>106</v>
      </c>
      <c r="Z349" s="74" t="s">
        <v>1098</v>
      </c>
      <c r="AA349" s="74">
        <f>[4]Calculations!AA316</f>
        <v>0</v>
      </c>
      <c r="AB349" s="74">
        <f>[4]Calculations!AM316</f>
        <v>0</v>
      </c>
      <c r="AC349" s="74">
        <f>[4]Calculations!AB316</f>
        <v>0</v>
      </c>
      <c r="AD349" s="74">
        <f>[4]Calculations!AN316</f>
        <v>0</v>
      </c>
      <c r="AE349" s="74">
        <f>[4]Calculations!AC316</f>
        <v>0</v>
      </c>
      <c r="AF349" s="74">
        <f>[4]Calculations!AO316</f>
        <v>0</v>
      </c>
      <c r="AG349" s="74">
        <f>[4]Calculations!AD316</f>
        <v>0</v>
      </c>
      <c r="AH349" s="74">
        <f>[4]Calculations!AP316</f>
        <v>0</v>
      </c>
      <c r="AI349" s="74">
        <f>[4]Calculations!AE316</f>
        <v>0</v>
      </c>
      <c r="AJ349" s="74">
        <f>[4]Calculations!AQ316</f>
        <v>0</v>
      </c>
      <c r="AK349" s="74">
        <f>[4]Calculations!AF316</f>
        <v>0</v>
      </c>
      <c r="AL349" s="74">
        <f>[4]Calculations!AR316</f>
        <v>0</v>
      </c>
      <c r="AM349" s="74">
        <f>[4]Calculations!AG316</f>
        <v>0</v>
      </c>
      <c r="AN349" s="74">
        <f>[4]Calculations!AS316</f>
        <v>0</v>
      </c>
      <c r="AO349" s="74">
        <f>[4]Calculations!AH316</f>
        <v>0</v>
      </c>
      <c r="AP349" s="74">
        <f>[4]Calculations!AT316</f>
        <v>0</v>
      </c>
      <c r="AQ349" s="74">
        <f>[4]Calculations!AI316</f>
        <v>7.3814999999199998E-3</v>
      </c>
      <c r="AR349" s="74">
        <f>[4]Calculations!AU316</f>
        <v>99.999999998916209</v>
      </c>
      <c r="AS349" s="74">
        <f>[4]Calculations!AJ316</f>
        <v>0</v>
      </c>
      <c r="AT349" s="74">
        <f>[4]Calculations!AV316</f>
        <v>0</v>
      </c>
      <c r="AU349" s="74">
        <f>[4]Calculations!AK316</f>
        <v>0</v>
      </c>
      <c r="AV349" s="74">
        <f>[4]Calculations!AW316</f>
        <v>0</v>
      </c>
      <c r="AW349" s="90"/>
      <c r="AX349" s="90"/>
      <c r="AY349" s="82" t="str">
        <f>[4]Calculations!D316</f>
        <v>Land Supply 2018</v>
      </c>
    </row>
    <row r="350" spans="2:51" ht="25" customHeight="1" x14ac:dyDescent="0.25">
      <c r="B350" s="13" t="str">
        <f>[4]Calculations!A317</f>
        <v>SH 2128</v>
      </c>
      <c r="C350" s="30" t="str">
        <f>[4]Calculations!B317</f>
        <v>85 TWEEDALE STREET,ROCHDALE</v>
      </c>
      <c r="D350" s="119" t="str">
        <f>[4]Calculations!C317</f>
        <v>Residential</v>
      </c>
      <c r="E350" s="38">
        <f>[4]Calculations!E317</f>
        <v>7.2245499999999997E-3</v>
      </c>
      <c r="F350" s="38">
        <f>[4]Calculations!I317</f>
        <v>7.2245499999999997E-3</v>
      </c>
      <c r="G350" s="38">
        <f>[4]Calculations!M317</f>
        <v>100</v>
      </c>
      <c r="H350" s="38">
        <f>[4]Calculations!H317</f>
        <v>0</v>
      </c>
      <c r="I350" s="38">
        <f>[4]Calculations!L317</f>
        <v>0</v>
      </c>
      <c r="J350" s="38">
        <f>[4]Calculations!G317</f>
        <v>0</v>
      </c>
      <c r="K350" s="38">
        <f>[4]Calculations!K317</f>
        <v>0</v>
      </c>
      <c r="L350" s="38">
        <f>[4]Calculations!F317</f>
        <v>0</v>
      </c>
      <c r="M350" s="38">
        <f>[4]Calculations!J317</f>
        <v>0</v>
      </c>
      <c r="N350" s="38">
        <f>[4]Calculations!V317</f>
        <v>0</v>
      </c>
      <c r="O350" s="38">
        <f>[4]Calculations!W317</f>
        <v>0</v>
      </c>
      <c r="P350" s="38">
        <f>[4]Calculations!O317</f>
        <v>0</v>
      </c>
      <c r="Q350" s="38">
        <f>[4]Calculations!S317</f>
        <v>0</v>
      </c>
      <c r="R350" s="38">
        <f>[4]Calculations!Q317</f>
        <v>0</v>
      </c>
      <c r="S350" s="38">
        <f>[4]Calculations!T317</f>
        <v>0</v>
      </c>
      <c r="T350" s="38">
        <f>[4]Calculations!R317</f>
        <v>0</v>
      </c>
      <c r="U350" s="38">
        <f>[4]Calculations!U317</f>
        <v>0</v>
      </c>
      <c r="V350" s="38" t="str">
        <f>[4]Calculations!X317</f>
        <v>Not Modelled</v>
      </c>
      <c r="W350" s="38" t="str">
        <f>[4]Calculations!Y317</f>
        <v>N/A</v>
      </c>
      <c r="X350" s="38" t="s">
        <v>1056</v>
      </c>
      <c r="Y350" s="73" t="s">
        <v>106</v>
      </c>
      <c r="Z350" s="74" t="s">
        <v>1098</v>
      </c>
      <c r="AA350" s="74">
        <f>[4]Calculations!AA317</f>
        <v>0</v>
      </c>
      <c r="AB350" s="74">
        <f>[4]Calculations!AM317</f>
        <v>0</v>
      </c>
      <c r="AC350" s="74">
        <f>[4]Calculations!AB317</f>
        <v>0</v>
      </c>
      <c r="AD350" s="74">
        <f>[4]Calculations!AN317</f>
        <v>0</v>
      </c>
      <c r="AE350" s="74">
        <f>[4]Calculations!AC317</f>
        <v>0</v>
      </c>
      <c r="AF350" s="74">
        <f>[4]Calculations!AO317</f>
        <v>0</v>
      </c>
      <c r="AG350" s="74">
        <f>[4]Calculations!AD317</f>
        <v>0</v>
      </c>
      <c r="AH350" s="74">
        <f>[4]Calculations!AP317</f>
        <v>0</v>
      </c>
      <c r="AI350" s="74">
        <f>[4]Calculations!AE317</f>
        <v>0</v>
      </c>
      <c r="AJ350" s="74">
        <f>[4]Calculations!AQ317</f>
        <v>0</v>
      </c>
      <c r="AK350" s="74">
        <f>[4]Calculations!AF317</f>
        <v>0</v>
      </c>
      <c r="AL350" s="74">
        <f>[4]Calculations!AR317</f>
        <v>0</v>
      </c>
      <c r="AM350" s="74">
        <f>[4]Calculations!AG317</f>
        <v>0</v>
      </c>
      <c r="AN350" s="74">
        <f>[4]Calculations!AS317</f>
        <v>0</v>
      </c>
      <c r="AO350" s="74">
        <f>[4]Calculations!AH317</f>
        <v>0</v>
      </c>
      <c r="AP350" s="74">
        <f>[4]Calculations!AT317</f>
        <v>0</v>
      </c>
      <c r="AQ350" s="74">
        <f>[4]Calculations!AI317</f>
        <v>7.2245500001799998E-3</v>
      </c>
      <c r="AR350" s="74">
        <f>[4]Calculations!AU317</f>
        <v>100.00000000249149</v>
      </c>
      <c r="AS350" s="74">
        <f>[4]Calculations!AJ317</f>
        <v>0</v>
      </c>
      <c r="AT350" s="74">
        <f>[4]Calculations!AV317</f>
        <v>0</v>
      </c>
      <c r="AU350" s="74">
        <f>[4]Calculations!AK317</f>
        <v>0</v>
      </c>
      <c r="AV350" s="74">
        <f>[4]Calculations!AW317</f>
        <v>0</v>
      </c>
      <c r="AW350" s="90"/>
      <c r="AX350" s="90"/>
      <c r="AY350" s="82" t="str">
        <f>[4]Calculations!D317</f>
        <v>Land Supply 2018</v>
      </c>
    </row>
    <row r="351" spans="2:51" ht="25" customHeight="1" x14ac:dyDescent="0.25">
      <c r="B351" s="13" t="str">
        <f>[4]Calculations!A318</f>
        <v>SH 2130</v>
      </c>
      <c r="C351" s="30" t="str">
        <f>[4]Calculations!B318</f>
        <v>COWM TOP FARM,COWM TOP LANE,ROCHDALE</v>
      </c>
      <c r="D351" s="119" t="str">
        <f>[4]Calculations!C318</f>
        <v>Residential</v>
      </c>
      <c r="E351" s="38">
        <f>[4]Calculations!E318</f>
        <v>7.72177E-2</v>
      </c>
      <c r="F351" s="38">
        <f>[4]Calculations!I318</f>
        <v>7.72177E-2</v>
      </c>
      <c r="G351" s="38">
        <f>[4]Calculations!M318</f>
        <v>100</v>
      </c>
      <c r="H351" s="38">
        <f>[4]Calculations!H318</f>
        <v>0</v>
      </c>
      <c r="I351" s="38">
        <f>[4]Calculations!L318</f>
        <v>0</v>
      </c>
      <c r="J351" s="38">
        <f>[4]Calculations!G318</f>
        <v>0</v>
      </c>
      <c r="K351" s="38">
        <f>[4]Calculations!K318</f>
        <v>0</v>
      </c>
      <c r="L351" s="38">
        <f>[4]Calculations!F318</f>
        <v>0</v>
      </c>
      <c r="M351" s="38">
        <f>[4]Calculations!J318</f>
        <v>0</v>
      </c>
      <c r="N351" s="38">
        <f>[4]Calculations!V318</f>
        <v>0</v>
      </c>
      <c r="O351" s="38">
        <f>[4]Calculations!W318</f>
        <v>0</v>
      </c>
      <c r="P351" s="38">
        <f>[4]Calculations!O318</f>
        <v>0</v>
      </c>
      <c r="Q351" s="38">
        <f>[4]Calculations!S318</f>
        <v>0</v>
      </c>
      <c r="R351" s="38">
        <f>[4]Calculations!Q318</f>
        <v>0</v>
      </c>
      <c r="S351" s="38">
        <f>[4]Calculations!T318</f>
        <v>0</v>
      </c>
      <c r="T351" s="38">
        <f>[4]Calculations!R318</f>
        <v>0</v>
      </c>
      <c r="U351" s="38">
        <f>[4]Calculations!U318</f>
        <v>0</v>
      </c>
      <c r="V351" s="38" t="str">
        <f>[4]Calculations!X318</f>
        <v>Not Modelled</v>
      </c>
      <c r="W351" s="38" t="str">
        <f>[4]Calculations!Y318</f>
        <v>N/A</v>
      </c>
      <c r="X351" s="38" t="s">
        <v>1056</v>
      </c>
      <c r="Y351" s="73" t="s">
        <v>106</v>
      </c>
      <c r="Z351" s="74" t="s">
        <v>1098</v>
      </c>
      <c r="AA351" s="74">
        <f>[4]Calculations!AA318</f>
        <v>0</v>
      </c>
      <c r="AB351" s="74">
        <f>[4]Calculations!AM318</f>
        <v>0</v>
      </c>
      <c r="AC351" s="74">
        <f>[4]Calculations!AB318</f>
        <v>0</v>
      </c>
      <c r="AD351" s="74">
        <f>[4]Calculations!AN318</f>
        <v>0</v>
      </c>
      <c r="AE351" s="74">
        <f>[4]Calculations!AC318</f>
        <v>0</v>
      </c>
      <c r="AF351" s="74">
        <f>[4]Calculations!AO318</f>
        <v>0</v>
      </c>
      <c r="AG351" s="74">
        <f>[4]Calculations!AD318</f>
        <v>0</v>
      </c>
      <c r="AH351" s="74">
        <f>[4]Calculations!AP318</f>
        <v>0</v>
      </c>
      <c r="AI351" s="74">
        <f>[4]Calculations!AE318</f>
        <v>0</v>
      </c>
      <c r="AJ351" s="74">
        <f>[4]Calculations!AQ318</f>
        <v>0</v>
      </c>
      <c r="AK351" s="74">
        <f>[4]Calculations!AF318</f>
        <v>3.8571768879800003E-2</v>
      </c>
      <c r="AL351" s="74">
        <f>[4]Calculations!AR318</f>
        <v>49.951978470998235</v>
      </c>
      <c r="AM351" s="74">
        <f>[4]Calculations!AG318</f>
        <v>0</v>
      </c>
      <c r="AN351" s="74">
        <f>[4]Calculations!AS318</f>
        <v>0</v>
      </c>
      <c r="AO351" s="74">
        <f>[4]Calculations!AH318</f>
        <v>0</v>
      </c>
      <c r="AP351" s="74">
        <f>[4]Calculations!AT318</f>
        <v>0</v>
      </c>
      <c r="AQ351" s="74">
        <f>[4]Calculations!AI318</f>
        <v>7.7217680003799999E-2</v>
      </c>
      <c r="AR351" s="74">
        <f>[4]Calculations!AU318</f>
        <v>99.999974104123794</v>
      </c>
      <c r="AS351" s="74">
        <f>[4]Calculations!AJ318</f>
        <v>0</v>
      </c>
      <c r="AT351" s="74">
        <f>[4]Calculations!AV318</f>
        <v>0</v>
      </c>
      <c r="AU351" s="74">
        <f>[4]Calculations!AK318</f>
        <v>0</v>
      </c>
      <c r="AV351" s="74">
        <f>[4]Calculations!AW318</f>
        <v>0</v>
      </c>
      <c r="AW351" s="90"/>
      <c r="AX351" s="90"/>
      <c r="AY351" s="82" t="str">
        <f>[4]Calculations!D318</f>
        <v>Land Supply 2018</v>
      </c>
    </row>
    <row r="352" spans="2:51" ht="25" customHeight="1" x14ac:dyDescent="0.25">
      <c r="B352" s="13" t="str">
        <f>[4]Calculations!A319</f>
        <v>SH 2131</v>
      </c>
      <c r="C352" s="30" t="str">
        <f>[4]Calculations!B319</f>
        <v>FORMER DEXINE RUBBER CO. LTD,SPOTLAND ROAD,ROCHDALE</v>
      </c>
      <c r="D352" s="119" t="str">
        <f>[4]Calculations!C319</f>
        <v>Residential</v>
      </c>
      <c r="E352" s="38">
        <f>[4]Calculations!E319</f>
        <v>1.6286799999999999</v>
      </c>
      <c r="F352" s="38">
        <f>[4]Calculations!I319</f>
        <v>1.6196005505878821</v>
      </c>
      <c r="G352" s="38">
        <f>[4]Calculations!M319</f>
        <v>99.442527113237844</v>
      </c>
      <c r="H352" s="38">
        <f>[4]Calculations!H319</f>
        <v>1.0858045427600001E-5</v>
      </c>
      <c r="I352" s="38">
        <f>[4]Calculations!L319</f>
        <v>6.6667764248348358E-4</v>
      </c>
      <c r="J352" s="38">
        <f>[4]Calculations!G319</f>
        <v>7.9797754070799996E-3</v>
      </c>
      <c r="K352" s="38">
        <f>[4]Calculations!K319</f>
        <v>0.48995354563695759</v>
      </c>
      <c r="L352" s="38">
        <f>[4]Calculations!F319</f>
        <v>1.0888159596100001E-3</v>
      </c>
      <c r="M352" s="38">
        <f>[4]Calculations!J319</f>
        <v>6.6852663482697666E-2</v>
      </c>
      <c r="N352" s="38">
        <f>[4]Calculations!V319</f>
        <v>0.10038331369800001</v>
      </c>
      <c r="O352" s="38">
        <f>[4]Calculations!W319</f>
        <v>6.1634767847582106</v>
      </c>
      <c r="P352" s="38">
        <f>[4]Calculations!O319</f>
        <v>0.17925158052060799</v>
      </c>
      <c r="Q352" s="38">
        <f>[4]Calculations!S319</f>
        <v>11.005942267394946</v>
      </c>
      <c r="R352" s="38">
        <f>[4]Calculations!Q319</f>
        <v>1.2066580520608E-2</v>
      </c>
      <c r="S352" s="38">
        <f>[4]Calculations!T319</f>
        <v>0.74088099077829894</v>
      </c>
      <c r="T352" s="38">
        <f>[4]Calculations!R319</f>
        <v>4.4396899350799998E-4</v>
      </c>
      <c r="U352" s="38">
        <f>[4]Calculations!U319</f>
        <v>2.7259436691553895E-2</v>
      </c>
      <c r="V352" s="38">
        <f>[4]Calculations!X319</f>
        <v>8.9388235567599995E-3</v>
      </c>
      <c r="W352" s="38">
        <f>[4]Calculations!Y319</f>
        <v>0.5488385414421495</v>
      </c>
      <c r="X352" s="38" t="s">
        <v>1056</v>
      </c>
      <c r="Y352" s="73" t="s">
        <v>108</v>
      </c>
      <c r="Z352" s="74" t="s">
        <v>109</v>
      </c>
      <c r="AA352" s="74">
        <f>[4]Calculations!AA319</f>
        <v>0</v>
      </c>
      <c r="AB352" s="74">
        <f>[4]Calculations!AM319</f>
        <v>0</v>
      </c>
      <c r="AC352" s="74">
        <f>[4]Calculations!AB319</f>
        <v>0</v>
      </c>
      <c r="AD352" s="74">
        <f>[4]Calculations!AN319</f>
        <v>0</v>
      </c>
      <c r="AE352" s="74">
        <f>[4]Calculations!AC319</f>
        <v>0</v>
      </c>
      <c r="AF352" s="74">
        <f>[4]Calculations!AO319</f>
        <v>0</v>
      </c>
      <c r="AG352" s="74">
        <f>[4]Calculations!AD319</f>
        <v>0</v>
      </c>
      <c r="AH352" s="74">
        <f>[4]Calculations!AP319</f>
        <v>0</v>
      </c>
      <c r="AI352" s="74">
        <f>[4]Calculations!AE319</f>
        <v>0</v>
      </c>
      <c r="AJ352" s="74">
        <f>[4]Calculations!AQ319</f>
        <v>0</v>
      </c>
      <c r="AK352" s="74">
        <f>[4]Calculations!AF319</f>
        <v>0</v>
      </c>
      <c r="AL352" s="74">
        <f>[4]Calculations!AR319</f>
        <v>0</v>
      </c>
      <c r="AM352" s="74">
        <f>[4]Calculations!AG319</f>
        <v>0</v>
      </c>
      <c r="AN352" s="74">
        <f>[4]Calculations!AS319</f>
        <v>0</v>
      </c>
      <c r="AO352" s="74">
        <f>[4]Calculations!AH319</f>
        <v>0</v>
      </c>
      <c r="AP352" s="74">
        <f>[4]Calculations!AT319</f>
        <v>0</v>
      </c>
      <c r="AQ352" s="74">
        <f>[4]Calculations!AI319</f>
        <v>1.6286776249999999</v>
      </c>
      <c r="AR352" s="74">
        <f>[4]Calculations!AU319</f>
        <v>99.99985417638824</v>
      </c>
      <c r="AS352" s="74">
        <f>[4]Calculations!AJ319</f>
        <v>0</v>
      </c>
      <c r="AT352" s="74">
        <f>[4]Calculations!AV319</f>
        <v>0</v>
      </c>
      <c r="AU352" s="74">
        <f>[4]Calculations!AK319</f>
        <v>0</v>
      </c>
      <c r="AV352" s="74">
        <f>[4]Calculations!AW319</f>
        <v>0</v>
      </c>
      <c r="AW352" s="90"/>
      <c r="AX352" s="90"/>
      <c r="AY352" s="82" t="str">
        <f>[4]Calculations!D319</f>
        <v>Land Supply 2018</v>
      </c>
    </row>
    <row r="353" spans="2:51" ht="25" customHeight="1" x14ac:dyDescent="0.25">
      <c r="B353" s="13" t="str">
        <f>[4]Calculations!A320</f>
        <v>SH 2133</v>
      </c>
      <c r="C353" s="30" t="str">
        <f>[4]Calculations!B320</f>
        <v>LAND ADJ TO 63 MERE LANE,ROCHDALE</v>
      </c>
      <c r="D353" s="119" t="str">
        <f>[4]Calculations!C320</f>
        <v>Residential</v>
      </c>
      <c r="E353" s="38">
        <f>[4]Calculations!E320</f>
        <v>3.5438999999999998E-2</v>
      </c>
      <c r="F353" s="38">
        <f>[4]Calculations!I320</f>
        <v>3.5438999999999998E-2</v>
      </c>
      <c r="G353" s="38">
        <f>[4]Calculations!M320</f>
        <v>100</v>
      </c>
      <c r="H353" s="38">
        <f>[4]Calculations!H320</f>
        <v>0</v>
      </c>
      <c r="I353" s="38">
        <f>[4]Calculations!L320</f>
        <v>0</v>
      </c>
      <c r="J353" s="38">
        <f>[4]Calculations!G320</f>
        <v>0</v>
      </c>
      <c r="K353" s="38">
        <f>[4]Calculations!K320</f>
        <v>0</v>
      </c>
      <c r="L353" s="38">
        <f>[4]Calculations!F320</f>
        <v>0</v>
      </c>
      <c r="M353" s="38">
        <f>[4]Calculations!J320</f>
        <v>0</v>
      </c>
      <c r="N353" s="38">
        <f>[4]Calculations!V320</f>
        <v>0</v>
      </c>
      <c r="O353" s="38">
        <f>[4]Calculations!W320</f>
        <v>0</v>
      </c>
      <c r="P353" s="38">
        <f>[4]Calculations!O320</f>
        <v>2.2155880372440998E-2</v>
      </c>
      <c r="Q353" s="38">
        <f>[4]Calculations!S320</f>
        <v>62.518356535006625</v>
      </c>
      <c r="R353" s="38">
        <f>[4]Calculations!Q320</f>
        <v>4.0875803724410003E-3</v>
      </c>
      <c r="S353" s="38">
        <f>[4]Calculations!T320</f>
        <v>11.53413011778267</v>
      </c>
      <c r="T353" s="38">
        <f>[4]Calculations!R320</f>
        <v>4.1958004990100002E-4</v>
      </c>
      <c r="U353" s="38">
        <f>[4]Calculations!U320</f>
        <v>1.1839500265272722</v>
      </c>
      <c r="V353" s="38" t="str">
        <f>[4]Calculations!X320</f>
        <v>Not Modelled</v>
      </c>
      <c r="W353" s="38" t="str">
        <f>[4]Calculations!Y320</f>
        <v>N/A</v>
      </c>
      <c r="X353" s="38" t="s">
        <v>1056</v>
      </c>
      <c r="Y353" s="73" t="s">
        <v>108</v>
      </c>
      <c r="Z353" s="74" t="s">
        <v>109</v>
      </c>
      <c r="AA353" s="74">
        <f>[4]Calculations!AA320</f>
        <v>0</v>
      </c>
      <c r="AB353" s="74">
        <f>[4]Calculations!AM320</f>
        <v>0</v>
      </c>
      <c r="AC353" s="74">
        <f>[4]Calculations!AB320</f>
        <v>0</v>
      </c>
      <c r="AD353" s="74">
        <f>[4]Calculations!AN320</f>
        <v>0</v>
      </c>
      <c r="AE353" s="74">
        <f>[4]Calculations!AC320</f>
        <v>0</v>
      </c>
      <c r="AF353" s="74">
        <f>[4]Calculations!AO320</f>
        <v>0</v>
      </c>
      <c r="AG353" s="74">
        <f>[4]Calculations!AD320</f>
        <v>0</v>
      </c>
      <c r="AH353" s="74">
        <f>[4]Calculations!AP320</f>
        <v>0</v>
      </c>
      <c r="AI353" s="74">
        <f>[4]Calculations!AE320</f>
        <v>0</v>
      </c>
      <c r="AJ353" s="74">
        <f>[4]Calculations!AQ320</f>
        <v>0</v>
      </c>
      <c r="AK353" s="74">
        <f>[4]Calculations!AF320</f>
        <v>0</v>
      </c>
      <c r="AL353" s="74">
        <f>[4]Calculations!AR320</f>
        <v>0</v>
      </c>
      <c r="AM353" s="74">
        <f>[4]Calculations!AG320</f>
        <v>0</v>
      </c>
      <c r="AN353" s="74">
        <f>[4]Calculations!AS320</f>
        <v>0</v>
      </c>
      <c r="AO353" s="74">
        <f>[4]Calculations!AH320</f>
        <v>0</v>
      </c>
      <c r="AP353" s="74">
        <f>[4]Calculations!AT320</f>
        <v>0</v>
      </c>
      <c r="AQ353" s="74">
        <f>[4]Calculations!AI320</f>
        <v>3.5438995000000001E-2</v>
      </c>
      <c r="AR353" s="74">
        <f>[4]Calculations!AU320</f>
        <v>99.999985891249764</v>
      </c>
      <c r="AS353" s="74">
        <f>[4]Calculations!AJ320</f>
        <v>0</v>
      </c>
      <c r="AT353" s="74">
        <f>[4]Calculations!AV320</f>
        <v>0</v>
      </c>
      <c r="AU353" s="74">
        <f>[4]Calculations!AK320</f>
        <v>0</v>
      </c>
      <c r="AV353" s="74">
        <f>[4]Calculations!AW320</f>
        <v>0</v>
      </c>
      <c r="AW353" s="90"/>
      <c r="AX353" s="90"/>
      <c r="AY353" s="82" t="str">
        <f>[4]Calculations!D320</f>
        <v>Land Supply 2018</v>
      </c>
    </row>
    <row r="354" spans="2:51" ht="25" customHeight="1" x14ac:dyDescent="0.25">
      <c r="B354" s="13" t="str">
        <f>[4]Calculations!A321</f>
        <v>SH 2134</v>
      </c>
      <c r="C354" s="30" t="str">
        <f>[4]Calculations!B321</f>
        <v>LAND ADJACENT 25 MANSFIELD ROAD,ROCHDALE</v>
      </c>
      <c r="D354" s="119" t="str">
        <f>[4]Calculations!C321</f>
        <v>Residential</v>
      </c>
      <c r="E354" s="38">
        <f>[4]Calculations!E321</f>
        <v>2.9248099999999999E-2</v>
      </c>
      <c r="F354" s="38">
        <f>[4]Calculations!I321</f>
        <v>2.9248099999999999E-2</v>
      </c>
      <c r="G354" s="38">
        <f>[4]Calculations!M321</f>
        <v>100</v>
      </c>
      <c r="H354" s="38">
        <f>[4]Calculations!H321</f>
        <v>0</v>
      </c>
      <c r="I354" s="38">
        <f>[4]Calculations!L321</f>
        <v>0</v>
      </c>
      <c r="J354" s="38">
        <f>[4]Calculations!G321</f>
        <v>0</v>
      </c>
      <c r="K354" s="38">
        <f>[4]Calculations!K321</f>
        <v>0</v>
      </c>
      <c r="L354" s="38">
        <f>[4]Calculations!F321</f>
        <v>0</v>
      </c>
      <c r="M354" s="38">
        <f>[4]Calculations!J321</f>
        <v>0</v>
      </c>
      <c r="N354" s="38">
        <f>[4]Calculations!V321</f>
        <v>0</v>
      </c>
      <c r="O354" s="38">
        <f>[4]Calculations!W321</f>
        <v>0</v>
      </c>
      <c r="P354" s="38">
        <f>[4]Calculations!O321</f>
        <v>2.924811224944E-2</v>
      </c>
      <c r="Q354" s="38">
        <f>[4]Calculations!S321</f>
        <v>100.00004188114784</v>
      </c>
      <c r="R354" s="38">
        <f>[4]Calculations!Q321</f>
        <v>2.763008224944E-2</v>
      </c>
      <c r="S354" s="38">
        <f>[4]Calculations!T321</f>
        <v>94.467956036255345</v>
      </c>
      <c r="T354" s="38">
        <f>[4]Calculations!R321</f>
        <v>2.2392378249600001E-2</v>
      </c>
      <c r="U354" s="38">
        <f>[4]Calculations!U321</f>
        <v>76.560112450381396</v>
      </c>
      <c r="V354" s="38" t="str">
        <f>[4]Calculations!X321</f>
        <v>Not Modelled</v>
      </c>
      <c r="W354" s="38" t="str">
        <f>[4]Calculations!Y321</f>
        <v>N/A</v>
      </c>
      <c r="X354" s="38" t="s">
        <v>1056</v>
      </c>
      <c r="Y354" s="73" t="s">
        <v>108</v>
      </c>
      <c r="Z354" s="74" t="s">
        <v>109</v>
      </c>
      <c r="AA354" s="74">
        <f>[4]Calculations!AA321</f>
        <v>0</v>
      </c>
      <c r="AB354" s="74">
        <f>[4]Calculations!AM321</f>
        <v>0</v>
      </c>
      <c r="AC354" s="74">
        <f>[4]Calculations!AB321</f>
        <v>0</v>
      </c>
      <c r="AD354" s="74">
        <f>[4]Calculations!AN321</f>
        <v>0</v>
      </c>
      <c r="AE354" s="74">
        <f>[4]Calculations!AC321</f>
        <v>0</v>
      </c>
      <c r="AF354" s="74">
        <f>[4]Calculations!AO321</f>
        <v>0</v>
      </c>
      <c r="AG354" s="74">
        <f>[4]Calculations!AD321</f>
        <v>0</v>
      </c>
      <c r="AH354" s="74">
        <f>[4]Calculations!AP321</f>
        <v>0</v>
      </c>
      <c r="AI354" s="74">
        <f>[4]Calculations!AE321</f>
        <v>0</v>
      </c>
      <c r="AJ354" s="74">
        <f>[4]Calculations!AQ321</f>
        <v>0</v>
      </c>
      <c r="AK354" s="74">
        <f>[4]Calculations!AF321</f>
        <v>0</v>
      </c>
      <c r="AL354" s="74">
        <f>[4]Calculations!AR321</f>
        <v>0</v>
      </c>
      <c r="AM354" s="74">
        <f>[4]Calculations!AG321</f>
        <v>0</v>
      </c>
      <c r="AN354" s="74">
        <f>[4]Calculations!AS321</f>
        <v>0</v>
      </c>
      <c r="AO354" s="74">
        <f>[4]Calculations!AH321</f>
        <v>0</v>
      </c>
      <c r="AP354" s="74">
        <f>[4]Calculations!AT321</f>
        <v>0</v>
      </c>
      <c r="AQ354" s="74">
        <f>[4]Calculations!AI321</f>
        <v>2.92481249995E-2</v>
      </c>
      <c r="AR354" s="74">
        <f>[4]Calculations!AU321</f>
        <v>100.00008547392822</v>
      </c>
      <c r="AS354" s="74">
        <f>[4]Calculations!AJ321</f>
        <v>0</v>
      </c>
      <c r="AT354" s="74">
        <f>[4]Calculations!AV321</f>
        <v>0</v>
      </c>
      <c r="AU354" s="74">
        <f>[4]Calculations!AK321</f>
        <v>0</v>
      </c>
      <c r="AV354" s="74">
        <f>[4]Calculations!AW321</f>
        <v>0</v>
      </c>
      <c r="AW354" s="90"/>
      <c r="AX354" s="90"/>
      <c r="AY354" s="82" t="str">
        <f>[4]Calculations!D321</f>
        <v>Land Supply 2018</v>
      </c>
    </row>
    <row r="355" spans="2:51" ht="25" customHeight="1" x14ac:dyDescent="0.25">
      <c r="B355" s="13" t="str">
        <f>[4]Calculations!A322</f>
        <v>SH 2135</v>
      </c>
      <c r="C355" s="30" t="str">
        <f>[4]Calculations!B322</f>
        <v>LAND ADJACENT SPRING INN ,BROAD LANE,ROCHDALE</v>
      </c>
      <c r="D355" s="119" t="str">
        <f>[4]Calculations!C322</f>
        <v>Residential</v>
      </c>
      <c r="E355" s="38">
        <f>[4]Calculations!E322</f>
        <v>0.27915400000000001</v>
      </c>
      <c r="F355" s="38">
        <f>[4]Calculations!I322</f>
        <v>0.27915400000000001</v>
      </c>
      <c r="G355" s="38">
        <f>[4]Calculations!M322</f>
        <v>100</v>
      </c>
      <c r="H355" s="38">
        <f>[4]Calculations!H322</f>
        <v>0</v>
      </c>
      <c r="I355" s="38">
        <f>[4]Calculations!L322</f>
        <v>0</v>
      </c>
      <c r="J355" s="38">
        <f>[4]Calculations!G322</f>
        <v>0</v>
      </c>
      <c r="K355" s="38">
        <f>[4]Calculations!K322</f>
        <v>0</v>
      </c>
      <c r="L355" s="38">
        <f>[4]Calculations!F322</f>
        <v>0</v>
      </c>
      <c r="M355" s="38">
        <f>[4]Calculations!J322</f>
        <v>0</v>
      </c>
      <c r="N355" s="38">
        <f>[4]Calculations!V322</f>
        <v>0</v>
      </c>
      <c r="O355" s="38">
        <f>[4]Calculations!W322</f>
        <v>0</v>
      </c>
      <c r="P355" s="38">
        <f>[4]Calculations!O322</f>
        <v>5.7607338926490004E-3</v>
      </c>
      <c r="Q355" s="38">
        <f>[4]Calculations!S322</f>
        <v>2.0636401028281881</v>
      </c>
      <c r="R355" s="38">
        <f>[4]Calculations!Q322</f>
        <v>9.99133892649E-4</v>
      </c>
      <c r="S355" s="38">
        <f>[4]Calculations!T322</f>
        <v>0.35791494753755987</v>
      </c>
      <c r="T355" s="38">
        <f>[4]Calculations!R322</f>
        <v>4.8164616703600001E-4</v>
      </c>
      <c r="U355" s="38">
        <f>[4]Calculations!U322</f>
        <v>0.17253779886227674</v>
      </c>
      <c r="V355" s="38" t="str">
        <f>[4]Calculations!X322</f>
        <v>Not Modelled</v>
      </c>
      <c r="W355" s="38" t="str">
        <f>[4]Calculations!Y322</f>
        <v>N/A</v>
      </c>
      <c r="X355" s="38" t="s">
        <v>1056</v>
      </c>
      <c r="Y355" s="73" t="s">
        <v>105</v>
      </c>
      <c r="Z355" s="74" t="s">
        <v>1066</v>
      </c>
      <c r="AA355" s="74">
        <f>[4]Calculations!AA322</f>
        <v>0</v>
      </c>
      <c r="AB355" s="74">
        <f>[4]Calculations!AM322</f>
        <v>0</v>
      </c>
      <c r="AC355" s="74">
        <f>[4]Calculations!AB322</f>
        <v>0</v>
      </c>
      <c r="AD355" s="74">
        <f>[4]Calculations!AN322</f>
        <v>0</v>
      </c>
      <c r="AE355" s="74">
        <f>[4]Calculations!AC322</f>
        <v>0</v>
      </c>
      <c r="AF355" s="74">
        <f>[4]Calculations!AO322</f>
        <v>0</v>
      </c>
      <c r="AG355" s="74">
        <f>[4]Calculations!AD322</f>
        <v>0</v>
      </c>
      <c r="AH355" s="74">
        <f>[4]Calculations!AP322</f>
        <v>0</v>
      </c>
      <c r="AI355" s="74">
        <f>[4]Calculations!AE322</f>
        <v>0</v>
      </c>
      <c r="AJ355" s="74">
        <f>[4]Calculations!AQ322</f>
        <v>0</v>
      </c>
      <c r="AK355" s="74">
        <f>[4]Calculations!AF322</f>
        <v>0</v>
      </c>
      <c r="AL355" s="74">
        <f>[4]Calculations!AR322</f>
        <v>0</v>
      </c>
      <c r="AM355" s="74">
        <f>[4]Calculations!AG322</f>
        <v>0</v>
      </c>
      <c r="AN355" s="74">
        <f>[4]Calculations!AS322</f>
        <v>0</v>
      </c>
      <c r="AO355" s="74">
        <f>[4]Calculations!AH322</f>
        <v>0</v>
      </c>
      <c r="AP355" s="74">
        <f>[4]Calculations!AT322</f>
        <v>0</v>
      </c>
      <c r="AQ355" s="74">
        <f>[4]Calculations!AI322</f>
        <v>0.27915433000099998</v>
      </c>
      <c r="AR355" s="74">
        <f>[4]Calculations!AU322</f>
        <v>100.0001182146772</v>
      </c>
      <c r="AS355" s="74">
        <f>[4]Calculations!AJ322</f>
        <v>0</v>
      </c>
      <c r="AT355" s="74">
        <f>[4]Calculations!AV322</f>
        <v>0</v>
      </c>
      <c r="AU355" s="74">
        <f>[4]Calculations!AK322</f>
        <v>0</v>
      </c>
      <c r="AV355" s="74">
        <f>[4]Calculations!AW322</f>
        <v>0</v>
      </c>
      <c r="AW355" s="90"/>
      <c r="AX355" s="90"/>
      <c r="AY355" s="82" t="str">
        <f>[4]Calculations!D322</f>
        <v>Land Supply 2018</v>
      </c>
    </row>
    <row r="356" spans="2:51" ht="25" customHeight="1" x14ac:dyDescent="0.25">
      <c r="B356" s="13" t="str">
        <f>[4]Calculations!A323</f>
        <v>SH 2136</v>
      </c>
      <c r="C356" s="30" t="str">
        <f>[4]Calculations!B323</f>
        <v>LAND ADJACENT TO ,1 ARTHUR STREET,ROCHDALE</v>
      </c>
      <c r="D356" s="119" t="str">
        <f>[4]Calculations!C323</f>
        <v>Residential</v>
      </c>
      <c r="E356" s="38">
        <f>[4]Calculations!E323</f>
        <v>4.3725E-2</v>
      </c>
      <c r="F356" s="38">
        <f>[4]Calculations!I323</f>
        <v>4.3725E-2</v>
      </c>
      <c r="G356" s="38">
        <f>[4]Calculations!M323</f>
        <v>100</v>
      </c>
      <c r="H356" s="38">
        <f>[4]Calculations!H323</f>
        <v>0</v>
      </c>
      <c r="I356" s="38">
        <f>[4]Calculations!L323</f>
        <v>0</v>
      </c>
      <c r="J356" s="38">
        <f>[4]Calculations!G323</f>
        <v>0</v>
      </c>
      <c r="K356" s="38">
        <f>[4]Calculations!K323</f>
        <v>0</v>
      </c>
      <c r="L356" s="38">
        <f>[4]Calculations!F323</f>
        <v>0</v>
      </c>
      <c r="M356" s="38">
        <f>[4]Calculations!J323</f>
        <v>0</v>
      </c>
      <c r="N356" s="38">
        <f>[4]Calculations!V323</f>
        <v>0</v>
      </c>
      <c r="O356" s="38">
        <f>[4]Calculations!W323</f>
        <v>0</v>
      </c>
      <c r="P356" s="38">
        <f>[4]Calculations!O323</f>
        <v>1.4090399999999999E-4</v>
      </c>
      <c r="Q356" s="38">
        <f>[4]Calculations!S323</f>
        <v>0.32225042881646654</v>
      </c>
      <c r="R356" s="38">
        <f>[4]Calculations!Q323</f>
        <v>0</v>
      </c>
      <c r="S356" s="38">
        <f>[4]Calculations!T323</f>
        <v>0</v>
      </c>
      <c r="T356" s="38">
        <f>[4]Calculations!R323</f>
        <v>0</v>
      </c>
      <c r="U356" s="38">
        <f>[4]Calculations!U323</f>
        <v>0</v>
      </c>
      <c r="V356" s="38" t="str">
        <f>[4]Calculations!X323</f>
        <v>Not Modelled</v>
      </c>
      <c r="W356" s="38" t="str">
        <f>[4]Calculations!Y323</f>
        <v>N/A</v>
      </c>
      <c r="X356" s="38" t="s">
        <v>1056</v>
      </c>
      <c r="Y356" s="73" t="s">
        <v>105</v>
      </c>
      <c r="Z356" s="74" t="s">
        <v>1066</v>
      </c>
      <c r="AA356" s="74">
        <f>[4]Calculations!AA323</f>
        <v>0</v>
      </c>
      <c r="AB356" s="74">
        <f>[4]Calculations!AM323</f>
        <v>0</v>
      </c>
      <c r="AC356" s="74">
        <f>[4]Calculations!AB323</f>
        <v>0</v>
      </c>
      <c r="AD356" s="74">
        <f>[4]Calculations!AN323</f>
        <v>0</v>
      </c>
      <c r="AE356" s="74">
        <f>[4]Calculations!AC323</f>
        <v>0</v>
      </c>
      <c r="AF356" s="74">
        <f>[4]Calculations!AO323</f>
        <v>0</v>
      </c>
      <c r="AG356" s="74">
        <f>[4]Calculations!AD323</f>
        <v>0</v>
      </c>
      <c r="AH356" s="74">
        <f>[4]Calculations!AP323</f>
        <v>0</v>
      </c>
      <c r="AI356" s="74">
        <f>[4]Calculations!AE323</f>
        <v>0</v>
      </c>
      <c r="AJ356" s="74">
        <f>[4]Calculations!AQ323</f>
        <v>0</v>
      </c>
      <c r="AK356" s="74">
        <f>[4]Calculations!AF323</f>
        <v>0</v>
      </c>
      <c r="AL356" s="74">
        <f>[4]Calculations!AR323</f>
        <v>0</v>
      </c>
      <c r="AM356" s="74">
        <f>[4]Calculations!AG323</f>
        <v>0</v>
      </c>
      <c r="AN356" s="74">
        <f>[4]Calculations!AS323</f>
        <v>0</v>
      </c>
      <c r="AO356" s="74">
        <f>[4]Calculations!AH323</f>
        <v>0</v>
      </c>
      <c r="AP356" s="74">
        <f>[4]Calculations!AT323</f>
        <v>0</v>
      </c>
      <c r="AQ356" s="74">
        <f>[4]Calculations!AI323</f>
        <v>4.3725034998399998E-2</v>
      </c>
      <c r="AR356" s="74">
        <f>[4]Calculations!AU323</f>
        <v>100.00008004208118</v>
      </c>
      <c r="AS356" s="74">
        <f>[4]Calculations!AJ323</f>
        <v>0</v>
      </c>
      <c r="AT356" s="74">
        <f>[4]Calculations!AV323</f>
        <v>0</v>
      </c>
      <c r="AU356" s="74">
        <f>[4]Calculations!AK323</f>
        <v>0</v>
      </c>
      <c r="AV356" s="74">
        <f>[4]Calculations!AW323</f>
        <v>0</v>
      </c>
      <c r="AW356" s="90"/>
      <c r="AX356" s="90"/>
      <c r="AY356" s="82" t="str">
        <f>[4]Calculations!D323</f>
        <v>Land Supply 2018</v>
      </c>
    </row>
    <row r="357" spans="2:51" ht="12.65" customHeight="1" x14ac:dyDescent="0.25">
      <c r="B357" s="13" t="str">
        <f>[4]Calculations!A324</f>
        <v>SH 2140</v>
      </c>
      <c r="C357" s="30" t="str">
        <f>[4]Calculations!B324</f>
        <v>LAND BETWEEN 395 &amp; 421 EDENFIELD ROAD,ROCHDALE</v>
      </c>
      <c r="D357" s="119" t="str">
        <f>[4]Calculations!C324</f>
        <v>Residential</v>
      </c>
      <c r="E357" s="38">
        <f>[4]Calculations!E324</f>
        <v>0.24013000000000001</v>
      </c>
      <c r="F357" s="38">
        <f>[4]Calculations!I324</f>
        <v>0.24013000000000001</v>
      </c>
      <c r="G357" s="38">
        <f>[4]Calculations!M324</f>
        <v>100</v>
      </c>
      <c r="H357" s="38">
        <f>[4]Calculations!H324</f>
        <v>0</v>
      </c>
      <c r="I357" s="38">
        <f>[4]Calculations!L324</f>
        <v>0</v>
      </c>
      <c r="J357" s="38">
        <f>[4]Calculations!G324</f>
        <v>0</v>
      </c>
      <c r="K357" s="38">
        <f>[4]Calculations!K324</f>
        <v>0</v>
      </c>
      <c r="L357" s="38">
        <f>[4]Calculations!F324</f>
        <v>0</v>
      </c>
      <c r="M357" s="38">
        <f>[4]Calculations!J324</f>
        <v>0</v>
      </c>
      <c r="N357" s="38">
        <f>[4]Calculations!V324</f>
        <v>0</v>
      </c>
      <c r="O357" s="38">
        <f>[4]Calculations!W324</f>
        <v>0</v>
      </c>
      <c r="P357" s="38">
        <f>[4]Calculations!O324</f>
        <v>2.1288200000000001E-4</v>
      </c>
      <c r="Q357" s="38">
        <f>[4]Calculations!S324</f>
        <v>8.8652813059592717E-2</v>
      </c>
      <c r="R357" s="38">
        <f>[4]Calculations!Q324</f>
        <v>0</v>
      </c>
      <c r="S357" s="38">
        <f>[4]Calculations!T324</f>
        <v>0</v>
      </c>
      <c r="T357" s="38">
        <f>[4]Calculations!R324</f>
        <v>0</v>
      </c>
      <c r="U357" s="38">
        <f>[4]Calculations!U324</f>
        <v>0</v>
      </c>
      <c r="V357" s="38" t="str">
        <f>[4]Calculations!X324</f>
        <v>Not Modelled</v>
      </c>
      <c r="W357" s="38" t="str">
        <f>[4]Calculations!Y324</f>
        <v>N/A</v>
      </c>
      <c r="X357" s="38" t="s">
        <v>1056</v>
      </c>
      <c r="Y357" s="73" t="s">
        <v>105</v>
      </c>
      <c r="Z357" s="74" t="s">
        <v>1066</v>
      </c>
      <c r="AA357" s="74">
        <f>[4]Calculations!AA324</f>
        <v>0</v>
      </c>
      <c r="AB357" s="74">
        <f>[4]Calculations!AM324</f>
        <v>0</v>
      </c>
      <c r="AC357" s="74">
        <f>[4]Calculations!AB324</f>
        <v>0</v>
      </c>
      <c r="AD357" s="74">
        <f>[4]Calculations!AN324</f>
        <v>0</v>
      </c>
      <c r="AE357" s="74">
        <f>[4]Calculations!AC324</f>
        <v>0</v>
      </c>
      <c r="AF357" s="74">
        <f>[4]Calculations!AO324</f>
        <v>0</v>
      </c>
      <c r="AG357" s="74">
        <f>[4]Calculations!AD324</f>
        <v>0</v>
      </c>
      <c r="AH357" s="74">
        <f>[4]Calculations!AP324</f>
        <v>0</v>
      </c>
      <c r="AI357" s="74">
        <f>[4]Calculations!AE324</f>
        <v>0</v>
      </c>
      <c r="AJ357" s="74">
        <f>[4]Calculations!AQ324</f>
        <v>0</v>
      </c>
      <c r="AK357" s="74">
        <f>[4]Calculations!AF324</f>
        <v>0</v>
      </c>
      <c r="AL357" s="74">
        <f>[4]Calculations!AR324</f>
        <v>0</v>
      </c>
      <c r="AM357" s="74">
        <f>[4]Calculations!AG324</f>
        <v>0</v>
      </c>
      <c r="AN357" s="74">
        <f>[4]Calculations!AS324</f>
        <v>0</v>
      </c>
      <c r="AO357" s="74">
        <f>[4]Calculations!AH324</f>
        <v>0</v>
      </c>
      <c r="AP357" s="74">
        <f>[4]Calculations!AT324</f>
        <v>0</v>
      </c>
      <c r="AQ357" s="74">
        <f>[4]Calculations!AI324</f>
        <v>0.24012983999699999</v>
      </c>
      <c r="AR357" s="74">
        <f>[4]Calculations!AU324</f>
        <v>99.999933368175562</v>
      </c>
      <c r="AS357" s="74">
        <f>[4]Calculations!AJ324</f>
        <v>0</v>
      </c>
      <c r="AT357" s="74">
        <f>[4]Calculations!AV324</f>
        <v>0</v>
      </c>
      <c r="AU357" s="74">
        <f>[4]Calculations!AK324</f>
        <v>0</v>
      </c>
      <c r="AV357" s="74">
        <f>[4]Calculations!AW324</f>
        <v>0</v>
      </c>
      <c r="AW357" s="90"/>
      <c r="AX357" s="90"/>
      <c r="AY357" s="82" t="str">
        <f>[4]Calculations!D324</f>
        <v>Land Supply 2018</v>
      </c>
    </row>
    <row r="358" spans="2:51" ht="25" customHeight="1" x14ac:dyDescent="0.25">
      <c r="B358" s="13" t="str">
        <f>[4]Calculations!A325</f>
        <v>SH 2141</v>
      </c>
      <c r="C358" s="30" t="str">
        <f>[4]Calculations!B325</f>
        <v>LAND EAST OF 4 RUDMAN STREET,ROCHDALE</v>
      </c>
      <c r="D358" s="119" t="str">
        <f>[4]Calculations!C325</f>
        <v>Residential</v>
      </c>
      <c r="E358" s="38">
        <f>[4]Calculations!E325</f>
        <v>0.146312</v>
      </c>
      <c r="F358" s="38">
        <f>[4]Calculations!I325</f>
        <v>0.146312</v>
      </c>
      <c r="G358" s="38">
        <f>[4]Calculations!M325</f>
        <v>100</v>
      </c>
      <c r="H358" s="38">
        <f>[4]Calculations!H325</f>
        <v>0</v>
      </c>
      <c r="I358" s="38">
        <f>[4]Calculations!L325</f>
        <v>0</v>
      </c>
      <c r="J358" s="38">
        <f>[4]Calculations!G325</f>
        <v>0</v>
      </c>
      <c r="K358" s="38">
        <f>[4]Calculations!K325</f>
        <v>0</v>
      </c>
      <c r="L358" s="38">
        <f>[4]Calculations!F325</f>
        <v>0</v>
      </c>
      <c r="M358" s="38">
        <f>[4]Calculations!J325</f>
        <v>0</v>
      </c>
      <c r="N358" s="38">
        <f>[4]Calculations!V325</f>
        <v>0</v>
      </c>
      <c r="O358" s="38">
        <f>[4]Calculations!W325</f>
        <v>0</v>
      </c>
      <c r="P358" s="38">
        <f>[4]Calculations!O325</f>
        <v>0</v>
      </c>
      <c r="Q358" s="38">
        <f>[4]Calculations!S325</f>
        <v>0</v>
      </c>
      <c r="R358" s="38">
        <f>[4]Calculations!Q325</f>
        <v>0</v>
      </c>
      <c r="S358" s="38">
        <f>[4]Calculations!T325</f>
        <v>0</v>
      </c>
      <c r="T358" s="38">
        <f>[4]Calculations!R325</f>
        <v>0</v>
      </c>
      <c r="U358" s="38">
        <f>[4]Calculations!U325</f>
        <v>0</v>
      </c>
      <c r="V358" s="38" t="str">
        <f>[4]Calculations!X325</f>
        <v>Not Modelled</v>
      </c>
      <c r="W358" s="38" t="str">
        <f>[4]Calculations!Y325</f>
        <v>N/A</v>
      </c>
      <c r="X358" s="38" t="s">
        <v>1056</v>
      </c>
      <c r="Y358" s="73" t="s">
        <v>106</v>
      </c>
      <c r="Z358" s="74" t="s">
        <v>1098</v>
      </c>
      <c r="AA358" s="74">
        <f>[4]Calculations!AA325</f>
        <v>0</v>
      </c>
      <c r="AB358" s="74">
        <f>[4]Calculations!AM325</f>
        <v>0</v>
      </c>
      <c r="AC358" s="74">
        <f>[4]Calculations!AB325</f>
        <v>0</v>
      </c>
      <c r="AD358" s="74">
        <f>[4]Calculations!AN325</f>
        <v>0</v>
      </c>
      <c r="AE358" s="74">
        <f>[4]Calculations!AC325</f>
        <v>0</v>
      </c>
      <c r="AF358" s="74">
        <f>[4]Calculations!AO325</f>
        <v>0</v>
      </c>
      <c r="AG358" s="74">
        <f>[4]Calculations!AD325</f>
        <v>0</v>
      </c>
      <c r="AH358" s="74">
        <f>[4]Calculations!AP325</f>
        <v>0</v>
      </c>
      <c r="AI358" s="74">
        <f>[4]Calculations!AE325</f>
        <v>0</v>
      </c>
      <c r="AJ358" s="74">
        <f>[4]Calculations!AQ325</f>
        <v>0</v>
      </c>
      <c r="AK358" s="74">
        <f>[4]Calculations!AF325</f>
        <v>0</v>
      </c>
      <c r="AL358" s="74">
        <f>[4]Calculations!AR325</f>
        <v>0</v>
      </c>
      <c r="AM358" s="74">
        <f>[4]Calculations!AG325</f>
        <v>0</v>
      </c>
      <c r="AN358" s="74">
        <f>[4]Calculations!AS325</f>
        <v>0</v>
      </c>
      <c r="AO358" s="74">
        <f>[4]Calculations!AH325</f>
        <v>0</v>
      </c>
      <c r="AP358" s="74">
        <f>[4]Calculations!AT325</f>
        <v>0</v>
      </c>
      <c r="AQ358" s="74">
        <f>[4]Calculations!AI325</f>
        <v>0.14631228999900001</v>
      </c>
      <c r="AR358" s="74">
        <f>[4]Calculations!AU325</f>
        <v>100.00019820588879</v>
      </c>
      <c r="AS358" s="74">
        <f>[4]Calculations!AJ325</f>
        <v>0</v>
      </c>
      <c r="AT358" s="74">
        <f>[4]Calculations!AV325</f>
        <v>0</v>
      </c>
      <c r="AU358" s="74">
        <f>[4]Calculations!AK325</f>
        <v>0</v>
      </c>
      <c r="AV358" s="74">
        <f>[4]Calculations!AW325</f>
        <v>0</v>
      </c>
      <c r="AW358" s="90"/>
      <c r="AX358" s="90"/>
      <c r="AY358" s="82" t="str">
        <f>[4]Calculations!D325</f>
        <v>Land Supply 2018</v>
      </c>
    </row>
    <row r="359" spans="2:51" ht="12.65" customHeight="1" x14ac:dyDescent="0.25">
      <c r="B359" s="13" t="str">
        <f>[4]Calculations!A326</f>
        <v>SH 2144</v>
      </c>
      <c r="C359" s="30" t="str">
        <f>[4]Calculations!B326</f>
        <v>LAND OFF WOODLEA CHASE/STOCK CLOSE/FLETTON CLOSE,ROCHDALE</v>
      </c>
      <c r="D359" s="119" t="str">
        <f>[4]Calculations!C326</f>
        <v>Residential</v>
      </c>
      <c r="E359" s="38">
        <f>[4]Calculations!E326</f>
        <v>0.76774799999999999</v>
      </c>
      <c r="F359" s="38">
        <f>[4]Calculations!I326</f>
        <v>0.76774799999999999</v>
      </c>
      <c r="G359" s="38">
        <f>[4]Calculations!M326</f>
        <v>100</v>
      </c>
      <c r="H359" s="38">
        <f>[4]Calculations!H326</f>
        <v>0</v>
      </c>
      <c r="I359" s="38">
        <f>[4]Calculations!L326</f>
        <v>0</v>
      </c>
      <c r="J359" s="38">
        <f>[4]Calculations!G326</f>
        <v>0</v>
      </c>
      <c r="K359" s="38">
        <f>[4]Calculations!K326</f>
        <v>0</v>
      </c>
      <c r="L359" s="38">
        <f>[4]Calculations!F326</f>
        <v>0</v>
      </c>
      <c r="M359" s="38">
        <f>[4]Calculations!J326</f>
        <v>0</v>
      </c>
      <c r="N359" s="38">
        <f>[4]Calculations!V326</f>
        <v>0</v>
      </c>
      <c r="O359" s="38">
        <f>[4]Calculations!W326</f>
        <v>0</v>
      </c>
      <c r="P359" s="38">
        <f>[4]Calculations!O326</f>
        <v>0.10283019695520002</v>
      </c>
      <c r="Q359" s="38">
        <f>[4]Calculations!S326</f>
        <v>13.393743383922851</v>
      </c>
      <c r="R359" s="38">
        <f>[4]Calculations!Q326</f>
        <v>7.0817396955200007E-2</v>
      </c>
      <c r="S359" s="38">
        <f>[4]Calculations!T326</f>
        <v>9.224041867279368</v>
      </c>
      <c r="T359" s="38">
        <f>[4]Calculations!R326</f>
        <v>4.8405694464800003E-2</v>
      </c>
      <c r="U359" s="38">
        <f>[4]Calculations!U326</f>
        <v>6.304893593314473</v>
      </c>
      <c r="V359" s="38" t="str">
        <f>[4]Calculations!X326</f>
        <v>Not Modelled</v>
      </c>
      <c r="W359" s="38" t="str">
        <f>[4]Calculations!Y326</f>
        <v>N/A</v>
      </c>
      <c r="X359" s="38" t="s">
        <v>1056</v>
      </c>
      <c r="Y359" s="73" t="s">
        <v>105</v>
      </c>
      <c r="Z359" s="74" t="s">
        <v>1066</v>
      </c>
      <c r="AA359" s="74">
        <f>[4]Calculations!AA326</f>
        <v>0</v>
      </c>
      <c r="AB359" s="74">
        <f>[4]Calculations!AM326</f>
        <v>0</v>
      </c>
      <c r="AC359" s="74">
        <f>[4]Calculations!AB326</f>
        <v>0</v>
      </c>
      <c r="AD359" s="74">
        <f>[4]Calculations!AN326</f>
        <v>0</v>
      </c>
      <c r="AE359" s="74">
        <f>[4]Calculations!AC326</f>
        <v>0</v>
      </c>
      <c r="AF359" s="74">
        <f>[4]Calculations!AO326</f>
        <v>0</v>
      </c>
      <c r="AG359" s="74">
        <f>[4]Calculations!AD326</f>
        <v>0</v>
      </c>
      <c r="AH359" s="74">
        <f>[4]Calculations!AP326</f>
        <v>0</v>
      </c>
      <c r="AI359" s="74">
        <f>[4]Calculations!AE326</f>
        <v>0</v>
      </c>
      <c r="AJ359" s="74">
        <f>[4]Calculations!AQ326</f>
        <v>0</v>
      </c>
      <c r="AK359" s="74">
        <f>[4]Calculations!AF326</f>
        <v>0</v>
      </c>
      <c r="AL359" s="74">
        <f>[4]Calculations!AR326</f>
        <v>0</v>
      </c>
      <c r="AM359" s="74">
        <f>[4]Calculations!AG326</f>
        <v>0</v>
      </c>
      <c r="AN359" s="74">
        <f>[4]Calculations!AS326</f>
        <v>0</v>
      </c>
      <c r="AO359" s="74">
        <f>[4]Calculations!AH326</f>
        <v>0</v>
      </c>
      <c r="AP359" s="74">
        <f>[4]Calculations!AT326</f>
        <v>0</v>
      </c>
      <c r="AQ359" s="74">
        <f>[4]Calculations!AI326</f>
        <v>0.76774787000300004</v>
      </c>
      <c r="AR359" s="74">
        <f>[4]Calculations!AU326</f>
        <v>99.999983067751401</v>
      </c>
      <c r="AS359" s="74">
        <f>[4]Calculations!AJ326</f>
        <v>0</v>
      </c>
      <c r="AT359" s="74">
        <f>[4]Calculations!AV326</f>
        <v>0</v>
      </c>
      <c r="AU359" s="74">
        <f>[4]Calculations!AK326</f>
        <v>0</v>
      </c>
      <c r="AV359" s="74">
        <f>[4]Calculations!AW326</f>
        <v>0</v>
      </c>
      <c r="AW359" s="90"/>
      <c r="AX359" s="90"/>
      <c r="AY359" s="82" t="str">
        <f>[4]Calculations!D326</f>
        <v>Land Supply 2018</v>
      </c>
    </row>
    <row r="360" spans="2:51" ht="25" customHeight="1" x14ac:dyDescent="0.25">
      <c r="B360" s="13" t="str">
        <f>[4]Calculations!A327</f>
        <v>SH 2145</v>
      </c>
      <c r="C360" s="30" t="str">
        <f>[4]Calculations!B327</f>
        <v>LAND REAR OF 13 KINGSWAY, ROCHDALE</v>
      </c>
      <c r="D360" s="119" t="str">
        <f>[4]Calculations!C327</f>
        <v>Residential</v>
      </c>
      <c r="E360" s="38">
        <f>[4]Calculations!E327</f>
        <v>1.1861699999999999E-2</v>
      </c>
      <c r="F360" s="38">
        <f>[4]Calculations!I327</f>
        <v>1.1861699999999999E-2</v>
      </c>
      <c r="G360" s="38">
        <f>[4]Calculations!M327</f>
        <v>100</v>
      </c>
      <c r="H360" s="38">
        <f>[4]Calculations!H327</f>
        <v>0</v>
      </c>
      <c r="I360" s="38">
        <f>[4]Calculations!L327</f>
        <v>0</v>
      </c>
      <c r="J360" s="38">
        <f>[4]Calculations!G327</f>
        <v>0</v>
      </c>
      <c r="K360" s="38">
        <f>[4]Calculations!K327</f>
        <v>0</v>
      </c>
      <c r="L360" s="38">
        <f>[4]Calculations!F327</f>
        <v>0</v>
      </c>
      <c r="M360" s="38">
        <f>[4]Calculations!J327</f>
        <v>0</v>
      </c>
      <c r="N360" s="38">
        <f>[4]Calculations!V327</f>
        <v>0</v>
      </c>
      <c r="O360" s="38">
        <f>[4]Calculations!W327</f>
        <v>0</v>
      </c>
      <c r="P360" s="38">
        <f>[4]Calculations!O327</f>
        <v>0</v>
      </c>
      <c r="Q360" s="38">
        <f>[4]Calculations!S327</f>
        <v>0</v>
      </c>
      <c r="R360" s="38">
        <f>[4]Calculations!Q327</f>
        <v>0</v>
      </c>
      <c r="S360" s="38">
        <f>[4]Calculations!T327</f>
        <v>0</v>
      </c>
      <c r="T360" s="38">
        <f>[4]Calculations!R327</f>
        <v>0</v>
      </c>
      <c r="U360" s="38">
        <f>[4]Calculations!U327</f>
        <v>0</v>
      </c>
      <c r="V360" s="38" t="str">
        <f>[4]Calculations!X327</f>
        <v>Not Modelled</v>
      </c>
      <c r="W360" s="38" t="str">
        <f>[4]Calculations!Y327</f>
        <v>N/A</v>
      </c>
      <c r="X360" s="38" t="s">
        <v>1056</v>
      </c>
      <c r="Y360" s="73" t="s">
        <v>106</v>
      </c>
      <c r="Z360" s="74" t="s">
        <v>1098</v>
      </c>
      <c r="AA360" s="74">
        <f>[4]Calculations!AA327</f>
        <v>0</v>
      </c>
      <c r="AB360" s="74">
        <f>[4]Calculations!AM327</f>
        <v>0</v>
      </c>
      <c r="AC360" s="74">
        <f>[4]Calculations!AB327</f>
        <v>0</v>
      </c>
      <c r="AD360" s="74">
        <f>[4]Calculations!AN327</f>
        <v>0</v>
      </c>
      <c r="AE360" s="74">
        <f>[4]Calculations!AC327</f>
        <v>0</v>
      </c>
      <c r="AF360" s="74">
        <f>[4]Calculations!AO327</f>
        <v>0</v>
      </c>
      <c r="AG360" s="74">
        <f>[4]Calculations!AD327</f>
        <v>0</v>
      </c>
      <c r="AH360" s="74">
        <f>[4]Calculations!AP327</f>
        <v>0</v>
      </c>
      <c r="AI360" s="74">
        <f>[4]Calculations!AE327</f>
        <v>0</v>
      </c>
      <c r="AJ360" s="74">
        <f>[4]Calculations!AQ327</f>
        <v>0</v>
      </c>
      <c r="AK360" s="74">
        <f>[4]Calculations!AF327</f>
        <v>0</v>
      </c>
      <c r="AL360" s="74">
        <f>[4]Calculations!AR327</f>
        <v>0</v>
      </c>
      <c r="AM360" s="74">
        <f>[4]Calculations!AG327</f>
        <v>0</v>
      </c>
      <c r="AN360" s="74">
        <f>[4]Calculations!AS327</f>
        <v>0</v>
      </c>
      <c r="AO360" s="74">
        <f>[4]Calculations!AH327</f>
        <v>0</v>
      </c>
      <c r="AP360" s="74">
        <f>[4]Calculations!AT327</f>
        <v>0</v>
      </c>
      <c r="AQ360" s="74">
        <f>[4]Calculations!AI327</f>
        <v>1.1861674999499999E-2</v>
      </c>
      <c r="AR360" s="74">
        <f>[4]Calculations!AU327</f>
        <v>99.9997892334151</v>
      </c>
      <c r="AS360" s="74">
        <f>[4]Calculations!AJ327</f>
        <v>0</v>
      </c>
      <c r="AT360" s="74">
        <f>[4]Calculations!AV327</f>
        <v>0</v>
      </c>
      <c r="AU360" s="74">
        <f>[4]Calculations!AK327</f>
        <v>0</v>
      </c>
      <c r="AV360" s="74">
        <f>[4]Calculations!AW327</f>
        <v>0</v>
      </c>
      <c r="AW360" s="90"/>
      <c r="AX360" s="90"/>
      <c r="AY360" s="82" t="str">
        <f>[4]Calculations!D327</f>
        <v>Land Supply 2018</v>
      </c>
    </row>
    <row r="361" spans="2:51" ht="25" customHeight="1" x14ac:dyDescent="0.25">
      <c r="B361" s="13" t="str">
        <f>[4]Calculations!A328</f>
        <v>SH 2146</v>
      </c>
      <c r="C361" s="30" t="str">
        <f>[4]Calculations!B328</f>
        <v>LAND TO THE REAR OF ,CHURCHILL STREET / WILLBUTTS LANE,ROCHDALE,ROCHDALE</v>
      </c>
      <c r="D361" s="119" t="str">
        <f>[4]Calculations!C328</f>
        <v>Residential</v>
      </c>
      <c r="E361" s="38">
        <f>[4]Calculations!E328</f>
        <v>6.1083699999999998E-2</v>
      </c>
      <c r="F361" s="38">
        <f>[4]Calculations!I328</f>
        <v>6.1083699999999998E-2</v>
      </c>
      <c r="G361" s="38">
        <f>[4]Calculations!M328</f>
        <v>100</v>
      </c>
      <c r="H361" s="38">
        <f>[4]Calculations!H328</f>
        <v>0</v>
      </c>
      <c r="I361" s="38">
        <f>[4]Calculations!L328</f>
        <v>0</v>
      </c>
      <c r="J361" s="38">
        <f>[4]Calculations!G328</f>
        <v>0</v>
      </c>
      <c r="K361" s="38">
        <f>[4]Calculations!K328</f>
        <v>0</v>
      </c>
      <c r="L361" s="38">
        <f>[4]Calculations!F328</f>
        <v>0</v>
      </c>
      <c r="M361" s="38">
        <f>[4]Calculations!J328</f>
        <v>0</v>
      </c>
      <c r="N361" s="38">
        <f>[4]Calculations!V328</f>
        <v>0</v>
      </c>
      <c r="O361" s="38">
        <f>[4]Calculations!W328</f>
        <v>0</v>
      </c>
      <c r="P361" s="38">
        <f>[4]Calculations!O328</f>
        <v>0</v>
      </c>
      <c r="Q361" s="38">
        <f>[4]Calculations!S328</f>
        <v>0</v>
      </c>
      <c r="R361" s="38">
        <f>[4]Calculations!Q328</f>
        <v>0</v>
      </c>
      <c r="S361" s="38">
        <f>[4]Calculations!T328</f>
        <v>0</v>
      </c>
      <c r="T361" s="38">
        <f>[4]Calculations!R328</f>
        <v>0</v>
      </c>
      <c r="U361" s="38">
        <f>[4]Calculations!U328</f>
        <v>0</v>
      </c>
      <c r="V361" s="38" t="str">
        <f>[4]Calculations!X328</f>
        <v>Not Modelled</v>
      </c>
      <c r="W361" s="38" t="str">
        <f>[4]Calculations!Y328</f>
        <v>N/A</v>
      </c>
      <c r="X361" s="38" t="s">
        <v>1056</v>
      </c>
      <c r="Y361" s="73" t="s">
        <v>106</v>
      </c>
      <c r="Z361" s="74" t="s">
        <v>1098</v>
      </c>
      <c r="AA361" s="74">
        <f>[4]Calculations!AA328</f>
        <v>0</v>
      </c>
      <c r="AB361" s="74">
        <f>[4]Calculations!AM328</f>
        <v>0</v>
      </c>
      <c r="AC361" s="74">
        <f>[4]Calculations!AB328</f>
        <v>0</v>
      </c>
      <c r="AD361" s="74">
        <f>[4]Calculations!AN328</f>
        <v>0</v>
      </c>
      <c r="AE361" s="74">
        <f>[4]Calculations!AC328</f>
        <v>0</v>
      </c>
      <c r="AF361" s="74">
        <f>[4]Calculations!AO328</f>
        <v>0</v>
      </c>
      <c r="AG361" s="74">
        <f>[4]Calculations!AD328</f>
        <v>0</v>
      </c>
      <c r="AH361" s="74">
        <f>[4]Calculations!AP328</f>
        <v>0</v>
      </c>
      <c r="AI361" s="74">
        <f>[4]Calculations!AE328</f>
        <v>0</v>
      </c>
      <c r="AJ361" s="74">
        <f>[4]Calculations!AQ328</f>
        <v>0</v>
      </c>
      <c r="AK361" s="74">
        <f>[4]Calculations!AF328</f>
        <v>0</v>
      </c>
      <c r="AL361" s="74">
        <f>[4]Calculations!AR328</f>
        <v>0</v>
      </c>
      <c r="AM361" s="74">
        <f>[4]Calculations!AG328</f>
        <v>0</v>
      </c>
      <c r="AN361" s="74">
        <f>[4]Calculations!AS328</f>
        <v>0</v>
      </c>
      <c r="AO361" s="74">
        <f>[4]Calculations!AH328</f>
        <v>0</v>
      </c>
      <c r="AP361" s="74">
        <f>[4]Calculations!AT328</f>
        <v>0</v>
      </c>
      <c r="AQ361" s="74">
        <f>[4]Calculations!AI328</f>
        <v>6.1083749999700003E-2</v>
      </c>
      <c r="AR361" s="74">
        <f>[4]Calculations!AU328</f>
        <v>100.00008185440635</v>
      </c>
      <c r="AS361" s="74">
        <f>[4]Calculations!AJ328</f>
        <v>0</v>
      </c>
      <c r="AT361" s="74">
        <f>[4]Calculations!AV328</f>
        <v>0</v>
      </c>
      <c r="AU361" s="74">
        <f>[4]Calculations!AK328</f>
        <v>0</v>
      </c>
      <c r="AV361" s="74">
        <f>[4]Calculations!AW328</f>
        <v>0</v>
      </c>
      <c r="AW361" s="90"/>
      <c r="AX361" s="90"/>
      <c r="AY361" s="82" t="str">
        <f>[4]Calculations!D328</f>
        <v>Land Supply 2018</v>
      </c>
    </row>
    <row r="362" spans="2:51" ht="25" customHeight="1" x14ac:dyDescent="0.25">
      <c r="B362" s="13" t="str">
        <f>[4]Calculations!A329</f>
        <v>SH 2147</v>
      </c>
      <c r="C362" s="30" t="str">
        <f>[4]Calculations!B329</f>
        <v>NORDEN URC CHURCH,FORSYTH STREET,ROCHDALE</v>
      </c>
      <c r="D362" s="119" t="str">
        <f>[4]Calculations!C329</f>
        <v>Residential</v>
      </c>
      <c r="E362" s="38">
        <f>[4]Calculations!E329</f>
        <v>8.9923100000000006E-2</v>
      </c>
      <c r="F362" s="38">
        <f>[4]Calculations!I329</f>
        <v>8.9923100000000006E-2</v>
      </c>
      <c r="G362" s="38">
        <f>[4]Calculations!M329</f>
        <v>100</v>
      </c>
      <c r="H362" s="38">
        <f>[4]Calculations!H329</f>
        <v>0</v>
      </c>
      <c r="I362" s="38">
        <f>[4]Calculations!L329</f>
        <v>0</v>
      </c>
      <c r="J362" s="38">
        <f>[4]Calculations!G329</f>
        <v>0</v>
      </c>
      <c r="K362" s="38">
        <f>[4]Calculations!K329</f>
        <v>0</v>
      </c>
      <c r="L362" s="38">
        <f>[4]Calculations!F329</f>
        <v>0</v>
      </c>
      <c r="M362" s="38">
        <f>[4]Calculations!J329</f>
        <v>0</v>
      </c>
      <c r="N362" s="38">
        <f>[4]Calculations!V329</f>
        <v>8.9923094999599995E-2</v>
      </c>
      <c r="O362" s="38">
        <f>[4]Calculations!W329</f>
        <v>99.999994439248624</v>
      </c>
      <c r="P362" s="38">
        <f>[4]Calculations!O329</f>
        <v>7.8142100000000003E-4</v>
      </c>
      <c r="Q362" s="38">
        <f>[4]Calculations!S329</f>
        <v>0.86898805757363795</v>
      </c>
      <c r="R362" s="38">
        <f>[4]Calculations!Q329</f>
        <v>0</v>
      </c>
      <c r="S362" s="38">
        <f>[4]Calculations!T329</f>
        <v>0</v>
      </c>
      <c r="T362" s="38">
        <f>[4]Calculations!R329</f>
        <v>0</v>
      </c>
      <c r="U362" s="38">
        <f>[4]Calculations!U329</f>
        <v>0</v>
      </c>
      <c r="V362" s="38" t="str">
        <f>[4]Calculations!X329</f>
        <v>Not Modelled</v>
      </c>
      <c r="W362" s="38" t="str">
        <f>[4]Calculations!Y329</f>
        <v>N/A</v>
      </c>
      <c r="X362" s="38" t="s">
        <v>1056</v>
      </c>
      <c r="Y362" s="73" t="s">
        <v>105</v>
      </c>
      <c r="Z362" s="74" t="s">
        <v>1066</v>
      </c>
      <c r="AA362" s="74">
        <f>[4]Calculations!AA329</f>
        <v>0</v>
      </c>
      <c r="AB362" s="74">
        <f>[4]Calculations!AM329</f>
        <v>0</v>
      </c>
      <c r="AC362" s="74">
        <f>[4]Calculations!AB329</f>
        <v>0</v>
      </c>
      <c r="AD362" s="74">
        <f>[4]Calculations!AN329</f>
        <v>0</v>
      </c>
      <c r="AE362" s="74">
        <f>[4]Calculations!AC329</f>
        <v>0</v>
      </c>
      <c r="AF362" s="74">
        <f>[4]Calculations!AO329</f>
        <v>0</v>
      </c>
      <c r="AG362" s="74">
        <f>[4]Calculations!AD329</f>
        <v>0</v>
      </c>
      <c r="AH362" s="74">
        <f>[4]Calculations!AP329</f>
        <v>0</v>
      </c>
      <c r="AI362" s="74">
        <f>[4]Calculations!AE329</f>
        <v>0</v>
      </c>
      <c r="AJ362" s="74">
        <f>[4]Calculations!AQ329</f>
        <v>0</v>
      </c>
      <c r="AK362" s="74">
        <f>[4]Calculations!AF329</f>
        <v>0</v>
      </c>
      <c r="AL362" s="74">
        <f>[4]Calculations!AR329</f>
        <v>0</v>
      </c>
      <c r="AM362" s="74">
        <f>[4]Calculations!AG329</f>
        <v>0</v>
      </c>
      <c r="AN362" s="74">
        <f>[4]Calculations!AS329</f>
        <v>0</v>
      </c>
      <c r="AO362" s="74">
        <f>[4]Calculations!AH329</f>
        <v>0</v>
      </c>
      <c r="AP362" s="74">
        <f>[4]Calculations!AT329</f>
        <v>0</v>
      </c>
      <c r="AQ362" s="74">
        <f>[4]Calculations!AI329</f>
        <v>8.9923094999599995E-2</v>
      </c>
      <c r="AR362" s="74">
        <f>[4]Calculations!AU329</f>
        <v>99.999994439248624</v>
      </c>
      <c r="AS362" s="74">
        <f>[4]Calculations!AJ329</f>
        <v>0</v>
      </c>
      <c r="AT362" s="74">
        <f>[4]Calculations!AV329</f>
        <v>0</v>
      </c>
      <c r="AU362" s="74">
        <f>[4]Calculations!AK329</f>
        <v>0</v>
      </c>
      <c r="AV362" s="74">
        <f>[4]Calculations!AW329</f>
        <v>0</v>
      </c>
      <c r="AW362" s="90"/>
      <c r="AX362" s="90"/>
      <c r="AY362" s="82" t="str">
        <f>[4]Calculations!D329</f>
        <v>Land Supply 2018</v>
      </c>
    </row>
    <row r="363" spans="2:51" ht="12.65" customHeight="1" x14ac:dyDescent="0.25">
      <c r="B363" s="13" t="str">
        <f>[4]Calculations!A330</f>
        <v>SH 2148</v>
      </c>
      <c r="C363" s="30" t="str">
        <f>[4]Calculations!B330</f>
        <v>RYEFIELD HOUSE,BURY ROAD,ROCHDALE</v>
      </c>
      <c r="D363" s="119" t="str">
        <f>[4]Calculations!C330</f>
        <v>Residential</v>
      </c>
      <c r="E363" s="38">
        <f>[4]Calculations!E330</f>
        <v>0.230683</v>
      </c>
      <c r="F363" s="38">
        <f>[4]Calculations!I330</f>
        <v>0.230683</v>
      </c>
      <c r="G363" s="38">
        <f>[4]Calculations!M330</f>
        <v>100</v>
      </c>
      <c r="H363" s="38">
        <f>[4]Calculations!H330</f>
        <v>0</v>
      </c>
      <c r="I363" s="38">
        <f>[4]Calculations!L330</f>
        <v>0</v>
      </c>
      <c r="J363" s="38">
        <f>[4]Calculations!G330</f>
        <v>0</v>
      </c>
      <c r="K363" s="38">
        <f>[4]Calculations!K330</f>
        <v>0</v>
      </c>
      <c r="L363" s="38">
        <f>[4]Calculations!F330</f>
        <v>0</v>
      </c>
      <c r="M363" s="38">
        <f>[4]Calculations!J330</f>
        <v>0</v>
      </c>
      <c r="N363" s="38">
        <f>[4]Calculations!V330</f>
        <v>0</v>
      </c>
      <c r="O363" s="38">
        <f>[4]Calculations!W330</f>
        <v>0</v>
      </c>
      <c r="P363" s="38">
        <f>[4]Calculations!O330</f>
        <v>0</v>
      </c>
      <c r="Q363" s="38">
        <f>[4]Calculations!S330</f>
        <v>0</v>
      </c>
      <c r="R363" s="38">
        <f>[4]Calculations!Q330</f>
        <v>0</v>
      </c>
      <c r="S363" s="38">
        <f>[4]Calculations!T330</f>
        <v>0</v>
      </c>
      <c r="T363" s="38">
        <f>[4]Calculations!R330</f>
        <v>0</v>
      </c>
      <c r="U363" s="38">
        <f>[4]Calculations!U330</f>
        <v>0</v>
      </c>
      <c r="V363" s="38" t="str">
        <f>[4]Calculations!X330</f>
        <v>Not Modelled</v>
      </c>
      <c r="W363" s="38" t="str">
        <f>[4]Calculations!Y330</f>
        <v>N/A</v>
      </c>
      <c r="X363" s="38" t="s">
        <v>1056</v>
      </c>
      <c r="Y363" s="73" t="s">
        <v>106</v>
      </c>
      <c r="Z363" s="74" t="s">
        <v>1098</v>
      </c>
      <c r="AA363" s="74">
        <f>[4]Calculations!AA330</f>
        <v>0</v>
      </c>
      <c r="AB363" s="74">
        <f>[4]Calculations!AM330</f>
        <v>0</v>
      </c>
      <c r="AC363" s="74">
        <f>[4]Calculations!AB330</f>
        <v>0</v>
      </c>
      <c r="AD363" s="74">
        <f>[4]Calculations!AN330</f>
        <v>0</v>
      </c>
      <c r="AE363" s="74">
        <f>[4]Calculations!AC330</f>
        <v>0</v>
      </c>
      <c r="AF363" s="74">
        <f>[4]Calculations!AO330</f>
        <v>0</v>
      </c>
      <c r="AG363" s="74">
        <f>[4]Calculations!AD330</f>
        <v>0</v>
      </c>
      <c r="AH363" s="74">
        <f>[4]Calculations!AP330</f>
        <v>0</v>
      </c>
      <c r="AI363" s="74">
        <f>[4]Calculations!AE330</f>
        <v>0</v>
      </c>
      <c r="AJ363" s="74">
        <f>[4]Calculations!AQ330</f>
        <v>0</v>
      </c>
      <c r="AK363" s="74">
        <f>[4]Calculations!AF330</f>
        <v>0</v>
      </c>
      <c r="AL363" s="74">
        <f>[4]Calculations!AR330</f>
        <v>0</v>
      </c>
      <c r="AM363" s="74">
        <f>[4]Calculations!AG330</f>
        <v>0</v>
      </c>
      <c r="AN363" s="74">
        <f>[4]Calculations!AS330</f>
        <v>0</v>
      </c>
      <c r="AO363" s="74">
        <f>[4]Calculations!AH330</f>
        <v>0</v>
      </c>
      <c r="AP363" s="74">
        <f>[4]Calculations!AT330</f>
        <v>0</v>
      </c>
      <c r="AQ363" s="74">
        <f>[4]Calculations!AI330</f>
        <v>0.23068257500100001</v>
      </c>
      <c r="AR363" s="74">
        <f>[4]Calculations!AU330</f>
        <v>99.999815764924165</v>
      </c>
      <c r="AS363" s="74">
        <f>[4]Calculations!AJ330</f>
        <v>0</v>
      </c>
      <c r="AT363" s="74">
        <f>[4]Calculations!AV330</f>
        <v>0</v>
      </c>
      <c r="AU363" s="74">
        <f>[4]Calculations!AK330</f>
        <v>0</v>
      </c>
      <c r="AV363" s="74">
        <f>[4]Calculations!AW330</f>
        <v>0</v>
      </c>
      <c r="AW363" s="90"/>
      <c r="AX363" s="90"/>
      <c r="AY363" s="82" t="str">
        <f>[4]Calculations!D330</f>
        <v>Land Supply 2018</v>
      </c>
    </row>
    <row r="364" spans="2:51" ht="12.65" customHeight="1" x14ac:dyDescent="0.25">
      <c r="B364" s="13" t="str">
        <f>[4]Calculations!A331</f>
        <v>SH 2151</v>
      </c>
      <c r="C364" s="30" t="str">
        <f>[4]Calculations!B331</f>
        <v>THE CASTLETON HOTEL,MANCHESTER ROAD,CASTLETON</v>
      </c>
      <c r="D364" s="119" t="str">
        <f>[4]Calculations!C331</f>
        <v>Residential</v>
      </c>
      <c r="E364" s="38">
        <f>[4]Calculations!E331</f>
        <v>0.20894099999999999</v>
      </c>
      <c r="F364" s="38">
        <f>[4]Calculations!I331</f>
        <v>0.20894099999999999</v>
      </c>
      <c r="G364" s="38">
        <f>[4]Calculations!M331</f>
        <v>100</v>
      </c>
      <c r="H364" s="38">
        <f>[4]Calculations!H331</f>
        <v>0</v>
      </c>
      <c r="I364" s="38">
        <f>[4]Calculations!L331</f>
        <v>0</v>
      </c>
      <c r="J364" s="38">
        <f>[4]Calculations!G331</f>
        <v>0</v>
      </c>
      <c r="K364" s="38">
        <f>[4]Calculations!K331</f>
        <v>0</v>
      </c>
      <c r="L364" s="38">
        <f>[4]Calculations!F331</f>
        <v>0</v>
      </c>
      <c r="M364" s="38">
        <f>[4]Calculations!J331</f>
        <v>0</v>
      </c>
      <c r="N364" s="38">
        <f>[4]Calculations!V331</f>
        <v>0</v>
      </c>
      <c r="O364" s="38">
        <f>[4]Calculations!W331</f>
        <v>0</v>
      </c>
      <c r="P364" s="38">
        <f>[4]Calculations!O331</f>
        <v>5.6961645367000005E-2</v>
      </c>
      <c r="Q364" s="38">
        <f>[4]Calculations!S331</f>
        <v>27.26207176523517</v>
      </c>
      <c r="R364" s="38">
        <f>[4]Calculations!Q331</f>
        <v>1.9599145367000002E-2</v>
      </c>
      <c r="S364" s="38">
        <f>[4]Calculations!T331</f>
        <v>9.3802295226882251</v>
      </c>
      <c r="T364" s="38">
        <f>[4]Calculations!R331</f>
        <v>0</v>
      </c>
      <c r="U364" s="38">
        <f>[4]Calculations!U331</f>
        <v>0</v>
      </c>
      <c r="V364" s="38" t="str">
        <f>[4]Calculations!X331</f>
        <v>Not Modelled</v>
      </c>
      <c r="W364" s="38" t="str">
        <f>[4]Calculations!Y331</f>
        <v>N/A</v>
      </c>
      <c r="X364" s="38" t="s">
        <v>1056</v>
      </c>
      <c r="Y364" s="73" t="s">
        <v>105</v>
      </c>
      <c r="Z364" s="74" t="s">
        <v>1066</v>
      </c>
      <c r="AA364" s="74">
        <f>[4]Calculations!AA331</f>
        <v>0</v>
      </c>
      <c r="AB364" s="74">
        <f>[4]Calculations!AM331</f>
        <v>0</v>
      </c>
      <c r="AC364" s="74">
        <f>[4]Calculations!AB331</f>
        <v>0</v>
      </c>
      <c r="AD364" s="74">
        <f>[4]Calculations!AN331</f>
        <v>0</v>
      </c>
      <c r="AE364" s="74">
        <f>[4]Calculations!AC331</f>
        <v>0</v>
      </c>
      <c r="AF364" s="74">
        <f>[4]Calculations!AO331</f>
        <v>0</v>
      </c>
      <c r="AG364" s="74">
        <f>[4]Calculations!AD331</f>
        <v>0</v>
      </c>
      <c r="AH364" s="74">
        <f>[4]Calculations!AP331</f>
        <v>0</v>
      </c>
      <c r="AI364" s="74">
        <f>[4]Calculations!AE331</f>
        <v>0</v>
      </c>
      <c r="AJ364" s="74">
        <f>[4]Calculations!AQ331</f>
        <v>0</v>
      </c>
      <c r="AK364" s="74">
        <f>[4]Calculations!AF331</f>
        <v>0</v>
      </c>
      <c r="AL364" s="74">
        <f>[4]Calculations!AR331</f>
        <v>0</v>
      </c>
      <c r="AM364" s="74">
        <f>[4]Calculations!AG331</f>
        <v>0</v>
      </c>
      <c r="AN364" s="74">
        <f>[4]Calculations!AS331</f>
        <v>0</v>
      </c>
      <c r="AO364" s="74">
        <f>[4]Calculations!AH331</f>
        <v>0</v>
      </c>
      <c r="AP364" s="74">
        <f>[4]Calculations!AT331</f>
        <v>0</v>
      </c>
      <c r="AQ364" s="74">
        <f>[4]Calculations!AI331</f>
        <v>0.208941059998</v>
      </c>
      <c r="AR364" s="74">
        <f>[4]Calculations!AU331</f>
        <v>100.00002871528326</v>
      </c>
      <c r="AS364" s="74">
        <f>[4]Calculations!AJ331</f>
        <v>0</v>
      </c>
      <c r="AT364" s="74">
        <f>[4]Calculations!AV331</f>
        <v>0</v>
      </c>
      <c r="AU364" s="74">
        <f>[4]Calculations!AK331</f>
        <v>0</v>
      </c>
      <c r="AV364" s="74">
        <f>[4]Calculations!AW331</f>
        <v>0</v>
      </c>
      <c r="AW364" s="90"/>
      <c r="AX364" s="90"/>
      <c r="AY364" s="82" t="str">
        <f>[4]Calculations!D331</f>
        <v>Land Supply 2018</v>
      </c>
    </row>
    <row r="365" spans="2:51" ht="12.65" customHeight="1" x14ac:dyDescent="0.25">
      <c r="B365" s="13" t="str">
        <f>[4]Calculations!A332</f>
        <v>SH 2156</v>
      </c>
      <c r="C365" s="30" t="str">
        <f>[4]Calculations!B332</f>
        <v>307 GRIMSHAW LANE,MIDDLETON</v>
      </c>
      <c r="D365" s="119" t="str">
        <f>[4]Calculations!C332</f>
        <v>Residential</v>
      </c>
      <c r="E365" s="38">
        <f>[4]Calculations!E332</f>
        <v>5.5215000000000004E-3</v>
      </c>
      <c r="F365" s="38">
        <f>[4]Calculations!I332</f>
        <v>5.5215000000000004E-3</v>
      </c>
      <c r="G365" s="38">
        <f>[4]Calculations!M332</f>
        <v>100</v>
      </c>
      <c r="H365" s="38">
        <f>[4]Calculations!H332</f>
        <v>0</v>
      </c>
      <c r="I365" s="38">
        <f>[4]Calculations!L332</f>
        <v>0</v>
      </c>
      <c r="J365" s="38">
        <f>[4]Calculations!G332</f>
        <v>0</v>
      </c>
      <c r="K365" s="38">
        <f>[4]Calculations!K332</f>
        <v>0</v>
      </c>
      <c r="L365" s="38">
        <f>[4]Calculations!F332</f>
        <v>0</v>
      </c>
      <c r="M365" s="38">
        <f>[4]Calculations!J332</f>
        <v>0</v>
      </c>
      <c r="N365" s="38">
        <f>[4]Calculations!V332</f>
        <v>0</v>
      </c>
      <c r="O365" s="38">
        <f>[4]Calculations!W332</f>
        <v>0</v>
      </c>
      <c r="P365" s="38">
        <f>[4]Calculations!O332</f>
        <v>0</v>
      </c>
      <c r="Q365" s="38">
        <f>[4]Calculations!S332</f>
        <v>0</v>
      </c>
      <c r="R365" s="38">
        <f>[4]Calculations!Q332</f>
        <v>0</v>
      </c>
      <c r="S365" s="38">
        <f>[4]Calculations!T332</f>
        <v>0</v>
      </c>
      <c r="T365" s="38">
        <f>[4]Calculations!R332</f>
        <v>0</v>
      </c>
      <c r="U365" s="38">
        <f>[4]Calculations!U332</f>
        <v>0</v>
      </c>
      <c r="V365" s="38" t="str">
        <f>[4]Calculations!X332</f>
        <v>Not Modelled</v>
      </c>
      <c r="W365" s="38" t="str">
        <f>[4]Calculations!Y332</f>
        <v>N/A</v>
      </c>
      <c r="X365" s="38" t="s">
        <v>1056</v>
      </c>
      <c r="Y365" s="73" t="s">
        <v>106</v>
      </c>
      <c r="Z365" s="74" t="s">
        <v>1098</v>
      </c>
      <c r="AA365" s="74">
        <f>[4]Calculations!AA332</f>
        <v>0</v>
      </c>
      <c r="AB365" s="74">
        <f>[4]Calculations!AM332</f>
        <v>0</v>
      </c>
      <c r="AC365" s="74">
        <f>[4]Calculations!AB332</f>
        <v>0</v>
      </c>
      <c r="AD365" s="74">
        <f>[4]Calculations!AN332</f>
        <v>0</v>
      </c>
      <c r="AE365" s="74">
        <f>[4]Calculations!AC332</f>
        <v>0</v>
      </c>
      <c r="AF365" s="74">
        <f>[4]Calculations!AO332</f>
        <v>0</v>
      </c>
      <c r="AG365" s="74">
        <f>[4]Calculations!AD332</f>
        <v>0</v>
      </c>
      <c r="AH365" s="74">
        <f>[4]Calculations!AP332</f>
        <v>0</v>
      </c>
      <c r="AI365" s="74">
        <f>[4]Calculations!AE332</f>
        <v>0</v>
      </c>
      <c r="AJ365" s="74">
        <f>[4]Calculations!AQ332</f>
        <v>0</v>
      </c>
      <c r="AK365" s="74">
        <f>[4]Calculations!AF332</f>
        <v>0</v>
      </c>
      <c r="AL365" s="74">
        <f>[4]Calculations!AR332</f>
        <v>0</v>
      </c>
      <c r="AM365" s="74">
        <f>[4]Calculations!AG332</f>
        <v>0</v>
      </c>
      <c r="AN365" s="74">
        <f>[4]Calculations!AS332</f>
        <v>0</v>
      </c>
      <c r="AO365" s="74">
        <f>[4]Calculations!AH332</f>
        <v>0</v>
      </c>
      <c r="AP365" s="74">
        <f>[4]Calculations!AT332</f>
        <v>0</v>
      </c>
      <c r="AQ365" s="74">
        <f>[4]Calculations!AI332</f>
        <v>5.52150000011E-3</v>
      </c>
      <c r="AR365" s="74">
        <f>[4]Calculations!AU332</f>
        <v>100.00000000199221</v>
      </c>
      <c r="AS365" s="74">
        <f>[4]Calculations!AJ332</f>
        <v>0</v>
      </c>
      <c r="AT365" s="74">
        <f>[4]Calculations!AV332</f>
        <v>0</v>
      </c>
      <c r="AU365" s="74">
        <f>[4]Calculations!AK332</f>
        <v>0</v>
      </c>
      <c r="AV365" s="74">
        <f>[4]Calculations!AW332</f>
        <v>0</v>
      </c>
      <c r="AW365" s="90"/>
      <c r="AX365" s="90"/>
      <c r="AY365" s="82" t="str">
        <f>[4]Calculations!D332</f>
        <v>Land Supply 2018</v>
      </c>
    </row>
    <row r="366" spans="2:51" ht="25" customHeight="1" x14ac:dyDescent="0.25">
      <c r="B366" s="13" t="str">
        <f>[4]Calculations!A333</f>
        <v>SH 2157</v>
      </c>
      <c r="C366" s="30" t="str">
        <f>[4]Calculations!B333</f>
        <v>LAND ADJACENT 10 ROCHDALE ROAD,MIDDLETON</v>
      </c>
      <c r="D366" s="119" t="str">
        <f>[4]Calculations!C333</f>
        <v>Residential</v>
      </c>
      <c r="E366" s="38">
        <f>[4]Calculations!E333</f>
        <v>8.9785200000000003E-3</v>
      </c>
      <c r="F366" s="38">
        <f>[4]Calculations!I333</f>
        <v>8.9785200000000003E-3</v>
      </c>
      <c r="G366" s="38">
        <f>[4]Calculations!M333</f>
        <v>100</v>
      </c>
      <c r="H366" s="38">
        <f>[4]Calculations!H333</f>
        <v>0</v>
      </c>
      <c r="I366" s="38">
        <f>[4]Calculations!L333</f>
        <v>0</v>
      </c>
      <c r="J366" s="38">
        <f>[4]Calculations!G333</f>
        <v>0</v>
      </c>
      <c r="K366" s="38">
        <f>[4]Calculations!K333</f>
        <v>0</v>
      </c>
      <c r="L366" s="38">
        <f>[4]Calculations!F333</f>
        <v>0</v>
      </c>
      <c r="M366" s="38">
        <f>[4]Calculations!J333</f>
        <v>0</v>
      </c>
      <c r="N366" s="38">
        <f>[4]Calculations!V333</f>
        <v>0</v>
      </c>
      <c r="O366" s="38">
        <f>[4]Calculations!W333</f>
        <v>0</v>
      </c>
      <c r="P366" s="38">
        <f>[4]Calculations!O333</f>
        <v>0</v>
      </c>
      <c r="Q366" s="38">
        <f>[4]Calculations!S333</f>
        <v>0</v>
      </c>
      <c r="R366" s="38">
        <f>[4]Calculations!Q333</f>
        <v>0</v>
      </c>
      <c r="S366" s="38">
        <f>[4]Calculations!T333</f>
        <v>0</v>
      </c>
      <c r="T366" s="38">
        <f>[4]Calculations!R333</f>
        <v>0</v>
      </c>
      <c r="U366" s="38">
        <f>[4]Calculations!U333</f>
        <v>0</v>
      </c>
      <c r="V366" s="38" t="str">
        <f>[4]Calculations!X333</f>
        <v>Not Modelled</v>
      </c>
      <c r="W366" s="38" t="str">
        <f>[4]Calculations!Y333</f>
        <v>N/A</v>
      </c>
      <c r="X366" s="38" t="s">
        <v>1056</v>
      </c>
      <c r="Y366" s="73" t="s">
        <v>106</v>
      </c>
      <c r="Z366" s="74" t="s">
        <v>1098</v>
      </c>
      <c r="AA366" s="74">
        <f>[4]Calculations!AA333</f>
        <v>0</v>
      </c>
      <c r="AB366" s="74">
        <f>[4]Calculations!AM333</f>
        <v>0</v>
      </c>
      <c r="AC366" s="74">
        <f>[4]Calculations!AB333</f>
        <v>0</v>
      </c>
      <c r="AD366" s="74">
        <f>[4]Calculations!AN333</f>
        <v>0</v>
      </c>
      <c r="AE366" s="74">
        <f>[4]Calculations!AC333</f>
        <v>0</v>
      </c>
      <c r="AF366" s="74">
        <f>[4]Calculations!AO333</f>
        <v>0</v>
      </c>
      <c r="AG366" s="74">
        <f>[4]Calculations!AD333</f>
        <v>0</v>
      </c>
      <c r="AH366" s="74">
        <f>[4]Calculations!AP333</f>
        <v>0</v>
      </c>
      <c r="AI366" s="74">
        <f>[4]Calculations!AE333</f>
        <v>0</v>
      </c>
      <c r="AJ366" s="74">
        <f>[4]Calculations!AQ333</f>
        <v>0</v>
      </c>
      <c r="AK366" s="74">
        <f>[4]Calculations!AF333</f>
        <v>0</v>
      </c>
      <c r="AL366" s="74">
        <f>[4]Calculations!AR333</f>
        <v>0</v>
      </c>
      <c r="AM366" s="74">
        <f>[4]Calculations!AG333</f>
        <v>0</v>
      </c>
      <c r="AN366" s="74">
        <f>[4]Calculations!AS333</f>
        <v>0</v>
      </c>
      <c r="AO366" s="74">
        <f>[4]Calculations!AH333</f>
        <v>0</v>
      </c>
      <c r="AP366" s="74">
        <f>[4]Calculations!AT333</f>
        <v>0</v>
      </c>
      <c r="AQ366" s="74">
        <f>[4]Calculations!AI333</f>
        <v>8.9785200011399998E-3</v>
      </c>
      <c r="AR366" s="74">
        <f>[4]Calculations!AU333</f>
        <v>100.00000001269696</v>
      </c>
      <c r="AS366" s="74">
        <f>[4]Calculations!AJ333</f>
        <v>0</v>
      </c>
      <c r="AT366" s="74">
        <f>[4]Calculations!AV333</f>
        <v>0</v>
      </c>
      <c r="AU366" s="74">
        <f>[4]Calculations!AK333</f>
        <v>0</v>
      </c>
      <c r="AV366" s="74">
        <f>[4]Calculations!AW333</f>
        <v>0</v>
      </c>
      <c r="AW366" s="90"/>
      <c r="AX366" s="90"/>
      <c r="AY366" s="82" t="str">
        <f>[4]Calculations!D333</f>
        <v>Land Supply 2018</v>
      </c>
    </row>
    <row r="367" spans="2:51" ht="25" customHeight="1" x14ac:dyDescent="0.25">
      <c r="B367" s="13" t="str">
        <f>[4]Calculations!A334</f>
        <v>SH 2158</v>
      </c>
      <c r="C367" s="30" t="str">
        <f>[4]Calculations!B334</f>
        <v>LAND AT ADJACENT 39A MOUNT PLEASANT,MIDDLETON</v>
      </c>
      <c r="D367" s="119" t="str">
        <f>[4]Calculations!C334</f>
        <v>Residential</v>
      </c>
      <c r="E367" s="38">
        <f>[4]Calculations!E334</f>
        <v>9.98893E-2</v>
      </c>
      <c r="F367" s="38">
        <f>[4]Calculations!I334</f>
        <v>9.98893E-2</v>
      </c>
      <c r="G367" s="38">
        <f>[4]Calculations!M334</f>
        <v>100</v>
      </c>
      <c r="H367" s="38">
        <f>[4]Calculations!H334</f>
        <v>0</v>
      </c>
      <c r="I367" s="38">
        <f>[4]Calculations!L334</f>
        <v>0</v>
      </c>
      <c r="J367" s="38">
        <f>[4]Calculations!G334</f>
        <v>0</v>
      </c>
      <c r="K367" s="38">
        <f>[4]Calculations!K334</f>
        <v>0</v>
      </c>
      <c r="L367" s="38">
        <f>[4]Calculations!F334</f>
        <v>0</v>
      </c>
      <c r="M367" s="38">
        <f>[4]Calculations!J334</f>
        <v>0</v>
      </c>
      <c r="N367" s="38">
        <f>[4]Calculations!V334</f>
        <v>0</v>
      </c>
      <c r="O367" s="38">
        <f>[4]Calculations!W334</f>
        <v>0</v>
      </c>
      <c r="P367" s="38">
        <f>[4]Calculations!O334</f>
        <v>0</v>
      </c>
      <c r="Q367" s="38">
        <f>[4]Calculations!S334</f>
        <v>0</v>
      </c>
      <c r="R367" s="38">
        <f>[4]Calculations!Q334</f>
        <v>0</v>
      </c>
      <c r="S367" s="38">
        <f>[4]Calculations!T334</f>
        <v>0</v>
      </c>
      <c r="T367" s="38">
        <f>[4]Calculations!R334</f>
        <v>0</v>
      </c>
      <c r="U367" s="38">
        <f>[4]Calculations!U334</f>
        <v>0</v>
      </c>
      <c r="V367" s="38" t="str">
        <f>[4]Calculations!X334</f>
        <v>Not Modelled</v>
      </c>
      <c r="W367" s="38" t="str">
        <f>[4]Calculations!Y334</f>
        <v>N/A</v>
      </c>
      <c r="X367" s="38" t="s">
        <v>1056</v>
      </c>
      <c r="Y367" s="73" t="s">
        <v>106</v>
      </c>
      <c r="Z367" s="74" t="s">
        <v>1098</v>
      </c>
      <c r="AA367" s="74">
        <f>[4]Calculations!AA334</f>
        <v>0</v>
      </c>
      <c r="AB367" s="74">
        <f>[4]Calculations!AM334</f>
        <v>0</v>
      </c>
      <c r="AC367" s="74">
        <f>[4]Calculations!AB334</f>
        <v>0</v>
      </c>
      <c r="AD367" s="74">
        <f>[4]Calculations!AN334</f>
        <v>0</v>
      </c>
      <c r="AE367" s="74">
        <f>[4]Calculations!AC334</f>
        <v>0</v>
      </c>
      <c r="AF367" s="74">
        <f>[4]Calculations!AO334</f>
        <v>0</v>
      </c>
      <c r="AG367" s="74">
        <f>[4]Calculations!AD334</f>
        <v>0</v>
      </c>
      <c r="AH367" s="74">
        <f>[4]Calculations!AP334</f>
        <v>0</v>
      </c>
      <c r="AI367" s="74">
        <f>[4]Calculations!AE334</f>
        <v>0</v>
      </c>
      <c r="AJ367" s="74">
        <f>[4]Calculations!AQ334</f>
        <v>0</v>
      </c>
      <c r="AK367" s="74">
        <f>[4]Calculations!AF334</f>
        <v>0</v>
      </c>
      <c r="AL367" s="74">
        <f>[4]Calculations!AR334</f>
        <v>0</v>
      </c>
      <c r="AM367" s="74">
        <f>[4]Calculations!AG334</f>
        <v>0</v>
      </c>
      <c r="AN367" s="74">
        <f>[4]Calculations!AS334</f>
        <v>0</v>
      </c>
      <c r="AO367" s="74">
        <f>[4]Calculations!AH334</f>
        <v>0</v>
      </c>
      <c r="AP367" s="74">
        <f>[4]Calculations!AT334</f>
        <v>0</v>
      </c>
      <c r="AQ367" s="74">
        <f>[4]Calculations!AI334</f>
        <v>9.9889274999800007E-2</v>
      </c>
      <c r="AR367" s="74">
        <f>[4]Calculations!AU334</f>
        <v>99.999974972094122</v>
      </c>
      <c r="AS367" s="74">
        <f>[4]Calculations!AJ334</f>
        <v>0</v>
      </c>
      <c r="AT367" s="74">
        <f>[4]Calculations!AV334</f>
        <v>0</v>
      </c>
      <c r="AU367" s="74">
        <f>[4]Calculations!AK334</f>
        <v>0</v>
      </c>
      <c r="AV367" s="74">
        <f>[4]Calculations!AW334</f>
        <v>0</v>
      </c>
      <c r="AW367" s="90"/>
      <c r="AX367" s="90"/>
      <c r="AY367" s="82" t="str">
        <f>[4]Calculations!D334</f>
        <v>Land Supply 2018</v>
      </c>
    </row>
    <row r="368" spans="2:51" ht="12.65" customHeight="1" x14ac:dyDescent="0.25">
      <c r="B368" s="13" t="str">
        <f>[4]Calculations!A335</f>
        <v>SH 2161</v>
      </c>
      <c r="C368" s="30" t="str">
        <f>[4]Calculations!B335</f>
        <v>1 YORK STREET,HEYWOOD,</v>
      </c>
      <c r="D368" s="119" t="str">
        <f>[4]Calculations!C335</f>
        <v>Residential</v>
      </c>
      <c r="E368" s="38">
        <f>[4]Calculations!E335</f>
        <v>3.72556E-2</v>
      </c>
      <c r="F368" s="38">
        <f>[4]Calculations!I335</f>
        <v>3.72556E-2</v>
      </c>
      <c r="G368" s="38">
        <f>[4]Calculations!M335</f>
        <v>100</v>
      </c>
      <c r="H368" s="38">
        <f>[4]Calculations!H335</f>
        <v>0</v>
      </c>
      <c r="I368" s="38">
        <f>[4]Calculations!L335</f>
        <v>0</v>
      </c>
      <c r="J368" s="38">
        <f>[4]Calculations!G335</f>
        <v>0</v>
      </c>
      <c r="K368" s="38">
        <f>[4]Calculations!K335</f>
        <v>0</v>
      </c>
      <c r="L368" s="38">
        <f>[4]Calculations!F335</f>
        <v>0</v>
      </c>
      <c r="M368" s="38">
        <f>[4]Calculations!J335</f>
        <v>0</v>
      </c>
      <c r="N368" s="38">
        <f>[4]Calculations!V335</f>
        <v>0</v>
      </c>
      <c r="O368" s="38">
        <f>[4]Calculations!W335</f>
        <v>0</v>
      </c>
      <c r="P368" s="38">
        <f>[4]Calculations!O335</f>
        <v>0</v>
      </c>
      <c r="Q368" s="38">
        <f>[4]Calculations!S335</f>
        <v>0</v>
      </c>
      <c r="R368" s="38">
        <f>[4]Calculations!Q335</f>
        <v>0</v>
      </c>
      <c r="S368" s="38">
        <f>[4]Calculations!T335</f>
        <v>0</v>
      </c>
      <c r="T368" s="38">
        <f>[4]Calculations!R335</f>
        <v>0</v>
      </c>
      <c r="U368" s="38">
        <f>[4]Calculations!U335</f>
        <v>0</v>
      </c>
      <c r="V368" s="38" t="str">
        <f>[4]Calculations!X335</f>
        <v>Not Modelled</v>
      </c>
      <c r="W368" s="38" t="str">
        <f>[4]Calculations!Y335</f>
        <v>N/A</v>
      </c>
      <c r="X368" s="38" t="s">
        <v>1056</v>
      </c>
      <c r="Y368" s="73" t="s">
        <v>106</v>
      </c>
      <c r="Z368" s="74" t="s">
        <v>1098</v>
      </c>
      <c r="AA368" s="74">
        <f>[4]Calculations!AA335</f>
        <v>0</v>
      </c>
      <c r="AB368" s="74">
        <f>[4]Calculations!AM335</f>
        <v>0</v>
      </c>
      <c r="AC368" s="74">
        <f>[4]Calculations!AB335</f>
        <v>0</v>
      </c>
      <c r="AD368" s="74">
        <f>[4]Calculations!AN335</f>
        <v>0</v>
      </c>
      <c r="AE368" s="74">
        <f>[4]Calculations!AC335</f>
        <v>0</v>
      </c>
      <c r="AF368" s="74">
        <f>[4]Calculations!AO335</f>
        <v>0</v>
      </c>
      <c r="AG368" s="74">
        <f>[4]Calculations!AD335</f>
        <v>0</v>
      </c>
      <c r="AH368" s="74">
        <f>[4]Calculations!AP335</f>
        <v>0</v>
      </c>
      <c r="AI368" s="74">
        <f>[4]Calculations!AE335</f>
        <v>0</v>
      </c>
      <c r="AJ368" s="74">
        <f>[4]Calculations!AQ335</f>
        <v>0</v>
      </c>
      <c r="AK368" s="74">
        <f>[4]Calculations!AF335</f>
        <v>0</v>
      </c>
      <c r="AL368" s="74">
        <f>[4]Calculations!AR335</f>
        <v>0</v>
      </c>
      <c r="AM368" s="74">
        <f>[4]Calculations!AG335</f>
        <v>0</v>
      </c>
      <c r="AN368" s="74">
        <f>[4]Calculations!AS335</f>
        <v>0</v>
      </c>
      <c r="AO368" s="74">
        <f>[4]Calculations!AH335</f>
        <v>0</v>
      </c>
      <c r="AP368" s="74">
        <f>[4]Calculations!AT335</f>
        <v>0</v>
      </c>
      <c r="AQ368" s="74">
        <f>[4]Calculations!AI335</f>
        <v>3.7255579999100001E-2</v>
      </c>
      <c r="AR368" s="74">
        <f>[4]Calculations!AU335</f>
        <v>99.999946314379585</v>
      </c>
      <c r="AS368" s="74">
        <f>[4]Calculations!AJ335</f>
        <v>0</v>
      </c>
      <c r="AT368" s="74">
        <f>[4]Calculations!AV335</f>
        <v>0</v>
      </c>
      <c r="AU368" s="74">
        <f>[4]Calculations!AK335</f>
        <v>0</v>
      </c>
      <c r="AV368" s="74">
        <f>[4]Calculations!AW335</f>
        <v>0</v>
      </c>
      <c r="AW368" s="90"/>
      <c r="AX368" s="90"/>
      <c r="AY368" s="82" t="str">
        <f>[4]Calculations!D335</f>
        <v>Land Supply 2018</v>
      </c>
    </row>
    <row r="369" spans="2:51" ht="12.65" customHeight="1" x14ac:dyDescent="0.25">
      <c r="B369" s="13" t="str">
        <f>[4]Calculations!A336</f>
        <v>SH 2162</v>
      </c>
      <c r="C369" s="30" t="str">
        <f>[4]Calculations!B336</f>
        <v>111 HALIFAX ROAD,ROCHDALE</v>
      </c>
      <c r="D369" s="119" t="str">
        <f>[4]Calculations!C336</f>
        <v>Residential</v>
      </c>
      <c r="E369" s="38">
        <f>[4]Calculations!E336</f>
        <v>1.18125E-2</v>
      </c>
      <c r="F369" s="38">
        <f>[4]Calculations!I336</f>
        <v>1.18125E-2</v>
      </c>
      <c r="G369" s="38">
        <f>[4]Calculations!M336</f>
        <v>100</v>
      </c>
      <c r="H369" s="38">
        <f>[4]Calculations!H336</f>
        <v>0</v>
      </c>
      <c r="I369" s="38">
        <f>[4]Calculations!L336</f>
        <v>0</v>
      </c>
      <c r="J369" s="38">
        <f>[4]Calculations!G336</f>
        <v>0</v>
      </c>
      <c r="K369" s="38">
        <f>[4]Calculations!K336</f>
        <v>0</v>
      </c>
      <c r="L369" s="38">
        <f>[4]Calculations!F336</f>
        <v>0</v>
      </c>
      <c r="M369" s="38">
        <f>[4]Calculations!J336</f>
        <v>0</v>
      </c>
      <c r="N369" s="38">
        <f>[4]Calculations!V336</f>
        <v>1.18125E-2</v>
      </c>
      <c r="O369" s="38">
        <f>[4]Calculations!W336</f>
        <v>100</v>
      </c>
      <c r="P369" s="38">
        <f>[4]Calculations!O336</f>
        <v>0</v>
      </c>
      <c r="Q369" s="38">
        <f>[4]Calculations!S336</f>
        <v>0</v>
      </c>
      <c r="R369" s="38">
        <f>[4]Calculations!Q336</f>
        <v>0</v>
      </c>
      <c r="S369" s="38">
        <f>[4]Calculations!T336</f>
        <v>0</v>
      </c>
      <c r="T369" s="38">
        <f>[4]Calculations!R336</f>
        <v>0</v>
      </c>
      <c r="U369" s="38">
        <f>[4]Calculations!U336</f>
        <v>0</v>
      </c>
      <c r="V369" s="38" t="str">
        <f>[4]Calculations!X336</f>
        <v>Not Modelled</v>
      </c>
      <c r="W369" s="38" t="str">
        <f>[4]Calculations!Y336</f>
        <v>N/A</v>
      </c>
      <c r="X369" s="38" t="s">
        <v>1056</v>
      </c>
      <c r="Y369" s="73" t="s">
        <v>106</v>
      </c>
      <c r="Z369" s="74" t="s">
        <v>1098</v>
      </c>
      <c r="AA369" s="74">
        <f>[4]Calculations!AA336</f>
        <v>0</v>
      </c>
      <c r="AB369" s="74">
        <f>[4]Calculations!AM336</f>
        <v>0</v>
      </c>
      <c r="AC369" s="74">
        <f>[4]Calculations!AB336</f>
        <v>0</v>
      </c>
      <c r="AD369" s="74">
        <f>[4]Calculations!AN336</f>
        <v>0</v>
      </c>
      <c r="AE369" s="74">
        <f>[4]Calculations!AC336</f>
        <v>0</v>
      </c>
      <c r="AF369" s="74">
        <f>[4]Calculations!AO336</f>
        <v>0</v>
      </c>
      <c r="AG369" s="74">
        <f>[4]Calculations!AD336</f>
        <v>0</v>
      </c>
      <c r="AH369" s="74">
        <f>[4]Calculations!AP336</f>
        <v>0</v>
      </c>
      <c r="AI369" s="74">
        <f>[4]Calculations!AE336</f>
        <v>0</v>
      </c>
      <c r="AJ369" s="74">
        <f>[4]Calculations!AQ336</f>
        <v>0</v>
      </c>
      <c r="AK369" s="74">
        <f>[4]Calculations!AF336</f>
        <v>0</v>
      </c>
      <c r="AL369" s="74">
        <f>[4]Calculations!AR336</f>
        <v>0</v>
      </c>
      <c r="AM369" s="74">
        <f>[4]Calculations!AG336</f>
        <v>0</v>
      </c>
      <c r="AN369" s="74">
        <f>[4]Calculations!AS336</f>
        <v>0</v>
      </c>
      <c r="AO369" s="74">
        <f>[4]Calculations!AH336</f>
        <v>0</v>
      </c>
      <c r="AP369" s="74">
        <f>[4]Calculations!AT336</f>
        <v>0</v>
      </c>
      <c r="AQ369" s="74">
        <f>[4]Calculations!AI336</f>
        <v>1.18125E-2</v>
      </c>
      <c r="AR369" s="74">
        <f>[4]Calculations!AU336</f>
        <v>100</v>
      </c>
      <c r="AS369" s="74">
        <f>[4]Calculations!AJ336</f>
        <v>0</v>
      </c>
      <c r="AT369" s="74">
        <f>[4]Calculations!AV336</f>
        <v>0</v>
      </c>
      <c r="AU369" s="74">
        <f>[4]Calculations!AK336</f>
        <v>0</v>
      </c>
      <c r="AV369" s="74">
        <f>[4]Calculations!AW336</f>
        <v>0</v>
      </c>
      <c r="AW369" s="90"/>
      <c r="AX369" s="90"/>
      <c r="AY369" s="82" t="str">
        <f>[4]Calculations!D336</f>
        <v>Land Supply 2018</v>
      </c>
    </row>
    <row r="370" spans="2:51" ht="12.65" customHeight="1" x14ac:dyDescent="0.25">
      <c r="B370" s="13" t="str">
        <f>[4]Calculations!A337</f>
        <v>SH 2163</v>
      </c>
      <c r="C370" s="30" t="str">
        <f>[4]Calculations!B337</f>
        <v>115C OLDHAM ROAD,ROCHDALE</v>
      </c>
      <c r="D370" s="119" t="str">
        <f>[4]Calculations!C337</f>
        <v>Residential</v>
      </c>
      <c r="E370" s="38">
        <f>[4]Calculations!E337</f>
        <v>8.2886599999999998E-3</v>
      </c>
      <c r="F370" s="38">
        <f>[4]Calculations!I337</f>
        <v>8.2886599999999998E-3</v>
      </c>
      <c r="G370" s="38">
        <f>[4]Calculations!M337</f>
        <v>100</v>
      </c>
      <c r="H370" s="38">
        <f>[4]Calculations!H337</f>
        <v>0</v>
      </c>
      <c r="I370" s="38">
        <f>[4]Calculations!L337</f>
        <v>0</v>
      </c>
      <c r="J370" s="38">
        <f>[4]Calculations!G337</f>
        <v>0</v>
      </c>
      <c r="K370" s="38">
        <f>[4]Calculations!K337</f>
        <v>0</v>
      </c>
      <c r="L370" s="38">
        <f>[4]Calculations!F337</f>
        <v>0</v>
      </c>
      <c r="M370" s="38">
        <f>[4]Calculations!J337</f>
        <v>0</v>
      </c>
      <c r="N370" s="38">
        <f>[4]Calculations!V337</f>
        <v>0</v>
      </c>
      <c r="O370" s="38">
        <f>[4]Calculations!W337</f>
        <v>0</v>
      </c>
      <c r="P370" s="38">
        <f>[4]Calculations!O337</f>
        <v>0</v>
      </c>
      <c r="Q370" s="38">
        <f>[4]Calculations!S337</f>
        <v>0</v>
      </c>
      <c r="R370" s="38">
        <f>[4]Calculations!Q337</f>
        <v>0</v>
      </c>
      <c r="S370" s="38">
        <f>[4]Calculations!T337</f>
        <v>0</v>
      </c>
      <c r="T370" s="38">
        <f>[4]Calculations!R337</f>
        <v>0</v>
      </c>
      <c r="U370" s="38">
        <f>[4]Calculations!U337</f>
        <v>0</v>
      </c>
      <c r="V370" s="38" t="str">
        <f>[4]Calculations!X337</f>
        <v>Not Modelled</v>
      </c>
      <c r="W370" s="38" t="str">
        <f>[4]Calculations!Y337</f>
        <v>N/A</v>
      </c>
      <c r="X370" s="38" t="s">
        <v>1056</v>
      </c>
      <c r="Y370" s="73" t="s">
        <v>106</v>
      </c>
      <c r="Z370" s="74" t="s">
        <v>1098</v>
      </c>
      <c r="AA370" s="74">
        <f>[4]Calculations!AA337</f>
        <v>0</v>
      </c>
      <c r="AB370" s="74">
        <f>[4]Calculations!AM337</f>
        <v>0</v>
      </c>
      <c r="AC370" s="74">
        <f>[4]Calculations!AB337</f>
        <v>0</v>
      </c>
      <c r="AD370" s="74">
        <f>[4]Calculations!AN337</f>
        <v>0</v>
      </c>
      <c r="AE370" s="74">
        <f>[4]Calculations!AC337</f>
        <v>0</v>
      </c>
      <c r="AF370" s="74">
        <f>[4]Calculations!AO337</f>
        <v>0</v>
      </c>
      <c r="AG370" s="74">
        <f>[4]Calculations!AD337</f>
        <v>0</v>
      </c>
      <c r="AH370" s="74">
        <f>[4]Calculations!AP337</f>
        <v>0</v>
      </c>
      <c r="AI370" s="74">
        <f>[4]Calculations!AE337</f>
        <v>0</v>
      </c>
      <c r="AJ370" s="74">
        <f>[4]Calculations!AQ337</f>
        <v>0</v>
      </c>
      <c r="AK370" s="74">
        <f>[4]Calculations!AF337</f>
        <v>0</v>
      </c>
      <c r="AL370" s="74">
        <f>[4]Calculations!AR337</f>
        <v>0</v>
      </c>
      <c r="AM370" s="74">
        <f>[4]Calculations!AG337</f>
        <v>0</v>
      </c>
      <c r="AN370" s="74">
        <f>[4]Calculations!AS337</f>
        <v>0</v>
      </c>
      <c r="AO370" s="74">
        <f>[4]Calculations!AH337</f>
        <v>0</v>
      </c>
      <c r="AP370" s="74">
        <f>[4]Calculations!AT337</f>
        <v>0</v>
      </c>
      <c r="AQ370" s="74">
        <f>[4]Calculations!AI337</f>
        <v>8.2886600000400008E-3</v>
      </c>
      <c r="AR370" s="74">
        <f>[4]Calculations!AU337</f>
        <v>100.00000000048259</v>
      </c>
      <c r="AS370" s="74">
        <f>[4]Calculations!AJ337</f>
        <v>0</v>
      </c>
      <c r="AT370" s="74">
        <f>[4]Calculations!AV337</f>
        <v>0</v>
      </c>
      <c r="AU370" s="74">
        <f>[4]Calculations!AK337</f>
        <v>0</v>
      </c>
      <c r="AV370" s="74">
        <f>[4]Calculations!AW337</f>
        <v>0</v>
      </c>
      <c r="AW370" s="90"/>
      <c r="AX370" s="90"/>
      <c r="AY370" s="82" t="str">
        <f>[4]Calculations!D337</f>
        <v>Land Supply 2018</v>
      </c>
    </row>
    <row r="371" spans="2:51" ht="12.65" customHeight="1" x14ac:dyDescent="0.25">
      <c r="B371" s="13" t="str">
        <f>[4]Calculations!A338</f>
        <v>SH 2164</v>
      </c>
      <c r="C371" s="30" t="str">
        <f>[4]Calculations!B338</f>
        <v>123 OLDHAM ROAD,MIDDLETON</v>
      </c>
      <c r="D371" s="119" t="str">
        <f>[4]Calculations!C338</f>
        <v>Residential</v>
      </c>
      <c r="E371" s="38">
        <f>[4]Calculations!E338</f>
        <v>1.90835E-2</v>
      </c>
      <c r="F371" s="38">
        <f>[4]Calculations!I338</f>
        <v>1.90835E-2</v>
      </c>
      <c r="G371" s="38">
        <f>[4]Calculations!M338</f>
        <v>100</v>
      </c>
      <c r="H371" s="38">
        <f>[4]Calculations!H338</f>
        <v>0</v>
      </c>
      <c r="I371" s="38">
        <f>[4]Calculations!L338</f>
        <v>0</v>
      </c>
      <c r="J371" s="38">
        <f>[4]Calculations!G338</f>
        <v>0</v>
      </c>
      <c r="K371" s="38">
        <f>[4]Calculations!K338</f>
        <v>0</v>
      </c>
      <c r="L371" s="38">
        <f>[4]Calculations!F338</f>
        <v>0</v>
      </c>
      <c r="M371" s="38">
        <f>[4]Calculations!J338</f>
        <v>0</v>
      </c>
      <c r="N371" s="38">
        <f>[4]Calculations!V338</f>
        <v>0</v>
      </c>
      <c r="O371" s="38">
        <f>[4]Calculations!W338</f>
        <v>0</v>
      </c>
      <c r="P371" s="38">
        <f>[4]Calculations!O338</f>
        <v>0</v>
      </c>
      <c r="Q371" s="38">
        <f>[4]Calculations!S338</f>
        <v>0</v>
      </c>
      <c r="R371" s="38">
        <f>[4]Calculations!Q338</f>
        <v>0</v>
      </c>
      <c r="S371" s="38">
        <f>[4]Calculations!T338</f>
        <v>0</v>
      </c>
      <c r="T371" s="38">
        <f>[4]Calculations!R338</f>
        <v>0</v>
      </c>
      <c r="U371" s="38">
        <f>[4]Calculations!U338</f>
        <v>0</v>
      </c>
      <c r="V371" s="38" t="str">
        <f>[4]Calculations!X338</f>
        <v>Not Modelled</v>
      </c>
      <c r="W371" s="38" t="str">
        <f>[4]Calculations!Y338</f>
        <v>N/A</v>
      </c>
      <c r="X371" s="38" t="s">
        <v>1056</v>
      </c>
      <c r="Y371" s="73" t="s">
        <v>106</v>
      </c>
      <c r="Z371" s="74" t="s">
        <v>1098</v>
      </c>
      <c r="AA371" s="74">
        <f>[4]Calculations!AA338</f>
        <v>0</v>
      </c>
      <c r="AB371" s="74">
        <f>[4]Calculations!AM338</f>
        <v>0</v>
      </c>
      <c r="AC371" s="74">
        <f>[4]Calculations!AB338</f>
        <v>0</v>
      </c>
      <c r="AD371" s="74">
        <f>[4]Calculations!AN338</f>
        <v>0</v>
      </c>
      <c r="AE371" s="74">
        <f>[4]Calculations!AC338</f>
        <v>0</v>
      </c>
      <c r="AF371" s="74">
        <f>[4]Calculations!AO338</f>
        <v>0</v>
      </c>
      <c r="AG371" s="74">
        <f>[4]Calculations!AD338</f>
        <v>0</v>
      </c>
      <c r="AH371" s="74">
        <f>[4]Calculations!AP338</f>
        <v>0</v>
      </c>
      <c r="AI371" s="74">
        <f>[4]Calculations!AE338</f>
        <v>0</v>
      </c>
      <c r="AJ371" s="74">
        <f>[4]Calculations!AQ338</f>
        <v>0</v>
      </c>
      <c r="AK371" s="74">
        <f>[4]Calculations!AF338</f>
        <v>0</v>
      </c>
      <c r="AL371" s="74">
        <f>[4]Calculations!AR338</f>
        <v>0</v>
      </c>
      <c r="AM371" s="74">
        <f>[4]Calculations!AG338</f>
        <v>0</v>
      </c>
      <c r="AN371" s="74">
        <f>[4]Calculations!AS338</f>
        <v>0</v>
      </c>
      <c r="AO371" s="74">
        <f>[4]Calculations!AH338</f>
        <v>0</v>
      </c>
      <c r="AP371" s="74">
        <f>[4]Calculations!AT338</f>
        <v>0</v>
      </c>
      <c r="AQ371" s="74">
        <f>[4]Calculations!AI338</f>
        <v>1.9083539999200001E-2</v>
      </c>
      <c r="AR371" s="74">
        <f>[4]Calculations!AU338</f>
        <v>100.00020960096418</v>
      </c>
      <c r="AS371" s="74">
        <f>[4]Calculations!AJ338</f>
        <v>0</v>
      </c>
      <c r="AT371" s="74">
        <f>[4]Calculations!AV338</f>
        <v>0</v>
      </c>
      <c r="AU371" s="74">
        <f>[4]Calculations!AK338</f>
        <v>0</v>
      </c>
      <c r="AV371" s="74">
        <f>[4]Calculations!AW338</f>
        <v>0</v>
      </c>
      <c r="AW371" s="90"/>
      <c r="AX371" s="90"/>
      <c r="AY371" s="82" t="str">
        <f>[4]Calculations!D338</f>
        <v>Land Supply 2018</v>
      </c>
    </row>
    <row r="372" spans="2:51" ht="25" customHeight="1" x14ac:dyDescent="0.25">
      <c r="B372" s="13" t="str">
        <f>[4]Calculations!A339</f>
        <v>SH 2165</v>
      </c>
      <c r="C372" s="30" t="str">
        <f>[4]Calculations!B339</f>
        <v>14 GALE,TODMORDEN ROAD,LITTLEBOROUGH</v>
      </c>
      <c r="D372" s="119" t="str">
        <f>[4]Calculations!C339</f>
        <v>Residential</v>
      </c>
      <c r="E372" s="38">
        <f>[4]Calculations!E339</f>
        <v>8.8918000000000001E-3</v>
      </c>
      <c r="F372" s="38">
        <f>[4]Calculations!I339</f>
        <v>8.8918000000000001E-3</v>
      </c>
      <c r="G372" s="38">
        <f>[4]Calculations!M339</f>
        <v>100</v>
      </c>
      <c r="H372" s="38">
        <f>[4]Calculations!H339</f>
        <v>0</v>
      </c>
      <c r="I372" s="38">
        <f>[4]Calculations!L339</f>
        <v>0</v>
      </c>
      <c r="J372" s="38">
        <f>[4]Calculations!G339</f>
        <v>0</v>
      </c>
      <c r="K372" s="38">
        <f>[4]Calculations!K339</f>
        <v>0</v>
      </c>
      <c r="L372" s="38">
        <f>[4]Calculations!F339</f>
        <v>0</v>
      </c>
      <c r="M372" s="38">
        <f>[4]Calculations!J339</f>
        <v>0</v>
      </c>
      <c r="N372" s="38">
        <f>[4]Calculations!V339</f>
        <v>8.8918000003100003E-3</v>
      </c>
      <c r="O372" s="38">
        <f>[4]Calculations!W339</f>
        <v>100.00000000348636</v>
      </c>
      <c r="P372" s="38">
        <f>[4]Calculations!O339</f>
        <v>0</v>
      </c>
      <c r="Q372" s="38">
        <f>[4]Calculations!S339</f>
        <v>0</v>
      </c>
      <c r="R372" s="38">
        <f>[4]Calculations!Q339</f>
        <v>0</v>
      </c>
      <c r="S372" s="38">
        <f>[4]Calculations!T339</f>
        <v>0</v>
      </c>
      <c r="T372" s="38">
        <f>[4]Calculations!R339</f>
        <v>0</v>
      </c>
      <c r="U372" s="38">
        <f>[4]Calculations!U339</f>
        <v>0</v>
      </c>
      <c r="V372" s="38">
        <f>[4]Calculations!X339</f>
        <v>0</v>
      </c>
      <c r="W372" s="38">
        <f>[4]Calculations!Y339</f>
        <v>0</v>
      </c>
      <c r="X372" s="38" t="s">
        <v>1056</v>
      </c>
      <c r="Y372" s="73" t="s">
        <v>106</v>
      </c>
      <c r="Z372" s="74" t="s">
        <v>1098</v>
      </c>
      <c r="AA372" s="74">
        <f>[4]Calculations!AA339</f>
        <v>0</v>
      </c>
      <c r="AB372" s="74">
        <f>[4]Calculations!AM339</f>
        <v>0</v>
      </c>
      <c r="AC372" s="74">
        <f>[4]Calculations!AB339</f>
        <v>0</v>
      </c>
      <c r="AD372" s="74">
        <f>[4]Calculations!AN339</f>
        <v>0</v>
      </c>
      <c r="AE372" s="74">
        <f>[4]Calculations!AC339</f>
        <v>0</v>
      </c>
      <c r="AF372" s="74">
        <f>[4]Calculations!AO339</f>
        <v>0</v>
      </c>
      <c r="AG372" s="74">
        <f>[4]Calculations!AD339</f>
        <v>0</v>
      </c>
      <c r="AH372" s="74">
        <f>[4]Calculations!AP339</f>
        <v>0</v>
      </c>
      <c r="AI372" s="74">
        <f>[4]Calculations!AE339</f>
        <v>0</v>
      </c>
      <c r="AJ372" s="74">
        <f>[4]Calculations!AQ339</f>
        <v>0</v>
      </c>
      <c r="AK372" s="74">
        <f>[4]Calculations!AF339</f>
        <v>0</v>
      </c>
      <c r="AL372" s="74">
        <f>[4]Calculations!AR339</f>
        <v>0</v>
      </c>
      <c r="AM372" s="74">
        <f>[4]Calculations!AG339</f>
        <v>0</v>
      </c>
      <c r="AN372" s="74">
        <f>[4]Calculations!AS339</f>
        <v>0</v>
      </c>
      <c r="AO372" s="74">
        <f>[4]Calculations!AH339</f>
        <v>0</v>
      </c>
      <c r="AP372" s="74">
        <f>[4]Calculations!AT339</f>
        <v>0</v>
      </c>
      <c r="AQ372" s="74">
        <f>[4]Calculations!AI339</f>
        <v>8.8918000003100003E-3</v>
      </c>
      <c r="AR372" s="74">
        <f>[4]Calculations!AU339</f>
        <v>100.00000000348636</v>
      </c>
      <c r="AS372" s="74">
        <f>[4]Calculations!AJ339</f>
        <v>0</v>
      </c>
      <c r="AT372" s="74">
        <f>[4]Calculations!AV339</f>
        <v>0</v>
      </c>
      <c r="AU372" s="74">
        <f>[4]Calculations!AK339</f>
        <v>0</v>
      </c>
      <c r="AV372" s="74">
        <f>[4]Calculations!AW339</f>
        <v>0</v>
      </c>
      <c r="AW372" s="90"/>
      <c r="AX372" s="90"/>
      <c r="AY372" s="82" t="str">
        <f>[4]Calculations!D339</f>
        <v>Land Supply 2018</v>
      </c>
    </row>
    <row r="373" spans="2:51" ht="25" customHeight="1" x14ac:dyDescent="0.25">
      <c r="B373" s="13" t="str">
        <f>[4]Calculations!A340</f>
        <v>SH 2166</v>
      </c>
      <c r="C373" s="30" t="str">
        <f>[4]Calculations!B340</f>
        <v>1-46 THE STRAND,KIRKHOLT,ROCHDALE</v>
      </c>
      <c r="D373" s="119" t="str">
        <f>[4]Calculations!C340</f>
        <v>Residential</v>
      </c>
      <c r="E373" s="38">
        <f>[4]Calculations!E340</f>
        <v>1.08727</v>
      </c>
      <c r="F373" s="38">
        <f>[4]Calculations!I340</f>
        <v>1.08727</v>
      </c>
      <c r="G373" s="38">
        <f>[4]Calculations!M340</f>
        <v>100</v>
      </c>
      <c r="H373" s="38">
        <f>[4]Calculations!H340</f>
        <v>0</v>
      </c>
      <c r="I373" s="38">
        <f>[4]Calculations!L340</f>
        <v>0</v>
      </c>
      <c r="J373" s="38">
        <f>[4]Calculations!G340</f>
        <v>0</v>
      </c>
      <c r="K373" s="38">
        <f>[4]Calculations!K340</f>
        <v>0</v>
      </c>
      <c r="L373" s="38">
        <f>[4]Calculations!F340</f>
        <v>0</v>
      </c>
      <c r="M373" s="38">
        <f>[4]Calculations!J340</f>
        <v>0</v>
      </c>
      <c r="N373" s="38">
        <f>[4]Calculations!V340</f>
        <v>0</v>
      </c>
      <c r="O373" s="38">
        <f>[4]Calculations!W340</f>
        <v>0</v>
      </c>
      <c r="P373" s="38">
        <f>[4]Calculations!O340</f>
        <v>0.14964356999979</v>
      </c>
      <c r="Q373" s="38">
        <f>[4]Calculations!S340</f>
        <v>13.76323912181795</v>
      </c>
      <c r="R373" s="38">
        <f>[4]Calculations!Q340</f>
        <v>2.6165699997899999E-3</v>
      </c>
      <c r="S373" s="38">
        <f>[4]Calculations!T340</f>
        <v>0.24065503506856623</v>
      </c>
      <c r="T373" s="38">
        <f>[4]Calculations!R340</f>
        <v>0</v>
      </c>
      <c r="U373" s="38">
        <f>[4]Calculations!U340</f>
        <v>0</v>
      </c>
      <c r="V373" s="38" t="str">
        <f>[4]Calculations!X340</f>
        <v>Not Modelled</v>
      </c>
      <c r="W373" s="38" t="str">
        <f>[4]Calculations!Y340</f>
        <v>N/A</v>
      </c>
      <c r="X373" s="38" t="s">
        <v>1056</v>
      </c>
      <c r="Y373" s="73" t="s">
        <v>105</v>
      </c>
      <c r="Z373" s="74" t="s">
        <v>1066</v>
      </c>
      <c r="AA373" s="74">
        <f>[4]Calculations!AA340</f>
        <v>0</v>
      </c>
      <c r="AB373" s="74">
        <f>[4]Calculations!AM340</f>
        <v>0</v>
      </c>
      <c r="AC373" s="74">
        <f>[4]Calculations!AB340</f>
        <v>0</v>
      </c>
      <c r="AD373" s="74">
        <f>[4]Calculations!AN340</f>
        <v>0</v>
      </c>
      <c r="AE373" s="74">
        <f>[4]Calculations!AC340</f>
        <v>0</v>
      </c>
      <c r="AF373" s="74">
        <f>[4]Calculations!AO340</f>
        <v>0</v>
      </c>
      <c r="AG373" s="74">
        <f>[4]Calculations!AD340</f>
        <v>0</v>
      </c>
      <c r="AH373" s="74">
        <f>[4]Calculations!AP340</f>
        <v>0</v>
      </c>
      <c r="AI373" s="74">
        <f>[4]Calculations!AE340</f>
        <v>0</v>
      </c>
      <c r="AJ373" s="74">
        <f>[4]Calculations!AQ340</f>
        <v>0</v>
      </c>
      <c r="AK373" s="74">
        <f>[4]Calculations!AF340</f>
        <v>0</v>
      </c>
      <c r="AL373" s="74">
        <f>[4]Calculations!AR340</f>
        <v>0</v>
      </c>
      <c r="AM373" s="74">
        <f>[4]Calculations!AG340</f>
        <v>0</v>
      </c>
      <c r="AN373" s="74">
        <f>[4]Calculations!AS340</f>
        <v>0</v>
      </c>
      <c r="AO373" s="74">
        <f>[4]Calculations!AH340</f>
        <v>0</v>
      </c>
      <c r="AP373" s="74">
        <f>[4]Calculations!AT340</f>
        <v>0</v>
      </c>
      <c r="AQ373" s="74">
        <f>[4]Calculations!AI340</f>
        <v>1.08726553001</v>
      </c>
      <c r="AR373" s="74">
        <f>[4]Calculations!AU340</f>
        <v>99.999588879487163</v>
      </c>
      <c r="AS373" s="74">
        <f>[4]Calculations!AJ340</f>
        <v>0</v>
      </c>
      <c r="AT373" s="74">
        <f>[4]Calculations!AV340</f>
        <v>0</v>
      </c>
      <c r="AU373" s="74">
        <f>[4]Calculations!AK340</f>
        <v>0</v>
      </c>
      <c r="AV373" s="74">
        <f>[4]Calculations!AW340</f>
        <v>0</v>
      </c>
      <c r="AW373" s="90"/>
      <c r="AX373" s="90"/>
      <c r="AY373" s="82" t="str">
        <f>[4]Calculations!D340</f>
        <v>Land Supply 2018</v>
      </c>
    </row>
    <row r="374" spans="2:51" ht="25" customHeight="1" x14ac:dyDescent="0.25">
      <c r="B374" s="13" t="str">
        <f>[4]Calculations!A341</f>
        <v>SH 2167</v>
      </c>
      <c r="C374" s="30" t="str">
        <f>[4]Calculations!B341</f>
        <v>15 MELROSE AVENUE,HEYWOOD,ROCHDALE</v>
      </c>
      <c r="D374" s="119" t="str">
        <f>[4]Calculations!C341</f>
        <v>Residential</v>
      </c>
      <c r="E374" s="38">
        <f>[4]Calculations!E341</f>
        <v>3.4875999999999997E-2</v>
      </c>
      <c r="F374" s="38">
        <f>[4]Calculations!I341</f>
        <v>3.4875999999999997E-2</v>
      </c>
      <c r="G374" s="38">
        <f>[4]Calculations!M341</f>
        <v>100</v>
      </c>
      <c r="H374" s="38">
        <f>[4]Calculations!H341</f>
        <v>0</v>
      </c>
      <c r="I374" s="38">
        <f>[4]Calculations!L341</f>
        <v>0</v>
      </c>
      <c r="J374" s="38">
        <f>[4]Calculations!G341</f>
        <v>0</v>
      </c>
      <c r="K374" s="38">
        <f>[4]Calculations!K341</f>
        <v>0</v>
      </c>
      <c r="L374" s="38">
        <f>[4]Calculations!F341</f>
        <v>0</v>
      </c>
      <c r="M374" s="38">
        <f>[4]Calculations!J341</f>
        <v>0</v>
      </c>
      <c r="N374" s="38">
        <f>[4]Calculations!V341</f>
        <v>0</v>
      </c>
      <c r="O374" s="38">
        <f>[4]Calculations!W341</f>
        <v>0</v>
      </c>
      <c r="P374" s="38">
        <f>[4]Calculations!O341</f>
        <v>0</v>
      </c>
      <c r="Q374" s="38">
        <f>[4]Calculations!S341</f>
        <v>0</v>
      </c>
      <c r="R374" s="38">
        <f>[4]Calculations!Q341</f>
        <v>0</v>
      </c>
      <c r="S374" s="38">
        <f>[4]Calculations!T341</f>
        <v>0</v>
      </c>
      <c r="T374" s="38">
        <f>[4]Calculations!R341</f>
        <v>0</v>
      </c>
      <c r="U374" s="38">
        <f>[4]Calculations!U341</f>
        <v>0</v>
      </c>
      <c r="V374" s="38" t="str">
        <f>[4]Calculations!X341</f>
        <v>Not Modelled</v>
      </c>
      <c r="W374" s="38" t="str">
        <f>[4]Calculations!Y341</f>
        <v>N/A</v>
      </c>
      <c r="X374" s="38" t="s">
        <v>1056</v>
      </c>
      <c r="Y374" s="73" t="s">
        <v>106</v>
      </c>
      <c r="Z374" s="74" t="s">
        <v>1098</v>
      </c>
      <c r="AA374" s="74">
        <f>[4]Calculations!AA341</f>
        <v>0</v>
      </c>
      <c r="AB374" s="74">
        <f>[4]Calculations!AM341</f>
        <v>0</v>
      </c>
      <c r="AC374" s="74">
        <f>[4]Calculations!AB341</f>
        <v>0</v>
      </c>
      <c r="AD374" s="74">
        <f>[4]Calculations!AN341</f>
        <v>0</v>
      </c>
      <c r="AE374" s="74">
        <f>[4]Calculations!AC341</f>
        <v>0</v>
      </c>
      <c r="AF374" s="74">
        <f>[4]Calculations!AO341</f>
        <v>0</v>
      </c>
      <c r="AG374" s="74">
        <f>[4]Calculations!AD341</f>
        <v>0</v>
      </c>
      <c r="AH374" s="74">
        <f>[4]Calculations!AP341</f>
        <v>0</v>
      </c>
      <c r="AI374" s="74">
        <f>[4]Calculations!AE341</f>
        <v>0</v>
      </c>
      <c r="AJ374" s="74">
        <f>[4]Calculations!AQ341</f>
        <v>0</v>
      </c>
      <c r="AK374" s="74">
        <f>[4]Calculations!AF341</f>
        <v>0</v>
      </c>
      <c r="AL374" s="74">
        <f>[4]Calculations!AR341</f>
        <v>0</v>
      </c>
      <c r="AM374" s="74">
        <f>[4]Calculations!AG341</f>
        <v>0</v>
      </c>
      <c r="AN374" s="74">
        <f>[4]Calculations!AS341</f>
        <v>0</v>
      </c>
      <c r="AO374" s="74">
        <f>[4]Calculations!AH341</f>
        <v>0</v>
      </c>
      <c r="AP374" s="74">
        <f>[4]Calculations!AT341</f>
        <v>0</v>
      </c>
      <c r="AQ374" s="74">
        <f>[4]Calculations!AI341</f>
        <v>3.4875994999899997E-2</v>
      </c>
      <c r="AR374" s="74">
        <f>[4]Calculations!AU341</f>
        <v>99.999985663206786</v>
      </c>
      <c r="AS374" s="74">
        <f>[4]Calculations!AJ341</f>
        <v>0</v>
      </c>
      <c r="AT374" s="74">
        <f>[4]Calculations!AV341</f>
        <v>0</v>
      </c>
      <c r="AU374" s="74">
        <f>[4]Calculations!AK341</f>
        <v>0</v>
      </c>
      <c r="AV374" s="74">
        <f>[4]Calculations!AW341</f>
        <v>0</v>
      </c>
      <c r="AW374" s="90"/>
      <c r="AX374" s="90"/>
      <c r="AY374" s="82" t="str">
        <f>[4]Calculations!D341</f>
        <v>Land Supply 2018</v>
      </c>
    </row>
    <row r="375" spans="2:51" ht="25" customHeight="1" x14ac:dyDescent="0.25">
      <c r="B375" s="13" t="str">
        <f>[4]Calculations!A342</f>
        <v>SH 2169</v>
      </c>
      <c r="C375" s="30" t="str">
        <f>[4]Calculations!B342</f>
        <v>194 HEYWOOD OLD ROAD,MIDDLETON</v>
      </c>
      <c r="D375" s="119" t="str">
        <f>[4]Calculations!C342</f>
        <v>Residential</v>
      </c>
      <c r="E375" s="38">
        <f>[4]Calculations!E342</f>
        <v>7.2942000000000007E-2</v>
      </c>
      <c r="F375" s="38">
        <f>[4]Calculations!I342</f>
        <v>7.2942000000000007E-2</v>
      </c>
      <c r="G375" s="38">
        <f>[4]Calculations!M342</f>
        <v>100</v>
      </c>
      <c r="H375" s="38">
        <f>[4]Calculations!H342</f>
        <v>0</v>
      </c>
      <c r="I375" s="38">
        <f>[4]Calculations!L342</f>
        <v>0</v>
      </c>
      <c r="J375" s="38">
        <f>[4]Calculations!G342</f>
        <v>0</v>
      </c>
      <c r="K375" s="38">
        <f>[4]Calculations!K342</f>
        <v>0</v>
      </c>
      <c r="L375" s="38">
        <f>[4]Calculations!F342</f>
        <v>0</v>
      </c>
      <c r="M375" s="38">
        <f>[4]Calculations!J342</f>
        <v>0</v>
      </c>
      <c r="N375" s="38">
        <f>[4]Calculations!V342</f>
        <v>0</v>
      </c>
      <c r="O375" s="38">
        <f>[4]Calculations!W342</f>
        <v>0</v>
      </c>
      <c r="P375" s="38">
        <f>[4]Calculations!O342</f>
        <v>0</v>
      </c>
      <c r="Q375" s="38">
        <f>[4]Calculations!S342</f>
        <v>0</v>
      </c>
      <c r="R375" s="38">
        <f>[4]Calculations!Q342</f>
        <v>0</v>
      </c>
      <c r="S375" s="38">
        <f>[4]Calculations!T342</f>
        <v>0</v>
      </c>
      <c r="T375" s="38">
        <f>[4]Calculations!R342</f>
        <v>0</v>
      </c>
      <c r="U375" s="38">
        <f>[4]Calculations!U342</f>
        <v>0</v>
      </c>
      <c r="V375" s="38" t="str">
        <f>[4]Calculations!X342</f>
        <v>Not Modelled</v>
      </c>
      <c r="W375" s="38" t="str">
        <f>[4]Calculations!Y342</f>
        <v>N/A</v>
      </c>
      <c r="X375" s="38" t="s">
        <v>1056</v>
      </c>
      <c r="Y375" s="73" t="s">
        <v>106</v>
      </c>
      <c r="Z375" s="74" t="s">
        <v>1098</v>
      </c>
      <c r="AA375" s="74">
        <f>[4]Calculations!AA342</f>
        <v>0</v>
      </c>
      <c r="AB375" s="74">
        <f>[4]Calculations!AM342</f>
        <v>0</v>
      </c>
      <c r="AC375" s="74">
        <f>[4]Calculations!AB342</f>
        <v>0</v>
      </c>
      <c r="AD375" s="74">
        <f>[4]Calculations!AN342</f>
        <v>0</v>
      </c>
      <c r="AE375" s="74">
        <f>[4]Calculations!AC342</f>
        <v>0</v>
      </c>
      <c r="AF375" s="74">
        <f>[4]Calculations!AO342</f>
        <v>0</v>
      </c>
      <c r="AG375" s="74">
        <f>[4]Calculations!AD342</f>
        <v>0</v>
      </c>
      <c r="AH375" s="74">
        <f>[4]Calculations!AP342</f>
        <v>0</v>
      </c>
      <c r="AI375" s="74">
        <f>[4]Calculations!AE342</f>
        <v>0</v>
      </c>
      <c r="AJ375" s="74">
        <f>[4]Calculations!AQ342</f>
        <v>0</v>
      </c>
      <c r="AK375" s="74">
        <f>[4]Calculations!AF342</f>
        <v>0</v>
      </c>
      <c r="AL375" s="74">
        <f>[4]Calculations!AR342</f>
        <v>0</v>
      </c>
      <c r="AM375" s="74">
        <f>[4]Calculations!AG342</f>
        <v>0</v>
      </c>
      <c r="AN375" s="74">
        <f>[4]Calculations!AS342</f>
        <v>0</v>
      </c>
      <c r="AO375" s="74">
        <f>[4]Calculations!AH342</f>
        <v>0</v>
      </c>
      <c r="AP375" s="74">
        <f>[4]Calculations!AT342</f>
        <v>0</v>
      </c>
      <c r="AQ375" s="74">
        <f>[4]Calculations!AI342</f>
        <v>7.2942045001100006E-2</v>
      </c>
      <c r="AR375" s="74">
        <f>[4]Calculations!AU342</f>
        <v>100.00006169435991</v>
      </c>
      <c r="AS375" s="74">
        <f>[4]Calculations!AJ342</f>
        <v>0</v>
      </c>
      <c r="AT375" s="74">
        <f>[4]Calculations!AV342</f>
        <v>0</v>
      </c>
      <c r="AU375" s="74">
        <f>[4]Calculations!AK342</f>
        <v>0</v>
      </c>
      <c r="AV375" s="74">
        <f>[4]Calculations!AW342</f>
        <v>0</v>
      </c>
      <c r="AW375" s="90"/>
      <c r="AX375" s="90"/>
      <c r="AY375" s="82" t="str">
        <f>[4]Calculations!D342</f>
        <v>Land Supply 2018</v>
      </c>
    </row>
    <row r="376" spans="2:51" ht="25" customHeight="1" x14ac:dyDescent="0.25">
      <c r="B376" s="13" t="str">
        <f>[4]Calculations!A343</f>
        <v>SH 2172</v>
      </c>
      <c r="C376" s="30" t="str">
        <f>[4]Calculations!B343</f>
        <v>45 BAMFORD WAY,ROCHDALE</v>
      </c>
      <c r="D376" s="119" t="str">
        <f>[4]Calculations!C343</f>
        <v>Residential</v>
      </c>
      <c r="E376" s="38">
        <f>[4]Calculations!E343</f>
        <v>8.8477500000000001E-2</v>
      </c>
      <c r="F376" s="38">
        <f>[4]Calculations!I343</f>
        <v>8.8477500000000001E-2</v>
      </c>
      <c r="G376" s="38">
        <f>[4]Calculations!M343</f>
        <v>100</v>
      </c>
      <c r="H376" s="38">
        <f>[4]Calculations!H343</f>
        <v>0</v>
      </c>
      <c r="I376" s="38">
        <f>[4]Calculations!L343</f>
        <v>0</v>
      </c>
      <c r="J376" s="38">
        <f>[4]Calculations!G343</f>
        <v>0</v>
      </c>
      <c r="K376" s="38">
        <f>[4]Calculations!K343</f>
        <v>0</v>
      </c>
      <c r="L376" s="38">
        <f>[4]Calculations!F343</f>
        <v>0</v>
      </c>
      <c r="M376" s="38">
        <f>[4]Calculations!J343</f>
        <v>0</v>
      </c>
      <c r="N376" s="38">
        <f>[4]Calculations!V343</f>
        <v>0</v>
      </c>
      <c r="O376" s="38">
        <f>[4]Calculations!W343</f>
        <v>0</v>
      </c>
      <c r="P376" s="38">
        <f>[4]Calculations!O343</f>
        <v>0</v>
      </c>
      <c r="Q376" s="38">
        <f>[4]Calculations!S343</f>
        <v>0</v>
      </c>
      <c r="R376" s="38">
        <f>[4]Calculations!Q343</f>
        <v>0</v>
      </c>
      <c r="S376" s="38">
        <f>[4]Calculations!T343</f>
        <v>0</v>
      </c>
      <c r="T376" s="38">
        <f>[4]Calculations!R343</f>
        <v>0</v>
      </c>
      <c r="U376" s="38">
        <f>[4]Calculations!U343</f>
        <v>0</v>
      </c>
      <c r="V376" s="38" t="str">
        <f>[4]Calculations!X343</f>
        <v>Not Modelled</v>
      </c>
      <c r="W376" s="38" t="str">
        <f>[4]Calculations!Y343</f>
        <v>N/A</v>
      </c>
      <c r="X376" s="38" t="s">
        <v>1056</v>
      </c>
      <c r="Y376" s="73" t="s">
        <v>106</v>
      </c>
      <c r="Z376" s="74" t="s">
        <v>1098</v>
      </c>
      <c r="AA376" s="74">
        <f>[4]Calculations!AA343</f>
        <v>0</v>
      </c>
      <c r="AB376" s="74">
        <f>[4]Calculations!AM343</f>
        <v>0</v>
      </c>
      <c r="AC376" s="74">
        <f>[4]Calculations!AB343</f>
        <v>0</v>
      </c>
      <c r="AD376" s="74">
        <f>[4]Calculations!AN343</f>
        <v>0</v>
      </c>
      <c r="AE376" s="74">
        <f>[4]Calculations!AC343</f>
        <v>0</v>
      </c>
      <c r="AF376" s="74">
        <f>[4]Calculations!AO343</f>
        <v>0</v>
      </c>
      <c r="AG376" s="74">
        <f>[4]Calculations!AD343</f>
        <v>0</v>
      </c>
      <c r="AH376" s="74">
        <f>[4]Calculations!AP343</f>
        <v>0</v>
      </c>
      <c r="AI376" s="74">
        <f>[4]Calculations!AE343</f>
        <v>0</v>
      </c>
      <c r="AJ376" s="74">
        <f>[4]Calculations!AQ343</f>
        <v>0</v>
      </c>
      <c r="AK376" s="74">
        <f>[4]Calculations!AF343</f>
        <v>0</v>
      </c>
      <c r="AL376" s="74">
        <f>[4]Calculations!AR343</f>
        <v>0</v>
      </c>
      <c r="AM376" s="74">
        <f>[4]Calculations!AG343</f>
        <v>0</v>
      </c>
      <c r="AN376" s="74">
        <f>[4]Calculations!AS343</f>
        <v>0</v>
      </c>
      <c r="AO376" s="74">
        <f>[4]Calculations!AH343</f>
        <v>0</v>
      </c>
      <c r="AP376" s="74">
        <f>[4]Calculations!AT343</f>
        <v>0</v>
      </c>
      <c r="AQ376" s="74">
        <f>[4]Calculations!AI343</f>
        <v>8.8477499999200002E-2</v>
      </c>
      <c r="AR376" s="74">
        <f>[4]Calculations!AU343</f>
        <v>99.999999999095806</v>
      </c>
      <c r="AS376" s="74">
        <f>[4]Calculations!AJ343</f>
        <v>0</v>
      </c>
      <c r="AT376" s="74">
        <f>[4]Calculations!AV343</f>
        <v>0</v>
      </c>
      <c r="AU376" s="74">
        <f>[4]Calculations!AK343</f>
        <v>0</v>
      </c>
      <c r="AV376" s="74">
        <f>[4]Calculations!AW343</f>
        <v>0</v>
      </c>
      <c r="AW376" s="90"/>
      <c r="AX376" s="90"/>
      <c r="AY376" s="82" t="str">
        <f>[4]Calculations!D343</f>
        <v>Land Supply 2018</v>
      </c>
    </row>
    <row r="377" spans="2:51" ht="25" customHeight="1" x14ac:dyDescent="0.25">
      <c r="B377" s="13" t="str">
        <f>[4]Calculations!A344</f>
        <v>SH 2173</v>
      </c>
      <c r="C377" s="30" t="str">
        <f>[4]Calculations!B344</f>
        <v>6 DRAKE STREET,ROCHDALE</v>
      </c>
      <c r="D377" s="119" t="str">
        <f>[4]Calculations!C344</f>
        <v>Residential</v>
      </c>
      <c r="E377" s="38">
        <f>[4]Calculations!E344</f>
        <v>5.9508800000000004E-3</v>
      </c>
      <c r="F377" s="38">
        <f>[4]Calculations!I344</f>
        <v>4.9988400007902611E-9</v>
      </c>
      <c r="G377" s="38">
        <f>[4]Calculations!M344</f>
        <v>8.4001693880405266E-5</v>
      </c>
      <c r="H377" s="38">
        <f>[4]Calculations!H344</f>
        <v>0</v>
      </c>
      <c r="I377" s="38">
        <f>[4]Calculations!L344</f>
        <v>0</v>
      </c>
      <c r="J377" s="38">
        <f>[4]Calculations!G344</f>
        <v>5.9508750011599996E-3</v>
      </c>
      <c r="K377" s="38">
        <f>[4]Calculations!K344</f>
        <v>99.999915998306122</v>
      </c>
      <c r="L377" s="38">
        <f>[4]Calculations!F344</f>
        <v>0</v>
      </c>
      <c r="M377" s="38">
        <f>[4]Calculations!J344</f>
        <v>0</v>
      </c>
      <c r="N377" s="38">
        <f>[4]Calculations!V344</f>
        <v>5.9508750011599996E-3</v>
      </c>
      <c r="O377" s="38">
        <f>[4]Calculations!W344</f>
        <v>99.999915998306122</v>
      </c>
      <c r="P377" s="38">
        <f>[4]Calculations!O344</f>
        <v>5.9508741415109992E-3</v>
      </c>
      <c r="Q377" s="38">
        <f>[4]Calculations!S344</f>
        <v>99.999901552560274</v>
      </c>
      <c r="R377" s="38">
        <f>[4]Calculations!Q344</f>
        <v>1.49414141511E-4</v>
      </c>
      <c r="S377" s="38">
        <f>[4]Calculations!T344</f>
        <v>2.5107906983673001</v>
      </c>
      <c r="T377" s="38">
        <f>[4]Calculations!R344</f>
        <v>0</v>
      </c>
      <c r="U377" s="38">
        <f>[4]Calculations!U344</f>
        <v>0</v>
      </c>
      <c r="V377" s="38">
        <f>[4]Calculations!X344</f>
        <v>5.9508750011599996E-3</v>
      </c>
      <c r="W377" s="38">
        <f>[4]Calculations!Y344</f>
        <v>99.999915998306122</v>
      </c>
      <c r="X377" s="38" t="s">
        <v>1056</v>
      </c>
      <c r="Y377" s="73" t="s">
        <v>102</v>
      </c>
      <c r="Z377" s="74" t="s">
        <v>1070</v>
      </c>
      <c r="AA377" s="74">
        <f>[4]Calculations!AA344</f>
        <v>0</v>
      </c>
      <c r="AB377" s="74">
        <f>[4]Calculations!AM344</f>
        <v>0</v>
      </c>
      <c r="AC377" s="74">
        <f>[4]Calculations!AB344</f>
        <v>0</v>
      </c>
      <c r="AD377" s="74">
        <f>[4]Calculations!AN344</f>
        <v>0</v>
      </c>
      <c r="AE377" s="74">
        <f>[4]Calculations!AC344</f>
        <v>0</v>
      </c>
      <c r="AF377" s="74">
        <f>[4]Calculations!AO344</f>
        <v>0</v>
      </c>
      <c r="AG377" s="74">
        <f>[4]Calculations!AD344</f>
        <v>0</v>
      </c>
      <c r="AH377" s="74">
        <f>[4]Calculations!AP344</f>
        <v>0</v>
      </c>
      <c r="AI377" s="74">
        <f>[4]Calculations!AE344</f>
        <v>0</v>
      </c>
      <c r="AJ377" s="74">
        <f>[4]Calculations!AQ344</f>
        <v>0</v>
      </c>
      <c r="AK377" s="74">
        <f>[4]Calculations!AF344</f>
        <v>0</v>
      </c>
      <c r="AL377" s="74">
        <f>[4]Calculations!AR344</f>
        <v>0</v>
      </c>
      <c r="AM377" s="74">
        <f>[4]Calculations!AG344</f>
        <v>0</v>
      </c>
      <c r="AN377" s="74">
        <f>[4]Calculations!AS344</f>
        <v>0</v>
      </c>
      <c r="AO377" s="74">
        <f>[4]Calculations!AH344</f>
        <v>0</v>
      </c>
      <c r="AP377" s="74">
        <f>[4]Calculations!AT344</f>
        <v>0</v>
      </c>
      <c r="AQ377" s="74">
        <f>[4]Calculations!AI344</f>
        <v>5.9508750011599996E-3</v>
      </c>
      <c r="AR377" s="74">
        <f>[4]Calculations!AU344</f>
        <v>99.999915998306122</v>
      </c>
      <c r="AS377" s="74">
        <f>[4]Calculations!AJ344</f>
        <v>0</v>
      </c>
      <c r="AT377" s="74">
        <f>[4]Calculations!AV344</f>
        <v>0</v>
      </c>
      <c r="AU377" s="74">
        <f>[4]Calculations!AK344</f>
        <v>0</v>
      </c>
      <c r="AV377" s="74">
        <f>[4]Calculations!AW344</f>
        <v>0</v>
      </c>
      <c r="AW377" s="90"/>
      <c r="AX377" s="90"/>
      <c r="AY377" s="82" t="str">
        <f>[4]Calculations!D344</f>
        <v>Land Supply 2018</v>
      </c>
    </row>
    <row r="378" spans="2:51" ht="25" customHeight="1" x14ac:dyDescent="0.25">
      <c r="B378" s="13" t="str">
        <f>[4]Calculations!A345</f>
        <v>SH 2174</v>
      </c>
      <c r="C378" s="30" t="str">
        <f>[4]Calculations!B345</f>
        <v>78 PEEL LANE,HEYWOOD</v>
      </c>
      <c r="D378" s="119" t="str">
        <f>[4]Calculations!C345</f>
        <v>Residential</v>
      </c>
      <c r="E378" s="38">
        <f>[4]Calculations!E345</f>
        <v>5.7059600000000002E-2</v>
      </c>
      <c r="F378" s="38">
        <f>[4]Calculations!I345</f>
        <v>5.7059600000000002E-2</v>
      </c>
      <c r="G378" s="38">
        <f>[4]Calculations!M345</f>
        <v>100</v>
      </c>
      <c r="H378" s="38">
        <f>[4]Calculations!H345</f>
        <v>0</v>
      </c>
      <c r="I378" s="38">
        <f>[4]Calculations!L345</f>
        <v>0</v>
      </c>
      <c r="J378" s="38">
        <f>[4]Calculations!G345</f>
        <v>0</v>
      </c>
      <c r="K378" s="38">
        <f>[4]Calculations!K345</f>
        <v>0</v>
      </c>
      <c r="L378" s="38">
        <f>[4]Calculations!F345</f>
        <v>0</v>
      </c>
      <c r="M378" s="38">
        <f>[4]Calculations!J345</f>
        <v>0</v>
      </c>
      <c r="N378" s="38">
        <f>[4]Calculations!V345</f>
        <v>0</v>
      </c>
      <c r="O378" s="38">
        <f>[4]Calculations!W345</f>
        <v>0</v>
      </c>
      <c r="P378" s="38">
        <f>[4]Calculations!O345</f>
        <v>0</v>
      </c>
      <c r="Q378" s="38">
        <f>[4]Calculations!S345</f>
        <v>0</v>
      </c>
      <c r="R378" s="38">
        <f>[4]Calculations!Q345</f>
        <v>0</v>
      </c>
      <c r="S378" s="38">
        <f>[4]Calculations!T345</f>
        <v>0</v>
      </c>
      <c r="T378" s="38">
        <f>[4]Calculations!R345</f>
        <v>0</v>
      </c>
      <c r="U378" s="38">
        <f>[4]Calculations!U345</f>
        <v>0</v>
      </c>
      <c r="V378" s="38" t="str">
        <f>[4]Calculations!X345</f>
        <v>Not Modelled</v>
      </c>
      <c r="W378" s="38" t="str">
        <f>[4]Calculations!Y345</f>
        <v>N/A</v>
      </c>
      <c r="X378" s="38" t="s">
        <v>1056</v>
      </c>
      <c r="Y378" s="73" t="s">
        <v>106</v>
      </c>
      <c r="Z378" s="74" t="s">
        <v>1098</v>
      </c>
      <c r="AA378" s="74">
        <f>[4]Calculations!AA345</f>
        <v>0</v>
      </c>
      <c r="AB378" s="74">
        <f>[4]Calculations!AM345</f>
        <v>0</v>
      </c>
      <c r="AC378" s="74">
        <f>[4]Calculations!AB345</f>
        <v>0</v>
      </c>
      <c r="AD378" s="74">
        <f>[4]Calculations!AN345</f>
        <v>0</v>
      </c>
      <c r="AE378" s="74">
        <f>[4]Calculations!AC345</f>
        <v>0</v>
      </c>
      <c r="AF378" s="74">
        <f>[4]Calculations!AO345</f>
        <v>0</v>
      </c>
      <c r="AG378" s="74">
        <f>[4]Calculations!AD345</f>
        <v>0</v>
      </c>
      <c r="AH378" s="74">
        <f>[4]Calculations!AP345</f>
        <v>0</v>
      </c>
      <c r="AI378" s="74">
        <f>[4]Calculations!AE345</f>
        <v>0</v>
      </c>
      <c r="AJ378" s="74">
        <f>[4]Calculations!AQ345</f>
        <v>0</v>
      </c>
      <c r="AK378" s="74">
        <f>[4]Calculations!AF345</f>
        <v>0</v>
      </c>
      <c r="AL378" s="74">
        <f>[4]Calculations!AR345</f>
        <v>0</v>
      </c>
      <c r="AM378" s="74">
        <f>[4]Calculations!AG345</f>
        <v>0</v>
      </c>
      <c r="AN378" s="74">
        <f>[4]Calculations!AS345</f>
        <v>0</v>
      </c>
      <c r="AO378" s="74">
        <f>[4]Calculations!AH345</f>
        <v>0</v>
      </c>
      <c r="AP378" s="74">
        <f>[4]Calculations!AT345</f>
        <v>0</v>
      </c>
      <c r="AQ378" s="74">
        <f>[4]Calculations!AI345</f>
        <v>5.7091471301000001E-2</v>
      </c>
      <c r="AR378" s="74">
        <f>[4]Calculations!AU345</f>
        <v>100.05585615917391</v>
      </c>
      <c r="AS378" s="74">
        <f>[4]Calculations!AJ345</f>
        <v>0</v>
      </c>
      <c r="AT378" s="74">
        <f>[4]Calculations!AV345</f>
        <v>0</v>
      </c>
      <c r="AU378" s="74">
        <f>[4]Calculations!AK345</f>
        <v>0</v>
      </c>
      <c r="AV378" s="74">
        <f>[4]Calculations!AW345</f>
        <v>0</v>
      </c>
      <c r="AW378" s="90"/>
      <c r="AX378" s="90"/>
      <c r="AY378" s="82" t="str">
        <f>[4]Calculations!D345</f>
        <v>Land Supply 2018</v>
      </c>
    </row>
    <row r="379" spans="2:51" ht="25" customHeight="1" x14ac:dyDescent="0.25">
      <c r="B379" s="13" t="str">
        <f>[4]Calculations!A346</f>
        <v>SH 2175</v>
      </c>
      <c r="C379" s="30" t="str">
        <f>[4]Calculations!B346</f>
        <v>82 SHAW ROAD,ROCHDALE</v>
      </c>
      <c r="D379" s="119" t="str">
        <f>[4]Calculations!C346</f>
        <v>Residential</v>
      </c>
      <c r="E379" s="38">
        <f>[4]Calculations!E346</f>
        <v>4.2869999999999998E-2</v>
      </c>
      <c r="F379" s="38">
        <f>[4]Calculations!I346</f>
        <v>4.2869999999999998E-2</v>
      </c>
      <c r="G379" s="38">
        <f>[4]Calculations!M346</f>
        <v>100</v>
      </c>
      <c r="H379" s="38">
        <f>[4]Calculations!H346</f>
        <v>0</v>
      </c>
      <c r="I379" s="38">
        <f>[4]Calculations!L346</f>
        <v>0</v>
      </c>
      <c r="J379" s="38">
        <f>[4]Calculations!G346</f>
        <v>0</v>
      </c>
      <c r="K379" s="38">
        <f>[4]Calculations!K346</f>
        <v>0</v>
      </c>
      <c r="L379" s="38">
        <f>[4]Calculations!F346</f>
        <v>0</v>
      </c>
      <c r="M379" s="38">
        <f>[4]Calculations!J346</f>
        <v>0</v>
      </c>
      <c r="N379" s="38">
        <f>[4]Calculations!V346</f>
        <v>0</v>
      </c>
      <c r="O379" s="38">
        <f>[4]Calculations!W346</f>
        <v>0</v>
      </c>
      <c r="P379" s="38">
        <f>[4]Calculations!O346</f>
        <v>0</v>
      </c>
      <c r="Q379" s="38">
        <f>[4]Calculations!S346</f>
        <v>0</v>
      </c>
      <c r="R379" s="38">
        <f>[4]Calculations!Q346</f>
        <v>0</v>
      </c>
      <c r="S379" s="38">
        <f>[4]Calculations!T346</f>
        <v>0</v>
      </c>
      <c r="T379" s="38">
        <f>[4]Calculations!R346</f>
        <v>0</v>
      </c>
      <c r="U379" s="38">
        <f>[4]Calculations!U346</f>
        <v>0</v>
      </c>
      <c r="V379" s="38" t="str">
        <f>[4]Calculations!X346</f>
        <v>Not Modelled</v>
      </c>
      <c r="W379" s="38" t="str">
        <f>[4]Calculations!Y346</f>
        <v>N/A</v>
      </c>
      <c r="X379" s="38" t="s">
        <v>1056</v>
      </c>
      <c r="Y379" s="73" t="s">
        <v>106</v>
      </c>
      <c r="Z379" s="74" t="s">
        <v>1098</v>
      </c>
      <c r="AA379" s="74">
        <f>[4]Calculations!AA346</f>
        <v>0</v>
      </c>
      <c r="AB379" s="74">
        <f>[4]Calculations!AM346</f>
        <v>0</v>
      </c>
      <c r="AC379" s="74">
        <f>[4]Calculations!AB346</f>
        <v>0</v>
      </c>
      <c r="AD379" s="74">
        <f>[4]Calculations!AN346</f>
        <v>0</v>
      </c>
      <c r="AE379" s="74">
        <f>[4]Calculations!AC346</f>
        <v>0</v>
      </c>
      <c r="AF379" s="74">
        <f>[4]Calculations!AO346</f>
        <v>0</v>
      </c>
      <c r="AG379" s="74">
        <f>[4]Calculations!AD346</f>
        <v>0</v>
      </c>
      <c r="AH379" s="74">
        <f>[4]Calculations!AP346</f>
        <v>0</v>
      </c>
      <c r="AI379" s="74">
        <f>[4]Calculations!AE346</f>
        <v>0</v>
      </c>
      <c r="AJ379" s="74">
        <f>[4]Calculations!AQ346</f>
        <v>0</v>
      </c>
      <c r="AK379" s="74">
        <f>[4]Calculations!AF346</f>
        <v>0</v>
      </c>
      <c r="AL379" s="74">
        <f>[4]Calculations!AR346</f>
        <v>0</v>
      </c>
      <c r="AM379" s="74">
        <f>[4]Calculations!AG346</f>
        <v>0</v>
      </c>
      <c r="AN379" s="74">
        <f>[4]Calculations!AS346</f>
        <v>0</v>
      </c>
      <c r="AO379" s="74">
        <f>[4]Calculations!AH346</f>
        <v>0</v>
      </c>
      <c r="AP379" s="74">
        <f>[4]Calculations!AT346</f>
        <v>0</v>
      </c>
      <c r="AQ379" s="74">
        <f>[4]Calculations!AI346</f>
        <v>4.2869960000599998E-2</v>
      </c>
      <c r="AR379" s="74">
        <f>[4]Calculations!AU346</f>
        <v>99.999906696057849</v>
      </c>
      <c r="AS379" s="74">
        <f>[4]Calculations!AJ346</f>
        <v>0</v>
      </c>
      <c r="AT379" s="74">
        <f>[4]Calculations!AV346</f>
        <v>0</v>
      </c>
      <c r="AU379" s="74">
        <f>[4]Calculations!AK346</f>
        <v>0</v>
      </c>
      <c r="AV379" s="74">
        <f>[4]Calculations!AW346</f>
        <v>0</v>
      </c>
      <c r="AW379" s="90"/>
      <c r="AX379" s="90"/>
      <c r="AY379" s="82" t="str">
        <f>[4]Calculations!D346</f>
        <v>Land Supply 2018</v>
      </c>
    </row>
    <row r="380" spans="2:51" ht="25" customHeight="1" x14ac:dyDescent="0.25">
      <c r="B380" s="13" t="str">
        <f>[4]Calculations!A347</f>
        <v>SH 2182</v>
      </c>
      <c r="C380" s="30" t="str">
        <f>[4]Calculations!B347</f>
        <v>HEATHER BANK COTTAGE,HALIFAX ROAD,LITTLEBOROUGH</v>
      </c>
      <c r="D380" s="119" t="str">
        <f>[4]Calculations!C347</f>
        <v>Residential</v>
      </c>
      <c r="E380" s="38">
        <f>[4]Calculations!E347</f>
        <v>9.7031099999999995E-2</v>
      </c>
      <c r="F380" s="38">
        <f>[4]Calculations!I347</f>
        <v>9.7031099999999995E-2</v>
      </c>
      <c r="G380" s="38">
        <f>[4]Calculations!M347</f>
        <v>100</v>
      </c>
      <c r="H380" s="38">
        <f>[4]Calculations!H347</f>
        <v>0</v>
      </c>
      <c r="I380" s="38">
        <f>[4]Calculations!L347</f>
        <v>0</v>
      </c>
      <c r="J380" s="38">
        <f>[4]Calculations!G347</f>
        <v>0</v>
      </c>
      <c r="K380" s="38">
        <f>[4]Calculations!K347</f>
        <v>0</v>
      </c>
      <c r="L380" s="38">
        <f>[4]Calculations!F347</f>
        <v>0</v>
      </c>
      <c r="M380" s="38">
        <f>[4]Calculations!J347</f>
        <v>0</v>
      </c>
      <c r="N380" s="38">
        <f>[4]Calculations!V347</f>
        <v>0</v>
      </c>
      <c r="O380" s="38">
        <f>[4]Calculations!W347</f>
        <v>0</v>
      </c>
      <c r="P380" s="38">
        <f>[4]Calculations!O347</f>
        <v>1.461570231149417E-2</v>
      </c>
      <c r="Q380" s="38">
        <f>[4]Calculations!S347</f>
        <v>15.062904894919434</v>
      </c>
      <c r="R380" s="38">
        <f>[4]Calculations!Q347</f>
        <v>6.9023114941699999E-6</v>
      </c>
      <c r="S380" s="38">
        <f>[4]Calculations!T347</f>
        <v>7.1135043240466208E-3</v>
      </c>
      <c r="T380" s="38">
        <f>[4]Calculations!R347</f>
        <v>6.9023114941699999E-6</v>
      </c>
      <c r="U380" s="38">
        <f>[4]Calculations!U347</f>
        <v>7.1135043240466208E-3</v>
      </c>
      <c r="V380" s="38" t="str">
        <f>[4]Calculations!X347</f>
        <v>Not Modelled</v>
      </c>
      <c r="W380" s="38" t="str">
        <f>[4]Calculations!Y347</f>
        <v>N/A</v>
      </c>
      <c r="X380" s="38" t="s">
        <v>1056</v>
      </c>
      <c r="Y380" s="73" t="s">
        <v>105</v>
      </c>
      <c r="Z380" s="74" t="s">
        <v>1066</v>
      </c>
      <c r="AA380" s="74">
        <f>[4]Calculations!AA347</f>
        <v>0</v>
      </c>
      <c r="AB380" s="74">
        <f>[4]Calculations!AM347</f>
        <v>0</v>
      </c>
      <c r="AC380" s="74">
        <f>[4]Calculations!AB347</f>
        <v>0</v>
      </c>
      <c r="AD380" s="74">
        <f>[4]Calculations!AN347</f>
        <v>0</v>
      </c>
      <c r="AE380" s="74">
        <f>[4]Calculations!AC347</f>
        <v>0</v>
      </c>
      <c r="AF380" s="74">
        <f>[4]Calculations!AO347</f>
        <v>0</v>
      </c>
      <c r="AG380" s="74">
        <f>[4]Calculations!AD347</f>
        <v>0</v>
      </c>
      <c r="AH380" s="74">
        <f>[4]Calculations!AP347</f>
        <v>0</v>
      </c>
      <c r="AI380" s="74">
        <f>[4]Calculations!AE347</f>
        <v>0</v>
      </c>
      <c r="AJ380" s="74">
        <f>[4]Calculations!AQ347</f>
        <v>0</v>
      </c>
      <c r="AK380" s="74">
        <f>[4]Calculations!AF347</f>
        <v>0</v>
      </c>
      <c r="AL380" s="74">
        <f>[4]Calculations!AR347</f>
        <v>0</v>
      </c>
      <c r="AM380" s="74">
        <f>[4]Calculations!AG347</f>
        <v>0</v>
      </c>
      <c r="AN380" s="74">
        <f>[4]Calculations!AS347</f>
        <v>0</v>
      </c>
      <c r="AO380" s="74">
        <f>[4]Calculations!AH347</f>
        <v>0</v>
      </c>
      <c r="AP380" s="74">
        <f>[4]Calculations!AT347</f>
        <v>0</v>
      </c>
      <c r="AQ380" s="74">
        <f>[4]Calculations!AI347</f>
        <v>9.7031105000499995E-2</v>
      </c>
      <c r="AR380" s="74">
        <f>[4]Calculations!AU347</f>
        <v>100.00000515350234</v>
      </c>
      <c r="AS380" s="74">
        <f>[4]Calculations!AJ347</f>
        <v>0</v>
      </c>
      <c r="AT380" s="74">
        <f>[4]Calculations!AV347</f>
        <v>0</v>
      </c>
      <c r="AU380" s="74">
        <f>[4]Calculations!AK347</f>
        <v>0</v>
      </c>
      <c r="AV380" s="74">
        <f>[4]Calculations!AW347</f>
        <v>0</v>
      </c>
      <c r="AW380" s="90"/>
      <c r="AX380" s="90"/>
      <c r="AY380" s="82" t="str">
        <f>[4]Calculations!D347</f>
        <v>Land Supply 2018</v>
      </c>
    </row>
    <row r="381" spans="2:51" ht="25" customHeight="1" x14ac:dyDescent="0.25">
      <c r="B381" s="13" t="str">
        <f>[4]Calculations!A348</f>
        <v>SH 2183</v>
      </c>
      <c r="C381" s="30" t="str">
        <f>[4]Calculations!B348</f>
        <v>LAND ADJACENT 416 OLDHAM ROAD,ROCHDALE</v>
      </c>
      <c r="D381" s="119" t="str">
        <f>[4]Calculations!C348</f>
        <v>Residential</v>
      </c>
      <c r="E381" s="38">
        <f>[4]Calculations!E348</f>
        <v>3.9692499999999999E-2</v>
      </c>
      <c r="F381" s="38">
        <f>[4]Calculations!I348</f>
        <v>3.9692499999999999E-2</v>
      </c>
      <c r="G381" s="38">
        <f>[4]Calculations!M348</f>
        <v>100</v>
      </c>
      <c r="H381" s="38">
        <f>[4]Calculations!H348</f>
        <v>0</v>
      </c>
      <c r="I381" s="38">
        <f>[4]Calculations!L348</f>
        <v>0</v>
      </c>
      <c r="J381" s="38">
        <f>[4]Calculations!G348</f>
        <v>0</v>
      </c>
      <c r="K381" s="38">
        <f>[4]Calculations!K348</f>
        <v>0</v>
      </c>
      <c r="L381" s="38">
        <f>[4]Calculations!F348</f>
        <v>0</v>
      </c>
      <c r="M381" s="38">
        <f>[4]Calculations!J348</f>
        <v>0</v>
      </c>
      <c r="N381" s="38">
        <f>[4]Calculations!V348</f>
        <v>0</v>
      </c>
      <c r="O381" s="38">
        <f>[4]Calculations!W348</f>
        <v>0</v>
      </c>
      <c r="P381" s="38">
        <f>[4]Calculations!O348</f>
        <v>2.7227699999999998E-3</v>
      </c>
      <c r="Q381" s="38">
        <f>[4]Calculations!S348</f>
        <v>6.8596586256849532</v>
      </c>
      <c r="R381" s="38">
        <f>[4]Calculations!Q348</f>
        <v>0</v>
      </c>
      <c r="S381" s="38">
        <f>[4]Calculations!T348</f>
        <v>0</v>
      </c>
      <c r="T381" s="38">
        <f>[4]Calculations!R348</f>
        <v>0</v>
      </c>
      <c r="U381" s="38">
        <f>[4]Calculations!U348</f>
        <v>0</v>
      </c>
      <c r="V381" s="38">
        <f>[4]Calculations!X348</f>
        <v>0</v>
      </c>
      <c r="W381" s="38">
        <f>[4]Calculations!Y348</f>
        <v>0</v>
      </c>
      <c r="X381" s="38" t="s">
        <v>1056</v>
      </c>
      <c r="Y381" s="73" t="s">
        <v>105</v>
      </c>
      <c r="Z381" s="74" t="s">
        <v>1066</v>
      </c>
      <c r="AA381" s="74">
        <f>[4]Calculations!AA348</f>
        <v>0</v>
      </c>
      <c r="AB381" s="74">
        <f>[4]Calculations!AM348</f>
        <v>0</v>
      </c>
      <c r="AC381" s="74">
        <f>[4]Calculations!AB348</f>
        <v>0</v>
      </c>
      <c r="AD381" s="74">
        <f>[4]Calculations!AN348</f>
        <v>0</v>
      </c>
      <c r="AE381" s="74">
        <f>[4]Calculations!AC348</f>
        <v>0</v>
      </c>
      <c r="AF381" s="74">
        <f>[4]Calculations!AO348</f>
        <v>0</v>
      </c>
      <c r="AG381" s="74">
        <f>[4]Calculations!AD348</f>
        <v>0</v>
      </c>
      <c r="AH381" s="74">
        <f>[4]Calculations!AP348</f>
        <v>0</v>
      </c>
      <c r="AI381" s="74">
        <f>[4]Calculations!AE348</f>
        <v>0</v>
      </c>
      <c r="AJ381" s="74">
        <f>[4]Calculations!AQ348</f>
        <v>0</v>
      </c>
      <c r="AK381" s="74">
        <f>[4]Calculations!AF348</f>
        <v>0</v>
      </c>
      <c r="AL381" s="74">
        <f>[4]Calculations!AR348</f>
        <v>0</v>
      </c>
      <c r="AM381" s="74">
        <f>[4]Calculations!AG348</f>
        <v>0</v>
      </c>
      <c r="AN381" s="74">
        <f>[4]Calculations!AS348</f>
        <v>0</v>
      </c>
      <c r="AO381" s="74">
        <f>[4]Calculations!AH348</f>
        <v>0</v>
      </c>
      <c r="AP381" s="74">
        <f>[4]Calculations!AT348</f>
        <v>0</v>
      </c>
      <c r="AQ381" s="74">
        <f>[4]Calculations!AI348</f>
        <v>3.9692509997399997E-2</v>
      </c>
      <c r="AR381" s="74">
        <f>[4]Calculations!AU348</f>
        <v>100.00002518712603</v>
      </c>
      <c r="AS381" s="74">
        <f>[4]Calculations!AJ348</f>
        <v>0</v>
      </c>
      <c r="AT381" s="74">
        <f>[4]Calculations!AV348</f>
        <v>0</v>
      </c>
      <c r="AU381" s="74">
        <f>[4]Calculations!AK348</f>
        <v>0</v>
      </c>
      <c r="AV381" s="74">
        <f>[4]Calculations!AW348</f>
        <v>0</v>
      </c>
      <c r="AW381" s="90"/>
      <c r="AX381" s="90"/>
      <c r="AY381" s="82" t="str">
        <f>[4]Calculations!D348</f>
        <v>Land Supply 2018</v>
      </c>
    </row>
    <row r="382" spans="2:51" ht="12.65" customHeight="1" x14ac:dyDescent="0.25">
      <c r="B382" s="13" t="str">
        <f>[4]Calculations!A349</f>
        <v>SH 2184</v>
      </c>
      <c r="C382" s="30" t="str">
        <f>[4]Calculations!B349</f>
        <v>LAND ADJACENT TO ,22 COPENHAGEN STREET,ROCHDALE</v>
      </c>
      <c r="D382" s="119" t="str">
        <f>[4]Calculations!C349</f>
        <v>Residential</v>
      </c>
      <c r="E382" s="38">
        <f>[4]Calculations!E349</f>
        <v>7.2123699999999999E-2</v>
      </c>
      <c r="F382" s="38">
        <f>[4]Calculations!I349</f>
        <v>-2.7110199998098272E-8</v>
      </c>
      <c r="G382" s="38">
        <f>[4]Calculations!M349</f>
        <v>-3.7588476462103678E-5</v>
      </c>
      <c r="H382" s="38">
        <f>[4]Calculations!H349</f>
        <v>2.98072379463E-2</v>
      </c>
      <c r="I382" s="38">
        <f>[4]Calculations!L349</f>
        <v>41.327937898776682</v>
      </c>
      <c r="J382" s="38">
        <f>[4]Calculations!G349</f>
        <v>4.2316489163899997E-2</v>
      </c>
      <c r="K382" s="38">
        <f>[4]Calculations!K349</f>
        <v>58.672099689699778</v>
      </c>
      <c r="L382" s="38">
        <f>[4]Calculations!F349</f>
        <v>0</v>
      </c>
      <c r="M382" s="38">
        <f>[4]Calculations!J349</f>
        <v>0</v>
      </c>
      <c r="N382" s="38">
        <f>[4]Calculations!V349</f>
        <v>7.2123739997999994E-2</v>
      </c>
      <c r="O382" s="38">
        <f>[4]Calculations!W349</f>
        <v>100.0000554574987</v>
      </c>
      <c r="P382" s="38">
        <f>[4]Calculations!O349</f>
        <v>5.0068504353179999E-2</v>
      </c>
      <c r="Q382" s="38">
        <f>[4]Calculations!S349</f>
        <v>69.420321410548823</v>
      </c>
      <c r="R382" s="38">
        <f>[4]Calculations!Q349</f>
        <v>6.3121043531799998E-3</v>
      </c>
      <c r="S382" s="38">
        <f>[4]Calculations!T349</f>
        <v>8.751775565008451</v>
      </c>
      <c r="T382" s="38">
        <f>[4]Calculations!R349</f>
        <v>1.40024464872E-3</v>
      </c>
      <c r="U382" s="38">
        <f>[4]Calculations!U349</f>
        <v>1.9414487175782715</v>
      </c>
      <c r="V382" s="38">
        <f>[4]Calculations!X349</f>
        <v>7.2123739997999994E-2</v>
      </c>
      <c r="W382" s="38">
        <f>[4]Calculations!Y349</f>
        <v>100.0000554574987</v>
      </c>
      <c r="X382" s="38" t="s">
        <v>1056</v>
      </c>
      <c r="Y382" s="73" t="s">
        <v>102</v>
      </c>
      <c r="Z382" s="74" t="s">
        <v>1070</v>
      </c>
      <c r="AA382" s="74">
        <f>[4]Calculations!AA349</f>
        <v>0</v>
      </c>
      <c r="AB382" s="74">
        <f>[4]Calculations!AM349</f>
        <v>0</v>
      </c>
      <c r="AC382" s="74">
        <f>[4]Calculations!AB349</f>
        <v>0</v>
      </c>
      <c r="AD382" s="74">
        <f>[4]Calculations!AN349</f>
        <v>0</v>
      </c>
      <c r="AE382" s="74">
        <f>[4]Calculations!AC349</f>
        <v>0</v>
      </c>
      <c r="AF382" s="74">
        <f>[4]Calculations!AO349</f>
        <v>0</v>
      </c>
      <c r="AG382" s="74">
        <f>[4]Calculations!AD349</f>
        <v>0</v>
      </c>
      <c r="AH382" s="74">
        <f>[4]Calculations!AP349</f>
        <v>0</v>
      </c>
      <c r="AI382" s="74">
        <f>[4]Calculations!AE349</f>
        <v>0</v>
      </c>
      <c r="AJ382" s="74">
        <f>[4]Calculations!AQ349</f>
        <v>0</v>
      </c>
      <c r="AK382" s="74">
        <f>[4]Calculations!AF349</f>
        <v>0</v>
      </c>
      <c r="AL382" s="74">
        <f>[4]Calculations!AR349</f>
        <v>0</v>
      </c>
      <c r="AM382" s="74">
        <f>[4]Calculations!AG349</f>
        <v>0</v>
      </c>
      <c r="AN382" s="74">
        <f>[4]Calculations!AS349</f>
        <v>0</v>
      </c>
      <c r="AO382" s="74">
        <f>[4]Calculations!AH349</f>
        <v>0</v>
      </c>
      <c r="AP382" s="74">
        <f>[4]Calculations!AT349</f>
        <v>0</v>
      </c>
      <c r="AQ382" s="74">
        <f>[4]Calculations!AI349</f>
        <v>7.2123739997999994E-2</v>
      </c>
      <c r="AR382" s="74">
        <f>[4]Calculations!AU349</f>
        <v>100.0000554574987</v>
      </c>
      <c r="AS382" s="74">
        <f>[4]Calculations!AJ349</f>
        <v>0</v>
      </c>
      <c r="AT382" s="74">
        <f>[4]Calculations!AV349</f>
        <v>0</v>
      </c>
      <c r="AU382" s="74">
        <f>[4]Calculations!AK349</f>
        <v>0</v>
      </c>
      <c r="AV382" s="74">
        <f>[4]Calculations!AW349</f>
        <v>0</v>
      </c>
      <c r="AW382" s="90"/>
      <c r="AX382" s="90"/>
      <c r="AY382" s="82" t="str">
        <f>[4]Calculations!D349</f>
        <v>Land Supply 2018</v>
      </c>
    </row>
    <row r="383" spans="2:51" ht="25" customHeight="1" x14ac:dyDescent="0.25">
      <c r="B383" s="13" t="str">
        <f>[4]Calculations!A350</f>
        <v>SH 2185</v>
      </c>
      <c r="C383" s="30" t="str">
        <f>[4]Calculations!B350</f>
        <v>LAND ADJACENT TO 27 BUCKLEY STREET,HEYWOOD</v>
      </c>
      <c r="D383" s="119" t="str">
        <f>[4]Calculations!C350</f>
        <v>Residential</v>
      </c>
      <c r="E383" s="38">
        <f>[4]Calculations!E350</f>
        <v>1.18005E-2</v>
      </c>
      <c r="F383" s="38">
        <f>[4]Calculations!I350</f>
        <v>1.18005E-2</v>
      </c>
      <c r="G383" s="38">
        <f>[4]Calculations!M350</f>
        <v>100</v>
      </c>
      <c r="H383" s="38">
        <f>[4]Calculations!H350</f>
        <v>0</v>
      </c>
      <c r="I383" s="38">
        <f>[4]Calculations!L350</f>
        <v>0</v>
      </c>
      <c r="J383" s="38">
        <f>[4]Calculations!G350</f>
        <v>0</v>
      </c>
      <c r="K383" s="38">
        <f>[4]Calculations!K350</f>
        <v>0</v>
      </c>
      <c r="L383" s="38">
        <f>[4]Calculations!F350</f>
        <v>0</v>
      </c>
      <c r="M383" s="38">
        <f>[4]Calculations!J350</f>
        <v>0</v>
      </c>
      <c r="N383" s="38">
        <f>[4]Calculations!V350</f>
        <v>0</v>
      </c>
      <c r="O383" s="38">
        <f>[4]Calculations!W350</f>
        <v>0</v>
      </c>
      <c r="P383" s="38">
        <f>[4]Calculations!O350</f>
        <v>0</v>
      </c>
      <c r="Q383" s="38">
        <f>[4]Calculations!S350</f>
        <v>0</v>
      </c>
      <c r="R383" s="38">
        <f>[4]Calculations!Q350</f>
        <v>0</v>
      </c>
      <c r="S383" s="38">
        <f>[4]Calculations!T350</f>
        <v>0</v>
      </c>
      <c r="T383" s="38">
        <f>[4]Calculations!R350</f>
        <v>0</v>
      </c>
      <c r="U383" s="38">
        <f>[4]Calculations!U350</f>
        <v>0</v>
      </c>
      <c r="V383" s="38" t="str">
        <f>[4]Calculations!X350</f>
        <v>Not Modelled</v>
      </c>
      <c r="W383" s="38" t="str">
        <f>[4]Calculations!Y350</f>
        <v>N/A</v>
      </c>
      <c r="X383" s="38" t="s">
        <v>1056</v>
      </c>
      <c r="Y383" s="73" t="s">
        <v>106</v>
      </c>
      <c r="Z383" s="74" t="s">
        <v>1098</v>
      </c>
      <c r="AA383" s="74">
        <f>[4]Calculations!AA350</f>
        <v>0</v>
      </c>
      <c r="AB383" s="74">
        <f>[4]Calculations!AM350</f>
        <v>0</v>
      </c>
      <c r="AC383" s="74">
        <f>[4]Calculations!AB350</f>
        <v>0</v>
      </c>
      <c r="AD383" s="74">
        <f>[4]Calculations!AN350</f>
        <v>0</v>
      </c>
      <c r="AE383" s="74">
        <f>[4]Calculations!AC350</f>
        <v>0</v>
      </c>
      <c r="AF383" s="74">
        <f>[4]Calculations!AO350</f>
        <v>0</v>
      </c>
      <c r="AG383" s="74">
        <f>[4]Calculations!AD350</f>
        <v>0</v>
      </c>
      <c r="AH383" s="74">
        <f>[4]Calculations!AP350</f>
        <v>0</v>
      </c>
      <c r="AI383" s="74">
        <f>[4]Calculations!AE350</f>
        <v>0</v>
      </c>
      <c r="AJ383" s="74">
        <f>[4]Calculations!AQ350</f>
        <v>0</v>
      </c>
      <c r="AK383" s="74">
        <f>[4]Calculations!AF350</f>
        <v>0</v>
      </c>
      <c r="AL383" s="74">
        <f>[4]Calculations!AR350</f>
        <v>0</v>
      </c>
      <c r="AM383" s="74">
        <f>[4]Calculations!AG350</f>
        <v>0</v>
      </c>
      <c r="AN383" s="74">
        <f>[4]Calculations!AS350</f>
        <v>0</v>
      </c>
      <c r="AO383" s="74">
        <f>[4]Calculations!AH350</f>
        <v>0</v>
      </c>
      <c r="AP383" s="74">
        <f>[4]Calculations!AT350</f>
        <v>0</v>
      </c>
      <c r="AQ383" s="74">
        <f>[4]Calculations!AI350</f>
        <v>1.18005000003E-2</v>
      </c>
      <c r="AR383" s="74">
        <f>[4]Calculations!AU350</f>
        <v>100.00000000254225</v>
      </c>
      <c r="AS383" s="74">
        <f>[4]Calculations!AJ350</f>
        <v>0</v>
      </c>
      <c r="AT383" s="74">
        <f>[4]Calculations!AV350</f>
        <v>0</v>
      </c>
      <c r="AU383" s="74">
        <f>[4]Calculations!AK350</f>
        <v>0</v>
      </c>
      <c r="AV383" s="74">
        <f>[4]Calculations!AW350</f>
        <v>0</v>
      </c>
      <c r="AW383" s="90"/>
      <c r="AX383" s="90"/>
      <c r="AY383" s="82" t="str">
        <f>[4]Calculations!D350</f>
        <v>Land Supply 2018</v>
      </c>
    </row>
    <row r="384" spans="2:51" ht="25" customHeight="1" x14ac:dyDescent="0.25">
      <c r="B384" s="13" t="str">
        <f>[4]Calculations!A351</f>
        <v>SH 2186</v>
      </c>
      <c r="C384" s="30" t="str">
        <f>[4]Calculations!B351</f>
        <v>LAND ADJACENT TO 1120 MANCHESTER ROAD,CASTLETON NORTH,ROCHDALE</v>
      </c>
      <c r="D384" s="119" t="str">
        <f>[4]Calculations!C351</f>
        <v>Residential</v>
      </c>
      <c r="E384" s="38">
        <f>[4]Calculations!E351</f>
        <v>1.4072899999999999E-2</v>
      </c>
      <c r="F384" s="38">
        <f>[4]Calculations!I351</f>
        <v>1.4072899999999999E-2</v>
      </c>
      <c r="G384" s="38">
        <f>[4]Calculations!M351</f>
        <v>100</v>
      </c>
      <c r="H384" s="38">
        <f>[4]Calculations!H351</f>
        <v>0</v>
      </c>
      <c r="I384" s="38">
        <f>[4]Calculations!L351</f>
        <v>0</v>
      </c>
      <c r="J384" s="38">
        <f>[4]Calculations!G351</f>
        <v>0</v>
      </c>
      <c r="K384" s="38">
        <f>[4]Calculations!K351</f>
        <v>0</v>
      </c>
      <c r="L384" s="38">
        <f>[4]Calculations!F351</f>
        <v>0</v>
      </c>
      <c r="M384" s="38">
        <f>[4]Calculations!J351</f>
        <v>0</v>
      </c>
      <c r="N384" s="38">
        <f>[4]Calculations!V351</f>
        <v>0</v>
      </c>
      <c r="O384" s="38">
        <f>[4]Calculations!W351</f>
        <v>0</v>
      </c>
      <c r="P384" s="38">
        <f>[4]Calculations!O351</f>
        <v>5.0589183499654003E-3</v>
      </c>
      <c r="Q384" s="38">
        <f>[4]Calculations!S351</f>
        <v>35.947944986217486</v>
      </c>
      <c r="R384" s="38">
        <f>[4]Calculations!Q351</f>
        <v>8.6058349965399997E-5</v>
      </c>
      <c r="S384" s="38">
        <f>[4]Calculations!T351</f>
        <v>0.6115182369333968</v>
      </c>
      <c r="T384" s="38">
        <f>[4]Calculations!R351</f>
        <v>0</v>
      </c>
      <c r="U384" s="38">
        <f>[4]Calculations!U351</f>
        <v>0</v>
      </c>
      <c r="V384" s="38" t="str">
        <f>[4]Calculations!X351</f>
        <v>Not Modelled</v>
      </c>
      <c r="W384" s="38" t="str">
        <f>[4]Calculations!Y351</f>
        <v>N/A</v>
      </c>
      <c r="X384" s="38" t="s">
        <v>1056</v>
      </c>
      <c r="Y384" s="73" t="s">
        <v>105</v>
      </c>
      <c r="Z384" s="74" t="s">
        <v>1066</v>
      </c>
      <c r="AA384" s="74">
        <f>[4]Calculations!AA351</f>
        <v>0</v>
      </c>
      <c r="AB384" s="74">
        <f>[4]Calculations!AM351</f>
        <v>0</v>
      </c>
      <c r="AC384" s="74">
        <f>[4]Calculations!AB351</f>
        <v>0</v>
      </c>
      <c r="AD384" s="74">
        <f>[4]Calculations!AN351</f>
        <v>0</v>
      </c>
      <c r="AE384" s="74">
        <f>[4]Calculations!AC351</f>
        <v>0</v>
      </c>
      <c r="AF384" s="74">
        <f>[4]Calculations!AO351</f>
        <v>0</v>
      </c>
      <c r="AG384" s="74">
        <f>[4]Calculations!AD351</f>
        <v>0</v>
      </c>
      <c r="AH384" s="74">
        <f>[4]Calculations!AP351</f>
        <v>0</v>
      </c>
      <c r="AI384" s="74">
        <f>[4]Calculations!AE351</f>
        <v>0</v>
      </c>
      <c r="AJ384" s="74">
        <f>[4]Calculations!AQ351</f>
        <v>0</v>
      </c>
      <c r="AK384" s="74">
        <f>[4]Calculations!AF351</f>
        <v>0</v>
      </c>
      <c r="AL384" s="74">
        <f>[4]Calculations!AR351</f>
        <v>0</v>
      </c>
      <c r="AM384" s="74">
        <f>[4]Calculations!AG351</f>
        <v>0</v>
      </c>
      <c r="AN384" s="74">
        <f>[4]Calculations!AS351</f>
        <v>0</v>
      </c>
      <c r="AO384" s="74">
        <f>[4]Calculations!AH351</f>
        <v>0</v>
      </c>
      <c r="AP384" s="74">
        <f>[4]Calculations!AT351</f>
        <v>0</v>
      </c>
      <c r="AQ384" s="74">
        <f>[4]Calculations!AI351</f>
        <v>9.4104179990900007E-3</v>
      </c>
      <c r="AR384" s="74">
        <f>[4]Calculations!AU351</f>
        <v>66.869074597915144</v>
      </c>
      <c r="AS384" s="74">
        <f>[4]Calculations!AJ351</f>
        <v>0</v>
      </c>
      <c r="AT384" s="74">
        <f>[4]Calculations!AV351</f>
        <v>0</v>
      </c>
      <c r="AU384" s="74">
        <f>[4]Calculations!AK351</f>
        <v>0</v>
      </c>
      <c r="AV384" s="74">
        <f>[4]Calculations!AW351</f>
        <v>0</v>
      </c>
      <c r="AW384" s="90"/>
      <c r="AX384" s="90"/>
      <c r="AY384" s="82" t="str">
        <f>[4]Calculations!D351</f>
        <v>Land Supply 2018</v>
      </c>
    </row>
    <row r="385" spans="2:51" ht="25" customHeight="1" x14ac:dyDescent="0.25">
      <c r="B385" s="13" t="str">
        <f>[4]Calculations!A352</f>
        <v>SH 2187</v>
      </c>
      <c r="C385" s="30" t="str">
        <f>[4]Calculations!B352</f>
        <v>LAND ADJACENT TO 115 SHAW ROAD,ROCHDALE</v>
      </c>
      <c r="D385" s="119" t="str">
        <f>[4]Calculations!C352</f>
        <v>Residential</v>
      </c>
      <c r="E385" s="38">
        <f>[4]Calculations!E352</f>
        <v>3.4597700000000002E-2</v>
      </c>
      <c r="F385" s="38">
        <f>[4]Calculations!I352</f>
        <v>3.4597700000000002E-2</v>
      </c>
      <c r="G385" s="38">
        <f>[4]Calculations!M352</f>
        <v>100</v>
      </c>
      <c r="H385" s="38">
        <f>[4]Calculations!H352</f>
        <v>0</v>
      </c>
      <c r="I385" s="38">
        <f>[4]Calculations!L352</f>
        <v>0</v>
      </c>
      <c r="J385" s="38">
        <f>[4]Calculations!G352</f>
        <v>0</v>
      </c>
      <c r="K385" s="38">
        <f>[4]Calculations!K352</f>
        <v>0</v>
      </c>
      <c r="L385" s="38">
        <f>[4]Calculations!F352</f>
        <v>0</v>
      </c>
      <c r="M385" s="38">
        <f>[4]Calculations!J352</f>
        <v>0</v>
      </c>
      <c r="N385" s="38">
        <f>[4]Calculations!V352</f>
        <v>0</v>
      </c>
      <c r="O385" s="38">
        <f>[4]Calculations!W352</f>
        <v>0</v>
      </c>
      <c r="P385" s="38">
        <f>[4]Calculations!O352</f>
        <v>1.1033700000000001E-5</v>
      </c>
      <c r="Q385" s="38">
        <f>[4]Calculations!S352</f>
        <v>3.1891426308685258E-2</v>
      </c>
      <c r="R385" s="38">
        <f>[4]Calculations!Q352</f>
        <v>0</v>
      </c>
      <c r="S385" s="38">
        <f>[4]Calculations!T352</f>
        <v>0</v>
      </c>
      <c r="T385" s="38">
        <f>[4]Calculations!R352</f>
        <v>0</v>
      </c>
      <c r="U385" s="38">
        <f>[4]Calculations!U352</f>
        <v>0</v>
      </c>
      <c r="V385" s="38" t="str">
        <f>[4]Calculations!X352</f>
        <v>Not Modelled</v>
      </c>
      <c r="W385" s="38" t="str">
        <f>[4]Calculations!Y352</f>
        <v>N/A</v>
      </c>
      <c r="X385" s="38" t="s">
        <v>1056</v>
      </c>
      <c r="Y385" s="73" t="s">
        <v>105</v>
      </c>
      <c r="Z385" s="74" t="s">
        <v>1066</v>
      </c>
      <c r="AA385" s="74">
        <f>[4]Calculations!AA352</f>
        <v>0</v>
      </c>
      <c r="AB385" s="74">
        <f>[4]Calculations!AM352</f>
        <v>0</v>
      </c>
      <c r="AC385" s="74">
        <f>[4]Calculations!AB352</f>
        <v>0</v>
      </c>
      <c r="AD385" s="74">
        <f>[4]Calculations!AN352</f>
        <v>0</v>
      </c>
      <c r="AE385" s="74">
        <f>[4]Calculations!AC352</f>
        <v>0</v>
      </c>
      <c r="AF385" s="74">
        <f>[4]Calculations!AO352</f>
        <v>0</v>
      </c>
      <c r="AG385" s="74">
        <f>[4]Calculations!AD352</f>
        <v>0</v>
      </c>
      <c r="AH385" s="74">
        <f>[4]Calculations!AP352</f>
        <v>0</v>
      </c>
      <c r="AI385" s="74">
        <f>[4]Calculations!AE352</f>
        <v>0</v>
      </c>
      <c r="AJ385" s="74">
        <f>[4]Calculations!AQ352</f>
        <v>0</v>
      </c>
      <c r="AK385" s="74">
        <f>[4]Calculations!AF352</f>
        <v>0</v>
      </c>
      <c r="AL385" s="74">
        <f>[4]Calculations!AR352</f>
        <v>0</v>
      </c>
      <c r="AM385" s="74">
        <f>[4]Calculations!AG352</f>
        <v>0</v>
      </c>
      <c r="AN385" s="74">
        <f>[4]Calculations!AS352</f>
        <v>0</v>
      </c>
      <c r="AO385" s="74">
        <f>[4]Calculations!AH352</f>
        <v>0</v>
      </c>
      <c r="AP385" s="74">
        <f>[4]Calculations!AT352</f>
        <v>0</v>
      </c>
      <c r="AQ385" s="74">
        <f>[4]Calculations!AI352</f>
        <v>3.4597650000000001E-2</v>
      </c>
      <c r="AR385" s="74">
        <f>[4]Calculations!AU352</f>
        <v>99.999855481722761</v>
      </c>
      <c r="AS385" s="74">
        <f>[4]Calculations!AJ352</f>
        <v>0</v>
      </c>
      <c r="AT385" s="74">
        <f>[4]Calculations!AV352</f>
        <v>0</v>
      </c>
      <c r="AU385" s="74">
        <f>[4]Calculations!AK352</f>
        <v>0</v>
      </c>
      <c r="AV385" s="74">
        <f>[4]Calculations!AW352</f>
        <v>0</v>
      </c>
      <c r="AW385" s="90"/>
      <c r="AX385" s="90"/>
      <c r="AY385" s="82" t="str">
        <f>[4]Calculations!D352</f>
        <v>Land Supply 2018</v>
      </c>
    </row>
    <row r="386" spans="2:51" ht="25" customHeight="1" x14ac:dyDescent="0.25">
      <c r="B386" s="13" t="str">
        <f>[4]Calculations!A353</f>
        <v>SH 2188</v>
      </c>
      <c r="C386" s="30" t="str">
        <f>[4]Calculations!B353</f>
        <v>LAND ADJACENT TO 137 BELFIELD LANE,ROCHDALE</v>
      </c>
      <c r="D386" s="119" t="str">
        <f>[4]Calculations!C353</f>
        <v>Residential</v>
      </c>
      <c r="E386" s="38">
        <f>[4]Calculations!E353</f>
        <v>2.9168900000000001E-2</v>
      </c>
      <c r="F386" s="38">
        <f>[4]Calculations!I353</f>
        <v>2.9168900000000001E-2</v>
      </c>
      <c r="G386" s="38">
        <f>[4]Calculations!M353</f>
        <v>100</v>
      </c>
      <c r="H386" s="38">
        <f>[4]Calculations!H353</f>
        <v>0</v>
      </c>
      <c r="I386" s="38">
        <f>[4]Calculations!L353</f>
        <v>0</v>
      </c>
      <c r="J386" s="38">
        <f>[4]Calculations!G353</f>
        <v>0</v>
      </c>
      <c r="K386" s="38">
        <f>[4]Calculations!K353</f>
        <v>0</v>
      </c>
      <c r="L386" s="38">
        <f>[4]Calculations!F353</f>
        <v>0</v>
      </c>
      <c r="M386" s="38">
        <f>[4]Calculations!J353</f>
        <v>0</v>
      </c>
      <c r="N386" s="38">
        <f>[4]Calculations!V353</f>
        <v>0</v>
      </c>
      <c r="O386" s="38">
        <f>[4]Calculations!W353</f>
        <v>0</v>
      </c>
      <c r="P386" s="38">
        <f>[4]Calculations!O353</f>
        <v>0</v>
      </c>
      <c r="Q386" s="38">
        <f>[4]Calculations!S353</f>
        <v>0</v>
      </c>
      <c r="R386" s="38">
        <f>[4]Calculations!Q353</f>
        <v>0</v>
      </c>
      <c r="S386" s="38">
        <f>[4]Calculations!T353</f>
        <v>0</v>
      </c>
      <c r="T386" s="38">
        <f>[4]Calculations!R353</f>
        <v>0</v>
      </c>
      <c r="U386" s="38">
        <f>[4]Calculations!U353</f>
        <v>0</v>
      </c>
      <c r="V386" s="38">
        <f>[4]Calculations!X353</f>
        <v>0</v>
      </c>
      <c r="W386" s="38">
        <f>[4]Calculations!Y353</f>
        <v>0</v>
      </c>
      <c r="X386" s="38" t="s">
        <v>1056</v>
      </c>
      <c r="Y386" s="73" t="s">
        <v>106</v>
      </c>
      <c r="Z386" s="74" t="s">
        <v>1098</v>
      </c>
      <c r="AA386" s="74">
        <f>[4]Calculations!AA353</f>
        <v>0</v>
      </c>
      <c r="AB386" s="74">
        <f>[4]Calculations!AM353</f>
        <v>0</v>
      </c>
      <c r="AC386" s="74">
        <f>[4]Calculations!AB353</f>
        <v>0</v>
      </c>
      <c r="AD386" s="74">
        <f>[4]Calculations!AN353</f>
        <v>0</v>
      </c>
      <c r="AE386" s="74">
        <f>[4]Calculations!AC353</f>
        <v>0</v>
      </c>
      <c r="AF386" s="74">
        <f>[4]Calculations!AO353</f>
        <v>0</v>
      </c>
      <c r="AG386" s="74">
        <f>[4]Calculations!AD353</f>
        <v>0</v>
      </c>
      <c r="AH386" s="74">
        <f>[4]Calculations!AP353</f>
        <v>0</v>
      </c>
      <c r="AI386" s="74">
        <f>[4]Calculations!AE353</f>
        <v>0</v>
      </c>
      <c r="AJ386" s="74">
        <f>[4]Calculations!AQ353</f>
        <v>0</v>
      </c>
      <c r="AK386" s="74">
        <f>[4]Calculations!AF353</f>
        <v>0</v>
      </c>
      <c r="AL386" s="74">
        <f>[4]Calculations!AR353</f>
        <v>0</v>
      </c>
      <c r="AM386" s="74">
        <f>[4]Calculations!AG353</f>
        <v>0</v>
      </c>
      <c r="AN386" s="74">
        <f>[4]Calculations!AS353</f>
        <v>0</v>
      </c>
      <c r="AO386" s="74">
        <f>[4]Calculations!AH353</f>
        <v>0</v>
      </c>
      <c r="AP386" s="74">
        <f>[4]Calculations!AT353</f>
        <v>0</v>
      </c>
      <c r="AQ386" s="74">
        <f>[4]Calculations!AI353</f>
        <v>2.9168899999500002E-2</v>
      </c>
      <c r="AR386" s="74">
        <f>[4]Calculations!AU353</f>
        <v>99.999999998285844</v>
      </c>
      <c r="AS386" s="74">
        <f>[4]Calculations!AJ353</f>
        <v>0</v>
      </c>
      <c r="AT386" s="74">
        <f>[4]Calculations!AV353</f>
        <v>0</v>
      </c>
      <c r="AU386" s="74">
        <f>[4]Calculations!AK353</f>
        <v>0</v>
      </c>
      <c r="AV386" s="74">
        <f>[4]Calculations!AW353</f>
        <v>0</v>
      </c>
      <c r="AW386" s="90"/>
      <c r="AX386" s="90"/>
      <c r="AY386" s="82" t="str">
        <f>[4]Calculations!D353</f>
        <v>Land Supply 2018</v>
      </c>
    </row>
    <row r="387" spans="2:51" ht="25" customHeight="1" x14ac:dyDescent="0.25">
      <c r="B387" s="13" t="str">
        <f>[4]Calculations!A354</f>
        <v>SH 2189</v>
      </c>
      <c r="C387" s="30" t="str">
        <f>[4]Calculations!B354</f>
        <v>LAND ADJACENT TO 144 HOLLIN LANE, ,MIDDLETON</v>
      </c>
      <c r="D387" s="119" t="str">
        <f>[4]Calculations!C354</f>
        <v>Residential</v>
      </c>
      <c r="E387" s="38">
        <f>[4]Calculations!E354</f>
        <v>0.17837600000000001</v>
      </c>
      <c r="F387" s="38">
        <f>[4]Calculations!I354</f>
        <v>0.17837600000000001</v>
      </c>
      <c r="G387" s="38">
        <f>[4]Calculations!M354</f>
        <v>100</v>
      </c>
      <c r="H387" s="38">
        <f>[4]Calculations!H354</f>
        <v>0</v>
      </c>
      <c r="I387" s="38">
        <f>[4]Calculations!L354</f>
        <v>0</v>
      </c>
      <c r="J387" s="38">
        <f>[4]Calculations!G354</f>
        <v>0</v>
      </c>
      <c r="K387" s="38">
        <f>[4]Calculations!K354</f>
        <v>0</v>
      </c>
      <c r="L387" s="38">
        <f>[4]Calculations!F354</f>
        <v>0</v>
      </c>
      <c r="M387" s="38">
        <f>[4]Calculations!J354</f>
        <v>0</v>
      </c>
      <c r="N387" s="38">
        <f>[4]Calculations!V354</f>
        <v>0</v>
      </c>
      <c r="O387" s="38">
        <f>[4]Calculations!W354</f>
        <v>0</v>
      </c>
      <c r="P387" s="38">
        <f>[4]Calculations!O354</f>
        <v>0</v>
      </c>
      <c r="Q387" s="38">
        <f>[4]Calculations!S354</f>
        <v>0</v>
      </c>
      <c r="R387" s="38">
        <f>[4]Calculations!Q354</f>
        <v>0</v>
      </c>
      <c r="S387" s="38">
        <f>[4]Calculations!T354</f>
        <v>0</v>
      </c>
      <c r="T387" s="38">
        <f>[4]Calculations!R354</f>
        <v>0</v>
      </c>
      <c r="U387" s="38">
        <f>[4]Calculations!U354</f>
        <v>0</v>
      </c>
      <c r="V387" s="38" t="str">
        <f>[4]Calculations!X354</f>
        <v>Not Modelled</v>
      </c>
      <c r="W387" s="38" t="str">
        <f>[4]Calculations!Y354</f>
        <v>N/A</v>
      </c>
      <c r="X387" s="38" t="s">
        <v>1056</v>
      </c>
      <c r="Y387" s="73" t="s">
        <v>106</v>
      </c>
      <c r="Z387" s="74" t="s">
        <v>1098</v>
      </c>
      <c r="AA387" s="74">
        <f>[4]Calculations!AA354</f>
        <v>0</v>
      </c>
      <c r="AB387" s="74">
        <f>[4]Calculations!AM354</f>
        <v>0</v>
      </c>
      <c r="AC387" s="74">
        <f>[4]Calculations!AB354</f>
        <v>0</v>
      </c>
      <c r="AD387" s="74">
        <f>[4]Calculations!AN354</f>
        <v>0</v>
      </c>
      <c r="AE387" s="74">
        <f>[4]Calculations!AC354</f>
        <v>0</v>
      </c>
      <c r="AF387" s="74">
        <f>[4]Calculations!AO354</f>
        <v>0</v>
      </c>
      <c r="AG387" s="74">
        <f>[4]Calculations!AD354</f>
        <v>0</v>
      </c>
      <c r="AH387" s="74">
        <f>[4]Calculations!AP354</f>
        <v>0</v>
      </c>
      <c r="AI387" s="74">
        <f>[4]Calculations!AE354</f>
        <v>0</v>
      </c>
      <c r="AJ387" s="74">
        <f>[4]Calculations!AQ354</f>
        <v>0</v>
      </c>
      <c r="AK387" s="74">
        <f>[4]Calculations!AF354</f>
        <v>0</v>
      </c>
      <c r="AL387" s="74">
        <f>[4]Calculations!AR354</f>
        <v>0</v>
      </c>
      <c r="AM387" s="74">
        <f>[4]Calculations!AG354</f>
        <v>0</v>
      </c>
      <c r="AN387" s="74">
        <f>[4]Calculations!AS354</f>
        <v>0</v>
      </c>
      <c r="AO387" s="74">
        <f>[4]Calculations!AH354</f>
        <v>0</v>
      </c>
      <c r="AP387" s="74">
        <f>[4]Calculations!AT354</f>
        <v>0</v>
      </c>
      <c r="AQ387" s="74">
        <f>[4]Calculations!AI354</f>
        <v>0.17837608999999999</v>
      </c>
      <c r="AR387" s="74">
        <f>[4]Calculations!AU354</f>
        <v>100.00005045521819</v>
      </c>
      <c r="AS387" s="74">
        <f>[4]Calculations!AJ354</f>
        <v>0</v>
      </c>
      <c r="AT387" s="74">
        <f>[4]Calculations!AV354</f>
        <v>0</v>
      </c>
      <c r="AU387" s="74">
        <f>[4]Calculations!AK354</f>
        <v>0</v>
      </c>
      <c r="AV387" s="74">
        <f>[4]Calculations!AW354</f>
        <v>0</v>
      </c>
      <c r="AW387" s="90"/>
      <c r="AX387" s="90"/>
      <c r="AY387" s="82" t="str">
        <f>[4]Calculations!D354</f>
        <v>Land Supply 2018</v>
      </c>
    </row>
    <row r="388" spans="2:51" ht="25" customHeight="1" x14ac:dyDescent="0.25">
      <c r="B388" s="13" t="str">
        <f>[4]Calculations!A355</f>
        <v>SH 2190</v>
      </c>
      <c r="C388" s="30" t="str">
        <f>[4]Calculations!B355</f>
        <v>LAND ADJACENT TO 8 PEACH BANK,MIDDLETON</v>
      </c>
      <c r="D388" s="119" t="str">
        <f>[4]Calculations!C355</f>
        <v>Residential</v>
      </c>
      <c r="E388" s="38">
        <f>[4]Calculations!E355</f>
        <v>6.0349799999999997E-3</v>
      </c>
      <c r="F388" s="38">
        <f>[4]Calculations!I355</f>
        <v>6.0349799999999997E-3</v>
      </c>
      <c r="G388" s="38">
        <f>[4]Calculations!M355</f>
        <v>100</v>
      </c>
      <c r="H388" s="38">
        <f>[4]Calculations!H355</f>
        <v>0</v>
      </c>
      <c r="I388" s="38">
        <f>[4]Calculations!L355</f>
        <v>0</v>
      </c>
      <c r="J388" s="38">
        <f>[4]Calculations!G355</f>
        <v>0</v>
      </c>
      <c r="K388" s="38">
        <f>[4]Calculations!K355</f>
        <v>0</v>
      </c>
      <c r="L388" s="38">
        <f>[4]Calculations!F355</f>
        <v>0</v>
      </c>
      <c r="M388" s="38">
        <f>[4]Calculations!J355</f>
        <v>0</v>
      </c>
      <c r="N388" s="38">
        <f>[4]Calculations!V355</f>
        <v>0</v>
      </c>
      <c r="O388" s="38">
        <f>[4]Calculations!W355</f>
        <v>0</v>
      </c>
      <c r="P388" s="38">
        <f>[4]Calculations!O355</f>
        <v>0</v>
      </c>
      <c r="Q388" s="38">
        <f>[4]Calculations!S355</f>
        <v>0</v>
      </c>
      <c r="R388" s="38">
        <f>[4]Calculations!Q355</f>
        <v>0</v>
      </c>
      <c r="S388" s="38">
        <f>[4]Calculations!T355</f>
        <v>0</v>
      </c>
      <c r="T388" s="38">
        <f>[4]Calculations!R355</f>
        <v>0</v>
      </c>
      <c r="U388" s="38">
        <f>[4]Calculations!U355</f>
        <v>0</v>
      </c>
      <c r="V388" s="38" t="str">
        <f>[4]Calculations!X355</f>
        <v>Not Modelled</v>
      </c>
      <c r="W388" s="38" t="str">
        <f>[4]Calculations!Y355</f>
        <v>N/A</v>
      </c>
      <c r="X388" s="38" t="s">
        <v>1056</v>
      </c>
      <c r="Y388" s="73" t="s">
        <v>106</v>
      </c>
      <c r="Z388" s="74" t="s">
        <v>1098</v>
      </c>
      <c r="AA388" s="74">
        <f>[4]Calculations!AA355</f>
        <v>0</v>
      </c>
      <c r="AB388" s="74">
        <f>[4]Calculations!AM355</f>
        <v>0</v>
      </c>
      <c r="AC388" s="74">
        <f>[4]Calculations!AB355</f>
        <v>0</v>
      </c>
      <c r="AD388" s="74">
        <f>[4]Calculations!AN355</f>
        <v>0</v>
      </c>
      <c r="AE388" s="74">
        <f>[4]Calculations!AC355</f>
        <v>0</v>
      </c>
      <c r="AF388" s="74">
        <f>[4]Calculations!AO355</f>
        <v>0</v>
      </c>
      <c r="AG388" s="74">
        <f>[4]Calculations!AD355</f>
        <v>0</v>
      </c>
      <c r="AH388" s="74">
        <f>[4]Calculations!AP355</f>
        <v>0</v>
      </c>
      <c r="AI388" s="74">
        <f>[4]Calculations!AE355</f>
        <v>0</v>
      </c>
      <c r="AJ388" s="74">
        <f>[4]Calculations!AQ355</f>
        <v>0</v>
      </c>
      <c r="AK388" s="74">
        <f>[4]Calculations!AF355</f>
        <v>0</v>
      </c>
      <c r="AL388" s="74">
        <f>[4]Calculations!AR355</f>
        <v>0</v>
      </c>
      <c r="AM388" s="74">
        <f>[4]Calculations!AG355</f>
        <v>0</v>
      </c>
      <c r="AN388" s="74">
        <f>[4]Calculations!AS355</f>
        <v>0</v>
      </c>
      <c r="AO388" s="74">
        <f>[4]Calculations!AH355</f>
        <v>0</v>
      </c>
      <c r="AP388" s="74">
        <f>[4]Calculations!AT355</f>
        <v>0</v>
      </c>
      <c r="AQ388" s="74">
        <f>[4]Calculations!AI355</f>
        <v>6.03497999989E-3</v>
      </c>
      <c r="AR388" s="74">
        <f>[4]Calculations!AU355</f>
        <v>99.999999998177302</v>
      </c>
      <c r="AS388" s="74">
        <f>[4]Calculations!AJ355</f>
        <v>0</v>
      </c>
      <c r="AT388" s="74">
        <f>[4]Calculations!AV355</f>
        <v>0</v>
      </c>
      <c r="AU388" s="74">
        <f>[4]Calculations!AK355</f>
        <v>0</v>
      </c>
      <c r="AV388" s="74">
        <f>[4]Calculations!AW355</f>
        <v>0</v>
      </c>
      <c r="AW388" s="90"/>
      <c r="AX388" s="90"/>
      <c r="AY388" s="82" t="str">
        <f>[4]Calculations!D355</f>
        <v>Land Supply 2018</v>
      </c>
    </row>
    <row r="389" spans="2:51" ht="12.65" customHeight="1" x14ac:dyDescent="0.25">
      <c r="B389" s="13" t="str">
        <f>[4]Calculations!A356</f>
        <v>SH 2191</v>
      </c>
      <c r="C389" s="30" t="str">
        <f>[4]Calculations!B356</f>
        <v>LAND ADJACENT TO,163 NORDEN ROAD,ROCHDALE</v>
      </c>
      <c r="D389" s="119" t="str">
        <f>[4]Calculations!C356</f>
        <v>Residential</v>
      </c>
      <c r="E389" s="38">
        <f>[4]Calculations!E356</f>
        <v>3.6199700000000001E-2</v>
      </c>
      <c r="F389" s="38">
        <f>[4]Calculations!I356</f>
        <v>3.6199700000000001E-2</v>
      </c>
      <c r="G389" s="38">
        <f>[4]Calculations!M356</f>
        <v>100</v>
      </c>
      <c r="H389" s="38">
        <f>[4]Calculations!H356</f>
        <v>0</v>
      </c>
      <c r="I389" s="38">
        <f>[4]Calculations!L356</f>
        <v>0</v>
      </c>
      <c r="J389" s="38">
        <f>[4]Calculations!G356</f>
        <v>0</v>
      </c>
      <c r="K389" s="38">
        <f>[4]Calculations!K356</f>
        <v>0</v>
      </c>
      <c r="L389" s="38">
        <f>[4]Calculations!F356</f>
        <v>0</v>
      </c>
      <c r="M389" s="38">
        <f>[4]Calculations!J356</f>
        <v>0</v>
      </c>
      <c r="N389" s="38">
        <f>[4]Calculations!V356</f>
        <v>0</v>
      </c>
      <c r="O389" s="38">
        <f>[4]Calculations!W356</f>
        <v>0</v>
      </c>
      <c r="P389" s="38">
        <f>[4]Calculations!O356</f>
        <v>1.5314599999999999E-2</v>
      </c>
      <c r="Q389" s="38">
        <f>[4]Calculations!S356</f>
        <v>42.305875463056317</v>
      </c>
      <c r="R389" s="38">
        <f>[4]Calculations!Q356</f>
        <v>0</v>
      </c>
      <c r="S389" s="38">
        <f>[4]Calculations!T356</f>
        <v>0</v>
      </c>
      <c r="T389" s="38">
        <f>[4]Calculations!R356</f>
        <v>0</v>
      </c>
      <c r="U389" s="38">
        <f>[4]Calculations!U356</f>
        <v>0</v>
      </c>
      <c r="V389" s="38" t="str">
        <f>[4]Calculations!X356</f>
        <v>Not Modelled</v>
      </c>
      <c r="W389" s="38" t="str">
        <f>[4]Calculations!Y356</f>
        <v>N/A</v>
      </c>
      <c r="X389" s="38" t="s">
        <v>1056</v>
      </c>
      <c r="Y389" s="73" t="s">
        <v>105</v>
      </c>
      <c r="Z389" s="74" t="s">
        <v>1066</v>
      </c>
      <c r="AA389" s="74">
        <f>[4]Calculations!AA356</f>
        <v>0</v>
      </c>
      <c r="AB389" s="74">
        <f>[4]Calculations!AM356</f>
        <v>0</v>
      </c>
      <c r="AC389" s="74">
        <f>[4]Calculations!AB356</f>
        <v>0</v>
      </c>
      <c r="AD389" s="74">
        <f>[4]Calculations!AN356</f>
        <v>0</v>
      </c>
      <c r="AE389" s="74">
        <f>[4]Calculations!AC356</f>
        <v>0</v>
      </c>
      <c r="AF389" s="74">
        <f>[4]Calculations!AO356</f>
        <v>0</v>
      </c>
      <c r="AG389" s="74">
        <f>[4]Calculations!AD356</f>
        <v>0</v>
      </c>
      <c r="AH389" s="74">
        <f>[4]Calculations!AP356</f>
        <v>0</v>
      </c>
      <c r="AI389" s="74">
        <f>[4]Calculations!AE356</f>
        <v>0</v>
      </c>
      <c r="AJ389" s="74">
        <f>[4]Calculations!AQ356</f>
        <v>0</v>
      </c>
      <c r="AK389" s="74">
        <f>[4]Calculations!AF356</f>
        <v>0</v>
      </c>
      <c r="AL389" s="74">
        <f>[4]Calculations!AR356</f>
        <v>0</v>
      </c>
      <c r="AM389" s="74">
        <f>[4]Calculations!AG356</f>
        <v>0</v>
      </c>
      <c r="AN389" s="74">
        <f>[4]Calculations!AS356</f>
        <v>0</v>
      </c>
      <c r="AO389" s="74">
        <f>[4]Calculations!AH356</f>
        <v>0</v>
      </c>
      <c r="AP389" s="74">
        <f>[4]Calculations!AT356</f>
        <v>0</v>
      </c>
      <c r="AQ389" s="74">
        <f>[4]Calculations!AI356</f>
        <v>3.6199654998399999E-2</v>
      </c>
      <c r="AR389" s="74">
        <f>[4]Calculations!AU356</f>
        <v>99.999875685157605</v>
      </c>
      <c r="AS389" s="74">
        <f>[4]Calculations!AJ356</f>
        <v>0</v>
      </c>
      <c r="AT389" s="74">
        <f>[4]Calculations!AV356</f>
        <v>0</v>
      </c>
      <c r="AU389" s="74">
        <f>[4]Calculations!AK356</f>
        <v>0</v>
      </c>
      <c r="AV389" s="74">
        <f>[4]Calculations!AW356</f>
        <v>0</v>
      </c>
      <c r="AW389" s="90"/>
      <c r="AX389" s="90"/>
      <c r="AY389" s="82" t="str">
        <f>[4]Calculations!D356</f>
        <v>Land Supply 2018</v>
      </c>
    </row>
    <row r="390" spans="2:51" ht="25" customHeight="1" x14ac:dyDescent="0.25">
      <c r="B390" s="13" t="str">
        <f>[4]Calculations!A357</f>
        <v>SH 2192</v>
      </c>
      <c r="C390" s="30" t="str">
        <f>[4]Calculations!B357</f>
        <v>LAND ADJACENT,LITCHFIELD COURT,MIDDLETON</v>
      </c>
      <c r="D390" s="119" t="str">
        <f>[4]Calculations!C357</f>
        <v>Residential</v>
      </c>
      <c r="E390" s="38">
        <f>[4]Calculations!E357</f>
        <v>7.8605499999999995E-2</v>
      </c>
      <c r="F390" s="38">
        <f>[4]Calculations!I357</f>
        <v>7.8605499999999995E-2</v>
      </c>
      <c r="G390" s="38">
        <f>[4]Calculations!M357</f>
        <v>100</v>
      </c>
      <c r="H390" s="38">
        <f>[4]Calculations!H357</f>
        <v>0</v>
      </c>
      <c r="I390" s="38">
        <f>[4]Calculations!L357</f>
        <v>0</v>
      </c>
      <c r="J390" s="38">
        <f>[4]Calculations!G357</f>
        <v>0</v>
      </c>
      <c r="K390" s="38">
        <f>[4]Calculations!K357</f>
        <v>0</v>
      </c>
      <c r="L390" s="38">
        <f>[4]Calculations!F357</f>
        <v>0</v>
      </c>
      <c r="M390" s="38">
        <f>[4]Calculations!J357</f>
        <v>0</v>
      </c>
      <c r="N390" s="38">
        <f>[4]Calculations!V357</f>
        <v>0</v>
      </c>
      <c r="O390" s="38">
        <f>[4]Calculations!W357</f>
        <v>0</v>
      </c>
      <c r="P390" s="38">
        <f>[4]Calculations!O357</f>
        <v>1.4429319999999999E-2</v>
      </c>
      <c r="Q390" s="38">
        <f>[4]Calculations!S357</f>
        <v>18.356628989065651</v>
      </c>
      <c r="R390" s="38">
        <f>[4]Calculations!Q357</f>
        <v>1.04E-2</v>
      </c>
      <c r="S390" s="38">
        <f>[4]Calculations!T357</f>
        <v>13.230626355662137</v>
      </c>
      <c r="T390" s="38">
        <f>[4]Calculations!R357</f>
        <v>0</v>
      </c>
      <c r="U390" s="38">
        <f>[4]Calculations!U357</f>
        <v>0</v>
      </c>
      <c r="V390" s="38" t="str">
        <f>[4]Calculations!X357</f>
        <v>Not Modelled</v>
      </c>
      <c r="W390" s="38" t="str">
        <f>[4]Calculations!Y357</f>
        <v>N/A</v>
      </c>
      <c r="X390" s="38" t="s">
        <v>1056</v>
      </c>
      <c r="Y390" s="73" t="s">
        <v>108</v>
      </c>
      <c r="Z390" s="74" t="s">
        <v>109</v>
      </c>
      <c r="AA390" s="74">
        <f>[4]Calculations!AA357</f>
        <v>0</v>
      </c>
      <c r="AB390" s="74">
        <f>[4]Calculations!AM357</f>
        <v>0</v>
      </c>
      <c r="AC390" s="74">
        <f>[4]Calculations!AB357</f>
        <v>0</v>
      </c>
      <c r="AD390" s="74">
        <f>[4]Calculations!AN357</f>
        <v>0</v>
      </c>
      <c r="AE390" s="74">
        <f>[4]Calculations!AC357</f>
        <v>0</v>
      </c>
      <c r="AF390" s="74">
        <f>[4]Calculations!AO357</f>
        <v>0</v>
      </c>
      <c r="AG390" s="74">
        <f>[4]Calculations!AD357</f>
        <v>0</v>
      </c>
      <c r="AH390" s="74">
        <f>[4]Calculations!AP357</f>
        <v>0</v>
      </c>
      <c r="AI390" s="74">
        <f>[4]Calculations!AE357</f>
        <v>0</v>
      </c>
      <c r="AJ390" s="74">
        <f>[4]Calculations!AQ357</f>
        <v>0</v>
      </c>
      <c r="AK390" s="74">
        <f>[4]Calculations!AF357</f>
        <v>0</v>
      </c>
      <c r="AL390" s="74">
        <f>[4]Calculations!AR357</f>
        <v>0</v>
      </c>
      <c r="AM390" s="74">
        <f>[4]Calculations!AG357</f>
        <v>0</v>
      </c>
      <c r="AN390" s="74">
        <f>[4]Calculations!AS357</f>
        <v>0</v>
      </c>
      <c r="AO390" s="74">
        <f>[4]Calculations!AH357</f>
        <v>0</v>
      </c>
      <c r="AP390" s="74">
        <f>[4]Calculations!AT357</f>
        <v>0</v>
      </c>
      <c r="AQ390" s="74">
        <f>[4]Calculations!AI357</f>
        <v>7.8605519998000001E-2</v>
      </c>
      <c r="AR390" s="74">
        <f>[4]Calculations!AU357</f>
        <v>100.00002544096789</v>
      </c>
      <c r="AS390" s="74">
        <f>[4]Calculations!AJ357</f>
        <v>0</v>
      </c>
      <c r="AT390" s="74">
        <f>[4]Calculations!AV357</f>
        <v>0</v>
      </c>
      <c r="AU390" s="74">
        <f>[4]Calculations!AK357</f>
        <v>0</v>
      </c>
      <c r="AV390" s="74">
        <f>[4]Calculations!AW357</f>
        <v>0</v>
      </c>
      <c r="AW390" s="90"/>
      <c r="AX390" s="90"/>
      <c r="AY390" s="82" t="str">
        <f>[4]Calculations!D357</f>
        <v>Land Supply 2018</v>
      </c>
    </row>
    <row r="391" spans="2:51" ht="25" customHeight="1" x14ac:dyDescent="0.25">
      <c r="B391" s="13" t="str">
        <f>[4]Calculations!A358</f>
        <v>SH 2196</v>
      </c>
      <c r="C391" s="30" t="str">
        <f>[4]Calculations!B358</f>
        <v>LAND AT MEADOW VIEW,ROCHDALE</v>
      </c>
      <c r="D391" s="119" t="str">
        <f>[4]Calculations!C358</f>
        <v>Residential</v>
      </c>
      <c r="E391" s="38">
        <f>[4]Calculations!E358</f>
        <v>0.25164500000000001</v>
      </c>
      <c r="F391" s="38">
        <f>[4]Calculations!I358</f>
        <v>0.25164500000000001</v>
      </c>
      <c r="G391" s="38">
        <f>[4]Calculations!M358</f>
        <v>100</v>
      </c>
      <c r="H391" s="38">
        <f>[4]Calculations!H358</f>
        <v>0</v>
      </c>
      <c r="I391" s="38">
        <f>[4]Calculations!L358</f>
        <v>0</v>
      </c>
      <c r="J391" s="38">
        <f>[4]Calculations!G358</f>
        <v>0</v>
      </c>
      <c r="K391" s="38">
        <f>[4]Calculations!K358</f>
        <v>0</v>
      </c>
      <c r="L391" s="38">
        <f>[4]Calculations!F358</f>
        <v>0</v>
      </c>
      <c r="M391" s="38">
        <f>[4]Calculations!J358</f>
        <v>0</v>
      </c>
      <c r="N391" s="38">
        <f>[4]Calculations!V358</f>
        <v>0.250841449991</v>
      </c>
      <c r="O391" s="38">
        <f>[4]Calculations!W358</f>
        <v>99.680681114665489</v>
      </c>
      <c r="P391" s="38">
        <f>[4]Calculations!O358</f>
        <v>6.9283817149769E-2</v>
      </c>
      <c r="Q391" s="38">
        <f>[4]Calculations!S358</f>
        <v>27.532363905410001</v>
      </c>
      <c r="R391" s="38">
        <f>[4]Calculations!Q358</f>
        <v>1.5000517149768999E-2</v>
      </c>
      <c r="S391" s="38">
        <f>[4]Calculations!T358</f>
        <v>5.9609835878992223</v>
      </c>
      <c r="T391" s="38">
        <f>[4]Calculations!R358</f>
        <v>6.83734045769E-4</v>
      </c>
      <c r="U391" s="38">
        <f>[4]Calculations!U358</f>
        <v>0.27170579418188318</v>
      </c>
      <c r="V391" s="38" t="str">
        <f>[4]Calculations!X358</f>
        <v>Not Modelled</v>
      </c>
      <c r="W391" s="38" t="str">
        <f>[4]Calculations!Y358</f>
        <v>N/A</v>
      </c>
      <c r="X391" s="38" t="s">
        <v>1056</v>
      </c>
      <c r="Y391" s="73" t="s">
        <v>105</v>
      </c>
      <c r="Z391" s="74" t="s">
        <v>1066</v>
      </c>
      <c r="AA391" s="74">
        <f>[4]Calculations!AA358</f>
        <v>0</v>
      </c>
      <c r="AB391" s="74">
        <f>[4]Calculations!AM358</f>
        <v>0</v>
      </c>
      <c r="AC391" s="74">
        <f>[4]Calculations!AB358</f>
        <v>0</v>
      </c>
      <c r="AD391" s="74">
        <f>[4]Calculations!AN358</f>
        <v>0</v>
      </c>
      <c r="AE391" s="74">
        <f>[4]Calculations!AC358</f>
        <v>0</v>
      </c>
      <c r="AF391" s="74">
        <f>[4]Calculations!AO358</f>
        <v>0</v>
      </c>
      <c r="AG391" s="74">
        <f>[4]Calculations!AD358</f>
        <v>0</v>
      </c>
      <c r="AH391" s="74">
        <f>[4]Calculations!AP358</f>
        <v>0</v>
      </c>
      <c r="AI391" s="74">
        <f>[4]Calculations!AE358</f>
        <v>0</v>
      </c>
      <c r="AJ391" s="74">
        <f>[4]Calculations!AQ358</f>
        <v>0</v>
      </c>
      <c r="AK391" s="74">
        <f>[4]Calculations!AF358</f>
        <v>0</v>
      </c>
      <c r="AL391" s="74">
        <f>[4]Calculations!AR358</f>
        <v>0</v>
      </c>
      <c r="AM391" s="74">
        <f>[4]Calculations!AG358</f>
        <v>0</v>
      </c>
      <c r="AN391" s="74">
        <f>[4]Calculations!AS358</f>
        <v>0</v>
      </c>
      <c r="AO391" s="74">
        <f>[4]Calculations!AH358</f>
        <v>0</v>
      </c>
      <c r="AP391" s="74">
        <f>[4]Calculations!AT358</f>
        <v>0</v>
      </c>
      <c r="AQ391" s="74">
        <f>[4]Calculations!AI358</f>
        <v>0.251645469989</v>
      </c>
      <c r="AR391" s="74">
        <f>[4]Calculations!AU358</f>
        <v>100.00018676667528</v>
      </c>
      <c r="AS391" s="74">
        <f>[4]Calculations!AJ358</f>
        <v>0</v>
      </c>
      <c r="AT391" s="74">
        <f>[4]Calculations!AV358</f>
        <v>0</v>
      </c>
      <c r="AU391" s="74">
        <f>[4]Calculations!AK358</f>
        <v>0</v>
      </c>
      <c r="AV391" s="74">
        <f>[4]Calculations!AW358</f>
        <v>0</v>
      </c>
      <c r="AW391" s="90"/>
      <c r="AX391" s="90"/>
      <c r="AY391" s="82" t="str">
        <f>[4]Calculations!D358</f>
        <v>Land Supply 2018</v>
      </c>
    </row>
    <row r="392" spans="2:51" ht="12.65" customHeight="1" x14ac:dyDescent="0.25">
      <c r="B392" s="13" t="str">
        <f>[4]Calculations!A359</f>
        <v>SH 2197</v>
      </c>
      <c r="C392" s="30" t="str">
        <f>[4]Calculations!B359</f>
        <v>LAND AT MOORHOUSE FOLD,MILNROW</v>
      </c>
      <c r="D392" s="119" t="str">
        <f>[4]Calculations!C359</f>
        <v>Residential</v>
      </c>
      <c r="E392" s="38">
        <f>[4]Calculations!E359</f>
        <v>9.4875699999999993E-2</v>
      </c>
      <c r="F392" s="38">
        <f>[4]Calculations!I359</f>
        <v>9.4875699999999993E-2</v>
      </c>
      <c r="G392" s="38">
        <f>[4]Calculations!M359</f>
        <v>100</v>
      </c>
      <c r="H392" s="38">
        <f>[4]Calculations!H359</f>
        <v>0</v>
      </c>
      <c r="I392" s="38">
        <f>[4]Calculations!L359</f>
        <v>0</v>
      </c>
      <c r="J392" s="38">
        <f>[4]Calculations!G359</f>
        <v>0</v>
      </c>
      <c r="K392" s="38">
        <f>[4]Calculations!K359</f>
        <v>0</v>
      </c>
      <c r="L392" s="38">
        <f>[4]Calculations!F359</f>
        <v>0</v>
      </c>
      <c r="M392" s="38">
        <f>[4]Calculations!J359</f>
        <v>0</v>
      </c>
      <c r="N392" s="38">
        <f>[4]Calculations!V359</f>
        <v>0</v>
      </c>
      <c r="O392" s="38">
        <f>[4]Calculations!W359</f>
        <v>0</v>
      </c>
      <c r="P392" s="38">
        <f>[4]Calculations!O359</f>
        <v>0</v>
      </c>
      <c r="Q392" s="38">
        <f>[4]Calculations!S359</f>
        <v>0</v>
      </c>
      <c r="R392" s="38">
        <f>[4]Calculations!Q359</f>
        <v>0</v>
      </c>
      <c r="S392" s="38">
        <f>[4]Calculations!T359</f>
        <v>0</v>
      </c>
      <c r="T392" s="38">
        <f>[4]Calculations!R359</f>
        <v>0</v>
      </c>
      <c r="U392" s="38">
        <f>[4]Calculations!U359</f>
        <v>0</v>
      </c>
      <c r="V392" s="38" t="str">
        <f>[4]Calculations!X359</f>
        <v>Not Modelled</v>
      </c>
      <c r="W392" s="38" t="str">
        <f>[4]Calculations!Y359</f>
        <v>N/A</v>
      </c>
      <c r="X392" s="38" t="s">
        <v>1056</v>
      </c>
      <c r="Y392" s="73" t="s">
        <v>106</v>
      </c>
      <c r="Z392" s="74" t="s">
        <v>1098</v>
      </c>
      <c r="AA392" s="74">
        <f>[4]Calculations!AA359</f>
        <v>0</v>
      </c>
      <c r="AB392" s="74">
        <f>[4]Calculations!AM359</f>
        <v>0</v>
      </c>
      <c r="AC392" s="74">
        <f>[4]Calculations!AB359</f>
        <v>0</v>
      </c>
      <c r="AD392" s="74">
        <f>[4]Calculations!AN359</f>
        <v>0</v>
      </c>
      <c r="AE392" s="74">
        <f>[4]Calculations!AC359</f>
        <v>0</v>
      </c>
      <c r="AF392" s="74">
        <f>[4]Calculations!AO359</f>
        <v>0</v>
      </c>
      <c r="AG392" s="74">
        <f>[4]Calculations!AD359</f>
        <v>0</v>
      </c>
      <c r="AH392" s="74">
        <f>[4]Calculations!AP359</f>
        <v>0</v>
      </c>
      <c r="AI392" s="74">
        <f>[4]Calculations!AE359</f>
        <v>0</v>
      </c>
      <c r="AJ392" s="74">
        <f>[4]Calculations!AQ359</f>
        <v>0</v>
      </c>
      <c r="AK392" s="74">
        <f>[4]Calculations!AF359</f>
        <v>0</v>
      </c>
      <c r="AL392" s="74">
        <f>[4]Calculations!AR359</f>
        <v>0</v>
      </c>
      <c r="AM392" s="74">
        <f>[4]Calculations!AG359</f>
        <v>0</v>
      </c>
      <c r="AN392" s="74">
        <f>[4]Calculations!AS359</f>
        <v>0</v>
      </c>
      <c r="AO392" s="74">
        <f>[4]Calculations!AH359</f>
        <v>0</v>
      </c>
      <c r="AP392" s="74">
        <f>[4]Calculations!AT359</f>
        <v>0</v>
      </c>
      <c r="AQ392" s="74">
        <f>[4]Calculations!AI359</f>
        <v>9.4875634001999998E-2</v>
      </c>
      <c r="AR392" s="74">
        <f>[4]Calculations!AU359</f>
        <v>99.99993043740389</v>
      </c>
      <c r="AS392" s="74">
        <f>[4]Calculations!AJ359</f>
        <v>0</v>
      </c>
      <c r="AT392" s="74">
        <f>[4]Calculations!AV359</f>
        <v>0</v>
      </c>
      <c r="AU392" s="74">
        <f>[4]Calculations!AK359</f>
        <v>0</v>
      </c>
      <c r="AV392" s="74">
        <f>[4]Calculations!AW359</f>
        <v>0</v>
      </c>
      <c r="AW392" s="90"/>
      <c r="AX392" s="90"/>
      <c r="AY392" s="82" t="str">
        <f>[4]Calculations!D359</f>
        <v>Land Supply 2018</v>
      </c>
    </row>
    <row r="393" spans="2:51" ht="12.65" customHeight="1" x14ac:dyDescent="0.25">
      <c r="B393" s="13" t="str">
        <f>[4]Calculations!A360</f>
        <v>SH 2198</v>
      </c>
      <c r="C393" s="30" t="str">
        <f>[4]Calculations!B360</f>
        <v>LAND AT RUDYARD GROVE, FRIARS CRESCENT, LILAC ROAD, KILDARE CRESCENT AND BALDERSTONE ROAD,ROCHDALE</v>
      </c>
      <c r="D393" s="119" t="str">
        <f>[4]Calculations!C360</f>
        <v>Residential</v>
      </c>
      <c r="E393" s="38">
        <f>[4]Calculations!E360</f>
        <v>2.1976300000000002</v>
      </c>
      <c r="F393" s="38">
        <f>[4]Calculations!I360</f>
        <v>2.1976300000000002</v>
      </c>
      <c r="G393" s="38">
        <f>[4]Calculations!M360</f>
        <v>100</v>
      </c>
      <c r="H393" s="38">
        <f>[4]Calculations!H360</f>
        <v>0</v>
      </c>
      <c r="I393" s="38">
        <f>[4]Calculations!L360</f>
        <v>0</v>
      </c>
      <c r="J393" s="38">
        <f>[4]Calculations!G360</f>
        <v>0</v>
      </c>
      <c r="K393" s="38">
        <f>[4]Calculations!K360</f>
        <v>0</v>
      </c>
      <c r="L393" s="38">
        <f>[4]Calculations!F360</f>
        <v>0</v>
      </c>
      <c r="M393" s="38">
        <f>[4]Calculations!J360</f>
        <v>0</v>
      </c>
      <c r="N393" s="38">
        <f>[4]Calculations!V360</f>
        <v>0</v>
      </c>
      <c r="O393" s="38">
        <f>[4]Calculations!W360</f>
        <v>0</v>
      </c>
      <c r="P393" s="38">
        <f>[4]Calculations!O360</f>
        <v>5.8771262559680001E-2</v>
      </c>
      <c r="Q393" s="38">
        <f>[4]Calculations!S360</f>
        <v>2.6743019780254182</v>
      </c>
      <c r="R393" s="38">
        <f>[4]Calculations!Q360</f>
        <v>1.224406255968E-2</v>
      </c>
      <c r="S393" s="38">
        <f>[4]Calculations!T360</f>
        <v>0.55714849905034058</v>
      </c>
      <c r="T393" s="38">
        <f>[4]Calculations!R360</f>
        <v>7.4804175496799999E-3</v>
      </c>
      <c r="U393" s="38">
        <f>[4]Calculations!U360</f>
        <v>0.34038566772750639</v>
      </c>
      <c r="V393" s="38" t="str">
        <f>[4]Calculations!X360</f>
        <v>Not Modelled</v>
      </c>
      <c r="W393" s="38" t="str">
        <f>[4]Calculations!Y360</f>
        <v>N/A</v>
      </c>
      <c r="X393" s="38" t="s">
        <v>1056</v>
      </c>
      <c r="Y393" s="73" t="s">
        <v>105</v>
      </c>
      <c r="Z393" s="74" t="s">
        <v>1066</v>
      </c>
      <c r="AA393" s="74">
        <f>[4]Calculations!AA360</f>
        <v>0</v>
      </c>
      <c r="AB393" s="74">
        <f>[4]Calculations!AM360</f>
        <v>0</v>
      </c>
      <c r="AC393" s="74">
        <f>[4]Calculations!AB360</f>
        <v>0</v>
      </c>
      <c r="AD393" s="74">
        <f>[4]Calculations!AN360</f>
        <v>0</v>
      </c>
      <c r="AE393" s="74">
        <f>[4]Calculations!AC360</f>
        <v>0</v>
      </c>
      <c r="AF393" s="74">
        <f>[4]Calculations!AO360</f>
        <v>0</v>
      </c>
      <c r="AG393" s="74">
        <f>[4]Calculations!AD360</f>
        <v>0</v>
      </c>
      <c r="AH393" s="74">
        <f>[4]Calculations!AP360</f>
        <v>0</v>
      </c>
      <c r="AI393" s="74">
        <f>[4]Calculations!AE360</f>
        <v>0</v>
      </c>
      <c r="AJ393" s="74">
        <f>[4]Calculations!AQ360</f>
        <v>0</v>
      </c>
      <c r="AK393" s="74">
        <f>[4]Calculations!AF360</f>
        <v>0</v>
      </c>
      <c r="AL393" s="74">
        <f>[4]Calculations!AR360</f>
        <v>0</v>
      </c>
      <c r="AM393" s="74">
        <f>[4]Calculations!AG360</f>
        <v>0</v>
      </c>
      <c r="AN393" s="74">
        <f>[4]Calculations!AS360</f>
        <v>0</v>
      </c>
      <c r="AO393" s="74">
        <f>[4]Calculations!AH360</f>
        <v>0</v>
      </c>
      <c r="AP393" s="74">
        <f>[4]Calculations!AT360</f>
        <v>0</v>
      </c>
      <c r="AQ393" s="74">
        <f>[4]Calculations!AI360</f>
        <v>2.1976300527400001</v>
      </c>
      <c r="AR393" s="74">
        <f>[4]Calculations!AU360</f>
        <v>100.00000239985802</v>
      </c>
      <c r="AS393" s="74">
        <f>[4]Calculations!AJ360</f>
        <v>0</v>
      </c>
      <c r="AT393" s="74">
        <f>[4]Calculations!AV360</f>
        <v>0</v>
      </c>
      <c r="AU393" s="74">
        <f>[4]Calculations!AK360</f>
        <v>0</v>
      </c>
      <c r="AV393" s="74">
        <f>[4]Calculations!AW360</f>
        <v>0</v>
      </c>
      <c r="AW393" s="90"/>
      <c r="AX393" s="90"/>
      <c r="AY393" s="82" t="str">
        <f>[4]Calculations!D360</f>
        <v>Land Supply 2018</v>
      </c>
    </row>
    <row r="394" spans="2:51" ht="25" customHeight="1" x14ac:dyDescent="0.25">
      <c r="B394" s="13" t="str">
        <f>[4]Calculations!A361</f>
        <v>SH 2199</v>
      </c>
      <c r="C394" s="30" t="str">
        <f>[4]Calculations!B361</f>
        <v>LAND BETWEEN 9A AND 23,MILKSTONE ROAD,ROCHDALE</v>
      </c>
      <c r="D394" s="119" t="str">
        <f>[4]Calculations!C361</f>
        <v>Residential</v>
      </c>
      <c r="E394" s="38">
        <f>[4]Calculations!E361</f>
        <v>0.191831</v>
      </c>
      <c r="F394" s="38">
        <f>[4]Calculations!I361</f>
        <v>0.191831</v>
      </c>
      <c r="G394" s="38">
        <f>[4]Calculations!M361</f>
        <v>100</v>
      </c>
      <c r="H394" s="38">
        <f>[4]Calculations!H361</f>
        <v>0</v>
      </c>
      <c r="I394" s="38">
        <f>[4]Calculations!L361</f>
        <v>0</v>
      </c>
      <c r="J394" s="38">
        <f>[4]Calculations!G361</f>
        <v>0</v>
      </c>
      <c r="K394" s="38">
        <f>[4]Calculations!K361</f>
        <v>0</v>
      </c>
      <c r="L394" s="38">
        <f>[4]Calculations!F361</f>
        <v>0</v>
      </c>
      <c r="M394" s="38">
        <f>[4]Calculations!J361</f>
        <v>0</v>
      </c>
      <c r="N394" s="38">
        <f>[4]Calculations!V361</f>
        <v>0</v>
      </c>
      <c r="O394" s="38">
        <f>[4]Calculations!W361</f>
        <v>0</v>
      </c>
      <c r="P394" s="38">
        <f>[4]Calculations!O361</f>
        <v>0</v>
      </c>
      <c r="Q394" s="38">
        <f>[4]Calculations!S361</f>
        <v>0</v>
      </c>
      <c r="R394" s="38">
        <f>[4]Calculations!Q361</f>
        <v>0</v>
      </c>
      <c r="S394" s="38">
        <f>[4]Calculations!T361</f>
        <v>0</v>
      </c>
      <c r="T394" s="38">
        <f>[4]Calculations!R361</f>
        <v>0</v>
      </c>
      <c r="U394" s="38">
        <f>[4]Calculations!U361</f>
        <v>0</v>
      </c>
      <c r="V394" s="38" t="str">
        <f>[4]Calculations!X361</f>
        <v>Not Modelled</v>
      </c>
      <c r="W394" s="38" t="str">
        <f>[4]Calculations!Y361</f>
        <v>N/A</v>
      </c>
      <c r="X394" s="38" t="s">
        <v>1056</v>
      </c>
      <c r="Y394" s="73" t="s">
        <v>106</v>
      </c>
      <c r="Z394" s="74" t="s">
        <v>1098</v>
      </c>
      <c r="AA394" s="74">
        <f>[4]Calculations!AA361</f>
        <v>0</v>
      </c>
      <c r="AB394" s="74">
        <f>[4]Calculations!AM361</f>
        <v>0</v>
      </c>
      <c r="AC394" s="74">
        <f>[4]Calculations!AB361</f>
        <v>0</v>
      </c>
      <c r="AD394" s="74">
        <f>[4]Calculations!AN361</f>
        <v>0</v>
      </c>
      <c r="AE394" s="74">
        <f>[4]Calculations!AC361</f>
        <v>0</v>
      </c>
      <c r="AF394" s="74">
        <f>[4]Calculations!AO361</f>
        <v>0</v>
      </c>
      <c r="AG394" s="74">
        <f>[4]Calculations!AD361</f>
        <v>0</v>
      </c>
      <c r="AH394" s="74">
        <f>[4]Calculations!AP361</f>
        <v>0</v>
      </c>
      <c r="AI394" s="74">
        <f>[4]Calculations!AE361</f>
        <v>0</v>
      </c>
      <c r="AJ394" s="74">
        <f>[4]Calculations!AQ361</f>
        <v>0</v>
      </c>
      <c r="AK394" s="74">
        <f>[4]Calculations!AF361</f>
        <v>0</v>
      </c>
      <c r="AL394" s="74">
        <f>[4]Calculations!AR361</f>
        <v>0</v>
      </c>
      <c r="AM394" s="74">
        <f>[4]Calculations!AG361</f>
        <v>0</v>
      </c>
      <c r="AN394" s="74">
        <f>[4]Calculations!AS361</f>
        <v>0</v>
      </c>
      <c r="AO394" s="74">
        <f>[4]Calculations!AH361</f>
        <v>0</v>
      </c>
      <c r="AP394" s="74">
        <f>[4]Calculations!AT361</f>
        <v>0</v>
      </c>
      <c r="AQ394" s="74">
        <f>[4]Calculations!AI361</f>
        <v>0.191830934998</v>
      </c>
      <c r="AR394" s="74">
        <f>[4]Calculations!AU361</f>
        <v>99.999966114965773</v>
      </c>
      <c r="AS394" s="74">
        <f>[4]Calculations!AJ361</f>
        <v>0</v>
      </c>
      <c r="AT394" s="74">
        <f>[4]Calculations!AV361</f>
        <v>0</v>
      </c>
      <c r="AU394" s="74">
        <f>[4]Calculations!AK361</f>
        <v>0</v>
      </c>
      <c r="AV394" s="74">
        <f>[4]Calculations!AW361</f>
        <v>0</v>
      </c>
      <c r="AW394" s="90"/>
      <c r="AX394" s="90"/>
      <c r="AY394" s="82" t="str">
        <f>[4]Calculations!D361</f>
        <v>Land Supply 2018</v>
      </c>
    </row>
    <row r="395" spans="2:51" ht="25" customHeight="1" x14ac:dyDescent="0.25">
      <c r="B395" s="13" t="str">
        <f>[4]Calculations!A362</f>
        <v>SH 2200</v>
      </c>
      <c r="C395" s="30" t="str">
        <f>[4]Calculations!B362</f>
        <v>LAND BOUNDED BY BETHEL STREET, EARL STREET &amp; TAYLOR STREET,HEYWOOD</v>
      </c>
      <c r="D395" s="119" t="str">
        <f>[4]Calculations!C362</f>
        <v>Residential</v>
      </c>
      <c r="E395" s="38">
        <f>[4]Calculations!E362</f>
        <v>5.0830100000000003E-2</v>
      </c>
      <c r="F395" s="38">
        <f>[4]Calculations!I362</f>
        <v>5.0830100000000003E-2</v>
      </c>
      <c r="G395" s="38">
        <f>[4]Calculations!M362</f>
        <v>100</v>
      </c>
      <c r="H395" s="38">
        <f>[4]Calculations!H362</f>
        <v>0</v>
      </c>
      <c r="I395" s="38">
        <f>[4]Calculations!L362</f>
        <v>0</v>
      </c>
      <c r="J395" s="38">
        <f>[4]Calculations!G362</f>
        <v>0</v>
      </c>
      <c r="K395" s="38">
        <f>[4]Calculations!K362</f>
        <v>0</v>
      </c>
      <c r="L395" s="38">
        <f>[4]Calculations!F362</f>
        <v>0</v>
      </c>
      <c r="M395" s="38">
        <f>[4]Calculations!J362</f>
        <v>0</v>
      </c>
      <c r="N395" s="38">
        <f>[4]Calculations!V362</f>
        <v>0</v>
      </c>
      <c r="O395" s="38">
        <f>[4]Calculations!W362</f>
        <v>0</v>
      </c>
      <c r="P395" s="38">
        <f>[4]Calculations!O362</f>
        <v>4.7687567999989994E-2</v>
      </c>
      <c r="Q395" s="38">
        <f>[4]Calculations!S362</f>
        <v>93.817576593376742</v>
      </c>
      <c r="R395" s="38">
        <f>[4]Calculations!Q362</f>
        <v>1.7877567999989998E-2</v>
      </c>
      <c r="S395" s="38">
        <f>[4]Calculations!T362</f>
        <v>35.171223349924546</v>
      </c>
      <c r="T395" s="38">
        <f>[4]Calculations!R362</f>
        <v>6.7287325000900001E-3</v>
      </c>
      <c r="U395" s="38">
        <f>[4]Calculations!U362</f>
        <v>13.237692823917325</v>
      </c>
      <c r="V395" s="38" t="str">
        <f>[4]Calculations!X362</f>
        <v>Not Modelled</v>
      </c>
      <c r="W395" s="38" t="str">
        <f>[4]Calculations!Y362</f>
        <v>N/A</v>
      </c>
      <c r="X395" s="38" t="s">
        <v>1056</v>
      </c>
      <c r="Y395" s="73" t="s">
        <v>108</v>
      </c>
      <c r="Z395" s="74" t="s">
        <v>109</v>
      </c>
      <c r="AA395" s="74">
        <f>[4]Calculations!AA362</f>
        <v>0</v>
      </c>
      <c r="AB395" s="74">
        <f>[4]Calculations!AM362</f>
        <v>0</v>
      </c>
      <c r="AC395" s="74">
        <f>[4]Calculations!AB362</f>
        <v>0</v>
      </c>
      <c r="AD395" s="74">
        <f>[4]Calculations!AN362</f>
        <v>0</v>
      </c>
      <c r="AE395" s="74">
        <f>[4]Calculations!AC362</f>
        <v>0</v>
      </c>
      <c r="AF395" s="74">
        <f>[4]Calculations!AO362</f>
        <v>0</v>
      </c>
      <c r="AG395" s="74">
        <f>[4]Calculations!AD362</f>
        <v>0</v>
      </c>
      <c r="AH395" s="74">
        <f>[4]Calculations!AP362</f>
        <v>0</v>
      </c>
      <c r="AI395" s="74">
        <f>[4]Calculations!AE362</f>
        <v>0</v>
      </c>
      <c r="AJ395" s="74">
        <f>[4]Calculations!AQ362</f>
        <v>0</v>
      </c>
      <c r="AK395" s="74">
        <f>[4]Calculations!AF362</f>
        <v>0</v>
      </c>
      <c r="AL395" s="74">
        <f>[4]Calculations!AR362</f>
        <v>0</v>
      </c>
      <c r="AM395" s="74">
        <f>[4]Calculations!AG362</f>
        <v>0</v>
      </c>
      <c r="AN395" s="74">
        <f>[4]Calculations!AS362</f>
        <v>0</v>
      </c>
      <c r="AO395" s="74">
        <f>[4]Calculations!AH362</f>
        <v>0</v>
      </c>
      <c r="AP395" s="74">
        <f>[4]Calculations!AT362</f>
        <v>0</v>
      </c>
      <c r="AQ395" s="74">
        <f>[4]Calculations!AI362</f>
        <v>5.0830074999600003E-2</v>
      </c>
      <c r="AR395" s="74">
        <f>[4]Calculations!AU362</f>
        <v>99.999950815756804</v>
      </c>
      <c r="AS395" s="74">
        <f>[4]Calculations!AJ362</f>
        <v>0</v>
      </c>
      <c r="AT395" s="74">
        <f>[4]Calculations!AV362</f>
        <v>0</v>
      </c>
      <c r="AU395" s="74">
        <f>[4]Calculations!AK362</f>
        <v>0</v>
      </c>
      <c r="AV395" s="74">
        <f>[4]Calculations!AW362</f>
        <v>0</v>
      </c>
      <c r="AW395" s="90"/>
      <c r="AX395" s="90"/>
      <c r="AY395" s="82" t="str">
        <f>[4]Calculations!D362</f>
        <v>Land Supply 2018</v>
      </c>
    </row>
    <row r="396" spans="2:51" ht="25" customHeight="1" x14ac:dyDescent="0.25">
      <c r="B396" s="13" t="str">
        <f>[4]Calculations!A363</f>
        <v>SH 2201</v>
      </c>
      <c r="C396" s="30" t="str">
        <f>[4]Calculations!B363</f>
        <v>LAND OFF STARRING ROAD,LITTLEBOROUGH</v>
      </c>
      <c r="D396" s="119" t="str">
        <f>[4]Calculations!C363</f>
        <v>Residential</v>
      </c>
      <c r="E396" s="38">
        <f>[4]Calculations!E363</f>
        <v>0.472167</v>
      </c>
      <c r="F396" s="38">
        <f>[4]Calculations!I363</f>
        <v>0.472167</v>
      </c>
      <c r="G396" s="38">
        <f>[4]Calculations!M363</f>
        <v>100</v>
      </c>
      <c r="H396" s="38">
        <f>[4]Calculations!H363</f>
        <v>0</v>
      </c>
      <c r="I396" s="38">
        <f>[4]Calculations!L363</f>
        <v>0</v>
      </c>
      <c r="J396" s="38">
        <f>[4]Calculations!G363</f>
        <v>0</v>
      </c>
      <c r="K396" s="38">
        <f>[4]Calculations!K363</f>
        <v>0</v>
      </c>
      <c r="L396" s="38">
        <f>[4]Calculations!F363</f>
        <v>0</v>
      </c>
      <c r="M396" s="38">
        <f>[4]Calculations!J363</f>
        <v>0</v>
      </c>
      <c r="N396" s="38">
        <f>[4]Calculations!V363</f>
        <v>0</v>
      </c>
      <c r="O396" s="38">
        <f>[4]Calculations!W363</f>
        <v>0</v>
      </c>
      <c r="P396" s="38">
        <f>[4]Calculations!O363</f>
        <v>4.8973000000000003E-2</v>
      </c>
      <c r="Q396" s="38">
        <f>[4]Calculations!S363</f>
        <v>10.371965851065408</v>
      </c>
      <c r="R396" s="38">
        <f>[4]Calculations!Q363</f>
        <v>0</v>
      </c>
      <c r="S396" s="38">
        <f>[4]Calculations!T363</f>
        <v>0</v>
      </c>
      <c r="T396" s="38">
        <f>[4]Calculations!R363</f>
        <v>0</v>
      </c>
      <c r="U396" s="38">
        <f>[4]Calculations!U363</f>
        <v>0</v>
      </c>
      <c r="V396" s="38" t="str">
        <f>[4]Calculations!X363</f>
        <v>Not Modelled</v>
      </c>
      <c r="W396" s="38" t="str">
        <f>[4]Calculations!Y363</f>
        <v>N/A</v>
      </c>
      <c r="X396" s="38" t="s">
        <v>1056</v>
      </c>
      <c r="Y396" s="73" t="s">
        <v>105</v>
      </c>
      <c r="Z396" s="74" t="s">
        <v>1066</v>
      </c>
      <c r="AA396" s="74">
        <f>[4]Calculations!AA363</f>
        <v>0</v>
      </c>
      <c r="AB396" s="74">
        <f>[4]Calculations!AM363</f>
        <v>0</v>
      </c>
      <c r="AC396" s="74">
        <f>[4]Calculations!AB363</f>
        <v>0</v>
      </c>
      <c r="AD396" s="74">
        <f>[4]Calculations!AN363</f>
        <v>0</v>
      </c>
      <c r="AE396" s="74">
        <f>[4]Calculations!AC363</f>
        <v>0</v>
      </c>
      <c r="AF396" s="74">
        <f>[4]Calculations!AO363</f>
        <v>0</v>
      </c>
      <c r="AG396" s="74">
        <f>[4]Calculations!AD363</f>
        <v>0</v>
      </c>
      <c r="AH396" s="74">
        <f>[4]Calculations!AP363</f>
        <v>0</v>
      </c>
      <c r="AI396" s="74">
        <f>[4]Calculations!AE363</f>
        <v>0</v>
      </c>
      <c r="AJ396" s="74">
        <f>[4]Calculations!AQ363</f>
        <v>0</v>
      </c>
      <c r="AK396" s="74">
        <f>[4]Calculations!AF363</f>
        <v>0.45270840576600002</v>
      </c>
      <c r="AL396" s="74">
        <f>[4]Calculations!AR363</f>
        <v>95.878874585898629</v>
      </c>
      <c r="AM396" s="74">
        <f>[4]Calculations!AG363</f>
        <v>0</v>
      </c>
      <c r="AN396" s="74">
        <f>[4]Calculations!AS363</f>
        <v>0</v>
      </c>
      <c r="AO396" s="74">
        <f>[4]Calculations!AH363</f>
        <v>0</v>
      </c>
      <c r="AP396" s="74">
        <f>[4]Calculations!AT363</f>
        <v>0</v>
      </c>
      <c r="AQ396" s="74">
        <f>[4]Calculations!AI363</f>
        <v>0.47216668499999997</v>
      </c>
      <c r="AR396" s="74">
        <f>[4]Calculations!AU363</f>
        <v>99.999933286316065</v>
      </c>
      <c r="AS396" s="74">
        <f>[4]Calculations!AJ363</f>
        <v>0</v>
      </c>
      <c r="AT396" s="74">
        <f>[4]Calculations!AV363</f>
        <v>0</v>
      </c>
      <c r="AU396" s="74">
        <f>[4]Calculations!AK363</f>
        <v>0</v>
      </c>
      <c r="AV396" s="74">
        <f>[4]Calculations!AW363</f>
        <v>0</v>
      </c>
      <c r="AW396" s="90"/>
      <c r="AX396" s="90"/>
      <c r="AY396" s="82" t="str">
        <f>[4]Calculations!D363</f>
        <v>Land Supply 2018</v>
      </c>
    </row>
    <row r="397" spans="2:51" ht="12.65" customHeight="1" x14ac:dyDescent="0.25">
      <c r="B397" s="13" t="str">
        <f>[4]Calculations!A364</f>
        <v>SH 2203</v>
      </c>
      <c r="C397" s="30" t="str">
        <f>[4]Calculations!B364</f>
        <v>LAND REAR OF 33A WATERFOLD LANE, HEYWOOD</v>
      </c>
      <c r="D397" s="119" t="str">
        <f>[4]Calculations!C364</f>
        <v>Residential</v>
      </c>
      <c r="E397" s="38">
        <f>[4]Calculations!E364</f>
        <v>0.18915599999999999</v>
      </c>
      <c r="F397" s="38">
        <f>[4]Calculations!I364</f>
        <v>0.18915599999999999</v>
      </c>
      <c r="G397" s="38">
        <f>[4]Calculations!M364</f>
        <v>100</v>
      </c>
      <c r="H397" s="38">
        <f>[4]Calculations!H364</f>
        <v>0</v>
      </c>
      <c r="I397" s="38">
        <f>[4]Calculations!L364</f>
        <v>0</v>
      </c>
      <c r="J397" s="38">
        <f>[4]Calculations!G364</f>
        <v>0</v>
      </c>
      <c r="K397" s="38">
        <f>[4]Calculations!K364</f>
        <v>0</v>
      </c>
      <c r="L397" s="38">
        <f>[4]Calculations!F364</f>
        <v>0</v>
      </c>
      <c r="M397" s="38">
        <f>[4]Calculations!J364</f>
        <v>0</v>
      </c>
      <c r="N397" s="38">
        <f>[4]Calculations!V364</f>
        <v>9.5462471521800003E-3</v>
      </c>
      <c r="O397" s="38">
        <f>[4]Calculations!W364</f>
        <v>5.0467588404174331</v>
      </c>
      <c r="P397" s="38">
        <f>[4]Calculations!O364</f>
        <v>0</v>
      </c>
      <c r="Q397" s="38">
        <f>[4]Calculations!S364</f>
        <v>0</v>
      </c>
      <c r="R397" s="38">
        <f>[4]Calculations!Q364</f>
        <v>0</v>
      </c>
      <c r="S397" s="38">
        <f>[4]Calculations!T364</f>
        <v>0</v>
      </c>
      <c r="T397" s="38">
        <f>[4]Calculations!R364</f>
        <v>0</v>
      </c>
      <c r="U397" s="38">
        <f>[4]Calculations!U364</f>
        <v>0</v>
      </c>
      <c r="V397" s="38" t="str">
        <f>[4]Calculations!X364</f>
        <v>Not Modelled</v>
      </c>
      <c r="W397" s="38" t="str">
        <f>[4]Calculations!Y364</f>
        <v>N/A</v>
      </c>
      <c r="X397" s="38" t="s">
        <v>1056</v>
      </c>
      <c r="Y397" s="73" t="s">
        <v>106</v>
      </c>
      <c r="Z397" s="74" t="s">
        <v>1098</v>
      </c>
      <c r="AA397" s="74">
        <f>[4]Calculations!AA364</f>
        <v>0</v>
      </c>
      <c r="AB397" s="74">
        <f>[4]Calculations!AM364</f>
        <v>0</v>
      </c>
      <c r="AC397" s="74">
        <f>[4]Calculations!AB364</f>
        <v>0</v>
      </c>
      <c r="AD397" s="74">
        <f>[4]Calculations!AN364</f>
        <v>0</v>
      </c>
      <c r="AE397" s="74">
        <f>[4]Calculations!AC364</f>
        <v>0</v>
      </c>
      <c r="AF397" s="74">
        <f>[4]Calculations!AO364</f>
        <v>0</v>
      </c>
      <c r="AG397" s="74">
        <f>[4]Calculations!AD364</f>
        <v>0</v>
      </c>
      <c r="AH397" s="74">
        <f>[4]Calculations!AP364</f>
        <v>0</v>
      </c>
      <c r="AI397" s="74">
        <f>[4]Calculations!AE364</f>
        <v>4.2637001611399998E-8</v>
      </c>
      <c r="AJ397" s="74">
        <f>[4]Calculations!AQ364</f>
        <v>2.2540655126667936E-5</v>
      </c>
      <c r="AK397" s="74">
        <f>[4]Calculations!AF364</f>
        <v>0.184231117478</v>
      </c>
      <c r="AL397" s="74">
        <f>[4]Calculations!AR364</f>
        <v>97.396391062403524</v>
      </c>
      <c r="AM397" s="74">
        <f>[4]Calculations!AG364</f>
        <v>0</v>
      </c>
      <c r="AN397" s="74">
        <f>[4]Calculations!AS364</f>
        <v>0</v>
      </c>
      <c r="AO397" s="74">
        <f>[4]Calculations!AH364</f>
        <v>0</v>
      </c>
      <c r="AP397" s="74">
        <f>[4]Calculations!AT364</f>
        <v>0</v>
      </c>
      <c r="AQ397" s="74">
        <f>[4]Calculations!AI364</f>
        <v>0.18915626499900001</v>
      </c>
      <c r="AR397" s="74">
        <f>[4]Calculations!AU364</f>
        <v>100.00014009547675</v>
      </c>
      <c r="AS397" s="74">
        <f>[4]Calculations!AJ364</f>
        <v>0</v>
      </c>
      <c r="AT397" s="74">
        <f>[4]Calculations!AV364</f>
        <v>0</v>
      </c>
      <c r="AU397" s="74">
        <f>[4]Calculations!AK364</f>
        <v>0</v>
      </c>
      <c r="AV397" s="74">
        <f>[4]Calculations!AW364</f>
        <v>0</v>
      </c>
      <c r="AW397" s="90"/>
      <c r="AX397" s="90"/>
      <c r="AY397" s="82" t="str">
        <f>[4]Calculations!D364</f>
        <v>Land Supply 2018</v>
      </c>
    </row>
    <row r="398" spans="2:51" ht="25" customHeight="1" x14ac:dyDescent="0.25">
      <c r="B398" s="13" t="str">
        <f>[4]Calculations!A365</f>
        <v>SH 2204</v>
      </c>
      <c r="C398" s="30" t="str">
        <f>[4]Calculations!B365</f>
        <v>LAND SOUTH OF 13 BROADHALGH AVENUE,ROCHDALE</v>
      </c>
      <c r="D398" s="119" t="str">
        <f>[4]Calculations!C365</f>
        <v>Residential</v>
      </c>
      <c r="E398" s="38">
        <f>[4]Calculations!E365</f>
        <v>0.34821000000000002</v>
      </c>
      <c r="F398" s="38">
        <f>[4]Calculations!I365</f>
        <v>0.34821000000000002</v>
      </c>
      <c r="G398" s="38">
        <f>[4]Calculations!M365</f>
        <v>100</v>
      </c>
      <c r="H398" s="38">
        <f>[4]Calculations!H365</f>
        <v>0</v>
      </c>
      <c r="I398" s="38">
        <f>[4]Calculations!L365</f>
        <v>0</v>
      </c>
      <c r="J398" s="38">
        <f>[4]Calculations!G365</f>
        <v>0</v>
      </c>
      <c r="K398" s="38">
        <f>[4]Calculations!K365</f>
        <v>0</v>
      </c>
      <c r="L398" s="38">
        <f>[4]Calculations!F365</f>
        <v>0</v>
      </c>
      <c r="M398" s="38">
        <f>[4]Calculations!J365</f>
        <v>0</v>
      </c>
      <c r="N398" s="38">
        <f>[4]Calculations!V365</f>
        <v>0</v>
      </c>
      <c r="O398" s="38">
        <f>[4]Calculations!W365</f>
        <v>0</v>
      </c>
      <c r="P398" s="38">
        <f>[4]Calculations!O365</f>
        <v>0</v>
      </c>
      <c r="Q398" s="38">
        <f>[4]Calculations!S365</f>
        <v>0</v>
      </c>
      <c r="R398" s="38">
        <f>[4]Calculations!Q365</f>
        <v>0</v>
      </c>
      <c r="S398" s="38">
        <f>[4]Calculations!T365</f>
        <v>0</v>
      </c>
      <c r="T398" s="38">
        <f>[4]Calculations!R365</f>
        <v>0</v>
      </c>
      <c r="U398" s="38">
        <f>[4]Calculations!U365</f>
        <v>0</v>
      </c>
      <c r="V398" s="38" t="str">
        <f>[4]Calculations!X365</f>
        <v>Not Modelled</v>
      </c>
      <c r="W398" s="38" t="str">
        <f>[4]Calculations!Y365</f>
        <v>N/A</v>
      </c>
      <c r="X398" s="38" t="s">
        <v>1056</v>
      </c>
      <c r="Y398" s="73" t="s">
        <v>106</v>
      </c>
      <c r="Z398" s="74" t="s">
        <v>1098</v>
      </c>
      <c r="AA398" s="74">
        <f>[4]Calculations!AA365</f>
        <v>0</v>
      </c>
      <c r="AB398" s="74">
        <f>[4]Calculations!AM365</f>
        <v>0</v>
      </c>
      <c r="AC398" s="74">
        <f>[4]Calculations!AB365</f>
        <v>0</v>
      </c>
      <c r="AD398" s="74">
        <f>[4]Calculations!AN365</f>
        <v>0</v>
      </c>
      <c r="AE398" s="74">
        <f>[4]Calculations!AC365</f>
        <v>0</v>
      </c>
      <c r="AF398" s="74">
        <f>[4]Calculations!AO365</f>
        <v>0</v>
      </c>
      <c r="AG398" s="74">
        <f>[4]Calculations!AD365</f>
        <v>0</v>
      </c>
      <c r="AH398" s="74">
        <f>[4]Calculations!AP365</f>
        <v>0</v>
      </c>
      <c r="AI398" s="74">
        <f>[4]Calculations!AE365</f>
        <v>0</v>
      </c>
      <c r="AJ398" s="74">
        <f>[4]Calculations!AQ365</f>
        <v>0</v>
      </c>
      <c r="AK398" s="74">
        <f>[4]Calculations!AF365</f>
        <v>0</v>
      </c>
      <c r="AL398" s="74">
        <f>[4]Calculations!AR365</f>
        <v>0</v>
      </c>
      <c r="AM398" s="74">
        <f>[4]Calculations!AG365</f>
        <v>0</v>
      </c>
      <c r="AN398" s="74">
        <f>[4]Calculations!AS365</f>
        <v>0</v>
      </c>
      <c r="AO398" s="74">
        <f>[4]Calculations!AH365</f>
        <v>0</v>
      </c>
      <c r="AP398" s="74">
        <f>[4]Calculations!AT365</f>
        <v>0</v>
      </c>
      <c r="AQ398" s="74">
        <f>[4]Calculations!AI365</f>
        <v>0.34821042499999999</v>
      </c>
      <c r="AR398" s="74">
        <f>[4]Calculations!AU365</f>
        <v>100.00012205278423</v>
      </c>
      <c r="AS398" s="74">
        <f>[4]Calculations!AJ365</f>
        <v>0</v>
      </c>
      <c r="AT398" s="74">
        <f>[4]Calculations!AV365</f>
        <v>0</v>
      </c>
      <c r="AU398" s="74">
        <f>[4]Calculations!AK365</f>
        <v>0</v>
      </c>
      <c r="AV398" s="74">
        <f>[4]Calculations!AW365</f>
        <v>0</v>
      </c>
      <c r="AW398" s="90"/>
      <c r="AX398" s="90"/>
      <c r="AY398" s="82" t="str">
        <f>[4]Calculations!D365</f>
        <v>Land Supply 2018</v>
      </c>
    </row>
    <row r="399" spans="2:51" ht="25" customHeight="1" x14ac:dyDescent="0.25">
      <c r="B399" s="13" t="str">
        <f>[4]Calculations!A366</f>
        <v>SH 2205</v>
      </c>
      <c r="C399" s="30" t="str">
        <f>[4]Calculations!B366</f>
        <v>LAND TO REAR OF 62 - 82 ,BURY NEW ROAD,HEYWOOD</v>
      </c>
      <c r="D399" s="119" t="str">
        <f>[4]Calculations!C366</f>
        <v>Residential</v>
      </c>
      <c r="E399" s="38">
        <f>[4]Calculations!E366</f>
        <v>0.52569399999999999</v>
      </c>
      <c r="F399" s="38">
        <f>[4]Calculations!I366</f>
        <v>1.0716633100200018E-2</v>
      </c>
      <c r="G399" s="38">
        <f>[4]Calculations!M366</f>
        <v>2.0385686540458932</v>
      </c>
      <c r="H399" s="38">
        <f>[4]Calculations!H366</f>
        <v>5.4650646849599999E-2</v>
      </c>
      <c r="I399" s="38">
        <f>[4]Calculations!L366</f>
        <v>10.395904623145784</v>
      </c>
      <c r="J399" s="38">
        <f>[4]Calculations!G366</f>
        <v>0.43274239456699998</v>
      </c>
      <c r="K399" s="38">
        <f>[4]Calculations!K366</f>
        <v>82.318305814218917</v>
      </c>
      <c r="L399" s="38">
        <f>[4]Calculations!F366</f>
        <v>2.7584325483200001E-2</v>
      </c>
      <c r="M399" s="38">
        <f>[4]Calculations!J366</f>
        <v>5.2472209085894077</v>
      </c>
      <c r="N399" s="38">
        <f>[4]Calculations!V366</f>
        <v>0.52569449999899998</v>
      </c>
      <c r="O399" s="38">
        <f>[4]Calculations!W366</f>
        <v>100.00009511217552</v>
      </c>
      <c r="P399" s="38">
        <f>[4]Calculations!O366</f>
        <v>0.10854160244486</v>
      </c>
      <c r="Q399" s="38">
        <f>[4]Calculations!S366</f>
        <v>20.647297181413521</v>
      </c>
      <c r="R399" s="38">
        <f>[4]Calculations!Q366</f>
        <v>1.7286302444859999E-2</v>
      </c>
      <c r="S399" s="38">
        <f>[4]Calculations!T366</f>
        <v>3.2882822411631105</v>
      </c>
      <c r="T399" s="38">
        <f>[4]Calculations!R366</f>
        <v>9.1103262501699995E-3</v>
      </c>
      <c r="U399" s="38">
        <f>[4]Calculations!U366</f>
        <v>1.7330093647958698</v>
      </c>
      <c r="V399" s="38" t="str">
        <f>[4]Calculations!X366</f>
        <v>Not Modelled</v>
      </c>
      <c r="W399" s="38" t="str">
        <f>[4]Calculations!Y366</f>
        <v>N/A</v>
      </c>
      <c r="X399" s="38" t="s">
        <v>1056</v>
      </c>
      <c r="Y399" s="73" t="s">
        <v>102</v>
      </c>
      <c r="Z399" s="74" t="s">
        <v>1070</v>
      </c>
      <c r="AA399" s="74">
        <f>[4]Calculations!AA366</f>
        <v>0</v>
      </c>
      <c r="AB399" s="74">
        <f>[4]Calculations!AM366</f>
        <v>0</v>
      </c>
      <c r="AC399" s="74">
        <f>[4]Calculations!AB366</f>
        <v>0</v>
      </c>
      <c r="AD399" s="74">
        <f>[4]Calculations!AN366</f>
        <v>0</v>
      </c>
      <c r="AE399" s="74">
        <f>[4]Calculations!AC366</f>
        <v>0</v>
      </c>
      <c r="AF399" s="74">
        <f>[4]Calculations!AO366</f>
        <v>0</v>
      </c>
      <c r="AG399" s="74">
        <f>[4]Calculations!AD366</f>
        <v>0</v>
      </c>
      <c r="AH399" s="74">
        <f>[4]Calculations!AP366</f>
        <v>0</v>
      </c>
      <c r="AI399" s="74">
        <f>[4]Calculations!AE366</f>
        <v>0</v>
      </c>
      <c r="AJ399" s="74">
        <f>[4]Calculations!AQ366</f>
        <v>0</v>
      </c>
      <c r="AK399" s="74">
        <f>[4]Calculations!AF366</f>
        <v>0</v>
      </c>
      <c r="AL399" s="74">
        <f>[4]Calculations!AR366</f>
        <v>0</v>
      </c>
      <c r="AM399" s="74">
        <f>[4]Calculations!AG366</f>
        <v>0</v>
      </c>
      <c r="AN399" s="74">
        <f>[4]Calculations!AS366</f>
        <v>0</v>
      </c>
      <c r="AO399" s="74">
        <f>[4]Calculations!AH366</f>
        <v>0</v>
      </c>
      <c r="AP399" s="74">
        <f>[4]Calculations!AT366</f>
        <v>0</v>
      </c>
      <c r="AQ399" s="74">
        <f>[4]Calculations!AI366</f>
        <v>0.52569449999899998</v>
      </c>
      <c r="AR399" s="74">
        <f>[4]Calculations!AU366</f>
        <v>100.00009511217552</v>
      </c>
      <c r="AS399" s="74">
        <f>[4]Calculations!AJ366</f>
        <v>0</v>
      </c>
      <c r="AT399" s="74">
        <f>[4]Calculations!AV366</f>
        <v>0</v>
      </c>
      <c r="AU399" s="74">
        <f>[4]Calculations!AK366</f>
        <v>5.2184198548099997E-2</v>
      </c>
      <c r="AV399" s="74">
        <f>[4]Calculations!AW366</f>
        <v>9.9267251572397637</v>
      </c>
      <c r="AW399" s="90"/>
      <c r="AX399" s="90"/>
      <c r="AY399" s="82" t="str">
        <f>[4]Calculations!D366</f>
        <v>Land Supply 2018</v>
      </c>
    </row>
    <row r="400" spans="2:51" ht="25" customHeight="1" x14ac:dyDescent="0.25">
      <c r="B400" s="13" t="str">
        <f>[4]Calculations!A367</f>
        <v>SH 2206</v>
      </c>
      <c r="C400" s="30" t="str">
        <f>[4]Calculations!B367</f>
        <v>LAND TO THE REAR OF ,KENYON LANE,MIDDLETON</v>
      </c>
      <c r="D400" s="119" t="str">
        <f>[4]Calculations!C367</f>
        <v>Residential</v>
      </c>
      <c r="E400" s="38">
        <f>[4]Calculations!E367</f>
        <v>0.30626500000000001</v>
      </c>
      <c r="F400" s="38">
        <f>[4]Calculations!I367</f>
        <v>0.30626500000000001</v>
      </c>
      <c r="G400" s="38">
        <f>[4]Calculations!M367</f>
        <v>100</v>
      </c>
      <c r="H400" s="38">
        <f>[4]Calculations!H367</f>
        <v>0</v>
      </c>
      <c r="I400" s="38">
        <f>[4]Calculations!L367</f>
        <v>0</v>
      </c>
      <c r="J400" s="38">
        <f>[4]Calculations!G367</f>
        <v>0</v>
      </c>
      <c r="K400" s="38">
        <f>[4]Calculations!K367</f>
        <v>0</v>
      </c>
      <c r="L400" s="38">
        <f>[4]Calculations!F367</f>
        <v>0</v>
      </c>
      <c r="M400" s="38">
        <f>[4]Calculations!J367</f>
        <v>0</v>
      </c>
      <c r="N400" s="38">
        <f>[4]Calculations!V367</f>
        <v>0</v>
      </c>
      <c r="O400" s="38">
        <f>[4]Calculations!W367</f>
        <v>0</v>
      </c>
      <c r="P400" s="38">
        <f>[4]Calculations!O367</f>
        <v>0</v>
      </c>
      <c r="Q400" s="38">
        <f>[4]Calculations!S367</f>
        <v>0</v>
      </c>
      <c r="R400" s="38">
        <f>[4]Calculations!Q367</f>
        <v>0</v>
      </c>
      <c r="S400" s="38">
        <f>[4]Calculations!T367</f>
        <v>0</v>
      </c>
      <c r="T400" s="38">
        <f>[4]Calculations!R367</f>
        <v>0</v>
      </c>
      <c r="U400" s="38">
        <f>[4]Calculations!U367</f>
        <v>0</v>
      </c>
      <c r="V400" s="38" t="str">
        <f>[4]Calculations!X367</f>
        <v>Not Modelled</v>
      </c>
      <c r="W400" s="38" t="str">
        <f>[4]Calculations!Y367</f>
        <v>N/A</v>
      </c>
      <c r="X400" s="38" t="s">
        <v>1056</v>
      </c>
      <c r="Y400" s="73" t="s">
        <v>106</v>
      </c>
      <c r="Z400" s="74" t="s">
        <v>1098</v>
      </c>
      <c r="AA400" s="74">
        <f>[4]Calculations!AA367</f>
        <v>0</v>
      </c>
      <c r="AB400" s="74">
        <f>[4]Calculations!AM367</f>
        <v>0</v>
      </c>
      <c r="AC400" s="74">
        <f>[4]Calculations!AB367</f>
        <v>0</v>
      </c>
      <c r="AD400" s="74">
        <f>[4]Calculations!AN367</f>
        <v>0</v>
      </c>
      <c r="AE400" s="74">
        <f>[4]Calculations!AC367</f>
        <v>0</v>
      </c>
      <c r="AF400" s="74">
        <f>[4]Calculations!AO367</f>
        <v>0</v>
      </c>
      <c r="AG400" s="74">
        <f>[4]Calculations!AD367</f>
        <v>0</v>
      </c>
      <c r="AH400" s="74">
        <f>[4]Calculations!AP367</f>
        <v>0</v>
      </c>
      <c r="AI400" s="74">
        <f>[4]Calculations!AE367</f>
        <v>0</v>
      </c>
      <c r="AJ400" s="74">
        <f>[4]Calculations!AQ367</f>
        <v>0</v>
      </c>
      <c r="AK400" s="74">
        <f>[4]Calculations!AF367</f>
        <v>0</v>
      </c>
      <c r="AL400" s="74">
        <f>[4]Calculations!AR367</f>
        <v>0</v>
      </c>
      <c r="AM400" s="74">
        <f>[4]Calculations!AG367</f>
        <v>0</v>
      </c>
      <c r="AN400" s="74">
        <f>[4]Calculations!AS367</f>
        <v>0</v>
      </c>
      <c r="AO400" s="74">
        <f>[4]Calculations!AH367</f>
        <v>0</v>
      </c>
      <c r="AP400" s="74">
        <f>[4]Calculations!AT367</f>
        <v>0</v>
      </c>
      <c r="AQ400" s="74">
        <f>[4]Calculations!AI367</f>
        <v>0.306265189996</v>
      </c>
      <c r="AR400" s="74">
        <f>[4]Calculations!AU367</f>
        <v>100.00006203647168</v>
      </c>
      <c r="AS400" s="74">
        <f>[4]Calculations!AJ367</f>
        <v>0</v>
      </c>
      <c r="AT400" s="74">
        <f>[4]Calculations!AV367</f>
        <v>0</v>
      </c>
      <c r="AU400" s="74">
        <f>[4]Calculations!AK367</f>
        <v>0</v>
      </c>
      <c r="AV400" s="74">
        <f>[4]Calculations!AW367</f>
        <v>0</v>
      </c>
      <c r="AW400" s="90"/>
      <c r="AX400" s="90"/>
      <c r="AY400" s="82" t="str">
        <f>[4]Calculations!D367</f>
        <v>Land Supply 2018</v>
      </c>
    </row>
    <row r="401" spans="2:51" ht="12.65" customHeight="1" x14ac:dyDescent="0.25">
      <c r="B401" s="13" t="str">
        <f>[4]Calculations!A368</f>
        <v>SH 2207</v>
      </c>
      <c r="C401" s="30" t="str">
        <f>[4]Calculations!B368</f>
        <v>LITHO HOUSE ,BAREHILL STREET,LITTLEBOROUGH</v>
      </c>
      <c r="D401" s="119" t="str">
        <f>[4]Calculations!C368</f>
        <v>Residential</v>
      </c>
      <c r="E401" s="38">
        <f>[4]Calculations!E368</f>
        <v>5.4428699999999997E-2</v>
      </c>
      <c r="F401" s="38">
        <f>[4]Calculations!I368</f>
        <v>5.4428699999999997E-2</v>
      </c>
      <c r="G401" s="38">
        <f>[4]Calculations!M368</f>
        <v>100</v>
      </c>
      <c r="H401" s="38">
        <f>[4]Calculations!H368</f>
        <v>0</v>
      </c>
      <c r="I401" s="38">
        <f>[4]Calculations!L368</f>
        <v>0</v>
      </c>
      <c r="J401" s="38">
        <f>[4]Calculations!G368</f>
        <v>0</v>
      </c>
      <c r="K401" s="38">
        <f>[4]Calculations!K368</f>
        <v>0</v>
      </c>
      <c r="L401" s="38">
        <f>[4]Calculations!F368</f>
        <v>0</v>
      </c>
      <c r="M401" s="38">
        <f>[4]Calculations!J368</f>
        <v>0</v>
      </c>
      <c r="N401" s="38">
        <f>[4]Calculations!V368</f>
        <v>4.4171121576700001E-2</v>
      </c>
      <c r="O401" s="38">
        <f>[4]Calculations!W368</f>
        <v>81.154099908136715</v>
      </c>
      <c r="P401" s="38">
        <f>[4]Calculations!O368</f>
        <v>0</v>
      </c>
      <c r="Q401" s="38">
        <f>[4]Calculations!S368</f>
        <v>0</v>
      </c>
      <c r="R401" s="38">
        <f>[4]Calculations!Q368</f>
        <v>0</v>
      </c>
      <c r="S401" s="38">
        <f>[4]Calculations!T368</f>
        <v>0</v>
      </c>
      <c r="T401" s="38">
        <f>[4]Calculations!R368</f>
        <v>0</v>
      </c>
      <c r="U401" s="38">
        <f>[4]Calculations!U368</f>
        <v>0</v>
      </c>
      <c r="V401" s="38" t="str">
        <f>[4]Calculations!X368</f>
        <v>Not Modelled</v>
      </c>
      <c r="W401" s="38" t="str">
        <f>[4]Calculations!Y368</f>
        <v>N/A</v>
      </c>
      <c r="X401" s="38" t="s">
        <v>1056</v>
      </c>
      <c r="Y401" s="73" t="s">
        <v>106</v>
      </c>
      <c r="Z401" s="74" t="s">
        <v>1098</v>
      </c>
      <c r="AA401" s="74">
        <f>[4]Calculations!AA368</f>
        <v>0</v>
      </c>
      <c r="AB401" s="74">
        <f>[4]Calculations!AM368</f>
        <v>0</v>
      </c>
      <c r="AC401" s="74">
        <f>[4]Calculations!AB368</f>
        <v>0</v>
      </c>
      <c r="AD401" s="74">
        <f>[4]Calculations!AN368</f>
        <v>0</v>
      </c>
      <c r="AE401" s="74">
        <f>[4]Calculations!AC368</f>
        <v>0</v>
      </c>
      <c r="AF401" s="74">
        <f>[4]Calculations!AO368</f>
        <v>0</v>
      </c>
      <c r="AG401" s="74">
        <f>[4]Calculations!AD368</f>
        <v>0</v>
      </c>
      <c r="AH401" s="74">
        <f>[4]Calculations!AP368</f>
        <v>0</v>
      </c>
      <c r="AI401" s="74">
        <f>[4]Calculations!AE368</f>
        <v>0</v>
      </c>
      <c r="AJ401" s="74">
        <f>[4]Calculations!AQ368</f>
        <v>0</v>
      </c>
      <c r="AK401" s="74">
        <f>[4]Calculations!AF368</f>
        <v>0</v>
      </c>
      <c r="AL401" s="74">
        <f>[4]Calculations!AR368</f>
        <v>0</v>
      </c>
      <c r="AM401" s="74">
        <f>[4]Calculations!AG368</f>
        <v>0</v>
      </c>
      <c r="AN401" s="74">
        <f>[4]Calculations!AS368</f>
        <v>0</v>
      </c>
      <c r="AO401" s="74">
        <f>[4]Calculations!AH368</f>
        <v>0</v>
      </c>
      <c r="AP401" s="74">
        <f>[4]Calculations!AT368</f>
        <v>0</v>
      </c>
      <c r="AQ401" s="74">
        <f>[4]Calculations!AI368</f>
        <v>5.44287500011E-2</v>
      </c>
      <c r="AR401" s="74">
        <f>[4]Calculations!AU368</f>
        <v>100.00009186532107</v>
      </c>
      <c r="AS401" s="74">
        <f>[4]Calculations!AJ368</f>
        <v>0</v>
      </c>
      <c r="AT401" s="74">
        <f>[4]Calculations!AV368</f>
        <v>0</v>
      </c>
      <c r="AU401" s="74">
        <f>[4]Calculations!AK368</f>
        <v>0</v>
      </c>
      <c r="AV401" s="74">
        <f>[4]Calculations!AW368</f>
        <v>0</v>
      </c>
      <c r="AW401" s="90"/>
      <c r="AX401" s="90"/>
      <c r="AY401" s="82" t="str">
        <f>[4]Calculations!D368</f>
        <v>Land Supply 2018</v>
      </c>
    </row>
    <row r="402" spans="2:51" ht="37.5" customHeight="1" x14ac:dyDescent="0.25">
      <c r="B402" s="13" t="str">
        <f>[4]Calculations!A369</f>
        <v>SH 2208</v>
      </c>
      <c r="C402" s="30" t="str">
        <f>[4]Calculations!B369</f>
        <v>MILL HOUSE FARM,OVER TOWN LANE,ROCHDALE</v>
      </c>
      <c r="D402" s="119" t="str">
        <f>[4]Calculations!C369</f>
        <v>Residential</v>
      </c>
      <c r="E402" s="38">
        <f>[4]Calculations!E369</f>
        <v>0.95355299999999998</v>
      </c>
      <c r="F402" s="38">
        <f>[4]Calculations!I369</f>
        <v>0.95355299999999998</v>
      </c>
      <c r="G402" s="38">
        <f>[4]Calculations!M369</f>
        <v>100</v>
      </c>
      <c r="H402" s="38">
        <f>[4]Calculations!H369</f>
        <v>0</v>
      </c>
      <c r="I402" s="38">
        <f>[4]Calculations!L369</f>
        <v>0</v>
      </c>
      <c r="J402" s="38">
        <f>[4]Calculations!G369</f>
        <v>0</v>
      </c>
      <c r="K402" s="38">
        <f>[4]Calculations!K369</f>
        <v>0</v>
      </c>
      <c r="L402" s="38">
        <f>[4]Calculations!F369</f>
        <v>0</v>
      </c>
      <c r="M402" s="38">
        <f>[4]Calculations!J369</f>
        <v>0</v>
      </c>
      <c r="N402" s="38">
        <f>[4]Calculations!V369</f>
        <v>0</v>
      </c>
      <c r="O402" s="38">
        <f>[4]Calculations!W369</f>
        <v>0</v>
      </c>
      <c r="P402" s="38">
        <f>[4]Calculations!O369</f>
        <v>3.2221563676209999E-3</v>
      </c>
      <c r="Q402" s="38">
        <f>[4]Calculations!S369</f>
        <v>0.33791056895851618</v>
      </c>
      <c r="R402" s="38">
        <f>[4]Calculations!Q369</f>
        <v>5.2771636762099995E-4</v>
      </c>
      <c r="S402" s="38">
        <f>[4]Calculations!T369</f>
        <v>5.5342111830281059E-2</v>
      </c>
      <c r="T402" s="38">
        <f>[4]Calculations!R369</f>
        <v>0</v>
      </c>
      <c r="U402" s="38">
        <f>[4]Calculations!U369</f>
        <v>0</v>
      </c>
      <c r="V402" s="38" t="str">
        <f>[4]Calculations!X369</f>
        <v>Not Modelled</v>
      </c>
      <c r="W402" s="38" t="str">
        <f>[4]Calculations!Y369</f>
        <v>N/A</v>
      </c>
      <c r="X402" s="38" t="s">
        <v>1056</v>
      </c>
      <c r="Y402" s="73" t="s">
        <v>105</v>
      </c>
      <c r="Z402" s="74" t="s">
        <v>1066</v>
      </c>
      <c r="AA402" s="74">
        <f>[4]Calculations!AA369</f>
        <v>0</v>
      </c>
      <c r="AB402" s="74">
        <f>[4]Calculations!AM369</f>
        <v>0</v>
      </c>
      <c r="AC402" s="74">
        <f>[4]Calculations!AB369</f>
        <v>5.2771636762099995E-4</v>
      </c>
      <c r="AD402" s="74">
        <f>[4]Calculations!AN369</f>
        <v>5.5342111830281059E-2</v>
      </c>
      <c r="AE402" s="74">
        <f>[4]Calculations!AC369</f>
        <v>0</v>
      </c>
      <c r="AF402" s="74">
        <f>[4]Calculations!AO369</f>
        <v>0</v>
      </c>
      <c r="AG402" s="74">
        <f>[4]Calculations!AD369</f>
        <v>0</v>
      </c>
      <c r="AH402" s="74">
        <f>[4]Calculations!AP369</f>
        <v>0</v>
      </c>
      <c r="AI402" s="74">
        <f>[4]Calculations!AE369</f>
        <v>0</v>
      </c>
      <c r="AJ402" s="74">
        <f>[4]Calculations!AQ369</f>
        <v>0</v>
      </c>
      <c r="AK402" s="74">
        <f>[4]Calculations!AF369</f>
        <v>0.38102217858999998</v>
      </c>
      <c r="AL402" s="74">
        <f>[4]Calculations!AR369</f>
        <v>39.958154249422947</v>
      </c>
      <c r="AM402" s="74">
        <f>[4]Calculations!AG369</f>
        <v>0</v>
      </c>
      <c r="AN402" s="74">
        <f>[4]Calculations!AS369</f>
        <v>0</v>
      </c>
      <c r="AO402" s="74">
        <f>[4]Calculations!AH369</f>
        <v>0</v>
      </c>
      <c r="AP402" s="74">
        <f>[4]Calculations!AT369</f>
        <v>0</v>
      </c>
      <c r="AQ402" s="74">
        <f>[4]Calculations!AI369</f>
        <v>0.80637553800299999</v>
      </c>
      <c r="AR402" s="74">
        <f>[4]Calculations!AU369</f>
        <v>84.565361128642039</v>
      </c>
      <c r="AS402" s="74">
        <f>[4]Calculations!AJ369</f>
        <v>0</v>
      </c>
      <c r="AT402" s="74">
        <f>[4]Calculations!AV369</f>
        <v>0</v>
      </c>
      <c r="AU402" s="74">
        <f>[4]Calculations!AK369</f>
        <v>0</v>
      </c>
      <c r="AV402" s="74">
        <f>[4]Calculations!AW369</f>
        <v>0</v>
      </c>
      <c r="AW402" s="90"/>
      <c r="AX402" s="90"/>
      <c r="AY402" s="82" t="str">
        <f>[4]Calculations!D369</f>
        <v>Land Supply 2018</v>
      </c>
    </row>
    <row r="403" spans="2:51" ht="25" customHeight="1" x14ac:dyDescent="0.25">
      <c r="B403" s="13" t="str">
        <f>[4]Calculations!A370</f>
        <v>SH 2209</v>
      </c>
      <c r="C403" s="30" t="str">
        <f>[4]Calculations!B370</f>
        <v>MOORGATE EAST FARM,BROAD LANE,ROCHDALE</v>
      </c>
      <c r="D403" s="119" t="str">
        <f>[4]Calculations!C370</f>
        <v>Residential</v>
      </c>
      <c r="E403" s="38">
        <f>[4]Calculations!E370</f>
        <v>8.0087500000000006E-2</v>
      </c>
      <c r="F403" s="38">
        <f>[4]Calculations!I370</f>
        <v>8.0087500000000006E-2</v>
      </c>
      <c r="G403" s="38">
        <f>[4]Calculations!M370</f>
        <v>100</v>
      </c>
      <c r="H403" s="38">
        <f>[4]Calculations!H370</f>
        <v>0</v>
      </c>
      <c r="I403" s="38">
        <f>[4]Calculations!L370</f>
        <v>0</v>
      </c>
      <c r="J403" s="38">
        <f>[4]Calculations!G370</f>
        <v>0</v>
      </c>
      <c r="K403" s="38">
        <f>[4]Calculations!K370</f>
        <v>0</v>
      </c>
      <c r="L403" s="38">
        <f>[4]Calculations!F370</f>
        <v>0</v>
      </c>
      <c r="M403" s="38">
        <f>[4]Calculations!J370</f>
        <v>0</v>
      </c>
      <c r="N403" s="38">
        <f>[4]Calculations!V370</f>
        <v>0</v>
      </c>
      <c r="O403" s="38">
        <f>[4]Calculations!W370</f>
        <v>0</v>
      </c>
      <c r="P403" s="38">
        <f>[4]Calculations!O370</f>
        <v>0</v>
      </c>
      <c r="Q403" s="38">
        <f>[4]Calculations!S370</f>
        <v>0</v>
      </c>
      <c r="R403" s="38">
        <f>[4]Calculations!Q370</f>
        <v>0</v>
      </c>
      <c r="S403" s="38">
        <f>[4]Calculations!T370</f>
        <v>0</v>
      </c>
      <c r="T403" s="38">
        <f>[4]Calculations!R370</f>
        <v>0</v>
      </c>
      <c r="U403" s="38">
        <f>[4]Calculations!U370</f>
        <v>0</v>
      </c>
      <c r="V403" s="38" t="str">
        <f>[4]Calculations!X370</f>
        <v>Not Modelled</v>
      </c>
      <c r="W403" s="38" t="str">
        <f>[4]Calculations!Y370</f>
        <v>N/A</v>
      </c>
      <c r="X403" s="38" t="s">
        <v>1056</v>
      </c>
      <c r="Y403" s="73" t="s">
        <v>106</v>
      </c>
      <c r="Z403" s="74" t="s">
        <v>1098</v>
      </c>
      <c r="AA403" s="74">
        <f>[4]Calculations!AA370</f>
        <v>0</v>
      </c>
      <c r="AB403" s="74">
        <f>[4]Calculations!AM370</f>
        <v>0</v>
      </c>
      <c r="AC403" s="74">
        <f>[4]Calculations!AB370</f>
        <v>0</v>
      </c>
      <c r="AD403" s="74">
        <f>[4]Calculations!AN370</f>
        <v>0</v>
      </c>
      <c r="AE403" s="74">
        <f>[4]Calculations!AC370</f>
        <v>0</v>
      </c>
      <c r="AF403" s="74">
        <f>[4]Calculations!AO370</f>
        <v>0</v>
      </c>
      <c r="AG403" s="74">
        <f>[4]Calculations!AD370</f>
        <v>0</v>
      </c>
      <c r="AH403" s="74">
        <f>[4]Calculations!AP370</f>
        <v>0</v>
      </c>
      <c r="AI403" s="74">
        <f>[4]Calculations!AE370</f>
        <v>0</v>
      </c>
      <c r="AJ403" s="74">
        <f>[4]Calculations!AQ370</f>
        <v>0</v>
      </c>
      <c r="AK403" s="74">
        <f>[4]Calculations!AF370</f>
        <v>7.3915628192399996E-2</v>
      </c>
      <c r="AL403" s="74">
        <f>[4]Calculations!AR370</f>
        <v>92.293589127391911</v>
      </c>
      <c r="AM403" s="74">
        <f>[4]Calculations!AG370</f>
        <v>0</v>
      </c>
      <c r="AN403" s="74">
        <f>[4]Calculations!AS370</f>
        <v>0</v>
      </c>
      <c r="AO403" s="74">
        <f>[4]Calculations!AH370</f>
        <v>0</v>
      </c>
      <c r="AP403" s="74">
        <f>[4]Calculations!AT370</f>
        <v>0</v>
      </c>
      <c r="AQ403" s="74">
        <f>[4]Calculations!AI370</f>
        <v>6.3580251749999997E-2</v>
      </c>
      <c r="AR403" s="74">
        <f>[4]Calculations!AU370</f>
        <v>79.388483533635082</v>
      </c>
      <c r="AS403" s="74">
        <f>[4]Calculations!AJ370</f>
        <v>0</v>
      </c>
      <c r="AT403" s="74">
        <f>[4]Calculations!AV370</f>
        <v>0</v>
      </c>
      <c r="AU403" s="74">
        <f>[4]Calculations!AK370</f>
        <v>0</v>
      </c>
      <c r="AV403" s="74">
        <f>[4]Calculations!AW370</f>
        <v>0</v>
      </c>
      <c r="AW403" s="90"/>
      <c r="AX403" s="90"/>
      <c r="AY403" s="82" t="str">
        <f>[4]Calculations!D370</f>
        <v>Land Supply 2018</v>
      </c>
    </row>
    <row r="404" spans="2:51" ht="25" customHeight="1" x14ac:dyDescent="0.25">
      <c r="B404" s="13" t="str">
        <f>[4]Calculations!A371</f>
        <v>SH 2210</v>
      </c>
      <c r="C404" s="30" t="str">
        <f>[4]Calculations!B371</f>
        <v>MOUNT COTTAGE ,SHAWCLOUGH ROAD,ROCHDALE</v>
      </c>
      <c r="D404" s="119" t="str">
        <f>[4]Calculations!C371</f>
        <v>Residential</v>
      </c>
      <c r="E404" s="38">
        <f>[4]Calculations!E371</f>
        <v>0.135237</v>
      </c>
      <c r="F404" s="38">
        <f>[4]Calculations!I371</f>
        <v>0.135237</v>
      </c>
      <c r="G404" s="38">
        <f>[4]Calculations!M371</f>
        <v>100</v>
      </c>
      <c r="H404" s="38">
        <f>[4]Calculations!H371</f>
        <v>0</v>
      </c>
      <c r="I404" s="38">
        <f>[4]Calculations!L371</f>
        <v>0</v>
      </c>
      <c r="J404" s="38">
        <f>[4]Calculations!G371</f>
        <v>0</v>
      </c>
      <c r="K404" s="38">
        <f>[4]Calculations!K371</f>
        <v>0</v>
      </c>
      <c r="L404" s="38">
        <f>[4]Calculations!F371</f>
        <v>0</v>
      </c>
      <c r="M404" s="38">
        <f>[4]Calculations!J371</f>
        <v>0</v>
      </c>
      <c r="N404" s="38">
        <f>[4]Calculations!V371</f>
        <v>0</v>
      </c>
      <c r="O404" s="38">
        <f>[4]Calculations!W371</f>
        <v>0</v>
      </c>
      <c r="P404" s="38">
        <f>[4]Calculations!O371</f>
        <v>0</v>
      </c>
      <c r="Q404" s="38">
        <f>[4]Calculations!S371</f>
        <v>0</v>
      </c>
      <c r="R404" s="38">
        <f>[4]Calculations!Q371</f>
        <v>0</v>
      </c>
      <c r="S404" s="38">
        <f>[4]Calculations!T371</f>
        <v>0</v>
      </c>
      <c r="T404" s="38">
        <f>[4]Calculations!R371</f>
        <v>0</v>
      </c>
      <c r="U404" s="38">
        <f>[4]Calculations!U371</f>
        <v>0</v>
      </c>
      <c r="V404" s="38" t="str">
        <f>[4]Calculations!X371</f>
        <v>Not Modelled</v>
      </c>
      <c r="W404" s="38" t="str">
        <f>[4]Calculations!Y371</f>
        <v>N/A</v>
      </c>
      <c r="X404" s="38" t="s">
        <v>1056</v>
      </c>
      <c r="Y404" s="73" t="s">
        <v>106</v>
      </c>
      <c r="Z404" s="74" t="s">
        <v>1098</v>
      </c>
      <c r="AA404" s="74">
        <f>[4]Calculations!AA371</f>
        <v>0</v>
      </c>
      <c r="AB404" s="74">
        <f>[4]Calculations!AM371</f>
        <v>0</v>
      </c>
      <c r="AC404" s="74">
        <f>[4]Calculations!AB371</f>
        <v>0</v>
      </c>
      <c r="AD404" s="74">
        <f>[4]Calculations!AN371</f>
        <v>0</v>
      </c>
      <c r="AE404" s="74">
        <f>[4]Calculations!AC371</f>
        <v>0</v>
      </c>
      <c r="AF404" s="74">
        <f>[4]Calculations!AO371</f>
        <v>0</v>
      </c>
      <c r="AG404" s="74">
        <f>[4]Calculations!AD371</f>
        <v>0</v>
      </c>
      <c r="AH404" s="74">
        <f>[4]Calculations!AP371</f>
        <v>0</v>
      </c>
      <c r="AI404" s="74">
        <f>[4]Calculations!AE371</f>
        <v>0</v>
      </c>
      <c r="AJ404" s="74">
        <f>[4]Calculations!AQ371</f>
        <v>0</v>
      </c>
      <c r="AK404" s="74">
        <f>[4]Calculations!AF371</f>
        <v>0</v>
      </c>
      <c r="AL404" s="74">
        <f>[4]Calculations!AR371</f>
        <v>0</v>
      </c>
      <c r="AM404" s="74">
        <f>[4]Calculations!AG371</f>
        <v>0</v>
      </c>
      <c r="AN404" s="74">
        <f>[4]Calculations!AS371</f>
        <v>0</v>
      </c>
      <c r="AO404" s="74">
        <f>[4]Calculations!AH371</f>
        <v>0</v>
      </c>
      <c r="AP404" s="74">
        <f>[4]Calculations!AT371</f>
        <v>0</v>
      </c>
      <c r="AQ404" s="74">
        <f>[4]Calculations!AI371</f>
        <v>0.13523667500100001</v>
      </c>
      <c r="AR404" s="74">
        <f>[4]Calculations!AU371</f>
        <v>99.999759681891803</v>
      </c>
      <c r="AS404" s="74">
        <f>[4]Calculations!AJ371</f>
        <v>0</v>
      </c>
      <c r="AT404" s="74">
        <f>[4]Calculations!AV371</f>
        <v>0</v>
      </c>
      <c r="AU404" s="74">
        <f>[4]Calculations!AK371</f>
        <v>0</v>
      </c>
      <c r="AV404" s="74">
        <f>[4]Calculations!AW371</f>
        <v>0</v>
      </c>
      <c r="AW404" s="90"/>
      <c r="AX404" s="90"/>
      <c r="AY404" s="82" t="str">
        <f>[4]Calculations!D371</f>
        <v>Land Supply 2018</v>
      </c>
    </row>
    <row r="405" spans="2:51" ht="25" customHeight="1" x14ac:dyDescent="0.25">
      <c r="B405" s="13" t="str">
        <f>[4]Calculations!A372</f>
        <v>SH 2212</v>
      </c>
      <c r="C405" s="30" t="str">
        <f>[4]Calculations!B372</f>
        <v>OLD LODGE INN ,RAKEWOOD ROAD,LITTLEBOROUGH</v>
      </c>
      <c r="D405" s="119" t="str">
        <f>[4]Calculations!C372</f>
        <v>Residential</v>
      </c>
      <c r="E405" s="38">
        <f>[4]Calculations!E372</f>
        <v>0.15174299999999999</v>
      </c>
      <c r="F405" s="38">
        <f>[4]Calculations!I372</f>
        <v>0.15174299999999999</v>
      </c>
      <c r="G405" s="38">
        <f>[4]Calculations!M372</f>
        <v>100</v>
      </c>
      <c r="H405" s="38">
        <f>[4]Calculations!H372</f>
        <v>0</v>
      </c>
      <c r="I405" s="38">
        <f>[4]Calculations!L372</f>
        <v>0</v>
      </c>
      <c r="J405" s="38">
        <f>[4]Calculations!G372</f>
        <v>0</v>
      </c>
      <c r="K405" s="38">
        <f>[4]Calculations!K372</f>
        <v>0</v>
      </c>
      <c r="L405" s="38">
        <f>[4]Calculations!F372</f>
        <v>0</v>
      </c>
      <c r="M405" s="38">
        <f>[4]Calculations!J372</f>
        <v>0</v>
      </c>
      <c r="N405" s="38">
        <f>[4]Calculations!V372</f>
        <v>0</v>
      </c>
      <c r="O405" s="38">
        <f>[4]Calculations!W372</f>
        <v>0</v>
      </c>
      <c r="P405" s="38">
        <f>[4]Calculations!O372</f>
        <v>1.2127400000000001E-6</v>
      </c>
      <c r="Q405" s="38">
        <f>[4]Calculations!S372</f>
        <v>7.9920655318532004E-4</v>
      </c>
      <c r="R405" s="38">
        <f>[4]Calculations!Q372</f>
        <v>0</v>
      </c>
      <c r="S405" s="38">
        <f>[4]Calculations!T372</f>
        <v>0</v>
      </c>
      <c r="T405" s="38">
        <f>[4]Calculations!R372</f>
        <v>0</v>
      </c>
      <c r="U405" s="38">
        <f>[4]Calculations!U372</f>
        <v>0</v>
      </c>
      <c r="V405" s="38" t="str">
        <f>[4]Calculations!X372</f>
        <v>Not Modelled</v>
      </c>
      <c r="W405" s="38" t="str">
        <f>[4]Calculations!Y372</f>
        <v>N/A</v>
      </c>
      <c r="X405" s="38" t="s">
        <v>1056</v>
      </c>
      <c r="Y405" s="73" t="s">
        <v>105</v>
      </c>
      <c r="Z405" s="74" t="s">
        <v>1066</v>
      </c>
      <c r="AA405" s="74">
        <f>[4]Calculations!AA372</f>
        <v>0</v>
      </c>
      <c r="AB405" s="74">
        <f>[4]Calculations!AM372</f>
        <v>0</v>
      </c>
      <c r="AC405" s="74">
        <f>[4]Calculations!AB372</f>
        <v>0</v>
      </c>
      <c r="AD405" s="74">
        <f>[4]Calculations!AN372</f>
        <v>0</v>
      </c>
      <c r="AE405" s="74">
        <f>[4]Calculations!AC372</f>
        <v>0</v>
      </c>
      <c r="AF405" s="74">
        <f>[4]Calculations!AO372</f>
        <v>0</v>
      </c>
      <c r="AG405" s="74">
        <f>[4]Calculations!AD372</f>
        <v>0</v>
      </c>
      <c r="AH405" s="74">
        <f>[4]Calculations!AP372</f>
        <v>0</v>
      </c>
      <c r="AI405" s="74">
        <f>[4]Calculations!AE372</f>
        <v>0.108139233094</v>
      </c>
      <c r="AJ405" s="74">
        <f>[4]Calculations!AQ372</f>
        <v>71.26472594716067</v>
      </c>
      <c r="AK405" s="74">
        <f>[4]Calculations!AF372</f>
        <v>0</v>
      </c>
      <c r="AL405" s="74">
        <f>[4]Calculations!AR372</f>
        <v>0</v>
      </c>
      <c r="AM405" s="74">
        <f>[4]Calculations!AG372</f>
        <v>0</v>
      </c>
      <c r="AN405" s="74">
        <f>[4]Calculations!AS372</f>
        <v>0</v>
      </c>
      <c r="AO405" s="74">
        <f>[4]Calculations!AH372</f>
        <v>3.7899359143199999E-4</v>
      </c>
      <c r="AP405" s="74">
        <f>[4]Calculations!AT372</f>
        <v>0.24976018098495484</v>
      </c>
      <c r="AQ405" s="74">
        <f>[4]Calculations!AI372</f>
        <v>0.15049623090399999</v>
      </c>
      <c r="AR405" s="74">
        <f>[4]Calculations!AU372</f>
        <v>99.178367966891386</v>
      </c>
      <c r="AS405" s="74">
        <f>[4]Calculations!AJ372</f>
        <v>0</v>
      </c>
      <c r="AT405" s="74">
        <f>[4]Calculations!AV372</f>
        <v>0</v>
      </c>
      <c r="AU405" s="74">
        <f>[4]Calculations!AK372</f>
        <v>0</v>
      </c>
      <c r="AV405" s="74">
        <f>[4]Calculations!AW372</f>
        <v>0</v>
      </c>
      <c r="AW405" s="90"/>
      <c r="AX405" s="90"/>
      <c r="AY405" s="82" t="str">
        <f>[4]Calculations!D372</f>
        <v>Land Supply 2018</v>
      </c>
    </row>
    <row r="406" spans="2:51" ht="25" customHeight="1" x14ac:dyDescent="0.25">
      <c r="B406" s="13" t="str">
        <f>[4]Calculations!A373</f>
        <v>SH 2213</v>
      </c>
      <c r="C406" s="30" t="str">
        <f>[4]Calculations!B373</f>
        <v>PEANOCK FARM ,PEANOCK LANE,LITTLEBOROUGH</v>
      </c>
      <c r="D406" s="119" t="str">
        <f>[4]Calculations!C373</f>
        <v>Residential</v>
      </c>
      <c r="E406" s="38">
        <f>[4]Calculations!E373</f>
        <v>0.63348599999999999</v>
      </c>
      <c r="F406" s="38">
        <f>[4]Calculations!I373</f>
        <v>0.63348599999999999</v>
      </c>
      <c r="G406" s="38">
        <f>[4]Calculations!M373</f>
        <v>100</v>
      </c>
      <c r="H406" s="38">
        <f>[4]Calculations!H373</f>
        <v>0</v>
      </c>
      <c r="I406" s="38">
        <f>[4]Calculations!L373</f>
        <v>0</v>
      </c>
      <c r="J406" s="38">
        <f>[4]Calculations!G373</f>
        <v>0</v>
      </c>
      <c r="K406" s="38">
        <f>[4]Calculations!K373</f>
        <v>0</v>
      </c>
      <c r="L406" s="38">
        <f>[4]Calculations!F373</f>
        <v>0</v>
      </c>
      <c r="M406" s="38">
        <f>[4]Calculations!J373</f>
        <v>0</v>
      </c>
      <c r="N406" s="38">
        <f>[4]Calculations!V373</f>
        <v>0</v>
      </c>
      <c r="O406" s="38">
        <f>[4]Calculations!W373</f>
        <v>0</v>
      </c>
      <c r="P406" s="38">
        <f>[4]Calculations!O373</f>
        <v>1.20710090841E-2</v>
      </c>
      <c r="Q406" s="38">
        <f>[4]Calculations!S373</f>
        <v>1.9054894794991524</v>
      </c>
      <c r="R406" s="38">
        <f>[4]Calculations!Q373</f>
        <v>1.11364410841E-2</v>
      </c>
      <c r="S406" s="38">
        <f>[4]Calculations!T373</f>
        <v>1.7579616730440766</v>
      </c>
      <c r="T406" s="38">
        <f>[4]Calculations!R373</f>
        <v>1.11364410841E-2</v>
      </c>
      <c r="U406" s="38">
        <f>[4]Calculations!U373</f>
        <v>1.7579616730440766</v>
      </c>
      <c r="V406" s="38" t="str">
        <f>[4]Calculations!X373</f>
        <v>Not Modelled</v>
      </c>
      <c r="W406" s="38" t="str">
        <f>[4]Calculations!Y373</f>
        <v>N/A</v>
      </c>
      <c r="X406" s="38" t="s">
        <v>1056</v>
      </c>
      <c r="Y406" s="73" t="s">
        <v>105</v>
      </c>
      <c r="Z406" s="74" t="s">
        <v>1066</v>
      </c>
      <c r="AA406" s="74">
        <f>[4]Calculations!AA373</f>
        <v>0</v>
      </c>
      <c r="AB406" s="74">
        <f>[4]Calculations!AM373</f>
        <v>0</v>
      </c>
      <c r="AC406" s="74">
        <f>[4]Calculations!AB373</f>
        <v>0</v>
      </c>
      <c r="AD406" s="74">
        <f>[4]Calculations!AN373</f>
        <v>0</v>
      </c>
      <c r="AE406" s="74">
        <f>[4]Calculations!AC373</f>
        <v>0</v>
      </c>
      <c r="AF406" s="74">
        <f>[4]Calculations!AO373</f>
        <v>0</v>
      </c>
      <c r="AG406" s="74">
        <f>[4]Calculations!AD373</f>
        <v>0</v>
      </c>
      <c r="AH406" s="74">
        <f>[4]Calculations!AP373</f>
        <v>0</v>
      </c>
      <c r="AI406" s="74">
        <f>[4]Calculations!AE373</f>
        <v>0</v>
      </c>
      <c r="AJ406" s="74">
        <f>[4]Calculations!AQ373</f>
        <v>0</v>
      </c>
      <c r="AK406" s="74">
        <f>[4]Calculations!AF373</f>
        <v>0.38115927234300001</v>
      </c>
      <c r="AL406" s="74">
        <f>[4]Calculations!AR373</f>
        <v>60.168539216809847</v>
      </c>
      <c r="AM406" s="74">
        <f>[4]Calculations!AG373</f>
        <v>9.9031800264300002E-6</v>
      </c>
      <c r="AN406" s="74">
        <f>[4]Calculations!AS373</f>
        <v>1.5632831706509694E-3</v>
      </c>
      <c r="AO406" s="74">
        <f>[4]Calculations!AH373</f>
        <v>0</v>
      </c>
      <c r="AP406" s="74">
        <f>[4]Calculations!AT373</f>
        <v>0</v>
      </c>
      <c r="AQ406" s="74">
        <f>[4]Calculations!AI373</f>
        <v>0.424515065006</v>
      </c>
      <c r="AR406" s="74">
        <f>[4]Calculations!AU373</f>
        <v>67.012540925292754</v>
      </c>
      <c r="AS406" s="74">
        <f>[4]Calculations!AJ373</f>
        <v>0</v>
      </c>
      <c r="AT406" s="74">
        <f>[4]Calculations!AV373</f>
        <v>0</v>
      </c>
      <c r="AU406" s="74">
        <f>[4]Calculations!AK373</f>
        <v>0</v>
      </c>
      <c r="AV406" s="74">
        <f>[4]Calculations!AW373</f>
        <v>0</v>
      </c>
      <c r="AW406" s="90"/>
      <c r="AX406" s="90"/>
      <c r="AY406" s="82" t="str">
        <f>[4]Calculations!D373</f>
        <v>Land Supply 2018</v>
      </c>
    </row>
    <row r="407" spans="2:51" ht="25" customHeight="1" x14ac:dyDescent="0.25">
      <c r="B407" s="13" t="str">
        <f>[4]Calculations!A374</f>
        <v>SH 2214</v>
      </c>
      <c r="C407" s="30" t="str">
        <f>[4]Calculations!B374</f>
        <v>PROOFINGS TECHNOLOGY LTD ,HARE HILL ROAD,LITTLEBOROUGH</v>
      </c>
      <c r="D407" s="119" t="str">
        <f>[4]Calculations!C374</f>
        <v>Residential</v>
      </c>
      <c r="E407" s="38">
        <f>[4]Calculations!E374</f>
        <v>0.76072899999999999</v>
      </c>
      <c r="F407" s="38">
        <f>[4]Calculations!I374</f>
        <v>0.76072899999999999</v>
      </c>
      <c r="G407" s="38">
        <f>[4]Calculations!M374</f>
        <v>100</v>
      </c>
      <c r="H407" s="38">
        <f>[4]Calculations!H374</f>
        <v>0</v>
      </c>
      <c r="I407" s="38">
        <f>[4]Calculations!L374</f>
        <v>0</v>
      </c>
      <c r="J407" s="38">
        <f>[4]Calculations!G374</f>
        <v>0</v>
      </c>
      <c r="K407" s="38">
        <f>[4]Calculations!K374</f>
        <v>0</v>
      </c>
      <c r="L407" s="38">
        <f>[4]Calculations!F374</f>
        <v>0</v>
      </c>
      <c r="M407" s="38">
        <f>[4]Calculations!J374</f>
        <v>0</v>
      </c>
      <c r="N407" s="38">
        <f>[4]Calculations!V374</f>
        <v>0.59368258874299995</v>
      </c>
      <c r="O407" s="38">
        <f>[4]Calculations!W374</f>
        <v>78.041272088089187</v>
      </c>
      <c r="P407" s="38">
        <f>[4]Calculations!O374</f>
        <v>0.15001548931969999</v>
      </c>
      <c r="Q407" s="38">
        <f>[4]Calculations!S374</f>
        <v>19.71996457604482</v>
      </c>
      <c r="R407" s="38">
        <f>[4]Calculations!Q374</f>
        <v>0.10865388931969999</v>
      </c>
      <c r="S407" s="38">
        <f>[4]Calculations!T374</f>
        <v>14.282864110570253</v>
      </c>
      <c r="T407" s="38">
        <f>[4]Calculations!R374</f>
        <v>6.3679372141299997E-2</v>
      </c>
      <c r="U407" s="38">
        <f>[4]Calculations!U374</f>
        <v>8.3708353620408857</v>
      </c>
      <c r="V407" s="38">
        <f>[4]Calculations!X374</f>
        <v>0</v>
      </c>
      <c r="W407" s="38">
        <f>[4]Calculations!Y374</f>
        <v>0</v>
      </c>
      <c r="X407" s="38" t="s">
        <v>1056</v>
      </c>
      <c r="Y407" s="73" t="s">
        <v>108</v>
      </c>
      <c r="Z407" s="74" t="s">
        <v>109</v>
      </c>
      <c r="AA407" s="74">
        <f>[4]Calculations!AA374</f>
        <v>0</v>
      </c>
      <c r="AB407" s="74">
        <f>[4]Calculations!AM374</f>
        <v>0</v>
      </c>
      <c r="AC407" s="74">
        <f>[4]Calculations!AB374</f>
        <v>0</v>
      </c>
      <c r="AD407" s="74">
        <f>[4]Calculations!AN374</f>
        <v>0</v>
      </c>
      <c r="AE407" s="74">
        <f>[4]Calculations!AC374</f>
        <v>0</v>
      </c>
      <c r="AF407" s="74">
        <f>[4]Calculations!AO374</f>
        <v>0</v>
      </c>
      <c r="AG407" s="74">
        <f>[4]Calculations!AD374</f>
        <v>0</v>
      </c>
      <c r="AH407" s="74">
        <f>[4]Calculations!AP374</f>
        <v>0</v>
      </c>
      <c r="AI407" s="74">
        <f>[4]Calculations!AE374</f>
        <v>0</v>
      </c>
      <c r="AJ407" s="74">
        <f>[4]Calculations!AQ374</f>
        <v>0</v>
      </c>
      <c r="AK407" s="74">
        <f>[4]Calculations!AF374</f>
        <v>0</v>
      </c>
      <c r="AL407" s="74">
        <f>[4]Calculations!AR374</f>
        <v>0</v>
      </c>
      <c r="AM407" s="74">
        <f>[4]Calculations!AG374</f>
        <v>0</v>
      </c>
      <c r="AN407" s="74">
        <f>[4]Calculations!AS374</f>
        <v>0</v>
      </c>
      <c r="AO407" s="74">
        <f>[4]Calculations!AH374</f>
        <v>0</v>
      </c>
      <c r="AP407" s="74">
        <f>[4]Calculations!AT374</f>
        <v>0</v>
      </c>
      <c r="AQ407" s="74">
        <f>[4]Calculations!AI374</f>
        <v>0.76072934999300001</v>
      </c>
      <c r="AR407" s="74">
        <f>[4]Calculations!AU374</f>
        <v>100.00004600757957</v>
      </c>
      <c r="AS407" s="74">
        <f>[4]Calculations!AJ374</f>
        <v>0</v>
      </c>
      <c r="AT407" s="74">
        <f>[4]Calculations!AV374</f>
        <v>0</v>
      </c>
      <c r="AU407" s="74">
        <f>[4]Calculations!AK374</f>
        <v>0</v>
      </c>
      <c r="AV407" s="74">
        <f>[4]Calculations!AW374</f>
        <v>0</v>
      </c>
      <c r="AW407" s="90"/>
      <c r="AX407" s="90"/>
      <c r="AY407" s="82" t="str">
        <f>[4]Calculations!D374</f>
        <v>Land Supply 2018</v>
      </c>
    </row>
    <row r="408" spans="2:51" ht="25" customHeight="1" x14ac:dyDescent="0.25">
      <c r="B408" s="13" t="str">
        <f>[4]Calculations!A375</f>
        <v>SH 2215</v>
      </c>
      <c r="C408" s="30" t="str">
        <f>[4]Calculations!B375</f>
        <v>RAMSDEN FARM ,ROUNDTHORN ROAD,MIDDLETON</v>
      </c>
      <c r="D408" s="119" t="str">
        <f>[4]Calculations!C375</f>
        <v>Residential</v>
      </c>
      <c r="E408" s="38">
        <f>[4]Calculations!E375</f>
        <v>0.33116400000000001</v>
      </c>
      <c r="F408" s="38">
        <f>[4]Calculations!I375</f>
        <v>0.33116400000000001</v>
      </c>
      <c r="G408" s="38">
        <f>[4]Calculations!M375</f>
        <v>100</v>
      </c>
      <c r="H408" s="38">
        <f>[4]Calculations!H375</f>
        <v>0</v>
      </c>
      <c r="I408" s="38">
        <f>[4]Calculations!L375</f>
        <v>0</v>
      </c>
      <c r="J408" s="38">
        <f>[4]Calculations!G375</f>
        <v>0</v>
      </c>
      <c r="K408" s="38">
        <f>[4]Calculations!K375</f>
        <v>0</v>
      </c>
      <c r="L408" s="38">
        <f>[4]Calculations!F375</f>
        <v>0</v>
      </c>
      <c r="M408" s="38">
        <f>[4]Calculations!J375</f>
        <v>0</v>
      </c>
      <c r="N408" s="38">
        <f>[4]Calculations!V375</f>
        <v>0</v>
      </c>
      <c r="O408" s="38">
        <f>[4]Calculations!W375</f>
        <v>0</v>
      </c>
      <c r="P408" s="38">
        <f>[4]Calculations!O375</f>
        <v>1.7407451223009997E-2</v>
      </c>
      <c r="Q408" s="38">
        <f>[4]Calculations!S375</f>
        <v>5.2564443064493709</v>
      </c>
      <c r="R408" s="38">
        <f>[4]Calculations!Q375</f>
        <v>1.4175122301E-4</v>
      </c>
      <c r="S408" s="38">
        <f>[4]Calculations!T375</f>
        <v>4.2803934911403413E-2</v>
      </c>
      <c r="T408" s="38">
        <f>[4]Calculations!R375</f>
        <v>1.4175122301E-4</v>
      </c>
      <c r="U408" s="38">
        <f>[4]Calculations!U375</f>
        <v>4.2803934911403413E-2</v>
      </c>
      <c r="V408" s="38" t="str">
        <f>[4]Calculations!X375</f>
        <v>Not Modelled</v>
      </c>
      <c r="W408" s="38" t="str">
        <f>[4]Calculations!Y375</f>
        <v>N/A</v>
      </c>
      <c r="X408" s="38" t="s">
        <v>1056</v>
      </c>
      <c r="Y408" s="73" t="s">
        <v>105</v>
      </c>
      <c r="Z408" s="74" t="s">
        <v>1066</v>
      </c>
      <c r="AA408" s="74">
        <f>[4]Calculations!AA375</f>
        <v>0</v>
      </c>
      <c r="AB408" s="74">
        <f>[4]Calculations!AM375</f>
        <v>0</v>
      </c>
      <c r="AC408" s="74">
        <f>[4]Calculations!AB375</f>
        <v>0</v>
      </c>
      <c r="AD408" s="74">
        <f>[4]Calculations!AN375</f>
        <v>0</v>
      </c>
      <c r="AE408" s="74">
        <f>[4]Calculations!AC375</f>
        <v>0</v>
      </c>
      <c r="AF408" s="74">
        <f>[4]Calculations!AO375</f>
        <v>0</v>
      </c>
      <c r="AG408" s="74">
        <f>[4]Calculations!AD375</f>
        <v>0</v>
      </c>
      <c r="AH408" s="74">
        <f>[4]Calculations!AP375</f>
        <v>0</v>
      </c>
      <c r="AI408" s="74">
        <f>[4]Calculations!AE375</f>
        <v>0</v>
      </c>
      <c r="AJ408" s="74">
        <f>[4]Calculations!AQ375</f>
        <v>0</v>
      </c>
      <c r="AK408" s="74">
        <f>[4]Calculations!AF375</f>
        <v>0</v>
      </c>
      <c r="AL408" s="74">
        <f>[4]Calculations!AR375</f>
        <v>0</v>
      </c>
      <c r="AM408" s="74">
        <f>[4]Calculations!AG375</f>
        <v>0</v>
      </c>
      <c r="AN408" s="74">
        <f>[4]Calculations!AS375</f>
        <v>0</v>
      </c>
      <c r="AO408" s="74">
        <f>[4]Calculations!AH375</f>
        <v>0</v>
      </c>
      <c r="AP408" s="74">
        <f>[4]Calculations!AT375</f>
        <v>0</v>
      </c>
      <c r="AQ408" s="74">
        <f>[4]Calculations!AI375</f>
        <v>0.33116400500900001</v>
      </c>
      <c r="AR408" s="74">
        <f>[4]Calculations!AU375</f>
        <v>100.00000151254362</v>
      </c>
      <c r="AS408" s="74">
        <f>[4]Calculations!AJ375</f>
        <v>0</v>
      </c>
      <c r="AT408" s="74">
        <f>[4]Calculations!AV375</f>
        <v>0</v>
      </c>
      <c r="AU408" s="74">
        <f>[4]Calculations!AK375</f>
        <v>0</v>
      </c>
      <c r="AV408" s="74">
        <f>[4]Calculations!AW375</f>
        <v>0</v>
      </c>
      <c r="AW408" s="90"/>
      <c r="AX408" s="90"/>
      <c r="AY408" s="82" t="str">
        <f>[4]Calculations!D375</f>
        <v>Land Supply 2018</v>
      </c>
    </row>
    <row r="409" spans="2:51" ht="25" customHeight="1" x14ac:dyDescent="0.25">
      <c r="B409" s="13" t="str">
        <f>[4]Calculations!A376</f>
        <v>SH 2216</v>
      </c>
      <c r="C409" s="30" t="str">
        <f>[4]Calculations!B376</f>
        <v>SITE OF 25 HOMES ST, ROCHDALE</v>
      </c>
      <c r="D409" s="119" t="str">
        <f>[4]Calculations!C376</f>
        <v>Residential</v>
      </c>
      <c r="E409" s="38">
        <f>[4]Calculations!E376</f>
        <v>4.8336799999999999E-2</v>
      </c>
      <c r="F409" s="38">
        <f>[4]Calculations!I376</f>
        <v>2.433186289869E-2</v>
      </c>
      <c r="G409" s="38">
        <f>[4]Calculations!M376</f>
        <v>50.338174845438679</v>
      </c>
      <c r="H409" s="38">
        <f>[4]Calculations!H376</f>
        <v>1.0221904361099999E-2</v>
      </c>
      <c r="I409" s="38">
        <f>[4]Calculations!L376</f>
        <v>21.14725087531653</v>
      </c>
      <c r="J409" s="38">
        <f>[4]Calculations!G376</f>
        <v>6.1562655214899998E-3</v>
      </c>
      <c r="K409" s="38">
        <f>[4]Calculations!K376</f>
        <v>12.736187586869633</v>
      </c>
      <c r="L409" s="38">
        <f>[4]Calculations!F376</f>
        <v>7.62676721872E-3</v>
      </c>
      <c r="M409" s="38">
        <f>[4]Calculations!J376</f>
        <v>15.778386692375168</v>
      </c>
      <c r="N409" s="38">
        <f>[4]Calculations!V376</f>
        <v>4.83368199991E-2</v>
      </c>
      <c r="O409" s="38">
        <f>[4]Calculations!W376</f>
        <v>100.00004137448073</v>
      </c>
      <c r="P409" s="38">
        <f>[4]Calculations!O376</f>
        <v>1.1510849819038991E-2</v>
      </c>
      <c r="Q409" s="38">
        <f>[4]Calculations!S376</f>
        <v>23.813843322352724</v>
      </c>
      <c r="R409" s="38">
        <f>[4]Calculations!Q376</f>
        <v>1.20624981903899E-3</v>
      </c>
      <c r="S409" s="38">
        <f>[4]Calculations!T376</f>
        <v>2.4955102924459007</v>
      </c>
      <c r="T409" s="38">
        <f>[4]Calculations!R376</f>
        <v>6.03406649899E-6</v>
      </c>
      <c r="U409" s="38">
        <f>[4]Calculations!U376</f>
        <v>1.2483380155471608E-2</v>
      </c>
      <c r="V409" s="38">
        <f>[4]Calculations!X376</f>
        <v>1.5854369827299999E-2</v>
      </c>
      <c r="W409" s="38">
        <f>[4]Calculations!Y376</f>
        <v>32.799791933475113</v>
      </c>
      <c r="X409" s="38" t="s">
        <v>1056</v>
      </c>
      <c r="Y409" s="73" t="s">
        <v>99</v>
      </c>
      <c r="Z409" s="74" t="s">
        <v>248</v>
      </c>
      <c r="AA409" s="74">
        <f>[4]Calculations!AA376</f>
        <v>0</v>
      </c>
      <c r="AB409" s="74">
        <f>[4]Calculations!AM376</f>
        <v>0</v>
      </c>
      <c r="AC409" s="74">
        <f>[4]Calculations!AB376</f>
        <v>0</v>
      </c>
      <c r="AD409" s="74">
        <f>[4]Calculations!AN376</f>
        <v>0</v>
      </c>
      <c r="AE409" s="74">
        <f>[4]Calculations!AC376</f>
        <v>0</v>
      </c>
      <c r="AF409" s="74">
        <f>[4]Calculations!AO376</f>
        <v>0</v>
      </c>
      <c r="AG409" s="74">
        <f>[4]Calculations!AD376</f>
        <v>0</v>
      </c>
      <c r="AH409" s="74">
        <f>[4]Calculations!AP376</f>
        <v>0</v>
      </c>
      <c r="AI409" s="74">
        <f>[4]Calculations!AE376</f>
        <v>0</v>
      </c>
      <c r="AJ409" s="74">
        <f>[4]Calculations!AQ376</f>
        <v>0</v>
      </c>
      <c r="AK409" s="74">
        <f>[4]Calculations!AF376</f>
        <v>0</v>
      </c>
      <c r="AL409" s="74">
        <f>[4]Calculations!AR376</f>
        <v>0</v>
      </c>
      <c r="AM409" s="74">
        <f>[4]Calculations!AG376</f>
        <v>0</v>
      </c>
      <c r="AN409" s="74">
        <f>[4]Calculations!AS376</f>
        <v>0</v>
      </c>
      <c r="AO409" s="74">
        <f>[4]Calculations!AH376</f>
        <v>0</v>
      </c>
      <c r="AP409" s="74">
        <f>[4]Calculations!AT376</f>
        <v>0</v>
      </c>
      <c r="AQ409" s="74">
        <f>[4]Calculations!AI376</f>
        <v>4.83368199991E-2</v>
      </c>
      <c r="AR409" s="74">
        <f>[4]Calculations!AU376</f>
        <v>100.00004137448073</v>
      </c>
      <c r="AS409" s="74">
        <f>[4]Calculations!AJ376</f>
        <v>0</v>
      </c>
      <c r="AT409" s="74">
        <f>[4]Calculations!AV376</f>
        <v>0</v>
      </c>
      <c r="AU409" s="74">
        <f>[4]Calculations!AK376</f>
        <v>0</v>
      </c>
      <c r="AV409" s="74">
        <f>[4]Calculations!AW376</f>
        <v>0</v>
      </c>
      <c r="AW409" s="90"/>
      <c r="AX409" s="90"/>
      <c r="AY409" s="82" t="str">
        <f>[4]Calculations!D376</f>
        <v>Land Supply 2018</v>
      </c>
    </row>
    <row r="410" spans="2:51" ht="25" customHeight="1" x14ac:dyDescent="0.25">
      <c r="B410" s="13" t="str">
        <f>[4]Calculations!A377</f>
        <v>SH 2218</v>
      </c>
      <c r="C410" s="30" t="str">
        <f>[4]Calculations!B377</f>
        <v>SPREAD EAGLE ,10 CHEETHAM STREET,ROCHDALE</v>
      </c>
      <c r="D410" s="119" t="str">
        <f>[4]Calculations!C377</f>
        <v>Residential</v>
      </c>
      <c r="E410" s="38">
        <f>[4]Calculations!E377</f>
        <v>3.9998300000000001E-2</v>
      </c>
      <c r="F410" s="38">
        <f>[4]Calculations!I377</f>
        <v>3.9998300000000001E-2</v>
      </c>
      <c r="G410" s="38">
        <f>[4]Calculations!M377</f>
        <v>100</v>
      </c>
      <c r="H410" s="38">
        <f>[4]Calculations!H377</f>
        <v>0</v>
      </c>
      <c r="I410" s="38">
        <f>[4]Calculations!L377</f>
        <v>0</v>
      </c>
      <c r="J410" s="38">
        <f>[4]Calculations!G377</f>
        <v>0</v>
      </c>
      <c r="K410" s="38">
        <f>[4]Calculations!K377</f>
        <v>0</v>
      </c>
      <c r="L410" s="38">
        <f>[4]Calculations!F377</f>
        <v>0</v>
      </c>
      <c r="M410" s="38">
        <f>[4]Calculations!J377</f>
        <v>0</v>
      </c>
      <c r="N410" s="38">
        <f>[4]Calculations!V377</f>
        <v>0</v>
      </c>
      <c r="O410" s="38">
        <f>[4]Calculations!W377</f>
        <v>0</v>
      </c>
      <c r="P410" s="38">
        <f>[4]Calculations!O377</f>
        <v>3.8999899999999999E-5</v>
      </c>
      <c r="Q410" s="38">
        <f>[4]Calculations!S377</f>
        <v>9.7503893915491399E-2</v>
      </c>
      <c r="R410" s="38">
        <f>[4]Calculations!Q377</f>
        <v>0</v>
      </c>
      <c r="S410" s="38">
        <f>[4]Calculations!T377</f>
        <v>0</v>
      </c>
      <c r="T410" s="38">
        <f>[4]Calculations!R377</f>
        <v>0</v>
      </c>
      <c r="U410" s="38">
        <f>[4]Calculations!U377</f>
        <v>0</v>
      </c>
      <c r="V410" s="38" t="str">
        <f>[4]Calculations!X377</f>
        <v>Not Modelled</v>
      </c>
      <c r="W410" s="38" t="str">
        <f>[4]Calculations!Y377</f>
        <v>N/A</v>
      </c>
      <c r="X410" s="38" t="s">
        <v>1056</v>
      </c>
      <c r="Y410" s="73" t="s">
        <v>105</v>
      </c>
      <c r="Z410" s="74" t="s">
        <v>1066</v>
      </c>
      <c r="AA410" s="74">
        <f>[4]Calculations!AA377</f>
        <v>0</v>
      </c>
      <c r="AB410" s="74">
        <f>[4]Calculations!AM377</f>
        <v>0</v>
      </c>
      <c r="AC410" s="74">
        <f>[4]Calculations!AB377</f>
        <v>0</v>
      </c>
      <c r="AD410" s="74">
        <f>[4]Calculations!AN377</f>
        <v>0</v>
      </c>
      <c r="AE410" s="74">
        <f>[4]Calculations!AC377</f>
        <v>0</v>
      </c>
      <c r="AF410" s="74">
        <f>[4]Calculations!AO377</f>
        <v>0</v>
      </c>
      <c r="AG410" s="74">
        <f>[4]Calculations!AD377</f>
        <v>0</v>
      </c>
      <c r="AH410" s="74">
        <f>[4]Calculations!AP377</f>
        <v>0</v>
      </c>
      <c r="AI410" s="74">
        <f>[4]Calculations!AE377</f>
        <v>0</v>
      </c>
      <c r="AJ410" s="74">
        <f>[4]Calculations!AQ377</f>
        <v>0</v>
      </c>
      <c r="AK410" s="74">
        <f>[4]Calculations!AF377</f>
        <v>0</v>
      </c>
      <c r="AL410" s="74">
        <f>[4]Calculations!AR377</f>
        <v>0</v>
      </c>
      <c r="AM410" s="74">
        <f>[4]Calculations!AG377</f>
        <v>0</v>
      </c>
      <c r="AN410" s="74">
        <f>[4]Calculations!AS377</f>
        <v>0</v>
      </c>
      <c r="AO410" s="74">
        <f>[4]Calculations!AH377</f>
        <v>0</v>
      </c>
      <c r="AP410" s="74">
        <f>[4]Calculations!AT377</f>
        <v>0</v>
      </c>
      <c r="AQ410" s="74">
        <f>[4]Calculations!AI377</f>
        <v>3.9998349999200003E-2</v>
      </c>
      <c r="AR410" s="74">
        <f>[4]Calculations!AU377</f>
        <v>100.00012500331266</v>
      </c>
      <c r="AS410" s="74">
        <f>[4]Calculations!AJ377</f>
        <v>0</v>
      </c>
      <c r="AT410" s="74">
        <f>[4]Calculations!AV377</f>
        <v>0</v>
      </c>
      <c r="AU410" s="74">
        <f>[4]Calculations!AK377</f>
        <v>0</v>
      </c>
      <c r="AV410" s="74">
        <f>[4]Calculations!AW377</f>
        <v>0</v>
      </c>
      <c r="AW410" s="90"/>
      <c r="AX410" s="90"/>
      <c r="AY410" s="82" t="str">
        <f>[4]Calculations!D377</f>
        <v>Land Supply 2018</v>
      </c>
    </row>
    <row r="411" spans="2:51" ht="25" customHeight="1" x14ac:dyDescent="0.25">
      <c r="B411" s="13" t="str">
        <f>[4]Calculations!A378</f>
        <v>SH 2219</v>
      </c>
      <c r="C411" s="30" t="str">
        <f>[4]Calculations!B378</f>
        <v>TOWNHEAD OFFICES,YORKSHIRE STREET,ROCHDALE</v>
      </c>
      <c r="D411" s="119" t="str">
        <f>[4]Calculations!C378</f>
        <v>Residential</v>
      </c>
      <c r="E411" s="38">
        <f>[4]Calculations!E378</f>
        <v>0.27439999999999998</v>
      </c>
      <c r="F411" s="38">
        <f>[4]Calculations!I378</f>
        <v>0.27439999999999998</v>
      </c>
      <c r="G411" s="38">
        <f>[4]Calculations!M378</f>
        <v>100</v>
      </c>
      <c r="H411" s="38">
        <f>[4]Calculations!H378</f>
        <v>0</v>
      </c>
      <c r="I411" s="38">
        <f>[4]Calculations!L378</f>
        <v>0</v>
      </c>
      <c r="J411" s="38">
        <f>[4]Calculations!G378</f>
        <v>0</v>
      </c>
      <c r="K411" s="38">
        <f>[4]Calculations!K378</f>
        <v>0</v>
      </c>
      <c r="L411" s="38">
        <f>[4]Calculations!F378</f>
        <v>0</v>
      </c>
      <c r="M411" s="38">
        <f>[4]Calculations!J378</f>
        <v>0</v>
      </c>
      <c r="N411" s="38">
        <f>[4]Calculations!V378</f>
        <v>0</v>
      </c>
      <c r="O411" s="38">
        <f>[4]Calculations!W378</f>
        <v>0</v>
      </c>
      <c r="P411" s="38">
        <f>[4]Calculations!O378</f>
        <v>0</v>
      </c>
      <c r="Q411" s="38">
        <f>[4]Calculations!S378</f>
        <v>0</v>
      </c>
      <c r="R411" s="38">
        <f>[4]Calculations!Q378</f>
        <v>0</v>
      </c>
      <c r="S411" s="38">
        <f>[4]Calculations!T378</f>
        <v>0</v>
      </c>
      <c r="T411" s="38">
        <f>[4]Calculations!R378</f>
        <v>0</v>
      </c>
      <c r="U411" s="38">
        <f>[4]Calculations!U378</f>
        <v>0</v>
      </c>
      <c r="V411" s="38">
        <f>[4]Calculations!X378</f>
        <v>0</v>
      </c>
      <c r="W411" s="38">
        <f>[4]Calculations!Y378</f>
        <v>0</v>
      </c>
      <c r="X411" s="38" t="s">
        <v>1056</v>
      </c>
      <c r="Y411" s="73" t="s">
        <v>106</v>
      </c>
      <c r="Z411" s="74" t="s">
        <v>1098</v>
      </c>
      <c r="AA411" s="74">
        <f>[4]Calculations!AA378</f>
        <v>0</v>
      </c>
      <c r="AB411" s="74">
        <f>[4]Calculations!AM378</f>
        <v>0</v>
      </c>
      <c r="AC411" s="74">
        <f>[4]Calculations!AB378</f>
        <v>0</v>
      </c>
      <c r="AD411" s="74">
        <f>[4]Calculations!AN378</f>
        <v>0</v>
      </c>
      <c r="AE411" s="74">
        <f>[4]Calculations!AC378</f>
        <v>0</v>
      </c>
      <c r="AF411" s="74">
        <f>[4]Calculations!AO378</f>
        <v>0</v>
      </c>
      <c r="AG411" s="74">
        <f>[4]Calculations!AD378</f>
        <v>0</v>
      </c>
      <c r="AH411" s="74">
        <f>[4]Calculations!AP378</f>
        <v>0</v>
      </c>
      <c r="AI411" s="74">
        <f>[4]Calculations!AE378</f>
        <v>0</v>
      </c>
      <c r="AJ411" s="74">
        <f>[4]Calculations!AQ378</f>
        <v>0</v>
      </c>
      <c r="AK411" s="74">
        <f>[4]Calculations!AF378</f>
        <v>0</v>
      </c>
      <c r="AL411" s="74">
        <f>[4]Calculations!AR378</f>
        <v>0</v>
      </c>
      <c r="AM411" s="74">
        <f>[4]Calculations!AG378</f>
        <v>0</v>
      </c>
      <c r="AN411" s="74">
        <f>[4]Calculations!AS378</f>
        <v>0</v>
      </c>
      <c r="AO411" s="74">
        <f>[4]Calculations!AH378</f>
        <v>0</v>
      </c>
      <c r="AP411" s="74">
        <f>[4]Calculations!AT378</f>
        <v>0</v>
      </c>
      <c r="AQ411" s="74">
        <f>[4]Calculations!AI378</f>
        <v>0.27440002499999999</v>
      </c>
      <c r="AR411" s="74">
        <f>[4]Calculations!AU378</f>
        <v>100.00000911078718</v>
      </c>
      <c r="AS411" s="74">
        <f>[4]Calculations!AJ378</f>
        <v>0</v>
      </c>
      <c r="AT411" s="74">
        <f>[4]Calculations!AV378</f>
        <v>0</v>
      </c>
      <c r="AU411" s="74">
        <f>[4]Calculations!AK378</f>
        <v>0</v>
      </c>
      <c r="AV411" s="74">
        <f>[4]Calculations!AW378</f>
        <v>0</v>
      </c>
      <c r="AW411" s="90"/>
      <c r="AX411" s="90"/>
      <c r="AY411" s="82" t="str">
        <f>[4]Calculations!D378</f>
        <v>Land Supply 2018</v>
      </c>
    </row>
    <row r="412" spans="2:51" ht="12.65" customHeight="1" x14ac:dyDescent="0.25">
      <c r="B412" s="13" t="str">
        <f>[4]Calculations!A379</f>
        <v>SH 2220</v>
      </c>
      <c r="C412" s="30" t="str">
        <f>[4]Calculations!B379</f>
        <v>WHITTLE COTTAGE,WHITTLE LANE,HEYWOOD</v>
      </c>
      <c r="D412" s="119" t="str">
        <f>[4]Calculations!C379</f>
        <v>Residential</v>
      </c>
      <c r="E412" s="38">
        <f>[4]Calculations!E379</f>
        <v>9.6855700000000003E-2</v>
      </c>
      <c r="F412" s="38">
        <f>[4]Calculations!I379</f>
        <v>9.6855700000000003E-2</v>
      </c>
      <c r="G412" s="38">
        <f>[4]Calculations!M379</f>
        <v>100</v>
      </c>
      <c r="H412" s="38">
        <f>[4]Calculations!H379</f>
        <v>0</v>
      </c>
      <c r="I412" s="38">
        <f>[4]Calculations!L379</f>
        <v>0</v>
      </c>
      <c r="J412" s="38">
        <f>[4]Calculations!G379</f>
        <v>0</v>
      </c>
      <c r="K412" s="38">
        <f>[4]Calculations!K379</f>
        <v>0</v>
      </c>
      <c r="L412" s="38">
        <f>[4]Calculations!F379</f>
        <v>0</v>
      </c>
      <c r="M412" s="38">
        <f>[4]Calculations!J379</f>
        <v>0</v>
      </c>
      <c r="N412" s="38">
        <f>[4]Calculations!V379</f>
        <v>0</v>
      </c>
      <c r="O412" s="38">
        <f>[4]Calculations!W379</f>
        <v>0</v>
      </c>
      <c r="P412" s="38">
        <f>[4]Calculations!O379</f>
        <v>1.9003599999999999E-2</v>
      </c>
      <c r="Q412" s="38">
        <f>[4]Calculations!S379</f>
        <v>19.620528270406385</v>
      </c>
      <c r="R412" s="38">
        <f>[4]Calculations!Q379</f>
        <v>0</v>
      </c>
      <c r="S412" s="38">
        <f>[4]Calculations!T379</f>
        <v>0</v>
      </c>
      <c r="T412" s="38">
        <f>[4]Calculations!R379</f>
        <v>0</v>
      </c>
      <c r="U412" s="38">
        <f>[4]Calculations!U379</f>
        <v>0</v>
      </c>
      <c r="V412" s="38" t="str">
        <f>[4]Calculations!X379</f>
        <v>Not Modelled</v>
      </c>
      <c r="W412" s="38" t="str">
        <f>[4]Calculations!Y379</f>
        <v>N/A</v>
      </c>
      <c r="X412" s="38" t="s">
        <v>1056</v>
      </c>
      <c r="Y412" s="73" t="s">
        <v>105</v>
      </c>
      <c r="Z412" s="74" t="s">
        <v>1066</v>
      </c>
      <c r="AA412" s="74">
        <f>[4]Calculations!AA379</f>
        <v>0</v>
      </c>
      <c r="AB412" s="74">
        <f>[4]Calculations!AM379</f>
        <v>0</v>
      </c>
      <c r="AC412" s="74">
        <f>[4]Calculations!AB379</f>
        <v>0</v>
      </c>
      <c r="AD412" s="74">
        <f>[4]Calculations!AN379</f>
        <v>0</v>
      </c>
      <c r="AE412" s="74">
        <f>[4]Calculations!AC379</f>
        <v>0</v>
      </c>
      <c r="AF412" s="74">
        <f>[4]Calculations!AO379</f>
        <v>0</v>
      </c>
      <c r="AG412" s="74">
        <f>[4]Calculations!AD379</f>
        <v>0</v>
      </c>
      <c r="AH412" s="74">
        <f>[4]Calculations!AP379</f>
        <v>0</v>
      </c>
      <c r="AI412" s="74">
        <f>[4]Calculations!AE379</f>
        <v>0</v>
      </c>
      <c r="AJ412" s="74">
        <f>[4]Calculations!AQ379</f>
        <v>0</v>
      </c>
      <c r="AK412" s="74">
        <f>[4]Calculations!AF379</f>
        <v>1.1823825822999999E-4</v>
      </c>
      <c r="AL412" s="74">
        <f>[4]Calculations!AR379</f>
        <v>0.12207671642453671</v>
      </c>
      <c r="AM412" s="74">
        <f>[4]Calculations!AG379</f>
        <v>0</v>
      </c>
      <c r="AN412" s="74">
        <f>[4]Calculations!AS379</f>
        <v>0</v>
      </c>
      <c r="AO412" s="74">
        <f>[4]Calculations!AH379</f>
        <v>0</v>
      </c>
      <c r="AP412" s="74">
        <f>[4]Calculations!AT379</f>
        <v>0</v>
      </c>
      <c r="AQ412" s="74">
        <f>[4]Calculations!AI379</f>
        <v>9.6855654999899995E-2</v>
      </c>
      <c r="AR412" s="74">
        <f>[4]Calculations!AU379</f>
        <v>99.999953539027644</v>
      </c>
      <c r="AS412" s="74">
        <f>[4]Calculations!AJ379</f>
        <v>0</v>
      </c>
      <c r="AT412" s="74">
        <f>[4]Calculations!AV379</f>
        <v>0</v>
      </c>
      <c r="AU412" s="74">
        <f>[4]Calculations!AK379</f>
        <v>0</v>
      </c>
      <c r="AV412" s="74">
        <f>[4]Calculations!AW379</f>
        <v>0</v>
      </c>
      <c r="AW412" s="90"/>
      <c r="AX412" s="90"/>
      <c r="AY412" s="82" t="str">
        <f>[4]Calculations!D379</f>
        <v>Land Supply 2018</v>
      </c>
    </row>
    <row r="413" spans="2:51" ht="25" customHeight="1" x14ac:dyDescent="0.25">
      <c r="B413" s="13" t="str">
        <f>[4]Calculations!A380</f>
        <v>SH 2221</v>
      </c>
      <c r="C413" s="30" t="str">
        <f>[4]Calculations!B380</f>
        <v>YEW TREE FARM SOUTH,STOTT LANE,MIDDLETON</v>
      </c>
      <c r="D413" s="119" t="str">
        <f>[4]Calculations!C380</f>
        <v>Residential</v>
      </c>
      <c r="E413" s="38">
        <f>[4]Calculations!E380</f>
        <v>0.154946</v>
      </c>
      <c r="F413" s="38">
        <f>[4]Calculations!I380</f>
        <v>0.154946</v>
      </c>
      <c r="G413" s="38">
        <f>[4]Calculations!M380</f>
        <v>100</v>
      </c>
      <c r="H413" s="38">
        <f>[4]Calculations!H380</f>
        <v>0</v>
      </c>
      <c r="I413" s="38">
        <f>[4]Calculations!L380</f>
        <v>0</v>
      </c>
      <c r="J413" s="38">
        <f>[4]Calculations!G380</f>
        <v>0</v>
      </c>
      <c r="K413" s="38">
        <f>[4]Calculations!K380</f>
        <v>0</v>
      </c>
      <c r="L413" s="38">
        <f>[4]Calculations!F380</f>
        <v>0</v>
      </c>
      <c r="M413" s="38">
        <f>[4]Calculations!J380</f>
        <v>0</v>
      </c>
      <c r="N413" s="38">
        <f>[4]Calculations!V380</f>
        <v>0</v>
      </c>
      <c r="O413" s="38">
        <f>[4]Calculations!W380</f>
        <v>0</v>
      </c>
      <c r="P413" s="38">
        <f>[4]Calculations!O380</f>
        <v>2.5234175064459997E-2</v>
      </c>
      <c r="Q413" s="38">
        <f>[4]Calculations!S380</f>
        <v>16.285786702760959</v>
      </c>
      <c r="R413" s="38">
        <f>[4]Calculations!Q380</f>
        <v>1.234957506446E-2</v>
      </c>
      <c r="S413" s="38">
        <f>[4]Calculations!T380</f>
        <v>7.9702445138693481</v>
      </c>
      <c r="T413" s="38">
        <f>[4]Calculations!R380</f>
        <v>9.82678354688E-3</v>
      </c>
      <c r="U413" s="38">
        <f>[4]Calculations!U380</f>
        <v>6.3420698481277347</v>
      </c>
      <c r="V413" s="38" t="str">
        <f>[4]Calculations!X380</f>
        <v>Not Modelled</v>
      </c>
      <c r="W413" s="38" t="str">
        <f>[4]Calculations!Y380</f>
        <v>N/A</v>
      </c>
      <c r="X413" s="38" t="s">
        <v>1056</v>
      </c>
      <c r="Y413" s="73" t="s">
        <v>105</v>
      </c>
      <c r="Z413" s="74" t="s">
        <v>1066</v>
      </c>
      <c r="AA413" s="74">
        <f>[4]Calculations!AA380</f>
        <v>0</v>
      </c>
      <c r="AB413" s="74">
        <f>[4]Calculations!AM380</f>
        <v>0</v>
      </c>
      <c r="AC413" s="74">
        <f>[4]Calculations!AB380</f>
        <v>5.2192809610399999E-3</v>
      </c>
      <c r="AD413" s="74">
        <f>[4]Calculations!AN380</f>
        <v>3.3684515644418052</v>
      </c>
      <c r="AE413" s="74">
        <f>[4]Calculations!AC380</f>
        <v>4.8483081165899998E-3</v>
      </c>
      <c r="AF413" s="74">
        <f>[4]Calculations!AO380</f>
        <v>3.129030834348741</v>
      </c>
      <c r="AG413" s="74">
        <f>[4]Calculations!AD380</f>
        <v>0</v>
      </c>
      <c r="AH413" s="74">
        <f>[4]Calculations!AP380</f>
        <v>0</v>
      </c>
      <c r="AI413" s="74">
        <f>[4]Calculations!AE380</f>
        <v>0</v>
      </c>
      <c r="AJ413" s="74">
        <f>[4]Calculations!AQ380</f>
        <v>0</v>
      </c>
      <c r="AK413" s="74">
        <f>[4]Calculations!AF380</f>
        <v>0.15107352230599999</v>
      </c>
      <c r="AL413" s="74">
        <f>[4]Calculations!AR380</f>
        <v>97.500756590037824</v>
      </c>
      <c r="AM413" s="74">
        <f>[4]Calculations!AG380</f>
        <v>0</v>
      </c>
      <c r="AN413" s="74">
        <f>[4]Calculations!AS380</f>
        <v>0</v>
      </c>
      <c r="AO413" s="74">
        <f>[4]Calculations!AH380</f>
        <v>0</v>
      </c>
      <c r="AP413" s="74">
        <f>[4]Calculations!AT380</f>
        <v>0</v>
      </c>
      <c r="AQ413" s="74">
        <f>[4]Calculations!AI380</f>
        <v>0.154945584996</v>
      </c>
      <c r="AR413" s="74">
        <f>[4]Calculations!AU380</f>
        <v>99.999732162172634</v>
      </c>
      <c r="AS413" s="74">
        <f>[4]Calculations!AJ380</f>
        <v>0</v>
      </c>
      <c r="AT413" s="74">
        <f>[4]Calculations!AV380</f>
        <v>0</v>
      </c>
      <c r="AU413" s="74">
        <f>[4]Calculations!AK380</f>
        <v>0</v>
      </c>
      <c r="AV413" s="74">
        <f>[4]Calculations!AW380</f>
        <v>0</v>
      </c>
      <c r="AW413" s="90"/>
      <c r="AX413" s="90"/>
      <c r="AY413" s="82" t="str">
        <f>[4]Calculations!D380</f>
        <v>Land Supply 2018</v>
      </c>
    </row>
    <row r="414" spans="2:51" ht="25" customHeight="1" x14ac:dyDescent="0.25">
      <c r="B414" s="13" t="str">
        <f>[4]Calculations!A381</f>
        <v>SH 2222</v>
      </c>
      <c r="C414" s="30" t="str">
        <f>[4]Calculations!B381</f>
        <v>174 BURY OLD ROAD,HEYWOOD</v>
      </c>
      <c r="D414" s="119" t="str">
        <f>[4]Calculations!C381</f>
        <v>Residential</v>
      </c>
      <c r="E414" s="38">
        <f>[4]Calculations!E381</f>
        <v>0.29791400000000001</v>
      </c>
      <c r="F414" s="38">
        <f>[4]Calculations!I381</f>
        <v>0.29791400000000001</v>
      </c>
      <c r="G414" s="38">
        <f>[4]Calculations!M381</f>
        <v>100</v>
      </c>
      <c r="H414" s="38">
        <f>[4]Calculations!H381</f>
        <v>0</v>
      </c>
      <c r="I414" s="38">
        <f>[4]Calculations!L381</f>
        <v>0</v>
      </c>
      <c r="J414" s="38">
        <f>[4]Calculations!G381</f>
        <v>0</v>
      </c>
      <c r="K414" s="38">
        <f>[4]Calculations!K381</f>
        <v>0</v>
      </c>
      <c r="L414" s="38">
        <f>[4]Calculations!F381</f>
        <v>0</v>
      </c>
      <c r="M414" s="38">
        <f>[4]Calculations!J381</f>
        <v>0</v>
      </c>
      <c r="N414" s="38">
        <f>[4]Calculations!V381</f>
        <v>0</v>
      </c>
      <c r="O414" s="38">
        <f>[4]Calculations!W381</f>
        <v>0</v>
      </c>
      <c r="P414" s="38">
        <f>[4]Calculations!O381</f>
        <v>0</v>
      </c>
      <c r="Q414" s="38">
        <f>[4]Calculations!S381</f>
        <v>0</v>
      </c>
      <c r="R414" s="38">
        <f>[4]Calculations!Q381</f>
        <v>0</v>
      </c>
      <c r="S414" s="38">
        <f>[4]Calculations!T381</f>
        <v>0</v>
      </c>
      <c r="T414" s="38">
        <f>[4]Calculations!R381</f>
        <v>0</v>
      </c>
      <c r="U414" s="38">
        <f>[4]Calculations!U381</f>
        <v>0</v>
      </c>
      <c r="V414" s="38" t="str">
        <f>[4]Calculations!X381</f>
        <v>Not Modelled</v>
      </c>
      <c r="W414" s="38" t="str">
        <f>[4]Calculations!Y381</f>
        <v>N/A</v>
      </c>
      <c r="X414" s="38" t="s">
        <v>1056</v>
      </c>
      <c r="Y414" s="73" t="s">
        <v>106</v>
      </c>
      <c r="Z414" s="74" t="s">
        <v>1098</v>
      </c>
      <c r="AA414" s="74">
        <f>[4]Calculations!AA381</f>
        <v>0</v>
      </c>
      <c r="AB414" s="74">
        <f>[4]Calculations!AM381</f>
        <v>0</v>
      </c>
      <c r="AC414" s="74">
        <f>[4]Calculations!AB381</f>
        <v>0</v>
      </c>
      <c r="AD414" s="74">
        <f>[4]Calculations!AN381</f>
        <v>0</v>
      </c>
      <c r="AE414" s="74">
        <f>[4]Calculations!AC381</f>
        <v>0</v>
      </c>
      <c r="AF414" s="74">
        <f>[4]Calculations!AO381</f>
        <v>0</v>
      </c>
      <c r="AG414" s="74">
        <f>[4]Calculations!AD381</f>
        <v>0</v>
      </c>
      <c r="AH414" s="74">
        <f>[4]Calculations!AP381</f>
        <v>0</v>
      </c>
      <c r="AI414" s="74">
        <f>[4]Calculations!AE381</f>
        <v>0</v>
      </c>
      <c r="AJ414" s="74">
        <f>[4]Calculations!AQ381</f>
        <v>0</v>
      </c>
      <c r="AK414" s="74">
        <f>[4]Calculations!AF381</f>
        <v>0</v>
      </c>
      <c r="AL414" s="74">
        <f>[4]Calculations!AR381</f>
        <v>0</v>
      </c>
      <c r="AM414" s="74">
        <f>[4]Calculations!AG381</f>
        <v>0</v>
      </c>
      <c r="AN414" s="74">
        <f>[4]Calculations!AS381</f>
        <v>0</v>
      </c>
      <c r="AO414" s="74">
        <f>[4]Calculations!AH381</f>
        <v>0</v>
      </c>
      <c r="AP414" s="74">
        <f>[4]Calculations!AT381</f>
        <v>0</v>
      </c>
      <c r="AQ414" s="74">
        <f>[4]Calculations!AI381</f>
        <v>0.29791440499799998</v>
      </c>
      <c r="AR414" s="74">
        <f>[4]Calculations!AU381</f>
        <v>100.00013594460144</v>
      </c>
      <c r="AS414" s="74">
        <f>[4]Calculations!AJ381</f>
        <v>0</v>
      </c>
      <c r="AT414" s="74">
        <f>[4]Calculations!AV381</f>
        <v>0</v>
      </c>
      <c r="AU414" s="74">
        <f>[4]Calculations!AK381</f>
        <v>0</v>
      </c>
      <c r="AV414" s="74">
        <f>[4]Calculations!AW381</f>
        <v>0</v>
      </c>
      <c r="AW414" s="90"/>
      <c r="AX414" s="90"/>
      <c r="AY414" s="82" t="str">
        <f>[4]Calculations!D381</f>
        <v>Land Supply 2018</v>
      </c>
    </row>
    <row r="415" spans="2:51" ht="25" customHeight="1" x14ac:dyDescent="0.25">
      <c r="B415" s="13" t="str">
        <f>[4]Calculations!A382</f>
        <v>SH 2223</v>
      </c>
      <c r="C415" s="30" t="str">
        <f>[4]Calculations!B382</f>
        <v>687 BURY ROAD,ROCHDALE</v>
      </c>
      <c r="D415" s="119" t="str">
        <f>[4]Calculations!C382</f>
        <v>Residential</v>
      </c>
      <c r="E415" s="38">
        <f>[4]Calculations!E382</f>
        <v>0.23378299999999999</v>
      </c>
      <c r="F415" s="38">
        <f>[4]Calculations!I382</f>
        <v>0.23378299999999999</v>
      </c>
      <c r="G415" s="38">
        <f>[4]Calculations!M382</f>
        <v>100</v>
      </c>
      <c r="H415" s="38">
        <f>[4]Calculations!H382</f>
        <v>0</v>
      </c>
      <c r="I415" s="38">
        <f>[4]Calculations!L382</f>
        <v>0</v>
      </c>
      <c r="J415" s="38">
        <f>[4]Calculations!G382</f>
        <v>0</v>
      </c>
      <c r="K415" s="38">
        <f>[4]Calculations!K382</f>
        <v>0</v>
      </c>
      <c r="L415" s="38">
        <f>[4]Calculations!F382</f>
        <v>0</v>
      </c>
      <c r="M415" s="38">
        <f>[4]Calculations!J382</f>
        <v>0</v>
      </c>
      <c r="N415" s="38">
        <f>[4]Calculations!V382</f>
        <v>0</v>
      </c>
      <c r="O415" s="38">
        <f>[4]Calculations!W382</f>
        <v>0</v>
      </c>
      <c r="P415" s="38">
        <f>[4]Calculations!O382</f>
        <v>2.7590799999999999E-2</v>
      </c>
      <c r="Q415" s="38">
        <f>[4]Calculations!S382</f>
        <v>11.801884653717336</v>
      </c>
      <c r="R415" s="38">
        <f>[4]Calculations!Q382</f>
        <v>1.1599999999999999E-2</v>
      </c>
      <c r="S415" s="38">
        <f>[4]Calculations!T382</f>
        <v>4.9618663461415071</v>
      </c>
      <c r="T415" s="38">
        <f>[4]Calculations!R382</f>
        <v>0</v>
      </c>
      <c r="U415" s="38">
        <f>[4]Calculations!U382</f>
        <v>0</v>
      </c>
      <c r="V415" s="38" t="str">
        <f>[4]Calculations!X382</f>
        <v>Not Modelled</v>
      </c>
      <c r="W415" s="38" t="str">
        <f>[4]Calculations!Y382</f>
        <v>N/A</v>
      </c>
      <c r="X415" s="38" t="s">
        <v>1056</v>
      </c>
      <c r="Y415" s="73" t="s">
        <v>105</v>
      </c>
      <c r="Z415" s="74" t="s">
        <v>1066</v>
      </c>
      <c r="AA415" s="74">
        <f>[4]Calculations!AA382</f>
        <v>0</v>
      </c>
      <c r="AB415" s="74">
        <f>[4]Calculations!AM382</f>
        <v>0</v>
      </c>
      <c r="AC415" s="74">
        <f>[4]Calculations!AB382</f>
        <v>0</v>
      </c>
      <c r="AD415" s="74">
        <f>[4]Calculations!AN382</f>
        <v>0</v>
      </c>
      <c r="AE415" s="74">
        <f>[4]Calculations!AC382</f>
        <v>0</v>
      </c>
      <c r="AF415" s="74">
        <f>[4]Calculations!AO382</f>
        <v>0</v>
      </c>
      <c r="AG415" s="74">
        <f>[4]Calculations!AD382</f>
        <v>0</v>
      </c>
      <c r="AH415" s="74">
        <f>[4]Calculations!AP382</f>
        <v>0</v>
      </c>
      <c r="AI415" s="74">
        <f>[4]Calculations!AE382</f>
        <v>0</v>
      </c>
      <c r="AJ415" s="74">
        <f>[4]Calculations!AQ382</f>
        <v>0</v>
      </c>
      <c r="AK415" s="74">
        <f>[4]Calculations!AF382</f>
        <v>0</v>
      </c>
      <c r="AL415" s="74">
        <f>[4]Calculations!AR382</f>
        <v>0</v>
      </c>
      <c r="AM415" s="74">
        <f>[4]Calculations!AG382</f>
        <v>0</v>
      </c>
      <c r="AN415" s="74">
        <f>[4]Calculations!AS382</f>
        <v>0</v>
      </c>
      <c r="AO415" s="74">
        <f>[4]Calculations!AH382</f>
        <v>0</v>
      </c>
      <c r="AP415" s="74">
        <f>[4]Calculations!AT382</f>
        <v>0</v>
      </c>
      <c r="AQ415" s="74">
        <f>[4]Calculations!AI382</f>
        <v>0.233782714999</v>
      </c>
      <c r="AR415" s="74">
        <f>[4]Calculations!AU382</f>
        <v>99.999878091649094</v>
      </c>
      <c r="AS415" s="74">
        <f>[4]Calculations!AJ382</f>
        <v>0</v>
      </c>
      <c r="AT415" s="74">
        <f>[4]Calculations!AV382</f>
        <v>0</v>
      </c>
      <c r="AU415" s="74">
        <f>[4]Calculations!AK382</f>
        <v>0</v>
      </c>
      <c r="AV415" s="74">
        <f>[4]Calculations!AW382</f>
        <v>0</v>
      </c>
      <c r="AW415" s="90"/>
      <c r="AX415" s="90"/>
      <c r="AY415" s="82" t="str">
        <f>[4]Calculations!D382</f>
        <v>Land Supply 2018</v>
      </c>
    </row>
    <row r="416" spans="2:51" ht="12.65" customHeight="1" x14ac:dyDescent="0.25">
      <c r="B416" s="13" t="str">
        <f>[4]Calculations!A383</f>
        <v>SH 2225</v>
      </c>
      <c r="C416" s="30" t="str">
        <f>[4]Calculations!B383</f>
        <v>LAND OFF DON STREET,MIDDLETON</v>
      </c>
      <c r="D416" s="119" t="str">
        <f>[4]Calculations!C383</f>
        <v>Residential</v>
      </c>
      <c r="E416" s="38">
        <f>[4]Calculations!E383</f>
        <v>12.7758</v>
      </c>
      <c r="F416" s="38">
        <f>[4]Calculations!I383</f>
        <v>11.583792374599001</v>
      </c>
      <c r="G416" s="38">
        <f>[4]Calculations!M383</f>
        <v>90.669800518159335</v>
      </c>
      <c r="H416" s="38">
        <f>[4]Calculations!H383</f>
        <v>0.28629266762099997</v>
      </c>
      <c r="I416" s="38">
        <f>[4]Calculations!L383</f>
        <v>2.2408981638801482</v>
      </c>
      <c r="J416" s="38">
        <f>[4]Calculations!G383</f>
        <v>0.59435082252299998</v>
      </c>
      <c r="K416" s="38">
        <f>[4]Calculations!K383</f>
        <v>4.6521612934062837</v>
      </c>
      <c r="L416" s="38">
        <f>[4]Calculations!F383</f>
        <v>0.31136413525700002</v>
      </c>
      <c r="M416" s="38">
        <f>[4]Calculations!J383</f>
        <v>2.4371400245542354</v>
      </c>
      <c r="N416" s="38">
        <f>[4]Calculations!V383</f>
        <v>0</v>
      </c>
      <c r="O416" s="38">
        <f>[4]Calculations!W383</f>
        <v>0</v>
      </c>
      <c r="P416" s="38">
        <f>[4]Calculations!O383</f>
        <v>2.10114907571</v>
      </c>
      <c r="Q416" s="38">
        <f>[4]Calculations!S383</f>
        <v>16.446320979586403</v>
      </c>
      <c r="R416" s="38">
        <f>[4]Calculations!Q383</f>
        <v>0.86690907570999998</v>
      </c>
      <c r="S416" s="38">
        <f>[4]Calculations!T383</f>
        <v>6.7855560959783334</v>
      </c>
      <c r="T416" s="38">
        <f>[4]Calculations!R383</f>
        <v>0.54266356564399998</v>
      </c>
      <c r="U416" s="38">
        <f>[4]Calculations!U383</f>
        <v>4.247589705881432</v>
      </c>
      <c r="V416" s="38" t="str">
        <f>[4]Calculations!X383</f>
        <v>Not Modelled</v>
      </c>
      <c r="W416" s="38" t="str">
        <f>[4]Calculations!Y383</f>
        <v>N/A</v>
      </c>
      <c r="X416" s="38" t="s">
        <v>1056</v>
      </c>
      <c r="Y416" s="73" t="s">
        <v>108</v>
      </c>
      <c r="Z416" s="74" t="s">
        <v>109</v>
      </c>
      <c r="AA416" s="74">
        <f>[4]Calculations!AA383</f>
        <v>0.33437874340099999</v>
      </c>
      <c r="AB416" s="74">
        <f>[4]Calculations!AM383</f>
        <v>2.6172822320402633</v>
      </c>
      <c r="AC416" s="74">
        <f>[4]Calculations!AB383</f>
        <v>9.3189799999799997E-3</v>
      </c>
      <c r="AD416" s="74">
        <f>[4]Calculations!AN383</f>
        <v>7.2942438046775929E-2</v>
      </c>
      <c r="AE416" s="74">
        <f>[4]Calculations!AC383</f>
        <v>0</v>
      </c>
      <c r="AF416" s="74">
        <f>[4]Calculations!AO383</f>
        <v>0</v>
      </c>
      <c r="AG416" s="74">
        <f>[4]Calculations!AD383</f>
        <v>0.14873711449999999</v>
      </c>
      <c r="AH416" s="74">
        <f>[4]Calculations!AP383</f>
        <v>1.1642097911676763</v>
      </c>
      <c r="AI416" s="74">
        <f>[4]Calculations!AE383</f>
        <v>2.4279277458099999</v>
      </c>
      <c r="AJ416" s="74">
        <f>[4]Calculations!AQ383</f>
        <v>19.004115169382736</v>
      </c>
      <c r="AK416" s="74">
        <f>[4]Calculations!AF383</f>
        <v>1.6393452749199999</v>
      </c>
      <c r="AL416" s="74">
        <f>[4]Calculations!AR383</f>
        <v>12.831644788741215</v>
      </c>
      <c r="AM416" s="74">
        <f>[4]Calculations!AG383</f>
        <v>0</v>
      </c>
      <c r="AN416" s="74">
        <f>[4]Calculations!AS383</f>
        <v>0</v>
      </c>
      <c r="AO416" s="74">
        <f>[4]Calculations!AH383</f>
        <v>0</v>
      </c>
      <c r="AP416" s="74">
        <f>[4]Calculations!AT383</f>
        <v>0</v>
      </c>
      <c r="AQ416" s="74">
        <f>[4]Calculations!AI383</f>
        <v>9.3275554948000003</v>
      </c>
      <c r="AR416" s="74">
        <f>[4]Calculations!AU383</f>
        <v>73.009561004398947</v>
      </c>
      <c r="AS416" s="74">
        <f>[4]Calculations!AJ383</f>
        <v>0</v>
      </c>
      <c r="AT416" s="74">
        <f>[4]Calculations!AV383</f>
        <v>0</v>
      </c>
      <c r="AU416" s="74">
        <f>[4]Calculations!AK383</f>
        <v>1.91044448974E-2</v>
      </c>
      <c r="AV416" s="74">
        <f>[4]Calculations!AW383</f>
        <v>0.14953619262511936</v>
      </c>
      <c r="AW416" s="90"/>
      <c r="AX416" s="90"/>
      <c r="AY416" s="82" t="str">
        <f>[4]Calculations!D383</f>
        <v>Land Supply 2018</v>
      </c>
    </row>
    <row r="417" spans="2:51" ht="25" customHeight="1" x14ac:dyDescent="0.25">
      <c r="B417" s="13" t="str">
        <f>[4]Calculations!A384</f>
        <v>SH 2227</v>
      </c>
      <c r="C417" s="30" t="str">
        <f>[4]Calculations!B384</f>
        <v>LAND OFF NEW ROAD, LITTLEBOROUGH</v>
      </c>
      <c r="D417" s="119" t="str">
        <f>[4]Calculations!C384</f>
        <v>Residential</v>
      </c>
      <c r="E417" s="38">
        <f>[4]Calculations!E384</f>
        <v>7.4970299999999996</v>
      </c>
      <c r="F417" s="38">
        <f>[4]Calculations!I384</f>
        <v>5.5487294057618497</v>
      </c>
      <c r="G417" s="38">
        <f>[4]Calculations!M384</f>
        <v>74.012367641077205</v>
      </c>
      <c r="H417" s="38">
        <f>[4]Calculations!H384</f>
        <v>1.1909545755199999</v>
      </c>
      <c r="I417" s="38">
        <f>[4]Calculations!L384</f>
        <v>15.885685071555002</v>
      </c>
      <c r="J417" s="38">
        <f>[4]Calculations!G384</f>
        <v>0.75259746691700002</v>
      </c>
      <c r="K417" s="38">
        <f>[4]Calculations!K384</f>
        <v>10.038608181066369</v>
      </c>
      <c r="L417" s="38">
        <f>[4]Calculations!F384</f>
        <v>4.7485518011499998E-3</v>
      </c>
      <c r="M417" s="38">
        <f>[4]Calculations!J384</f>
        <v>6.3339106301428694E-2</v>
      </c>
      <c r="N417" s="38">
        <f>[4]Calculations!V384</f>
        <v>5.8266418560500002</v>
      </c>
      <c r="O417" s="38">
        <f>[4]Calculations!W384</f>
        <v>77.719334937301838</v>
      </c>
      <c r="P417" s="38">
        <f>[4]Calculations!O384</f>
        <v>2.5580021859080002</v>
      </c>
      <c r="Q417" s="38">
        <f>[4]Calculations!S384</f>
        <v>34.120207414242707</v>
      </c>
      <c r="R417" s="38">
        <f>[4]Calculations!Q384</f>
        <v>1.278852185908</v>
      </c>
      <c r="S417" s="38">
        <f>[4]Calculations!T384</f>
        <v>17.058117493300681</v>
      </c>
      <c r="T417" s="38">
        <f>[4]Calculations!R384</f>
        <v>0.916742844103</v>
      </c>
      <c r="U417" s="38">
        <f>[4]Calculations!U384</f>
        <v>12.228080241148827</v>
      </c>
      <c r="V417" s="38">
        <f>[4]Calculations!X384</f>
        <v>2.2646975055</v>
      </c>
      <c r="W417" s="38">
        <f>[4]Calculations!Y384</f>
        <v>30.207929079915647</v>
      </c>
      <c r="X417" s="38" t="s">
        <v>1056</v>
      </c>
      <c r="Y417" s="73" t="s">
        <v>102</v>
      </c>
      <c r="Z417" s="74" t="s">
        <v>1070</v>
      </c>
      <c r="AA417" s="74">
        <f>[4]Calculations!AA384</f>
        <v>0.53596176260299999</v>
      </c>
      <c r="AB417" s="74">
        <f>[4]Calculations!AM384</f>
        <v>7.1489878338888868</v>
      </c>
      <c r="AC417" s="74">
        <f>[4]Calculations!AB384</f>
        <v>6.8276095946799994E-2</v>
      </c>
      <c r="AD417" s="74">
        <f>[4]Calculations!AN384</f>
        <v>0.91070858655761011</v>
      </c>
      <c r="AE417" s="74">
        <f>[4]Calculations!AC384</f>
        <v>0.80135487566800001</v>
      </c>
      <c r="AF417" s="74">
        <f>[4]Calculations!AO384</f>
        <v>10.68896450551752</v>
      </c>
      <c r="AG417" s="74">
        <f>[4]Calculations!AD384</f>
        <v>1.8814191716399999</v>
      </c>
      <c r="AH417" s="74">
        <f>[4]Calculations!AP384</f>
        <v>25.095526783806388</v>
      </c>
      <c r="AI417" s="74">
        <f>[4]Calculations!AE384</f>
        <v>0.60884016378500005</v>
      </c>
      <c r="AJ417" s="74">
        <f>[4]Calculations!AQ384</f>
        <v>8.1210848000474876</v>
      </c>
      <c r="AK417" s="74">
        <f>[4]Calculations!AF384</f>
        <v>3.8908942143899998</v>
      </c>
      <c r="AL417" s="74">
        <f>[4]Calculations!AR384</f>
        <v>51.89914158526777</v>
      </c>
      <c r="AM417" s="74">
        <f>[4]Calculations!AG384</f>
        <v>0</v>
      </c>
      <c r="AN417" s="74">
        <f>[4]Calculations!AS384</f>
        <v>0</v>
      </c>
      <c r="AO417" s="74">
        <f>[4]Calculations!AH384</f>
        <v>0</v>
      </c>
      <c r="AP417" s="74">
        <f>[4]Calculations!AT384</f>
        <v>0</v>
      </c>
      <c r="AQ417" s="74">
        <f>[4]Calculations!AI384</f>
        <v>7.4454765391600004</v>
      </c>
      <c r="AR417" s="74">
        <f>[4]Calculations!AU384</f>
        <v>99.312348212025299</v>
      </c>
      <c r="AS417" s="74">
        <f>[4]Calculations!AJ384</f>
        <v>0</v>
      </c>
      <c r="AT417" s="74">
        <f>[4]Calculations!AV384</f>
        <v>0</v>
      </c>
      <c r="AU417" s="74">
        <f>[4]Calculations!AK384</f>
        <v>1.9182318618</v>
      </c>
      <c r="AV417" s="74">
        <f>[4]Calculations!AW384</f>
        <v>25.586557100611845</v>
      </c>
      <c r="AW417" s="90"/>
      <c r="AX417" s="90"/>
      <c r="AY417" s="82" t="str">
        <f>[4]Calculations!D384</f>
        <v>Land Supply 2018</v>
      </c>
    </row>
    <row r="418" spans="2:51" ht="25" customHeight="1" x14ac:dyDescent="0.25">
      <c r="B418" s="13" t="str">
        <f>[4]Calculations!A385</f>
        <v>SH 2228</v>
      </c>
      <c r="C418" s="30" t="str">
        <f>[4]Calculations!B385</f>
        <v>LAND TO THE WEST OF HOLLIN LANE,MIDDLETON</v>
      </c>
      <c r="D418" s="119" t="str">
        <f>[4]Calculations!C385</f>
        <v>Residential</v>
      </c>
      <c r="E418" s="38">
        <f>[4]Calculations!E385</f>
        <v>3.9262899999999998</v>
      </c>
      <c r="F418" s="38">
        <f>[4]Calculations!I385</f>
        <v>3.9262899999999998</v>
      </c>
      <c r="G418" s="38">
        <f>[4]Calculations!M385</f>
        <v>100</v>
      </c>
      <c r="H418" s="38">
        <f>[4]Calculations!H385</f>
        <v>0</v>
      </c>
      <c r="I418" s="38">
        <f>[4]Calculations!L385</f>
        <v>0</v>
      </c>
      <c r="J418" s="38">
        <f>[4]Calculations!G385</f>
        <v>0</v>
      </c>
      <c r="K418" s="38">
        <f>[4]Calculations!K385</f>
        <v>0</v>
      </c>
      <c r="L418" s="38">
        <f>[4]Calculations!F385</f>
        <v>0</v>
      </c>
      <c r="M418" s="38">
        <f>[4]Calculations!J385</f>
        <v>0</v>
      </c>
      <c r="N418" s="38">
        <f>[4]Calculations!V385</f>
        <v>0</v>
      </c>
      <c r="O418" s="38">
        <f>[4]Calculations!W385</f>
        <v>0</v>
      </c>
      <c r="P418" s="38">
        <f>[4]Calculations!O385</f>
        <v>8.5393883168300003E-2</v>
      </c>
      <c r="Q418" s="38">
        <f>[4]Calculations!S385</f>
        <v>2.1749255192127941</v>
      </c>
      <c r="R418" s="38">
        <f>[4]Calculations!Q385</f>
        <v>3.3224283168300006E-2</v>
      </c>
      <c r="S418" s="38">
        <f>[4]Calculations!T385</f>
        <v>0.84620043777459153</v>
      </c>
      <c r="T418" s="38">
        <f>[4]Calculations!R385</f>
        <v>1.5781123794400002E-2</v>
      </c>
      <c r="U418" s="38">
        <f>[4]Calculations!U385</f>
        <v>0.40193474741804608</v>
      </c>
      <c r="V418" s="38" t="str">
        <f>[4]Calculations!X385</f>
        <v>Not Modelled</v>
      </c>
      <c r="W418" s="38" t="str">
        <f>[4]Calculations!Y385</f>
        <v>N/A</v>
      </c>
      <c r="X418" s="38" t="s">
        <v>1056</v>
      </c>
      <c r="Y418" s="73" t="s">
        <v>105</v>
      </c>
      <c r="Z418" s="74" t="s">
        <v>1066</v>
      </c>
      <c r="AA418" s="74">
        <f>[4]Calculations!AA385</f>
        <v>0</v>
      </c>
      <c r="AB418" s="74">
        <f>[4]Calculations!AM385</f>
        <v>0</v>
      </c>
      <c r="AC418" s="74">
        <f>[4]Calculations!AB385</f>
        <v>8.2426334937900001E-4</v>
      </c>
      <c r="AD418" s="74">
        <f>[4]Calculations!AN385</f>
        <v>2.0993440356647113E-2</v>
      </c>
      <c r="AE418" s="74">
        <f>[4]Calculations!AC385</f>
        <v>5.81123794419E-4</v>
      </c>
      <c r="AF418" s="74">
        <f>[4]Calculations!AO385</f>
        <v>1.4800837289629651E-2</v>
      </c>
      <c r="AG418" s="74">
        <f>[4]Calculations!AD385</f>
        <v>0</v>
      </c>
      <c r="AH418" s="74">
        <f>[4]Calculations!AP385</f>
        <v>0</v>
      </c>
      <c r="AI418" s="74">
        <f>[4]Calculations!AE385</f>
        <v>3.8509979151800003E-2</v>
      </c>
      <c r="AJ418" s="74">
        <f>[4]Calculations!AQ385</f>
        <v>0.98082360579070837</v>
      </c>
      <c r="AK418" s="74">
        <f>[4]Calculations!AF385</f>
        <v>3.33754401268</v>
      </c>
      <c r="AL418" s="74">
        <f>[4]Calculations!AR385</f>
        <v>85.005030516849246</v>
      </c>
      <c r="AM418" s="74">
        <f>[4]Calculations!AG385</f>
        <v>8.2426334937900001E-4</v>
      </c>
      <c r="AN418" s="74">
        <f>[4]Calculations!AS385</f>
        <v>2.0993440356647113E-2</v>
      </c>
      <c r="AO418" s="74">
        <f>[4]Calculations!AH385</f>
        <v>0.43805999357300002</v>
      </c>
      <c r="AP418" s="74">
        <f>[4]Calculations!AT385</f>
        <v>11.157097248878713</v>
      </c>
      <c r="AQ418" s="74">
        <f>[4]Calculations!AI385</f>
        <v>2.5152781536000002</v>
      </c>
      <c r="AR418" s="74">
        <f>[4]Calculations!AU385</f>
        <v>64.062464912169006</v>
      </c>
      <c r="AS418" s="74">
        <f>[4]Calculations!AJ385</f>
        <v>0</v>
      </c>
      <c r="AT418" s="74">
        <f>[4]Calculations!AV385</f>
        <v>0</v>
      </c>
      <c r="AU418" s="74">
        <f>[4]Calculations!AK385</f>
        <v>0</v>
      </c>
      <c r="AV418" s="74">
        <f>[4]Calculations!AW385</f>
        <v>0</v>
      </c>
      <c r="AW418" s="90"/>
      <c r="AX418" s="90"/>
      <c r="AY418" s="82" t="str">
        <f>[4]Calculations!D385</f>
        <v>Land Supply 2018</v>
      </c>
    </row>
    <row r="419" spans="2:51" ht="25" customHeight="1" x14ac:dyDescent="0.25">
      <c r="B419" s="13" t="str">
        <f>[4]Calculations!A386</f>
        <v>SH 2229a</v>
      </c>
      <c r="C419" s="30" t="str">
        <f>[4]Calculations!B386</f>
        <v>LAND AT LANGLEY LANE / HOLLIN LANE,MIDDLETON</v>
      </c>
      <c r="D419" s="119" t="str">
        <f>[4]Calculations!C386</f>
        <v>Residential</v>
      </c>
      <c r="E419" s="38">
        <f>[4]Calculations!E386</f>
        <v>5.77447</v>
      </c>
      <c r="F419" s="38">
        <f>[4]Calculations!I386</f>
        <v>5.77447</v>
      </c>
      <c r="G419" s="38">
        <f>[4]Calculations!M386</f>
        <v>100</v>
      </c>
      <c r="H419" s="38">
        <f>[4]Calculations!H386</f>
        <v>0</v>
      </c>
      <c r="I419" s="38">
        <f>[4]Calculations!L386</f>
        <v>0</v>
      </c>
      <c r="J419" s="38">
        <f>[4]Calculations!G386</f>
        <v>0</v>
      </c>
      <c r="K419" s="38">
        <f>[4]Calculations!K386</f>
        <v>0</v>
      </c>
      <c r="L419" s="38">
        <f>[4]Calculations!F386</f>
        <v>0</v>
      </c>
      <c r="M419" s="38">
        <f>[4]Calculations!J386</f>
        <v>0</v>
      </c>
      <c r="N419" s="38">
        <f>[4]Calculations!V386</f>
        <v>0</v>
      </c>
      <c r="O419" s="38">
        <f>[4]Calculations!W386</f>
        <v>0</v>
      </c>
      <c r="P419" s="38">
        <f>[4]Calculations!O386</f>
        <v>0.305291198519</v>
      </c>
      <c r="Q419" s="38">
        <f>[4]Calculations!S386</f>
        <v>5.2869128858406045</v>
      </c>
      <c r="R419" s="38">
        <f>[4]Calculations!Q386</f>
        <v>0.15211119851899998</v>
      </c>
      <c r="S419" s="38">
        <f>[4]Calculations!T386</f>
        <v>2.6342019011095386</v>
      </c>
      <c r="T419" s="38">
        <f>[4]Calculations!R386</f>
        <v>0.11318708742399999</v>
      </c>
      <c r="U419" s="38">
        <f>[4]Calculations!U386</f>
        <v>1.9601294564522804</v>
      </c>
      <c r="V419" s="38" t="str">
        <f>[4]Calculations!X386</f>
        <v>Not Modelled</v>
      </c>
      <c r="W419" s="38" t="str">
        <f>[4]Calculations!Y386</f>
        <v>N/A</v>
      </c>
      <c r="X419" s="38" t="s">
        <v>1056</v>
      </c>
      <c r="Y419" s="73" t="s">
        <v>105</v>
      </c>
      <c r="Z419" s="74" t="s">
        <v>1066</v>
      </c>
      <c r="AA419" s="74">
        <f>[4]Calculations!AA386</f>
        <v>0</v>
      </c>
      <c r="AB419" s="74">
        <f>[4]Calculations!AM386</f>
        <v>0</v>
      </c>
      <c r="AC419" s="74">
        <f>[4]Calculations!AB386</f>
        <v>0</v>
      </c>
      <c r="AD419" s="74">
        <f>[4]Calculations!AN386</f>
        <v>0</v>
      </c>
      <c r="AE419" s="74">
        <f>[4]Calculations!AC386</f>
        <v>7.3112634277900004E-2</v>
      </c>
      <c r="AF419" s="74">
        <f>[4]Calculations!AO386</f>
        <v>1.2661358406555061</v>
      </c>
      <c r="AG419" s="74">
        <f>[4]Calculations!AD386</f>
        <v>0</v>
      </c>
      <c r="AH419" s="74">
        <f>[4]Calculations!AP386</f>
        <v>0</v>
      </c>
      <c r="AI419" s="74">
        <f>[4]Calculations!AE386</f>
        <v>1.31739297537</v>
      </c>
      <c r="AJ419" s="74">
        <f>[4]Calculations!AQ386</f>
        <v>22.814093334453204</v>
      </c>
      <c r="AK419" s="74">
        <f>[4]Calculations!AF386</f>
        <v>5.3394632039400003</v>
      </c>
      <c r="AL419" s="74">
        <f>[4]Calculations!AR386</f>
        <v>92.466723421197102</v>
      </c>
      <c r="AM419" s="74">
        <f>[4]Calculations!AG386</f>
        <v>7.2981965267500004E-2</v>
      </c>
      <c r="AN419" s="74">
        <f>[4]Calculations!AS386</f>
        <v>1.2638729661336885</v>
      </c>
      <c r="AO419" s="74">
        <f>[4]Calculations!AH386</f>
        <v>0.108710108651</v>
      </c>
      <c r="AP419" s="74">
        <f>[4]Calculations!AT386</f>
        <v>1.8825988991370637</v>
      </c>
      <c r="AQ419" s="74">
        <f>[4]Calculations!AI386</f>
        <v>4.6087348697000001</v>
      </c>
      <c r="AR419" s="74">
        <f>[4]Calculations!AU386</f>
        <v>79.812257569958803</v>
      </c>
      <c r="AS419" s="74">
        <f>[4]Calculations!AJ386</f>
        <v>0</v>
      </c>
      <c r="AT419" s="74">
        <f>[4]Calculations!AV386</f>
        <v>0</v>
      </c>
      <c r="AU419" s="74">
        <f>[4]Calculations!AK386</f>
        <v>0</v>
      </c>
      <c r="AV419" s="74">
        <f>[4]Calculations!AW386</f>
        <v>0</v>
      </c>
      <c r="AW419" s="90"/>
      <c r="AX419" s="90"/>
      <c r="AY419" s="82" t="str">
        <f>[4]Calculations!D386</f>
        <v>Land Supply 2018</v>
      </c>
    </row>
    <row r="420" spans="2:51" ht="25" customHeight="1" x14ac:dyDescent="0.25">
      <c r="B420" s="13" t="str">
        <f>[4]Calculations!A387</f>
        <v>SH 2229b</v>
      </c>
      <c r="C420" s="30" t="str">
        <f>[4]Calculations!B387</f>
        <v>See SH229a for details</v>
      </c>
      <c r="D420" s="119" t="str">
        <f>[4]Calculations!C387</f>
        <v>Residential</v>
      </c>
      <c r="E420" s="38">
        <f>[4]Calculations!E387</f>
        <v>10.706099999999999</v>
      </c>
      <c r="F420" s="38">
        <f>[4]Calculations!I387</f>
        <v>10.706099999999999</v>
      </c>
      <c r="G420" s="38">
        <f>[4]Calculations!M387</f>
        <v>100</v>
      </c>
      <c r="H420" s="38">
        <f>[4]Calculations!H387</f>
        <v>0</v>
      </c>
      <c r="I420" s="38">
        <f>[4]Calculations!L387</f>
        <v>0</v>
      </c>
      <c r="J420" s="38">
        <f>[4]Calculations!G387</f>
        <v>0</v>
      </c>
      <c r="K420" s="38">
        <f>[4]Calculations!K387</f>
        <v>0</v>
      </c>
      <c r="L420" s="38">
        <f>[4]Calculations!F387</f>
        <v>0</v>
      </c>
      <c r="M420" s="38">
        <f>[4]Calculations!J387</f>
        <v>0</v>
      </c>
      <c r="N420" s="38">
        <f>[4]Calculations!V387</f>
        <v>0</v>
      </c>
      <c r="O420" s="38">
        <f>[4]Calculations!W387</f>
        <v>0</v>
      </c>
      <c r="P420" s="38">
        <f>[4]Calculations!O387</f>
        <v>0.85802973438500008</v>
      </c>
      <c r="Q420" s="38">
        <f>[4]Calculations!S387</f>
        <v>8.0144005229261843</v>
      </c>
      <c r="R420" s="38">
        <f>[4]Calculations!Q387</f>
        <v>0.29298773438500003</v>
      </c>
      <c r="S420" s="38">
        <f>[4]Calculations!T387</f>
        <v>2.7366429828322176</v>
      </c>
      <c r="T420" s="38">
        <f>[4]Calculations!R387</f>
        <v>0.132812213555</v>
      </c>
      <c r="U420" s="38">
        <f>[4]Calculations!U387</f>
        <v>1.2405284235622684</v>
      </c>
      <c r="V420" s="38" t="str">
        <f>[4]Calculations!X387</f>
        <v>Not Modelled</v>
      </c>
      <c r="W420" s="38" t="str">
        <f>[4]Calculations!Y387</f>
        <v>N/A</v>
      </c>
      <c r="X420" s="38" t="s">
        <v>1056</v>
      </c>
      <c r="Y420" s="73" t="s">
        <v>105</v>
      </c>
      <c r="Z420" s="74" t="s">
        <v>1066</v>
      </c>
      <c r="AA420" s="74">
        <f>[4]Calculations!AA387</f>
        <v>0</v>
      </c>
      <c r="AB420" s="74">
        <f>[4]Calculations!AM387</f>
        <v>0</v>
      </c>
      <c r="AC420" s="74">
        <f>[4]Calculations!AB387</f>
        <v>0.12640000000000001</v>
      </c>
      <c r="AD420" s="74">
        <f>[4]Calculations!AN387</f>
        <v>1.1806353387321249</v>
      </c>
      <c r="AE420" s="74">
        <f>[4]Calculations!AC387</f>
        <v>6.08E-2</v>
      </c>
      <c r="AF420" s="74">
        <f>[4]Calculations!AO387</f>
        <v>0.56790054268127521</v>
      </c>
      <c r="AG420" s="74">
        <f>[4]Calculations!AD387</f>
        <v>0</v>
      </c>
      <c r="AH420" s="74">
        <f>[4]Calculations!AP387</f>
        <v>0</v>
      </c>
      <c r="AI420" s="74">
        <f>[4]Calculations!AE387</f>
        <v>0</v>
      </c>
      <c r="AJ420" s="74">
        <f>[4]Calculations!AQ387</f>
        <v>0</v>
      </c>
      <c r="AK420" s="74">
        <f>[4]Calculations!AF387</f>
        <v>8.8708993139000007</v>
      </c>
      <c r="AL420" s="74">
        <f>[4]Calculations!AR387</f>
        <v>82.858364053203331</v>
      </c>
      <c r="AM420" s="74">
        <f>[4]Calculations!AG387</f>
        <v>0.42001432602</v>
      </c>
      <c r="AN420" s="74">
        <f>[4]Calculations!AS387</f>
        <v>3.9231309815899347</v>
      </c>
      <c r="AO420" s="74">
        <f>[4]Calculations!AH387</f>
        <v>3.5872268700999999</v>
      </c>
      <c r="AP420" s="74">
        <f>[4]Calculations!AT387</f>
        <v>33.506382997543461</v>
      </c>
      <c r="AQ420" s="74">
        <f>[4]Calculations!AI387</f>
        <v>3.8843365588099998</v>
      </c>
      <c r="AR420" s="74">
        <f>[4]Calculations!AU387</f>
        <v>36.281526968830853</v>
      </c>
      <c r="AS420" s="74">
        <f>[4]Calculations!AJ387</f>
        <v>0</v>
      </c>
      <c r="AT420" s="74">
        <f>[4]Calculations!AV387</f>
        <v>0</v>
      </c>
      <c r="AU420" s="74">
        <f>[4]Calculations!AK387</f>
        <v>0</v>
      </c>
      <c r="AV420" s="74">
        <f>[4]Calculations!AW387</f>
        <v>0</v>
      </c>
      <c r="AW420" s="90"/>
      <c r="AX420" s="90"/>
      <c r="AY420" s="82" t="str">
        <f>[4]Calculations!D387</f>
        <v>Land Supply 2018</v>
      </c>
    </row>
    <row r="421" spans="2:51" ht="25" customHeight="1" x14ac:dyDescent="0.25">
      <c r="B421" s="13" t="str">
        <f>[4]Calculations!A388</f>
        <v>SH 2229c</v>
      </c>
      <c r="C421" s="30" t="str">
        <f>[4]Calculations!B388</f>
        <v>See SH229a for details</v>
      </c>
      <c r="D421" s="119" t="str">
        <f>[4]Calculations!C388</f>
        <v>Residential</v>
      </c>
      <c r="E421" s="38">
        <f>[4]Calculations!E388</f>
        <v>2.4742000000000002</v>
      </c>
      <c r="F421" s="38">
        <f>[4]Calculations!I388</f>
        <v>2.4742000000000002</v>
      </c>
      <c r="G421" s="38">
        <f>[4]Calculations!M388</f>
        <v>100</v>
      </c>
      <c r="H421" s="38">
        <f>[4]Calculations!H388</f>
        <v>0</v>
      </c>
      <c r="I421" s="38">
        <f>[4]Calculations!L388</f>
        <v>0</v>
      </c>
      <c r="J421" s="38">
        <f>[4]Calculations!G388</f>
        <v>0</v>
      </c>
      <c r="K421" s="38">
        <f>[4]Calculations!K388</f>
        <v>0</v>
      </c>
      <c r="L421" s="38">
        <f>[4]Calculations!F388</f>
        <v>0</v>
      </c>
      <c r="M421" s="38">
        <f>[4]Calculations!J388</f>
        <v>0</v>
      </c>
      <c r="N421" s="38">
        <f>[4]Calculations!V388</f>
        <v>0</v>
      </c>
      <c r="O421" s="38">
        <f>[4]Calculations!W388</f>
        <v>0</v>
      </c>
      <c r="P421" s="38">
        <f>[4]Calculations!O388</f>
        <v>0.26692234545060001</v>
      </c>
      <c r="Q421" s="38">
        <f>[4]Calculations!S388</f>
        <v>10.788228334435372</v>
      </c>
      <c r="R421" s="38">
        <f>[4]Calculations!Q388</f>
        <v>9.9464345450600011E-2</v>
      </c>
      <c r="S421" s="38">
        <f>[4]Calculations!T388</f>
        <v>4.020060845954248</v>
      </c>
      <c r="T421" s="38">
        <f>[4]Calculations!R388</f>
        <v>6.4862686923100002E-2</v>
      </c>
      <c r="U421" s="38">
        <f>[4]Calculations!U388</f>
        <v>2.6215619967302559</v>
      </c>
      <c r="V421" s="38" t="str">
        <f>[4]Calculations!X388</f>
        <v>Not Modelled</v>
      </c>
      <c r="W421" s="38" t="str">
        <f>[4]Calculations!Y388</f>
        <v>N/A</v>
      </c>
      <c r="X421" s="38" t="s">
        <v>1056</v>
      </c>
      <c r="Y421" s="73" t="s">
        <v>105</v>
      </c>
      <c r="Z421" s="74" t="s">
        <v>1066</v>
      </c>
      <c r="AA421" s="74">
        <f>[4]Calculations!AA388</f>
        <v>0</v>
      </c>
      <c r="AB421" s="74">
        <f>[4]Calculations!AM388</f>
        <v>0</v>
      </c>
      <c r="AC421" s="74">
        <f>[4]Calculations!AB388</f>
        <v>9.9464363281599993E-2</v>
      </c>
      <c r="AD421" s="74">
        <f>[4]Calculations!AN388</f>
        <v>4.0200615666316377</v>
      </c>
      <c r="AE421" s="74">
        <f>[4]Calculations!AC388</f>
        <v>6.4862686923100002E-2</v>
      </c>
      <c r="AF421" s="74">
        <f>[4]Calculations!AO388</f>
        <v>2.6215619967302559</v>
      </c>
      <c r="AG421" s="74">
        <f>[4]Calculations!AD388</f>
        <v>0</v>
      </c>
      <c r="AH421" s="74">
        <f>[4]Calculations!AP388</f>
        <v>0</v>
      </c>
      <c r="AI421" s="74">
        <f>[4]Calculations!AE388</f>
        <v>0</v>
      </c>
      <c r="AJ421" s="74">
        <f>[4]Calculations!AQ388</f>
        <v>0</v>
      </c>
      <c r="AK421" s="74">
        <f>[4]Calculations!AF388</f>
        <v>2.2901328005499999</v>
      </c>
      <c r="AL421" s="74">
        <f>[4]Calculations!AR388</f>
        <v>92.560536761377406</v>
      </c>
      <c r="AM421" s="74">
        <f>[4]Calculations!AG388</f>
        <v>0.10426436328200001</v>
      </c>
      <c r="AN421" s="74">
        <f>[4]Calculations!AS388</f>
        <v>4.2140636683372401</v>
      </c>
      <c r="AO421" s="74">
        <f>[4]Calculations!AH388</f>
        <v>2.3862162683500001</v>
      </c>
      <c r="AP421" s="74">
        <f>[4]Calculations!AT388</f>
        <v>96.443952321962655</v>
      </c>
      <c r="AQ421" s="74">
        <f>[4]Calculations!AI388</f>
        <v>8.7911550000000005E-2</v>
      </c>
      <c r="AR421" s="74">
        <f>[4]Calculations!AU388</f>
        <v>3.5531303047449683</v>
      </c>
      <c r="AS421" s="74">
        <f>[4]Calculations!AJ388</f>
        <v>0</v>
      </c>
      <c r="AT421" s="74">
        <f>[4]Calculations!AV388</f>
        <v>0</v>
      </c>
      <c r="AU421" s="74">
        <f>[4]Calculations!AK388</f>
        <v>0</v>
      </c>
      <c r="AV421" s="74">
        <f>[4]Calculations!AW388</f>
        <v>0</v>
      </c>
      <c r="AW421" s="90"/>
      <c r="AX421" s="90"/>
      <c r="AY421" s="82" t="str">
        <f>[4]Calculations!D388</f>
        <v>Land Supply 2018</v>
      </c>
    </row>
    <row r="422" spans="2:51" ht="25" customHeight="1" x14ac:dyDescent="0.25">
      <c r="B422" s="13" t="str">
        <f>[4]Calculations!A389</f>
        <v>SH 2230</v>
      </c>
      <c r="C422" s="30" t="str">
        <f>[4]Calculations!B389</f>
        <v>NIXON STREET,ROCHDALE</v>
      </c>
      <c r="D422" s="119" t="str">
        <f>[4]Calculations!C389</f>
        <v>Residential</v>
      </c>
      <c r="E422" s="38">
        <f>[4]Calculations!E389</f>
        <v>5.8554500000000003</v>
      </c>
      <c r="F422" s="38">
        <f>[4]Calculations!I389</f>
        <v>5.8554500000000003</v>
      </c>
      <c r="G422" s="38">
        <f>[4]Calculations!M389</f>
        <v>100</v>
      </c>
      <c r="H422" s="38">
        <f>[4]Calculations!H389</f>
        <v>0</v>
      </c>
      <c r="I422" s="38">
        <f>[4]Calculations!L389</f>
        <v>0</v>
      </c>
      <c r="J422" s="38">
        <f>[4]Calculations!G389</f>
        <v>0</v>
      </c>
      <c r="K422" s="38">
        <f>[4]Calculations!K389</f>
        <v>0</v>
      </c>
      <c r="L422" s="38">
        <f>[4]Calculations!F389</f>
        <v>0</v>
      </c>
      <c r="M422" s="38">
        <f>[4]Calculations!J389</f>
        <v>0</v>
      </c>
      <c r="N422" s="38">
        <f>[4]Calculations!V389</f>
        <v>0</v>
      </c>
      <c r="O422" s="38">
        <f>[4]Calculations!W389</f>
        <v>0</v>
      </c>
      <c r="P422" s="38">
        <f>[4]Calculations!O389</f>
        <v>1.486515298866</v>
      </c>
      <c r="Q422" s="38">
        <f>[4]Calculations!S389</f>
        <v>25.386866916564909</v>
      </c>
      <c r="R422" s="38">
        <f>[4]Calculations!Q389</f>
        <v>0.81736329886600001</v>
      </c>
      <c r="S422" s="38">
        <f>[4]Calculations!T389</f>
        <v>13.959017647934829</v>
      </c>
      <c r="T422" s="38">
        <f>[4]Calculations!R389</f>
        <v>0.47244643871600001</v>
      </c>
      <c r="U422" s="38">
        <f>[4]Calculations!U389</f>
        <v>8.0684907003902353</v>
      </c>
      <c r="V422" s="38" t="str">
        <f>[4]Calculations!X389</f>
        <v>Not Modelled</v>
      </c>
      <c r="W422" s="38" t="str">
        <f>[4]Calculations!Y389</f>
        <v>N/A</v>
      </c>
      <c r="X422" s="38" t="s">
        <v>1056</v>
      </c>
      <c r="Y422" s="73" t="s">
        <v>108</v>
      </c>
      <c r="Z422" s="74" t="s">
        <v>109</v>
      </c>
      <c r="AA422" s="74">
        <f>[4]Calculations!AA389</f>
        <v>0</v>
      </c>
      <c r="AB422" s="74">
        <f>[4]Calculations!AM389</f>
        <v>0</v>
      </c>
      <c r="AC422" s="74">
        <f>[4]Calculations!AB389</f>
        <v>0</v>
      </c>
      <c r="AD422" s="74">
        <f>[4]Calculations!AN389</f>
        <v>0</v>
      </c>
      <c r="AE422" s="74">
        <f>[4]Calculations!AC389</f>
        <v>0</v>
      </c>
      <c r="AF422" s="74">
        <f>[4]Calculations!AO389</f>
        <v>0</v>
      </c>
      <c r="AG422" s="74">
        <f>[4]Calculations!AD389</f>
        <v>0</v>
      </c>
      <c r="AH422" s="74">
        <f>[4]Calculations!AP389</f>
        <v>0</v>
      </c>
      <c r="AI422" s="74">
        <f>[4]Calculations!AE389</f>
        <v>0</v>
      </c>
      <c r="AJ422" s="74">
        <f>[4]Calculations!AQ389</f>
        <v>0</v>
      </c>
      <c r="AK422" s="74">
        <f>[4]Calculations!AF389</f>
        <v>0</v>
      </c>
      <c r="AL422" s="74">
        <f>[4]Calculations!AR389</f>
        <v>0</v>
      </c>
      <c r="AM422" s="74">
        <f>[4]Calculations!AG389</f>
        <v>8.6400000000000005E-2</v>
      </c>
      <c r="AN422" s="74">
        <f>[4]Calculations!AS389</f>
        <v>1.475548420702081</v>
      </c>
      <c r="AO422" s="74">
        <f>[4]Calculations!AH389</f>
        <v>0</v>
      </c>
      <c r="AP422" s="74">
        <f>[4]Calculations!AT389</f>
        <v>0</v>
      </c>
      <c r="AQ422" s="74">
        <f>[4]Calculations!AI389</f>
        <v>5.8554520750099996</v>
      </c>
      <c r="AR422" s="74">
        <f>[4]Calculations!AU389</f>
        <v>100.0000354372422</v>
      </c>
      <c r="AS422" s="74">
        <f>[4]Calculations!AJ389</f>
        <v>0</v>
      </c>
      <c r="AT422" s="74">
        <f>[4]Calculations!AV389</f>
        <v>0</v>
      </c>
      <c r="AU422" s="74">
        <f>[4]Calculations!AK389</f>
        <v>0</v>
      </c>
      <c r="AV422" s="74">
        <f>[4]Calculations!AW389</f>
        <v>0</v>
      </c>
      <c r="AW422" s="90"/>
      <c r="AX422" s="90"/>
      <c r="AY422" s="82" t="str">
        <f>[4]Calculations!D389</f>
        <v>Land Supply 2018</v>
      </c>
    </row>
    <row r="423" spans="2:51" ht="12.65" customHeight="1" x14ac:dyDescent="0.25">
      <c r="B423" s="13" t="str">
        <f>[4]Calculations!A390</f>
        <v>SH 2231</v>
      </c>
      <c r="C423" s="30" t="str">
        <f>[4]Calculations!B390</f>
        <v>PHOENIX IRON WORKS,HOWARTH STREET,LITTLEBOROUGH</v>
      </c>
      <c r="D423" s="119" t="str">
        <f>[4]Calculations!C390</f>
        <v>Residential</v>
      </c>
      <c r="E423" s="38">
        <f>[4]Calculations!E390</f>
        <v>0.26455800000000002</v>
      </c>
      <c r="F423" s="38">
        <f>[4]Calculations!I390</f>
        <v>0.23531871931020001</v>
      </c>
      <c r="G423" s="38">
        <f>[4]Calculations!M390</f>
        <v>88.94787506338875</v>
      </c>
      <c r="H423" s="38">
        <f>[4]Calculations!H390</f>
        <v>2.9239280689800001E-2</v>
      </c>
      <c r="I423" s="38">
        <f>[4]Calculations!L390</f>
        <v>11.052124936611254</v>
      </c>
      <c r="J423" s="38">
        <f>[4]Calculations!G390</f>
        <v>0</v>
      </c>
      <c r="K423" s="38">
        <f>[4]Calculations!K390</f>
        <v>0</v>
      </c>
      <c r="L423" s="38">
        <f>[4]Calculations!F390</f>
        <v>0</v>
      </c>
      <c r="M423" s="38">
        <f>[4]Calculations!J390</f>
        <v>0</v>
      </c>
      <c r="N423" s="38">
        <f>[4]Calculations!V390</f>
        <v>0.264557814999</v>
      </c>
      <c r="O423" s="38">
        <f>[4]Calculations!W390</f>
        <v>99.999930071666697</v>
      </c>
      <c r="P423" s="38">
        <f>[4]Calculations!O390</f>
        <v>4.8752263079862003E-2</v>
      </c>
      <c r="Q423" s="38">
        <f>[4]Calculations!S390</f>
        <v>18.427816614830018</v>
      </c>
      <c r="R423" s="38">
        <f>[4]Calculations!Q390</f>
        <v>2.6456307986199998E-4</v>
      </c>
      <c r="S423" s="38">
        <f>[4]Calculations!T390</f>
        <v>0.10000192013169135</v>
      </c>
      <c r="T423" s="38">
        <f>[4]Calculations!R390</f>
        <v>0</v>
      </c>
      <c r="U423" s="38">
        <f>[4]Calculations!U390</f>
        <v>0</v>
      </c>
      <c r="V423" s="38">
        <f>[4]Calculations!X390</f>
        <v>3.8697321319E-2</v>
      </c>
      <c r="W423" s="38">
        <f>[4]Calculations!Y390</f>
        <v>14.627159760430605</v>
      </c>
      <c r="X423" s="38" t="s">
        <v>1056</v>
      </c>
      <c r="Y423" s="73" t="s">
        <v>105</v>
      </c>
      <c r="Z423" s="74" t="s">
        <v>1066</v>
      </c>
      <c r="AA423" s="74">
        <f>[4]Calculations!AA390</f>
        <v>0</v>
      </c>
      <c r="AB423" s="74">
        <f>[4]Calculations!AM390</f>
        <v>0</v>
      </c>
      <c r="AC423" s="74">
        <f>[4]Calculations!AB390</f>
        <v>0</v>
      </c>
      <c r="AD423" s="74">
        <f>[4]Calculations!AN390</f>
        <v>0</v>
      </c>
      <c r="AE423" s="74">
        <f>[4]Calculations!AC390</f>
        <v>0</v>
      </c>
      <c r="AF423" s="74">
        <f>[4]Calculations!AO390</f>
        <v>0</v>
      </c>
      <c r="AG423" s="74">
        <f>[4]Calculations!AD390</f>
        <v>0</v>
      </c>
      <c r="AH423" s="74">
        <f>[4]Calculations!AP390</f>
        <v>0</v>
      </c>
      <c r="AI423" s="74">
        <f>[4]Calculations!AE390</f>
        <v>0</v>
      </c>
      <c r="AJ423" s="74">
        <f>[4]Calculations!AQ390</f>
        <v>0</v>
      </c>
      <c r="AK423" s="74">
        <f>[4]Calculations!AF390</f>
        <v>0</v>
      </c>
      <c r="AL423" s="74">
        <f>[4]Calculations!AR390</f>
        <v>0</v>
      </c>
      <c r="AM423" s="74">
        <f>[4]Calculations!AG390</f>
        <v>0</v>
      </c>
      <c r="AN423" s="74">
        <f>[4]Calculations!AS390</f>
        <v>0</v>
      </c>
      <c r="AO423" s="74">
        <f>[4]Calculations!AH390</f>
        <v>0</v>
      </c>
      <c r="AP423" s="74">
        <f>[4]Calculations!AT390</f>
        <v>0</v>
      </c>
      <c r="AQ423" s="74">
        <f>[4]Calculations!AI390</f>
        <v>0.264557814999</v>
      </c>
      <c r="AR423" s="74">
        <f>[4]Calculations!AU390</f>
        <v>99.999930071666697</v>
      </c>
      <c r="AS423" s="74">
        <f>[4]Calculations!AJ390</f>
        <v>0</v>
      </c>
      <c r="AT423" s="74">
        <f>[4]Calculations!AV390</f>
        <v>0</v>
      </c>
      <c r="AU423" s="74">
        <f>[4]Calculations!AK390</f>
        <v>0</v>
      </c>
      <c r="AV423" s="74">
        <f>[4]Calculations!AW390</f>
        <v>0</v>
      </c>
      <c r="AW423" s="90"/>
      <c r="AX423" s="90"/>
      <c r="AY423" s="82" t="str">
        <f>[4]Calculations!D390</f>
        <v>Land Supply 2018</v>
      </c>
    </row>
    <row r="424" spans="2:51" ht="12.65" customHeight="1" x14ac:dyDescent="0.25">
      <c r="B424" s="13" t="str">
        <f>[4]Calculations!A391</f>
        <v>SH 2234</v>
      </c>
      <c r="C424" s="30" t="str">
        <f>[4]Calculations!B391</f>
        <v>82-84 DRAKE STREET,ROCHDALE</v>
      </c>
      <c r="D424" s="119" t="str">
        <f>[4]Calculations!C391</f>
        <v>Residential</v>
      </c>
      <c r="E424" s="38">
        <f>[4]Calculations!E391</f>
        <v>4.16645E-2</v>
      </c>
      <c r="F424" s="38">
        <f>[4]Calculations!I391</f>
        <v>4.16645E-2</v>
      </c>
      <c r="G424" s="38">
        <f>[4]Calculations!M391</f>
        <v>100</v>
      </c>
      <c r="H424" s="38">
        <f>[4]Calculations!H391</f>
        <v>0</v>
      </c>
      <c r="I424" s="38">
        <f>[4]Calculations!L391</f>
        <v>0</v>
      </c>
      <c r="J424" s="38">
        <f>[4]Calculations!G391</f>
        <v>0</v>
      </c>
      <c r="K424" s="38">
        <f>[4]Calculations!K391</f>
        <v>0</v>
      </c>
      <c r="L424" s="38">
        <f>[4]Calculations!F391</f>
        <v>0</v>
      </c>
      <c r="M424" s="38">
        <f>[4]Calculations!J391</f>
        <v>0</v>
      </c>
      <c r="N424" s="38">
        <f>[4]Calculations!V391</f>
        <v>0</v>
      </c>
      <c r="O424" s="38">
        <f>[4]Calculations!W391</f>
        <v>0</v>
      </c>
      <c r="P424" s="38">
        <f>[4]Calculations!O391</f>
        <v>0</v>
      </c>
      <c r="Q424" s="38">
        <f>[4]Calculations!S391</f>
        <v>0</v>
      </c>
      <c r="R424" s="38">
        <f>[4]Calculations!Q391</f>
        <v>0</v>
      </c>
      <c r="S424" s="38">
        <f>[4]Calculations!T391</f>
        <v>0</v>
      </c>
      <c r="T424" s="38">
        <f>[4]Calculations!R391</f>
        <v>0</v>
      </c>
      <c r="U424" s="38">
        <f>[4]Calculations!U391</f>
        <v>0</v>
      </c>
      <c r="V424" s="38" t="str">
        <f>[4]Calculations!X391</f>
        <v>Not Modelled</v>
      </c>
      <c r="W424" s="38" t="str">
        <f>[4]Calculations!Y391</f>
        <v>N/A</v>
      </c>
      <c r="X424" s="38" t="s">
        <v>1056</v>
      </c>
      <c r="Y424" s="73" t="s">
        <v>106</v>
      </c>
      <c r="Z424" s="74" t="s">
        <v>1098</v>
      </c>
      <c r="AA424" s="74">
        <f>[4]Calculations!AA391</f>
        <v>0</v>
      </c>
      <c r="AB424" s="74">
        <f>[4]Calculations!AM391</f>
        <v>0</v>
      </c>
      <c r="AC424" s="74">
        <f>[4]Calculations!AB391</f>
        <v>0</v>
      </c>
      <c r="AD424" s="74">
        <f>[4]Calculations!AN391</f>
        <v>0</v>
      </c>
      <c r="AE424" s="74">
        <f>[4]Calculations!AC391</f>
        <v>0</v>
      </c>
      <c r="AF424" s="74">
        <f>[4]Calculations!AO391</f>
        <v>0</v>
      </c>
      <c r="AG424" s="74">
        <f>[4]Calculations!AD391</f>
        <v>0</v>
      </c>
      <c r="AH424" s="74">
        <f>[4]Calculations!AP391</f>
        <v>0</v>
      </c>
      <c r="AI424" s="74">
        <f>[4]Calculations!AE391</f>
        <v>0</v>
      </c>
      <c r="AJ424" s="74">
        <f>[4]Calculations!AQ391</f>
        <v>0</v>
      </c>
      <c r="AK424" s="74">
        <f>[4]Calculations!AF391</f>
        <v>0</v>
      </c>
      <c r="AL424" s="74">
        <f>[4]Calculations!AR391</f>
        <v>0</v>
      </c>
      <c r="AM424" s="74">
        <f>[4]Calculations!AG391</f>
        <v>0</v>
      </c>
      <c r="AN424" s="74">
        <f>[4]Calculations!AS391</f>
        <v>0</v>
      </c>
      <c r="AO424" s="74">
        <f>[4]Calculations!AH391</f>
        <v>0</v>
      </c>
      <c r="AP424" s="74">
        <f>[4]Calculations!AT391</f>
        <v>0</v>
      </c>
      <c r="AQ424" s="74">
        <f>[4]Calculations!AI391</f>
        <v>4.16644750025E-2</v>
      </c>
      <c r="AR424" s="74">
        <f>[4]Calculations!AU391</f>
        <v>99.999940002880152</v>
      </c>
      <c r="AS424" s="74">
        <f>[4]Calculations!AJ391</f>
        <v>0</v>
      </c>
      <c r="AT424" s="74">
        <f>[4]Calculations!AV391</f>
        <v>0</v>
      </c>
      <c r="AU424" s="74">
        <f>[4]Calculations!AK391</f>
        <v>0</v>
      </c>
      <c r="AV424" s="74">
        <f>[4]Calculations!AW391</f>
        <v>0</v>
      </c>
      <c r="AW424" s="90"/>
      <c r="AX424" s="90"/>
      <c r="AY424" s="82" t="str">
        <f>[4]Calculations!D391</f>
        <v>Land Supply 2018</v>
      </c>
    </row>
    <row r="425" spans="2:51" ht="25" customHeight="1" x14ac:dyDescent="0.25">
      <c r="B425" s="13" t="str">
        <f>[4]Calculations!A392</f>
        <v>SH 2237</v>
      </c>
      <c r="C425" s="30" t="str">
        <f>[4]Calculations!B392</f>
        <v>LAND AT HEALEY LANE,ROCHDALE</v>
      </c>
      <c r="D425" s="119" t="str">
        <f>[4]Calculations!C392</f>
        <v>Residential</v>
      </c>
      <c r="E425" s="38">
        <f>[4]Calculations!E392</f>
        <v>0.122725</v>
      </c>
      <c r="F425" s="38">
        <f>[4]Calculations!I392</f>
        <v>0.122725</v>
      </c>
      <c r="G425" s="38">
        <f>[4]Calculations!M392</f>
        <v>100</v>
      </c>
      <c r="H425" s="38">
        <f>[4]Calculations!H392</f>
        <v>0</v>
      </c>
      <c r="I425" s="38">
        <f>[4]Calculations!L392</f>
        <v>0</v>
      </c>
      <c r="J425" s="38">
        <f>[4]Calculations!G392</f>
        <v>0</v>
      </c>
      <c r="K425" s="38">
        <f>[4]Calculations!K392</f>
        <v>0</v>
      </c>
      <c r="L425" s="38">
        <f>[4]Calculations!F392</f>
        <v>0</v>
      </c>
      <c r="M425" s="38">
        <f>[4]Calculations!J392</f>
        <v>0</v>
      </c>
      <c r="N425" s="38">
        <f>[4]Calculations!V392</f>
        <v>0</v>
      </c>
      <c r="O425" s="38">
        <f>[4]Calculations!W392</f>
        <v>0</v>
      </c>
      <c r="P425" s="38">
        <f>[4]Calculations!O392</f>
        <v>0</v>
      </c>
      <c r="Q425" s="38">
        <f>[4]Calculations!S392</f>
        <v>0</v>
      </c>
      <c r="R425" s="38">
        <f>[4]Calculations!Q392</f>
        <v>0</v>
      </c>
      <c r="S425" s="38">
        <f>[4]Calculations!T392</f>
        <v>0</v>
      </c>
      <c r="T425" s="38">
        <f>[4]Calculations!R392</f>
        <v>0</v>
      </c>
      <c r="U425" s="38">
        <f>[4]Calculations!U392</f>
        <v>0</v>
      </c>
      <c r="V425" s="38" t="str">
        <f>[4]Calculations!X392</f>
        <v>Not Modelled</v>
      </c>
      <c r="W425" s="38" t="str">
        <f>[4]Calculations!Y392</f>
        <v>N/A</v>
      </c>
      <c r="X425" s="38" t="s">
        <v>1056</v>
      </c>
      <c r="Y425" s="73" t="s">
        <v>106</v>
      </c>
      <c r="Z425" s="74" t="s">
        <v>1098</v>
      </c>
      <c r="AA425" s="74">
        <f>[4]Calculations!AA392</f>
        <v>0</v>
      </c>
      <c r="AB425" s="74">
        <f>[4]Calculations!AM392</f>
        <v>0</v>
      </c>
      <c r="AC425" s="74">
        <f>[4]Calculations!AB392</f>
        <v>0</v>
      </c>
      <c r="AD425" s="74">
        <f>[4]Calculations!AN392</f>
        <v>0</v>
      </c>
      <c r="AE425" s="74">
        <f>[4]Calculations!AC392</f>
        <v>0</v>
      </c>
      <c r="AF425" s="74">
        <f>[4]Calculations!AO392</f>
        <v>0</v>
      </c>
      <c r="AG425" s="74">
        <f>[4]Calculations!AD392</f>
        <v>0</v>
      </c>
      <c r="AH425" s="74">
        <f>[4]Calculations!AP392</f>
        <v>0</v>
      </c>
      <c r="AI425" s="74">
        <f>[4]Calculations!AE392</f>
        <v>0</v>
      </c>
      <c r="AJ425" s="74">
        <f>[4]Calculations!AQ392</f>
        <v>0</v>
      </c>
      <c r="AK425" s="74">
        <f>[4]Calculations!AF392</f>
        <v>0</v>
      </c>
      <c r="AL425" s="74">
        <f>[4]Calculations!AR392</f>
        <v>0</v>
      </c>
      <c r="AM425" s="74">
        <f>[4]Calculations!AG392</f>
        <v>0</v>
      </c>
      <c r="AN425" s="74">
        <f>[4]Calculations!AS392</f>
        <v>0</v>
      </c>
      <c r="AO425" s="74">
        <f>[4]Calculations!AH392</f>
        <v>0</v>
      </c>
      <c r="AP425" s="74">
        <f>[4]Calculations!AT392</f>
        <v>0</v>
      </c>
      <c r="AQ425" s="74">
        <f>[4]Calculations!AI392</f>
        <v>0.12272507500099999</v>
      </c>
      <c r="AR425" s="74">
        <f>[4]Calculations!AU392</f>
        <v>100.00006111305764</v>
      </c>
      <c r="AS425" s="74">
        <f>[4]Calculations!AJ392</f>
        <v>0</v>
      </c>
      <c r="AT425" s="74">
        <f>[4]Calculations!AV392</f>
        <v>0</v>
      </c>
      <c r="AU425" s="74">
        <f>[4]Calculations!AK392</f>
        <v>0</v>
      </c>
      <c r="AV425" s="74">
        <f>[4]Calculations!AW392</f>
        <v>0</v>
      </c>
      <c r="AW425" s="90"/>
      <c r="AX425" s="90"/>
      <c r="AY425" s="82" t="str">
        <f>[4]Calculations!D392</f>
        <v>Land Supply 2018</v>
      </c>
    </row>
    <row r="426" spans="2:51" ht="25" customHeight="1" x14ac:dyDescent="0.25">
      <c r="B426" s="13" t="str">
        <f>[4]Calculations!A393</f>
        <v>SH 2238</v>
      </c>
      <c r="C426" s="30" t="str">
        <f>[4]Calculations!B393</f>
        <v>DUNLOP, ROYLE BARN ROAD, CASTLETON, ROCHDALE</v>
      </c>
      <c r="D426" s="119" t="str">
        <f>[4]Calculations!C393</f>
        <v>Residential</v>
      </c>
      <c r="E426" s="38">
        <f>[4]Calculations!E393</f>
        <v>7.1685499999999998</v>
      </c>
      <c r="F426" s="38">
        <f>[4]Calculations!I393</f>
        <v>7.1685499999999998</v>
      </c>
      <c r="G426" s="38">
        <f>[4]Calculations!M393</f>
        <v>100</v>
      </c>
      <c r="H426" s="38">
        <f>[4]Calculations!H393</f>
        <v>0</v>
      </c>
      <c r="I426" s="38">
        <f>[4]Calculations!L393</f>
        <v>0</v>
      </c>
      <c r="J426" s="38">
        <f>[4]Calculations!G393</f>
        <v>0</v>
      </c>
      <c r="K426" s="38">
        <f>[4]Calculations!K393</f>
        <v>0</v>
      </c>
      <c r="L426" s="38">
        <f>[4]Calculations!F393</f>
        <v>0</v>
      </c>
      <c r="M426" s="38">
        <f>[4]Calculations!J393</f>
        <v>0</v>
      </c>
      <c r="N426" s="38">
        <f>[4]Calculations!V393</f>
        <v>0</v>
      </c>
      <c r="O426" s="38">
        <f>[4]Calculations!W393</f>
        <v>0</v>
      </c>
      <c r="P426" s="38">
        <f>[4]Calculations!O393</f>
        <v>0.42068099999999997</v>
      </c>
      <c r="Q426" s="38">
        <f>[4]Calculations!S393</f>
        <v>5.8684252742883842</v>
      </c>
      <c r="R426" s="38">
        <f>[4]Calculations!Q393</f>
        <v>5.7599999999999998E-2</v>
      </c>
      <c r="S426" s="38">
        <f>[4]Calculations!T393</f>
        <v>0.80350977533810886</v>
      </c>
      <c r="T426" s="38">
        <f>[4]Calculations!R393</f>
        <v>2.12E-2</v>
      </c>
      <c r="U426" s="38">
        <f>[4]Calculations!U393</f>
        <v>0.29573623675638727</v>
      </c>
      <c r="V426" s="38" t="str">
        <f>[4]Calculations!X393</f>
        <v>Not Modelled</v>
      </c>
      <c r="W426" s="38" t="str">
        <f>[4]Calculations!Y393</f>
        <v>N/A</v>
      </c>
      <c r="X426" s="38" t="s">
        <v>1056</v>
      </c>
      <c r="Y426" s="73" t="s">
        <v>105</v>
      </c>
      <c r="Z426" s="74" t="s">
        <v>1066</v>
      </c>
      <c r="AA426" s="74">
        <f>[4]Calculations!AA393</f>
        <v>0</v>
      </c>
      <c r="AB426" s="74">
        <f>[4]Calculations!AM393</f>
        <v>0</v>
      </c>
      <c r="AC426" s="74">
        <f>[4]Calculations!AB393</f>
        <v>0</v>
      </c>
      <c r="AD426" s="74">
        <f>[4]Calculations!AN393</f>
        <v>0</v>
      </c>
      <c r="AE426" s="74">
        <f>[4]Calculations!AC393</f>
        <v>0</v>
      </c>
      <c r="AF426" s="74">
        <f>[4]Calculations!AO393</f>
        <v>0</v>
      </c>
      <c r="AG426" s="74">
        <f>[4]Calculations!AD393</f>
        <v>0</v>
      </c>
      <c r="AH426" s="74">
        <f>[4]Calculations!AP393</f>
        <v>0</v>
      </c>
      <c r="AI426" s="74">
        <f>[4]Calculations!AE393</f>
        <v>0</v>
      </c>
      <c r="AJ426" s="74">
        <f>[4]Calculations!AQ393</f>
        <v>0</v>
      </c>
      <c r="AK426" s="74">
        <f>[4]Calculations!AF393</f>
        <v>0</v>
      </c>
      <c r="AL426" s="74">
        <f>[4]Calculations!AR393</f>
        <v>0</v>
      </c>
      <c r="AM426" s="74">
        <f>[4]Calculations!AG393</f>
        <v>0</v>
      </c>
      <c r="AN426" s="74">
        <f>[4]Calculations!AS393</f>
        <v>0</v>
      </c>
      <c r="AO426" s="74">
        <f>[4]Calculations!AH393</f>
        <v>0</v>
      </c>
      <c r="AP426" s="74">
        <f>[4]Calculations!AT393</f>
        <v>0</v>
      </c>
      <c r="AQ426" s="74">
        <f>[4]Calculations!AI393</f>
        <v>7.1685474500000002</v>
      </c>
      <c r="AR426" s="74">
        <f>[4]Calculations!AU393</f>
        <v>99.999964427952662</v>
      </c>
      <c r="AS426" s="74">
        <f>[4]Calculations!AJ393</f>
        <v>0</v>
      </c>
      <c r="AT426" s="74">
        <f>[4]Calculations!AV393</f>
        <v>0</v>
      </c>
      <c r="AU426" s="74">
        <f>[4]Calculations!AK393</f>
        <v>0</v>
      </c>
      <c r="AV426" s="74">
        <f>[4]Calculations!AW393</f>
        <v>0</v>
      </c>
      <c r="AW426" s="90"/>
      <c r="AX426" s="90"/>
      <c r="AY426" s="82" t="str">
        <f>[4]Calculations!D393</f>
        <v>Land Supply 2018</v>
      </c>
    </row>
    <row r="427" spans="2:51" ht="25" customHeight="1" x14ac:dyDescent="0.25">
      <c r="B427" s="13" t="str">
        <f>[4]Calculations!A394</f>
        <v>SH 2239</v>
      </c>
      <c r="C427" s="30" t="str">
        <f>[4]Calculations!B394</f>
        <v>RIVERSIDE PHASE 2, JOHN ST, ROCHDALE</v>
      </c>
      <c r="D427" s="119" t="str">
        <f>[4]Calculations!C394</f>
        <v>Residential</v>
      </c>
      <c r="E427" s="38">
        <f>[4]Calculations!E394</f>
        <v>1.01441</v>
      </c>
      <c r="F427" s="38">
        <f>[4]Calculations!I394</f>
        <v>1.01441</v>
      </c>
      <c r="G427" s="38">
        <f>[4]Calculations!M394</f>
        <v>100</v>
      </c>
      <c r="H427" s="38">
        <f>[4]Calculations!H394</f>
        <v>0</v>
      </c>
      <c r="I427" s="38">
        <f>[4]Calculations!L394</f>
        <v>0</v>
      </c>
      <c r="J427" s="38">
        <f>[4]Calculations!G394</f>
        <v>0</v>
      </c>
      <c r="K427" s="38">
        <f>[4]Calculations!K394</f>
        <v>0</v>
      </c>
      <c r="L427" s="38">
        <f>[4]Calculations!F394</f>
        <v>0</v>
      </c>
      <c r="M427" s="38">
        <f>[4]Calculations!J394</f>
        <v>0</v>
      </c>
      <c r="N427" s="38">
        <f>[4]Calculations!V394</f>
        <v>0.37545109500099999</v>
      </c>
      <c r="O427" s="38">
        <f>[4]Calculations!W394</f>
        <v>37.011769895900073</v>
      </c>
      <c r="P427" s="38">
        <f>[4]Calculations!O394</f>
        <v>3.8016081455023006E-2</v>
      </c>
      <c r="Q427" s="38">
        <f>[4]Calculations!S394</f>
        <v>3.7476051552156426</v>
      </c>
      <c r="R427" s="38">
        <f>[4]Calculations!Q394</f>
        <v>1.97881455023E-4</v>
      </c>
      <c r="S427" s="38">
        <f>[4]Calculations!T394</f>
        <v>1.950704892725821E-2</v>
      </c>
      <c r="T427" s="38">
        <f>[4]Calculations!R394</f>
        <v>0</v>
      </c>
      <c r="U427" s="38">
        <f>[4]Calculations!U394</f>
        <v>0</v>
      </c>
      <c r="V427" s="38">
        <f>[4]Calculations!X394</f>
        <v>0</v>
      </c>
      <c r="W427" s="38">
        <f>[4]Calculations!Y394</f>
        <v>0</v>
      </c>
      <c r="X427" s="38" t="s">
        <v>1056</v>
      </c>
      <c r="Y427" s="73" t="s">
        <v>105</v>
      </c>
      <c r="Z427" s="74" t="s">
        <v>1066</v>
      </c>
      <c r="AA427" s="74">
        <f>[4]Calculations!AA394</f>
        <v>0</v>
      </c>
      <c r="AB427" s="74">
        <f>[4]Calculations!AM394</f>
        <v>0</v>
      </c>
      <c r="AC427" s="74">
        <f>[4]Calculations!AB394</f>
        <v>0</v>
      </c>
      <c r="AD427" s="74">
        <f>[4]Calculations!AN394</f>
        <v>0</v>
      </c>
      <c r="AE427" s="74">
        <f>[4]Calculations!AC394</f>
        <v>0</v>
      </c>
      <c r="AF427" s="74">
        <f>[4]Calculations!AO394</f>
        <v>0</v>
      </c>
      <c r="AG427" s="74">
        <f>[4]Calculations!AD394</f>
        <v>0</v>
      </c>
      <c r="AH427" s="74">
        <f>[4]Calculations!AP394</f>
        <v>0</v>
      </c>
      <c r="AI427" s="74">
        <f>[4]Calculations!AE394</f>
        <v>0</v>
      </c>
      <c r="AJ427" s="74">
        <f>[4]Calculations!AQ394</f>
        <v>0</v>
      </c>
      <c r="AK427" s="74">
        <f>[4]Calculations!AF394</f>
        <v>0</v>
      </c>
      <c r="AL427" s="74">
        <f>[4]Calculations!AR394</f>
        <v>0</v>
      </c>
      <c r="AM427" s="74">
        <f>[4]Calculations!AG394</f>
        <v>0</v>
      </c>
      <c r="AN427" s="74">
        <f>[4]Calculations!AS394</f>
        <v>0</v>
      </c>
      <c r="AO427" s="74">
        <f>[4]Calculations!AH394</f>
        <v>0</v>
      </c>
      <c r="AP427" s="74">
        <f>[4]Calculations!AT394</f>
        <v>0</v>
      </c>
      <c r="AQ427" s="74">
        <f>[4]Calculations!AI394</f>
        <v>1.0144080099999999</v>
      </c>
      <c r="AR427" s="74">
        <f>[4]Calculations!AU394</f>
        <v>99.999803826855</v>
      </c>
      <c r="AS427" s="74">
        <f>[4]Calculations!AJ394</f>
        <v>0</v>
      </c>
      <c r="AT427" s="74">
        <f>[4]Calculations!AV394</f>
        <v>0</v>
      </c>
      <c r="AU427" s="74">
        <f>[4]Calculations!AK394</f>
        <v>0</v>
      </c>
      <c r="AV427" s="74">
        <f>[4]Calculations!AW394</f>
        <v>0</v>
      </c>
      <c r="AW427" s="90"/>
      <c r="AX427" s="90"/>
      <c r="AY427" s="82" t="str">
        <f>[4]Calculations!D394</f>
        <v>Land Supply 2018</v>
      </c>
    </row>
    <row r="428" spans="2:51" ht="25" customHeight="1" x14ac:dyDescent="0.25">
      <c r="B428" s="13" t="str">
        <f>[4]Calculations!A395</f>
        <v>SH 2240</v>
      </c>
      <c r="C428" s="30" t="str">
        <f>[4]Calculations!B395</f>
        <v>CENTRAL RETAIL PARK, DRAKE ST, ROCHDALE</v>
      </c>
      <c r="D428" s="119" t="str">
        <f>[4]Calculations!C395</f>
        <v>Residential</v>
      </c>
      <c r="E428" s="38">
        <f>[4]Calculations!E395</f>
        <v>2.1577199999999999</v>
      </c>
      <c r="F428" s="38">
        <f>[4]Calculations!I395</f>
        <v>2.1577199999999999</v>
      </c>
      <c r="G428" s="38">
        <f>[4]Calculations!M395</f>
        <v>100</v>
      </c>
      <c r="H428" s="38">
        <f>[4]Calculations!H395</f>
        <v>0</v>
      </c>
      <c r="I428" s="38">
        <f>[4]Calculations!L395</f>
        <v>0</v>
      </c>
      <c r="J428" s="38">
        <f>[4]Calculations!G395</f>
        <v>0</v>
      </c>
      <c r="K428" s="38">
        <f>[4]Calculations!K395</f>
        <v>0</v>
      </c>
      <c r="L428" s="38">
        <f>[4]Calculations!F395</f>
        <v>0</v>
      </c>
      <c r="M428" s="38">
        <f>[4]Calculations!J395</f>
        <v>0</v>
      </c>
      <c r="N428" s="38">
        <f>[4]Calculations!V395</f>
        <v>0</v>
      </c>
      <c r="O428" s="38">
        <f>[4]Calculations!W395</f>
        <v>0</v>
      </c>
      <c r="P428" s="38">
        <f>[4]Calculations!O395</f>
        <v>0.37731100000000001</v>
      </c>
      <c r="Q428" s="38">
        <f>[4]Calculations!S395</f>
        <v>17.486559887288436</v>
      </c>
      <c r="R428" s="38">
        <f>[4]Calculations!Q395</f>
        <v>9.4399999999999998E-2</v>
      </c>
      <c r="S428" s="38">
        <f>[4]Calculations!T395</f>
        <v>4.374988413695938</v>
      </c>
      <c r="T428" s="38">
        <f>[4]Calculations!R395</f>
        <v>3.9199999999999999E-2</v>
      </c>
      <c r="U428" s="38">
        <f>[4]Calculations!U395</f>
        <v>1.8167324768737372</v>
      </c>
      <c r="V428" s="38" t="str">
        <f>[4]Calculations!X395</f>
        <v>Not Modelled</v>
      </c>
      <c r="W428" s="38" t="str">
        <f>[4]Calculations!Y395</f>
        <v>N/A</v>
      </c>
      <c r="X428" s="38" t="s">
        <v>1056</v>
      </c>
      <c r="Y428" s="73" t="s">
        <v>105</v>
      </c>
      <c r="Z428" s="74" t="s">
        <v>1066</v>
      </c>
      <c r="AA428" s="74">
        <f>[4]Calculations!AA395</f>
        <v>0</v>
      </c>
      <c r="AB428" s="74">
        <f>[4]Calculations!AM395</f>
        <v>0</v>
      </c>
      <c r="AC428" s="74">
        <f>[4]Calculations!AB395</f>
        <v>0</v>
      </c>
      <c r="AD428" s="74">
        <f>[4]Calculations!AN395</f>
        <v>0</v>
      </c>
      <c r="AE428" s="74">
        <f>[4]Calculations!AC395</f>
        <v>0</v>
      </c>
      <c r="AF428" s="74">
        <f>[4]Calculations!AO395</f>
        <v>0</v>
      </c>
      <c r="AG428" s="74">
        <f>[4]Calculations!AD395</f>
        <v>0</v>
      </c>
      <c r="AH428" s="74">
        <f>[4]Calculations!AP395</f>
        <v>0</v>
      </c>
      <c r="AI428" s="74">
        <f>[4]Calculations!AE395</f>
        <v>0</v>
      </c>
      <c r="AJ428" s="74">
        <f>[4]Calculations!AQ395</f>
        <v>0</v>
      </c>
      <c r="AK428" s="74">
        <f>[4]Calculations!AF395</f>
        <v>0</v>
      </c>
      <c r="AL428" s="74">
        <f>[4]Calculations!AR395</f>
        <v>0</v>
      </c>
      <c r="AM428" s="74">
        <f>[4]Calculations!AG395</f>
        <v>0</v>
      </c>
      <c r="AN428" s="74">
        <f>[4]Calculations!AS395</f>
        <v>0</v>
      </c>
      <c r="AO428" s="74">
        <f>[4]Calculations!AH395</f>
        <v>0</v>
      </c>
      <c r="AP428" s="74">
        <f>[4]Calculations!AT395</f>
        <v>0</v>
      </c>
      <c r="AQ428" s="74">
        <f>[4]Calculations!AI395</f>
        <v>2.15771551499</v>
      </c>
      <c r="AR428" s="74">
        <f>[4]Calculations!AU395</f>
        <v>99.999792141241684</v>
      </c>
      <c r="AS428" s="74">
        <f>[4]Calculations!AJ395</f>
        <v>0</v>
      </c>
      <c r="AT428" s="74">
        <f>[4]Calculations!AV395</f>
        <v>0</v>
      </c>
      <c r="AU428" s="74">
        <f>[4]Calculations!AK395</f>
        <v>0</v>
      </c>
      <c r="AV428" s="74">
        <f>[4]Calculations!AW395</f>
        <v>0</v>
      </c>
      <c r="AW428" s="90"/>
      <c r="AX428" s="90"/>
      <c r="AY428" s="82" t="str">
        <f>[4]Calculations!D395</f>
        <v>Land Supply 2018</v>
      </c>
    </row>
    <row r="429" spans="2:51" ht="25" customHeight="1" x14ac:dyDescent="0.25">
      <c r="B429" s="13" t="str">
        <f>[4]Calculations!A396</f>
        <v>SH 2242</v>
      </c>
      <c r="C429" s="30" t="str">
        <f>[4]Calculations!B396</f>
        <v>LOWER FALINGE MASTERPLAN AREA, ROCHDALE</v>
      </c>
      <c r="D429" s="119" t="str">
        <f>[4]Calculations!C396</f>
        <v>Residential</v>
      </c>
      <c r="E429" s="38">
        <f>[4]Calculations!E396</f>
        <v>12.084199999999999</v>
      </c>
      <c r="F429" s="38">
        <f>[4]Calculations!I396</f>
        <v>12.084199999999999</v>
      </c>
      <c r="G429" s="38">
        <f>[4]Calculations!M396</f>
        <v>100</v>
      </c>
      <c r="H429" s="38">
        <f>[4]Calculations!H396</f>
        <v>0</v>
      </c>
      <c r="I429" s="38">
        <f>[4]Calculations!L396</f>
        <v>0</v>
      </c>
      <c r="J429" s="38">
        <f>[4]Calculations!G396</f>
        <v>0</v>
      </c>
      <c r="K429" s="38">
        <f>[4]Calculations!K396</f>
        <v>0</v>
      </c>
      <c r="L429" s="38">
        <f>[4]Calculations!F396</f>
        <v>0</v>
      </c>
      <c r="M429" s="38">
        <f>[4]Calculations!J396</f>
        <v>0</v>
      </c>
      <c r="N429" s="38">
        <f>[4]Calculations!V396</f>
        <v>0</v>
      </c>
      <c r="O429" s="38">
        <f>[4]Calculations!W396</f>
        <v>0</v>
      </c>
      <c r="P429" s="38">
        <f>[4]Calculations!O396</f>
        <v>2.2363985706670002</v>
      </c>
      <c r="Q429" s="38">
        <f>[4]Calculations!S396</f>
        <v>18.506798717887822</v>
      </c>
      <c r="R429" s="38">
        <f>[4]Calculations!Q396</f>
        <v>0.80978857066700005</v>
      </c>
      <c r="S429" s="38">
        <f>[4]Calculations!T396</f>
        <v>6.7012178767895278</v>
      </c>
      <c r="T429" s="38">
        <f>[4]Calculations!R396</f>
        <v>0.31235069733300003</v>
      </c>
      <c r="U429" s="38">
        <f>[4]Calculations!U396</f>
        <v>2.584785896732924</v>
      </c>
      <c r="V429" s="38" t="str">
        <f>[4]Calculations!X396</f>
        <v>Not Modelled</v>
      </c>
      <c r="W429" s="38" t="str">
        <f>[4]Calculations!Y396</f>
        <v>N/A</v>
      </c>
      <c r="X429" s="38" t="s">
        <v>1056</v>
      </c>
      <c r="Y429" s="73" t="s">
        <v>105</v>
      </c>
      <c r="Z429" s="74" t="s">
        <v>1066</v>
      </c>
      <c r="AA429" s="74">
        <f>[4]Calculations!AA396</f>
        <v>0</v>
      </c>
      <c r="AB429" s="74">
        <f>[4]Calculations!AM396</f>
        <v>0</v>
      </c>
      <c r="AC429" s="74">
        <f>[4]Calculations!AB396</f>
        <v>0</v>
      </c>
      <c r="AD429" s="74">
        <f>[4]Calculations!AN396</f>
        <v>0</v>
      </c>
      <c r="AE429" s="74">
        <f>[4]Calculations!AC396</f>
        <v>0</v>
      </c>
      <c r="AF429" s="74">
        <f>[4]Calculations!AO396</f>
        <v>0</v>
      </c>
      <c r="AG429" s="74">
        <f>[4]Calculations!AD396</f>
        <v>0</v>
      </c>
      <c r="AH429" s="74">
        <f>[4]Calculations!AP396</f>
        <v>0</v>
      </c>
      <c r="AI429" s="74">
        <f>[4]Calculations!AE396</f>
        <v>0</v>
      </c>
      <c r="AJ429" s="74">
        <f>[4]Calculations!AQ396</f>
        <v>0</v>
      </c>
      <c r="AK429" s="74">
        <f>[4]Calculations!AF396</f>
        <v>0</v>
      </c>
      <c r="AL429" s="74">
        <f>[4]Calculations!AR396</f>
        <v>0</v>
      </c>
      <c r="AM429" s="74">
        <f>[4]Calculations!AG396</f>
        <v>0</v>
      </c>
      <c r="AN429" s="74">
        <f>[4]Calculations!AS396</f>
        <v>0</v>
      </c>
      <c r="AO429" s="74">
        <f>[4]Calculations!AH396</f>
        <v>0</v>
      </c>
      <c r="AP429" s="74">
        <f>[4]Calculations!AT396</f>
        <v>0</v>
      </c>
      <c r="AQ429" s="74">
        <f>[4]Calculations!AI396</f>
        <v>12.084200935</v>
      </c>
      <c r="AR429" s="74">
        <f>[4]Calculations!AU396</f>
        <v>100.00000773737609</v>
      </c>
      <c r="AS429" s="74">
        <f>[4]Calculations!AJ396</f>
        <v>0</v>
      </c>
      <c r="AT429" s="74">
        <f>[4]Calculations!AV396</f>
        <v>0</v>
      </c>
      <c r="AU429" s="74">
        <f>[4]Calculations!AK396</f>
        <v>0</v>
      </c>
      <c r="AV429" s="74">
        <f>[4]Calculations!AW396</f>
        <v>0</v>
      </c>
      <c r="AW429" s="90"/>
      <c r="AX429" s="90"/>
      <c r="AY429" s="82" t="str">
        <f>[4]Calculations!D396</f>
        <v>Land Supply 2018</v>
      </c>
    </row>
    <row r="430" spans="2:51" ht="25" customHeight="1" x14ac:dyDescent="0.25">
      <c r="B430" s="13" t="str">
        <f>[4]Calculations!A397</f>
        <v>SH 2244</v>
      </c>
      <c r="C430" s="30" t="str">
        <f>[4]Calculations!B397</f>
        <v>LAND AT NEWBY DRIVE, LANGLEY</v>
      </c>
      <c r="D430" s="119" t="str">
        <f>[4]Calculations!C397</f>
        <v>Residential</v>
      </c>
      <c r="E430" s="38">
        <f>[4]Calculations!E397</f>
        <v>0.65181699999999998</v>
      </c>
      <c r="F430" s="38">
        <f>[4]Calculations!I397</f>
        <v>0.65181699999999998</v>
      </c>
      <c r="G430" s="38">
        <f>[4]Calculations!M397</f>
        <v>100</v>
      </c>
      <c r="H430" s="38">
        <f>[4]Calculations!H397</f>
        <v>0</v>
      </c>
      <c r="I430" s="38">
        <f>[4]Calculations!L397</f>
        <v>0</v>
      </c>
      <c r="J430" s="38">
        <f>[4]Calculations!G397</f>
        <v>0</v>
      </c>
      <c r="K430" s="38">
        <f>[4]Calculations!K397</f>
        <v>0</v>
      </c>
      <c r="L430" s="38">
        <f>[4]Calculations!F397</f>
        <v>0</v>
      </c>
      <c r="M430" s="38">
        <f>[4]Calculations!J397</f>
        <v>0</v>
      </c>
      <c r="N430" s="38">
        <f>[4]Calculations!V397</f>
        <v>0</v>
      </c>
      <c r="O430" s="38">
        <f>[4]Calculations!W397</f>
        <v>0</v>
      </c>
      <c r="P430" s="38">
        <f>[4]Calculations!O397</f>
        <v>1.8123899999999998E-2</v>
      </c>
      <c r="Q430" s="38">
        <f>[4]Calculations!S397</f>
        <v>2.7805196857400158</v>
      </c>
      <c r="R430" s="38">
        <f>[4]Calculations!Q397</f>
        <v>0</v>
      </c>
      <c r="S430" s="38">
        <f>[4]Calculations!T397</f>
        <v>0</v>
      </c>
      <c r="T430" s="38">
        <f>[4]Calculations!R397</f>
        <v>0</v>
      </c>
      <c r="U430" s="38">
        <f>[4]Calculations!U397</f>
        <v>0</v>
      </c>
      <c r="V430" s="38" t="str">
        <f>[4]Calculations!X397</f>
        <v>Not Modelled</v>
      </c>
      <c r="W430" s="38" t="str">
        <f>[4]Calculations!Y397</f>
        <v>N/A</v>
      </c>
      <c r="X430" s="38" t="s">
        <v>1056</v>
      </c>
      <c r="Y430" s="73" t="s">
        <v>105</v>
      </c>
      <c r="Z430" s="74" t="s">
        <v>1066</v>
      </c>
      <c r="AA430" s="74">
        <f>[4]Calculations!AA397</f>
        <v>0</v>
      </c>
      <c r="AB430" s="74">
        <f>[4]Calculations!AM397</f>
        <v>0</v>
      </c>
      <c r="AC430" s="74">
        <f>[4]Calculations!AB397</f>
        <v>0</v>
      </c>
      <c r="AD430" s="74">
        <f>[4]Calculations!AN397</f>
        <v>0</v>
      </c>
      <c r="AE430" s="74">
        <f>[4]Calculations!AC397</f>
        <v>0</v>
      </c>
      <c r="AF430" s="74">
        <f>[4]Calculations!AO397</f>
        <v>0</v>
      </c>
      <c r="AG430" s="74">
        <f>[4]Calculations!AD397</f>
        <v>0</v>
      </c>
      <c r="AH430" s="74">
        <f>[4]Calculations!AP397</f>
        <v>0</v>
      </c>
      <c r="AI430" s="74">
        <f>[4]Calculations!AE397</f>
        <v>0</v>
      </c>
      <c r="AJ430" s="74">
        <f>[4]Calculations!AQ397</f>
        <v>0</v>
      </c>
      <c r="AK430" s="74">
        <f>[4]Calculations!AF397</f>
        <v>0</v>
      </c>
      <c r="AL430" s="74">
        <f>[4]Calculations!AR397</f>
        <v>0</v>
      </c>
      <c r="AM430" s="74">
        <f>[4]Calculations!AG397</f>
        <v>0</v>
      </c>
      <c r="AN430" s="74">
        <f>[4]Calculations!AS397</f>
        <v>0</v>
      </c>
      <c r="AO430" s="74">
        <f>[4]Calculations!AH397</f>
        <v>0</v>
      </c>
      <c r="AP430" s="74">
        <f>[4]Calculations!AT397</f>
        <v>0</v>
      </c>
      <c r="AQ430" s="74">
        <f>[4]Calculations!AI397</f>
        <v>0.65181653000100004</v>
      </c>
      <c r="AR430" s="74">
        <f>[4]Calculations!AU397</f>
        <v>99.999927894025475</v>
      </c>
      <c r="AS430" s="74">
        <f>[4]Calculations!AJ397</f>
        <v>0</v>
      </c>
      <c r="AT430" s="74">
        <f>[4]Calculations!AV397</f>
        <v>0</v>
      </c>
      <c r="AU430" s="74">
        <f>[4]Calculations!AK397</f>
        <v>0</v>
      </c>
      <c r="AV430" s="74">
        <f>[4]Calculations!AW397</f>
        <v>0</v>
      </c>
      <c r="AW430" s="90"/>
      <c r="AX430" s="90"/>
      <c r="AY430" s="82" t="str">
        <f>[4]Calculations!D397</f>
        <v>Land Supply 2018</v>
      </c>
    </row>
    <row r="431" spans="2:51" ht="25" customHeight="1" x14ac:dyDescent="0.25">
      <c r="B431" s="13" t="str">
        <f>[4]Calculations!A398</f>
        <v>SH 2246</v>
      </c>
      <c r="C431" s="30" t="str">
        <f>[4]Calculations!B398</f>
        <v>BURNSIDE CRESCENT / RATTRAY DRIVE, LANGLEY</v>
      </c>
      <c r="D431" s="119" t="str">
        <f>[4]Calculations!C398</f>
        <v>Residential</v>
      </c>
      <c r="E431" s="38">
        <f>[4]Calculations!E398</f>
        <v>0.492726</v>
      </c>
      <c r="F431" s="38">
        <f>[4]Calculations!I398</f>
        <v>0.492726</v>
      </c>
      <c r="G431" s="38">
        <f>[4]Calculations!M398</f>
        <v>100</v>
      </c>
      <c r="H431" s="38">
        <f>[4]Calculations!H398</f>
        <v>0</v>
      </c>
      <c r="I431" s="38">
        <f>[4]Calculations!L398</f>
        <v>0</v>
      </c>
      <c r="J431" s="38">
        <f>[4]Calculations!G398</f>
        <v>0</v>
      </c>
      <c r="K431" s="38">
        <f>[4]Calculations!K398</f>
        <v>0</v>
      </c>
      <c r="L431" s="38">
        <f>[4]Calculations!F398</f>
        <v>0</v>
      </c>
      <c r="M431" s="38">
        <f>[4]Calculations!J398</f>
        <v>0</v>
      </c>
      <c r="N431" s="38">
        <f>[4]Calculations!V398</f>
        <v>0</v>
      </c>
      <c r="O431" s="38">
        <f>[4]Calculations!W398</f>
        <v>0</v>
      </c>
      <c r="P431" s="38">
        <f>[4]Calculations!O398</f>
        <v>7.4870900000000001E-3</v>
      </c>
      <c r="Q431" s="38">
        <f>[4]Calculations!S398</f>
        <v>1.519524035670941</v>
      </c>
      <c r="R431" s="38">
        <f>[4]Calculations!Q398</f>
        <v>0</v>
      </c>
      <c r="S431" s="38">
        <f>[4]Calculations!T398</f>
        <v>0</v>
      </c>
      <c r="T431" s="38">
        <f>[4]Calculations!R398</f>
        <v>0</v>
      </c>
      <c r="U431" s="38">
        <f>[4]Calculations!U398</f>
        <v>0</v>
      </c>
      <c r="V431" s="38" t="str">
        <f>[4]Calculations!X398</f>
        <v>Not Modelled</v>
      </c>
      <c r="W431" s="38" t="str">
        <f>[4]Calculations!Y398</f>
        <v>N/A</v>
      </c>
      <c r="X431" s="38" t="s">
        <v>1056</v>
      </c>
      <c r="Y431" s="73" t="s">
        <v>105</v>
      </c>
      <c r="Z431" s="74" t="s">
        <v>1066</v>
      </c>
      <c r="AA431" s="74">
        <f>[4]Calculations!AA398</f>
        <v>0</v>
      </c>
      <c r="AB431" s="74">
        <f>[4]Calculations!AM398</f>
        <v>0</v>
      </c>
      <c r="AC431" s="74">
        <f>[4]Calculations!AB398</f>
        <v>0</v>
      </c>
      <c r="AD431" s="74">
        <f>[4]Calculations!AN398</f>
        <v>0</v>
      </c>
      <c r="AE431" s="74">
        <f>[4]Calculations!AC398</f>
        <v>0</v>
      </c>
      <c r="AF431" s="74">
        <f>[4]Calculations!AO398</f>
        <v>0</v>
      </c>
      <c r="AG431" s="74">
        <f>[4]Calculations!AD398</f>
        <v>0</v>
      </c>
      <c r="AH431" s="74">
        <f>[4]Calculations!AP398</f>
        <v>0</v>
      </c>
      <c r="AI431" s="74">
        <f>[4]Calculations!AE398</f>
        <v>0</v>
      </c>
      <c r="AJ431" s="74">
        <f>[4]Calculations!AQ398</f>
        <v>0</v>
      </c>
      <c r="AK431" s="74">
        <f>[4]Calculations!AF398</f>
        <v>0</v>
      </c>
      <c r="AL431" s="74">
        <f>[4]Calculations!AR398</f>
        <v>0</v>
      </c>
      <c r="AM431" s="74">
        <f>[4]Calculations!AG398</f>
        <v>0</v>
      </c>
      <c r="AN431" s="74">
        <f>[4]Calculations!AS398</f>
        <v>0</v>
      </c>
      <c r="AO431" s="74">
        <f>[4]Calculations!AH398</f>
        <v>0</v>
      </c>
      <c r="AP431" s="74">
        <f>[4]Calculations!AT398</f>
        <v>0</v>
      </c>
      <c r="AQ431" s="74">
        <f>[4]Calculations!AI398</f>
        <v>0.49272590000099997</v>
      </c>
      <c r="AR431" s="74">
        <f>[4]Calculations!AU398</f>
        <v>99.999979704947577</v>
      </c>
      <c r="AS431" s="74">
        <f>[4]Calculations!AJ398</f>
        <v>0</v>
      </c>
      <c r="AT431" s="74">
        <f>[4]Calculations!AV398</f>
        <v>0</v>
      </c>
      <c r="AU431" s="74">
        <f>[4]Calculations!AK398</f>
        <v>0</v>
      </c>
      <c r="AV431" s="74">
        <f>[4]Calculations!AW398</f>
        <v>0</v>
      </c>
      <c r="AW431" s="90"/>
      <c r="AX431" s="90"/>
      <c r="AY431" s="82" t="str">
        <f>[4]Calculations!D398</f>
        <v>Land Supply 2018</v>
      </c>
    </row>
    <row r="432" spans="2:51" ht="25" customHeight="1" x14ac:dyDescent="0.25">
      <c r="B432" s="13" t="str">
        <f>[4]Calculations!A399</f>
        <v>SH 2247</v>
      </c>
      <c r="C432" s="30" t="str">
        <f>[4]Calculations!B399</f>
        <v>DERWENT RD / KENTMERE DR, LANGLEY</v>
      </c>
      <c r="D432" s="119" t="str">
        <f>[4]Calculations!C399</f>
        <v>Residential</v>
      </c>
      <c r="E432" s="38">
        <f>[4]Calculations!E399</f>
        <v>0.40988799999999997</v>
      </c>
      <c r="F432" s="38">
        <f>[4]Calculations!I399</f>
        <v>0.40988799999999997</v>
      </c>
      <c r="G432" s="38">
        <f>[4]Calculations!M399</f>
        <v>100</v>
      </c>
      <c r="H432" s="38">
        <f>[4]Calculations!H399</f>
        <v>0</v>
      </c>
      <c r="I432" s="38">
        <f>[4]Calculations!L399</f>
        <v>0</v>
      </c>
      <c r="J432" s="38">
        <f>[4]Calculations!G399</f>
        <v>0</v>
      </c>
      <c r="K432" s="38">
        <f>[4]Calculations!K399</f>
        <v>0</v>
      </c>
      <c r="L432" s="38">
        <f>[4]Calculations!F399</f>
        <v>0</v>
      </c>
      <c r="M432" s="38">
        <f>[4]Calculations!J399</f>
        <v>0</v>
      </c>
      <c r="N432" s="38">
        <f>[4]Calculations!V399</f>
        <v>0</v>
      </c>
      <c r="O432" s="38">
        <f>[4]Calculations!W399</f>
        <v>0</v>
      </c>
      <c r="P432" s="38">
        <f>[4]Calculations!O399</f>
        <v>0</v>
      </c>
      <c r="Q432" s="38">
        <f>[4]Calculations!S399</f>
        <v>0</v>
      </c>
      <c r="R432" s="38">
        <f>[4]Calculations!Q399</f>
        <v>0</v>
      </c>
      <c r="S432" s="38">
        <f>[4]Calculations!T399</f>
        <v>0</v>
      </c>
      <c r="T432" s="38">
        <f>[4]Calculations!R399</f>
        <v>0</v>
      </c>
      <c r="U432" s="38">
        <f>[4]Calculations!U399</f>
        <v>0</v>
      </c>
      <c r="V432" s="38" t="str">
        <f>[4]Calculations!X399</f>
        <v>Not Modelled</v>
      </c>
      <c r="W432" s="38" t="str">
        <f>[4]Calculations!Y399</f>
        <v>N/A</v>
      </c>
      <c r="X432" s="38" t="s">
        <v>1056</v>
      </c>
      <c r="Y432" s="73" t="s">
        <v>106</v>
      </c>
      <c r="Z432" s="74" t="s">
        <v>1098</v>
      </c>
      <c r="AA432" s="74">
        <f>[4]Calculations!AA399</f>
        <v>0</v>
      </c>
      <c r="AB432" s="74">
        <f>[4]Calculations!AM399</f>
        <v>0</v>
      </c>
      <c r="AC432" s="74">
        <f>[4]Calculations!AB399</f>
        <v>0</v>
      </c>
      <c r="AD432" s="74">
        <f>[4]Calculations!AN399</f>
        <v>0</v>
      </c>
      <c r="AE432" s="74">
        <f>[4]Calculations!AC399</f>
        <v>0</v>
      </c>
      <c r="AF432" s="74">
        <f>[4]Calculations!AO399</f>
        <v>0</v>
      </c>
      <c r="AG432" s="74">
        <f>[4]Calculations!AD399</f>
        <v>0</v>
      </c>
      <c r="AH432" s="74">
        <f>[4]Calculations!AP399</f>
        <v>0</v>
      </c>
      <c r="AI432" s="74">
        <f>[4]Calculations!AE399</f>
        <v>0</v>
      </c>
      <c r="AJ432" s="74">
        <f>[4]Calculations!AQ399</f>
        <v>0</v>
      </c>
      <c r="AK432" s="74">
        <f>[4]Calculations!AF399</f>
        <v>0</v>
      </c>
      <c r="AL432" s="74">
        <f>[4]Calculations!AR399</f>
        <v>0</v>
      </c>
      <c r="AM432" s="74">
        <f>[4]Calculations!AG399</f>
        <v>0</v>
      </c>
      <c r="AN432" s="74">
        <f>[4]Calculations!AS399</f>
        <v>0</v>
      </c>
      <c r="AO432" s="74">
        <f>[4]Calculations!AH399</f>
        <v>0</v>
      </c>
      <c r="AP432" s="74">
        <f>[4]Calculations!AT399</f>
        <v>0</v>
      </c>
      <c r="AQ432" s="74">
        <f>[4]Calculations!AI399</f>
        <v>0.40988807499899998</v>
      </c>
      <c r="AR432" s="74">
        <f>[4]Calculations!AU399</f>
        <v>100.00001829743735</v>
      </c>
      <c r="AS432" s="74">
        <f>[4]Calculations!AJ399</f>
        <v>0</v>
      </c>
      <c r="AT432" s="74">
        <f>[4]Calculations!AV399</f>
        <v>0</v>
      </c>
      <c r="AU432" s="74">
        <f>[4]Calculations!AK399</f>
        <v>0</v>
      </c>
      <c r="AV432" s="74">
        <f>[4]Calculations!AW399</f>
        <v>0</v>
      </c>
      <c r="AW432" s="90"/>
      <c r="AX432" s="90"/>
      <c r="AY432" s="82" t="str">
        <f>[4]Calculations!D399</f>
        <v>Land Supply 2018</v>
      </c>
    </row>
    <row r="433" spans="2:51" ht="25" customHeight="1" x14ac:dyDescent="0.25">
      <c r="B433" s="13" t="str">
        <f>[4]Calculations!A400</f>
        <v>SH 2249</v>
      </c>
      <c r="C433" s="30" t="str">
        <f>[4]Calculations!B400</f>
        <v>MUTUAL MILLS (3 &amp; 4), MUTUAL ST, HEYWOOD</v>
      </c>
      <c r="D433" s="119" t="str">
        <f>[4]Calculations!C400</f>
        <v>Residential</v>
      </c>
      <c r="E433" s="38">
        <f>[4]Calculations!E400</f>
        <v>2.9182600000000001</v>
      </c>
      <c r="F433" s="38">
        <f>[4]Calculations!I400</f>
        <v>2.9182600000000001</v>
      </c>
      <c r="G433" s="38">
        <f>[4]Calculations!M400</f>
        <v>100</v>
      </c>
      <c r="H433" s="38">
        <f>[4]Calculations!H400</f>
        <v>0</v>
      </c>
      <c r="I433" s="38">
        <f>[4]Calculations!L400</f>
        <v>0</v>
      </c>
      <c r="J433" s="38">
        <f>[4]Calculations!G400</f>
        <v>0</v>
      </c>
      <c r="K433" s="38">
        <f>[4]Calculations!K400</f>
        <v>0</v>
      </c>
      <c r="L433" s="38">
        <f>[4]Calculations!F400</f>
        <v>0</v>
      </c>
      <c r="M433" s="38">
        <f>[4]Calculations!J400</f>
        <v>0</v>
      </c>
      <c r="N433" s="38">
        <f>[4]Calculations!V400</f>
        <v>0</v>
      </c>
      <c r="O433" s="38">
        <f>[4]Calculations!W400</f>
        <v>0</v>
      </c>
      <c r="P433" s="38">
        <f>[4]Calculations!O400</f>
        <v>0.35615852943699999</v>
      </c>
      <c r="Q433" s="38">
        <f>[4]Calculations!S400</f>
        <v>12.204482446286486</v>
      </c>
      <c r="R433" s="38">
        <f>[4]Calculations!Q400</f>
        <v>8.078152943700001E-2</v>
      </c>
      <c r="S433" s="38">
        <f>[4]Calculations!T400</f>
        <v>2.7681402423704538</v>
      </c>
      <c r="T433" s="38">
        <f>[4]Calculations!R400</f>
        <v>1.0800000000000001E-2</v>
      </c>
      <c r="U433" s="38">
        <f>[4]Calculations!U400</f>
        <v>0.37008354293311768</v>
      </c>
      <c r="V433" s="38" t="str">
        <f>[4]Calculations!X400</f>
        <v>Not Modelled</v>
      </c>
      <c r="W433" s="38" t="str">
        <f>[4]Calculations!Y400</f>
        <v>N/A</v>
      </c>
      <c r="X433" s="38" t="s">
        <v>1056</v>
      </c>
      <c r="Y433" s="73" t="s">
        <v>105</v>
      </c>
      <c r="Z433" s="74" t="s">
        <v>1066</v>
      </c>
      <c r="AA433" s="74">
        <f>[4]Calculations!AA400</f>
        <v>0</v>
      </c>
      <c r="AB433" s="74">
        <f>[4]Calculations!AM400</f>
        <v>0</v>
      </c>
      <c r="AC433" s="74">
        <f>[4]Calculations!AB400</f>
        <v>0</v>
      </c>
      <c r="AD433" s="74">
        <f>[4]Calculations!AN400</f>
        <v>0</v>
      </c>
      <c r="AE433" s="74">
        <f>[4]Calculations!AC400</f>
        <v>0</v>
      </c>
      <c r="AF433" s="74">
        <f>[4]Calculations!AO400</f>
        <v>0</v>
      </c>
      <c r="AG433" s="74">
        <f>[4]Calculations!AD400</f>
        <v>0</v>
      </c>
      <c r="AH433" s="74">
        <f>[4]Calculations!AP400</f>
        <v>0</v>
      </c>
      <c r="AI433" s="74">
        <f>[4]Calculations!AE400</f>
        <v>0</v>
      </c>
      <c r="AJ433" s="74">
        <f>[4]Calculations!AQ400</f>
        <v>0</v>
      </c>
      <c r="AK433" s="74">
        <f>[4]Calculations!AF400</f>
        <v>0</v>
      </c>
      <c r="AL433" s="74">
        <f>[4]Calculations!AR400</f>
        <v>0</v>
      </c>
      <c r="AM433" s="74">
        <f>[4]Calculations!AG400</f>
        <v>0</v>
      </c>
      <c r="AN433" s="74">
        <f>[4]Calculations!AS400</f>
        <v>0</v>
      </c>
      <c r="AO433" s="74">
        <f>[4]Calculations!AH400</f>
        <v>0</v>
      </c>
      <c r="AP433" s="74">
        <f>[4]Calculations!AT400</f>
        <v>0</v>
      </c>
      <c r="AQ433" s="74">
        <f>[4]Calculations!AI400</f>
        <v>2.9182587849899999</v>
      </c>
      <c r="AR433" s="74">
        <f>[4]Calculations!AU400</f>
        <v>99.999958365258749</v>
      </c>
      <c r="AS433" s="74">
        <f>[4]Calculations!AJ400</f>
        <v>0</v>
      </c>
      <c r="AT433" s="74">
        <f>[4]Calculations!AV400</f>
        <v>0</v>
      </c>
      <c r="AU433" s="74">
        <f>[4]Calculations!AK400</f>
        <v>0</v>
      </c>
      <c r="AV433" s="74">
        <f>[4]Calculations!AW400</f>
        <v>0</v>
      </c>
      <c r="AW433" s="90"/>
      <c r="AX433" s="90"/>
      <c r="AY433" s="82" t="str">
        <f>[4]Calculations!D400</f>
        <v>Land Supply 2018</v>
      </c>
    </row>
    <row r="434" spans="2:51" ht="25" customHeight="1" x14ac:dyDescent="0.25">
      <c r="B434" s="13" t="str">
        <f>[4]Calculations!A401</f>
        <v>SH 2250</v>
      </c>
      <c r="C434" s="30" t="str">
        <f>[4]Calculations!B401</f>
        <v>LAND OFF GREGGE STREET, HEYWOOD</v>
      </c>
      <c r="D434" s="119" t="str">
        <f>[4]Calculations!C401</f>
        <v>Residential</v>
      </c>
      <c r="E434" s="38">
        <f>[4]Calculations!E401</f>
        <v>0.239507</v>
      </c>
      <c r="F434" s="38">
        <f>[4]Calculations!I401</f>
        <v>0.239507</v>
      </c>
      <c r="G434" s="38">
        <f>[4]Calculations!M401</f>
        <v>100</v>
      </c>
      <c r="H434" s="38">
        <f>[4]Calculations!H401</f>
        <v>0</v>
      </c>
      <c r="I434" s="38">
        <f>[4]Calculations!L401</f>
        <v>0</v>
      </c>
      <c r="J434" s="38">
        <f>[4]Calculations!G401</f>
        <v>0</v>
      </c>
      <c r="K434" s="38">
        <f>[4]Calculations!K401</f>
        <v>0</v>
      </c>
      <c r="L434" s="38">
        <f>[4]Calculations!F401</f>
        <v>0</v>
      </c>
      <c r="M434" s="38">
        <f>[4]Calculations!J401</f>
        <v>0</v>
      </c>
      <c r="N434" s="38">
        <f>[4]Calculations!V401</f>
        <v>0</v>
      </c>
      <c r="O434" s="38">
        <f>[4]Calculations!W401</f>
        <v>0</v>
      </c>
      <c r="P434" s="38">
        <f>[4]Calculations!O401</f>
        <v>0</v>
      </c>
      <c r="Q434" s="38">
        <f>[4]Calculations!S401</f>
        <v>0</v>
      </c>
      <c r="R434" s="38">
        <f>[4]Calculations!Q401</f>
        <v>0</v>
      </c>
      <c r="S434" s="38">
        <f>[4]Calculations!T401</f>
        <v>0</v>
      </c>
      <c r="T434" s="38">
        <f>[4]Calculations!R401</f>
        <v>0</v>
      </c>
      <c r="U434" s="38">
        <f>[4]Calculations!U401</f>
        <v>0</v>
      </c>
      <c r="V434" s="38" t="str">
        <f>[4]Calculations!X401</f>
        <v>Not Modelled</v>
      </c>
      <c r="W434" s="38" t="str">
        <f>[4]Calculations!Y401</f>
        <v>N/A</v>
      </c>
      <c r="X434" s="38" t="s">
        <v>1056</v>
      </c>
      <c r="Y434" s="73" t="s">
        <v>106</v>
      </c>
      <c r="Z434" s="74" t="s">
        <v>1098</v>
      </c>
      <c r="AA434" s="74">
        <f>[4]Calculations!AA401</f>
        <v>0</v>
      </c>
      <c r="AB434" s="74">
        <f>[4]Calculations!AM401</f>
        <v>0</v>
      </c>
      <c r="AC434" s="74">
        <f>[4]Calculations!AB401</f>
        <v>0</v>
      </c>
      <c r="AD434" s="74">
        <f>[4]Calculations!AN401</f>
        <v>0</v>
      </c>
      <c r="AE434" s="74">
        <f>[4]Calculations!AC401</f>
        <v>0</v>
      </c>
      <c r="AF434" s="74">
        <f>[4]Calculations!AO401</f>
        <v>0</v>
      </c>
      <c r="AG434" s="74">
        <f>[4]Calculations!AD401</f>
        <v>0</v>
      </c>
      <c r="AH434" s="74">
        <f>[4]Calculations!AP401</f>
        <v>0</v>
      </c>
      <c r="AI434" s="74">
        <f>[4]Calculations!AE401</f>
        <v>0</v>
      </c>
      <c r="AJ434" s="74">
        <f>[4]Calculations!AQ401</f>
        <v>0</v>
      </c>
      <c r="AK434" s="74">
        <f>[4]Calculations!AF401</f>
        <v>0</v>
      </c>
      <c r="AL434" s="74">
        <f>[4]Calculations!AR401</f>
        <v>0</v>
      </c>
      <c r="AM434" s="74">
        <f>[4]Calculations!AG401</f>
        <v>0</v>
      </c>
      <c r="AN434" s="74">
        <f>[4]Calculations!AS401</f>
        <v>0</v>
      </c>
      <c r="AO434" s="74">
        <f>[4]Calculations!AH401</f>
        <v>0</v>
      </c>
      <c r="AP434" s="74">
        <f>[4]Calculations!AT401</f>
        <v>0</v>
      </c>
      <c r="AQ434" s="74">
        <f>[4]Calculations!AI401</f>
        <v>0.23950717500099999</v>
      </c>
      <c r="AR434" s="74">
        <f>[4]Calculations!AU401</f>
        <v>100.00007306717549</v>
      </c>
      <c r="AS434" s="74">
        <f>[4]Calculations!AJ401</f>
        <v>0</v>
      </c>
      <c r="AT434" s="74">
        <f>[4]Calculations!AV401</f>
        <v>0</v>
      </c>
      <c r="AU434" s="74">
        <f>[4]Calculations!AK401</f>
        <v>0</v>
      </c>
      <c r="AV434" s="74">
        <f>[4]Calculations!AW401</f>
        <v>0</v>
      </c>
      <c r="AW434" s="90"/>
      <c r="AX434" s="90"/>
      <c r="AY434" s="82" t="str">
        <f>[4]Calculations!D401</f>
        <v>Land Supply 2018</v>
      </c>
    </row>
    <row r="435" spans="2:51" ht="25" customHeight="1" x14ac:dyDescent="0.25">
      <c r="B435" s="13" t="str">
        <f>[4]Calculations!A402</f>
        <v>SH 2251</v>
      </c>
      <c r="C435" s="30" t="str">
        <f>[4]Calculations!B402</f>
        <v>FORMER KYP, HAMER LANE / BELFIELD ROAD, ROCHDALE</v>
      </c>
      <c r="D435" s="119" t="str">
        <f>[4]Calculations!C402</f>
        <v>Residential</v>
      </c>
      <c r="E435" s="38">
        <f>[4]Calculations!E402</f>
        <v>0.41116200000000003</v>
      </c>
      <c r="F435" s="38">
        <f>[4]Calculations!I402</f>
        <v>0.41116200000000003</v>
      </c>
      <c r="G435" s="38">
        <f>[4]Calculations!M402</f>
        <v>100</v>
      </c>
      <c r="H435" s="38">
        <f>[4]Calculations!H402</f>
        <v>0</v>
      </c>
      <c r="I435" s="38">
        <f>[4]Calculations!L402</f>
        <v>0</v>
      </c>
      <c r="J435" s="38">
        <f>[4]Calculations!G402</f>
        <v>0</v>
      </c>
      <c r="K435" s="38">
        <f>[4]Calculations!K402</f>
        <v>0</v>
      </c>
      <c r="L435" s="38">
        <f>[4]Calculations!F402</f>
        <v>0</v>
      </c>
      <c r="M435" s="38">
        <f>[4]Calculations!J402</f>
        <v>0</v>
      </c>
      <c r="N435" s="38">
        <f>[4]Calculations!V402</f>
        <v>0.411162215</v>
      </c>
      <c r="O435" s="38">
        <f>[4]Calculations!W402</f>
        <v>100.00005229082454</v>
      </c>
      <c r="P435" s="38">
        <f>[4]Calculations!O402</f>
        <v>0</v>
      </c>
      <c r="Q435" s="38">
        <f>[4]Calculations!S402</f>
        <v>0</v>
      </c>
      <c r="R435" s="38">
        <f>[4]Calculations!Q402</f>
        <v>0</v>
      </c>
      <c r="S435" s="38">
        <f>[4]Calculations!T402</f>
        <v>0</v>
      </c>
      <c r="T435" s="38">
        <f>[4]Calculations!R402</f>
        <v>0</v>
      </c>
      <c r="U435" s="38">
        <f>[4]Calculations!U402</f>
        <v>0</v>
      </c>
      <c r="V435" s="38">
        <f>[4]Calculations!X402</f>
        <v>0</v>
      </c>
      <c r="W435" s="38">
        <f>[4]Calculations!Y402</f>
        <v>0</v>
      </c>
      <c r="X435" s="38" t="s">
        <v>1056</v>
      </c>
      <c r="Y435" s="73" t="s">
        <v>106</v>
      </c>
      <c r="Z435" s="74" t="s">
        <v>1098</v>
      </c>
      <c r="AA435" s="74">
        <f>[4]Calculations!AA402</f>
        <v>0</v>
      </c>
      <c r="AB435" s="74">
        <f>[4]Calculations!AM402</f>
        <v>0</v>
      </c>
      <c r="AC435" s="74">
        <f>[4]Calculations!AB402</f>
        <v>0</v>
      </c>
      <c r="AD435" s="74">
        <f>[4]Calculations!AN402</f>
        <v>0</v>
      </c>
      <c r="AE435" s="74">
        <f>[4]Calculations!AC402</f>
        <v>0</v>
      </c>
      <c r="AF435" s="74">
        <f>[4]Calculations!AO402</f>
        <v>0</v>
      </c>
      <c r="AG435" s="74">
        <f>[4]Calculations!AD402</f>
        <v>0</v>
      </c>
      <c r="AH435" s="74">
        <f>[4]Calculations!AP402</f>
        <v>0</v>
      </c>
      <c r="AI435" s="74">
        <f>[4]Calculations!AE402</f>
        <v>0</v>
      </c>
      <c r="AJ435" s="74">
        <f>[4]Calculations!AQ402</f>
        <v>0</v>
      </c>
      <c r="AK435" s="74">
        <f>[4]Calculations!AF402</f>
        <v>0</v>
      </c>
      <c r="AL435" s="74">
        <f>[4]Calculations!AR402</f>
        <v>0</v>
      </c>
      <c r="AM435" s="74">
        <f>[4]Calculations!AG402</f>
        <v>0</v>
      </c>
      <c r="AN435" s="74">
        <f>[4]Calculations!AS402</f>
        <v>0</v>
      </c>
      <c r="AO435" s="74">
        <f>[4]Calculations!AH402</f>
        <v>0</v>
      </c>
      <c r="AP435" s="74">
        <f>[4]Calculations!AT402</f>
        <v>0</v>
      </c>
      <c r="AQ435" s="74">
        <f>[4]Calculations!AI402</f>
        <v>0.411162215</v>
      </c>
      <c r="AR435" s="74">
        <f>[4]Calculations!AU402</f>
        <v>100.00005229082454</v>
      </c>
      <c r="AS435" s="74">
        <f>[4]Calculations!AJ402</f>
        <v>0</v>
      </c>
      <c r="AT435" s="74">
        <f>[4]Calculations!AV402</f>
        <v>0</v>
      </c>
      <c r="AU435" s="74">
        <f>[4]Calculations!AK402</f>
        <v>0</v>
      </c>
      <c r="AV435" s="74">
        <f>[4]Calculations!AW402</f>
        <v>0</v>
      </c>
      <c r="AW435" s="90"/>
      <c r="AX435" s="90"/>
      <c r="AY435" s="82" t="str">
        <f>[4]Calculations!D402</f>
        <v>Land Supply 2018</v>
      </c>
    </row>
    <row r="436" spans="2:51" ht="25" customHeight="1" x14ac:dyDescent="0.25">
      <c r="B436" s="13" t="str">
        <f>[4]Calculations!A403</f>
        <v>SH 2253</v>
      </c>
      <c r="C436" s="30" t="str">
        <f>[4]Calculations!B403</f>
        <v>7 GARDEN STREET, HEYWOOD</v>
      </c>
      <c r="D436" s="119" t="str">
        <f>[4]Calculations!C403</f>
        <v>Residential</v>
      </c>
      <c r="E436" s="38">
        <f>[4]Calculations!E403</f>
        <v>1.1770299999999999E-2</v>
      </c>
      <c r="F436" s="38">
        <f>[4]Calculations!I403</f>
        <v>1.1770299999999999E-2</v>
      </c>
      <c r="G436" s="38">
        <f>[4]Calculations!M403</f>
        <v>100</v>
      </c>
      <c r="H436" s="38">
        <f>[4]Calculations!H403</f>
        <v>0</v>
      </c>
      <c r="I436" s="38">
        <f>[4]Calculations!L403</f>
        <v>0</v>
      </c>
      <c r="J436" s="38">
        <f>[4]Calculations!G403</f>
        <v>0</v>
      </c>
      <c r="K436" s="38">
        <f>[4]Calculations!K403</f>
        <v>0</v>
      </c>
      <c r="L436" s="38">
        <f>[4]Calculations!F403</f>
        <v>0</v>
      </c>
      <c r="M436" s="38">
        <f>[4]Calculations!J403</f>
        <v>0</v>
      </c>
      <c r="N436" s="38">
        <f>[4]Calculations!V403</f>
        <v>0</v>
      </c>
      <c r="O436" s="38">
        <f>[4]Calculations!W403</f>
        <v>0</v>
      </c>
      <c r="P436" s="38">
        <f>[4]Calculations!O403</f>
        <v>0</v>
      </c>
      <c r="Q436" s="38">
        <f>[4]Calculations!S403</f>
        <v>0</v>
      </c>
      <c r="R436" s="38">
        <f>[4]Calculations!Q403</f>
        <v>0</v>
      </c>
      <c r="S436" s="38">
        <f>[4]Calculations!T403</f>
        <v>0</v>
      </c>
      <c r="T436" s="38">
        <f>[4]Calculations!R403</f>
        <v>0</v>
      </c>
      <c r="U436" s="38">
        <f>[4]Calculations!U403</f>
        <v>0</v>
      </c>
      <c r="V436" s="38" t="str">
        <f>[4]Calculations!X403</f>
        <v>Not Modelled</v>
      </c>
      <c r="W436" s="38" t="str">
        <f>[4]Calculations!Y403</f>
        <v>N/A</v>
      </c>
      <c r="X436" s="38" t="s">
        <v>1056</v>
      </c>
      <c r="Y436" s="73" t="s">
        <v>106</v>
      </c>
      <c r="Z436" s="74" t="s">
        <v>1098</v>
      </c>
      <c r="AA436" s="74">
        <f>[4]Calculations!AA403</f>
        <v>0</v>
      </c>
      <c r="AB436" s="74">
        <f>[4]Calculations!AM403</f>
        <v>0</v>
      </c>
      <c r="AC436" s="74">
        <f>[4]Calculations!AB403</f>
        <v>0</v>
      </c>
      <c r="AD436" s="74">
        <f>[4]Calculations!AN403</f>
        <v>0</v>
      </c>
      <c r="AE436" s="74">
        <f>[4]Calculations!AC403</f>
        <v>0</v>
      </c>
      <c r="AF436" s="74">
        <f>[4]Calculations!AO403</f>
        <v>0</v>
      </c>
      <c r="AG436" s="74">
        <f>[4]Calculations!AD403</f>
        <v>0</v>
      </c>
      <c r="AH436" s="74">
        <f>[4]Calculations!AP403</f>
        <v>0</v>
      </c>
      <c r="AI436" s="74">
        <f>[4]Calculations!AE403</f>
        <v>0</v>
      </c>
      <c r="AJ436" s="74">
        <f>[4]Calculations!AQ403</f>
        <v>0</v>
      </c>
      <c r="AK436" s="74">
        <f>[4]Calculations!AF403</f>
        <v>0</v>
      </c>
      <c r="AL436" s="74">
        <f>[4]Calculations!AR403</f>
        <v>0</v>
      </c>
      <c r="AM436" s="74">
        <f>[4]Calculations!AG403</f>
        <v>0</v>
      </c>
      <c r="AN436" s="74">
        <f>[4]Calculations!AS403</f>
        <v>0</v>
      </c>
      <c r="AO436" s="74">
        <f>[4]Calculations!AH403</f>
        <v>0</v>
      </c>
      <c r="AP436" s="74">
        <f>[4]Calculations!AT403</f>
        <v>0</v>
      </c>
      <c r="AQ436" s="74">
        <f>[4]Calculations!AI403</f>
        <v>1.1770295000900001E-2</v>
      </c>
      <c r="AR436" s="74">
        <f>[4]Calculations!AU403</f>
        <v>99.999957527845524</v>
      </c>
      <c r="AS436" s="74">
        <f>[4]Calculations!AJ403</f>
        <v>0</v>
      </c>
      <c r="AT436" s="74">
        <f>[4]Calculations!AV403</f>
        <v>0</v>
      </c>
      <c r="AU436" s="74">
        <f>[4]Calculations!AK403</f>
        <v>0</v>
      </c>
      <c r="AV436" s="74">
        <f>[4]Calculations!AW403</f>
        <v>0</v>
      </c>
      <c r="AW436" s="90"/>
      <c r="AX436" s="90"/>
      <c r="AY436" s="82" t="str">
        <f>[4]Calculations!D403</f>
        <v>Land Supply 2018</v>
      </c>
    </row>
    <row r="437" spans="2:51" ht="25" customHeight="1" x14ac:dyDescent="0.25">
      <c r="B437" s="13" t="str">
        <f>[4]Calculations!A404</f>
        <v>SH 2254</v>
      </c>
      <c r="C437" s="30" t="str">
        <f>[4]Calculations!B404</f>
        <v>THE SUTHERLAND CENTRE,SUTHERLAND ROAD,HEYWOOD</v>
      </c>
      <c r="D437" s="119" t="str">
        <f>[4]Calculations!C404</f>
        <v>Residential</v>
      </c>
      <c r="E437" s="38">
        <f>[4]Calculations!E404</f>
        <v>0.47928599999999999</v>
      </c>
      <c r="F437" s="38">
        <f>[4]Calculations!I404</f>
        <v>0.47928599999999999</v>
      </c>
      <c r="G437" s="38">
        <f>[4]Calculations!M404</f>
        <v>100</v>
      </c>
      <c r="H437" s="38">
        <f>[4]Calculations!H404</f>
        <v>0</v>
      </c>
      <c r="I437" s="38">
        <f>[4]Calculations!L404</f>
        <v>0</v>
      </c>
      <c r="J437" s="38">
        <f>[4]Calculations!G404</f>
        <v>0</v>
      </c>
      <c r="K437" s="38">
        <f>[4]Calculations!K404</f>
        <v>0</v>
      </c>
      <c r="L437" s="38">
        <f>[4]Calculations!F404</f>
        <v>0</v>
      </c>
      <c r="M437" s="38">
        <f>[4]Calculations!J404</f>
        <v>0</v>
      </c>
      <c r="N437" s="38">
        <f>[4]Calculations!V404</f>
        <v>0</v>
      </c>
      <c r="O437" s="38">
        <f>[4]Calculations!W404</f>
        <v>0</v>
      </c>
      <c r="P437" s="38">
        <f>[4]Calculations!O404</f>
        <v>2.15138E-2</v>
      </c>
      <c r="Q437" s="38">
        <f>[4]Calculations!S404</f>
        <v>4.4887186356371771</v>
      </c>
      <c r="R437" s="38">
        <f>[4]Calculations!Q404</f>
        <v>0</v>
      </c>
      <c r="S437" s="38">
        <f>[4]Calculations!T404</f>
        <v>0</v>
      </c>
      <c r="T437" s="38">
        <f>[4]Calculations!R404</f>
        <v>0</v>
      </c>
      <c r="U437" s="38">
        <f>[4]Calculations!U404</f>
        <v>0</v>
      </c>
      <c r="V437" s="38" t="str">
        <f>[4]Calculations!X404</f>
        <v>Not Modelled</v>
      </c>
      <c r="W437" s="38" t="str">
        <f>[4]Calculations!Y404</f>
        <v>N/A</v>
      </c>
      <c r="X437" s="38" t="s">
        <v>1056</v>
      </c>
      <c r="Y437" s="73" t="s">
        <v>105</v>
      </c>
      <c r="Z437" s="74" t="s">
        <v>1066</v>
      </c>
      <c r="AA437" s="74">
        <f>[4]Calculations!AA404</f>
        <v>0</v>
      </c>
      <c r="AB437" s="74">
        <f>[4]Calculations!AM404</f>
        <v>0</v>
      </c>
      <c r="AC437" s="74">
        <f>[4]Calculations!AB404</f>
        <v>0</v>
      </c>
      <c r="AD437" s="74">
        <f>[4]Calculations!AN404</f>
        <v>0</v>
      </c>
      <c r="AE437" s="74">
        <f>[4]Calculations!AC404</f>
        <v>0</v>
      </c>
      <c r="AF437" s="74">
        <f>[4]Calculations!AO404</f>
        <v>0</v>
      </c>
      <c r="AG437" s="74">
        <f>[4]Calculations!AD404</f>
        <v>0</v>
      </c>
      <c r="AH437" s="74">
        <f>[4]Calculations!AP404</f>
        <v>0</v>
      </c>
      <c r="AI437" s="74">
        <f>[4]Calculations!AE404</f>
        <v>0</v>
      </c>
      <c r="AJ437" s="74">
        <f>[4]Calculations!AQ404</f>
        <v>0</v>
      </c>
      <c r="AK437" s="74">
        <f>[4]Calculations!AF404</f>
        <v>0</v>
      </c>
      <c r="AL437" s="74">
        <f>[4]Calculations!AR404</f>
        <v>0</v>
      </c>
      <c r="AM437" s="74">
        <f>[4]Calculations!AG404</f>
        <v>0</v>
      </c>
      <c r="AN437" s="74">
        <f>[4]Calculations!AS404</f>
        <v>0</v>
      </c>
      <c r="AO437" s="74">
        <f>[4]Calculations!AH404</f>
        <v>0</v>
      </c>
      <c r="AP437" s="74">
        <f>[4]Calculations!AT404</f>
        <v>0</v>
      </c>
      <c r="AQ437" s="74">
        <f>[4]Calculations!AI404</f>
        <v>0.47928580500200002</v>
      </c>
      <c r="AR437" s="74">
        <f>[4]Calculations!AU404</f>
        <v>99.99995931489758</v>
      </c>
      <c r="AS437" s="74">
        <f>[4]Calculations!AJ404</f>
        <v>0</v>
      </c>
      <c r="AT437" s="74">
        <f>[4]Calculations!AV404</f>
        <v>0</v>
      </c>
      <c r="AU437" s="74">
        <f>[4]Calculations!AK404</f>
        <v>0</v>
      </c>
      <c r="AV437" s="74">
        <f>[4]Calculations!AW404</f>
        <v>0</v>
      </c>
      <c r="AW437" s="90"/>
      <c r="AX437" s="90"/>
      <c r="AY437" s="82" t="str">
        <f>[4]Calculations!D404</f>
        <v>Land Supply 2018</v>
      </c>
    </row>
    <row r="438" spans="2:51" ht="25" customHeight="1" x14ac:dyDescent="0.25">
      <c r="B438" s="13" t="str">
        <f>[4]Calculations!A405</f>
        <v>SH 2255</v>
      </c>
      <c r="C438" s="30" t="str">
        <f>[4]Calculations!B405</f>
        <v>LAND AT HOLLAND STREET,HEYWOOD</v>
      </c>
      <c r="D438" s="119" t="str">
        <f>[4]Calculations!C405</f>
        <v>Residential</v>
      </c>
      <c r="E438" s="38">
        <f>[4]Calculations!E405</f>
        <v>0.108861</v>
      </c>
      <c r="F438" s="38">
        <f>[4]Calculations!I405</f>
        <v>0.108861</v>
      </c>
      <c r="G438" s="38">
        <f>[4]Calculations!M405</f>
        <v>100</v>
      </c>
      <c r="H438" s="38">
        <f>[4]Calculations!H405</f>
        <v>0</v>
      </c>
      <c r="I438" s="38">
        <f>[4]Calculations!L405</f>
        <v>0</v>
      </c>
      <c r="J438" s="38">
        <f>[4]Calculations!G405</f>
        <v>0</v>
      </c>
      <c r="K438" s="38">
        <f>[4]Calculations!K405</f>
        <v>0</v>
      </c>
      <c r="L438" s="38">
        <f>[4]Calculations!F405</f>
        <v>0</v>
      </c>
      <c r="M438" s="38">
        <f>[4]Calculations!J405</f>
        <v>0</v>
      </c>
      <c r="N438" s="38">
        <f>[4]Calculations!V405</f>
        <v>0</v>
      </c>
      <c r="O438" s="38">
        <f>[4]Calculations!W405</f>
        <v>0</v>
      </c>
      <c r="P438" s="38">
        <f>[4]Calculations!O405</f>
        <v>9.4554600000000002E-4</v>
      </c>
      <c r="Q438" s="38">
        <f>[4]Calculations!S405</f>
        <v>0.86858103453027258</v>
      </c>
      <c r="R438" s="38">
        <f>[4]Calculations!Q405</f>
        <v>0</v>
      </c>
      <c r="S438" s="38">
        <f>[4]Calculations!T405</f>
        <v>0</v>
      </c>
      <c r="T438" s="38">
        <f>[4]Calculations!R405</f>
        <v>0</v>
      </c>
      <c r="U438" s="38">
        <f>[4]Calculations!U405</f>
        <v>0</v>
      </c>
      <c r="V438" s="38" t="str">
        <f>[4]Calculations!X405</f>
        <v>Not Modelled</v>
      </c>
      <c r="W438" s="38" t="str">
        <f>[4]Calculations!Y405</f>
        <v>N/A</v>
      </c>
      <c r="X438" s="38" t="s">
        <v>1056</v>
      </c>
      <c r="Y438" s="73" t="s">
        <v>105</v>
      </c>
      <c r="Z438" s="74" t="s">
        <v>1066</v>
      </c>
      <c r="AA438" s="74">
        <f>[4]Calculations!AA405</f>
        <v>0</v>
      </c>
      <c r="AB438" s="74">
        <f>[4]Calculations!AM405</f>
        <v>0</v>
      </c>
      <c r="AC438" s="74">
        <f>[4]Calculations!AB405</f>
        <v>0</v>
      </c>
      <c r="AD438" s="74">
        <f>[4]Calculations!AN405</f>
        <v>0</v>
      </c>
      <c r="AE438" s="74">
        <f>[4]Calculations!AC405</f>
        <v>0</v>
      </c>
      <c r="AF438" s="74">
        <f>[4]Calculations!AO405</f>
        <v>0</v>
      </c>
      <c r="AG438" s="74">
        <f>[4]Calculations!AD405</f>
        <v>0</v>
      </c>
      <c r="AH438" s="74">
        <f>[4]Calculations!AP405</f>
        <v>0</v>
      </c>
      <c r="AI438" s="74">
        <f>[4]Calculations!AE405</f>
        <v>0</v>
      </c>
      <c r="AJ438" s="74">
        <f>[4]Calculations!AQ405</f>
        <v>0</v>
      </c>
      <c r="AK438" s="74">
        <f>[4]Calculations!AF405</f>
        <v>0</v>
      </c>
      <c r="AL438" s="74">
        <f>[4]Calculations!AR405</f>
        <v>0</v>
      </c>
      <c r="AM438" s="74">
        <f>[4]Calculations!AG405</f>
        <v>0</v>
      </c>
      <c r="AN438" s="74">
        <f>[4]Calculations!AS405</f>
        <v>0</v>
      </c>
      <c r="AO438" s="74">
        <f>[4]Calculations!AH405</f>
        <v>0</v>
      </c>
      <c r="AP438" s="74">
        <f>[4]Calculations!AT405</f>
        <v>0</v>
      </c>
      <c r="AQ438" s="74">
        <f>[4]Calculations!AI405</f>
        <v>0.10886086</v>
      </c>
      <c r="AR438" s="74">
        <f>[4]Calculations!AU405</f>
        <v>99.999871395632965</v>
      </c>
      <c r="AS438" s="74">
        <f>[4]Calculations!AJ405</f>
        <v>0</v>
      </c>
      <c r="AT438" s="74">
        <f>[4]Calculations!AV405</f>
        <v>0</v>
      </c>
      <c r="AU438" s="74">
        <f>[4]Calculations!AK405</f>
        <v>0</v>
      </c>
      <c r="AV438" s="74">
        <f>[4]Calculations!AW405</f>
        <v>0</v>
      </c>
      <c r="AW438" s="90"/>
      <c r="AX438" s="90"/>
      <c r="AY438" s="82" t="str">
        <f>[4]Calculations!D405</f>
        <v>Land Supply 2018</v>
      </c>
    </row>
    <row r="439" spans="2:51" ht="25" customHeight="1" x14ac:dyDescent="0.25">
      <c r="B439" s="13" t="str">
        <f>[4]Calculations!A406</f>
        <v>SH 2256</v>
      </c>
      <c r="C439" s="30" t="str">
        <f>[4]Calculations!B406</f>
        <v>LAND ADJACENT TO 82 ASPINALL STREET,HEYWOOD</v>
      </c>
      <c r="D439" s="119" t="str">
        <f>[4]Calculations!C406</f>
        <v>Residential</v>
      </c>
      <c r="E439" s="38">
        <f>[4]Calculations!E406</f>
        <v>1.05567E-2</v>
      </c>
      <c r="F439" s="38">
        <f>[4]Calculations!I406</f>
        <v>1.05567E-2</v>
      </c>
      <c r="G439" s="38">
        <f>[4]Calculations!M406</f>
        <v>100</v>
      </c>
      <c r="H439" s="38">
        <f>[4]Calculations!H406</f>
        <v>0</v>
      </c>
      <c r="I439" s="38">
        <f>[4]Calculations!L406</f>
        <v>0</v>
      </c>
      <c r="J439" s="38">
        <f>[4]Calculations!G406</f>
        <v>0</v>
      </c>
      <c r="K439" s="38">
        <f>[4]Calculations!K406</f>
        <v>0</v>
      </c>
      <c r="L439" s="38">
        <f>[4]Calculations!F406</f>
        <v>0</v>
      </c>
      <c r="M439" s="38">
        <f>[4]Calculations!J406</f>
        <v>0</v>
      </c>
      <c r="N439" s="38">
        <f>[4]Calculations!V406</f>
        <v>0</v>
      </c>
      <c r="O439" s="38">
        <f>[4]Calculations!W406</f>
        <v>0</v>
      </c>
      <c r="P439" s="38">
        <f>[4]Calculations!O406</f>
        <v>0</v>
      </c>
      <c r="Q439" s="38">
        <f>[4]Calculations!S406</f>
        <v>0</v>
      </c>
      <c r="R439" s="38">
        <f>[4]Calculations!Q406</f>
        <v>0</v>
      </c>
      <c r="S439" s="38">
        <f>[4]Calculations!T406</f>
        <v>0</v>
      </c>
      <c r="T439" s="38">
        <f>[4]Calculations!R406</f>
        <v>0</v>
      </c>
      <c r="U439" s="38">
        <f>[4]Calculations!U406</f>
        <v>0</v>
      </c>
      <c r="V439" s="38" t="str">
        <f>[4]Calculations!X406</f>
        <v>Not Modelled</v>
      </c>
      <c r="W439" s="38" t="str">
        <f>[4]Calculations!Y406</f>
        <v>N/A</v>
      </c>
      <c r="X439" s="38" t="s">
        <v>1056</v>
      </c>
      <c r="Y439" s="73" t="s">
        <v>106</v>
      </c>
      <c r="Z439" s="74" t="s">
        <v>1098</v>
      </c>
      <c r="AA439" s="74">
        <f>[4]Calculations!AA406</f>
        <v>0</v>
      </c>
      <c r="AB439" s="74">
        <f>[4]Calculations!AM406</f>
        <v>0</v>
      </c>
      <c r="AC439" s="74">
        <f>[4]Calculations!AB406</f>
        <v>0</v>
      </c>
      <c r="AD439" s="74">
        <f>[4]Calculations!AN406</f>
        <v>0</v>
      </c>
      <c r="AE439" s="74">
        <f>[4]Calculations!AC406</f>
        <v>0</v>
      </c>
      <c r="AF439" s="74">
        <f>[4]Calculations!AO406</f>
        <v>0</v>
      </c>
      <c r="AG439" s="74">
        <f>[4]Calculations!AD406</f>
        <v>0</v>
      </c>
      <c r="AH439" s="74">
        <f>[4]Calculations!AP406</f>
        <v>0</v>
      </c>
      <c r="AI439" s="74">
        <f>[4]Calculations!AE406</f>
        <v>0</v>
      </c>
      <c r="AJ439" s="74">
        <f>[4]Calculations!AQ406</f>
        <v>0</v>
      </c>
      <c r="AK439" s="74">
        <f>[4]Calculations!AF406</f>
        <v>0</v>
      </c>
      <c r="AL439" s="74">
        <f>[4]Calculations!AR406</f>
        <v>0</v>
      </c>
      <c r="AM439" s="74">
        <f>[4]Calculations!AG406</f>
        <v>0</v>
      </c>
      <c r="AN439" s="74">
        <f>[4]Calculations!AS406</f>
        <v>0</v>
      </c>
      <c r="AO439" s="74">
        <f>[4]Calculations!AH406</f>
        <v>0</v>
      </c>
      <c r="AP439" s="74">
        <f>[4]Calculations!AT406</f>
        <v>0</v>
      </c>
      <c r="AQ439" s="74">
        <f>[4]Calculations!AI406</f>
        <v>1.05566550001E-2</v>
      </c>
      <c r="AR439" s="74">
        <f>[4]Calculations!AU406</f>
        <v>99.999573731374383</v>
      </c>
      <c r="AS439" s="74">
        <f>[4]Calculations!AJ406</f>
        <v>0</v>
      </c>
      <c r="AT439" s="74">
        <f>[4]Calculations!AV406</f>
        <v>0</v>
      </c>
      <c r="AU439" s="74">
        <f>[4]Calculations!AK406</f>
        <v>0</v>
      </c>
      <c r="AV439" s="74">
        <f>[4]Calculations!AW406</f>
        <v>0</v>
      </c>
      <c r="AW439" s="90"/>
      <c r="AX439" s="90"/>
      <c r="AY439" s="82" t="str">
        <f>[4]Calculations!D406</f>
        <v>Land Supply 2018</v>
      </c>
    </row>
    <row r="440" spans="2:51" ht="25" customHeight="1" x14ac:dyDescent="0.25">
      <c r="B440" s="13" t="str">
        <f>[4]Calculations!A407</f>
        <v>SH 2258</v>
      </c>
      <c r="C440" s="30" t="str">
        <f>[4]Calculations!B407</f>
        <v>LAND TO THE REAR OF,1-3 THE BROOKLANDS,HEYWOOD</v>
      </c>
      <c r="D440" s="119" t="str">
        <f>[4]Calculations!C407</f>
        <v>Residential</v>
      </c>
      <c r="E440" s="38">
        <f>[4]Calculations!E407</f>
        <v>0.25647199999999998</v>
      </c>
      <c r="F440" s="38">
        <f>[4]Calculations!I407</f>
        <v>0.25647199999999998</v>
      </c>
      <c r="G440" s="38">
        <f>[4]Calculations!M407</f>
        <v>100</v>
      </c>
      <c r="H440" s="38">
        <f>[4]Calculations!H407</f>
        <v>0</v>
      </c>
      <c r="I440" s="38">
        <f>[4]Calculations!L407</f>
        <v>0</v>
      </c>
      <c r="J440" s="38">
        <f>[4]Calculations!G407</f>
        <v>0</v>
      </c>
      <c r="K440" s="38">
        <f>[4]Calculations!K407</f>
        <v>0</v>
      </c>
      <c r="L440" s="38">
        <f>[4]Calculations!F407</f>
        <v>0</v>
      </c>
      <c r="M440" s="38">
        <f>[4]Calculations!J407</f>
        <v>0</v>
      </c>
      <c r="N440" s="38">
        <f>[4]Calculations!V407</f>
        <v>0</v>
      </c>
      <c r="O440" s="38">
        <f>[4]Calculations!W407</f>
        <v>0</v>
      </c>
      <c r="P440" s="38">
        <f>[4]Calculations!O407</f>
        <v>0.25647168586460001</v>
      </c>
      <c r="Q440" s="38">
        <f>[4]Calculations!S407</f>
        <v>99.999877516688002</v>
      </c>
      <c r="R440" s="38">
        <f>[4]Calculations!Q407</f>
        <v>0.20750928586459999</v>
      </c>
      <c r="S440" s="38">
        <f>[4]Calculations!T407</f>
        <v>80.909138566627163</v>
      </c>
      <c r="T440" s="38">
        <f>[4]Calculations!R407</f>
        <v>8.8768508430599996E-2</v>
      </c>
      <c r="U440" s="38">
        <f>[4]Calculations!U407</f>
        <v>34.611383866698901</v>
      </c>
      <c r="V440" s="38" t="str">
        <f>[4]Calculations!X407</f>
        <v>Not Modelled</v>
      </c>
      <c r="W440" s="38" t="str">
        <f>[4]Calculations!Y407</f>
        <v>N/A</v>
      </c>
      <c r="X440" s="38" t="s">
        <v>1056</v>
      </c>
      <c r="Y440" s="73" t="s">
        <v>108</v>
      </c>
      <c r="Z440" s="74" t="s">
        <v>109</v>
      </c>
      <c r="AA440" s="74">
        <f>[4]Calculations!AA407</f>
        <v>0</v>
      </c>
      <c r="AB440" s="74">
        <f>[4]Calculations!AM407</f>
        <v>0</v>
      </c>
      <c r="AC440" s="74">
        <f>[4]Calculations!AB407</f>
        <v>0</v>
      </c>
      <c r="AD440" s="74">
        <f>[4]Calculations!AN407</f>
        <v>0</v>
      </c>
      <c r="AE440" s="74">
        <f>[4]Calculations!AC407</f>
        <v>0</v>
      </c>
      <c r="AF440" s="74">
        <f>[4]Calculations!AO407</f>
        <v>0</v>
      </c>
      <c r="AG440" s="74">
        <f>[4]Calculations!AD407</f>
        <v>0</v>
      </c>
      <c r="AH440" s="74">
        <f>[4]Calculations!AP407</f>
        <v>0</v>
      </c>
      <c r="AI440" s="74">
        <f>[4]Calculations!AE407</f>
        <v>0</v>
      </c>
      <c r="AJ440" s="74">
        <f>[4]Calculations!AQ407</f>
        <v>0</v>
      </c>
      <c r="AK440" s="74">
        <f>[4]Calculations!AF407</f>
        <v>0</v>
      </c>
      <c r="AL440" s="74">
        <f>[4]Calculations!AR407</f>
        <v>0</v>
      </c>
      <c r="AM440" s="74">
        <f>[4]Calculations!AG407</f>
        <v>0</v>
      </c>
      <c r="AN440" s="74">
        <f>[4]Calculations!AS407</f>
        <v>0</v>
      </c>
      <c r="AO440" s="74">
        <f>[4]Calculations!AH407</f>
        <v>0</v>
      </c>
      <c r="AP440" s="74">
        <f>[4]Calculations!AT407</f>
        <v>0</v>
      </c>
      <c r="AQ440" s="74">
        <f>[4]Calculations!AI407</f>
        <v>0.25647178999800002</v>
      </c>
      <c r="AR440" s="74">
        <f>[4]Calculations!AU407</f>
        <v>99.999918118936975</v>
      </c>
      <c r="AS440" s="74">
        <f>[4]Calculations!AJ407</f>
        <v>0</v>
      </c>
      <c r="AT440" s="74">
        <f>[4]Calculations!AV407</f>
        <v>0</v>
      </c>
      <c r="AU440" s="74">
        <f>[4]Calculations!AK407</f>
        <v>0</v>
      </c>
      <c r="AV440" s="74">
        <f>[4]Calculations!AW407</f>
        <v>0</v>
      </c>
      <c r="AW440" s="90"/>
      <c r="AX440" s="90"/>
      <c r="AY440" s="82" t="str">
        <f>[4]Calculations!D407</f>
        <v>Land Supply 2018</v>
      </c>
    </row>
    <row r="441" spans="2:51" ht="25" customHeight="1" x14ac:dyDescent="0.25">
      <c r="B441" s="13" t="str">
        <f>[4]Calculations!A408</f>
        <v>SH 2259</v>
      </c>
      <c r="C441" s="30" t="str">
        <f>[4]Calculations!B408</f>
        <v>78 PEEL LANE, HEYWOOD</v>
      </c>
      <c r="D441" s="119" t="str">
        <f>[4]Calculations!C408</f>
        <v>Residential</v>
      </c>
      <c r="E441" s="38">
        <f>[4]Calculations!E408</f>
        <v>0.267594</v>
      </c>
      <c r="F441" s="38">
        <f>[4]Calculations!I408</f>
        <v>0.267594</v>
      </c>
      <c r="G441" s="38">
        <f>[4]Calculations!M408</f>
        <v>100</v>
      </c>
      <c r="H441" s="38">
        <f>[4]Calculations!H408</f>
        <v>0</v>
      </c>
      <c r="I441" s="38">
        <f>[4]Calculations!L408</f>
        <v>0</v>
      </c>
      <c r="J441" s="38">
        <f>[4]Calculations!G408</f>
        <v>0</v>
      </c>
      <c r="K441" s="38">
        <f>[4]Calculations!K408</f>
        <v>0</v>
      </c>
      <c r="L441" s="38">
        <f>[4]Calculations!F408</f>
        <v>0</v>
      </c>
      <c r="M441" s="38">
        <f>[4]Calculations!J408</f>
        <v>0</v>
      </c>
      <c r="N441" s="38">
        <f>[4]Calculations!V408</f>
        <v>0</v>
      </c>
      <c r="O441" s="38">
        <f>[4]Calculations!W408</f>
        <v>0</v>
      </c>
      <c r="P441" s="38">
        <f>[4]Calculations!O408</f>
        <v>0</v>
      </c>
      <c r="Q441" s="38">
        <f>[4]Calculations!S408</f>
        <v>0</v>
      </c>
      <c r="R441" s="38">
        <f>[4]Calculations!Q408</f>
        <v>0</v>
      </c>
      <c r="S441" s="38">
        <f>[4]Calculations!T408</f>
        <v>0</v>
      </c>
      <c r="T441" s="38">
        <f>[4]Calculations!R408</f>
        <v>0</v>
      </c>
      <c r="U441" s="38">
        <f>[4]Calculations!U408</f>
        <v>0</v>
      </c>
      <c r="V441" s="38" t="str">
        <f>[4]Calculations!X408</f>
        <v>Not Modelled</v>
      </c>
      <c r="W441" s="38" t="str">
        <f>[4]Calculations!Y408</f>
        <v>N/A</v>
      </c>
      <c r="X441" s="38" t="s">
        <v>1056</v>
      </c>
      <c r="Y441" s="73" t="s">
        <v>106</v>
      </c>
      <c r="Z441" s="74" t="s">
        <v>1098</v>
      </c>
      <c r="AA441" s="74">
        <f>[4]Calculations!AA408</f>
        <v>0</v>
      </c>
      <c r="AB441" s="74">
        <f>[4]Calculations!AM408</f>
        <v>0</v>
      </c>
      <c r="AC441" s="74">
        <f>[4]Calculations!AB408</f>
        <v>0</v>
      </c>
      <c r="AD441" s="74">
        <f>[4]Calculations!AN408</f>
        <v>0</v>
      </c>
      <c r="AE441" s="74">
        <f>[4]Calculations!AC408</f>
        <v>0</v>
      </c>
      <c r="AF441" s="74">
        <f>[4]Calculations!AO408</f>
        <v>0</v>
      </c>
      <c r="AG441" s="74">
        <f>[4]Calculations!AD408</f>
        <v>0</v>
      </c>
      <c r="AH441" s="74">
        <f>[4]Calculations!AP408</f>
        <v>0</v>
      </c>
      <c r="AI441" s="74">
        <f>[4]Calculations!AE408</f>
        <v>0</v>
      </c>
      <c r="AJ441" s="74">
        <f>[4]Calculations!AQ408</f>
        <v>0</v>
      </c>
      <c r="AK441" s="74">
        <f>[4]Calculations!AF408</f>
        <v>0</v>
      </c>
      <c r="AL441" s="74">
        <f>[4]Calculations!AR408</f>
        <v>0</v>
      </c>
      <c r="AM441" s="74">
        <f>[4]Calculations!AG408</f>
        <v>0</v>
      </c>
      <c r="AN441" s="74">
        <f>[4]Calculations!AS408</f>
        <v>0</v>
      </c>
      <c r="AO441" s="74">
        <f>[4]Calculations!AH408</f>
        <v>0</v>
      </c>
      <c r="AP441" s="74">
        <f>[4]Calculations!AT408</f>
        <v>0</v>
      </c>
      <c r="AQ441" s="74">
        <f>[4]Calculations!AI408</f>
        <v>0.26759429499600002</v>
      </c>
      <c r="AR441" s="74">
        <f>[4]Calculations!AU408</f>
        <v>100.00011024013993</v>
      </c>
      <c r="AS441" s="74">
        <f>[4]Calculations!AJ408</f>
        <v>0</v>
      </c>
      <c r="AT441" s="74">
        <f>[4]Calculations!AV408</f>
        <v>0</v>
      </c>
      <c r="AU441" s="74">
        <f>[4]Calculations!AK408</f>
        <v>0</v>
      </c>
      <c r="AV441" s="74">
        <f>[4]Calculations!AW408</f>
        <v>0</v>
      </c>
      <c r="AW441" s="90"/>
      <c r="AX441" s="90"/>
      <c r="AY441" s="82" t="str">
        <f>[4]Calculations!D408</f>
        <v>Land Supply 2018</v>
      </c>
    </row>
    <row r="442" spans="2:51" ht="25" customHeight="1" x14ac:dyDescent="0.25">
      <c r="B442" s="13" t="str">
        <f>[4]Calculations!A409</f>
        <v>SH 2260</v>
      </c>
      <c r="C442" s="30" t="str">
        <f>[4]Calculations!B409</f>
        <v>LAND OFF CEDAR AVENUE, KIRKSTALL AVENUE AND CLAYBANK STREET,HEYWOOD</v>
      </c>
      <c r="D442" s="119" t="str">
        <f>[4]Calculations!C409</f>
        <v>Residential</v>
      </c>
      <c r="E442" s="38">
        <f>[4]Calculations!E409</f>
        <v>0.89469399999999999</v>
      </c>
      <c r="F442" s="38">
        <f>[4]Calculations!I409</f>
        <v>0.89469399999999999</v>
      </c>
      <c r="G442" s="38">
        <f>[4]Calculations!M409</f>
        <v>100</v>
      </c>
      <c r="H442" s="38">
        <f>[4]Calculations!H409</f>
        <v>0</v>
      </c>
      <c r="I442" s="38">
        <f>[4]Calculations!L409</f>
        <v>0</v>
      </c>
      <c r="J442" s="38">
        <f>[4]Calculations!G409</f>
        <v>0</v>
      </c>
      <c r="K442" s="38">
        <f>[4]Calculations!K409</f>
        <v>0</v>
      </c>
      <c r="L442" s="38">
        <f>[4]Calculations!F409</f>
        <v>0</v>
      </c>
      <c r="M442" s="38">
        <f>[4]Calculations!J409</f>
        <v>0</v>
      </c>
      <c r="N442" s="38">
        <f>[4]Calculations!V409</f>
        <v>0</v>
      </c>
      <c r="O442" s="38">
        <f>[4]Calculations!W409</f>
        <v>0</v>
      </c>
      <c r="P442" s="38">
        <f>[4]Calculations!O409</f>
        <v>2.5803081750068201E-2</v>
      </c>
      <c r="Q442" s="38">
        <f>[4]Calculations!S409</f>
        <v>2.8840119359320839</v>
      </c>
      <c r="R442" s="38">
        <f>[4]Calculations!Q409</f>
        <v>2.223817500682E-4</v>
      </c>
      <c r="S442" s="38">
        <f>[4]Calculations!T409</f>
        <v>2.4855621035594293E-2</v>
      </c>
      <c r="T442" s="38">
        <f>[4]Calculations!R409</f>
        <v>8.1830000039200001E-5</v>
      </c>
      <c r="U442" s="38">
        <f>[4]Calculations!U409</f>
        <v>9.1461438256208276E-3</v>
      </c>
      <c r="V442" s="38" t="str">
        <f>[4]Calculations!X409</f>
        <v>Not Modelled</v>
      </c>
      <c r="W442" s="38" t="str">
        <f>[4]Calculations!Y409</f>
        <v>N/A</v>
      </c>
      <c r="X442" s="38" t="s">
        <v>1056</v>
      </c>
      <c r="Y442" s="73" t="s">
        <v>105</v>
      </c>
      <c r="Z442" s="74" t="s">
        <v>1066</v>
      </c>
      <c r="AA442" s="74">
        <f>[4]Calculations!AA409</f>
        <v>0</v>
      </c>
      <c r="AB442" s="74">
        <f>[4]Calculations!AM409</f>
        <v>0</v>
      </c>
      <c r="AC442" s="74">
        <f>[4]Calculations!AB409</f>
        <v>0</v>
      </c>
      <c r="AD442" s="74">
        <f>[4]Calculations!AN409</f>
        <v>0</v>
      </c>
      <c r="AE442" s="74">
        <f>[4]Calculations!AC409</f>
        <v>0</v>
      </c>
      <c r="AF442" s="74">
        <f>[4]Calculations!AO409</f>
        <v>0</v>
      </c>
      <c r="AG442" s="74">
        <f>[4]Calculations!AD409</f>
        <v>0</v>
      </c>
      <c r="AH442" s="74">
        <f>[4]Calculations!AP409</f>
        <v>0</v>
      </c>
      <c r="AI442" s="74">
        <f>[4]Calculations!AE409</f>
        <v>0</v>
      </c>
      <c r="AJ442" s="74">
        <f>[4]Calculations!AQ409</f>
        <v>0</v>
      </c>
      <c r="AK442" s="74">
        <f>[4]Calculations!AF409</f>
        <v>0</v>
      </c>
      <c r="AL442" s="74">
        <f>[4]Calculations!AR409</f>
        <v>0</v>
      </c>
      <c r="AM442" s="74">
        <f>[4]Calculations!AG409</f>
        <v>0</v>
      </c>
      <c r="AN442" s="74">
        <f>[4]Calculations!AS409</f>
        <v>0</v>
      </c>
      <c r="AO442" s="74">
        <f>[4]Calculations!AH409</f>
        <v>0</v>
      </c>
      <c r="AP442" s="74">
        <f>[4]Calculations!AT409</f>
        <v>0</v>
      </c>
      <c r="AQ442" s="74">
        <f>[4]Calculations!AI409</f>
        <v>0.89469400000400001</v>
      </c>
      <c r="AR442" s="74">
        <f>[4]Calculations!AU409</f>
        <v>100.00000000044709</v>
      </c>
      <c r="AS442" s="74">
        <f>[4]Calculations!AJ409</f>
        <v>0</v>
      </c>
      <c r="AT442" s="74">
        <f>[4]Calculations!AV409</f>
        <v>0</v>
      </c>
      <c r="AU442" s="74">
        <f>[4]Calculations!AK409</f>
        <v>0</v>
      </c>
      <c r="AV442" s="74">
        <f>[4]Calculations!AW409</f>
        <v>0</v>
      </c>
      <c r="AW442" s="90"/>
      <c r="AX442" s="90"/>
      <c r="AY442" s="82" t="str">
        <f>[4]Calculations!D409</f>
        <v>Land Supply 2018</v>
      </c>
    </row>
    <row r="443" spans="2:51" ht="12.65" customHeight="1" x14ac:dyDescent="0.25">
      <c r="B443" s="13" t="str">
        <f>[4]Calculations!A410</f>
        <v>SH 2261</v>
      </c>
      <c r="C443" s="30" t="str">
        <f>[4]Calculations!B410</f>
        <v>BUXTON STREET, HEYWOOD</v>
      </c>
      <c r="D443" s="119" t="str">
        <f>[4]Calculations!C410</f>
        <v>Residential</v>
      </c>
      <c r="E443" s="38">
        <f>[4]Calculations!E410</f>
        <v>0.16417999999999999</v>
      </c>
      <c r="F443" s="38">
        <f>[4]Calculations!I410</f>
        <v>0.16417999999999999</v>
      </c>
      <c r="G443" s="38">
        <f>[4]Calculations!M410</f>
        <v>100</v>
      </c>
      <c r="H443" s="38">
        <f>[4]Calculations!H410</f>
        <v>0</v>
      </c>
      <c r="I443" s="38">
        <f>[4]Calculations!L410</f>
        <v>0</v>
      </c>
      <c r="J443" s="38">
        <f>[4]Calculations!G410</f>
        <v>0</v>
      </c>
      <c r="K443" s="38">
        <f>[4]Calculations!K410</f>
        <v>0</v>
      </c>
      <c r="L443" s="38">
        <f>[4]Calculations!F410</f>
        <v>0</v>
      </c>
      <c r="M443" s="38">
        <f>[4]Calculations!J410</f>
        <v>0</v>
      </c>
      <c r="N443" s="38">
        <f>[4]Calculations!V410</f>
        <v>0</v>
      </c>
      <c r="O443" s="38">
        <f>[4]Calculations!W410</f>
        <v>0</v>
      </c>
      <c r="P443" s="38">
        <f>[4]Calculations!O410</f>
        <v>1.069779697032E-2</v>
      </c>
      <c r="Q443" s="38">
        <f>[4]Calculations!S410</f>
        <v>6.5158953406748692</v>
      </c>
      <c r="R443" s="38">
        <f>[4]Calculations!Q410</f>
        <v>5.2159869703200003E-3</v>
      </c>
      <c r="S443" s="38">
        <f>[4]Calculations!T410</f>
        <v>3.1769929165062738</v>
      </c>
      <c r="T443" s="38">
        <f>[4]Calculations!R410</f>
        <v>0</v>
      </c>
      <c r="U443" s="38">
        <f>[4]Calculations!U410</f>
        <v>0</v>
      </c>
      <c r="V443" s="38" t="str">
        <f>[4]Calculations!X410</f>
        <v>Not Modelled</v>
      </c>
      <c r="W443" s="38" t="str">
        <f>[4]Calculations!Y410</f>
        <v>N/A</v>
      </c>
      <c r="X443" s="38" t="s">
        <v>1056</v>
      </c>
      <c r="Y443" s="73" t="s">
        <v>105</v>
      </c>
      <c r="Z443" s="74" t="s">
        <v>1066</v>
      </c>
      <c r="AA443" s="74">
        <f>[4]Calculations!AA410</f>
        <v>0</v>
      </c>
      <c r="AB443" s="74">
        <f>[4]Calculations!AM410</f>
        <v>0</v>
      </c>
      <c r="AC443" s="74">
        <f>[4]Calculations!AB410</f>
        <v>0</v>
      </c>
      <c r="AD443" s="74">
        <f>[4]Calculations!AN410</f>
        <v>0</v>
      </c>
      <c r="AE443" s="74">
        <f>[4]Calculations!AC410</f>
        <v>0</v>
      </c>
      <c r="AF443" s="74">
        <f>[4]Calculations!AO410</f>
        <v>0</v>
      </c>
      <c r="AG443" s="74">
        <f>[4]Calculations!AD410</f>
        <v>0</v>
      </c>
      <c r="AH443" s="74">
        <f>[4]Calculations!AP410</f>
        <v>0</v>
      </c>
      <c r="AI443" s="74">
        <f>[4]Calculations!AE410</f>
        <v>0</v>
      </c>
      <c r="AJ443" s="74">
        <f>[4]Calculations!AQ410</f>
        <v>0</v>
      </c>
      <c r="AK443" s="74">
        <f>[4]Calculations!AF410</f>
        <v>0</v>
      </c>
      <c r="AL443" s="74">
        <f>[4]Calculations!AR410</f>
        <v>0</v>
      </c>
      <c r="AM443" s="74">
        <f>[4]Calculations!AG410</f>
        <v>0</v>
      </c>
      <c r="AN443" s="74">
        <f>[4]Calculations!AS410</f>
        <v>0</v>
      </c>
      <c r="AO443" s="74">
        <f>[4]Calculations!AH410</f>
        <v>0</v>
      </c>
      <c r="AP443" s="74">
        <f>[4]Calculations!AT410</f>
        <v>0</v>
      </c>
      <c r="AQ443" s="74">
        <f>[4]Calculations!AI410</f>
        <v>0.164180384998</v>
      </c>
      <c r="AR443" s="74">
        <f>[4]Calculations!AU410</f>
        <v>100.00023449750275</v>
      </c>
      <c r="AS443" s="74">
        <f>[4]Calculations!AJ410</f>
        <v>0</v>
      </c>
      <c r="AT443" s="74">
        <f>[4]Calculations!AV410</f>
        <v>0</v>
      </c>
      <c r="AU443" s="74">
        <f>[4]Calculations!AK410</f>
        <v>0</v>
      </c>
      <c r="AV443" s="74">
        <f>[4]Calculations!AW410</f>
        <v>0</v>
      </c>
      <c r="AW443" s="90"/>
      <c r="AX443" s="90"/>
      <c r="AY443" s="82" t="str">
        <f>[4]Calculations!D410</f>
        <v>Land Supply 2018</v>
      </c>
    </row>
    <row r="444" spans="2:51" ht="25" customHeight="1" x14ac:dyDescent="0.25">
      <c r="B444" s="13" t="str">
        <f>[4]Calculations!A411</f>
        <v>SH 2262</v>
      </c>
      <c r="C444" s="30" t="str">
        <f>[4]Calculations!B411</f>
        <v>145 OLDHAM ROAD,MIDDLETON</v>
      </c>
      <c r="D444" s="119" t="str">
        <f>[4]Calculations!C411</f>
        <v>Residential</v>
      </c>
      <c r="E444" s="38">
        <f>[4]Calculations!E411</f>
        <v>1.75394E-2</v>
      </c>
      <c r="F444" s="38">
        <f>[4]Calculations!I411</f>
        <v>1.75394E-2</v>
      </c>
      <c r="G444" s="38">
        <f>[4]Calculations!M411</f>
        <v>100</v>
      </c>
      <c r="H444" s="38">
        <f>[4]Calculations!H411</f>
        <v>0</v>
      </c>
      <c r="I444" s="38">
        <f>[4]Calculations!L411</f>
        <v>0</v>
      </c>
      <c r="J444" s="38">
        <f>[4]Calculations!G411</f>
        <v>0</v>
      </c>
      <c r="K444" s="38">
        <f>[4]Calculations!K411</f>
        <v>0</v>
      </c>
      <c r="L444" s="38">
        <f>[4]Calculations!F411</f>
        <v>0</v>
      </c>
      <c r="M444" s="38">
        <f>[4]Calculations!J411</f>
        <v>0</v>
      </c>
      <c r="N444" s="38">
        <f>[4]Calculations!V411</f>
        <v>0</v>
      </c>
      <c r="O444" s="38">
        <f>[4]Calculations!W411</f>
        <v>0</v>
      </c>
      <c r="P444" s="38">
        <f>[4]Calculations!O411</f>
        <v>1.2738100000000001E-4</v>
      </c>
      <c r="Q444" s="38">
        <f>[4]Calculations!S411</f>
        <v>0.72625631435510907</v>
      </c>
      <c r="R444" s="38">
        <f>[4]Calculations!Q411</f>
        <v>0</v>
      </c>
      <c r="S444" s="38">
        <f>[4]Calculations!T411</f>
        <v>0</v>
      </c>
      <c r="T444" s="38">
        <f>[4]Calculations!R411</f>
        <v>0</v>
      </c>
      <c r="U444" s="38">
        <f>[4]Calculations!U411</f>
        <v>0</v>
      </c>
      <c r="V444" s="38" t="str">
        <f>[4]Calculations!X411</f>
        <v>Not Modelled</v>
      </c>
      <c r="W444" s="38" t="str">
        <f>[4]Calculations!Y411</f>
        <v>N/A</v>
      </c>
      <c r="X444" s="38" t="s">
        <v>1056</v>
      </c>
      <c r="Y444" s="73" t="s">
        <v>105</v>
      </c>
      <c r="Z444" s="74" t="s">
        <v>1066</v>
      </c>
      <c r="AA444" s="74">
        <f>[4]Calculations!AA411</f>
        <v>0</v>
      </c>
      <c r="AB444" s="74">
        <f>[4]Calculations!AM411</f>
        <v>0</v>
      </c>
      <c r="AC444" s="74">
        <f>[4]Calculations!AB411</f>
        <v>0</v>
      </c>
      <c r="AD444" s="74">
        <f>[4]Calculations!AN411</f>
        <v>0</v>
      </c>
      <c r="AE444" s="74">
        <f>[4]Calculations!AC411</f>
        <v>0</v>
      </c>
      <c r="AF444" s="74">
        <f>[4]Calculations!AO411</f>
        <v>0</v>
      </c>
      <c r="AG444" s="74">
        <f>[4]Calculations!AD411</f>
        <v>0</v>
      </c>
      <c r="AH444" s="74">
        <f>[4]Calculations!AP411</f>
        <v>0</v>
      </c>
      <c r="AI444" s="74">
        <f>[4]Calculations!AE411</f>
        <v>0</v>
      </c>
      <c r="AJ444" s="74">
        <f>[4]Calculations!AQ411</f>
        <v>0</v>
      </c>
      <c r="AK444" s="74">
        <f>[4]Calculations!AF411</f>
        <v>0</v>
      </c>
      <c r="AL444" s="74">
        <f>[4]Calculations!AR411</f>
        <v>0</v>
      </c>
      <c r="AM444" s="74">
        <f>[4]Calculations!AG411</f>
        <v>0</v>
      </c>
      <c r="AN444" s="74">
        <f>[4]Calculations!AS411</f>
        <v>0</v>
      </c>
      <c r="AO444" s="74">
        <f>[4]Calculations!AH411</f>
        <v>0</v>
      </c>
      <c r="AP444" s="74">
        <f>[4]Calculations!AT411</f>
        <v>0</v>
      </c>
      <c r="AQ444" s="74">
        <f>[4]Calculations!AI411</f>
        <v>1.7539350000900001E-2</v>
      </c>
      <c r="AR444" s="74">
        <f>[4]Calculations!AU411</f>
        <v>99.999714932665881</v>
      </c>
      <c r="AS444" s="74">
        <f>[4]Calculations!AJ411</f>
        <v>0</v>
      </c>
      <c r="AT444" s="74">
        <f>[4]Calculations!AV411</f>
        <v>0</v>
      </c>
      <c r="AU444" s="74">
        <f>[4]Calculations!AK411</f>
        <v>0</v>
      </c>
      <c r="AV444" s="74">
        <f>[4]Calculations!AW411</f>
        <v>0</v>
      </c>
      <c r="AW444" s="90"/>
      <c r="AX444" s="90"/>
      <c r="AY444" s="82" t="str">
        <f>[4]Calculations!D411</f>
        <v>Land Supply 2018</v>
      </c>
    </row>
    <row r="445" spans="2:51" ht="25" customHeight="1" x14ac:dyDescent="0.25">
      <c r="B445" s="13" t="str">
        <f>[4]Calculations!A412</f>
        <v>SH 2263</v>
      </c>
      <c r="C445" s="30" t="str">
        <f>[4]Calculations!B412</f>
        <v>268 MANCHESTER NEW ROAD,MIDDLETON</v>
      </c>
      <c r="D445" s="119" t="str">
        <f>[4]Calculations!C412</f>
        <v>Residential</v>
      </c>
      <c r="E445" s="38">
        <f>[4]Calculations!E412</f>
        <v>0.113843</v>
      </c>
      <c r="F445" s="38">
        <f>[4]Calculations!I412</f>
        <v>0.113843</v>
      </c>
      <c r="G445" s="38">
        <f>[4]Calculations!M412</f>
        <v>100</v>
      </c>
      <c r="H445" s="38">
        <f>[4]Calculations!H412</f>
        <v>0</v>
      </c>
      <c r="I445" s="38">
        <f>[4]Calculations!L412</f>
        <v>0</v>
      </c>
      <c r="J445" s="38">
        <f>[4]Calculations!G412</f>
        <v>0</v>
      </c>
      <c r="K445" s="38">
        <f>[4]Calculations!K412</f>
        <v>0</v>
      </c>
      <c r="L445" s="38">
        <f>[4]Calculations!F412</f>
        <v>0</v>
      </c>
      <c r="M445" s="38">
        <f>[4]Calculations!J412</f>
        <v>0</v>
      </c>
      <c r="N445" s="38">
        <f>[4]Calculations!V412</f>
        <v>0</v>
      </c>
      <c r="O445" s="38">
        <f>[4]Calculations!W412</f>
        <v>0</v>
      </c>
      <c r="P445" s="38">
        <f>[4]Calculations!O412</f>
        <v>4.4010857249879999E-2</v>
      </c>
      <c r="Q445" s="38">
        <f>[4]Calculations!S412</f>
        <v>38.659256388078319</v>
      </c>
      <c r="R445" s="38">
        <f>[4]Calculations!Q412</f>
        <v>2.4338657249879998E-2</v>
      </c>
      <c r="S445" s="38">
        <f>[4]Calculations!T412</f>
        <v>21.379142547086776</v>
      </c>
      <c r="T445" s="38">
        <f>[4]Calculations!R412</f>
        <v>6.3402089999799998E-3</v>
      </c>
      <c r="U445" s="38">
        <f>[4]Calculations!U412</f>
        <v>5.5692567834473792</v>
      </c>
      <c r="V445" s="38" t="str">
        <f>[4]Calculations!X412</f>
        <v>Not Modelled</v>
      </c>
      <c r="W445" s="38" t="str">
        <f>[4]Calculations!Y412</f>
        <v>N/A</v>
      </c>
      <c r="X445" s="38" t="s">
        <v>1056</v>
      </c>
      <c r="Y445" s="73" t="s">
        <v>108</v>
      </c>
      <c r="Z445" s="74" t="s">
        <v>109</v>
      </c>
      <c r="AA445" s="74">
        <f>[4]Calculations!AA412</f>
        <v>0</v>
      </c>
      <c r="AB445" s="74">
        <f>[4]Calculations!AM412</f>
        <v>0</v>
      </c>
      <c r="AC445" s="74">
        <f>[4]Calculations!AB412</f>
        <v>0</v>
      </c>
      <c r="AD445" s="74">
        <f>[4]Calculations!AN412</f>
        <v>0</v>
      </c>
      <c r="AE445" s="74">
        <f>[4]Calculations!AC412</f>
        <v>0</v>
      </c>
      <c r="AF445" s="74">
        <f>[4]Calculations!AO412</f>
        <v>0</v>
      </c>
      <c r="AG445" s="74">
        <f>[4]Calculations!AD412</f>
        <v>0</v>
      </c>
      <c r="AH445" s="74">
        <f>[4]Calculations!AP412</f>
        <v>0</v>
      </c>
      <c r="AI445" s="74">
        <f>[4]Calculations!AE412</f>
        <v>0</v>
      </c>
      <c r="AJ445" s="74">
        <f>[4]Calculations!AQ412</f>
        <v>0</v>
      </c>
      <c r="AK445" s="74">
        <f>[4]Calculations!AF412</f>
        <v>0</v>
      </c>
      <c r="AL445" s="74">
        <f>[4]Calculations!AR412</f>
        <v>0</v>
      </c>
      <c r="AM445" s="74">
        <f>[4]Calculations!AG412</f>
        <v>0</v>
      </c>
      <c r="AN445" s="74">
        <f>[4]Calculations!AS412</f>
        <v>0</v>
      </c>
      <c r="AO445" s="74">
        <f>[4]Calculations!AH412</f>
        <v>0</v>
      </c>
      <c r="AP445" s="74">
        <f>[4]Calculations!AT412</f>
        <v>0</v>
      </c>
      <c r="AQ445" s="74">
        <f>[4]Calculations!AI412</f>
        <v>0.113843125004</v>
      </c>
      <c r="AR445" s="74">
        <f>[4]Calculations!AU412</f>
        <v>100.00010980385268</v>
      </c>
      <c r="AS445" s="74">
        <f>[4]Calculations!AJ412</f>
        <v>0</v>
      </c>
      <c r="AT445" s="74">
        <f>[4]Calculations!AV412</f>
        <v>0</v>
      </c>
      <c r="AU445" s="74">
        <f>[4]Calculations!AK412</f>
        <v>0</v>
      </c>
      <c r="AV445" s="74">
        <f>[4]Calculations!AW412</f>
        <v>0</v>
      </c>
      <c r="AW445" s="90"/>
      <c r="AX445" s="90"/>
      <c r="AY445" s="82" t="str">
        <f>[4]Calculations!D412</f>
        <v>Land Supply 2018</v>
      </c>
    </row>
    <row r="446" spans="2:51" ht="25" customHeight="1" x14ac:dyDescent="0.25">
      <c r="B446" s="13" t="str">
        <f>[4]Calculations!A413</f>
        <v>SH 2264</v>
      </c>
      <c r="C446" s="30" t="str">
        <f>[4]Calculations!B413</f>
        <v>FORMER MIDDLETON CITIZENS ADVICE BUREAU,MILTON STREET,MIDDLETON</v>
      </c>
      <c r="D446" s="119" t="str">
        <f>[4]Calculations!C413</f>
        <v>Residential</v>
      </c>
      <c r="E446" s="38">
        <f>[4]Calculations!E413</f>
        <v>7.3893200000000006E-2</v>
      </c>
      <c r="F446" s="38">
        <f>[4]Calculations!I413</f>
        <v>7.3893200000000006E-2</v>
      </c>
      <c r="G446" s="38">
        <f>[4]Calculations!M413</f>
        <v>100</v>
      </c>
      <c r="H446" s="38">
        <f>[4]Calculations!H413</f>
        <v>0</v>
      </c>
      <c r="I446" s="38">
        <f>[4]Calculations!L413</f>
        <v>0</v>
      </c>
      <c r="J446" s="38">
        <f>[4]Calculations!G413</f>
        <v>0</v>
      </c>
      <c r="K446" s="38">
        <f>[4]Calculations!K413</f>
        <v>0</v>
      </c>
      <c r="L446" s="38">
        <f>[4]Calculations!F413</f>
        <v>0</v>
      </c>
      <c r="M446" s="38">
        <f>[4]Calculations!J413</f>
        <v>0</v>
      </c>
      <c r="N446" s="38">
        <f>[4]Calculations!V413</f>
        <v>0</v>
      </c>
      <c r="O446" s="38">
        <f>[4]Calculations!W413</f>
        <v>0</v>
      </c>
      <c r="P446" s="38">
        <f>[4]Calculations!O413</f>
        <v>0</v>
      </c>
      <c r="Q446" s="38">
        <f>[4]Calculations!S413</f>
        <v>0</v>
      </c>
      <c r="R446" s="38">
        <f>[4]Calculations!Q413</f>
        <v>0</v>
      </c>
      <c r="S446" s="38">
        <f>[4]Calculations!T413</f>
        <v>0</v>
      </c>
      <c r="T446" s="38">
        <f>[4]Calculations!R413</f>
        <v>0</v>
      </c>
      <c r="U446" s="38">
        <f>[4]Calculations!U413</f>
        <v>0</v>
      </c>
      <c r="V446" s="38" t="str">
        <f>[4]Calculations!X413</f>
        <v>Not Modelled</v>
      </c>
      <c r="W446" s="38" t="str">
        <f>[4]Calculations!Y413</f>
        <v>N/A</v>
      </c>
      <c r="X446" s="38" t="s">
        <v>1056</v>
      </c>
      <c r="Y446" s="73" t="s">
        <v>106</v>
      </c>
      <c r="Z446" s="74" t="s">
        <v>1098</v>
      </c>
      <c r="AA446" s="74">
        <f>[4]Calculations!AA413</f>
        <v>0</v>
      </c>
      <c r="AB446" s="74">
        <f>[4]Calculations!AM413</f>
        <v>0</v>
      </c>
      <c r="AC446" s="74">
        <f>[4]Calculations!AB413</f>
        <v>0</v>
      </c>
      <c r="AD446" s="74">
        <f>[4]Calculations!AN413</f>
        <v>0</v>
      </c>
      <c r="AE446" s="74">
        <f>[4]Calculations!AC413</f>
        <v>0</v>
      </c>
      <c r="AF446" s="74">
        <f>[4]Calculations!AO413</f>
        <v>0</v>
      </c>
      <c r="AG446" s="74">
        <f>[4]Calculations!AD413</f>
        <v>0</v>
      </c>
      <c r="AH446" s="74">
        <f>[4]Calculations!AP413</f>
        <v>0</v>
      </c>
      <c r="AI446" s="74">
        <f>[4]Calculations!AE413</f>
        <v>0</v>
      </c>
      <c r="AJ446" s="74">
        <f>[4]Calculations!AQ413</f>
        <v>0</v>
      </c>
      <c r="AK446" s="74">
        <f>[4]Calculations!AF413</f>
        <v>0</v>
      </c>
      <c r="AL446" s="74">
        <f>[4]Calculations!AR413</f>
        <v>0</v>
      </c>
      <c r="AM446" s="74">
        <f>[4]Calculations!AG413</f>
        <v>0</v>
      </c>
      <c r="AN446" s="74">
        <f>[4]Calculations!AS413</f>
        <v>0</v>
      </c>
      <c r="AO446" s="74">
        <f>[4]Calculations!AH413</f>
        <v>0</v>
      </c>
      <c r="AP446" s="74">
        <f>[4]Calculations!AT413</f>
        <v>0</v>
      </c>
      <c r="AQ446" s="74">
        <f>[4]Calculations!AI413</f>
        <v>7.3893220001500004E-2</v>
      </c>
      <c r="AR446" s="74">
        <f>[4]Calculations!AU413</f>
        <v>100.00002706811992</v>
      </c>
      <c r="AS446" s="74">
        <f>[4]Calculations!AJ413</f>
        <v>0</v>
      </c>
      <c r="AT446" s="74">
        <f>[4]Calculations!AV413</f>
        <v>0</v>
      </c>
      <c r="AU446" s="74">
        <f>[4]Calculations!AK413</f>
        <v>0</v>
      </c>
      <c r="AV446" s="74">
        <f>[4]Calculations!AW413</f>
        <v>0</v>
      </c>
      <c r="AW446" s="90"/>
      <c r="AX446" s="90"/>
      <c r="AY446" s="82" t="str">
        <f>[4]Calculations!D413</f>
        <v>Land Supply 2018</v>
      </c>
    </row>
    <row r="447" spans="2:51" ht="12.65" customHeight="1" x14ac:dyDescent="0.25">
      <c r="B447" s="13" t="str">
        <f>[4]Calculations!A414</f>
        <v>SH 2265</v>
      </c>
      <c r="C447" s="30" t="str">
        <f>[4]Calculations!B414</f>
        <v>SITE OF 105 MOSEDALE ROAD,MIDDLETON</v>
      </c>
      <c r="D447" s="119" t="str">
        <f>[4]Calculations!C414</f>
        <v>Residential</v>
      </c>
      <c r="E447" s="38">
        <f>[4]Calculations!E414</f>
        <v>2.9503999999999999E-2</v>
      </c>
      <c r="F447" s="38">
        <f>[4]Calculations!I414</f>
        <v>2.9503999999999999E-2</v>
      </c>
      <c r="G447" s="38">
        <f>[4]Calculations!M414</f>
        <v>100</v>
      </c>
      <c r="H447" s="38">
        <f>[4]Calculations!H414</f>
        <v>0</v>
      </c>
      <c r="I447" s="38">
        <f>[4]Calculations!L414</f>
        <v>0</v>
      </c>
      <c r="J447" s="38">
        <f>[4]Calculations!G414</f>
        <v>0</v>
      </c>
      <c r="K447" s="38">
        <f>[4]Calculations!K414</f>
        <v>0</v>
      </c>
      <c r="L447" s="38">
        <f>[4]Calculations!F414</f>
        <v>0</v>
      </c>
      <c r="M447" s="38">
        <f>[4]Calculations!J414</f>
        <v>0</v>
      </c>
      <c r="N447" s="38">
        <f>[4]Calculations!V414</f>
        <v>0</v>
      </c>
      <c r="O447" s="38">
        <f>[4]Calculations!W414</f>
        <v>0</v>
      </c>
      <c r="P447" s="38">
        <f>[4]Calculations!O414</f>
        <v>0</v>
      </c>
      <c r="Q447" s="38">
        <f>[4]Calculations!S414</f>
        <v>0</v>
      </c>
      <c r="R447" s="38">
        <f>[4]Calculations!Q414</f>
        <v>0</v>
      </c>
      <c r="S447" s="38">
        <f>[4]Calculations!T414</f>
        <v>0</v>
      </c>
      <c r="T447" s="38">
        <f>[4]Calculations!R414</f>
        <v>0</v>
      </c>
      <c r="U447" s="38">
        <f>[4]Calculations!U414</f>
        <v>0</v>
      </c>
      <c r="V447" s="38" t="str">
        <f>[4]Calculations!X414</f>
        <v>Not Modelled</v>
      </c>
      <c r="W447" s="38" t="str">
        <f>[4]Calculations!Y414</f>
        <v>N/A</v>
      </c>
      <c r="X447" s="38" t="s">
        <v>1056</v>
      </c>
      <c r="Y447" s="73" t="s">
        <v>106</v>
      </c>
      <c r="Z447" s="74" t="s">
        <v>1098</v>
      </c>
      <c r="AA447" s="74">
        <f>[4]Calculations!AA414</f>
        <v>0</v>
      </c>
      <c r="AB447" s="74">
        <f>[4]Calculations!AM414</f>
        <v>0</v>
      </c>
      <c r="AC447" s="74">
        <f>[4]Calculations!AB414</f>
        <v>0</v>
      </c>
      <c r="AD447" s="74">
        <f>[4]Calculations!AN414</f>
        <v>0</v>
      </c>
      <c r="AE447" s="74">
        <f>[4]Calculations!AC414</f>
        <v>0</v>
      </c>
      <c r="AF447" s="74">
        <f>[4]Calculations!AO414</f>
        <v>0</v>
      </c>
      <c r="AG447" s="74">
        <f>[4]Calculations!AD414</f>
        <v>0</v>
      </c>
      <c r="AH447" s="74">
        <f>[4]Calculations!AP414</f>
        <v>0</v>
      </c>
      <c r="AI447" s="74">
        <f>[4]Calculations!AE414</f>
        <v>0</v>
      </c>
      <c r="AJ447" s="74">
        <f>[4]Calculations!AQ414</f>
        <v>0</v>
      </c>
      <c r="AK447" s="74">
        <f>[4]Calculations!AF414</f>
        <v>0</v>
      </c>
      <c r="AL447" s="74">
        <f>[4]Calculations!AR414</f>
        <v>0</v>
      </c>
      <c r="AM447" s="74">
        <f>[4]Calculations!AG414</f>
        <v>0</v>
      </c>
      <c r="AN447" s="74">
        <f>[4]Calculations!AS414</f>
        <v>0</v>
      </c>
      <c r="AO447" s="74">
        <f>[4]Calculations!AH414</f>
        <v>0</v>
      </c>
      <c r="AP447" s="74">
        <f>[4]Calculations!AT414</f>
        <v>0</v>
      </c>
      <c r="AQ447" s="74">
        <f>[4]Calculations!AI414</f>
        <v>2.9504045000899998E-2</v>
      </c>
      <c r="AR447" s="74">
        <f>[4]Calculations!AU414</f>
        <v>100.00015252474242</v>
      </c>
      <c r="AS447" s="74">
        <f>[4]Calculations!AJ414</f>
        <v>0</v>
      </c>
      <c r="AT447" s="74">
        <f>[4]Calculations!AV414</f>
        <v>0</v>
      </c>
      <c r="AU447" s="74">
        <f>[4]Calculations!AK414</f>
        <v>0</v>
      </c>
      <c r="AV447" s="74">
        <f>[4]Calculations!AW414</f>
        <v>0</v>
      </c>
      <c r="AW447" s="90"/>
      <c r="AX447" s="90"/>
      <c r="AY447" s="82" t="str">
        <f>[4]Calculations!D414</f>
        <v>Land Supply 2018</v>
      </c>
    </row>
    <row r="448" spans="2:51" ht="25" customHeight="1" x14ac:dyDescent="0.25">
      <c r="B448" s="13" t="str">
        <f>[4]Calculations!A415</f>
        <v>SH 2268</v>
      </c>
      <c r="C448" s="30" t="str">
        <f>[4]Calculations!B415</f>
        <v>LAND OFF LATRIGG CRESCENT,MIDDLETON</v>
      </c>
      <c r="D448" s="119" t="str">
        <f>[4]Calculations!C415</f>
        <v>Residential</v>
      </c>
      <c r="E448" s="38">
        <f>[4]Calculations!E415</f>
        <v>8.1822300000000001E-2</v>
      </c>
      <c r="F448" s="38">
        <f>[4]Calculations!I415</f>
        <v>8.1822300000000001E-2</v>
      </c>
      <c r="G448" s="38">
        <f>[4]Calculations!M415</f>
        <v>100</v>
      </c>
      <c r="H448" s="38">
        <f>[4]Calculations!H415</f>
        <v>0</v>
      </c>
      <c r="I448" s="38">
        <f>[4]Calculations!L415</f>
        <v>0</v>
      </c>
      <c r="J448" s="38">
        <f>[4]Calculations!G415</f>
        <v>0</v>
      </c>
      <c r="K448" s="38">
        <f>[4]Calculations!K415</f>
        <v>0</v>
      </c>
      <c r="L448" s="38">
        <f>[4]Calculations!F415</f>
        <v>0</v>
      </c>
      <c r="M448" s="38">
        <f>[4]Calculations!J415</f>
        <v>0</v>
      </c>
      <c r="N448" s="38">
        <f>[4]Calculations!V415</f>
        <v>0</v>
      </c>
      <c r="O448" s="38">
        <f>[4]Calculations!W415</f>
        <v>0</v>
      </c>
      <c r="P448" s="38">
        <f>[4]Calculations!O415</f>
        <v>5.6715415426199997E-2</v>
      </c>
      <c r="Q448" s="38">
        <f>[4]Calculations!S415</f>
        <v>69.315352203739081</v>
      </c>
      <c r="R448" s="38">
        <f>[4]Calculations!Q415</f>
        <v>3.9589415426200002E-2</v>
      </c>
      <c r="S448" s="38">
        <f>[4]Calculations!T415</f>
        <v>48.384627939082627</v>
      </c>
      <c r="T448" s="38">
        <f>[4]Calculations!R415</f>
        <v>2.9232722209899999E-2</v>
      </c>
      <c r="U448" s="38">
        <f>[4]Calculations!U415</f>
        <v>35.727084437738853</v>
      </c>
      <c r="V448" s="38" t="str">
        <f>[4]Calculations!X415</f>
        <v>Not Modelled</v>
      </c>
      <c r="W448" s="38" t="str">
        <f>[4]Calculations!Y415</f>
        <v>N/A</v>
      </c>
      <c r="X448" s="38" t="s">
        <v>1056</v>
      </c>
      <c r="Y448" s="73" t="s">
        <v>108</v>
      </c>
      <c r="Z448" s="74" t="s">
        <v>109</v>
      </c>
      <c r="AA448" s="74">
        <f>[4]Calculations!AA415</f>
        <v>0</v>
      </c>
      <c r="AB448" s="74">
        <f>[4]Calculations!AM415</f>
        <v>0</v>
      </c>
      <c r="AC448" s="74">
        <f>[4]Calculations!AB415</f>
        <v>0</v>
      </c>
      <c r="AD448" s="74">
        <f>[4]Calculations!AN415</f>
        <v>0</v>
      </c>
      <c r="AE448" s="74">
        <f>[4]Calculations!AC415</f>
        <v>0</v>
      </c>
      <c r="AF448" s="74">
        <f>[4]Calculations!AO415</f>
        <v>0</v>
      </c>
      <c r="AG448" s="74">
        <f>[4]Calculations!AD415</f>
        <v>0</v>
      </c>
      <c r="AH448" s="74">
        <f>[4]Calculations!AP415</f>
        <v>0</v>
      </c>
      <c r="AI448" s="74">
        <f>[4]Calculations!AE415</f>
        <v>0</v>
      </c>
      <c r="AJ448" s="74">
        <f>[4]Calculations!AQ415</f>
        <v>0</v>
      </c>
      <c r="AK448" s="74">
        <f>[4]Calculations!AF415</f>
        <v>0</v>
      </c>
      <c r="AL448" s="74">
        <f>[4]Calculations!AR415</f>
        <v>0</v>
      </c>
      <c r="AM448" s="74">
        <f>[4]Calculations!AG415</f>
        <v>0</v>
      </c>
      <c r="AN448" s="74">
        <f>[4]Calculations!AS415</f>
        <v>0</v>
      </c>
      <c r="AO448" s="74">
        <f>[4]Calculations!AH415</f>
        <v>0</v>
      </c>
      <c r="AP448" s="74">
        <f>[4]Calculations!AT415</f>
        <v>0</v>
      </c>
      <c r="AQ448" s="74">
        <f>[4]Calculations!AI415</f>
        <v>8.1822274999499997E-2</v>
      </c>
      <c r="AR448" s="74">
        <f>[4]Calculations!AU415</f>
        <v>99.999969445371249</v>
      </c>
      <c r="AS448" s="74">
        <f>[4]Calculations!AJ415</f>
        <v>0</v>
      </c>
      <c r="AT448" s="74">
        <f>[4]Calculations!AV415</f>
        <v>0</v>
      </c>
      <c r="AU448" s="74">
        <f>[4]Calculations!AK415</f>
        <v>0</v>
      </c>
      <c r="AV448" s="74">
        <f>[4]Calculations!AW415</f>
        <v>0</v>
      </c>
      <c r="AW448" s="90"/>
      <c r="AX448" s="90"/>
      <c r="AY448" s="82" t="str">
        <f>[4]Calculations!D415</f>
        <v>Land Supply 2018</v>
      </c>
    </row>
    <row r="449" spans="2:51" ht="25" customHeight="1" x14ac:dyDescent="0.25">
      <c r="B449" s="13" t="str">
        <f>[4]Calculations!A416</f>
        <v>SH 2271</v>
      </c>
      <c r="C449" s="30" t="str">
        <f>[4]Calculations!B416</f>
        <v>LAND WEST OF MILLS HILL ROAD, MIDDLETON,</v>
      </c>
      <c r="D449" s="119" t="str">
        <f>[4]Calculations!C416</f>
        <v>Residential</v>
      </c>
      <c r="E449" s="38">
        <f>[4]Calculations!E416</f>
        <v>0.47394700000000001</v>
      </c>
      <c r="F449" s="38">
        <f>[4]Calculations!I416</f>
        <v>0.47394700000000001</v>
      </c>
      <c r="G449" s="38">
        <f>[4]Calculations!M416</f>
        <v>100</v>
      </c>
      <c r="H449" s="38">
        <f>[4]Calculations!H416</f>
        <v>0</v>
      </c>
      <c r="I449" s="38">
        <f>[4]Calculations!L416</f>
        <v>0</v>
      </c>
      <c r="J449" s="38">
        <f>[4]Calculations!G416</f>
        <v>0</v>
      </c>
      <c r="K449" s="38">
        <f>[4]Calculations!K416</f>
        <v>0</v>
      </c>
      <c r="L449" s="38">
        <f>[4]Calculations!F416</f>
        <v>0</v>
      </c>
      <c r="M449" s="38">
        <f>[4]Calculations!J416</f>
        <v>0</v>
      </c>
      <c r="N449" s="38">
        <f>[4]Calculations!V416</f>
        <v>0</v>
      </c>
      <c r="O449" s="38">
        <f>[4]Calculations!W416</f>
        <v>0</v>
      </c>
      <c r="P449" s="38">
        <f>[4]Calculations!O416</f>
        <v>8.7232170194800006E-4</v>
      </c>
      <c r="Q449" s="38">
        <f>[4]Calculations!S416</f>
        <v>0.18405469429028987</v>
      </c>
      <c r="R449" s="38">
        <f>[4]Calculations!Q416</f>
        <v>5.8850070194799999E-4</v>
      </c>
      <c r="S449" s="38">
        <f>[4]Calculations!T416</f>
        <v>0.12417015023789579</v>
      </c>
      <c r="T449" s="38">
        <f>[4]Calculations!R416</f>
        <v>4.8146358195099998E-4</v>
      </c>
      <c r="U449" s="38">
        <f>[4]Calculations!U416</f>
        <v>0.10158595411533357</v>
      </c>
      <c r="V449" s="38" t="str">
        <f>[4]Calculations!X416</f>
        <v>Not Modelled</v>
      </c>
      <c r="W449" s="38" t="str">
        <f>[4]Calculations!Y416</f>
        <v>N/A</v>
      </c>
      <c r="X449" s="38" t="s">
        <v>1056</v>
      </c>
      <c r="Y449" s="73" t="s">
        <v>105</v>
      </c>
      <c r="Z449" s="74" t="s">
        <v>1066</v>
      </c>
      <c r="AA449" s="74">
        <f>[4]Calculations!AA416</f>
        <v>0</v>
      </c>
      <c r="AB449" s="74">
        <f>[4]Calculations!AM416</f>
        <v>0</v>
      </c>
      <c r="AC449" s="74">
        <f>[4]Calculations!AB416</f>
        <v>0</v>
      </c>
      <c r="AD449" s="74">
        <f>[4]Calculations!AN416</f>
        <v>0</v>
      </c>
      <c r="AE449" s="74">
        <f>[4]Calculations!AC416</f>
        <v>0</v>
      </c>
      <c r="AF449" s="74">
        <f>[4]Calculations!AO416</f>
        <v>0</v>
      </c>
      <c r="AG449" s="74">
        <f>[4]Calculations!AD416</f>
        <v>0</v>
      </c>
      <c r="AH449" s="74">
        <f>[4]Calculations!AP416</f>
        <v>0</v>
      </c>
      <c r="AI449" s="74">
        <f>[4]Calculations!AE416</f>
        <v>0</v>
      </c>
      <c r="AJ449" s="74">
        <f>[4]Calculations!AQ416</f>
        <v>0</v>
      </c>
      <c r="AK449" s="74">
        <f>[4]Calculations!AF416</f>
        <v>0</v>
      </c>
      <c r="AL449" s="74">
        <f>[4]Calculations!AR416</f>
        <v>0</v>
      </c>
      <c r="AM449" s="74">
        <f>[4]Calculations!AG416</f>
        <v>0</v>
      </c>
      <c r="AN449" s="74">
        <f>[4]Calculations!AS416</f>
        <v>0</v>
      </c>
      <c r="AO449" s="74">
        <f>[4]Calculations!AH416</f>
        <v>0</v>
      </c>
      <c r="AP449" s="74">
        <f>[4]Calculations!AT416</f>
        <v>0</v>
      </c>
      <c r="AQ449" s="74">
        <f>[4]Calculations!AI416</f>
        <v>0.473946939994</v>
      </c>
      <c r="AR449" s="74">
        <f>[4]Calculations!AU416</f>
        <v>99.999987339090652</v>
      </c>
      <c r="AS449" s="74">
        <f>[4]Calculations!AJ416</f>
        <v>0</v>
      </c>
      <c r="AT449" s="74">
        <f>[4]Calculations!AV416</f>
        <v>0</v>
      </c>
      <c r="AU449" s="74">
        <f>[4]Calculations!AK416</f>
        <v>0</v>
      </c>
      <c r="AV449" s="74">
        <f>[4]Calculations!AW416</f>
        <v>0</v>
      </c>
      <c r="AW449" s="90"/>
      <c r="AX449" s="90"/>
      <c r="AY449" s="82" t="str">
        <f>[4]Calculations!D416</f>
        <v>Land Supply 2018</v>
      </c>
    </row>
    <row r="450" spans="2:51" ht="25" customHeight="1" x14ac:dyDescent="0.25">
      <c r="B450" s="13" t="str">
        <f>[4]Calculations!A417</f>
        <v>SH 2273</v>
      </c>
      <c r="C450" s="30" t="str">
        <f>[4]Calculations!B417</f>
        <v>LAND BETWEEN HAZELHURST DRIVE AND TINTERN ROAD, MIDDLETON</v>
      </c>
      <c r="D450" s="119" t="str">
        <f>[4]Calculations!C417</f>
        <v>Residential</v>
      </c>
      <c r="E450" s="38">
        <f>[4]Calculations!E417</f>
        <v>1.05674</v>
      </c>
      <c r="F450" s="38">
        <f>[4]Calculations!I417</f>
        <v>1.05674</v>
      </c>
      <c r="G450" s="38">
        <f>[4]Calculations!M417</f>
        <v>100</v>
      </c>
      <c r="H450" s="38">
        <f>[4]Calculations!H417</f>
        <v>0</v>
      </c>
      <c r="I450" s="38">
        <f>[4]Calculations!L417</f>
        <v>0</v>
      </c>
      <c r="J450" s="38">
        <f>[4]Calculations!G417</f>
        <v>0</v>
      </c>
      <c r="K450" s="38">
        <f>[4]Calculations!K417</f>
        <v>0</v>
      </c>
      <c r="L450" s="38">
        <f>[4]Calculations!F417</f>
        <v>0</v>
      </c>
      <c r="M450" s="38">
        <f>[4]Calculations!J417</f>
        <v>0</v>
      </c>
      <c r="N450" s="38">
        <f>[4]Calculations!V417</f>
        <v>0</v>
      </c>
      <c r="O450" s="38">
        <f>[4]Calculations!W417</f>
        <v>0</v>
      </c>
      <c r="P450" s="38">
        <f>[4]Calculations!O417</f>
        <v>1.5820117949896E-2</v>
      </c>
      <c r="Q450" s="38">
        <f>[4]Calculations!S417</f>
        <v>1.497068148257471</v>
      </c>
      <c r="R450" s="38">
        <f>[4]Calculations!Q417</f>
        <v>1.4181794989599999E-4</v>
      </c>
      <c r="S450" s="38">
        <f>[4]Calculations!T417</f>
        <v>1.3420325708878248E-2</v>
      </c>
      <c r="T450" s="38">
        <f>[4]Calculations!R417</f>
        <v>0</v>
      </c>
      <c r="U450" s="38">
        <f>[4]Calculations!U417</f>
        <v>0</v>
      </c>
      <c r="V450" s="38" t="str">
        <f>[4]Calculations!X417</f>
        <v>Not Modelled</v>
      </c>
      <c r="W450" s="38" t="str">
        <f>[4]Calculations!Y417</f>
        <v>N/A</v>
      </c>
      <c r="X450" s="38" t="s">
        <v>1056</v>
      </c>
      <c r="Y450" s="73" t="s">
        <v>105</v>
      </c>
      <c r="Z450" s="74" t="s">
        <v>1066</v>
      </c>
      <c r="AA450" s="74">
        <f>[4]Calculations!AA417</f>
        <v>0</v>
      </c>
      <c r="AB450" s="74">
        <f>[4]Calculations!AM417</f>
        <v>0</v>
      </c>
      <c r="AC450" s="74">
        <f>[4]Calculations!AB417</f>
        <v>0</v>
      </c>
      <c r="AD450" s="74">
        <f>[4]Calculations!AN417</f>
        <v>0</v>
      </c>
      <c r="AE450" s="74">
        <f>[4]Calculations!AC417</f>
        <v>0</v>
      </c>
      <c r="AF450" s="74">
        <f>[4]Calculations!AO417</f>
        <v>0</v>
      </c>
      <c r="AG450" s="74">
        <f>[4]Calculations!AD417</f>
        <v>0</v>
      </c>
      <c r="AH450" s="74">
        <f>[4]Calculations!AP417</f>
        <v>0</v>
      </c>
      <c r="AI450" s="74">
        <f>[4]Calculations!AE417</f>
        <v>0</v>
      </c>
      <c r="AJ450" s="74">
        <f>[4]Calculations!AQ417</f>
        <v>0</v>
      </c>
      <c r="AK450" s="74">
        <f>[4]Calculations!AF417</f>
        <v>0</v>
      </c>
      <c r="AL450" s="74">
        <f>[4]Calculations!AR417</f>
        <v>0</v>
      </c>
      <c r="AM450" s="74">
        <f>[4]Calculations!AG417</f>
        <v>0</v>
      </c>
      <c r="AN450" s="74">
        <f>[4]Calculations!AS417</f>
        <v>0</v>
      </c>
      <c r="AO450" s="74">
        <f>[4]Calculations!AH417</f>
        <v>0</v>
      </c>
      <c r="AP450" s="74">
        <f>[4]Calculations!AT417</f>
        <v>0</v>
      </c>
      <c r="AQ450" s="74">
        <f>[4]Calculations!AI417</f>
        <v>1.0567422</v>
      </c>
      <c r="AR450" s="74">
        <f>[4]Calculations!AU417</f>
        <v>100.0002081874444</v>
      </c>
      <c r="AS450" s="74">
        <f>[4]Calculations!AJ417</f>
        <v>0</v>
      </c>
      <c r="AT450" s="74">
        <f>[4]Calculations!AV417</f>
        <v>0</v>
      </c>
      <c r="AU450" s="74">
        <f>[4]Calculations!AK417</f>
        <v>0</v>
      </c>
      <c r="AV450" s="74">
        <f>[4]Calculations!AW417</f>
        <v>0</v>
      </c>
      <c r="AW450" s="90"/>
      <c r="AX450" s="90"/>
      <c r="AY450" s="82" t="str">
        <f>[4]Calculations!D417</f>
        <v>Land Supply 2018</v>
      </c>
    </row>
    <row r="451" spans="2:51" ht="12.65" customHeight="1" x14ac:dyDescent="0.25">
      <c r="B451" s="13" t="str">
        <f>[4]Calculations!A418</f>
        <v>SH 2274</v>
      </c>
      <c r="C451" s="30" t="str">
        <f>[4]Calculations!B418</f>
        <v>57-59 MOUNT ROAD,MIDDLETON</v>
      </c>
      <c r="D451" s="119" t="str">
        <f>[4]Calculations!C418</f>
        <v>Residential</v>
      </c>
      <c r="E451" s="38">
        <f>[4]Calculations!E418</f>
        <v>9.2528700000000005E-2</v>
      </c>
      <c r="F451" s="38">
        <f>[4]Calculations!I418</f>
        <v>9.2528700000000005E-2</v>
      </c>
      <c r="G451" s="38">
        <f>[4]Calculations!M418</f>
        <v>100</v>
      </c>
      <c r="H451" s="38">
        <f>[4]Calculations!H418</f>
        <v>0</v>
      </c>
      <c r="I451" s="38">
        <f>[4]Calculations!L418</f>
        <v>0</v>
      </c>
      <c r="J451" s="38">
        <f>[4]Calculations!G418</f>
        <v>0</v>
      </c>
      <c r="K451" s="38">
        <f>[4]Calculations!K418</f>
        <v>0</v>
      </c>
      <c r="L451" s="38">
        <f>[4]Calculations!F418</f>
        <v>0</v>
      </c>
      <c r="M451" s="38">
        <f>[4]Calculations!J418</f>
        <v>0</v>
      </c>
      <c r="N451" s="38">
        <f>[4]Calculations!V418</f>
        <v>0</v>
      </c>
      <c r="O451" s="38">
        <f>[4]Calculations!W418</f>
        <v>0</v>
      </c>
      <c r="P451" s="38">
        <f>[4]Calculations!O418</f>
        <v>4.83728200001E-2</v>
      </c>
      <c r="Q451" s="38">
        <f>[4]Calculations!S418</f>
        <v>52.278720008062365</v>
      </c>
      <c r="R451" s="38">
        <f>[4]Calculations!Q418</f>
        <v>1.85757200001E-2</v>
      </c>
      <c r="S451" s="38">
        <f>[4]Calculations!T418</f>
        <v>20.075630588239108</v>
      </c>
      <c r="T451" s="38">
        <f>[4]Calculations!R418</f>
        <v>0</v>
      </c>
      <c r="U451" s="38">
        <f>[4]Calculations!U418</f>
        <v>0</v>
      </c>
      <c r="V451" s="38" t="str">
        <f>[4]Calculations!X418</f>
        <v>Not Modelled</v>
      </c>
      <c r="W451" s="38" t="str">
        <f>[4]Calculations!Y418</f>
        <v>N/A</v>
      </c>
      <c r="X451" s="38" t="s">
        <v>1056</v>
      </c>
      <c r="Y451" s="73" t="s">
        <v>108</v>
      </c>
      <c r="Z451" s="74" t="s">
        <v>109</v>
      </c>
      <c r="AA451" s="74">
        <f>[4]Calculations!AA418</f>
        <v>0</v>
      </c>
      <c r="AB451" s="74">
        <f>[4]Calculations!AM418</f>
        <v>0</v>
      </c>
      <c r="AC451" s="74">
        <f>[4]Calculations!AB418</f>
        <v>0</v>
      </c>
      <c r="AD451" s="74">
        <f>[4]Calculations!AN418</f>
        <v>0</v>
      </c>
      <c r="AE451" s="74">
        <f>[4]Calculations!AC418</f>
        <v>0</v>
      </c>
      <c r="AF451" s="74">
        <f>[4]Calculations!AO418</f>
        <v>0</v>
      </c>
      <c r="AG451" s="74">
        <f>[4]Calculations!AD418</f>
        <v>0</v>
      </c>
      <c r="AH451" s="74">
        <f>[4]Calculations!AP418</f>
        <v>0</v>
      </c>
      <c r="AI451" s="74">
        <f>[4]Calculations!AE418</f>
        <v>0</v>
      </c>
      <c r="AJ451" s="74">
        <f>[4]Calculations!AQ418</f>
        <v>0</v>
      </c>
      <c r="AK451" s="74">
        <f>[4]Calculations!AF418</f>
        <v>0</v>
      </c>
      <c r="AL451" s="74">
        <f>[4]Calculations!AR418</f>
        <v>0</v>
      </c>
      <c r="AM451" s="74">
        <f>[4]Calculations!AG418</f>
        <v>0</v>
      </c>
      <c r="AN451" s="74">
        <f>[4]Calculations!AS418</f>
        <v>0</v>
      </c>
      <c r="AO451" s="74">
        <f>[4]Calculations!AH418</f>
        <v>0</v>
      </c>
      <c r="AP451" s="74">
        <f>[4]Calculations!AT418</f>
        <v>0</v>
      </c>
      <c r="AQ451" s="74">
        <f>[4]Calculations!AI418</f>
        <v>9.2528664997400006E-2</v>
      </c>
      <c r="AR451" s="74">
        <f>[4]Calculations!AU418</f>
        <v>99.999962171088541</v>
      </c>
      <c r="AS451" s="74">
        <f>[4]Calculations!AJ418</f>
        <v>0</v>
      </c>
      <c r="AT451" s="74">
        <f>[4]Calculations!AV418</f>
        <v>0</v>
      </c>
      <c r="AU451" s="74">
        <f>[4]Calculations!AK418</f>
        <v>0</v>
      </c>
      <c r="AV451" s="74">
        <f>[4]Calculations!AW418</f>
        <v>0</v>
      </c>
      <c r="AW451" s="90"/>
      <c r="AX451" s="90"/>
      <c r="AY451" s="82" t="str">
        <f>[4]Calculations!D418</f>
        <v>Land Supply 2018</v>
      </c>
    </row>
    <row r="452" spans="2:51" ht="25" customHeight="1" x14ac:dyDescent="0.25">
      <c r="B452" s="13" t="str">
        <f>[4]Calculations!A419</f>
        <v>SH 2275</v>
      </c>
      <c r="C452" s="30" t="str">
        <f>[4]Calculations!B419</f>
        <v>9-11 CLOUGH ROAD,LITTLEBOROUGH</v>
      </c>
      <c r="D452" s="119" t="str">
        <f>[4]Calculations!C419</f>
        <v>Residential</v>
      </c>
      <c r="E452" s="38">
        <f>[4]Calculations!E419</f>
        <v>1.6298699999999999E-2</v>
      </c>
      <c r="F452" s="38">
        <f>[4]Calculations!I419</f>
        <v>-1.2649499999978914E-8</v>
      </c>
      <c r="G452" s="38">
        <f>[4]Calculations!M419</f>
        <v>-7.7610484271622353E-5</v>
      </c>
      <c r="H452" s="38">
        <f>[4]Calculations!H419</f>
        <v>2.7845701997000001E-3</v>
      </c>
      <c r="I452" s="38">
        <f>[4]Calculations!L419</f>
        <v>17.084615335578913</v>
      </c>
      <c r="J452" s="38">
        <f>[4]Calculations!G419</f>
        <v>1.3514142449799999E-2</v>
      </c>
      <c r="K452" s="38">
        <f>[4]Calculations!K419</f>
        <v>82.915462274905366</v>
      </c>
      <c r="L452" s="38">
        <f>[4]Calculations!F419</f>
        <v>0</v>
      </c>
      <c r="M452" s="38">
        <f>[4]Calculations!J419</f>
        <v>0</v>
      </c>
      <c r="N452" s="38">
        <f>[4]Calculations!V419</f>
        <v>0</v>
      </c>
      <c r="O452" s="38">
        <f>[4]Calculations!W419</f>
        <v>0</v>
      </c>
      <c r="P452" s="38">
        <f>[4]Calculations!O419</f>
        <v>1.0299463678868E-2</v>
      </c>
      <c r="Q452" s="38">
        <f>[4]Calculations!S419</f>
        <v>63.191933582850169</v>
      </c>
      <c r="R452" s="38">
        <f>[4]Calculations!Q419</f>
        <v>2.4906367886800001E-4</v>
      </c>
      <c r="S452" s="38">
        <f>[4]Calculations!T419</f>
        <v>1.5281199044586378</v>
      </c>
      <c r="T452" s="38">
        <f>[4]Calculations!R419</f>
        <v>0</v>
      </c>
      <c r="U452" s="38">
        <f>[4]Calculations!U419</f>
        <v>0</v>
      </c>
      <c r="V452" s="38">
        <f>[4]Calculations!X419</f>
        <v>1.6051794078799999E-2</v>
      </c>
      <c r="W452" s="38">
        <f>[4]Calculations!Y419</f>
        <v>98.485118928503496</v>
      </c>
      <c r="X452" s="38" t="s">
        <v>1056</v>
      </c>
      <c r="Y452" s="73" t="s">
        <v>102</v>
      </c>
      <c r="Z452" s="74" t="s">
        <v>1070</v>
      </c>
      <c r="AA452" s="74">
        <f>[4]Calculations!AA419</f>
        <v>0</v>
      </c>
      <c r="AB452" s="74">
        <f>[4]Calculations!AM419</f>
        <v>0</v>
      </c>
      <c r="AC452" s="74">
        <f>[4]Calculations!AB419</f>
        <v>0</v>
      </c>
      <c r="AD452" s="74">
        <f>[4]Calculations!AN419</f>
        <v>0</v>
      </c>
      <c r="AE452" s="74">
        <f>[4]Calculations!AC419</f>
        <v>0</v>
      </c>
      <c r="AF452" s="74">
        <f>[4]Calculations!AO419</f>
        <v>0</v>
      </c>
      <c r="AG452" s="74">
        <f>[4]Calculations!AD419</f>
        <v>0</v>
      </c>
      <c r="AH452" s="74">
        <f>[4]Calculations!AP419</f>
        <v>0</v>
      </c>
      <c r="AI452" s="74">
        <f>[4]Calculations!AE419</f>
        <v>0</v>
      </c>
      <c r="AJ452" s="74">
        <f>[4]Calculations!AQ419</f>
        <v>0</v>
      </c>
      <c r="AK452" s="74">
        <f>[4]Calculations!AF419</f>
        <v>0</v>
      </c>
      <c r="AL452" s="74">
        <f>[4]Calculations!AR419</f>
        <v>0</v>
      </c>
      <c r="AM452" s="74">
        <f>[4]Calculations!AG419</f>
        <v>0</v>
      </c>
      <c r="AN452" s="74">
        <f>[4]Calculations!AS419</f>
        <v>0</v>
      </c>
      <c r="AO452" s="74">
        <f>[4]Calculations!AH419</f>
        <v>0</v>
      </c>
      <c r="AP452" s="74">
        <f>[4]Calculations!AT419</f>
        <v>0</v>
      </c>
      <c r="AQ452" s="74">
        <f>[4]Calculations!AI419</f>
        <v>1.62987049998E-2</v>
      </c>
      <c r="AR452" s="74">
        <f>[4]Calculations!AU419</f>
        <v>100.0000306760662</v>
      </c>
      <c r="AS452" s="74">
        <f>[4]Calculations!AJ419</f>
        <v>0</v>
      </c>
      <c r="AT452" s="74">
        <f>[4]Calculations!AV419</f>
        <v>0</v>
      </c>
      <c r="AU452" s="74">
        <f>[4]Calculations!AK419</f>
        <v>0</v>
      </c>
      <c r="AV452" s="74">
        <f>[4]Calculations!AW419</f>
        <v>0</v>
      </c>
      <c r="AW452" s="90"/>
      <c r="AX452" s="90"/>
      <c r="AY452" s="82" t="str">
        <f>[4]Calculations!D419</f>
        <v>Land Supply 2018</v>
      </c>
    </row>
    <row r="453" spans="2:51" ht="25" customHeight="1" x14ac:dyDescent="0.25">
      <c r="B453" s="13" t="str">
        <f>[4]Calculations!A420</f>
        <v>SH 2276</v>
      </c>
      <c r="C453" s="30" t="str">
        <f>[4]Calculations!B420</f>
        <v>THE POTTING SHED HYLANDS ,WILDHOUSE LANE,MILNROW</v>
      </c>
      <c r="D453" s="119" t="str">
        <f>[4]Calculations!C420</f>
        <v>Residential</v>
      </c>
      <c r="E453" s="38">
        <f>[4]Calculations!E420</f>
        <v>6.3231300000000004E-2</v>
      </c>
      <c r="F453" s="38">
        <f>[4]Calculations!I420</f>
        <v>6.3231300000000004E-2</v>
      </c>
      <c r="G453" s="38">
        <f>[4]Calculations!M420</f>
        <v>100</v>
      </c>
      <c r="H453" s="38">
        <f>[4]Calculations!H420</f>
        <v>0</v>
      </c>
      <c r="I453" s="38">
        <f>[4]Calculations!L420</f>
        <v>0</v>
      </c>
      <c r="J453" s="38">
        <f>[4]Calculations!G420</f>
        <v>0</v>
      </c>
      <c r="K453" s="38">
        <f>[4]Calculations!K420</f>
        <v>0</v>
      </c>
      <c r="L453" s="38">
        <f>[4]Calculations!F420</f>
        <v>0</v>
      </c>
      <c r="M453" s="38">
        <f>[4]Calculations!J420</f>
        <v>0</v>
      </c>
      <c r="N453" s="38">
        <f>[4]Calculations!V420</f>
        <v>0</v>
      </c>
      <c r="O453" s="38">
        <f>[4]Calculations!W420</f>
        <v>0</v>
      </c>
      <c r="P453" s="38">
        <f>[4]Calculations!O420</f>
        <v>0</v>
      </c>
      <c r="Q453" s="38">
        <f>[4]Calculations!S420</f>
        <v>0</v>
      </c>
      <c r="R453" s="38">
        <f>[4]Calculations!Q420</f>
        <v>0</v>
      </c>
      <c r="S453" s="38">
        <f>[4]Calculations!T420</f>
        <v>0</v>
      </c>
      <c r="T453" s="38">
        <f>[4]Calculations!R420</f>
        <v>0</v>
      </c>
      <c r="U453" s="38">
        <f>[4]Calculations!U420</f>
        <v>0</v>
      </c>
      <c r="V453" s="38" t="str">
        <f>[4]Calculations!X420</f>
        <v>Not Modelled</v>
      </c>
      <c r="W453" s="38" t="str">
        <f>[4]Calculations!Y420</f>
        <v>N/A</v>
      </c>
      <c r="X453" s="38" t="s">
        <v>1056</v>
      </c>
      <c r="Y453" s="73" t="s">
        <v>106</v>
      </c>
      <c r="Z453" s="74" t="s">
        <v>1098</v>
      </c>
      <c r="AA453" s="74">
        <f>[4]Calculations!AA420</f>
        <v>0</v>
      </c>
      <c r="AB453" s="74">
        <f>[4]Calculations!AM420</f>
        <v>0</v>
      </c>
      <c r="AC453" s="74">
        <f>[4]Calculations!AB420</f>
        <v>0</v>
      </c>
      <c r="AD453" s="74">
        <f>[4]Calculations!AN420</f>
        <v>0</v>
      </c>
      <c r="AE453" s="74">
        <f>[4]Calculations!AC420</f>
        <v>0</v>
      </c>
      <c r="AF453" s="74">
        <f>[4]Calculations!AO420</f>
        <v>0</v>
      </c>
      <c r="AG453" s="74">
        <f>[4]Calculations!AD420</f>
        <v>0</v>
      </c>
      <c r="AH453" s="74">
        <f>[4]Calculations!AP420</f>
        <v>0</v>
      </c>
      <c r="AI453" s="74">
        <f>[4]Calculations!AE420</f>
        <v>0</v>
      </c>
      <c r="AJ453" s="74">
        <f>[4]Calculations!AQ420</f>
        <v>0</v>
      </c>
      <c r="AK453" s="74">
        <f>[4]Calculations!AF420</f>
        <v>6.3231393598300004E-2</v>
      </c>
      <c r="AL453" s="74">
        <f>[4]Calculations!AR420</f>
        <v>100.00014802526597</v>
      </c>
      <c r="AM453" s="74">
        <f>[4]Calculations!AG420</f>
        <v>0</v>
      </c>
      <c r="AN453" s="74">
        <f>[4]Calculations!AS420</f>
        <v>0</v>
      </c>
      <c r="AO453" s="74">
        <f>[4]Calculations!AH420</f>
        <v>0</v>
      </c>
      <c r="AP453" s="74">
        <f>[4]Calculations!AT420</f>
        <v>0</v>
      </c>
      <c r="AQ453" s="74">
        <f>[4]Calculations!AI420</f>
        <v>6.3231393598300004E-2</v>
      </c>
      <c r="AR453" s="74">
        <f>[4]Calculations!AU420</f>
        <v>100.00014802526597</v>
      </c>
      <c r="AS453" s="74">
        <f>[4]Calculations!AJ420</f>
        <v>0</v>
      </c>
      <c r="AT453" s="74">
        <f>[4]Calculations!AV420</f>
        <v>0</v>
      </c>
      <c r="AU453" s="74">
        <f>[4]Calculations!AK420</f>
        <v>0</v>
      </c>
      <c r="AV453" s="74">
        <f>[4]Calculations!AW420</f>
        <v>0</v>
      </c>
      <c r="AW453" s="90"/>
      <c r="AX453" s="90"/>
      <c r="AY453" s="82" t="str">
        <f>[4]Calculations!D420</f>
        <v>Land Supply 2018</v>
      </c>
    </row>
    <row r="454" spans="2:51" ht="25" customHeight="1" x14ac:dyDescent="0.25">
      <c r="B454" s="13" t="str">
        <f>[4]Calculations!A421</f>
        <v>SH 2277</v>
      </c>
      <c r="C454" s="30" t="str">
        <f>[4]Calculations!B421</f>
        <v>FORMER WOOLPACK HOTEL ,73 DALE STREET,MILNROW</v>
      </c>
      <c r="D454" s="119" t="str">
        <f>[4]Calculations!C421</f>
        <v>Residential</v>
      </c>
      <c r="E454" s="38">
        <f>[4]Calculations!E421</f>
        <v>3.5673700000000003E-2</v>
      </c>
      <c r="F454" s="38">
        <f>[4]Calculations!I421</f>
        <v>3.5673700000000003E-2</v>
      </c>
      <c r="G454" s="38">
        <f>[4]Calculations!M421</f>
        <v>100</v>
      </c>
      <c r="H454" s="38">
        <f>[4]Calculations!H421</f>
        <v>0</v>
      </c>
      <c r="I454" s="38">
        <f>[4]Calculations!L421</f>
        <v>0</v>
      </c>
      <c r="J454" s="38">
        <f>[4]Calculations!G421</f>
        <v>0</v>
      </c>
      <c r="K454" s="38">
        <f>[4]Calculations!K421</f>
        <v>0</v>
      </c>
      <c r="L454" s="38">
        <f>[4]Calculations!F421</f>
        <v>0</v>
      </c>
      <c r="M454" s="38">
        <f>[4]Calculations!J421</f>
        <v>0</v>
      </c>
      <c r="N454" s="38">
        <f>[4]Calculations!V421</f>
        <v>3.1753432049200003E-2</v>
      </c>
      <c r="O454" s="38">
        <f>[4]Calculations!W421</f>
        <v>89.01076156720498</v>
      </c>
      <c r="P454" s="38">
        <f>[4]Calculations!O421</f>
        <v>4.4934299999999996E-3</v>
      </c>
      <c r="Q454" s="38">
        <f>[4]Calculations!S421</f>
        <v>12.59591800121658</v>
      </c>
      <c r="R454" s="38">
        <f>[4]Calculations!Q421</f>
        <v>0</v>
      </c>
      <c r="S454" s="38">
        <f>[4]Calculations!T421</f>
        <v>0</v>
      </c>
      <c r="T454" s="38">
        <f>[4]Calculations!R421</f>
        <v>0</v>
      </c>
      <c r="U454" s="38">
        <f>[4]Calculations!U421</f>
        <v>0</v>
      </c>
      <c r="V454" s="38">
        <f>[4]Calculations!X421</f>
        <v>0</v>
      </c>
      <c r="W454" s="38">
        <f>[4]Calculations!Y421</f>
        <v>0</v>
      </c>
      <c r="X454" s="38" t="s">
        <v>1056</v>
      </c>
      <c r="Y454" s="73" t="s">
        <v>105</v>
      </c>
      <c r="Z454" s="74" t="s">
        <v>1066</v>
      </c>
      <c r="AA454" s="74">
        <f>[4]Calculations!AA421</f>
        <v>0</v>
      </c>
      <c r="AB454" s="74">
        <f>[4]Calculations!AM421</f>
        <v>0</v>
      </c>
      <c r="AC454" s="74">
        <f>[4]Calculations!AB421</f>
        <v>0</v>
      </c>
      <c r="AD454" s="74">
        <f>[4]Calculations!AN421</f>
        <v>0</v>
      </c>
      <c r="AE454" s="74">
        <f>[4]Calculations!AC421</f>
        <v>0</v>
      </c>
      <c r="AF454" s="74">
        <f>[4]Calculations!AO421</f>
        <v>0</v>
      </c>
      <c r="AG454" s="74">
        <f>[4]Calculations!AD421</f>
        <v>0</v>
      </c>
      <c r="AH454" s="74">
        <f>[4]Calculations!AP421</f>
        <v>0</v>
      </c>
      <c r="AI454" s="74">
        <f>[4]Calculations!AE421</f>
        <v>0</v>
      </c>
      <c r="AJ454" s="74">
        <f>[4]Calculations!AQ421</f>
        <v>0</v>
      </c>
      <c r="AK454" s="74">
        <f>[4]Calculations!AF421</f>
        <v>0</v>
      </c>
      <c r="AL454" s="74">
        <f>[4]Calculations!AR421</f>
        <v>0</v>
      </c>
      <c r="AM454" s="74">
        <f>[4]Calculations!AG421</f>
        <v>0</v>
      </c>
      <c r="AN454" s="74">
        <f>[4]Calculations!AS421</f>
        <v>0</v>
      </c>
      <c r="AO454" s="74">
        <f>[4]Calculations!AH421</f>
        <v>0</v>
      </c>
      <c r="AP454" s="74">
        <f>[4]Calculations!AT421</f>
        <v>0</v>
      </c>
      <c r="AQ454" s="74">
        <f>[4]Calculations!AI421</f>
        <v>3.5673700001400001E-2</v>
      </c>
      <c r="AR454" s="74">
        <f>[4]Calculations!AU421</f>
        <v>100.00000000392446</v>
      </c>
      <c r="AS454" s="74">
        <f>[4]Calculations!AJ421</f>
        <v>0</v>
      </c>
      <c r="AT454" s="74">
        <f>[4]Calculations!AV421</f>
        <v>0</v>
      </c>
      <c r="AU454" s="74">
        <f>[4]Calculations!AK421</f>
        <v>0</v>
      </c>
      <c r="AV454" s="74">
        <f>[4]Calculations!AW421</f>
        <v>0</v>
      </c>
      <c r="AW454" s="90"/>
      <c r="AX454" s="90"/>
      <c r="AY454" s="82" t="str">
        <f>[4]Calculations!D421</f>
        <v>Land Supply 2018</v>
      </c>
    </row>
    <row r="455" spans="2:51" ht="25" customHeight="1" x14ac:dyDescent="0.25">
      <c r="B455" s="13" t="str">
        <f>[4]Calculations!A422</f>
        <v>SH 2278</v>
      </c>
      <c r="C455" s="30" t="str">
        <f>[4]Calculations!B422</f>
        <v>69 - 71 GREEN MEADOW,ROCHDALE</v>
      </c>
      <c r="D455" s="119" t="str">
        <f>[4]Calculations!C422</f>
        <v>Residential</v>
      </c>
      <c r="E455" s="38">
        <f>[4]Calculations!E422</f>
        <v>3.7340100000000001E-2</v>
      </c>
      <c r="F455" s="38">
        <f>[4]Calculations!I422</f>
        <v>3.7340100000000001E-2</v>
      </c>
      <c r="G455" s="38">
        <f>[4]Calculations!M422</f>
        <v>100</v>
      </c>
      <c r="H455" s="38">
        <f>[4]Calculations!H422</f>
        <v>0</v>
      </c>
      <c r="I455" s="38">
        <f>[4]Calculations!L422</f>
        <v>0</v>
      </c>
      <c r="J455" s="38">
        <f>[4]Calculations!G422</f>
        <v>0</v>
      </c>
      <c r="K455" s="38">
        <f>[4]Calculations!K422</f>
        <v>0</v>
      </c>
      <c r="L455" s="38">
        <f>[4]Calculations!F422</f>
        <v>0</v>
      </c>
      <c r="M455" s="38">
        <f>[4]Calculations!J422</f>
        <v>0</v>
      </c>
      <c r="N455" s="38">
        <f>[4]Calculations!V422</f>
        <v>3.7340124999699999E-2</v>
      </c>
      <c r="O455" s="38">
        <f>[4]Calculations!W422</f>
        <v>100.00006695134719</v>
      </c>
      <c r="P455" s="38">
        <f>[4]Calculations!O422</f>
        <v>0</v>
      </c>
      <c r="Q455" s="38">
        <f>[4]Calculations!S422</f>
        <v>0</v>
      </c>
      <c r="R455" s="38">
        <f>[4]Calculations!Q422</f>
        <v>0</v>
      </c>
      <c r="S455" s="38">
        <f>[4]Calculations!T422</f>
        <v>0</v>
      </c>
      <c r="T455" s="38">
        <f>[4]Calculations!R422</f>
        <v>0</v>
      </c>
      <c r="U455" s="38">
        <f>[4]Calculations!U422</f>
        <v>0</v>
      </c>
      <c r="V455" s="38" t="str">
        <f>[4]Calculations!X422</f>
        <v>Not Modelled</v>
      </c>
      <c r="W455" s="38" t="str">
        <f>[4]Calculations!Y422</f>
        <v>N/A</v>
      </c>
      <c r="X455" s="38" t="s">
        <v>1056</v>
      </c>
      <c r="Y455" s="73" t="s">
        <v>106</v>
      </c>
      <c r="Z455" s="74" t="s">
        <v>1098</v>
      </c>
      <c r="AA455" s="74">
        <f>[4]Calculations!AA422</f>
        <v>0</v>
      </c>
      <c r="AB455" s="74">
        <f>[4]Calculations!AM422</f>
        <v>0</v>
      </c>
      <c r="AC455" s="74">
        <f>[4]Calculations!AB422</f>
        <v>0</v>
      </c>
      <c r="AD455" s="74">
        <f>[4]Calculations!AN422</f>
        <v>0</v>
      </c>
      <c r="AE455" s="74">
        <f>[4]Calculations!AC422</f>
        <v>0</v>
      </c>
      <c r="AF455" s="74">
        <f>[4]Calculations!AO422</f>
        <v>0</v>
      </c>
      <c r="AG455" s="74">
        <f>[4]Calculations!AD422</f>
        <v>0</v>
      </c>
      <c r="AH455" s="74">
        <f>[4]Calculations!AP422</f>
        <v>0</v>
      </c>
      <c r="AI455" s="74">
        <f>[4]Calculations!AE422</f>
        <v>0</v>
      </c>
      <c r="AJ455" s="74">
        <f>[4]Calculations!AQ422</f>
        <v>0</v>
      </c>
      <c r="AK455" s="74">
        <f>[4]Calculations!AF422</f>
        <v>0</v>
      </c>
      <c r="AL455" s="74">
        <f>[4]Calculations!AR422</f>
        <v>0</v>
      </c>
      <c r="AM455" s="74">
        <f>[4]Calculations!AG422</f>
        <v>0</v>
      </c>
      <c r="AN455" s="74">
        <f>[4]Calculations!AS422</f>
        <v>0</v>
      </c>
      <c r="AO455" s="74">
        <f>[4]Calculations!AH422</f>
        <v>0</v>
      </c>
      <c r="AP455" s="74">
        <f>[4]Calculations!AT422</f>
        <v>0</v>
      </c>
      <c r="AQ455" s="74">
        <f>[4]Calculations!AI422</f>
        <v>3.7340124999699999E-2</v>
      </c>
      <c r="AR455" s="74">
        <f>[4]Calculations!AU422</f>
        <v>100.00006695134719</v>
      </c>
      <c r="AS455" s="74">
        <f>[4]Calculations!AJ422</f>
        <v>0</v>
      </c>
      <c r="AT455" s="74">
        <f>[4]Calculations!AV422</f>
        <v>0</v>
      </c>
      <c r="AU455" s="74">
        <f>[4]Calculations!AK422</f>
        <v>0</v>
      </c>
      <c r="AV455" s="74">
        <f>[4]Calculations!AW422</f>
        <v>0</v>
      </c>
      <c r="AW455" s="90"/>
      <c r="AX455" s="90"/>
      <c r="AY455" s="82" t="str">
        <f>[4]Calculations!D422</f>
        <v>Land Supply 2018</v>
      </c>
    </row>
    <row r="456" spans="2:51" ht="25" customHeight="1" x14ac:dyDescent="0.25">
      <c r="B456" s="13" t="str">
        <f>[4]Calculations!A423</f>
        <v>SH 2279</v>
      </c>
      <c r="C456" s="30" t="str">
        <f>[4]Calculations!B423</f>
        <v>DALE MILL ,DALE STREET,MILNROW</v>
      </c>
      <c r="D456" s="119" t="str">
        <f>[4]Calculations!C423</f>
        <v>Residential</v>
      </c>
      <c r="E456" s="38">
        <f>[4]Calculations!E423</f>
        <v>0.56312300000000004</v>
      </c>
      <c r="F456" s="38">
        <f>[4]Calculations!I423</f>
        <v>0.56312300000000004</v>
      </c>
      <c r="G456" s="38">
        <f>[4]Calculations!M423</f>
        <v>100</v>
      </c>
      <c r="H456" s="38">
        <f>[4]Calculations!H423</f>
        <v>0</v>
      </c>
      <c r="I456" s="38">
        <f>[4]Calculations!L423</f>
        <v>0</v>
      </c>
      <c r="J456" s="38">
        <f>[4]Calculations!G423</f>
        <v>0</v>
      </c>
      <c r="K456" s="38">
        <f>[4]Calculations!K423</f>
        <v>0</v>
      </c>
      <c r="L456" s="38">
        <f>[4]Calculations!F423</f>
        <v>0</v>
      </c>
      <c r="M456" s="38">
        <f>[4]Calculations!J423</f>
        <v>0</v>
      </c>
      <c r="N456" s="38">
        <f>[4]Calculations!V423</f>
        <v>0.26504148981800002</v>
      </c>
      <c r="O456" s="38">
        <f>[4]Calculations!W423</f>
        <v>47.066358471950174</v>
      </c>
      <c r="P456" s="38">
        <f>[4]Calculations!O423</f>
        <v>2.23074E-4</v>
      </c>
      <c r="Q456" s="38">
        <f>[4]Calculations!S423</f>
        <v>3.9613725598137528E-2</v>
      </c>
      <c r="R456" s="38">
        <f>[4]Calculations!Q423</f>
        <v>0</v>
      </c>
      <c r="S456" s="38">
        <f>[4]Calculations!T423</f>
        <v>0</v>
      </c>
      <c r="T456" s="38">
        <f>[4]Calculations!R423</f>
        <v>0</v>
      </c>
      <c r="U456" s="38">
        <f>[4]Calculations!U423</f>
        <v>0</v>
      </c>
      <c r="V456" s="38">
        <f>[4]Calculations!X423</f>
        <v>0</v>
      </c>
      <c r="W456" s="38">
        <f>[4]Calculations!Y423</f>
        <v>0</v>
      </c>
      <c r="X456" s="38" t="s">
        <v>1056</v>
      </c>
      <c r="Y456" s="73" t="s">
        <v>105</v>
      </c>
      <c r="Z456" s="74" t="s">
        <v>1066</v>
      </c>
      <c r="AA456" s="74">
        <f>[4]Calculations!AA423</f>
        <v>0</v>
      </c>
      <c r="AB456" s="74">
        <f>[4]Calculations!AM423</f>
        <v>0</v>
      </c>
      <c r="AC456" s="74">
        <f>[4]Calculations!AB423</f>
        <v>0</v>
      </c>
      <c r="AD456" s="74">
        <f>[4]Calculations!AN423</f>
        <v>0</v>
      </c>
      <c r="AE456" s="74">
        <f>[4]Calculations!AC423</f>
        <v>0</v>
      </c>
      <c r="AF456" s="74">
        <f>[4]Calculations!AO423</f>
        <v>0</v>
      </c>
      <c r="AG456" s="74">
        <f>[4]Calculations!AD423</f>
        <v>0</v>
      </c>
      <c r="AH456" s="74">
        <f>[4]Calculations!AP423</f>
        <v>0</v>
      </c>
      <c r="AI456" s="74">
        <f>[4]Calculations!AE423</f>
        <v>0</v>
      </c>
      <c r="AJ456" s="74">
        <f>[4]Calculations!AQ423</f>
        <v>0</v>
      </c>
      <c r="AK456" s="74">
        <f>[4]Calculations!AF423</f>
        <v>0</v>
      </c>
      <c r="AL456" s="74">
        <f>[4]Calculations!AR423</f>
        <v>0</v>
      </c>
      <c r="AM456" s="74">
        <f>[4]Calculations!AG423</f>
        <v>0</v>
      </c>
      <c r="AN456" s="74">
        <f>[4]Calculations!AS423</f>
        <v>0</v>
      </c>
      <c r="AO456" s="74">
        <f>[4]Calculations!AH423</f>
        <v>0</v>
      </c>
      <c r="AP456" s="74">
        <f>[4]Calculations!AT423</f>
        <v>0</v>
      </c>
      <c r="AQ456" s="74">
        <f>[4]Calculations!AI423</f>
        <v>0.56312304000299995</v>
      </c>
      <c r="AR456" s="74">
        <f>[4]Calculations!AU423</f>
        <v>100.00000710377661</v>
      </c>
      <c r="AS456" s="74">
        <f>[4]Calculations!AJ423</f>
        <v>0</v>
      </c>
      <c r="AT456" s="74">
        <f>[4]Calculations!AV423</f>
        <v>0</v>
      </c>
      <c r="AU456" s="74">
        <f>[4]Calculations!AK423</f>
        <v>0</v>
      </c>
      <c r="AV456" s="74">
        <f>[4]Calculations!AW423</f>
        <v>0</v>
      </c>
      <c r="AW456" s="90"/>
      <c r="AX456" s="90"/>
      <c r="AY456" s="82" t="str">
        <f>[4]Calculations!D423</f>
        <v>Land Supply 2018</v>
      </c>
    </row>
    <row r="457" spans="2:51" ht="25" customHeight="1" x14ac:dyDescent="0.25">
      <c r="B457" s="13" t="str">
        <f>[4]Calculations!A424</f>
        <v>SH 2280</v>
      </c>
      <c r="C457" s="30" t="str">
        <f>[4]Calculations!B424</f>
        <v>6 SMITHY GREEN ,HUDDERSFIELD ROAD,MILNROW</v>
      </c>
      <c r="D457" s="119" t="str">
        <f>[4]Calculations!C424</f>
        <v>Residential</v>
      </c>
      <c r="E457" s="38">
        <f>[4]Calculations!E424</f>
        <v>0.177679</v>
      </c>
      <c r="F457" s="38">
        <f>[4]Calculations!I424</f>
        <v>0.177679</v>
      </c>
      <c r="G457" s="38">
        <f>[4]Calculations!M424</f>
        <v>100</v>
      </c>
      <c r="H457" s="38">
        <f>[4]Calculations!H424</f>
        <v>0</v>
      </c>
      <c r="I457" s="38">
        <f>[4]Calculations!L424</f>
        <v>0</v>
      </c>
      <c r="J457" s="38">
        <f>[4]Calculations!G424</f>
        <v>0</v>
      </c>
      <c r="K457" s="38">
        <f>[4]Calculations!K424</f>
        <v>0</v>
      </c>
      <c r="L457" s="38">
        <f>[4]Calculations!F424</f>
        <v>0</v>
      </c>
      <c r="M457" s="38">
        <f>[4]Calculations!J424</f>
        <v>0</v>
      </c>
      <c r="N457" s="38">
        <f>[4]Calculations!V424</f>
        <v>0</v>
      </c>
      <c r="O457" s="38">
        <f>[4]Calculations!W424</f>
        <v>0</v>
      </c>
      <c r="P457" s="38">
        <f>[4]Calculations!O424</f>
        <v>1.0390327640043939E-3</v>
      </c>
      <c r="Q457" s="38">
        <f>[4]Calculations!S424</f>
        <v>0.58478084861148127</v>
      </c>
      <c r="R457" s="38">
        <f>[4]Calculations!Q424</f>
        <v>2.3627640043939998E-6</v>
      </c>
      <c r="S457" s="38">
        <f>[4]Calculations!T424</f>
        <v>1.3297936190512104E-3</v>
      </c>
      <c r="T457" s="38">
        <f>[4]Calculations!R424</f>
        <v>9.6626399451399993E-7</v>
      </c>
      <c r="U457" s="38">
        <f>[4]Calculations!U424</f>
        <v>5.4382566004648823E-4</v>
      </c>
      <c r="V457" s="38" t="str">
        <f>[4]Calculations!X424</f>
        <v>Not Modelled</v>
      </c>
      <c r="W457" s="38" t="str">
        <f>[4]Calculations!Y424</f>
        <v>N/A</v>
      </c>
      <c r="X457" s="38" t="s">
        <v>1056</v>
      </c>
      <c r="Y457" s="73" t="s">
        <v>105</v>
      </c>
      <c r="Z457" s="74" t="s">
        <v>1066</v>
      </c>
      <c r="AA457" s="74">
        <f>[4]Calculations!AA424</f>
        <v>0</v>
      </c>
      <c r="AB457" s="74">
        <f>[4]Calculations!AM424</f>
        <v>0</v>
      </c>
      <c r="AC457" s="74">
        <f>[4]Calculations!AB424</f>
        <v>0</v>
      </c>
      <c r="AD457" s="74">
        <f>[4]Calculations!AN424</f>
        <v>0</v>
      </c>
      <c r="AE457" s="74">
        <f>[4]Calculations!AC424</f>
        <v>0</v>
      </c>
      <c r="AF457" s="74">
        <f>[4]Calculations!AO424</f>
        <v>0</v>
      </c>
      <c r="AG457" s="74">
        <f>[4]Calculations!AD424</f>
        <v>0</v>
      </c>
      <c r="AH457" s="74">
        <f>[4]Calculations!AP424</f>
        <v>0</v>
      </c>
      <c r="AI457" s="74">
        <f>[4]Calculations!AE424</f>
        <v>3.5206320456900003E-2</v>
      </c>
      <c r="AJ457" s="74">
        <f>[4]Calculations!AQ424</f>
        <v>19.814564724531319</v>
      </c>
      <c r="AK457" s="74">
        <f>[4]Calculations!AF424</f>
        <v>3.5205649876E-2</v>
      </c>
      <c r="AL457" s="74">
        <f>[4]Calculations!AR424</f>
        <v>19.814187313075827</v>
      </c>
      <c r="AM457" s="74">
        <f>[4]Calculations!AG424</f>
        <v>0</v>
      </c>
      <c r="AN457" s="74">
        <f>[4]Calculations!AS424</f>
        <v>0</v>
      </c>
      <c r="AO457" s="74">
        <f>[4]Calculations!AH424</f>
        <v>0</v>
      </c>
      <c r="AP457" s="74">
        <f>[4]Calculations!AT424</f>
        <v>0</v>
      </c>
      <c r="AQ457" s="74">
        <f>[4]Calculations!AI424</f>
        <v>0.177679075002</v>
      </c>
      <c r="AR457" s="74">
        <f>[4]Calculations!AU424</f>
        <v>100.00004221207908</v>
      </c>
      <c r="AS457" s="74">
        <f>[4]Calculations!AJ424</f>
        <v>0</v>
      </c>
      <c r="AT457" s="74">
        <f>[4]Calculations!AV424</f>
        <v>0</v>
      </c>
      <c r="AU457" s="74">
        <f>[4]Calculations!AK424</f>
        <v>0</v>
      </c>
      <c r="AV457" s="74">
        <f>[4]Calculations!AW424</f>
        <v>0</v>
      </c>
      <c r="AW457" s="90"/>
      <c r="AX457" s="90"/>
      <c r="AY457" s="82" t="str">
        <f>[4]Calculations!D424</f>
        <v>Land Supply 2018</v>
      </c>
    </row>
    <row r="458" spans="2:51" ht="25" customHeight="1" x14ac:dyDescent="0.25">
      <c r="B458" s="13" t="str">
        <f>[4]Calculations!A425</f>
        <v>SH 2281</v>
      </c>
      <c r="C458" s="30" t="str">
        <f>[4]Calculations!B425</f>
        <v>701 HALIFAX ROAD,WARDLE</v>
      </c>
      <c r="D458" s="119" t="str">
        <f>[4]Calculations!C425</f>
        <v>Residential</v>
      </c>
      <c r="E458" s="38">
        <f>[4]Calculations!E425</f>
        <v>8.6871199999999996E-3</v>
      </c>
      <c r="F458" s="38">
        <f>[4]Calculations!I425</f>
        <v>8.6871199999999996E-3</v>
      </c>
      <c r="G458" s="38">
        <f>[4]Calculations!M425</f>
        <v>100</v>
      </c>
      <c r="H458" s="38">
        <f>[4]Calculations!H425</f>
        <v>0</v>
      </c>
      <c r="I458" s="38">
        <f>[4]Calculations!L425</f>
        <v>0</v>
      </c>
      <c r="J458" s="38">
        <f>[4]Calculations!G425</f>
        <v>0</v>
      </c>
      <c r="K458" s="38">
        <f>[4]Calculations!K425</f>
        <v>0</v>
      </c>
      <c r="L458" s="38">
        <f>[4]Calculations!F425</f>
        <v>0</v>
      </c>
      <c r="M458" s="38">
        <f>[4]Calculations!J425</f>
        <v>0</v>
      </c>
      <c r="N458" s="38">
        <f>[4]Calculations!V425</f>
        <v>8.6871249998200003E-3</v>
      </c>
      <c r="O458" s="38">
        <f>[4]Calculations!W425</f>
        <v>100.00005755440237</v>
      </c>
      <c r="P458" s="38">
        <f>[4]Calculations!O425</f>
        <v>5.9462732535379998E-3</v>
      </c>
      <c r="Q458" s="38">
        <f>[4]Calculations!S425</f>
        <v>68.449304873629004</v>
      </c>
      <c r="R458" s="38">
        <f>[4]Calculations!Q425</f>
        <v>1.998433253538E-3</v>
      </c>
      <c r="S458" s="38">
        <f>[4]Calculations!T425</f>
        <v>23.004554484547242</v>
      </c>
      <c r="T458" s="38">
        <f>[4]Calculations!R425</f>
        <v>4.4007849992799998E-4</v>
      </c>
      <c r="U458" s="38">
        <f>[4]Calculations!U425</f>
        <v>5.0658733841365144</v>
      </c>
      <c r="V458" s="38" t="str">
        <f>[4]Calculations!X425</f>
        <v>Not Modelled</v>
      </c>
      <c r="W458" s="38" t="str">
        <f>[4]Calculations!Y425</f>
        <v>N/A</v>
      </c>
      <c r="X458" s="38" t="s">
        <v>1056</v>
      </c>
      <c r="Y458" s="73" t="s">
        <v>108</v>
      </c>
      <c r="Z458" s="74" t="s">
        <v>109</v>
      </c>
      <c r="AA458" s="74">
        <f>[4]Calculations!AA425</f>
        <v>0</v>
      </c>
      <c r="AB458" s="74">
        <f>[4]Calculations!AM425</f>
        <v>0</v>
      </c>
      <c r="AC458" s="74">
        <f>[4]Calculations!AB425</f>
        <v>0</v>
      </c>
      <c r="AD458" s="74">
        <f>[4]Calculations!AN425</f>
        <v>0</v>
      </c>
      <c r="AE458" s="74">
        <f>[4]Calculations!AC425</f>
        <v>0</v>
      </c>
      <c r="AF458" s="74">
        <f>[4]Calculations!AO425</f>
        <v>0</v>
      </c>
      <c r="AG458" s="74">
        <f>[4]Calculations!AD425</f>
        <v>0</v>
      </c>
      <c r="AH458" s="74">
        <f>[4]Calculations!AP425</f>
        <v>0</v>
      </c>
      <c r="AI458" s="74">
        <f>[4]Calculations!AE425</f>
        <v>0</v>
      </c>
      <c r="AJ458" s="74">
        <f>[4]Calculations!AQ425</f>
        <v>0</v>
      </c>
      <c r="AK458" s="74">
        <f>[4]Calculations!AF425</f>
        <v>0</v>
      </c>
      <c r="AL458" s="74">
        <f>[4]Calculations!AR425</f>
        <v>0</v>
      </c>
      <c r="AM458" s="74">
        <f>[4]Calculations!AG425</f>
        <v>0</v>
      </c>
      <c r="AN458" s="74">
        <f>[4]Calculations!AS425</f>
        <v>0</v>
      </c>
      <c r="AO458" s="74">
        <f>[4]Calculations!AH425</f>
        <v>0</v>
      </c>
      <c r="AP458" s="74">
        <f>[4]Calculations!AT425</f>
        <v>0</v>
      </c>
      <c r="AQ458" s="74">
        <f>[4]Calculations!AI425</f>
        <v>8.6871249998200003E-3</v>
      </c>
      <c r="AR458" s="74">
        <f>[4]Calculations!AU425</f>
        <v>100.00005755440237</v>
      </c>
      <c r="AS458" s="74">
        <f>[4]Calculations!AJ425</f>
        <v>0</v>
      </c>
      <c r="AT458" s="74">
        <f>[4]Calculations!AV425</f>
        <v>0</v>
      </c>
      <c r="AU458" s="74">
        <f>[4]Calculations!AK425</f>
        <v>0</v>
      </c>
      <c r="AV458" s="74">
        <f>[4]Calculations!AW425</f>
        <v>0</v>
      </c>
      <c r="AW458" s="90"/>
      <c r="AX458" s="90"/>
      <c r="AY458" s="82" t="str">
        <f>[4]Calculations!D425</f>
        <v>Land Supply 2018</v>
      </c>
    </row>
    <row r="459" spans="2:51" ht="25" customHeight="1" x14ac:dyDescent="0.25">
      <c r="B459" s="13" t="str">
        <f>[4]Calculations!A426</f>
        <v>SH 2282</v>
      </c>
      <c r="C459" s="30" t="str">
        <f>[4]Calculations!B426</f>
        <v>222 RAMSDEN ROAD,WARDLE</v>
      </c>
      <c r="D459" s="119" t="str">
        <f>[4]Calculations!C426</f>
        <v>Residential</v>
      </c>
      <c r="E459" s="38">
        <f>[4]Calculations!E426</f>
        <v>5.4400300000000002E-3</v>
      </c>
      <c r="F459" s="38">
        <f>[4]Calculations!I426</f>
        <v>5.4400300000000002E-3</v>
      </c>
      <c r="G459" s="38">
        <f>[4]Calculations!M426</f>
        <v>100</v>
      </c>
      <c r="H459" s="38">
        <f>[4]Calculations!H426</f>
        <v>0</v>
      </c>
      <c r="I459" s="38">
        <f>[4]Calculations!L426</f>
        <v>0</v>
      </c>
      <c r="J459" s="38">
        <f>[4]Calculations!G426</f>
        <v>0</v>
      </c>
      <c r="K459" s="38">
        <f>[4]Calculations!K426</f>
        <v>0</v>
      </c>
      <c r="L459" s="38">
        <f>[4]Calculations!F426</f>
        <v>0</v>
      </c>
      <c r="M459" s="38">
        <f>[4]Calculations!J426</f>
        <v>0</v>
      </c>
      <c r="N459" s="38">
        <f>[4]Calculations!V426</f>
        <v>5.4400249996499998E-3</v>
      </c>
      <c r="O459" s="38">
        <f>[4]Calculations!W426</f>
        <v>99.999908082308366</v>
      </c>
      <c r="P459" s="38">
        <f>[4]Calculations!O426</f>
        <v>1.9955222995400002E-4</v>
      </c>
      <c r="Q459" s="38">
        <f>[4]Calculations!S426</f>
        <v>3.6682192920627279</v>
      </c>
      <c r="R459" s="38">
        <f>[4]Calculations!Q426</f>
        <v>1.96387249954E-4</v>
      </c>
      <c r="S459" s="38">
        <f>[4]Calculations!T426</f>
        <v>3.6100398334935653</v>
      </c>
      <c r="T459" s="38">
        <f>[4]Calculations!R426</f>
        <v>0</v>
      </c>
      <c r="U459" s="38">
        <f>[4]Calculations!U426</f>
        <v>0</v>
      </c>
      <c r="V459" s="38" t="str">
        <f>[4]Calculations!X426</f>
        <v>Not Modelled</v>
      </c>
      <c r="W459" s="38" t="str">
        <f>[4]Calculations!Y426</f>
        <v>N/A</v>
      </c>
      <c r="X459" s="38" t="s">
        <v>1056</v>
      </c>
      <c r="Y459" s="73" t="s">
        <v>105</v>
      </c>
      <c r="Z459" s="74" t="s">
        <v>1066</v>
      </c>
      <c r="AA459" s="74">
        <f>[4]Calculations!AA426</f>
        <v>0</v>
      </c>
      <c r="AB459" s="74">
        <f>[4]Calculations!AM426</f>
        <v>0</v>
      </c>
      <c r="AC459" s="74">
        <f>[4]Calculations!AB426</f>
        <v>0</v>
      </c>
      <c r="AD459" s="74">
        <f>[4]Calculations!AN426</f>
        <v>0</v>
      </c>
      <c r="AE459" s="74">
        <f>[4]Calculations!AC426</f>
        <v>0</v>
      </c>
      <c r="AF459" s="74">
        <f>[4]Calculations!AO426</f>
        <v>0</v>
      </c>
      <c r="AG459" s="74">
        <f>[4]Calculations!AD426</f>
        <v>0</v>
      </c>
      <c r="AH459" s="74">
        <f>[4]Calculations!AP426</f>
        <v>0</v>
      </c>
      <c r="AI459" s="74">
        <f>[4]Calculations!AE426</f>
        <v>0</v>
      </c>
      <c r="AJ459" s="74">
        <f>[4]Calculations!AQ426</f>
        <v>0</v>
      </c>
      <c r="AK459" s="74">
        <f>[4]Calculations!AF426</f>
        <v>0</v>
      </c>
      <c r="AL459" s="74">
        <f>[4]Calculations!AR426</f>
        <v>0</v>
      </c>
      <c r="AM459" s="74">
        <f>[4]Calculations!AG426</f>
        <v>0</v>
      </c>
      <c r="AN459" s="74">
        <f>[4]Calculations!AS426</f>
        <v>0</v>
      </c>
      <c r="AO459" s="74">
        <f>[4]Calculations!AH426</f>
        <v>0</v>
      </c>
      <c r="AP459" s="74">
        <f>[4]Calculations!AT426</f>
        <v>0</v>
      </c>
      <c r="AQ459" s="74">
        <f>[4]Calculations!AI426</f>
        <v>5.4400249996499998E-3</v>
      </c>
      <c r="AR459" s="74">
        <f>[4]Calculations!AU426</f>
        <v>99.999908082308366</v>
      </c>
      <c r="AS459" s="74">
        <f>[4]Calculations!AJ426</f>
        <v>0</v>
      </c>
      <c r="AT459" s="74">
        <f>[4]Calculations!AV426</f>
        <v>0</v>
      </c>
      <c r="AU459" s="74">
        <f>[4]Calculations!AK426</f>
        <v>0</v>
      </c>
      <c r="AV459" s="74">
        <f>[4]Calculations!AW426</f>
        <v>0</v>
      </c>
      <c r="AW459" s="90"/>
      <c r="AX459" s="90"/>
      <c r="AY459" s="82" t="str">
        <f>[4]Calculations!D426</f>
        <v>Land Supply 2018</v>
      </c>
    </row>
    <row r="460" spans="2:51" ht="25" customHeight="1" x14ac:dyDescent="0.25">
      <c r="B460" s="13" t="str">
        <f>[4]Calculations!A427</f>
        <v>SH 2283</v>
      </c>
      <c r="C460" s="30" t="str">
        <f>[4]Calculations!B427</f>
        <v>STANSFIELD COTTAGE,LOWER CALDERBROOK,1 CALDERBROOK ROAD,LITTLEBOROUGH</v>
      </c>
      <c r="D460" s="119" t="str">
        <f>[4]Calculations!C427</f>
        <v>Residential</v>
      </c>
      <c r="E460" s="38">
        <f>[4]Calculations!E427</f>
        <v>0.13391700000000001</v>
      </c>
      <c r="F460" s="38">
        <f>[4]Calculations!I427</f>
        <v>0.13391700000000001</v>
      </c>
      <c r="G460" s="38">
        <f>[4]Calculations!M427</f>
        <v>100</v>
      </c>
      <c r="H460" s="38">
        <f>[4]Calculations!H427</f>
        <v>0</v>
      </c>
      <c r="I460" s="38">
        <f>[4]Calculations!L427</f>
        <v>0</v>
      </c>
      <c r="J460" s="38">
        <f>[4]Calculations!G427</f>
        <v>0</v>
      </c>
      <c r="K460" s="38">
        <f>[4]Calculations!K427</f>
        <v>0</v>
      </c>
      <c r="L460" s="38">
        <f>[4]Calculations!F427</f>
        <v>0</v>
      </c>
      <c r="M460" s="38">
        <f>[4]Calculations!J427</f>
        <v>0</v>
      </c>
      <c r="N460" s="38">
        <f>[4]Calculations!V427</f>
        <v>0</v>
      </c>
      <c r="O460" s="38">
        <f>[4]Calculations!W427</f>
        <v>0</v>
      </c>
      <c r="P460" s="38">
        <f>[4]Calculations!O427</f>
        <v>2.6287999999999999E-2</v>
      </c>
      <c r="Q460" s="38">
        <f>[4]Calculations!S427</f>
        <v>19.630069371327014</v>
      </c>
      <c r="R460" s="38">
        <f>[4]Calculations!Q427</f>
        <v>0</v>
      </c>
      <c r="S460" s="38">
        <f>[4]Calculations!T427</f>
        <v>0</v>
      </c>
      <c r="T460" s="38">
        <f>[4]Calculations!R427</f>
        <v>0</v>
      </c>
      <c r="U460" s="38">
        <f>[4]Calculations!U427</f>
        <v>0</v>
      </c>
      <c r="V460" s="38" t="str">
        <f>[4]Calculations!X427</f>
        <v>Not Modelled</v>
      </c>
      <c r="W460" s="38" t="str">
        <f>[4]Calculations!Y427</f>
        <v>N/A</v>
      </c>
      <c r="X460" s="38" t="s">
        <v>1056</v>
      </c>
      <c r="Y460" s="73" t="s">
        <v>105</v>
      </c>
      <c r="Z460" s="74" t="s">
        <v>1066</v>
      </c>
      <c r="AA460" s="74">
        <f>[4]Calculations!AA427</f>
        <v>0</v>
      </c>
      <c r="AB460" s="74">
        <f>[4]Calculations!AM427</f>
        <v>0</v>
      </c>
      <c r="AC460" s="74">
        <f>[4]Calculations!AB427</f>
        <v>0</v>
      </c>
      <c r="AD460" s="74">
        <f>[4]Calculations!AN427</f>
        <v>0</v>
      </c>
      <c r="AE460" s="74">
        <f>[4]Calculations!AC427</f>
        <v>0</v>
      </c>
      <c r="AF460" s="74">
        <f>[4]Calculations!AO427</f>
        <v>0</v>
      </c>
      <c r="AG460" s="74">
        <f>[4]Calculations!AD427</f>
        <v>0</v>
      </c>
      <c r="AH460" s="74">
        <f>[4]Calculations!AP427</f>
        <v>0</v>
      </c>
      <c r="AI460" s="74">
        <f>[4]Calculations!AE427</f>
        <v>4.0303911589399999E-2</v>
      </c>
      <c r="AJ460" s="74">
        <f>[4]Calculations!AQ427</f>
        <v>30.096187630696626</v>
      </c>
      <c r="AK460" s="74">
        <f>[4]Calculations!AF427</f>
        <v>0</v>
      </c>
      <c r="AL460" s="74">
        <f>[4]Calculations!AR427</f>
        <v>0</v>
      </c>
      <c r="AM460" s="74">
        <f>[4]Calculations!AG427</f>
        <v>0</v>
      </c>
      <c r="AN460" s="74">
        <f>[4]Calculations!AS427</f>
        <v>0</v>
      </c>
      <c r="AO460" s="74">
        <f>[4]Calculations!AH427</f>
        <v>0</v>
      </c>
      <c r="AP460" s="74">
        <f>[4]Calculations!AT427</f>
        <v>0</v>
      </c>
      <c r="AQ460" s="74">
        <f>[4]Calculations!AI427</f>
        <v>0.133917350001</v>
      </c>
      <c r="AR460" s="74">
        <f>[4]Calculations!AU427</f>
        <v>100.0002613566612</v>
      </c>
      <c r="AS460" s="74">
        <f>[4]Calculations!AJ427</f>
        <v>0</v>
      </c>
      <c r="AT460" s="74">
        <f>[4]Calculations!AV427</f>
        <v>0</v>
      </c>
      <c r="AU460" s="74">
        <f>[4]Calculations!AK427</f>
        <v>0</v>
      </c>
      <c r="AV460" s="74">
        <f>[4]Calculations!AW427</f>
        <v>0</v>
      </c>
      <c r="AW460" s="90"/>
      <c r="AX460" s="90"/>
      <c r="AY460" s="82" t="str">
        <f>[4]Calculations!D427</f>
        <v>Land Supply 2018</v>
      </c>
    </row>
    <row r="461" spans="2:51" ht="12.65" customHeight="1" x14ac:dyDescent="0.25">
      <c r="B461" s="13" t="str">
        <f>[4]Calculations!A428</f>
        <v>SH 2284</v>
      </c>
      <c r="C461" s="30" t="str">
        <f>[4]Calculations!B428</f>
        <v>LINSGREAVE,64 BLACKSTONE EDGE OLD ROAD,LITTLEBOROUGH</v>
      </c>
      <c r="D461" s="119" t="str">
        <f>[4]Calculations!C428</f>
        <v>Residential</v>
      </c>
      <c r="E461" s="38">
        <f>[4]Calculations!E428</f>
        <v>0.10101300000000001</v>
      </c>
      <c r="F461" s="38">
        <f>[4]Calculations!I428</f>
        <v>0.10101300000000001</v>
      </c>
      <c r="G461" s="38">
        <f>[4]Calculations!M428</f>
        <v>100</v>
      </c>
      <c r="H461" s="38">
        <f>[4]Calculations!H428</f>
        <v>0</v>
      </c>
      <c r="I461" s="38">
        <f>[4]Calculations!L428</f>
        <v>0</v>
      </c>
      <c r="J461" s="38">
        <f>[4]Calculations!G428</f>
        <v>0</v>
      </c>
      <c r="K461" s="38">
        <f>[4]Calculations!K428</f>
        <v>0</v>
      </c>
      <c r="L461" s="38">
        <f>[4]Calculations!F428</f>
        <v>0</v>
      </c>
      <c r="M461" s="38">
        <f>[4]Calculations!J428</f>
        <v>0</v>
      </c>
      <c r="N461" s="38">
        <f>[4]Calculations!V428</f>
        <v>0</v>
      </c>
      <c r="O461" s="38">
        <f>[4]Calculations!W428</f>
        <v>0</v>
      </c>
      <c r="P461" s="38">
        <f>[4]Calculations!O428</f>
        <v>6.7773899999999998E-5</v>
      </c>
      <c r="Q461" s="38">
        <f>[4]Calculations!S428</f>
        <v>6.7094235395444152E-2</v>
      </c>
      <c r="R461" s="38">
        <f>[4]Calculations!Q428</f>
        <v>0</v>
      </c>
      <c r="S461" s="38">
        <f>[4]Calculations!T428</f>
        <v>0</v>
      </c>
      <c r="T461" s="38">
        <f>[4]Calculations!R428</f>
        <v>0</v>
      </c>
      <c r="U461" s="38">
        <f>[4]Calculations!U428</f>
        <v>0</v>
      </c>
      <c r="V461" s="38" t="str">
        <f>[4]Calculations!X428</f>
        <v>Not Modelled</v>
      </c>
      <c r="W461" s="38" t="str">
        <f>[4]Calculations!Y428</f>
        <v>N/A</v>
      </c>
      <c r="X461" s="38" t="s">
        <v>1056</v>
      </c>
      <c r="Y461" s="73" t="s">
        <v>105</v>
      </c>
      <c r="Z461" s="74" t="s">
        <v>1066</v>
      </c>
      <c r="AA461" s="74">
        <f>[4]Calculations!AA428</f>
        <v>0</v>
      </c>
      <c r="AB461" s="74">
        <f>[4]Calculations!AM428</f>
        <v>0</v>
      </c>
      <c r="AC461" s="74">
        <f>[4]Calculations!AB428</f>
        <v>0</v>
      </c>
      <c r="AD461" s="74">
        <f>[4]Calculations!AN428</f>
        <v>0</v>
      </c>
      <c r="AE461" s="74">
        <f>[4]Calculations!AC428</f>
        <v>0</v>
      </c>
      <c r="AF461" s="74">
        <f>[4]Calculations!AO428</f>
        <v>0</v>
      </c>
      <c r="AG461" s="74">
        <f>[4]Calculations!AD428</f>
        <v>0</v>
      </c>
      <c r="AH461" s="74">
        <f>[4]Calculations!AP428</f>
        <v>0</v>
      </c>
      <c r="AI461" s="74">
        <f>[4]Calculations!AE428</f>
        <v>0</v>
      </c>
      <c r="AJ461" s="74">
        <f>[4]Calculations!AQ428</f>
        <v>0</v>
      </c>
      <c r="AK461" s="74">
        <f>[4]Calculations!AF428</f>
        <v>0</v>
      </c>
      <c r="AL461" s="74">
        <f>[4]Calculations!AR428</f>
        <v>0</v>
      </c>
      <c r="AM461" s="74">
        <f>[4]Calculations!AG428</f>
        <v>0</v>
      </c>
      <c r="AN461" s="74">
        <f>[4]Calculations!AS428</f>
        <v>0</v>
      </c>
      <c r="AO461" s="74">
        <f>[4]Calculations!AH428</f>
        <v>0</v>
      </c>
      <c r="AP461" s="74">
        <f>[4]Calculations!AT428</f>
        <v>0</v>
      </c>
      <c r="AQ461" s="74">
        <f>[4]Calculations!AI428</f>
        <v>0.101013484998</v>
      </c>
      <c r="AR461" s="74">
        <f>[4]Calculations!AU428</f>
        <v>100.00048013424015</v>
      </c>
      <c r="AS461" s="74">
        <f>[4]Calculations!AJ428</f>
        <v>0</v>
      </c>
      <c r="AT461" s="74">
        <f>[4]Calculations!AV428</f>
        <v>0</v>
      </c>
      <c r="AU461" s="74">
        <f>[4]Calculations!AK428</f>
        <v>0</v>
      </c>
      <c r="AV461" s="74">
        <f>[4]Calculations!AW428</f>
        <v>0</v>
      </c>
      <c r="AW461" s="90"/>
      <c r="AX461" s="90"/>
      <c r="AY461" s="82" t="str">
        <f>[4]Calculations!D428</f>
        <v>Land Supply 2018</v>
      </c>
    </row>
    <row r="462" spans="2:51" ht="25" customHeight="1" x14ac:dyDescent="0.25">
      <c r="B462" s="13" t="str">
        <f>[4]Calculations!A429</f>
        <v>SH 2285</v>
      </c>
      <c r="C462" s="30" t="str">
        <f>[4]Calculations!B429</f>
        <v>LAND ADJACENT TO THE LADYBARN ,HARBOUR LANE,MILNROW</v>
      </c>
      <c r="D462" s="119" t="str">
        <f>[4]Calculations!C429</f>
        <v>Residential</v>
      </c>
      <c r="E462" s="38">
        <f>[4]Calculations!E429</f>
        <v>0.53844899999999996</v>
      </c>
      <c r="F462" s="38">
        <f>[4]Calculations!I429</f>
        <v>0.53844899999999996</v>
      </c>
      <c r="G462" s="38">
        <f>[4]Calculations!M429</f>
        <v>100</v>
      </c>
      <c r="H462" s="38">
        <f>[4]Calculations!H429</f>
        <v>0</v>
      </c>
      <c r="I462" s="38">
        <f>[4]Calculations!L429</f>
        <v>0</v>
      </c>
      <c r="J462" s="38">
        <f>[4]Calculations!G429</f>
        <v>0</v>
      </c>
      <c r="K462" s="38">
        <f>[4]Calculations!K429</f>
        <v>0</v>
      </c>
      <c r="L462" s="38">
        <f>[4]Calculations!F429</f>
        <v>0</v>
      </c>
      <c r="M462" s="38">
        <f>[4]Calculations!J429</f>
        <v>0</v>
      </c>
      <c r="N462" s="38">
        <f>[4]Calculations!V429</f>
        <v>0.48545163772700001</v>
      </c>
      <c r="O462" s="38">
        <f>[4]Calculations!W429</f>
        <v>90.157403528839325</v>
      </c>
      <c r="P462" s="38">
        <f>[4]Calculations!O429</f>
        <v>2.3294995799909998E-2</v>
      </c>
      <c r="Q462" s="38">
        <f>[4]Calculations!S429</f>
        <v>4.3263142470150378</v>
      </c>
      <c r="R462" s="38">
        <f>[4]Calculations!Q429</f>
        <v>1.0050795799910001E-2</v>
      </c>
      <c r="S462" s="38">
        <f>[4]Calculations!T429</f>
        <v>1.8666198284164333</v>
      </c>
      <c r="T462" s="38">
        <f>[4]Calculations!R429</f>
        <v>2.1374658001099998E-3</v>
      </c>
      <c r="U462" s="38">
        <f>[4]Calculations!U429</f>
        <v>0.39696717797042985</v>
      </c>
      <c r="V462" s="38" t="str">
        <f>[4]Calculations!X429</f>
        <v>Not Modelled</v>
      </c>
      <c r="W462" s="38" t="str">
        <f>[4]Calculations!Y429</f>
        <v>N/A</v>
      </c>
      <c r="X462" s="38" t="s">
        <v>1056</v>
      </c>
      <c r="Y462" s="73" t="s">
        <v>105</v>
      </c>
      <c r="Z462" s="74" t="s">
        <v>1066</v>
      </c>
      <c r="AA462" s="74">
        <f>[4]Calculations!AA429</f>
        <v>0</v>
      </c>
      <c r="AB462" s="74">
        <f>[4]Calculations!AM429</f>
        <v>0</v>
      </c>
      <c r="AC462" s="74">
        <f>[4]Calculations!AB429</f>
        <v>0</v>
      </c>
      <c r="AD462" s="74">
        <f>[4]Calculations!AN429</f>
        <v>0</v>
      </c>
      <c r="AE462" s="74">
        <f>[4]Calculations!AC429</f>
        <v>0</v>
      </c>
      <c r="AF462" s="74">
        <f>[4]Calculations!AO429</f>
        <v>0</v>
      </c>
      <c r="AG462" s="74">
        <f>[4]Calculations!AD429</f>
        <v>0</v>
      </c>
      <c r="AH462" s="74">
        <f>[4]Calculations!AP429</f>
        <v>0</v>
      </c>
      <c r="AI462" s="74">
        <f>[4]Calculations!AE429</f>
        <v>0</v>
      </c>
      <c r="AJ462" s="74">
        <f>[4]Calculations!AQ429</f>
        <v>0</v>
      </c>
      <c r="AK462" s="74">
        <f>[4]Calculations!AF429</f>
        <v>0</v>
      </c>
      <c r="AL462" s="74">
        <f>[4]Calculations!AR429</f>
        <v>0</v>
      </c>
      <c r="AM462" s="74">
        <f>[4]Calculations!AG429</f>
        <v>2.1374658001099998E-3</v>
      </c>
      <c r="AN462" s="74">
        <f>[4]Calculations!AS429</f>
        <v>0.39696717797042985</v>
      </c>
      <c r="AO462" s="74">
        <f>[4]Calculations!AH429</f>
        <v>0</v>
      </c>
      <c r="AP462" s="74">
        <f>[4]Calculations!AT429</f>
        <v>0</v>
      </c>
      <c r="AQ462" s="74">
        <f>[4]Calculations!AI429</f>
        <v>0.53844923500499997</v>
      </c>
      <c r="AR462" s="74">
        <f>[4]Calculations!AU429</f>
        <v>100.00004364480202</v>
      </c>
      <c r="AS462" s="74">
        <f>[4]Calculations!AJ429</f>
        <v>0</v>
      </c>
      <c r="AT462" s="74">
        <f>[4]Calculations!AV429</f>
        <v>0</v>
      </c>
      <c r="AU462" s="74">
        <f>[4]Calculations!AK429</f>
        <v>0</v>
      </c>
      <c r="AV462" s="74">
        <f>[4]Calculations!AW429</f>
        <v>0</v>
      </c>
      <c r="AW462" s="90"/>
      <c r="AX462" s="90"/>
      <c r="AY462" s="82" t="str">
        <f>[4]Calculations!D429</f>
        <v>Land Supply 2018</v>
      </c>
    </row>
    <row r="463" spans="2:51" ht="25" customHeight="1" x14ac:dyDescent="0.25">
      <c r="B463" s="13" t="str">
        <f>[4]Calculations!A430</f>
        <v>SH 2286</v>
      </c>
      <c r="C463" s="30" t="str">
        <f>[4]Calculations!B430</f>
        <v>LAND ADJACENT 12 SHORE STREET,MILNROW</v>
      </c>
      <c r="D463" s="119" t="str">
        <f>[4]Calculations!C430</f>
        <v>Residential</v>
      </c>
      <c r="E463" s="38">
        <f>[4]Calculations!E430</f>
        <v>4.1265099999999999E-2</v>
      </c>
      <c r="F463" s="38">
        <f>[4]Calculations!I430</f>
        <v>3.5336409011459999E-2</v>
      </c>
      <c r="G463" s="38">
        <f>[4]Calculations!M430</f>
        <v>85.632675097019032</v>
      </c>
      <c r="H463" s="38">
        <f>[4]Calculations!H430</f>
        <v>0</v>
      </c>
      <c r="I463" s="38">
        <f>[4]Calculations!L430</f>
        <v>0</v>
      </c>
      <c r="J463" s="38">
        <f>[4]Calculations!G430</f>
        <v>4.3280827318600001E-3</v>
      </c>
      <c r="K463" s="38">
        <f>[4]Calculations!K430</f>
        <v>10.488482353998901</v>
      </c>
      <c r="L463" s="38">
        <f>[4]Calculations!F430</f>
        <v>1.6006082566800001E-3</v>
      </c>
      <c r="M463" s="38">
        <f>[4]Calculations!J430</f>
        <v>3.8788425489820701</v>
      </c>
      <c r="N463" s="38">
        <f>[4]Calculations!V430</f>
        <v>4.1265089998500003E-2</v>
      </c>
      <c r="O463" s="38">
        <f>[4]Calculations!W430</f>
        <v>99.999975762811687</v>
      </c>
      <c r="P463" s="38">
        <f>[4]Calculations!O430</f>
        <v>1.195202254967E-2</v>
      </c>
      <c r="Q463" s="38">
        <f>[4]Calculations!S430</f>
        <v>28.96399754191799</v>
      </c>
      <c r="R463" s="38">
        <f>[4]Calculations!Q430</f>
        <v>5.3863225496700003E-3</v>
      </c>
      <c r="S463" s="38">
        <f>[4]Calculations!T430</f>
        <v>13.05297345618937</v>
      </c>
      <c r="T463" s="38">
        <f>[4]Calculations!R430</f>
        <v>4.9863225496700001E-3</v>
      </c>
      <c r="U463" s="38">
        <f>[4]Calculations!U430</f>
        <v>12.083631324460622</v>
      </c>
      <c r="V463" s="38">
        <f>[4]Calculations!X430</f>
        <v>1.54368221816E-2</v>
      </c>
      <c r="W463" s="38">
        <f>[4]Calculations!Y430</f>
        <v>37.40890530157445</v>
      </c>
      <c r="X463" s="38" t="s">
        <v>1056</v>
      </c>
      <c r="Y463" s="73" t="s">
        <v>102</v>
      </c>
      <c r="Z463" s="74" t="s">
        <v>1070</v>
      </c>
      <c r="AA463" s="74">
        <f>[4]Calculations!AA430</f>
        <v>0</v>
      </c>
      <c r="AB463" s="74">
        <f>[4]Calculations!AM430</f>
        <v>0</v>
      </c>
      <c r="AC463" s="74">
        <f>[4]Calculations!AB430</f>
        <v>0</v>
      </c>
      <c r="AD463" s="74">
        <f>[4]Calculations!AN430</f>
        <v>0</v>
      </c>
      <c r="AE463" s="74">
        <f>[4]Calculations!AC430</f>
        <v>0</v>
      </c>
      <c r="AF463" s="74">
        <f>[4]Calculations!AO430</f>
        <v>0</v>
      </c>
      <c r="AG463" s="74">
        <f>[4]Calculations!AD430</f>
        <v>0</v>
      </c>
      <c r="AH463" s="74">
        <f>[4]Calculations!AP430</f>
        <v>0</v>
      </c>
      <c r="AI463" s="74">
        <f>[4]Calculations!AE430</f>
        <v>0</v>
      </c>
      <c r="AJ463" s="74">
        <f>[4]Calculations!AQ430</f>
        <v>0</v>
      </c>
      <c r="AK463" s="74">
        <f>[4]Calculations!AF430</f>
        <v>0</v>
      </c>
      <c r="AL463" s="74">
        <f>[4]Calculations!AR430</f>
        <v>0</v>
      </c>
      <c r="AM463" s="74">
        <f>[4]Calculations!AG430</f>
        <v>0</v>
      </c>
      <c r="AN463" s="74">
        <f>[4]Calculations!AS430</f>
        <v>0</v>
      </c>
      <c r="AO463" s="74">
        <f>[4]Calculations!AH430</f>
        <v>0</v>
      </c>
      <c r="AP463" s="74">
        <f>[4]Calculations!AT430</f>
        <v>0</v>
      </c>
      <c r="AQ463" s="74">
        <f>[4]Calculations!AI430</f>
        <v>4.1265089998500003E-2</v>
      </c>
      <c r="AR463" s="74">
        <f>[4]Calculations!AU430</f>
        <v>99.999975762811687</v>
      </c>
      <c r="AS463" s="74">
        <f>[4]Calculations!AJ430</f>
        <v>0</v>
      </c>
      <c r="AT463" s="74">
        <f>[4]Calculations!AV430</f>
        <v>0</v>
      </c>
      <c r="AU463" s="74">
        <f>[4]Calculations!AK430</f>
        <v>0</v>
      </c>
      <c r="AV463" s="74">
        <f>[4]Calculations!AW430</f>
        <v>0</v>
      </c>
      <c r="AW463" s="90"/>
      <c r="AX463" s="90"/>
      <c r="AY463" s="82" t="str">
        <f>[4]Calculations!D430</f>
        <v>Land Supply 2018</v>
      </c>
    </row>
    <row r="464" spans="2:51" ht="25" customHeight="1" x14ac:dyDescent="0.25">
      <c r="B464" s="13" t="str">
        <f>[4]Calculations!A431</f>
        <v>SH 2287</v>
      </c>
      <c r="C464" s="30" t="str">
        <f>[4]Calculations!B431</f>
        <v>DENE WORKS ,EDGAR STREET,ROCHDALE</v>
      </c>
      <c r="D464" s="119" t="str">
        <f>[4]Calculations!C431</f>
        <v>Residential</v>
      </c>
      <c r="E464" s="38">
        <f>[4]Calculations!E431</f>
        <v>0.26159900000000003</v>
      </c>
      <c r="F464" s="38">
        <f>[4]Calculations!I431</f>
        <v>0.26159900000000003</v>
      </c>
      <c r="G464" s="38">
        <f>[4]Calculations!M431</f>
        <v>100</v>
      </c>
      <c r="H464" s="38">
        <f>[4]Calculations!H431</f>
        <v>0</v>
      </c>
      <c r="I464" s="38">
        <f>[4]Calculations!L431</f>
        <v>0</v>
      </c>
      <c r="J464" s="38">
        <f>[4]Calculations!G431</f>
        <v>0</v>
      </c>
      <c r="K464" s="38">
        <f>[4]Calculations!K431</f>
        <v>0</v>
      </c>
      <c r="L464" s="38">
        <f>[4]Calculations!F431</f>
        <v>0</v>
      </c>
      <c r="M464" s="38">
        <f>[4]Calculations!J431</f>
        <v>0</v>
      </c>
      <c r="N464" s="38">
        <f>[4]Calculations!V431</f>
        <v>0</v>
      </c>
      <c r="O464" s="38">
        <f>[4]Calculations!W431</f>
        <v>0</v>
      </c>
      <c r="P464" s="38">
        <f>[4]Calculations!O431</f>
        <v>0</v>
      </c>
      <c r="Q464" s="38">
        <f>[4]Calculations!S431</f>
        <v>0</v>
      </c>
      <c r="R464" s="38">
        <f>[4]Calculations!Q431</f>
        <v>0</v>
      </c>
      <c r="S464" s="38">
        <f>[4]Calculations!T431</f>
        <v>0</v>
      </c>
      <c r="T464" s="38">
        <f>[4]Calculations!R431</f>
        <v>0</v>
      </c>
      <c r="U464" s="38">
        <f>[4]Calculations!U431</f>
        <v>0</v>
      </c>
      <c r="V464" s="38" t="str">
        <f>[4]Calculations!X431</f>
        <v>Not Modelled</v>
      </c>
      <c r="W464" s="38" t="str">
        <f>[4]Calculations!Y431</f>
        <v>N/A</v>
      </c>
      <c r="X464" s="38" t="s">
        <v>1056</v>
      </c>
      <c r="Y464" s="73" t="s">
        <v>106</v>
      </c>
      <c r="Z464" s="74" t="s">
        <v>1098</v>
      </c>
      <c r="AA464" s="74">
        <f>[4]Calculations!AA431</f>
        <v>0</v>
      </c>
      <c r="AB464" s="74">
        <f>[4]Calculations!AM431</f>
        <v>0</v>
      </c>
      <c r="AC464" s="74">
        <f>[4]Calculations!AB431</f>
        <v>0</v>
      </c>
      <c r="AD464" s="74">
        <f>[4]Calculations!AN431</f>
        <v>0</v>
      </c>
      <c r="AE464" s="74">
        <f>[4]Calculations!AC431</f>
        <v>0</v>
      </c>
      <c r="AF464" s="74">
        <f>[4]Calculations!AO431</f>
        <v>0</v>
      </c>
      <c r="AG464" s="74">
        <f>[4]Calculations!AD431</f>
        <v>0</v>
      </c>
      <c r="AH464" s="74">
        <f>[4]Calculations!AP431</f>
        <v>0</v>
      </c>
      <c r="AI464" s="74">
        <f>[4]Calculations!AE431</f>
        <v>0</v>
      </c>
      <c r="AJ464" s="74">
        <f>[4]Calculations!AQ431</f>
        <v>0</v>
      </c>
      <c r="AK464" s="74">
        <f>[4]Calculations!AF431</f>
        <v>0</v>
      </c>
      <c r="AL464" s="74">
        <f>[4]Calculations!AR431</f>
        <v>0</v>
      </c>
      <c r="AM464" s="74">
        <f>[4]Calculations!AG431</f>
        <v>0</v>
      </c>
      <c r="AN464" s="74">
        <f>[4]Calculations!AS431</f>
        <v>0</v>
      </c>
      <c r="AO464" s="74">
        <f>[4]Calculations!AH431</f>
        <v>0</v>
      </c>
      <c r="AP464" s="74">
        <f>[4]Calculations!AT431</f>
        <v>0</v>
      </c>
      <c r="AQ464" s="74">
        <f>[4]Calculations!AI431</f>
        <v>0.26159902000399998</v>
      </c>
      <c r="AR464" s="74">
        <f>[4]Calculations!AU431</f>
        <v>100.0000076468182</v>
      </c>
      <c r="AS464" s="74">
        <f>[4]Calculations!AJ431</f>
        <v>0</v>
      </c>
      <c r="AT464" s="74">
        <f>[4]Calculations!AV431</f>
        <v>0</v>
      </c>
      <c r="AU464" s="74">
        <f>[4]Calculations!AK431</f>
        <v>0</v>
      </c>
      <c r="AV464" s="74">
        <f>[4]Calculations!AW431</f>
        <v>0</v>
      </c>
      <c r="AW464" s="90"/>
      <c r="AX464" s="90"/>
      <c r="AY464" s="82" t="str">
        <f>[4]Calculations!D431</f>
        <v>Land Supply 2018</v>
      </c>
    </row>
    <row r="465" spans="2:51" ht="25" customHeight="1" x14ac:dyDescent="0.25">
      <c r="B465" s="13" t="str">
        <f>[4]Calculations!A432</f>
        <v>SH 2288</v>
      </c>
      <c r="C465" s="30" t="str">
        <f>[4]Calculations!B432</f>
        <v>LAND BOUNDED BY OAK STREET AND EALEES ,EALEES, LITTLEBOROUGH</v>
      </c>
      <c r="D465" s="119" t="str">
        <f>[4]Calculations!C432</f>
        <v>Residential</v>
      </c>
      <c r="E465" s="38">
        <f>[4]Calculations!E432</f>
        <v>6.70206E-2</v>
      </c>
      <c r="F465" s="38">
        <f>[4]Calculations!I432</f>
        <v>6.70206E-2</v>
      </c>
      <c r="G465" s="38">
        <f>[4]Calculations!M432</f>
        <v>100</v>
      </c>
      <c r="H465" s="38">
        <f>[4]Calculations!H432</f>
        <v>0</v>
      </c>
      <c r="I465" s="38">
        <f>[4]Calculations!L432</f>
        <v>0</v>
      </c>
      <c r="J465" s="38">
        <f>[4]Calculations!G432</f>
        <v>0</v>
      </c>
      <c r="K465" s="38">
        <f>[4]Calculations!K432</f>
        <v>0</v>
      </c>
      <c r="L465" s="38">
        <f>[4]Calculations!F432</f>
        <v>0</v>
      </c>
      <c r="M465" s="38">
        <f>[4]Calculations!J432</f>
        <v>0</v>
      </c>
      <c r="N465" s="38">
        <f>[4]Calculations!V432</f>
        <v>6.7020580001500005E-2</v>
      </c>
      <c r="O465" s="38">
        <f>[4]Calculations!W432</f>
        <v>99.999970160667033</v>
      </c>
      <c r="P465" s="38">
        <f>[4]Calculations!O432</f>
        <v>1.93331E-5</v>
      </c>
      <c r="Q465" s="38">
        <f>[4]Calculations!S432</f>
        <v>2.884650391073789E-2</v>
      </c>
      <c r="R465" s="38">
        <f>[4]Calculations!Q432</f>
        <v>0</v>
      </c>
      <c r="S465" s="38">
        <f>[4]Calculations!T432</f>
        <v>0</v>
      </c>
      <c r="T465" s="38">
        <f>[4]Calculations!R432</f>
        <v>0</v>
      </c>
      <c r="U465" s="38">
        <f>[4]Calculations!U432</f>
        <v>0</v>
      </c>
      <c r="V465" s="38">
        <f>[4]Calculations!X432</f>
        <v>0</v>
      </c>
      <c r="W465" s="38">
        <f>[4]Calculations!Y432</f>
        <v>0</v>
      </c>
      <c r="X465" s="38" t="s">
        <v>1056</v>
      </c>
      <c r="Y465" s="73" t="s">
        <v>105</v>
      </c>
      <c r="Z465" s="74" t="s">
        <v>1066</v>
      </c>
      <c r="AA465" s="74">
        <f>[4]Calculations!AA432</f>
        <v>0</v>
      </c>
      <c r="AB465" s="74">
        <f>[4]Calculations!AM432</f>
        <v>0</v>
      </c>
      <c r="AC465" s="74">
        <f>[4]Calculations!AB432</f>
        <v>0</v>
      </c>
      <c r="AD465" s="74">
        <f>[4]Calculations!AN432</f>
        <v>0</v>
      </c>
      <c r="AE465" s="74">
        <f>[4]Calculations!AC432</f>
        <v>0</v>
      </c>
      <c r="AF465" s="74">
        <f>[4]Calculations!AO432</f>
        <v>0</v>
      </c>
      <c r="AG465" s="74">
        <f>[4]Calculations!AD432</f>
        <v>0</v>
      </c>
      <c r="AH465" s="74">
        <f>[4]Calculations!AP432</f>
        <v>0</v>
      </c>
      <c r="AI465" s="74">
        <f>[4]Calculations!AE432</f>
        <v>0</v>
      </c>
      <c r="AJ465" s="74">
        <f>[4]Calculations!AQ432</f>
        <v>0</v>
      </c>
      <c r="AK465" s="74">
        <f>[4]Calculations!AF432</f>
        <v>0</v>
      </c>
      <c r="AL465" s="74">
        <f>[4]Calculations!AR432</f>
        <v>0</v>
      </c>
      <c r="AM465" s="74">
        <f>[4]Calculations!AG432</f>
        <v>0</v>
      </c>
      <c r="AN465" s="74">
        <f>[4]Calculations!AS432</f>
        <v>0</v>
      </c>
      <c r="AO465" s="74">
        <f>[4]Calculations!AH432</f>
        <v>0</v>
      </c>
      <c r="AP465" s="74">
        <f>[4]Calculations!AT432</f>
        <v>0</v>
      </c>
      <c r="AQ465" s="74">
        <f>[4]Calculations!AI432</f>
        <v>6.7020580001500005E-2</v>
      </c>
      <c r="AR465" s="74">
        <f>[4]Calculations!AU432</f>
        <v>99.999970160667033</v>
      </c>
      <c r="AS465" s="74">
        <f>[4]Calculations!AJ432</f>
        <v>0</v>
      </c>
      <c r="AT465" s="74">
        <f>[4]Calculations!AV432</f>
        <v>0</v>
      </c>
      <c r="AU465" s="74">
        <f>[4]Calculations!AK432</f>
        <v>0</v>
      </c>
      <c r="AV465" s="74">
        <f>[4]Calculations!AW432</f>
        <v>0</v>
      </c>
      <c r="AW465" s="90"/>
      <c r="AX465" s="90"/>
      <c r="AY465" s="82" t="str">
        <f>[4]Calculations!D432</f>
        <v>Land Supply 2018</v>
      </c>
    </row>
    <row r="466" spans="2:51" ht="12.65" customHeight="1" x14ac:dyDescent="0.25">
      <c r="B466" s="13" t="str">
        <f>[4]Calculations!A433</f>
        <v>SH 2289</v>
      </c>
      <c r="C466" s="30" t="str">
        <f>[4]Calculations!B433</f>
        <v>HONRESFELD,HALIFAX ROAD,LITTLEBOROUGH</v>
      </c>
      <c r="D466" s="119" t="str">
        <f>[4]Calculations!C433</f>
        <v>Residential</v>
      </c>
      <c r="E466" s="38">
        <f>[4]Calculations!E433</f>
        <v>1.3745099999999999</v>
      </c>
      <c r="F466" s="38">
        <f>[4]Calculations!I433</f>
        <v>1.3745099999999999</v>
      </c>
      <c r="G466" s="38">
        <f>[4]Calculations!M433</f>
        <v>100</v>
      </c>
      <c r="H466" s="38">
        <f>[4]Calculations!H433</f>
        <v>0</v>
      </c>
      <c r="I466" s="38">
        <f>[4]Calculations!L433</f>
        <v>0</v>
      </c>
      <c r="J466" s="38">
        <f>[4]Calculations!G433</f>
        <v>0</v>
      </c>
      <c r="K466" s="38">
        <f>[4]Calculations!K433</f>
        <v>0</v>
      </c>
      <c r="L466" s="38">
        <f>[4]Calculations!F433</f>
        <v>0</v>
      </c>
      <c r="M466" s="38">
        <f>[4]Calculations!J433</f>
        <v>0</v>
      </c>
      <c r="N466" s="38">
        <f>[4]Calculations!V433</f>
        <v>0</v>
      </c>
      <c r="O466" s="38">
        <f>[4]Calculations!W433</f>
        <v>0</v>
      </c>
      <c r="P466" s="38">
        <f>[4]Calculations!O433</f>
        <v>9.8992907224210003E-2</v>
      </c>
      <c r="Q466" s="38">
        <f>[4]Calculations!S433</f>
        <v>7.2020507107412826</v>
      </c>
      <c r="R466" s="38">
        <f>[4]Calculations!Q433</f>
        <v>1.34040722421E-3</v>
      </c>
      <c r="S466" s="38">
        <f>[4]Calculations!T433</f>
        <v>9.7518913955518705E-2</v>
      </c>
      <c r="T466" s="38">
        <f>[4]Calculations!R433</f>
        <v>0</v>
      </c>
      <c r="U466" s="38">
        <f>[4]Calculations!U433</f>
        <v>0</v>
      </c>
      <c r="V466" s="38" t="str">
        <f>[4]Calculations!X433</f>
        <v>Not Modelled</v>
      </c>
      <c r="W466" s="38" t="str">
        <f>[4]Calculations!Y433</f>
        <v>N/A</v>
      </c>
      <c r="X466" s="38" t="s">
        <v>1056</v>
      </c>
      <c r="Y466" s="73" t="s">
        <v>105</v>
      </c>
      <c r="Z466" s="74" t="s">
        <v>1066</v>
      </c>
      <c r="AA466" s="74">
        <f>[4]Calculations!AA433</f>
        <v>0</v>
      </c>
      <c r="AB466" s="74">
        <f>[4]Calculations!AM433</f>
        <v>0</v>
      </c>
      <c r="AC466" s="74">
        <f>[4]Calculations!AB433</f>
        <v>1.34040722421E-3</v>
      </c>
      <c r="AD466" s="74">
        <f>[4]Calculations!AN433</f>
        <v>9.7518913955518705E-2</v>
      </c>
      <c r="AE466" s="74">
        <f>[4]Calculations!AC433</f>
        <v>0</v>
      </c>
      <c r="AF466" s="74">
        <f>[4]Calculations!AO433</f>
        <v>0</v>
      </c>
      <c r="AG466" s="74">
        <f>[4]Calculations!AD433</f>
        <v>0</v>
      </c>
      <c r="AH466" s="74">
        <f>[4]Calculations!AP433</f>
        <v>0</v>
      </c>
      <c r="AI466" s="74">
        <f>[4]Calculations!AE433</f>
        <v>0</v>
      </c>
      <c r="AJ466" s="74">
        <f>[4]Calculations!AQ433</f>
        <v>0</v>
      </c>
      <c r="AK466" s="74">
        <f>[4]Calculations!AF433</f>
        <v>9.5486573610999992E-3</v>
      </c>
      <c r="AL466" s="74">
        <f>[4]Calculations!AR433</f>
        <v>0.69469537224901967</v>
      </c>
      <c r="AM466" s="74">
        <f>[4]Calculations!AG433</f>
        <v>0</v>
      </c>
      <c r="AN466" s="74">
        <f>[4]Calculations!AS433</f>
        <v>0</v>
      </c>
      <c r="AO466" s="74">
        <f>[4]Calculations!AH433</f>
        <v>0</v>
      </c>
      <c r="AP466" s="74">
        <f>[4]Calculations!AT433</f>
        <v>0</v>
      </c>
      <c r="AQ466" s="74">
        <f>[4]Calculations!AI433</f>
        <v>0.9562751665</v>
      </c>
      <c r="AR466" s="74">
        <f>[4]Calculations!AU433</f>
        <v>69.572077794996034</v>
      </c>
      <c r="AS466" s="74">
        <f>[4]Calculations!AJ433</f>
        <v>0</v>
      </c>
      <c r="AT466" s="74">
        <f>[4]Calculations!AV433</f>
        <v>0</v>
      </c>
      <c r="AU466" s="74">
        <f>[4]Calculations!AK433</f>
        <v>0</v>
      </c>
      <c r="AV466" s="74">
        <f>[4]Calculations!AW433</f>
        <v>0</v>
      </c>
      <c r="AW466" s="90"/>
      <c r="AX466" s="90"/>
      <c r="AY466" s="82" t="str">
        <f>[4]Calculations!D433</f>
        <v>Land Supply 2018</v>
      </c>
    </row>
    <row r="467" spans="2:51" ht="25" customHeight="1" x14ac:dyDescent="0.25">
      <c r="B467" s="13" t="str">
        <f>[4]Calculations!A434</f>
        <v>SH 2292</v>
      </c>
      <c r="C467" s="30" t="str">
        <f>[4]Calculations!B434</f>
        <v>DEARNLEY OLD HALL ,NEW ROAD,LITTLEBOROUGH</v>
      </c>
      <c r="D467" s="119" t="str">
        <f>[4]Calculations!C434</f>
        <v>Residential</v>
      </c>
      <c r="E467" s="38">
        <f>[4]Calculations!E434</f>
        <v>0.39539299999999999</v>
      </c>
      <c r="F467" s="38">
        <f>[4]Calculations!I434</f>
        <v>0.39539299999999999</v>
      </c>
      <c r="G467" s="38">
        <f>[4]Calculations!M434</f>
        <v>100</v>
      </c>
      <c r="H467" s="38">
        <f>[4]Calculations!H434</f>
        <v>0</v>
      </c>
      <c r="I467" s="38">
        <f>[4]Calculations!L434</f>
        <v>0</v>
      </c>
      <c r="J467" s="38">
        <f>[4]Calculations!G434</f>
        <v>0</v>
      </c>
      <c r="K467" s="38">
        <f>[4]Calculations!K434</f>
        <v>0</v>
      </c>
      <c r="L467" s="38">
        <f>[4]Calculations!F434</f>
        <v>0</v>
      </c>
      <c r="M467" s="38">
        <f>[4]Calculations!J434</f>
        <v>0</v>
      </c>
      <c r="N467" s="38">
        <f>[4]Calculations!V434</f>
        <v>0</v>
      </c>
      <c r="O467" s="38">
        <f>[4]Calculations!W434</f>
        <v>0</v>
      </c>
      <c r="P467" s="38">
        <f>[4]Calculations!O434</f>
        <v>7.3974940399740004E-4</v>
      </c>
      <c r="Q467" s="38">
        <f>[4]Calculations!S434</f>
        <v>0.18709218524288493</v>
      </c>
      <c r="R467" s="38">
        <f>[4]Calculations!Q434</f>
        <v>6.7348403997400007E-5</v>
      </c>
      <c r="S467" s="38">
        <f>[4]Calculations!T434</f>
        <v>1.7033281822743451E-2</v>
      </c>
      <c r="T467" s="38">
        <f>[4]Calculations!R434</f>
        <v>6.7348403997400007E-5</v>
      </c>
      <c r="U467" s="38">
        <f>[4]Calculations!U434</f>
        <v>1.7033281822743451E-2</v>
      </c>
      <c r="V467" s="38" t="str">
        <f>[4]Calculations!X434</f>
        <v>Not Modelled</v>
      </c>
      <c r="W467" s="38" t="str">
        <f>[4]Calculations!Y434</f>
        <v>N/A</v>
      </c>
      <c r="X467" s="38" t="s">
        <v>1056</v>
      </c>
      <c r="Y467" s="73" t="s">
        <v>105</v>
      </c>
      <c r="Z467" s="74" t="s">
        <v>1066</v>
      </c>
      <c r="AA467" s="74">
        <f>[4]Calculations!AA434</f>
        <v>0</v>
      </c>
      <c r="AB467" s="74">
        <f>[4]Calculations!AM434</f>
        <v>0</v>
      </c>
      <c r="AC467" s="74">
        <f>[4]Calculations!AB434</f>
        <v>0</v>
      </c>
      <c r="AD467" s="74">
        <f>[4]Calculations!AN434</f>
        <v>0</v>
      </c>
      <c r="AE467" s="74">
        <f>[4]Calculations!AC434</f>
        <v>0</v>
      </c>
      <c r="AF467" s="74">
        <f>[4]Calculations!AO434</f>
        <v>0</v>
      </c>
      <c r="AG467" s="74">
        <f>[4]Calculations!AD434</f>
        <v>0</v>
      </c>
      <c r="AH467" s="74">
        <f>[4]Calculations!AP434</f>
        <v>0</v>
      </c>
      <c r="AI467" s="74">
        <f>[4]Calculations!AE434</f>
        <v>0</v>
      </c>
      <c r="AJ467" s="74">
        <f>[4]Calculations!AQ434</f>
        <v>0</v>
      </c>
      <c r="AK467" s="74">
        <f>[4]Calculations!AF434</f>
        <v>0</v>
      </c>
      <c r="AL467" s="74">
        <f>[4]Calculations!AR434</f>
        <v>0</v>
      </c>
      <c r="AM467" s="74">
        <f>[4]Calculations!AG434</f>
        <v>0</v>
      </c>
      <c r="AN467" s="74">
        <f>[4]Calculations!AS434</f>
        <v>0</v>
      </c>
      <c r="AO467" s="74">
        <f>[4]Calculations!AH434</f>
        <v>0</v>
      </c>
      <c r="AP467" s="74">
        <f>[4]Calculations!AT434</f>
        <v>0</v>
      </c>
      <c r="AQ467" s="74">
        <f>[4]Calculations!AI434</f>
        <v>0.39539338499900001</v>
      </c>
      <c r="AR467" s="74">
        <f>[4]Calculations!AU434</f>
        <v>100.00009737122306</v>
      </c>
      <c r="AS467" s="74">
        <f>[4]Calculations!AJ434</f>
        <v>0</v>
      </c>
      <c r="AT467" s="74">
        <f>[4]Calculations!AV434</f>
        <v>0</v>
      </c>
      <c r="AU467" s="74">
        <f>[4]Calculations!AK434</f>
        <v>0</v>
      </c>
      <c r="AV467" s="74">
        <f>[4]Calculations!AW434</f>
        <v>0</v>
      </c>
      <c r="AW467" s="90"/>
      <c r="AX467" s="90"/>
      <c r="AY467" s="82" t="str">
        <f>[4]Calculations!D434</f>
        <v>Land Supply 2018</v>
      </c>
    </row>
    <row r="468" spans="2:51" ht="25" customHeight="1" x14ac:dyDescent="0.25">
      <c r="B468" s="13" t="str">
        <f>[4]Calculations!A435</f>
        <v>SH 2293</v>
      </c>
      <c r="C468" s="30" t="str">
        <f>[4]Calculations!B435</f>
        <v>SLADEN MILL ,HALIFAX ROAD, LITTLEBOROUGH</v>
      </c>
      <c r="D468" s="119" t="str">
        <f>[4]Calculations!C435</f>
        <v>Residential</v>
      </c>
      <c r="E468" s="38">
        <f>[4]Calculations!E435</f>
        <v>1.70651</v>
      </c>
      <c r="F468" s="38">
        <f>[4]Calculations!I435</f>
        <v>1.5437495123636999</v>
      </c>
      <c r="G468" s="38">
        <f>[4]Calculations!M435</f>
        <v>90.462377153588307</v>
      </c>
      <c r="H468" s="38">
        <f>[4]Calculations!H435</f>
        <v>5.0294230625500001E-2</v>
      </c>
      <c r="I468" s="38">
        <f>[4]Calculations!L435</f>
        <v>2.9471981192902472</v>
      </c>
      <c r="J468" s="38">
        <f>[4]Calculations!G435</f>
        <v>7.2683928092299996E-2</v>
      </c>
      <c r="K468" s="38">
        <f>[4]Calculations!K435</f>
        <v>4.2592148942754511</v>
      </c>
      <c r="L468" s="38">
        <f>[4]Calculations!F435</f>
        <v>3.9782328918499997E-2</v>
      </c>
      <c r="M468" s="38">
        <f>[4]Calculations!J435</f>
        <v>2.331209832845984</v>
      </c>
      <c r="N468" s="38">
        <f>[4]Calculations!V435</f>
        <v>1.3584623467700001</v>
      </c>
      <c r="O468" s="38">
        <f>[4]Calculations!W435</f>
        <v>79.604710594722576</v>
      </c>
      <c r="P468" s="38">
        <f>[4]Calculations!O435</f>
        <v>0.65229822515360003</v>
      </c>
      <c r="Q468" s="38">
        <f>[4]Calculations!S435</f>
        <v>38.224107983756319</v>
      </c>
      <c r="R468" s="38">
        <f>[4]Calculations!Q435</f>
        <v>0.2836482251536</v>
      </c>
      <c r="S468" s="38">
        <f>[4]Calculations!T435</f>
        <v>16.621538997931452</v>
      </c>
      <c r="T468" s="38">
        <f>[4]Calculations!R435</f>
        <v>0.210544459416</v>
      </c>
      <c r="U468" s="38">
        <f>[4]Calculations!U435</f>
        <v>12.33772198322893</v>
      </c>
      <c r="V468" s="38">
        <f>[4]Calculations!X435</f>
        <v>0.16491724623500001</v>
      </c>
      <c r="W468" s="38">
        <f>[4]Calculations!Y435</f>
        <v>9.6640070222266505</v>
      </c>
      <c r="X468" s="38" t="s">
        <v>1056</v>
      </c>
      <c r="Y468" s="73" t="s">
        <v>108</v>
      </c>
      <c r="Z468" s="74" t="s">
        <v>109</v>
      </c>
      <c r="AA468" s="74">
        <f>[4]Calculations!AA435</f>
        <v>0</v>
      </c>
      <c r="AB468" s="74">
        <f>[4]Calculations!AM435</f>
        <v>0</v>
      </c>
      <c r="AC468" s="74">
        <f>[4]Calculations!AB435</f>
        <v>0</v>
      </c>
      <c r="AD468" s="74">
        <f>[4]Calculations!AN435</f>
        <v>0</v>
      </c>
      <c r="AE468" s="74">
        <f>[4]Calculations!AC435</f>
        <v>0</v>
      </c>
      <c r="AF468" s="74">
        <f>[4]Calculations!AO435</f>
        <v>0</v>
      </c>
      <c r="AG468" s="74">
        <f>[4]Calculations!AD435</f>
        <v>9.6065434013399995E-2</v>
      </c>
      <c r="AH468" s="74">
        <f>[4]Calculations!AP435</f>
        <v>5.6293507810326338</v>
      </c>
      <c r="AI468" s="74">
        <f>[4]Calculations!AE435</f>
        <v>1.1182114483800001</v>
      </c>
      <c r="AJ468" s="74">
        <f>[4]Calculations!AQ435</f>
        <v>65.526217155481064</v>
      </c>
      <c r="AK468" s="74">
        <f>[4]Calculations!AF435</f>
        <v>9.2085911464399994E-3</v>
      </c>
      <c r="AL468" s="74">
        <f>[4]Calculations!AR435</f>
        <v>0.53961542249620575</v>
      </c>
      <c r="AM468" s="74">
        <f>[4]Calculations!AG435</f>
        <v>0</v>
      </c>
      <c r="AN468" s="74">
        <f>[4]Calculations!AS435</f>
        <v>0</v>
      </c>
      <c r="AO468" s="74">
        <f>[4]Calculations!AH435</f>
        <v>0</v>
      </c>
      <c r="AP468" s="74">
        <f>[4]Calculations!AT435</f>
        <v>0</v>
      </c>
      <c r="AQ468" s="74">
        <f>[4]Calculations!AI435</f>
        <v>1.650759627</v>
      </c>
      <c r="AR468" s="74">
        <f>[4]Calculations!AU435</f>
        <v>96.733076688680413</v>
      </c>
      <c r="AS468" s="74">
        <f>[4]Calculations!AJ435</f>
        <v>0</v>
      </c>
      <c r="AT468" s="74">
        <f>[4]Calculations!AV435</f>
        <v>0</v>
      </c>
      <c r="AU468" s="74">
        <f>[4]Calculations!AK435</f>
        <v>0.11986962228</v>
      </c>
      <c r="AV468" s="74">
        <f>[4]Calculations!AW435</f>
        <v>7.0242554851714907</v>
      </c>
      <c r="AW468" s="90"/>
      <c r="AX468" s="90"/>
      <c r="AY468" s="82" t="str">
        <f>[4]Calculations!D435</f>
        <v>Land Supply 2018</v>
      </c>
    </row>
    <row r="469" spans="2:51" ht="25" customHeight="1" x14ac:dyDescent="0.25">
      <c r="B469" s="13" t="str">
        <f>[4]Calculations!A436</f>
        <v>SH 2295</v>
      </c>
      <c r="C469" s="30" t="str">
        <f>[4]Calculations!B436</f>
        <v>CHRISTIAN SCIENCE CHURCH,130B DRAKE STREET,ROCHDALE</v>
      </c>
      <c r="D469" s="119" t="str">
        <f>[4]Calculations!C436</f>
        <v>Residential</v>
      </c>
      <c r="E469" s="38">
        <f>[4]Calculations!E436</f>
        <v>1.4018900000000001E-2</v>
      </c>
      <c r="F469" s="38">
        <f>[4]Calculations!I436</f>
        <v>1.4018900000000001E-2</v>
      </c>
      <c r="G469" s="38">
        <f>[4]Calculations!M436</f>
        <v>100</v>
      </c>
      <c r="H469" s="38">
        <f>[4]Calculations!H436</f>
        <v>0</v>
      </c>
      <c r="I469" s="38">
        <f>[4]Calculations!L436</f>
        <v>0</v>
      </c>
      <c r="J469" s="38">
        <f>[4]Calculations!G436</f>
        <v>0</v>
      </c>
      <c r="K469" s="38">
        <f>[4]Calculations!K436</f>
        <v>0</v>
      </c>
      <c r="L469" s="38">
        <f>[4]Calculations!F436</f>
        <v>0</v>
      </c>
      <c r="M469" s="38">
        <f>[4]Calculations!J436</f>
        <v>0</v>
      </c>
      <c r="N469" s="38">
        <f>[4]Calculations!V436</f>
        <v>0</v>
      </c>
      <c r="O469" s="38">
        <f>[4]Calculations!W436</f>
        <v>0</v>
      </c>
      <c r="P469" s="38">
        <f>[4]Calculations!O436</f>
        <v>0</v>
      </c>
      <c r="Q469" s="38">
        <f>[4]Calculations!S436</f>
        <v>0</v>
      </c>
      <c r="R469" s="38">
        <f>[4]Calculations!Q436</f>
        <v>0</v>
      </c>
      <c r="S469" s="38">
        <f>[4]Calculations!T436</f>
        <v>0</v>
      </c>
      <c r="T469" s="38">
        <f>[4]Calculations!R436</f>
        <v>0</v>
      </c>
      <c r="U469" s="38">
        <f>[4]Calculations!U436</f>
        <v>0</v>
      </c>
      <c r="V469" s="38" t="str">
        <f>[4]Calculations!X436</f>
        <v>Not Modelled</v>
      </c>
      <c r="W469" s="38" t="str">
        <f>[4]Calculations!Y436</f>
        <v>N/A</v>
      </c>
      <c r="X469" s="38" t="s">
        <v>1056</v>
      </c>
      <c r="Y469" s="73" t="s">
        <v>106</v>
      </c>
      <c r="Z469" s="74" t="s">
        <v>1098</v>
      </c>
      <c r="AA469" s="74">
        <f>[4]Calculations!AA436</f>
        <v>0</v>
      </c>
      <c r="AB469" s="74">
        <f>[4]Calculations!AM436</f>
        <v>0</v>
      </c>
      <c r="AC469" s="74">
        <f>[4]Calculations!AB436</f>
        <v>0</v>
      </c>
      <c r="AD469" s="74">
        <f>[4]Calculations!AN436</f>
        <v>0</v>
      </c>
      <c r="AE469" s="74">
        <f>[4]Calculations!AC436</f>
        <v>0</v>
      </c>
      <c r="AF469" s="74">
        <f>[4]Calculations!AO436</f>
        <v>0</v>
      </c>
      <c r="AG469" s="74">
        <f>[4]Calculations!AD436</f>
        <v>0</v>
      </c>
      <c r="AH469" s="74">
        <f>[4]Calculations!AP436</f>
        <v>0</v>
      </c>
      <c r="AI469" s="74">
        <f>[4]Calculations!AE436</f>
        <v>0</v>
      </c>
      <c r="AJ469" s="74">
        <f>[4]Calculations!AQ436</f>
        <v>0</v>
      </c>
      <c r="AK469" s="74">
        <f>[4]Calculations!AF436</f>
        <v>0</v>
      </c>
      <c r="AL469" s="74">
        <f>[4]Calculations!AR436</f>
        <v>0</v>
      </c>
      <c r="AM469" s="74">
        <f>[4]Calculations!AG436</f>
        <v>0</v>
      </c>
      <c r="AN469" s="74">
        <f>[4]Calculations!AS436</f>
        <v>0</v>
      </c>
      <c r="AO469" s="74">
        <f>[4]Calculations!AH436</f>
        <v>0</v>
      </c>
      <c r="AP469" s="74">
        <f>[4]Calculations!AT436</f>
        <v>0</v>
      </c>
      <c r="AQ469" s="74">
        <f>[4]Calculations!AI436</f>
        <v>1.4018874999600001E-2</v>
      </c>
      <c r="AR469" s="74">
        <f>[4]Calculations!AU436</f>
        <v>99.999821666464555</v>
      </c>
      <c r="AS469" s="74">
        <f>[4]Calculations!AJ436</f>
        <v>0</v>
      </c>
      <c r="AT469" s="74">
        <f>[4]Calculations!AV436</f>
        <v>0</v>
      </c>
      <c r="AU469" s="74">
        <f>[4]Calculations!AK436</f>
        <v>0</v>
      </c>
      <c r="AV469" s="74">
        <f>[4]Calculations!AW436</f>
        <v>0</v>
      </c>
      <c r="AW469" s="90"/>
      <c r="AX469" s="90"/>
      <c r="AY469" s="82" t="str">
        <f>[4]Calculations!D436</f>
        <v>Land Supply 2018</v>
      </c>
    </row>
    <row r="470" spans="2:51" ht="25" customHeight="1" x14ac:dyDescent="0.25">
      <c r="B470" s="13" t="str">
        <f>[4]Calculations!A437</f>
        <v>SH 2296</v>
      </c>
      <c r="C470" s="30" t="str">
        <f>[4]Calculations!B437</f>
        <v>SHEPHERD HEY BARN,ASHWORTH ROAD,NORDEN</v>
      </c>
      <c r="D470" s="119" t="str">
        <f>[4]Calculations!C437</f>
        <v>Residential</v>
      </c>
      <c r="E470" s="38">
        <f>[4]Calculations!E437</f>
        <v>4.6797600000000002E-2</v>
      </c>
      <c r="F470" s="38">
        <f>[4]Calculations!I437</f>
        <v>4.6797600000000002E-2</v>
      </c>
      <c r="G470" s="38">
        <f>[4]Calculations!M437</f>
        <v>100</v>
      </c>
      <c r="H470" s="38">
        <f>[4]Calculations!H437</f>
        <v>0</v>
      </c>
      <c r="I470" s="38">
        <f>[4]Calculations!L437</f>
        <v>0</v>
      </c>
      <c r="J470" s="38">
        <f>[4]Calculations!G437</f>
        <v>0</v>
      </c>
      <c r="K470" s="38">
        <f>[4]Calculations!K437</f>
        <v>0</v>
      </c>
      <c r="L470" s="38">
        <f>[4]Calculations!F437</f>
        <v>0</v>
      </c>
      <c r="M470" s="38">
        <f>[4]Calculations!J437</f>
        <v>0</v>
      </c>
      <c r="N470" s="38">
        <f>[4]Calculations!V437</f>
        <v>0</v>
      </c>
      <c r="O470" s="38">
        <f>[4]Calculations!W437</f>
        <v>0</v>
      </c>
      <c r="P470" s="38">
        <f>[4]Calculations!O437</f>
        <v>0</v>
      </c>
      <c r="Q470" s="38">
        <f>[4]Calculations!S437</f>
        <v>0</v>
      </c>
      <c r="R470" s="38">
        <f>[4]Calculations!Q437</f>
        <v>0</v>
      </c>
      <c r="S470" s="38">
        <f>[4]Calculations!T437</f>
        <v>0</v>
      </c>
      <c r="T470" s="38">
        <f>[4]Calculations!R437</f>
        <v>0</v>
      </c>
      <c r="U470" s="38">
        <f>[4]Calculations!U437</f>
        <v>0</v>
      </c>
      <c r="V470" s="38" t="str">
        <f>[4]Calculations!X437</f>
        <v>Not Modelled</v>
      </c>
      <c r="W470" s="38" t="str">
        <f>[4]Calculations!Y437</f>
        <v>N/A</v>
      </c>
      <c r="X470" s="38" t="s">
        <v>1056</v>
      </c>
      <c r="Y470" s="73" t="s">
        <v>106</v>
      </c>
      <c r="Z470" s="74" t="s">
        <v>1098</v>
      </c>
      <c r="AA470" s="74">
        <f>[4]Calculations!AA437</f>
        <v>0</v>
      </c>
      <c r="AB470" s="74">
        <f>[4]Calculations!AM437</f>
        <v>0</v>
      </c>
      <c r="AC470" s="74">
        <f>[4]Calculations!AB437</f>
        <v>0</v>
      </c>
      <c r="AD470" s="74">
        <f>[4]Calculations!AN437</f>
        <v>0</v>
      </c>
      <c r="AE470" s="74">
        <f>[4]Calculations!AC437</f>
        <v>0</v>
      </c>
      <c r="AF470" s="74">
        <f>[4]Calculations!AO437</f>
        <v>0</v>
      </c>
      <c r="AG470" s="74">
        <f>[4]Calculations!AD437</f>
        <v>0</v>
      </c>
      <c r="AH470" s="74">
        <f>[4]Calculations!AP437</f>
        <v>0</v>
      </c>
      <c r="AI470" s="74">
        <f>[4]Calculations!AE437</f>
        <v>0</v>
      </c>
      <c r="AJ470" s="74">
        <f>[4]Calculations!AQ437</f>
        <v>0</v>
      </c>
      <c r="AK470" s="74">
        <f>[4]Calculations!AF437</f>
        <v>4.6797575000200001E-2</v>
      </c>
      <c r="AL470" s="74">
        <f>[4]Calculations!AR437</f>
        <v>99.999946578884376</v>
      </c>
      <c r="AM470" s="74">
        <f>[4]Calculations!AG437</f>
        <v>0</v>
      </c>
      <c r="AN470" s="74">
        <f>[4]Calculations!AS437</f>
        <v>0</v>
      </c>
      <c r="AO470" s="74">
        <f>[4]Calculations!AH437</f>
        <v>2.5840693705100001E-2</v>
      </c>
      <c r="AP470" s="74">
        <f>[4]Calculations!AT437</f>
        <v>55.217989181282803</v>
      </c>
      <c r="AQ470" s="74">
        <f>[4]Calculations!AI437</f>
        <v>0</v>
      </c>
      <c r="AR470" s="74">
        <f>[4]Calculations!AU437</f>
        <v>0</v>
      </c>
      <c r="AS470" s="74">
        <f>[4]Calculations!AJ437</f>
        <v>0</v>
      </c>
      <c r="AT470" s="74">
        <f>[4]Calculations!AV437</f>
        <v>0</v>
      </c>
      <c r="AU470" s="74">
        <f>[4]Calculations!AK437</f>
        <v>0</v>
      </c>
      <c r="AV470" s="74">
        <f>[4]Calculations!AW437</f>
        <v>0</v>
      </c>
      <c r="AW470" s="90"/>
      <c r="AX470" s="90"/>
      <c r="AY470" s="82" t="str">
        <f>[4]Calculations!D437</f>
        <v>Land Supply 2018</v>
      </c>
    </row>
    <row r="471" spans="2:51" ht="25" customHeight="1" x14ac:dyDescent="0.25">
      <c r="B471" s="13" t="str">
        <f>[4]Calculations!A438</f>
        <v>SH 2297</v>
      </c>
      <c r="C471" s="30" t="str">
        <f>[4]Calculations!B438</f>
        <v>560 MANCHESTER ROAD,ROCHDALE</v>
      </c>
      <c r="D471" s="119" t="str">
        <f>[4]Calculations!C438</f>
        <v>Residential</v>
      </c>
      <c r="E471" s="38">
        <f>[4]Calculations!E438</f>
        <v>1.11258E-2</v>
      </c>
      <c r="F471" s="38">
        <f>[4]Calculations!I438</f>
        <v>1.11258E-2</v>
      </c>
      <c r="G471" s="38">
        <f>[4]Calculations!M438</f>
        <v>100</v>
      </c>
      <c r="H471" s="38">
        <f>[4]Calculations!H438</f>
        <v>0</v>
      </c>
      <c r="I471" s="38">
        <f>[4]Calculations!L438</f>
        <v>0</v>
      </c>
      <c r="J471" s="38">
        <f>[4]Calculations!G438</f>
        <v>0</v>
      </c>
      <c r="K471" s="38">
        <f>[4]Calculations!K438</f>
        <v>0</v>
      </c>
      <c r="L471" s="38">
        <f>[4]Calculations!F438</f>
        <v>0</v>
      </c>
      <c r="M471" s="38">
        <f>[4]Calculations!J438</f>
        <v>0</v>
      </c>
      <c r="N471" s="38">
        <f>[4]Calculations!V438</f>
        <v>0</v>
      </c>
      <c r="O471" s="38">
        <f>[4]Calculations!W438</f>
        <v>0</v>
      </c>
      <c r="P471" s="38">
        <f>[4]Calculations!O438</f>
        <v>1.6265830002960002E-3</v>
      </c>
      <c r="Q471" s="38">
        <f>[4]Calculations!S438</f>
        <v>14.619919469125817</v>
      </c>
      <c r="R471" s="38">
        <f>[4]Calculations!Q438</f>
        <v>4.8861300029600003E-4</v>
      </c>
      <c r="S471" s="38">
        <f>[4]Calculations!T438</f>
        <v>4.3917111605098063</v>
      </c>
      <c r="T471" s="38">
        <f>[4]Calculations!R438</f>
        <v>0</v>
      </c>
      <c r="U471" s="38">
        <f>[4]Calculations!U438</f>
        <v>0</v>
      </c>
      <c r="V471" s="38" t="str">
        <f>[4]Calculations!X438</f>
        <v>Not Modelled</v>
      </c>
      <c r="W471" s="38" t="str">
        <f>[4]Calculations!Y438</f>
        <v>N/A</v>
      </c>
      <c r="X471" s="38" t="s">
        <v>1056</v>
      </c>
      <c r="Y471" s="73" t="s">
        <v>105</v>
      </c>
      <c r="Z471" s="74" t="s">
        <v>1066</v>
      </c>
      <c r="AA471" s="74">
        <f>[4]Calculations!AA438</f>
        <v>0</v>
      </c>
      <c r="AB471" s="74">
        <f>[4]Calculations!AM438</f>
        <v>0</v>
      </c>
      <c r="AC471" s="74">
        <f>[4]Calculations!AB438</f>
        <v>0</v>
      </c>
      <c r="AD471" s="74">
        <f>[4]Calculations!AN438</f>
        <v>0</v>
      </c>
      <c r="AE471" s="74">
        <f>[4]Calculations!AC438</f>
        <v>0</v>
      </c>
      <c r="AF471" s="74">
        <f>[4]Calculations!AO438</f>
        <v>0</v>
      </c>
      <c r="AG471" s="74">
        <f>[4]Calculations!AD438</f>
        <v>0</v>
      </c>
      <c r="AH471" s="74">
        <f>[4]Calculations!AP438</f>
        <v>0</v>
      </c>
      <c r="AI471" s="74">
        <f>[4]Calculations!AE438</f>
        <v>0</v>
      </c>
      <c r="AJ471" s="74">
        <f>[4]Calculations!AQ438</f>
        <v>0</v>
      </c>
      <c r="AK471" s="74">
        <f>[4]Calculations!AF438</f>
        <v>0</v>
      </c>
      <c r="AL471" s="74">
        <f>[4]Calculations!AR438</f>
        <v>0</v>
      </c>
      <c r="AM471" s="74">
        <f>[4]Calculations!AG438</f>
        <v>0</v>
      </c>
      <c r="AN471" s="74">
        <f>[4]Calculations!AS438</f>
        <v>0</v>
      </c>
      <c r="AO471" s="74">
        <f>[4]Calculations!AH438</f>
        <v>0</v>
      </c>
      <c r="AP471" s="74">
        <f>[4]Calculations!AT438</f>
        <v>0</v>
      </c>
      <c r="AQ471" s="74">
        <f>[4]Calculations!AI438</f>
        <v>1.1125805001199999E-2</v>
      </c>
      <c r="AR471" s="74">
        <f>[4]Calculations!AU438</f>
        <v>100.00004495137426</v>
      </c>
      <c r="AS471" s="74">
        <f>[4]Calculations!AJ438</f>
        <v>0</v>
      </c>
      <c r="AT471" s="74">
        <f>[4]Calculations!AV438</f>
        <v>0</v>
      </c>
      <c r="AU471" s="74">
        <f>[4]Calculations!AK438</f>
        <v>0</v>
      </c>
      <c r="AV471" s="74">
        <f>[4]Calculations!AW438</f>
        <v>0</v>
      </c>
      <c r="AW471" s="90"/>
      <c r="AX471" s="90"/>
      <c r="AY471" s="82" t="str">
        <f>[4]Calculations!D438</f>
        <v>Land Supply 2018</v>
      </c>
    </row>
    <row r="472" spans="2:51" ht="12.65" customHeight="1" x14ac:dyDescent="0.25">
      <c r="B472" s="13" t="str">
        <f>[4]Calculations!A439</f>
        <v>SH 2298</v>
      </c>
      <c r="C472" s="30" t="str">
        <f>[4]Calculations!B439</f>
        <v>1 DRAKE STREET,ROCHDALE</v>
      </c>
      <c r="D472" s="119" t="str">
        <f>[4]Calculations!C439</f>
        <v>Residential</v>
      </c>
      <c r="E472" s="38">
        <f>[4]Calculations!E439</f>
        <v>8.6752399999999993E-2</v>
      </c>
      <c r="F472" s="38">
        <f>[4]Calculations!I439</f>
        <v>1.2706801999495809E-7</v>
      </c>
      <c r="G472" s="38">
        <f>[4]Calculations!M439</f>
        <v>1.4647205148786443E-4</v>
      </c>
      <c r="H472" s="38">
        <f>[4]Calculations!H439</f>
        <v>8.4723514320399998E-2</v>
      </c>
      <c r="I472" s="38">
        <f>[4]Calculations!L439</f>
        <v>97.661291584325056</v>
      </c>
      <c r="J472" s="38">
        <f>[4]Calculations!G439</f>
        <v>2.02875861158E-3</v>
      </c>
      <c r="K472" s="38">
        <f>[4]Calculations!K439</f>
        <v>2.3385619436234619</v>
      </c>
      <c r="L472" s="38">
        <f>[4]Calculations!F439</f>
        <v>0</v>
      </c>
      <c r="M472" s="38">
        <f>[4]Calculations!J439</f>
        <v>0</v>
      </c>
      <c r="N472" s="38">
        <f>[4]Calculations!V439</f>
        <v>8.6752374998200002E-2</v>
      </c>
      <c r="O472" s="38">
        <f>[4]Calculations!W439</f>
        <v>99.999971180278592</v>
      </c>
      <c r="P472" s="38">
        <f>[4]Calculations!O439</f>
        <v>2.5534136143050001E-3</v>
      </c>
      <c r="Q472" s="38">
        <f>[4]Calculations!S439</f>
        <v>2.9433348406557056</v>
      </c>
      <c r="R472" s="38">
        <f>[4]Calculations!Q439</f>
        <v>4.22313614305E-4</v>
      </c>
      <c r="S472" s="38">
        <f>[4]Calculations!T439</f>
        <v>0.48680337870191492</v>
      </c>
      <c r="T472" s="38">
        <f>[4]Calculations!R439</f>
        <v>0</v>
      </c>
      <c r="U472" s="38">
        <f>[4]Calculations!U439</f>
        <v>0</v>
      </c>
      <c r="V472" s="38">
        <f>[4]Calculations!X439</f>
        <v>8.6752374998200002E-2</v>
      </c>
      <c r="W472" s="38">
        <f>[4]Calculations!Y439</f>
        <v>99.999971180278592</v>
      </c>
      <c r="X472" s="38" t="s">
        <v>1056</v>
      </c>
      <c r="Y472" s="73" t="s">
        <v>108</v>
      </c>
      <c r="Z472" s="74" t="s">
        <v>109</v>
      </c>
      <c r="AA472" s="74">
        <f>[4]Calculations!AA439</f>
        <v>0</v>
      </c>
      <c r="AB472" s="74">
        <f>[4]Calculations!AM439</f>
        <v>0</v>
      </c>
      <c r="AC472" s="74">
        <f>[4]Calculations!AB439</f>
        <v>0</v>
      </c>
      <c r="AD472" s="74">
        <f>[4]Calculations!AN439</f>
        <v>0</v>
      </c>
      <c r="AE472" s="74">
        <f>[4]Calculations!AC439</f>
        <v>0</v>
      </c>
      <c r="AF472" s="74">
        <f>[4]Calculations!AO439</f>
        <v>0</v>
      </c>
      <c r="AG472" s="74">
        <f>[4]Calculations!AD439</f>
        <v>0</v>
      </c>
      <c r="AH472" s="74">
        <f>[4]Calculations!AP439</f>
        <v>0</v>
      </c>
      <c r="AI472" s="74">
        <f>[4]Calculations!AE439</f>
        <v>0</v>
      </c>
      <c r="AJ472" s="74">
        <f>[4]Calculations!AQ439</f>
        <v>0</v>
      </c>
      <c r="AK472" s="74">
        <f>[4]Calculations!AF439</f>
        <v>0</v>
      </c>
      <c r="AL472" s="74">
        <f>[4]Calculations!AR439</f>
        <v>0</v>
      </c>
      <c r="AM472" s="74">
        <f>[4]Calculations!AG439</f>
        <v>0</v>
      </c>
      <c r="AN472" s="74">
        <f>[4]Calculations!AS439</f>
        <v>0</v>
      </c>
      <c r="AO472" s="74">
        <f>[4]Calculations!AH439</f>
        <v>0</v>
      </c>
      <c r="AP472" s="74">
        <f>[4]Calculations!AT439</f>
        <v>0</v>
      </c>
      <c r="AQ472" s="74">
        <f>[4]Calculations!AI439</f>
        <v>8.6752374998200002E-2</v>
      </c>
      <c r="AR472" s="74">
        <f>[4]Calculations!AU439</f>
        <v>99.999971180278592</v>
      </c>
      <c r="AS472" s="74">
        <f>[4]Calculations!AJ439</f>
        <v>0</v>
      </c>
      <c r="AT472" s="74">
        <f>[4]Calculations!AV439</f>
        <v>0</v>
      </c>
      <c r="AU472" s="74">
        <f>[4]Calculations!AK439</f>
        <v>0</v>
      </c>
      <c r="AV472" s="74">
        <f>[4]Calculations!AW439</f>
        <v>0</v>
      </c>
      <c r="AW472" s="90"/>
      <c r="AX472" s="90"/>
      <c r="AY472" s="82" t="str">
        <f>[4]Calculations!D439</f>
        <v>Land Supply 2018</v>
      </c>
    </row>
    <row r="473" spans="2:51" ht="25" customHeight="1" x14ac:dyDescent="0.25">
      <c r="B473" s="13" t="str">
        <f>[4]Calculations!A440</f>
        <v>SH 2299</v>
      </c>
      <c r="C473" s="30" t="str">
        <f>[4]Calculations!B440</f>
        <v>107 DRAKE STREET,ROCHDALE</v>
      </c>
      <c r="D473" s="119" t="str">
        <f>[4]Calculations!C440</f>
        <v>Residential</v>
      </c>
      <c r="E473" s="38">
        <f>[4]Calculations!E440</f>
        <v>3.0367999999999999E-2</v>
      </c>
      <c r="F473" s="38">
        <f>[4]Calculations!I440</f>
        <v>3.0367999999999999E-2</v>
      </c>
      <c r="G473" s="38">
        <f>[4]Calculations!M440</f>
        <v>100</v>
      </c>
      <c r="H473" s="38">
        <f>[4]Calculations!H440</f>
        <v>0</v>
      </c>
      <c r="I473" s="38">
        <f>[4]Calculations!L440</f>
        <v>0</v>
      </c>
      <c r="J473" s="38">
        <f>[4]Calculations!G440</f>
        <v>0</v>
      </c>
      <c r="K473" s="38">
        <f>[4]Calculations!K440</f>
        <v>0</v>
      </c>
      <c r="L473" s="38">
        <f>[4]Calculations!F440</f>
        <v>0</v>
      </c>
      <c r="M473" s="38">
        <f>[4]Calculations!J440</f>
        <v>0</v>
      </c>
      <c r="N473" s="38">
        <f>[4]Calculations!V440</f>
        <v>0</v>
      </c>
      <c r="O473" s="38">
        <f>[4]Calculations!W440</f>
        <v>0</v>
      </c>
      <c r="P473" s="38">
        <f>[4]Calculations!O440</f>
        <v>3.3596599999999999E-4</v>
      </c>
      <c r="Q473" s="38">
        <f>[4]Calculations!S440</f>
        <v>1.1063158587987354</v>
      </c>
      <c r="R473" s="38">
        <f>[4]Calculations!Q440</f>
        <v>0</v>
      </c>
      <c r="S473" s="38">
        <f>[4]Calculations!T440</f>
        <v>0</v>
      </c>
      <c r="T473" s="38">
        <f>[4]Calculations!R440</f>
        <v>0</v>
      </c>
      <c r="U473" s="38">
        <f>[4]Calculations!U440</f>
        <v>0</v>
      </c>
      <c r="V473" s="38" t="str">
        <f>[4]Calculations!X440</f>
        <v>Not Modelled</v>
      </c>
      <c r="W473" s="38" t="str">
        <f>[4]Calculations!Y440</f>
        <v>N/A</v>
      </c>
      <c r="X473" s="38" t="s">
        <v>1056</v>
      </c>
      <c r="Y473" s="73" t="s">
        <v>105</v>
      </c>
      <c r="Z473" s="74" t="s">
        <v>1066</v>
      </c>
      <c r="AA473" s="74">
        <f>[4]Calculations!AA440</f>
        <v>0</v>
      </c>
      <c r="AB473" s="74">
        <f>[4]Calculations!AM440</f>
        <v>0</v>
      </c>
      <c r="AC473" s="74">
        <f>[4]Calculations!AB440</f>
        <v>0</v>
      </c>
      <c r="AD473" s="74">
        <f>[4]Calculations!AN440</f>
        <v>0</v>
      </c>
      <c r="AE473" s="74">
        <f>[4]Calculations!AC440</f>
        <v>0</v>
      </c>
      <c r="AF473" s="74">
        <f>[4]Calculations!AO440</f>
        <v>0</v>
      </c>
      <c r="AG473" s="74">
        <f>[4]Calculations!AD440</f>
        <v>0</v>
      </c>
      <c r="AH473" s="74">
        <f>[4]Calculations!AP440</f>
        <v>0</v>
      </c>
      <c r="AI473" s="74">
        <f>[4]Calculations!AE440</f>
        <v>0</v>
      </c>
      <c r="AJ473" s="74">
        <f>[4]Calculations!AQ440</f>
        <v>0</v>
      </c>
      <c r="AK473" s="74">
        <f>[4]Calculations!AF440</f>
        <v>0</v>
      </c>
      <c r="AL473" s="74">
        <f>[4]Calculations!AR440</f>
        <v>0</v>
      </c>
      <c r="AM473" s="74">
        <f>[4]Calculations!AG440</f>
        <v>0</v>
      </c>
      <c r="AN473" s="74">
        <f>[4]Calculations!AS440</f>
        <v>0</v>
      </c>
      <c r="AO473" s="74">
        <f>[4]Calculations!AH440</f>
        <v>0</v>
      </c>
      <c r="AP473" s="74">
        <f>[4]Calculations!AT440</f>
        <v>0</v>
      </c>
      <c r="AQ473" s="74">
        <f>[4]Calculations!AI440</f>
        <v>3.03679750014E-2</v>
      </c>
      <c r="AR473" s="74">
        <f>[4]Calculations!AU440</f>
        <v>99.999917681111697</v>
      </c>
      <c r="AS473" s="74">
        <f>[4]Calculations!AJ440</f>
        <v>0</v>
      </c>
      <c r="AT473" s="74">
        <f>[4]Calculations!AV440</f>
        <v>0</v>
      </c>
      <c r="AU473" s="74">
        <f>[4]Calculations!AK440</f>
        <v>0</v>
      </c>
      <c r="AV473" s="74">
        <f>[4]Calculations!AW440</f>
        <v>0</v>
      </c>
      <c r="AW473" s="90"/>
      <c r="AX473" s="90"/>
      <c r="AY473" s="82" t="str">
        <f>[4]Calculations!D440</f>
        <v>Land Supply 2018</v>
      </c>
    </row>
    <row r="474" spans="2:51" ht="25" customHeight="1" x14ac:dyDescent="0.25">
      <c r="B474" s="13" t="str">
        <f>[4]Calculations!A441</f>
        <v>SH 2300</v>
      </c>
      <c r="C474" s="30" t="str">
        <f>[4]Calculations!B441</f>
        <v>FORMER CHAPEL OF REST,ADJACENT TO 102 PEEL STREET,ROCHDALE</v>
      </c>
      <c r="D474" s="119" t="str">
        <f>[4]Calculations!C441</f>
        <v>Residential</v>
      </c>
      <c r="E474" s="38">
        <f>[4]Calculations!E441</f>
        <v>7.3107299999999997E-3</v>
      </c>
      <c r="F474" s="38">
        <f>[4]Calculations!I441</f>
        <v>7.3107299999999997E-3</v>
      </c>
      <c r="G474" s="38">
        <f>[4]Calculations!M441</f>
        <v>100</v>
      </c>
      <c r="H474" s="38">
        <f>[4]Calculations!H441</f>
        <v>0</v>
      </c>
      <c r="I474" s="38">
        <f>[4]Calculations!L441</f>
        <v>0</v>
      </c>
      <c r="J474" s="38">
        <f>[4]Calculations!G441</f>
        <v>0</v>
      </c>
      <c r="K474" s="38">
        <f>[4]Calculations!K441</f>
        <v>0</v>
      </c>
      <c r="L474" s="38">
        <f>[4]Calculations!F441</f>
        <v>0</v>
      </c>
      <c r="M474" s="38">
        <f>[4]Calculations!J441</f>
        <v>0</v>
      </c>
      <c r="N474" s="38">
        <f>[4]Calculations!V441</f>
        <v>0</v>
      </c>
      <c r="O474" s="38">
        <f>[4]Calculations!W441</f>
        <v>0</v>
      </c>
      <c r="P474" s="38">
        <f>[4]Calculations!O441</f>
        <v>0</v>
      </c>
      <c r="Q474" s="38">
        <f>[4]Calculations!S441</f>
        <v>0</v>
      </c>
      <c r="R474" s="38">
        <f>[4]Calculations!Q441</f>
        <v>0</v>
      </c>
      <c r="S474" s="38">
        <f>[4]Calculations!T441</f>
        <v>0</v>
      </c>
      <c r="T474" s="38">
        <f>[4]Calculations!R441</f>
        <v>0</v>
      </c>
      <c r="U474" s="38">
        <f>[4]Calculations!U441</f>
        <v>0</v>
      </c>
      <c r="V474" s="38" t="str">
        <f>[4]Calculations!X441</f>
        <v>Not Modelled</v>
      </c>
      <c r="W474" s="38" t="str">
        <f>[4]Calculations!Y441</f>
        <v>N/A</v>
      </c>
      <c r="X474" s="38" t="s">
        <v>1056</v>
      </c>
      <c r="Y474" s="73" t="s">
        <v>106</v>
      </c>
      <c r="Z474" s="74" t="s">
        <v>1098</v>
      </c>
      <c r="AA474" s="74">
        <f>[4]Calculations!AA441</f>
        <v>0</v>
      </c>
      <c r="AB474" s="74">
        <f>[4]Calculations!AM441</f>
        <v>0</v>
      </c>
      <c r="AC474" s="74">
        <f>[4]Calculations!AB441</f>
        <v>0</v>
      </c>
      <c r="AD474" s="74">
        <f>[4]Calculations!AN441</f>
        <v>0</v>
      </c>
      <c r="AE474" s="74">
        <f>[4]Calculations!AC441</f>
        <v>0</v>
      </c>
      <c r="AF474" s="74">
        <f>[4]Calculations!AO441</f>
        <v>0</v>
      </c>
      <c r="AG474" s="74">
        <f>[4]Calculations!AD441</f>
        <v>0</v>
      </c>
      <c r="AH474" s="74">
        <f>[4]Calculations!AP441</f>
        <v>0</v>
      </c>
      <c r="AI474" s="74">
        <f>[4]Calculations!AE441</f>
        <v>0</v>
      </c>
      <c r="AJ474" s="74">
        <f>[4]Calculations!AQ441</f>
        <v>0</v>
      </c>
      <c r="AK474" s="74">
        <f>[4]Calculations!AF441</f>
        <v>0</v>
      </c>
      <c r="AL474" s="74">
        <f>[4]Calculations!AR441</f>
        <v>0</v>
      </c>
      <c r="AM474" s="74">
        <f>[4]Calculations!AG441</f>
        <v>0</v>
      </c>
      <c r="AN474" s="74">
        <f>[4]Calculations!AS441</f>
        <v>0</v>
      </c>
      <c r="AO474" s="74">
        <f>[4]Calculations!AH441</f>
        <v>0</v>
      </c>
      <c r="AP474" s="74">
        <f>[4]Calculations!AT441</f>
        <v>0</v>
      </c>
      <c r="AQ474" s="74">
        <f>[4]Calculations!AI441</f>
        <v>7.3107299994100003E-3</v>
      </c>
      <c r="AR474" s="74">
        <f>[4]Calculations!AU441</f>
        <v>99.999999991929684</v>
      </c>
      <c r="AS474" s="74">
        <f>[4]Calculations!AJ441</f>
        <v>0</v>
      </c>
      <c r="AT474" s="74">
        <f>[4]Calculations!AV441</f>
        <v>0</v>
      </c>
      <c r="AU474" s="74">
        <f>[4]Calculations!AK441</f>
        <v>0</v>
      </c>
      <c r="AV474" s="74">
        <f>[4]Calculations!AW441</f>
        <v>0</v>
      </c>
      <c r="AW474" s="90"/>
      <c r="AX474" s="90"/>
      <c r="AY474" s="82" t="str">
        <f>[4]Calculations!D441</f>
        <v>Land Supply 2018</v>
      </c>
    </row>
    <row r="475" spans="2:51" ht="25" customHeight="1" x14ac:dyDescent="0.25">
      <c r="B475" s="13" t="str">
        <f>[4]Calculations!A442</f>
        <v>SH 2301</v>
      </c>
      <c r="C475" s="30" t="str">
        <f>[4]Calculations!B442</f>
        <v>115 OLDHAM ROAD,ROCHDALE</v>
      </c>
      <c r="D475" s="119" t="str">
        <f>[4]Calculations!C442</f>
        <v>Residential</v>
      </c>
      <c r="E475" s="38">
        <f>[4]Calculations!E442</f>
        <v>2.2741600000000001E-2</v>
      </c>
      <c r="F475" s="38">
        <f>[4]Calculations!I442</f>
        <v>2.2741600000000001E-2</v>
      </c>
      <c r="G475" s="38">
        <f>[4]Calculations!M442</f>
        <v>100</v>
      </c>
      <c r="H475" s="38">
        <f>[4]Calculations!H442</f>
        <v>0</v>
      </c>
      <c r="I475" s="38">
        <f>[4]Calculations!L442</f>
        <v>0</v>
      </c>
      <c r="J475" s="38">
        <f>[4]Calculations!G442</f>
        <v>0</v>
      </c>
      <c r="K475" s="38">
        <f>[4]Calculations!K442</f>
        <v>0</v>
      </c>
      <c r="L475" s="38">
        <f>[4]Calculations!F442</f>
        <v>0</v>
      </c>
      <c r="M475" s="38">
        <f>[4]Calculations!J442</f>
        <v>0</v>
      </c>
      <c r="N475" s="38">
        <f>[4]Calculations!V442</f>
        <v>0</v>
      </c>
      <c r="O475" s="38">
        <f>[4]Calculations!W442</f>
        <v>0</v>
      </c>
      <c r="P475" s="38">
        <f>[4]Calculations!O442</f>
        <v>1.61578E-4</v>
      </c>
      <c r="Q475" s="38">
        <f>[4]Calculations!S442</f>
        <v>0.71049530376050929</v>
      </c>
      <c r="R475" s="38">
        <f>[4]Calculations!Q442</f>
        <v>0</v>
      </c>
      <c r="S475" s="38">
        <f>[4]Calculations!T442</f>
        <v>0</v>
      </c>
      <c r="T475" s="38">
        <f>[4]Calculations!R442</f>
        <v>0</v>
      </c>
      <c r="U475" s="38">
        <f>[4]Calculations!U442</f>
        <v>0</v>
      </c>
      <c r="V475" s="38" t="str">
        <f>[4]Calculations!X442</f>
        <v>Not Modelled</v>
      </c>
      <c r="W475" s="38" t="str">
        <f>[4]Calculations!Y442</f>
        <v>N/A</v>
      </c>
      <c r="X475" s="38" t="s">
        <v>1056</v>
      </c>
      <c r="Y475" s="73" t="s">
        <v>105</v>
      </c>
      <c r="Z475" s="74" t="s">
        <v>1066</v>
      </c>
      <c r="AA475" s="74">
        <f>[4]Calculations!AA442</f>
        <v>0</v>
      </c>
      <c r="AB475" s="74">
        <f>[4]Calculations!AM442</f>
        <v>0</v>
      </c>
      <c r="AC475" s="74">
        <f>[4]Calculations!AB442</f>
        <v>0</v>
      </c>
      <c r="AD475" s="74">
        <f>[4]Calculations!AN442</f>
        <v>0</v>
      </c>
      <c r="AE475" s="74">
        <f>[4]Calculations!AC442</f>
        <v>0</v>
      </c>
      <c r="AF475" s="74">
        <f>[4]Calculations!AO442</f>
        <v>0</v>
      </c>
      <c r="AG475" s="74">
        <f>[4]Calculations!AD442</f>
        <v>0</v>
      </c>
      <c r="AH475" s="74">
        <f>[4]Calculations!AP442</f>
        <v>0</v>
      </c>
      <c r="AI475" s="74">
        <f>[4]Calculations!AE442</f>
        <v>0</v>
      </c>
      <c r="AJ475" s="74">
        <f>[4]Calculations!AQ442</f>
        <v>0</v>
      </c>
      <c r="AK475" s="74">
        <f>[4]Calculations!AF442</f>
        <v>0</v>
      </c>
      <c r="AL475" s="74">
        <f>[4]Calculations!AR442</f>
        <v>0</v>
      </c>
      <c r="AM475" s="74">
        <f>[4]Calculations!AG442</f>
        <v>0</v>
      </c>
      <c r="AN475" s="74">
        <f>[4]Calculations!AS442</f>
        <v>0</v>
      </c>
      <c r="AO475" s="74">
        <f>[4]Calculations!AH442</f>
        <v>0</v>
      </c>
      <c r="AP475" s="74">
        <f>[4]Calculations!AT442</f>
        <v>0</v>
      </c>
      <c r="AQ475" s="74">
        <f>[4]Calculations!AI442</f>
        <v>2.2741610002299999E-2</v>
      </c>
      <c r="AR475" s="74">
        <f>[4]Calculations!AU442</f>
        <v>100.00004398239348</v>
      </c>
      <c r="AS475" s="74">
        <f>[4]Calculations!AJ442</f>
        <v>0</v>
      </c>
      <c r="AT475" s="74">
        <f>[4]Calculations!AV442</f>
        <v>0</v>
      </c>
      <c r="AU475" s="74">
        <f>[4]Calculations!AK442</f>
        <v>0</v>
      </c>
      <c r="AV475" s="74">
        <f>[4]Calculations!AW442</f>
        <v>0</v>
      </c>
      <c r="AW475" s="90"/>
      <c r="AX475" s="90"/>
      <c r="AY475" s="82" t="str">
        <f>[4]Calculations!D442</f>
        <v>Land Supply 2018</v>
      </c>
    </row>
    <row r="476" spans="2:51" ht="25" customHeight="1" x14ac:dyDescent="0.25">
      <c r="B476" s="13" t="str">
        <f>[4]Calculations!A443</f>
        <v>SH 2302</v>
      </c>
      <c r="C476" s="30" t="str">
        <f>[4]Calculations!B443</f>
        <v>148 DRAKE STREET,ROCHDALE</v>
      </c>
      <c r="D476" s="119" t="str">
        <f>[4]Calculations!C443</f>
        <v>Residential</v>
      </c>
      <c r="E476" s="38">
        <f>[4]Calculations!E443</f>
        <v>3.4732100000000002E-2</v>
      </c>
      <c r="F476" s="38">
        <f>[4]Calculations!I443</f>
        <v>3.4732100000000002E-2</v>
      </c>
      <c r="G476" s="38">
        <f>[4]Calculations!M443</f>
        <v>100</v>
      </c>
      <c r="H476" s="38">
        <f>[4]Calculations!H443</f>
        <v>0</v>
      </c>
      <c r="I476" s="38">
        <f>[4]Calculations!L443</f>
        <v>0</v>
      </c>
      <c r="J476" s="38">
        <f>[4]Calculations!G443</f>
        <v>0</v>
      </c>
      <c r="K476" s="38">
        <f>[4]Calculations!K443</f>
        <v>0</v>
      </c>
      <c r="L476" s="38">
        <f>[4]Calculations!F443</f>
        <v>0</v>
      </c>
      <c r="M476" s="38">
        <f>[4]Calculations!J443</f>
        <v>0</v>
      </c>
      <c r="N476" s="38">
        <f>[4]Calculations!V443</f>
        <v>0</v>
      </c>
      <c r="O476" s="38">
        <f>[4]Calculations!W443</f>
        <v>0</v>
      </c>
      <c r="P476" s="38">
        <f>[4]Calculations!O443</f>
        <v>0</v>
      </c>
      <c r="Q476" s="38">
        <f>[4]Calculations!S443</f>
        <v>0</v>
      </c>
      <c r="R476" s="38">
        <f>[4]Calculations!Q443</f>
        <v>0</v>
      </c>
      <c r="S476" s="38">
        <f>[4]Calculations!T443</f>
        <v>0</v>
      </c>
      <c r="T476" s="38">
        <f>[4]Calculations!R443</f>
        <v>0</v>
      </c>
      <c r="U476" s="38">
        <f>[4]Calculations!U443</f>
        <v>0</v>
      </c>
      <c r="V476" s="38" t="str">
        <f>[4]Calculations!X443</f>
        <v>Not Modelled</v>
      </c>
      <c r="W476" s="38" t="str">
        <f>[4]Calculations!Y443</f>
        <v>N/A</v>
      </c>
      <c r="X476" s="38" t="s">
        <v>1056</v>
      </c>
      <c r="Y476" s="73" t="s">
        <v>106</v>
      </c>
      <c r="Z476" s="74" t="s">
        <v>1098</v>
      </c>
      <c r="AA476" s="74">
        <f>[4]Calculations!AA443</f>
        <v>0</v>
      </c>
      <c r="AB476" s="74">
        <f>[4]Calculations!AM443</f>
        <v>0</v>
      </c>
      <c r="AC476" s="74">
        <f>[4]Calculations!AB443</f>
        <v>0</v>
      </c>
      <c r="AD476" s="74">
        <f>[4]Calculations!AN443</f>
        <v>0</v>
      </c>
      <c r="AE476" s="74">
        <f>[4]Calculations!AC443</f>
        <v>0</v>
      </c>
      <c r="AF476" s="74">
        <f>[4]Calculations!AO443</f>
        <v>0</v>
      </c>
      <c r="AG476" s="74">
        <f>[4]Calculations!AD443</f>
        <v>0</v>
      </c>
      <c r="AH476" s="74">
        <f>[4]Calculations!AP443</f>
        <v>0</v>
      </c>
      <c r="AI476" s="74">
        <f>[4]Calculations!AE443</f>
        <v>0</v>
      </c>
      <c r="AJ476" s="74">
        <f>[4]Calculations!AQ443</f>
        <v>0</v>
      </c>
      <c r="AK476" s="74">
        <f>[4]Calculations!AF443</f>
        <v>0</v>
      </c>
      <c r="AL476" s="74">
        <f>[4]Calculations!AR443</f>
        <v>0</v>
      </c>
      <c r="AM476" s="74">
        <f>[4]Calculations!AG443</f>
        <v>0</v>
      </c>
      <c r="AN476" s="74">
        <f>[4]Calculations!AS443</f>
        <v>0</v>
      </c>
      <c r="AO476" s="74">
        <f>[4]Calculations!AH443</f>
        <v>0</v>
      </c>
      <c r="AP476" s="74">
        <f>[4]Calculations!AT443</f>
        <v>0</v>
      </c>
      <c r="AQ476" s="74">
        <f>[4]Calculations!AI443</f>
        <v>3.47321250018E-2</v>
      </c>
      <c r="AR476" s="74">
        <f>[4]Calculations!AU443</f>
        <v>100.0000719847058</v>
      </c>
      <c r="AS476" s="74">
        <f>[4]Calculations!AJ443</f>
        <v>0</v>
      </c>
      <c r="AT476" s="74">
        <f>[4]Calculations!AV443</f>
        <v>0</v>
      </c>
      <c r="AU476" s="74">
        <f>[4]Calculations!AK443</f>
        <v>0</v>
      </c>
      <c r="AV476" s="74">
        <f>[4]Calculations!AW443</f>
        <v>0</v>
      </c>
      <c r="AW476" s="90"/>
      <c r="AX476" s="90"/>
      <c r="AY476" s="82" t="str">
        <f>[4]Calculations!D443</f>
        <v>Land Supply 2018</v>
      </c>
    </row>
    <row r="477" spans="2:51" ht="25" customHeight="1" x14ac:dyDescent="0.25">
      <c r="B477" s="13" t="str">
        <f>[4]Calculations!A444</f>
        <v>SH 2303</v>
      </c>
      <c r="C477" s="30" t="str">
        <f>[4]Calculations!B444</f>
        <v>66 SYKE ROAD,ROCHDALE</v>
      </c>
      <c r="D477" s="119" t="str">
        <f>[4]Calculations!C444</f>
        <v>Residential</v>
      </c>
      <c r="E477" s="38">
        <f>[4]Calculations!E444</f>
        <v>4.4263799999999999E-2</v>
      </c>
      <c r="F477" s="38">
        <f>[4]Calculations!I444</f>
        <v>4.4263799999999999E-2</v>
      </c>
      <c r="G477" s="38">
        <f>[4]Calculations!M444</f>
        <v>100</v>
      </c>
      <c r="H477" s="38">
        <f>[4]Calculations!H444</f>
        <v>0</v>
      </c>
      <c r="I477" s="38">
        <f>[4]Calculations!L444</f>
        <v>0</v>
      </c>
      <c r="J477" s="38">
        <f>[4]Calculations!G444</f>
        <v>0</v>
      </c>
      <c r="K477" s="38">
        <f>[4]Calculations!K444</f>
        <v>0</v>
      </c>
      <c r="L477" s="38">
        <f>[4]Calculations!F444</f>
        <v>0</v>
      </c>
      <c r="M477" s="38">
        <f>[4]Calculations!J444</f>
        <v>0</v>
      </c>
      <c r="N477" s="38">
        <f>[4]Calculations!V444</f>
        <v>0</v>
      </c>
      <c r="O477" s="38">
        <f>[4]Calculations!W444</f>
        <v>0</v>
      </c>
      <c r="P477" s="38">
        <f>[4]Calculations!O444</f>
        <v>0</v>
      </c>
      <c r="Q477" s="38">
        <f>[4]Calculations!S444</f>
        <v>0</v>
      </c>
      <c r="R477" s="38">
        <f>[4]Calculations!Q444</f>
        <v>0</v>
      </c>
      <c r="S477" s="38">
        <f>[4]Calculations!T444</f>
        <v>0</v>
      </c>
      <c r="T477" s="38">
        <f>[4]Calculations!R444</f>
        <v>0</v>
      </c>
      <c r="U477" s="38">
        <f>[4]Calculations!U444</f>
        <v>0</v>
      </c>
      <c r="V477" s="38" t="str">
        <f>[4]Calculations!X444</f>
        <v>Not Modelled</v>
      </c>
      <c r="W477" s="38" t="str">
        <f>[4]Calculations!Y444</f>
        <v>N/A</v>
      </c>
      <c r="X477" s="38" t="s">
        <v>1056</v>
      </c>
      <c r="Y477" s="73" t="s">
        <v>106</v>
      </c>
      <c r="Z477" s="74" t="s">
        <v>1098</v>
      </c>
      <c r="AA477" s="74">
        <f>[4]Calculations!AA444</f>
        <v>0</v>
      </c>
      <c r="AB477" s="74">
        <f>[4]Calculations!AM444</f>
        <v>0</v>
      </c>
      <c r="AC477" s="74">
        <f>[4]Calculations!AB444</f>
        <v>0</v>
      </c>
      <c r="AD477" s="74">
        <f>[4]Calculations!AN444</f>
        <v>0</v>
      </c>
      <c r="AE477" s="74">
        <f>[4]Calculations!AC444</f>
        <v>0</v>
      </c>
      <c r="AF477" s="74">
        <f>[4]Calculations!AO444</f>
        <v>0</v>
      </c>
      <c r="AG477" s="74">
        <f>[4]Calculations!AD444</f>
        <v>0</v>
      </c>
      <c r="AH477" s="74">
        <f>[4]Calculations!AP444</f>
        <v>0</v>
      </c>
      <c r="AI477" s="74">
        <f>[4]Calculations!AE444</f>
        <v>0</v>
      </c>
      <c r="AJ477" s="74">
        <f>[4]Calculations!AQ444</f>
        <v>0</v>
      </c>
      <c r="AK477" s="74">
        <f>[4]Calculations!AF444</f>
        <v>4.4072796019700003E-2</v>
      </c>
      <c r="AL477" s="74">
        <f>[4]Calculations!AR444</f>
        <v>99.568487160388415</v>
      </c>
      <c r="AM477" s="74">
        <f>[4]Calculations!AG444</f>
        <v>0</v>
      </c>
      <c r="AN477" s="74">
        <f>[4]Calculations!AS444</f>
        <v>0</v>
      </c>
      <c r="AO477" s="74">
        <f>[4]Calculations!AH444</f>
        <v>0</v>
      </c>
      <c r="AP477" s="74">
        <f>[4]Calculations!AT444</f>
        <v>0</v>
      </c>
      <c r="AQ477" s="74">
        <f>[4]Calculations!AI444</f>
        <v>4.4263800000399998E-2</v>
      </c>
      <c r="AR477" s="74">
        <f>[4]Calculations!AU444</f>
        <v>100.00000000090368</v>
      </c>
      <c r="AS477" s="74">
        <f>[4]Calculations!AJ444</f>
        <v>0</v>
      </c>
      <c r="AT477" s="74">
        <f>[4]Calculations!AV444</f>
        <v>0</v>
      </c>
      <c r="AU477" s="74">
        <f>[4]Calculations!AK444</f>
        <v>0</v>
      </c>
      <c r="AV477" s="74">
        <f>[4]Calculations!AW444</f>
        <v>0</v>
      </c>
      <c r="AW477" s="90"/>
      <c r="AX477" s="90"/>
      <c r="AY477" s="82" t="str">
        <f>[4]Calculations!D444</f>
        <v>Land Supply 2018</v>
      </c>
    </row>
    <row r="478" spans="2:51" ht="25" customHeight="1" x14ac:dyDescent="0.25">
      <c r="B478" s="13" t="str">
        <f>[4]Calculations!A445</f>
        <v>SH 2304</v>
      </c>
      <c r="C478" s="30" t="str">
        <f>[4]Calculations!B445</f>
        <v>3-11 GRANDIDGE STREET,ROCHDALE</v>
      </c>
      <c r="D478" s="119" t="str">
        <f>[4]Calculations!C445</f>
        <v>Residential</v>
      </c>
      <c r="E478" s="38">
        <f>[4]Calculations!E445</f>
        <v>5.8149300000000001E-2</v>
      </c>
      <c r="F478" s="38">
        <f>[4]Calculations!I445</f>
        <v>5.8149300000000001E-2</v>
      </c>
      <c r="G478" s="38">
        <f>[4]Calculations!M445</f>
        <v>100</v>
      </c>
      <c r="H478" s="38">
        <f>[4]Calculations!H445</f>
        <v>0</v>
      </c>
      <c r="I478" s="38">
        <f>[4]Calculations!L445</f>
        <v>0</v>
      </c>
      <c r="J478" s="38">
        <f>[4]Calculations!G445</f>
        <v>0</v>
      </c>
      <c r="K478" s="38">
        <f>[4]Calculations!K445</f>
        <v>0</v>
      </c>
      <c r="L478" s="38">
        <f>[4]Calculations!F445</f>
        <v>0</v>
      </c>
      <c r="M478" s="38">
        <f>[4]Calculations!J445</f>
        <v>0</v>
      </c>
      <c r="N478" s="38">
        <f>[4]Calculations!V445</f>
        <v>0</v>
      </c>
      <c r="O478" s="38">
        <f>[4]Calculations!W445</f>
        <v>0</v>
      </c>
      <c r="P478" s="38">
        <f>[4]Calculations!O445</f>
        <v>0</v>
      </c>
      <c r="Q478" s="38">
        <f>[4]Calculations!S445</f>
        <v>0</v>
      </c>
      <c r="R478" s="38">
        <f>[4]Calculations!Q445</f>
        <v>0</v>
      </c>
      <c r="S478" s="38">
        <f>[4]Calculations!T445</f>
        <v>0</v>
      </c>
      <c r="T478" s="38">
        <f>[4]Calculations!R445</f>
        <v>0</v>
      </c>
      <c r="U478" s="38">
        <f>[4]Calculations!U445</f>
        <v>0</v>
      </c>
      <c r="V478" s="38" t="str">
        <f>[4]Calculations!X445</f>
        <v>Not Modelled</v>
      </c>
      <c r="W478" s="38" t="str">
        <f>[4]Calculations!Y445</f>
        <v>N/A</v>
      </c>
      <c r="X478" s="38" t="s">
        <v>1056</v>
      </c>
      <c r="Y478" s="73" t="s">
        <v>106</v>
      </c>
      <c r="Z478" s="74" t="s">
        <v>1098</v>
      </c>
      <c r="AA478" s="74">
        <f>[4]Calculations!AA445</f>
        <v>0</v>
      </c>
      <c r="AB478" s="74">
        <f>[4]Calculations!AM445</f>
        <v>0</v>
      </c>
      <c r="AC478" s="74">
        <f>[4]Calculations!AB445</f>
        <v>0</v>
      </c>
      <c r="AD478" s="74">
        <f>[4]Calculations!AN445</f>
        <v>0</v>
      </c>
      <c r="AE478" s="74">
        <f>[4]Calculations!AC445</f>
        <v>0</v>
      </c>
      <c r="AF478" s="74">
        <f>[4]Calculations!AO445</f>
        <v>0</v>
      </c>
      <c r="AG478" s="74">
        <f>[4]Calculations!AD445</f>
        <v>0</v>
      </c>
      <c r="AH478" s="74">
        <f>[4]Calculations!AP445</f>
        <v>0</v>
      </c>
      <c r="AI478" s="74">
        <f>[4]Calculations!AE445</f>
        <v>0</v>
      </c>
      <c r="AJ478" s="74">
        <f>[4]Calculations!AQ445</f>
        <v>0</v>
      </c>
      <c r="AK478" s="74">
        <f>[4]Calculations!AF445</f>
        <v>0</v>
      </c>
      <c r="AL478" s="74">
        <f>[4]Calculations!AR445</f>
        <v>0</v>
      </c>
      <c r="AM478" s="74">
        <f>[4]Calculations!AG445</f>
        <v>0</v>
      </c>
      <c r="AN478" s="74">
        <f>[4]Calculations!AS445</f>
        <v>0</v>
      </c>
      <c r="AO478" s="74">
        <f>[4]Calculations!AH445</f>
        <v>0</v>
      </c>
      <c r="AP478" s="74">
        <f>[4]Calculations!AT445</f>
        <v>0</v>
      </c>
      <c r="AQ478" s="74">
        <f>[4]Calculations!AI445</f>
        <v>5.8149340000000001E-2</v>
      </c>
      <c r="AR478" s="74">
        <f>[4]Calculations!AU445</f>
        <v>100.0000687884463</v>
      </c>
      <c r="AS478" s="74">
        <f>[4]Calculations!AJ445</f>
        <v>0</v>
      </c>
      <c r="AT478" s="74">
        <f>[4]Calculations!AV445</f>
        <v>0</v>
      </c>
      <c r="AU478" s="74">
        <f>[4]Calculations!AK445</f>
        <v>0</v>
      </c>
      <c r="AV478" s="74">
        <f>[4]Calculations!AW445</f>
        <v>0</v>
      </c>
      <c r="AW478" s="90"/>
      <c r="AX478" s="90"/>
      <c r="AY478" s="82" t="str">
        <f>[4]Calculations!D445</f>
        <v>Land Supply 2018</v>
      </c>
    </row>
    <row r="479" spans="2:51" ht="25" customHeight="1" x14ac:dyDescent="0.25">
      <c r="B479" s="13" t="str">
        <f>[4]Calculations!A446</f>
        <v>SH 2305</v>
      </c>
      <c r="C479" s="30" t="str">
        <f>[4]Calculations!B446</f>
        <v>2 OAKENROD VILLAS,BURY ROAD,ROCHDALE</v>
      </c>
      <c r="D479" s="119" t="str">
        <f>[4]Calculations!C446</f>
        <v>Residential</v>
      </c>
      <c r="E479" s="38">
        <f>[4]Calculations!E446</f>
        <v>0.12586800000000001</v>
      </c>
      <c r="F479" s="38">
        <f>[4]Calculations!I446</f>
        <v>0.12586800000000001</v>
      </c>
      <c r="G479" s="38">
        <f>[4]Calculations!M446</f>
        <v>100</v>
      </c>
      <c r="H479" s="38">
        <f>[4]Calculations!H446</f>
        <v>0</v>
      </c>
      <c r="I479" s="38">
        <f>[4]Calculations!L446</f>
        <v>0</v>
      </c>
      <c r="J479" s="38">
        <f>[4]Calculations!G446</f>
        <v>0</v>
      </c>
      <c r="K479" s="38">
        <f>[4]Calculations!K446</f>
        <v>0</v>
      </c>
      <c r="L479" s="38">
        <f>[4]Calculations!F446</f>
        <v>0</v>
      </c>
      <c r="M479" s="38">
        <f>[4]Calculations!J446</f>
        <v>0</v>
      </c>
      <c r="N479" s="38">
        <f>[4]Calculations!V446</f>
        <v>0</v>
      </c>
      <c r="O479" s="38">
        <f>[4]Calculations!W446</f>
        <v>0</v>
      </c>
      <c r="P479" s="38">
        <f>[4]Calculations!O446</f>
        <v>5.3521299999999999E-4</v>
      </c>
      <c r="Q479" s="38">
        <f>[4]Calculations!S446</f>
        <v>0.42521768837194518</v>
      </c>
      <c r="R479" s="38">
        <f>[4]Calculations!Q446</f>
        <v>0</v>
      </c>
      <c r="S479" s="38">
        <f>[4]Calculations!T446</f>
        <v>0</v>
      </c>
      <c r="T479" s="38">
        <f>[4]Calculations!R446</f>
        <v>0</v>
      </c>
      <c r="U479" s="38">
        <f>[4]Calculations!U446</f>
        <v>0</v>
      </c>
      <c r="V479" s="38">
        <f>[4]Calculations!X446</f>
        <v>0</v>
      </c>
      <c r="W479" s="38">
        <f>[4]Calculations!Y446</f>
        <v>0</v>
      </c>
      <c r="X479" s="38" t="s">
        <v>1056</v>
      </c>
      <c r="Y479" s="73" t="s">
        <v>105</v>
      </c>
      <c r="Z479" s="74" t="s">
        <v>1066</v>
      </c>
      <c r="AA479" s="74">
        <f>[4]Calculations!AA446</f>
        <v>0</v>
      </c>
      <c r="AB479" s="74">
        <f>[4]Calculations!AM446</f>
        <v>0</v>
      </c>
      <c r="AC479" s="74">
        <f>[4]Calculations!AB446</f>
        <v>0</v>
      </c>
      <c r="AD479" s="74">
        <f>[4]Calculations!AN446</f>
        <v>0</v>
      </c>
      <c r="AE479" s="74">
        <f>[4]Calculations!AC446</f>
        <v>0</v>
      </c>
      <c r="AF479" s="74">
        <f>[4]Calculations!AO446</f>
        <v>0</v>
      </c>
      <c r="AG479" s="74">
        <f>[4]Calculations!AD446</f>
        <v>0</v>
      </c>
      <c r="AH479" s="74">
        <f>[4]Calculations!AP446</f>
        <v>0</v>
      </c>
      <c r="AI479" s="74">
        <f>[4]Calculations!AE446</f>
        <v>4.2903222811499997E-2</v>
      </c>
      <c r="AJ479" s="74">
        <f>[4]Calculations!AQ446</f>
        <v>34.085885857803412</v>
      </c>
      <c r="AK479" s="74">
        <f>[4]Calculations!AF446</f>
        <v>0</v>
      </c>
      <c r="AL479" s="74">
        <f>[4]Calculations!AR446</f>
        <v>0</v>
      </c>
      <c r="AM479" s="74">
        <f>[4]Calculations!AG446</f>
        <v>0</v>
      </c>
      <c r="AN479" s="74">
        <f>[4]Calculations!AS446</f>
        <v>0</v>
      </c>
      <c r="AO479" s="74">
        <f>[4]Calculations!AH446</f>
        <v>0</v>
      </c>
      <c r="AP479" s="74">
        <f>[4]Calculations!AT446</f>
        <v>0</v>
      </c>
      <c r="AQ479" s="74">
        <f>[4]Calculations!AI446</f>
        <v>0.125867754404</v>
      </c>
      <c r="AR479" s="74">
        <f>[4]Calculations!AU446</f>
        <v>99.999804878126284</v>
      </c>
      <c r="AS479" s="74">
        <f>[4]Calculations!AJ446</f>
        <v>0</v>
      </c>
      <c r="AT479" s="74">
        <f>[4]Calculations!AV446</f>
        <v>0</v>
      </c>
      <c r="AU479" s="74">
        <f>[4]Calculations!AK446</f>
        <v>0</v>
      </c>
      <c r="AV479" s="74">
        <f>[4]Calculations!AW446</f>
        <v>0</v>
      </c>
      <c r="AW479" s="90"/>
      <c r="AX479" s="90"/>
      <c r="AY479" s="82" t="str">
        <f>[4]Calculations!D446</f>
        <v>Land Supply 2018</v>
      </c>
    </row>
    <row r="480" spans="2:51" ht="25" customHeight="1" x14ac:dyDescent="0.25">
      <c r="B480" s="13" t="str">
        <f>[4]Calculations!A447</f>
        <v>SH 2306</v>
      </c>
      <c r="C480" s="30" t="str">
        <f>[4]Calculations!B447</f>
        <v>122 FARINGDON,TWEEDALE STREET,ROCHDALE</v>
      </c>
      <c r="D480" s="119" t="str">
        <f>[4]Calculations!C447</f>
        <v>Residential</v>
      </c>
      <c r="E480" s="38">
        <f>[4]Calculations!E447</f>
        <v>7.51937E-3</v>
      </c>
      <c r="F480" s="38">
        <f>[4]Calculations!I447</f>
        <v>7.51937E-3</v>
      </c>
      <c r="G480" s="38">
        <f>[4]Calculations!M447</f>
        <v>100</v>
      </c>
      <c r="H480" s="38">
        <f>[4]Calculations!H447</f>
        <v>0</v>
      </c>
      <c r="I480" s="38">
        <f>[4]Calculations!L447</f>
        <v>0</v>
      </c>
      <c r="J480" s="38">
        <f>[4]Calculations!G447</f>
        <v>0</v>
      </c>
      <c r="K480" s="38">
        <f>[4]Calculations!K447</f>
        <v>0</v>
      </c>
      <c r="L480" s="38">
        <f>[4]Calculations!F447</f>
        <v>0</v>
      </c>
      <c r="M480" s="38">
        <f>[4]Calculations!J447</f>
        <v>0</v>
      </c>
      <c r="N480" s="38">
        <f>[4]Calculations!V447</f>
        <v>0</v>
      </c>
      <c r="O480" s="38">
        <f>[4]Calculations!W447</f>
        <v>0</v>
      </c>
      <c r="P480" s="38">
        <f>[4]Calculations!O447</f>
        <v>0</v>
      </c>
      <c r="Q480" s="38">
        <f>[4]Calculations!S447</f>
        <v>0</v>
      </c>
      <c r="R480" s="38">
        <f>[4]Calculations!Q447</f>
        <v>0</v>
      </c>
      <c r="S480" s="38">
        <f>[4]Calculations!T447</f>
        <v>0</v>
      </c>
      <c r="T480" s="38">
        <f>[4]Calculations!R447</f>
        <v>0</v>
      </c>
      <c r="U480" s="38">
        <f>[4]Calculations!U447</f>
        <v>0</v>
      </c>
      <c r="V480" s="38" t="str">
        <f>[4]Calculations!X447</f>
        <v>Not Modelled</v>
      </c>
      <c r="W480" s="38" t="str">
        <f>[4]Calculations!Y447</f>
        <v>N/A</v>
      </c>
      <c r="X480" s="38" t="s">
        <v>1056</v>
      </c>
      <c r="Y480" s="73" t="s">
        <v>106</v>
      </c>
      <c r="Z480" s="74" t="s">
        <v>1098</v>
      </c>
      <c r="AA480" s="74">
        <f>[4]Calculations!AA447</f>
        <v>0</v>
      </c>
      <c r="AB480" s="74">
        <f>[4]Calculations!AM447</f>
        <v>0</v>
      </c>
      <c r="AC480" s="74">
        <f>[4]Calculations!AB447</f>
        <v>0</v>
      </c>
      <c r="AD480" s="74">
        <f>[4]Calculations!AN447</f>
        <v>0</v>
      </c>
      <c r="AE480" s="74">
        <f>[4]Calculations!AC447</f>
        <v>0</v>
      </c>
      <c r="AF480" s="74">
        <f>[4]Calculations!AO447</f>
        <v>0</v>
      </c>
      <c r="AG480" s="74">
        <f>[4]Calculations!AD447</f>
        <v>0</v>
      </c>
      <c r="AH480" s="74">
        <f>[4]Calculations!AP447</f>
        <v>0</v>
      </c>
      <c r="AI480" s="74">
        <f>[4]Calculations!AE447</f>
        <v>0</v>
      </c>
      <c r="AJ480" s="74">
        <f>[4]Calculations!AQ447</f>
        <v>0</v>
      </c>
      <c r="AK480" s="74">
        <f>[4]Calculations!AF447</f>
        <v>0</v>
      </c>
      <c r="AL480" s="74">
        <f>[4]Calculations!AR447</f>
        <v>0</v>
      </c>
      <c r="AM480" s="74">
        <f>[4]Calculations!AG447</f>
        <v>0</v>
      </c>
      <c r="AN480" s="74">
        <f>[4]Calculations!AS447</f>
        <v>0</v>
      </c>
      <c r="AO480" s="74">
        <f>[4]Calculations!AH447</f>
        <v>0</v>
      </c>
      <c r="AP480" s="74">
        <f>[4]Calculations!AT447</f>
        <v>0</v>
      </c>
      <c r="AQ480" s="74">
        <f>[4]Calculations!AI447</f>
        <v>7.5193700000900001E-3</v>
      </c>
      <c r="AR480" s="74">
        <f>[4]Calculations!AU447</f>
        <v>100.00000000119691</v>
      </c>
      <c r="AS480" s="74">
        <f>[4]Calculations!AJ447</f>
        <v>0</v>
      </c>
      <c r="AT480" s="74">
        <f>[4]Calculations!AV447</f>
        <v>0</v>
      </c>
      <c r="AU480" s="74">
        <f>[4]Calculations!AK447</f>
        <v>0</v>
      </c>
      <c r="AV480" s="74">
        <f>[4]Calculations!AW447</f>
        <v>0</v>
      </c>
      <c r="AW480" s="90"/>
      <c r="AX480" s="90"/>
      <c r="AY480" s="82" t="str">
        <f>[4]Calculations!D447</f>
        <v>Land Supply 2018</v>
      </c>
    </row>
    <row r="481" spans="2:51" ht="12.65" customHeight="1" x14ac:dyDescent="0.25">
      <c r="B481" s="13" t="str">
        <f>[4]Calculations!A448</f>
        <v>SH 2307</v>
      </c>
      <c r="C481" s="30" t="str">
        <f>[4]Calculations!B448</f>
        <v>381 MANCHESTER ROAD,ROCHDALE</v>
      </c>
      <c r="D481" s="119" t="str">
        <f>[4]Calculations!C448</f>
        <v>Residential</v>
      </c>
      <c r="E481" s="38">
        <f>[4]Calculations!E448</f>
        <v>7.12621E-3</v>
      </c>
      <c r="F481" s="38">
        <f>[4]Calculations!I448</f>
        <v>7.12621E-3</v>
      </c>
      <c r="G481" s="38">
        <f>[4]Calculations!M448</f>
        <v>100</v>
      </c>
      <c r="H481" s="38">
        <f>[4]Calculations!H448</f>
        <v>0</v>
      </c>
      <c r="I481" s="38">
        <f>[4]Calculations!L448</f>
        <v>0</v>
      </c>
      <c r="J481" s="38">
        <f>[4]Calculations!G448</f>
        <v>0</v>
      </c>
      <c r="K481" s="38">
        <f>[4]Calculations!K448</f>
        <v>0</v>
      </c>
      <c r="L481" s="38">
        <f>[4]Calculations!F448</f>
        <v>0</v>
      </c>
      <c r="M481" s="38">
        <f>[4]Calculations!J448</f>
        <v>0</v>
      </c>
      <c r="N481" s="38">
        <f>[4]Calculations!V448</f>
        <v>0</v>
      </c>
      <c r="O481" s="38">
        <f>[4]Calculations!W448</f>
        <v>0</v>
      </c>
      <c r="P481" s="38">
        <f>[4]Calculations!O448</f>
        <v>0</v>
      </c>
      <c r="Q481" s="38">
        <f>[4]Calculations!S448</f>
        <v>0</v>
      </c>
      <c r="R481" s="38">
        <f>[4]Calculations!Q448</f>
        <v>0</v>
      </c>
      <c r="S481" s="38">
        <f>[4]Calculations!T448</f>
        <v>0</v>
      </c>
      <c r="T481" s="38">
        <f>[4]Calculations!R448</f>
        <v>0</v>
      </c>
      <c r="U481" s="38">
        <f>[4]Calculations!U448</f>
        <v>0</v>
      </c>
      <c r="V481" s="38" t="str">
        <f>[4]Calculations!X448</f>
        <v>Not Modelled</v>
      </c>
      <c r="W481" s="38" t="str">
        <f>[4]Calculations!Y448</f>
        <v>N/A</v>
      </c>
      <c r="X481" s="38" t="s">
        <v>1056</v>
      </c>
      <c r="Y481" s="73" t="s">
        <v>106</v>
      </c>
      <c r="Z481" s="74" t="s">
        <v>1098</v>
      </c>
      <c r="AA481" s="74">
        <f>[4]Calculations!AA448</f>
        <v>0</v>
      </c>
      <c r="AB481" s="74">
        <f>[4]Calculations!AM448</f>
        <v>0</v>
      </c>
      <c r="AC481" s="74">
        <f>[4]Calculations!AB448</f>
        <v>0</v>
      </c>
      <c r="AD481" s="74">
        <f>[4]Calculations!AN448</f>
        <v>0</v>
      </c>
      <c r="AE481" s="74">
        <f>[4]Calculations!AC448</f>
        <v>0</v>
      </c>
      <c r="AF481" s="74">
        <f>[4]Calculations!AO448</f>
        <v>0</v>
      </c>
      <c r="AG481" s="74">
        <f>[4]Calculations!AD448</f>
        <v>0</v>
      </c>
      <c r="AH481" s="74">
        <f>[4]Calculations!AP448</f>
        <v>0</v>
      </c>
      <c r="AI481" s="74">
        <f>[4]Calculations!AE448</f>
        <v>0</v>
      </c>
      <c r="AJ481" s="74">
        <f>[4]Calculations!AQ448</f>
        <v>0</v>
      </c>
      <c r="AK481" s="74">
        <f>[4]Calculations!AF448</f>
        <v>0</v>
      </c>
      <c r="AL481" s="74">
        <f>[4]Calculations!AR448</f>
        <v>0</v>
      </c>
      <c r="AM481" s="74">
        <f>[4]Calculations!AG448</f>
        <v>0</v>
      </c>
      <c r="AN481" s="74">
        <f>[4]Calculations!AS448</f>
        <v>0</v>
      </c>
      <c r="AO481" s="74">
        <f>[4]Calculations!AH448</f>
        <v>0</v>
      </c>
      <c r="AP481" s="74">
        <f>[4]Calculations!AT448</f>
        <v>0</v>
      </c>
      <c r="AQ481" s="74">
        <f>[4]Calculations!AI448</f>
        <v>7.1262099985500002E-3</v>
      </c>
      <c r="AR481" s="74">
        <f>[4]Calculations!AU448</f>
        <v>99.999999979652571</v>
      </c>
      <c r="AS481" s="74">
        <f>[4]Calculations!AJ448</f>
        <v>0</v>
      </c>
      <c r="AT481" s="74">
        <f>[4]Calculations!AV448</f>
        <v>0</v>
      </c>
      <c r="AU481" s="74">
        <f>[4]Calculations!AK448</f>
        <v>0</v>
      </c>
      <c r="AV481" s="74">
        <f>[4]Calculations!AW448</f>
        <v>0</v>
      </c>
      <c r="AW481" s="90"/>
      <c r="AX481" s="90"/>
      <c r="AY481" s="82" t="str">
        <f>[4]Calculations!D448</f>
        <v>Land Supply 2018</v>
      </c>
    </row>
    <row r="482" spans="2:51" ht="12.65" customHeight="1" x14ac:dyDescent="0.25">
      <c r="B482" s="13" t="str">
        <f>[4]Calculations!A449</f>
        <v>SH 2308</v>
      </c>
      <c r="C482" s="30" t="str">
        <f>[4]Calculations!B449</f>
        <v>86A AND 88A DURHAM STREET,ROCHDALE</v>
      </c>
      <c r="D482" s="119" t="str">
        <f>[4]Calculations!C449</f>
        <v>Residential</v>
      </c>
      <c r="E482" s="38">
        <f>[4]Calculations!E449</f>
        <v>1.9519700000000001E-2</v>
      </c>
      <c r="F482" s="38">
        <f>[4]Calculations!I449</f>
        <v>1.9519700000000001E-2</v>
      </c>
      <c r="G482" s="38">
        <f>[4]Calculations!M449</f>
        <v>100</v>
      </c>
      <c r="H482" s="38">
        <f>[4]Calculations!H449</f>
        <v>0</v>
      </c>
      <c r="I482" s="38">
        <f>[4]Calculations!L449</f>
        <v>0</v>
      </c>
      <c r="J482" s="38">
        <f>[4]Calculations!G449</f>
        <v>0</v>
      </c>
      <c r="K482" s="38">
        <f>[4]Calculations!K449</f>
        <v>0</v>
      </c>
      <c r="L482" s="38">
        <f>[4]Calculations!F449</f>
        <v>0</v>
      </c>
      <c r="M482" s="38">
        <f>[4]Calculations!J449</f>
        <v>0</v>
      </c>
      <c r="N482" s="38">
        <f>[4]Calculations!V449</f>
        <v>0</v>
      </c>
      <c r="O482" s="38">
        <f>[4]Calculations!W449</f>
        <v>0</v>
      </c>
      <c r="P482" s="38">
        <f>[4]Calculations!O449</f>
        <v>0</v>
      </c>
      <c r="Q482" s="38">
        <f>[4]Calculations!S449</f>
        <v>0</v>
      </c>
      <c r="R482" s="38">
        <f>[4]Calculations!Q449</f>
        <v>0</v>
      </c>
      <c r="S482" s="38">
        <f>[4]Calculations!T449</f>
        <v>0</v>
      </c>
      <c r="T482" s="38">
        <f>[4]Calculations!R449</f>
        <v>0</v>
      </c>
      <c r="U482" s="38">
        <f>[4]Calculations!U449</f>
        <v>0</v>
      </c>
      <c r="V482" s="38" t="str">
        <f>[4]Calculations!X449</f>
        <v>Not Modelled</v>
      </c>
      <c r="W482" s="38" t="str">
        <f>[4]Calculations!Y449</f>
        <v>N/A</v>
      </c>
      <c r="X482" s="38" t="s">
        <v>1056</v>
      </c>
      <c r="Y482" s="73" t="s">
        <v>106</v>
      </c>
      <c r="Z482" s="74" t="s">
        <v>1098</v>
      </c>
      <c r="AA482" s="74">
        <f>[4]Calculations!AA449</f>
        <v>0</v>
      </c>
      <c r="AB482" s="74">
        <f>[4]Calculations!AM449</f>
        <v>0</v>
      </c>
      <c r="AC482" s="74">
        <f>[4]Calculations!AB449</f>
        <v>0</v>
      </c>
      <c r="AD482" s="74">
        <f>[4]Calculations!AN449</f>
        <v>0</v>
      </c>
      <c r="AE482" s="74">
        <f>[4]Calculations!AC449</f>
        <v>0</v>
      </c>
      <c r="AF482" s="74">
        <f>[4]Calculations!AO449</f>
        <v>0</v>
      </c>
      <c r="AG482" s="74">
        <f>[4]Calculations!AD449</f>
        <v>0</v>
      </c>
      <c r="AH482" s="74">
        <f>[4]Calculations!AP449</f>
        <v>0</v>
      </c>
      <c r="AI482" s="74">
        <f>[4]Calculations!AE449</f>
        <v>0</v>
      </c>
      <c r="AJ482" s="74">
        <f>[4]Calculations!AQ449</f>
        <v>0</v>
      </c>
      <c r="AK482" s="74">
        <f>[4]Calculations!AF449</f>
        <v>0</v>
      </c>
      <c r="AL482" s="74">
        <f>[4]Calculations!AR449</f>
        <v>0</v>
      </c>
      <c r="AM482" s="74">
        <f>[4]Calculations!AG449</f>
        <v>0</v>
      </c>
      <c r="AN482" s="74">
        <f>[4]Calculations!AS449</f>
        <v>0</v>
      </c>
      <c r="AO482" s="74">
        <f>[4]Calculations!AH449</f>
        <v>0</v>
      </c>
      <c r="AP482" s="74">
        <f>[4]Calculations!AT449</f>
        <v>0</v>
      </c>
      <c r="AQ482" s="74">
        <f>[4]Calculations!AI449</f>
        <v>1.9519665000099998E-2</v>
      </c>
      <c r="AR482" s="74">
        <f>[4]Calculations!AU449</f>
        <v>99.999820694477876</v>
      </c>
      <c r="AS482" s="74">
        <f>[4]Calculations!AJ449</f>
        <v>0</v>
      </c>
      <c r="AT482" s="74">
        <f>[4]Calculations!AV449</f>
        <v>0</v>
      </c>
      <c r="AU482" s="74">
        <f>[4]Calculations!AK449</f>
        <v>0</v>
      </c>
      <c r="AV482" s="74">
        <f>[4]Calculations!AW449</f>
        <v>0</v>
      </c>
      <c r="AW482" s="90"/>
      <c r="AX482" s="90"/>
      <c r="AY482" s="82" t="str">
        <f>[4]Calculations!D449</f>
        <v>Land Supply 2018</v>
      </c>
    </row>
    <row r="483" spans="2:51" ht="12.65" customHeight="1" x14ac:dyDescent="0.25">
      <c r="B483" s="13" t="str">
        <f>[4]Calculations!A450</f>
        <v>SH 2309</v>
      </c>
      <c r="C483" s="30" t="str">
        <f>[4]Calculations!B450</f>
        <v>182 BELFIELD ROAD,ROCHDALE</v>
      </c>
      <c r="D483" s="119" t="str">
        <f>[4]Calculations!C450</f>
        <v>Residential</v>
      </c>
      <c r="E483" s="38">
        <f>[4]Calculations!E450</f>
        <v>0.107139</v>
      </c>
      <c r="F483" s="38">
        <f>[4]Calculations!I450</f>
        <v>0.107139</v>
      </c>
      <c r="G483" s="38">
        <f>[4]Calculations!M450</f>
        <v>100</v>
      </c>
      <c r="H483" s="38">
        <f>[4]Calculations!H450</f>
        <v>0</v>
      </c>
      <c r="I483" s="38">
        <f>[4]Calculations!L450</f>
        <v>0</v>
      </c>
      <c r="J483" s="38">
        <f>[4]Calculations!G450</f>
        <v>0</v>
      </c>
      <c r="K483" s="38">
        <f>[4]Calculations!K450</f>
        <v>0</v>
      </c>
      <c r="L483" s="38">
        <f>[4]Calculations!F450</f>
        <v>0</v>
      </c>
      <c r="M483" s="38">
        <f>[4]Calculations!J450</f>
        <v>0</v>
      </c>
      <c r="N483" s="38">
        <f>[4]Calculations!V450</f>
        <v>0</v>
      </c>
      <c r="O483" s="38">
        <f>[4]Calculations!W450</f>
        <v>0</v>
      </c>
      <c r="P483" s="38">
        <f>[4]Calculations!O450</f>
        <v>0</v>
      </c>
      <c r="Q483" s="38">
        <f>[4]Calculations!S450</f>
        <v>0</v>
      </c>
      <c r="R483" s="38">
        <f>[4]Calculations!Q450</f>
        <v>0</v>
      </c>
      <c r="S483" s="38">
        <f>[4]Calculations!T450</f>
        <v>0</v>
      </c>
      <c r="T483" s="38">
        <f>[4]Calculations!R450</f>
        <v>0</v>
      </c>
      <c r="U483" s="38">
        <f>[4]Calculations!U450</f>
        <v>0</v>
      </c>
      <c r="V483" s="38" t="str">
        <f>[4]Calculations!X450</f>
        <v>Not Modelled</v>
      </c>
      <c r="W483" s="38" t="str">
        <f>[4]Calculations!Y450</f>
        <v>N/A</v>
      </c>
      <c r="X483" s="38" t="s">
        <v>1056</v>
      </c>
      <c r="Y483" s="73" t="s">
        <v>106</v>
      </c>
      <c r="Z483" s="74" t="s">
        <v>1098</v>
      </c>
      <c r="AA483" s="74">
        <f>[4]Calculations!AA450</f>
        <v>0</v>
      </c>
      <c r="AB483" s="74">
        <f>[4]Calculations!AM450</f>
        <v>0</v>
      </c>
      <c r="AC483" s="74">
        <f>[4]Calculations!AB450</f>
        <v>0</v>
      </c>
      <c r="AD483" s="74">
        <f>[4]Calculations!AN450</f>
        <v>0</v>
      </c>
      <c r="AE483" s="74">
        <f>[4]Calculations!AC450</f>
        <v>0</v>
      </c>
      <c r="AF483" s="74">
        <f>[4]Calculations!AO450</f>
        <v>0</v>
      </c>
      <c r="AG483" s="74">
        <f>[4]Calculations!AD450</f>
        <v>0</v>
      </c>
      <c r="AH483" s="74">
        <f>[4]Calculations!AP450</f>
        <v>0</v>
      </c>
      <c r="AI483" s="74">
        <f>[4]Calculations!AE450</f>
        <v>0</v>
      </c>
      <c r="AJ483" s="74">
        <f>[4]Calculations!AQ450</f>
        <v>0</v>
      </c>
      <c r="AK483" s="74">
        <f>[4]Calculations!AF450</f>
        <v>0</v>
      </c>
      <c r="AL483" s="74">
        <f>[4]Calculations!AR450</f>
        <v>0</v>
      </c>
      <c r="AM483" s="74">
        <f>[4]Calculations!AG450</f>
        <v>0</v>
      </c>
      <c r="AN483" s="74">
        <f>[4]Calculations!AS450</f>
        <v>0</v>
      </c>
      <c r="AO483" s="74">
        <f>[4]Calculations!AH450</f>
        <v>0</v>
      </c>
      <c r="AP483" s="74">
        <f>[4]Calculations!AT450</f>
        <v>0</v>
      </c>
      <c r="AQ483" s="74">
        <f>[4]Calculations!AI450</f>
        <v>0.107138895001</v>
      </c>
      <c r="AR483" s="74">
        <f>[4]Calculations!AU450</f>
        <v>99.999901997405246</v>
      </c>
      <c r="AS483" s="74">
        <f>[4]Calculations!AJ450</f>
        <v>0</v>
      </c>
      <c r="AT483" s="74">
        <f>[4]Calculations!AV450</f>
        <v>0</v>
      </c>
      <c r="AU483" s="74">
        <f>[4]Calculations!AK450</f>
        <v>0</v>
      </c>
      <c r="AV483" s="74">
        <f>[4]Calculations!AW450</f>
        <v>0</v>
      </c>
      <c r="AW483" s="90"/>
      <c r="AX483" s="90"/>
      <c r="AY483" s="82" t="str">
        <f>[4]Calculations!D450</f>
        <v>Land Supply 2018</v>
      </c>
    </row>
    <row r="484" spans="2:51" ht="25" customHeight="1" x14ac:dyDescent="0.25">
      <c r="B484" s="13" t="str">
        <f>[4]Calculations!A451</f>
        <v>SH 2310</v>
      </c>
      <c r="C484" s="30" t="str">
        <f>[4]Calculations!B451</f>
        <v>10 DIXON FOLD,ROCHDALE</v>
      </c>
      <c r="D484" s="119" t="str">
        <f>[4]Calculations!C451</f>
        <v>Residential</v>
      </c>
      <c r="E484" s="38">
        <f>[4]Calculations!E451</f>
        <v>6.51645E-2</v>
      </c>
      <c r="F484" s="38">
        <f>[4]Calculations!I451</f>
        <v>6.51645E-2</v>
      </c>
      <c r="G484" s="38">
        <f>[4]Calculations!M451</f>
        <v>100</v>
      </c>
      <c r="H484" s="38">
        <f>[4]Calculations!H451</f>
        <v>0</v>
      </c>
      <c r="I484" s="38">
        <f>[4]Calculations!L451</f>
        <v>0</v>
      </c>
      <c r="J484" s="38">
        <f>[4]Calculations!G451</f>
        <v>0</v>
      </c>
      <c r="K484" s="38">
        <f>[4]Calculations!K451</f>
        <v>0</v>
      </c>
      <c r="L484" s="38">
        <f>[4]Calculations!F451</f>
        <v>0</v>
      </c>
      <c r="M484" s="38">
        <f>[4]Calculations!J451</f>
        <v>0</v>
      </c>
      <c r="N484" s="38">
        <f>[4]Calculations!V451</f>
        <v>0</v>
      </c>
      <c r="O484" s="38">
        <f>[4]Calculations!W451</f>
        <v>0</v>
      </c>
      <c r="P484" s="38">
        <f>[4]Calculations!O451</f>
        <v>6.5164534467800003E-2</v>
      </c>
      <c r="Q484" s="38">
        <f>[4]Calculations!S451</f>
        <v>100.00005289352332</v>
      </c>
      <c r="R484" s="38">
        <f>[4]Calculations!Q451</f>
        <v>3.29774344678E-2</v>
      </c>
      <c r="S484" s="38">
        <f>[4]Calculations!T451</f>
        <v>50.606441341221064</v>
      </c>
      <c r="T484" s="38">
        <f>[4]Calculations!R451</f>
        <v>2.2045936220399999E-2</v>
      </c>
      <c r="U484" s="38">
        <f>[4]Calculations!U451</f>
        <v>33.831205979329233</v>
      </c>
      <c r="V484" s="38" t="str">
        <f>[4]Calculations!X451</f>
        <v>Not Modelled</v>
      </c>
      <c r="W484" s="38" t="str">
        <f>[4]Calculations!Y451</f>
        <v>N/A</v>
      </c>
      <c r="X484" s="38" t="s">
        <v>1056</v>
      </c>
      <c r="Y484" s="73" t="s">
        <v>108</v>
      </c>
      <c r="Z484" s="74" t="s">
        <v>109</v>
      </c>
      <c r="AA484" s="74">
        <f>[4]Calculations!AA451</f>
        <v>0</v>
      </c>
      <c r="AB484" s="74">
        <f>[4]Calculations!AM451</f>
        <v>0</v>
      </c>
      <c r="AC484" s="74">
        <f>[4]Calculations!AB451</f>
        <v>0</v>
      </c>
      <c r="AD484" s="74">
        <f>[4]Calculations!AN451</f>
        <v>0</v>
      </c>
      <c r="AE484" s="74">
        <f>[4]Calculations!AC451</f>
        <v>0</v>
      </c>
      <c r="AF484" s="74">
        <f>[4]Calculations!AO451</f>
        <v>0</v>
      </c>
      <c r="AG484" s="74">
        <f>[4]Calculations!AD451</f>
        <v>0</v>
      </c>
      <c r="AH484" s="74">
        <f>[4]Calculations!AP451</f>
        <v>0</v>
      </c>
      <c r="AI484" s="74">
        <f>[4]Calculations!AE451</f>
        <v>0</v>
      </c>
      <c r="AJ484" s="74">
        <f>[4]Calculations!AQ451</f>
        <v>0</v>
      </c>
      <c r="AK484" s="74">
        <f>[4]Calculations!AF451</f>
        <v>0</v>
      </c>
      <c r="AL484" s="74">
        <f>[4]Calculations!AR451</f>
        <v>0</v>
      </c>
      <c r="AM484" s="74">
        <f>[4]Calculations!AG451</f>
        <v>0</v>
      </c>
      <c r="AN484" s="74">
        <f>[4]Calculations!AS451</f>
        <v>0</v>
      </c>
      <c r="AO484" s="74">
        <f>[4]Calculations!AH451</f>
        <v>0</v>
      </c>
      <c r="AP484" s="74">
        <f>[4]Calculations!AT451</f>
        <v>0</v>
      </c>
      <c r="AQ484" s="74">
        <f>[4]Calculations!AI451</f>
        <v>6.5164525000599993E-2</v>
      </c>
      <c r="AR484" s="74">
        <f>[4]Calculations!AU451</f>
        <v>100.00003836536764</v>
      </c>
      <c r="AS484" s="74">
        <f>[4]Calculations!AJ451</f>
        <v>0</v>
      </c>
      <c r="AT484" s="74">
        <f>[4]Calculations!AV451</f>
        <v>0</v>
      </c>
      <c r="AU484" s="74">
        <f>[4]Calculations!AK451</f>
        <v>0</v>
      </c>
      <c r="AV484" s="74">
        <f>[4]Calculations!AW451</f>
        <v>0</v>
      </c>
      <c r="AW484" s="90"/>
      <c r="AX484" s="90"/>
      <c r="AY484" s="82" t="str">
        <f>[4]Calculations!D451</f>
        <v>Land Supply 2018</v>
      </c>
    </row>
    <row r="485" spans="2:51" ht="25" customHeight="1" x14ac:dyDescent="0.25">
      <c r="B485" s="13" t="str">
        <f>[4]Calculations!A452</f>
        <v>SH 2311</v>
      </c>
      <c r="C485" s="30" t="str">
        <f>[4]Calculations!B452</f>
        <v>164 DRAKE STREET,ROCHDALE</v>
      </c>
      <c r="D485" s="119" t="str">
        <f>[4]Calculations!C452</f>
        <v>Residential</v>
      </c>
      <c r="E485" s="38">
        <f>[4]Calculations!E452</f>
        <v>8.2795000000000004E-3</v>
      </c>
      <c r="F485" s="38">
        <f>[4]Calculations!I452</f>
        <v>8.2795000000000004E-3</v>
      </c>
      <c r="G485" s="38">
        <f>[4]Calculations!M452</f>
        <v>100</v>
      </c>
      <c r="H485" s="38">
        <f>[4]Calculations!H452</f>
        <v>0</v>
      </c>
      <c r="I485" s="38">
        <f>[4]Calculations!L452</f>
        <v>0</v>
      </c>
      <c r="J485" s="38">
        <f>[4]Calculations!G452</f>
        <v>0</v>
      </c>
      <c r="K485" s="38">
        <f>[4]Calculations!K452</f>
        <v>0</v>
      </c>
      <c r="L485" s="38">
        <f>[4]Calculations!F452</f>
        <v>0</v>
      </c>
      <c r="M485" s="38">
        <f>[4]Calculations!J452</f>
        <v>0</v>
      </c>
      <c r="N485" s="38">
        <f>[4]Calculations!V452</f>
        <v>0</v>
      </c>
      <c r="O485" s="38">
        <f>[4]Calculations!W452</f>
        <v>0</v>
      </c>
      <c r="P485" s="38">
        <f>[4]Calculations!O452</f>
        <v>0</v>
      </c>
      <c r="Q485" s="38">
        <f>[4]Calculations!S452</f>
        <v>0</v>
      </c>
      <c r="R485" s="38">
        <f>[4]Calculations!Q452</f>
        <v>0</v>
      </c>
      <c r="S485" s="38">
        <f>[4]Calculations!T452</f>
        <v>0</v>
      </c>
      <c r="T485" s="38">
        <f>[4]Calculations!R452</f>
        <v>0</v>
      </c>
      <c r="U485" s="38">
        <f>[4]Calculations!U452</f>
        <v>0</v>
      </c>
      <c r="V485" s="38" t="str">
        <f>[4]Calculations!X452</f>
        <v>Not Modelled</v>
      </c>
      <c r="W485" s="38" t="str">
        <f>[4]Calculations!Y452</f>
        <v>N/A</v>
      </c>
      <c r="X485" s="38" t="s">
        <v>1056</v>
      </c>
      <c r="Y485" s="73" t="s">
        <v>106</v>
      </c>
      <c r="Z485" s="74" t="s">
        <v>1098</v>
      </c>
      <c r="AA485" s="74">
        <f>[4]Calculations!AA452</f>
        <v>0</v>
      </c>
      <c r="AB485" s="74">
        <f>[4]Calculations!AM452</f>
        <v>0</v>
      </c>
      <c r="AC485" s="74">
        <f>[4]Calculations!AB452</f>
        <v>0</v>
      </c>
      <c r="AD485" s="74">
        <f>[4]Calculations!AN452</f>
        <v>0</v>
      </c>
      <c r="AE485" s="74">
        <f>[4]Calculations!AC452</f>
        <v>0</v>
      </c>
      <c r="AF485" s="74">
        <f>[4]Calculations!AO452</f>
        <v>0</v>
      </c>
      <c r="AG485" s="74">
        <f>[4]Calculations!AD452</f>
        <v>0</v>
      </c>
      <c r="AH485" s="74">
        <f>[4]Calculations!AP452</f>
        <v>0</v>
      </c>
      <c r="AI485" s="74">
        <f>[4]Calculations!AE452</f>
        <v>0</v>
      </c>
      <c r="AJ485" s="74">
        <f>[4]Calculations!AQ452</f>
        <v>0</v>
      </c>
      <c r="AK485" s="74">
        <f>[4]Calculations!AF452</f>
        <v>0</v>
      </c>
      <c r="AL485" s="74">
        <f>[4]Calculations!AR452</f>
        <v>0</v>
      </c>
      <c r="AM485" s="74">
        <f>[4]Calculations!AG452</f>
        <v>0</v>
      </c>
      <c r="AN485" s="74">
        <f>[4]Calculations!AS452</f>
        <v>0</v>
      </c>
      <c r="AO485" s="74">
        <f>[4]Calculations!AH452</f>
        <v>0</v>
      </c>
      <c r="AP485" s="74">
        <f>[4]Calculations!AT452</f>
        <v>0</v>
      </c>
      <c r="AQ485" s="74">
        <f>[4]Calculations!AI452</f>
        <v>8.2795000005199994E-3</v>
      </c>
      <c r="AR485" s="74">
        <f>[4]Calculations!AU452</f>
        <v>100.00000000628056</v>
      </c>
      <c r="AS485" s="74">
        <f>[4]Calculations!AJ452</f>
        <v>0</v>
      </c>
      <c r="AT485" s="74">
        <f>[4]Calculations!AV452</f>
        <v>0</v>
      </c>
      <c r="AU485" s="74">
        <f>[4]Calculations!AK452</f>
        <v>0</v>
      </c>
      <c r="AV485" s="74">
        <f>[4]Calculations!AW452</f>
        <v>0</v>
      </c>
      <c r="AW485" s="90"/>
      <c r="AX485" s="90"/>
      <c r="AY485" s="82" t="str">
        <f>[4]Calculations!D452</f>
        <v>Land Supply 2018</v>
      </c>
    </row>
    <row r="486" spans="2:51" ht="25" customHeight="1" x14ac:dyDescent="0.25">
      <c r="B486" s="13" t="str">
        <f>[4]Calculations!A453</f>
        <v>SH 2312</v>
      </c>
      <c r="C486" s="30" t="str">
        <f>[4]Calculations!B453</f>
        <v>LAND TO REAR OF 91 NORDEN ROAD,ROCHDALE</v>
      </c>
      <c r="D486" s="119" t="str">
        <f>[4]Calculations!C453</f>
        <v>Residential</v>
      </c>
      <c r="E486" s="38">
        <f>[4]Calculations!E453</f>
        <v>0.30909999999999999</v>
      </c>
      <c r="F486" s="38">
        <f>[4]Calculations!I453</f>
        <v>0.30909999999999999</v>
      </c>
      <c r="G486" s="38">
        <f>[4]Calculations!M453</f>
        <v>100</v>
      </c>
      <c r="H486" s="38">
        <f>[4]Calculations!H453</f>
        <v>0</v>
      </c>
      <c r="I486" s="38">
        <f>[4]Calculations!L453</f>
        <v>0</v>
      </c>
      <c r="J486" s="38">
        <f>[4]Calculations!G453</f>
        <v>0</v>
      </c>
      <c r="K486" s="38">
        <f>[4]Calculations!K453</f>
        <v>0</v>
      </c>
      <c r="L486" s="38">
        <f>[4]Calculations!F453</f>
        <v>0</v>
      </c>
      <c r="M486" s="38">
        <f>[4]Calculations!J453</f>
        <v>0</v>
      </c>
      <c r="N486" s="38">
        <f>[4]Calculations!V453</f>
        <v>0</v>
      </c>
      <c r="O486" s="38">
        <f>[4]Calculations!W453</f>
        <v>0</v>
      </c>
      <c r="P486" s="38">
        <f>[4]Calculations!O453</f>
        <v>0</v>
      </c>
      <c r="Q486" s="38">
        <f>[4]Calculations!S453</f>
        <v>0</v>
      </c>
      <c r="R486" s="38">
        <f>[4]Calculations!Q453</f>
        <v>0</v>
      </c>
      <c r="S486" s="38">
        <f>[4]Calculations!T453</f>
        <v>0</v>
      </c>
      <c r="T486" s="38">
        <f>[4]Calculations!R453</f>
        <v>0</v>
      </c>
      <c r="U486" s="38">
        <f>[4]Calculations!U453</f>
        <v>0</v>
      </c>
      <c r="V486" s="38" t="str">
        <f>[4]Calculations!X453</f>
        <v>Not Modelled</v>
      </c>
      <c r="W486" s="38" t="str">
        <f>[4]Calculations!Y453</f>
        <v>N/A</v>
      </c>
      <c r="X486" s="38" t="s">
        <v>1056</v>
      </c>
      <c r="Y486" s="73" t="s">
        <v>106</v>
      </c>
      <c r="Z486" s="74" t="s">
        <v>1098</v>
      </c>
      <c r="AA486" s="74">
        <f>[4]Calculations!AA453</f>
        <v>0</v>
      </c>
      <c r="AB486" s="74">
        <f>[4]Calculations!AM453</f>
        <v>0</v>
      </c>
      <c r="AC486" s="74">
        <f>[4]Calculations!AB453</f>
        <v>0</v>
      </c>
      <c r="AD486" s="74">
        <f>[4]Calculations!AN453</f>
        <v>0</v>
      </c>
      <c r="AE486" s="74">
        <f>[4]Calculations!AC453</f>
        <v>0</v>
      </c>
      <c r="AF486" s="74">
        <f>[4]Calculations!AO453</f>
        <v>0</v>
      </c>
      <c r="AG486" s="74">
        <f>[4]Calculations!AD453</f>
        <v>0</v>
      </c>
      <c r="AH486" s="74">
        <f>[4]Calculations!AP453</f>
        <v>0</v>
      </c>
      <c r="AI486" s="74">
        <f>[4]Calculations!AE453</f>
        <v>0</v>
      </c>
      <c r="AJ486" s="74">
        <f>[4]Calculations!AQ453</f>
        <v>0</v>
      </c>
      <c r="AK486" s="74">
        <f>[4]Calculations!AF453</f>
        <v>0</v>
      </c>
      <c r="AL486" s="74">
        <f>[4]Calculations!AR453</f>
        <v>0</v>
      </c>
      <c r="AM486" s="74">
        <f>[4]Calculations!AG453</f>
        <v>0</v>
      </c>
      <c r="AN486" s="74">
        <f>[4]Calculations!AS453</f>
        <v>0</v>
      </c>
      <c r="AO486" s="74">
        <f>[4]Calculations!AH453</f>
        <v>0</v>
      </c>
      <c r="AP486" s="74">
        <f>[4]Calculations!AT453</f>
        <v>0</v>
      </c>
      <c r="AQ486" s="74">
        <f>[4]Calculations!AI453</f>
        <v>0.12341271645</v>
      </c>
      <c r="AR486" s="74">
        <f>[4]Calculations!AU453</f>
        <v>39.926469249433843</v>
      </c>
      <c r="AS486" s="74">
        <f>[4]Calculations!AJ453</f>
        <v>0</v>
      </c>
      <c r="AT486" s="74">
        <f>[4]Calculations!AV453</f>
        <v>0</v>
      </c>
      <c r="AU486" s="74">
        <f>[4]Calculations!AK453</f>
        <v>0</v>
      </c>
      <c r="AV486" s="74">
        <f>[4]Calculations!AW453</f>
        <v>0</v>
      </c>
      <c r="AW486" s="90"/>
      <c r="AX486" s="90"/>
      <c r="AY486" s="82" t="str">
        <f>[4]Calculations!D453</f>
        <v>Land Supply 2018</v>
      </c>
    </row>
    <row r="487" spans="2:51" ht="25" customHeight="1" x14ac:dyDescent="0.25">
      <c r="B487" s="13" t="str">
        <f>[4]Calculations!A454</f>
        <v>SH 2313</v>
      </c>
      <c r="C487" s="30" t="str">
        <f>[4]Calculations!B454</f>
        <v>LAND AT DEAN FARM, BADGER LANE,ROCHDALE</v>
      </c>
      <c r="D487" s="119" t="str">
        <f>[4]Calculations!C454</f>
        <v>Residential</v>
      </c>
      <c r="E487" s="38">
        <f>[4]Calculations!E454</f>
        <v>2.0633300000000001</v>
      </c>
      <c r="F487" s="38">
        <f>[4]Calculations!I454</f>
        <v>2.0633300000000001</v>
      </c>
      <c r="G487" s="38">
        <f>[4]Calculations!M454</f>
        <v>100</v>
      </c>
      <c r="H487" s="38">
        <f>[4]Calculations!H454</f>
        <v>0</v>
      </c>
      <c r="I487" s="38">
        <f>[4]Calculations!L454</f>
        <v>0</v>
      </c>
      <c r="J487" s="38">
        <f>[4]Calculations!G454</f>
        <v>0</v>
      </c>
      <c r="K487" s="38">
        <f>[4]Calculations!K454</f>
        <v>0</v>
      </c>
      <c r="L487" s="38">
        <f>[4]Calculations!F454</f>
        <v>0</v>
      </c>
      <c r="M487" s="38">
        <f>[4]Calculations!J454</f>
        <v>0</v>
      </c>
      <c r="N487" s="38">
        <f>[4]Calculations!V454</f>
        <v>0</v>
      </c>
      <c r="O487" s="38">
        <f>[4]Calculations!W454</f>
        <v>0</v>
      </c>
      <c r="P487" s="38">
        <f>[4]Calculations!O454</f>
        <v>0.1680461556209</v>
      </c>
      <c r="Q487" s="38">
        <f>[4]Calculations!S454</f>
        <v>8.1444148837510237</v>
      </c>
      <c r="R487" s="38">
        <f>[4]Calculations!Q454</f>
        <v>0.12342175562089999</v>
      </c>
      <c r="S487" s="38">
        <f>[4]Calculations!T454</f>
        <v>5.9816779487963618</v>
      </c>
      <c r="T487" s="38">
        <f>[4]Calculations!R454</f>
        <v>7.6292373962599996E-2</v>
      </c>
      <c r="U487" s="38">
        <f>[4]Calculations!U454</f>
        <v>3.6975362139163388</v>
      </c>
      <c r="V487" s="38">
        <f>[4]Calculations!X454</f>
        <v>7.7348341564299997E-2</v>
      </c>
      <c r="W487" s="38">
        <f>[4]Calculations!Y454</f>
        <v>3.7487140478886074</v>
      </c>
      <c r="X487" s="38" t="s">
        <v>1056</v>
      </c>
      <c r="Y487" s="73" t="s">
        <v>105</v>
      </c>
      <c r="Z487" s="74" t="s">
        <v>1066</v>
      </c>
      <c r="AA487" s="74">
        <f>[4]Calculations!AA454</f>
        <v>0</v>
      </c>
      <c r="AB487" s="74">
        <f>[4]Calculations!AM454</f>
        <v>0</v>
      </c>
      <c r="AC487" s="74">
        <f>[4]Calculations!AB454</f>
        <v>3.61016400172E-6</v>
      </c>
      <c r="AD487" s="74">
        <f>[4]Calculations!AN454</f>
        <v>1.7496784332704898E-4</v>
      </c>
      <c r="AE487" s="74">
        <f>[4]Calculations!AC454</f>
        <v>3.61016400172E-6</v>
      </c>
      <c r="AF487" s="74">
        <f>[4]Calculations!AO454</f>
        <v>1.7496784332704898E-4</v>
      </c>
      <c r="AG487" s="74">
        <f>[4]Calculations!AD454</f>
        <v>0</v>
      </c>
      <c r="AH487" s="74">
        <f>[4]Calculations!AP454</f>
        <v>0</v>
      </c>
      <c r="AI487" s="74">
        <f>[4]Calculations!AE454</f>
        <v>0</v>
      </c>
      <c r="AJ487" s="74">
        <f>[4]Calculations!AQ454</f>
        <v>0</v>
      </c>
      <c r="AK487" s="74">
        <f>[4]Calculations!AF454</f>
        <v>0</v>
      </c>
      <c r="AL487" s="74">
        <f>[4]Calculations!AR454</f>
        <v>0</v>
      </c>
      <c r="AM487" s="74">
        <f>[4]Calculations!AG454</f>
        <v>8.9702059993799997E-5</v>
      </c>
      <c r="AN487" s="74">
        <f>[4]Calculations!AS454</f>
        <v>4.3474412718178864E-3</v>
      </c>
      <c r="AO487" s="74">
        <f>[4]Calculations!AH454</f>
        <v>0</v>
      </c>
      <c r="AP487" s="74">
        <f>[4]Calculations!AT454</f>
        <v>0</v>
      </c>
      <c r="AQ487" s="74">
        <f>[4]Calculations!AI454</f>
        <v>2.063327465</v>
      </c>
      <c r="AR487" s="74">
        <f>[4]Calculations!AU454</f>
        <v>99.99987714035079</v>
      </c>
      <c r="AS487" s="74">
        <f>[4]Calculations!AJ454</f>
        <v>0</v>
      </c>
      <c r="AT487" s="74">
        <f>[4]Calculations!AV454</f>
        <v>0</v>
      </c>
      <c r="AU487" s="74">
        <f>[4]Calculations!AK454</f>
        <v>0</v>
      </c>
      <c r="AV487" s="74">
        <f>[4]Calculations!AW454</f>
        <v>0</v>
      </c>
      <c r="AW487" s="90"/>
      <c r="AX487" s="90"/>
      <c r="AY487" s="82" t="str">
        <f>[4]Calculations!D454</f>
        <v>Land Supply 2018</v>
      </c>
    </row>
    <row r="488" spans="2:51" ht="25" customHeight="1" x14ac:dyDescent="0.25">
      <c r="B488" s="13" t="str">
        <f>[4]Calculations!A455</f>
        <v>SH 2314</v>
      </c>
      <c r="C488" s="30" t="str">
        <f>[4]Calculations!B455</f>
        <v>THE STABLES,STABLE HILLS,CHADWICK HALL ROAD,ROCHDALE</v>
      </c>
      <c r="D488" s="119" t="str">
        <f>[4]Calculations!C455</f>
        <v>Residential</v>
      </c>
      <c r="E488" s="38">
        <f>[4]Calculations!E455</f>
        <v>0.58264300000000002</v>
      </c>
      <c r="F488" s="38">
        <f>[4]Calculations!I455</f>
        <v>0.58264300000000002</v>
      </c>
      <c r="G488" s="38">
        <f>[4]Calculations!M455</f>
        <v>100</v>
      </c>
      <c r="H488" s="38">
        <f>[4]Calculations!H455</f>
        <v>0</v>
      </c>
      <c r="I488" s="38">
        <f>[4]Calculations!L455</f>
        <v>0</v>
      </c>
      <c r="J488" s="38">
        <f>[4]Calculations!G455</f>
        <v>0</v>
      </c>
      <c r="K488" s="38">
        <f>[4]Calculations!K455</f>
        <v>0</v>
      </c>
      <c r="L488" s="38">
        <f>[4]Calculations!F455</f>
        <v>0</v>
      </c>
      <c r="M488" s="38">
        <f>[4]Calculations!J455</f>
        <v>0</v>
      </c>
      <c r="N488" s="38">
        <f>[4]Calculations!V455</f>
        <v>0</v>
      </c>
      <c r="O488" s="38">
        <f>[4]Calculations!W455</f>
        <v>0</v>
      </c>
      <c r="P488" s="38">
        <f>[4]Calculations!O455</f>
        <v>0</v>
      </c>
      <c r="Q488" s="38">
        <f>[4]Calculations!S455</f>
        <v>0</v>
      </c>
      <c r="R488" s="38">
        <f>[4]Calculations!Q455</f>
        <v>0</v>
      </c>
      <c r="S488" s="38">
        <f>[4]Calculations!T455</f>
        <v>0</v>
      </c>
      <c r="T488" s="38">
        <f>[4]Calculations!R455</f>
        <v>0</v>
      </c>
      <c r="U488" s="38">
        <f>[4]Calculations!U455</f>
        <v>0</v>
      </c>
      <c r="V488" s="38">
        <f>[4]Calculations!X455</f>
        <v>0</v>
      </c>
      <c r="W488" s="38">
        <f>[4]Calculations!Y455</f>
        <v>0</v>
      </c>
      <c r="X488" s="38" t="s">
        <v>1056</v>
      </c>
      <c r="Y488" s="73" t="s">
        <v>106</v>
      </c>
      <c r="Z488" s="74" t="s">
        <v>1098</v>
      </c>
      <c r="AA488" s="74">
        <f>[4]Calculations!AA455</f>
        <v>0</v>
      </c>
      <c r="AB488" s="74">
        <f>[4]Calculations!AM455</f>
        <v>0</v>
      </c>
      <c r="AC488" s="74">
        <f>[4]Calculations!AB455</f>
        <v>0</v>
      </c>
      <c r="AD488" s="74">
        <f>[4]Calculations!AN455</f>
        <v>0</v>
      </c>
      <c r="AE488" s="74">
        <f>[4]Calculations!AC455</f>
        <v>0</v>
      </c>
      <c r="AF488" s="74">
        <f>[4]Calculations!AO455</f>
        <v>0</v>
      </c>
      <c r="AG488" s="74">
        <f>[4]Calculations!AD455</f>
        <v>0</v>
      </c>
      <c r="AH488" s="74">
        <f>[4]Calculations!AP455</f>
        <v>0</v>
      </c>
      <c r="AI488" s="74">
        <f>[4]Calculations!AE455</f>
        <v>0</v>
      </c>
      <c r="AJ488" s="74">
        <f>[4]Calculations!AQ455</f>
        <v>0</v>
      </c>
      <c r="AK488" s="74">
        <f>[4]Calculations!AF455</f>
        <v>0</v>
      </c>
      <c r="AL488" s="74">
        <f>[4]Calculations!AR455</f>
        <v>0</v>
      </c>
      <c r="AM488" s="74">
        <f>[4]Calculations!AG455</f>
        <v>0</v>
      </c>
      <c r="AN488" s="74">
        <f>[4]Calculations!AS455</f>
        <v>0</v>
      </c>
      <c r="AO488" s="74">
        <f>[4]Calculations!AH455</f>
        <v>0</v>
      </c>
      <c r="AP488" s="74">
        <f>[4]Calculations!AT455</f>
        <v>0</v>
      </c>
      <c r="AQ488" s="74">
        <f>[4]Calculations!AI455</f>
        <v>0.58264327500299995</v>
      </c>
      <c r="AR488" s="74">
        <f>[4]Calculations!AU455</f>
        <v>100.00004719922832</v>
      </c>
      <c r="AS488" s="74">
        <f>[4]Calculations!AJ455</f>
        <v>0</v>
      </c>
      <c r="AT488" s="74">
        <f>[4]Calculations!AV455</f>
        <v>0</v>
      </c>
      <c r="AU488" s="74">
        <f>[4]Calculations!AK455</f>
        <v>0</v>
      </c>
      <c r="AV488" s="74">
        <f>[4]Calculations!AW455</f>
        <v>0</v>
      </c>
      <c r="AW488" s="90"/>
      <c r="AX488" s="90"/>
      <c r="AY488" s="82" t="str">
        <f>[4]Calculations!D455</f>
        <v>Land Supply 2018</v>
      </c>
    </row>
    <row r="489" spans="2:51" ht="25" customHeight="1" x14ac:dyDescent="0.25">
      <c r="B489" s="13" t="str">
        <f>[4]Calculations!A456</f>
        <v>SH 2315</v>
      </c>
      <c r="C489" s="30" t="str">
        <f>[4]Calculations!B456</f>
        <v>LAND ADJACENT TO 44 BATTERSBY STREET,ROCHDALE</v>
      </c>
      <c r="D489" s="119" t="str">
        <f>[4]Calculations!C456</f>
        <v>Residential</v>
      </c>
      <c r="E489" s="38">
        <f>[4]Calculations!E456</f>
        <v>1.7692800000000002E-2</v>
      </c>
      <c r="F489" s="38">
        <f>[4]Calculations!I456</f>
        <v>1.7692800000000002E-2</v>
      </c>
      <c r="G489" s="38">
        <f>[4]Calculations!M456</f>
        <v>100</v>
      </c>
      <c r="H489" s="38">
        <f>[4]Calculations!H456</f>
        <v>0</v>
      </c>
      <c r="I489" s="38">
        <f>[4]Calculations!L456</f>
        <v>0</v>
      </c>
      <c r="J489" s="38">
        <f>[4]Calculations!G456</f>
        <v>0</v>
      </c>
      <c r="K489" s="38">
        <f>[4]Calculations!K456</f>
        <v>0</v>
      </c>
      <c r="L489" s="38">
        <f>[4]Calculations!F456</f>
        <v>0</v>
      </c>
      <c r="M489" s="38">
        <f>[4]Calculations!J456</f>
        <v>0</v>
      </c>
      <c r="N489" s="38">
        <f>[4]Calculations!V456</f>
        <v>0</v>
      </c>
      <c r="O489" s="38">
        <f>[4]Calculations!W456</f>
        <v>0</v>
      </c>
      <c r="P489" s="38">
        <f>[4]Calculations!O456</f>
        <v>0</v>
      </c>
      <c r="Q489" s="38">
        <f>[4]Calculations!S456</f>
        <v>0</v>
      </c>
      <c r="R489" s="38">
        <f>[4]Calculations!Q456</f>
        <v>0</v>
      </c>
      <c r="S489" s="38">
        <f>[4]Calculations!T456</f>
        <v>0</v>
      </c>
      <c r="T489" s="38">
        <f>[4]Calculations!R456</f>
        <v>0</v>
      </c>
      <c r="U489" s="38">
        <f>[4]Calculations!U456</f>
        <v>0</v>
      </c>
      <c r="V489" s="38" t="str">
        <f>[4]Calculations!X456</f>
        <v>Not Modelled</v>
      </c>
      <c r="W489" s="38" t="str">
        <f>[4]Calculations!Y456</f>
        <v>N/A</v>
      </c>
      <c r="X489" s="38" t="s">
        <v>1056</v>
      </c>
      <c r="Y489" s="73" t="s">
        <v>106</v>
      </c>
      <c r="Z489" s="74" t="s">
        <v>1098</v>
      </c>
      <c r="AA489" s="74">
        <f>[4]Calculations!AA456</f>
        <v>0</v>
      </c>
      <c r="AB489" s="74">
        <f>[4]Calculations!AM456</f>
        <v>0</v>
      </c>
      <c r="AC489" s="74">
        <f>[4]Calculations!AB456</f>
        <v>0</v>
      </c>
      <c r="AD489" s="74">
        <f>[4]Calculations!AN456</f>
        <v>0</v>
      </c>
      <c r="AE489" s="74">
        <f>[4]Calculations!AC456</f>
        <v>0</v>
      </c>
      <c r="AF489" s="74">
        <f>[4]Calculations!AO456</f>
        <v>0</v>
      </c>
      <c r="AG489" s="74">
        <f>[4]Calculations!AD456</f>
        <v>0</v>
      </c>
      <c r="AH489" s="74">
        <f>[4]Calculations!AP456</f>
        <v>0</v>
      </c>
      <c r="AI489" s="74">
        <f>[4]Calculations!AE456</f>
        <v>0</v>
      </c>
      <c r="AJ489" s="74">
        <f>[4]Calculations!AQ456</f>
        <v>0</v>
      </c>
      <c r="AK489" s="74">
        <f>[4]Calculations!AF456</f>
        <v>0</v>
      </c>
      <c r="AL489" s="74">
        <f>[4]Calculations!AR456</f>
        <v>0</v>
      </c>
      <c r="AM489" s="74">
        <f>[4]Calculations!AG456</f>
        <v>0</v>
      </c>
      <c r="AN489" s="74">
        <f>[4]Calculations!AS456</f>
        <v>0</v>
      </c>
      <c r="AO489" s="74">
        <f>[4]Calculations!AH456</f>
        <v>0</v>
      </c>
      <c r="AP489" s="74">
        <f>[4]Calculations!AT456</f>
        <v>0</v>
      </c>
      <c r="AQ489" s="74">
        <f>[4]Calculations!AI456</f>
        <v>1.7692824999499999E-2</v>
      </c>
      <c r="AR489" s="74">
        <f>[4]Calculations!AU456</f>
        <v>100.00014129758996</v>
      </c>
      <c r="AS489" s="74">
        <f>[4]Calculations!AJ456</f>
        <v>0</v>
      </c>
      <c r="AT489" s="74">
        <f>[4]Calculations!AV456</f>
        <v>0</v>
      </c>
      <c r="AU489" s="74">
        <f>[4]Calculations!AK456</f>
        <v>0</v>
      </c>
      <c r="AV489" s="74">
        <f>[4]Calculations!AW456</f>
        <v>0</v>
      </c>
      <c r="AW489" s="90"/>
      <c r="AX489" s="90"/>
      <c r="AY489" s="82" t="str">
        <f>[4]Calculations!D456</f>
        <v>Land Supply 2018</v>
      </c>
    </row>
    <row r="490" spans="2:51" ht="25" customHeight="1" x14ac:dyDescent="0.25">
      <c r="B490" s="13" t="str">
        <f>[4]Calculations!A457</f>
        <v>SH 2317</v>
      </c>
      <c r="C490" s="30" t="str">
        <f>[4]Calculations!B457</f>
        <v>LAND AT GATE STREET,ROCHDALE</v>
      </c>
      <c r="D490" s="119" t="str">
        <f>[4]Calculations!C457</f>
        <v>Residential</v>
      </c>
      <c r="E490" s="38">
        <f>[4]Calculations!E457</f>
        <v>1.32286E-2</v>
      </c>
      <c r="F490" s="38">
        <f>[4]Calculations!I457</f>
        <v>1.32286E-2</v>
      </c>
      <c r="G490" s="38">
        <f>[4]Calculations!M457</f>
        <v>100</v>
      </c>
      <c r="H490" s="38">
        <f>[4]Calculations!H457</f>
        <v>0</v>
      </c>
      <c r="I490" s="38">
        <f>[4]Calculations!L457</f>
        <v>0</v>
      </c>
      <c r="J490" s="38">
        <f>[4]Calculations!G457</f>
        <v>0</v>
      </c>
      <c r="K490" s="38">
        <f>[4]Calculations!K457</f>
        <v>0</v>
      </c>
      <c r="L490" s="38">
        <f>[4]Calculations!F457</f>
        <v>0</v>
      </c>
      <c r="M490" s="38">
        <f>[4]Calculations!J457</f>
        <v>0</v>
      </c>
      <c r="N490" s="38">
        <f>[4]Calculations!V457</f>
        <v>0</v>
      </c>
      <c r="O490" s="38">
        <f>[4]Calculations!W457</f>
        <v>0</v>
      </c>
      <c r="P490" s="38">
        <f>[4]Calculations!O457</f>
        <v>0</v>
      </c>
      <c r="Q490" s="38">
        <f>[4]Calculations!S457</f>
        <v>0</v>
      </c>
      <c r="R490" s="38">
        <f>[4]Calculations!Q457</f>
        <v>0</v>
      </c>
      <c r="S490" s="38">
        <f>[4]Calculations!T457</f>
        <v>0</v>
      </c>
      <c r="T490" s="38">
        <f>[4]Calculations!R457</f>
        <v>0</v>
      </c>
      <c r="U490" s="38">
        <f>[4]Calculations!U457</f>
        <v>0</v>
      </c>
      <c r="V490" s="38" t="str">
        <f>[4]Calculations!X457</f>
        <v>Not Modelled</v>
      </c>
      <c r="W490" s="38" t="str">
        <f>[4]Calculations!Y457</f>
        <v>N/A</v>
      </c>
      <c r="X490" s="38" t="s">
        <v>1056</v>
      </c>
      <c r="Y490" s="73" t="s">
        <v>106</v>
      </c>
      <c r="Z490" s="74" t="s">
        <v>1098</v>
      </c>
      <c r="AA490" s="74">
        <f>[4]Calculations!AA457</f>
        <v>0</v>
      </c>
      <c r="AB490" s="74">
        <f>[4]Calculations!AM457</f>
        <v>0</v>
      </c>
      <c r="AC490" s="74">
        <f>[4]Calculations!AB457</f>
        <v>0</v>
      </c>
      <c r="AD490" s="74">
        <f>[4]Calculations!AN457</f>
        <v>0</v>
      </c>
      <c r="AE490" s="74">
        <f>[4]Calculations!AC457</f>
        <v>0</v>
      </c>
      <c r="AF490" s="74">
        <f>[4]Calculations!AO457</f>
        <v>0</v>
      </c>
      <c r="AG490" s="74">
        <f>[4]Calculations!AD457</f>
        <v>0</v>
      </c>
      <c r="AH490" s="74">
        <f>[4]Calculations!AP457</f>
        <v>0</v>
      </c>
      <c r="AI490" s="74">
        <f>[4]Calculations!AE457</f>
        <v>0</v>
      </c>
      <c r="AJ490" s="74">
        <f>[4]Calculations!AQ457</f>
        <v>0</v>
      </c>
      <c r="AK490" s="74">
        <f>[4]Calculations!AF457</f>
        <v>0</v>
      </c>
      <c r="AL490" s="74">
        <f>[4]Calculations!AR457</f>
        <v>0</v>
      </c>
      <c r="AM490" s="74">
        <f>[4]Calculations!AG457</f>
        <v>0</v>
      </c>
      <c r="AN490" s="74">
        <f>[4]Calculations!AS457</f>
        <v>0</v>
      </c>
      <c r="AO490" s="74">
        <f>[4]Calculations!AH457</f>
        <v>0</v>
      </c>
      <c r="AP490" s="74">
        <f>[4]Calculations!AT457</f>
        <v>0</v>
      </c>
      <c r="AQ490" s="74">
        <f>[4]Calculations!AI457</f>
        <v>1.3228589999500001E-2</v>
      </c>
      <c r="AR490" s="74">
        <f>[4]Calculations!AU457</f>
        <v>99.999924402431105</v>
      </c>
      <c r="AS490" s="74">
        <f>[4]Calculations!AJ457</f>
        <v>0</v>
      </c>
      <c r="AT490" s="74">
        <f>[4]Calculations!AV457</f>
        <v>0</v>
      </c>
      <c r="AU490" s="74">
        <f>[4]Calculations!AK457</f>
        <v>0</v>
      </c>
      <c r="AV490" s="74">
        <f>[4]Calculations!AW457</f>
        <v>0</v>
      </c>
      <c r="AW490" s="90"/>
      <c r="AX490" s="90"/>
      <c r="AY490" s="82" t="str">
        <f>[4]Calculations!D457</f>
        <v>Land Supply 2018</v>
      </c>
    </row>
    <row r="491" spans="2:51" ht="25" customHeight="1" x14ac:dyDescent="0.25">
      <c r="B491" s="13" t="str">
        <f>[4]Calculations!A458</f>
        <v>SH 2318</v>
      </c>
      <c r="C491" s="30" t="str">
        <f>[4]Calculations!B458</f>
        <v>LAND REAR OF 502 MANCHESTER ROAD,ROCHDALE</v>
      </c>
      <c r="D491" s="119" t="str">
        <f>[4]Calculations!C458</f>
        <v>Residential</v>
      </c>
      <c r="E491" s="38">
        <f>[4]Calculations!E458</f>
        <v>8.7713600000000003E-2</v>
      </c>
      <c r="F491" s="38">
        <f>[4]Calculations!I458</f>
        <v>8.7713600000000003E-2</v>
      </c>
      <c r="G491" s="38">
        <f>[4]Calculations!M458</f>
        <v>100</v>
      </c>
      <c r="H491" s="38">
        <f>[4]Calculations!H458</f>
        <v>0</v>
      </c>
      <c r="I491" s="38">
        <f>[4]Calculations!L458</f>
        <v>0</v>
      </c>
      <c r="J491" s="38">
        <f>[4]Calculations!G458</f>
        <v>0</v>
      </c>
      <c r="K491" s="38">
        <f>[4]Calculations!K458</f>
        <v>0</v>
      </c>
      <c r="L491" s="38">
        <f>[4]Calculations!F458</f>
        <v>0</v>
      </c>
      <c r="M491" s="38">
        <f>[4]Calculations!J458</f>
        <v>0</v>
      </c>
      <c r="N491" s="38">
        <f>[4]Calculations!V458</f>
        <v>0</v>
      </c>
      <c r="O491" s="38">
        <f>[4]Calculations!W458</f>
        <v>0</v>
      </c>
      <c r="P491" s="38">
        <f>[4]Calculations!O458</f>
        <v>0</v>
      </c>
      <c r="Q491" s="38">
        <f>[4]Calculations!S458</f>
        <v>0</v>
      </c>
      <c r="R491" s="38">
        <f>[4]Calculations!Q458</f>
        <v>0</v>
      </c>
      <c r="S491" s="38">
        <f>[4]Calculations!T458</f>
        <v>0</v>
      </c>
      <c r="T491" s="38">
        <f>[4]Calculations!R458</f>
        <v>0</v>
      </c>
      <c r="U491" s="38">
        <f>[4]Calculations!U458</f>
        <v>0</v>
      </c>
      <c r="V491" s="38" t="str">
        <f>[4]Calculations!X458</f>
        <v>Not Modelled</v>
      </c>
      <c r="W491" s="38" t="str">
        <f>[4]Calculations!Y458</f>
        <v>N/A</v>
      </c>
      <c r="X491" s="38" t="s">
        <v>1056</v>
      </c>
      <c r="Y491" s="73" t="s">
        <v>106</v>
      </c>
      <c r="Z491" s="74" t="s">
        <v>1098</v>
      </c>
      <c r="AA491" s="74">
        <f>[4]Calculations!AA458</f>
        <v>0</v>
      </c>
      <c r="AB491" s="74">
        <f>[4]Calculations!AM458</f>
        <v>0</v>
      </c>
      <c r="AC491" s="74">
        <f>[4]Calculations!AB458</f>
        <v>0</v>
      </c>
      <c r="AD491" s="74">
        <f>[4]Calculations!AN458</f>
        <v>0</v>
      </c>
      <c r="AE491" s="74">
        <f>[4]Calculations!AC458</f>
        <v>0</v>
      </c>
      <c r="AF491" s="74">
        <f>[4]Calculations!AO458</f>
        <v>0</v>
      </c>
      <c r="AG491" s="74">
        <f>[4]Calculations!AD458</f>
        <v>0</v>
      </c>
      <c r="AH491" s="74">
        <f>[4]Calculations!AP458</f>
        <v>0</v>
      </c>
      <c r="AI491" s="74">
        <f>[4]Calculations!AE458</f>
        <v>0</v>
      </c>
      <c r="AJ491" s="74">
        <f>[4]Calculations!AQ458</f>
        <v>0</v>
      </c>
      <c r="AK491" s="74">
        <f>[4]Calculations!AF458</f>
        <v>0</v>
      </c>
      <c r="AL491" s="74">
        <f>[4]Calculations!AR458</f>
        <v>0</v>
      </c>
      <c r="AM491" s="74">
        <f>[4]Calculations!AG458</f>
        <v>0</v>
      </c>
      <c r="AN491" s="74">
        <f>[4]Calculations!AS458</f>
        <v>0</v>
      </c>
      <c r="AO491" s="74">
        <f>[4]Calculations!AH458</f>
        <v>0</v>
      </c>
      <c r="AP491" s="74">
        <f>[4]Calculations!AT458</f>
        <v>0</v>
      </c>
      <c r="AQ491" s="74">
        <f>[4]Calculations!AI458</f>
        <v>8.7713584999599997E-2</v>
      </c>
      <c r="AR491" s="74">
        <f>[4]Calculations!AU458</f>
        <v>99.999982898433075</v>
      </c>
      <c r="AS491" s="74">
        <f>[4]Calculations!AJ458</f>
        <v>0</v>
      </c>
      <c r="AT491" s="74">
        <f>[4]Calculations!AV458</f>
        <v>0</v>
      </c>
      <c r="AU491" s="74">
        <f>[4]Calculations!AK458</f>
        <v>0</v>
      </c>
      <c r="AV491" s="74">
        <f>[4]Calculations!AW458</f>
        <v>0</v>
      </c>
      <c r="AW491" s="90"/>
      <c r="AX491" s="90"/>
      <c r="AY491" s="82" t="str">
        <f>[4]Calculations!D458</f>
        <v>Land Supply 2018</v>
      </c>
    </row>
    <row r="492" spans="2:51" ht="25" customHeight="1" x14ac:dyDescent="0.25">
      <c r="B492" s="13" t="str">
        <f>[4]Calculations!A459</f>
        <v>SH 2319</v>
      </c>
      <c r="C492" s="30" t="str">
        <f>[4]Calculations!B459</f>
        <v>LAND ADJ TO 83 CROWN STREET,ROCHDALE</v>
      </c>
      <c r="D492" s="119" t="str">
        <f>[4]Calculations!C459</f>
        <v>Residential</v>
      </c>
      <c r="E492" s="38">
        <f>[4]Calculations!E459</f>
        <v>9.4151499999999999E-2</v>
      </c>
      <c r="F492" s="38">
        <f>[4]Calculations!I459</f>
        <v>9.4151499999999999E-2</v>
      </c>
      <c r="G492" s="38">
        <f>[4]Calculations!M459</f>
        <v>100</v>
      </c>
      <c r="H492" s="38">
        <f>[4]Calculations!H459</f>
        <v>0</v>
      </c>
      <c r="I492" s="38">
        <f>[4]Calculations!L459</f>
        <v>0</v>
      </c>
      <c r="J492" s="38">
        <f>[4]Calculations!G459</f>
        <v>0</v>
      </c>
      <c r="K492" s="38">
        <f>[4]Calculations!K459</f>
        <v>0</v>
      </c>
      <c r="L492" s="38">
        <f>[4]Calculations!F459</f>
        <v>0</v>
      </c>
      <c r="M492" s="38">
        <f>[4]Calculations!J459</f>
        <v>0</v>
      </c>
      <c r="N492" s="38">
        <f>[4]Calculations!V459</f>
        <v>0</v>
      </c>
      <c r="O492" s="38">
        <f>[4]Calculations!W459</f>
        <v>0</v>
      </c>
      <c r="P492" s="38">
        <f>[4]Calculations!O459</f>
        <v>0</v>
      </c>
      <c r="Q492" s="38">
        <f>[4]Calculations!S459</f>
        <v>0</v>
      </c>
      <c r="R492" s="38">
        <f>[4]Calculations!Q459</f>
        <v>0</v>
      </c>
      <c r="S492" s="38">
        <f>[4]Calculations!T459</f>
        <v>0</v>
      </c>
      <c r="T492" s="38">
        <f>[4]Calculations!R459</f>
        <v>0</v>
      </c>
      <c r="U492" s="38">
        <f>[4]Calculations!U459</f>
        <v>0</v>
      </c>
      <c r="V492" s="38" t="str">
        <f>[4]Calculations!X459</f>
        <v>Not Modelled</v>
      </c>
      <c r="W492" s="38" t="str">
        <f>[4]Calculations!Y459</f>
        <v>N/A</v>
      </c>
      <c r="X492" s="38" t="s">
        <v>1056</v>
      </c>
      <c r="Y492" s="73" t="s">
        <v>106</v>
      </c>
      <c r="Z492" s="74" t="s">
        <v>1098</v>
      </c>
      <c r="AA492" s="74">
        <f>[4]Calculations!AA459</f>
        <v>0</v>
      </c>
      <c r="AB492" s="74">
        <f>[4]Calculations!AM459</f>
        <v>0</v>
      </c>
      <c r="AC492" s="74">
        <f>[4]Calculations!AB459</f>
        <v>0</v>
      </c>
      <c r="AD492" s="74">
        <f>[4]Calculations!AN459</f>
        <v>0</v>
      </c>
      <c r="AE492" s="74">
        <f>[4]Calculations!AC459</f>
        <v>0</v>
      </c>
      <c r="AF492" s="74">
        <f>[4]Calculations!AO459</f>
        <v>0</v>
      </c>
      <c r="AG492" s="74">
        <f>[4]Calculations!AD459</f>
        <v>0</v>
      </c>
      <c r="AH492" s="74">
        <f>[4]Calculations!AP459</f>
        <v>0</v>
      </c>
      <c r="AI492" s="74">
        <f>[4]Calculations!AE459</f>
        <v>0</v>
      </c>
      <c r="AJ492" s="74">
        <f>[4]Calculations!AQ459</f>
        <v>0</v>
      </c>
      <c r="AK492" s="74">
        <f>[4]Calculations!AF459</f>
        <v>0</v>
      </c>
      <c r="AL492" s="74">
        <f>[4]Calculations!AR459</f>
        <v>0</v>
      </c>
      <c r="AM492" s="74">
        <f>[4]Calculations!AG459</f>
        <v>0</v>
      </c>
      <c r="AN492" s="74">
        <f>[4]Calculations!AS459</f>
        <v>0</v>
      </c>
      <c r="AO492" s="74">
        <f>[4]Calculations!AH459</f>
        <v>0</v>
      </c>
      <c r="AP492" s="74">
        <f>[4]Calculations!AT459</f>
        <v>0</v>
      </c>
      <c r="AQ492" s="74">
        <f>[4]Calculations!AI459</f>
        <v>9.4151550000100004E-2</v>
      </c>
      <c r="AR492" s="74">
        <f>[4]Calculations!AU459</f>
        <v>100.00005310600469</v>
      </c>
      <c r="AS492" s="74">
        <f>[4]Calculations!AJ459</f>
        <v>0</v>
      </c>
      <c r="AT492" s="74">
        <f>[4]Calculations!AV459</f>
        <v>0</v>
      </c>
      <c r="AU492" s="74">
        <f>[4]Calculations!AK459</f>
        <v>0</v>
      </c>
      <c r="AV492" s="74">
        <f>[4]Calculations!AW459</f>
        <v>0</v>
      </c>
      <c r="AW492" s="90"/>
      <c r="AX492" s="90"/>
      <c r="AY492" s="82" t="str">
        <f>[4]Calculations!D459</f>
        <v>Land Supply 2018</v>
      </c>
    </row>
    <row r="493" spans="2:51" ht="12.65" customHeight="1" x14ac:dyDescent="0.25">
      <c r="B493" s="13" t="str">
        <f>[4]Calculations!A460</f>
        <v>SH 2320</v>
      </c>
      <c r="C493" s="30" t="str">
        <f>[4]Calculations!B460</f>
        <v>1 MERE LANE,ROCHDALE</v>
      </c>
      <c r="D493" s="119" t="str">
        <f>[4]Calculations!C460</f>
        <v>Residential</v>
      </c>
      <c r="E493" s="38">
        <f>[4]Calculations!E460</f>
        <v>8.0431300000000008E-3</v>
      </c>
      <c r="F493" s="38">
        <f>[4]Calculations!I460</f>
        <v>8.0431300000000008E-3</v>
      </c>
      <c r="G493" s="38">
        <f>[4]Calculations!M460</f>
        <v>100</v>
      </c>
      <c r="H493" s="38">
        <f>[4]Calculations!H460</f>
        <v>0</v>
      </c>
      <c r="I493" s="38">
        <f>[4]Calculations!L460</f>
        <v>0</v>
      </c>
      <c r="J493" s="38">
        <f>[4]Calculations!G460</f>
        <v>0</v>
      </c>
      <c r="K493" s="38">
        <f>[4]Calculations!K460</f>
        <v>0</v>
      </c>
      <c r="L493" s="38">
        <f>[4]Calculations!F460</f>
        <v>0</v>
      </c>
      <c r="M493" s="38">
        <f>[4]Calculations!J460</f>
        <v>0</v>
      </c>
      <c r="N493" s="38">
        <f>[4]Calculations!V460</f>
        <v>0</v>
      </c>
      <c r="O493" s="38">
        <f>[4]Calculations!W460</f>
        <v>0</v>
      </c>
      <c r="P493" s="38">
        <f>[4]Calculations!O460</f>
        <v>0</v>
      </c>
      <c r="Q493" s="38">
        <f>[4]Calculations!S460</f>
        <v>0</v>
      </c>
      <c r="R493" s="38">
        <f>[4]Calculations!Q460</f>
        <v>0</v>
      </c>
      <c r="S493" s="38">
        <f>[4]Calculations!T460</f>
        <v>0</v>
      </c>
      <c r="T493" s="38">
        <f>[4]Calculations!R460</f>
        <v>0</v>
      </c>
      <c r="U493" s="38">
        <f>[4]Calculations!U460</f>
        <v>0</v>
      </c>
      <c r="V493" s="38" t="str">
        <f>[4]Calculations!X460</f>
        <v>Not Modelled</v>
      </c>
      <c r="W493" s="38" t="str">
        <f>[4]Calculations!Y460</f>
        <v>N/A</v>
      </c>
      <c r="X493" s="38" t="s">
        <v>1056</v>
      </c>
      <c r="Y493" s="73" t="s">
        <v>106</v>
      </c>
      <c r="Z493" s="74" t="s">
        <v>1098</v>
      </c>
      <c r="AA493" s="74">
        <f>[4]Calculations!AA460</f>
        <v>0</v>
      </c>
      <c r="AB493" s="74">
        <f>[4]Calculations!AM460</f>
        <v>0</v>
      </c>
      <c r="AC493" s="74">
        <f>[4]Calculations!AB460</f>
        <v>0</v>
      </c>
      <c r="AD493" s="74">
        <f>[4]Calculations!AN460</f>
        <v>0</v>
      </c>
      <c r="AE493" s="74">
        <f>[4]Calculations!AC460</f>
        <v>0</v>
      </c>
      <c r="AF493" s="74">
        <f>[4]Calculations!AO460</f>
        <v>0</v>
      </c>
      <c r="AG493" s="74">
        <f>[4]Calculations!AD460</f>
        <v>0</v>
      </c>
      <c r="AH493" s="74">
        <f>[4]Calculations!AP460</f>
        <v>0</v>
      </c>
      <c r="AI493" s="74">
        <f>[4]Calculations!AE460</f>
        <v>0</v>
      </c>
      <c r="AJ493" s="74">
        <f>[4]Calculations!AQ460</f>
        <v>0</v>
      </c>
      <c r="AK493" s="74">
        <f>[4]Calculations!AF460</f>
        <v>0</v>
      </c>
      <c r="AL493" s="74">
        <f>[4]Calculations!AR460</f>
        <v>0</v>
      </c>
      <c r="AM493" s="74">
        <f>[4]Calculations!AG460</f>
        <v>0</v>
      </c>
      <c r="AN493" s="74">
        <f>[4]Calculations!AS460</f>
        <v>0</v>
      </c>
      <c r="AO493" s="74">
        <f>[4]Calculations!AH460</f>
        <v>0</v>
      </c>
      <c r="AP493" s="74">
        <f>[4]Calculations!AT460</f>
        <v>0</v>
      </c>
      <c r="AQ493" s="74">
        <f>[4]Calculations!AI460</f>
        <v>8.0431249996200001E-3</v>
      </c>
      <c r="AR493" s="74">
        <f>[4]Calculations!AU460</f>
        <v>99.999937830421729</v>
      </c>
      <c r="AS493" s="74">
        <f>[4]Calculations!AJ460</f>
        <v>0</v>
      </c>
      <c r="AT493" s="74">
        <f>[4]Calculations!AV460</f>
        <v>0</v>
      </c>
      <c r="AU493" s="74">
        <f>[4]Calculations!AK460</f>
        <v>0</v>
      </c>
      <c r="AV493" s="74">
        <f>[4]Calculations!AW460</f>
        <v>0</v>
      </c>
      <c r="AW493" s="90"/>
      <c r="AX493" s="90"/>
      <c r="AY493" s="82" t="str">
        <f>[4]Calculations!D460</f>
        <v>Land Supply 2018</v>
      </c>
    </row>
    <row r="494" spans="2:51" ht="25" customHeight="1" x14ac:dyDescent="0.25">
      <c r="B494" s="13" t="str">
        <f>[4]Calculations!A461</f>
        <v>SH 2321</v>
      </c>
      <c r="C494" s="30" t="str">
        <f>[4]Calculations!B461</f>
        <v>LAND AT RAMSAY PLACE, RAMSAY TERRACE AND RAMSAY STREET,,ROCHDALE</v>
      </c>
      <c r="D494" s="119" t="str">
        <f>[4]Calculations!C461</f>
        <v>Residential</v>
      </c>
      <c r="E494" s="38">
        <f>[4]Calculations!E461</f>
        <v>0.19242200000000001</v>
      </c>
      <c r="F494" s="38">
        <f>[4]Calculations!I461</f>
        <v>0.19242200000000001</v>
      </c>
      <c r="G494" s="38">
        <f>[4]Calculations!M461</f>
        <v>100</v>
      </c>
      <c r="H494" s="38">
        <f>[4]Calculations!H461</f>
        <v>0</v>
      </c>
      <c r="I494" s="38">
        <f>[4]Calculations!L461</f>
        <v>0</v>
      </c>
      <c r="J494" s="38">
        <f>[4]Calculations!G461</f>
        <v>0</v>
      </c>
      <c r="K494" s="38">
        <f>[4]Calculations!K461</f>
        <v>0</v>
      </c>
      <c r="L494" s="38">
        <f>[4]Calculations!F461</f>
        <v>0</v>
      </c>
      <c r="M494" s="38">
        <f>[4]Calculations!J461</f>
        <v>0</v>
      </c>
      <c r="N494" s="38">
        <f>[4]Calculations!V461</f>
        <v>0.192422245001</v>
      </c>
      <c r="O494" s="38">
        <f>[4]Calculations!W461</f>
        <v>100.00012732483812</v>
      </c>
      <c r="P494" s="38">
        <f>[4]Calculations!O461</f>
        <v>8.3906099999999997E-3</v>
      </c>
      <c r="Q494" s="38">
        <f>[4]Calculations!S461</f>
        <v>4.3605253037594451</v>
      </c>
      <c r="R494" s="38">
        <f>[4]Calculations!Q461</f>
        <v>0</v>
      </c>
      <c r="S494" s="38">
        <f>[4]Calculations!T461</f>
        <v>0</v>
      </c>
      <c r="T494" s="38">
        <f>[4]Calculations!R461</f>
        <v>0</v>
      </c>
      <c r="U494" s="38">
        <f>[4]Calculations!U461</f>
        <v>0</v>
      </c>
      <c r="V494" s="38">
        <f>[4]Calculations!X461</f>
        <v>0</v>
      </c>
      <c r="W494" s="38">
        <f>[4]Calculations!Y461</f>
        <v>0</v>
      </c>
      <c r="X494" s="38" t="s">
        <v>1056</v>
      </c>
      <c r="Y494" s="73" t="s">
        <v>105</v>
      </c>
      <c r="Z494" s="74" t="s">
        <v>1066</v>
      </c>
      <c r="AA494" s="74">
        <f>[4]Calculations!AA461</f>
        <v>0</v>
      </c>
      <c r="AB494" s="74">
        <f>[4]Calculations!AM461</f>
        <v>0</v>
      </c>
      <c r="AC494" s="74">
        <f>[4]Calculations!AB461</f>
        <v>0</v>
      </c>
      <c r="AD494" s="74">
        <f>[4]Calculations!AN461</f>
        <v>0</v>
      </c>
      <c r="AE494" s="74">
        <f>[4]Calculations!AC461</f>
        <v>0</v>
      </c>
      <c r="AF494" s="74">
        <f>[4]Calculations!AO461</f>
        <v>0</v>
      </c>
      <c r="AG494" s="74">
        <f>[4]Calculations!AD461</f>
        <v>0</v>
      </c>
      <c r="AH494" s="74">
        <f>[4]Calculations!AP461</f>
        <v>0</v>
      </c>
      <c r="AI494" s="74">
        <f>[4]Calculations!AE461</f>
        <v>0</v>
      </c>
      <c r="AJ494" s="74">
        <f>[4]Calculations!AQ461</f>
        <v>0</v>
      </c>
      <c r="AK494" s="74">
        <f>[4]Calculations!AF461</f>
        <v>0</v>
      </c>
      <c r="AL494" s="74">
        <f>[4]Calculations!AR461</f>
        <v>0</v>
      </c>
      <c r="AM494" s="74">
        <f>[4]Calculations!AG461</f>
        <v>0</v>
      </c>
      <c r="AN494" s="74">
        <f>[4]Calculations!AS461</f>
        <v>0</v>
      </c>
      <c r="AO494" s="74">
        <f>[4]Calculations!AH461</f>
        <v>0</v>
      </c>
      <c r="AP494" s="74">
        <f>[4]Calculations!AT461</f>
        <v>0</v>
      </c>
      <c r="AQ494" s="74">
        <f>[4]Calculations!AI461</f>
        <v>0.192422245001</v>
      </c>
      <c r="AR494" s="74">
        <f>[4]Calculations!AU461</f>
        <v>100.00012732483812</v>
      </c>
      <c r="AS494" s="74">
        <f>[4]Calculations!AJ461</f>
        <v>0</v>
      </c>
      <c r="AT494" s="74">
        <f>[4]Calculations!AV461</f>
        <v>0</v>
      </c>
      <c r="AU494" s="74">
        <f>[4]Calculations!AK461</f>
        <v>0</v>
      </c>
      <c r="AV494" s="74">
        <f>[4]Calculations!AW461</f>
        <v>0</v>
      </c>
      <c r="AW494" s="90"/>
      <c r="AX494" s="90"/>
      <c r="AY494" s="82" t="str">
        <f>[4]Calculations!D461</f>
        <v>Land Supply 2018</v>
      </c>
    </row>
    <row r="495" spans="2:51" ht="12.65" customHeight="1" x14ac:dyDescent="0.25">
      <c r="B495" s="13" t="str">
        <f>[4]Calculations!A462</f>
        <v>SH 2323</v>
      </c>
      <c r="C495" s="30" t="str">
        <f>[4]Calculations!B462</f>
        <v>LEACH STREET,ROCHDALE</v>
      </c>
      <c r="D495" s="119" t="str">
        <f>[4]Calculations!C462</f>
        <v>Residential</v>
      </c>
      <c r="E495" s="38">
        <f>[4]Calculations!E462</f>
        <v>2.7817499999999998E-2</v>
      </c>
      <c r="F495" s="38">
        <f>[4]Calculations!I462</f>
        <v>2.7817499999999998E-2</v>
      </c>
      <c r="G495" s="38">
        <f>[4]Calculations!M462</f>
        <v>100</v>
      </c>
      <c r="H495" s="38">
        <f>[4]Calculations!H462</f>
        <v>0</v>
      </c>
      <c r="I495" s="38">
        <f>[4]Calculations!L462</f>
        <v>0</v>
      </c>
      <c r="J495" s="38">
        <f>[4]Calculations!G462</f>
        <v>0</v>
      </c>
      <c r="K495" s="38">
        <f>[4]Calculations!K462</f>
        <v>0</v>
      </c>
      <c r="L495" s="38">
        <f>[4]Calculations!F462</f>
        <v>0</v>
      </c>
      <c r="M495" s="38">
        <f>[4]Calculations!J462</f>
        <v>0</v>
      </c>
      <c r="N495" s="38">
        <f>[4]Calculations!V462</f>
        <v>0</v>
      </c>
      <c r="O495" s="38">
        <f>[4]Calculations!W462</f>
        <v>0</v>
      </c>
      <c r="P495" s="38">
        <f>[4]Calculations!O462</f>
        <v>1.9476825900760001E-2</v>
      </c>
      <c r="Q495" s="38">
        <f>[4]Calculations!S462</f>
        <v>70.016449719636924</v>
      </c>
      <c r="R495" s="38">
        <f>[4]Calculations!Q462</f>
        <v>1.0415075900760001E-2</v>
      </c>
      <c r="S495" s="38">
        <f>[4]Calculations!T462</f>
        <v>37.440732994553791</v>
      </c>
      <c r="T495" s="38">
        <f>[4]Calculations!R462</f>
        <v>5.1893718005600002E-3</v>
      </c>
      <c r="U495" s="38">
        <f>[4]Calculations!U462</f>
        <v>18.655061743722477</v>
      </c>
      <c r="V495" s="38" t="str">
        <f>[4]Calculations!X462</f>
        <v>Not Modelled</v>
      </c>
      <c r="W495" s="38" t="str">
        <f>[4]Calculations!Y462</f>
        <v>N/A</v>
      </c>
      <c r="X495" s="38" t="s">
        <v>1056</v>
      </c>
      <c r="Y495" s="73" t="s">
        <v>108</v>
      </c>
      <c r="Z495" s="74" t="s">
        <v>109</v>
      </c>
      <c r="AA495" s="74">
        <f>[4]Calculations!AA462</f>
        <v>0</v>
      </c>
      <c r="AB495" s="74">
        <f>[4]Calculations!AM462</f>
        <v>0</v>
      </c>
      <c r="AC495" s="74">
        <f>[4]Calculations!AB462</f>
        <v>0</v>
      </c>
      <c r="AD495" s="74">
        <f>[4]Calculations!AN462</f>
        <v>0</v>
      </c>
      <c r="AE495" s="74">
        <f>[4]Calculations!AC462</f>
        <v>0</v>
      </c>
      <c r="AF495" s="74">
        <f>[4]Calculations!AO462</f>
        <v>0</v>
      </c>
      <c r="AG495" s="74">
        <f>[4]Calculations!AD462</f>
        <v>0</v>
      </c>
      <c r="AH495" s="74">
        <f>[4]Calculations!AP462</f>
        <v>0</v>
      </c>
      <c r="AI495" s="74">
        <f>[4]Calculations!AE462</f>
        <v>0</v>
      </c>
      <c r="AJ495" s="74">
        <f>[4]Calculations!AQ462</f>
        <v>0</v>
      </c>
      <c r="AK495" s="74">
        <f>[4]Calculations!AF462</f>
        <v>0</v>
      </c>
      <c r="AL495" s="74">
        <f>[4]Calculations!AR462</f>
        <v>0</v>
      </c>
      <c r="AM495" s="74">
        <f>[4]Calculations!AG462</f>
        <v>0</v>
      </c>
      <c r="AN495" s="74">
        <f>[4]Calculations!AS462</f>
        <v>0</v>
      </c>
      <c r="AO495" s="74">
        <f>[4]Calculations!AH462</f>
        <v>0</v>
      </c>
      <c r="AP495" s="74">
        <f>[4]Calculations!AT462</f>
        <v>0</v>
      </c>
      <c r="AQ495" s="74">
        <f>[4]Calculations!AI462</f>
        <v>2.7817449999600001E-2</v>
      </c>
      <c r="AR495" s="74">
        <f>[4]Calculations!AU462</f>
        <v>99.9998202555945</v>
      </c>
      <c r="AS495" s="74">
        <f>[4]Calculations!AJ462</f>
        <v>0</v>
      </c>
      <c r="AT495" s="74">
        <f>[4]Calculations!AV462</f>
        <v>0</v>
      </c>
      <c r="AU495" s="74">
        <f>[4]Calculations!AK462</f>
        <v>0</v>
      </c>
      <c r="AV495" s="74">
        <f>[4]Calculations!AW462</f>
        <v>0</v>
      </c>
      <c r="AW495" s="90"/>
      <c r="AX495" s="90"/>
      <c r="AY495" s="82" t="str">
        <f>[4]Calculations!D462</f>
        <v>Land Supply 2018</v>
      </c>
    </row>
    <row r="496" spans="2:51" ht="25" customHeight="1" x14ac:dyDescent="0.25">
      <c r="B496" s="13" t="str">
        <f>[4]Calculations!A463</f>
        <v>SH 2324</v>
      </c>
      <c r="C496" s="30" t="str">
        <f>[4]Calculations!B463</f>
        <v>20 DRAKE STREET / 3 CHURCH LANE,ROCHDALE</v>
      </c>
      <c r="D496" s="119" t="str">
        <f>[4]Calculations!C463</f>
        <v>Residential</v>
      </c>
      <c r="E496" s="38">
        <f>[4]Calculations!E463</f>
        <v>6.7478E-3</v>
      </c>
      <c r="F496" s="38">
        <f>[4]Calculations!I463</f>
        <v>6.7478E-3</v>
      </c>
      <c r="G496" s="38">
        <f>[4]Calculations!M463</f>
        <v>100</v>
      </c>
      <c r="H496" s="38">
        <f>[4]Calculations!H463</f>
        <v>0</v>
      </c>
      <c r="I496" s="38">
        <f>[4]Calculations!L463</f>
        <v>0</v>
      </c>
      <c r="J496" s="38">
        <f>[4]Calculations!G463</f>
        <v>0</v>
      </c>
      <c r="K496" s="38">
        <f>[4]Calculations!K463</f>
        <v>0</v>
      </c>
      <c r="L496" s="38">
        <f>[4]Calculations!F463</f>
        <v>0</v>
      </c>
      <c r="M496" s="38">
        <f>[4]Calculations!J463</f>
        <v>0</v>
      </c>
      <c r="N496" s="38">
        <f>[4]Calculations!V463</f>
        <v>6.7477999995700002E-3</v>
      </c>
      <c r="O496" s="38">
        <f>[4]Calculations!W463</f>
        <v>99.999999993627554</v>
      </c>
      <c r="P496" s="38">
        <f>[4]Calculations!O463</f>
        <v>0</v>
      </c>
      <c r="Q496" s="38">
        <f>[4]Calculations!S463</f>
        <v>0</v>
      </c>
      <c r="R496" s="38">
        <f>[4]Calculations!Q463</f>
        <v>0</v>
      </c>
      <c r="S496" s="38">
        <f>[4]Calculations!T463</f>
        <v>0</v>
      </c>
      <c r="T496" s="38">
        <f>[4]Calculations!R463</f>
        <v>0</v>
      </c>
      <c r="U496" s="38">
        <f>[4]Calculations!U463</f>
        <v>0</v>
      </c>
      <c r="V496" s="38">
        <f>[4]Calculations!X463</f>
        <v>0</v>
      </c>
      <c r="W496" s="38">
        <f>[4]Calculations!Y463</f>
        <v>0</v>
      </c>
      <c r="X496" s="38" t="s">
        <v>1056</v>
      </c>
      <c r="Y496" s="73" t="s">
        <v>106</v>
      </c>
      <c r="Z496" s="74" t="s">
        <v>1098</v>
      </c>
      <c r="AA496" s="74">
        <f>[4]Calculations!AA463</f>
        <v>0</v>
      </c>
      <c r="AB496" s="74">
        <f>[4]Calculations!AM463</f>
        <v>0</v>
      </c>
      <c r="AC496" s="74">
        <f>[4]Calculations!AB463</f>
        <v>0</v>
      </c>
      <c r="AD496" s="74">
        <f>[4]Calculations!AN463</f>
        <v>0</v>
      </c>
      <c r="AE496" s="74">
        <f>[4]Calculations!AC463</f>
        <v>0</v>
      </c>
      <c r="AF496" s="74">
        <f>[4]Calculations!AO463</f>
        <v>0</v>
      </c>
      <c r="AG496" s="74">
        <f>[4]Calculations!AD463</f>
        <v>0</v>
      </c>
      <c r="AH496" s="74">
        <f>[4]Calculations!AP463</f>
        <v>0</v>
      </c>
      <c r="AI496" s="74">
        <f>[4]Calculations!AE463</f>
        <v>0</v>
      </c>
      <c r="AJ496" s="74">
        <f>[4]Calculations!AQ463</f>
        <v>0</v>
      </c>
      <c r="AK496" s="74">
        <f>[4]Calculations!AF463</f>
        <v>0</v>
      </c>
      <c r="AL496" s="74">
        <f>[4]Calculations!AR463</f>
        <v>0</v>
      </c>
      <c r="AM496" s="74">
        <f>[4]Calculations!AG463</f>
        <v>0</v>
      </c>
      <c r="AN496" s="74">
        <f>[4]Calculations!AS463</f>
        <v>0</v>
      </c>
      <c r="AO496" s="74">
        <f>[4]Calculations!AH463</f>
        <v>0</v>
      </c>
      <c r="AP496" s="74">
        <f>[4]Calculations!AT463</f>
        <v>0</v>
      </c>
      <c r="AQ496" s="74">
        <f>[4]Calculations!AI463</f>
        <v>6.7477999995700002E-3</v>
      </c>
      <c r="AR496" s="74">
        <f>[4]Calculations!AU463</f>
        <v>99.999999993627554</v>
      </c>
      <c r="AS496" s="74">
        <f>[4]Calculations!AJ463</f>
        <v>0</v>
      </c>
      <c r="AT496" s="74">
        <f>[4]Calculations!AV463</f>
        <v>0</v>
      </c>
      <c r="AU496" s="74">
        <f>[4]Calculations!AK463</f>
        <v>0</v>
      </c>
      <c r="AV496" s="74">
        <f>[4]Calculations!AW463</f>
        <v>0</v>
      </c>
      <c r="AW496" s="90"/>
      <c r="AX496" s="90"/>
      <c r="AY496" s="82" t="str">
        <f>[4]Calculations!D463</f>
        <v>Land Supply 2018</v>
      </c>
    </row>
    <row r="497" spans="2:51" ht="25" customHeight="1" x14ac:dyDescent="0.25">
      <c r="B497" s="13" t="str">
        <f>[4]Calculations!A464</f>
        <v>SH 2325</v>
      </c>
      <c r="C497" s="30" t="str">
        <f>[4]Calculations!B464</f>
        <v>LAND TO SOUTH OF  HEYWOOD DISTRIBUTION PARK, HARE HILL ROAD, HEYWOOD</v>
      </c>
      <c r="D497" s="119" t="str">
        <f>[4]Calculations!C464</f>
        <v>Residential</v>
      </c>
      <c r="E497" s="38">
        <f>[4]Calculations!E464</f>
        <v>76.716200000000001</v>
      </c>
      <c r="F497" s="38">
        <f>[4]Calculations!I464</f>
        <v>76.716200000000001</v>
      </c>
      <c r="G497" s="38">
        <f>[4]Calculations!M464</f>
        <v>100</v>
      </c>
      <c r="H497" s="38">
        <f>[4]Calculations!H464</f>
        <v>0</v>
      </c>
      <c r="I497" s="38">
        <f>[4]Calculations!L464</f>
        <v>0</v>
      </c>
      <c r="J497" s="38">
        <f>[4]Calculations!G464</f>
        <v>0</v>
      </c>
      <c r="K497" s="38">
        <f>[4]Calculations!K464</f>
        <v>0</v>
      </c>
      <c r="L497" s="38">
        <f>[4]Calculations!F464</f>
        <v>0</v>
      </c>
      <c r="M497" s="38">
        <f>[4]Calculations!J464</f>
        <v>0</v>
      </c>
      <c r="N497" s="38">
        <f>[4]Calculations!V464</f>
        <v>0</v>
      </c>
      <c r="O497" s="38">
        <f>[4]Calculations!W464</f>
        <v>0</v>
      </c>
      <c r="P497" s="38">
        <f>[4]Calculations!O464</f>
        <v>10.17057750979</v>
      </c>
      <c r="Q497" s="38">
        <f>[4]Calculations!S464</f>
        <v>13.257405228348121</v>
      </c>
      <c r="R497" s="38">
        <f>[4]Calculations!Q464</f>
        <v>3.7884575097899997</v>
      </c>
      <c r="S497" s="38">
        <f>[4]Calculations!T464</f>
        <v>4.9382757615601394</v>
      </c>
      <c r="T497" s="38">
        <f>[4]Calculations!R464</f>
        <v>2.3817154569799999</v>
      </c>
      <c r="U497" s="38">
        <f>[4]Calculations!U464</f>
        <v>3.1045795503166214</v>
      </c>
      <c r="V497" s="38" t="str">
        <f>[4]Calculations!X464</f>
        <v>Not Modelled</v>
      </c>
      <c r="W497" s="38" t="str">
        <f>[4]Calculations!Y464</f>
        <v>N/A</v>
      </c>
      <c r="X497" s="38" t="s">
        <v>1056</v>
      </c>
      <c r="Y497" s="73" t="s">
        <v>105</v>
      </c>
      <c r="Z497" s="74" t="s">
        <v>1066</v>
      </c>
      <c r="AA497" s="74">
        <f>[4]Calculations!AA464</f>
        <v>0</v>
      </c>
      <c r="AB497" s="74">
        <f>[4]Calculations!AM464</f>
        <v>0</v>
      </c>
      <c r="AC497" s="74">
        <f>[4]Calculations!AB464</f>
        <v>2.15085481744</v>
      </c>
      <c r="AD497" s="74">
        <f>[4]Calculations!AN464</f>
        <v>2.8036514027545678</v>
      </c>
      <c r="AE497" s="74">
        <f>[4]Calculations!AC464</f>
        <v>1.71270470316</v>
      </c>
      <c r="AF497" s="74">
        <f>[4]Calculations!AO464</f>
        <v>2.2325202540793208</v>
      </c>
      <c r="AG497" s="74">
        <f>[4]Calculations!AD464</f>
        <v>0</v>
      </c>
      <c r="AH497" s="74">
        <f>[4]Calculations!AP464</f>
        <v>0</v>
      </c>
      <c r="AI497" s="74">
        <f>[4]Calculations!AE464</f>
        <v>14.7677137675</v>
      </c>
      <c r="AJ497" s="74">
        <f>[4]Calculations!AQ464</f>
        <v>19.249798305312307</v>
      </c>
      <c r="AK497" s="74">
        <f>[4]Calculations!AF464</f>
        <v>51.5336311533</v>
      </c>
      <c r="AL497" s="74">
        <f>[4]Calculations!AR464</f>
        <v>67.174379274911942</v>
      </c>
      <c r="AM497" s="74">
        <f>[4]Calculations!AG464</f>
        <v>2.7802393511300001</v>
      </c>
      <c r="AN497" s="74">
        <f>[4]Calculations!AS464</f>
        <v>3.6240576972399574</v>
      </c>
      <c r="AO497" s="74">
        <f>[4]Calculations!AH464</f>
        <v>3.4919570593999998</v>
      </c>
      <c r="AP497" s="74">
        <f>[4]Calculations!AT464</f>
        <v>4.5517857498155543</v>
      </c>
      <c r="AQ497" s="74">
        <f>[4]Calculations!AI464</f>
        <v>46.067632639800003</v>
      </c>
      <c r="AR497" s="74">
        <f>[4]Calculations!AU464</f>
        <v>60.04941934011331</v>
      </c>
      <c r="AS497" s="74">
        <f>[4]Calculations!AJ464</f>
        <v>0</v>
      </c>
      <c r="AT497" s="74">
        <f>[4]Calculations!AV464</f>
        <v>0</v>
      </c>
      <c r="AU497" s="74">
        <f>[4]Calculations!AK464</f>
        <v>0</v>
      </c>
      <c r="AV497" s="74">
        <f>[4]Calculations!AW464</f>
        <v>0</v>
      </c>
      <c r="AW497" s="90"/>
      <c r="AX497" s="90"/>
      <c r="AY497" s="82" t="str">
        <f>[4]Calculations!D464</f>
        <v>Land Supply 2018</v>
      </c>
    </row>
    <row r="498" spans="2:51" ht="12.65" customHeight="1" x14ac:dyDescent="0.25">
      <c r="B498" s="13" t="str">
        <f>[4]Calculations!A465</f>
        <v>SH 2326</v>
      </c>
      <c r="C498" s="30" t="str">
        <f>[4]Calculations!B465</f>
        <v>BRITISH VITA TRAINING CENTRE, GREEN STREET, MIDDLETON</v>
      </c>
      <c r="D498" s="119" t="str">
        <f>[4]Calculations!C465</f>
        <v>Residential</v>
      </c>
      <c r="E498" s="38">
        <f>[4]Calculations!E465</f>
        <v>1.35897</v>
      </c>
      <c r="F498" s="38">
        <f>[4]Calculations!I465</f>
        <v>1.3354439203377302</v>
      </c>
      <c r="G498" s="38">
        <f>[4]Calculations!M465</f>
        <v>98.268830094684219</v>
      </c>
      <c r="H498" s="38">
        <f>[4]Calculations!H465</f>
        <v>1.07579485621E-3</v>
      </c>
      <c r="I498" s="38">
        <f>[4]Calculations!L465</f>
        <v>7.9162516921639184E-2</v>
      </c>
      <c r="J498" s="38">
        <f>[4]Calculations!G465</f>
        <v>1.8185821467199999E-2</v>
      </c>
      <c r="K498" s="38">
        <f>[4]Calculations!K465</f>
        <v>1.3382062493800451</v>
      </c>
      <c r="L498" s="38">
        <f>[4]Calculations!F465</f>
        <v>4.2644633388600004E-3</v>
      </c>
      <c r="M498" s="38">
        <f>[4]Calculations!J465</f>
        <v>0.31380113901410633</v>
      </c>
      <c r="N498" s="38">
        <f>[4]Calculations!V465</f>
        <v>0</v>
      </c>
      <c r="O498" s="38">
        <f>[4]Calculations!W465</f>
        <v>0</v>
      </c>
      <c r="P498" s="38">
        <f>[4]Calculations!O465</f>
        <v>1.5501059200999999E-2</v>
      </c>
      <c r="Q498" s="38">
        <f>[4]Calculations!S465</f>
        <v>1.1406476376226111</v>
      </c>
      <c r="R498" s="38">
        <f>[4]Calculations!Q465</f>
        <v>7.6675792009999995E-3</v>
      </c>
      <c r="S498" s="38">
        <f>[4]Calculations!T465</f>
        <v>0.56421990191100613</v>
      </c>
      <c r="T498" s="38">
        <f>[4]Calculations!R465</f>
        <v>7.2732692010199999E-3</v>
      </c>
      <c r="U498" s="38">
        <f>[4]Calculations!U465</f>
        <v>0.5352045446934075</v>
      </c>
      <c r="V498" s="38" t="str">
        <f>[4]Calculations!X465</f>
        <v>Not Modelled</v>
      </c>
      <c r="W498" s="38" t="str">
        <f>[4]Calculations!Y465</f>
        <v>N/A</v>
      </c>
      <c r="X498" s="38" t="s">
        <v>1056</v>
      </c>
      <c r="Y498" s="73" t="s">
        <v>108</v>
      </c>
      <c r="Z498" s="74" t="s">
        <v>109</v>
      </c>
      <c r="AA498" s="74">
        <f>[4]Calculations!AA465</f>
        <v>0</v>
      </c>
      <c r="AB498" s="74">
        <f>[4]Calculations!AM465</f>
        <v>0</v>
      </c>
      <c r="AC498" s="74">
        <f>[4]Calculations!AB465</f>
        <v>0</v>
      </c>
      <c r="AD498" s="74">
        <f>[4]Calculations!AN465</f>
        <v>0</v>
      </c>
      <c r="AE498" s="74">
        <f>[4]Calculations!AC465</f>
        <v>0</v>
      </c>
      <c r="AF498" s="74">
        <f>[4]Calculations!AO465</f>
        <v>0</v>
      </c>
      <c r="AG498" s="74">
        <f>[4]Calculations!AD465</f>
        <v>0</v>
      </c>
      <c r="AH498" s="74">
        <f>[4]Calculations!AP465</f>
        <v>0</v>
      </c>
      <c r="AI498" s="74">
        <f>[4]Calculations!AE465</f>
        <v>0</v>
      </c>
      <c r="AJ498" s="74">
        <f>[4]Calculations!AQ465</f>
        <v>0</v>
      </c>
      <c r="AK498" s="74">
        <f>[4]Calculations!AF465</f>
        <v>0</v>
      </c>
      <c r="AL498" s="74">
        <f>[4]Calculations!AR465</f>
        <v>0</v>
      </c>
      <c r="AM498" s="74">
        <f>[4]Calculations!AG465</f>
        <v>0</v>
      </c>
      <c r="AN498" s="74">
        <f>[4]Calculations!AS465</f>
        <v>0</v>
      </c>
      <c r="AO498" s="74">
        <f>[4]Calculations!AH465</f>
        <v>0</v>
      </c>
      <c r="AP498" s="74">
        <f>[4]Calculations!AT465</f>
        <v>0</v>
      </c>
      <c r="AQ498" s="74">
        <f>[4]Calculations!AI465</f>
        <v>1.3589651250000001</v>
      </c>
      <c r="AR498" s="74">
        <f>[4]Calculations!AU465</f>
        <v>99.999641272434275</v>
      </c>
      <c r="AS498" s="74">
        <f>[4]Calculations!AJ465</f>
        <v>0</v>
      </c>
      <c r="AT498" s="74">
        <f>[4]Calculations!AV465</f>
        <v>0</v>
      </c>
      <c r="AU498" s="74">
        <f>[4]Calculations!AK465</f>
        <v>0</v>
      </c>
      <c r="AV498" s="74">
        <f>[4]Calculations!AW465</f>
        <v>0</v>
      </c>
      <c r="AW498" s="90"/>
      <c r="AX498" s="90"/>
      <c r="AY498" s="82" t="str">
        <f>[4]Calculations!D465</f>
        <v>Land Supply 2018</v>
      </c>
    </row>
    <row r="499" spans="2:51" ht="25" customHeight="1" x14ac:dyDescent="0.25">
      <c r="B499" s="13" t="str">
        <f>[4]Calculations!A466</f>
        <v>SH 2327</v>
      </c>
      <c r="C499" s="30" t="str">
        <f>[4]Calculations!B466</f>
        <v>GOWERS STREET / WEEDON STREET, ROCHDALE</v>
      </c>
      <c r="D499" s="119" t="str">
        <f>[4]Calculations!C466</f>
        <v>Residential</v>
      </c>
      <c r="E499" s="38">
        <f>[4]Calculations!E466</f>
        <v>0.27642299999999997</v>
      </c>
      <c r="F499" s="38">
        <f>[4]Calculations!I466</f>
        <v>1.4674637996425766E-7</v>
      </c>
      <c r="G499" s="38">
        <f>[4]Calculations!M466</f>
        <v>5.3087615706456287E-5</v>
      </c>
      <c r="H499" s="38">
        <f>[4]Calculations!H466</f>
        <v>0.24740787480699999</v>
      </c>
      <c r="I499" s="38">
        <f>[4]Calculations!L466</f>
        <v>89.503360721430568</v>
      </c>
      <c r="J499" s="38">
        <f>[4]Calculations!G466</f>
        <v>2.2550092748199999E-2</v>
      </c>
      <c r="K499" s="38">
        <f>[4]Calculations!K466</f>
        <v>8.1578207125311586</v>
      </c>
      <c r="L499" s="38">
        <f>[4]Calculations!F466</f>
        <v>6.4648856984199999E-3</v>
      </c>
      <c r="M499" s="38">
        <f>[4]Calculations!J466</f>
        <v>2.3387654784225624</v>
      </c>
      <c r="N499" s="38">
        <f>[4]Calculations!V466</f>
        <v>0.27642321499799999</v>
      </c>
      <c r="O499" s="38">
        <f>[4]Calculations!W466</f>
        <v>100.0000777786219</v>
      </c>
      <c r="P499" s="38">
        <f>[4]Calculations!O466</f>
        <v>3.00450973858814E-2</v>
      </c>
      <c r="Q499" s="38">
        <f>[4]Calculations!S466</f>
        <v>10.869246548182099</v>
      </c>
      <c r="R499" s="38">
        <f>[4]Calculations!Q466</f>
        <v>8.1109738588139996E-4</v>
      </c>
      <c r="S499" s="38">
        <f>[4]Calculations!T466</f>
        <v>0.29342615697007851</v>
      </c>
      <c r="T499" s="38">
        <f>[4]Calculations!R466</f>
        <v>1.86420999724E-5</v>
      </c>
      <c r="U499" s="38">
        <f>[4]Calculations!U466</f>
        <v>6.744048061268419E-3</v>
      </c>
      <c r="V499" s="38">
        <f>[4]Calculations!X466</f>
        <v>0.18202039442699999</v>
      </c>
      <c r="W499" s="38">
        <f>[4]Calculations!Y466</f>
        <v>65.848498289577932</v>
      </c>
      <c r="X499" s="38" t="s">
        <v>1056</v>
      </c>
      <c r="Y499" s="73" t="s">
        <v>108</v>
      </c>
      <c r="Z499" s="74" t="s">
        <v>109</v>
      </c>
      <c r="AA499" s="74">
        <f>[4]Calculations!AA466</f>
        <v>0</v>
      </c>
      <c r="AB499" s="74">
        <f>[4]Calculations!AM466</f>
        <v>0</v>
      </c>
      <c r="AC499" s="74">
        <f>[4]Calculations!AB466</f>
        <v>0</v>
      </c>
      <c r="AD499" s="74">
        <f>[4]Calculations!AN466</f>
        <v>0</v>
      </c>
      <c r="AE499" s="74">
        <f>[4]Calculations!AC466</f>
        <v>0</v>
      </c>
      <c r="AF499" s="74">
        <f>[4]Calculations!AO466</f>
        <v>0</v>
      </c>
      <c r="AG499" s="74">
        <f>[4]Calculations!AD466</f>
        <v>0</v>
      </c>
      <c r="AH499" s="74">
        <f>[4]Calculations!AP466</f>
        <v>0</v>
      </c>
      <c r="AI499" s="74">
        <f>[4]Calculations!AE466</f>
        <v>0</v>
      </c>
      <c r="AJ499" s="74">
        <f>[4]Calculations!AQ466</f>
        <v>0</v>
      </c>
      <c r="AK499" s="74">
        <f>[4]Calculations!AF466</f>
        <v>0</v>
      </c>
      <c r="AL499" s="74">
        <f>[4]Calculations!AR466</f>
        <v>0</v>
      </c>
      <c r="AM499" s="74">
        <f>[4]Calculations!AG466</f>
        <v>0</v>
      </c>
      <c r="AN499" s="74">
        <f>[4]Calculations!AS466</f>
        <v>0</v>
      </c>
      <c r="AO499" s="74">
        <f>[4]Calculations!AH466</f>
        <v>0</v>
      </c>
      <c r="AP499" s="74">
        <f>[4]Calculations!AT466</f>
        <v>0</v>
      </c>
      <c r="AQ499" s="74">
        <f>[4]Calculations!AI466</f>
        <v>0.27642321499799999</v>
      </c>
      <c r="AR499" s="74">
        <f>[4]Calculations!AU466</f>
        <v>100.0000777786219</v>
      </c>
      <c r="AS499" s="74">
        <f>[4]Calculations!AJ466</f>
        <v>0</v>
      </c>
      <c r="AT499" s="74">
        <f>[4]Calculations!AV466</f>
        <v>0</v>
      </c>
      <c r="AU499" s="74">
        <f>[4]Calculations!AK466</f>
        <v>8.7286612980799996E-2</v>
      </c>
      <c r="AV499" s="74">
        <f>[4]Calculations!AW466</f>
        <v>31.577188938981198</v>
      </c>
      <c r="AW499" s="90"/>
      <c r="AX499" s="90"/>
      <c r="AY499" s="82" t="str">
        <f>[4]Calculations!D466</f>
        <v>Land Supply 2018</v>
      </c>
    </row>
    <row r="500" spans="2:51" ht="25" customHeight="1" x14ac:dyDescent="0.25">
      <c r="B500" s="13" t="str">
        <f>[4]Calculations!A467</f>
        <v>SH 2330</v>
      </c>
      <c r="C500" s="30" t="str">
        <f>[4]Calculations!B467</f>
        <v>LAND AT HILTON FOLD LANE / BRITISH VITA, MIDDLETON</v>
      </c>
      <c r="D500" s="119" t="str">
        <f>[4]Calculations!C467</f>
        <v>Residential</v>
      </c>
      <c r="E500" s="38">
        <f>[4]Calculations!E467</f>
        <v>0.93343699999999996</v>
      </c>
      <c r="F500" s="38">
        <f>[4]Calculations!I467</f>
        <v>8.2544866251999915E-2</v>
      </c>
      <c r="G500" s="38">
        <f>[4]Calculations!M467</f>
        <v>8.8431105957873868</v>
      </c>
      <c r="H500" s="38">
        <f>[4]Calculations!H467</f>
        <v>0.19743752116800001</v>
      </c>
      <c r="I500" s="38">
        <f>[4]Calculations!L467</f>
        <v>21.151670778852779</v>
      </c>
      <c r="J500" s="38">
        <f>[4]Calculations!G467</f>
        <v>0.56662152779700004</v>
      </c>
      <c r="K500" s="38">
        <f>[4]Calculations!K467</f>
        <v>60.702707070428971</v>
      </c>
      <c r="L500" s="38">
        <f>[4]Calculations!F467</f>
        <v>8.6833084783000003E-2</v>
      </c>
      <c r="M500" s="38">
        <f>[4]Calculations!J467</f>
        <v>9.302511554930863</v>
      </c>
      <c r="N500" s="38">
        <f>[4]Calculations!V467</f>
        <v>0</v>
      </c>
      <c r="O500" s="38">
        <f>[4]Calculations!W467</f>
        <v>0</v>
      </c>
      <c r="P500" s="38">
        <f>[4]Calculations!O467</f>
        <v>0.76696671393299998</v>
      </c>
      <c r="Q500" s="38">
        <f>[4]Calculations!S467</f>
        <v>82.165878782713776</v>
      </c>
      <c r="R500" s="38">
        <f>[4]Calculations!Q467</f>
        <v>0.27764971393299998</v>
      </c>
      <c r="S500" s="38">
        <f>[4]Calculations!T467</f>
        <v>29.744879829383237</v>
      </c>
      <c r="T500" s="38">
        <f>[4]Calculations!R467</f>
        <v>0.12966625348399999</v>
      </c>
      <c r="U500" s="38">
        <f>[4]Calculations!U467</f>
        <v>13.891269950087686</v>
      </c>
      <c r="V500" s="38" t="str">
        <f>[4]Calculations!X467</f>
        <v>Not Modelled</v>
      </c>
      <c r="W500" s="38" t="str">
        <f>[4]Calculations!Y467</f>
        <v>N/A</v>
      </c>
      <c r="X500" s="38" t="s">
        <v>1056</v>
      </c>
      <c r="Y500" s="73" t="s">
        <v>102</v>
      </c>
      <c r="Z500" s="74" t="s">
        <v>1070</v>
      </c>
      <c r="AA500" s="74">
        <f>[4]Calculations!AA467</f>
        <v>0.21957050093</v>
      </c>
      <c r="AB500" s="74">
        <f>[4]Calculations!AM467</f>
        <v>23.522798103139259</v>
      </c>
      <c r="AC500" s="74">
        <f>[4]Calculations!AB467</f>
        <v>0</v>
      </c>
      <c r="AD500" s="74">
        <f>[4]Calculations!AN467</f>
        <v>0</v>
      </c>
      <c r="AE500" s="74">
        <f>[4]Calculations!AC467</f>
        <v>0</v>
      </c>
      <c r="AF500" s="74">
        <f>[4]Calculations!AO467</f>
        <v>0</v>
      </c>
      <c r="AG500" s="74">
        <f>[4]Calculations!AD467</f>
        <v>0</v>
      </c>
      <c r="AH500" s="74">
        <f>[4]Calculations!AP467</f>
        <v>0</v>
      </c>
      <c r="AI500" s="74">
        <f>[4]Calculations!AE467</f>
        <v>0</v>
      </c>
      <c r="AJ500" s="74">
        <f>[4]Calculations!AQ467</f>
        <v>0</v>
      </c>
      <c r="AK500" s="74">
        <f>[4]Calculations!AF467</f>
        <v>0</v>
      </c>
      <c r="AL500" s="74">
        <f>[4]Calculations!AR467</f>
        <v>0</v>
      </c>
      <c r="AM500" s="74">
        <f>[4]Calculations!AG467</f>
        <v>3.3319500228600001E-8</v>
      </c>
      <c r="AN500" s="74">
        <f>[4]Calculations!AS467</f>
        <v>3.5695499780488667E-6</v>
      </c>
      <c r="AO500" s="74">
        <f>[4]Calculations!AH467</f>
        <v>0</v>
      </c>
      <c r="AP500" s="74">
        <f>[4]Calculations!AT467</f>
        <v>0</v>
      </c>
      <c r="AQ500" s="74">
        <f>[4]Calculations!AI467</f>
        <v>0.93343664999800002</v>
      </c>
      <c r="AR500" s="74">
        <f>[4]Calculations!AU467</f>
        <v>99.999962503950456</v>
      </c>
      <c r="AS500" s="74">
        <f>[4]Calculations!AJ467</f>
        <v>0</v>
      </c>
      <c r="AT500" s="74">
        <f>[4]Calculations!AV467</f>
        <v>0</v>
      </c>
      <c r="AU500" s="74">
        <f>[4]Calculations!AK467</f>
        <v>0</v>
      </c>
      <c r="AV500" s="74">
        <f>[4]Calculations!AW467</f>
        <v>0</v>
      </c>
      <c r="AW500" s="90"/>
      <c r="AX500" s="90"/>
      <c r="AY500" s="82" t="str">
        <f>[4]Calculations!D467</f>
        <v>Land Supply 2018</v>
      </c>
    </row>
    <row r="501" spans="2:51" ht="12.65" customHeight="1" x14ac:dyDescent="0.25">
      <c r="B501" s="13" t="str">
        <f>[4]Calculations!A468</f>
        <v>SH 2331</v>
      </c>
      <c r="C501" s="30" t="str">
        <f>[4]Calculations!B468</f>
        <v>FORMER GAS WORKS SITE, HARE HILL ROAD, LITTLEBOROUGH</v>
      </c>
      <c r="D501" s="119" t="str">
        <f>[4]Calculations!C468</f>
        <v>Residential</v>
      </c>
      <c r="E501" s="38">
        <f>[4]Calculations!E468</f>
        <v>0.95941200000000004</v>
      </c>
      <c r="F501" s="38">
        <f>[4]Calculations!I468</f>
        <v>0.95941200000000004</v>
      </c>
      <c r="G501" s="38">
        <f>[4]Calculations!M468</f>
        <v>100</v>
      </c>
      <c r="H501" s="38">
        <f>[4]Calculations!H468</f>
        <v>0</v>
      </c>
      <c r="I501" s="38">
        <f>[4]Calculations!L468</f>
        <v>0</v>
      </c>
      <c r="J501" s="38">
        <f>[4]Calculations!G468</f>
        <v>0</v>
      </c>
      <c r="K501" s="38">
        <f>[4]Calculations!K468</f>
        <v>0</v>
      </c>
      <c r="L501" s="38">
        <f>[4]Calculations!F468</f>
        <v>0</v>
      </c>
      <c r="M501" s="38">
        <f>[4]Calculations!J468</f>
        <v>0</v>
      </c>
      <c r="N501" s="38">
        <f>[4]Calculations!V468</f>
        <v>0.86685758599600005</v>
      </c>
      <c r="O501" s="38">
        <f>[4]Calculations!W468</f>
        <v>90.353006424351577</v>
      </c>
      <c r="P501" s="38">
        <f>[4]Calculations!O468</f>
        <v>0.3084958644752</v>
      </c>
      <c r="Q501" s="38">
        <f>[4]Calculations!S468</f>
        <v>32.154680624715972</v>
      </c>
      <c r="R501" s="38">
        <f>[4]Calculations!Q468</f>
        <v>6.0341864475199999E-2</v>
      </c>
      <c r="S501" s="38">
        <f>[4]Calculations!T468</f>
        <v>6.2894631790304896</v>
      </c>
      <c r="T501" s="38">
        <f>[4]Calculations!R468</f>
        <v>2.3357466759800001E-2</v>
      </c>
      <c r="U501" s="38">
        <f>[4]Calculations!U468</f>
        <v>2.434560622527131</v>
      </c>
      <c r="V501" s="38" t="str">
        <f>[4]Calculations!X468</f>
        <v>Not Modelled</v>
      </c>
      <c r="W501" s="38" t="str">
        <f>[4]Calculations!Y468</f>
        <v>N/A</v>
      </c>
      <c r="X501" s="38" t="s">
        <v>1056</v>
      </c>
      <c r="Y501" s="73" t="s">
        <v>105</v>
      </c>
      <c r="Z501" s="74" t="s">
        <v>1066</v>
      </c>
      <c r="AA501" s="74">
        <f>[4]Calculations!AA468</f>
        <v>0</v>
      </c>
      <c r="AB501" s="74">
        <f>[4]Calculations!AM468</f>
        <v>0</v>
      </c>
      <c r="AC501" s="74">
        <f>[4]Calculations!AB468</f>
        <v>0</v>
      </c>
      <c r="AD501" s="74">
        <f>[4]Calculations!AN468</f>
        <v>0</v>
      </c>
      <c r="AE501" s="74">
        <f>[4]Calculations!AC468</f>
        <v>0</v>
      </c>
      <c r="AF501" s="74">
        <f>[4]Calculations!AO468</f>
        <v>0</v>
      </c>
      <c r="AG501" s="74">
        <f>[4]Calculations!AD468</f>
        <v>0</v>
      </c>
      <c r="AH501" s="74">
        <f>[4]Calculations!AP468</f>
        <v>0</v>
      </c>
      <c r="AI501" s="74">
        <f>[4]Calculations!AE468</f>
        <v>0</v>
      </c>
      <c r="AJ501" s="74">
        <f>[4]Calculations!AQ468</f>
        <v>0</v>
      </c>
      <c r="AK501" s="74">
        <f>[4]Calculations!AF468</f>
        <v>0</v>
      </c>
      <c r="AL501" s="74">
        <f>[4]Calculations!AR468</f>
        <v>0</v>
      </c>
      <c r="AM501" s="74">
        <f>[4]Calculations!AG468</f>
        <v>2.3841104600199999E-2</v>
      </c>
      <c r="AN501" s="74">
        <f>[4]Calculations!AS468</f>
        <v>2.4849704402488189</v>
      </c>
      <c r="AO501" s="74">
        <f>[4]Calculations!AH468</f>
        <v>0</v>
      </c>
      <c r="AP501" s="74">
        <f>[4]Calculations!AT468</f>
        <v>0</v>
      </c>
      <c r="AQ501" s="74">
        <f>[4]Calculations!AI468</f>
        <v>0.95941217499200004</v>
      </c>
      <c r="AR501" s="74">
        <f>[4]Calculations!AU468</f>
        <v>100.00001823950504</v>
      </c>
      <c r="AS501" s="74">
        <f>[4]Calculations!AJ468</f>
        <v>0</v>
      </c>
      <c r="AT501" s="74">
        <f>[4]Calculations!AV468</f>
        <v>0</v>
      </c>
      <c r="AU501" s="74">
        <f>[4]Calculations!AK468</f>
        <v>0</v>
      </c>
      <c r="AV501" s="74">
        <f>[4]Calculations!AW468</f>
        <v>0</v>
      </c>
      <c r="AW501" s="90"/>
      <c r="AX501" s="90"/>
      <c r="AY501" s="82" t="str">
        <f>[4]Calculations!D468</f>
        <v>Land Supply 2018</v>
      </c>
    </row>
    <row r="502" spans="2:51" ht="25" customHeight="1" x14ac:dyDescent="0.25">
      <c r="B502" s="13" t="str">
        <f>[4]Calculations!A469</f>
        <v>SH 2332</v>
      </c>
      <c r="C502" s="30" t="str">
        <f>[4]Calculations!B469</f>
        <v>COLLEGE BANK MASTERPLAN AREA, ROCHDALE</v>
      </c>
      <c r="D502" s="119" t="str">
        <f>[4]Calculations!C469</f>
        <v>Residential</v>
      </c>
      <c r="E502" s="38">
        <f>[4]Calculations!E469</f>
        <v>2.3559199999999998</v>
      </c>
      <c r="F502" s="38">
        <f>[4]Calculations!I469</f>
        <v>2.3557372283445628</v>
      </c>
      <c r="G502" s="38">
        <f>[4]Calculations!M469</f>
        <v>99.992242026238713</v>
      </c>
      <c r="H502" s="38">
        <f>[4]Calculations!H469</f>
        <v>1.8277165543700001E-4</v>
      </c>
      <c r="I502" s="38">
        <f>[4]Calculations!L469</f>
        <v>7.7579737612907072E-3</v>
      </c>
      <c r="J502" s="38">
        <f>[4]Calculations!G469</f>
        <v>0</v>
      </c>
      <c r="K502" s="38">
        <f>[4]Calculations!K469</f>
        <v>0</v>
      </c>
      <c r="L502" s="38">
        <f>[4]Calculations!F469</f>
        <v>0</v>
      </c>
      <c r="M502" s="38">
        <f>[4]Calculations!J469</f>
        <v>0</v>
      </c>
      <c r="N502" s="38">
        <f>[4]Calculations!V469</f>
        <v>2.0220891000000001E-2</v>
      </c>
      <c r="O502" s="38">
        <f>[4]Calculations!W469</f>
        <v>0.85830125810723634</v>
      </c>
      <c r="P502" s="38">
        <f>[4]Calculations!O469</f>
        <v>0.21645069347009999</v>
      </c>
      <c r="Q502" s="38">
        <f>[4]Calculations!S469</f>
        <v>9.1875230682748139</v>
      </c>
      <c r="R502" s="38">
        <f>[4]Calculations!Q469</f>
        <v>9.9069693470100001E-2</v>
      </c>
      <c r="S502" s="38">
        <f>[4]Calculations!T469</f>
        <v>4.2051382674326812</v>
      </c>
      <c r="T502" s="38">
        <f>[4]Calculations!R469</f>
        <v>3.8755792000100001E-2</v>
      </c>
      <c r="U502" s="38">
        <f>[4]Calculations!U469</f>
        <v>1.6450385412110771</v>
      </c>
      <c r="V502" s="38">
        <f>[4]Calculations!X469</f>
        <v>1.8297841409200001E-4</v>
      </c>
      <c r="W502" s="38">
        <f>[4]Calculations!Y469</f>
        <v>7.7667498935447736E-3</v>
      </c>
      <c r="X502" s="38" t="s">
        <v>1056</v>
      </c>
      <c r="Y502" s="73" t="s">
        <v>105</v>
      </c>
      <c r="Z502" s="74" t="s">
        <v>1066</v>
      </c>
      <c r="AA502" s="74">
        <f>[4]Calculations!AA469</f>
        <v>0</v>
      </c>
      <c r="AB502" s="74">
        <f>[4]Calculations!AM469</f>
        <v>0</v>
      </c>
      <c r="AC502" s="74">
        <f>[4]Calculations!AB469</f>
        <v>0</v>
      </c>
      <c r="AD502" s="74">
        <f>[4]Calculations!AN469</f>
        <v>0</v>
      </c>
      <c r="AE502" s="74">
        <f>[4]Calculations!AC469</f>
        <v>0</v>
      </c>
      <c r="AF502" s="74">
        <f>[4]Calculations!AO469</f>
        <v>0</v>
      </c>
      <c r="AG502" s="74">
        <f>[4]Calculations!AD469</f>
        <v>0</v>
      </c>
      <c r="AH502" s="74">
        <f>[4]Calculations!AP469</f>
        <v>0</v>
      </c>
      <c r="AI502" s="74">
        <f>[4]Calculations!AE469</f>
        <v>0</v>
      </c>
      <c r="AJ502" s="74">
        <f>[4]Calculations!AQ469</f>
        <v>0</v>
      </c>
      <c r="AK502" s="74">
        <f>[4]Calculations!AF469</f>
        <v>0</v>
      </c>
      <c r="AL502" s="74">
        <f>[4]Calculations!AR469</f>
        <v>0</v>
      </c>
      <c r="AM502" s="74">
        <f>[4]Calculations!AG469</f>
        <v>0</v>
      </c>
      <c r="AN502" s="74">
        <f>[4]Calculations!AS469</f>
        <v>0</v>
      </c>
      <c r="AO502" s="74">
        <f>[4]Calculations!AH469</f>
        <v>0</v>
      </c>
      <c r="AP502" s="74">
        <f>[4]Calculations!AT469</f>
        <v>0</v>
      </c>
      <c r="AQ502" s="74">
        <f>[4]Calculations!AI469</f>
        <v>2.3559207099999999</v>
      </c>
      <c r="AR502" s="74">
        <f>[4]Calculations!AU469</f>
        <v>100.00003013684675</v>
      </c>
      <c r="AS502" s="74">
        <f>[4]Calculations!AJ469</f>
        <v>0</v>
      </c>
      <c r="AT502" s="74">
        <f>[4]Calculations!AV469</f>
        <v>0</v>
      </c>
      <c r="AU502" s="74">
        <f>[4]Calculations!AK469</f>
        <v>0</v>
      </c>
      <c r="AV502" s="74">
        <f>[4]Calculations!AW469</f>
        <v>0</v>
      </c>
      <c r="AW502" s="90"/>
      <c r="AX502" s="90"/>
      <c r="AY502" s="82" t="str">
        <f>[4]Calculations!D469</f>
        <v>Land Supply 2018</v>
      </c>
    </row>
  </sheetData>
  <autoFilter ref="B34:AY502"/>
  <mergeCells count="38">
    <mergeCell ref="AM33:AN33"/>
    <mergeCell ref="AO33:AP33"/>
    <mergeCell ref="AQ33:AR33"/>
    <mergeCell ref="AS33:AT33"/>
    <mergeCell ref="AU33:AV33"/>
    <mergeCell ref="AA33:AB33"/>
    <mergeCell ref="AC33:AD33"/>
    <mergeCell ref="AE33:AF33"/>
    <mergeCell ref="AG33:AH33"/>
    <mergeCell ref="AI33:AJ33"/>
    <mergeCell ref="AK33:AL33"/>
    <mergeCell ref="AA32:AL32"/>
    <mergeCell ref="AM32:AV32"/>
    <mergeCell ref="F33:G33"/>
    <mergeCell ref="H33:I33"/>
    <mergeCell ref="J33:K33"/>
    <mergeCell ref="L33:M33"/>
    <mergeCell ref="P33:Q33"/>
    <mergeCell ref="R33:S33"/>
    <mergeCell ref="T33:U33"/>
    <mergeCell ref="V33:W33"/>
    <mergeCell ref="T10:U10"/>
    <mergeCell ref="V10:W10"/>
    <mergeCell ref="C28:C32"/>
    <mergeCell ref="F32:M32"/>
    <mergeCell ref="N32:O33"/>
    <mergeCell ref="P32:U32"/>
    <mergeCell ref="V32:W32"/>
    <mergeCell ref="F9:M9"/>
    <mergeCell ref="N9:O10"/>
    <mergeCell ref="P9:U9"/>
    <mergeCell ref="V9:W9"/>
    <mergeCell ref="F10:G10"/>
    <mergeCell ref="H10:I10"/>
    <mergeCell ref="J10:K10"/>
    <mergeCell ref="L10:M10"/>
    <mergeCell ref="P10:Q10"/>
    <mergeCell ref="R10:S10"/>
  </mergeCells>
  <conditionalFormatting sqref="B35:AY502">
    <cfRule type="expression" dxfId="5" priority="1">
      <formula>$M35&gt;0</formula>
    </cfRule>
    <cfRule type="expression" dxfId="4" priority="2">
      <formula>$K35&gt;0</formula>
    </cfRule>
    <cfRule type="expression" dxfId="3" priority="3">
      <formula>$I35&gt;0</formula>
    </cfRule>
    <cfRule type="expression" dxfId="2" priority="4">
      <formula>$Q35&gt;0</formula>
    </cfRule>
    <cfRule type="expression" dxfId="1" priority="5">
      <formula>$S35&gt;0</formula>
    </cfRule>
    <cfRule type="expression" dxfId="0" priority="6">
      <formula>$U35&gt;0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38"/>
  <sheetViews>
    <sheetView zoomScale="85" zoomScaleNormal="85" workbookViewId="0">
      <pane ySplit="1" topLeftCell="A2" activePane="bottomLeft" state="frozen"/>
      <selection pane="bottomLeft" activeCell="A2" sqref="A2"/>
    </sheetView>
  </sheetViews>
  <sheetFormatPr defaultColWidth="9.1796875" defaultRowHeight="14.5" x14ac:dyDescent="0.35"/>
  <cols>
    <col min="1" max="1" width="19.54296875" style="17" customWidth="1"/>
    <col min="2" max="2" width="103.26953125" style="17" customWidth="1"/>
    <col min="3" max="3" width="31.54296875" style="47" customWidth="1"/>
    <col min="4" max="4" width="21" style="17" bestFit="1" customWidth="1"/>
    <col min="5" max="5" width="15" style="17" bestFit="1" customWidth="1"/>
    <col min="6" max="6" width="17.26953125" style="41" bestFit="1" customWidth="1"/>
    <col min="7" max="7" width="18" style="41" customWidth="1"/>
    <col min="8" max="8" width="21.453125" style="41" customWidth="1"/>
    <col min="9" max="9" width="19.7265625" style="17" customWidth="1"/>
    <col min="10" max="10" width="13.26953125" style="18" customWidth="1"/>
    <col min="11" max="12" width="14.453125" style="18" bestFit="1" customWidth="1"/>
    <col min="13" max="13" width="14.453125" style="18" customWidth="1"/>
    <col min="14" max="14" width="19.54296875" style="17" bestFit="1" customWidth="1"/>
    <col min="15" max="15" width="19.54296875" style="17" customWidth="1"/>
    <col min="16" max="16" width="20.81640625" style="17" bestFit="1" customWidth="1"/>
    <col min="17" max="17" width="20.81640625" style="17" customWidth="1"/>
    <col min="18" max="18" width="21.81640625" style="17" bestFit="1" customWidth="1"/>
    <col min="19" max="19" width="16.1796875" style="18" bestFit="1" customWidth="1"/>
    <col min="20" max="20" width="17.1796875" style="18" bestFit="1" customWidth="1"/>
    <col min="21" max="21" width="18.26953125" style="18" bestFit="1" customWidth="1"/>
    <col min="22" max="22" width="15" style="17" customWidth="1"/>
    <col min="23" max="23" width="14.453125" style="17" customWidth="1"/>
    <col min="24" max="24" width="22.1796875" style="17" bestFit="1" customWidth="1"/>
    <col min="25" max="25" width="22.453125" style="50" bestFit="1" customWidth="1"/>
    <col min="26" max="26" width="18.7265625" customWidth="1"/>
    <col min="27" max="27" width="18.453125" style="17" customWidth="1"/>
    <col min="28" max="28" width="18.26953125" style="17" customWidth="1"/>
    <col min="29" max="29" width="19.26953125" style="19" customWidth="1"/>
    <col min="30" max="30" width="18.81640625" style="17" customWidth="1"/>
    <col min="31" max="31" width="20.81640625" style="17" customWidth="1"/>
    <col min="32" max="32" width="20.26953125" style="17" customWidth="1"/>
    <col min="33" max="33" width="20.81640625" style="17" customWidth="1"/>
    <col min="34" max="34" width="19.7265625" style="17" customWidth="1"/>
    <col min="35" max="36" width="21.7265625" style="17" customWidth="1"/>
    <col min="37" max="37" width="14.54296875" style="17" customWidth="1"/>
    <col min="38" max="38" width="16.1796875" style="43" bestFit="1" customWidth="1"/>
    <col min="39" max="40" width="14.81640625" style="43" bestFit="1" customWidth="1"/>
    <col min="41" max="42" width="15.26953125" style="43" bestFit="1" customWidth="1"/>
    <col min="43" max="43" width="16.1796875" style="43" bestFit="1" customWidth="1"/>
    <col min="44" max="44" width="14.453125" style="43" bestFit="1" customWidth="1"/>
    <col min="45" max="45" width="11.54296875" style="43" customWidth="1"/>
    <col min="46" max="48" width="16.1796875" style="43" bestFit="1" customWidth="1"/>
    <col min="49" max="16384" width="9.1796875" style="17"/>
  </cols>
  <sheetData>
    <row r="1" spans="1:48" x14ac:dyDescent="0.35">
      <c r="A1" s="17" t="s">
        <v>0</v>
      </c>
      <c r="B1" s="17" t="s">
        <v>34</v>
      </c>
      <c r="C1" s="47" t="s">
        <v>1</v>
      </c>
      <c r="D1" s="17" t="s">
        <v>211</v>
      </c>
      <c r="E1" s="17" t="s">
        <v>2</v>
      </c>
      <c r="F1" s="41" t="s">
        <v>33</v>
      </c>
      <c r="G1" s="41" t="s">
        <v>28</v>
      </c>
      <c r="H1" s="41" t="s">
        <v>29</v>
      </c>
      <c r="I1" s="17" t="s">
        <v>35</v>
      </c>
      <c r="J1" s="18" t="s">
        <v>3</v>
      </c>
      <c r="K1" s="18" t="s">
        <v>4</v>
      </c>
      <c r="L1" s="18" t="s">
        <v>5</v>
      </c>
      <c r="M1" s="18" t="s">
        <v>27</v>
      </c>
      <c r="N1" s="17" t="s">
        <v>32</v>
      </c>
      <c r="O1" s="17" t="s">
        <v>245</v>
      </c>
      <c r="P1" s="17" t="s">
        <v>31</v>
      </c>
      <c r="Q1" s="17" t="s">
        <v>244</v>
      </c>
      <c r="R1" s="17" t="s">
        <v>30</v>
      </c>
      <c r="S1" s="18" t="s">
        <v>8</v>
      </c>
      <c r="T1" s="18" t="s">
        <v>7</v>
      </c>
      <c r="U1" s="18" t="s">
        <v>6</v>
      </c>
      <c r="V1" s="17" t="s">
        <v>49</v>
      </c>
      <c r="W1" s="43" t="s">
        <v>48</v>
      </c>
      <c r="X1" s="17" t="s">
        <v>214</v>
      </c>
      <c r="Y1" s="50" t="s">
        <v>215</v>
      </c>
      <c r="Z1" s="20" t="s">
        <v>230</v>
      </c>
      <c r="AA1" s="20" t="s">
        <v>231</v>
      </c>
      <c r="AB1" s="20" t="s">
        <v>232</v>
      </c>
      <c r="AC1" s="20" t="s">
        <v>233</v>
      </c>
      <c r="AD1" s="20" t="s">
        <v>234</v>
      </c>
      <c r="AE1" s="20" t="s">
        <v>235</v>
      </c>
      <c r="AF1" s="20" t="s">
        <v>236</v>
      </c>
      <c r="AG1" s="20" t="s">
        <v>237</v>
      </c>
      <c r="AH1" s="20" t="s">
        <v>238</v>
      </c>
      <c r="AI1" s="20" t="s">
        <v>239</v>
      </c>
      <c r="AJ1" s="20" t="s">
        <v>240</v>
      </c>
      <c r="AL1" s="60" t="s">
        <v>230</v>
      </c>
      <c r="AM1" s="60" t="s">
        <v>231</v>
      </c>
      <c r="AN1" s="60" t="s">
        <v>232</v>
      </c>
      <c r="AO1" s="60" t="s">
        <v>233</v>
      </c>
      <c r="AP1" s="60" t="s">
        <v>234</v>
      </c>
      <c r="AQ1" s="60" t="s">
        <v>235</v>
      </c>
      <c r="AR1" s="60" t="s">
        <v>236</v>
      </c>
      <c r="AS1" s="60" t="s">
        <v>241</v>
      </c>
      <c r="AT1" s="60" t="s">
        <v>242</v>
      </c>
      <c r="AU1" s="60" t="s">
        <v>239</v>
      </c>
      <c r="AV1" s="60" t="s">
        <v>240</v>
      </c>
    </row>
    <row r="2" spans="1:48" ht="29" x14ac:dyDescent="0.35">
      <c r="A2" s="19">
        <v>1447537022601</v>
      </c>
      <c r="B2" t="s">
        <v>111</v>
      </c>
      <c r="C2" s="44" t="s">
        <v>83</v>
      </c>
      <c r="D2" s="41" t="s">
        <v>1052</v>
      </c>
      <c r="E2">
        <v>3.8783744443299999</v>
      </c>
      <c r="F2"/>
      <c r="G2"/>
      <c r="H2"/>
      <c r="I2" s="40">
        <f t="shared" ref="I2:I64" si="0">E2-F2-G2-H2</f>
        <v>3.8783744443299999</v>
      </c>
      <c r="J2" s="21">
        <f t="shared" ref="J2:J64" si="1">F2/E2*100</f>
        <v>0</v>
      </c>
      <c r="K2" s="21">
        <f t="shared" ref="K2:K64" si="2">G2/E2*100</f>
        <v>0</v>
      </c>
      <c r="L2" s="21">
        <f t="shared" ref="L2:L64" si="3">H2/E2*100</f>
        <v>0</v>
      </c>
      <c r="M2" s="21">
        <f t="shared" ref="M2:M64" si="4">I2/E2*100</f>
        <v>100</v>
      </c>
      <c r="N2" s="20">
        <v>0.31132490465700002</v>
      </c>
      <c r="O2" s="20">
        <f>Q2+N2</f>
        <v>0.98253623476800012</v>
      </c>
      <c r="P2" s="20">
        <v>0.11036847826600001</v>
      </c>
      <c r="Q2" s="20">
        <f>R2+P2</f>
        <v>0.67121133011100009</v>
      </c>
      <c r="R2" s="20">
        <v>0.56084285184500005</v>
      </c>
      <c r="S2" s="45">
        <f>O2/E2*100</f>
        <v>25.333712586839614</v>
      </c>
      <c r="T2" s="45">
        <f>Q2/E2*100</f>
        <v>17.306511780786906</v>
      </c>
      <c r="U2" s="45">
        <f t="shared" ref="U2:U64" si="5">R2/E2*100</f>
        <v>14.460771127061383</v>
      </c>
      <c r="V2" s="20">
        <v>1.9841196160400001</v>
      </c>
      <c r="W2" s="21">
        <f t="shared" ref="W2:W64" si="6">V2/E2*100</f>
        <v>51.158536766368421</v>
      </c>
      <c r="X2" s="51" t="s">
        <v>216</v>
      </c>
      <c r="Y2" s="54" t="str">
        <f>IFERROR(X2/E2*100,"N/A")</f>
        <v>N/A</v>
      </c>
      <c r="Z2" s="20">
        <v>0</v>
      </c>
      <c r="AA2" s="20">
        <v>6.0856202380200002E-2</v>
      </c>
      <c r="AB2" s="20">
        <v>3.1790282743999997E-2</v>
      </c>
      <c r="AC2" s="20">
        <v>0</v>
      </c>
      <c r="AD2" s="20">
        <v>0.47362642678599998</v>
      </c>
      <c r="AE2" s="20">
        <v>0</v>
      </c>
      <c r="AF2" s="20">
        <v>0</v>
      </c>
      <c r="AG2" s="20">
        <v>0</v>
      </c>
      <c r="AH2" s="20">
        <v>0</v>
      </c>
      <c r="AI2" s="20">
        <v>0</v>
      </c>
      <c r="AJ2" s="20">
        <v>0</v>
      </c>
      <c r="AL2" s="57">
        <f t="shared" ref="AL2:AV2" si="7">Z2/$E2*100</f>
        <v>0</v>
      </c>
      <c r="AM2" s="57">
        <f t="shared" si="7"/>
        <v>1.5691162174701541</v>
      </c>
      <c r="AN2" s="57">
        <f t="shared" si="7"/>
        <v>0.81968059557724993</v>
      </c>
      <c r="AO2" s="57">
        <f t="shared" si="7"/>
        <v>0</v>
      </c>
      <c r="AP2" s="57">
        <f t="shared" si="7"/>
        <v>12.211982973392871</v>
      </c>
      <c r="AQ2" s="57">
        <f t="shared" si="7"/>
        <v>0</v>
      </c>
      <c r="AR2" s="57">
        <f t="shared" si="7"/>
        <v>0</v>
      </c>
      <c r="AS2" s="57">
        <f t="shared" si="7"/>
        <v>0</v>
      </c>
      <c r="AT2" s="57">
        <f t="shared" si="7"/>
        <v>0</v>
      </c>
      <c r="AU2" s="57">
        <f t="shared" si="7"/>
        <v>0</v>
      </c>
      <c r="AV2" s="57">
        <f t="shared" si="7"/>
        <v>0</v>
      </c>
    </row>
    <row r="3" spans="1:48" x14ac:dyDescent="0.35">
      <c r="A3" s="19">
        <v>1448035832520</v>
      </c>
      <c r="B3" t="s">
        <v>122</v>
      </c>
      <c r="C3" s="44" t="s">
        <v>36</v>
      </c>
      <c r="D3" s="41" t="s">
        <v>1052</v>
      </c>
      <c r="E3">
        <v>4.3231169813600001</v>
      </c>
      <c r="F3" s="39">
        <v>0</v>
      </c>
      <c r="G3" s="39">
        <v>0</v>
      </c>
      <c r="H3" s="39">
        <v>0</v>
      </c>
      <c r="I3" s="40">
        <f t="shared" si="0"/>
        <v>4.3231169813600001</v>
      </c>
      <c r="J3" s="21">
        <f t="shared" si="1"/>
        <v>0</v>
      </c>
      <c r="K3" s="21">
        <f t="shared" si="2"/>
        <v>0</v>
      </c>
      <c r="L3" s="21">
        <f t="shared" si="3"/>
        <v>0</v>
      </c>
      <c r="M3" s="21">
        <f t="shared" si="4"/>
        <v>100</v>
      </c>
      <c r="N3" s="20">
        <v>6.8296704660200006E-2</v>
      </c>
      <c r="O3" s="20">
        <f t="shared" ref="O3:O65" si="8">Q3+N3</f>
        <v>0.20997633322850001</v>
      </c>
      <c r="P3" s="20">
        <v>6.0173501913399999E-2</v>
      </c>
      <c r="Q3" s="20">
        <f t="shared" ref="Q3:Q65" si="9">R3+P3</f>
        <v>0.14167962856829999</v>
      </c>
      <c r="R3" s="20">
        <v>8.1506126654899994E-2</v>
      </c>
      <c r="S3" s="45">
        <f t="shared" ref="S3:S65" si="10">O3/E3*100</f>
        <v>4.8570587873022122</v>
      </c>
      <c r="T3" s="45">
        <f t="shared" ref="T3:T65" si="11">Q3/E3*100</f>
        <v>3.2772564142765646</v>
      </c>
      <c r="U3" s="45">
        <f t="shared" si="5"/>
        <v>1.8853555665120856</v>
      </c>
      <c r="V3" s="20">
        <v>0</v>
      </c>
      <c r="W3" s="21">
        <f t="shared" si="6"/>
        <v>0</v>
      </c>
      <c r="X3" s="51" t="s">
        <v>216</v>
      </c>
      <c r="Y3" s="54" t="str">
        <f t="shared" ref="Y3:Y65" si="12">IFERROR(X3/E3*100,"N/A")</f>
        <v>N/A</v>
      </c>
      <c r="Z3" s="20">
        <v>0</v>
      </c>
      <c r="AA3" s="20">
        <v>4.6301211431099998E-2</v>
      </c>
      <c r="AB3" s="20">
        <v>3.5115170000099998E-2</v>
      </c>
      <c r="AC3" s="20">
        <v>0</v>
      </c>
      <c r="AD3" s="20">
        <v>0</v>
      </c>
      <c r="AE3" s="20">
        <v>1.4502966154900001</v>
      </c>
      <c r="AF3" s="20">
        <v>0.19035392059</v>
      </c>
      <c r="AG3" s="20">
        <v>0</v>
      </c>
      <c r="AH3" s="20">
        <v>2.4444379665299998</v>
      </c>
      <c r="AI3" s="20">
        <v>2.7084052036899999</v>
      </c>
      <c r="AJ3" s="20">
        <v>0</v>
      </c>
      <c r="AL3" s="57">
        <f t="shared" ref="AL3:AL65" si="13">Z3/$E3*100</f>
        <v>0</v>
      </c>
      <c r="AM3" s="57">
        <f t="shared" ref="AM3:AM65" si="14">AA3/$E3*100</f>
        <v>1.0710145395263906</v>
      </c>
      <c r="AN3" s="57">
        <f t="shared" ref="AN3:AN65" si="15">AB3/$E3*100</f>
        <v>0.81226508908979811</v>
      </c>
      <c r="AO3" s="57">
        <f t="shared" ref="AO3:AO65" si="16">AC3/$E3*100</f>
        <v>0</v>
      </c>
      <c r="AP3" s="57">
        <f t="shared" ref="AP3:AP65" si="17">AD3/$E3*100</f>
        <v>0</v>
      </c>
      <c r="AQ3" s="57">
        <f t="shared" ref="AQ3:AQ65" si="18">AE3/$E3*100</f>
        <v>33.547475623334961</v>
      </c>
      <c r="AR3" s="57">
        <f t="shared" ref="AR3:AR65" si="19">AF3/$E3*100</f>
        <v>4.4031637684279588</v>
      </c>
      <c r="AS3" s="57">
        <f t="shared" ref="AS3:AS65" si="20">AG3/$E3*100</f>
        <v>0</v>
      </c>
      <c r="AT3" s="57">
        <f t="shared" ref="AT3:AT65" si="21">AH3/$E3*100</f>
        <v>56.543414787749036</v>
      </c>
      <c r="AU3" s="57">
        <f t="shared" ref="AU3:AU65" si="22">AI3/$E3*100</f>
        <v>62.649361915669665</v>
      </c>
      <c r="AV3" s="57">
        <f t="shared" ref="AV3:AV65" si="23">AJ3/$E3*100</f>
        <v>0</v>
      </c>
    </row>
    <row r="4" spans="1:48" x14ac:dyDescent="0.35">
      <c r="A4" s="19">
        <v>1448289218778</v>
      </c>
      <c r="B4" t="s">
        <v>121</v>
      </c>
      <c r="C4" s="44" t="s">
        <v>36</v>
      </c>
      <c r="D4" s="41" t="s">
        <v>1052</v>
      </c>
      <c r="E4">
        <v>6.4012700951300001</v>
      </c>
      <c r="F4" s="39">
        <v>0</v>
      </c>
      <c r="G4" s="39">
        <v>0</v>
      </c>
      <c r="H4" s="39">
        <v>0</v>
      </c>
      <c r="I4" s="40">
        <f t="shared" si="0"/>
        <v>6.4012700951300001</v>
      </c>
      <c r="J4" s="21">
        <f t="shared" si="1"/>
        <v>0</v>
      </c>
      <c r="K4" s="21">
        <f t="shared" si="2"/>
        <v>0</v>
      </c>
      <c r="L4" s="21">
        <f t="shared" si="3"/>
        <v>0</v>
      </c>
      <c r="M4" s="21">
        <f t="shared" si="4"/>
        <v>100</v>
      </c>
      <c r="N4" s="20">
        <v>0.30791098984800003</v>
      </c>
      <c r="O4" s="20">
        <f t="shared" si="8"/>
        <v>0.30791098984800003</v>
      </c>
      <c r="P4" s="20">
        <v>0</v>
      </c>
      <c r="Q4" s="20">
        <f t="shared" si="9"/>
        <v>0</v>
      </c>
      <c r="R4" s="20">
        <v>0</v>
      </c>
      <c r="S4" s="45">
        <f t="shared" si="10"/>
        <v>4.8101546298172071</v>
      </c>
      <c r="T4" s="45">
        <f t="shared" si="11"/>
        <v>0</v>
      </c>
      <c r="U4" s="45">
        <f t="shared" si="5"/>
        <v>0</v>
      </c>
      <c r="V4" s="20">
        <v>0</v>
      </c>
      <c r="W4" s="21">
        <f t="shared" si="6"/>
        <v>0</v>
      </c>
      <c r="X4" s="51" t="s">
        <v>216</v>
      </c>
      <c r="Y4" s="54" t="str">
        <f t="shared" si="12"/>
        <v>N/A</v>
      </c>
      <c r="Z4" s="20">
        <v>0</v>
      </c>
      <c r="AA4" s="20">
        <v>0</v>
      </c>
      <c r="AB4" s="20">
        <v>0</v>
      </c>
      <c r="AC4" s="20">
        <v>0</v>
      </c>
      <c r="AD4" s="20">
        <v>0</v>
      </c>
      <c r="AE4" s="20">
        <v>4.8922943563999999</v>
      </c>
      <c r="AF4" s="20">
        <v>0</v>
      </c>
      <c r="AG4" s="20">
        <v>0</v>
      </c>
      <c r="AH4" s="20">
        <v>3.92112663204</v>
      </c>
      <c r="AI4" s="20">
        <v>0</v>
      </c>
      <c r="AJ4" s="20">
        <v>0</v>
      </c>
      <c r="AL4" s="57">
        <f t="shared" si="13"/>
        <v>0</v>
      </c>
      <c r="AM4" s="57">
        <f t="shared" si="14"/>
        <v>0</v>
      </c>
      <c r="AN4" s="57">
        <f t="shared" si="15"/>
        <v>0</v>
      </c>
      <c r="AO4" s="57">
        <f t="shared" si="16"/>
        <v>0</v>
      </c>
      <c r="AP4" s="57">
        <f t="shared" si="17"/>
        <v>0</v>
      </c>
      <c r="AQ4" s="57">
        <f t="shared" si="18"/>
        <v>76.426932213374215</v>
      </c>
      <c r="AR4" s="57">
        <f t="shared" si="19"/>
        <v>0</v>
      </c>
      <c r="AS4" s="57">
        <f t="shared" si="20"/>
        <v>0</v>
      </c>
      <c r="AT4" s="57">
        <f t="shared" si="21"/>
        <v>61.255447337289205</v>
      </c>
      <c r="AU4" s="57">
        <f t="shared" si="22"/>
        <v>0</v>
      </c>
      <c r="AV4" s="57">
        <f t="shared" si="23"/>
        <v>0</v>
      </c>
    </row>
    <row r="5" spans="1:48" x14ac:dyDescent="0.35">
      <c r="A5" s="19">
        <v>1448454555641</v>
      </c>
      <c r="B5" t="s">
        <v>124</v>
      </c>
      <c r="C5" s="44" t="s">
        <v>84</v>
      </c>
      <c r="D5" s="41" t="s">
        <v>1052</v>
      </c>
      <c r="E5">
        <v>1.8580518426699999</v>
      </c>
      <c r="F5" s="39">
        <v>0</v>
      </c>
      <c r="G5" s="39">
        <v>0</v>
      </c>
      <c r="H5" s="39">
        <v>0</v>
      </c>
      <c r="I5" s="40">
        <f t="shared" si="0"/>
        <v>1.8580518426699999</v>
      </c>
      <c r="J5" s="21">
        <f t="shared" si="1"/>
        <v>0</v>
      </c>
      <c r="K5" s="21">
        <f t="shared" si="2"/>
        <v>0</v>
      </c>
      <c r="L5" s="21">
        <f t="shared" si="3"/>
        <v>0</v>
      </c>
      <c r="M5" s="21">
        <f t="shared" si="4"/>
        <v>100</v>
      </c>
      <c r="N5" s="20">
        <v>5.0495260170900003E-2</v>
      </c>
      <c r="O5" s="20">
        <f t="shared" si="8"/>
        <v>7.9051739429800011E-2</v>
      </c>
      <c r="P5" s="20">
        <v>1.0956479258E-2</v>
      </c>
      <c r="Q5" s="20">
        <f t="shared" si="9"/>
        <v>2.8556479258900001E-2</v>
      </c>
      <c r="R5" s="20">
        <v>1.76000000009E-2</v>
      </c>
      <c r="S5" s="45">
        <f t="shared" si="10"/>
        <v>4.2545497178487519</v>
      </c>
      <c r="T5" s="45">
        <f t="shared" si="11"/>
        <v>1.5369043318976858</v>
      </c>
      <c r="U5" s="45">
        <f t="shared" si="5"/>
        <v>0.94722868311408326</v>
      </c>
      <c r="V5" s="20">
        <v>0</v>
      </c>
      <c r="W5" s="21">
        <f t="shared" si="6"/>
        <v>0</v>
      </c>
      <c r="X5" s="51" t="s">
        <v>216</v>
      </c>
      <c r="Y5" s="54" t="str">
        <f t="shared" si="12"/>
        <v>N/A</v>
      </c>
      <c r="Z5" s="20">
        <v>0</v>
      </c>
      <c r="AA5" s="20">
        <v>2.2800000000000001E-2</v>
      </c>
      <c r="AB5" s="20">
        <v>1.7600000000000001E-2</v>
      </c>
      <c r="AC5" s="20">
        <v>0</v>
      </c>
      <c r="AD5" s="20">
        <v>3.32356364167E-2</v>
      </c>
      <c r="AE5" s="20">
        <v>1.8580518426699999</v>
      </c>
      <c r="AF5" s="20">
        <v>2.6800000000000001E-2</v>
      </c>
      <c r="AG5" s="20">
        <v>0</v>
      </c>
      <c r="AH5" s="20">
        <v>1.8580518426699999</v>
      </c>
      <c r="AI5" s="20">
        <v>0</v>
      </c>
      <c r="AJ5" s="20">
        <v>0</v>
      </c>
      <c r="AL5" s="57">
        <f t="shared" si="13"/>
        <v>0</v>
      </c>
      <c r="AM5" s="57">
        <f t="shared" si="14"/>
        <v>1.2270917030623134</v>
      </c>
      <c r="AN5" s="57">
        <f t="shared" si="15"/>
        <v>0.94722868306564545</v>
      </c>
      <c r="AO5" s="57">
        <f t="shared" si="16"/>
        <v>0</v>
      </c>
      <c r="AP5" s="57">
        <f t="shared" si="17"/>
        <v>1.7887356882863268</v>
      </c>
      <c r="AQ5" s="57">
        <f t="shared" si="18"/>
        <v>100</v>
      </c>
      <c r="AR5" s="57">
        <f t="shared" si="19"/>
        <v>1.4423709492135968</v>
      </c>
      <c r="AS5" s="57">
        <f t="shared" si="20"/>
        <v>0</v>
      </c>
      <c r="AT5" s="57">
        <f t="shared" si="21"/>
        <v>100</v>
      </c>
      <c r="AU5" s="57">
        <f t="shared" si="22"/>
        <v>0</v>
      </c>
      <c r="AV5" s="57">
        <f t="shared" si="23"/>
        <v>0</v>
      </c>
    </row>
    <row r="6" spans="1:48" x14ac:dyDescent="0.35">
      <c r="A6" s="19">
        <v>1450099194677</v>
      </c>
      <c r="B6" t="s">
        <v>125</v>
      </c>
      <c r="C6" s="44" t="s">
        <v>36</v>
      </c>
      <c r="D6" s="41" t="s">
        <v>1052</v>
      </c>
      <c r="E6">
        <v>1.42112238439</v>
      </c>
      <c r="F6" s="39">
        <v>0</v>
      </c>
      <c r="G6" s="39">
        <v>0</v>
      </c>
      <c r="H6" s="39">
        <v>0</v>
      </c>
      <c r="I6" s="40">
        <f t="shared" si="0"/>
        <v>1.42112238439</v>
      </c>
      <c r="J6" s="21">
        <f t="shared" si="1"/>
        <v>0</v>
      </c>
      <c r="K6" s="21">
        <f t="shared" si="2"/>
        <v>0</v>
      </c>
      <c r="L6" s="21">
        <f t="shared" si="3"/>
        <v>0</v>
      </c>
      <c r="M6" s="21">
        <f t="shared" si="4"/>
        <v>100</v>
      </c>
      <c r="N6" s="20">
        <v>9.6399999996199998E-2</v>
      </c>
      <c r="O6" s="20">
        <f t="shared" si="8"/>
        <v>0.28479999999799999</v>
      </c>
      <c r="P6" s="20">
        <v>4.9599999999799999E-2</v>
      </c>
      <c r="Q6" s="20">
        <f t="shared" si="9"/>
        <v>0.18840000000179999</v>
      </c>
      <c r="R6" s="20">
        <v>0.13880000000199999</v>
      </c>
      <c r="S6" s="45">
        <f t="shared" si="10"/>
        <v>20.040497787264609</v>
      </c>
      <c r="T6" s="45">
        <f t="shared" si="11"/>
        <v>13.257127047693956</v>
      </c>
      <c r="U6" s="45">
        <f t="shared" si="5"/>
        <v>9.7669279948453038</v>
      </c>
      <c r="V6" s="20">
        <v>0</v>
      </c>
      <c r="W6" s="21">
        <f t="shared" si="6"/>
        <v>0</v>
      </c>
      <c r="X6" s="51" t="s">
        <v>216</v>
      </c>
      <c r="Y6" s="54" t="str">
        <f t="shared" si="12"/>
        <v>N/A</v>
      </c>
      <c r="Z6" s="20">
        <v>0</v>
      </c>
      <c r="AA6" s="20">
        <v>0</v>
      </c>
      <c r="AB6" s="20">
        <v>0</v>
      </c>
      <c r="AC6" s="20">
        <v>0</v>
      </c>
      <c r="AD6" s="20">
        <v>0</v>
      </c>
      <c r="AE6" s="20">
        <v>0</v>
      </c>
      <c r="AF6" s="20">
        <v>0.25840000000000002</v>
      </c>
      <c r="AG6" s="20">
        <v>0</v>
      </c>
      <c r="AH6" s="20">
        <v>0.89786246725100005</v>
      </c>
      <c r="AI6" s="20">
        <v>0</v>
      </c>
      <c r="AJ6" s="20">
        <v>0</v>
      </c>
      <c r="AL6" s="57">
        <f t="shared" si="13"/>
        <v>0</v>
      </c>
      <c r="AM6" s="57">
        <f t="shared" si="14"/>
        <v>0</v>
      </c>
      <c r="AN6" s="57">
        <f t="shared" si="15"/>
        <v>0</v>
      </c>
      <c r="AO6" s="57">
        <f t="shared" si="16"/>
        <v>0</v>
      </c>
      <c r="AP6" s="57">
        <f t="shared" si="17"/>
        <v>0</v>
      </c>
      <c r="AQ6" s="57">
        <f t="shared" si="18"/>
        <v>0</v>
      </c>
      <c r="AR6" s="57">
        <f t="shared" si="19"/>
        <v>18.182811194752603</v>
      </c>
      <c r="AS6" s="57">
        <f t="shared" si="20"/>
        <v>0</v>
      </c>
      <c r="AT6" s="57">
        <f t="shared" si="21"/>
        <v>63.179813161299045</v>
      </c>
      <c r="AU6" s="57">
        <f t="shared" si="22"/>
        <v>0</v>
      </c>
      <c r="AV6" s="57">
        <f t="shared" si="23"/>
        <v>0</v>
      </c>
    </row>
    <row r="7" spans="1:48" x14ac:dyDescent="0.35">
      <c r="A7" s="19">
        <v>1452011077720</v>
      </c>
      <c r="B7" t="s">
        <v>56</v>
      </c>
      <c r="C7" s="44" t="s">
        <v>36</v>
      </c>
      <c r="D7" s="41" t="s">
        <v>1052</v>
      </c>
      <c r="E7">
        <v>9.7199484369399904</v>
      </c>
      <c r="F7" s="39">
        <v>0</v>
      </c>
      <c r="G7" s="39">
        <v>0</v>
      </c>
      <c r="H7" s="39">
        <v>0</v>
      </c>
      <c r="I7" s="40">
        <f t="shared" si="0"/>
        <v>9.7199484369399904</v>
      </c>
      <c r="J7" s="21">
        <f t="shared" si="1"/>
        <v>0</v>
      </c>
      <c r="K7" s="21">
        <f t="shared" si="2"/>
        <v>0</v>
      </c>
      <c r="L7" s="21">
        <f t="shared" si="3"/>
        <v>0</v>
      </c>
      <c r="M7" s="21">
        <f t="shared" si="4"/>
        <v>100</v>
      </c>
      <c r="N7" s="20">
        <v>0.30861037957800003</v>
      </c>
      <c r="O7" s="20">
        <f t="shared" si="8"/>
        <v>0.8745866816029999</v>
      </c>
      <c r="P7" s="20">
        <v>0.121456467655</v>
      </c>
      <c r="Q7" s="20">
        <f t="shared" si="9"/>
        <v>0.56597630202499993</v>
      </c>
      <c r="R7" s="20">
        <v>0.44451983436999998</v>
      </c>
      <c r="S7" s="45">
        <f t="shared" si="10"/>
        <v>8.9978530984711167</v>
      </c>
      <c r="T7" s="45">
        <f t="shared" si="11"/>
        <v>5.8228323503656272</v>
      </c>
      <c r="U7" s="45">
        <f t="shared" si="5"/>
        <v>4.5732735852860413</v>
      </c>
      <c r="V7" s="20">
        <v>0</v>
      </c>
      <c r="W7" s="21">
        <f t="shared" si="6"/>
        <v>0</v>
      </c>
      <c r="X7" s="51" t="s">
        <v>216</v>
      </c>
      <c r="Y7" s="54" t="str">
        <f t="shared" si="12"/>
        <v>N/A</v>
      </c>
      <c r="Z7" s="20">
        <v>0</v>
      </c>
      <c r="AA7" s="20">
        <v>0</v>
      </c>
      <c r="AB7" s="20">
        <v>0</v>
      </c>
      <c r="AC7" s="20">
        <v>0</v>
      </c>
      <c r="AD7" s="20">
        <v>0.49362437349900001</v>
      </c>
      <c r="AE7" s="20">
        <v>8.7553840679199997</v>
      </c>
      <c r="AF7" s="20">
        <v>0.171239938057</v>
      </c>
      <c r="AG7" s="20">
        <v>5.8017384817200002</v>
      </c>
      <c r="AH7" s="20">
        <v>3.62410040915</v>
      </c>
      <c r="AI7" s="20">
        <v>0</v>
      </c>
      <c r="AJ7" s="20">
        <v>0</v>
      </c>
      <c r="AL7" s="57">
        <f t="shared" si="13"/>
        <v>0</v>
      </c>
      <c r="AM7" s="57">
        <f t="shared" si="14"/>
        <v>0</v>
      </c>
      <c r="AN7" s="57">
        <f t="shared" si="15"/>
        <v>0</v>
      </c>
      <c r="AO7" s="57">
        <f t="shared" si="16"/>
        <v>0</v>
      </c>
      <c r="AP7" s="57">
        <f t="shared" si="17"/>
        <v>5.0784669970368856</v>
      </c>
      <c r="AQ7" s="57">
        <f t="shared" si="18"/>
        <v>90.076445618227453</v>
      </c>
      <c r="AR7" s="57">
        <f t="shared" si="19"/>
        <v>1.7617371035242788</v>
      </c>
      <c r="AS7" s="57">
        <f t="shared" si="20"/>
        <v>59.688984148011478</v>
      </c>
      <c r="AT7" s="57">
        <f t="shared" si="21"/>
        <v>37.285181425210631</v>
      </c>
      <c r="AU7" s="57">
        <f t="shared" si="22"/>
        <v>0</v>
      </c>
      <c r="AV7" s="57">
        <f t="shared" si="23"/>
        <v>0</v>
      </c>
    </row>
    <row r="8" spans="1:48" x14ac:dyDescent="0.35">
      <c r="A8" s="19">
        <v>1452072133597</v>
      </c>
      <c r="B8" t="s">
        <v>57</v>
      </c>
      <c r="C8" s="44" t="s">
        <v>36</v>
      </c>
      <c r="D8" s="41" t="s">
        <v>1052</v>
      </c>
      <c r="E8">
        <v>25.073814285200001</v>
      </c>
      <c r="F8" s="39">
        <v>1.611841622</v>
      </c>
      <c r="G8" s="39">
        <v>0.37786174099999997</v>
      </c>
      <c r="H8" s="39">
        <v>0.11780392000000001</v>
      </c>
      <c r="I8" s="40">
        <f t="shared" si="0"/>
        <v>22.966307002200001</v>
      </c>
      <c r="J8" s="21">
        <f t="shared" si="1"/>
        <v>6.4283862186512293</v>
      </c>
      <c r="K8" s="21">
        <f t="shared" si="2"/>
        <v>1.5069974464277482</v>
      </c>
      <c r="L8" s="21">
        <f t="shared" si="3"/>
        <v>0.4698284778695781</v>
      </c>
      <c r="M8" s="21">
        <f t="shared" si="4"/>
        <v>91.594787857051443</v>
      </c>
      <c r="N8" s="20">
        <v>3.2902445679799999</v>
      </c>
      <c r="O8" s="20">
        <f t="shared" si="8"/>
        <v>5.727363379402</v>
      </c>
      <c r="P8" s="20">
        <v>0.71581688038199998</v>
      </c>
      <c r="Q8" s="20">
        <f t="shared" si="9"/>
        <v>2.4371188114219997</v>
      </c>
      <c r="R8" s="20">
        <v>1.72130193104</v>
      </c>
      <c r="S8" s="45">
        <f t="shared" si="10"/>
        <v>22.842010849472622</v>
      </c>
      <c r="T8" s="45">
        <f t="shared" si="11"/>
        <v>9.7197769102905358</v>
      </c>
      <c r="U8" s="45">
        <f t="shared" si="5"/>
        <v>6.8649385030183101</v>
      </c>
      <c r="V8" s="20">
        <v>0</v>
      </c>
      <c r="W8" s="21">
        <f t="shared" si="6"/>
        <v>0</v>
      </c>
      <c r="X8" s="51" t="s">
        <v>216</v>
      </c>
      <c r="Y8" s="54" t="str">
        <f t="shared" si="12"/>
        <v>N/A</v>
      </c>
      <c r="Z8" s="20">
        <v>0.487607160288</v>
      </c>
      <c r="AA8" s="20">
        <v>1.4759288507699999</v>
      </c>
      <c r="AB8" s="20">
        <v>0.99855313089700004</v>
      </c>
      <c r="AC8" s="20">
        <v>1.51346077736</v>
      </c>
      <c r="AD8" s="20">
        <v>14.3530344423</v>
      </c>
      <c r="AE8" s="20">
        <v>0</v>
      </c>
      <c r="AF8" s="20">
        <v>0</v>
      </c>
      <c r="AG8" s="20">
        <v>0</v>
      </c>
      <c r="AH8" s="20">
        <v>0</v>
      </c>
      <c r="AI8" s="20">
        <v>0</v>
      </c>
      <c r="AJ8" s="20">
        <v>0</v>
      </c>
      <c r="AL8" s="57">
        <f t="shared" si="13"/>
        <v>1.9446868144660927</v>
      </c>
      <c r="AM8" s="57">
        <f t="shared" si="14"/>
        <v>5.8863355769575811</v>
      </c>
      <c r="AN8" s="57">
        <f t="shared" si="15"/>
        <v>3.9824540436450597</v>
      </c>
      <c r="AO8" s="57">
        <f t="shared" si="16"/>
        <v>6.036021325456379</v>
      </c>
      <c r="AP8" s="57">
        <f t="shared" si="17"/>
        <v>57.243123359863048</v>
      </c>
      <c r="AQ8" s="57">
        <f t="shared" si="18"/>
        <v>0</v>
      </c>
      <c r="AR8" s="57">
        <f t="shared" si="19"/>
        <v>0</v>
      </c>
      <c r="AS8" s="57">
        <f t="shared" si="20"/>
        <v>0</v>
      </c>
      <c r="AT8" s="57">
        <f t="shared" si="21"/>
        <v>0</v>
      </c>
      <c r="AU8" s="57">
        <f t="shared" si="22"/>
        <v>0</v>
      </c>
      <c r="AV8" s="57">
        <f t="shared" si="23"/>
        <v>0</v>
      </c>
    </row>
    <row r="9" spans="1:48" x14ac:dyDescent="0.35">
      <c r="A9" s="19">
        <v>1452072612951</v>
      </c>
      <c r="B9" t="s">
        <v>112</v>
      </c>
      <c r="C9" s="44" t="s">
        <v>36</v>
      </c>
      <c r="D9" s="41" t="s">
        <v>1052</v>
      </c>
      <c r="E9">
        <v>16.9281265619999</v>
      </c>
      <c r="F9" s="39">
        <v>0</v>
      </c>
      <c r="G9" s="39">
        <v>0</v>
      </c>
      <c r="H9" s="39">
        <v>0</v>
      </c>
      <c r="I9" s="40">
        <f t="shared" si="0"/>
        <v>16.9281265619999</v>
      </c>
      <c r="J9" s="21">
        <f t="shared" si="1"/>
        <v>0</v>
      </c>
      <c r="K9" s="21">
        <f t="shared" si="2"/>
        <v>0</v>
      </c>
      <c r="L9" s="21">
        <f t="shared" si="3"/>
        <v>0</v>
      </c>
      <c r="M9" s="21">
        <f t="shared" si="4"/>
        <v>100</v>
      </c>
      <c r="N9" s="20">
        <v>1.60820440321</v>
      </c>
      <c r="O9" s="20">
        <f t="shared" si="8"/>
        <v>2.5288335576560002</v>
      </c>
      <c r="P9" s="20">
        <v>0.68102915445000001</v>
      </c>
      <c r="Q9" s="20">
        <f t="shared" si="9"/>
        <v>0.92062915444600002</v>
      </c>
      <c r="R9" s="20">
        <v>0.23959999999600001</v>
      </c>
      <c r="S9" s="45">
        <f t="shared" si="10"/>
        <v>14.938649875956752</v>
      </c>
      <c r="T9" s="45">
        <f t="shared" si="11"/>
        <v>5.4384585977317759</v>
      </c>
      <c r="U9" s="45">
        <f t="shared" si="5"/>
        <v>1.4153958450065693</v>
      </c>
      <c r="V9" s="20">
        <v>0</v>
      </c>
      <c r="W9" s="21">
        <f t="shared" si="6"/>
        <v>0</v>
      </c>
      <c r="X9" s="51" t="s">
        <v>216</v>
      </c>
      <c r="Y9" s="54" t="str">
        <f t="shared" si="12"/>
        <v>N/A</v>
      </c>
      <c r="Z9" s="20">
        <v>0</v>
      </c>
      <c r="AA9" s="20">
        <v>0</v>
      </c>
      <c r="AB9" s="20">
        <v>0</v>
      </c>
      <c r="AC9" s="20">
        <v>0</v>
      </c>
      <c r="AD9" s="20">
        <v>0</v>
      </c>
      <c r="AE9" s="20">
        <v>15.8827272639</v>
      </c>
      <c r="AF9" s="20">
        <v>0.45145550219800001</v>
      </c>
      <c r="AG9" s="20">
        <v>4.7618749675499998</v>
      </c>
      <c r="AH9" s="20">
        <v>10.959391439099999</v>
      </c>
      <c r="AI9" s="20">
        <v>0</v>
      </c>
      <c r="AJ9" s="20">
        <v>0</v>
      </c>
      <c r="AL9" s="57">
        <f t="shared" si="13"/>
        <v>0</v>
      </c>
      <c r="AM9" s="57">
        <f t="shared" si="14"/>
        <v>0</v>
      </c>
      <c r="AN9" s="57">
        <f t="shared" si="15"/>
        <v>0</v>
      </c>
      <c r="AO9" s="57">
        <f t="shared" si="16"/>
        <v>0</v>
      </c>
      <c r="AP9" s="57">
        <f t="shared" si="17"/>
        <v>0</v>
      </c>
      <c r="AQ9" s="57">
        <f t="shared" si="18"/>
        <v>93.824483209816009</v>
      </c>
      <c r="AR9" s="57">
        <f t="shared" si="19"/>
        <v>2.6668958348375247</v>
      </c>
      <c r="AS9" s="57">
        <f t="shared" si="20"/>
        <v>28.129958445841325</v>
      </c>
      <c r="AT9" s="57">
        <f t="shared" si="21"/>
        <v>64.740722483145532</v>
      </c>
      <c r="AU9" s="57">
        <f t="shared" si="22"/>
        <v>0</v>
      </c>
      <c r="AV9" s="57">
        <f t="shared" si="23"/>
        <v>0</v>
      </c>
    </row>
    <row r="10" spans="1:48" x14ac:dyDescent="0.35">
      <c r="A10" s="19">
        <v>1452074918955</v>
      </c>
      <c r="B10" t="s">
        <v>58</v>
      </c>
      <c r="C10" s="44" t="s">
        <v>36</v>
      </c>
      <c r="D10" s="41" t="s">
        <v>1052</v>
      </c>
      <c r="E10">
        <v>1.20331037762</v>
      </c>
      <c r="F10" s="39">
        <v>0</v>
      </c>
      <c r="G10" s="39">
        <v>0</v>
      </c>
      <c r="H10" s="39">
        <v>0</v>
      </c>
      <c r="I10" s="40">
        <f t="shared" si="0"/>
        <v>1.20331037762</v>
      </c>
      <c r="J10" s="21">
        <f t="shared" si="1"/>
        <v>0</v>
      </c>
      <c r="K10" s="21">
        <f t="shared" si="2"/>
        <v>0</v>
      </c>
      <c r="L10" s="21">
        <f t="shared" si="3"/>
        <v>0</v>
      </c>
      <c r="M10" s="21">
        <f t="shared" si="4"/>
        <v>100</v>
      </c>
      <c r="N10" s="20">
        <v>3.4906920741799997E-2</v>
      </c>
      <c r="O10" s="20">
        <f t="shared" si="8"/>
        <v>3.9711068360043997E-2</v>
      </c>
      <c r="P10" s="20">
        <v>8.0000000038400005E-4</v>
      </c>
      <c r="Q10" s="20">
        <f t="shared" si="9"/>
        <v>4.8041476182439993E-3</v>
      </c>
      <c r="R10" s="20">
        <v>4.0041476178599997E-3</v>
      </c>
      <c r="S10" s="45">
        <f t="shared" si="10"/>
        <v>3.3001517396191336</v>
      </c>
      <c r="T10" s="45">
        <f t="shared" si="11"/>
        <v>0.39924426046636546</v>
      </c>
      <c r="U10" s="45">
        <f t="shared" si="5"/>
        <v>0.33276099768870199</v>
      </c>
      <c r="V10" s="20">
        <v>0</v>
      </c>
      <c r="W10" s="21">
        <f t="shared" si="6"/>
        <v>0</v>
      </c>
      <c r="X10" s="51" t="s">
        <v>216</v>
      </c>
      <c r="Y10" s="54" t="str">
        <f t="shared" si="12"/>
        <v>N/A</v>
      </c>
      <c r="Z10" s="20">
        <v>0</v>
      </c>
      <c r="AA10" s="20">
        <v>4.80412982777E-3</v>
      </c>
      <c r="AB10" s="20">
        <v>4.0041907202200003E-3</v>
      </c>
      <c r="AC10" s="20">
        <v>0</v>
      </c>
      <c r="AD10" s="20">
        <v>0</v>
      </c>
      <c r="AE10" s="20">
        <v>0</v>
      </c>
      <c r="AF10" s="20">
        <v>0</v>
      </c>
      <c r="AG10" s="20">
        <v>0</v>
      </c>
      <c r="AH10" s="20">
        <v>0</v>
      </c>
      <c r="AI10" s="20">
        <v>0</v>
      </c>
      <c r="AJ10" s="20">
        <v>0</v>
      </c>
      <c r="AL10" s="57">
        <f t="shared" si="13"/>
        <v>0</v>
      </c>
      <c r="AM10" s="57">
        <f t="shared" si="14"/>
        <v>0.39924278200541891</v>
      </c>
      <c r="AN10" s="57">
        <f t="shared" si="15"/>
        <v>0.33276457967060813</v>
      </c>
      <c r="AO10" s="57">
        <f t="shared" si="16"/>
        <v>0</v>
      </c>
      <c r="AP10" s="57">
        <f t="shared" si="17"/>
        <v>0</v>
      </c>
      <c r="AQ10" s="57">
        <f t="shared" si="18"/>
        <v>0</v>
      </c>
      <c r="AR10" s="57">
        <f t="shared" si="19"/>
        <v>0</v>
      </c>
      <c r="AS10" s="57">
        <f t="shared" si="20"/>
        <v>0</v>
      </c>
      <c r="AT10" s="57">
        <f t="shared" si="21"/>
        <v>0</v>
      </c>
      <c r="AU10" s="57">
        <f t="shared" si="22"/>
        <v>0</v>
      </c>
      <c r="AV10" s="57">
        <f t="shared" si="23"/>
        <v>0</v>
      </c>
    </row>
    <row r="11" spans="1:48" x14ac:dyDescent="0.35">
      <c r="A11" s="19">
        <v>1452088399240</v>
      </c>
      <c r="B11" t="s">
        <v>120</v>
      </c>
      <c r="C11" s="44" t="s">
        <v>36</v>
      </c>
      <c r="D11" s="41" t="s">
        <v>1052</v>
      </c>
      <c r="E11">
        <v>19.903389508699899</v>
      </c>
      <c r="F11">
        <v>0.43210557399999999</v>
      </c>
      <c r="G11">
        <v>0.43893608000000001</v>
      </c>
      <c r="H11">
        <v>0.29931988999999998</v>
      </c>
      <c r="I11" s="40">
        <f t="shared" si="0"/>
        <v>18.733027964699897</v>
      </c>
      <c r="J11" s="21">
        <f t="shared" si="1"/>
        <v>2.1710150113432887</v>
      </c>
      <c r="K11" s="21">
        <f t="shared" si="2"/>
        <v>2.2053333167606364</v>
      </c>
      <c r="L11" s="21">
        <f t="shared" si="3"/>
        <v>1.5038639015187103</v>
      </c>
      <c r="M11" s="21">
        <f t="shared" si="4"/>
        <v>94.119787770377343</v>
      </c>
      <c r="N11" s="20">
        <v>2.4514729272200002</v>
      </c>
      <c r="O11" s="20">
        <f t="shared" si="8"/>
        <v>4.5874644817219998</v>
      </c>
      <c r="P11" s="20">
        <v>0.69893498734199999</v>
      </c>
      <c r="Q11" s="20">
        <f t="shared" si="9"/>
        <v>2.1359915545020001</v>
      </c>
      <c r="R11" s="20">
        <v>1.43705656716</v>
      </c>
      <c r="S11" s="45">
        <f t="shared" si="10"/>
        <v>23.048659524634182</v>
      </c>
      <c r="T11" s="45">
        <f t="shared" si="11"/>
        <v>10.731797986309541</v>
      </c>
      <c r="U11" s="45">
        <f t="shared" si="5"/>
        <v>7.2201599960240612</v>
      </c>
      <c r="V11" s="20">
        <v>13.166580054300001</v>
      </c>
      <c r="W11" s="21">
        <f t="shared" si="6"/>
        <v>66.152451312600817</v>
      </c>
      <c r="X11" s="51">
        <v>4.6988186967699998E-2</v>
      </c>
      <c r="Y11" s="54">
        <f t="shared" si="12"/>
        <v>0.23608133150969671</v>
      </c>
      <c r="Z11" s="20">
        <v>3.42888117017E-4</v>
      </c>
      <c r="AA11" s="20">
        <v>0.70196821723199998</v>
      </c>
      <c r="AB11" s="20">
        <v>0.471016656847</v>
      </c>
      <c r="AC11" s="20">
        <v>0.202630021848</v>
      </c>
      <c r="AD11" s="20">
        <v>0.44489273998899997</v>
      </c>
      <c r="AE11" s="20">
        <v>0.41224354327700002</v>
      </c>
      <c r="AF11" s="20">
        <v>0</v>
      </c>
      <c r="AG11" s="20">
        <v>0</v>
      </c>
      <c r="AH11" s="20">
        <v>0</v>
      </c>
      <c r="AI11" s="20">
        <v>0</v>
      </c>
      <c r="AJ11" s="20">
        <v>0</v>
      </c>
      <c r="AL11" s="57">
        <f t="shared" si="13"/>
        <v>1.7227624313292036E-3</v>
      </c>
      <c r="AM11" s="57">
        <f t="shared" si="14"/>
        <v>3.5268777557971482</v>
      </c>
      <c r="AN11" s="57">
        <f t="shared" si="15"/>
        <v>2.3665147920715492</v>
      </c>
      <c r="AO11" s="57">
        <f t="shared" si="16"/>
        <v>1.0180679112943507</v>
      </c>
      <c r="AP11" s="57">
        <f t="shared" si="17"/>
        <v>2.2352611840035315</v>
      </c>
      <c r="AQ11" s="57">
        <f t="shared" si="18"/>
        <v>2.0712228090436846</v>
      </c>
      <c r="AR11" s="57">
        <f t="shared" si="19"/>
        <v>0</v>
      </c>
      <c r="AS11" s="57">
        <f t="shared" si="20"/>
        <v>0</v>
      </c>
      <c r="AT11" s="57">
        <f t="shared" si="21"/>
        <v>0</v>
      </c>
      <c r="AU11" s="57">
        <f t="shared" si="22"/>
        <v>0</v>
      </c>
      <c r="AV11" s="57">
        <f t="shared" si="23"/>
        <v>0</v>
      </c>
    </row>
    <row r="12" spans="1:48" x14ac:dyDescent="0.35">
      <c r="A12" s="19">
        <v>1452181996997</v>
      </c>
      <c r="B12" t="s">
        <v>113</v>
      </c>
      <c r="C12" s="44" t="s">
        <v>36</v>
      </c>
      <c r="D12" s="41" t="s">
        <v>1052</v>
      </c>
      <c r="E12">
        <v>1.23937258099</v>
      </c>
      <c r="F12" s="39">
        <v>0</v>
      </c>
      <c r="G12" s="39">
        <v>0</v>
      </c>
      <c r="H12" s="39">
        <v>0</v>
      </c>
      <c r="I12" s="40">
        <f t="shared" si="0"/>
        <v>1.23937258099</v>
      </c>
      <c r="J12" s="21">
        <f t="shared" si="1"/>
        <v>0</v>
      </c>
      <c r="K12" s="21">
        <f t="shared" si="2"/>
        <v>0</v>
      </c>
      <c r="L12" s="21">
        <f t="shared" si="3"/>
        <v>0</v>
      </c>
      <c r="M12" s="21">
        <f t="shared" si="4"/>
        <v>100</v>
      </c>
      <c r="N12" s="20">
        <v>1.6988675924899999E-2</v>
      </c>
      <c r="O12" s="20">
        <f t="shared" si="8"/>
        <v>1.6988675924899999E-2</v>
      </c>
      <c r="P12" s="20">
        <v>0</v>
      </c>
      <c r="Q12" s="20">
        <f t="shared" si="9"/>
        <v>0</v>
      </c>
      <c r="R12" s="20">
        <v>0</v>
      </c>
      <c r="S12" s="45">
        <f t="shared" si="10"/>
        <v>1.3707480854005656</v>
      </c>
      <c r="T12" s="45">
        <f t="shared" si="11"/>
        <v>0</v>
      </c>
      <c r="U12" s="45">
        <f t="shared" si="5"/>
        <v>0</v>
      </c>
      <c r="V12" s="20">
        <v>0</v>
      </c>
      <c r="W12" s="21">
        <f t="shared" si="6"/>
        <v>0</v>
      </c>
      <c r="X12" s="51" t="s">
        <v>216</v>
      </c>
      <c r="Y12" s="54" t="str">
        <f t="shared" si="12"/>
        <v>N/A</v>
      </c>
      <c r="Z12" s="20">
        <v>0</v>
      </c>
      <c r="AA12" s="20">
        <v>0</v>
      </c>
      <c r="AB12" s="20">
        <v>0</v>
      </c>
      <c r="AC12" s="20">
        <v>0</v>
      </c>
      <c r="AD12" s="20">
        <v>0</v>
      </c>
      <c r="AE12" s="20">
        <v>1.1813939203599999</v>
      </c>
      <c r="AF12" s="20">
        <v>0</v>
      </c>
      <c r="AG12" s="20">
        <v>0</v>
      </c>
      <c r="AH12" s="20">
        <v>1.23937258098</v>
      </c>
      <c r="AI12" s="20">
        <v>0</v>
      </c>
      <c r="AJ12" s="20">
        <v>0</v>
      </c>
      <c r="AL12" s="57">
        <f t="shared" si="13"/>
        <v>0</v>
      </c>
      <c r="AM12" s="57">
        <f t="shared" si="14"/>
        <v>0</v>
      </c>
      <c r="AN12" s="57">
        <f t="shared" si="15"/>
        <v>0</v>
      </c>
      <c r="AO12" s="57">
        <f t="shared" si="16"/>
        <v>0</v>
      </c>
      <c r="AP12" s="57">
        <f t="shared" si="17"/>
        <v>0</v>
      </c>
      <c r="AQ12" s="57">
        <f t="shared" si="18"/>
        <v>95.321934540161664</v>
      </c>
      <c r="AR12" s="57">
        <f t="shared" si="19"/>
        <v>0</v>
      </c>
      <c r="AS12" s="57">
        <f t="shared" si="20"/>
        <v>0</v>
      </c>
      <c r="AT12" s="57">
        <f t="shared" si="21"/>
        <v>99.99999999919315</v>
      </c>
      <c r="AU12" s="57">
        <f t="shared" si="22"/>
        <v>0</v>
      </c>
      <c r="AV12" s="57">
        <f t="shared" si="23"/>
        <v>0</v>
      </c>
    </row>
    <row r="13" spans="1:48" x14ac:dyDescent="0.35">
      <c r="A13" s="19">
        <v>1452185349623</v>
      </c>
      <c r="B13" t="s">
        <v>114</v>
      </c>
      <c r="C13" s="44" t="s">
        <v>36</v>
      </c>
      <c r="D13" s="41" t="s">
        <v>1052</v>
      </c>
      <c r="E13">
        <v>1.9521352919399999</v>
      </c>
      <c r="F13" s="39">
        <v>0</v>
      </c>
      <c r="G13" s="39">
        <v>0</v>
      </c>
      <c r="H13" s="39">
        <v>0</v>
      </c>
      <c r="I13" s="40">
        <f t="shared" si="0"/>
        <v>1.9521352919399999</v>
      </c>
      <c r="J13" s="21">
        <f t="shared" si="1"/>
        <v>0</v>
      </c>
      <c r="K13" s="21">
        <f t="shared" si="2"/>
        <v>0</v>
      </c>
      <c r="L13" s="21">
        <f t="shared" si="3"/>
        <v>0</v>
      </c>
      <c r="M13" s="21">
        <f t="shared" si="4"/>
        <v>100</v>
      </c>
      <c r="N13" s="20">
        <v>5.1725030006800003E-2</v>
      </c>
      <c r="O13" s="20">
        <f t="shared" si="8"/>
        <v>5.2404069899574003E-2</v>
      </c>
      <c r="P13" s="20">
        <v>6.7903989277400001E-4</v>
      </c>
      <c r="Q13" s="20">
        <f t="shared" si="9"/>
        <v>6.7903989277400001E-4</v>
      </c>
      <c r="R13" s="20">
        <v>0</v>
      </c>
      <c r="S13" s="45">
        <f t="shared" si="10"/>
        <v>2.6844486709471709</v>
      </c>
      <c r="T13" s="45">
        <f t="shared" si="11"/>
        <v>3.4784468862257049E-2</v>
      </c>
      <c r="U13" s="45">
        <f t="shared" si="5"/>
        <v>0</v>
      </c>
      <c r="V13" s="20">
        <v>0</v>
      </c>
      <c r="W13" s="21">
        <f t="shared" si="6"/>
        <v>0</v>
      </c>
      <c r="X13" s="51" t="s">
        <v>216</v>
      </c>
      <c r="Y13" s="54" t="str">
        <f t="shared" si="12"/>
        <v>N/A</v>
      </c>
      <c r="Z13" s="20">
        <v>0</v>
      </c>
      <c r="AA13" s="20">
        <v>0</v>
      </c>
      <c r="AB13" s="20">
        <v>0</v>
      </c>
      <c r="AC13" s="20">
        <v>0</v>
      </c>
      <c r="AD13" s="20">
        <v>0</v>
      </c>
      <c r="AE13" s="20">
        <v>1.28596912458</v>
      </c>
      <c r="AF13" s="20">
        <v>0</v>
      </c>
      <c r="AG13" s="20">
        <v>0</v>
      </c>
      <c r="AH13" s="20">
        <v>1.9521352919499999</v>
      </c>
      <c r="AI13" s="20">
        <v>0</v>
      </c>
      <c r="AJ13" s="20">
        <v>0</v>
      </c>
      <c r="AL13" s="57">
        <f t="shared" si="13"/>
        <v>0</v>
      </c>
      <c r="AM13" s="57">
        <f t="shared" si="14"/>
        <v>0</v>
      </c>
      <c r="AN13" s="57">
        <f t="shared" si="15"/>
        <v>0</v>
      </c>
      <c r="AO13" s="57">
        <f t="shared" si="16"/>
        <v>0</v>
      </c>
      <c r="AP13" s="57">
        <f t="shared" si="17"/>
        <v>0</v>
      </c>
      <c r="AQ13" s="57">
        <f t="shared" si="18"/>
        <v>65.875000051970019</v>
      </c>
      <c r="AR13" s="57">
        <f t="shared" si="19"/>
        <v>0</v>
      </c>
      <c r="AS13" s="57">
        <f t="shared" si="20"/>
        <v>0</v>
      </c>
      <c r="AT13" s="57">
        <f t="shared" si="21"/>
        <v>100.00000000051226</v>
      </c>
      <c r="AU13" s="57">
        <f t="shared" si="22"/>
        <v>0</v>
      </c>
      <c r="AV13" s="57">
        <f t="shared" si="23"/>
        <v>0</v>
      </c>
    </row>
    <row r="14" spans="1:48" x14ac:dyDescent="0.35">
      <c r="A14" s="19">
        <v>1452186987720</v>
      </c>
      <c r="B14" t="s">
        <v>210</v>
      </c>
      <c r="C14" s="44" t="s">
        <v>36</v>
      </c>
      <c r="D14" s="41" t="s">
        <v>1052</v>
      </c>
      <c r="E14">
        <v>5.5457321754600004</v>
      </c>
      <c r="F14"/>
      <c r="G14"/>
      <c r="H14"/>
      <c r="I14" s="40">
        <f t="shared" si="0"/>
        <v>5.5457321754600004</v>
      </c>
      <c r="J14" s="21">
        <f t="shared" si="1"/>
        <v>0</v>
      </c>
      <c r="K14" s="21">
        <f t="shared" si="2"/>
        <v>0</v>
      </c>
      <c r="L14" s="21">
        <f t="shared" si="3"/>
        <v>0</v>
      </c>
      <c r="M14" s="21">
        <f t="shared" si="4"/>
        <v>100</v>
      </c>
      <c r="N14" s="20">
        <v>0.17635812256</v>
      </c>
      <c r="O14" s="20">
        <f t="shared" si="8"/>
        <v>0.47989775243569999</v>
      </c>
      <c r="P14" s="20">
        <v>4.8799999997700003E-2</v>
      </c>
      <c r="Q14" s="20">
        <f t="shared" si="9"/>
        <v>0.30353962987569999</v>
      </c>
      <c r="R14" s="20">
        <v>0.25473962987799997</v>
      </c>
      <c r="S14" s="45">
        <f t="shared" si="10"/>
        <v>8.6534606658298294</v>
      </c>
      <c r="T14" s="45">
        <f t="shared" si="11"/>
        <v>5.4733914345678327</v>
      </c>
      <c r="U14" s="45">
        <f t="shared" si="5"/>
        <v>4.5934354890996909</v>
      </c>
      <c r="V14" s="20">
        <v>0.42689545641499999</v>
      </c>
      <c r="W14" s="21">
        <f t="shared" si="6"/>
        <v>7.6977294053979515</v>
      </c>
      <c r="X14" s="51" t="s">
        <v>216</v>
      </c>
      <c r="Y14" s="54" t="str">
        <f t="shared" si="12"/>
        <v>N/A</v>
      </c>
      <c r="Z14" s="20">
        <v>0</v>
      </c>
      <c r="AA14" s="20">
        <v>8.9599999999999999E-2</v>
      </c>
      <c r="AB14" s="20">
        <v>0.25473966754999999</v>
      </c>
      <c r="AC14" s="20">
        <v>0</v>
      </c>
      <c r="AD14" s="20">
        <v>0</v>
      </c>
      <c r="AE14" s="20">
        <v>0</v>
      </c>
      <c r="AF14" s="20">
        <v>0</v>
      </c>
      <c r="AG14" s="20">
        <v>0</v>
      </c>
      <c r="AH14" s="20">
        <v>0.29760398963899998</v>
      </c>
      <c r="AI14" s="20">
        <v>0</v>
      </c>
      <c r="AJ14" s="20">
        <v>0</v>
      </c>
      <c r="AL14" s="57">
        <f t="shared" si="13"/>
        <v>0</v>
      </c>
      <c r="AM14" s="57">
        <f t="shared" si="14"/>
        <v>1.6156568179848674</v>
      </c>
      <c r="AN14" s="57">
        <f t="shared" si="15"/>
        <v>4.5934361683968294</v>
      </c>
      <c r="AO14" s="57">
        <f t="shared" si="16"/>
        <v>0</v>
      </c>
      <c r="AP14" s="57">
        <f t="shared" si="17"/>
        <v>0</v>
      </c>
      <c r="AQ14" s="57">
        <f t="shared" si="18"/>
        <v>0</v>
      </c>
      <c r="AR14" s="57">
        <f t="shared" si="19"/>
        <v>0</v>
      </c>
      <c r="AS14" s="57">
        <f t="shared" si="20"/>
        <v>0</v>
      </c>
      <c r="AT14" s="57">
        <f t="shared" si="21"/>
        <v>5.3663606575864744</v>
      </c>
      <c r="AU14" s="57">
        <f t="shared" si="22"/>
        <v>0</v>
      </c>
      <c r="AV14" s="57">
        <f t="shared" si="23"/>
        <v>0</v>
      </c>
    </row>
    <row r="15" spans="1:48" x14ac:dyDescent="0.35">
      <c r="A15" s="19">
        <v>1452189468010</v>
      </c>
      <c r="B15" t="s">
        <v>126</v>
      </c>
      <c r="C15" s="44" t="s">
        <v>36</v>
      </c>
      <c r="D15" s="41" t="s">
        <v>1052</v>
      </c>
      <c r="E15">
        <v>4.5436288067000001</v>
      </c>
      <c r="F15"/>
      <c r="G15"/>
      <c r="H15"/>
      <c r="I15" s="40">
        <f t="shared" si="0"/>
        <v>4.5436288067000001</v>
      </c>
      <c r="J15" s="21">
        <f t="shared" si="1"/>
        <v>0</v>
      </c>
      <c r="K15" s="21">
        <f t="shared" si="2"/>
        <v>0</v>
      </c>
      <c r="L15" s="21">
        <f t="shared" si="3"/>
        <v>0</v>
      </c>
      <c r="M15" s="21">
        <f t="shared" si="4"/>
        <v>100</v>
      </c>
      <c r="N15" s="20">
        <v>0.372266704989</v>
      </c>
      <c r="O15" s="20">
        <f t="shared" si="8"/>
        <v>1.077254527891</v>
      </c>
      <c r="P15" s="20">
        <v>0.13560401294900001</v>
      </c>
      <c r="Q15" s="20">
        <f t="shared" si="9"/>
        <v>0.70498782290200002</v>
      </c>
      <c r="R15" s="20">
        <v>0.56938380995299998</v>
      </c>
      <c r="S15" s="45">
        <f t="shared" si="10"/>
        <v>23.709122679706773</v>
      </c>
      <c r="T15" s="45">
        <f t="shared" si="11"/>
        <v>15.51596428525214</v>
      </c>
      <c r="U15" s="45">
        <f t="shared" si="5"/>
        <v>12.531477243770242</v>
      </c>
      <c r="V15" s="20">
        <v>2.19763904131</v>
      </c>
      <c r="W15" s="21">
        <f t="shared" si="6"/>
        <v>48.367486315549776</v>
      </c>
      <c r="X15" s="51" t="s">
        <v>216</v>
      </c>
      <c r="Y15" s="54" t="str">
        <f t="shared" si="12"/>
        <v>N/A</v>
      </c>
      <c r="Z15" s="20">
        <v>0</v>
      </c>
      <c r="AA15" s="20">
        <v>8.2400000000000001E-2</v>
      </c>
      <c r="AB15" s="20">
        <v>4.0399999999999998E-2</v>
      </c>
      <c r="AC15" s="20">
        <v>0</v>
      </c>
      <c r="AD15" s="20">
        <v>0.62364169388799995</v>
      </c>
      <c r="AE15" s="20">
        <v>0</v>
      </c>
      <c r="AF15" s="20">
        <v>0</v>
      </c>
      <c r="AG15" s="20">
        <v>0</v>
      </c>
      <c r="AH15" s="20">
        <v>0</v>
      </c>
      <c r="AI15" s="20">
        <v>0</v>
      </c>
      <c r="AJ15" s="20">
        <v>0</v>
      </c>
      <c r="AL15" s="57">
        <f t="shared" si="13"/>
        <v>0</v>
      </c>
      <c r="AM15" s="57">
        <f t="shared" si="14"/>
        <v>1.8135284264087239</v>
      </c>
      <c r="AN15" s="57">
        <f t="shared" si="15"/>
        <v>0.88915714110330646</v>
      </c>
      <c r="AO15" s="57">
        <f t="shared" si="16"/>
        <v>0</v>
      </c>
      <c r="AP15" s="57">
        <f t="shared" si="17"/>
        <v>13.725630336888056</v>
      </c>
      <c r="AQ15" s="57">
        <f t="shared" si="18"/>
        <v>0</v>
      </c>
      <c r="AR15" s="57">
        <f t="shared" si="19"/>
        <v>0</v>
      </c>
      <c r="AS15" s="57">
        <f t="shared" si="20"/>
        <v>0</v>
      </c>
      <c r="AT15" s="57">
        <f t="shared" si="21"/>
        <v>0</v>
      </c>
      <c r="AU15" s="57">
        <f t="shared" si="22"/>
        <v>0</v>
      </c>
      <c r="AV15" s="57">
        <f t="shared" si="23"/>
        <v>0</v>
      </c>
    </row>
    <row r="16" spans="1:48" x14ac:dyDescent="0.35">
      <c r="A16" s="19">
        <v>1452277829303</v>
      </c>
      <c r="B16" t="s">
        <v>59</v>
      </c>
      <c r="C16" s="44" t="s">
        <v>36</v>
      </c>
      <c r="D16" s="41" t="s">
        <v>1052</v>
      </c>
      <c r="E16">
        <v>21.4330458411</v>
      </c>
      <c r="F16" s="39">
        <v>0</v>
      </c>
      <c r="G16" s="39">
        <v>0</v>
      </c>
      <c r="H16" s="39">
        <v>0</v>
      </c>
      <c r="I16" s="40">
        <f t="shared" si="0"/>
        <v>21.4330458411</v>
      </c>
      <c r="J16" s="21">
        <f t="shared" si="1"/>
        <v>0</v>
      </c>
      <c r="K16" s="21">
        <f t="shared" si="2"/>
        <v>0</v>
      </c>
      <c r="L16" s="21">
        <f t="shared" si="3"/>
        <v>0</v>
      </c>
      <c r="M16" s="21">
        <f t="shared" si="4"/>
        <v>100</v>
      </c>
      <c r="N16" s="20">
        <v>2.16810916862</v>
      </c>
      <c r="O16" s="20">
        <f t="shared" si="8"/>
        <v>3.8638837247110001</v>
      </c>
      <c r="P16" s="20">
        <v>0.63751287809099999</v>
      </c>
      <c r="Q16" s="20">
        <f t="shared" si="9"/>
        <v>1.695774556091</v>
      </c>
      <c r="R16" s="20">
        <v>1.058261678</v>
      </c>
      <c r="S16" s="45">
        <f t="shared" si="10"/>
        <v>18.027693092978968</v>
      </c>
      <c r="T16" s="45">
        <f t="shared" si="11"/>
        <v>7.911962530491973</v>
      </c>
      <c r="U16" s="45">
        <f t="shared" si="5"/>
        <v>4.9375235132035122</v>
      </c>
      <c r="V16" s="20">
        <v>0</v>
      </c>
      <c r="W16" s="21">
        <f t="shared" si="6"/>
        <v>0</v>
      </c>
      <c r="X16" s="51" t="s">
        <v>216</v>
      </c>
      <c r="Y16" s="54" t="str">
        <f t="shared" si="12"/>
        <v>N/A</v>
      </c>
      <c r="Z16" s="20">
        <v>0</v>
      </c>
      <c r="AA16" s="20">
        <v>1.20022436327</v>
      </c>
      <c r="AB16" s="20">
        <v>0.83710807550599997</v>
      </c>
      <c r="AC16" s="20">
        <v>0</v>
      </c>
      <c r="AD16" s="20">
        <v>3.0288731659699999</v>
      </c>
      <c r="AE16" s="20">
        <v>0</v>
      </c>
      <c r="AF16" s="20">
        <v>0</v>
      </c>
      <c r="AG16" s="20">
        <v>0</v>
      </c>
      <c r="AH16" s="20">
        <v>0</v>
      </c>
      <c r="AI16" s="20">
        <v>0</v>
      </c>
      <c r="AJ16" s="20">
        <v>0</v>
      </c>
      <c r="AL16" s="57">
        <f t="shared" si="13"/>
        <v>0</v>
      </c>
      <c r="AM16" s="57">
        <f t="shared" si="14"/>
        <v>5.5998777409809399</v>
      </c>
      <c r="AN16" s="57">
        <f t="shared" si="15"/>
        <v>3.9056888214215539</v>
      </c>
      <c r="AO16" s="57">
        <f t="shared" si="16"/>
        <v>0</v>
      </c>
      <c r="AP16" s="57">
        <f t="shared" si="17"/>
        <v>14.131790639675831</v>
      </c>
      <c r="AQ16" s="57">
        <f t="shared" si="18"/>
        <v>0</v>
      </c>
      <c r="AR16" s="57">
        <f t="shared" si="19"/>
        <v>0</v>
      </c>
      <c r="AS16" s="57">
        <f t="shared" si="20"/>
        <v>0</v>
      </c>
      <c r="AT16" s="57">
        <f t="shared" si="21"/>
        <v>0</v>
      </c>
      <c r="AU16" s="57">
        <f t="shared" si="22"/>
        <v>0</v>
      </c>
      <c r="AV16" s="57">
        <f t="shared" si="23"/>
        <v>0</v>
      </c>
    </row>
    <row r="17" spans="1:48" x14ac:dyDescent="0.35">
      <c r="A17" s="19">
        <v>1452526197575</v>
      </c>
      <c r="B17" t="s">
        <v>209</v>
      </c>
      <c r="C17" s="44" t="s">
        <v>94</v>
      </c>
      <c r="D17" s="41" t="s">
        <v>1052</v>
      </c>
      <c r="E17">
        <v>54.6736415628</v>
      </c>
      <c r="F17" s="39">
        <v>0</v>
      </c>
      <c r="G17" s="39">
        <v>0</v>
      </c>
      <c r="H17" s="39">
        <v>0</v>
      </c>
      <c r="I17" s="40">
        <f t="shared" si="0"/>
        <v>54.6736415628</v>
      </c>
      <c r="J17" s="21">
        <f t="shared" si="1"/>
        <v>0</v>
      </c>
      <c r="K17" s="21">
        <f t="shared" si="2"/>
        <v>0</v>
      </c>
      <c r="L17" s="21">
        <f t="shared" si="3"/>
        <v>0</v>
      </c>
      <c r="M17" s="21">
        <f t="shared" si="4"/>
        <v>100</v>
      </c>
      <c r="N17" s="20">
        <v>2.4558620843800001</v>
      </c>
      <c r="O17" s="20">
        <f t="shared" si="8"/>
        <v>4.3074459262450002</v>
      </c>
      <c r="P17" s="20">
        <v>0.76558307990499996</v>
      </c>
      <c r="Q17" s="20">
        <f t="shared" si="9"/>
        <v>1.8515838418650001</v>
      </c>
      <c r="R17" s="20">
        <v>1.0860007619600001</v>
      </c>
      <c r="S17" s="45">
        <f t="shared" si="10"/>
        <v>7.8784690449004042</v>
      </c>
      <c r="T17" s="45">
        <f t="shared" si="11"/>
        <v>3.3866115168827893</v>
      </c>
      <c r="U17" s="45">
        <f t="shared" si="5"/>
        <v>1.986333324281286</v>
      </c>
      <c r="V17" s="20">
        <v>0</v>
      </c>
      <c r="W17" s="21">
        <f t="shared" si="6"/>
        <v>0</v>
      </c>
      <c r="X17" s="51" t="s">
        <v>216</v>
      </c>
      <c r="Y17" s="54" t="str">
        <f t="shared" si="12"/>
        <v>N/A</v>
      </c>
      <c r="Z17" s="20">
        <v>0</v>
      </c>
      <c r="AA17" s="20">
        <v>0.897944636711</v>
      </c>
      <c r="AB17" s="20">
        <v>1.0112538466700001</v>
      </c>
      <c r="AC17" s="20">
        <v>0</v>
      </c>
      <c r="AD17" s="20">
        <v>11.6083377651</v>
      </c>
      <c r="AE17" s="20">
        <v>0</v>
      </c>
      <c r="AF17" s="20">
        <v>0.254032697576</v>
      </c>
      <c r="AG17" s="20">
        <v>8.3403349165900004E-2</v>
      </c>
      <c r="AH17" s="20">
        <v>3.62007130226</v>
      </c>
      <c r="AI17" s="20">
        <v>0</v>
      </c>
      <c r="AJ17" s="20">
        <v>0</v>
      </c>
      <c r="AL17" s="57">
        <f t="shared" si="13"/>
        <v>0</v>
      </c>
      <c r="AM17" s="57">
        <f t="shared" si="14"/>
        <v>1.6423721029805383</v>
      </c>
      <c r="AN17" s="57">
        <f t="shared" si="15"/>
        <v>1.8496186055367094</v>
      </c>
      <c r="AO17" s="57">
        <f t="shared" si="16"/>
        <v>0</v>
      </c>
      <c r="AP17" s="57">
        <f t="shared" si="17"/>
        <v>21.232055215795839</v>
      </c>
      <c r="AQ17" s="57">
        <f t="shared" si="18"/>
        <v>0</v>
      </c>
      <c r="AR17" s="57">
        <f t="shared" si="19"/>
        <v>0.46463467644497292</v>
      </c>
      <c r="AS17" s="57">
        <f t="shared" si="20"/>
        <v>0.15254763864612911</v>
      </c>
      <c r="AT17" s="57">
        <f t="shared" si="21"/>
        <v>6.6212368497566843</v>
      </c>
      <c r="AU17" s="57">
        <f t="shared" si="22"/>
        <v>0</v>
      </c>
      <c r="AV17" s="57">
        <f t="shared" si="23"/>
        <v>0</v>
      </c>
    </row>
    <row r="18" spans="1:48" x14ac:dyDescent="0.35">
      <c r="A18" s="19">
        <v>1452526210387</v>
      </c>
      <c r="B18" t="s">
        <v>161</v>
      </c>
      <c r="C18" s="44" t="s">
        <v>84</v>
      </c>
      <c r="D18" s="41" t="s">
        <v>1052</v>
      </c>
      <c r="E18">
        <v>2.38807249101</v>
      </c>
      <c r="F18" s="39">
        <v>0</v>
      </c>
      <c r="G18" s="39">
        <v>0</v>
      </c>
      <c r="H18" s="39">
        <v>0</v>
      </c>
      <c r="I18" s="40">
        <f t="shared" si="0"/>
        <v>2.38807249101</v>
      </c>
      <c r="J18" s="21">
        <f t="shared" si="1"/>
        <v>0</v>
      </c>
      <c r="K18" s="21">
        <f t="shared" si="2"/>
        <v>0</v>
      </c>
      <c r="L18" s="21">
        <f t="shared" si="3"/>
        <v>0</v>
      </c>
      <c r="M18" s="21">
        <f t="shared" si="4"/>
        <v>100</v>
      </c>
      <c r="N18" s="20">
        <v>5.6806051762000001E-2</v>
      </c>
      <c r="O18" s="20">
        <f t="shared" si="8"/>
        <v>0.1248060517631</v>
      </c>
      <c r="P18" s="20">
        <v>1.43999999998E-2</v>
      </c>
      <c r="Q18" s="20">
        <f t="shared" si="9"/>
        <v>6.80000000011E-2</v>
      </c>
      <c r="R18" s="20">
        <v>5.3600000001299997E-2</v>
      </c>
      <c r="S18" s="45">
        <f t="shared" si="10"/>
        <v>5.2262254279523619</v>
      </c>
      <c r="T18" s="45">
        <f t="shared" si="11"/>
        <v>2.8474847500270144</v>
      </c>
      <c r="U18" s="45">
        <f t="shared" si="5"/>
        <v>2.2444879794511876</v>
      </c>
      <c r="V18" s="20">
        <v>0</v>
      </c>
      <c r="W18" s="21">
        <f t="shared" si="6"/>
        <v>0</v>
      </c>
      <c r="X18" s="51">
        <v>0</v>
      </c>
      <c r="Y18" s="54">
        <f t="shared" si="12"/>
        <v>0</v>
      </c>
      <c r="Z18" s="20">
        <v>0</v>
      </c>
      <c r="AA18" s="20">
        <v>6.8000000000000005E-2</v>
      </c>
      <c r="AB18" s="20">
        <v>5.3600000000000002E-2</v>
      </c>
      <c r="AC18" s="20">
        <v>0</v>
      </c>
      <c r="AD18" s="20">
        <v>0</v>
      </c>
      <c r="AE18" s="20">
        <v>0.99888320416700005</v>
      </c>
      <c r="AF18" s="20">
        <v>8.2400000000000001E-2</v>
      </c>
      <c r="AG18" s="20">
        <v>0</v>
      </c>
      <c r="AH18" s="20">
        <v>2.3784974496600002</v>
      </c>
      <c r="AI18" s="20">
        <v>0</v>
      </c>
      <c r="AJ18" s="20">
        <v>0</v>
      </c>
      <c r="AL18" s="57">
        <f t="shared" si="13"/>
        <v>0</v>
      </c>
      <c r="AM18" s="57">
        <f t="shared" si="14"/>
        <v>2.8474847499809526</v>
      </c>
      <c r="AN18" s="57">
        <f t="shared" si="15"/>
        <v>2.2444879793967507</v>
      </c>
      <c r="AO18" s="57">
        <f t="shared" si="16"/>
        <v>0</v>
      </c>
      <c r="AP18" s="57">
        <f t="shared" si="17"/>
        <v>0</v>
      </c>
      <c r="AQ18" s="57">
        <f t="shared" si="18"/>
        <v>41.828010159965331</v>
      </c>
      <c r="AR18" s="57">
        <f t="shared" si="19"/>
        <v>3.450481520565154</v>
      </c>
      <c r="AS18" s="57">
        <f t="shared" si="20"/>
        <v>0</v>
      </c>
      <c r="AT18" s="57">
        <f t="shared" si="21"/>
        <v>99.599047290815278</v>
      </c>
      <c r="AU18" s="57">
        <f t="shared" si="22"/>
        <v>0</v>
      </c>
      <c r="AV18" s="57">
        <f t="shared" si="23"/>
        <v>0</v>
      </c>
    </row>
    <row r="19" spans="1:48" x14ac:dyDescent="0.35">
      <c r="A19" s="19">
        <v>1452527848052</v>
      </c>
      <c r="B19" t="s">
        <v>160</v>
      </c>
      <c r="C19" s="44" t="s">
        <v>85</v>
      </c>
      <c r="D19" s="41" t="s">
        <v>1052</v>
      </c>
      <c r="E19">
        <v>0.43293089029800003</v>
      </c>
      <c r="F19" s="39">
        <v>0</v>
      </c>
      <c r="G19" s="39">
        <v>0</v>
      </c>
      <c r="H19" s="39">
        <v>0</v>
      </c>
      <c r="I19" s="40">
        <f t="shared" si="0"/>
        <v>0.43293089029800003</v>
      </c>
      <c r="J19" s="21">
        <f t="shared" si="1"/>
        <v>0</v>
      </c>
      <c r="K19" s="21">
        <f t="shared" si="2"/>
        <v>0</v>
      </c>
      <c r="L19" s="21">
        <f t="shared" si="3"/>
        <v>0</v>
      </c>
      <c r="M19" s="21">
        <f t="shared" si="4"/>
        <v>100</v>
      </c>
      <c r="N19" s="20">
        <v>6.9213927663900005E-4</v>
      </c>
      <c r="O19" s="20">
        <f t="shared" si="8"/>
        <v>6.9213927663900005E-4</v>
      </c>
      <c r="P19" s="20">
        <v>0</v>
      </c>
      <c r="Q19" s="20">
        <f t="shared" si="9"/>
        <v>0</v>
      </c>
      <c r="R19" s="20">
        <v>0</v>
      </c>
      <c r="S19" s="45">
        <f t="shared" si="10"/>
        <v>0.15987292479004644</v>
      </c>
      <c r="T19" s="45">
        <f t="shared" si="11"/>
        <v>0</v>
      </c>
      <c r="U19" s="45">
        <f t="shared" si="5"/>
        <v>0</v>
      </c>
      <c r="V19" s="20">
        <v>0</v>
      </c>
      <c r="W19" s="21">
        <f t="shared" si="6"/>
        <v>0</v>
      </c>
      <c r="X19" s="51">
        <v>0</v>
      </c>
      <c r="Y19" s="54">
        <f t="shared" si="12"/>
        <v>0</v>
      </c>
      <c r="Z19" s="20">
        <v>0</v>
      </c>
      <c r="AA19" s="20">
        <v>0</v>
      </c>
      <c r="AB19" s="20">
        <v>0</v>
      </c>
      <c r="AC19" s="20">
        <v>0</v>
      </c>
      <c r="AD19" s="20">
        <v>0</v>
      </c>
      <c r="AE19" s="20">
        <v>0</v>
      </c>
      <c r="AF19" s="20">
        <v>0</v>
      </c>
      <c r="AG19" s="20">
        <v>0</v>
      </c>
      <c r="AH19" s="20">
        <v>0.43293089029699999</v>
      </c>
      <c r="AI19" s="20">
        <v>0</v>
      </c>
      <c r="AJ19" s="20">
        <v>0</v>
      </c>
      <c r="AL19" s="57">
        <f t="shared" si="13"/>
        <v>0</v>
      </c>
      <c r="AM19" s="57">
        <f t="shared" si="14"/>
        <v>0</v>
      </c>
      <c r="AN19" s="57">
        <f t="shared" si="15"/>
        <v>0</v>
      </c>
      <c r="AO19" s="57">
        <f t="shared" si="16"/>
        <v>0</v>
      </c>
      <c r="AP19" s="57">
        <f t="shared" si="17"/>
        <v>0</v>
      </c>
      <c r="AQ19" s="57">
        <f t="shared" si="18"/>
        <v>0</v>
      </c>
      <c r="AR19" s="57">
        <f t="shared" si="19"/>
        <v>0</v>
      </c>
      <c r="AS19" s="57">
        <f t="shared" si="20"/>
        <v>0</v>
      </c>
      <c r="AT19" s="57">
        <f t="shared" si="21"/>
        <v>99.999999999769003</v>
      </c>
      <c r="AU19" s="57">
        <f t="shared" si="22"/>
        <v>0</v>
      </c>
      <c r="AV19" s="57">
        <f t="shared" si="23"/>
        <v>0</v>
      </c>
    </row>
    <row r="20" spans="1:48" x14ac:dyDescent="0.35">
      <c r="A20" s="19">
        <v>1452528595406</v>
      </c>
      <c r="B20" t="s">
        <v>60</v>
      </c>
      <c r="C20" s="44" t="s">
        <v>36</v>
      </c>
      <c r="D20" s="41" t="s">
        <v>1052</v>
      </c>
      <c r="E20">
        <v>3.5376899528300001</v>
      </c>
      <c r="F20" s="39">
        <v>0</v>
      </c>
      <c r="G20" s="39">
        <v>0</v>
      </c>
      <c r="H20" s="39">
        <v>0</v>
      </c>
      <c r="I20" s="40">
        <f t="shared" si="0"/>
        <v>3.5376899528300001</v>
      </c>
      <c r="J20" s="21">
        <f t="shared" si="1"/>
        <v>0</v>
      </c>
      <c r="K20" s="21">
        <f t="shared" si="2"/>
        <v>0</v>
      </c>
      <c r="L20" s="21">
        <f t="shared" si="3"/>
        <v>0</v>
      </c>
      <c r="M20" s="21">
        <f t="shared" si="4"/>
        <v>100</v>
      </c>
      <c r="N20" s="20">
        <v>2.9268181119700001E-2</v>
      </c>
      <c r="O20" s="20">
        <f t="shared" si="8"/>
        <v>2.9268181119700001E-2</v>
      </c>
      <c r="P20" s="20">
        <v>0</v>
      </c>
      <c r="Q20" s="20">
        <f t="shared" si="9"/>
        <v>0</v>
      </c>
      <c r="R20" s="20">
        <v>0</v>
      </c>
      <c r="S20" s="45">
        <f t="shared" si="10"/>
        <v>0.82732465280872658</v>
      </c>
      <c r="T20" s="45">
        <f t="shared" si="11"/>
        <v>0</v>
      </c>
      <c r="U20" s="45">
        <f t="shared" si="5"/>
        <v>0</v>
      </c>
      <c r="V20" s="20">
        <v>0</v>
      </c>
      <c r="W20" s="21">
        <f t="shared" si="6"/>
        <v>0</v>
      </c>
      <c r="X20" s="51" t="s">
        <v>216</v>
      </c>
      <c r="Y20" s="54" t="str">
        <f t="shared" si="12"/>
        <v>N/A</v>
      </c>
      <c r="Z20" s="20">
        <v>0</v>
      </c>
      <c r="AA20" s="20">
        <v>0</v>
      </c>
      <c r="AB20" s="20">
        <v>0</v>
      </c>
      <c r="AC20" s="20">
        <v>0</v>
      </c>
      <c r="AD20" s="20">
        <v>0</v>
      </c>
      <c r="AE20" s="20">
        <v>3.5314321251399998</v>
      </c>
      <c r="AF20" s="20">
        <v>0</v>
      </c>
      <c r="AG20" s="20">
        <v>0</v>
      </c>
      <c r="AH20" s="20">
        <v>3.5376899528300001</v>
      </c>
      <c r="AI20" s="20">
        <v>0</v>
      </c>
      <c r="AJ20" s="20">
        <v>0</v>
      </c>
      <c r="AL20" s="57">
        <f t="shared" si="13"/>
        <v>0</v>
      </c>
      <c r="AM20" s="57">
        <f t="shared" si="14"/>
        <v>0</v>
      </c>
      <c r="AN20" s="57">
        <f t="shared" si="15"/>
        <v>0</v>
      </c>
      <c r="AO20" s="57">
        <f t="shared" si="16"/>
        <v>0</v>
      </c>
      <c r="AP20" s="57">
        <f t="shared" si="17"/>
        <v>0</v>
      </c>
      <c r="AQ20" s="57">
        <f t="shared" si="18"/>
        <v>99.823109775773474</v>
      </c>
      <c r="AR20" s="57">
        <f t="shared" si="19"/>
        <v>0</v>
      </c>
      <c r="AS20" s="57">
        <f t="shared" si="20"/>
        <v>0</v>
      </c>
      <c r="AT20" s="57">
        <f t="shared" si="21"/>
        <v>100</v>
      </c>
      <c r="AU20" s="57">
        <f t="shared" si="22"/>
        <v>0</v>
      </c>
      <c r="AV20" s="57">
        <f t="shared" si="23"/>
        <v>0</v>
      </c>
    </row>
    <row r="21" spans="1:48" x14ac:dyDescent="0.35">
      <c r="A21" s="19">
        <v>1452531158176</v>
      </c>
      <c r="B21" t="s">
        <v>61</v>
      </c>
      <c r="C21" s="44" t="s">
        <v>86</v>
      </c>
      <c r="D21" s="41" t="s">
        <v>1052</v>
      </c>
      <c r="E21">
        <v>5.0903849145800004</v>
      </c>
      <c r="F21" s="39">
        <v>0</v>
      </c>
      <c r="G21" s="39">
        <v>0</v>
      </c>
      <c r="H21" s="39">
        <v>0</v>
      </c>
      <c r="I21" s="40">
        <f t="shared" si="0"/>
        <v>5.0903849145800004</v>
      </c>
      <c r="J21" s="21">
        <f t="shared" si="1"/>
        <v>0</v>
      </c>
      <c r="K21" s="21">
        <f t="shared" si="2"/>
        <v>0</v>
      </c>
      <c r="L21" s="21">
        <f t="shared" si="3"/>
        <v>0</v>
      </c>
      <c r="M21" s="21">
        <f t="shared" si="4"/>
        <v>100</v>
      </c>
      <c r="N21" s="20">
        <v>0.25460813476400002</v>
      </c>
      <c r="O21" s="20">
        <f t="shared" si="8"/>
        <v>0.40029715088030005</v>
      </c>
      <c r="P21" s="20">
        <v>2.1373719094300001E-2</v>
      </c>
      <c r="Q21" s="20">
        <f t="shared" si="9"/>
        <v>0.1456890161163</v>
      </c>
      <c r="R21" s="20">
        <v>0.124315297022</v>
      </c>
      <c r="S21" s="45">
        <f t="shared" si="10"/>
        <v>7.8637894304173255</v>
      </c>
      <c r="T21" s="45">
        <f t="shared" si="11"/>
        <v>2.8620432160054161</v>
      </c>
      <c r="U21" s="45">
        <f t="shared" si="5"/>
        <v>2.4421590726063407</v>
      </c>
      <c r="V21" s="20">
        <v>0</v>
      </c>
      <c r="W21" s="21">
        <f t="shared" si="6"/>
        <v>0</v>
      </c>
      <c r="X21" s="51" t="s">
        <v>216</v>
      </c>
      <c r="Y21" s="54" t="str">
        <f t="shared" si="12"/>
        <v>N/A</v>
      </c>
      <c r="Z21" s="20">
        <v>0</v>
      </c>
      <c r="AA21" s="20">
        <v>0</v>
      </c>
      <c r="AB21" s="20">
        <v>0</v>
      </c>
      <c r="AC21" s="20">
        <v>0</v>
      </c>
      <c r="AD21" s="20">
        <v>2.9661719653800001</v>
      </c>
      <c r="AE21" s="20">
        <v>3.04961134242</v>
      </c>
      <c r="AF21" s="20">
        <v>0</v>
      </c>
      <c r="AG21" s="20">
        <v>0</v>
      </c>
      <c r="AH21" s="20">
        <v>0</v>
      </c>
      <c r="AI21" s="20">
        <v>0</v>
      </c>
      <c r="AJ21" s="20">
        <v>0</v>
      </c>
      <c r="AL21" s="57">
        <f t="shared" si="13"/>
        <v>0</v>
      </c>
      <c r="AM21" s="57">
        <f t="shared" si="14"/>
        <v>0</v>
      </c>
      <c r="AN21" s="57">
        <f t="shared" si="15"/>
        <v>0</v>
      </c>
      <c r="AO21" s="57">
        <f t="shared" si="16"/>
        <v>0</v>
      </c>
      <c r="AP21" s="57">
        <f t="shared" si="17"/>
        <v>58.270091852665608</v>
      </c>
      <c r="AQ21" s="57">
        <f t="shared" si="18"/>
        <v>59.909248388765882</v>
      </c>
      <c r="AR21" s="57">
        <f t="shared" si="19"/>
        <v>0</v>
      </c>
      <c r="AS21" s="57">
        <f t="shared" si="20"/>
        <v>0</v>
      </c>
      <c r="AT21" s="57">
        <f t="shared" si="21"/>
        <v>0</v>
      </c>
      <c r="AU21" s="57">
        <f t="shared" si="22"/>
        <v>0</v>
      </c>
      <c r="AV21" s="57">
        <f t="shared" si="23"/>
        <v>0</v>
      </c>
    </row>
    <row r="22" spans="1:48" x14ac:dyDescent="0.35">
      <c r="A22" s="19">
        <v>1452532550101</v>
      </c>
      <c r="B22" t="s">
        <v>127</v>
      </c>
      <c r="C22" s="44" t="s">
        <v>94</v>
      </c>
      <c r="D22" s="41" t="s">
        <v>1052</v>
      </c>
      <c r="E22">
        <v>2.8068879258599999</v>
      </c>
      <c r="F22" s="39">
        <v>0</v>
      </c>
      <c r="G22" s="39">
        <v>0</v>
      </c>
      <c r="H22" s="39">
        <v>0</v>
      </c>
      <c r="I22" s="40">
        <f t="shared" si="0"/>
        <v>2.8068879258599999</v>
      </c>
      <c r="J22" s="21">
        <f t="shared" si="1"/>
        <v>0</v>
      </c>
      <c r="K22" s="21">
        <f t="shared" si="2"/>
        <v>0</v>
      </c>
      <c r="L22" s="21">
        <f t="shared" si="3"/>
        <v>0</v>
      </c>
      <c r="M22" s="21">
        <f t="shared" si="4"/>
        <v>100</v>
      </c>
      <c r="N22" s="20">
        <v>7.4866529286400002E-2</v>
      </c>
      <c r="O22" s="20">
        <f t="shared" si="8"/>
        <v>7.4866529286400002E-2</v>
      </c>
      <c r="P22" s="20">
        <v>0</v>
      </c>
      <c r="Q22" s="20">
        <f t="shared" si="9"/>
        <v>0</v>
      </c>
      <c r="R22" s="20">
        <v>0</v>
      </c>
      <c r="S22" s="45">
        <f t="shared" si="10"/>
        <v>2.6672432695531194</v>
      </c>
      <c r="T22" s="45">
        <f t="shared" si="11"/>
        <v>0</v>
      </c>
      <c r="U22" s="45">
        <f t="shared" si="5"/>
        <v>0</v>
      </c>
      <c r="V22" s="20">
        <v>0</v>
      </c>
      <c r="W22" s="21">
        <f t="shared" si="6"/>
        <v>0</v>
      </c>
      <c r="X22" s="51" t="s">
        <v>216</v>
      </c>
      <c r="Y22" s="54" t="str">
        <f t="shared" si="12"/>
        <v>N/A</v>
      </c>
      <c r="Z22" s="20">
        <v>0</v>
      </c>
      <c r="AA22" s="20">
        <v>0</v>
      </c>
      <c r="AB22" s="20">
        <v>0</v>
      </c>
      <c r="AC22" s="20">
        <v>0</v>
      </c>
      <c r="AD22" s="20">
        <v>4.0005950811400001E-2</v>
      </c>
      <c r="AE22" s="20">
        <v>0.95479679402899997</v>
      </c>
      <c r="AF22" s="20">
        <v>0</v>
      </c>
      <c r="AG22" s="20">
        <v>0</v>
      </c>
      <c r="AH22" s="20">
        <v>0</v>
      </c>
      <c r="AI22" s="20">
        <v>0</v>
      </c>
      <c r="AJ22" s="20">
        <v>0</v>
      </c>
      <c r="AL22" s="57">
        <f t="shared" si="13"/>
        <v>0</v>
      </c>
      <c r="AM22" s="57">
        <f t="shared" si="14"/>
        <v>0</v>
      </c>
      <c r="AN22" s="57">
        <f t="shared" si="15"/>
        <v>0</v>
      </c>
      <c r="AO22" s="57">
        <f t="shared" si="16"/>
        <v>0</v>
      </c>
      <c r="AP22" s="57">
        <f t="shared" si="17"/>
        <v>1.425277811872115</v>
      </c>
      <c r="AQ22" s="57">
        <f t="shared" si="18"/>
        <v>34.016206533663457</v>
      </c>
      <c r="AR22" s="57">
        <f t="shared" si="19"/>
        <v>0</v>
      </c>
      <c r="AS22" s="57">
        <f t="shared" si="20"/>
        <v>0</v>
      </c>
      <c r="AT22" s="57">
        <f t="shared" si="21"/>
        <v>0</v>
      </c>
      <c r="AU22" s="57">
        <f t="shared" si="22"/>
        <v>0</v>
      </c>
      <c r="AV22" s="57">
        <f t="shared" si="23"/>
        <v>0</v>
      </c>
    </row>
    <row r="23" spans="1:48" x14ac:dyDescent="0.35">
      <c r="A23" s="19">
        <v>1452589500250</v>
      </c>
      <c r="B23" t="s">
        <v>128</v>
      </c>
      <c r="C23" s="44" t="s">
        <v>36</v>
      </c>
      <c r="D23" s="41" t="s">
        <v>1052</v>
      </c>
      <c r="E23">
        <v>9.6251736338300002</v>
      </c>
      <c r="F23" s="39">
        <v>0</v>
      </c>
      <c r="G23" s="39">
        <v>0</v>
      </c>
      <c r="H23" s="39">
        <v>0</v>
      </c>
      <c r="I23" s="40">
        <f t="shared" si="0"/>
        <v>9.6251736338300002</v>
      </c>
      <c r="J23" s="21">
        <f t="shared" si="1"/>
        <v>0</v>
      </c>
      <c r="K23" s="21">
        <f t="shared" si="2"/>
        <v>0</v>
      </c>
      <c r="L23" s="21">
        <f t="shared" si="3"/>
        <v>0</v>
      </c>
      <c r="M23" s="21">
        <f t="shared" si="4"/>
        <v>100</v>
      </c>
      <c r="N23" s="20">
        <v>0.69645212064999995</v>
      </c>
      <c r="O23" s="20">
        <f t="shared" si="8"/>
        <v>1.902866575355</v>
      </c>
      <c r="P23" s="20">
        <v>0.43435227629000001</v>
      </c>
      <c r="Q23" s="20">
        <f t="shared" si="9"/>
        <v>1.206414454705</v>
      </c>
      <c r="R23" s="20">
        <v>0.77206217841500002</v>
      </c>
      <c r="S23" s="45">
        <f t="shared" si="10"/>
        <v>19.769685698623817</v>
      </c>
      <c r="T23" s="45">
        <f t="shared" si="11"/>
        <v>12.533950041844072</v>
      </c>
      <c r="U23" s="45">
        <f t="shared" si="5"/>
        <v>8.0212805273600551</v>
      </c>
      <c r="V23" s="20">
        <v>0</v>
      </c>
      <c r="W23" s="21">
        <f t="shared" si="6"/>
        <v>0</v>
      </c>
      <c r="X23" s="51" t="s">
        <v>216</v>
      </c>
      <c r="Y23" s="54" t="str">
        <f t="shared" si="12"/>
        <v>N/A</v>
      </c>
      <c r="Z23" s="20">
        <v>0</v>
      </c>
      <c r="AA23" s="20">
        <v>0.97294778413000005</v>
      </c>
      <c r="AB23" s="20">
        <v>0.76906555730000004</v>
      </c>
      <c r="AC23" s="20">
        <v>0</v>
      </c>
      <c r="AD23" s="20">
        <v>0</v>
      </c>
      <c r="AE23" s="20">
        <v>0</v>
      </c>
      <c r="AF23" s="20">
        <v>0</v>
      </c>
      <c r="AG23" s="20">
        <v>0</v>
      </c>
      <c r="AH23" s="20">
        <v>0</v>
      </c>
      <c r="AI23" s="20">
        <v>0</v>
      </c>
      <c r="AJ23" s="20">
        <v>0</v>
      </c>
      <c r="AL23" s="57">
        <f t="shared" si="13"/>
        <v>0</v>
      </c>
      <c r="AM23" s="57">
        <f t="shared" si="14"/>
        <v>10.108366052850618</v>
      </c>
      <c r="AN23" s="57">
        <f t="shared" si="15"/>
        <v>7.9901473631284237</v>
      </c>
      <c r="AO23" s="57">
        <f t="shared" si="16"/>
        <v>0</v>
      </c>
      <c r="AP23" s="57">
        <f t="shared" si="17"/>
        <v>0</v>
      </c>
      <c r="AQ23" s="57">
        <f t="shared" si="18"/>
        <v>0</v>
      </c>
      <c r="AR23" s="57">
        <f t="shared" si="19"/>
        <v>0</v>
      </c>
      <c r="AS23" s="57">
        <f t="shared" si="20"/>
        <v>0</v>
      </c>
      <c r="AT23" s="57">
        <f t="shared" si="21"/>
        <v>0</v>
      </c>
      <c r="AU23" s="57">
        <f t="shared" si="22"/>
        <v>0</v>
      </c>
      <c r="AV23" s="57">
        <f t="shared" si="23"/>
        <v>0</v>
      </c>
    </row>
    <row r="24" spans="1:48" x14ac:dyDescent="0.35">
      <c r="A24" s="19">
        <v>1452592107337</v>
      </c>
      <c r="B24" t="s">
        <v>129</v>
      </c>
      <c r="C24" s="44" t="s">
        <v>87</v>
      </c>
      <c r="D24" s="41" t="s">
        <v>1052</v>
      </c>
      <c r="E24">
        <v>1.9835437273900001</v>
      </c>
      <c r="F24" s="39">
        <v>0</v>
      </c>
      <c r="G24" s="39">
        <v>0</v>
      </c>
      <c r="H24" s="39">
        <v>0</v>
      </c>
      <c r="I24" s="40">
        <f t="shared" si="0"/>
        <v>1.9835437273900001</v>
      </c>
      <c r="J24" s="21">
        <f t="shared" si="1"/>
        <v>0</v>
      </c>
      <c r="K24" s="21">
        <f t="shared" si="2"/>
        <v>0</v>
      </c>
      <c r="L24" s="21">
        <f t="shared" si="3"/>
        <v>0</v>
      </c>
      <c r="M24" s="21">
        <f t="shared" si="4"/>
        <v>100</v>
      </c>
      <c r="N24" s="20">
        <v>4.6758926130400003E-2</v>
      </c>
      <c r="O24" s="20">
        <f t="shared" si="8"/>
        <v>8.6841888063360004E-2</v>
      </c>
      <c r="P24" s="20">
        <v>9.4530793346600007E-3</v>
      </c>
      <c r="Q24" s="20">
        <f t="shared" si="9"/>
        <v>4.0082961932960001E-2</v>
      </c>
      <c r="R24" s="20">
        <v>3.06298825983E-2</v>
      </c>
      <c r="S24" s="45">
        <f t="shared" si="10"/>
        <v>4.3781181561159173</v>
      </c>
      <c r="T24" s="45">
        <f t="shared" si="11"/>
        <v>2.0207753113515796</v>
      </c>
      <c r="U24" s="45">
        <f t="shared" si="5"/>
        <v>1.5442000181464928</v>
      </c>
      <c r="V24" s="20">
        <v>0</v>
      </c>
      <c r="W24" s="21">
        <f t="shared" si="6"/>
        <v>0</v>
      </c>
      <c r="X24" s="51" t="s">
        <v>216</v>
      </c>
      <c r="Y24" s="54" t="str">
        <f t="shared" si="12"/>
        <v>N/A</v>
      </c>
      <c r="Z24" s="20">
        <v>0</v>
      </c>
      <c r="AA24" s="20">
        <v>2.8193652209E-3</v>
      </c>
      <c r="AB24" s="20">
        <v>2.1662151E-3</v>
      </c>
      <c r="AC24" s="20">
        <v>0</v>
      </c>
      <c r="AD24" s="20">
        <v>7.3869461592399998E-3</v>
      </c>
      <c r="AE24" s="20">
        <v>0.544639967891</v>
      </c>
      <c r="AF24" s="20">
        <v>3.4547377942800002E-2</v>
      </c>
      <c r="AG24" s="20">
        <v>0</v>
      </c>
      <c r="AH24" s="20">
        <v>1.9835437274000001</v>
      </c>
      <c r="AI24" s="20">
        <v>0</v>
      </c>
      <c r="AJ24" s="20">
        <v>0</v>
      </c>
      <c r="AL24" s="57">
        <f t="shared" si="13"/>
        <v>0</v>
      </c>
      <c r="AM24" s="57">
        <f t="shared" si="14"/>
        <v>0.14213779015649916</v>
      </c>
      <c r="AN24" s="57">
        <f t="shared" si="15"/>
        <v>0.10920934437126646</v>
      </c>
      <c r="AO24" s="57">
        <f t="shared" si="16"/>
        <v>0</v>
      </c>
      <c r="AP24" s="57">
        <f t="shared" si="17"/>
        <v>0.37241156104785961</v>
      </c>
      <c r="AQ24" s="57">
        <f t="shared" si="18"/>
        <v>27.45792595193512</v>
      </c>
      <c r="AR24" s="57">
        <f t="shared" si="19"/>
        <v>1.7416998408327686</v>
      </c>
      <c r="AS24" s="57">
        <f t="shared" si="20"/>
        <v>0</v>
      </c>
      <c r="AT24" s="57">
        <f t="shared" si="21"/>
        <v>100.00000000050416</v>
      </c>
      <c r="AU24" s="57">
        <f t="shared" si="22"/>
        <v>0</v>
      </c>
      <c r="AV24" s="57">
        <f t="shared" si="23"/>
        <v>0</v>
      </c>
    </row>
    <row r="25" spans="1:48" x14ac:dyDescent="0.35">
      <c r="A25" s="19">
        <v>1452599507135</v>
      </c>
      <c r="B25" t="s">
        <v>130</v>
      </c>
      <c r="C25" s="44" t="s">
        <v>36</v>
      </c>
      <c r="D25" s="41" t="s">
        <v>1052</v>
      </c>
      <c r="E25">
        <v>24.8765154954</v>
      </c>
      <c r="F25" s="39">
        <v>0.17839846400000001</v>
      </c>
      <c r="G25" s="39">
        <v>2.0129145000000001E-2</v>
      </c>
      <c r="H25" s="39">
        <v>1.3032332000000001E-2</v>
      </c>
      <c r="I25" s="40">
        <f t="shared" si="0"/>
        <v>24.664955554399999</v>
      </c>
      <c r="J25" s="21">
        <f t="shared" si="1"/>
        <v>0.71713606366208427</v>
      </c>
      <c r="K25" s="21">
        <f t="shared" si="2"/>
        <v>8.091625615220166E-2</v>
      </c>
      <c r="L25" s="21">
        <f t="shared" si="3"/>
        <v>5.2388092706994488E-2</v>
      </c>
      <c r="M25" s="21">
        <f t="shared" si="4"/>
        <v>99.14955958747872</v>
      </c>
      <c r="N25" s="20">
        <v>1.0491142174300001</v>
      </c>
      <c r="O25" s="20">
        <f t="shared" si="8"/>
        <v>2.1865985356030002</v>
      </c>
      <c r="P25" s="20">
        <v>0.33355097642600001</v>
      </c>
      <c r="Q25" s="20">
        <f t="shared" si="9"/>
        <v>1.1374843181730001</v>
      </c>
      <c r="R25" s="20">
        <v>0.80393334174700004</v>
      </c>
      <c r="S25" s="45">
        <f t="shared" si="10"/>
        <v>8.7898103575130193</v>
      </c>
      <c r="T25" s="45">
        <f t="shared" si="11"/>
        <v>4.5725227007107812</v>
      </c>
      <c r="U25" s="45">
        <f t="shared" si="5"/>
        <v>3.2316959418840558</v>
      </c>
      <c r="V25" s="20">
        <v>0</v>
      </c>
      <c r="W25" s="21">
        <f t="shared" si="6"/>
        <v>0</v>
      </c>
      <c r="X25" s="51" t="s">
        <v>216</v>
      </c>
      <c r="Y25" s="54" t="str">
        <f t="shared" si="12"/>
        <v>N/A</v>
      </c>
      <c r="Z25" s="20">
        <v>0</v>
      </c>
      <c r="AA25" s="20">
        <v>0.58797812698399998</v>
      </c>
      <c r="AB25" s="20">
        <v>0.38119999999999998</v>
      </c>
      <c r="AC25" s="20">
        <v>8.0080328989699995E-2</v>
      </c>
      <c r="AD25" s="20">
        <v>6.5179092339100002</v>
      </c>
      <c r="AE25" s="20">
        <v>0</v>
      </c>
      <c r="AF25" s="20">
        <v>0</v>
      </c>
      <c r="AG25" s="20">
        <v>0</v>
      </c>
      <c r="AH25" s="20">
        <v>0</v>
      </c>
      <c r="AI25" s="20">
        <v>0</v>
      </c>
      <c r="AJ25" s="20">
        <v>0</v>
      </c>
      <c r="AL25" s="57">
        <f t="shared" si="13"/>
        <v>0</v>
      </c>
      <c r="AM25" s="57">
        <f t="shared" si="14"/>
        <v>2.3635871635347203</v>
      </c>
      <c r="AN25" s="57">
        <f t="shared" si="15"/>
        <v>1.5323689528402358</v>
      </c>
      <c r="AO25" s="57">
        <f t="shared" si="16"/>
        <v>0.32191135854419772</v>
      </c>
      <c r="AP25" s="57">
        <f t="shared" si="17"/>
        <v>26.201053902083871</v>
      </c>
      <c r="AQ25" s="57">
        <f t="shared" si="18"/>
        <v>0</v>
      </c>
      <c r="AR25" s="57">
        <f t="shared" si="19"/>
        <v>0</v>
      </c>
      <c r="AS25" s="57">
        <f t="shared" si="20"/>
        <v>0</v>
      </c>
      <c r="AT25" s="57">
        <f t="shared" si="21"/>
        <v>0</v>
      </c>
      <c r="AU25" s="57">
        <f t="shared" si="22"/>
        <v>0</v>
      </c>
      <c r="AV25" s="57">
        <f t="shared" si="23"/>
        <v>0</v>
      </c>
    </row>
    <row r="26" spans="1:48" x14ac:dyDescent="0.35">
      <c r="A26" s="19">
        <v>1452616435128</v>
      </c>
      <c r="B26" t="s">
        <v>139</v>
      </c>
      <c r="C26" s="44" t="s">
        <v>36</v>
      </c>
      <c r="D26" s="41" t="s">
        <v>1052</v>
      </c>
      <c r="E26">
        <v>10.327821178900001</v>
      </c>
      <c r="F26" s="39">
        <v>0</v>
      </c>
      <c r="G26" s="39">
        <v>0</v>
      </c>
      <c r="H26" s="39">
        <v>0</v>
      </c>
      <c r="I26" s="40">
        <f t="shared" si="0"/>
        <v>10.327821178900001</v>
      </c>
      <c r="J26" s="21">
        <f t="shared" si="1"/>
        <v>0</v>
      </c>
      <c r="K26" s="21">
        <f t="shared" si="2"/>
        <v>0</v>
      </c>
      <c r="L26" s="21">
        <f t="shared" si="3"/>
        <v>0</v>
      </c>
      <c r="M26" s="21">
        <f t="shared" si="4"/>
        <v>100</v>
      </c>
      <c r="N26" s="20">
        <v>0.59127284515</v>
      </c>
      <c r="O26" s="20">
        <f t="shared" si="8"/>
        <v>0.82475295427599993</v>
      </c>
      <c r="P26" s="20">
        <v>0.102256725023</v>
      </c>
      <c r="Q26" s="20">
        <f t="shared" si="9"/>
        <v>0.23348010912599998</v>
      </c>
      <c r="R26" s="20">
        <v>0.131223384103</v>
      </c>
      <c r="S26" s="45">
        <f t="shared" si="10"/>
        <v>7.9857400703353676</v>
      </c>
      <c r="T26" s="45">
        <f t="shared" si="11"/>
        <v>2.2606908570706641</v>
      </c>
      <c r="U26" s="45">
        <f t="shared" si="5"/>
        <v>1.2705814888729163</v>
      </c>
      <c r="V26" s="20">
        <v>0</v>
      </c>
      <c r="W26" s="21">
        <f t="shared" si="6"/>
        <v>0</v>
      </c>
      <c r="X26" s="51" t="s">
        <v>216</v>
      </c>
      <c r="Y26" s="54" t="str">
        <f t="shared" si="12"/>
        <v>N/A</v>
      </c>
      <c r="Z26" s="20">
        <v>0</v>
      </c>
      <c r="AA26" s="20">
        <v>0</v>
      </c>
      <c r="AB26" s="20">
        <v>0</v>
      </c>
      <c r="AC26" s="20">
        <v>0</v>
      </c>
      <c r="AD26" s="20">
        <v>0</v>
      </c>
      <c r="AE26" s="20">
        <v>0</v>
      </c>
      <c r="AF26" s="20">
        <v>0.21983737501</v>
      </c>
      <c r="AG26" s="20">
        <v>2.2267108539599998</v>
      </c>
      <c r="AH26" s="20">
        <v>7.3662218322599999</v>
      </c>
      <c r="AI26" s="20">
        <v>0</v>
      </c>
      <c r="AJ26" s="20">
        <v>0</v>
      </c>
      <c r="AL26" s="57">
        <f t="shared" si="13"/>
        <v>0</v>
      </c>
      <c r="AM26" s="57">
        <f t="shared" si="14"/>
        <v>0</v>
      </c>
      <c r="AN26" s="57">
        <f t="shared" si="15"/>
        <v>0</v>
      </c>
      <c r="AO26" s="57">
        <f t="shared" si="16"/>
        <v>0</v>
      </c>
      <c r="AP26" s="57">
        <f t="shared" si="17"/>
        <v>0</v>
      </c>
      <c r="AQ26" s="57">
        <f t="shared" si="18"/>
        <v>0</v>
      </c>
      <c r="AR26" s="57">
        <f t="shared" si="19"/>
        <v>2.1285939328532653</v>
      </c>
      <c r="AS26" s="57">
        <f t="shared" si="20"/>
        <v>21.560315727669902</v>
      </c>
      <c r="AT26" s="57">
        <f t="shared" si="21"/>
        <v>71.324064433932861</v>
      </c>
      <c r="AU26" s="57">
        <f t="shared" si="22"/>
        <v>0</v>
      </c>
      <c r="AV26" s="57">
        <f t="shared" si="23"/>
        <v>0</v>
      </c>
    </row>
    <row r="27" spans="1:48" x14ac:dyDescent="0.35">
      <c r="A27" s="19">
        <v>1452789823376</v>
      </c>
      <c r="B27" t="s">
        <v>138</v>
      </c>
      <c r="C27" s="44" t="s">
        <v>87</v>
      </c>
      <c r="D27" s="41" t="s">
        <v>1052</v>
      </c>
      <c r="E27">
        <v>4.2693731047099996</v>
      </c>
      <c r="F27" s="39">
        <v>0</v>
      </c>
      <c r="G27" s="39">
        <v>0</v>
      </c>
      <c r="H27" s="39">
        <v>0</v>
      </c>
      <c r="I27" s="40">
        <f t="shared" si="0"/>
        <v>4.2693731047099996</v>
      </c>
      <c r="J27" s="21">
        <f t="shared" si="1"/>
        <v>0</v>
      </c>
      <c r="K27" s="21">
        <f t="shared" si="2"/>
        <v>0</v>
      </c>
      <c r="L27" s="21">
        <f t="shared" si="3"/>
        <v>0</v>
      </c>
      <c r="M27" s="21">
        <f t="shared" si="4"/>
        <v>100</v>
      </c>
      <c r="N27" s="20">
        <v>3.7975067422700001E-2</v>
      </c>
      <c r="O27" s="20">
        <f t="shared" si="8"/>
        <v>9.1855974287199993E-2</v>
      </c>
      <c r="P27" s="20">
        <v>1.43299864756E-2</v>
      </c>
      <c r="Q27" s="20">
        <f t="shared" si="9"/>
        <v>5.3880906864499999E-2</v>
      </c>
      <c r="R27" s="20">
        <v>3.9550920388899999E-2</v>
      </c>
      <c r="S27" s="45">
        <f t="shared" si="10"/>
        <v>2.1515096487084695</v>
      </c>
      <c r="T27" s="45">
        <f t="shared" si="11"/>
        <v>1.2620332199370965</v>
      </c>
      <c r="U27" s="45">
        <f t="shared" si="5"/>
        <v>0.92638706945680549</v>
      </c>
      <c r="V27" s="20">
        <v>0</v>
      </c>
      <c r="W27" s="21">
        <f t="shared" si="6"/>
        <v>0</v>
      </c>
      <c r="X27" s="51" t="s">
        <v>216</v>
      </c>
      <c r="Y27" s="54" t="str">
        <f t="shared" si="12"/>
        <v>N/A</v>
      </c>
      <c r="Z27" s="20">
        <v>0</v>
      </c>
      <c r="AA27" s="20">
        <v>5.3881130766100002E-2</v>
      </c>
      <c r="AB27" s="20">
        <v>3.9551074594900003E-2</v>
      </c>
      <c r="AC27" s="20">
        <v>0</v>
      </c>
      <c r="AD27" s="20">
        <v>0</v>
      </c>
      <c r="AE27" s="20">
        <v>3.5789614630400002</v>
      </c>
      <c r="AF27" s="20">
        <v>5.7253677219899997E-2</v>
      </c>
      <c r="AG27" s="20">
        <v>1.34329653582</v>
      </c>
      <c r="AH27" s="20">
        <v>2.9309695802700002</v>
      </c>
      <c r="AI27" s="20">
        <v>0</v>
      </c>
      <c r="AJ27" s="20">
        <v>0</v>
      </c>
      <c r="AL27" s="57">
        <f t="shared" si="13"/>
        <v>0</v>
      </c>
      <c r="AM27" s="57">
        <f t="shared" si="14"/>
        <v>1.2620384643042322</v>
      </c>
      <c r="AN27" s="57">
        <f t="shared" si="15"/>
        <v>0.92639068136881741</v>
      </c>
      <c r="AO27" s="57">
        <f t="shared" si="16"/>
        <v>0</v>
      </c>
      <c r="AP27" s="57">
        <f t="shared" si="17"/>
        <v>0</v>
      </c>
      <c r="AQ27" s="57">
        <f t="shared" si="18"/>
        <v>83.828734928124859</v>
      </c>
      <c r="AR27" s="57">
        <f t="shared" si="19"/>
        <v>1.3410324142609458</v>
      </c>
      <c r="AS27" s="57">
        <f t="shared" si="20"/>
        <v>31.463554551792782</v>
      </c>
      <c r="AT27" s="57">
        <f t="shared" si="21"/>
        <v>68.651052704588778</v>
      </c>
      <c r="AU27" s="57">
        <f t="shared" si="22"/>
        <v>0</v>
      </c>
      <c r="AV27" s="57">
        <f t="shared" si="23"/>
        <v>0</v>
      </c>
    </row>
    <row r="28" spans="1:48" x14ac:dyDescent="0.35">
      <c r="A28" s="19">
        <v>1453195512816</v>
      </c>
      <c r="B28" t="s">
        <v>159</v>
      </c>
      <c r="C28" s="44" t="s">
        <v>36</v>
      </c>
      <c r="D28" s="41" t="s">
        <v>1052</v>
      </c>
      <c r="E28">
        <v>0.129108145658</v>
      </c>
      <c r="F28" s="39">
        <v>0</v>
      </c>
      <c r="G28" s="39">
        <v>0</v>
      </c>
      <c r="H28" s="39">
        <v>0</v>
      </c>
      <c r="I28" s="40">
        <f t="shared" si="0"/>
        <v>0.129108145658</v>
      </c>
      <c r="J28" s="21">
        <f t="shared" si="1"/>
        <v>0</v>
      </c>
      <c r="K28" s="21">
        <f t="shared" si="2"/>
        <v>0</v>
      </c>
      <c r="L28" s="21">
        <f t="shared" si="3"/>
        <v>0</v>
      </c>
      <c r="M28" s="21">
        <f t="shared" si="4"/>
        <v>100</v>
      </c>
      <c r="N28" s="20">
        <v>5.9081395449599998E-2</v>
      </c>
      <c r="O28" s="20">
        <f t="shared" si="8"/>
        <v>5.9491129705435998E-2</v>
      </c>
      <c r="P28" s="20">
        <v>4.0973425583599999E-4</v>
      </c>
      <c r="Q28" s="20">
        <f t="shared" si="9"/>
        <v>4.0973425583599999E-4</v>
      </c>
      <c r="R28" s="20">
        <v>0</v>
      </c>
      <c r="S28" s="45">
        <f t="shared" si="10"/>
        <v>46.078525411575932</v>
      </c>
      <c r="T28" s="45">
        <f t="shared" si="11"/>
        <v>0.31735740122963452</v>
      </c>
      <c r="U28" s="45">
        <f t="shared" si="5"/>
        <v>0</v>
      </c>
      <c r="V28" s="20">
        <v>0</v>
      </c>
      <c r="W28" s="21">
        <f t="shared" si="6"/>
        <v>0</v>
      </c>
      <c r="X28" s="51" t="s">
        <v>216</v>
      </c>
      <c r="Y28" s="54" t="str">
        <f t="shared" si="12"/>
        <v>N/A</v>
      </c>
      <c r="Z28" s="20">
        <v>0</v>
      </c>
      <c r="AA28" s="20">
        <v>0</v>
      </c>
      <c r="AB28" s="20">
        <v>0</v>
      </c>
      <c r="AC28" s="20">
        <v>0</v>
      </c>
      <c r="AD28" s="20">
        <v>0</v>
      </c>
      <c r="AE28" s="20">
        <v>0</v>
      </c>
      <c r="AF28" s="20">
        <v>0</v>
      </c>
      <c r="AG28" s="20">
        <v>0</v>
      </c>
      <c r="AH28" s="20">
        <v>0</v>
      </c>
      <c r="AI28" s="20">
        <v>0</v>
      </c>
      <c r="AJ28" s="20">
        <v>0</v>
      </c>
      <c r="AL28" s="57">
        <f t="shared" si="13"/>
        <v>0</v>
      </c>
      <c r="AM28" s="57">
        <f t="shared" si="14"/>
        <v>0</v>
      </c>
      <c r="AN28" s="57">
        <f t="shared" si="15"/>
        <v>0</v>
      </c>
      <c r="AO28" s="57">
        <f t="shared" si="16"/>
        <v>0</v>
      </c>
      <c r="AP28" s="57">
        <f t="shared" si="17"/>
        <v>0</v>
      </c>
      <c r="AQ28" s="57">
        <f t="shared" si="18"/>
        <v>0</v>
      </c>
      <c r="AR28" s="57">
        <f t="shared" si="19"/>
        <v>0</v>
      </c>
      <c r="AS28" s="57">
        <f t="shared" si="20"/>
        <v>0</v>
      </c>
      <c r="AT28" s="57">
        <f t="shared" si="21"/>
        <v>0</v>
      </c>
      <c r="AU28" s="57">
        <f t="shared" si="22"/>
        <v>0</v>
      </c>
      <c r="AV28" s="57">
        <f t="shared" si="23"/>
        <v>0</v>
      </c>
    </row>
    <row r="29" spans="1:48" x14ac:dyDescent="0.35">
      <c r="A29" s="19">
        <v>1453196331826</v>
      </c>
      <c r="B29" t="s">
        <v>132</v>
      </c>
      <c r="C29" s="44" t="s">
        <v>36</v>
      </c>
      <c r="D29" s="41" t="s">
        <v>1052</v>
      </c>
      <c r="E29">
        <v>1.23722496983</v>
      </c>
      <c r="F29" s="39">
        <v>0</v>
      </c>
      <c r="G29" s="39">
        <v>0</v>
      </c>
      <c r="H29" s="39">
        <v>0</v>
      </c>
      <c r="I29" s="40">
        <f t="shared" si="0"/>
        <v>1.23722496983</v>
      </c>
      <c r="J29" s="21">
        <f t="shared" si="1"/>
        <v>0</v>
      </c>
      <c r="K29" s="21">
        <f t="shared" si="2"/>
        <v>0</v>
      </c>
      <c r="L29" s="21">
        <f t="shared" si="3"/>
        <v>0</v>
      </c>
      <c r="M29" s="21">
        <f t="shared" si="4"/>
        <v>100</v>
      </c>
      <c r="N29" s="20">
        <v>3.1410212042000001E-3</v>
      </c>
      <c r="O29" s="20">
        <f t="shared" si="8"/>
        <v>3.1410212042000001E-3</v>
      </c>
      <c r="P29" s="20">
        <v>0</v>
      </c>
      <c r="Q29" s="20">
        <f t="shared" si="9"/>
        <v>0</v>
      </c>
      <c r="R29" s="20">
        <v>0</v>
      </c>
      <c r="S29" s="45">
        <f t="shared" si="10"/>
        <v>0.25387631843799519</v>
      </c>
      <c r="T29" s="45">
        <f t="shared" si="11"/>
        <v>0</v>
      </c>
      <c r="U29" s="45">
        <f t="shared" si="5"/>
        <v>0</v>
      </c>
      <c r="V29" s="20">
        <v>0</v>
      </c>
      <c r="W29" s="21">
        <f t="shared" si="6"/>
        <v>0</v>
      </c>
      <c r="X29" s="51" t="s">
        <v>216</v>
      </c>
      <c r="Y29" s="54" t="str">
        <f t="shared" si="12"/>
        <v>N/A</v>
      </c>
      <c r="Z29" s="20">
        <v>0</v>
      </c>
      <c r="AA29" s="20">
        <v>0</v>
      </c>
      <c r="AB29" s="20">
        <v>0</v>
      </c>
      <c r="AC29" s="20">
        <v>0</v>
      </c>
      <c r="AD29" s="20">
        <v>0</v>
      </c>
      <c r="AE29" s="20">
        <v>0</v>
      </c>
      <c r="AF29" s="20">
        <v>0</v>
      </c>
      <c r="AG29" s="20">
        <v>0</v>
      </c>
      <c r="AH29" s="20">
        <v>0</v>
      </c>
      <c r="AI29" s="20">
        <v>0</v>
      </c>
      <c r="AJ29" s="20">
        <v>0</v>
      </c>
      <c r="AL29" s="57">
        <f t="shared" si="13"/>
        <v>0</v>
      </c>
      <c r="AM29" s="57">
        <f t="shared" si="14"/>
        <v>0</v>
      </c>
      <c r="AN29" s="57">
        <f t="shared" si="15"/>
        <v>0</v>
      </c>
      <c r="AO29" s="57">
        <f t="shared" si="16"/>
        <v>0</v>
      </c>
      <c r="AP29" s="57">
        <f t="shared" si="17"/>
        <v>0</v>
      </c>
      <c r="AQ29" s="57">
        <f t="shared" si="18"/>
        <v>0</v>
      </c>
      <c r="AR29" s="57">
        <f t="shared" si="19"/>
        <v>0</v>
      </c>
      <c r="AS29" s="57">
        <f t="shared" si="20"/>
        <v>0</v>
      </c>
      <c r="AT29" s="57">
        <f t="shared" si="21"/>
        <v>0</v>
      </c>
      <c r="AU29" s="57">
        <f t="shared" si="22"/>
        <v>0</v>
      </c>
      <c r="AV29" s="57">
        <f t="shared" si="23"/>
        <v>0</v>
      </c>
    </row>
    <row r="30" spans="1:48" x14ac:dyDescent="0.35">
      <c r="A30" s="19">
        <v>1453197655450</v>
      </c>
      <c r="B30" t="s">
        <v>137</v>
      </c>
      <c r="C30" s="44" t="s">
        <v>36</v>
      </c>
      <c r="D30" s="41" t="s">
        <v>1052</v>
      </c>
      <c r="E30">
        <v>16.727194932100002</v>
      </c>
      <c r="F30" s="39">
        <v>0</v>
      </c>
      <c r="G30" s="39">
        <v>0</v>
      </c>
      <c r="H30" s="39">
        <v>0</v>
      </c>
      <c r="I30" s="40">
        <f t="shared" si="0"/>
        <v>16.727194932100002</v>
      </c>
      <c r="J30" s="21">
        <f t="shared" si="1"/>
        <v>0</v>
      </c>
      <c r="K30" s="21">
        <f t="shared" si="2"/>
        <v>0</v>
      </c>
      <c r="L30" s="21">
        <f t="shared" si="3"/>
        <v>0</v>
      </c>
      <c r="M30" s="21">
        <f t="shared" si="4"/>
        <v>100</v>
      </c>
      <c r="N30" s="20">
        <v>0.44662513078999999</v>
      </c>
      <c r="O30" s="20">
        <f t="shared" si="8"/>
        <v>0.72593468648459991</v>
      </c>
      <c r="P30" s="20">
        <v>5.3426869858599998E-2</v>
      </c>
      <c r="Q30" s="20">
        <f t="shared" si="9"/>
        <v>0.27930955569459998</v>
      </c>
      <c r="R30" s="20">
        <v>0.22588268583599999</v>
      </c>
      <c r="S30" s="45">
        <f t="shared" si="10"/>
        <v>4.3398471138248587</v>
      </c>
      <c r="T30" s="45">
        <f t="shared" si="11"/>
        <v>1.669793153175948</v>
      </c>
      <c r="U30" s="45">
        <f t="shared" si="5"/>
        <v>1.3503919022461091</v>
      </c>
      <c r="V30" s="20">
        <v>0</v>
      </c>
      <c r="W30" s="21">
        <f t="shared" si="6"/>
        <v>0</v>
      </c>
      <c r="X30" s="51" t="s">
        <v>216</v>
      </c>
      <c r="Y30" s="54" t="str">
        <f t="shared" si="12"/>
        <v>N/A</v>
      </c>
      <c r="Z30" s="20">
        <v>0</v>
      </c>
      <c r="AA30" s="20">
        <v>0</v>
      </c>
      <c r="AB30" s="20">
        <v>0</v>
      </c>
      <c r="AC30" s="20">
        <v>0</v>
      </c>
      <c r="AD30" s="20">
        <v>2.3357467218299999E-2</v>
      </c>
      <c r="AE30" s="20">
        <v>0</v>
      </c>
      <c r="AF30" s="20">
        <v>0</v>
      </c>
      <c r="AG30" s="20">
        <v>0</v>
      </c>
      <c r="AH30" s="20">
        <v>0</v>
      </c>
      <c r="AI30" s="20">
        <v>0</v>
      </c>
      <c r="AJ30" s="20">
        <v>0</v>
      </c>
      <c r="AL30" s="57">
        <f t="shared" si="13"/>
        <v>0</v>
      </c>
      <c r="AM30" s="57">
        <f t="shared" si="14"/>
        <v>0</v>
      </c>
      <c r="AN30" s="57">
        <f t="shared" si="15"/>
        <v>0</v>
      </c>
      <c r="AO30" s="57">
        <f t="shared" si="16"/>
        <v>0</v>
      </c>
      <c r="AP30" s="57">
        <f t="shared" si="17"/>
        <v>0.13963768171001764</v>
      </c>
      <c r="AQ30" s="57">
        <f t="shared" si="18"/>
        <v>0</v>
      </c>
      <c r="AR30" s="57">
        <f t="shared" si="19"/>
        <v>0</v>
      </c>
      <c r="AS30" s="57">
        <f t="shared" si="20"/>
        <v>0</v>
      </c>
      <c r="AT30" s="57">
        <f t="shared" si="21"/>
        <v>0</v>
      </c>
      <c r="AU30" s="57">
        <f t="shared" si="22"/>
        <v>0</v>
      </c>
      <c r="AV30" s="57">
        <f t="shared" si="23"/>
        <v>0</v>
      </c>
    </row>
    <row r="31" spans="1:48" x14ac:dyDescent="0.35">
      <c r="A31" s="19">
        <v>1453197844376</v>
      </c>
      <c r="B31" t="s">
        <v>115</v>
      </c>
      <c r="C31" s="44" t="s">
        <v>36</v>
      </c>
      <c r="D31" s="41" t="s">
        <v>1052</v>
      </c>
      <c r="E31">
        <v>0.54521986576799997</v>
      </c>
      <c r="F31" s="39">
        <v>0</v>
      </c>
      <c r="G31" s="39">
        <v>0</v>
      </c>
      <c r="H31" s="39">
        <v>0</v>
      </c>
      <c r="I31" s="40">
        <f t="shared" si="0"/>
        <v>0.54521986576799997</v>
      </c>
      <c r="J31" s="21">
        <f t="shared" si="1"/>
        <v>0</v>
      </c>
      <c r="K31" s="21">
        <f t="shared" si="2"/>
        <v>0</v>
      </c>
      <c r="L31" s="21">
        <f t="shared" si="3"/>
        <v>0</v>
      </c>
      <c r="M31" s="21">
        <f t="shared" si="4"/>
        <v>100</v>
      </c>
      <c r="N31" s="20">
        <v>0.13372544709500001</v>
      </c>
      <c r="O31" s="20">
        <f t="shared" si="8"/>
        <v>0.1576092712786</v>
      </c>
      <c r="P31" s="20">
        <v>1.05620195735E-2</v>
      </c>
      <c r="Q31" s="20">
        <f t="shared" si="9"/>
        <v>2.3883824183600001E-2</v>
      </c>
      <c r="R31" s="20">
        <v>1.33218046101E-2</v>
      </c>
      <c r="S31" s="45">
        <f t="shared" si="10"/>
        <v>28.907470393909922</v>
      </c>
      <c r="T31" s="45">
        <f t="shared" si="11"/>
        <v>4.3805858302608076</v>
      </c>
      <c r="U31" s="45">
        <f t="shared" si="5"/>
        <v>2.4433821007851257</v>
      </c>
      <c r="V31" s="20">
        <v>0</v>
      </c>
      <c r="W31" s="21">
        <f t="shared" si="6"/>
        <v>0</v>
      </c>
      <c r="X31" s="51" t="s">
        <v>216</v>
      </c>
      <c r="Y31" s="54" t="str">
        <f t="shared" si="12"/>
        <v>N/A</v>
      </c>
      <c r="Z31" s="20">
        <v>0</v>
      </c>
      <c r="AA31" s="20">
        <v>0</v>
      </c>
      <c r="AB31" s="20">
        <v>0</v>
      </c>
      <c r="AC31" s="20">
        <v>0</v>
      </c>
      <c r="AD31" s="20">
        <v>0</v>
      </c>
      <c r="AE31" s="20">
        <v>0</v>
      </c>
      <c r="AF31" s="20">
        <v>0</v>
      </c>
      <c r="AG31" s="20">
        <v>0</v>
      </c>
      <c r="AH31" s="20">
        <v>2.8980945729E-2</v>
      </c>
      <c r="AI31" s="20">
        <v>0</v>
      </c>
      <c r="AJ31" s="20">
        <v>0</v>
      </c>
      <c r="AL31" s="57">
        <f t="shared" si="13"/>
        <v>0</v>
      </c>
      <c r="AM31" s="57">
        <f t="shared" si="14"/>
        <v>0</v>
      </c>
      <c r="AN31" s="57">
        <f t="shared" si="15"/>
        <v>0</v>
      </c>
      <c r="AO31" s="57">
        <f t="shared" si="16"/>
        <v>0</v>
      </c>
      <c r="AP31" s="57">
        <f t="shared" si="17"/>
        <v>0</v>
      </c>
      <c r="AQ31" s="57">
        <f t="shared" si="18"/>
        <v>0</v>
      </c>
      <c r="AR31" s="57">
        <f t="shared" si="19"/>
        <v>0</v>
      </c>
      <c r="AS31" s="57">
        <f t="shared" si="20"/>
        <v>0</v>
      </c>
      <c r="AT31" s="57">
        <f t="shared" si="21"/>
        <v>5.3154603396883315</v>
      </c>
      <c r="AU31" s="57">
        <f t="shared" si="22"/>
        <v>0</v>
      </c>
      <c r="AV31" s="57">
        <f t="shared" si="23"/>
        <v>0</v>
      </c>
    </row>
    <row r="32" spans="1:48" x14ac:dyDescent="0.35">
      <c r="A32" s="19">
        <v>1453198699665</v>
      </c>
      <c r="B32" t="s">
        <v>208</v>
      </c>
      <c r="C32" s="44" t="s">
        <v>87</v>
      </c>
      <c r="D32" s="41" t="s">
        <v>1052</v>
      </c>
      <c r="E32">
        <v>8.7281711035100003</v>
      </c>
      <c r="F32"/>
      <c r="G32"/>
      <c r="H32"/>
      <c r="I32" s="40">
        <f t="shared" si="0"/>
        <v>8.7281711035100003</v>
      </c>
      <c r="J32" s="21">
        <f t="shared" si="1"/>
        <v>0</v>
      </c>
      <c r="K32" s="21">
        <f t="shared" si="2"/>
        <v>0</v>
      </c>
      <c r="L32" s="21">
        <f t="shared" si="3"/>
        <v>0</v>
      </c>
      <c r="M32" s="21">
        <f t="shared" si="4"/>
        <v>100</v>
      </c>
      <c r="N32" s="20">
        <v>0.31772839864000002</v>
      </c>
      <c r="O32" s="20">
        <f t="shared" si="8"/>
        <v>0.54435479299900003</v>
      </c>
      <c r="P32" s="20">
        <v>0.12702639435999999</v>
      </c>
      <c r="Q32" s="20">
        <f t="shared" si="9"/>
        <v>0.22662639435900001</v>
      </c>
      <c r="R32" s="20">
        <v>9.9599999999000002E-2</v>
      </c>
      <c r="S32" s="45">
        <f t="shared" si="10"/>
        <v>6.2367566646360757</v>
      </c>
      <c r="T32" s="45">
        <f t="shared" si="11"/>
        <v>2.5964934883994548</v>
      </c>
      <c r="U32" s="45">
        <f t="shared" si="5"/>
        <v>1.1411325330107958</v>
      </c>
      <c r="V32" s="20">
        <v>2.1871149452199999E-3</v>
      </c>
      <c r="W32" s="21">
        <f t="shared" si="6"/>
        <v>2.5058112624997238E-2</v>
      </c>
      <c r="X32" s="51" t="s">
        <v>216</v>
      </c>
      <c r="Y32" s="54" t="str">
        <f t="shared" si="12"/>
        <v>N/A</v>
      </c>
      <c r="Z32" s="20">
        <v>0</v>
      </c>
      <c r="AA32" s="20">
        <v>0</v>
      </c>
      <c r="AB32" s="20">
        <v>0</v>
      </c>
      <c r="AC32" s="20">
        <v>0</v>
      </c>
      <c r="AD32" s="20">
        <v>2.3465991321399999E-2</v>
      </c>
      <c r="AE32" s="20">
        <v>5.9121319517800002</v>
      </c>
      <c r="AF32" s="20">
        <v>0.17519999999999999</v>
      </c>
      <c r="AG32" s="20">
        <v>0</v>
      </c>
      <c r="AH32" s="20">
        <v>5.3216374584499997</v>
      </c>
      <c r="AI32" s="20">
        <v>8.6240715795699998</v>
      </c>
      <c r="AJ32" s="20">
        <v>0</v>
      </c>
      <c r="AL32" s="57">
        <f t="shared" si="13"/>
        <v>0</v>
      </c>
      <c r="AM32" s="57">
        <f t="shared" si="14"/>
        <v>0</v>
      </c>
      <c r="AN32" s="57">
        <f t="shared" si="15"/>
        <v>0</v>
      </c>
      <c r="AO32" s="57">
        <f t="shared" si="16"/>
        <v>0</v>
      </c>
      <c r="AP32" s="57">
        <f t="shared" si="17"/>
        <v>0.26885347506493357</v>
      </c>
      <c r="AQ32" s="57">
        <f t="shared" si="18"/>
        <v>67.736205920647677</v>
      </c>
      <c r="AR32" s="57">
        <f t="shared" si="19"/>
        <v>2.0072933713403485</v>
      </c>
      <c r="AS32" s="57">
        <f t="shared" si="20"/>
        <v>0</v>
      </c>
      <c r="AT32" s="57">
        <f t="shared" si="21"/>
        <v>60.970819606296715</v>
      </c>
      <c r="AU32" s="57">
        <f t="shared" si="22"/>
        <v>98.80731572851343</v>
      </c>
      <c r="AV32" s="57">
        <f t="shared" si="23"/>
        <v>0</v>
      </c>
    </row>
    <row r="33" spans="1:48" x14ac:dyDescent="0.35">
      <c r="A33" s="19">
        <v>1453199195455</v>
      </c>
      <c r="B33" t="s">
        <v>136</v>
      </c>
      <c r="C33" s="44" t="s">
        <v>86</v>
      </c>
      <c r="D33" s="41" t="s">
        <v>1052</v>
      </c>
      <c r="E33">
        <v>9.0126783554899905</v>
      </c>
      <c r="F33" s="39">
        <v>0</v>
      </c>
      <c r="G33" s="39">
        <v>0</v>
      </c>
      <c r="H33" s="39">
        <v>0</v>
      </c>
      <c r="I33" s="40">
        <f t="shared" si="0"/>
        <v>9.0126783554899905</v>
      </c>
      <c r="J33" s="21">
        <f t="shared" si="1"/>
        <v>0</v>
      </c>
      <c r="K33" s="21">
        <f t="shared" si="2"/>
        <v>0</v>
      </c>
      <c r="L33" s="21">
        <f t="shared" si="3"/>
        <v>0</v>
      </c>
      <c r="M33" s="21">
        <f t="shared" si="4"/>
        <v>100</v>
      </c>
      <c r="N33" s="20">
        <v>0.118233325643</v>
      </c>
      <c r="O33" s="20">
        <f t="shared" si="8"/>
        <v>0.1821744504592</v>
      </c>
      <c r="P33" s="20">
        <v>2.7906376225200001E-2</v>
      </c>
      <c r="Q33" s="20">
        <f t="shared" si="9"/>
        <v>6.3941124816199998E-2</v>
      </c>
      <c r="R33" s="20">
        <v>3.6034748590999997E-2</v>
      </c>
      <c r="S33" s="45">
        <f t="shared" si="10"/>
        <v>2.0213131243969236</v>
      </c>
      <c r="T33" s="45">
        <f t="shared" si="11"/>
        <v>0.70945752521225669</v>
      </c>
      <c r="U33" s="45">
        <f t="shared" si="5"/>
        <v>0.39982286252398835</v>
      </c>
      <c r="V33" s="20">
        <v>0</v>
      </c>
      <c r="W33" s="21">
        <f t="shared" si="6"/>
        <v>0</v>
      </c>
      <c r="X33" s="51" t="s">
        <v>216</v>
      </c>
      <c r="Y33" s="54" t="str">
        <f t="shared" si="12"/>
        <v>N/A</v>
      </c>
      <c r="Z33" s="20">
        <v>0</v>
      </c>
      <c r="AA33" s="20">
        <v>6.3941125343400004E-2</v>
      </c>
      <c r="AB33" s="20">
        <v>3.6034791153700001E-2</v>
      </c>
      <c r="AC33" s="20">
        <v>0</v>
      </c>
      <c r="AD33" s="20">
        <v>1.2935360493800001</v>
      </c>
      <c r="AE33" s="20">
        <v>6.40053765557</v>
      </c>
      <c r="AF33" s="20">
        <v>0</v>
      </c>
      <c r="AG33" s="20">
        <v>0</v>
      </c>
      <c r="AH33" s="20">
        <v>0</v>
      </c>
      <c r="AI33" s="20">
        <v>0</v>
      </c>
      <c r="AJ33" s="20">
        <v>0</v>
      </c>
      <c r="AL33" s="57">
        <f t="shared" si="13"/>
        <v>0</v>
      </c>
      <c r="AM33" s="57">
        <f t="shared" si="14"/>
        <v>0.70945753106179421</v>
      </c>
      <c r="AN33" s="57">
        <f t="shared" si="15"/>
        <v>0.39982333477761067</v>
      </c>
      <c r="AO33" s="57">
        <f t="shared" si="16"/>
        <v>0</v>
      </c>
      <c r="AP33" s="57">
        <f t="shared" si="17"/>
        <v>14.352404450249292</v>
      </c>
      <c r="AQ33" s="57">
        <f t="shared" si="18"/>
        <v>71.017042915674139</v>
      </c>
      <c r="AR33" s="57">
        <f t="shared" si="19"/>
        <v>0</v>
      </c>
      <c r="AS33" s="57">
        <f t="shared" si="20"/>
        <v>0</v>
      </c>
      <c r="AT33" s="57">
        <f t="shared" si="21"/>
        <v>0</v>
      </c>
      <c r="AU33" s="57">
        <f t="shared" si="22"/>
        <v>0</v>
      </c>
      <c r="AV33" s="57">
        <f t="shared" si="23"/>
        <v>0</v>
      </c>
    </row>
    <row r="34" spans="1:48" x14ac:dyDescent="0.35">
      <c r="A34" s="19">
        <v>1453201014016</v>
      </c>
      <c r="B34" t="s">
        <v>133</v>
      </c>
      <c r="C34" s="44" t="s">
        <v>36</v>
      </c>
      <c r="D34" s="41" t="s">
        <v>1052</v>
      </c>
      <c r="E34">
        <v>7.3946785255199998</v>
      </c>
      <c r="F34" s="39">
        <v>0</v>
      </c>
      <c r="G34" s="39">
        <v>0</v>
      </c>
      <c r="H34" s="39">
        <v>0</v>
      </c>
      <c r="I34" s="40">
        <f t="shared" si="0"/>
        <v>7.3946785255199998</v>
      </c>
      <c r="J34" s="21">
        <f t="shared" si="1"/>
        <v>0</v>
      </c>
      <c r="K34" s="21">
        <f t="shared" si="2"/>
        <v>0</v>
      </c>
      <c r="L34" s="21">
        <f t="shared" si="3"/>
        <v>0</v>
      </c>
      <c r="M34" s="21">
        <f t="shared" si="4"/>
        <v>100</v>
      </c>
      <c r="N34" s="20">
        <v>1.0825638873800001</v>
      </c>
      <c r="O34" s="20">
        <f t="shared" si="8"/>
        <v>1.6045459560440001</v>
      </c>
      <c r="P34" s="20">
        <v>0.193064176112</v>
      </c>
      <c r="Q34" s="20">
        <f t="shared" si="9"/>
        <v>0.52198206866399999</v>
      </c>
      <c r="R34" s="20">
        <v>0.32891789255199999</v>
      </c>
      <c r="S34" s="45">
        <f t="shared" si="10"/>
        <v>21.698657358889946</v>
      </c>
      <c r="T34" s="45">
        <f t="shared" si="11"/>
        <v>7.0588879132821232</v>
      </c>
      <c r="U34" s="45">
        <f t="shared" si="5"/>
        <v>4.4480350486753615</v>
      </c>
      <c r="V34" s="20">
        <v>0</v>
      </c>
      <c r="W34" s="21">
        <f t="shared" si="6"/>
        <v>0</v>
      </c>
      <c r="X34" s="51" t="s">
        <v>216</v>
      </c>
      <c r="Y34" s="54" t="str">
        <f t="shared" si="12"/>
        <v>N/A</v>
      </c>
      <c r="Z34" s="20">
        <v>0</v>
      </c>
      <c r="AA34" s="20">
        <v>6.3128526142299995E-2</v>
      </c>
      <c r="AB34" s="20">
        <v>0.32891797</v>
      </c>
      <c r="AC34" s="20">
        <v>0</v>
      </c>
      <c r="AD34" s="20">
        <v>0.20438776250099999</v>
      </c>
      <c r="AE34" s="20">
        <v>0</v>
      </c>
      <c r="AF34" s="20">
        <v>0</v>
      </c>
      <c r="AG34" s="20">
        <v>0</v>
      </c>
      <c r="AH34" s="20">
        <v>0</v>
      </c>
      <c r="AI34" s="20">
        <v>0</v>
      </c>
      <c r="AJ34" s="20">
        <v>0</v>
      </c>
      <c r="AL34" s="57">
        <f t="shared" si="13"/>
        <v>0</v>
      </c>
      <c r="AM34" s="57">
        <f t="shared" si="14"/>
        <v>0.85370210380931666</v>
      </c>
      <c r="AN34" s="57">
        <f t="shared" si="15"/>
        <v>4.448036096023122</v>
      </c>
      <c r="AO34" s="57">
        <f t="shared" si="16"/>
        <v>0</v>
      </c>
      <c r="AP34" s="57">
        <f t="shared" si="17"/>
        <v>2.7639844219817156</v>
      </c>
      <c r="AQ34" s="57">
        <f t="shared" si="18"/>
        <v>0</v>
      </c>
      <c r="AR34" s="57">
        <f t="shared" si="19"/>
        <v>0</v>
      </c>
      <c r="AS34" s="57">
        <f t="shared" si="20"/>
        <v>0</v>
      </c>
      <c r="AT34" s="57">
        <f t="shared" si="21"/>
        <v>0</v>
      </c>
      <c r="AU34" s="57">
        <f t="shared" si="22"/>
        <v>0</v>
      </c>
      <c r="AV34" s="57">
        <f t="shared" si="23"/>
        <v>0</v>
      </c>
    </row>
    <row r="35" spans="1:48" x14ac:dyDescent="0.35">
      <c r="A35" s="19">
        <v>1453201433840</v>
      </c>
      <c r="B35" t="s">
        <v>135</v>
      </c>
      <c r="C35" s="44" t="s">
        <v>86</v>
      </c>
      <c r="D35" s="41" t="s">
        <v>1052</v>
      </c>
      <c r="E35">
        <v>2.6724580041300001</v>
      </c>
      <c r="F35" s="39">
        <v>0</v>
      </c>
      <c r="G35" s="39">
        <v>0</v>
      </c>
      <c r="H35" s="39">
        <v>0</v>
      </c>
      <c r="I35" s="40">
        <f t="shared" si="0"/>
        <v>2.6724580041300001</v>
      </c>
      <c r="J35" s="21">
        <f t="shared" si="1"/>
        <v>0</v>
      </c>
      <c r="K35" s="21">
        <f t="shared" si="2"/>
        <v>0</v>
      </c>
      <c r="L35" s="21">
        <f t="shared" si="3"/>
        <v>0</v>
      </c>
      <c r="M35" s="21">
        <f t="shared" si="4"/>
        <v>100</v>
      </c>
      <c r="N35" s="20">
        <v>0.205803466509</v>
      </c>
      <c r="O35" s="20">
        <f t="shared" si="8"/>
        <v>0.34393085421280001</v>
      </c>
      <c r="P35" s="20">
        <v>6.1342737812800002E-2</v>
      </c>
      <c r="Q35" s="20">
        <f t="shared" si="9"/>
        <v>0.13812738770380001</v>
      </c>
      <c r="R35" s="20">
        <v>7.6784649891000006E-2</v>
      </c>
      <c r="S35" s="45">
        <f t="shared" si="10"/>
        <v>12.869457768140469</v>
      </c>
      <c r="T35" s="45">
        <f t="shared" si="11"/>
        <v>5.1685522275874423</v>
      </c>
      <c r="U35" s="45">
        <f t="shared" si="5"/>
        <v>2.8731845279640496</v>
      </c>
      <c r="V35" s="20">
        <v>0</v>
      </c>
      <c r="W35" s="21">
        <f t="shared" si="6"/>
        <v>0</v>
      </c>
      <c r="X35" s="51" t="s">
        <v>216</v>
      </c>
      <c r="Y35" s="54" t="str">
        <f t="shared" si="12"/>
        <v>N/A</v>
      </c>
      <c r="Z35" s="20">
        <v>0</v>
      </c>
      <c r="AA35" s="20">
        <v>0</v>
      </c>
      <c r="AB35" s="20">
        <v>0</v>
      </c>
      <c r="AC35" s="20">
        <v>0</v>
      </c>
      <c r="AD35" s="20">
        <v>0.93544095832700003</v>
      </c>
      <c r="AE35" s="20">
        <v>2.5530564068900001</v>
      </c>
      <c r="AF35" s="20">
        <v>0</v>
      </c>
      <c r="AG35" s="20">
        <v>0</v>
      </c>
      <c r="AH35" s="20">
        <v>0</v>
      </c>
      <c r="AI35" s="20">
        <v>0</v>
      </c>
      <c r="AJ35" s="20">
        <v>0</v>
      </c>
      <c r="AL35" s="57">
        <f t="shared" si="13"/>
        <v>0</v>
      </c>
      <c r="AM35" s="57">
        <f t="shared" si="14"/>
        <v>0</v>
      </c>
      <c r="AN35" s="57">
        <f t="shared" si="15"/>
        <v>0</v>
      </c>
      <c r="AO35" s="57">
        <f t="shared" si="16"/>
        <v>0</v>
      </c>
      <c r="AP35" s="57">
        <f t="shared" si="17"/>
        <v>35.003018078539505</v>
      </c>
      <c r="AQ35" s="57">
        <f t="shared" si="18"/>
        <v>95.532143178471756</v>
      </c>
      <c r="AR35" s="57">
        <f t="shared" si="19"/>
        <v>0</v>
      </c>
      <c r="AS35" s="57">
        <f t="shared" si="20"/>
        <v>0</v>
      </c>
      <c r="AT35" s="57">
        <f t="shared" si="21"/>
        <v>0</v>
      </c>
      <c r="AU35" s="57">
        <f t="shared" si="22"/>
        <v>0</v>
      </c>
      <c r="AV35" s="57">
        <f t="shared" si="23"/>
        <v>0</v>
      </c>
    </row>
    <row r="36" spans="1:48" x14ac:dyDescent="0.35">
      <c r="A36" s="19">
        <v>1453202964210</v>
      </c>
      <c r="B36" t="s">
        <v>116</v>
      </c>
      <c r="C36" s="44" t="s">
        <v>36</v>
      </c>
      <c r="D36" s="41" t="s">
        <v>1052</v>
      </c>
      <c r="E36">
        <v>1.2348291815900001</v>
      </c>
      <c r="F36" s="39">
        <v>0</v>
      </c>
      <c r="G36" s="39">
        <v>0</v>
      </c>
      <c r="H36" s="39">
        <v>0</v>
      </c>
      <c r="I36" s="40">
        <f t="shared" si="0"/>
        <v>1.2348291815900001</v>
      </c>
      <c r="J36" s="21">
        <f t="shared" si="1"/>
        <v>0</v>
      </c>
      <c r="K36" s="21">
        <f t="shared" si="2"/>
        <v>0</v>
      </c>
      <c r="L36" s="21">
        <f t="shared" si="3"/>
        <v>0</v>
      </c>
      <c r="M36" s="21">
        <f t="shared" si="4"/>
        <v>100</v>
      </c>
      <c r="N36" s="20">
        <v>0.184497041</v>
      </c>
      <c r="O36" s="20">
        <f t="shared" si="8"/>
        <v>0.43825288580999999</v>
      </c>
      <c r="P36" s="20">
        <v>0.101413375849</v>
      </c>
      <c r="Q36" s="20">
        <f t="shared" si="9"/>
        <v>0.25375584481000002</v>
      </c>
      <c r="R36" s="20">
        <v>0.15234246896100001</v>
      </c>
      <c r="S36" s="45">
        <f t="shared" si="10"/>
        <v>35.490972544533932</v>
      </c>
      <c r="T36" s="45">
        <f t="shared" si="11"/>
        <v>20.549874314053461</v>
      </c>
      <c r="U36" s="45">
        <f t="shared" si="5"/>
        <v>12.337128991788131</v>
      </c>
      <c r="V36" s="20">
        <v>0</v>
      </c>
      <c r="W36" s="21">
        <f t="shared" si="6"/>
        <v>0</v>
      </c>
      <c r="X36" s="51" t="s">
        <v>216</v>
      </c>
      <c r="Y36" s="54" t="str">
        <f t="shared" si="12"/>
        <v>N/A</v>
      </c>
      <c r="Z36" s="20">
        <v>0</v>
      </c>
      <c r="AA36" s="20">
        <v>1.4800000000000001E-2</v>
      </c>
      <c r="AB36" s="20">
        <v>7.9805050000199995E-2</v>
      </c>
      <c r="AC36" s="20">
        <v>0</v>
      </c>
      <c r="AD36" s="20">
        <v>0</v>
      </c>
      <c r="AE36" s="20">
        <v>0</v>
      </c>
      <c r="AF36" s="20">
        <v>0</v>
      </c>
      <c r="AG36" s="20">
        <v>0</v>
      </c>
      <c r="AH36" s="20">
        <v>0</v>
      </c>
      <c r="AI36" s="20">
        <v>0</v>
      </c>
      <c r="AJ36" s="20">
        <v>0</v>
      </c>
      <c r="AL36" s="57">
        <f t="shared" si="13"/>
        <v>0</v>
      </c>
      <c r="AM36" s="57">
        <f t="shared" si="14"/>
        <v>1.1985463431422241</v>
      </c>
      <c r="AN36" s="57">
        <f t="shared" si="15"/>
        <v>6.4628412731095981</v>
      </c>
      <c r="AO36" s="57">
        <f t="shared" si="16"/>
        <v>0</v>
      </c>
      <c r="AP36" s="57">
        <f t="shared" si="17"/>
        <v>0</v>
      </c>
      <c r="AQ36" s="57">
        <f t="shared" si="18"/>
        <v>0</v>
      </c>
      <c r="AR36" s="57">
        <f t="shared" si="19"/>
        <v>0</v>
      </c>
      <c r="AS36" s="57">
        <f t="shared" si="20"/>
        <v>0</v>
      </c>
      <c r="AT36" s="57">
        <f t="shared" si="21"/>
        <v>0</v>
      </c>
      <c r="AU36" s="57">
        <f t="shared" si="22"/>
        <v>0</v>
      </c>
      <c r="AV36" s="57">
        <f t="shared" si="23"/>
        <v>0</v>
      </c>
    </row>
    <row r="37" spans="1:48" x14ac:dyDescent="0.35">
      <c r="A37" s="19">
        <v>1453204573336</v>
      </c>
      <c r="B37" t="s">
        <v>117</v>
      </c>
      <c r="C37" s="44" t="s">
        <v>36</v>
      </c>
      <c r="D37" s="41" t="s">
        <v>1052</v>
      </c>
      <c r="E37">
        <v>2.98421363341</v>
      </c>
      <c r="F37" s="39">
        <v>0</v>
      </c>
      <c r="G37" s="39">
        <v>0</v>
      </c>
      <c r="H37" s="39">
        <v>0</v>
      </c>
      <c r="I37" s="40">
        <f t="shared" si="0"/>
        <v>2.98421363341</v>
      </c>
      <c r="J37" s="21">
        <f t="shared" si="1"/>
        <v>0</v>
      </c>
      <c r="K37" s="21">
        <f t="shared" si="2"/>
        <v>0</v>
      </c>
      <c r="L37" s="21">
        <f t="shared" si="3"/>
        <v>0</v>
      </c>
      <c r="M37" s="21">
        <f t="shared" si="4"/>
        <v>100</v>
      </c>
      <c r="N37" s="20">
        <v>0.115643944508</v>
      </c>
      <c r="O37" s="20">
        <f t="shared" si="8"/>
        <v>0.16770066604119999</v>
      </c>
      <c r="P37" s="20">
        <v>1.7650433498099999E-2</v>
      </c>
      <c r="Q37" s="20">
        <f t="shared" si="9"/>
        <v>5.2056721533199998E-2</v>
      </c>
      <c r="R37" s="20">
        <v>3.4406288035099999E-2</v>
      </c>
      <c r="S37" s="45">
        <f t="shared" si="10"/>
        <v>5.6195931874210983</v>
      </c>
      <c r="T37" s="45">
        <f t="shared" si="11"/>
        <v>1.7444033145078772</v>
      </c>
      <c r="U37" s="45">
        <f t="shared" si="5"/>
        <v>1.1529431958188809</v>
      </c>
      <c r="V37" s="20">
        <v>0</v>
      </c>
      <c r="W37" s="21">
        <f t="shared" si="6"/>
        <v>0</v>
      </c>
      <c r="X37" s="51" t="s">
        <v>216</v>
      </c>
      <c r="Y37" s="54" t="str">
        <f t="shared" si="12"/>
        <v>N/A</v>
      </c>
      <c r="Z37" s="20">
        <v>0</v>
      </c>
      <c r="AA37" s="20">
        <v>3.9553241594300001E-2</v>
      </c>
      <c r="AB37" s="20">
        <v>2.64E-2</v>
      </c>
      <c r="AC37" s="20">
        <v>0</v>
      </c>
      <c r="AD37" s="20">
        <v>1.4274955522400001E-4</v>
      </c>
      <c r="AE37" s="20">
        <v>0</v>
      </c>
      <c r="AF37" s="20">
        <v>0</v>
      </c>
      <c r="AG37" s="20">
        <v>0</v>
      </c>
      <c r="AH37" s="20">
        <v>0</v>
      </c>
      <c r="AI37" s="20">
        <v>0</v>
      </c>
      <c r="AJ37" s="20">
        <v>0</v>
      </c>
      <c r="AL37" s="57">
        <f t="shared" si="13"/>
        <v>0</v>
      </c>
      <c r="AM37" s="57">
        <f t="shared" si="14"/>
        <v>1.3254158868345938</v>
      </c>
      <c r="AN37" s="57">
        <f t="shared" si="15"/>
        <v>0.8846551635726313</v>
      </c>
      <c r="AO37" s="57">
        <f t="shared" si="16"/>
        <v>0</v>
      </c>
      <c r="AP37" s="57">
        <f t="shared" si="17"/>
        <v>4.7834898154018217E-3</v>
      </c>
      <c r="AQ37" s="57">
        <f t="shared" si="18"/>
        <v>0</v>
      </c>
      <c r="AR37" s="57">
        <f t="shared" si="19"/>
        <v>0</v>
      </c>
      <c r="AS37" s="57">
        <f t="shared" si="20"/>
        <v>0</v>
      </c>
      <c r="AT37" s="57">
        <f t="shared" si="21"/>
        <v>0</v>
      </c>
      <c r="AU37" s="57">
        <f t="shared" si="22"/>
        <v>0</v>
      </c>
      <c r="AV37" s="57">
        <f t="shared" si="23"/>
        <v>0</v>
      </c>
    </row>
    <row r="38" spans="1:48" x14ac:dyDescent="0.35">
      <c r="A38" s="19">
        <v>1453211124209</v>
      </c>
      <c r="B38" t="s">
        <v>118</v>
      </c>
      <c r="C38" s="44" t="s">
        <v>36</v>
      </c>
      <c r="D38" s="41" t="s">
        <v>1052</v>
      </c>
      <c r="E38">
        <v>0.83409348390000004</v>
      </c>
      <c r="F38" s="39">
        <v>0</v>
      </c>
      <c r="G38" s="39">
        <v>0</v>
      </c>
      <c r="H38" s="39">
        <v>0</v>
      </c>
      <c r="I38" s="40">
        <f t="shared" si="0"/>
        <v>0.83409348390000004</v>
      </c>
      <c r="J38" s="21">
        <f t="shared" si="1"/>
        <v>0</v>
      </c>
      <c r="K38" s="21">
        <f t="shared" si="2"/>
        <v>0</v>
      </c>
      <c r="L38" s="21">
        <f t="shared" si="3"/>
        <v>0</v>
      </c>
      <c r="M38" s="21">
        <f t="shared" si="4"/>
        <v>100</v>
      </c>
      <c r="N38" s="20">
        <v>1.03354973382E-2</v>
      </c>
      <c r="O38" s="20">
        <f t="shared" si="8"/>
        <v>1.03354973382E-2</v>
      </c>
      <c r="P38" s="20">
        <v>0</v>
      </c>
      <c r="Q38" s="20">
        <f t="shared" si="9"/>
        <v>0</v>
      </c>
      <c r="R38" s="20">
        <v>0</v>
      </c>
      <c r="S38" s="45">
        <f t="shared" si="10"/>
        <v>1.2391293707120159</v>
      </c>
      <c r="T38" s="45">
        <f t="shared" si="11"/>
        <v>0</v>
      </c>
      <c r="U38" s="45">
        <f t="shared" si="5"/>
        <v>0</v>
      </c>
      <c r="V38" s="20">
        <v>0</v>
      </c>
      <c r="W38" s="21">
        <f t="shared" si="6"/>
        <v>0</v>
      </c>
      <c r="X38" s="51" t="s">
        <v>216</v>
      </c>
      <c r="Y38" s="54" t="str">
        <f t="shared" si="12"/>
        <v>N/A</v>
      </c>
      <c r="Z38" s="20">
        <v>0</v>
      </c>
      <c r="AA38" s="20">
        <v>0</v>
      </c>
      <c r="AB38" s="20">
        <v>0</v>
      </c>
      <c r="AC38" s="20">
        <v>0</v>
      </c>
      <c r="AD38" s="20">
        <v>0</v>
      </c>
      <c r="AE38" s="20">
        <v>0</v>
      </c>
      <c r="AF38" s="20">
        <v>0</v>
      </c>
      <c r="AG38" s="20">
        <v>1.40958787836E-4</v>
      </c>
      <c r="AH38" s="20">
        <v>0.19083114122600001</v>
      </c>
      <c r="AI38" s="20">
        <v>0</v>
      </c>
      <c r="AJ38" s="20">
        <v>0</v>
      </c>
      <c r="AL38" s="57">
        <f t="shared" si="13"/>
        <v>0</v>
      </c>
      <c r="AM38" s="57">
        <f t="shared" si="14"/>
        <v>0</v>
      </c>
      <c r="AN38" s="57">
        <f t="shared" si="15"/>
        <v>0</v>
      </c>
      <c r="AO38" s="57">
        <f t="shared" si="16"/>
        <v>0</v>
      </c>
      <c r="AP38" s="57">
        <f t="shared" si="17"/>
        <v>0</v>
      </c>
      <c r="AQ38" s="57">
        <f t="shared" si="18"/>
        <v>0</v>
      </c>
      <c r="AR38" s="57">
        <f t="shared" si="19"/>
        <v>0</v>
      </c>
      <c r="AS38" s="57">
        <f t="shared" si="20"/>
        <v>1.6899639016110527E-2</v>
      </c>
      <c r="AT38" s="57">
        <f t="shared" si="21"/>
        <v>22.878867286401061</v>
      </c>
      <c r="AU38" s="57">
        <f t="shared" si="22"/>
        <v>0</v>
      </c>
      <c r="AV38" s="57">
        <f t="shared" si="23"/>
        <v>0</v>
      </c>
    </row>
    <row r="39" spans="1:48" x14ac:dyDescent="0.35">
      <c r="A39" s="19">
        <v>1453211850361</v>
      </c>
      <c r="B39" t="s">
        <v>134</v>
      </c>
      <c r="C39" s="44" t="s">
        <v>86</v>
      </c>
      <c r="D39" s="41" t="s">
        <v>1052</v>
      </c>
      <c r="E39">
        <v>15.37124098</v>
      </c>
      <c r="F39" s="39">
        <v>0</v>
      </c>
      <c r="G39" s="39">
        <v>0</v>
      </c>
      <c r="H39" s="39">
        <v>0</v>
      </c>
      <c r="I39" s="40">
        <f t="shared" si="0"/>
        <v>15.37124098</v>
      </c>
      <c r="J39" s="21">
        <f t="shared" si="1"/>
        <v>0</v>
      </c>
      <c r="K39" s="21">
        <f t="shared" si="2"/>
        <v>0</v>
      </c>
      <c r="L39" s="21">
        <f t="shared" si="3"/>
        <v>0</v>
      </c>
      <c r="M39" s="21">
        <f t="shared" si="4"/>
        <v>100</v>
      </c>
      <c r="N39" s="20">
        <v>2.50508015091</v>
      </c>
      <c r="O39" s="20">
        <f t="shared" si="8"/>
        <v>4.4947580079589997</v>
      </c>
      <c r="P39" s="20">
        <v>0.94127768524900002</v>
      </c>
      <c r="Q39" s="20">
        <f t="shared" si="9"/>
        <v>1.9896778570490001</v>
      </c>
      <c r="R39" s="20">
        <v>1.0484001718</v>
      </c>
      <c r="S39" s="45">
        <f t="shared" si="10"/>
        <v>29.241347616677594</v>
      </c>
      <c r="T39" s="45">
        <f t="shared" si="11"/>
        <v>12.944158898021518</v>
      </c>
      <c r="U39" s="45">
        <f t="shared" si="5"/>
        <v>6.8205304514066629</v>
      </c>
      <c r="V39" s="20">
        <v>0</v>
      </c>
      <c r="W39" s="21">
        <f t="shared" si="6"/>
        <v>0</v>
      </c>
      <c r="X39" s="51" t="s">
        <v>216</v>
      </c>
      <c r="Y39" s="54" t="str">
        <f t="shared" si="12"/>
        <v>N/A</v>
      </c>
      <c r="Z39" s="20">
        <v>0</v>
      </c>
      <c r="AA39" s="20">
        <v>0.56200017167600003</v>
      </c>
      <c r="AB39" s="20">
        <v>0.46920017167599998</v>
      </c>
      <c r="AC39" s="20">
        <v>0</v>
      </c>
      <c r="AD39" s="20">
        <v>3.1935158075099999</v>
      </c>
      <c r="AE39" s="20">
        <v>0</v>
      </c>
      <c r="AF39" s="20">
        <v>0</v>
      </c>
      <c r="AG39" s="20">
        <v>0</v>
      </c>
      <c r="AH39" s="20">
        <v>0</v>
      </c>
      <c r="AI39" s="20">
        <v>0</v>
      </c>
      <c r="AJ39" s="20">
        <v>0</v>
      </c>
      <c r="AL39" s="57">
        <f t="shared" si="13"/>
        <v>0</v>
      </c>
      <c r="AM39" s="57">
        <f t="shared" si="14"/>
        <v>3.6561795655096159</v>
      </c>
      <c r="AN39" s="57">
        <f t="shared" si="15"/>
        <v>3.0524547255910628</v>
      </c>
      <c r="AO39" s="57">
        <f t="shared" si="16"/>
        <v>0</v>
      </c>
      <c r="AP39" s="57">
        <f t="shared" si="17"/>
        <v>20.775914005025246</v>
      </c>
      <c r="AQ39" s="57">
        <f t="shared" si="18"/>
        <v>0</v>
      </c>
      <c r="AR39" s="57">
        <f t="shared" si="19"/>
        <v>0</v>
      </c>
      <c r="AS39" s="57">
        <f t="shared" si="20"/>
        <v>0</v>
      </c>
      <c r="AT39" s="57">
        <f t="shared" si="21"/>
        <v>0</v>
      </c>
      <c r="AU39" s="57">
        <f t="shared" si="22"/>
        <v>0</v>
      </c>
      <c r="AV39" s="57">
        <f t="shared" si="23"/>
        <v>0</v>
      </c>
    </row>
    <row r="40" spans="1:48" x14ac:dyDescent="0.35">
      <c r="A40" s="19">
        <v>1453212787805</v>
      </c>
      <c r="B40" t="s">
        <v>62</v>
      </c>
      <c r="C40" s="44" t="s">
        <v>36</v>
      </c>
      <c r="D40" s="41" t="s">
        <v>1052</v>
      </c>
      <c r="E40">
        <v>15.0721418313</v>
      </c>
      <c r="F40"/>
      <c r="G40"/>
      <c r="H40"/>
      <c r="I40" s="40">
        <f t="shared" si="0"/>
        <v>15.0721418313</v>
      </c>
      <c r="J40" s="21">
        <f t="shared" si="1"/>
        <v>0</v>
      </c>
      <c r="K40" s="21">
        <f t="shared" si="2"/>
        <v>0</v>
      </c>
      <c r="L40" s="21">
        <f t="shared" si="3"/>
        <v>0</v>
      </c>
      <c r="M40" s="21">
        <f t="shared" si="4"/>
        <v>100</v>
      </c>
      <c r="N40" s="20">
        <v>0.77435985631699999</v>
      </c>
      <c r="O40" s="20">
        <f t="shared" si="8"/>
        <v>1.1239628821149998</v>
      </c>
      <c r="P40" s="20">
        <v>0.21001419501099999</v>
      </c>
      <c r="Q40" s="20">
        <f t="shared" si="9"/>
        <v>0.34960302579799996</v>
      </c>
      <c r="R40" s="20">
        <v>0.13958883078699999</v>
      </c>
      <c r="S40" s="45">
        <f t="shared" si="10"/>
        <v>7.4572207102038393</v>
      </c>
      <c r="T40" s="45">
        <f t="shared" si="11"/>
        <v>2.3195311569586394</v>
      </c>
      <c r="U40" s="45">
        <f t="shared" si="5"/>
        <v>0.92613798589075647</v>
      </c>
      <c r="V40" s="20">
        <v>0.24941349214200001</v>
      </c>
      <c r="W40" s="21">
        <f t="shared" si="6"/>
        <v>1.6547979373711059</v>
      </c>
      <c r="X40" s="51" t="s">
        <v>216</v>
      </c>
      <c r="Y40" s="54" t="str">
        <f t="shared" si="12"/>
        <v>N/A</v>
      </c>
      <c r="Z40" s="20">
        <v>0</v>
      </c>
      <c r="AA40" s="20">
        <v>0</v>
      </c>
      <c r="AB40" s="20">
        <v>0</v>
      </c>
      <c r="AC40" s="20">
        <v>0</v>
      </c>
      <c r="AD40" s="20">
        <v>0</v>
      </c>
      <c r="AE40" s="20">
        <v>0</v>
      </c>
      <c r="AF40" s="20">
        <v>0.21550373738299999</v>
      </c>
      <c r="AG40" s="20">
        <v>4.5884497826199997</v>
      </c>
      <c r="AH40" s="20">
        <v>10.1793853825</v>
      </c>
      <c r="AI40" s="20">
        <v>0</v>
      </c>
      <c r="AJ40" s="20">
        <v>0</v>
      </c>
      <c r="AL40" s="57">
        <f t="shared" si="13"/>
        <v>0</v>
      </c>
      <c r="AM40" s="57">
        <f t="shared" si="14"/>
        <v>0</v>
      </c>
      <c r="AN40" s="57">
        <f t="shared" si="15"/>
        <v>0</v>
      </c>
      <c r="AO40" s="57">
        <f t="shared" si="16"/>
        <v>0</v>
      </c>
      <c r="AP40" s="57">
        <f t="shared" si="17"/>
        <v>0</v>
      </c>
      <c r="AQ40" s="57">
        <f t="shared" si="18"/>
        <v>0</v>
      </c>
      <c r="AR40" s="57">
        <f t="shared" si="19"/>
        <v>1.4298149512862726</v>
      </c>
      <c r="AS40" s="57">
        <f t="shared" si="20"/>
        <v>30.443249764882534</v>
      </c>
      <c r="AT40" s="57">
        <f t="shared" si="21"/>
        <v>67.537749421656073</v>
      </c>
      <c r="AU40" s="57">
        <f t="shared" si="22"/>
        <v>0</v>
      </c>
      <c r="AV40" s="57">
        <f t="shared" si="23"/>
        <v>0</v>
      </c>
    </row>
    <row r="41" spans="1:48" x14ac:dyDescent="0.35">
      <c r="A41" s="19">
        <v>1453214036932</v>
      </c>
      <c r="B41" t="s">
        <v>158</v>
      </c>
      <c r="C41" s="44" t="s">
        <v>36</v>
      </c>
      <c r="D41" s="41" t="s">
        <v>1052</v>
      </c>
      <c r="E41">
        <v>6.2063559241400004</v>
      </c>
      <c r="F41" s="39">
        <v>0</v>
      </c>
      <c r="G41" s="39">
        <v>0</v>
      </c>
      <c r="H41" s="39">
        <v>0</v>
      </c>
      <c r="I41" s="40">
        <f t="shared" si="0"/>
        <v>6.2063559241400004</v>
      </c>
      <c r="J41" s="21">
        <f t="shared" si="1"/>
        <v>0</v>
      </c>
      <c r="K41" s="21">
        <f t="shared" si="2"/>
        <v>0</v>
      </c>
      <c r="L41" s="21">
        <f t="shared" si="3"/>
        <v>0</v>
      </c>
      <c r="M41" s="21">
        <f t="shared" si="4"/>
        <v>100</v>
      </c>
      <c r="N41" s="20">
        <v>0.218483924311</v>
      </c>
      <c r="O41" s="20">
        <f t="shared" si="8"/>
        <v>0.39115626815280002</v>
      </c>
      <c r="P41" s="20">
        <v>5.5624806067800001E-2</v>
      </c>
      <c r="Q41" s="20">
        <f t="shared" si="9"/>
        <v>0.1726723438418</v>
      </c>
      <c r="R41" s="20">
        <v>0.117047537774</v>
      </c>
      <c r="S41" s="45">
        <f t="shared" si="10"/>
        <v>6.3025110537308029</v>
      </c>
      <c r="T41" s="45">
        <f t="shared" si="11"/>
        <v>2.7821856489116321</v>
      </c>
      <c r="U41" s="45">
        <f t="shared" si="5"/>
        <v>1.8859301529700618</v>
      </c>
      <c r="V41" s="20">
        <v>0</v>
      </c>
      <c r="W41" s="21">
        <f t="shared" si="6"/>
        <v>0</v>
      </c>
      <c r="X41" s="51" t="s">
        <v>216</v>
      </c>
      <c r="Y41" s="54" t="str">
        <f t="shared" si="12"/>
        <v>N/A</v>
      </c>
      <c r="Z41" s="20">
        <v>0</v>
      </c>
      <c r="AA41" s="20">
        <v>7.2070013399699998E-2</v>
      </c>
      <c r="AB41" s="20">
        <v>4.0740327216899998E-2</v>
      </c>
      <c r="AC41" s="20">
        <v>0</v>
      </c>
      <c r="AD41" s="20">
        <v>0</v>
      </c>
      <c r="AE41" s="20">
        <v>5.1474330153799999</v>
      </c>
      <c r="AF41" s="20">
        <v>0.12975118903800001</v>
      </c>
      <c r="AG41" s="20">
        <v>3.6650486759000001</v>
      </c>
      <c r="AH41" s="20">
        <v>2.5328163911999999</v>
      </c>
      <c r="AI41" s="20">
        <v>0</v>
      </c>
      <c r="AJ41" s="20">
        <v>0</v>
      </c>
      <c r="AL41" s="57">
        <f t="shared" si="13"/>
        <v>0</v>
      </c>
      <c r="AM41" s="57">
        <f t="shared" si="14"/>
        <v>1.1612291380096214</v>
      </c>
      <c r="AN41" s="57">
        <f t="shared" si="15"/>
        <v>0.65642911419949357</v>
      </c>
      <c r="AO41" s="57">
        <f t="shared" si="16"/>
        <v>0</v>
      </c>
      <c r="AP41" s="57">
        <f t="shared" si="17"/>
        <v>0</v>
      </c>
      <c r="AQ41" s="57">
        <f t="shared" si="18"/>
        <v>82.938089247488122</v>
      </c>
      <c r="AR41" s="57">
        <f t="shared" si="19"/>
        <v>2.0906179185329163</v>
      </c>
      <c r="AS41" s="57">
        <f t="shared" si="20"/>
        <v>59.053150040018963</v>
      </c>
      <c r="AT41" s="57">
        <f t="shared" si="21"/>
        <v>40.810040902560161</v>
      </c>
      <c r="AU41" s="57">
        <f t="shared" si="22"/>
        <v>0</v>
      </c>
      <c r="AV41" s="57">
        <f t="shared" si="23"/>
        <v>0</v>
      </c>
    </row>
    <row r="42" spans="1:48" x14ac:dyDescent="0.35">
      <c r="A42" s="19">
        <v>1453214397226</v>
      </c>
      <c r="B42" t="s">
        <v>157</v>
      </c>
      <c r="C42" s="44" t="s">
        <v>36</v>
      </c>
      <c r="D42" s="41" t="s">
        <v>1052</v>
      </c>
      <c r="E42">
        <v>6.5369375060000001</v>
      </c>
      <c r="F42" s="39">
        <v>0</v>
      </c>
      <c r="G42" s="39">
        <v>0</v>
      </c>
      <c r="H42" s="39">
        <v>0</v>
      </c>
      <c r="I42" s="40">
        <f t="shared" si="0"/>
        <v>6.5369375060000001</v>
      </c>
      <c r="J42" s="21">
        <f t="shared" si="1"/>
        <v>0</v>
      </c>
      <c r="K42" s="21">
        <f t="shared" si="2"/>
        <v>0</v>
      </c>
      <c r="L42" s="21">
        <f t="shared" si="3"/>
        <v>0</v>
      </c>
      <c r="M42" s="21">
        <f t="shared" si="4"/>
        <v>100</v>
      </c>
      <c r="N42" s="20">
        <v>0.31160018299499997</v>
      </c>
      <c r="O42" s="20">
        <f t="shared" si="8"/>
        <v>0.47619955337999997</v>
      </c>
      <c r="P42" s="20">
        <v>0.102452297739</v>
      </c>
      <c r="Q42" s="20">
        <f t="shared" si="9"/>
        <v>0.164599370385</v>
      </c>
      <c r="R42" s="20">
        <v>6.2147072646000001E-2</v>
      </c>
      <c r="S42" s="45">
        <f t="shared" si="10"/>
        <v>7.2847499757021534</v>
      </c>
      <c r="T42" s="45">
        <f t="shared" si="11"/>
        <v>2.5179890466127395</v>
      </c>
      <c r="U42" s="45">
        <f t="shared" si="5"/>
        <v>0.95070623803512921</v>
      </c>
      <c r="V42" s="20">
        <v>0</v>
      </c>
      <c r="W42" s="21">
        <f t="shared" si="6"/>
        <v>0</v>
      </c>
      <c r="X42" s="51" t="s">
        <v>216</v>
      </c>
      <c r="Y42" s="54" t="str">
        <f t="shared" si="12"/>
        <v>N/A</v>
      </c>
      <c r="Z42" s="20">
        <v>0</v>
      </c>
      <c r="AA42" s="20">
        <v>5.6114587642200004E-3</v>
      </c>
      <c r="AB42" s="20">
        <v>0</v>
      </c>
      <c r="AC42" s="20">
        <v>0</v>
      </c>
      <c r="AD42" s="20">
        <v>0</v>
      </c>
      <c r="AE42" s="20">
        <v>4.0919819205900003</v>
      </c>
      <c r="AF42" s="20">
        <v>0.04</v>
      </c>
      <c r="AG42" s="20">
        <v>1.5990116430800001</v>
      </c>
      <c r="AH42" s="20">
        <v>2.26930060235</v>
      </c>
      <c r="AI42" s="20">
        <v>3.49291958407</v>
      </c>
      <c r="AJ42" s="20">
        <v>0</v>
      </c>
      <c r="AL42" s="57">
        <f t="shared" si="13"/>
        <v>0</v>
      </c>
      <c r="AM42" s="57">
        <f t="shared" si="14"/>
        <v>8.5842319267538686E-2</v>
      </c>
      <c r="AN42" s="57">
        <f t="shared" si="15"/>
        <v>0</v>
      </c>
      <c r="AO42" s="57">
        <f t="shared" si="16"/>
        <v>0</v>
      </c>
      <c r="AP42" s="57">
        <f t="shared" si="17"/>
        <v>0</v>
      </c>
      <c r="AQ42" s="57">
        <f t="shared" si="18"/>
        <v>62.597843666611922</v>
      </c>
      <c r="AR42" s="57">
        <f t="shared" si="19"/>
        <v>0.61190733372141859</v>
      </c>
      <c r="AS42" s="57">
        <f t="shared" si="20"/>
        <v>24.461173777664687</v>
      </c>
      <c r="AT42" s="57">
        <f t="shared" si="21"/>
        <v>34.715042024909941</v>
      </c>
      <c r="AU42" s="57">
        <f t="shared" si="22"/>
        <v>53.433577739790003</v>
      </c>
      <c r="AV42" s="57">
        <f t="shared" si="23"/>
        <v>0</v>
      </c>
    </row>
    <row r="43" spans="1:48" x14ac:dyDescent="0.35">
      <c r="A43" s="19">
        <v>1453217035503</v>
      </c>
      <c r="B43" t="s">
        <v>156</v>
      </c>
      <c r="C43" s="44" t="s">
        <v>36</v>
      </c>
      <c r="D43" s="41" t="s">
        <v>1052</v>
      </c>
      <c r="E43">
        <v>0.33953696275799999</v>
      </c>
      <c r="F43" s="39">
        <v>0</v>
      </c>
      <c r="G43" s="39">
        <v>0</v>
      </c>
      <c r="H43" s="39">
        <v>0</v>
      </c>
      <c r="I43" s="40">
        <f t="shared" si="0"/>
        <v>0.33953696275799999</v>
      </c>
      <c r="J43" s="21">
        <f t="shared" si="1"/>
        <v>0</v>
      </c>
      <c r="K43" s="21">
        <f t="shared" si="2"/>
        <v>0</v>
      </c>
      <c r="L43" s="21">
        <f t="shared" si="3"/>
        <v>0</v>
      </c>
      <c r="M43" s="21">
        <f t="shared" si="4"/>
        <v>100</v>
      </c>
      <c r="N43" s="20">
        <v>7.4810078929999998E-6</v>
      </c>
      <c r="O43" s="20">
        <f t="shared" si="8"/>
        <v>7.4810078929999998E-6</v>
      </c>
      <c r="P43" s="20">
        <v>0</v>
      </c>
      <c r="Q43" s="20">
        <f t="shared" si="9"/>
        <v>0</v>
      </c>
      <c r="R43" s="20">
        <v>0</v>
      </c>
      <c r="S43" s="45">
        <f t="shared" si="10"/>
        <v>2.2032970526192691E-3</v>
      </c>
      <c r="T43" s="45">
        <f t="shared" si="11"/>
        <v>0</v>
      </c>
      <c r="U43" s="45">
        <f t="shared" si="5"/>
        <v>0</v>
      </c>
      <c r="V43" s="20">
        <v>0</v>
      </c>
      <c r="W43" s="21">
        <f t="shared" si="6"/>
        <v>0</v>
      </c>
      <c r="X43" s="51" t="s">
        <v>216</v>
      </c>
      <c r="Y43" s="54" t="str">
        <f t="shared" si="12"/>
        <v>N/A</v>
      </c>
      <c r="Z43" s="20">
        <v>0</v>
      </c>
      <c r="AA43" s="20">
        <v>0</v>
      </c>
      <c r="AB43" s="20">
        <v>0</v>
      </c>
      <c r="AC43" s="20">
        <v>0</v>
      </c>
      <c r="AD43" s="20">
        <v>4.1555441183299999E-2</v>
      </c>
      <c r="AE43" s="20">
        <v>0.26154356378900001</v>
      </c>
      <c r="AF43" s="20">
        <v>0</v>
      </c>
      <c r="AG43" s="20">
        <v>0</v>
      </c>
      <c r="AH43" s="20">
        <v>0.33953696275900003</v>
      </c>
      <c r="AI43" s="20">
        <v>0</v>
      </c>
      <c r="AJ43" s="20">
        <v>0</v>
      </c>
      <c r="AL43" s="57">
        <f t="shared" si="13"/>
        <v>0</v>
      </c>
      <c r="AM43" s="57">
        <f t="shared" si="14"/>
        <v>0</v>
      </c>
      <c r="AN43" s="57">
        <f t="shared" si="15"/>
        <v>0</v>
      </c>
      <c r="AO43" s="57">
        <f t="shared" si="16"/>
        <v>0</v>
      </c>
      <c r="AP43" s="57">
        <f t="shared" si="17"/>
        <v>12.238856366550593</v>
      </c>
      <c r="AQ43" s="57">
        <f t="shared" si="18"/>
        <v>77.029482052418359</v>
      </c>
      <c r="AR43" s="57">
        <f t="shared" si="19"/>
        <v>0</v>
      </c>
      <c r="AS43" s="57">
        <f t="shared" si="20"/>
        <v>0</v>
      </c>
      <c r="AT43" s="57">
        <f t="shared" si="21"/>
        <v>100.00000000029452</v>
      </c>
      <c r="AU43" s="57">
        <f t="shared" si="22"/>
        <v>0</v>
      </c>
      <c r="AV43" s="57">
        <f t="shared" si="23"/>
        <v>0</v>
      </c>
    </row>
    <row r="44" spans="1:48" x14ac:dyDescent="0.35">
      <c r="A44" s="19">
        <v>1453217055103</v>
      </c>
      <c r="B44" t="s">
        <v>155</v>
      </c>
      <c r="C44" s="44" t="s">
        <v>36</v>
      </c>
      <c r="D44" s="41" t="s">
        <v>1052</v>
      </c>
      <c r="E44">
        <v>0.58182179625099995</v>
      </c>
      <c r="F44" s="39">
        <v>0</v>
      </c>
      <c r="G44" s="39">
        <v>0</v>
      </c>
      <c r="H44" s="39">
        <v>0</v>
      </c>
      <c r="I44" s="40">
        <f t="shared" si="0"/>
        <v>0.58182179625099995</v>
      </c>
      <c r="J44" s="21">
        <f t="shared" si="1"/>
        <v>0</v>
      </c>
      <c r="K44" s="21">
        <f t="shared" si="2"/>
        <v>0</v>
      </c>
      <c r="L44" s="21">
        <f t="shared" si="3"/>
        <v>0</v>
      </c>
      <c r="M44" s="21">
        <f t="shared" si="4"/>
        <v>100</v>
      </c>
      <c r="N44" s="20">
        <v>4.9919008366600001E-2</v>
      </c>
      <c r="O44" s="20">
        <f t="shared" si="8"/>
        <v>9.7919008364699994E-2</v>
      </c>
      <c r="P44" s="20">
        <v>2.1600000001499999E-2</v>
      </c>
      <c r="Q44" s="20">
        <f t="shared" si="9"/>
        <v>4.79999999981E-2</v>
      </c>
      <c r="R44" s="20">
        <v>2.6399999996600001E-2</v>
      </c>
      <c r="S44" s="45">
        <f t="shared" si="10"/>
        <v>16.829725011274309</v>
      </c>
      <c r="T44" s="45">
        <f t="shared" si="11"/>
        <v>8.2499487484639769</v>
      </c>
      <c r="U44" s="45">
        <f t="shared" si="5"/>
        <v>4.5374718112504242</v>
      </c>
      <c r="V44" s="20">
        <v>0</v>
      </c>
      <c r="W44" s="21">
        <f t="shared" si="6"/>
        <v>0</v>
      </c>
      <c r="X44" s="51" t="s">
        <v>216</v>
      </c>
      <c r="Y44" s="54" t="str">
        <f t="shared" si="12"/>
        <v>N/A</v>
      </c>
      <c r="Z44" s="20">
        <v>0</v>
      </c>
      <c r="AA44" s="20">
        <v>0</v>
      </c>
      <c r="AB44" s="20">
        <v>0</v>
      </c>
      <c r="AC44" s="20">
        <v>0</v>
      </c>
      <c r="AD44" s="20">
        <v>0</v>
      </c>
      <c r="AE44" s="20">
        <v>0</v>
      </c>
      <c r="AF44" s="20">
        <v>0</v>
      </c>
      <c r="AG44" s="20">
        <v>0</v>
      </c>
      <c r="AH44" s="20">
        <v>0</v>
      </c>
      <c r="AI44" s="20">
        <v>0</v>
      </c>
      <c r="AJ44" s="20">
        <v>0</v>
      </c>
      <c r="AL44" s="57">
        <f t="shared" si="13"/>
        <v>0</v>
      </c>
      <c r="AM44" s="57">
        <f t="shared" si="14"/>
        <v>0</v>
      </c>
      <c r="AN44" s="57">
        <f t="shared" si="15"/>
        <v>0</v>
      </c>
      <c r="AO44" s="57">
        <f t="shared" si="16"/>
        <v>0</v>
      </c>
      <c r="AP44" s="57">
        <f t="shared" si="17"/>
        <v>0</v>
      </c>
      <c r="AQ44" s="57">
        <f t="shared" si="18"/>
        <v>0</v>
      </c>
      <c r="AR44" s="57">
        <f t="shared" si="19"/>
        <v>0</v>
      </c>
      <c r="AS44" s="57">
        <f t="shared" si="20"/>
        <v>0</v>
      </c>
      <c r="AT44" s="57">
        <f t="shared" si="21"/>
        <v>0</v>
      </c>
      <c r="AU44" s="57">
        <f t="shared" si="22"/>
        <v>0</v>
      </c>
      <c r="AV44" s="57">
        <f t="shared" si="23"/>
        <v>0</v>
      </c>
    </row>
    <row r="45" spans="1:48" x14ac:dyDescent="0.35">
      <c r="A45" s="19">
        <v>1453217712317</v>
      </c>
      <c r="B45" t="s">
        <v>154</v>
      </c>
      <c r="C45" s="44" t="s">
        <v>36</v>
      </c>
      <c r="D45" s="41" t="s">
        <v>1052</v>
      </c>
      <c r="E45">
        <v>0.339188672187</v>
      </c>
      <c r="F45" s="39">
        <v>0</v>
      </c>
      <c r="G45" s="39">
        <v>0</v>
      </c>
      <c r="H45" s="39">
        <v>0</v>
      </c>
      <c r="I45" s="40">
        <f t="shared" si="0"/>
        <v>0.339188672187</v>
      </c>
      <c r="J45" s="21">
        <f t="shared" si="1"/>
        <v>0</v>
      </c>
      <c r="K45" s="21">
        <f t="shared" si="2"/>
        <v>0</v>
      </c>
      <c r="L45" s="21">
        <f t="shared" si="3"/>
        <v>0</v>
      </c>
      <c r="M45" s="21">
        <f t="shared" si="4"/>
        <v>100</v>
      </c>
      <c r="N45" s="20">
        <v>0</v>
      </c>
      <c r="O45" s="20">
        <f t="shared" si="8"/>
        <v>0</v>
      </c>
      <c r="P45" s="20">
        <v>0</v>
      </c>
      <c r="Q45" s="20">
        <f t="shared" si="9"/>
        <v>0</v>
      </c>
      <c r="R45" s="20">
        <v>0</v>
      </c>
      <c r="S45" s="45">
        <f t="shared" si="10"/>
        <v>0</v>
      </c>
      <c r="T45" s="45">
        <f t="shared" si="11"/>
        <v>0</v>
      </c>
      <c r="U45" s="45">
        <f t="shared" si="5"/>
        <v>0</v>
      </c>
      <c r="V45" s="20">
        <v>0</v>
      </c>
      <c r="W45" s="21">
        <f t="shared" si="6"/>
        <v>0</v>
      </c>
      <c r="X45" s="51" t="s">
        <v>216</v>
      </c>
      <c r="Y45" s="54" t="str">
        <f t="shared" si="12"/>
        <v>N/A</v>
      </c>
      <c r="Z45" s="20">
        <v>0</v>
      </c>
      <c r="AA45" s="20">
        <v>0</v>
      </c>
      <c r="AB45" s="20">
        <v>0</v>
      </c>
      <c r="AC45" s="20">
        <v>0</v>
      </c>
      <c r="AD45" s="20">
        <v>0</v>
      </c>
      <c r="AE45" s="20">
        <v>7.6367938948099998E-2</v>
      </c>
      <c r="AF45" s="20">
        <v>0</v>
      </c>
      <c r="AG45" s="20">
        <v>0</v>
      </c>
      <c r="AH45" s="20">
        <v>0.313334909961</v>
      </c>
      <c r="AI45" s="20">
        <v>0</v>
      </c>
      <c r="AJ45" s="20">
        <v>0</v>
      </c>
      <c r="AL45" s="57">
        <f t="shared" si="13"/>
        <v>0</v>
      </c>
      <c r="AM45" s="57">
        <f t="shared" si="14"/>
        <v>0</v>
      </c>
      <c r="AN45" s="57">
        <f t="shared" si="15"/>
        <v>0</v>
      </c>
      <c r="AO45" s="57">
        <f t="shared" si="16"/>
        <v>0</v>
      </c>
      <c r="AP45" s="57">
        <f t="shared" si="17"/>
        <v>0</v>
      </c>
      <c r="AQ45" s="57">
        <f t="shared" si="18"/>
        <v>22.514884844384532</v>
      </c>
      <c r="AR45" s="57">
        <f t="shared" si="19"/>
        <v>0</v>
      </c>
      <c r="AS45" s="57">
        <f t="shared" si="20"/>
        <v>0</v>
      </c>
      <c r="AT45" s="57">
        <f t="shared" si="21"/>
        <v>92.377763661946105</v>
      </c>
      <c r="AU45" s="57">
        <f t="shared" si="22"/>
        <v>0</v>
      </c>
      <c r="AV45" s="57">
        <f t="shared" si="23"/>
        <v>0</v>
      </c>
    </row>
    <row r="46" spans="1:48" x14ac:dyDescent="0.35">
      <c r="A46" s="19">
        <v>1453220474434</v>
      </c>
      <c r="B46" t="s">
        <v>119</v>
      </c>
      <c r="C46" s="44" t="s">
        <v>36</v>
      </c>
      <c r="D46" s="41" t="s">
        <v>1052</v>
      </c>
      <c r="E46">
        <v>3.0730165282300002</v>
      </c>
      <c r="F46" s="39">
        <v>0</v>
      </c>
      <c r="G46" s="39">
        <v>0</v>
      </c>
      <c r="H46" s="39">
        <v>0</v>
      </c>
      <c r="I46" s="40">
        <f t="shared" si="0"/>
        <v>3.0730165282300002</v>
      </c>
      <c r="J46" s="21">
        <f t="shared" si="1"/>
        <v>0</v>
      </c>
      <c r="K46" s="21">
        <f t="shared" si="2"/>
        <v>0</v>
      </c>
      <c r="L46" s="21">
        <f t="shared" si="3"/>
        <v>0</v>
      </c>
      <c r="M46" s="21">
        <f t="shared" si="4"/>
        <v>100</v>
      </c>
      <c r="N46" s="20">
        <v>0.16723133702099999</v>
      </c>
      <c r="O46" s="20">
        <f t="shared" si="8"/>
        <v>0.2240419058659</v>
      </c>
      <c r="P46" s="20">
        <v>5.6810568844900003E-2</v>
      </c>
      <c r="Q46" s="20">
        <f t="shared" si="9"/>
        <v>5.6810568844900003E-2</v>
      </c>
      <c r="R46" s="20">
        <v>0</v>
      </c>
      <c r="S46" s="45">
        <f t="shared" si="10"/>
        <v>7.2906183161645393</v>
      </c>
      <c r="T46" s="45">
        <f t="shared" si="11"/>
        <v>1.8486906374571903</v>
      </c>
      <c r="U46" s="45">
        <f t="shared" si="5"/>
        <v>0</v>
      </c>
      <c r="V46" s="20">
        <v>0</v>
      </c>
      <c r="W46" s="21">
        <f t="shared" si="6"/>
        <v>0</v>
      </c>
      <c r="X46" s="51" t="s">
        <v>216</v>
      </c>
      <c r="Y46" s="54" t="str">
        <f t="shared" si="12"/>
        <v>N/A</v>
      </c>
      <c r="Z46" s="20">
        <v>0</v>
      </c>
      <c r="AA46" s="20">
        <v>0</v>
      </c>
      <c r="AB46" s="20">
        <v>0</v>
      </c>
      <c r="AC46" s="20">
        <v>0</v>
      </c>
      <c r="AD46" s="20">
        <v>0.97333525237499996</v>
      </c>
      <c r="AE46" s="20">
        <v>2.2140002104000001</v>
      </c>
      <c r="AF46" s="20">
        <v>0</v>
      </c>
      <c r="AG46" s="20">
        <v>0</v>
      </c>
      <c r="AH46" s="20">
        <v>0</v>
      </c>
      <c r="AI46" s="20">
        <v>0</v>
      </c>
      <c r="AJ46" s="20">
        <v>0</v>
      </c>
      <c r="AL46" s="57">
        <f t="shared" si="13"/>
        <v>0</v>
      </c>
      <c r="AM46" s="57">
        <f t="shared" si="14"/>
        <v>0</v>
      </c>
      <c r="AN46" s="57">
        <f t="shared" si="15"/>
        <v>0</v>
      </c>
      <c r="AO46" s="57">
        <f t="shared" si="16"/>
        <v>0</v>
      </c>
      <c r="AP46" s="57">
        <f t="shared" si="17"/>
        <v>31.673609413862241</v>
      </c>
      <c r="AQ46" s="57">
        <f t="shared" si="18"/>
        <v>72.0464790885854</v>
      </c>
      <c r="AR46" s="57">
        <f t="shared" si="19"/>
        <v>0</v>
      </c>
      <c r="AS46" s="57">
        <f t="shared" si="20"/>
        <v>0</v>
      </c>
      <c r="AT46" s="57">
        <f t="shared" si="21"/>
        <v>0</v>
      </c>
      <c r="AU46" s="57">
        <f t="shared" si="22"/>
        <v>0</v>
      </c>
      <c r="AV46" s="57">
        <f t="shared" si="23"/>
        <v>0</v>
      </c>
    </row>
    <row r="47" spans="1:48" x14ac:dyDescent="0.35">
      <c r="A47" s="19">
        <v>1453287669634</v>
      </c>
      <c r="B47" t="s">
        <v>153</v>
      </c>
      <c r="C47" s="44" t="s">
        <v>36</v>
      </c>
      <c r="D47" s="41" t="s">
        <v>1052</v>
      </c>
      <c r="E47">
        <v>26.1451070283</v>
      </c>
      <c r="F47" s="39">
        <v>0</v>
      </c>
      <c r="G47" s="39">
        <v>0</v>
      </c>
      <c r="H47" s="39">
        <v>0</v>
      </c>
      <c r="I47" s="40">
        <f t="shared" si="0"/>
        <v>26.1451070283</v>
      </c>
      <c r="J47" s="21">
        <f t="shared" si="1"/>
        <v>0</v>
      </c>
      <c r="K47" s="21">
        <f t="shared" si="2"/>
        <v>0</v>
      </c>
      <c r="L47" s="21">
        <f t="shared" si="3"/>
        <v>0</v>
      </c>
      <c r="M47" s="21">
        <f t="shared" si="4"/>
        <v>100</v>
      </c>
      <c r="N47" s="20">
        <v>1.6753633909000001</v>
      </c>
      <c r="O47" s="20">
        <f t="shared" si="8"/>
        <v>3.0547276682389999</v>
      </c>
      <c r="P47" s="20">
        <v>0.59876232334699997</v>
      </c>
      <c r="Q47" s="20">
        <f t="shared" si="9"/>
        <v>1.379364277339</v>
      </c>
      <c r="R47" s="20">
        <v>0.78060195399200005</v>
      </c>
      <c r="S47" s="45">
        <f t="shared" si="10"/>
        <v>11.683745126506844</v>
      </c>
      <c r="T47" s="45">
        <f t="shared" si="11"/>
        <v>5.2758027566915207</v>
      </c>
      <c r="U47" s="45">
        <f t="shared" si="5"/>
        <v>2.9856521648469845</v>
      </c>
      <c r="V47" s="20">
        <v>0</v>
      </c>
      <c r="W47" s="21">
        <f t="shared" si="6"/>
        <v>0</v>
      </c>
      <c r="X47" s="51" t="s">
        <v>216</v>
      </c>
      <c r="Y47" s="54" t="str">
        <f t="shared" si="12"/>
        <v>N/A</v>
      </c>
      <c r="Z47" s="20">
        <v>0</v>
      </c>
      <c r="AA47" s="20">
        <v>0</v>
      </c>
      <c r="AB47" s="20">
        <v>0</v>
      </c>
      <c r="AC47" s="20">
        <v>0</v>
      </c>
      <c r="AD47" s="20">
        <v>2.8744222775500001E-2</v>
      </c>
      <c r="AE47" s="20">
        <v>2.5579347826999999</v>
      </c>
      <c r="AF47" s="20">
        <v>0.30520000000000003</v>
      </c>
      <c r="AG47" s="20">
        <v>0.1216</v>
      </c>
      <c r="AH47" s="20">
        <v>13.4563628996</v>
      </c>
      <c r="AI47" s="20">
        <v>0</v>
      </c>
      <c r="AJ47" s="20">
        <v>0</v>
      </c>
      <c r="AL47" s="57">
        <f t="shared" si="13"/>
        <v>0</v>
      </c>
      <c r="AM47" s="57">
        <f t="shared" si="14"/>
        <v>0</v>
      </c>
      <c r="AN47" s="57">
        <f t="shared" si="15"/>
        <v>0</v>
      </c>
      <c r="AO47" s="57">
        <f t="shared" si="16"/>
        <v>0</v>
      </c>
      <c r="AP47" s="57">
        <f t="shared" si="17"/>
        <v>0.1099411172590981</v>
      </c>
      <c r="AQ47" s="57">
        <f t="shared" si="18"/>
        <v>9.7836079995053709</v>
      </c>
      <c r="AR47" s="57">
        <f t="shared" si="19"/>
        <v>1.1673312320720097</v>
      </c>
      <c r="AS47" s="57">
        <f t="shared" si="20"/>
        <v>0.46509658525542719</v>
      </c>
      <c r="AT47" s="57">
        <f t="shared" si="21"/>
        <v>51.467996994751473</v>
      </c>
      <c r="AU47" s="57">
        <f t="shared" si="22"/>
        <v>0</v>
      </c>
      <c r="AV47" s="57">
        <f t="shared" si="23"/>
        <v>0</v>
      </c>
    </row>
    <row r="48" spans="1:48" x14ac:dyDescent="0.35">
      <c r="A48" s="19">
        <v>1453726233059</v>
      </c>
      <c r="B48" t="s">
        <v>162</v>
      </c>
      <c r="C48" s="44" t="s">
        <v>87</v>
      </c>
      <c r="D48" s="41" t="s">
        <v>1052</v>
      </c>
      <c r="E48">
        <v>299.23281948900001</v>
      </c>
      <c r="F48" s="39">
        <v>3.3858861120000001</v>
      </c>
      <c r="G48" s="39">
        <v>5.0774100000000001E-3</v>
      </c>
      <c r="H48" s="39">
        <v>4.7633550000000004E-3</v>
      </c>
      <c r="I48" s="40">
        <f t="shared" si="0"/>
        <v>295.83709261199999</v>
      </c>
      <c r="J48" s="21">
        <f t="shared" si="1"/>
        <v>1.1315223102138592</v>
      </c>
      <c r="K48" s="21">
        <f t="shared" si="2"/>
        <v>1.6968091964881041E-3</v>
      </c>
      <c r="L48" s="21">
        <f t="shared" si="3"/>
        <v>1.5918558024933173E-3</v>
      </c>
      <c r="M48" s="21">
        <f t="shared" si="4"/>
        <v>98.865189024787156</v>
      </c>
      <c r="N48" s="20">
        <v>18.281711926700002</v>
      </c>
      <c r="O48" s="20">
        <f t="shared" si="8"/>
        <v>32.744496422899992</v>
      </c>
      <c r="P48" s="20">
        <v>4.9147473001200002</v>
      </c>
      <c r="Q48" s="20">
        <f t="shared" si="9"/>
        <v>14.462784496199991</v>
      </c>
      <c r="R48" s="20">
        <v>9.5480371960799904</v>
      </c>
      <c r="S48" s="45">
        <f t="shared" si="10"/>
        <v>10.942815857838649</v>
      </c>
      <c r="T48" s="45">
        <f t="shared" si="11"/>
        <v>4.8332881803867949</v>
      </c>
      <c r="U48" s="45">
        <f t="shared" si="5"/>
        <v>3.190838896744407</v>
      </c>
      <c r="V48" s="20">
        <v>0</v>
      </c>
      <c r="W48" s="21">
        <f t="shared" si="6"/>
        <v>0</v>
      </c>
      <c r="X48" s="51" t="s">
        <v>216</v>
      </c>
      <c r="Y48" s="54" t="str">
        <f t="shared" si="12"/>
        <v>N/A</v>
      </c>
      <c r="Z48" s="20">
        <v>0</v>
      </c>
      <c r="AA48" s="20">
        <v>5.6156433220500004</v>
      </c>
      <c r="AB48" s="20">
        <v>4.8688084511599996</v>
      </c>
      <c r="AC48" s="20">
        <v>2.7761520595400001E-2</v>
      </c>
      <c r="AD48" s="20">
        <v>48.027462742200001</v>
      </c>
      <c r="AE48" s="20">
        <v>93.038092353699994</v>
      </c>
      <c r="AF48" s="20">
        <v>0</v>
      </c>
      <c r="AG48" s="20">
        <v>0</v>
      </c>
      <c r="AH48" s="20">
        <v>0.20514387705699999</v>
      </c>
      <c r="AI48" s="20">
        <v>0</v>
      </c>
      <c r="AJ48" s="20">
        <v>0</v>
      </c>
      <c r="AL48" s="57">
        <f t="shared" si="13"/>
        <v>0</v>
      </c>
      <c r="AM48" s="57">
        <f t="shared" si="14"/>
        <v>1.876680282476981</v>
      </c>
      <c r="AN48" s="57">
        <f t="shared" si="15"/>
        <v>1.6270970742696158</v>
      </c>
      <c r="AO48" s="57">
        <f t="shared" si="16"/>
        <v>9.2775654230736991E-3</v>
      </c>
      <c r="AP48" s="57">
        <f t="shared" si="17"/>
        <v>16.050198913413478</v>
      </c>
      <c r="AQ48" s="57">
        <f t="shared" si="18"/>
        <v>31.09220857276992</v>
      </c>
      <c r="AR48" s="57">
        <f t="shared" si="19"/>
        <v>0</v>
      </c>
      <c r="AS48" s="57">
        <f t="shared" si="20"/>
        <v>0</v>
      </c>
      <c r="AT48" s="57">
        <f t="shared" si="21"/>
        <v>6.8556610002647525E-2</v>
      </c>
      <c r="AU48" s="57">
        <f t="shared" si="22"/>
        <v>0</v>
      </c>
      <c r="AV48" s="57">
        <f t="shared" si="23"/>
        <v>0</v>
      </c>
    </row>
    <row r="49" spans="1:48" x14ac:dyDescent="0.35">
      <c r="A49" s="19">
        <v>1453730111186</v>
      </c>
      <c r="B49" t="s">
        <v>152</v>
      </c>
      <c r="C49" s="44" t="s">
        <v>36</v>
      </c>
      <c r="D49" s="41" t="s">
        <v>1052</v>
      </c>
      <c r="E49">
        <v>28.870343322699899</v>
      </c>
      <c r="F49" s="39">
        <v>0</v>
      </c>
      <c r="G49" s="39">
        <v>0</v>
      </c>
      <c r="H49" s="39">
        <v>0</v>
      </c>
      <c r="I49" s="40">
        <f t="shared" si="0"/>
        <v>28.870343322699899</v>
      </c>
      <c r="J49" s="21">
        <f t="shared" si="1"/>
        <v>0</v>
      </c>
      <c r="K49" s="21">
        <f t="shared" si="2"/>
        <v>0</v>
      </c>
      <c r="L49" s="21">
        <f t="shared" si="3"/>
        <v>0</v>
      </c>
      <c r="M49" s="21">
        <f t="shared" si="4"/>
        <v>100</v>
      </c>
      <c r="N49" s="20">
        <v>0.50351972730899996</v>
      </c>
      <c r="O49" s="20">
        <f t="shared" si="8"/>
        <v>0.75355634512500003</v>
      </c>
      <c r="P49" s="20">
        <v>0.109199999996</v>
      </c>
      <c r="Q49" s="20">
        <f t="shared" si="9"/>
        <v>0.25003661781600001</v>
      </c>
      <c r="R49" s="20">
        <v>0.14083661782000001</v>
      </c>
      <c r="S49" s="45">
        <f t="shared" si="10"/>
        <v>2.6101398819615036</v>
      </c>
      <c r="T49" s="45">
        <f t="shared" si="11"/>
        <v>0.8660673516113111</v>
      </c>
      <c r="U49" s="45">
        <f t="shared" si="5"/>
        <v>0.48782453414492072</v>
      </c>
      <c r="V49" s="20">
        <v>0</v>
      </c>
      <c r="W49" s="21">
        <f t="shared" si="6"/>
        <v>0</v>
      </c>
      <c r="X49" s="51" t="s">
        <v>216</v>
      </c>
      <c r="Y49" s="54" t="str">
        <f t="shared" si="12"/>
        <v>N/A</v>
      </c>
      <c r="Z49" s="20">
        <v>0</v>
      </c>
      <c r="AA49" s="20">
        <v>0.25003660999999999</v>
      </c>
      <c r="AB49" s="20">
        <v>0.14083661</v>
      </c>
      <c r="AC49" s="20">
        <v>0</v>
      </c>
      <c r="AD49" s="20">
        <v>16.000320261900001</v>
      </c>
      <c r="AE49" s="20">
        <v>0</v>
      </c>
      <c r="AF49" s="20">
        <v>0</v>
      </c>
      <c r="AG49" s="20">
        <v>0</v>
      </c>
      <c r="AH49" s="20">
        <v>0</v>
      </c>
      <c r="AI49" s="20">
        <v>0</v>
      </c>
      <c r="AJ49" s="20">
        <v>0</v>
      </c>
      <c r="AL49" s="57">
        <f t="shared" si="13"/>
        <v>0</v>
      </c>
      <c r="AM49" s="57">
        <f t="shared" si="14"/>
        <v>0.86606732453854673</v>
      </c>
      <c r="AN49" s="57">
        <f t="shared" si="15"/>
        <v>0.48782450705830133</v>
      </c>
      <c r="AO49" s="57">
        <f t="shared" si="16"/>
        <v>0</v>
      </c>
      <c r="AP49" s="57">
        <f t="shared" si="17"/>
        <v>55.421302348418635</v>
      </c>
      <c r="AQ49" s="57">
        <f t="shared" si="18"/>
        <v>0</v>
      </c>
      <c r="AR49" s="57">
        <f t="shared" si="19"/>
        <v>0</v>
      </c>
      <c r="AS49" s="57">
        <f t="shared" si="20"/>
        <v>0</v>
      </c>
      <c r="AT49" s="57">
        <f t="shared" si="21"/>
        <v>0</v>
      </c>
      <c r="AU49" s="57">
        <f t="shared" si="22"/>
        <v>0</v>
      </c>
      <c r="AV49" s="57">
        <f t="shared" si="23"/>
        <v>0</v>
      </c>
    </row>
    <row r="50" spans="1:48" x14ac:dyDescent="0.35">
      <c r="A50" s="19">
        <v>1453731805946</v>
      </c>
      <c r="B50" t="s">
        <v>151</v>
      </c>
      <c r="C50" s="44" t="s">
        <v>36</v>
      </c>
      <c r="D50" s="41" t="s">
        <v>1052</v>
      </c>
      <c r="E50">
        <v>103.93357367500001</v>
      </c>
      <c r="F50" s="39">
        <v>0</v>
      </c>
      <c r="G50" s="39">
        <v>0</v>
      </c>
      <c r="H50" s="39">
        <v>0</v>
      </c>
      <c r="I50" s="40">
        <f t="shared" si="0"/>
        <v>103.93357367500001</v>
      </c>
      <c r="J50" s="21">
        <f t="shared" si="1"/>
        <v>0</v>
      </c>
      <c r="K50" s="21">
        <f t="shared" si="2"/>
        <v>0</v>
      </c>
      <c r="L50" s="21">
        <f t="shared" si="3"/>
        <v>0</v>
      </c>
      <c r="M50" s="21">
        <f t="shared" si="4"/>
        <v>100</v>
      </c>
      <c r="N50" s="20">
        <v>4.73644130986</v>
      </c>
      <c r="O50" s="20">
        <f t="shared" si="8"/>
        <v>9.2799383636399995</v>
      </c>
      <c r="P50" s="20">
        <v>1.4267339704899999</v>
      </c>
      <c r="Q50" s="20">
        <f t="shared" si="9"/>
        <v>4.5434970537799995</v>
      </c>
      <c r="R50" s="20">
        <v>3.11676308329</v>
      </c>
      <c r="S50" s="45">
        <f t="shared" si="10"/>
        <v>8.9287205620951138</v>
      </c>
      <c r="T50" s="45">
        <f t="shared" si="11"/>
        <v>4.3715393333702757</v>
      </c>
      <c r="U50" s="45">
        <f t="shared" si="5"/>
        <v>2.9988029595096091</v>
      </c>
      <c r="V50" s="20">
        <v>0</v>
      </c>
      <c r="W50" s="21">
        <f t="shared" si="6"/>
        <v>0</v>
      </c>
      <c r="X50" s="51" t="s">
        <v>216</v>
      </c>
      <c r="Y50" s="54" t="str">
        <f t="shared" si="12"/>
        <v>N/A</v>
      </c>
      <c r="Z50" s="20">
        <v>0</v>
      </c>
      <c r="AA50" s="20">
        <v>1.9760662115800001</v>
      </c>
      <c r="AB50" s="20">
        <v>2.4053899088100001</v>
      </c>
      <c r="AC50" s="20">
        <v>0</v>
      </c>
      <c r="AD50" s="20">
        <v>22.167993431999999</v>
      </c>
      <c r="AE50" s="20">
        <v>0</v>
      </c>
      <c r="AF50" s="20">
        <v>0</v>
      </c>
      <c r="AG50" s="20">
        <v>0</v>
      </c>
      <c r="AH50" s="20">
        <v>0</v>
      </c>
      <c r="AI50" s="20">
        <v>0</v>
      </c>
      <c r="AJ50" s="20">
        <v>0</v>
      </c>
      <c r="AL50" s="57">
        <f t="shared" si="13"/>
        <v>0</v>
      </c>
      <c r="AM50" s="57">
        <f t="shared" si="14"/>
        <v>1.9012780391436876</v>
      </c>
      <c r="AN50" s="57">
        <f t="shared" si="15"/>
        <v>2.3143531235937749</v>
      </c>
      <c r="AO50" s="57">
        <f t="shared" si="16"/>
        <v>0</v>
      </c>
      <c r="AP50" s="57">
        <f t="shared" si="17"/>
        <v>21.329001445980538</v>
      </c>
      <c r="AQ50" s="57">
        <f t="shared" si="18"/>
        <v>0</v>
      </c>
      <c r="AR50" s="57">
        <f t="shared" si="19"/>
        <v>0</v>
      </c>
      <c r="AS50" s="57">
        <f t="shared" si="20"/>
        <v>0</v>
      </c>
      <c r="AT50" s="57">
        <f t="shared" si="21"/>
        <v>0</v>
      </c>
      <c r="AU50" s="57">
        <f t="shared" si="22"/>
        <v>0</v>
      </c>
      <c r="AV50" s="57">
        <f t="shared" si="23"/>
        <v>0</v>
      </c>
    </row>
    <row r="51" spans="1:48" x14ac:dyDescent="0.35">
      <c r="A51" s="19">
        <v>1453797869661</v>
      </c>
      <c r="B51" t="s">
        <v>63</v>
      </c>
      <c r="C51" s="44" t="s">
        <v>87</v>
      </c>
      <c r="D51" s="41" t="s">
        <v>1052</v>
      </c>
      <c r="E51">
        <v>1.6482109277100001</v>
      </c>
      <c r="F51" s="39">
        <v>0</v>
      </c>
      <c r="G51" s="39">
        <v>0</v>
      </c>
      <c r="H51" s="39">
        <v>0</v>
      </c>
      <c r="I51" s="40">
        <f t="shared" si="0"/>
        <v>1.6482109277100001</v>
      </c>
      <c r="J51" s="21">
        <f t="shared" si="1"/>
        <v>0</v>
      </c>
      <c r="K51" s="21">
        <f t="shared" si="2"/>
        <v>0</v>
      </c>
      <c r="L51" s="21">
        <f t="shared" si="3"/>
        <v>0</v>
      </c>
      <c r="M51" s="21">
        <f t="shared" si="4"/>
        <v>100</v>
      </c>
      <c r="N51" s="20">
        <v>0.156413044104</v>
      </c>
      <c r="O51" s="20">
        <f t="shared" si="8"/>
        <v>0.24281131966039998</v>
      </c>
      <c r="P51" s="20">
        <v>6.9198275555499997E-2</v>
      </c>
      <c r="Q51" s="20">
        <f t="shared" si="9"/>
        <v>8.6398275556399992E-2</v>
      </c>
      <c r="R51" s="20">
        <v>1.7200000000899999E-2</v>
      </c>
      <c r="S51" s="45">
        <f t="shared" si="10"/>
        <v>14.731811055139554</v>
      </c>
      <c r="T51" s="45">
        <f t="shared" si="11"/>
        <v>5.24194289115899</v>
      </c>
      <c r="U51" s="45">
        <f t="shared" si="5"/>
        <v>1.0435557556214863</v>
      </c>
      <c r="V51" s="20">
        <v>0</v>
      </c>
      <c r="W51" s="21">
        <f t="shared" si="6"/>
        <v>0</v>
      </c>
      <c r="X51" s="51" t="s">
        <v>216</v>
      </c>
      <c r="Y51" s="54" t="str">
        <f t="shared" si="12"/>
        <v>N/A</v>
      </c>
      <c r="Z51" s="20">
        <v>0</v>
      </c>
      <c r="AA51" s="20">
        <v>0</v>
      </c>
      <c r="AB51" s="20">
        <v>0</v>
      </c>
      <c r="AC51" s="20">
        <v>0</v>
      </c>
      <c r="AD51" s="20">
        <v>0</v>
      </c>
      <c r="AE51" s="20">
        <v>0</v>
      </c>
      <c r="AF51" s="20">
        <v>0</v>
      </c>
      <c r="AG51" s="20">
        <v>0</v>
      </c>
      <c r="AH51" s="20">
        <v>1.64821081894</v>
      </c>
      <c r="AI51" s="20">
        <v>0</v>
      </c>
      <c r="AJ51" s="20">
        <v>0</v>
      </c>
      <c r="AL51" s="57">
        <f t="shared" si="13"/>
        <v>0</v>
      </c>
      <c r="AM51" s="57">
        <f t="shared" si="14"/>
        <v>0</v>
      </c>
      <c r="AN51" s="57">
        <f t="shared" si="15"/>
        <v>0</v>
      </c>
      <c r="AO51" s="57">
        <f t="shared" si="16"/>
        <v>0</v>
      </c>
      <c r="AP51" s="57">
        <f t="shared" si="17"/>
        <v>0</v>
      </c>
      <c r="AQ51" s="57">
        <f t="shared" si="18"/>
        <v>0</v>
      </c>
      <c r="AR51" s="57">
        <f t="shared" si="19"/>
        <v>0</v>
      </c>
      <c r="AS51" s="57">
        <f t="shared" si="20"/>
        <v>0</v>
      </c>
      <c r="AT51" s="57">
        <f t="shared" si="21"/>
        <v>99.99999340072327</v>
      </c>
      <c r="AU51" s="57">
        <f t="shared" si="22"/>
        <v>0</v>
      </c>
      <c r="AV51" s="57">
        <f t="shared" si="23"/>
        <v>0</v>
      </c>
    </row>
    <row r="52" spans="1:48" x14ac:dyDescent="0.35">
      <c r="A52" s="19">
        <v>1453799529294</v>
      </c>
      <c r="B52" t="s">
        <v>82</v>
      </c>
      <c r="C52" s="44" t="s">
        <v>36</v>
      </c>
      <c r="D52" s="41" t="s">
        <v>1052</v>
      </c>
      <c r="E52">
        <v>4.8145426955400001</v>
      </c>
      <c r="F52" s="39">
        <v>0</v>
      </c>
      <c r="G52" s="39">
        <v>0</v>
      </c>
      <c r="H52" s="39">
        <v>0</v>
      </c>
      <c r="I52" s="40">
        <f t="shared" si="0"/>
        <v>4.8145426955400001</v>
      </c>
      <c r="J52" s="21">
        <f t="shared" si="1"/>
        <v>0</v>
      </c>
      <c r="K52" s="21">
        <f t="shared" si="2"/>
        <v>0</v>
      </c>
      <c r="L52" s="21">
        <f t="shared" si="3"/>
        <v>0</v>
      </c>
      <c r="M52" s="21">
        <f t="shared" si="4"/>
        <v>100</v>
      </c>
      <c r="N52" s="20">
        <v>0.26332907523499999</v>
      </c>
      <c r="O52" s="20">
        <f t="shared" si="8"/>
        <v>0.31334697404459999</v>
      </c>
      <c r="P52" s="20">
        <v>3.3217898809099998E-2</v>
      </c>
      <c r="Q52" s="20">
        <f t="shared" si="9"/>
        <v>5.0017898809599996E-2</v>
      </c>
      <c r="R52" s="20">
        <v>1.6800000000499998E-2</v>
      </c>
      <c r="S52" s="45">
        <f t="shared" si="10"/>
        <v>6.5083434473407431</v>
      </c>
      <c r="T52" s="45">
        <f t="shared" si="11"/>
        <v>1.0388919981109437</v>
      </c>
      <c r="U52" s="45">
        <f t="shared" si="5"/>
        <v>0.34894279816155432</v>
      </c>
      <c r="V52" s="20">
        <v>0</v>
      </c>
      <c r="W52" s="21">
        <f t="shared" si="6"/>
        <v>0</v>
      </c>
      <c r="X52" s="51" t="s">
        <v>216</v>
      </c>
      <c r="Y52" s="54" t="str">
        <f t="shared" si="12"/>
        <v>N/A</v>
      </c>
      <c r="Z52" s="20">
        <v>0</v>
      </c>
      <c r="AA52" s="20">
        <v>0</v>
      </c>
      <c r="AB52" s="20">
        <v>0</v>
      </c>
      <c r="AC52" s="20">
        <v>0</v>
      </c>
      <c r="AD52" s="20">
        <v>0.34795880637400001</v>
      </c>
      <c r="AE52" s="20">
        <v>2.69310025459</v>
      </c>
      <c r="AF52" s="20">
        <v>1.3599999999999999E-2</v>
      </c>
      <c r="AG52" s="20">
        <v>0</v>
      </c>
      <c r="AH52" s="20">
        <v>4.4149517508200002</v>
      </c>
      <c r="AI52" s="20">
        <v>4.8096281427900003</v>
      </c>
      <c r="AJ52" s="20">
        <v>0</v>
      </c>
      <c r="AL52" s="57">
        <f t="shared" si="13"/>
        <v>0</v>
      </c>
      <c r="AM52" s="57">
        <f t="shared" si="14"/>
        <v>0</v>
      </c>
      <c r="AN52" s="57">
        <f t="shared" si="15"/>
        <v>0</v>
      </c>
      <c r="AO52" s="57">
        <f t="shared" si="16"/>
        <v>0</v>
      </c>
      <c r="AP52" s="57">
        <f t="shared" si="17"/>
        <v>7.2272452105645497</v>
      </c>
      <c r="AQ52" s="57">
        <f t="shared" si="18"/>
        <v>55.936782055848845</v>
      </c>
      <c r="AR52" s="57">
        <f t="shared" si="19"/>
        <v>0.28247750326523213</v>
      </c>
      <c r="AS52" s="57">
        <f t="shared" si="20"/>
        <v>0</v>
      </c>
      <c r="AT52" s="57">
        <f t="shared" si="21"/>
        <v>91.700334382948455</v>
      </c>
      <c r="AU52" s="57">
        <f t="shared" si="22"/>
        <v>99.897922750699621</v>
      </c>
      <c r="AV52" s="57">
        <f t="shared" si="23"/>
        <v>0</v>
      </c>
    </row>
    <row r="53" spans="1:48" x14ac:dyDescent="0.35">
      <c r="A53" s="19">
        <v>1453802816632</v>
      </c>
      <c r="B53" t="s">
        <v>150</v>
      </c>
      <c r="C53" s="44" t="s">
        <v>36</v>
      </c>
      <c r="D53" s="41" t="s">
        <v>1052</v>
      </c>
      <c r="E53">
        <v>3.6312936980399999</v>
      </c>
      <c r="F53">
        <v>3.725974E-2</v>
      </c>
      <c r="G53">
        <v>3.5733599999999998E-3</v>
      </c>
      <c r="H53">
        <v>1.4955965999999999E-2</v>
      </c>
      <c r="I53" s="40">
        <f t="shared" si="0"/>
        <v>3.5755046320399999</v>
      </c>
      <c r="J53" s="21">
        <f t="shared" si="1"/>
        <v>1.0260734354841923</v>
      </c>
      <c r="K53" s="21">
        <f t="shared" si="2"/>
        <v>9.8404598943035923E-2</v>
      </c>
      <c r="L53" s="21">
        <f t="shared" si="3"/>
        <v>0.41186329841820618</v>
      </c>
      <c r="M53" s="21">
        <f t="shared" si="4"/>
        <v>98.463658667154561</v>
      </c>
      <c r="N53" s="20">
        <v>1.51431763932E-2</v>
      </c>
      <c r="O53" s="20">
        <f t="shared" si="8"/>
        <v>4.1356951632150002E-2</v>
      </c>
      <c r="P53" s="20">
        <v>5.37737911615E-3</v>
      </c>
      <c r="Q53" s="20">
        <f t="shared" si="9"/>
        <v>2.621377523895E-2</v>
      </c>
      <c r="R53" s="20">
        <v>2.0836396122799999E-2</v>
      </c>
      <c r="S53" s="45">
        <f t="shared" si="10"/>
        <v>1.1389040675633735</v>
      </c>
      <c r="T53" s="45">
        <f t="shared" si="11"/>
        <v>0.72188529540034041</v>
      </c>
      <c r="U53" s="45">
        <f t="shared" si="5"/>
        <v>0.5738009055573362</v>
      </c>
      <c r="V53" s="20">
        <v>0.43923558458299999</v>
      </c>
      <c r="W53" s="21">
        <f t="shared" si="6"/>
        <v>12.095842999977625</v>
      </c>
      <c r="X53" s="51">
        <v>4.9154285964E-3</v>
      </c>
      <c r="Y53" s="54">
        <f t="shared" si="12"/>
        <v>0.13536301398735978</v>
      </c>
      <c r="Z53" s="20">
        <v>7.1382409014500003E-3</v>
      </c>
      <c r="AA53" s="20">
        <v>0</v>
      </c>
      <c r="AB53" s="20">
        <v>0</v>
      </c>
      <c r="AC53" s="20">
        <v>0</v>
      </c>
      <c r="AD53" s="20">
        <v>0</v>
      </c>
      <c r="AE53" s="20">
        <v>0</v>
      </c>
      <c r="AF53" s="20">
        <v>0</v>
      </c>
      <c r="AG53" s="20">
        <v>0</v>
      </c>
      <c r="AH53" s="20">
        <v>2.7508611536899998</v>
      </c>
      <c r="AI53" s="20">
        <v>0</v>
      </c>
      <c r="AJ53" s="20">
        <v>0</v>
      </c>
      <c r="AL53" s="57">
        <f t="shared" si="13"/>
        <v>0.19657569712146619</v>
      </c>
      <c r="AM53" s="57">
        <f t="shared" si="14"/>
        <v>0</v>
      </c>
      <c r="AN53" s="57">
        <f t="shared" si="15"/>
        <v>0</v>
      </c>
      <c r="AO53" s="57">
        <f t="shared" si="16"/>
        <v>0</v>
      </c>
      <c r="AP53" s="57">
        <f t="shared" si="17"/>
        <v>0</v>
      </c>
      <c r="AQ53" s="57">
        <f t="shared" si="18"/>
        <v>0</v>
      </c>
      <c r="AR53" s="57">
        <f t="shared" si="19"/>
        <v>0</v>
      </c>
      <c r="AS53" s="57">
        <f t="shared" si="20"/>
        <v>0</v>
      </c>
      <c r="AT53" s="57">
        <f t="shared" si="21"/>
        <v>75.754300875602112</v>
      </c>
      <c r="AU53" s="57">
        <f t="shared" si="22"/>
        <v>0</v>
      </c>
      <c r="AV53" s="57">
        <f t="shared" si="23"/>
        <v>0</v>
      </c>
    </row>
    <row r="54" spans="1:48" x14ac:dyDescent="0.35">
      <c r="A54" s="19">
        <v>1453804202286</v>
      </c>
      <c r="B54" t="s">
        <v>149</v>
      </c>
      <c r="C54" s="44" t="s">
        <v>36</v>
      </c>
      <c r="D54" s="41" t="s">
        <v>1052</v>
      </c>
      <c r="E54">
        <v>2.1231214826899998</v>
      </c>
      <c r="F54" s="39">
        <v>0</v>
      </c>
      <c r="G54" s="39">
        <v>0</v>
      </c>
      <c r="H54" s="39">
        <v>0</v>
      </c>
      <c r="I54" s="40">
        <f t="shared" si="0"/>
        <v>2.1231214826899998</v>
      </c>
      <c r="J54" s="21">
        <f t="shared" si="1"/>
        <v>0</v>
      </c>
      <c r="K54" s="21">
        <f t="shared" si="2"/>
        <v>0</v>
      </c>
      <c r="L54" s="21">
        <f t="shared" si="3"/>
        <v>0</v>
      </c>
      <c r="M54" s="21">
        <f t="shared" si="4"/>
        <v>100</v>
      </c>
      <c r="N54" s="20">
        <v>4.4859036964899998E-2</v>
      </c>
      <c r="O54" s="20">
        <f t="shared" si="8"/>
        <v>7.9095246503299993E-2</v>
      </c>
      <c r="P54" s="20">
        <v>1.0728617110600001E-2</v>
      </c>
      <c r="Q54" s="20">
        <f t="shared" si="9"/>
        <v>3.4236209538400002E-2</v>
      </c>
      <c r="R54" s="20">
        <v>2.3507592427800001E-2</v>
      </c>
      <c r="S54" s="45">
        <f t="shared" si="10"/>
        <v>3.7254225510961407</v>
      </c>
      <c r="T54" s="45">
        <f t="shared" si="11"/>
        <v>1.6125412425775396</v>
      </c>
      <c r="U54" s="45">
        <f t="shared" si="5"/>
        <v>1.1072184337759055</v>
      </c>
      <c r="V54" s="20">
        <v>0</v>
      </c>
      <c r="W54" s="21">
        <f t="shared" si="6"/>
        <v>0</v>
      </c>
      <c r="X54" s="51" t="s">
        <v>216</v>
      </c>
      <c r="Y54" s="54" t="str">
        <f t="shared" si="12"/>
        <v>N/A</v>
      </c>
      <c r="Z54" s="20">
        <v>0</v>
      </c>
      <c r="AA54" s="20">
        <v>0</v>
      </c>
      <c r="AB54" s="20">
        <v>0</v>
      </c>
      <c r="AC54" s="20">
        <v>0</v>
      </c>
      <c r="AD54" s="20">
        <v>0</v>
      </c>
      <c r="AE54" s="20">
        <v>0</v>
      </c>
      <c r="AF54" s="20">
        <v>2.6254287227899999E-2</v>
      </c>
      <c r="AG54" s="20">
        <v>0</v>
      </c>
      <c r="AH54" s="20">
        <v>2.1231214826899998</v>
      </c>
      <c r="AI54" s="20">
        <v>0</v>
      </c>
      <c r="AJ54" s="20">
        <v>0</v>
      </c>
      <c r="AL54" s="57">
        <f t="shared" si="13"/>
        <v>0</v>
      </c>
      <c r="AM54" s="57">
        <f t="shared" si="14"/>
        <v>0</v>
      </c>
      <c r="AN54" s="57">
        <f t="shared" si="15"/>
        <v>0</v>
      </c>
      <c r="AO54" s="57">
        <f t="shared" si="16"/>
        <v>0</v>
      </c>
      <c r="AP54" s="57">
        <f t="shared" si="17"/>
        <v>0</v>
      </c>
      <c r="AQ54" s="57">
        <f t="shared" si="18"/>
        <v>0</v>
      </c>
      <c r="AR54" s="57">
        <f t="shared" si="19"/>
        <v>1.236589024318842</v>
      </c>
      <c r="AS54" s="57">
        <f t="shared" si="20"/>
        <v>0</v>
      </c>
      <c r="AT54" s="57">
        <f t="shared" si="21"/>
        <v>100</v>
      </c>
      <c r="AU54" s="57">
        <f t="shared" si="22"/>
        <v>0</v>
      </c>
      <c r="AV54" s="57">
        <f t="shared" si="23"/>
        <v>0</v>
      </c>
    </row>
    <row r="55" spans="1:48" x14ac:dyDescent="0.35">
      <c r="A55" s="19">
        <v>1453806402439</v>
      </c>
      <c r="B55" t="s">
        <v>163</v>
      </c>
      <c r="C55" s="44" t="s">
        <v>36</v>
      </c>
      <c r="D55" s="41" t="s">
        <v>1052</v>
      </c>
      <c r="E55">
        <v>37.323252011999898</v>
      </c>
      <c r="F55">
        <v>0.42992592000000002</v>
      </c>
      <c r="G55">
        <v>1.8032088980000001</v>
      </c>
      <c r="H55">
        <v>0.23398290599999999</v>
      </c>
      <c r="I55" s="40">
        <f t="shared" si="0"/>
        <v>34.856134287999893</v>
      </c>
      <c r="J55" s="21">
        <f t="shared" si="1"/>
        <v>1.1518983390348017</v>
      </c>
      <c r="K55" s="21">
        <f t="shared" si="2"/>
        <v>4.8313284636082772</v>
      </c>
      <c r="L55" s="21">
        <f t="shared" si="3"/>
        <v>0.62690921446172887</v>
      </c>
      <c r="M55" s="21">
        <f t="shared" si="4"/>
        <v>93.389863982895179</v>
      </c>
      <c r="N55" s="20">
        <v>1.5552054766900001</v>
      </c>
      <c r="O55" s="20">
        <f t="shared" si="8"/>
        <v>2.827087940967</v>
      </c>
      <c r="P55" s="20">
        <v>0.35383486798800001</v>
      </c>
      <c r="Q55" s="20">
        <f t="shared" si="9"/>
        <v>1.2718824642770001</v>
      </c>
      <c r="R55" s="20">
        <v>0.91804759628900001</v>
      </c>
      <c r="S55" s="45">
        <f t="shared" si="10"/>
        <v>7.5746023954666519</v>
      </c>
      <c r="T55" s="45">
        <f t="shared" si="11"/>
        <v>3.4077482419486755</v>
      </c>
      <c r="U55" s="45">
        <f t="shared" si="5"/>
        <v>2.4597202730186427</v>
      </c>
      <c r="V55" s="20">
        <v>11.4687930084</v>
      </c>
      <c r="W55" s="21">
        <f t="shared" si="6"/>
        <v>30.728278995390429</v>
      </c>
      <c r="X55" s="51" t="s">
        <v>216</v>
      </c>
      <c r="Y55" s="54" t="str">
        <f t="shared" si="12"/>
        <v>N/A</v>
      </c>
      <c r="Z55" s="20">
        <v>0.44405536169100002</v>
      </c>
      <c r="AA55" s="20">
        <v>0</v>
      </c>
      <c r="AB55" s="20">
        <v>0</v>
      </c>
      <c r="AC55" s="20">
        <v>0</v>
      </c>
      <c r="AD55" s="20">
        <v>0</v>
      </c>
      <c r="AE55" s="20">
        <v>0</v>
      </c>
      <c r="AF55" s="20">
        <v>0.65911468249000005</v>
      </c>
      <c r="AG55" s="20">
        <v>21.3278744397</v>
      </c>
      <c r="AH55" s="20">
        <v>14.535034060899999</v>
      </c>
      <c r="AI55" s="20">
        <v>0</v>
      </c>
      <c r="AJ55" s="20">
        <v>1.7608748085399999</v>
      </c>
      <c r="AL55" s="57">
        <f t="shared" si="13"/>
        <v>1.1897552805640585</v>
      </c>
      <c r="AM55" s="57">
        <f t="shared" si="14"/>
        <v>0</v>
      </c>
      <c r="AN55" s="57">
        <f t="shared" si="15"/>
        <v>0</v>
      </c>
      <c r="AO55" s="57">
        <f t="shared" si="16"/>
        <v>0</v>
      </c>
      <c r="AP55" s="57">
        <f t="shared" si="17"/>
        <v>0</v>
      </c>
      <c r="AQ55" s="57">
        <f t="shared" si="18"/>
        <v>0</v>
      </c>
      <c r="AR55" s="57">
        <f t="shared" si="19"/>
        <v>1.765962629081963</v>
      </c>
      <c r="AS55" s="57">
        <f t="shared" si="20"/>
        <v>57.143665918615071</v>
      </c>
      <c r="AT55" s="57">
        <f t="shared" si="21"/>
        <v>38.9436431108061</v>
      </c>
      <c r="AU55" s="57">
        <f t="shared" si="22"/>
        <v>0</v>
      </c>
      <c r="AV55" s="57">
        <f t="shared" si="23"/>
        <v>4.7179029522236062</v>
      </c>
    </row>
    <row r="56" spans="1:48" x14ac:dyDescent="0.35">
      <c r="A56" s="19">
        <v>1453813436757</v>
      </c>
      <c r="B56" t="s">
        <v>64</v>
      </c>
      <c r="C56" s="44" t="s">
        <v>36</v>
      </c>
      <c r="D56" s="41" t="s">
        <v>1052</v>
      </c>
      <c r="E56">
        <v>1.40164341684</v>
      </c>
      <c r="F56" s="39">
        <v>0</v>
      </c>
      <c r="G56" s="39">
        <v>0</v>
      </c>
      <c r="H56" s="39">
        <v>0</v>
      </c>
      <c r="I56" s="40">
        <f t="shared" si="0"/>
        <v>1.40164341684</v>
      </c>
      <c r="J56" s="21">
        <f t="shared" si="1"/>
        <v>0</v>
      </c>
      <c r="K56" s="21">
        <f t="shared" si="2"/>
        <v>0</v>
      </c>
      <c r="L56" s="21">
        <f t="shared" si="3"/>
        <v>0</v>
      </c>
      <c r="M56" s="21">
        <f t="shared" si="4"/>
        <v>100</v>
      </c>
      <c r="N56" s="20">
        <v>0.158619892121</v>
      </c>
      <c r="O56" s="20">
        <f t="shared" si="8"/>
        <v>0.2306506956288</v>
      </c>
      <c r="P56" s="20">
        <v>3.7268329670800002E-2</v>
      </c>
      <c r="Q56" s="20">
        <f t="shared" si="9"/>
        <v>7.2030803507800001E-2</v>
      </c>
      <c r="R56" s="20">
        <v>3.4762473836999999E-2</v>
      </c>
      <c r="S56" s="45">
        <f t="shared" si="10"/>
        <v>16.455732810332112</v>
      </c>
      <c r="T56" s="45">
        <f t="shared" si="11"/>
        <v>5.139024850570995</v>
      </c>
      <c r="U56" s="45">
        <f t="shared" si="5"/>
        <v>2.4801225061486658</v>
      </c>
      <c r="V56" s="20">
        <v>0</v>
      </c>
      <c r="W56" s="21">
        <f t="shared" si="6"/>
        <v>0</v>
      </c>
      <c r="X56" s="51" t="s">
        <v>216</v>
      </c>
      <c r="Y56" s="54" t="str">
        <f t="shared" si="12"/>
        <v>N/A</v>
      </c>
      <c r="Z56" s="20">
        <v>0</v>
      </c>
      <c r="AA56" s="20">
        <v>7.2030916315100002E-2</v>
      </c>
      <c r="AB56" s="20">
        <v>2.4762478191700001E-2</v>
      </c>
      <c r="AC56" s="20">
        <v>0</v>
      </c>
      <c r="AD56" s="20">
        <v>0</v>
      </c>
      <c r="AE56" s="20">
        <v>0</v>
      </c>
      <c r="AF56" s="20">
        <v>4.0083547752299997E-2</v>
      </c>
      <c r="AG56" s="20">
        <v>0</v>
      </c>
      <c r="AH56" s="20">
        <v>1.29023695847</v>
      </c>
      <c r="AI56" s="20">
        <v>0</v>
      </c>
      <c r="AJ56" s="20">
        <v>0</v>
      </c>
      <c r="AL56" s="57">
        <f t="shared" si="13"/>
        <v>0</v>
      </c>
      <c r="AM56" s="57">
        <f t="shared" si="14"/>
        <v>5.1390328987877272</v>
      </c>
      <c r="AN56" s="57">
        <f t="shared" si="15"/>
        <v>1.7666745974184304</v>
      </c>
      <c r="AO56" s="57">
        <f t="shared" si="16"/>
        <v>0</v>
      </c>
      <c r="AP56" s="57">
        <f t="shared" si="17"/>
        <v>0</v>
      </c>
      <c r="AQ56" s="57">
        <f t="shared" si="18"/>
        <v>0</v>
      </c>
      <c r="AR56" s="57">
        <f t="shared" si="19"/>
        <v>2.8597535771735871</v>
      </c>
      <c r="AS56" s="57">
        <f t="shared" si="20"/>
        <v>0</v>
      </c>
      <c r="AT56" s="57">
        <f t="shared" si="21"/>
        <v>92.051726064453291</v>
      </c>
      <c r="AU56" s="57">
        <f t="shared" si="22"/>
        <v>0</v>
      </c>
      <c r="AV56" s="57">
        <f t="shared" si="23"/>
        <v>0</v>
      </c>
    </row>
    <row r="57" spans="1:48" x14ac:dyDescent="0.35">
      <c r="A57" s="19">
        <v>1453814780166</v>
      </c>
      <c r="B57" t="s">
        <v>65</v>
      </c>
      <c r="C57" s="44" t="s">
        <v>36</v>
      </c>
      <c r="D57" s="41" t="s">
        <v>1052</v>
      </c>
      <c r="E57">
        <v>4.60006391721</v>
      </c>
      <c r="F57" s="39">
        <v>0</v>
      </c>
      <c r="G57" s="39">
        <v>0</v>
      </c>
      <c r="H57" s="39">
        <v>0</v>
      </c>
      <c r="I57" s="40">
        <f t="shared" si="0"/>
        <v>4.60006391721</v>
      </c>
      <c r="J57" s="21">
        <f t="shared" si="1"/>
        <v>0</v>
      </c>
      <c r="K57" s="21">
        <f t="shared" si="2"/>
        <v>0</v>
      </c>
      <c r="L57" s="21">
        <f t="shared" si="3"/>
        <v>0</v>
      </c>
      <c r="M57" s="21">
        <f t="shared" si="4"/>
        <v>100</v>
      </c>
      <c r="N57" s="20">
        <v>0.481162560016</v>
      </c>
      <c r="O57" s="20">
        <f t="shared" si="8"/>
        <v>0.83966276312900001</v>
      </c>
      <c r="P57" s="20">
        <v>0.21331057247400001</v>
      </c>
      <c r="Q57" s="20">
        <f t="shared" si="9"/>
        <v>0.35850020311300002</v>
      </c>
      <c r="R57" s="20">
        <v>0.14518963063900001</v>
      </c>
      <c r="S57" s="45">
        <f t="shared" si="10"/>
        <v>18.253284698667116</v>
      </c>
      <c r="T57" s="45">
        <f t="shared" si="11"/>
        <v>7.7933743870766721</v>
      </c>
      <c r="U57" s="45">
        <f t="shared" si="5"/>
        <v>3.1562524619670818</v>
      </c>
      <c r="V57" s="20">
        <v>0</v>
      </c>
      <c r="W57" s="21">
        <f t="shared" si="6"/>
        <v>0</v>
      </c>
      <c r="X57" s="51" t="s">
        <v>216</v>
      </c>
      <c r="Y57" s="54" t="str">
        <f t="shared" si="12"/>
        <v>N/A</v>
      </c>
      <c r="Z57" s="20">
        <v>0</v>
      </c>
      <c r="AA57" s="20">
        <v>9.4E-2</v>
      </c>
      <c r="AB57" s="20">
        <v>4.1648215415099998E-2</v>
      </c>
      <c r="AC57" s="20">
        <v>0</v>
      </c>
      <c r="AD57" s="20">
        <v>0.59991007902399995</v>
      </c>
      <c r="AE57" s="20">
        <v>1.15496303845</v>
      </c>
      <c r="AF57" s="20">
        <v>7.3200000000000001E-2</v>
      </c>
      <c r="AG57" s="20">
        <v>0</v>
      </c>
      <c r="AH57" s="20">
        <v>4.60006391721</v>
      </c>
      <c r="AI57" s="20">
        <v>0</v>
      </c>
      <c r="AJ57" s="20">
        <v>0</v>
      </c>
      <c r="AL57" s="57">
        <f t="shared" si="13"/>
        <v>0</v>
      </c>
      <c r="AM57" s="57">
        <f t="shared" si="14"/>
        <v>2.0434498670403749</v>
      </c>
      <c r="AN57" s="57">
        <f t="shared" si="15"/>
        <v>0.90538340694101049</v>
      </c>
      <c r="AO57" s="57">
        <f t="shared" si="16"/>
        <v>0</v>
      </c>
      <c r="AP57" s="57">
        <f t="shared" si="17"/>
        <v>13.041342246997589</v>
      </c>
      <c r="AQ57" s="57">
        <f t="shared" si="18"/>
        <v>25.107543269757443</v>
      </c>
      <c r="AR57" s="57">
        <f t="shared" si="19"/>
        <v>1.5912822368867601</v>
      </c>
      <c r="AS57" s="57">
        <f t="shared" si="20"/>
        <v>0</v>
      </c>
      <c r="AT57" s="57">
        <f t="shared" si="21"/>
        <v>100</v>
      </c>
      <c r="AU57" s="57">
        <f t="shared" si="22"/>
        <v>0</v>
      </c>
      <c r="AV57" s="57">
        <f t="shared" si="23"/>
        <v>0</v>
      </c>
    </row>
    <row r="58" spans="1:48" x14ac:dyDescent="0.35">
      <c r="A58" s="19">
        <v>1453817361500</v>
      </c>
      <c r="B58" t="s">
        <v>148</v>
      </c>
      <c r="C58" s="44" t="s">
        <v>36</v>
      </c>
      <c r="D58" s="41" t="s">
        <v>1052</v>
      </c>
      <c r="E58">
        <v>2.2174646202099999</v>
      </c>
      <c r="F58" s="39">
        <v>0</v>
      </c>
      <c r="G58" s="39">
        <v>0</v>
      </c>
      <c r="H58" s="39">
        <v>0</v>
      </c>
      <c r="I58" s="40">
        <f t="shared" si="0"/>
        <v>2.2174646202099999</v>
      </c>
      <c r="J58" s="21">
        <f t="shared" si="1"/>
        <v>0</v>
      </c>
      <c r="K58" s="21">
        <f t="shared" si="2"/>
        <v>0</v>
      </c>
      <c r="L58" s="21">
        <f t="shared" si="3"/>
        <v>0</v>
      </c>
      <c r="M58" s="21">
        <f t="shared" si="4"/>
        <v>100</v>
      </c>
      <c r="N58" s="20">
        <v>7.00000000027E-2</v>
      </c>
      <c r="O58" s="20">
        <f t="shared" si="8"/>
        <v>7.00000000027E-2</v>
      </c>
      <c r="P58" s="20">
        <v>0</v>
      </c>
      <c r="Q58" s="20">
        <f t="shared" si="9"/>
        <v>0</v>
      </c>
      <c r="R58" s="20">
        <v>0</v>
      </c>
      <c r="S58" s="45">
        <f t="shared" si="10"/>
        <v>3.1567583701096802</v>
      </c>
      <c r="T58" s="45">
        <f t="shared" si="11"/>
        <v>0</v>
      </c>
      <c r="U58" s="45">
        <f t="shared" si="5"/>
        <v>0</v>
      </c>
      <c r="V58" s="20">
        <v>0</v>
      </c>
      <c r="W58" s="21">
        <f t="shared" si="6"/>
        <v>0</v>
      </c>
      <c r="X58" s="51" t="s">
        <v>216</v>
      </c>
      <c r="Y58" s="54" t="str">
        <f t="shared" si="12"/>
        <v>N/A</v>
      </c>
      <c r="Z58" s="20">
        <v>0</v>
      </c>
      <c r="AA58" s="20">
        <v>0</v>
      </c>
      <c r="AB58" s="20">
        <v>0</v>
      </c>
      <c r="AC58" s="20">
        <v>0</v>
      </c>
      <c r="AD58" s="20">
        <v>0.73958161561900004</v>
      </c>
      <c r="AE58" s="20">
        <v>1.22589039574</v>
      </c>
      <c r="AF58" s="20">
        <v>0</v>
      </c>
      <c r="AG58" s="20">
        <v>0</v>
      </c>
      <c r="AH58" s="20">
        <v>2.2174646202099999</v>
      </c>
      <c r="AI58" s="20">
        <v>0</v>
      </c>
      <c r="AJ58" s="20">
        <v>0</v>
      </c>
      <c r="AL58" s="57">
        <f t="shared" si="13"/>
        <v>0</v>
      </c>
      <c r="AM58" s="57">
        <f t="shared" si="14"/>
        <v>0</v>
      </c>
      <c r="AN58" s="57">
        <f t="shared" si="15"/>
        <v>0</v>
      </c>
      <c r="AO58" s="57">
        <f t="shared" si="16"/>
        <v>0</v>
      </c>
      <c r="AP58" s="57">
        <f t="shared" si="17"/>
        <v>33.352577934206664</v>
      </c>
      <c r="AQ58" s="57">
        <f t="shared" si="18"/>
        <v>55.283425249143534</v>
      </c>
      <c r="AR58" s="57">
        <f t="shared" si="19"/>
        <v>0</v>
      </c>
      <c r="AS58" s="57">
        <f t="shared" si="20"/>
        <v>0</v>
      </c>
      <c r="AT58" s="57">
        <f t="shared" si="21"/>
        <v>100</v>
      </c>
      <c r="AU58" s="57">
        <f t="shared" si="22"/>
        <v>0</v>
      </c>
      <c r="AV58" s="57">
        <f t="shared" si="23"/>
        <v>0</v>
      </c>
    </row>
    <row r="59" spans="1:48" x14ac:dyDescent="0.35">
      <c r="A59" s="19">
        <v>1453818760703</v>
      </c>
      <c r="B59" t="s">
        <v>207</v>
      </c>
      <c r="C59" s="44" t="s">
        <v>36</v>
      </c>
      <c r="D59" s="41" t="s">
        <v>1052</v>
      </c>
      <c r="E59">
        <v>0.88623463571399996</v>
      </c>
      <c r="F59" s="39">
        <v>0</v>
      </c>
      <c r="G59" s="39">
        <v>0</v>
      </c>
      <c r="H59" s="39">
        <v>0</v>
      </c>
      <c r="I59" s="40">
        <f t="shared" si="0"/>
        <v>0.88623463571399996</v>
      </c>
      <c r="J59" s="21">
        <f t="shared" si="1"/>
        <v>0</v>
      </c>
      <c r="K59" s="21">
        <f t="shared" si="2"/>
        <v>0</v>
      </c>
      <c r="L59" s="21">
        <f t="shared" si="3"/>
        <v>0</v>
      </c>
      <c r="M59" s="21">
        <f t="shared" si="4"/>
        <v>100</v>
      </c>
      <c r="N59" s="20">
        <v>3.32908866875E-2</v>
      </c>
      <c r="O59" s="20">
        <f t="shared" si="8"/>
        <v>3.5949759872350003E-2</v>
      </c>
      <c r="P59" s="20">
        <v>1.1971674984599999E-3</v>
      </c>
      <c r="Q59" s="20">
        <f t="shared" si="9"/>
        <v>2.6588731848499999E-3</v>
      </c>
      <c r="R59" s="20">
        <v>1.46170568639E-3</v>
      </c>
      <c r="S59" s="45">
        <f t="shared" si="10"/>
        <v>4.0564607185981707</v>
      </c>
      <c r="T59" s="45">
        <f t="shared" si="11"/>
        <v>0.30001910077773741</v>
      </c>
      <c r="U59" s="45">
        <f t="shared" si="5"/>
        <v>0.16493438954937351</v>
      </c>
      <c r="V59" s="20">
        <v>0</v>
      </c>
      <c r="W59" s="21">
        <f t="shared" si="6"/>
        <v>0</v>
      </c>
      <c r="X59" s="51" t="s">
        <v>216</v>
      </c>
      <c r="Y59" s="54" t="str">
        <f t="shared" si="12"/>
        <v>N/A</v>
      </c>
      <c r="Z59" s="20">
        <v>0</v>
      </c>
      <c r="AA59" s="20">
        <v>2.6588765244000001E-3</v>
      </c>
      <c r="AB59" s="20">
        <v>1.46169697752E-3</v>
      </c>
      <c r="AC59" s="20">
        <v>0</v>
      </c>
      <c r="AD59" s="20">
        <v>0</v>
      </c>
      <c r="AE59" s="20">
        <v>0</v>
      </c>
      <c r="AF59" s="20">
        <v>2.1282930476599999E-3</v>
      </c>
      <c r="AG59" s="20">
        <v>0</v>
      </c>
      <c r="AH59" s="20">
        <v>0.88623463571399996</v>
      </c>
      <c r="AI59" s="20">
        <v>0</v>
      </c>
      <c r="AJ59" s="20">
        <v>0</v>
      </c>
      <c r="AL59" s="57">
        <f t="shared" si="13"/>
        <v>0</v>
      </c>
      <c r="AM59" s="57">
        <f t="shared" si="14"/>
        <v>0.30001947760232384</v>
      </c>
      <c r="AN59" s="57">
        <f t="shared" si="15"/>
        <v>0.16493340686717525</v>
      </c>
      <c r="AO59" s="57">
        <f t="shared" si="16"/>
        <v>0</v>
      </c>
      <c r="AP59" s="57">
        <f t="shared" si="17"/>
        <v>0</v>
      </c>
      <c r="AQ59" s="57">
        <f t="shared" si="18"/>
        <v>0</v>
      </c>
      <c r="AR59" s="57">
        <f t="shared" si="19"/>
        <v>0.24015006431624383</v>
      </c>
      <c r="AS59" s="57">
        <f t="shared" si="20"/>
        <v>0</v>
      </c>
      <c r="AT59" s="57">
        <f t="shared" si="21"/>
        <v>100</v>
      </c>
      <c r="AU59" s="57">
        <f t="shared" si="22"/>
        <v>0</v>
      </c>
      <c r="AV59" s="57">
        <f t="shared" si="23"/>
        <v>0</v>
      </c>
    </row>
    <row r="60" spans="1:48" x14ac:dyDescent="0.35">
      <c r="A60" s="19">
        <v>1453820172534</v>
      </c>
      <c r="B60" t="s">
        <v>206</v>
      </c>
      <c r="C60" s="44" t="s">
        <v>36</v>
      </c>
      <c r="D60" s="41" t="s">
        <v>1052</v>
      </c>
      <c r="E60">
        <v>7.0726307714500001</v>
      </c>
      <c r="F60" s="39">
        <v>0</v>
      </c>
      <c r="G60" s="39">
        <v>0</v>
      </c>
      <c r="H60" s="39">
        <v>0</v>
      </c>
      <c r="I60" s="40">
        <f t="shared" si="0"/>
        <v>7.0726307714500001</v>
      </c>
      <c r="J60" s="21">
        <f t="shared" si="1"/>
        <v>0</v>
      </c>
      <c r="K60" s="21">
        <f t="shared" si="2"/>
        <v>0</v>
      </c>
      <c r="L60" s="21">
        <f t="shared" si="3"/>
        <v>0</v>
      </c>
      <c r="M60" s="21">
        <f t="shared" si="4"/>
        <v>100</v>
      </c>
      <c r="N60" s="20">
        <v>0.13074165283399999</v>
      </c>
      <c r="O60" s="20">
        <f t="shared" si="8"/>
        <v>0.26387838208030001</v>
      </c>
      <c r="P60" s="20">
        <v>4.7990662491200001E-2</v>
      </c>
      <c r="Q60" s="20">
        <f t="shared" si="9"/>
        <v>0.13313672924629999</v>
      </c>
      <c r="R60" s="20">
        <v>8.5146066755100003E-2</v>
      </c>
      <c r="S60" s="45">
        <f t="shared" si="10"/>
        <v>3.730979187341358</v>
      </c>
      <c r="T60" s="45">
        <f t="shared" si="11"/>
        <v>1.8824215988162616</v>
      </c>
      <c r="U60" s="45">
        <f t="shared" si="5"/>
        <v>1.2038811229734778</v>
      </c>
      <c r="V60" s="20">
        <v>0</v>
      </c>
      <c r="W60" s="21">
        <f t="shared" si="6"/>
        <v>0</v>
      </c>
      <c r="X60" s="51" t="s">
        <v>216</v>
      </c>
      <c r="Y60" s="54" t="str">
        <f t="shared" si="12"/>
        <v>N/A</v>
      </c>
      <c r="Z60" s="20">
        <v>0</v>
      </c>
      <c r="AA60" s="20">
        <v>4.2918690614199999E-2</v>
      </c>
      <c r="AB60" s="20">
        <v>4.1407057608200001E-2</v>
      </c>
      <c r="AC60" s="20">
        <v>0</v>
      </c>
      <c r="AD60" s="20">
        <v>0.26520763638099998</v>
      </c>
      <c r="AE60" s="20">
        <v>0.58867197980800001</v>
      </c>
      <c r="AF60" s="20">
        <v>0.100820397591</v>
      </c>
      <c r="AG60" s="20">
        <v>0.28095736308399999</v>
      </c>
      <c r="AH60" s="20">
        <v>6.76704353536</v>
      </c>
      <c r="AI60" s="20">
        <v>0</v>
      </c>
      <c r="AJ60" s="20">
        <v>0</v>
      </c>
      <c r="AL60" s="57">
        <f t="shared" si="13"/>
        <v>0</v>
      </c>
      <c r="AM60" s="57">
        <f t="shared" si="14"/>
        <v>0.60682781274896103</v>
      </c>
      <c r="AN60" s="57">
        <f t="shared" si="15"/>
        <v>0.58545481796317367</v>
      </c>
      <c r="AO60" s="57">
        <f t="shared" si="16"/>
        <v>0</v>
      </c>
      <c r="AP60" s="57">
        <f t="shared" si="17"/>
        <v>3.7497735277170174</v>
      </c>
      <c r="AQ60" s="57">
        <f t="shared" si="18"/>
        <v>8.3232392419562586</v>
      </c>
      <c r="AR60" s="57">
        <f t="shared" si="19"/>
        <v>1.4255006496024145</v>
      </c>
      <c r="AS60" s="57">
        <f t="shared" si="20"/>
        <v>3.9724590772946473</v>
      </c>
      <c r="AT60" s="57">
        <f t="shared" si="21"/>
        <v>95.679298892237384</v>
      </c>
      <c r="AU60" s="57">
        <f t="shared" si="22"/>
        <v>0</v>
      </c>
      <c r="AV60" s="57">
        <f t="shared" si="23"/>
        <v>0</v>
      </c>
    </row>
    <row r="61" spans="1:48" x14ac:dyDescent="0.35">
      <c r="A61" s="19">
        <v>1453821541248</v>
      </c>
      <c r="B61" t="s">
        <v>147</v>
      </c>
      <c r="C61" s="44" t="s">
        <v>36</v>
      </c>
      <c r="D61" s="41" t="s">
        <v>1052</v>
      </c>
      <c r="E61">
        <v>5.49089743632</v>
      </c>
      <c r="F61" s="39">
        <v>0</v>
      </c>
      <c r="G61" s="39">
        <v>0</v>
      </c>
      <c r="H61" s="39">
        <v>0</v>
      </c>
      <c r="I61" s="40">
        <f t="shared" si="0"/>
        <v>5.49089743632</v>
      </c>
      <c r="J61" s="21">
        <f t="shared" si="1"/>
        <v>0</v>
      </c>
      <c r="K61" s="21">
        <f t="shared" si="2"/>
        <v>0</v>
      </c>
      <c r="L61" s="21">
        <f t="shared" si="3"/>
        <v>0</v>
      </c>
      <c r="M61" s="21">
        <f t="shared" si="4"/>
        <v>100</v>
      </c>
      <c r="N61" s="20">
        <v>0.101587583381</v>
      </c>
      <c r="O61" s="20">
        <f t="shared" si="8"/>
        <v>0.10767040190894001</v>
      </c>
      <c r="P61" s="20">
        <v>6.0828185279400001E-3</v>
      </c>
      <c r="Q61" s="20">
        <f t="shared" si="9"/>
        <v>6.0828185279400001E-3</v>
      </c>
      <c r="R61" s="20">
        <v>0</v>
      </c>
      <c r="S61" s="45">
        <f t="shared" si="10"/>
        <v>1.9608889650122605</v>
      </c>
      <c r="T61" s="45">
        <f t="shared" si="11"/>
        <v>0.11078004276140159</v>
      </c>
      <c r="U61" s="45">
        <f t="shared" si="5"/>
        <v>0</v>
      </c>
      <c r="V61" s="20">
        <v>0</v>
      </c>
      <c r="W61" s="21">
        <f t="shared" si="6"/>
        <v>0</v>
      </c>
      <c r="X61" s="51" t="s">
        <v>216</v>
      </c>
      <c r="Y61" s="54" t="str">
        <f t="shared" si="12"/>
        <v>N/A</v>
      </c>
      <c r="Z61" s="20">
        <v>0</v>
      </c>
      <c r="AA61" s="20">
        <v>6.0828514800900001E-3</v>
      </c>
      <c r="AB61" s="20">
        <v>0</v>
      </c>
      <c r="AC61" s="20">
        <v>0</v>
      </c>
      <c r="AD61" s="20">
        <v>5.4882467006899999E-2</v>
      </c>
      <c r="AE61" s="20">
        <v>0.84294509451400002</v>
      </c>
      <c r="AF61" s="20">
        <v>0</v>
      </c>
      <c r="AG61" s="20">
        <v>1.72545695698E-2</v>
      </c>
      <c r="AH61" s="20">
        <v>1.8307242403599999</v>
      </c>
      <c r="AI61" s="20">
        <v>0</v>
      </c>
      <c r="AJ61" s="20">
        <v>0</v>
      </c>
      <c r="AL61" s="57">
        <f t="shared" si="13"/>
        <v>0</v>
      </c>
      <c r="AM61" s="57">
        <f t="shared" si="14"/>
        <v>0.11078064288461247</v>
      </c>
      <c r="AN61" s="57">
        <f t="shared" si="15"/>
        <v>0</v>
      </c>
      <c r="AO61" s="57">
        <f t="shared" si="16"/>
        <v>0</v>
      </c>
      <c r="AP61" s="57">
        <f t="shared" si="17"/>
        <v>0.99951724910895856</v>
      </c>
      <c r="AQ61" s="57">
        <f t="shared" si="18"/>
        <v>15.351681656595318</v>
      </c>
      <c r="AR61" s="57">
        <f t="shared" si="19"/>
        <v>0</v>
      </c>
      <c r="AS61" s="57">
        <f t="shared" si="20"/>
        <v>0.31423951676220008</v>
      </c>
      <c r="AT61" s="57">
        <f t="shared" si="21"/>
        <v>33.341075144666178</v>
      </c>
      <c r="AU61" s="57">
        <f t="shared" si="22"/>
        <v>0</v>
      </c>
      <c r="AV61" s="57">
        <f t="shared" si="23"/>
        <v>0</v>
      </c>
    </row>
    <row r="62" spans="1:48" x14ac:dyDescent="0.35">
      <c r="A62" s="19">
        <v>1453823928831</v>
      </c>
      <c r="B62" t="s">
        <v>146</v>
      </c>
      <c r="C62" s="44" t="s">
        <v>88</v>
      </c>
      <c r="D62" s="41" t="s">
        <v>1052</v>
      </c>
      <c r="E62">
        <v>18.709965304000001</v>
      </c>
      <c r="F62" s="39">
        <v>0</v>
      </c>
      <c r="G62" s="39">
        <v>0</v>
      </c>
      <c r="H62" s="39">
        <v>0</v>
      </c>
      <c r="I62" s="40">
        <f t="shared" si="0"/>
        <v>18.709965304000001</v>
      </c>
      <c r="J62" s="21">
        <f t="shared" si="1"/>
        <v>0</v>
      </c>
      <c r="K62" s="21">
        <f t="shared" si="2"/>
        <v>0</v>
      </c>
      <c r="L62" s="21">
        <f t="shared" si="3"/>
        <v>0</v>
      </c>
      <c r="M62" s="21">
        <f t="shared" si="4"/>
        <v>100</v>
      </c>
      <c r="N62" s="20">
        <v>1.03099071844</v>
      </c>
      <c r="O62" s="20">
        <f t="shared" si="8"/>
        <v>1.6427292774510001</v>
      </c>
      <c r="P62" s="20">
        <v>0.28242245836399998</v>
      </c>
      <c r="Q62" s="20">
        <f t="shared" si="9"/>
        <v>0.61173855901100005</v>
      </c>
      <c r="R62" s="20">
        <v>0.32931610064700001</v>
      </c>
      <c r="S62" s="45">
        <f t="shared" si="10"/>
        <v>8.7799696619416032</v>
      </c>
      <c r="T62" s="45">
        <f t="shared" si="11"/>
        <v>3.2695868168190381</v>
      </c>
      <c r="U62" s="45">
        <f t="shared" si="5"/>
        <v>1.760110696606132</v>
      </c>
      <c r="V62" s="20">
        <v>0</v>
      </c>
      <c r="W62" s="21">
        <f t="shared" si="6"/>
        <v>0</v>
      </c>
      <c r="X62" s="51" t="s">
        <v>216</v>
      </c>
      <c r="Y62" s="54" t="str">
        <f t="shared" si="12"/>
        <v>N/A</v>
      </c>
      <c r="Z62" s="20">
        <v>0</v>
      </c>
      <c r="AA62" s="20">
        <v>6.5102170378899996E-2</v>
      </c>
      <c r="AB62" s="20">
        <v>2.1765703586099999E-2</v>
      </c>
      <c r="AC62" s="20">
        <v>0</v>
      </c>
      <c r="AD62" s="20">
        <v>6.38320344045</v>
      </c>
      <c r="AE62" s="20">
        <v>16.353048830500001</v>
      </c>
      <c r="AF62" s="20">
        <v>3.7999999999999999E-2</v>
      </c>
      <c r="AG62" s="20">
        <v>9.1721640559199997</v>
      </c>
      <c r="AH62" s="20">
        <v>5.2836677133899999</v>
      </c>
      <c r="AI62" s="20">
        <v>13.4451190414</v>
      </c>
      <c r="AJ62" s="20">
        <v>4.4959303143499998</v>
      </c>
      <c r="AL62" s="57">
        <f t="shared" si="13"/>
        <v>0</v>
      </c>
      <c r="AM62" s="57">
        <f t="shared" si="14"/>
        <v>0.34795452220845013</v>
      </c>
      <c r="AN62" s="57">
        <f t="shared" si="15"/>
        <v>0.11633214296472648</v>
      </c>
      <c r="AO62" s="57">
        <f t="shared" si="16"/>
        <v>0</v>
      </c>
      <c r="AP62" s="57">
        <f t="shared" si="17"/>
        <v>34.116596886929216</v>
      </c>
      <c r="AQ62" s="57">
        <f t="shared" si="18"/>
        <v>87.402881645129966</v>
      </c>
      <c r="AR62" s="57">
        <f t="shared" si="19"/>
        <v>0.20310032318379545</v>
      </c>
      <c r="AS62" s="57">
        <f t="shared" si="20"/>
        <v>49.022881159266952</v>
      </c>
      <c r="AT62" s="57">
        <f t="shared" si="21"/>
        <v>28.239858425928805</v>
      </c>
      <c r="AU62" s="57">
        <f t="shared" si="22"/>
        <v>71.860737435603738</v>
      </c>
      <c r="AV62" s="57">
        <f t="shared" si="23"/>
        <v>24.02960262779758</v>
      </c>
    </row>
    <row r="63" spans="1:48" ht="29" x14ac:dyDescent="0.35">
      <c r="A63" s="19">
        <v>1453825293509</v>
      </c>
      <c r="B63" t="s">
        <v>145</v>
      </c>
      <c r="C63" s="44" t="s">
        <v>89</v>
      </c>
      <c r="D63" s="41" t="s">
        <v>1052</v>
      </c>
      <c r="E63">
        <v>6.2724595775400003</v>
      </c>
      <c r="F63">
        <v>0.130435203</v>
      </c>
      <c r="G63">
        <v>1.107752E-3</v>
      </c>
      <c r="H63">
        <v>0.185519619</v>
      </c>
      <c r="I63" s="40">
        <f t="shared" si="0"/>
        <v>5.9553970035399999</v>
      </c>
      <c r="J63" s="21">
        <f t="shared" si="1"/>
        <v>2.0794905313866598</v>
      </c>
      <c r="K63" s="21">
        <f t="shared" si="2"/>
        <v>1.7660568175944306E-2</v>
      </c>
      <c r="L63" s="21">
        <f t="shared" si="3"/>
        <v>2.9576853657900979</v>
      </c>
      <c r="M63" s="21">
        <f t="shared" si="4"/>
        <v>94.945163534647293</v>
      </c>
      <c r="N63" s="20">
        <v>0.17043401972200001</v>
      </c>
      <c r="O63" s="20">
        <f t="shared" si="8"/>
        <v>0.30991854184250001</v>
      </c>
      <c r="P63" s="20">
        <v>2.9776760933499999E-2</v>
      </c>
      <c r="Q63" s="20">
        <f t="shared" si="9"/>
        <v>0.1394845221205</v>
      </c>
      <c r="R63" s="20">
        <v>0.109707761187</v>
      </c>
      <c r="S63" s="45">
        <f t="shared" si="10"/>
        <v>4.9409412370266272</v>
      </c>
      <c r="T63" s="45">
        <f t="shared" si="11"/>
        <v>2.2237611960060573</v>
      </c>
      <c r="U63" s="45">
        <f t="shared" si="5"/>
        <v>1.7490389508420929</v>
      </c>
      <c r="V63" s="20">
        <v>1.1622134046699999</v>
      </c>
      <c r="W63" s="21">
        <f t="shared" si="6"/>
        <v>18.528830521787263</v>
      </c>
      <c r="X63" s="51">
        <v>0</v>
      </c>
      <c r="Y63" s="54">
        <f t="shared" si="12"/>
        <v>0</v>
      </c>
      <c r="Z63" s="20">
        <v>0.132370881213</v>
      </c>
      <c r="AA63" s="20">
        <v>0</v>
      </c>
      <c r="AB63" s="20">
        <v>0</v>
      </c>
      <c r="AC63" s="20">
        <v>0</v>
      </c>
      <c r="AD63" s="20">
        <v>0.98600070229699999</v>
      </c>
      <c r="AE63" s="20">
        <v>2.9439260626000001</v>
      </c>
      <c r="AF63" s="20">
        <v>1.5599999999999999E-2</v>
      </c>
      <c r="AG63" s="20">
        <v>0</v>
      </c>
      <c r="AH63" s="20">
        <v>5.5109722721900001</v>
      </c>
      <c r="AI63" s="20">
        <v>2.8706663093699998</v>
      </c>
      <c r="AJ63" s="20">
        <v>0.35443143996499998</v>
      </c>
      <c r="AL63" s="57">
        <f t="shared" si="13"/>
        <v>2.1103504865457356</v>
      </c>
      <c r="AM63" s="57">
        <f t="shared" si="14"/>
        <v>0</v>
      </c>
      <c r="AN63" s="57">
        <f t="shared" si="15"/>
        <v>0</v>
      </c>
      <c r="AO63" s="57">
        <f t="shared" si="16"/>
        <v>0</v>
      </c>
      <c r="AP63" s="57">
        <f t="shared" si="17"/>
        <v>15.719522622793852</v>
      </c>
      <c r="AQ63" s="57">
        <f t="shared" si="18"/>
        <v>46.934157585349965</v>
      </c>
      <c r="AR63" s="57">
        <f t="shared" si="19"/>
        <v>0.24870626597354928</v>
      </c>
      <c r="AS63" s="57">
        <f t="shared" si="20"/>
        <v>0</v>
      </c>
      <c r="AT63" s="57">
        <f t="shared" si="21"/>
        <v>87.859829211547535</v>
      </c>
      <c r="AU63" s="57">
        <f t="shared" si="22"/>
        <v>45.766198632018096</v>
      </c>
      <c r="AV63" s="57">
        <f t="shared" si="23"/>
        <v>5.6505974344438048</v>
      </c>
    </row>
    <row r="64" spans="1:48" x14ac:dyDescent="0.35">
      <c r="A64" s="19">
        <v>1453983499214</v>
      </c>
      <c r="B64" t="s">
        <v>144</v>
      </c>
      <c r="C64" s="44" t="s">
        <v>36</v>
      </c>
      <c r="D64" s="41" t="s">
        <v>1052</v>
      </c>
      <c r="E64">
        <v>1.93003532493</v>
      </c>
      <c r="F64" s="39">
        <v>0</v>
      </c>
      <c r="G64" s="39">
        <v>0</v>
      </c>
      <c r="H64" s="39">
        <v>0</v>
      </c>
      <c r="I64" s="40">
        <f t="shared" si="0"/>
        <v>1.93003532493</v>
      </c>
      <c r="J64" s="21">
        <f t="shared" si="1"/>
        <v>0</v>
      </c>
      <c r="K64" s="21">
        <f t="shared" si="2"/>
        <v>0</v>
      </c>
      <c r="L64" s="21">
        <f t="shared" si="3"/>
        <v>0</v>
      </c>
      <c r="M64" s="21">
        <f t="shared" si="4"/>
        <v>100</v>
      </c>
      <c r="N64" s="20">
        <v>2.09996530796E-2</v>
      </c>
      <c r="O64" s="20">
        <f t="shared" si="8"/>
        <v>2.408902962409E-2</v>
      </c>
      <c r="P64" s="20">
        <v>1.3161699586300001E-3</v>
      </c>
      <c r="Q64" s="20">
        <f t="shared" si="9"/>
        <v>3.0893765444900004E-3</v>
      </c>
      <c r="R64" s="20">
        <v>1.7732065858600001E-3</v>
      </c>
      <c r="S64" s="45">
        <f t="shared" si="10"/>
        <v>1.2481134056426495</v>
      </c>
      <c r="T64" s="45">
        <f t="shared" si="11"/>
        <v>0.16006839380528171</v>
      </c>
      <c r="U64" s="45">
        <f t="shared" si="5"/>
        <v>9.1874307322551835E-2</v>
      </c>
      <c r="V64" s="20">
        <v>0</v>
      </c>
      <c r="W64" s="21">
        <f t="shared" si="6"/>
        <v>0</v>
      </c>
      <c r="X64" s="51" t="s">
        <v>216</v>
      </c>
      <c r="Y64" s="54" t="str">
        <f t="shared" si="12"/>
        <v>N/A</v>
      </c>
      <c r="Z64" s="20">
        <v>0</v>
      </c>
      <c r="AA64" s="20">
        <v>0</v>
      </c>
      <c r="AB64" s="20">
        <v>0</v>
      </c>
      <c r="AC64" s="20">
        <v>0</v>
      </c>
      <c r="AD64" s="20">
        <v>0.45008835618800003</v>
      </c>
      <c r="AE64" s="20">
        <v>0.86083396088099995</v>
      </c>
      <c r="AF64" s="20">
        <v>0</v>
      </c>
      <c r="AG64" s="20">
        <v>0</v>
      </c>
      <c r="AH64" s="20">
        <v>0.98500164629999998</v>
      </c>
      <c r="AI64" s="20">
        <v>0</v>
      </c>
      <c r="AJ64" s="20">
        <v>0</v>
      </c>
      <c r="AL64" s="57">
        <f t="shared" si="13"/>
        <v>0</v>
      </c>
      <c r="AM64" s="57">
        <f t="shared" si="14"/>
        <v>0</v>
      </c>
      <c r="AN64" s="57">
        <f t="shared" si="15"/>
        <v>0</v>
      </c>
      <c r="AO64" s="57">
        <f t="shared" si="16"/>
        <v>0</v>
      </c>
      <c r="AP64" s="57">
        <f t="shared" si="17"/>
        <v>23.320213385437604</v>
      </c>
      <c r="AQ64" s="57">
        <f t="shared" si="18"/>
        <v>44.601979547302918</v>
      </c>
      <c r="AR64" s="57">
        <f t="shared" si="19"/>
        <v>0</v>
      </c>
      <c r="AS64" s="57">
        <f t="shared" si="20"/>
        <v>0</v>
      </c>
      <c r="AT64" s="57">
        <f t="shared" si="21"/>
        <v>51.035420625564186</v>
      </c>
      <c r="AU64" s="57">
        <f t="shared" si="22"/>
        <v>0</v>
      </c>
      <c r="AV64" s="57">
        <f t="shared" si="23"/>
        <v>0</v>
      </c>
    </row>
    <row r="65" spans="1:48" x14ac:dyDescent="0.35">
      <c r="A65" s="19">
        <v>1453984969388</v>
      </c>
      <c r="B65" t="s">
        <v>143</v>
      </c>
      <c r="C65" s="44" t="s">
        <v>36</v>
      </c>
      <c r="D65" s="41" t="s">
        <v>1052</v>
      </c>
      <c r="E65">
        <v>1.4281126986999999</v>
      </c>
      <c r="F65">
        <v>6.1687960999999999E-2</v>
      </c>
      <c r="G65">
        <v>0.33620102600000001</v>
      </c>
      <c r="H65">
        <v>4.7559999999999998E-2</v>
      </c>
      <c r="I65" s="40">
        <f t="shared" ref="I65:I125" si="24">E65-F65-G65-H65</f>
        <v>0.98266371169999966</v>
      </c>
      <c r="J65" s="21">
        <f t="shared" ref="J65:J125" si="25">F65/E65*100</f>
        <v>4.3195443228082819</v>
      </c>
      <c r="K65" s="21">
        <f t="shared" ref="K65:K125" si="26">G65/E65*100</f>
        <v>23.54163129464791</v>
      </c>
      <c r="L65" s="21">
        <f t="shared" ref="L65:L125" si="27">H65/E65*100</f>
        <v>3.3302693858330303</v>
      </c>
      <c r="M65" s="21">
        <f t="shared" ref="M65:M125" si="28">I65/E65*100</f>
        <v>68.808554996710754</v>
      </c>
      <c r="N65" s="20">
        <v>7.0626443545199993E-2</v>
      </c>
      <c r="O65" s="20">
        <f t="shared" si="8"/>
        <v>0.17439553058899998</v>
      </c>
      <c r="P65" s="20">
        <v>2.28477532909E-2</v>
      </c>
      <c r="Q65" s="20">
        <f t="shared" si="9"/>
        <v>0.1037690870438</v>
      </c>
      <c r="R65" s="20">
        <v>8.0921333752900004E-2</v>
      </c>
      <c r="S65" s="45">
        <f t="shared" si="10"/>
        <v>12.211608421922927</v>
      </c>
      <c r="T65" s="45">
        <f t="shared" si="11"/>
        <v>7.2661693393147626</v>
      </c>
      <c r="U65" s="45">
        <f t="shared" ref="U65:U125" si="29">R65/E65*100</f>
        <v>5.666312877587468</v>
      </c>
      <c r="V65" s="20">
        <v>0.81419891243499998</v>
      </c>
      <c r="W65" s="21">
        <f t="shared" ref="W65:W125" si="30">V65/E65*100</f>
        <v>57.01223111986603</v>
      </c>
      <c r="X65" s="51" t="s">
        <v>216</v>
      </c>
      <c r="Y65" s="54" t="str">
        <f t="shared" si="12"/>
        <v>N/A</v>
      </c>
      <c r="Z65" s="20">
        <v>3.7294147954200003E-2</v>
      </c>
      <c r="AA65" s="20">
        <v>0</v>
      </c>
      <c r="AB65" s="20">
        <v>0</v>
      </c>
      <c r="AC65" s="20">
        <v>0</v>
      </c>
      <c r="AD65" s="20">
        <v>0.12623134559300001</v>
      </c>
      <c r="AE65" s="20">
        <v>0.238486766037</v>
      </c>
      <c r="AF65" s="20">
        <v>0</v>
      </c>
      <c r="AG65" s="20">
        <v>0</v>
      </c>
      <c r="AH65" s="20">
        <v>1.4281126986999999</v>
      </c>
      <c r="AI65" s="20">
        <v>0</v>
      </c>
      <c r="AJ65" s="20">
        <v>0.117462543378</v>
      </c>
      <c r="AL65" s="57">
        <f t="shared" si="13"/>
        <v>2.6114289151093315</v>
      </c>
      <c r="AM65" s="57">
        <f t="shared" si="14"/>
        <v>0</v>
      </c>
      <c r="AN65" s="57">
        <f t="shared" si="15"/>
        <v>0</v>
      </c>
      <c r="AO65" s="57">
        <f t="shared" si="16"/>
        <v>0</v>
      </c>
      <c r="AP65" s="57">
        <f t="shared" si="17"/>
        <v>8.8390325012800073</v>
      </c>
      <c r="AQ65" s="57">
        <f t="shared" si="18"/>
        <v>16.699435993678417</v>
      </c>
      <c r="AR65" s="57">
        <f t="shared" si="19"/>
        <v>0</v>
      </c>
      <c r="AS65" s="57">
        <f t="shared" si="20"/>
        <v>0</v>
      </c>
      <c r="AT65" s="57">
        <f t="shared" si="21"/>
        <v>100</v>
      </c>
      <c r="AU65" s="57">
        <f t="shared" si="22"/>
        <v>0</v>
      </c>
      <c r="AV65" s="57">
        <f t="shared" si="23"/>
        <v>8.2250191798536108</v>
      </c>
    </row>
    <row r="66" spans="1:48" x14ac:dyDescent="0.35">
      <c r="A66" s="19">
        <v>1453998028914</v>
      </c>
      <c r="B66" t="s">
        <v>142</v>
      </c>
      <c r="C66" s="44" t="s">
        <v>36</v>
      </c>
      <c r="D66" s="41" t="s">
        <v>1052</v>
      </c>
      <c r="E66">
        <v>5.5506164299699998</v>
      </c>
      <c r="F66"/>
      <c r="G66"/>
      <c r="H66"/>
      <c r="I66" s="40">
        <f t="shared" si="24"/>
        <v>5.5506164299699998</v>
      </c>
      <c r="J66" s="21">
        <f t="shared" si="25"/>
        <v>0</v>
      </c>
      <c r="K66" s="21">
        <f t="shared" si="26"/>
        <v>0</v>
      </c>
      <c r="L66" s="21">
        <f t="shared" si="27"/>
        <v>0</v>
      </c>
      <c r="M66" s="21">
        <f t="shared" si="28"/>
        <v>100</v>
      </c>
      <c r="N66" s="20">
        <v>0.176875123888</v>
      </c>
      <c r="O66" s="20">
        <f t="shared" ref="O66:O125" si="31">Q66+N66</f>
        <v>0.48381116731630003</v>
      </c>
      <c r="P66" s="20">
        <v>4.8815700368299998E-2</v>
      </c>
      <c r="Q66" s="20">
        <f t="shared" ref="Q66:Q125" si="32">R66+P66</f>
        <v>0.3069360434283</v>
      </c>
      <c r="R66" s="20">
        <v>0.25812034305999998</v>
      </c>
      <c r="S66" s="45">
        <f t="shared" ref="S66:S125" si="33">O66/E66*100</f>
        <v>8.7163502184011481</v>
      </c>
      <c r="T66" s="45">
        <f t="shared" ref="T66:T125" si="34">Q66/E66*100</f>
        <v>5.5297649783730227</v>
      </c>
      <c r="U66" s="45">
        <f t="shared" si="29"/>
        <v>4.6503004903438274</v>
      </c>
      <c r="V66" s="20">
        <v>0.43248654903900002</v>
      </c>
      <c r="W66" s="21">
        <f t="shared" si="30"/>
        <v>7.7916850226549981</v>
      </c>
      <c r="X66" s="51" t="s">
        <v>216</v>
      </c>
      <c r="Y66" s="54" t="str">
        <f t="shared" ref="Y66:Y125" si="35">IFERROR(X66/E66*100,"N/A")</f>
        <v>N/A</v>
      </c>
      <c r="Z66" s="20">
        <v>0</v>
      </c>
      <c r="AA66" s="20">
        <v>8.9599999999999999E-2</v>
      </c>
      <c r="AB66" s="20">
        <v>0.25812046397499999</v>
      </c>
      <c r="AC66" s="20">
        <v>0</v>
      </c>
      <c r="AD66" s="20">
        <v>0</v>
      </c>
      <c r="AE66" s="20">
        <v>0</v>
      </c>
      <c r="AF66" s="20">
        <v>0</v>
      </c>
      <c r="AG66" s="20">
        <v>0</v>
      </c>
      <c r="AH66" s="20">
        <v>0.315277205457</v>
      </c>
      <c r="AI66" s="20">
        <v>0</v>
      </c>
      <c r="AJ66" s="20">
        <v>0</v>
      </c>
      <c r="AL66" s="57">
        <f t="shared" ref="AL66:AL125" si="36">Z66/$E66*100</f>
        <v>0</v>
      </c>
      <c r="AM66" s="57">
        <f t="shared" ref="AM66:AM125" si="37">AA66/$E66*100</f>
        <v>1.6142351238001915</v>
      </c>
      <c r="AN66" s="57">
        <f t="shared" ref="AN66:AN125" si="38">AB66/$E66*100</f>
        <v>4.6503026687505242</v>
      </c>
      <c r="AO66" s="57">
        <f t="shared" ref="AO66:AO125" si="39">AC66/$E66*100</f>
        <v>0</v>
      </c>
      <c r="AP66" s="57">
        <f t="shared" ref="AP66:AP125" si="40">AD66/$E66*100</f>
        <v>0</v>
      </c>
      <c r="AQ66" s="57">
        <f t="shared" ref="AQ66:AQ125" si="41">AE66/$E66*100</f>
        <v>0</v>
      </c>
      <c r="AR66" s="57">
        <f t="shared" ref="AR66:AR125" si="42">AF66/$E66*100</f>
        <v>0</v>
      </c>
      <c r="AS66" s="57">
        <f t="shared" ref="AS66:AS125" si="43">AG66/$E66*100</f>
        <v>0</v>
      </c>
      <c r="AT66" s="57">
        <f t="shared" ref="AT66:AT125" si="44">AH66/$E66*100</f>
        <v>5.6800394953377102</v>
      </c>
      <c r="AU66" s="57">
        <f t="shared" ref="AU66:AU125" si="45">AI66/$E66*100</f>
        <v>0</v>
      </c>
      <c r="AV66" s="57">
        <f t="shared" ref="AV66:AV125" si="46">AJ66/$E66*100</f>
        <v>0</v>
      </c>
    </row>
    <row r="67" spans="1:48" x14ac:dyDescent="0.35">
      <c r="A67" s="19">
        <v>1454001552617</v>
      </c>
      <c r="B67" t="s">
        <v>141</v>
      </c>
      <c r="C67" s="44" t="s">
        <v>36</v>
      </c>
      <c r="D67" s="41" t="s">
        <v>1052</v>
      </c>
      <c r="E67">
        <v>4.5424750783799999</v>
      </c>
      <c r="F67"/>
      <c r="G67"/>
      <c r="H67"/>
      <c r="I67" s="40">
        <f t="shared" si="24"/>
        <v>4.5424750783799999</v>
      </c>
      <c r="J67" s="21">
        <f t="shared" si="25"/>
        <v>0</v>
      </c>
      <c r="K67" s="21">
        <f t="shared" si="26"/>
        <v>0</v>
      </c>
      <c r="L67" s="21">
        <f t="shared" si="27"/>
        <v>0</v>
      </c>
      <c r="M67" s="21">
        <f t="shared" si="28"/>
        <v>100</v>
      </c>
      <c r="N67" s="20">
        <v>0.34206476055099999</v>
      </c>
      <c r="O67" s="20">
        <f t="shared" si="31"/>
        <v>1.1095789350960001</v>
      </c>
      <c r="P67" s="20">
        <v>0.14071567301999999</v>
      </c>
      <c r="Q67" s="20">
        <f t="shared" si="32"/>
        <v>0.76751417454500004</v>
      </c>
      <c r="R67" s="20">
        <v>0.62679850152500005</v>
      </c>
      <c r="S67" s="45">
        <f t="shared" si="33"/>
        <v>24.426747884144991</v>
      </c>
      <c r="T67" s="45">
        <f t="shared" si="34"/>
        <v>16.896387130399436</v>
      </c>
      <c r="U67" s="45">
        <f t="shared" si="29"/>
        <v>13.798611785637746</v>
      </c>
      <c r="V67" s="20">
        <v>2.1994370219400001</v>
      </c>
      <c r="W67" s="21">
        <f t="shared" si="30"/>
        <v>48.419352533341666</v>
      </c>
      <c r="X67" s="51" t="s">
        <v>216</v>
      </c>
      <c r="Y67" s="54" t="str">
        <f t="shared" si="35"/>
        <v>N/A</v>
      </c>
      <c r="Z67" s="20">
        <v>0</v>
      </c>
      <c r="AA67" s="20">
        <v>8.2400000000000001E-2</v>
      </c>
      <c r="AB67" s="20">
        <v>4.0399999999999998E-2</v>
      </c>
      <c r="AC67" s="20">
        <v>0</v>
      </c>
      <c r="AD67" s="20">
        <v>0.698921936927</v>
      </c>
      <c r="AE67" s="20">
        <v>0</v>
      </c>
      <c r="AF67" s="20">
        <v>0</v>
      </c>
      <c r="AG67" s="20">
        <v>0</v>
      </c>
      <c r="AH67" s="20">
        <v>0</v>
      </c>
      <c r="AI67" s="20">
        <v>0</v>
      </c>
      <c r="AJ67" s="20">
        <v>0</v>
      </c>
      <c r="AL67" s="57">
        <f t="shared" si="36"/>
        <v>0</v>
      </c>
      <c r="AM67" s="57">
        <f t="shared" si="37"/>
        <v>1.8139890385350583</v>
      </c>
      <c r="AN67" s="57">
        <f t="shared" si="38"/>
        <v>0.88938297520408194</v>
      </c>
      <c r="AO67" s="57">
        <f t="shared" si="39"/>
        <v>0</v>
      </c>
      <c r="AP67" s="57">
        <f t="shared" si="40"/>
        <v>15.38636811137463</v>
      </c>
      <c r="AQ67" s="57">
        <f t="shared" si="41"/>
        <v>0</v>
      </c>
      <c r="AR67" s="57">
        <f t="shared" si="42"/>
        <v>0</v>
      </c>
      <c r="AS67" s="57">
        <f t="shared" si="43"/>
        <v>0</v>
      </c>
      <c r="AT67" s="57">
        <f t="shared" si="44"/>
        <v>0</v>
      </c>
      <c r="AU67" s="57">
        <f t="shared" si="45"/>
        <v>0</v>
      </c>
      <c r="AV67" s="57">
        <f t="shared" si="46"/>
        <v>0</v>
      </c>
    </row>
    <row r="68" spans="1:48" x14ac:dyDescent="0.35">
      <c r="A68" s="19">
        <v>1456325070144</v>
      </c>
      <c r="B68" t="s">
        <v>66</v>
      </c>
      <c r="C68" s="44" t="s">
        <v>36</v>
      </c>
      <c r="D68" s="41" t="s">
        <v>1052</v>
      </c>
      <c r="E68">
        <v>8.3856539769000005</v>
      </c>
      <c r="F68" s="39">
        <v>0</v>
      </c>
      <c r="G68" s="39">
        <v>0</v>
      </c>
      <c r="H68" s="39">
        <v>0</v>
      </c>
      <c r="I68" s="40">
        <f t="shared" si="24"/>
        <v>8.3856539769000005</v>
      </c>
      <c r="J68" s="21">
        <f t="shared" si="25"/>
        <v>0</v>
      </c>
      <c r="K68" s="21">
        <f t="shared" si="26"/>
        <v>0</v>
      </c>
      <c r="L68" s="21">
        <f t="shared" si="27"/>
        <v>0</v>
      </c>
      <c r="M68" s="21">
        <f t="shared" si="28"/>
        <v>100</v>
      </c>
      <c r="N68" s="20">
        <v>0.48217816904299998</v>
      </c>
      <c r="O68" s="20">
        <f t="shared" si="31"/>
        <v>0.8031617624109999</v>
      </c>
      <c r="P68" s="20">
        <v>0.10255561831399999</v>
      </c>
      <c r="Q68" s="20">
        <f t="shared" si="32"/>
        <v>0.32098359336799998</v>
      </c>
      <c r="R68" s="20">
        <v>0.218427975054</v>
      </c>
      <c r="S68" s="45">
        <f t="shared" si="33"/>
        <v>9.577807105128274</v>
      </c>
      <c r="T68" s="45">
        <f t="shared" si="34"/>
        <v>3.8277705501826684</v>
      </c>
      <c r="U68" s="45">
        <f t="shared" si="29"/>
        <v>2.604781638447097</v>
      </c>
      <c r="V68" s="20">
        <v>0</v>
      </c>
      <c r="W68" s="21">
        <f t="shared" si="30"/>
        <v>0</v>
      </c>
      <c r="X68" s="51" t="s">
        <v>216</v>
      </c>
      <c r="Y68" s="54" t="str">
        <f t="shared" si="35"/>
        <v>N/A</v>
      </c>
      <c r="Z68" s="20">
        <v>0</v>
      </c>
      <c r="AA68" s="20">
        <v>0.26159806867800001</v>
      </c>
      <c r="AB68" s="20">
        <v>0.174728190422</v>
      </c>
      <c r="AC68" s="20">
        <v>0</v>
      </c>
      <c r="AD68" s="20">
        <v>3.0086588124000002</v>
      </c>
      <c r="AE68" s="20">
        <v>8.3154939432700008</v>
      </c>
      <c r="AF68" s="20">
        <v>0.24933937541199999</v>
      </c>
      <c r="AG68" s="20">
        <v>0</v>
      </c>
      <c r="AH68" s="20">
        <v>4.3394350468000003</v>
      </c>
      <c r="AI68" s="20">
        <v>0</v>
      </c>
      <c r="AJ68" s="20">
        <v>0</v>
      </c>
      <c r="AL68" s="57">
        <f t="shared" si="36"/>
        <v>0</v>
      </c>
      <c r="AM68" s="57">
        <f t="shared" si="37"/>
        <v>3.1195905459326774</v>
      </c>
      <c r="AN68" s="57">
        <f t="shared" si="38"/>
        <v>2.0836560977035843</v>
      </c>
      <c r="AO68" s="57">
        <f t="shared" si="39"/>
        <v>0</v>
      </c>
      <c r="AP68" s="57">
        <f t="shared" si="40"/>
        <v>35.87864250883672</v>
      </c>
      <c r="AQ68" s="57">
        <f t="shared" si="41"/>
        <v>99.163332593697888</v>
      </c>
      <c r="AR68" s="57">
        <f t="shared" si="42"/>
        <v>2.9734040552931984</v>
      </c>
      <c r="AS68" s="57">
        <f t="shared" si="43"/>
        <v>0</v>
      </c>
      <c r="AT68" s="57">
        <f t="shared" si="44"/>
        <v>51.748319913436234</v>
      </c>
      <c r="AU68" s="57">
        <f t="shared" si="45"/>
        <v>0</v>
      </c>
      <c r="AV68" s="57">
        <f t="shared" si="46"/>
        <v>0</v>
      </c>
    </row>
    <row r="69" spans="1:48" x14ac:dyDescent="0.35">
      <c r="A69" s="19">
        <v>1461570000009</v>
      </c>
      <c r="B69" t="s">
        <v>67</v>
      </c>
      <c r="C69" s="44" t="s">
        <v>94</v>
      </c>
      <c r="D69" s="41" t="s">
        <v>1052</v>
      </c>
      <c r="E69">
        <v>4.45204830615</v>
      </c>
      <c r="F69" s="39">
        <v>0</v>
      </c>
      <c r="G69" s="39">
        <v>0</v>
      </c>
      <c r="H69" s="39">
        <v>0</v>
      </c>
      <c r="I69" s="40">
        <f t="shared" si="24"/>
        <v>4.45204830615</v>
      </c>
      <c r="J69" s="21">
        <f t="shared" si="25"/>
        <v>0</v>
      </c>
      <c r="K69" s="21">
        <f t="shared" si="26"/>
        <v>0</v>
      </c>
      <c r="L69" s="21">
        <f t="shared" si="27"/>
        <v>0</v>
      </c>
      <c r="M69" s="21">
        <f t="shared" si="28"/>
        <v>100</v>
      </c>
      <c r="N69" s="20">
        <v>3.9671363973700002E-3</v>
      </c>
      <c r="O69" s="20">
        <f t="shared" si="31"/>
        <v>4.4147116935710001E-3</v>
      </c>
      <c r="P69" s="20">
        <v>2.1687923620700001E-4</v>
      </c>
      <c r="Q69" s="20">
        <f t="shared" si="32"/>
        <v>4.47575296201E-4</v>
      </c>
      <c r="R69" s="20">
        <v>2.3069605999399999E-4</v>
      </c>
      <c r="S69" s="45">
        <f t="shared" si="33"/>
        <v>9.9161361018310967E-2</v>
      </c>
      <c r="T69" s="45">
        <f t="shared" si="34"/>
        <v>1.0053244381529406E-2</v>
      </c>
      <c r="U69" s="45">
        <f t="shared" si="29"/>
        <v>5.1817959763670925E-3</v>
      </c>
      <c r="V69" s="20">
        <v>0</v>
      </c>
      <c r="W69" s="21">
        <f t="shared" si="30"/>
        <v>0</v>
      </c>
      <c r="X69" s="51" t="s">
        <v>216</v>
      </c>
      <c r="Y69" s="54" t="str">
        <f t="shared" si="35"/>
        <v>N/A</v>
      </c>
      <c r="Z69" s="20">
        <v>0</v>
      </c>
      <c r="AA69" s="20">
        <v>0</v>
      </c>
      <c r="AB69" s="20">
        <v>0</v>
      </c>
      <c r="AC69" s="20">
        <v>0</v>
      </c>
      <c r="AD69" s="20">
        <v>0</v>
      </c>
      <c r="AE69" s="20">
        <v>1.9992304538900001</v>
      </c>
      <c r="AF69" s="20">
        <v>4.83248000064E-4</v>
      </c>
      <c r="AG69" s="20">
        <v>0.43048194288000002</v>
      </c>
      <c r="AH69" s="20">
        <v>2.59967890191</v>
      </c>
      <c r="AI69" s="20">
        <v>0</v>
      </c>
      <c r="AJ69" s="20">
        <v>0</v>
      </c>
      <c r="AL69" s="57">
        <f t="shared" si="36"/>
        <v>0</v>
      </c>
      <c r="AM69" s="57">
        <f t="shared" si="37"/>
        <v>0</v>
      </c>
      <c r="AN69" s="57">
        <f t="shared" si="38"/>
        <v>0</v>
      </c>
      <c r="AO69" s="57">
        <f t="shared" si="39"/>
        <v>0</v>
      </c>
      <c r="AP69" s="57">
        <f t="shared" si="40"/>
        <v>0</v>
      </c>
      <c r="AQ69" s="57">
        <f t="shared" si="41"/>
        <v>44.905857178779705</v>
      </c>
      <c r="AR69" s="57">
        <f t="shared" si="42"/>
        <v>1.0854509359129093E-2</v>
      </c>
      <c r="AS69" s="57">
        <f t="shared" si="43"/>
        <v>9.669300808918404</v>
      </c>
      <c r="AT69" s="57">
        <f t="shared" si="44"/>
        <v>58.392872743964574</v>
      </c>
      <c r="AU69" s="57">
        <f t="shared" si="45"/>
        <v>0</v>
      </c>
      <c r="AV69" s="57">
        <f t="shared" si="46"/>
        <v>0</v>
      </c>
    </row>
    <row r="70" spans="1:48" x14ac:dyDescent="0.35">
      <c r="A70" s="19">
        <v>1461570000012</v>
      </c>
      <c r="B70" t="s">
        <v>68</v>
      </c>
      <c r="C70" s="44" t="s">
        <v>94</v>
      </c>
      <c r="D70" s="41" t="s">
        <v>1052</v>
      </c>
      <c r="E70">
        <v>5.3009874776599997</v>
      </c>
      <c r="F70" s="39">
        <v>0</v>
      </c>
      <c r="G70" s="39">
        <v>0</v>
      </c>
      <c r="H70" s="39">
        <v>0</v>
      </c>
      <c r="I70" s="40">
        <f t="shared" si="24"/>
        <v>5.3009874776599997</v>
      </c>
      <c r="J70" s="21">
        <f t="shared" si="25"/>
        <v>0</v>
      </c>
      <c r="K70" s="21">
        <f t="shared" si="26"/>
        <v>0</v>
      </c>
      <c r="L70" s="21">
        <f t="shared" si="27"/>
        <v>0</v>
      </c>
      <c r="M70" s="21">
        <f t="shared" si="28"/>
        <v>100</v>
      </c>
      <c r="N70" s="20">
        <v>0.24294058043299999</v>
      </c>
      <c r="O70" s="20">
        <f t="shared" si="31"/>
        <v>0.39224916052499997</v>
      </c>
      <c r="P70" s="20">
        <v>8.6199799439700006E-2</v>
      </c>
      <c r="Q70" s="20">
        <f t="shared" si="32"/>
        <v>0.14930858009199999</v>
      </c>
      <c r="R70" s="20">
        <v>6.3108780652299995E-2</v>
      </c>
      <c r="S70" s="45">
        <f t="shared" si="33"/>
        <v>7.3995488987298925</v>
      </c>
      <c r="T70" s="45">
        <f t="shared" si="34"/>
        <v>2.816618238040224</v>
      </c>
      <c r="U70" s="45">
        <f t="shared" si="29"/>
        <v>1.1905098987360359</v>
      </c>
      <c r="V70" s="20">
        <v>0</v>
      </c>
      <c r="W70" s="21">
        <f t="shared" si="30"/>
        <v>0</v>
      </c>
      <c r="X70" s="51" t="s">
        <v>216</v>
      </c>
      <c r="Y70" s="54" t="str">
        <f t="shared" si="35"/>
        <v>N/A</v>
      </c>
      <c r="Z70" s="20">
        <v>0</v>
      </c>
      <c r="AA70" s="20">
        <v>0</v>
      </c>
      <c r="AB70" s="20">
        <v>0</v>
      </c>
      <c r="AC70" s="20">
        <v>0</v>
      </c>
      <c r="AD70" s="20">
        <v>0</v>
      </c>
      <c r="AE70" s="20">
        <v>0</v>
      </c>
      <c r="AF70" s="20">
        <v>1.14054160075E-2</v>
      </c>
      <c r="AG70" s="20">
        <v>1.30555034913</v>
      </c>
      <c r="AH70" s="20">
        <v>3.81714231576</v>
      </c>
      <c r="AI70" s="20">
        <v>0</v>
      </c>
      <c r="AJ70" s="20">
        <v>0</v>
      </c>
      <c r="AL70" s="57">
        <f t="shared" si="36"/>
        <v>0</v>
      </c>
      <c r="AM70" s="57">
        <f t="shared" si="37"/>
        <v>0</v>
      </c>
      <c r="AN70" s="57">
        <f t="shared" si="38"/>
        <v>0</v>
      </c>
      <c r="AO70" s="57">
        <f t="shared" si="39"/>
        <v>0</v>
      </c>
      <c r="AP70" s="57">
        <f t="shared" si="40"/>
        <v>0</v>
      </c>
      <c r="AQ70" s="57">
        <f t="shared" si="41"/>
        <v>0</v>
      </c>
      <c r="AR70" s="57">
        <f t="shared" si="42"/>
        <v>0.21515644123978692</v>
      </c>
      <c r="AS70" s="57">
        <f t="shared" si="43"/>
        <v>24.628436770167689</v>
      </c>
      <c r="AT70" s="57">
        <f t="shared" si="44"/>
        <v>72.008136820670074</v>
      </c>
      <c r="AU70" s="57">
        <f t="shared" si="45"/>
        <v>0</v>
      </c>
      <c r="AV70" s="57">
        <f t="shared" si="46"/>
        <v>0</v>
      </c>
    </row>
    <row r="71" spans="1:48" x14ac:dyDescent="0.35">
      <c r="A71" s="19">
        <v>1462887055493</v>
      </c>
      <c r="B71" t="s">
        <v>69</v>
      </c>
      <c r="C71" s="44" t="s">
        <v>87</v>
      </c>
      <c r="D71" s="41" t="s">
        <v>1052</v>
      </c>
      <c r="E71">
        <v>1.13795360644</v>
      </c>
      <c r="F71">
        <v>0.23609407099999999</v>
      </c>
      <c r="G71">
        <v>2.0421287E-2</v>
      </c>
      <c r="H71">
        <v>0.627538233</v>
      </c>
      <c r="I71" s="40">
        <f t="shared" si="24"/>
        <v>0.25390001543999996</v>
      </c>
      <c r="J71" s="21">
        <f t="shared" si="25"/>
        <v>20.747249243192091</v>
      </c>
      <c r="K71" s="21">
        <f t="shared" si="26"/>
        <v>1.7945623516134739</v>
      </c>
      <c r="L71" s="21">
        <f t="shared" si="27"/>
        <v>55.146205385578497</v>
      </c>
      <c r="M71" s="21">
        <f t="shared" si="28"/>
        <v>22.311983019615937</v>
      </c>
      <c r="N71" s="20">
        <v>0.228481030296</v>
      </c>
      <c r="O71" s="20">
        <f t="shared" si="31"/>
        <v>0.35746476027649998</v>
      </c>
      <c r="P71" s="20">
        <v>2.2878576406500001E-2</v>
      </c>
      <c r="Q71" s="20">
        <f t="shared" si="32"/>
        <v>0.12898372998050001</v>
      </c>
      <c r="R71" s="20">
        <v>0.10610515357399999</v>
      </c>
      <c r="S71" s="45">
        <f t="shared" si="33"/>
        <v>31.412946736449204</v>
      </c>
      <c r="T71" s="45">
        <f t="shared" si="34"/>
        <v>11.334709011909162</v>
      </c>
      <c r="U71" s="45">
        <f t="shared" si="29"/>
        <v>9.3242073291495409</v>
      </c>
      <c r="V71" s="20">
        <v>1.13795360644</v>
      </c>
      <c r="W71" s="21">
        <f t="shared" si="30"/>
        <v>100</v>
      </c>
      <c r="X71" s="51">
        <v>0.83184493336400001</v>
      </c>
      <c r="Y71" s="54">
        <f t="shared" si="35"/>
        <v>73.100074436809663</v>
      </c>
      <c r="Z71" s="20">
        <v>0.65838726788500002</v>
      </c>
      <c r="AA71" s="20">
        <v>0</v>
      </c>
      <c r="AB71" s="20">
        <v>0</v>
      </c>
      <c r="AC71" s="20">
        <v>0</v>
      </c>
      <c r="AD71" s="20">
        <v>0</v>
      </c>
      <c r="AE71" s="20">
        <v>0</v>
      </c>
      <c r="AF71" s="20">
        <v>0</v>
      </c>
      <c r="AG71" s="20">
        <v>0</v>
      </c>
      <c r="AH71" s="20">
        <v>0.86679246917499997</v>
      </c>
      <c r="AI71" s="20">
        <v>0</v>
      </c>
      <c r="AJ71" s="20">
        <v>0.88729663936199998</v>
      </c>
      <c r="AL71" s="57">
        <f t="shared" si="36"/>
        <v>57.857127404755438</v>
      </c>
      <c r="AM71" s="57">
        <f t="shared" si="37"/>
        <v>0</v>
      </c>
      <c r="AN71" s="57">
        <f t="shared" si="38"/>
        <v>0</v>
      </c>
      <c r="AO71" s="57">
        <f t="shared" si="39"/>
        <v>0</v>
      </c>
      <c r="AP71" s="57">
        <f t="shared" si="40"/>
        <v>0</v>
      </c>
      <c r="AQ71" s="57">
        <f t="shared" si="41"/>
        <v>0</v>
      </c>
      <c r="AR71" s="57">
        <f t="shared" si="42"/>
        <v>0</v>
      </c>
      <c r="AS71" s="57">
        <f t="shared" si="43"/>
        <v>0</v>
      </c>
      <c r="AT71" s="57">
        <f t="shared" si="44"/>
        <v>76.171160605281031</v>
      </c>
      <c r="AU71" s="57">
        <f t="shared" si="45"/>
        <v>0</v>
      </c>
      <c r="AV71" s="57">
        <f t="shared" si="46"/>
        <v>77.973006486427778</v>
      </c>
    </row>
    <row r="72" spans="1:48" x14ac:dyDescent="0.35">
      <c r="A72" s="19">
        <v>1462914000003</v>
      </c>
      <c r="B72" t="s">
        <v>70</v>
      </c>
      <c r="C72" s="44" t="s">
        <v>94</v>
      </c>
      <c r="D72" s="41" t="s">
        <v>1052</v>
      </c>
      <c r="E72">
        <v>4.5355717049799997</v>
      </c>
      <c r="F72" s="39">
        <v>0</v>
      </c>
      <c r="G72" s="39">
        <v>0</v>
      </c>
      <c r="H72" s="39">
        <v>0</v>
      </c>
      <c r="I72" s="40">
        <f t="shared" si="24"/>
        <v>4.5355717049799997</v>
      </c>
      <c r="J72" s="21">
        <f t="shared" si="25"/>
        <v>0</v>
      </c>
      <c r="K72" s="21">
        <f t="shared" si="26"/>
        <v>0</v>
      </c>
      <c r="L72" s="21">
        <f t="shared" si="27"/>
        <v>0</v>
      </c>
      <c r="M72" s="21">
        <f t="shared" si="28"/>
        <v>100</v>
      </c>
      <c r="N72" s="20">
        <v>0.232767713845</v>
      </c>
      <c r="O72" s="20">
        <f t="shared" si="31"/>
        <v>0.42846912003030002</v>
      </c>
      <c r="P72" s="20">
        <v>0.10103146019500001</v>
      </c>
      <c r="Q72" s="20">
        <f t="shared" si="32"/>
        <v>0.19570140618530002</v>
      </c>
      <c r="R72" s="20">
        <v>9.46699459903E-2</v>
      </c>
      <c r="S72" s="45">
        <f t="shared" si="33"/>
        <v>9.4468602394676378</v>
      </c>
      <c r="T72" s="45">
        <f t="shared" si="34"/>
        <v>4.3148123084554557</v>
      </c>
      <c r="U72" s="45">
        <f t="shared" si="29"/>
        <v>2.0872770214690601</v>
      </c>
      <c r="V72" s="20">
        <v>0</v>
      </c>
      <c r="W72" s="21">
        <f t="shared" si="30"/>
        <v>0</v>
      </c>
      <c r="X72" s="51" t="s">
        <v>216</v>
      </c>
      <c r="Y72" s="54" t="str">
        <f t="shared" si="35"/>
        <v>N/A</v>
      </c>
      <c r="Z72" s="20">
        <v>0</v>
      </c>
      <c r="AA72" s="20">
        <v>0</v>
      </c>
      <c r="AB72" s="20">
        <v>0</v>
      </c>
      <c r="AC72" s="20">
        <v>0</v>
      </c>
      <c r="AD72" s="20">
        <v>0</v>
      </c>
      <c r="AE72" s="20">
        <v>0</v>
      </c>
      <c r="AF72" s="20">
        <v>5.5847930056999999E-2</v>
      </c>
      <c r="AG72" s="20">
        <v>1.47018447882E-2</v>
      </c>
      <c r="AH72" s="20">
        <v>4.1961744985299996</v>
      </c>
      <c r="AI72" s="20">
        <v>0</v>
      </c>
      <c r="AJ72" s="20">
        <v>0</v>
      </c>
      <c r="AL72" s="57">
        <f t="shared" si="36"/>
        <v>0</v>
      </c>
      <c r="AM72" s="57">
        <f t="shared" si="37"/>
        <v>0</v>
      </c>
      <c r="AN72" s="57">
        <f t="shared" si="38"/>
        <v>0</v>
      </c>
      <c r="AO72" s="57">
        <f t="shared" si="39"/>
        <v>0</v>
      </c>
      <c r="AP72" s="57">
        <f t="shared" si="40"/>
        <v>0</v>
      </c>
      <c r="AQ72" s="57">
        <f t="shared" si="41"/>
        <v>0</v>
      </c>
      <c r="AR72" s="57">
        <f t="shared" si="42"/>
        <v>1.2313316531999634</v>
      </c>
      <c r="AS72" s="57">
        <f t="shared" si="43"/>
        <v>0.3241453502335232</v>
      </c>
      <c r="AT72" s="57">
        <f t="shared" si="44"/>
        <v>92.51699171512719</v>
      </c>
      <c r="AU72" s="57">
        <f t="shared" si="45"/>
        <v>0</v>
      </c>
      <c r="AV72" s="57">
        <f t="shared" si="46"/>
        <v>0</v>
      </c>
    </row>
    <row r="73" spans="1:48" x14ac:dyDescent="0.35">
      <c r="A73" s="19">
        <v>1464257152763</v>
      </c>
      <c r="B73" t="s">
        <v>205</v>
      </c>
      <c r="C73" s="44" t="s">
        <v>36</v>
      </c>
      <c r="D73" s="41" t="s">
        <v>1052</v>
      </c>
      <c r="E73">
        <v>2.5009958599100002</v>
      </c>
      <c r="F73" s="39">
        <v>0</v>
      </c>
      <c r="G73" s="39">
        <v>0</v>
      </c>
      <c r="H73" s="39">
        <v>0</v>
      </c>
      <c r="I73" s="40">
        <f t="shared" si="24"/>
        <v>2.5009958599100002</v>
      </c>
      <c r="J73" s="21">
        <f t="shared" si="25"/>
        <v>0</v>
      </c>
      <c r="K73" s="21">
        <f t="shared" si="26"/>
        <v>0</v>
      </c>
      <c r="L73" s="21">
        <f t="shared" si="27"/>
        <v>0</v>
      </c>
      <c r="M73" s="21">
        <f t="shared" si="28"/>
        <v>100</v>
      </c>
      <c r="N73" s="20">
        <v>8.3924359013100008E-3</v>
      </c>
      <c r="O73" s="20">
        <f t="shared" si="31"/>
        <v>1.5822206957200002E-2</v>
      </c>
      <c r="P73" s="20">
        <v>3.4057732761200001E-3</v>
      </c>
      <c r="Q73" s="20">
        <f t="shared" si="32"/>
        <v>7.42977105589E-3</v>
      </c>
      <c r="R73" s="20">
        <v>4.0239977797699999E-3</v>
      </c>
      <c r="S73" s="45">
        <f t="shared" si="33"/>
        <v>0.63263627144786128</v>
      </c>
      <c r="T73" s="45">
        <f t="shared" si="34"/>
        <v>0.2970725051962847</v>
      </c>
      <c r="U73" s="45">
        <f t="shared" si="29"/>
        <v>0.16089581931234409</v>
      </c>
      <c r="V73" s="20">
        <v>0</v>
      </c>
      <c r="W73" s="21">
        <f t="shared" si="30"/>
        <v>0</v>
      </c>
      <c r="X73" s="51" t="s">
        <v>216</v>
      </c>
      <c r="Y73" s="54" t="str">
        <f t="shared" si="35"/>
        <v>N/A</v>
      </c>
      <c r="Z73" s="20">
        <v>0</v>
      </c>
      <c r="AA73" s="20">
        <v>0</v>
      </c>
      <c r="AB73" s="20">
        <v>0</v>
      </c>
      <c r="AC73" s="20">
        <v>0</v>
      </c>
      <c r="AD73" s="20">
        <v>0</v>
      </c>
      <c r="AE73" s="20">
        <v>2.3598455773599998</v>
      </c>
      <c r="AF73" s="20">
        <v>0</v>
      </c>
      <c r="AG73" s="20">
        <v>1.5614256013699999E-2</v>
      </c>
      <c r="AH73" s="20">
        <v>2.38633918807</v>
      </c>
      <c r="AI73" s="20">
        <v>0</v>
      </c>
      <c r="AJ73" s="20">
        <v>0</v>
      </c>
      <c r="AL73" s="57">
        <f t="shared" si="36"/>
        <v>0</v>
      </c>
      <c r="AM73" s="57">
        <f t="shared" si="37"/>
        <v>0</v>
      </c>
      <c r="AN73" s="57">
        <f t="shared" si="38"/>
        <v>0</v>
      </c>
      <c r="AO73" s="57">
        <f t="shared" si="39"/>
        <v>0</v>
      </c>
      <c r="AP73" s="57">
        <f t="shared" si="40"/>
        <v>0</v>
      </c>
      <c r="AQ73" s="57">
        <f t="shared" si="41"/>
        <v>94.35623685698225</v>
      </c>
      <c r="AR73" s="57">
        <f t="shared" si="42"/>
        <v>0</v>
      </c>
      <c r="AS73" s="57">
        <f t="shared" si="43"/>
        <v>0.62432154582862398</v>
      </c>
      <c r="AT73" s="57">
        <f t="shared" si="44"/>
        <v>95.415559310676898</v>
      </c>
      <c r="AU73" s="57">
        <f t="shared" si="45"/>
        <v>0</v>
      </c>
      <c r="AV73" s="57">
        <f t="shared" si="46"/>
        <v>0</v>
      </c>
    </row>
    <row r="74" spans="1:48" ht="29" x14ac:dyDescent="0.35">
      <c r="A74" s="19">
        <v>1465572587758</v>
      </c>
      <c r="B74" t="s">
        <v>204</v>
      </c>
      <c r="C74" s="44" t="s">
        <v>83</v>
      </c>
      <c r="D74" s="41" t="s">
        <v>1052</v>
      </c>
      <c r="E74">
        <v>1.6932328161100001</v>
      </c>
      <c r="F74" s="39">
        <v>0</v>
      </c>
      <c r="G74" s="39">
        <v>0</v>
      </c>
      <c r="H74" s="39">
        <v>0</v>
      </c>
      <c r="I74" s="40">
        <f t="shared" si="24"/>
        <v>1.6932328161100001</v>
      </c>
      <c r="J74" s="21">
        <f t="shared" si="25"/>
        <v>0</v>
      </c>
      <c r="K74" s="21">
        <f t="shared" si="26"/>
        <v>0</v>
      </c>
      <c r="L74" s="21">
        <f t="shared" si="27"/>
        <v>0</v>
      </c>
      <c r="M74" s="21">
        <f t="shared" si="28"/>
        <v>100</v>
      </c>
      <c r="N74" s="20">
        <v>0.30041962873799999</v>
      </c>
      <c r="O74" s="20">
        <f t="shared" si="31"/>
        <v>0.50101806664299997</v>
      </c>
      <c r="P74" s="20">
        <v>7.9539878056999996E-2</v>
      </c>
      <c r="Q74" s="20">
        <f t="shared" si="32"/>
        <v>0.20059843790499998</v>
      </c>
      <c r="R74" s="20">
        <v>0.121058559848</v>
      </c>
      <c r="S74" s="45">
        <f t="shared" si="33"/>
        <v>29.589437546694203</v>
      </c>
      <c r="T74" s="45">
        <f t="shared" si="34"/>
        <v>11.847067691839975</v>
      </c>
      <c r="U74" s="45">
        <f t="shared" si="29"/>
        <v>7.1495519515217971</v>
      </c>
      <c r="V74" s="20">
        <v>0</v>
      </c>
      <c r="W74" s="21">
        <f t="shared" si="30"/>
        <v>0</v>
      </c>
      <c r="X74" s="51" t="s">
        <v>216</v>
      </c>
      <c r="Y74" s="54" t="str">
        <f t="shared" si="35"/>
        <v>N/A</v>
      </c>
      <c r="Z74" s="20">
        <v>0</v>
      </c>
      <c r="AA74" s="20">
        <v>0</v>
      </c>
      <c r="AB74" s="20">
        <v>0</v>
      </c>
      <c r="AC74" s="20">
        <v>0</v>
      </c>
      <c r="AD74" s="20">
        <v>0</v>
      </c>
      <c r="AE74" s="20">
        <v>0</v>
      </c>
      <c r="AF74" s="20">
        <v>0.103492673346</v>
      </c>
      <c r="AG74" s="20">
        <v>0</v>
      </c>
      <c r="AH74" s="20">
        <v>1.6932328161000001</v>
      </c>
      <c r="AI74" s="20">
        <v>0</v>
      </c>
      <c r="AJ74" s="20">
        <v>0</v>
      </c>
      <c r="AL74" s="57">
        <f t="shared" si="36"/>
        <v>0</v>
      </c>
      <c r="AM74" s="57">
        <f t="shared" si="37"/>
        <v>0</v>
      </c>
      <c r="AN74" s="57">
        <f t="shared" si="38"/>
        <v>0</v>
      </c>
      <c r="AO74" s="57">
        <f t="shared" si="39"/>
        <v>0</v>
      </c>
      <c r="AP74" s="57">
        <f t="shared" si="40"/>
        <v>0</v>
      </c>
      <c r="AQ74" s="57">
        <f t="shared" si="41"/>
        <v>0</v>
      </c>
      <c r="AR74" s="57">
        <f t="shared" si="42"/>
        <v>6.1121348677709921</v>
      </c>
      <c r="AS74" s="57">
        <f t="shared" si="43"/>
        <v>0</v>
      </c>
      <c r="AT74" s="57">
        <f t="shared" si="44"/>
        <v>99.999999999409411</v>
      </c>
      <c r="AU74" s="57">
        <f t="shared" si="45"/>
        <v>0</v>
      </c>
      <c r="AV74" s="57">
        <f t="shared" si="46"/>
        <v>0</v>
      </c>
    </row>
    <row r="75" spans="1:48" x14ac:dyDescent="0.35">
      <c r="A75" s="19">
        <v>1465709878532</v>
      </c>
      <c r="B75" t="s">
        <v>71</v>
      </c>
      <c r="C75" s="44" t="s">
        <v>36</v>
      </c>
      <c r="D75" s="41" t="s">
        <v>1052</v>
      </c>
      <c r="E75">
        <v>0.48805645124899999</v>
      </c>
      <c r="F75" s="39">
        <v>0</v>
      </c>
      <c r="G75" s="39">
        <v>0</v>
      </c>
      <c r="H75" s="39">
        <v>0</v>
      </c>
      <c r="I75" s="40">
        <f t="shared" si="24"/>
        <v>0.48805645124899999</v>
      </c>
      <c r="J75" s="21">
        <f t="shared" si="25"/>
        <v>0</v>
      </c>
      <c r="K75" s="21">
        <f t="shared" si="26"/>
        <v>0</v>
      </c>
      <c r="L75" s="21">
        <f t="shared" si="27"/>
        <v>0</v>
      </c>
      <c r="M75" s="21">
        <f t="shared" si="28"/>
        <v>100</v>
      </c>
      <c r="N75" s="20">
        <v>0</v>
      </c>
      <c r="O75" s="20">
        <f t="shared" si="31"/>
        <v>0</v>
      </c>
      <c r="P75" s="20">
        <v>0</v>
      </c>
      <c r="Q75" s="20">
        <f t="shared" si="32"/>
        <v>0</v>
      </c>
      <c r="R75" s="20">
        <v>0</v>
      </c>
      <c r="S75" s="45">
        <f t="shared" si="33"/>
        <v>0</v>
      </c>
      <c r="T75" s="45">
        <f t="shared" si="34"/>
        <v>0</v>
      </c>
      <c r="U75" s="45">
        <f t="shared" si="29"/>
        <v>0</v>
      </c>
      <c r="V75" s="20">
        <v>0</v>
      </c>
      <c r="W75" s="21">
        <f t="shared" si="30"/>
        <v>0</v>
      </c>
      <c r="X75" s="51" t="s">
        <v>216</v>
      </c>
      <c r="Y75" s="54" t="str">
        <f t="shared" si="35"/>
        <v>N/A</v>
      </c>
      <c r="Z75" s="20">
        <v>0</v>
      </c>
      <c r="AA75" s="20">
        <v>0</v>
      </c>
      <c r="AB75" s="20">
        <v>0</v>
      </c>
      <c r="AC75" s="20">
        <v>0</v>
      </c>
      <c r="AD75" s="20">
        <v>0</v>
      </c>
      <c r="AE75" s="20">
        <v>0</v>
      </c>
      <c r="AF75" s="20">
        <v>0</v>
      </c>
      <c r="AG75" s="20">
        <v>0</v>
      </c>
      <c r="AH75" s="20">
        <v>0.48805643798699999</v>
      </c>
      <c r="AI75" s="20">
        <v>0</v>
      </c>
      <c r="AJ75" s="20">
        <v>0</v>
      </c>
      <c r="AL75" s="57">
        <f t="shared" si="36"/>
        <v>0</v>
      </c>
      <c r="AM75" s="57">
        <f t="shared" si="37"/>
        <v>0</v>
      </c>
      <c r="AN75" s="57">
        <f t="shared" si="38"/>
        <v>0</v>
      </c>
      <c r="AO75" s="57">
        <f t="shared" si="39"/>
        <v>0</v>
      </c>
      <c r="AP75" s="57">
        <f t="shared" si="40"/>
        <v>0</v>
      </c>
      <c r="AQ75" s="57">
        <f t="shared" si="41"/>
        <v>0</v>
      </c>
      <c r="AR75" s="57">
        <f t="shared" si="42"/>
        <v>0</v>
      </c>
      <c r="AS75" s="57">
        <f t="shared" si="43"/>
        <v>0</v>
      </c>
      <c r="AT75" s="57">
        <f t="shared" si="44"/>
        <v>99.999997282691382</v>
      </c>
      <c r="AU75" s="57">
        <f t="shared" si="45"/>
        <v>0</v>
      </c>
      <c r="AV75" s="57">
        <f t="shared" si="46"/>
        <v>0</v>
      </c>
    </row>
    <row r="76" spans="1:48" x14ac:dyDescent="0.35">
      <c r="A76" s="19">
        <v>1465710393691</v>
      </c>
      <c r="B76" t="s">
        <v>203</v>
      </c>
      <c r="C76" s="44" t="s">
        <v>36</v>
      </c>
      <c r="D76" s="41" t="s">
        <v>1052</v>
      </c>
      <c r="E76">
        <v>0.14528500618000001</v>
      </c>
      <c r="F76" s="39">
        <v>0</v>
      </c>
      <c r="G76" s="39">
        <v>0</v>
      </c>
      <c r="H76" s="39">
        <v>0</v>
      </c>
      <c r="I76" s="40">
        <f t="shared" si="24"/>
        <v>0.14528500618000001</v>
      </c>
      <c r="J76" s="21">
        <f t="shared" si="25"/>
        <v>0</v>
      </c>
      <c r="K76" s="21">
        <f t="shared" si="26"/>
        <v>0</v>
      </c>
      <c r="L76" s="21">
        <f t="shared" si="27"/>
        <v>0</v>
      </c>
      <c r="M76" s="21">
        <f t="shared" si="28"/>
        <v>100</v>
      </c>
      <c r="N76" s="20">
        <v>2.3467237929700002E-3</v>
      </c>
      <c r="O76" s="20">
        <f t="shared" si="31"/>
        <v>2.3467237929700002E-3</v>
      </c>
      <c r="P76" s="20">
        <v>0</v>
      </c>
      <c r="Q76" s="20">
        <f t="shared" si="32"/>
        <v>0</v>
      </c>
      <c r="R76" s="20">
        <v>0</v>
      </c>
      <c r="S76" s="45">
        <f t="shared" si="33"/>
        <v>1.6152553210222811</v>
      </c>
      <c r="T76" s="45">
        <f t="shared" si="34"/>
        <v>0</v>
      </c>
      <c r="U76" s="45">
        <f t="shared" si="29"/>
        <v>0</v>
      </c>
      <c r="V76" s="20">
        <v>0</v>
      </c>
      <c r="W76" s="21">
        <f t="shared" si="30"/>
        <v>0</v>
      </c>
      <c r="X76" s="51" t="s">
        <v>216</v>
      </c>
      <c r="Y76" s="54" t="str">
        <f t="shared" si="35"/>
        <v>N/A</v>
      </c>
      <c r="Z76" s="20">
        <v>0</v>
      </c>
      <c r="AA76" s="20">
        <v>0</v>
      </c>
      <c r="AB76" s="20">
        <v>0</v>
      </c>
      <c r="AC76" s="20">
        <v>0</v>
      </c>
      <c r="AD76" s="20">
        <v>0</v>
      </c>
      <c r="AE76" s="20">
        <v>0</v>
      </c>
      <c r="AF76" s="20">
        <v>0</v>
      </c>
      <c r="AG76" s="20">
        <v>0</v>
      </c>
      <c r="AH76" s="20">
        <v>0.14528485071300001</v>
      </c>
      <c r="AI76" s="20">
        <v>0</v>
      </c>
      <c r="AJ76" s="20">
        <v>0</v>
      </c>
      <c r="AL76" s="57">
        <f t="shared" si="36"/>
        <v>0</v>
      </c>
      <c r="AM76" s="57">
        <f t="shared" si="37"/>
        <v>0</v>
      </c>
      <c r="AN76" s="57">
        <f t="shared" si="38"/>
        <v>0</v>
      </c>
      <c r="AO76" s="57">
        <f t="shared" si="39"/>
        <v>0</v>
      </c>
      <c r="AP76" s="57">
        <f t="shared" si="40"/>
        <v>0</v>
      </c>
      <c r="AQ76" s="57">
        <f t="shared" si="41"/>
        <v>0</v>
      </c>
      <c r="AR76" s="57">
        <f t="shared" si="42"/>
        <v>0</v>
      </c>
      <c r="AS76" s="57">
        <f t="shared" si="43"/>
        <v>0</v>
      </c>
      <c r="AT76" s="57">
        <f t="shared" si="44"/>
        <v>99.99989299171051</v>
      </c>
      <c r="AU76" s="57">
        <f t="shared" si="45"/>
        <v>0</v>
      </c>
      <c r="AV76" s="57">
        <f t="shared" si="46"/>
        <v>0</v>
      </c>
    </row>
    <row r="77" spans="1:48" x14ac:dyDescent="0.35">
      <c r="A77" s="19">
        <v>1468148354812</v>
      </c>
      <c r="B77" t="s">
        <v>72</v>
      </c>
      <c r="C77" s="44" t="s">
        <v>36</v>
      </c>
      <c r="D77" s="41" t="s">
        <v>1052</v>
      </c>
      <c r="E77">
        <v>0.54498599916400003</v>
      </c>
      <c r="F77" s="39">
        <v>0</v>
      </c>
      <c r="G77" s="39">
        <v>0</v>
      </c>
      <c r="H77" s="39">
        <v>0</v>
      </c>
      <c r="I77" s="40">
        <f t="shared" si="24"/>
        <v>0.54498599916400003</v>
      </c>
      <c r="J77" s="21">
        <f t="shared" si="25"/>
        <v>0</v>
      </c>
      <c r="K77" s="21">
        <f t="shared" si="26"/>
        <v>0</v>
      </c>
      <c r="L77" s="21">
        <f t="shared" si="27"/>
        <v>0</v>
      </c>
      <c r="M77" s="21">
        <f t="shared" si="28"/>
        <v>100</v>
      </c>
      <c r="N77" s="20">
        <v>0.20195970189199999</v>
      </c>
      <c r="O77" s="20">
        <f t="shared" si="31"/>
        <v>0.2209415689084</v>
      </c>
      <c r="P77" s="20">
        <v>1.8981867016399999E-2</v>
      </c>
      <c r="Q77" s="20">
        <f t="shared" si="32"/>
        <v>1.8981867016399999E-2</v>
      </c>
      <c r="R77" s="20">
        <v>0</v>
      </c>
      <c r="S77" s="45">
        <f t="shared" si="33"/>
        <v>40.540778891076265</v>
      </c>
      <c r="T77" s="45">
        <f t="shared" si="34"/>
        <v>3.4830008560803183</v>
      </c>
      <c r="U77" s="45">
        <f t="shared" si="29"/>
        <v>0</v>
      </c>
      <c r="V77" s="20">
        <v>0</v>
      </c>
      <c r="W77" s="21">
        <f t="shared" si="30"/>
        <v>0</v>
      </c>
      <c r="X77" s="51" t="s">
        <v>216</v>
      </c>
      <c r="Y77" s="54" t="str">
        <f t="shared" si="35"/>
        <v>N/A</v>
      </c>
      <c r="Z77" s="20">
        <v>0</v>
      </c>
      <c r="AA77" s="20">
        <v>1.1599999999999999E-2</v>
      </c>
      <c r="AB77" s="20">
        <v>0</v>
      </c>
      <c r="AC77" s="20">
        <v>0</v>
      </c>
      <c r="AD77" s="20">
        <v>0</v>
      </c>
      <c r="AE77" s="20">
        <v>0</v>
      </c>
      <c r="AF77" s="20">
        <v>9.7139299995300001E-3</v>
      </c>
      <c r="AG77" s="20">
        <v>0</v>
      </c>
      <c r="AH77" s="20">
        <v>0.54115725940799997</v>
      </c>
      <c r="AI77" s="20">
        <v>0</v>
      </c>
      <c r="AJ77" s="20">
        <v>0</v>
      </c>
      <c r="AL77" s="57">
        <f t="shared" si="36"/>
        <v>0</v>
      </c>
      <c r="AM77" s="57">
        <f t="shared" si="37"/>
        <v>2.1284950471744626</v>
      </c>
      <c r="AN77" s="57">
        <f t="shared" si="38"/>
        <v>0</v>
      </c>
      <c r="AO77" s="57">
        <f t="shared" si="39"/>
        <v>0</v>
      </c>
      <c r="AP77" s="57">
        <f t="shared" si="40"/>
        <v>0</v>
      </c>
      <c r="AQ77" s="57">
        <f t="shared" si="41"/>
        <v>0</v>
      </c>
      <c r="AR77" s="57">
        <f t="shared" si="42"/>
        <v>1.7824182666033652</v>
      </c>
      <c r="AS77" s="57">
        <f t="shared" si="43"/>
        <v>0</v>
      </c>
      <c r="AT77" s="57">
        <f t="shared" si="44"/>
        <v>99.297460895899476</v>
      </c>
      <c r="AU77" s="57">
        <f t="shared" si="45"/>
        <v>0</v>
      </c>
      <c r="AV77" s="57">
        <f t="shared" si="46"/>
        <v>0</v>
      </c>
    </row>
    <row r="78" spans="1:48" x14ac:dyDescent="0.35">
      <c r="A78" s="19">
        <v>1470827924169</v>
      </c>
      <c r="B78" t="s">
        <v>202</v>
      </c>
      <c r="C78" s="44" t="s">
        <v>36</v>
      </c>
      <c r="D78" s="41" t="s">
        <v>1052</v>
      </c>
      <c r="E78">
        <v>28.615728845900001</v>
      </c>
      <c r="F78">
        <v>1.10283E-3</v>
      </c>
      <c r="G78">
        <v>0.87042570799999996</v>
      </c>
      <c r="H78">
        <v>0.34685332499999999</v>
      </c>
      <c r="I78" s="40">
        <f t="shared" si="24"/>
        <v>27.3973469829</v>
      </c>
      <c r="J78" s="21">
        <f t="shared" si="25"/>
        <v>3.8539294453721765E-3</v>
      </c>
      <c r="K78" s="21">
        <f t="shared" si="26"/>
        <v>3.0417736786903915</v>
      </c>
      <c r="L78" s="21">
        <f t="shared" si="27"/>
        <v>1.2121072535592481</v>
      </c>
      <c r="M78" s="21">
        <f t="shared" si="28"/>
        <v>95.742265138304987</v>
      </c>
      <c r="N78" s="20">
        <v>0.77640275203800002</v>
      </c>
      <c r="O78" s="20">
        <f t="shared" si="31"/>
        <v>2.2812310200930002</v>
      </c>
      <c r="P78" s="20">
        <v>0.344159426075</v>
      </c>
      <c r="Q78" s="20">
        <f t="shared" si="32"/>
        <v>1.504828268055</v>
      </c>
      <c r="R78" s="20">
        <v>1.16066884198</v>
      </c>
      <c r="S78" s="45">
        <f t="shared" si="33"/>
        <v>7.9719479883869875</v>
      </c>
      <c r="T78" s="45">
        <f t="shared" si="34"/>
        <v>5.2587452032367459</v>
      </c>
      <c r="U78" s="45">
        <f t="shared" si="29"/>
        <v>4.0560519993405579</v>
      </c>
      <c r="V78" s="20">
        <v>1.15803658728</v>
      </c>
      <c r="W78" s="21">
        <f t="shared" si="30"/>
        <v>4.0468533704530154</v>
      </c>
      <c r="X78" s="51">
        <v>0.36293723225800001</v>
      </c>
      <c r="Y78" s="54">
        <f t="shared" si="35"/>
        <v>1.2683137802027393</v>
      </c>
      <c r="Z78" s="20">
        <v>0.39848288770399998</v>
      </c>
      <c r="AA78" s="20">
        <v>0.17850552149999999</v>
      </c>
      <c r="AB78" s="20">
        <v>0.114</v>
      </c>
      <c r="AC78" s="20">
        <v>1.21141646904</v>
      </c>
      <c r="AD78" s="20">
        <v>1.2778414276100001</v>
      </c>
      <c r="AE78" s="20">
        <v>0</v>
      </c>
      <c r="AF78" s="20">
        <v>0.33639999999999998</v>
      </c>
      <c r="AG78" s="20">
        <v>8.3656619302000003E-3</v>
      </c>
      <c r="AH78" s="20">
        <v>15.541185195200001</v>
      </c>
      <c r="AI78" s="20">
        <v>3.0806152398000002</v>
      </c>
      <c r="AJ78" s="20">
        <v>1.2189884076799999</v>
      </c>
      <c r="AL78" s="57">
        <f t="shared" si="36"/>
        <v>1.3925309743109819</v>
      </c>
      <c r="AM78" s="57">
        <f t="shared" si="37"/>
        <v>0.62380211407956454</v>
      </c>
      <c r="AN78" s="57">
        <f t="shared" si="38"/>
        <v>0.39838230440995281</v>
      </c>
      <c r="AO78" s="57">
        <f t="shared" si="39"/>
        <v>4.2333937240028368</v>
      </c>
      <c r="AP78" s="57">
        <f t="shared" si="40"/>
        <v>4.465521163173471</v>
      </c>
      <c r="AQ78" s="57">
        <f t="shared" si="41"/>
        <v>0</v>
      </c>
      <c r="AR78" s="57">
        <f t="shared" si="42"/>
        <v>1.1755772561711235</v>
      </c>
      <c r="AS78" s="57">
        <f t="shared" si="43"/>
        <v>2.9234488400593766E-2</v>
      </c>
      <c r="AT78" s="57">
        <f t="shared" si="44"/>
        <v>54.309940099347521</v>
      </c>
      <c r="AU78" s="57">
        <f t="shared" si="45"/>
        <v>10.765461387999501</v>
      </c>
      <c r="AV78" s="57">
        <f t="shared" si="46"/>
        <v>4.2598544815840116</v>
      </c>
    </row>
    <row r="79" spans="1:48" x14ac:dyDescent="0.35">
      <c r="A79" s="19">
        <v>1472558752383</v>
      </c>
      <c r="B79" t="s">
        <v>201</v>
      </c>
      <c r="C79" s="44" t="s">
        <v>36</v>
      </c>
      <c r="D79" s="41" t="s">
        <v>1052</v>
      </c>
      <c r="E79">
        <v>2.9939447932499998</v>
      </c>
      <c r="F79" s="39">
        <v>0</v>
      </c>
      <c r="G79" s="39">
        <v>0</v>
      </c>
      <c r="H79" s="39">
        <v>0</v>
      </c>
      <c r="I79" s="40">
        <f t="shared" si="24"/>
        <v>2.9939447932499998</v>
      </c>
      <c r="J79" s="21">
        <f t="shared" si="25"/>
        <v>0</v>
      </c>
      <c r="K79" s="21">
        <f t="shared" si="26"/>
        <v>0</v>
      </c>
      <c r="L79" s="21">
        <f t="shared" si="27"/>
        <v>0</v>
      </c>
      <c r="M79" s="21">
        <f t="shared" si="28"/>
        <v>100</v>
      </c>
      <c r="N79" s="20">
        <v>0.24782136326699999</v>
      </c>
      <c r="O79" s="20">
        <f t="shared" si="31"/>
        <v>0.57533409943199998</v>
      </c>
      <c r="P79" s="20">
        <v>0.16881567276199999</v>
      </c>
      <c r="Q79" s="20">
        <f t="shared" si="32"/>
        <v>0.32751273616499998</v>
      </c>
      <c r="R79" s="20">
        <v>0.15869706340299999</v>
      </c>
      <c r="S79" s="45">
        <f t="shared" si="33"/>
        <v>19.216590123141877</v>
      </c>
      <c r="T79" s="45">
        <f t="shared" si="34"/>
        <v>10.939170852561945</v>
      </c>
      <c r="U79" s="45">
        <f t="shared" si="29"/>
        <v>5.3006008581317383</v>
      </c>
      <c r="V79" s="20">
        <v>0</v>
      </c>
      <c r="W79" s="21">
        <f t="shared" si="30"/>
        <v>0</v>
      </c>
      <c r="X79" s="51" t="s">
        <v>216</v>
      </c>
      <c r="Y79" s="54" t="str">
        <f t="shared" si="35"/>
        <v>N/A</v>
      </c>
      <c r="Z79" s="20">
        <v>0</v>
      </c>
      <c r="AA79" s="20">
        <v>2.2176901372900001E-2</v>
      </c>
      <c r="AB79" s="20">
        <v>0.137647691795</v>
      </c>
      <c r="AC79" s="20">
        <v>0</v>
      </c>
      <c r="AD79" s="20">
        <v>1.90176681223</v>
      </c>
      <c r="AE79" s="20">
        <v>0</v>
      </c>
      <c r="AF79" s="20">
        <v>0</v>
      </c>
      <c r="AG79" s="20">
        <v>0</v>
      </c>
      <c r="AH79" s="20">
        <v>0</v>
      </c>
      <c r="AI79" s="20">
        <v>0</v>
      </c>
      <c r="AJ79" s="20">
        <v>0</v>
      </c>
      <c r="AL79" s="57">
        <f t="shared" si="36"/>
        <v>0</v>
      </c>
      <c r="AM79" s="57">
        <f t="shared" si="37"/>
        <v>0.74072512702635496</v>
      </c>
      <c r="AN79" s="57">
        <f t="shared" si="38"/>
        <v>4.5975360703154475</v>
      </c>
      <c r="AO79" s="57">
        <f t="shared" si="39"/>
        <v>0</v>
      </c>
      <c r="AP79" s="57">
        <f t="shared" si="40"/>
        <v>63.520436867026731</v>
      </c>
      <c r="AQ79" s="57">
        <f t="shared" si="41"/>
        <v>0</v>
      </c>
      <c r="AR79" s="57">
        <f t="shared" si="42"/>
        <v>0</v>
      </c>
      <c r="AS79" s="57">
        <f t="shared" si="43"/>
        <v>0</v>
      </c>
      <c r="AT79" s="57">
        <f t="shared" si="44"/>
        <v>0</v>
      </c>
      <c r="AU79" s="57">
        <f t="shared" si="45"/>
        <v>0</v>
      </c>
      <c r="AV79" s="57">
        <f t="shared" si="46"/>
        <v>0</v>
      </c>
    </row>
    <row r="80" spans="1:48" ht="29" x14ac:dyDescent="0.35">
      <c r="A80" s="19">
        <v>1472636336155</v>
      </c>
      <c r="B80" t="s">
        <v>200</v>
      </c>
      <c r="C80" s="44" t="s">
        <v>89</v>
      </c>
      <c r="D80" s="41" t="s">
        <v>1052</v>
      </c>
      <c r="E80">
        <v>28.0722249342999</v>
      </c>
      <c r="F80"/>
      <c r="G80"/>
      <c r="H80"/>
      <c r="I80" s="40">
        <f t="shared" si="24"/>
        <v>28.0722249342999</v>
      </c>
      <c r="J80" s="21">
        <f t="shared" si="25"/>
        <v>0</v>
      </c>
      <c r="K80" s="21">
        <f t="shared" si="26"/>
        <v>0</v>
      </c>
      <c r="L80" s="21">
        <f t="shared" si="27"/>
        <v>0</v>
      </c>
      <c r="M80" s="21">
        <f t="shared" si="28"/>
        <v>100</v>
      </c>
      <c r="N80" s="20">
        <v>1.0576345010599999</v>
      </c>
      <c r="O80" s="20">
        <f t="shared" si="31"/>
        <v>1.396560905841</v>
      </c>
      <c r="P80" s="20">
        <v>0.23359715908500001</v>
      </c>
      <c r="Q80" s="20">
        <f t="shared" si="32"/>
        <v>0.338926404781</v>
      </c>
      <c r="R80" s="20">
        <v>0.105329245696</v>
      </c>
      <c r="S80" s="45">
        <f t="shared" si="33"/>
        <v>4.9748849943654427</v>
      </c>
      <c r="T80" s="45">
        <f t="shared" si="34"/>
        <v>1.207337165380449</v>
      </c>
      <c r="U80" s="45">
        <f t="shared" si="29"/>
        <v>0.37520804262046226</v>
      </c>
      <c r="V80" s="20">
        <v>4.7727693590800001E-2</v>
      </c>
      <c r="W80" s="21">
        <f t="shared" si="30"/>
        <v>0.17001749488151249</v>
      </c>
      <c r="X80" s="51" t="s">
        <v>216</v>
      </c>
      <c r="Y80" s="54" t="str">
        <f t="shared" si="35"/>
        <v>N/A</v>
      </c>
      <c r="Z80" s="20">
        <v>0</v>
      </c>
      <c r="AA80" s="20">
        <v>9.1200000000000003E-2</v>
      </c>
      <c r="AB80" s="20">
        <v>2.5999999999999999E-2</v>
      </c>
      <c r="AC80" s="20">
        <v>0</v>
      </c>
      <c r="AD80" s="20">
        <v>4.1713845173799999</v>
      </c>
      <c r="AE80" s="20">
        <v>14.6854686238</v>
      </c>
      <c r="AF80" s="20">
        <v>3.0800000000000001E-2</v>
      </c>
      <c r="AG80" s="20">
        <v>6.3308320816699997</v>
      </c>
      <c r="AH80" s="20">
        <v>17.820094098799999</v>
      </c>
      <c r="AI80" s="20">
        <v>0</v>
      </c>
      <c r="AJ80" s="20">
        <v>0</v>
      </c>
      <c r="AL80" s="57">
        <f t="shared" si="36"/>
        <v>0</v>
      </c>
      <c r="AM80" s="57">
        <f t="shared" si="37"/>
        <v>0.32487627971578331</v>
      </c>
      <c r="AN80" s="57">
        <f t="shared" si="38"/>
        <v>9.2618237638271553E-2</v>
      </c>
      <c r="AO80" s="57">
        <f t="shared" si="39"/>
        <v>0</v>
      </c>
      <c r="AP80" s="57">
        <f t="shared" si="40"/>
        <v>14.859472404281057</v>
      </c>
      <c r="AQ80" s="57">
        <f t="shared" si="41"/>
        <v>52.313162416480353</v>
      </c>
      <c r="AR80" s="57">
        <f t="shared" si="42"/>
        <v>0.10971698920226014</v>
      </c>
      <c r="AS80" s="57">
        <f t="shared" si="43"/>
        <v>22.551942699542515</v>
      </c>
      <c r="AT80" s="57">
        <f t="shared" si="44"/>
        <v>63.479450383808413</v>
      </c>
      <c r="AU80" s="57">
        <f t="shared" si="45"/>
        <v>0</v>
      </c>
      <c r="AV80" s="57">
        <f t="shared" si="46"/>
        <v>0</v>
      </c>
    </row>
    <row r="81" spans="1:48" ht="29" x14ac:dyDescent="0.35">
      <c r="A81" s="19">
        <v>1472639605497</v>
      </c>
      <c r="B81" t="s">
        <v>164</v>
      </c>
      <c r="C81" s="44" t="s">
        <v>89</v>
      </c>
      <c r="D81" s="41" t="s">
        <v>1052</v>
      </c>
      <c r="E81">
        <v>12.9953006859</v>
      </c>
      <c r="F81" s="39">
        <v>0</v>
      </c>
      <c r="G81" s="39">
        <v>0</v>
      </c>
      <c r="H81" s="39">
        <v>0</v>
      </c>
      <c r="I81" s="40">
        <f t="shared" si="24"/>
        <v>12.9953006859</v>
      </c>
      <c r="J81" s="21">
        <f t="shared" si="25"/>
        <v>0</v>
      </c>
      <c r="K81" s="21">
        <f t="shared" si="26"/>
        <v>0</v>
      </c>
      <c r="L81" s="21">
        <f t="shared" si="27"/>
        <v>0</v>
      </c>
      <c r="M81" s="21">
        <f t="shared" si="28"/>
        <v>100</v>
      </c>
      <c r="N81" s="20">
        <v>0.320491006109</v>
      </c>
      <c r="O81" s="20">
        <f t="shared" si="31"/>
        <v>0.50546862674780002</v>
      </c>
      <c r="P81" s="20">
        <v>9.5698491563300001E-2</v>
      </c>
      <c r="Q81" s="20">
        <f t="shared" si="32"/>
        <v>0.18497762063879999</v>
      </c>
      <c r="R81" s="20">
        <v>8.9279129075499994E-2</v>
      </c>
      <c r="S81" s="45">
        <f t="shared" si="33"/>
        <v>3.8896262500200347</v>
      </c>
      <c r="T81" s="45">
        <f t="shared" si="34"/>
        <v>1.4234193198738536</v>
      </c>
      <c r="U81" s="45">
        <f t="shared" si="29"/>
        <v>0.68701087595740307</v>
      </c>
      <c r="V81" s="20">
        <v>0</v>
      </c>
      <c r="W81" s="21">
        <f t="shared" si="30"/>
        <v>0</v>
      </c>
      <c r="X81" s="51" t="s">
        <v>216</v>
      </c>
      <c r="Y81" s="54" t="str">
        <f t="shared" si="35"/>
        <v>N/A</v>
      </c>
      <c r="Z81" s="20">
        <v>0</v>
      </c>
      <c r="AA81" s="20">
        <v>2.5910252307699999E-2</v>
      </c>
      <c r="AB81" s="20">
        <v>8.3185499420000003E-2</v>
      </c>
      <c r="AC81" s="20">
        <v>0</v>
      </c>
      <c r="AD81" s="20">
        <v>2.2274395612100002</v>
      </c>
      <c r="AE81" s="20">
        <v>12.555357948499999</v>
      </c>
      <c r="AF81" s="20">
        <v>2.0799999999999999E-2</v>
      </c>
      <c r="AG81" s="20">
        <v>5.0386063190500003</v>
      </c>
      <c r="AH81" s="20">
        <v>5.0114546907799999</v>
      </c>
      <c r="AI81" s="20">
        <v>0</v>
      </c>
      <c r="AJ81" s="20">
        <v>0</v>
      </c>
      <c r="AL81" s="57">
        <f t="shared" si="36"/>
        <v>0</v>
      </c>
      <c r="AM81" s="57">
        <f t="shared" si="37"/>
        <v>0.19938170677199349</v>
      </c>
      <c r="AN81" s="57">
        <f t="shared" si="38"/>
        <v>0.64011985124943593</v>
      </c>
      <c r="AO81" s="57">
        <f t="shared" si="39"/>
        <v>0</v>
      </c>
      <c r="AP81" s="57">
        <f t="shared" si="40"/>
        <v>17.140346460984844</v>
      </c>
      <c r="AQ81" s="57">
        <f t="shared" si="41"/>
        <v>96.61460132371279</v>
      </c>
      <c r="AR81" s="57">
        <f t="shared" si="42"/>
        <v>0.16005785862706629</v>
      </c>
      <c r="AS81" s="57">
        <f t="shared" si="43"/>
        <v>38.772525860189802</v>
      </c>
      <c r="AT81" s="57">
        <f t="shared" si="44"/>
        <v>38.563591654462186</v>
      </c>
      <c r="AU81" s="57">
        <f t="shared" si="45"/>
        <v>0</v>
      </c>
      <c r="AV81" s="57">
        <f t="shared" si="46"/>
        <v>0</v>
      </c>
    </row>
    <row r="82" spans="1:48" x14ac:dyDescent="0.35">
      <c r="A82" s="19">
        <v>1472653078540</v>
      </c>
      <c r="B82" t="s">
        <v>131</v>
      </c>
      <c r="C82" s="44" t="s">
        <v>36</v>
      </c>
      <c r="D82" s="41" t="s">
        <v>1052</v>
      </c>
      <c r="E82">
        <v>0.97364101771800005</v>
      </c>
      <c r="F82" s="39">
        <v>0</v>
      </c>
      <c r="G82" s="39">
        <v>0</v>
      </c>
      <c r="H82" s="39">
        <v>0</v>
      </c>
      <c r="I82" s="40">
        <f t="shared" si="24"/>
        <v>0.97364101771800005</v>
      </c>
      <c r="J82" s="21">
        <f t="shared" si="25"/>
        <v>0</v>
      </c>
      <c r="K82" s="21">
        <f t="shared" si="26"/>
        <v>0</v>
      </c>
      <c r="L82" s="21">
        <f t="shared" si="27"/>
        <v>0</v>
      </c>
      <c r="M82" s="21">
        <f t="shared" si="28"/>
        <v>100</v>
      </c>
      <c r="N82" s="20">
        <v>0</v>
      </c>
      <c r="O82" s="20">
        <f t="shared" si="31"/>
        <v>0</v>
      </c>
      <c r="P82" s="20">
        <v>0</v>
      </c>
      <c r="Q82" s="20">
        <f t="shared" si="32"/>
        <v>0</v>
      </c>
      <c r="R82" s="20">
        <v>0</v>
      </c>
      <c r="S82" s="45">
        <f t="shared" si="33"/>
        <v>0</v>
      </c>
      <c r="T82" s="45">
        <f t="shared" si="34"/>
        <v>0</v>
      </c>
      <c r="U82" s="45">
        <f t="shared" si="29"/>
        <v>0</v>
      </c>
      <c r="V82" s="20">
        <v>0</v>
      </c>
      <c r="W82" s="21">
        <f t="shared" si="30"/>
        <v>0</v>
      </c>
      <c r="X82" s="51" t="s">
        <v>216</v>
      </c>
      <c r="Y82" s="54" t="str">
        <f t="shared" si="35"/>
        <v>N/A</v>
      </c>
      <c r="Z82" s="20">
        <v>0</v>
      </c>
      <c r="AA82" s="20">
        <v>0</v>
      </c>
      <c r="AB82" s="20">
        <v>0</v>
      </c>
      <c r="AC82" s="20">
        <v>0</v>
      </c>
      <c r="AD82" s="20">
        <v>0</v>
      </c>
      <c r="AE82" s="20">
        <v>0</v>
      </c>
      <c r="AF82" s="20">
        <v>0</v>
      </c>
      <c r="AG82" s="20">
        <v>0</v>
      </c>
      <c r="AH82" s="20">
        <v>0</v>
      </c>
      <c r="AI82" s="20">
        <v>0</v>
      </c>
      <c r="AJ82" s="20">
        <v>0</v>
      </c>
      <c r="AL82" s="57">
        <f t="shared" si="36"/>
        <v>0</v>
      </c>
      <c r="AM82" s="57">
        <f t="shared" si="37"/>
        <v>0</v>
      </c>
      <c r="AN82" s="57">
        <f t="shared" si="38"/>
        <v>0</v>
      </c>
      <c r="AO82" s="57">
        <f t="shared" si="39"/>
        <v>0</v>
      </c>
      <c r="AP82" s="57">
        <f t="shared" si="40"/>
        <v>0</v>
      </c>
      <c r="AQ82" s="57">
        <f t="shared" si="41"/>
        <v>0</v>
      </c>
      <c r="AR82" s="57">
        <f t="shared" si="42"/>
        <v>0</v>
      </c>
      <c r="AS82" s="57">
        <f t="shared" si="43"/>
        <v>0</v>
      </c>
      <c r="AT82" s="57">
        <f t="shared" si="44"/>
        <v>0</v>
      </c>
      <c r="AU82" s="57">
        <f t="shared" si="45"/>
        <v>0</v>
      </c>
      <c r="AV82" s="57">
        <f t="shared" si="46"/>
        <v>0</v>
      </c>
    </row>
    <row r="83" spans="1:48" x14ac:dyDescent="0.35">
      <c r="A83" s="19">
        <v>1473860707429</v>
      </c>
      <c r="B83" t="s">
        <v>165</v>
      </c>
      <c r="C83" s="44" t="s">
        <v>36</v>
      </c>
      <c r="D83" s="41" t="s">
        <v>1052</v>
      </c>
      <c r="E83">
        <v>56.196623285900003</v>
      </c>
      <c r="F83"/>
      <c r="G83">
        <v>0.225294305</v>
      </c>
      <c r="H83">
        <v>6.2980261019999997</v>
      </c>
      <c r="I83" s="40">
        <f t="shared" si="24"/>
        <v>49.673302878900003</v>
      </c>
      <c r="J83" s="21">
        <f t="shared" si="25"/>
        <v>0</v>
      </c>
      <c r="K83" s="21">
        <f t="shared" si="26"/>
        <v>0.40090363410950242</v>
      </c>
      <c r="L83" s="21">
        <f t="shared" si="27"/>
        <v>11.20712550638288</v>
      </c>
      <c r="M83" s="21">
        <f t="shared" si="28"/>
        <v>88.391970859507623</v>
      </c>
      <c r="N83" s="20">
        <v>3.6025660621600002</v>
      </c>
      <c r="O83" s="20">
        <f t="shared" si="31"/>
        <v>9.0225931641599999</v>
      </c>
      <c r="P83" s="20">
        <v>2.13276742584</v>
      </c>
      <c r="Q83" s="20">
        <f t="shared" si="32"/>
        <v>5.4200271020000006</v>
      </c>
      <c r="R83" s="20">
        <v>3.2872596761600001</v>
      </c>
      <c r="S83" s="45">
        <f t="shared" si="33"/>
        <v>16.055400905954095</v>
      </c>
      <c r="T83" s="45">
        <f t="shared" si="34"/>
        <v>9.6447558324379088</v>
      </c>
      <c r="U83" s="45">
        <f t="shared" si="29"/>
        <v>5.8495679703673389</v>
      </c>
      <c r="V83" s="20">
        <v>25.8457384574</v>
      </c>
      <c r="W83" s="21">
        <f t="shared" si="30"/>
        <v>45.991621820247012</v>
      </c>
      <c r="X83" s="51">
        <v>5.49855090389</v>
      </c>
      <c r="Y83" s="54">
        <f t="shared" si="35"/>
        <v>9.7844862954063156</v>
      </c>
      <c r="Z83" s="20">
        <v>6.2358333413900002</v>
      </c>
      <c r="AA83" s="20">
        <v>5.96E-2</v>
      </c>
      <c r="AB83" s="20">
        <v>0.31410191808299998</v>
      </c>
      <c r="AC83" s="20">
        <v>2.0717081235600001</v>
      </c>
      <c r="AD83" s="20">
        <v>1.5241242473100001</v>
      </c>
      <c r="AE83" s="20">
        <v>2.02784078494</v>
      </c>
      <c r="AF83" s="20">
        <v>1.3849153614</v>
      </c>
      <c r="AG83" s="20">
        <v>29.979492370999999</v>
      </c>
      <c r="AH83" s="20">
        <v>10.5227365376</v>
      </c>
      <c r="AI83" s="20">
        <v>0</v>
      </c>
      <c r="AJ83" s="20">
        <v>5.38200979343</v>
      </c>
      <c r="AL83" s="57">
        <f t="shared" si="36"/>
        <v>11.096455581797564</v>
      </c>
      <c r="AM83" s="57">
        <f t="shared" si="37"/>
        <v>0.10605619433179346</v>
      </c>
      <c r="AN83" s="57">
        <f t="shared" si="38"/>
        <v>0.55893379302348511</v>
      </c>
      <c r="AO83" s="57">
        <f t="shared" si="39"/>
        <v>3.6865348884401765</v>
      </c>
      <c r="AP83" s="57">
        <f t="shared" si="40"/>
        <v>2.7121278080286544</v>
      </c>
      <c r="AQ83" s="57">
        <f t="shared" si="41"/>
        <v>3.6084744355961949</v>
      </c>
      <c r="AR83" s="57">
        <f t="shared" si="42"/>
        <v>2.4644102802302745</v>
      </c>
      <c r="AS83" s="57">
        <f t="shared" si="43"/>
        <v>53.347497799786836</v>
      </c>
      <c r="AT83" s="57">
        <f t="shared" si="44"/>
        <v>18.724855555939076</v>
      </c>
      <c r="AU83" s="57">
        <f t="shared" si="45"/>
        <v>0</v>
      </c>
      <c r="AV83" s="57">
        <f t="shared" si="46"/>
        <v>9.5771053112018052</v>
      </c>
    </row>
    <row r="84" spans="1:48" x14ac:dyDescent="0.35">
      <c r="A84" s="19">
        <v>1474373847437</v>
      </c>
      <c r="B84" t="s">
        <v>199</v>
      </c>
      <c r="C84" s="44" t="s">
        <v>94</v>
      </c>
      <c r="D84" s="41" t="s">
        <v>1052</v>
      </c>
      <c r="E84">
        <v>1.65009518374</v>
      </c>
      <c r="F84" s="39">
        <v>0</v>
      </c>
      <c r="G84" s="39">
        <v>0</v>
      </c>
      <c r="H84" s="39">
        <v>0</v>
      </c>
      <c r="I84" s="40">
        <f t="shared" si="24"/>
        <v>1.65009518374</v>
      </c>
      <c r="J84" s="21">
        <f t="shared" si="25"/>
        <v>0</v>
      </c>
      <c r="K84" s="21">
        <f t="shared" si="26"/>
        <v>0</v>
      </c>
      <c r="L84" s="21">
        <f t="shared" si="27"/>
        <v>0</v>
      </c>
      <c r="M84" s="21">
        <f t="shared" si="28"/>
        <v>100</v>
      </c>
      <c r="N84" s="20">
        <v>4.5923071965199999E-2</v>
      </c>
      <c r="O84" s="20">
        <f t="shared" si="31"/>
        <v>5.2511732955169997E-2</v>
      </c>
      <c r="P84" s="20">
        <v>6.5886609899699997E-3</v>
      </c>
      <c r="Q84" s="20">
        <f t="shared" si="32"/>
        <v>6.5886609899699997E-3</v>
      </c>
      <c r="R84" s="20">
        <v>0</v>
      </c>
      <c r="S84" s="45">
        <f t="shared" si="33"/>
        <v>3.1823456896680509</v>
      </c>
      <c r="T84" s="45">
        <f t="shared" si="34"/>
        <v>0.39928975339692607</v>
      </c>
      <c r="U84" s="45">
        <f t="shared" si="29"/>
        <v>0</v>
      </c>
      <c r="V84" s="20">
        <v>0</v>
      </c>
      <c r="W84" s="21">
        <f t="shared" si="30"/>
        <v>0</v>
      </c>
      <c r="X84" s="51" t="s">
        <v>216</v>
      </c>
      <c r="Y84" s="54" t="str">
        <f t="shared" si="35"/>
        <v>N/A</v>
      </c>
      <c r="Z84" s="20">
        <v>0</v>
      </c>
      <c r="AA84" s="20">
        <v>0</v>
      </c>
      <c r="AB84" s="20">
        <v>0</v>
      </c>
      <c r="AC84" s="20">
        <v>0</v>
      </c>
      <c r="AD84" s="20">
        <v>0.38612389897600002</v>
      </c>
      <c r="AE84" s="20">
        <v>1.18398698731</v>
      </c>
      <c r="AF84" s="20">
        <v>1.24E-2</v>
      </c>
      <c r="AG84" s="20">
        <v>0</v>
      </c>
      <c r="AH84" s="20">
        <v>1.44851679272</v>
      </c>
      <c r="AI84" s="20">
        <v>0</v>
      </c>
      <c r="AJ84" s="20">
        <v>0</v>
      </c>
      <c r="AL84" s="57">
        <f t="shared" si="36"/>
        <v>0</v>
      </c>
      <c r="AM84" s="57">
        <f t="shared" si="37"/>
        <v>0</v>
      </c>
      <c r="AN84" s="57">
        <f t="shared" si="38"/>
        <v>0</v>
      </c>
      <c r="AO84" s="57">
        <f t="shared" si="39"/>
        <v>0</v>
      </c>
      <c r="AP84" s="57">
        <f t="shared" si="40"/>
        <v>23.400098538608926</v>
      </c>
      <c r="AQ84" s="57">
        <f t="shared" si="41"/>
        <v>71.75264790643476</v>
      </c>
      <c r="AR84" s="57">
        <f t="shared" si="42"/>
        <v>0.75147180127481827</v>
      </c>
      <c r="AS84" s="57">
        <f t="shared" si="43"/>
        <v>0</v>
      </c>
      <c r="AT84" s="57">
        <f t="shared" si="44"/>
        <v>87.783832532429102</v>
      </c>
      <c r="AU84" s="57">
        <f t="shared" si="45"/>
        <v>0</v>
      </c>
      <c r="AV84" s="57">
        <f t="shared" si="46"/>
        <v>0</v>
      </c>
    </row>
    <row r="85" spans="1:48" x14ac:dyDescent="0.35">
      <c r="A85" s="19">
        <v>1474383263431</v>
      </c>
      <c r="B85" t="s">
        <v>198</v>
      </c>
      <c r="C85" s="44" t="s">
        <v>36</v>
      </c>
      <c r="D85" s="41" t="s">
        <v>1052</v>
      </c>
      <c r="E85">
        <v>3.2378053357100001</v>
      </c>
      <c r="F85"/>
      <c r="G85"/>
      <c r="H85"/>
      <c r="I85" s="40">
        <f t="shared" si="24"/>
        <v>3.2378053357100001</v>
      </c>
      <c r="J85" s="21">
        <f t="shared" si="25"/>
        <v>0</v>
      </c>
      <c r="K85" s="21">
        <f t="shared" si="26"/>
        <v>0</v>
      </c>
      <c r="L85" s="21">
        <f t="shared" si="27"/>
        <v>0</v>
      </c>
      <c r="M85" s="21">
        <f t="shared" si="28"/>
        <v>100</v>
      </c>
      <c r="N85" s="20">
        <v>3.5582811430599999E-2</v>
      </c>
      <c r="O85" s="20">
        <f t="shared" si="31"/>
        <v>3.5582811430599999E-2</v>
      </c>
      <c r="P85" s="20">
        <v>0</v>
      </c>
      <c r="Q85" s="20">
        <f t="shared" si="32"/>
        <v>0</v>
      </c>
      <c r="R85" s="20">
        <v>0</v>
      </c>
      <c r="S85" s="45">
        <f t="shared" si="33"/>
        <v>1.0989793314055814</v>
      </c>
      <c r="T85" s="45">
        <f t="shared" si="34"/>
        <v>0</v>
      </c>
      <c r="U85" s="45">
        <f t="shared" si="29"/>
        <v>0</v>
      </c>
      <c r="V85" s="20">
        <v>1.9088659754599999</v>
      </c>
      <c r="W85" s="21">
        <f t="shared" si="30"/>
        <v>58.955550984087047</v>
      </c>
      <c r="X85" s="51">
        <v>0</v>
      </c>
      <c r="Y85" s="54">
        <f t="shared" si="35"/>
        <v>0</v>
      </c>
      <c r="Z85" s="20">
        <v>0</v>
      </c>
      <c r="AA85" s="20">
        <v>0</v>
      </c>
      <c r="AB85" s="20">
        <v>0</v>
      </c>
      <c r="AC85" s="20">
        <v>0</v>
      </c>
      <c r="AD85" s="20">
        <v>0.228344434786</v>
      </c>
      <c r="AE85" s="20">
        <v>3.0134329307600001</v>
      </c>
      <c r="AF85" s="20">
        <v>0</v>
      </c>
      <c r="AG85" s="20">
        <v>0.63661747818799996</v>
      </c>
      <c r="AH85" s="20">
        <v>2.58617920891</v>
      </c>
      <c r="AI85" s="20">
        <v>1.5645191732599999</v>
      </c>
      <c r="AJ85" s="20">
        <v>0.33128840983899999</v>
      </c>
      <c r="AL85" s="57">
        <f t="shared" si="36"/>
        <v>0</v>
      </c>
      <c r="AM85" s="57">
        <f t="shared" si="37"/>
        <v>0</v>
      </c>
      <c r="AN85" s="57">
        <f t="shared" si="38"/>
        <v>0</v>
      </c>
      <c r="AO85" s="57">
        <f t="shared" si="39"/>
        <v>0</v>
      </c>
      <c r="AP85" s="57">
        <f t="shared" si="40"/>
        <v>7.052444823274949</v>
      </c>
      <c r="AQ85" s="57">
        <f t="shared" si="41"/>
        <v>93.070231787088005</v>
      </c>
      <c r="AR85" s="57">
        <f t="shared" si="42"/>
        <v>0</v>
      </c>
      <c r="AS85" s="57">
        <f t="shared" si="43"/>
        <v>19.662005963320205</v>
      </c>
      <c r="AT85" s="57">
        <f t="shared" si="44"/>
        <v>79.874450152602876</v>
      </c>
      <c r="AU85" s="57">
        <f t="shared" si="45"/>
        <v>48.320359349736052</v>
      </c>
      <c r="AV85" s="57">
        <f t="shared" si="46"/>
        <v>10.231881644804123</v>
      </c>
    </row>
    <row r="86" spans="1:48" x14ac:dyDescent="0.35">
      <c r="A86" s="19">
        <v>1474980191830</v>
      </c>
      <c r="B86" t="s">
        <v>166</v>
      </c>
      <c r="C86" s="44" t="s">
        <v>36</v>
      </c>
      <c r="D86" s="41" t="s">
        <v>1052</v>
      </c>
      <c r="E86">
        <v>21.834098998799899</v>
      </c>
      <c r="F86" s="39">
        <v>6.7977992000000001E-2</v>
      </c>
      <c r="G86" s="39">
        <v>1.270895069</v>
      </c>
      <c r="H86" s="39">
        <v>0.223924812</v>
      </c>
      <c r="I86" s="40">
        <f t="shared" si="24"/>
        <v>20.271301125799898</v>
      </c>
      <c r="J86" s="21">
        <f t="shared" si="25"/>
        <v>0.31133866345360245</v>
      </c>
      <c r="K86" s="21">
        <f t="shared" si="26"/>
        <v>5.8206893221005096</v>
      </c>
      <c r="L86" s="21">
        <f t="shared" si="27"/>
        <v>1.0255738604661815</v>
      </c>
      <c r="M86" s="21">
        <f t="shared" si="28"/>
        <v>92.842398153979701</v>
      </c>
      <c r="N86" s="20">
        <v>0.79859685473800002</v>
      </c>
      <c r="O86" s="20">
        <f t="shared" si="31"/>
        <v>2.4814352088760003</v>
      </c>
      <c r="P86" s="20">
        <v>0.38961504983799999</v>
      </c>
      <c r="Q86" s="20">
        <f t="shared" si="32"/>
        <v>1.6828383541380001</v>
      </c>
      <c r="R86" s="20">
        <v>1.2932233043000001</v>
      </c>
      <c r="S86" s="45">
        <f t="shared" si="33"/>
        <v>11.364953548174309</v>
      </c>
      <c r="T86" s="45">
        <f t="shared" si="34"/>
        <v>7.7073862962263595</v>
      </c>
      <c r="U86" s="45">
        <f t="shared" si="29"/>
        <v>5.9229524624353926</v>
      </c>
      <c r="V86" s="20">
        <v>0</v>
      </c>
      <c r="W86" s="21">
        <f t="shared" si="30"/>
        <v>0</v>
      </c>
      <c r="X86" s="51" t="s">
        <v>216</v>
      </c>
      <c r="Y86" s="54" t="str">
        <f t="shared" si="35"/>
        <v>N/A</v>
      </c>
      <c r="Z86" s="20">
        <v>0.15265210728600001</v>
      </c>
      <c r="AA86" s="20">
        <v>0.32840000000000003</v>
      </c>
      <c r="AB86" s="20">
        <v>0.25679999999999997</v>
      </c>
      <c r="AC86" s="20">
        <v>1.4568419395300001</v>
      </c>
      <c r="AD86" s="20">
        <v>2.8870964379399999</v>
      </c>
      <c r="AE86" s="20">
        <v>0</v>
      </c>
      <c r="AF86" s="20">
        <v>0</v>
      </c>
      <c r="AG86" s="20">
        <v>0</v>
      </c>
      <c r="AH86" s="20">
        <v>0</v>
      </c>
      <c r="AI86" s="20">
        <v>0</v>
      </c>
      <c r="AJ86" s="20">
        <v>0</v>
      </c>
      <c r="AL86" s="57">
        <f t="shared" si="36"/>
        <v>0.69914543895028802</v>
      </c>
      <c r="AM86" s="57">
        <f t="shared" si="37"/>
        <v>1.5040693917255317</v>
      </c>
      <c r="AN86" s="57">
        <f t="shared" si="38"/>
        <v>1.1761419603992584</v>
      </c>
      <c r="AO86" s="57">
        <f t="shared" si="39"/>
        <v>6.6723245122689736</v>
      </c>
      <c r="AP86" s="57">
        <f t="shared" si="40"/>
        <v>13.222878755375653</v>
      </c>
      <c r="AQ86" s="57">
        <f t="shared" si="41"/>
        <v>0</v>
      </c>
      <c r="AR86" s="57">
        <f t="shared" si="42"/>
        <v>0</v>
      </c>
      <c r="AS86" s="57">
        <f t="shared" si="43"/>
        <v>0</v>
      </c>
      <c r="AT86" s="57">
        <f t="shared" si="44"/>
        <v>0</v>
      </c>
      <c r="AU86" s="57">
        <f t="shared" si="45"/>
        <v>0</v>
      </c>
      <c r="AV86" s="57">
        <f t="shared" si="46"/>
        <v>0</v>
      </c>
    </row>
    <row r="87" spans="1:48" x14ac:dyDescent="0.35">
      <c r="A87" s="19">
        <v>1478793107212</v>
      </c>
      <c r="B87" t="s">
        <v>167</v>
      </c>
      <c r="C87" s="44" t="s">
        <v>36</v>
      </c>
      <c r="D87" s="41" t="s">
        <v>1052</v>
      </c>
      <c r="E87">
        <v>10.2360874739</v>
      </c>
      <c r="F87"/>
      <c r="G87"/>
      <c r="H87"/>
      <c r="I87" s="40">
        <f t="shared" si="24"/>
        <v>10.2360874739</v>
      </c>
      <c r="J87" s="21">
        <f t="shared" si="25"/>
        <v>0</v>
      </c>
      <c r="K87" s="21">
        <f t="shared" si="26"/>
        <v>0</v>
      </c>
      <c r="L87" s="21">
        <f t="shared" si="27"/>
        <v>0</v>
      </c>
      <c r="M87" s="21">
        <f t="shared" si="28"/>
        <v>100</v>
      </c>
      <c r="N87" s="20">
        <v>0.20927739989800001</v>
      </c>
      <c r="O87" s="20">
        <f t="shared" si="31"/>
        <v>0.20927739989800001</v>
      </c>
      <c r="P87" s="20">
        <v>0</v>
      </c>
      <c r="Q87" s="20">
        <f t="shared" si="32"/>
        <v>0</v>
      </c>
      <c r="R87" s="20">
        <v>0</v>
      </c>
      <c r="S87" s="45">
        <f t="shared" si="33"/>
        <v>2.0445057785175833</v>
      </c>
      <c r="T87" s="45">
        <f t="shared" si="34"/>
        <v>0</v>
      </c>
      <c r="U87" s="45">
        <f t="shared" si="29"/>
        <v>0</v>
      </c>
      <c r="V87" s="20">
        <v>4.67044208044</v>
      </c>
      <c r="W87" s="21">
        <f t="shared" si="30"/>
        <v>45.627219309611263</v>
      </c>
      <c r="X87" s="51" t="s">
        <v>216</v>
      </c>
      <c r="Y87" s="54" t="str">
        <f t="shared" si="35"/>
        <v>N/A</v>
      </c>
      <c r="Z87" s="20">
        <v>0</v>
      </c>
      <c r="AA87" s="20">
        <v>0</v>
      </c>
      <c r="AB87" s="20">
        <v>0</v>
      </c>
      <c r="AC87" s="20">
        <v>0</v>
      </c>
      <c r="AD87" s="20">
        <v>0.91385994801399995</v>
      </c>
      <c r="AE87" s="20">
        <v>9.1430135310999994</v>
      </c>
      <c r="AF87" s="20">
        <v>0</v>
      </c>
      <c r="AG87" s="20">
        <v>4.9782042716200001</v>
      </c>
      <c r="AH87" s="20">
        <v>3.4167067051500002</v>
      </c>
      <c r="AI87" s="20">
        <v>0</v>
      </c>
      <c r="AJ87" s="20">
        <v>0</v>
      </c>
      <c r="AL87" s="57">
        <f t="shared" si="36"/>
        <v>0</v>
      </c>
      <c r="AM87" s="57">
        <f t="shared" si="37"/>
        <v>0</v>
      </c>
      <c r="AN87" s="57">
        <f t="shared" si="38"/>
        <v>0</v>
      </c>
      <c r="AO87" s="57">
        <f t="shared" si="39"/>
        <v>0</v>
      </c>
      <c r="AP87" s="57">
        <f t="shared" si="40"/>
        <v>8.9278247215468038</v>
      </c>
      <c r="AQ87" s="57">
        <f t="shared" si="41"/>
        <v>89.321369658210486</v>
      </c>
      <c r="AR87" s="57">
        <f t="shared" si="42"/>
        <v>0</v>
      </c>
      <c r="AS87" s="57">
        <f t="shared" si="43"/>
        <v>48.633858242355174</v>
      </c>
      <c r="AT87" s="57">
        <f t="shared" si="44"/>
        <v>33.379029964934617</v>
      </c>
      <c r="AU87" s="57">
        <f t="shared" si="45"/>
        <v>0</v>
      </c>
      <c r="AV87" s="57">
        <f t="shared" si="46"/>
        <v>0</v>
      </c>
    </row>
    <row r="88" spans="1:48" x14ac:dyDescent="0.35">
      <c r="A88" s="19">
        <v>1479980688845</v>
      </c>
      <c r="B88" t="s">
        <v>197</v>
      </c>
      <c r="C88" s="44" t="s">
        <v>36</v>
      </c>
      <c r="D88" s="41" t="s">
        <v>1052</v>
      </c>
      <c r="E88">
        <v>2.5259876656300002</v>
      </c>
      <c r="F88" s="39">
        <v>0</v>
      </c>
      <c r="G88" s="39">
        <v>0</v>
      </c>
      <c r="H88" s="39">
        <v>0</v>
      </c>
      <c r="I88" s="40">
        <f t="shared" si="24"/>
        <v>2.5259876656300002</v>
      </c>
      <c r="J88" s="21">
        <f t="shared" si="25"/>
        <v>0</v>
      </c>
      <c r="K88" s="21">
        <f t="shared" si="26"/>
        <v>0</v>
      </c>
      <c r="L88" s="21">
        <f t="shared" si="27"/>
        <v>0</v>
      </c>
      <c r="M88" s="21">
        <f t="shared" si="28"/>
        <v>100</v>
      </c>
      <c r="N88" s="20">
        <v>3.1753308531600001E-2</v>
      </c>
      <c r="O88" s="20">
        <f t="shared" si="31"/>
        <v>3.1753308531600001E-2</v>
      </c>
      <c r="P88" s="20">
        <v>0</v>
      </c>
      <c r="Q88" s="20">
        <f t="shared" si="32"/>
        <v>0</v>
      </c>
      <c r="R88" s="20">
        <v>0</v>
      </c>
      <c r="S88" s="45">
        <f t="shared" si="33"/>
        <v>1.2570650666134779</v>
      </c>
      <c r="T88" s="45">
        <f t="shared" si="34"/>
        <v>0</v>
      </c>
      <c r="U88" s="45">
        <f t="shared" si="29"/>
        <v>0</v>
      </c>
      <c r="V88" s="20">
        <v>0</v>
      </c>
      <c r="W88" s="21">
        <f t="shared" si="30"/>
        <v>0</v>
      </c>
      <c r="X88" s="51" t="s">
        <v>216</v>
      </c>
      <c r="Y88" s="54" t="str">
        <f t="shared" si="35"/>
        <v>N/A</v>
      </c>
      <c r="Z88" s="20">
        <v>0</v>
      </c>
      <c r="AA88" s="20">
        <v>0</v>
      </c>
      <c r="AB88" s="20">
        <v>0</v>
      </c>
      <c r="AC88" s="20">
        <v>0</v>
      </c>
      <c r="AD88" s="20">
        <v>0</v>
      </c>
      <c r="AE88" s="20">
        <v>2.3345643744500002</v>
      </c>
      <c r="AF88" s="20">
        <v>0</v>
      </c>
      <c r="AG88" s="20">
        <v>0</v>
      </c>
      <c r="AH88" s="20">
        <v>2.5259875629300002</v>
      </c>
      <c r="AI88" s="20">
        <v>0</v>
      </c>
      <c r="AJ88" s="20">
        <v>0</v>
      </c>
      <c r="AL88" s="57">
        <f t="shared" si="36"/>
        <v>0</v>
      </c>
      <c r="AM88" s="57">
        <f t="shared" si="37"/>
        <v>0</v>
      </c>
      <c r="AN88" s="57">
        <f t="shared" si="38"/>
        <v>0</v>
      </c>
      <c r="AO88" s="57">
        <f t="shared" si="39"/>
        <v>0</v>
      </c>
      <c r="AP88" s="57">
        <f t="shared" si="40"/>
        <v>0</v>
      </c>
      <c r="AQ88" s="57">
        <f t="shared" si="41"/>
        <v>92.421843788684626</v>
      </c>
      <c r="AR88" s="57">
        <f t="shared" si="42"/>
        <v>0</v>
      </c>
      <c r="AS88" s="57">
        <f t="shared" si="43"/>
        <v>0</v>
      </c>
      <c r="AT88" s="57">
        <f t="shared" si="44"/>
        <v>99.999995934263595</v>
      </c>
      <c r="AU88" s="57">
        <f t="shared" si="45"/>
        <v>0</v>
      </c>
      <c r="AV88" s="57">
        <f t="shared" si="46"/>
        <v>0</v>
      </c>
    </row>
    <row r="89" spans="1:48" x14ac:dyDescent="0.35">
      <c r="A89" s="19">
        <v>1479982613044</v>
      </c>
      <c r="B89" t="s">
        <v>196</v>
      </c>
      <c r="C89" s="44" t="s">
        <v>36</v>
      </c>
      <c r="D89" s="41" t="s">
        <v>1052</v>
      </c>
      <c r="E89">
        <v>0.21719378150800001</v>
      </c>
      <c r="F89" s="39">
        <v>0</v>
      </c>
      <c r="G89" s="39">
        <v>0</v>
      </c>
      <c r="H89" s="39">
        <v>0</v>
      </c>
      <c r="I89" s="40">
        <f t="shared" si="24"/>
        <v>0.21719378150800001</v>
      </c>
      <c r="J89" s="21">
        <f t="shared" si="25"/>
        <v>0</v>
      </c>
      <c r="K89" s="21">
        <f t="shared" si="26"/>
        <v>0</v>
      </c>
      <c r="L89" s="21">
        <f t="shared" si="27"/>
        <v>0</v>
      </c>
      <c r="M89" s="21">
        <f t="shared" si="28"/>
        <v>100</v>
      </c>
      <c r="N89" s="20">
        <v>1.0540081836700001E-2</v>
      </c>
      <c r="O89" s="20">
        <f t="shared" si="31"/>
        <v>2.4140081834900001E-2</v>
      </c>
      <c r="P89" s="20">
        <v>1.35999999982E-2</v>
      </c>
      <c r="Q89" s="20">
        <f t="shared" si="32"/>
        <v>1.35999999982E-2</v>
      </c>
      <c r="R89" s="20">
        <v>0</v>
      </c>
      <c r="S89" s="45">
        <f t="shared" si="33"/>
        <v>11.114536368073152</v>
      </c>
      <c r="T89" s="45">
        <f t="shared" si="34"/>
        <v>6.2616894018667217</v>
      </c>
      <c r="U89" s="45">
        <f t="shared" si="29"/>
        <v>0</v>
      </c>
      <c r="V89" s="20">
        <v>0</v>
      </c>
      <c r="W89" s="21">
        <f t="shared" si="30"/>
        <v>0</v>
      </c>
      <c r="X89" s="51" t="s">
        <v>216</v>
      </c>
      <c r="Y89" s="54" t="str">
        <f t="shared" si="35"/>
        <v>N/A</v>
      </c>
      <c r="Z89" s="20">
        <v>0</v>
      </c>
      <c r="AA89" s="20">
        <v>0</v>
      </c>
      <c r="AB89" s="20">
        <v>0</v>
      </c>
      <c r="AC89" s="20">
        <v>0</v>
      </c>
      <c r="AD89" s="20">
        <v>0</v>
      </c>
      <c r="AE89" s="20">
        <v>3.12662759918E-5</v>
      </c>
      <c r="AF89" s="20">
        <v>1.84E-2</v>
      </c>
      <c r="AG89" s="20">
        <v>0</v>
      </c>
      <c r="AH89" s="20">
        <v>0.217193926614</v>
      </c>
      <c r="AI89" s="20">
        <v>0</v>
      </c>
      <c r="AJ89" s="20">
        <v>0</v>
      </c>
      <c r="AL89" s="57">
        <f t="shared" si="36"/>
        <v>0</v>
      </c>
      <c r="AM89" s="57">
        <f t="shared" si="37"/>
        <v>0</v>
      </c>
      <c r="AN89" s="57">
        <f t="shared" si="38"/>
        <v>0</v>
      </c>
      <c r="AO89" s="57">
        <f t="shared" si="39"/>
        <v>0</v>
      </c>
      <c r="AP89" s="57">
        <f t="shared" si="40"/>
        <v>0</v>
      </c>
      <c r="AQ89" s="57">
        <f t="shared" si="41"/>
        <v>1.4395566841147501E-2</v>
      </c>
      <c r="AR89" s="57">
        <f t="shared" si="42"/>
        <v>8.4716974271762311</v>
      </c>
      <c r="AS89" s="57">
        <f t="shared" si="43"/>
        <v>0</v>
      </c>
      <c r="AT89" s="57">
        <f t="shared" si="44"/>
        <v>100.00006680946341</v>
      </c>
      <c r="AU89" s="57">
        <f t="shared" si="45"/>
        <v>0</v>
      </c>
      <c r="AV89" s="57">
        <f t="shared" si="46"/>
        <v>0</v>
      </c>
    </row>
    <row r="90" spans="1:48" x14ac:dyDescent="0.35">
      <c r="A90" s="19">
        <v>1479983600799</v>
      </c>
      <c r="B90" t="s">
        <v>195</v>
      </c>
      <c r="C90" s="44" t="s">
        <v>36</v>
      </c>
      <c r="D90" s="41" t="s">
        <v>1052</v>
      </c>
      <c r="E90">
        <v>0.34934243879600002</v>
      </c>
      <c r="F90" s="39">
        <v>0</v>
      </c>
      <c r="G90" s="39">
        <v>0</v>
      </c>
      <c r="H90" s="39">
        <v>0</v>
      </c>
      <c r="I90" s="40">
        <f t="shared" si="24"/>
        <v>0.34934243879600002</v>
      </c>
      <c r="J90" s="21">
        <f t="shared" si="25"/>
        <v>0</v>
      </c>
      <c r="K90" s="21">
        <f t="shared" si="26"/>
        <v>0</v>
      </c>
      <c r="L90" s="21">
        <f t="shared" si="27"/>
        <v>0</v>
      </c>
      <c r="M90" s="21">
        <f t="shared" si="28"/>
        <v>100</v>
      </c>
      <c r="N90" s="20">
        <v>7.3907481411799999E-3</v>
      </c>
      <c r="O90" s="20">
        <f t="shared" si="31"/>
        <v>3.1398973846660003E-2</v>
      </c>
      <c r="P90" s="20">
        <v>2.8176789081800001E-3</v>
      </c>
      <c r="Q90" s="20">
        <f t="shared" si="32"/>
        <v>2.4008225705480002E-2</v>
      </c>
      <c r="R90" s="20">
        <v>2.1190546797300001E-2</v>
      </c>
      <c r="S90" s="45">
        <f t="shared" si="33"/>
        <v>8.9880215970541055</v>
      </c>
      <c r="T90" s="45">
        <f t="shared" si="34"/>
        <v>6.8724045633344044</v>
      </c>
      <c r="U90" s="45">
        <f t="shared" si="29"/>
        <v>6.0658381129795425</v>
      </c>
      <c r="V90" s="20">
        <v>0</v>
      </c>
      <c r="W90" s="21">
        <f t="shared" si="30"/>
        <v>0</v>
      </c>
      <c r="X90" s="51" t="s">
        <v>216</v>
      </c>
      <c r="Y90" s="54" t="str">
        <f t="shared" si="35"/>
        <v>N/A</v>
      </c>
      <c r="Z90" s="20">
        <v>0</v>
      </c>
      <c r="AA90" s="20">
        <v>0</v>
      </c>
      <c r="AB90" s="20">
        <v>0</v>
      </c>
      <c r="AC90" s="20">
        <v>0</v>
      </c>
      <c r="AD90" s="20">
        <v>0</v>
      </c>
      <c r="AE90" s="20">
        <v>0.32502206924600002</v>
      </c>
      <c r="AF90" s="20">
        <v>2.7655115554E-2</v>
      </c>
      <c r="AG90" s="20">
        <v>0</v>
      </c>
      <c r="AH90" s="20">
        <v>0.34934243879600002</v>
      </c>
      <c r="AI90" s="20">
        <v>0</v>
      </c>
      <c r="AJ90" s="20">
        <v>0</v>
      </c>
      <c r="AL90" s="57">
        <f t="shared" si="36"/>
        <v>0</v>
      </c>
      <c r="AM90" s="57">
        <f t="shared" si="37"/>
        <v>0</v>
      </c>
      <c r="AN90" s="57">
        <f t="shared" si="38"/>
        <v>0</v>
      </c>
      <c r="AO90" s="57">
        <f t="shared" si="39"/>
        <v>0</v>
      </c>
      <c r="AP90" s="57">
        <f t="shared" si="40"/>
        <v>0</v>
      </c>
      <c r="AQ90" s="57">
        <f t="shared" si="41"/>
        <v>93.038243611678112</v>
      </c>
      <c r="AR90" s="57">
        <f t="shared" si="42"/>
        <v>7.9163343707431206</v>
      </c>
      <c r="AS90" s="57">
        <f t="shared" si="43"/>
        <v>0</v>
      </c>
      <c r="AT90" s="57">
        <f t="shared" si="44"/>
        <v>100</v>
      </c>
      <c r="AU90" s="57">
        <f t="shared" si="45"/>
        <v>0</v>
      </c>
      <c r="AV90" s="57">
        <f t="shared" si="46"/>
        <v>0</v>
      </c>
    </row>
    <row r="91" spans="1:48" x14ac:dyDescent="0.35">
      <c r="A91" s="19">
        <v>1479984636103</v>
      </c>
      <c r="B91" t="s">
        <v>193</v>
      </c>
      <c r="C91" s="44" t="s">
        <v>36</v>
      </c>
      <c r="D91" s="41" t="s">
        <v>1052</v>
      </c>
      <c r="E91">
        <v>1.7111361484200001</v>
      </c>
      <c r="F91" s="39">
        <v>0</v>
      </c>
      <c r="G91" s="39">
        <v>0</v>
      </c>
      <c r="H91" s="39">
        <v>0</v>
      </c>
      <c r="I91" s="40">
        <f t="shared" si="24"/>
        <v>1.7111361484200001</v>
      </c>
      <c r="J91" s="21">
        <f t="shared" si="25"/>
        <v>0</v>
      </c>
      <c r="K91" s="21">
        <f t="shared" si="26"/>
        <v>0</v>
      </c>
      <c r="L91" s="21">
        <f t="shared" si="27"/>
        <v>0</v>
      </c>
      <c r="M91" s="21">
        <f t="shared" si="28"/>
        <v>100</v>
      </c>
      <c r="N91" s="20">
        <v>0.19752396185099999</v>
      </c>
      <c r="O91" s="20">
        <f t="shared" si="31"/>
        <v>0.29080457748080002</v>
      </c>
      <c r="P91" s="20">
        <v>2.0399999998899999E-2</v>
      </c>
      <c r="Q91" s="20">
        <f t="shared" si="32"/>
        <v>9.3280615629800001E-2</v>
      </c>
      <c r="R91" s="20">
        <v>7.2880615630899995E-2</v>
      </c>
      <c r="S91" s="45">
        <f t="shared" si="33"/>
        <v>16.994824038362946</v>
      </c>
      <c r="T91" s="45">
        <f t="shared" si="34"/>
        <v>5.4513847840764678</v>
      </c>
      <c r="U91" s="45">
        <f t="shared" si="29"/>
        <v>4.2591944362928258</v>
      </c>
      <c r="V91" s="20">
        <v>0</v>
      </c>
      <c r="W91" s="21">
        <f t="shared" si="30"/>
        <v>0</v>
      </c>
      <c r="X91" s="51" t="s">
        <v>216</v>
      </c>
      <c r="Y91" s="54" t="str">
        <f t="shared" si="35"/>
        <v>N/A</v>
      </c>
      <c r="Z91" s="20">
        <v>0</v>
      </c>
      <c r="AA91" s="20">
        <v>6.3280711099800005E-2</v>
      </c>
      <c r="AB91" s="20">
        <v>5.4080711099799998E-2</v>
      </c>
      <c r="AC91" s="20">
        <v>0</v>
      </c>
      <c r="AD91" s="20">
        <v>0</v>
      </c>
      <c r="AE91" s="20">
        <v>1.20718330754</v>
      </c>
      <c r="AF91" s="20">
        <v>0</v>
      </c>
      <c r="AG91" s="20">
        <v>0</v>
      </c>
      <c r="AH91" s="20">
        <v>1.7111361484200001</v>
      </c>
      <c r="AI91" s="20">
        <v>0</v>
      </c>
      <c r="AJ91" s="20">
        <v>0</v>
      </c>
      <c r="AL91" s="57">
        <f t="shared" si="36"/>
        <v>0</v>
      </c>
      <c r="AM91" s="57">
        <f t="shared" si="37"/>
        <v>3.6981692636340524</v>
      </c>
      <c r="AN91" s="57">
        <f t="shared" si="38"/>
        <v>3.1605147930359676</v>
      </c>
      <c r="AO91" s="57">
        <f t="shared" si="39"/>
        <v>0</v>
      </c>
      <c r="AP91" s="57">
        <f t="shared" si="40"/>
        <v>0</v>
      </c>
      <c r="AQ91" s="57">
        <f t="shared" si="41"/>
        <v>70.548641535898156</v>
      </c>
      <c r="AR91" s="57">
        <f t="shared" si="42"/>
        <v>0</v>
      </c>
      <c r="AS91" s="57">
        <f t="shared" si="43"/>
        <v>0</v>
      </c>
      <c r="AT91" s="57">
        <f t="shared" si="44"/>
        <v>100</v>
      </c>
      <c r="AU91" s="57">
        <f t="shared" si="45"/>
        <v>0</v>
      </c>
      <c r="AV91" s="57">
        <f t="shared" si="46"/>
        <v>0</v>
      </c>
    </row>
    <row r="92" spans="1:48" x14ac:dyDescent="0.35">
      <c r="A92" s="19">
        <v>1479986082291</v>
      </c>
      <c r="B92" t="s">
        <v>194</v>
      </c>
      <c r="C92" s="44" t="s">
        <v>36</v>
      </c>
      <c r="D92" s="41" t="s">
        <v>1052</v>
      </c>
      <c r="E92">
        <v>5.3310602816300001</v>
      </c>
      <c r="F92"/>
      <c r="G92"/>
      <c r="H92"/>
      <c r="I92" s="40">
        <f t="shared" si="24"/>
        <v>5.3310602816300001</v>
      </c>
      <c r="J92" s="21">
        <f t="shared" si="25"/>
        <v>0</v>
      </c>
      <c r="K92" s="21">
        <f t="shared" si="26"/>
        <v>0</v>
      </c>
      <c r="L92" s="21">
        <f t="shared" si="27"/>
        <v>0</v>
      </c>
      <c r="M92" s="21">
        <f t="shared" si="28"/>
        <v>100</v>
      </c>
      <c r="N92" s="20">
        <v>0.16361718807799999</v>
      </c>
      <c r="O92" s="20">
        <f t="shared" si="31"/>
        <v>0.22225195046849999</v>
      </c>
      <c r="P92" s="20">
        <v>2.5561198613800001E-2</v>
      </c>
      <c r="Q92" s="20">
        <f t="shared" si="32"/>
        <v>5.86347623905E-2</v>
      </c>
      <c r="R92" s="20">
        <v>3.3073563776700003E-2</v>
      </c>
      <c r="S92" s="45">
        <f t="shared" si="33"/>
        <v>4.1690008877660878</v>
      </c>
      <c r="T92" s="45">
        <f t="shared" si="34"/>
        <v>1.0998705565672597</v>
      </c>
      <c r="U92" s="45">
        <f t="shared" si="29"/>
        <v>0.62039373088063421</v>
      </c>
      <c r="V92" s="20">
        <v>1.5664700971099999E-2</v>
      </c>
      <c r="W92" s="21">
        <f t="shared" si="30"/>
        <v>0.29383837629970366</v>
      </c>
      <c r="X92" s="51" t="s">
        <v>216</v>
      </c>
      <c r="Y92" s="54" t="str">
        <f t="shared" si="35"/>
        <v>N/A</v>
      </c>
      <c r="Z92" s="20">
        <v>0</v>
      </c>
      <c r="AA92" s="20">
        <v>6.3986321248999996E-3</v>
      </c>
      <c r="AB92" s="20">
        <v>5.9986321249000003E-3</v>
      </c>
      <c r="AC92" s="20">
        <v>0</v>
      </c>
      <c r="AD92" s="20">
        <v>0.75351048490100003</v>
      </c>
      <c r="AE92" s="20">
        <v>5.0696628109499997</v>
      </c>
      <c r="AF92" s="20">
        <v>8.30732000023E-3</v>
      </c>
      <c r="AG92" s="20">
        <v>0.68299675813399996</v>
      </c>
      <c r="AH92" s="20">
        <v>4.6480577270400003</v>
      </c>
      <c r="AI92" s="20">
        <v>0</v>
      </c>
      <c r="AJ92" s="20">
        <v>0</v>
      </c>
      <c r="AL92" s="57">
        <f t="shared" si="36"/>
        <v>0</v>
      </c>
      <c r="AM92" s="57">
        <f t="shared" si="37"/>
        <v>0.12002550687615905</v>
      </c>
      <c r="AN92" s="57">
        <f t="shared" si="38"/>
        <v>0.11252230903429002</v>
      </c>
      <c r="AO92" s="57">
        <f t="shared" si="39"/>
        <v>0</v>
      </c>
      <c r="AP92" s="57">
        <f t="shared" si="40"/>
        <v>14.134345610337204</v>
      </c>
      <c r="AQ92" s="57">
        <f t="shared" si="41"/>
        <v>95.096707655309487</v>
      </c>
      <c r="AR92" s="57">
        <f t="shared" si="42"/>
        <v>0.15582866374360321</v>
      </c>
      <c r="AS92" s="57">
        <f t="shared" si="43"/>
        <v>12.811649504086455</v>
      </c>
      <c r="AT92" s="57">
        <f t="shared" si="44"/>
        <v>87.188241766023168</v>
      </c>
      <c r="AU92" s="57">
        <f t="shared" si="45"/>
        <v>0</v>
      </c>
      <c r="AV92" s="57">
        <f t="shared" si="46"/>
        <v>0</v>
      </c>
    </row>
    <row r="93" spans="1:48" x14ac:dyDescent="0.35">
      <c r="A93" s="19">
        <v>1480796701645</v>
      </c>
      <c r="B93" t="s">
        <v>192</v>
      </c>
      <c r="C93" s="44" t="s">
        <v>94</v>
      </c>
      <c r="D93" s="41" t="s">
        <v>1052</v>
      </c>
      <c r="E93">
        <v>6.6968730978600002</v>
      </c>
      <c r="F93" s="39">
        <v>0</v>
      </c>
      <c r="G93" s="39">
        <v>0</v>
      </c>
      <c r="H93" s="39">
        <v>0</v>
      </c>
      <c r="I93" s="40">
        <f t="shared" si="24"/>
        <v>6.6968730978600002</v>
      </c>
      <c r="J93" s="21">
        <f t="shared" si="25"/>
        <v>0</v>
      </c>
      <c r="K93" s="21">
        <f t="shared" si="26"/>
        <v>0</v>
      </c>
      <c r="L93" s="21">
        <f t="shared" si="27"/>
        <v>0</v>
      </c>
      <c r="M93" s="21">
        <f t="shared" si="28"/>
        <v>100</v>
      </c>
      <c r="N93" s="20">
        <v>0.31660843185699999</v>
      </c>
      <c r="O93" s="20">
        <f t="shared" si="31"/>
        <v>0.31660843185699999</v>
      </c>
      <c r="P93" s="20">
        <v>0</v>
      </c>
      <c r="Q93" s="20">
        <f t="shared" si="32"/>
        <v>0</v>
      </c>
      <c r="R93" s="20">
        <v>0</v>
      </c>
      <c r="S93" s="45">
        <f t="shared" si="33"/>
        <v>4.7277054116222228</v>
      </c>
      <c r="T93" s="45">
        <f t="shared" si="34"/>
        <v>0</v>
      </c>
      <c r="U93" s="45">
        <f t="shared" si="29"/>
        <v>0</v>
      </c>
      <c r="V93" s="20">
        <v>0</v>
      </c>
      <c r="W93" s="21">
        <f t="shared" si="30"/>
        <v>0</v>
      </c>
      <c r="X93" s="51" t="s">
        <v>216</v>
      </c>
      <c r="Y93" s="54" t="str">
        <f t="shared" si="35"/>
        <v>N/A</v>
      </c>
      <c r="Z93" s="20">
        <v>0</v>
      </c>
      <c r="AA93" s="20">
        <v>0</v>
      </c>
      <c r="AB93" s="20">
        <v>0</v>
      </c>
      <c r="AC93" s="20">
        <v>0</v>
      </c>
      <c r="AD93" s="20">
        <v>0</v>
      </c>
      <c r="AE93" s="20">
        <v>5.0275962988199998</v>
      </c>
      <c r="AF93" s="20">
        <v>0</v>
      </c>
      <c r="AG93" s="20">
        <v>0</v>
      </c>
      <c r="AH93" s="20">
        <v>4.01694374659</v>
      </c>
      <c r="AI93" s="20">
        <v>0</v>
      </c>
      <c r="AJ93" s="20">
        <v>0</v>
      </c>
      <c r="AL93" s="57">
        <f t="shared" si="36"/>
        <v>0</v>
      </c>
      <c r="AM93" s="57">
        <f t="shared" si="37"/>
        <v>0</v>
      </c>
      <c r="AN93" s="57">
        <f t="shared" si="38"/>
        <v>0</v>
      </c>
      <c r="AO93" s="57">
        <f t="shared" si="39"/>
        <v>0</v>
      </c>
      <c r="AP93" s="57">
        <f t="shared" si="40"/>
        <v>0</v>
      </c>
      <c r="AQ93" s="57">
        <f t="shared" si="41"/>
        <v>75.07378780145288</v>
      </c>
      <c r="AR93" s="57">
        <f t="shared" si="42"/>
        <v>0</v>
      </c>
      <c r="AS93" s="57">
        <f t="shared" si="43"/>
        <v>0</v>
      </c>
      <c r="AT93" s="57">
        <f t="shared" si="44"/>
        <v>59.982378162035403</v>
      </c>
      <c r="AU93" s="57">
        <f t="shared" si="45"/>
        <v>0</v>
      </c>
      <c r="AV93" s="57">
        <f t="shared" si="46"/>
        <v>0</v>
      </c>
    </row>
    <row r="94" spans="1:48" x14ac:dyDescent="0.35">
      <c r="A94" s="19">
        <v>1480797679276</v>
      </c>
      <c r="B94" t="s">
        <v>191</v>
      </c>
      <c r="C94" s="44" t="s">
        <v>94</v>
      </c>
      <c r="D94" s="41" t="s">
        <v>1052</v>
      </c>
      <c r="E94">
        <v>4.4895868727200003</v>
      </c>
      <c r="F94" s="39">
        <v>0</v>
      </c>
      <c r="G94" s="39">
        <v>0</v>
      </c>
      <c r="H94" s="39">
        <v>0</v>
      </c>
      <c r="I94" s="40">
        <f t="shared" si="24"/>
        <v>4.4895868727200003</v>
      </c>
      <c r="J94" s="21">
        <f t="shared" si="25"/>
        <v>0</v>
      </c>
      <c r="K94" s="21">
        <f t="shared" si="26"/>
        <v>0</v>
      </c>
      <c r="L94" s="21">
        <f t="shared" si="27"/>
        <v>0</v>
      </c>
      <c r="M94" s="21">
        <f t="shared" si="28"/>
        <v>100</v>
      </c>
      <c r="N94" s="20">
        <v>0.27273340122</v>
      </c>
      <c r="O94" s="20">
        <f t="shared" si="31"/>
        <v>0.55849322147440006</v>
      </c>
      <c r="P94" s="20">
        <v>9.7034461387400003E-2</v>
      </c>
      <c r="Q94" s="20">
        <f t="shared" si="32"/>
        <v>0.2857598202544</v>
      </c>
      <c r="R94" s="20">
        <v>0.18872535886700001</v>
      </c>
      <c r="S94" s="45">
        <f t="shared" si="33"/>
        <v>12.439746402234977</v>
      </c>
      <c r="T94" s="45">
        <f t="shared" si="34"/>
        <v>6.3649468950196173</v>
      </c>
      <c r="U94" s="45">
        <f t="shared" si="29"/>
        <v>4.2036241689352014</v>
      </c>
      <c r="V94" s="20">
        <v>0</v>
      </c>
      <c r="W94" s="21">
        <f t="shared" si="30"/>
        <v>0</v>
      </c>
      <c r="X94" s="51" t="s">
        <v>216</v>
      </c>
      <c r="Y94" s="54" t="str">
        <f t="shared" si="35"/>
        <v>N/A</v>
      </c>
      <c r="Z94" s="20">
        <v>0</v>
      </c>
      <c r="AA94" s="20">
        <v>0.28576004147099998</v>
      </c>
      <c r="AB94" s="20">
        <v>0.17872512544999999</v>
      </c>
      <c r="AC94" s="20">
        <v>0</v>
      </c>
      <c r="AD94" s="20">
        <v>1.62746924672</v>
      </c>
      <c r="AE94" s="20">
        <v>3.86491845247</v>
      </c>
      <c r="AF94" s="20">
        <v>0.2</v>
      </c>
      <c r="AG94" s="20">
        <v>7.8433134048499997E-2</v>
      </c>
      <c r="AH94" s="20">
        <v>4.36814222888</v>
      </c>
      <c r="AI94" s="20">
        <v>0</v>
      </c>
      <c r="AJ94" s="20">
        <v>0</v>
      </c>
      <c r="AL94" s="57">
        <f t="shared" si="36"/>
        <v>0</v>
      </c>
      <c r="AM94" s="57">
        <f t="shared" si="37"/>
        <v>6.3649518223460335</v>
      </c>
      <c r="AN94" s="57">
        <f t="shared" si="38"/>
        <v>3.980881326430822</v>
      </c>
      <c r="AO94" s="57">
        <f t="shared" si="39"/>
        <v>0</v>
      </c>
      <c r="AP94" s="57">
        <f t="shared" si="40"/>
        <v>36.24986647677904</v>
      </c>
      <c r="AQ94" s="57">
        <f t="shared" si="41"/>
        <v>86.086282814891888</v>
      </c>
      <c r="AR94" s="57">
        <f t="shared" si="42"/>
        <v>4.4547528685825544</v>
      </c>
      <c r="AS94" s="57">
        <f t="shared" si="43"/>
        <v>1.747001144472377</v>
      </c>
      <c r="AT94" s="57">
        <f t="shared" si="44"/>
        <v>97.294970622398864</v>
      </c>
      <c r="AU94" s="57">
        <f t="shared" si="45"/>
        <v>0</v>
      </c>
      <c r="AV94" s="57">
        <f t="shared" si="46"/>
        <v>0</v>
      </c>
    </row>
    <row r="95" spans="1:48" x14ac:dyDescent="0.35">
      <c r="A95" s="19">
        <v>1480798501993</v>
      </c>
      <c r="B95" t="s">
        <v>73</v>
      </c>
      <c r="C95" s="44" t="s">
        <v>94</v>
      </c>
      <c r="D95" s="41" t="s">
        <v>1052</v>
      </c>
      <c r="E95">
        <v>0.46120834163899999</v>
      </c>
      <c r="F95" s="39">
        <v>0</v>
      </c>
      <c r="G95" s="39">
        <v>0</v>
      </c>
      <c r="H95" s="39">
        <v>0</v>
      </c>
      <c r="I95" s="40">
        <f t="shared" si="24"/>
        <v>0.46120834163899999</v>
      </c>
      <c r="J95" s="21">
        <f t="shared" si="25"/>
        <v>0</v>
      </c>
      <c r="K95" s="21">
        <f t="shared" si="26"/>
        <v>0</v>
      </c>
      <c r="L95" s="21">
        <f t="shared" si="27"/>
        <v>0</v>
      </c>
      <c r="M95" s="21">
        <f t="shared" si="28"/>
        <v>100</v>
      </c>
      <c r="N95" s="20">
        <v>2.6659045833500001E-2</v>
      </c>
      <c r="O95" s="20">
        <f t="shared" si="31"/>
        <v>2.6659045833500001E-2</v>
      </c>
      <c r="P95" s="20">
        <v>0</v>
      </c>
      <c r="Q95" s="20">
        <f t="shared" si="32"/>
        <v>0</v>
      </c>
      <c r="R95" s="20">
        <v>0</v>
      </c>
      <c r="S95" s="45">
        <f t="shared" si="33"/>
        <v>5.780260985471668</v>
      </c>
      <c r="T95" s="45">
        <f t="shared" si="34"/>
        <v>0</v>
      </c>
      <c r="U95" s="45">
        <f t="shared" si="29"/>
        <v>0</v>
      </c>
      <c r="V95" s="20">
        <v>0</v>
      </c>
      <c r="W95" s="21">
        <f t="shared" si="30"/>
        <v>0</v>
      </c>
      <c r="X95" s="51" t="s">
        <v>216</v>
      </c>
      <c r="Y95" s="54" t="str">
        <f t="shared" si="35"/>
        <v>N/A</v>
      </c>
      <c r="Z95" s="20">
        <v>0</v>
      </c>
      <c r="AA95" s="20">
        <v>0</v>
      </c>
      <c r="AB95" s="20">
        <v>0</v>
      </c>
      <c r="AC95" s="20">
        <v>0</v>
      </c>
      <c r="AD95" s="20">
        <v>0</v>
      </c>
      <c r="AE95" s="20">
        <v>0</v>
      </c>
      <c r="AF95" s="20">
        <v>0</v>
      </c>
      <c r="AG95" s="20">
        <v>0</v>
      </c>
      <c r="AH95" s="20">
        <v>0.461208341631</v>
      </c>
      <c r="AI95" s="20">
        <v>0</v>
      </c>
      <c r="AJ95" s="20">
        <v>0</v>
      </c>
      <c r="AL95" s="57">
        <f t="shared" si="36"/>
        <v>0</v>
      </c>
      <c r="AM95" s="57">
        <f t="shared" si="37"/>
        <v>0</v>
      </c>
      <c r="AN95" s="57">
        <f t="shared" si="38"/>
        <v>0</v>
      </c>
      <c r="AO95" s="57">
        <f t="shared" si="39"/>
        <v>0</v>
      </c>
      <c r="AP95" s="57">
        <f t="shared" si="40"/>
        <v>0</v>
      </c>
      <c r="AQ95" s="57">
        <f t="shared" si="41"/>
        <v>0</v>
      </c>
      <c r="AR95" s="57">
        <f t="shared" si="42"/>
        <v>0</v>
      </c>
      <c r="AS95" s="57">
        <f t="shared" si="43"/>
        <v>0</v>
      </c>
      <c r="AT95" s="57">
        <f t="shared" si="44"/>
        <v>99.999999998265437</v>
      </c>
      <c r="AU95" s="57">
        <f t="shared" si="45"/>
        <v>0</v>
      </c>
      <c r="AV95" s="57">
        <f t="shared" si="46"/>
        <v>0</v>
      </c>
    </row>
    <row r="96" spans="1:48" x14ac:dyDescent="0.35">
      <c r="A96" s="19">
        <v>1480799024659</v>
      </c>
      <c r="B96" t="s">
        <v>74</v>
      </c>
      <c r="C96" s="44" t="s">
        <v>94</v>
      </c>
      <c r="D96" s="41" t="s">
        <v>1052</v>
      </c>
      <c r="E96">
        <v>0.577610056132</v>
      </c>
      <c r="F96" s="39">
        <v>0</v>
      </c>
      <c r="G96" s="39">
        <v>0</v>
      </c>
      <c r="H96" s="39">
        <v>0</v>
      </c>
      <c r="I96" s="40">
        <f t="shared" si="24"/>
        <v>0.577610056132</v>
      </c>
      <c r="J96" s="21">
        <f t="shared" si="25"/>
        <v>0</v>
      </c>
      <c r="K96" s="21">
        <f t="shared" si="26"/>
        <v>0</v>
      </c>
      <c r="L96" s="21">
        <f t="shared" si="27"/>
        <v>0</v>
      </c>
      <c r="M96" s="21">
        <f t="shared" si="28"/>
        <v>100</v>
      </c>
      <c r="N96" s="20">
        <v>0.15954081726700001</v>
      </c>
      <c r="O96" s="20">
        <f t="shared" si="31"/>
        <v>0.24193167691850001</v>
      </c>
      <c r="P96" s="20">
        <v>5.23908596524E-2</v>
      </c>
      <c r="Q96" s="20">
        <f t="shared" si="32"/>
        <v>8.2390859651500004E-2</v>
      </c>
      <c r="R96" s="20">
        <v>2.99999999991E-2</v>
      </c>
      <c r="S96" s="45">
        <f t="shared" si="33"/>
        <v>41.884948911487072</v>
      </c>
      <c r="T96" s="45">
        <f t="shared" si="34"/>
        <v>14.264097166734818</v>
      </c>
      <c r="U96" s="45">
        <f t="shared" si="29"/>
        <v>5.1938153916496503</v>
      </c>
      <c r="V96" s="20">
        <v>0</v>
      </c>
      <c r="W96" s="21">
        <f t="shared" si="30"/>
        <v>0</v>
      </c>
      <c r="X96" s="51" t="s">
        <v>216</v>
      </c>
      <c r="Y96" s="54" t="str">
        <f t="shared" si="35"/>
        <v>N/A</v>
      </c>
      <c r="Z96" s="20">
        <v>0</v>
      </c>
      <c r="AA96" s="20">
        <v>0</v>
      </c>
      <c r="AB96" s="20">
        <v>0</v>
      </c>
      <c r="AC96" s="20">
        <v>0</v>
      </c>
      <c r="AD96" s="20">
        <v>0</v>
      </c>
      <c r="AE96" s="20">
        <v>0</v>
      </c>
      <c r="AF96" s="20">
        <v>0</v>
      </c>
      <c r="AG96" s="20">
        <v>0</v>
      </c>
      <c r="AH96" s="20">
        <v>0.577610056132</v>
      </c>
      <c r="AI96" s="20">
        <v>0</v>
      </c>
      <c r="AJ96" s="20">
        <v>0</v>
      </c>
      <c r="AL96" s="57">
        <f t="shared" si="36"/>
        <v>0</v>
      </c>
      <c r="AM96" s="57">
        <f t="shared" si="37"/>
        <v>0</v>
      </c>
      <c r="AN96" s="57">
        <f t="shared" si="38"/>
        <v>0</v>
      </c>
      <c r="AO96" s="57">
        <f t="shared" si="39"/>
        <v>0</v>
      </c>
      <c r="AP96" s="57">
        <f t="shared" si="40"/>
        <v>0</v>
      </c>
      <c r="AQ96" s="57">
        <f t="shared" si="41"/>
        <v>0</v>
      </c>
      <c r="AR96" s="57">
        <f t="shared" si="42"/>
        <v>0</v>
      </c>
      <c r="AS96" s="57">
        <f t="shared" si="43"/>
        <v>0</v>
      </c>
      <c r="AT96" s="57">
        <f t="shared" si="44"/>
        <v>100</v>
      </c>
      <c r="AU96" s="57">
        <f t="shared" si="45"/>
        <v>0</v>
      </c>
      <c r="AV96" s="57">
        <f t="shared" si="46"/>
        <v>0</v>
      </c>
    </row>
    <row r="97" spans="1:48" x14ac:dyDescent="0.35">
      <c r="A97" s="19">
        <v>1480800338420</v>
      </c>
      <c r="B97" t="s">
        <v>75</v>
      </c>
      <c r="C97" s="44" t="s">
        <v>94</v>
      </c>
      <c r="D97" s="41" t="s">
        <v>1052</v>
      </c>
      <c r="E97">
        <v>0.288407493746</v>
      </c>
      <c r="F97" s="39">
        <v>0</v>
      </c>
      <c r="G97" s="39">
        <v>0</v>
      </c>
      <c r="H97" s="39">
        <v>0</v>
      </c>
      <c r="I97" s="40">
        <f t="shared" si="24"/>
        <v>0.288407493746</v>
      </c>
      <c r="J97" s="21">
        <f t="shared" si="25"/>
        <v>0</v>
      </c>
      <c r="K97" s="21">
        <f t="shared" si="26"/>
        <v>0</v>
      </c>
      <c r="L97" s="21">
        <f t="shared" si="27"/>
        <v>0</v>
      </c>
      <c r="M97" s="21">
        <f t="shared" si="28"/>
        <v>100</v>
      </c>
      <c r="N97" s="20">
        <v>0</v>
      </c>
      <c r="O97" s="20">
        <f t="shared" si="31"/>
        <v>0</v>
      </c>
      <c r="P97" s="20">
        <v>0</v>
      </c>
      <c r="Q97" s="20">
        <f t="shared" si="32"/>
        <v>0</v>
      </c>
      <c r="R97" s="20">
        <v>0</v>
      </c>
      <c r="S97" s="45">
        <f t="shared" si="33"/>
        <v>0</v>
      </c>
      <c r="T97" s="45">
        <f t="shared" si="34"/>
        <v>0</v>
      </c>
      <c r="U97" s="45">
        <f t="shared" si="29"/>
        <v>0</v>
      </c>
      <c r="V97" s="20">
        <v>0</v>
      </c>
      <c r="W97" s="21">
        <f t="shared" si="30"/>
        <v>0</v>
      </c>
      <c r="X97" s="51" t="s">
        <v>216</v>
      </c>
      <c r="Y97" s="54" t="str">
        <f t="shared" si="35"/>
        <v>N/A</v>
      </c>
      <c r="Z97" s="20">
        <v>0</v>
      </c>
      <c r="AA97" s="20">
        <v>0</v>
      </c>
      <c r="AB97" s="20">
        <v>0</v>
      </c>
      <c r="AC97" s="20">
        <v>0</v>
      </c>
      <c r="AD97" s="20">
        <v>0</v>
      </c>
      <c r="AE97" s="20">
        <v>0</v>
      </c>
      <c r="AF97" s="20">
        <v>0</v>
      </c>
      <c r="AG97" s="20">
        <v>0</v>
      </c>
      <c r="AH97" s="20">
        <v>0</v>
      </c>
      <c r="AI97" s="20">
        <v>0</v>
      </c>
      <c r="AJ97" s="20">
        <v>0</v>
      </c>
      <c r="AL97" s="57">
        <f t="shared" si="36"/>
        <v>0</v>
      </c>
      <c r="AM97" s="57">
        <f t="shared" si="37"/>
        <v>0</v>
      </c>
      <c r="AN97" s="57">
        <f t="shared" si="38"/>
        <v>0</v>
      </c>
      <c r="AO97" s="57">
        <f t="shared" si="39"/>
        <v>0</v>
      </c>
      <c r="AP97" s="57">
        <f t="shared" si="40"/>
        <v>0</v>
      </c>
      <c r="AQ97" s="57">
        <f t="shared" si="41"/>
        <v>0</v>
      </c>
      <c r="AR97" s="57">
        <f t="shared" si="42"/>
        <v>0</v>
      </c>
      <c r="AS97" s="57">
        <f t="shared" si="43"/>
        <v>0</v>
      </c>
      <c r="AT97" s="57">
        <f t="shared" si="44"/>
        <v>0</v>
      </c>
      <c r="AU97" s="57">
        <f t="shared" si="45"/>
        <v>0</v>
      </c>
      <c r="AV97" s="57">
        <f t="shared" si="46"/>
        <v>0</v>
      </c>
    </row>
    <row r="98" spans="1:48" x14ac:dyDescent="0.35">
      <c r="A98" s="19">
        <v>1480936367377</v>
      </c>
      <c r="B98" t="s">
        <v>190</v>
      </c>
      <c r="C98" s="44" t="s">
        <v>94</v>
      </c>
      <c r="D98" s="41" t="s">
        <v>1052</v>
      </c>
      <c r="E98">
        <v>7.4822500002399996</v>
      </c>
      <c r="F98" s="39">
        <v>0</v>
      </c>
      <c r="G98" s="39">
        <v>0</v>
      </c>
      <c r="H98" s="39">
        <v>0</v>
      </c>
      <c r="I98" s="40">
        <f t="shared" si="24"/>
        <v>7.4822500002399996</v>
      </c>
      <c r="J98" s="21">
        <f t="shared" si="25"/>
        <v>0</v>
      </c>
      <c r="K98" s="21">
        <f t="shared" si="26"/>
        <v>0</v>
      </c>
      <c r="L98" s="21">
        <f t="shared" si="27"/>
        <v>0</v>
      </c>
      <c r="M98" s="21">
        <f t="shared" si="28"/>
        <v>100</v>
      </c>
      <c r="N98" s="20">
        <v>0.35083751889199999</v>
      </c>
      <c r="O98" s="20">
        <f t="shared" si="31"/>
        <v>0.35083751889199999</v>
      </c>
      <c r="P98" s="20">
        <v>0</v>
      </c>
      <c r="Q98" s="20">
        <f t="shared" si="32"/>
        <v>0</v>
      </c>
      <c r="R98" s="20">
        <v>0</v>
      </c>
      <c r="S98" s="45">
        <f t="shared" si="33"/>
        <v>4.6889307211165976</v>
      </c>
      <c r="T98" s="45">
        <f t="shared" si="34"/>
        <v>0</v>
      </c>
      <c r="U98" s="45">
        <f t="shared" si="29"/>
        <v>0</v>
      </c>
      <c r="V98" s="20">
        <v>0</v>
      </c>
      <c r="W98" s="21">
        <f t="shared" si="30"/>
        <v>0</v>
      </c>
      <c r="X98" s="51" t="s">
        <v>216</v>
      </c>
      <c r="Y98" s="54" t="str">
        <f t="shared" si="35"/>
        <v>N/A</v>
      </c>
      <c r="Z98" s="20">
        <v>0</v>
      </c>
      <c r="AA98" s="20">
        <v>0</v>
      </c>
      <c r="AB98" s="20">
        <v>0</v>
      </c>
      <c r="AC98" s="20">
        <v>0</v>
      </c>
      <c r="AD98" s="20">
        <v>0</v>
      </c>
      <c r="AE98" s="20">
        <v>5.7052531559700004</v>
      </c>
      <c r="AF98" s="20">
        <v>0</v>
      </c>
      <c r="AG98" s="20">
        <v>0</v>
      </c>
      <c r="AH98" s="20">
        <v>4.59439183916</v>
      </c>
      <c r="AI98" s="20">
        <v>0</v>
      </c>
      <c r="AJ98" s="20">
        <v>0</v>
      </c>
      <c r="AL98" s="57">
        <f t="shared" si="36"/>
        <v>0</v>
      </c>
      <c r="AM98" s="57">
        <f t="shared" si="37"/>
        <v>0</v>
      </c>
      <c r="AN98" s="57">
        <f t="shared" si="38"/>
        <v>0</v>
      </c>
      <c r="AO98" s="57">
        <f t="shared" si="39"/>
        <v>0</v>
      </c>
      <c r="AP98" s="57">
        <f t="shared" si="40"/>
        <v>0</v>
      </c>
      <c r="AQ98" s="57">
        <f t="shared" si="41"/>
        <v>76.250501597607666</v>
      </c>
      <c r="AR98" s="57">
        <f t="shared" si="42"/>
        <v>0</v>
      </c>
      <c r="AS98" s="57">
        <f t="shared" si="43"/>
        <v>0</v>
      </c>
      <c r="AT98" s="57">
        <f t="shared" si="44"/>
        <v>61.403880370378303</v>
      </c>
      <c r="AU98" s="57">
        <f t="shared" si="45"/>
        <v>0</v>
      </c>
      <c r="AV98" s="57">
        <f t="shared" si="46"/>
        <v>0</v>
      </c>
    </row>
    <row r="99" spans="1:48" x14ac:dyDescent="0.35">
      <c r="A99" s="19">
        <v>1481849800616</v>
      </c>
      <c r="B99" t="s">
        <v>189</v>
      </c>
      <c r="C99" s="44" t="s">
        <v>36</v>
      </c>
      <c r="D99" s="41" t="s">
        <v>1052</v>
      </c>
      <c r="E99">
        <v>0.20670736845000001</v>
      </c>
      <c r="F99" s="39">
        <v>0</v>
      </c>
      <c r="G99" s="39">
        <v>0</v>
      </c>
      <c r="H99" s="39">
        <v>0</v>
      </c>
      <c r="I99" s="40">
        <f t="shared" si="24"/>
        <v>0.20670736845000001</v>
      </c>
      <c r="J99" s="21">
        <f t="shared" si="25"/>
        <v>0</v>
      </c>
      <c r="K99" s="21">
        <f t="shared" si="26"/>
        <v>0</v>
      </c>
      <c r="L99" s="21">
        <f t="shared" si="27"/>
        <v>0</v>
      </c>
      <c r="M99" s="21">
        <f t="shared" si="28"/>
        <v>100</v>
      </c>
      <c r="N99" s="20">
        <v>2.3236364726700001E-2</v>
      </c>
      <c r="O99" s="20">
        <f t="shared" si="31"/>
        <v>2.3236364726700001E-2</v>
      </c>
      <c r="P99" s="20">
        <v>0</v>
      </c>
      <c r="Q99" s="20">
        <f t="shared" si="32"/>
        <v>0</v>
      </c>
      <c r="R99" s="20">
        <v>0</v>
      </c>
      <c r="S99" s="45">
        <f t="shared" si="33"/>
        <v>11.241188401235243</v>
      </c>
      <c r="T99" s="45">
        <f t="shared" si="34"/>
        <v>0</v>
      </c>
      <c r="U99" s="45">
        <f t="shared" si="29"/>
        <v>0</v>
      </c>
      <c r="V99" s="20">
        <v>0</v>
      </c>
      <c r="W99" s="21">
        <f t="shared" si="30"/>
        <v>0</v>
      </c>
      <c r="X99" s="51" t="s">
        <v>216</v>
      </c>
      <c r="Y99" s="54" t="str">
        <f t="shared" si="35"/>
        <v>N/A</v>
      </c>
      <c r="Z99" s="20">
        <v>0</v>
      </c>
      <c r="AA99" s="20">
        <v>0</v>
      </c>
      <c r="AB99" s="20">
        <v>0</v>
      </c>
      <c r="AC99" s="20">
        <v>0</v>
      </c>
      <c r="AD99" s="20">
        <v>0</v>
      </c>
      <c r="AE99" s="20">
        <v>0</v>
      </c>
      <c r="AF99" s="20">
        <v>1.52E-2</v>
      </c>
      <c r="AG99" s="20">
        <v>0</v>
      </c>
      <c r="AH99" s="20">
        <v>0.206707368453</v>
      </c>
      <c r="AI99" s="20">
        <v>0</v>
      </c>
      <c r="AJ99" s="20">
        <v>0</v>
      </c>
      <c r="AL99" s="57">
        <f t="shared" si="36"/>
        <v>0</v>
      </c>
      <c r="AM99" s="57">
        <f t="shared" si="37"/>
        <v>0</v>
      </c>
      <c r="AN99" s="57">
        <f t="shared" si="38"/>
        <v>0</v>
      </c>
      <c r="AO99" s="57">
        <f t="shared" si="39"/>
        <v>0</v>
      </c>
      <c r="AP99" s="57">
        <f t="shared" si="40"/>
        <v>0</v>
      </c>
      <c r="AQ99" s="57">
        <f t="shared" si="41"/>
        <v>0</v>
      </c>
      <c r="AR99" s="57">
        <f t="shared" si="42"/>
        <v>7.3533905027080317</v>
      </c>
      <c r="AS99" s="57">
        <f t="shared" si="43"/>
        <v>0</v>
      </c>
      <c r="AT99" s="57">
        <f t="shared" si="44"/>
        <v>100.00000000145133</v>
      </c>
      <c r="AU99" s="57">
        <f t="shared" si="45"/>
        <v>0</v>
      </c>
      <c r="AV99" s="57">
        <f t="shared" si="46"/>
        <v>0</v>
      </c>
    </row>
    <row r="100" spans="1:48" x14ac:dyDescent="0.35">
      <c r="A100" s="19">
        <v>1482325765665</v>
      </c>
      <c r="B100" t="s">
        <v>76</v>
      </c>
      <c r="C100" s="44" t="s">
        <v>36</v>
      </c>
      <c r="D100" s="41" t="s">
        <v>1052</v>
      </c>
      <c r="E100">
        <v>10.291319094</v>
      </c>
      <c r="F100">
        <v>1.2938362E-2</v>
      </c>
      <c r="G100"/>
      <c r="H100"/>
      <c r="I100" s="40">
        <f t="shared" si="24"/>
        <v>10.278380732</v>
      </c>
      <c r="J100" s="21">
        <f t="shared" si="25"/>
        <v>0.12572112361711985</v>
      </c>
      <c r="K100" s="21">
        <f t="shared" si="26"/>
        <v>0</v>
      </c>
      <c r="L100" s="21">
        <f t="shared" si="27"/>
        <v>0</v>
      </c>
      <c r="M100" s="21">
        <f t="shared" si="28"/>
        <v>99.874278876382888</v>
      </c>
      <c r="N100" s="20">
        <v>0.37593677453800001</v>
      </c>
      <c r="O100" s="20">
        <f t="shared" si="31"/>
        <v>0.45198493729770001</v>
      </c>
      <c r="P100" s="20">
        <v>6.1318155051800001E-2</v>
      </c>
      <c r="Q100" s="20">
        <f t="shared" si="32"/>
        <v>7.60481627597E-2</v>
      </c>
      <c r="R100" s="20">
        <v>1.4730007707900001E-2</v>
      </c>
      <c r="S100" s="45">
        <f t="shared" si="33"/>
        <v>4.3919048002428989</v>
      </c>
      <c r="T100" s="45">
        <f t="shared" si="34"/>
        <v>0.73895447284340121</v>
      </c>
      <c r="U100" s="45">
        <f t="shared" si="29"/>
        <v>0.14313041480258662</v>
      </c>
      <c r="V100" s="20">
        <v>1.2228300476</v>
      </c>
      <c r="W100" s="21">
        <f t="shared" si="30"/>
        <v>11.882150737245423</v>
      </c>
      <c r="X100" s="51" t="s">
        <v>216</v>
      </c>
      <c r="Y100" s="54" t="str">
        <f t="shared" si="35"/>
        <v>N/A</v>
      </c>
      <c r="Z100" s="20">
        <v>0</v>
      </c>
      <c r="AA100" s="20">
        <v>2.4799999999999999E-2</v>
      </c>
      <c r="AB100" s="20">
        <v>0</v>
      </c>
      <c r="AC100" s="20">
        <v>0</v>
      </c>
      <c r="AD100" s="20">
        <v>2.8233709895499999</v>
      </c>
      <c r="AE100" s="20">
        <v>9.4926662842699994</v>
      </c>
      <c r="AF100" s="20">
        <v>1.44E-2</v>
      </c>
      <c r="AG100" s="20">
        <v>0</v>
      </c>
      <c r="AH100" s="20">
        <v>6.3543092206100003</v>
      </c>
      <c r="AI100" s="20">
        <v>8.0377522841700006</v>
      </c>
      <c r="AJ100" s="20">
        <v>0.69962790792499996</v>
      </c>
      <c r="AL100" s="57">
        <f t="shared" si="36"/>
        <v>0</v>
      </c>
      <c r="AM100" s="57">
        <f t="shared" si="37"/>
        <v>0.2409797983473157</v>
      </c>
      <c r="AN100" s="57">
        <f t="shared" si="38"/>
        <v>0</v>
      </c>
      <c r="AO100" s="57">
        <f t="shared" si="39"/>
        <v>0</v>
      </c>
      <c r="AP100" s="57">
        <f t="shared" si="40"/>
        <v>27.434490795218558</v>
      </c>
      <c r="AQ100" s="57">
        <f t="shared" si="41"/>
        <v>92.239548667812386</v>
      </c>
      <c r="AR100" s="57">
        <f t="shared" si="42"/>
        <v>0.13992375387908654</v>
      </c>
      <c r="AS100" s="57">
        <f t="shared" si="43"/>
        <v>0</v>
      </c>
      <c r="AT100" s="57">
        <f t="shared" si="44"/>
        <v>61.744361073350277</v>
      </c>
      <c r="AU100" s="57">
        <f t="shared" si="45"/>
        <v>78.102255024393671</v>
      </c>
      <c r="AV100" s="57">
        <f t="shared" si="46"/>
        <v>6.7982335552387445</v>
      </c>
    </row>
    <row r="101" spans="1:48" x14ac:dyDescent="0.35">
      <c r="A101" s="19">
        <v>1482435648468</v>
      </c>
      <c r="B101" t="s">
        <v>188</v>
      </c>
      <c r="C101" s="44" t="s">
        <v>36</v>
      </c>
      <c r="D101" s="41" t="s">
        <v>1052</v>
      </c>
      <c r="E101">
        <v>0.80379759434700004</v>
      </c>
      <c r="F101" s="39">
        <v>0</v>
      </c>
      <c r="G101" s="39">
        <v>0</v>
      </c>
      <c r="H101" s="39">
        <v>0</v>
      </c>
      <c r="I101" s="40">
        <f t="shared" si="24"/>
        <v>0.80379759434700004</v>
      </c>
      <c r="J101" s="21">
        <f t="shared" si="25"/>
        <v>0</v>
      </c>
      <c r="K101" s="21">
        <f t="shared" si="26"/>
        <v>0</v>
      </c>
      <c r="L101" s="21">
        <f t="shared" si="27"/>
        <v>0</v>
      </c>
      <c r="M101" s="21">
        <f t="shared" si="28"/>
        <v>100</v>
      </c>
      <c r="N101" s="20">
        <v>3.20887934234E-2</v>
      </c>
      <c r="O101" s="20">
        <f t="shared" si="31"/>
        <v>4.2278467859639998E-2</v>
      </c>
      <c r="P101" s="20">
        <v>2.0000000003099999E-3</v>
      </c>
      <c r="Q101" s="20">
        <f t="shared" si="32"/>
        <v>1.018967443624E-2</v>
      </c>
      <c r="R101" s="20">
        <v>8.1896744359299996E-3</v>
      </c>
      <c r="S101" s="45">
        <f t="shared" si="33"/>
        <v>5.2598400588629222</v>
      </c>
      <c r="T101" s="45">
        <f t="shared" si="34"/>
        <v>1.2676915815502068</v>
      </c>
      <c r="U101" s="45">
        <f t="shared" si="29"/>
        <v>1.0188727228753698</v>
      </c>
      <c r="V101" s="20">
        <v>0</v>
      </c>
      <c r="W101" s="21">
        <f t="shared" si="30"/>
        <v>0</v>
      </c>
      <c r="X101" s="51" t="s">
        <v>216</v>
      </c>
      <c r="Y101" s="54" t="str">
        <f t="shared" si="35"/>
        <v>N/A</v>
      </c>
      <c r="Z101" s="20">
        <v>0</v>
      </c>
      <c r="AA101" s="20">
        <v>0</v>
      </c>
      <c r="AB101" s="20">
        <v>0</v>
      </c>
      <c r="AC101" s="20">
        <v>0</v>
      </c>
      <c r="AD101" s="20">
        <v>0</v>
      </c>
      <c r="AE101" s="20">
        <v>3.3470520968900002E-4</v>
      </c>
      <c r="AF101" s="20">
        <v>0</v>
      </c>
      <c r="AG101" s="20">
        <v>0</v>
      </c>
      <c r="AH101" s="20">
        <v>0.80379759434700004</v>
      </c>
      <c r="AI101" s="20">
        <v>0</v>
      </c>
      <c r="AJ101" s="20">
        <v>0</v>
      </c>
      <c r="AL101" s="57">
        <f t="shared" si="36"/>
        <v>0</v>
      </c>
      <c r="AM101" s="57">
        <f t="shared" si="37"/>
        <v>0</v>
      </c>
      <c r="AN101" s="57">
        <f t="shared" si="38"/>
        <v>0</v>
      </c>
      <c r="AO101" s="57">
        <f t="shared" si="39"/>
        <v>0</v>
      </c>
      <c r="AP101" s="57">
        <f t="shared" si="40"/>
        <v>0</v>
      </c>
      <c r="AQ101" s="57">
        <f t="shared" si="41"/>
        <v>4.1640484127215181E-2</v>
      </c>
      <c r="AR101" s="57">
        <f t="shared" si="42"/>
        <v>0</v>
      </c>
      <c r="AS101" s="57">
        <f t="shared" si="43"/>
        <v>0</v>
      </c>
      <c r="AT101" s="57">
        <f t="shared" si="44"/>
        <v>100</v>
      </c>
      <c r="AU101" s="57">
        <f t="shared" si="45"/>
        <v>0</v>
      </c>
      <c r="AV101" s="57">
        <f t="shared" si="46"/>
        <v>0</v>
      </c>
    </row>
    <row r="102" spans="1:48" x14ac:dyDescent="0.35">
      <c r="A102" s="19">
        <v>1482461006722</v>
      </c>
      <c r="B102" t="s">
        <v>187</v>
      </c>
      <c r="C102" s="44" t="s">
        <v>36</v>
      </c>
      <c r="D102" s="41" t="s">
        <v>1052</v>
      </c>
      <c r="E102">
        <v>2.1297998030500001</v>
      </c>
      <c r="F102" s="39">
        <v>0</v>
      </c>
      <c r="G102" s="39">
        <v>0</v>
      </c>
      <c r="H102" s="39">
        <v>0</v>
      </c>
      <c r="I102" s="40">
        <f t="shared" si="24"/>
        <v>2.1297998030500001</v>
      </c>
      <c r="J102" s="21">
        <f t="shared" si="25"/>
        <v>0</v>
      </c>
      <c r="K102" s="21">
        <f t="shared" si="26"/>
        <v>0</v>
      </c>
      <c r="L102" s="21">
        <f t="shared" si="27"/>
        <v>0</v>
      </c>
      <c r="M102" s="21">
        <f t="shared" si="28"/>
        <v>100</v>
      </c>
      <c r="N102" s="20">
        <v>2.8802777050600002E-2</v>
      </c>
      <c r="O102" s="20">
        <f t="shared" si="31"/>
        <v>4.1988371410170006E-2</v>
      </c>
      <c r="P102" s="20">
        <v>1.17884631773E-2</v>
      </c>
      <c r="Q102" s="20">
        <f t="shared" si="32"/>
        <v>1.3185594359570001E-2</v>
      </c>
      <c r="R102" s="20">
        <v>1.3971311822699999E-3</v>
      </c>
      <c r="S102" s="45">
        <f t="shared" si="33"/>
        <v>1.9714703396084534</v>
      </c>
      <c r="T102" s="45">
        <f t="shared" si="34"/>
        <v>0.61910017742923285</v>
      </c>
      <c r="U102" s="45">
        <f t="shared" si="29"/>
        <v>6.5599178865038146E-2</v>
      </c>
      <c r="V102" s="20">
        <v>0</v>
      </c>
      <c r="W102" s="21">
        <f t="shared" si="30"/>
        <v>0</v>
      </c>
      <c r="X102" s="51" t="s">
        <v>216</v>
      </c>
      <c r="Y102" s="54" t="str">
        <f t="shared" si="35"/>
        <v>N/A</v>
      </c>
      <c r="Z102" s="20">
        <v>0</v>
      </c>
      <c r="AA102" s="20">
        <v>0</v>
      </c>
      <c r="AB102" s="20">
        <v>0</v>
      </c>
      <c r="AC102" s="20">
        <v>0</v>
      </c>
      <c r="AD102" s="20">
        <v>0</v>
      </c>
      <c r="AE102" s="20">
        <v>0</v>
      </c>
      <c r="AF102" s="20">
        <v>0</v>
      </c>
      <c r="AG102" s="20">
        <v>0</v>
      </c>
      <c r="AH102" s="20">
        <v>2.1297998030500001</v>
      </c>
      <c r="AI102" s="20">
        <v>0</v>
      </c>
      <c r="AJ102" s="20">
        <v>0</v>
      </c>
      <c r="AL102" s="57">
        <f t="shared" si="36"/>
        <v>0</v>
      </c>
      <c r="AM102" s="57">
        <f t="shared" si="37"/>
        <v>0</v>
      </c>
      <c r="AN102" s="57">
        <f t="shared" si="38"/>
        <v>0</v>
      </c>
      <c r="AO102" s="57">
        <f t="shared" si="39"/>
        <v>0</v>
      </c>
      <c r="AP102" s="57">
        <f t="shared" si="40"/>
        <v>0</v>
      </c>
      <c r="AQ102" s="57">
        <f t="shared" si="41"/>
        <v>0</v>
      </c>
      <c r="AR102" s="57">
        <f t="shared" si="42"/>
        <v>0</v>
      </c>
      <c r="AS102" s="57">
        <f t="shared" si="43"/>
        <v>0</v>
      </c>
      <c r="AT102" s="57">
        <f t="shared" si="44"/>
        <v>100</v>
      </c>
      <c r="AU102" s="57">
        <f t="shared" si="45"/>
        <v>0</v>
      </c>
      <c r="AV102" s="57">
        <f t="shared" si="46"/>
        <v>0</v>
      </c>
    </row>
    <row r="103" spans="1:48" ht="29" x14ac:dyDescent="0.35">
      <c r="A103" s="19">
        <v>1484560838285</v>
      </c>
      <c r="B103" t="s">
        <v>186</v>
      </c>
      <c r="C103" s="44" t="s">
        <v>89</v>
      </c>
      <c r="D103" s="41" t="s">
        <v>1052</v>
      </c>
      <c r="E103">
        <v>21.768315467400001</v>
      </c>
      <c r="F103" s="39">
        <v>0</v>
      </c>
      <c r="G103" s="39">
        <v>0</v>
      </c>
      <c r="H103" s="39">
        <v>0</v>
      </c>
      <c r="I103" s="40">
        <f t="shared" si="24"/>
        <v>21.768315467400001</v>
      </c>
      <c r="J103" s="21">
        <f t="shared" si="25"/>
        <v>0</v>
      </c>
      <c r="K103" s="21">
        <f t="shared" si="26"/>
        <v>0</v>
      </c>
      <c r="L103" s="21">
        <f t="shared" si="27"/>
        <v>0</v>
      </c>
      <c r="M103" s="21">
        <f t="shared" si="28"/>
        <v>100</v>
      </c>
      <c r="N103" s="20">
        <v>0.96274327617199995</v>
      </c>
      <c r="O103" s="20">
        <f t="shared" si="31"/>
        <v>1.434025967922</v>
      </c>
      <c r="P103" s="20">
        <v>0.20711476401100001</v>
      </c>
      <c r="Q103" s="20">
        <f t="shared" si="32"/>
        <v>0.47128269175000004</v>
      </c>
      <c r="R103" s="20">
        <v>0.264167927739</v>
      </c>
      <c r="S103" s="45">
        <f t="shared" si="33"/>
        <v>6.5876754224256917</v>
      </c>
      <c r="T103" s="45">
        <f t="shared" si="34"/>
        <v>2.164993852904181</v>
      </c>
      <c r="U103" s="45">
        <f t="shared" si="29"/>
        <v>1.2135432718007744</v>
      </c>
      <c r="V103" s="20">
        <v>0</v>
      </c>
      <c r="W103" s="21">
        <f t="shared" si="30"/>
        <v>0</v>
      </c>
      <c r="X103" s="51" t="s">
        <v>216</v>
      </c>
      <c r="Y103" s="54" t="str">
        <f t="shared" si="35"/>
        <v>N/A</v>
      </c>
      <c r="Z103" s="20">
        <v>0</v>
      </c>
      <c r="AA103" s="20">
        <v>0.23908231701800001</v>
      </c>
      <c r="AB103" s="20">
        <v>0.155567338503</v>
      </c>
      <c r="AC103" s="20">
        <v>0</v>
      </c>
      <c r="AD103" s="20">
        <v>9.0355059560999997</v>
      </c>
      <c r="AE103" s="20">
        <v>13.7143209156</v>
      </c>
      <c r="AF103" s="20">
        <v>0</v>
      </c>
      <c r="AG103" s="20">
        <v>0</v>
      </c>
      <c r="AH103" s="20">
        <v>9.7180092045100003E-2</v>
      </c>
      <c r="AI103" s="20">
        <v>0</v>
      </c>
      <c r="AJ103" s="20">
        <v>0</v>
      </c>
      <c r="AL103" s="57">
        <f t="shared" si="36"/>
        <v>0</v>
      </c>
      <c r="AM103" s="57">
        <f t="shared" si="37"/>
        <v>1.0983041723005491</v>
      </c>
      <c r="AN103" s="57">
        <f t="shared" si="38"/>
        <v>0.71465033082590157</v>
      </c>
      <c r="AO103" s="57">
        <f t="shared" si="39"/>
        <v>0</v>
      </c>
      <c r="AP103" s="57">
        <f t="shared" si="40"/>
        <v>41.507602963727159</v>
      </c>
      <c r="AQ103" s="57">
        <f t="shared" si="41"/>
        <v>63.001296247008284</v>
      </c>
      <c r="AR103" s="57">
        <f t="shared" si="42"/>
        <v>0</v>
      </c>
      <c r="AS103" s="57">
        <f t="shared" si="43"/>
        <v>0</v>
      </c>
      <c r="AT103" s="57">
        <f t="shared" si="44"/>
        <v>0.44642908722374908</v>
      </c>
      <c r="AU103" s="57">
        <f t="shared" si="45"/>
        <v>0</v>
      </c>
      <c r="AV103" s="57">
        <f t="shared" si="46"/>
        <v>0</v>
      </c>
    </row>
    <row r="104" spans="1:48" x14ac:dyDescent="0.35">
      <c r="A104" s="19">
        <v>1484587636376</v>
      </c>
      <c r="B104" t="s">
        <v>77</v>
      </c>
      <c r="C104" s="44" t="s">
        <v>36</v>
      </c>
      <c r="D104" s="41" t="s">
        <v>1052</v>
      </c>
      <c r="E104">
        <v>3.7383697523500001</v>
      </c>
      <c r="F104" s="39">
        <v>0</v>
      </c>
      <c r="G104" s="39">
        <v>0</v>
      </c>
      <c r="H104" s="39">
        <v>0</v>
      </c>
      <c r="I104" s="40">
        <f t="shared" si="24"/>
        <v>3.7383697523500001</v>
      </c>
      <c r="J104" s="21">
        <f t="shared" si="25"/>
        <v>0</v>
      </c>
      <c r="K104" s="21">
        <f t="shared" si="26"/>
        <v>0</v>
      </c>
      <c r="L104" s="21">
        <f t="shared" si="27"/>
        <v>0</v>
      </c>
      <c r="M104" s="21">
        <f t="shared" si="28"/>
        <v>100</v>
      </c>
      <c r="N104" s="20">
        <v>3.2897540858799999E-2</v>
      </c>
      <c r="O104" s="20">
        <f t="shared" si="31"/>
        <v>4.8497540857579999E-2</v>
      </c>
      <c r="P104" s="20">
        <v>3.59999999888E-3</v>
      </c>
      <c r="Q104" s="20">
        <f t="shared" si="32"/>
        <v>1.5599999998779999E-2</v>
      </c>
      <c r="R104" s="20">
        <v>1.19999999999E-2</v>
      </c>
      <c r="S104" s="45">
        <f t="shared" si="33"/>
        <v>1.2972911742369426</v>
      </c>
      <c r="T104" s="45">
        <f t="shared" si="34"/>
        <v>0.41729419592520473</v>
      </c>
      <c r="U104" s="45">
        <f t="shared" si="29"/>
        <v>0.32099553534950909</v>
      </c>
      <c r="V104" s="20">
        <v>0</v>
      </c>
      <c r="W104" s="21">
        <f t="shared" si="30"/>
        <v>0</v>
      </c>
      <c r="X104" s="51" t="s">
        <v>216</v>
      </c>
      <c r="Y104" s="54" t="str">
        <f t="shared" si="35"/>
        <v>N/A</v>
      </c>
      <c r="Z104" s="20">
        <v>0</v>
      </c>
      <c r="AA104" s="20">
        <v>1.5599999999999999E-2</v>
      </c>
      <c r="AB104" s="20">
        <v>1.2E-2</v>
      </c>
      <c r="AC104" s="20">
        <v>0</v>
      </c>
      <c r="AD104" s="20">
        <v>0</v>
      </c>
      <c r="AE104" s="20">
        <v>5.0915265554399999E-2</v>
      </c>
      <c r="AF104" s="20">
        <v>2.64E-2</v>
      </c>
      <c r="AG104" s="20">
        <v>0</v>
      </c>
      <c r="AH104" s="20">
        <v>0.245785463742</v>
      </c>
      <c r="AI104" s="20">
        <v>0</v>
      </c>
      <c r="AJ104" s="20">
        <v>0</v>
      </c>
      <c r="AL104" s="57">
        <f t="shared" si="36"/>
        <v>0</v>
      </c>
      <c r="AM104" s="57">
        <f t="shared" si="37"/>
        <v>0.41729419595783929</v>
      </c>
      <c r="AN104" s="57">
        <f t="shared" si="38"/>
        <v>0.32099553535218406</v>
      </c>
      <c r="AO104" s="57">
        <f t="shared" si="39"/>
        <v>0</v>
      </c>
      <c r="AP104" s="57">
        <f t="shared" si="40"/>
        <v>0</v>
      </c>
      <c r="AQ104" s="57">
        <f t="shared" si="41"/>
        <v>1.3619644103527704</v>
      </c>
      <c r="AR104" s="57">
        <f t="shared" si="42"/>
        <v>0.70619017777480486</v>
      </c>
      <c r="AS104" s="57">
        <f t="shared" si="43"/>
        <v>0</v>
      </c>
      <c r="AT104" s="57">
        <f t="shared" si="44"/>
        <v>6.5746697096373428</v>
      </c>
      <c r="AU104" s="57">
        <f t="shared" si="45"/>
        <v>0</v>
      </c>
      <c r="AV104" s="57">
        <f t="shared" si="46"/>
        <v>0</v>
      </c>
    </row>
    <row r="105" spans="1:48" x14ac:dyDescent="0.35">
      <c r="A105" s="19">
        <v>1484816426172</v>
      </c>
      <c r="B105" t="s">
        <v>184</v>
      </c>
      <c r="C105" s="44" t="s">
        <v>36</v>
      </c>
      <c r="D105" s="41" t="s">
        <v>1052</v>
      </c>
      <c r="E105">
        <v>0.85823325474500001</v>
      </c>
      <c r="F105"/>
      <c r="G105"/>
      <c r="H105"/>
      <c r="I105" s="40">
        <f t="shared" si="24"/>
        <v>0.85823325474500001</v>
      </c>
      <c r="J105" s="21">
        <f t="shared" si="25"/>
        <v>0</v>
      </c>
      <c r="K105" s="21">
        <f t="shared" si="26"/>
        <v>0</v>
      </c>
      <c r="L105" s="21">
        <f t="shared" si="27"/>
        <v>0</v>
      </c>
      <c r="M105" s="21">
        <f t="shared" si="28"/>
        <v>100</v>
      </c>
      <c r="N105" s="20">
        <v>3.4274852500000002E-7</v>
      </c>
      <c r="O105" s="20">
        <f t="shared" si="31"/>
        <v>3.4274852500000002E-7</v>
      </c>
      <c r="P105" s="20">
        <v>0</v>
      </c>
      <c r="Q105" s="20">
        <f t="shared" si="32"/>
        <v>0</v>
      </c>
      <c r="R105" s="20">
        <v>0</v>
      </c>
      <c r="S105" s="45">
        <f t="shared" si="33"/>
        <v>3.9936523445696373E-5</v>
      </c>
      <c r="T105" s="45">
        <f t="shared" si="34"/>
        <v>0</v>
      </c>
      <c r="U105" s="45">
        <f t="shared" si="29"/>
        <v>0</v>
      </c>
      <c r="V105" s="20">
        <v>0.51716642751200004</v>
      </c>
      <c r="W105" s="21">
        <f t="shared" si="30"/>
        <v>60.259425354667897</v>
      </c>
      <c r="X105" s="51" t="s">
        <v>216</v>
      </c>
      <c r="Y105" s="54" t="str">
        <f t="shared" si="35"/>
        <v>N/A</v>
      </c>
      <c r="Z105" s="20">
        <v>0</v>
      </c>
      <c r="AA105" s="20">
        <v>0</v>
      </c>
      <c r="AB105" s="20">
        <v>0</v>
      </c>
      <c r="AC105" s="20">
        <v>0</v>
      </c>
      <c r="AD105" s="20">
        <v>0</v>
      </c>
      <c r="AE105" s="20">
        <v>0</v>
      </c>
      <c r="AF105" s="20">
        <v>0</v>
      </c>
      <c r="AG105" s="20">
        <v>0</v>
      </c>
      <c r="AH105" s="20">
        <v>0.85823325474500001</v>
      </c>
      <c r="AI105" s="20">
        <v>0</v>
      </c>
      <c r="AJ105" s="20">
        <v>0</v>
      </c>
      <c r="AL105" s="57">
        <f t="shared" si="36"/>
        <v>0</v>
      </c>
      <c r="AM105" s="57">
        <f t="shared" si="37"/>
        <v>0</v>
      </c>
      <c r="AN105" s="57">
        <f t="shared" si="38"/>
        <v>0</v>
      </c>
      <c r="AO105" s="57">
        <f t="shared" si="39"/>
        <v>0</v>
      </c>
      <c r="AP105" s="57">
        <f t="shared" si="40"/>
        <v>0</v>
      </c>
      <c r="AQ105" s="57">
        <f t="shared" si="41"/>
        <v>0</v>
      </c>
      <c r="AR105" s="57">
        <f t="shared" si="42"/>
        <v>0</v>
      </c>
      <c r="AS105" s="57">
        <f t="shared" si="43"/>
        <v>0</v>
      </c>
      <c r="AT105" s="57">
        <f t="shared" si="44"/>
        <v>100</v>
      </c>
      <c r="AU105" s="57">
        <f t="shared" si="45"/>
        <v>0</v>
      </c>
      <c r="AV105" s="57">
        <f t="shared" si="46"/>
        <v>0</v>
      </c>
    </row>
    <row r="106" spans="1:48" x14ac:dyDescent="0.35">
      <c r="A106" s="19">
        <v>1484818004247</v>
      </c>
      <c r="B106" t="s">
        <v>185</v>
      </c>
      <c r="C106" s="44" t="s">
        <v>36</v>
      </c>
      <c r="D106" s="41" t="s">
        <v>1052</v>
      </c>
      <c r="E106">
        <v>1.4468884556199999</v>
      </c>
      <c r="F106"/>
      <c r="G106"/>
      <c r="H106"/>
      <c r="I106" s="40">
        <f t="shared" si="24"/>
        <v>1.4468884556199999</v>
      </c>
      <c r="J106" s="21">
        <f t="shared" si="25"/>
        <v>0</v>
      </c>
      <c r="K106" s="21">
        <f t="shared" si="26"/>
        <v>0</v>
      </c>
      <c r="L106" s="21">
        <f t="shared" si="27"/>
        <v>0</v>
      </c>
      <c r="M106" s="21">
        <f t="shared" si="28"/>
        <v>100</v>
      </c>
      <c r="N106" s="20">
        <v>0.112748801284</v>
      </c>
      <c r="O106" s="20">
        <f t="shared" si="31"/>
        <v>0.29362475065939997</v>
      </c>
      <c r="P106" s="20">
        <v>5.7456144158400002E-2</v>
      </c>
      <c r="Q106" s="20">
        <f t="shared" si="32"/>
        <v>0.1808759493754</v>
      </c>
      <c r="R106" s="20">
        <v>0.12341980521699999</v>
      </c>
      <c r="S106" s="45">
        <f t="shared" si="33"/>
        <v>20.293530542655418</v>
      </c>
      <c r="T106" s="45">
        <f t="shared" si="34"/>
        <v>12.501029272356288</v>
      </c>
      <c r="U106" s="45">
        <f t="shared" si="29"/>
        <v>8.5300152017671529</v>
      </c>
      <c r="V106" s="20">
        <v>0.30210813255000002</v>
      </c>
      <c r="W106" s="21">
        <f t="shared" si="30"/>
        <v>20.879849540339652</v>
      </c>
      <c r="X106" s="51" t="s">
        <v>216</v>
      </c>
      <c r="Y106" s="54" t="str">
        <f t="shared" si="35"/>
        <v>N/A</v>
      </c>
      <c r="Z106" s="20">
        <v>0</v>
      </c>
      <c r="AA106" s="20">
        <v>0</v>
      </c>
      <c r="AB106" s="20">
        <v>0</v>
      </c>
      <c r="AC106" s="20">
        <v>0</v>
      </c>
      <c r="AD106" s="20">
        <v>0</v>
      </c>
      <c r="AE106" s="20">
        <v>0</v>
      </c>
      <c r="AF106" s="20">
        <v>0</v>
      </c>
      <c r="AG106" s="20">
        <v>0</v>
      </c>
      <c r="AH106" s="20">
        <v>1.4468884556299999</v>
      </c>
      <c r="AI106" s="20">
        <v>0</v>
      </c>
      <c r="AJ106" s="20">
        <v>0</v>
      </c>
      <c r="AL106" s="57">
        <f t="shared" si="36"/>
        <v>0</v>
      </c>
      <c r="AM106" s="57">
        <f t="shared" si="37"/>
        <v>0</v>
      </c>
      <c r="AN106" s="57">
        <f t="shared" si="38"/>
        <v>0</v>
      </c>
      <c r="AO106" s="57">
        <f t="shared" si="39"/>
        <v>0</v>
      </c>
      <c r="AP106" s="57">
        <f t="shared" si="40"/>
        <v>0</v>
      </c>
      <c r="AQ106" s="57">
        <f t="shared" si="41"/>
        <v>0</v>
      </c>
      <c r="AR106" s="57">
        <f t="shared" si="42"/>
        <v>0</v>
      </c>
      <c r="AS106" s="57">
        <f t="shared" si="43"/>
        <v>0</v>
      </c>
      <c r="AT106" s="57">
        <f t="shared" si="44"/>
        <v>100.00000000069113</v>
      </c>
      <c r="AU106" s="57">
        <f t="shared" si="45"/>
        <v>0</v>
      </c>
      <c r="AV106" s="57">
        <f t="shared" si="46"/>
        <v>0</v>
      </c>
    </row>
    <row r="107" spans="1:48" x14ac:dyDescent="0.35">
      <c r="A107" s="19">
        <v>1486376808738</v>
      </c>
      <c r="B107" t="s">
        <v>81</v>
      </c>
      <c r="C107" s="44" t="s">
        <v>36</v>
      </c>
      <c r="D107" s="41" t="s">
        <v>1052</v>
      </c>
      <c r="E107">
        <v>34.951163074999897</v>
      </c>
      <c r="F107"/>
      <c r="G107"/>
      <c r="H107"/>
      <c r="I107" s="40">
        <f t="shared" si="24"/>
        <v>34.951163074999897</v>
      </c>
      <c r="J107" s="21">
        <f t="shared" si="25"/>
        <v>0</v>
      </c>
      <c r="K107" s="21">
        <f t="shared" si="26"/>
        <v>0</v>
      </c>
      <c r="L107" s="21">
        <f t="shared" si="27"/>
        <v>0</v>
      </c>
      <c r="M107" s="21">
        <f t="shared" si="28"/>
        <v>100</v>
      </c>
      <c r="N107" s="20">
        <v>1.04016285867</v>
      </c>
      <c r="O107" s="20">
        <f t="shared" si="31"/>
        <v>1.5515050067630001</v>
      </c>
      <c r="P107" s="20">
        <v>0.19856585470999999</v>
      </c>
      <c r="Q107" s="20">
        <f t="shared" si="32"/>
        <v>0.51134214809300005</v>
      </c>
      <c r="R107" s="20">
        <v>0.312776293383</v>
      </c>
      <c r="S107" s="45">
        <f t="shared" si="33"/>
        <v>4.439065456659355</v>
      </c>
      <c r="T107" s="45">
        <f t="shared" si="34"/>
        <v>1.4630189759228822</v>
      </c>
      <c r="U107" s="45">
        <f t="shared" si="29"/>
        <v>0.89489523628106304</v>
      </c>
      <c r="V107" s="20">
        <v>0.35872433370000001</v>
      </c>
      <c r="W107" s="21">
        <f t="shared" si="30"/>
        <v>1.0263587879185365</v>
      </c>
      <c r="X107" s="51" t="s">
        <v>216</v>
      </c>
      <c r="Y107" s="54" t="str">
        <f t="shared" si="35"/>
        <v>N/A</v>
      </c>
      <c r="Z107" s="20">
        <v>0</v>
      </c>
      <c r="AA107" s="20">
        <v>8.4400000000000003E-2</v>
      </c>
      <c r="AB107" s="20">
        <v>4.8672340000000001E-2</v>
      </c>
      <c r="AC107" s="20">
        <v>0</v>
      </c>
      <c r="AD107" s="20">
        <v>0.71307056836500005</v>
      </c>
      <c r="AE107" s="20">
        <v>31.861912412900001</v>
      </c>
      <c r="AF107" s="20">
        <v>0.4108</v>
      </c>
      <c r="AG107" s="20">
        <v>8.5358865682099996</v>
      </c>
      <c r="AH107" s="20">
        <v>10.208973928200001</v>
      </c>
      <c r="AI107" s="20">
        <v>0</v>
      </c>
      <c r="AJ107" s="20">
        <v>0</v>
      </c>
      <c r="AL107" s="57">
        <f t="shared" si="36"/>
        <v>0</v>
      </c>
      <c r="AM107" s="57">
        <f t="shared" si="37"/>
        <v>0.24147980374470057</v>
      </c>
      <c r="AN107" s="57">
        <f t="shared" si="38"/>
        <v>0.13925814112553719</v>
      </c>
      <c r="AO107" s="57">
        <f t="shared" si="39"/>
        <v>0</v>
      </c>
      <c r="AP107" s="57">
        <f t="shared" si="40"/>
        <v>2.0401912429490792</v>
      </c>
      <c r="AQ107" s="57">
        <f t="shared" si="41"/>
        <v>91.161236450212442</v>
      </c>
      <c r="AR107" s="57">
        <f t="shared" si="42"/>
        <v>1.175354305430367</v>
      </c>
      <c r="AS107" s="57">
        <f t="shared" si="43"/>
        <v>24.422324801876496</v>
      </c>
      <c r="AT107" s="57">
        <f t="shared" si="44"/>
        <v>29.209253798773705</v>
      </c>
      <c r="AU107" s="57">
        <f t="shared" si="45"/>
        <v>0</v>
      </c>
      <c r="AV107" s="57">
        <f t="shared" si="46"/>
        <v>0</v>
      </c>
    </row>
    <row r="108" spans="1:48" x14ac:dyDescent="0.35">
      <c r="A108" s="19">
        <v>1486377756054</v>
      </c>
      <c r="B108" t="s">
        <v>183</v>
      </c>
      <c r="C108" s="44" t="s">
        <v>36</v>
      </c>
      <c r="D108" s="41" t="s">
        <v>1052</v>
      </c>
      <c r="E108">
        <v>9.4651828719500006</v>
      </c>
      <c r="F108" s="39">
        <v>0</v>
      </c>
      <c r="G108" s="39">
        <v>0</v>
      </c>
      <c r="H108" s="39">
        <v>0</v>
      </c>
      <c r="I108" s="40">
        <f t="shared" si="24"/>
        <v>9.4651828719500006</v>
      </c>
      <c r="J108" s="21">
        <f t="shared" si="25"/>
        <v>0</v>
      </c>
      <c r="K108" s="21">
        <f t="shared" si="26"/>
        <v>0</v>
      </c>
      <c r="L108" s="21">
        <f t="shared" si="27"/>
        <v>0</v>
      </c>
      <c r="M108" s="21">
        <f t="shared" si="28"/>
        <v>100</v>
      </c>
      <c r="N108" s="20">
        <v>0.700926675203</v>
      </c>
      <c r="O108" s="20">
        <f t="shared" si="31"/>
        <v>1.8634446705909999</v>
      </c>
      <c r="P108" s="20">
        <v>0.35613990956800001</v>
      </c>
      <c r="Q108" s="20">
        <f t="shared" si="32"/>
        <v>1.162517995388</v>
      </c>
      <c r="R108" s="20">
        <v>0.80637808582000003</v>
      </c>
      <c r="S108" s="45">
        <f t="shared" si="33"/>
        <v>19.687360464141737</v>
      </c>
      <c r="T108" s="45">
        <f t="shared" si="34"/>
        <v>12.282044743510594</v>
      </c>
      <c r="U108" s="45">
        <f t="shared" si="29"/>
        <v>8.5194136946861914</v>
      </c>
      <c r="V108" s="20">
        <v>0</v>
      </c>
      <c r="W108" s="21">
        <f t="shared" si="30"/>
        <v>0</v>
      </c>
      <c r="X108" s="51" t="s">
        <v>216</v>
      </c>
      <c r="Y108" s="54" t="str">
        <f t="shared" si="35"/>
        <v>N/A</v>
      </c>
      <c r="Z108" s="20">
        <v>0</v>
      </c>
      <c r="AA108" s="20">
        <v>0.27594119051799998</v>
      </c>
      <c r="AB108" s="20">
        <v>0.18988523856299999</v>
      </c>
      <c r="AC108" s="20">
        <v>0</v>
      </c>
      <c r="AD108" s="20">
        <v>0</v>
      </c>
      <c r="AE108" s="20">
        <v>8.4546933082199995</v>
      </c>
      <c r="AF108" s="20">
        <v>0.40650596701300001</v>
      </c>
      <c r="AG108" s="20">
        <v>1.7358395434400001E-2</v>
      </c>
      <c r="AH108" s="20">
        <v>4.4928920665899996</v>
      </c>
      <c r="AI108" s="20">
        <v>0</v>
      </c>
      <c r="AJ108" s="20">
        <v>0</v>
      </c>
      <c r="AL108" s="57">
        <f t="shared" si="36"/>
        <v>0</v>
      </c>
      <c r="AM108" s="57">
        <f t="shared" si="37"/>
        <v>2.9153286761711668</v>
      </c>
      <c r="AN108" s="57">
        <f t="shared" si="38"/>
        <v>2.0061444256478498</v>
      </c>
      <c r="AO108" s="57">
        <f t="shared" si="39"/>
        <v>0</v>
      </c>
      <c r="AP108" s="57">
        <f t="shared" si="40"/>
        <v>0</v>
      </c>
      <c r="AQ108" s="57">
        <f t="shared" si="41"/>
        <v>89.324141145496725</v>
      </c>
      <c r="AR108" s="57">
        <f t="shared" si="42"/>
        <v>4.2947502706754612</v>
      </c>
      <c r="AS108" s="57">
        <f t="shared" si="43"/>
        <v>0.1833920767219562</v>
      </c>
      <c r="AT108" s="57">
        <f t="shared" si="44"/>
        <v>47.46756747727138</v>
      </c>
      <c r="AU108" s="57">
        <f t="shared" si="45"/>
        <v>0</v>
      </c>
      <c r="AV108" s="57">
        <f t="shared" si="46"/>
        <v>0</v>
      </c>
    </row>
    <row r="109" spans="1:48" x14ac:dyDescent="0.35">
      <c r="A109" s="19">
        <v>1486378481796</v>
      </c>
      <c r="B109" t="s">
        <v>182</v>
      </c>
      <c r="C109" s="44" t="s">
        <v>36</v>
      </c>
      <c r="D109" s="41" t="s">
        <v>1052</v>
      </c>
      <c r="E109">
        <v>15.7212213055</v>
      </c>
      <c r="F109" s="39">
        <v>0</v>
      </c>
      <c r="G109" s="39">
        <v>0</v>
      </c>
      <c r="H109" s="39">
        <v>0</v>
      </c>
      <c r="I109" s="40">
        <f t="shared" si="24"/>
        <v>15.7212213055</v>
      </c>
      <c r="J109" s="21">
        <f t="shared" si="25"/>
        <v>0</v>
      </c>
      <c r="K109" s="21">
        <f t="shared" si="26"/>
        <v>0</v>
      </c>
      <c r="L109" s="21">
        <f t="shared" si="27"/>
        <v>0</v>
      </c>
      <c r="M109" s="21">
        <f t="shared" si="28"/>
        <v>100</v>
      </c>
      <c r="N109" s="20">
        <v>0.49581182815300001</v>
      </c>
      <c r="O109" s="20">
        <f t="shared" si="31"/>
        <v>0.799506273622</v>
      </c>
      <c r="P109" s="20">
        <v>0.12927027754000001</v>
      </c>
      <c r="Q109" s="20">
        <f t="shared" si="32"/>
        <v>0.30369444546900004</v>
      </c>
      <c r="R109" s="20">
        <v>0.17442416792900001</v>
      </c>
      <c r="S109" s="45">
        <f t="shared" si="33"/>
        <v>5.085522670826446</v>
      </c>
      <c r="T109" s="45">
        <f t="shared" si="34"/>
        <v>1.9317484282391846</v>
      </c>
      <c r="U109" s="45">
        <f t="shared" si="29"/>
        <v>1.1094823012762913</v>
      </c>
      <c r="V109" s="20">
        <v>0</v>
      </c>
      <c r="W109" s="21">
        <f t="shared" si="30"/>
        <v>0</v>
      </c>
      <c r="X109" s="51" t="s">
        <v>216</v>
      </c>
      <c r="Y109" s="54" t="str">
        <f t="shared" si="35"/>
        <v>N/A</v>
      </c>
      <c r="Z109" s="20">
        <v>0</v>
      </c>
      <c r="AA109" s="20">
        <v>0.240717112304</v>
      </c>
      <c r="AB109" s="20">
        <v>0.174424161041</v>
      </c>
      <c r="AC109" s="20">
        <v>0</v>
      </c>
      <c r="AD109" s="20">
        <v>0</v>
      </c>
      <c r="AE109" s="20">
        <v>15.3105752565</v>
      </c>
      <c r="AF109" s="20">
        <v>6.25514480741E-2</v>
      </c>
      <c r="AG109" s="20">
        <v>3.7761092811000001</v>
      </c>
      <c r="AH109" s="20">
        <v>10.8698319981</v>
      </c>
      <c r="AI109" s="20">
        <v>0</v>
      </c>
      <c r="AJ109" s="20">
        <v>0</v>
      </c>
      <c r="AL109" s="57">
        <f t="shared" si="36"/>
        <v>0</v>
      </c>
      <c r="AM109" s="57">
        <f t="shared" si="37"/>
        <v>1.5311603826846847</v>
      </c>
      <c r="AN109" s="57">
        <f t="shared" si="38"/>
        <v>1.1094822574629013</v>
      </c>
      <c r="AO109" s="57">
        <f t="shared" si="39"/>
        <v>0</v>
      </c>
      <c r="AP109" s="57">
        <f t="shared" si="40"/>
        <v>0</v>
      </c>
      <c r="AQ109" s="57">
        <f t="shared" si="41"/>
        <v>97.38795071311452</v>
      </c>
      <c r="AR109" s="57">
        <f t="shared" si="42"/>
        <v>0.39787906332834744</v>
      </c>
      <c r="AS109" s="57">
        <f t="shared" si="43"/>
        <v>24.019185327408024</v>
      </c>
      <c r="AT109" s="57">
        <f t="shared" si="44"/>
        <v>69.141142325229126</v>
      </c>
      <c r="AU109" s="57">
        <f t="shared" si="45"/>
        <v>0</v>
      </c>
      <c r="AV109" s="57">
        <f t="shared" si="46"/>
        <v>0</v>
      </c>
    </row>
    <row r="110" spans="1:48" x14ac:dyDescent="0.35">
      <c r="A110" s="19">
        <v>1487624485373</v>
      </c>
      <c r="B110" t="s">
        <v>181</v>
      </c>
      <c r="C110" s="44" t="s">
        <v>36</v>
      </c>
      <c r="D110" s="41" t="s">
        <v>1052</v>
      </c>
      <c r="E110">
        <v>2.7280556516400001</v>
      </c>
      <c r="F110" s="39">
        <v>0</v>
      </c>
      <c r="G110" s="39">
        <v>0</v>
      </c>
      <c r="H110" s="39">
        <v>0</v>
      </c>
      <c r="I110" s="40">
        <f t="shared" si="24"/>
        <v>2.7280556516400001</v>
      </c>
      <c r="J110" s="21">
        <f t="shared" si="25"/>
        <v>0</v>
      </c>
      <c r="K110" s="21">
        <f t="shared" si="26"/>
        <v>0</v>
      </c>
      <c r="L110" s="21">
        <f t="shared" si="27"/>
        <v>0</v>
      </c>
      <c r="M110" s="21">
        <f t="shared" si="28"/>
        <v>100</v>
      </c>
      <c r="N110" s="20">
        <v>0.46967579991800001</v>
      </c>
      <c r="O110" s="20">
        <f t="shared" si="31"/>
        <v>0.820682255418</v>
      </c>
      <c r="P110" s="20">
        <v>7.7564199772000006E-2</v>
      </c>
      <c r="Q110" s="20">
        <f t="shared" si="32"/>
        <v>0.35100645550000004</v>
      </c>
      <c r="R110" s="20">
        <v>0.27344225572800002</v>
      </c>
      <c r="S110" s="45">
        <f t="shared" si="33"/>
        <v>30.083046690218289</v>
      </c>
      <c r="T110" s="45">
        <f t="shared" si="34"/>
        <v>12.866543073965106</v>
      </c>
      <c r="U110" s="45">
        <f t="shared" si="29"/>
        <v>10.023338620809193</v>
      </c>
      <c r="V110" s="20">
        <v>0</v>
      </c>
      <c r="W110" s="21">
        <f t="shared" si="30"/>
        <v>0</v>
      </c>
      <c r="X110" s="51" t="s">
        <v>216</v>
      </c>
      <c r="Y110" s="54" t="str">
        <f t="shared" si="35"/>
        <v>N/A</v>
      </c>
      <c r="Z110" s="20">
        <v>0</v>
      </c>
      <c r="AA110" s="20">
        <v>0.19583022464800001</v>
      </c>
      <c r="AB110" s="20">
        <v>0.15948745761200001</v>
      </c>
      <c r="AC110" s="20">
        <v>0</v>
      </c>
      <c r="AD110" s="20">
        <v>0.93832629027500003</v>
      </c>
      <c r="AE110" s="20">
        <v>0</v>
      </c>
      <c r="AF110" s="20">
        <v>0</v>
      </c>
      <c r="AG110" s="20">
        <v>0</v>
      </c>
      <c r="AH110" s="20">
        <v>0</v>
      </c>
      <c r="AI110" s="20">
        <v>0</v>
      </c>
      <c r="AJ110" s="20">
        <v>0</v>
      </c>
      <c r="AL110" s="57">
        <f t="shared" si="36"/>
        <v>0</v>
      </c>
      <c r="AM110" s="57">
        <f t="shared" si="37"/>
        <v>7.1783808563536651</v>
      </c>
      <c r="AN110" s="57">
        <f t="shared" si="38"/>
        <v>5.8461951652680693</v>
      </c>
      <c r="AO110" s="57">
        <f t="shared" si="39"/>
        <v>0</v>
      </c>
      <c r="AP110" s="57">
        <f t="shared" si="40"/>
        <v>34.395423337896901</v>
      </c>
      <c r="AQ110" s="57">
        <f t="shared" si="41"/>
        <v>0</v>
      </c>
      <c r="AR110" s="57">
        <f t="shared" si="42"/>
        <v>0</v>
      </c>
      <c r="AS110" s="57">
        <f t="shared" si="43"/>
        <v>0</v>
      </c>
      <c r="AT110" s="57">
        <f t="shared" si="44"/>
        <v>0</v>
      </c>
      <c r="AU110" s="57">
        <f t="shared" si="45"/>
        <v>0</v>
      </c>
      <c r="AV110" s="57">
        <f t="shared" si="46"/>
        <v>0</v>
      </c>
    </row>
    <row r="111" spans="1:48" x14ac:dyDescent="0.35">
      <c r="A111" s="19">
        <v>1487775811552</v>
      </c>
      <c r="B111" t="s">
        <v>180</v>
      </c>
      <c r="C111" s="44" t="s">
        <v>36</v>
      </c>
      <c r="D111" s="41" t="s">
        <v>1052</v>
      </c>
      <c r="E111">
        <v>0.40171694461200003</v>
      </c>
      <c r="F111" s="39">
        <v>0</v>
      </c>
      <c r="G111" s="39">
        <v>0</v>
      </c>
      <c r="H111" s="39">
        <v>0</v>
      </c>
      <c r="I111" s="40">
        <f t="shared" si="24"/>
        <v>0.40171694461200003</v>
      </c>
      <c r="J111" s="21">
        <f t="shared" si="25"/>
        <v>0</v>
      </c>
      <c r="K111" s="21">
        <f t="shared" si="26"/>
        <v>0</v>
      </c>
      <c r="L111" s="21">
        <f t="shared" si="27"/>
        <v>0</v>
      </c>
      <c r="M111" s="21">
        <f t="shared" si="28"/>
        <v>100</v>
      </c>
      <c r="N111" s="20">
        <v>6.3200865638099998E-2</v>
      </c>
      <c r="O111" s="20">
        <f t="shared" si="31"/>
        <v>0.1042048446355</v>
      </c>
      <c r="P111" s="20">
        <v>1.9525101923199999E-2</v>
      </c>
      <c r="Q111" s="20">
        <f t="shared" si="32"/>
        <v>4.1003978997399999E-2</v>
      </c>
      <c r="R111" s="20">
        <v>2.1478877074200001E-2</v>
      </c>
      <c r="S111" s="45">
        <f t="shared" si="33"/>
        <v>25.939867867945349</v>
      </c>
      <c r="T111" s="45">
        <f t="shared" si="34"/>
        <v>10.207181834712962</v>
      </c>
      <c r="U111" s="45">
        <f t="shared" si="29"/>
        <v>5.3467690029718469</v>
      </c>
      <c r="V111" s="20">
        <v>0</v>
      </c>
      <c r="W111" s="21">
        <f t="shared" si="30"/>
        <v>0</v>
      </c>
      <c r="X111" s="51" t="s">
        <v>216</v>
      </c>
      <c r="Y111" s="54" t="str">
        <f t="shared" si="35"/>
        <v>N/A</v>
      </c>
      <c r="Z111" s="20">
        <v>0</v>
      </c>
      <c r="AA111" s="20">
        <v>0</v>
      </c>
      <c r="AB111" s="20">
        <v>0</v>
      </c>
      <c r="AC111" s="20">
        <v>0</v>
      </c>
      <c r="AD111" s="20">
        <v>0.19259057888799999</v>
      </c>
      <c r="AE111" s="20">
        <v>0</v>
      </c>
      <c r="AF111" s="20">
        <v>0</v>
      </c>
      <c r="AG111" s="20">
        <v>0</v>
      </c>
      <c r="AH111" s="20">
        <v>0</v>
      </c>
      <c r="AI111" s="20">
        <v>0</v>
      </c>
      <c r="AJ111" s="20">
        <v>0</v>
      </c>
      <c r="AL111" s="57">
        <f t="shared" si="36"/>
        <v>0</v>
      </c>
      <c r="AM111" s="57">
        <f t="shared" si="37"/>
        <v>0</v>
      </c>
      <c r="AN111" s="57">
        <f t="shared" si="38"/>
        <v>0</v>
      </c>
      <c r="AO111" s="57">
        <f t="shared" si="39"/>
        <v>0</v>
      </c>
      <c r="AP111" s="57">
        <f t="shared" si="40"/>
        <v>47.941860922499643</v>
      </c>
      <c r="AQ111" s="57">
        <f t="shared" si="41"/>
        <v>0</v>
      </c>
      <c r="AR111" s="57">
        <f t="shared" si="42"/>
        <v>0</v>
      </c>
      <c r="AS111" s="57">
        <f t="shared" si="43"/>
        <v>0</v>
      </c>
      <c r="AT111" s="57">
        <f t="shared" si="44"/>
        <v>0</v>
      </c>
      <c r="AU111" s="57">
        <f t="shared" si="45"/>
        <v>0</v>
      </c>
      <c r="AV111" s="57">
        <f t="shared" si="46"/>
        <v>0</v>
      </c>
    </row>
    <row r="112" spans="1:48" x14ac:dyDescent="0.35">
      <c r="A112" s="19">
        <v>1488191633336</v>
      </c>
      <c r="B112" t="s">
        <v>179</v>
      </c>
      <c r="C112" s="44" t="s">
        <v>36</v>
      </c>
      <c r="D112" s="41" t="s">
        <v>1052</v>
      </c>
      <c r="E112">
        <v>29.730255264099899</v>
      </c>
      <c r="F112" s="39">
        <v>0</v>
      </c>
      <c r="G112" s="39">
        <v>0</v>
      </c>
      <c r="H112" s="39">
        <v>0</v>
      </c>
      <c r="I112" s="40">
        <f t="shared" si="24"/>
        <v>29.730255264099899</v>
      </c>
      <c r="J112" s="21">
        <f t="shared" si="25"/>
        <v>0</v>
      </c>
      <c r="K112" s="21">
        <f t="shared" si="26"/>
        <v>0</v>
      </c>
      <c r="L112" s="21">
        <f t="shared" si="27"/>
        <v>0</v>
      </c>
      <c r="M112" s="21">
        <f t="shared" si="28"/>
        <v>100</v>
      </c>
      <c r="N112" s="20">
        <v>2.6501955965600001</v>
      </c>
      <c r="O112" s="20">
        <f t="shared" si="31"/>
        <v>5.7674488780199997</v>
      </c>
      <c r="P112" s="20">
        <v>1.05059277817</v>
      </c>
      <c r="Q112" s="20">
        <f t="shared" si="32"/>
        <v>3.11725328146</v>
      </c>
      <c r="R112" s="20">
        <v>2.0666605032900001</v>
      </c>
      <c r="S112" s="45">
        <f t="shared" si="33"/>
        <v>19.399257849576397</v>
      </c>
      <c r="T112" s="45">
        <f t="shared" si="34"/>
        <v>10.485121146013734</v>
      </c>
      <c r="U112" s="45">
        <f t="shared" si="29"/>
        <v>6.9513715403094753</v>
      </c>
      <c r="V112" s="20">
        <v>0</v>
      </c>
      <c r="W112" s="21">
        <f t="shared" si="30"/>
        <v>0</v>
      </c>
      <c r="X112" s="51" t="s">
        <v>216</v>
      </c>
      <c r="Y112" s="54" t="str">
        <f t="shared" si="35"/>
        <v>N/A</v>
      </c>
      <c r="Z112" s="20">
        <v>0</v>
      </c>
      <c r="AA112" s="20">
        <v>1.3680333452</v>
      </c>
      <c r="AB112" s="20">
        <v>0.95516399944200003</v>
      </c>
      <c r="AC112" s="20">
        <v>0</v>
      </c>
      <c r="AD112" s="20">
        <v>5.1823433804699999</v>
      </c>
      <c r="AE112" s="20">
        <v>0</v>
      </c>
      <c r="AF112" s="20">
        <v>0</v>
      </c>
      <c r="AG112" s="20">
        <v>0</v>
      </c>
      <c r="AH112" s="20">
        <v>0</v>
      </c>
      <c r="AI112" s="20">
        <v>0</v>
      </c>
      <c r="AJ112" s="20">
        <v>0</v>
      </c>
      <c r="AL112" s="57">
        <f t="shared" si="36"/>
        <v>0</v>
      </c>
      <c r="AM112" s="57">
        <f t="shared" si="37"/>
        <v>4.6014853658250887</v>
      </c>
      <c r="AN112" s="57">
        <f t="shared" si="38"/>
        <v>3.2127675694577267</v>
      </c>
      <c r="AO112" s="57">
        <f t="shared" si="39"/>
        <v>0</v>
      </c>
      <c r="AP112" s="57">
        <f t="shared" si="40"/>
        <v>17.431210510754752</v>
      </c>
      <c r="AQ112" s="57">
        <f t="shared" si="41"/>
        <v>0</v>
      </c>
      <c r="AR112" s="57">
        <f t="shared" si="42"/>
        <v>0</v>
      </c>
      <c r="AS112" s="57">
        <f t="shared" si="43"/>
        <v>0</v>
      </c>
      <c r="AT112" s="57">
        <f t="shared" si="44"/>
        <v>0</v>
      </c>
      <c r="AU112" s="57">
        <f t="shared" si="45"/>
        <v>0</v>
      </c>
      <c r="AV112" s="57">
        <f t="shared" si="46"/>
        <v>0</v>
      </c>
    </row>
    <row r="113" spans="1:48" x14ac:dyDescent="0.35">
      <c r="A113" s="19">
        <v>1488210424285</v>
      </c>
      <c r="B113" t="s">
        <v>178</v>
      </c>
      <c r="C113" s="44" t="s">
        <v>36</v>
      </c>
      <c r="D113" s="41" t="s">
        <v>1052</v>
      </c>
      <c r="E113">
        <v>11.3631171308999</v>
      </c>
      <c r="F113" s="39">
        <v>0</v>
      </c>
      <c r="G113" s="39">
        <v>0</v>
      </c>
      <c r="H113" s="39">
        <v>0</v>
      </c>
      <c r="I113" s="40">
        <f t="shared" si="24"/>
        <v>11.3631171308999</v>
      </c>
      <c r="J113" s="21">
        <f t="shared" si="25"/>
        <v>0</v>
      </c>
      <c r="K113" s="21">
        <f t="shared" si="26"/>
        <v>0</v>
      </c>
      <c r="L113" s="21">
        <f t="shared" si="27"/>
        <v>0</v>
      </c>
      <c r="M113" s="21">
        <f t="shared" si="28"/>
        <v>100</v>
      </c>
      <c r="N113" s="20">
        <v>0.49957771034300003</v>
      </c>
      <c r="O113" s="20">
        <f t="shared" si="31"/>
        <v>1.1240189265630001</v>
      </c>
      <c r="P113" s="20">
        <v>0.23315525102000001</v>
      </c>
      <c r="Q113" s="20">
        <f t="shared" si="32"/>
        <v>0.62444121621999993</v>
      </c>
      <c r="R113" s="20">
        <v>0.39128596519999997</v>
      </c>
      <c r="S113" s="45">
        <f t="shared" si="33"/>
        <v>9.8918185354829973</v>
      </c>
      <c r="T113" s="45">
        <f t="shared" si="34"/>
        <v>5.49533379817011</v>
      </c>
      <c r="U113" s="45">
        <f t="shared" si="29"/>
        <v>3.4434738346221039</v>
      </c>
      <c r="V113" s="20">
        <v>0</v>
      </c>
      <c r="W113" s="21">
        <f t="shared" si="30"/>
        <v>0</v>
      </c>
      <c r="X113" s="51" t="s">
        <v>216</v>
      </c>
      <c r="Y113" s="54" t="str">
        <f t="shared" si="35"/>
        <v>N/A</v>
      </c>
      <c r="Z113" s="20">
        <v>0</v>
      </c>
      <c r="AA113" s="20">
        <v>0</v>
      </c>
      <c r="AB113" s="20">
        <v>0</v>
      </c>
      <c r="AC113" s="20">
        <v>0</v>
      </c>
      <c r="AD113" s="20">
        <v>0</v>
      </c>
      <c r="AE113" s="20">
        <v>0</v>
      </c>
      <c r="AF113" s="20">
        <v>0</v>
      </c>
      <c r="AG113" s="20">
        <v>0</v>
      </c>
      <c r="AH113" s="20">
        <v>0</v>
      </c>
      <c r="AI113" s="20">
        <v>0</v>
      </c>
      <c r="AJ113" s="20">
        <v>0</v>
      </c>
      <c r="AL113" s="57">
        <f t="shared" si="36"/>
        <v>0</v>
      </c>
      <c r="AM113" s="57">
        <f t="shared" si="37"/>
        <v>0</v>
      </c>
      <c r="AN113" s="57">
        <f t="shared" si="38"/>
        <v>0</v>
      </c>
      <c r="AO113" s="57">
        <f t="shared" si="39"/>
        <v>0</v>
      </c>
      <c r="AP113" s="57">
        <f t="shared" si="40"/>
        <v>0</v>
      </c>
      <c r="AQ113" s="57">
        <f t="shared" si="41"/>
        <v>0</v>
      </c>
      <c r="AR113" s="57">
        <f t="shared" si="42"/>
        <v>0</v>
      </c>
      <c r="AS113" s="57">
        <f t="shared" si="43"/>
        <v>0</v>
      </c>
      <c r="AT113" s="57">
        <f t="shared" si="44"/>
        <v>0</v>
      </c>
      <c r="AU113" s="57">
        <f t="shared" si="45"/>
        <v>0</v>
      </c>
      <c r="AV113" s="57">
        <f t="shared" si="46"/>
        <v>0</v>
      </c>
    </row>
    <row r="114" spans="1:48" x14ac:dyDescent="0.35">
      <c r="A114" s="19">
        <v>1488292102284</v>
      </c>
      <c r="B114" t="s">
        <v>177</v>
      </c>
      <c r="C114" s="44" t="s">
        <v>87</v>
      </c>
      <c r="D114" s="41" t="s">
        <v>1052</v>
      </c>
      <c r="E114">
        <v>0.30312374555999999</v>
      </c>
      <c r="F114">
        <v>0.283208876</v>
      </c>
      <c r="G114">
        <v>9.5333799999999993E-3</v>
      </c>
      <c r="H114">
        <v>8.4788069999999997E-3</v>
      </c>
      <c r="I114" s="40">
        <f t="shared" si="24"/>
        <v>1.9026825599999936E-3</v>
      </c>
      <c r="J114" s="21">
        <f t="shared" si="25"/>
        <v>93.430118936011212</v>
      </c>
      <c r="K114" s="21">
        <f t="shared" si="26"/>
        <v>3.1450455926465755</v>
      </c>
      <c r="L114" s="21">
        <f t="shared" si="27"/>
        <v>2.7971437817700471</v>
      </c>
      <c r="M114" s="21">
        <f t="shared" si="28"/>
        <v>0.6276916895721647</v>
      </c>
      <c r="N114" s="20">
        <v>5.1642207503899997E-4</v>
      </c>
      <c r="O114" s="20">
        <f t="shared" si="31"/>
        <v>0.30312374731623898</v>
      </c>
      <c r="P114" s="20">
        <v>1.41501184662E-2</v>
      </c>
      <c r="Q114" s="20">
        <f t="shared" si="32"/>
        <v>0.30260732524119999</v>
      </c>
      <c r="R114" s="20">
        <v>0.28845720677499997</v>
      </c>
      <c r="S114" s="45">
        <f t="shared" si="33"/>
        <v>100.00000057938021</v>
      </c>
      <c r="T114" s="45">
        <f t="shared" si="34"/>
        <v>99.829633828967786</v>
      </c>
      <c r="U114" s="45">
        <f t="shared" si="29"/>
        <v>95.161534191950352</v>
      </c>
      <c r="V114" s="20">
        <v>0.30312374555999999</v>
      </c>
      <c r="W114" s="21">
        <f t="shared" si="30"/>
        <v>100</v>
      </c>
      <c r="X114" s="51" t="s">
        <v>216</v>
      </c>
      <c r="Y114" s="54" t="str">
        <f t="shared" si="35"/>
        <v>N/A</v>
      </c>
      <c r="Z114" s="20">
        <v>0</v>
      </c>
      <c r="AA114" s="20">
        <v>0</v>
      </c>
      <c r="AB114" s="20">
        <v>0</v>
      </c>
      <c r="AC114" s="20">
        <v>0</v>
      </c>
      <c r="AD114" s="20">
        <v>0</v>
      </c>
      <c r="AE114" s="20">
        <v>0</v>
      </c>
      <c r="AF114" s="20">
        <v>0</v>
      </c>
      <c r="AG114" s="20">
        <v>0</v>
      </c>
      <c r="AH114" s="20">
        <v>0</v>
      </c>
      <c r="AI114" s="20">
        <v>0</v>
      </c>
      <c r="AJ114" s="20">
        <v>0</v>
      </c>
      <c r="AL114" s="57">
        <f t="shared" si="36"/>
        <v>0</v>
      </c>
      <c r="AM114" s="57">
        <f t="shared" si="37"/>
        <v>0</v>
      </c>
      <c r="AN114" s="57">
        <f t="shared" si="38"/>
        <v>0</v>
      </c>
      <c r="AO114" s="57">
        <f t="shared" si="39"/>
        <v>0</v>
      </c>
      <c r="AP114" s="57">
        <f t="shared" si="40"/>
        <v>0</v>
      </c>
      <c r="AQ114" s="57">
        <f t="shared" si="41"/>
        <v>0</v>
      </c>
      <c r="AR114" s="57">
        <f t="shared" si="42"/>
        <v>0</v>
      </c>
      <c r="AS114" s="57">
        <f t="shared" si="43"/>
        <v>0</v>
      </c>
      <c r="AT114" s="57">
        <f t="shared" si="44"/>
        <v>0</v>
      </c>
      <c r="AU114" s="57">
        <f t="shared" si="45"/>
        <v>0</v>
      </c>
      <c r="AV114" s="57">
        <f t="shared" si="46"/>
        <v>0</v>
      </c>
    </row>
    <row r="115" spans="1:48" x14ac:dyDescent="0.35">
      <c r="A115" s="19">
        <v>1488302350617</v>
      </c>
      <c r="B115" t="s">
        <v>176</v>
      </c>
      <c r="C115" s="44" t="s">
        <v>36</v>
      </c>
      <c r="D115" s="41" t="s">
        <v>1052</v>
      </c>
      <c r="E115">
        <v>2.0231637442400001</v>
      </c>
      <c r="F115" s="39">
        <v>0</v>
      </c>
      <c r="G115" s="39">
        <v>0</v>
      </c>
      <c r="H115" s="39">
        <v>0</v>
      </c>
      <c r="I115" s="40">
        <f t="shared" si="24"/>
        <v>2.0231637442400001</v>
      </c>
      <c r="J115" s="21">
        <f t="shared" si="25"/>
        <v>0</v>
      </c>
      <c r="K115" s="21">
        <f t="shared" si="26"/>
        <v>0</v>
      </c>
      <c r="L115" s="21">
        <f t="shared" si="27"/>
        <v>0</v>
      </c>
      <c r="M115" s="21">
        <f t="shared" si="28"/>
        <v>100</v>
      </c>
      <c r="N115" s="20">
        <v>0.20706447571799999</v>
      </c>
      <c r="O115" s="20">
        <f t="shared" si="31"/>
        <v>0.42915042010109999</v>
      </c>
      <c r="P115" s="20">
        <v>0.168085944381</v>
      </c>
      <c r="Q115" s="20">
        <f t="shared" si="32"/>
        <v>0.2220859443831</v>
      </c>
      <c r="R115" s="20">
        <v>5.40000000021E-2</v>
      </c>
      <c r="S115" s="45">
        <f t="shared" si="33"/>
        <v>21.211848093012858</v>
      </c>
      <c r="T115" s="45">
        <f t="shared" si="34"/>
        <v>10.977161142561222</v>
      </c>
      <c r="U115" s="45">
        <f t="shared" si="29"/>
        <v>2.6690869760709881</v>
      </c>
      <c r="V115" s="20">
        <v>0</v>
      </c>
      <c r="W115" s="21">
        <f t="shared" si="30"/>
        <v>0</v>
      </c>
      <c r="X115" s="51" t="s">
        <v>216</v>
      </c>
      <c r="Y115" s="54" t="str">
        <f t="shared" si="35"/>
        <v>N/A</v>
      </c>
      <c r="Z115" s="20">
        <v>0</v>
      </c>
      <c r="AA115" s="20">
        <v>0</v>
      </c>
      <c r="AB115" s="20">
        <v>0</v>
      </c>
      <c r="AC115" s="20">
        <v>0</v>
      </c>
      <c r="AD115" s="20">
        <v>0</v>
      </c>
      <c r="AE115" s="20">
        <v>0</v>
      </c>
      <c r="AF115" s="20">
        <v>0</v>
      </c>
      <c r="AG115" s="20">
        <v>0</v>
      </c>
      <c r="AH115" s="20">
        <v>1.5923986994999999</v>
      </c>
      <c r="AI115" s="20">
        <v>0</v>
      </c>
      <c r="AJ115" s="20">
        <v>0</v>
      </c>
      <c r="AL115" s="57">
        <f t="shared" si="36"/>
        <v>0</v>
      </c>
      <c r="AM115" s="57">
        <f t="shared" si="37"/>
        <v>0</v>
      </c>
      <c r="AN115" s="57">
        <f t="shared" si="38"/>
        <v>0</v>
      </c>
      <c r="AO115" s="57">
        <f t="shared" si="39"/>
        <v>0</v>
      </c>
      <c r="AP115" s="57">
        <f t="shared" si="40"/>
        <v>0</v>
      </c>
      <c r="AQ115" s="57">
        <f t="shared" si="41"/>
        <v>0</v>
      </c>
      <c r="AR115" s="57">
        <f t="shared" si="42"/>
        <v>0</v>
      </c>
      <c r="AS115" s="57">
        <f t="shared" si="43"/>
        <v>0</v>
      </c>
      <c r="AT115" s="57">
        <f t="shared" si="44"/>
        <v>78.708344988565585</v>
      </c>
      <c r="AU115" s="57">
        <f t="shared" si="45"/>
        <v>0</v>
      </c>
      <c r="AV115" s="57">
        <f t="shared" si="46"/>
        <v>0</v>
      </c>
    </row>
    <row r="116" spans="1:48" x14ac:dyDescent="0.35">
      <c r="A116" s="19">
        <v>1490105578604</v>
      </c>
      <c r="B116" t="s">
        <v>175</v>
      </c>
      <c r="C116" s="44" t="s">
        <v>36</v>
      </c>
      <c r="D116" s="41" t="s">
        <v>1052</v>
      </c>
      <c r="E116">
        <v>0.85278347742799998</v>
      </c>
      <c r="F116"/>
      <c r="G116"/>
      <c r="H116"/>
      <c r="I116" s="40">
        <f t="shared" si="24"/>
        <v>0.85278347742799998</v>
      </c>
      <c r="J116" s="21">
        <f t="shared" si="25"/>
        <v>0</v>
      </c>
      <c r="K116" s="21">
        <f t="shared" si="26"/>
        <v>0</v>
      </c>
      <c r="L116" s="21">
        <f t="shared" si="27"/>
        <v>0</v>
      </c>
      <c r="M116" s="21">
        <f t="shared" si="28"/>
        <v>100</v>
      </c>
      <c r="N116" s="20">
        <v>9.24717275768E-3</v>
      </c>
      <c r="O116" s="20">
        <f t="shared" si="31"/>
        <v>2.506524730467E-2</v>
      </c>
      <c r="P116" s="20">
        <v>1.5786947181899999E-3</v>
      </c>
      <c r="Q116" s="20">
        <f t="shared" si="32"/>
        <v>1.581807454699E-2</v>
      </c>
      <c r="R116" s="20">
        <v>1.4239379828800001E-2</v>
      </c>
      <c r="S116" s="45">
        <f t="shared" si="33"/>
        <v>2.9392275962319219</v>
      </c>
      <c r="T116" s="45">
        <f t="shared" si="34"/>
        <v>1.8548758231922373</v>
      </c>
      <c r="U116" s="45">
        <f t="shared" si="29"/>
        <v>1.6697532498807381</v>
      </c>
      <c r="V116" s="20">
        <v>0.18817480333</v>
      </c>
      <c r="W116" s="21">
        <f t="shared" si="30"/>
        <v>22.065953235578196</v>
      </c>
      <c r="X116" s="51" t="s">
        <v>216</v>
      </c>
      <c r="Y116" s="54" t="str">
        <f t="shared" si="35"/>
        <v>N/A</v>
      </c>
      <c r="Z116" s="20">
        <v>0</v>
      </c>
      <c r="AA116" s="20">
        <v>0</v>
      </c>
      <c r="AB116" s="20">
        <v>0</v>
      </c>
      <c r="AC116" s="20">
        <v>0</v>
      </c>
      <c r="AD116" s="20">
        <v>0</v>
      </c>
      <c r="AE116" s="20">
        <v>2.3013323074900002E-2</v>
      </c>
      <c r="AF116" s="20">
        <v>0</v>
      </c>
      <c r="AG116" s="20">
        <v>0</v>
      </c>
      <c r="AH116" s="20">
        <v>0</v>
      </c>
      <c r="AI116" s="20">
        <v>0</v>
      </c>
      <c r="AJ116" s="20">
        <v>0</v>
      </c>
      <c r="AL116" s="57">
        <f t="shared" si="36"/>
        <v>0</v>
      </c>
      <c r="AM116" s="57">
        <f t="shared" si="37"/>
        <v>0</v>
      </c>
      <c r="AN116" s="57">
        <f t="shared" si="38"/>
        <v>0</v>
      </c>
      <c r="AO116" s="57">
        <f t="shared" si="39"/>
        <v>0</v>
      </c>
      <c r="AP116" s="57">
        <f t="shared" si="40"/>
        <v>0</v>
      </c>
      <c r="AQ116" s="57">
        <f t="shared" si="41"/>
        <v>2.6986126823550007</v>
      </c>
      <c r="AR116" s="57">
        <f t="shared" si="42"/>
        <v>0</v>
      </c>
      <c r="AS116" s="57">
        <f t="shared" si="43"/>
        <v>0</v>
      </c>
      <c r="AT116" s="57">
        <f t="shared" si="44"/>
        <v>0</v>
      </c>
      <c r="AU116" s="57">
        <f t="shared" si="45"/>
        <v>0</v>
      </c>
      <c r="AV116" s="57">
        <f t="shared" si="46"/>
        <v>0</v>
      </c>
    </row>
    <row r="117" spans="1:48" x14ac:dyDescent="0.35">
      <c r="A117" s="19">
        <v>1490109495303</v>
      </c>
      <c r="B117" t="s">
        <v>174</v>
      </c>
      <c r="C117" s="44" t="s">
        <v>36</v>
      </c>
      <c r="D117" s="41" t="s">
        <v>1052</v>
      </c>
      <c r="E117">
        <v>10.466195193200001</v>
      </c>
      <c r="F117">
        <v>4.0603126000000003E-2</v>
      </c>
      <c r="G117"/>
      <c r="H117"/>
      <c r="I117" s="40">
        <f t="shared" si="24"/>
        <v>10.4255920672</v>
      </c>
      <c r="J117" s="21">
        <f t="shared" si="25"/>
        <v>0.38794543050735658</v>
      </c>
      <c r="K117" s="21">
        <f t="shared" si="26"/>
        <v>0</v>
      </c>
      <c r="L117" s="21">
        <f t="shared" si="27"/>
        <v>0</v>
      </c>
      <c r="M117" s="21">
        <f t="shared" si="28"/>
        <v>99.612054569492642</v>
      </c>
      <c r="N117" s="20">
        <v>0.43236878032800002</v>
      </c>
      <c r="O117" s="20">
        <f t="shared" si="31"/>
        <v>0.56019061956370009</v>
      </c>
      <c r="P117" s="20">
        <v>8.04515975607E-2</v>
      </c>
      <c r="Q117" s="20">
        <f t="shared" si="32"/>
        <v>0.12782183923570001</v>
      </c>
      <c r="R117" s="20">
        <v>4.7370241675000001E-2</v>
      </c>
      <c r="S117" s="45">
        <f t="shared" si="33"/>
        <v>5.3523807766136633</v>
      </c>
      <c r="T117" s="45">
        <f t="shared" si="34"/>
        <v>1.2212827763688874</v>
      </c>
      <c r="U117" s="45">
        <f t="shared" si="29"/>
        <v>0.45260231440912696</v>
      </c>
      <c r="V117" s="20">
        <v>1.6210457176599999</v>
      </c>
      <c r="W117" s="21">
        <f t="shared" si="30"/>
        <v>15.488395617857487</v>
      </c>
      <c r="X117" s="51" t="s">
        <v>216</v>
      </c>
      <c r="Y117" s="54" t="str">
        <f t="shared" si="35"/>
        <v>N/A</v>
      </c>
      <c r="Z117" s="20">
        <v>0</v>
      </c>
      <c r="AA117" s="20">
        <v>2.4799999999999999E-2</v>
      </c>
      <c r="AB117" s="20">
        <v>0</v>
      </c>
      <c r="AC117" s="20">
        <v>0</v>
      </c>
      <c r="AD117" s="20">
        <v>2.9207919870599999</v>
      </c>
      <c r="AE117" s="20">
        <v>9.4633855851300002</v>
      </c>
      <c r="AF117" s="20">
        <v>1.44E-2</v>
      </c>
      <c r="AG117" s="20">
        <v>0</v>
      </c>
      <c r="AH117" s="20">
        <v>6.1974576454300001</v>
      </c>
      <c r="AI117" s="20">
        <v>7.8627082213100001</v>
      </c>
      <c r="AJ117" s="20">
        <v>0.78638541063599998</v>
      </c>
      <c r="AL117" s="57">
        <f t="shared" si="36"/>
        <v>0</v>
      </c>
      <c r="AM117" s="57">
        <f t="shared" si="37"/>
        <v>0.23695334877867391</v>
      </c>
      <c r="AN117" s="57">
        <f t="shared" si="38"/>
        <v>0</v>
      </c>
      <c r="AO117" s="57">
        <f t="shared" si="39"/>
        <v>0</v>
      </c>
      <c r="AP117" s="57">
        <f t="shared" si="40"/>
        <v>27.906913000797744</v>
      </c>
      <c r="AQ117" s="57">
        <f t="shared" si="41"/>
        <v>90.418584886305794</v>
      </c>
      <c r="AR117" s="57">
        <f t="shared" si="42"/>
        <v>0.13758581541987516</v>
      </c>
      <c r="AS117" s="57">
        <f t="shared" si="43"/>
        <v>0</v>
      </c>
      <c r="AT117" s="57">
        <f t="shared" si="44"/>
        <v>59.214046088654591</v>
      </c>
      <c r="AU117" s="57">
        <f t="shared" si="45"/>
        <v>75.124800141492543</v>
      </c>
      <c r="AV117" s="57">
        <f t="shared" si="46"/>
        <v>7.5135748581005162</v>
      </c>
    </row>
    <row r="118" spans="1:48" x14ac:dyDescent="0.35">
      <c r="A118" s="19">
        <v>1490195150624</v>
      </c>
      <c r="B118" t="s">
        <v>173</v>
      </c>
      <c r="C118" s="44" t="s">
        <v>36</v>
      </c>
      <c r="D118" s="41" t="s">
        <v>1052</v>
      </c>
      <c r="E118">
        <v>5.01221001514</v>
      </c>
      <c r="F118" s="39">
        <v>0</v>
      </c>
      <c r="G118" s="39">
        <v>0</v>
      </c>
      <c r="H118" s="39">
        <v>0</v>
      </c>
      <c r="I118" s="40">
        <f t="shared" si="24"/>
        <v>5.01221001514</v>
      </c>
      <c r="J118" s="21">
        <f t="shared" si="25"/>
        <v>0</v>
      </c>
      <c r="K118" s="21">
        <f t="shared" si="26"/>
        <v>0</v>
      </c>
      <c r="L118" s="21">
        <f t="shared" si="27"/>
        <v>0</v>
      </c>
      <c r="M118" s="21">
        <f t="shared" si="28"/>
        <v>100</v>
      </c>
      <c r="N118" s="20">
        <v>0.198082101037</v>
      </c>
      <c r="O118" s="20">
        <f t="shared" si="31"/>
        <v>0.25425347765621997</v>
      </c>
      <c r="P118" s="20">
        <v>7.2574606217199996E-3</v>
      </c>
      <c r="Q118" s="20">
        <f t="shared" si="32"/>
        <v>5.6171376619220004E-2</v>
      </c>
      <c r="R118" s="20">
        <v>4.8913915997500002E-2</v>
      </c>
      <c r="S118" s="45">
        <f t="shared" si="33"/>
        <v>5.0726820482026076</v>
      </c>
      <c r="T118" s="45">
        <f t="shared" si="34"/>
        <v>1.1206908020523365</v>
      </c>
      <c r="U118" s="45">
        <f t="shared" si="29"/>
        <v>0.97589518096307759</v>
      </c>
      <c r="V118" s="20">
        <v>0</v>
      </c>
      <c r="W118" s="21">
        <f t="shared" si="30"/>
        <v>0</v>
      </c>
      <c r="X118" s="51" t="s">
        <v>216</v>
      </c>
      <c r="Y118" s="54" t="str">
        <f t="shared" si="35"/>
        <v>N/A</v>
      </c>
      <c r="Z118" s="20">
        <v>0</v>
      </c>
      <c r="AA118" s="20">
        <v>0</v>
      </c>
      <c r="AB118" s="20">
        <v>0</v>
      </c>
      <c r="AC118" s="20">
        <v>0</v>
      </c>
      <c r="AD118" s="20">
        <v>0</v>
      </c>
      <c r="AE118" s="20">
        <v>0</v>
      </c>
      <c r="AF118" s="20">
        <v>0</v>
      </c>
      <c r="AG118" s="20">
        <v>1.8354777556099999</v>
      </c>
      <c r="AH118" s="20">
        <v>0.85915866995199996</v>
      </c>
      <c r="AI118" s="20">
        <v>0</v>
      </c>
      <c r="AJ118" s="20">
        <v>0</v>
      </c>
      <c r="AL118" s="57">
        <f t="shared" si="36"/>
        <v>0</v>
      </c>
      <c r="AM118" s="57">
        <f t="shared" si="37"/>
        <v>0</v>
      </c>
      <c r="AN118" s="57">
        <f t="shared" si="38"/>
        <v>0</v>
      </c>
      <c r="AO118" s="57">
        <f t="shared" si="39"/>
        <v>0</v>
      </c>
      <c r="AP118" s="57">
        <f t="shared" si="40"/>
        <v>0</v>
      </c>
      <c r="AQ118" s="57">
        <f t="shared" si="41"/>
        <v>0</v>
      </c>
      <c r="AR118" s="57">
        <f t="shared" si="42"/>
        <v>0</v>
      </c>
      <c r="AS118" s="57">
        <f t="shared" si="43"/>
        <v>36.620128647157891</v>
      </c>
      <c r="AT118" s="57">
        <f t="shared" si="44"/>
        <v>17.141314257718751</v>
      </c>
      <c r="AU118" s="57">
        <f t="shared" si="45"/>
        <v>0</v>
      </c>
      <c r="AV118" s="57">
        <f t="shared" si="46"/>
        <v>0</v>
      </c>
    </row>
    <row r="119" spans="1:48" x14ac:dyDescent="0.35">
      <c r="A119" s="19">
        <v>1491910457249</v>
      </c>
      <c r="B119" t="s">
        <v>172</v>
      </c>
      <c r="C119" s="44" t="s">
        <v>36</v>
      </c>
      <c r="D119" s="41" t="s">
        <v>1052</v>
      </c>
      <c r="E119">
        <v>1.2201288966299999</v>
      </c>
      <c r="F119" s="39">
        <v>0</v>
      </c>
      <c r="G119" s="39">
        <v>0</v>
      </c>
      <c r="H119" s="39">
        <v>0</v>
      </c>
      <c r="I119" s="40">
        <f t="shared" si="24"/>
        <v>1.2201288966299999</v>
      </c>
      <c r="J119" s="21">
        <f t="shared" si="25"/>
        <v>0</v>
      </c>
      <c r="K119" s="21">
        <f t="shared" si="26"/>
        <v>0</v>
      </c>
      <c r="L119" s="21">
        <f t="shared" si="27"/>
        <v>0</v>
      </c>
      <c r="M119" s="21">
        <f t="shared" si="28"/>
        <v>100</v>
      </c>
      <c r="N119" s="20">
        <v>6.3188246465100004E-2</v>
      </c>
      <c r="O119" s="20">
        <f t="shared" si="31"/>
        <v>7.3432060659253007E-2</v>
      </c>
      <c r="P119" s="20">
        <v>9.4137632025100004E-3</v>
      </c>
      <c r="Q119" s="20">
        <f t="shared" si="32"/>
        <v>1.0243814194153E-2</v>
      </c>
      <c r="R119" s="20">
        <v>8.3005099164299996E-4</v>
      </c>
      <c r="S119" s="45">
        <f t="shared" si="33"/>
        <v>6.0183855051767567</v>
      </c>
      <c r="T119" s="45">
        <f t="shared" si="34"/>
        <v>0.83956819828187401</v>
      </c>
      <c r="U119" s="45">
        <f t="shared" si="29"/>
        <v>6.8029778979549094E-2</v>
      </c>
      <c r="V119" s="20">
        <v>0</v>
      </c>
      <c r="W119" s="21">
        <f t="shared" si="30"/>
        <v>0</v>
      </c>
      <c r="X119" s="51" t="s">
        <v>216</v>
      </c>
      <c r="Y119" s="54" t="str">
        <f t="shared" si="35"/>
        <v>N/A</v>
      </c>
      <c r="Z119" s="20">
        <v>0</v>
      </c>
      <c r="AA119" s="20">
        <v>8.2137589269999992E-3</v>
      </c>
      <c r="AB119" s="20">
        <v>0</v>
      </c>
      <c r="AC119" s="20">
        <v>0</v>
      </c>
      <c r="AD119" s="20">
        <v>0</v>
      </c>
      <c r="AE119" s="20">
        <v>1.2003533480599999</v>
      </c>
      <c r="AF119" s="20">
        <v>0</v>
      </c>
      <c r="AG119" s="20">
        <v>0.345548878038</v>
      </c>
      <c r="AH119" s="20">
        <v>0.87406576228599997</v>
      </c>
      <c r="AI119" s="20">
        <v>0</v>
      </c>
      <c r="AJ119" s="20">
        <v>0</v>
      </c>
      <c r="AL119" s="57">
        <f t="shared" si="36"/>
        <v>0</v>
      </c>
      <c r="AM119" s="57">
        <f t="shared" si="37"/>
        <v>0.67318780414810508</v>
      </c>
      <c r="AN119" s="57">
        <f t="shared" si="38"/>
        <v>0</v>
      </c>
      <c r="AO119" s="57">
        <f t="shared" si="39"/>
        <v>0</v>
      </c>
      <c r="AP119" s="57">
        <f t="shared" si="40"/>
        <v>0</v>
      </c>
      <c r="AQ119" s="57">
        <f t="shared" si="41"/>
        <v>98.379224635641364</v>
      </c>
      <c r="AR119" s="57">
        <f t="shared" si="42"/>
        <v>0</v>
      </c>
      <c r="AS119" s="57">
        <f t="shared" si="43"/>
        <v>28.320686362925031</v>
      </c>
      <c r="AT119" s="57">
        <f t="shared" si="44"/>
        <v>71.637165933875721</v>
      </c>
      <c r="AU119" s="57">
        <f t="shared" si="45"/>
        <v>0</v>
      </c>
      <c r="AV119" s="57">
        <f t="shared" si="46"/>
        <v>0</v>
      </c>
    </row>
    <row r="120" spans="1:48" x14ac:dyDescent="0.35">
      <c r="A120" s="19">
        <v>1492596738743</v>
      </c>
      <c r="B120" t="s">
        <v>171</v>
      </c>
      <c r="C120" s="44" t="s">
        <v>36</v>
      </c>
      <c r="D120" s="41" t="s">
        <v>1052</v>
      </c>
      <c r="E120">
        <v>22.8169577092</v>
      </c>
      <c r="F120" s="39">
        <v>0</v>
      </c>
      <c r="G120" s="39">
        <v>0</v>
      </c>
      <c r="H120" s="39">
        <v>0</v>
      </c>
      <c r="I120" s="40">
        <f t="shared" si="24"/>
        <v>22.8169577092</v>
      </c>
      <c r="J120" s="21">
        <f t="shared" si="25"/>
        <v>0</v>
      </c>
      <c r="K120" s="21">
        <f t="shared" si="26"/>
        <v>0</v>
      </c>
      <c r="L120" s="21">
        <f t="shared" si="27"/>
        <v>0</v>
      </c>
      <c r="M120" s="21">
        <f t="shared" si="28"/>
        <v>100</v>
      </c>
      <c r="N120" s="20">
        <v>0.166973270806</v>
      </c>
      <c r="O120" s="20">
        <f t="shared" si="31"/>
        <v>0.2520037749338</v>
      </c>
      <c r="P120" s="20">
        <v>3.8425073632300001E-2</v>
      </c>
      <c r="Q120" s="20">
        <f t="shared" si="32"/>
        <v>8.50305041278E-2</v>
      </c>
      <c r="R120" s="20">
        <v>4.6605430495499998E-2</v>
      </c>
      <c r="S120" s="45">
        <f t="shared" si="33"/>
        <v>1.1044582636544478</v>
      </c>
      <c r="T120" s="45">
        <f t="shared" si="34"/>
        <v>0.37266363557975546</v>
      </c>
      <c r="U120" s="45">
        <f t="shared" si="29"/>
        <v>0.20425786421433509</v>
      </c>
      <c r="V120" s="20">
        <v>0</v>
      </c>
      <c r="W120" s="21">
        <f t="shared" si="30"/>
        <v>0</v>
      </c>
      <c r="X120" s="51" t="s">
        <v>216</v>
      </c>
      <c r="Y120" s="54" t="str">
        <f t="shared" si="35"/>
        <v>N/A</v>
      </c>
      <c r="Z120" s="20">
        <v>0</v>
      </c>
      <c r="AA120" s="20">
        <v>7.50468812146E-2</v>
      </c>
      <c r="AB120" s="20">
        <v>4.6605366314800001E-2</v>
      </c>
      <c r="AC120" s="20">
        <v>0</v>
      </c>
      <c r="AD120" s="20">
        <v>2.1174245786300001</v>
      </c>
      <c r="AE120" s="20">
        <v>21.597434269000001</v>
      </c>
      <c r="AF120" s="20">
        <v>7.6138570218300006E-2</v>
      </c>
      <c r="AG120" s="20">
        <v>0.18403195603</v>
      </c>
      <c r="AH120" s="20">
        <v>8.4482607464000008</v>
      </c>
      <c r="AI120" s="20">
        <v>0</v>
      </c>
      <c r="AJ120" s="20">
        <v>0</v>
      </c>
      <c r="AL120" s="57">
        <f t="shared" si="36"/>
        <v>0</v>
      </c>
      <c r="AM120" s="57">
        <f t="shared" si="37"/>
        <v>0.32890835917331973</v>
      </c>
      <c r="AN120" s="57">
        <f t="shared" si="38"/>
        <v>0.2042575829292452</v>
      </c>
      <c r="AO120" s="57">
        <f t="shared" si="39"/>
        <v>0</v>
      </c>
      <c r="AP120" s="57">
        <f t="shared" si="40"/>
        <v>9.2800477855828944</v>
      </c>
      <c r="AQ120" s="57">
        <f t="shared" si="41"/>
        <v>94.655188234370627</v>
      </c>
      <c r="AR120" s="57">
        <f t="shared" si="42"/>
        <v>0.33369291028488102</v>
      </c>
      <c r="AS120" s="57">
        <f t="shared" si="43"/>
        <v>0.80655781710896846</v>
      </c>
      <c r="AT120" s="57">
        <f t="shared" si="44"/>
        <v>37.026236600305332</v>
      </c>
      <c r="AU120" s="57">
        <f t="shared" si="45"/>
        <v>0</v>
      </c>
      <c r="AV120" s="57">
        <f t="shared" si="46"/>
        <v>0</v>
      </c>
    </row>
    <row r="121" spans="1:48" x14ac:dyDescent="0.35">
      <c r="A121" s="19">
        <v>1492599249512</v>
      </c>
      <c r="B121" t="s">
        <v>123</v>
      </c>
      <c r="C121" s="44" t="s">
        <v>36</v>
      </c>
      <c r="D121" s="41" t="s">
        <v>1052</v>
      </c>
      <c r="E121">
        <v>1.9177370408900001</v>
      </c>
      <c r="F121" s="39">
        <v>0</v>
      </c>
      <c r="G121" s="39">
        <v>0</v>
      </c>
      <c r="H121" s="39">
        <v>0</v>
      </c>
      <c r="I121" s="40">
        <f t="shared" si="24"/>
        <v>1.9177370408900001</v>
      </c>
      <c r="J121" s="21">
        <f t="shared" si="25"/>
        <v>0</v>
      </c>
      <c r="K121" s="21">
        <f t="shared" si="26"/>
        <v>0</v>
      </c>
      <c r="L121" s="21">
        <f t="shared" si="27"/>
        <v>0</v>
      </c>
      <c r="M121" s="21">
        <f t="shared" si="28"/>
        <v>100</v>
      </c>
      <c r="N121" s="20">
        <v>3.6654042156699998E-2</v>
      </c>
      <c r="O121" s="20">
        <f t="shared" si="31"/>
        <v>7.3917461730230005E-2</v>
      </c>
      <c r="P121" s="20">
        <v>4.4601070221299997E-3</v>
      </c>
      <c r="Q121" s="20">
        <f t="shared" si="32"/>
        <v>3.726341957353E-2</v>
      </c>
      <c r="R121" s="20">
        <v>3.2803312551400003E-2</v>
      </c>
      <c r="S121" s="45">
        <f t="shared" si="33"/>
        <v>3.8544107014758264</v>
      </c>
      <c r="T121" s="45">
        <f t="shared" si="34"/>
        <v>1.9430932802046972</v>
      </c>
      <c r="U121" s="45">
        <f t="shared" si="29"/>
        <v>1.7105219251632306</v>
      </c>
      <c r="V121" s="20">
        <v>0</v>
      </c>
      <c r="W121" s="21">
        <f t="shared" si="30"/>
        <v>0</v>
      </c>
      <c r="X121" s="51" t="s">
        <v>216</v>
      </c>
      <c r="Y121" s="54" t="str">
        <f t="shared" si="35"/>
        <v>N/A</v>
      </c>
      <c r="Z121" s="20">
        <v>0</v>
      </c>
      <c r="AA121" s="20">
        <v>3.5663420224E-2</v>
      </c>
      <c r="AB121" s="20">
        <v>3.1603313901500001E-2</v>
      </c>
      <c r="AC121" s="20">
        <v>0</v>
      </c>
      <c r="AD121" s="20">
        <v>0.54706305888399998</v>
      </c>
      <c r="AE121" s="20">
        <v>0</v>
      </c>
      <c r="AF121" s="20">
        <v>0</v>
      </c>
      <c r="AG121" s="20">
        <v>0</v>
      </c>
      <c r="AH121" s="20">
        <v>0</v>
      </c>
      <c r="AI121" s="20">
        <v>0</v>
      </c>
      <c r="AJ121" s="20">
        <v>0</v>
      </c>
      <c r="AL121" s="57">
        <f t="shared" si="36"/>
        <v>0</v>
      </c>
      <c r="AM121" s="57">
        <f t="shared" si="37"/>
        <v>1.8596616461790303</v>
      </c>
      <c r="AN121" s="57">
        <f t="shared" si="38"/>
        <v>1.6479482446056972</v>
      </c>
      <c r="AO121" s="57">
        <f t="shared" si="39"/>
        <v>0</v>
      </c>
      <c r="AP121" s="57">
        <f t="shared" si="40"/>
        <v>28.526489670873445</v>
      </c>
      <c r="AQ121" s="57">
        <f t="shared" si="41"/>
        <v>0</v>
      </c>
      <c r="AR121" s="57">
        <f t="shared" si="42"/>
        <v>0</v>
      </c>
      <c r="AS121" s="57">
        <f t="shared" si="43"/>
        <v>0</v>
      </c>
      <c r="AT121" s="57">
        <f t="shared" si="44"/>
        <v>0</v>
      </c>
      <c r="AU121" s="57">
        <f t="shared" si="45"/>
        <v>0</v>
      </c>
      <c r="AV121" s="57">
        <f t="shared" si="46"/>
        <v>0</v>
      </c>
    </row>
    <row r="122" spans="1:48" x14ac:dyDescent="0.35">
      <c r="A122" s="19">
        <v>1492607493659</v>
      </c>
      <c r="B122" t="s">
        <v>170</v>
      </c>
      <c r="C122" s="44" t="s">
        <v>36</v>
      </c>
      <c r="D122" s="41" t="s">
        <v>1052</v>
      </c>
      <c r="E122">
        <v>2.04545976055</v>
      </c>
      <c r="F122" s="39">
        <v>0</v>
      </c>
      <c r="G122" s="39">
        <v>0</v>
      </c>
      <c r="H122" s="39">
        <v>0</v>
      </c>
      <c r="I122" s="40">
        <f t="shared" si="24"/>
        <v>2.04545976055</v>
      </c>
      <c r="J122" s="21">
        <f t="shared" si="25"/>
        <v>0</v>
      </c>
      <c r="K122" s="21">
        <f t="shared" si="26"/>
        <v>0</v>
      </c>
      <c r="L122" s="21">
        <f t="shared" si="27"/>
        <v>0</v>
      </c>
      <c r="M122" s="21">
        <f t="shared" si="28"/>
        <v>100</v>
      </c>
      <c r="N122" s="20">
        <v>0.112357906511</v>
      </c>
      <c r="O122" s="20">
        <f t="shared" si="31"/>
        <v>0.11795124101621</v>
      </c>
      <c r="P122" s="20">
        <v>5.5933345052099999E-3</v>
      </c>
      <c r="Q122" s="20">
        <f t="shared" si="32"/>
        <v>5.5933345052099999E-3</v>
      </c>
      <c r="R122" s="20">
        <v>0</v>
      </c>
      <c r="S122" s="45">
        <f t="shared" si="33"/>
        <v>5.7664904140912698</v>
      </c>
      <c r="T122" s="45">
        <f t="shared" si="34"/>
        <v>0.27345121195178235</v>
      </c>
      <c r="U122" s="45">
        <f t="shared" si="29"/>
        <v>0</v>
      </c>
      <c r="V122" s="20">
        <v>0</v>
      </c>
      <c r="W122" s="21">
        <f t="shared" si="30"/>
        <v>0</v>
      </c>
      <c r="X122" s="51" t="s">
        <v>216</v>
      </c>
      <c r="Y122" s="54" t="str">
        <f t="shared" si="35"/>
        <v>N/A</v>
      </c>
      <c r="Z122" s="20">
        <v>0</v>
      </c>
      <c r="AA122" s="20">
        <v>5.5933312640999997E-3</v>
      </c>
      <c r="AB122" s="20">
        <v>0</v>
      </c>
      <c r="AC122" s="20">
        <v>0</v>
      </c>
      <c r="AD122" s="20">
        <v>0</v>
      </c>
      <c r="AE122" s="20">
        <v>2.04028466788</v>
      </c>
      <c r="AF122" s="20">
        <v>0</v>
      </c>
      <c r="AG122" s="20">
        <v>5.6698994635100001E-4</v>
      </c>
      <c r="AH122" s="20">
        <v>1.81453527869</v>
      </c>
      <c r="AI122" s="20">
        <v>0</v>
      </c>
      <c r="AJ122" s="20">
        <v>0</v>
      </c>
      <c r="AL122" s="57">
        <f t="shared" si="36"/>
        <v>0</v>
      </c>
      <c r="AM122" s="57">
        <f t="shared" si="37"/>
        <v>0.27345105349791965</v>
      </c>
      <c r="AN122" s="57">
        <f t="shared" si="38"/>
        <v>0</v>
      </c>
      <c r="AO122" s="57">
        <f t="shared" si="39"/>
        <v>0</v>
      </c>
      <c r="AP122" s="57">
        <f t="shared" si="40"/>
        <v>0</v>
      </c>
      <c r="AQ122" s="57">
        <f t="shared" si="41"/>
        <v>99.746996114525928</v>
      </c>
      <c r="AR122" s="57">
        <f t="shared" si="42"/>
        <v>0</v>
      </c>
      <c r="AS122" s="57">
        <f t="shared" si="43"/>
        <v>2.7719437814730859E-2</v>
      </c>
      <c r="AT122" s="57">
        <f t="shared" si="44"/>
        <v>88.710387448643473</v>
      </c>
      <c r="AU122" s="57">
        <f t="shared" si="45"/>
        <v>0</v>
      </c>
      <c r="AV122" s="57">
        <f t="shared" si="46"/>
        <v>0</v>
      </c>
    </row>
    <row r="123" spans="1:48" x14ac:dyDescent="0.35">
      <c r="A123" s="19">
        <v>1493212721762</v>
      </c>
      <c r="B123" t="s">
        <v>169</v>
      </c>
      <c r="C123" s="44" t="s">
        <v>36</v>
      </c>
      <c r="D123" s="41" t="s">
        <v>1052</v>
      </c>
      <c r="E123">
        <v>0.43557210735099999</v>
      </c>
      <c r="F123"/>
      <c r="G123"/>
      <c r="H123"/>
      <c r="I123" s="40">
        <f t="shared" si="24"/>
        <v>0.43557210735099999</v>
      </c>
      <c r="J123" s="21">
        <f t="shared" si="25"/>
        <v>0</v>
      </c>
      <c r="K123" s="21">
        <f t="shared" si="26"/>
        <v>0</v>
      </c>
      <c r="L123" s="21">
        <f t="shared" si="27"/>
        <v>0</v>
      </c>
      <c r="M123" s="21">
        <f t="shared" si="28"/>
        <v>100</v>
      </c>
      <c r="N123" s="20">
        <v>8.5116857385200001E-3</v>
      </c>
      <c r="O123" s="20">
        <f t="shared" si="31"/>
        <v>1.6102058505307E-2</v>
      </c>
      <c r="P123" s="20">
        <v>7.4995797001099996E-3</v>
      </c>
      <c r="Q123" s="20">
        <f t="shared" si="32"/>
        <v>7.590372766787E-3</v>
      </c>
      <c r="R123" s="20">
        <v>9.0793066677000004E-5</v>
      </c>
      <c r="S123" s="45">
        <f t="shared" si="33"/>
        <v>3.6967607047279021</v>
      </c>
      <c r="T123" s="45">
        <f t="shared" si="34"/>
        <v>1.7426214026763653</v>
      </c>
      <c r="U123" s="45">
        <f t="shared" si="29"/>
        <v>2.0844554815314567E-2</v>
      </c>
      <c r="V123" s="20">
        <v>0.31666458829499999</v>
      </c>
      <c r="W123" s="21">
        <f t="shared" si="30"/>
        <v>72.700841709274115</v>
      </c>
      <c r="X123" s="51">
        <v>0</v>
      </c>
      <c r="Y123" s="54">
        <f t="shared" si="35"/>
        <v>0</v>
      </c>
      <c r="Z123" s="20">
        <v>0</v>
      </c>
      <c r="AA123" s="20">
        <v>0</v>
      </c>
      <c r="AB123" s="20">
        <v>0</v>
      </c>
      <c r="AC123" s="20">
        <v>0</v>
      </c>
      <c r="AD123" s="20">
        <v>0</v>
      </c>
      <c r="AE123" s="20">
        <v>0</v>
      </c>
      <c r="AF123" s="20">
        <v>0</v>
      </c>
      <c r="AG123" s="20">
        <v>0</v>
      </c>
      <c r="AH123" s="20">
        <v>0.43557210735099999</v>
      </c>
      <c r="AI123" s="20">
        <v>0</v>
      </c>
      <c r="AJ123" s="20">
        <v>0</v>
      </c>
      <c r="AL123" s="57">
        <f t="shared" si="36"/>
        <v>0</v>
      </c>
      <c r="AM123" s="57">
        <f t="shared" si="37"/>
        <v>0</v>
      </c>
      <c r="AN123" s="57">
        <f t="shared" si="38"/>
        <v>0</v>
      </c>
      <c r="AO123" s="57">
        <f t="shared" si="39"/>
        <v>0</v>
      </c>
      <c r="AP123" s="57">
        <f t="shared" si="40"/>
        <v>0</v>
      </c>
      <c r="AQ123" s="57">
        <f t="shared" si="41"/>
        <v>0</v>
      </c>
      <c r="AR123" s="57">
        <f t="shared" si="42"/>
        <v>0</v>
      </c>
      <c r="AS123" s="57">
        <f t="shared" si="43"/>
        <v>0</v>
      </c>
      <c r="AT123" s="57">
        <f t="shared" si="44"/>
        <v>100</v>
      </c>
      <c r="AU123" s="57">
        <f t="shared" si="45"/>
        <v>0</v>
      </c>
      <c r="AV123" s="57">
        <f t="shared" si="46"/>
        <v>0</v>
      </c>
    </row>
    <row r="124" spans="1:48" x14ac:dyDescent="0.35">
      <c r="A124" s="19">
        <v>1519383923835</v>
      </c>
      <c r="B124" t="s">
        <v>168</v>
      </c>
      <c r="C124" s="44" t="s">
        <v>36</v>
      </c>
      <c r="D124" s="41" t="s">
        <v>1052</v>
      </c>
      <c r="E124">
        <v>16.1961475604</v>
      </c>
      <c r="F124"/>
      <c r="G124"/>
      <c r="H124"/>
      <c r="I124" s="40">
        <f t="shared" si="24"/>
        <v>16.1961475604</v>
      </c>
      <c r="J124" s="21">
        <f t="shared" si="25"/>
        <v>0</v>
      </c>
      <c r="K124" s="21">
        <f t="shared" si="26"/>
        <v>0</v>
      </c>
      <c r="L124" s="21">
        <f t="shared" si="27"/>
        <v>0</v>
      </c>
      <c r="M124" s="21">
        <f t="shared" si="28"/>
        <v>100</v>
      </c>
      <c r="N124" s="20">
        <v>0.68523754220499999</v>
      </c>
      <c r="O124" s="20">
        <f t="shared" si="31"/>
        <v>0.95855067345300005</v>
      </c>
      <c r="P124" s="20">
        <v>0.157392390238</v>
      </c>
      <c r="Q124" s="20">
        <f t="shared" si="32"/>
        <v>0.273313131248</v>
      </c>
      <c r="R124" s="20">
        <v>0.11592074100999999</v>
      </c>
      <c r="S124" s="45">
        <f t="shared" si="33"/>
        <v>5.9183868872415148</v>
      </c>
      <c r="T124" s="45">
        <f t="shared" si="34"/>
        <v>1.6875193945272375</v>
      </c>
      <c r="U124" s="45">
        <f t="shared" si="29"/>
        <v>0.71573033388155349</v>
      </c>
      <c r="V124" s="20">
        <v>1.30957610937E-2</v>
      </c>
      <c r="W124" s="21">
        <f t="shared" si="30"/>
        <v>8.0857259696246991E-2</v>
      </c>
      <c r="X124" s="51" t="s">
        <v>216</v>
      </c>
      <c r="Y124" s="54" t="str">
        <f t="shared" si="35"/>
        <v>N/A</v>
      </c>
      <c r="Z124" s="20">
        <v>0</v>
      </c>
      <c r="AA124" s="20">
        <v>0</v>
      </c>
      <c r="AB124" s="20">
        <v>0</v>
      </c>
      <c r="AC124" s="20">
        <v>0</v>
      </c>
      <c r="AD124" s="20">
        <v>0.296096107474</v>
      </c>
      <c r="AE124" s="20">
        <v>11.934503277599999</v>
      </c>
      <c r="AF124" s="20">
        <v>0.1888</v>
      </c>
      <c r="AG124" s="20">
        <v>0</v>
      </c>
      <c r="AH124" s="20">
        <v>10.7356971927</v>
      </c>
      <c r="AI124" s="20">
        <v>16.050142118299998</v>
      </c>
      <c r="AJ124" s="20">
        <v>0</v>
      </c>
      <c r="AL124" s="57">
        <f t="shared" si="36"/>
        <v>0</v>
      </c>
      <c r="AM124" s="57">
        <f t="shared" si="37"/>
        <v>0</v>
      </c>
      <c r="AN124" s="57">
        <f t="shared" si="38"/>
        <v>0</v>
      </c>
      <c r="AO124" s="57">
        <f t="shared" si="39"/>
        <v>0</v>
      </c>
      <c r="AP124" s="57">
        <f t="shared" si="40"/>
        <v>1.8281885020482442</v>
      </c>
      <c r="AQ124" s="57">
        <f t="shared" si="41"/>
        <v>73.687296519699345</v>
      </c>
      <c r="AR124" s="57">
        <f t="shared" si="42"/>
        <v>1.165709310167196</v>
      </c>
      <c r="AS124" s="57">
        <f t="shared" si="43"/>
        <v>0</v>
      </c>
      <c r="AT124" s="57">
        <f t="shared" si="44"/>
        <v>66.285498774715151</v>
      </c>
      <c r="AU124" s="57">
        <f t="shared" si="45"/>
        <v>99.098517461911811</v>
      </c>
      <c r="AV124" s="57">
        <f t="shared" si="46"/>
        <v>0</v>
      </c>
    </row>
    <row r="125" spans="1:48" x14ac:dyDescent="0.35">
      <c r="A125" s="19">
        <v>1522754263269</v>
      </c>
      <c r="B125" t="s">
        <v>78</v>
      </c>
      <c r="C125" s="44" t="s">
        <v>36</v>
      </c>
      <c r="D125" s="41" t="s">
        <v>1052</v>
      </c>
      <c r="E125">
        <v>6.8367708156799996</v>
      </c>
      <c r="F125" s="39">
        <v>0</v>
      </c>
      <c r="G125" s="39">
        <v>0</v>
      </c>
      <c r="H125" s="39">
        <v>0</v>
      </c>
      <c r="I125" s="40">
        <f t="shared" si="24"/>
        <v>6.8367708156799996</v>
      </c>
      <c r="J125" s="21">
        <f t="shared" si="25"/>
        <v>0</v>
      </c>
      <c r="K125" s="21">
        <f t="shared" si="26"/>
        <v>0</v>
      </c>
      <c r="L125" s="21">
        <f t="shared" si="27"/>
        <v>0</v>
      </c>
      <c r="M125" s="21">
        <f t="shared" si="28"/>
        <v>100</v>
      </c>
      <c r="N125" s="20">
        <v>0.106266343311</v>
      </c>
      <c r="O125" s="20">
        <f t="shared" si="31"/>
        <v>0.20257119483649999</v>
      </c>
      <c r="P125" s="20">
        <v>5.52863046683E-2</v>
      </c>
      <c r="Q125" s="20">
        <f t="shared" si="32"/>
        <v>9.6304851525500001E-2</v>
      </c>
      <c r="R125" s="20">
        <v>4.1018546857200001E-2</v>
      </c>
      <c r="S125" s="45">
        <f t="shared" si="33"/>
        <v>2.9629660010235672</v>
      </c>
      <c r="T125" s="45">
        <f t="shared" si="34"/>
        <v>1.4086306843082514</v>
      </c>
      <c r="U125" s="45">
        <f t="shared" si="29"/>
        <v>0.5999696049942872</v>
      </c>
      <c r="V125" s="20">
        <v>0</v>
      </c>
      <c r="W125" s="21">
        <f t="shared" si="30"/>
        <v>0</v>
      </c>
      <c r="X125" s="51" t="s">
        <v>216</v>
      </c>
      <c r="Y125" s="54" t="str">
        <f t="shared" si="35"/>
        <v>N/A</v>
      </c>
      <c r="Z125" s="20">
        <v>0</v>
      </c>
      <c r="AA125" s="20">
        <v>2.76E-2</v>
      </c>
      <c r="AB125" s="20">
        <v>0</v>
      </c>
      <c r="AC125" s="20">
        <v>0</v>
      </c>
      <c r="AD125" s="20">
        <v>0</v>
      </c>
      <c r="AE125" s="20">
        <v>0</v>
      </c>
      <c r="AF125" s="20">
        <v>0</v>
      </c>
      <c r="AG125" s="20">
        <v>0</v>
      </c>
      <c r="AH125" s="20">
        <v>0</v>
      </c>
      <c r="AI125" s="20">
        <v>0</v>
      </c>
      <c r="AJ125" s="20">
        <v>0</v>
      </c>
      <c r="AL125" s="57">
        <f t="shared" si="36"/>
        <v>0</v>
      </c>
      <c r="AM125" s="57">
        <f t="shared" si="37"/>
        <v>0.40369935959678421</v>
      </c>
      <c r="AN125" s="57">
        <f t="shared" si="38"/>
        <v>0</v>
      </c>
      <c r="AO125" s="57">
        <f t="shared" si="39"/>
        <v>0</v>
      </c>
      <c r="AP125" s="57">
        <f t="shared" si="40"/>
        <v>0</v>
      </c>
      <c r="AQ125" s="57">
        <f t="shared" si="41"/>
        <v>0</v>
      </c>
      <c r="AR125" s="57">
        <f t="shared" si="42"/>
        <v>0</v>
      </c>
      <c r="AS125" s="57">
        <f t="shared" si="43"/>
        <v>0</v>
      </c>
      <c r="AT125" s="57">
        <f t="shared" si="44"/>
        <v>0</v>
      </c>
      <c r="AU125" s="57">
        <f t="shared" si="45"/>
        <v>0</v>
      </c>
      <c r="AV125" s="57">
        <f t="shared" si="46"/>
        <v>0</v>
      </c>
    </row>
    <row r="126" spans="1:48" x14ac:dyDescent="0.35">
      <c r="A126" s="19" t="s">
        <v>51</v>
      </c>
      <c r="B126" t="s">
        <v>140</v>
      </c>
      <c r="C126" s="44" t="s">
        <v>86</v>
      </c>
      <c r="D126" s="41" t="s">
        <v>1052</v>
      </c>
      <c r="E126">
        <v>183.68805595500001</v>
      </c>
      <c r="F126" s="39">
        <v>0</v>
      </c>
      <c r="G126" s="39">
        <v>0</v>
      </c>
      <c r="H126" s="39">
        <v>0</v>
      </c>
      <c r="I126" s="40">
        <f t="shared" ref="I126:I159" si="47">E126-F126-G126-H126</f>
        <v>183.68805595500001</v>
      </c>
      <c r="J126" s="21">
        <f t="shared" ref="J126:J159" si="48">F126/E126*100</f>
        <v>0</v>
      </c>
      <c r="K126" s="21">
        <f t="shared" ref="K126:K159" si="49">G126/E126*100</f>
        <v>0</v>
      </c>
      <c r="L126" s="21">
        <f t="shared" ref="L126:L159" si="50">H126/E126*100</f>
        <v>0</v>
      </c>
      <c r="M126" s="21">
        <f t="shared" ref="M126:M159" si="51">I126/E126*100</f>
        <v>100</v>
      </c>
      <c r="N126" s="20">
        <v>9.8104350846799999</v>
      </c>
      <c r="O126" s="20">
        <f t="shared" ref="O126:O189" si="52">Q126+N126</f>
        <v>16.01212321017</v>
      </c>
      <c r="P126" s="20">
        <v>2.4264888135399998</v>
      </c>
      <c r="Q126" s="20">
        <f t="shared" ref="Q126:Q189" si="53">R126+P126</f>
        <v>6.2016881254899996</v>
      </c>
      <c r="R126" s="20">
        <v>3.7751993119499998</v>
      </c>
      <c r="S126" s="45">
        <f t="shared" ref="S126:S159" si="54">O126/E126*100</f>
        <v>8.7170192568713656</v>
      </c>
      <c r="T126" s="45">
        <f t="shared" ref="T126:T159" si="55">Q126/E126*100</f>
        <v>3.3762065221101216</v>
      </c>
      <c r="U126" s="45">
        <f t="shared" ref="U126:U159" si="56">R126/E126*100</f>
        <v>2.0552230749694744</v>
      </c>
      <c r="V126" s="20">
        <v>0</v>
      </c>
      <c r="W126" s="21">
        <f t="shared" ref="W126:W189" si="57">V126/E126*100</f>
        <v>0</v>
      </c>
      <c r="X126" s="51" t="s">
        <v>216</v>
      </c>
      <c r="Y126" s="54" t="str">
        <f t="shared" ref="Y126:Y189" si="58">IFERROR(X126/E126*100,"N/A")</f>
        <v>N/A</v>
      </c>
      <c r="Z126" s="20">
        <v>0</v>
      </c>
      <c r="AA126" s="20">
        <v>3.6548652796200001</v>
      </c>
      <c r="AB126" s="20">
        <v>2.90707354182</v>
      </c>
      <c r="AC126" s="20">
        <v>0</v>
      </c>
      <c r="AD126" s="20">
        <v>35.283551401099999</v>
      </c>
      <c r="AE126" s="20">
        <v>0</v>
      </c>
      <c r="AF126" s="20">
        <v>0.32816791893800001</v>
      </c>
      <c r="AG126" s="20">
        <v>8.3403349165900004E-2</v>
      </c>
      <c r="AH126" s="20">
        <v>6.3729732650199997</v>
      </c>
      <c r="AI126" s="20">
        <v>0</v>
      </c>
      <c r="AJ126" s="20">
        <v>0</v>
      </c>
      <c r="AL126" s="57">
        <f t="shared" ref="AL126:AL159" si="59">Z126/$E126*100</f>
        <v>0</v>
      </c>
      <c r="AM126" s="57">
        <f t="shared" ref="AM126:AM159" si="60">AA126/$E126*100</f>
        <v>1.9897130821153506</v>
      </c>
      <c r="AN126" s="57">
        <f t="shared" ref="AN126:AN159" si="61">AB126/$E126*100</f>
        <v>1.5826143549214633</v>
      </c>
      <c r="AO126" s="57">
        <f t="shared" ref="AO126:AO159" si="62">AC126/$E126*100</f>
        <v>0</v>
      </c>
      <c r="AP126" s="57">
        <f t="shared" ref="AP126:AP159" si="63">AD126/$E126*100</f>
        <v>19.208408090368042</v>
      </c>
      <c r="AQ126" s="57">
        <f t="shared" ref="AQ126:AQ159" si="64">AE126/$E126*100</f>
        <v>0</v>
      </c>
      <c r="AR126" s="57">
        <f t="shared" ref="AR126:AR159" si="65">AF126/$E126*100</f>
        <v>0.17865501228800348</v>
      </c>
      <c r="AS126" s="57">
        <f t="shared" ref="AS126:AS159" si="66">AG126/$E126*100</f>
        <v>4.5404884238271978E-2</v>
      </c>
      <c r="AT126" s="57">
        <f t="shared" ref="AT126:AT159" si="67">AH126/$E126*100</f>
        <v>3.469454359395721</v>
      </c>
      <c r="AU126" s="57">
        <f t="shared" ref="AU126:AU159" si="68">AI126/$E126*100</f>
        <v>0</v>
      </c>
      <c r="AV126" s="57">
        <f t="shared" ref="AV126:AV159" si="69">AJ126/$E126*100</f>
        <v>0</v>
      </c>
    </row>
    <row r="127" spans="1:48" ht="29" x14ac:dyDescent="0.35">
      <c r="A127" s="19" t="s">
        <v>52</v>
      </c>
      <c r="B127" t="s">
        <v>110</v>
      </c>
      <c r="C127" s="44" t="s">
        <v>91</v>
      </c>
      <c r="D127" s="41" t="s">
        <v>1052</v>
      </c>
      <c r="E127">
        <v>417.77701139499902</v>
      </c>
      <c r="F127" s="39">
        <v>3.3878368989999998</v>
      </c>
      <c r="G127" s="39">
        <v>5.6235119999999998E-3</v>
      </c>
      <c r="H127" s="39">
        <v>6.5548100000000003E-3</v>
      </c>
      <c r="I127" s="40">
        <f t="shared" si="47"/>
        <v>414.37699617399903</v>
      </c>
      <c r="J127" s="21">
        <f t="shared" si="48"/>
        <v>0.81091989424877042</v>
      </c>
      <c r="K127" s="21">
        <f t="shared" si="49"/>
        <v>1.3460558734963738E-3</v>
      </c>
      <c r="L127" s="21">
        <f t="shared" si="50"/>
        <v>1.568973356890279E-3</v>
      </c>
      <c r="M127" s="21">
        <f t="shared" si="51"/>
        <v>99.186165076520851</v>
      </c>
      <c r="N127" s="20">
        <v>25.660699395399899</v>
      </c>
      <c r="O127" s="20">
        <f t="shared" si="52"/>
        <v>46.673597162009898</v>
      </c>
      <c r="P127" s="20">
        <v>7.3215378390100003</v>
      </c>
      <c r="Q127" s="20">
        <f t="shared" si="53"/>
        <v>21.012897766610003</v>
      </c>
      <c r="R127" s="20">
        <v>13.691359927600001</v>
      </c>
      <c r="S127" s="45">
        <f t="shared" si="54"/>
        <v>11.171892155138483</v>
      </c>
      <c r="T127" s="45">
        <f t="shared" si="55"/>
        <v>5.0296922026527611</v>
      </c>
      <c r="U127" s="45">
        <f t="shared" si="56"/>
        <v>3.2771932284840632</v>
      </c>
      <c r="V127" s="20">
        <v>0</v>
      </c>
      <c r="W127" s="21">
        <f t="shared" si="57"/>
        <v>0</v>
      </c>
      <c r="X127" s="51" t="s">
        <v>216</v>
      </c>
      <c r="Y127" s="54" t="str">
        <f t="shared" si="58"/>
        <v>N/A</v>
      </c>
      <c r="Z127" s="20">
        <v>0</v>
      </c>
      <c r="AA127" s="20">
        <v>8.1954660258499992</v>
      </c>
      <c r="AB127" s="20">
        <v>7.7405944655400001</v>
      </c>
      <c r="AC127" s="20">
        <v>3.1387516550900003E-2</v>
      </c>
      <c r="AD127" s="20">
        <v>71.732637678299994</v>
      </c>
      <c r="AE127" s="20">
        <v>92.9703296685</v>
      </c>
      <c r="AF127" s="20">
        <v>0</v>
      </c>
      <c r="AG127" s="20">
        <v>0</v>
      </c>
      <c r="AH127" s="20">
        <v>0.134216188732</v>
      </c>
      <c r="AI127" s="20">
        <v>0</v>
      </c>
      <c r="AJ127" s="20">
        <v>0</v>
      </c>
      <c r="AL127" s="57">
        <f t="shared" si="59"/>
        <v>0</v>
      </c>
      <c r="AM127" s="57">
        <f t="shared" si="60"/>
        <v>1.9616842962432335</v>
      </c>
      <c r="AN127" s="57">
        <f t="shared" si="61"/>
        <v>1.8528052655873488</v>
      </c>
      <c r="AO127" s="57">
        <f t="shared" si="62"/>
        <v>7.5129831692016666E-3</v>
      </c>
      <c r="AP127" s="57">
        <f t="shared" si="63"/>
        <v>17.170077750036455</v>
      </c>
      <c r="AQ127" s="57">
        <f t="shared" si="64"/>
        <v>22.253577179381605</v>
      </c>
      <c r="AR127" s="57">
        <f t="shared" si="65"/>
        <v>0</v>
      </c>
      <c r="AS127" s="57">
        <f t="shared" si="66"/>
        <v>0</v>
      </c>
      <c r="AT127" s="57">
        <f t="shared" si="67"/>
        <v>3.2126274321279381E-2</v>
      </c>
      <c r="AU127" s="57">
        <f t="shared" si="68"/>
        <v>0</v>
      </c>
      <c r="AV127" s="57">
        <f t="shared" si="69"/>
        <v>0</v>
      </c>
    </row>
    <row r="128" spans="1:48" x14ac:dyDescent="0.35">
      <c r="A128" s="19" t="s">
        <v>53</v>
      </c>
      <c r="B128" t="s">
        <v>98</v>
      </c>
      <c r="C128" s="44" t="s">
        <v>36</v>
      </c>
      <c r="D128" s="41" t="s">
        <v>1052</v>
      </c>
      <c r="E128">
        <v>45.045348039799897</v>
      </c>
      <c r="F128" s="39">
        <v>0.17420781399999999</v>
      </c>
      <c r="G128" s="39">
        <v>1.9335878000000001E-2</v>
      </c>
      <c r="H128" s="39">
        <v>1.1955263000000001E-2</v>
      </c>
      <c r="I128" s="40">
        <f t="shared" si="47"/>
        <v>44.839849084799901</v>
      </c>
      <c r="J128" s="21">
        <f t="shared" si="48"/>
        <v>0.38673874568818595</v>
      </c>
      <c r="K128" s="21">
        <f t="shared" si="49"/>
        <v>4.2925360423268902E-2</v>
      </c>
      <c r="L128" s="21">
        <f t="shared" si="50"/>
        <v>2.6540505335727247E-2</v>
      </c>
      <c r="M128" s="21">
        <f t="shared" si="51"/>
        <v>99.543795388552823</v>
      </c>
      <c r="N128" s="20">
        <v>2.39882439916</v>
      </c>
      <c r="O128" s="20">
        <f t="shared" si="52"/>
        <v>4.295571461982</v>
      </c>
      <c r="P128" s="20">
        <v>0.60615062325199998</v>
      </c>
      <c r="Q128" s="20">
        <f t="shared" si="53"/>
        <v>1.896747062822</v>
      </c>
      <c r="R128" s="20">
        <v>1.29059643957</v>
      </c>
      <c r="S128" s="45">
        <f t="shared" si="54"/>
        <v>9.536104501149909</v>
      </c>
      <c r="T128" s="45">
        <f t="shared" si="55"/>
        <v>4.2107501559231508</v>
      </c>
      <c r="U128" s="45">
        <f t="shared" si="56"/>
        <v>2.8651048237649119</v>
      </c>
      <c r="V128" s="20">
        <v>0</v>
      </c>
      <c r="W128" s="21">
        <f t="shared" si="57"/>
        <v>0</v>
      </c>
      <c r="X128" s="51" t="s">
        <v>216</v>
      </c>
      <c r="Y128" s="54" t="str">
        <f t="shared" si="58"/>
        <v>N/A</v>
      </c>
      <c r="Z128" s="20">
        <v>0</v>
      </c>
      <c r="AA128" s="20">
        <v>0.72285796304200001</v>
      </c>
      <c r="AB128" s="20">
        <v>0.81700210894000003</v>
      </c>
      <c r="AC128" s="20">
        <v>7.6866342855899994E-2</v>
      </c>
      <c r="AD128" s="20">
        <v>8.9412123725099999</v>
      </c>
      <c r="AE128" s="20">
        <v>0</v>
      </c>
      <c r="AF128" s="20">
        <v>0</v>
      </c>
      <c r="AG128" s="20">
        <v>0</v>
      </c>
      <c r="AH128" s="20">
        <v>0</v>
      </c>
      <c r="AI128" s="20">
        <v>0</v>
      </c>
      <c r="AJ128" s="20">
        <v>0</v>
      </c>
      <c r="AL128" s="57">
        <f t="shared" si="59"/>
        <v>0</v>
      </c>
      <c r="AM128" s="57">
        <f t="shared" si="60"/>
        <v>1.6047338837371565</v>
      </c>
      <c r="AN128" s="57">
        <f t="shared" si="61"/>
        <v>1.8137324818050833</v>
      </c>
      <c r="AO128" s="57">
        <f t="shared" si="62"/>
        <v>0.17064213331859396</v>
      </c>
      <c r="AP128" s="57">
        <f t="shared" si="63"/>
        <v>19.849357950592314</v>
      </c>
      <c r="AQ128" s="57">
        <f t="shared" si="64"/>
        <v>0</v>
      </c>
      <c r="AR128" s="57">
        <f t="shared" si="65"/>
        <v>0</v>
      </c>
      <c r="AS128" s="57">
        <f t="shared" si="66"/>
        <v>0</v>
      </c>
      <c r="AT128" s="57">
        <f t="shared" si="67"/>
        <v>0</v>
      </c>
      <c r="AU128" s="57">
        <f t="shared" si="68"/>
        <v>0</v>
      </c>
      <c r="AV128" s="57">
        <f t="shared" si="69"/>
        <v>0</v>
      </c>
    </row>
    <row r="129" spans="1:48" ht="29" x14ac:dyDescent="0.35">
      <c r="A129" s="19" t="s">
        <v>54</v>
      </c>
      <c r="B129" t="s">
        <v>79</v>
      </c>
      <c r="C129" s="44" t="s">
        <v>91</v>
      </c>
      <c r="D129" s="41" t="s">
        <v>1052</v>
      </c>
      <c r="E129">
        <v>53.9144540453999</v>
      </c>
      <c r="F129" s="39">
        <v>0</v>
      </c>
      <c r="G129" s="39">
        <v>5.0987171999999997E-2</v>
      </c>
      <c r="H129" s="39">
        <v>0.60571844500000005</v>
      </c>
      <c r="I129" s="40">
        <f t="shared" si="47"/>
        <v>53.2577484283999</v>
      </c>
      <c r="J129" s="21">
        <f t="shared" si="48"/>
        <v>0</v>
      </c>
      <c r="K129" s="21">
        <f t="shared" si="49"/>
        <v>9.4570506003946703E-2</v>
      </c>
      <c r="L129" s="21">
        <f t="shared" si="50"/>
        <v>1.123480624490681</v>
      </c>
      <c r="M129" s="21">
        <f t="shared" si="51"/>
        <v>98.781948869505371</v>
      </c>
      <c r="N129" s="20">
        <v>2.3165665146799999</v>
      </c>
      <c r="O129" s="20">
        <f t="shared" si="52"/>
        <v>4.5079334321470004</v>
      </c>
      <c r="P129" s="20">
        <v>0.74294156898700003</v>
      </c>
      <c r="Q129" s="20">
        <f t="shared" si="53"/>
        <v>2.1913669174670001</v>
      </c>
      <c r="R129" s="20">
        <v>1.44842534848</v>
      </c>
      <c r="S129" s="45">
        <f t="shared" si="54"/>
        <v>8.361270668438916</v>
      </c>
      <c r="T129" s="45">
        <f t="shared" si="55"/>
        <v>4.0645258424052839</v>
      </c>
      <c r="U129" s="45">
        <f t="shared" si="56"/>
        <v>2.6865251148798066</v>
      </c>
      <c r="V129" s="20">
        <v>0</v>
      </c>
      <c r="W129" s="21">
        <f t="shared" si="57"/>
        <v>0</v>
      </c>
      <c r="X129" s="51" t="s">
        <v>216</v>
      </c>
      <c r="Y129" s="54" t="str">
        <f t="shared" si="58"/>
        <v>N/A</v>
      </c>
      <c r="Z129" s="20">
        <v>0.60560355712699998</v>
      </c>
      <c r="AA129" s="20">
        <v>0.45317615816700002</v>
      </c>
      <c r="AB129" s="20">
        <v>0.58624131661400003</v>
      </c>
      <c r="AC129" s="20">
        <v>0.63149632376099996</v>
      </c>
      <c r="AD129" s="20">
        <v>10.313611993</v>
      </c>
      <c r="AE129" s="20">
        <v>0</v>
      </c>
      <c r="AF129" s="20">
        <v>0</v>
      </c>
      <c r="AG129" s="20">
        <v>0</v>
      </c>
      <c r="AH129" s="20">
        <v>0</v>
      </c>
      <c r="AI129" s="20">
        <v>0</v>
      </c>
      <c r="AJ129" s="20">
        <v>0</v>
      </c>
      <c r="AL129" s="57">
        <f t="shared" si="59"/>
        <v>1.1232675315918765</v>
      </c>
      <c r="AM129" s="57">
        <f t="shared" si="60"/>
        <v>0.84054668862155713</v>
      </c>
      <c r="AN129" s="57">
        <f t="shared" si="61"/>
        <v>1.0873546379980814</v>
      </c>
      <c r="AO129" s="57">
        <f t="shared" si="62"/>
        <v>1.1712931809144056</v>
      </c>
      <c r="AP129" s="57">
        <f t="shared" si="63"/>
        <v>19.129586259586691</v>
      </c>
      <c r="AQ129" s="57">
        <f t="shared" si="64"/>
        <v>0</v>
      </c>
      <c r="AR129" s="57">
        <f t="shared" si="65"/>
        <v>0</v>
      </c>
      <c r="AS129" s="57">
        <f t="shared" si="66"/>
        <v>0</v>
      </c>
      <c r="AT129" s="57">
        <f t="shared" si="67"/>
        <v>0</v>
      </c>
      <c r="AU129" s="57">
        <f t="shared" si="68"/>
        <v>0</v>
      </c>
      <c r="AV129" s="57">
        <f t="shared" si="69"/>
        <v>0</v>
      </c>
    </row>
    <row r="130" spans="1:48" x14ac:dyDescent="0.35">
      <c r="A130" s="19" t="s">
        <v>55</v>
      </c>
      <c r="B130" t="s">
        <v>80</v>
      </c>
      <c r="C130" s="44" t="s">
        <v>36</v>
      </c>
      <c r="D130" s="41" t="s">
        <v>1052</v>
      </c>
      <c r="E130">
        <v>1953.3233384299899</v>
      </c>
      <c r="F130">
        <v>24.104440270000001</v>
      </c>
      <c r="G130">
        <v>18.048055479999999</v>
      </c>
      <c r="H130">
        <v>13.237935309999999</v>
      </c>
      <c r="I130" s="40">
        <f t="shared" si="47"/>
        <v>1897.9329073699901</v>
      </c>
      <c r="J130" s="21">
        <f t="shared" si="48"/>
        <v>1.2340220277803198</v>
      </c>
      <c r="K130" s="21">
        <f t="shared" si="49"/>
        <v>0.92396661243531586</v>
      </c>
      <c r="L130" s="21">
        <f t="shared" si="50"/>
        <v>0.6777134665600304</v>
      </c>
      <c r="M130" s="21">
        <f t="shared" si="51"/>
        <v>97.164297893224344</v>
      </c>
      <c r="N130" s="20">
        <v>141.485419342</v>
      </c>
      <c r="O130" s="20">
        <f t="shared" si="52"/>
        <v>234.73349551680002</v>
      </c>
      <c r="P130" s="20">
        <v>37.897773830200002</v>
      </c>
      <c r="Q130" s="20">
        <f t="shared" si="53"/>
        <v>93.248076174800005</v>
      </c>
      <c r="R130" s="20">
        <v>55.350302344600003</v>
      </c>
      <c r="S130" s="45">
        <f t="shared" si="54"/>
        <v>12.017134639136101</v>
      </c>
      <c r="T130" s="45">
        <f t="shared" si="55"/>
        <v>4.7738167225170924</v>
      </c>
      <c r="U130" s="45">
        <f t="shared" si="56"/>
        <v>2.8336477251681513</v>
      </c>
      <c r="V130" s="66">
        <v>164.19893909499999</v>
      </c>
      <c r="W130" s="21">
        <f t="shared" si="57"/>
        <v>8.4061320450395627</v>
      </c>
      <c r="X130" s="51">
        <v>3.62942489935</v>
      </c>
      <c r="Y130" s="54">
        <f t="shared" si="58"/>
        <v>0.18580768621068131</v>
      </c>
      <c r="Z130" s="20">
        <v>8.5713461435900005</v>
      </c>
      <c r="AA130" s="20">
        <v>6.2903557192499999</v>
      </c>
      <c r="AB130" s="20">
        <v>5.3995874802600001</v>
      </c>
      <c r="AC130" s="20">
        <v>12.0596812224</v>
      </c>
      <c r="AD130" s="20">
        <v>117.600277612</v>
      </c>
      <c r="AE130" s="20">
        <v>442.31930893499998</v>
      </c>
      <c r="AF130" s="20">
        <v>11.253656511000001</v>
      </c>
      <c r="AG130" s="20">
        <v>319.26847545200002</v>
      </c>
      <c r="AH130" s="20">
        <v>1349.4334307700001</v>
      </c>
      <c r="AI130" s="20">
        <v>149.694967975</v>
      </c>
      <c r="AJ130" s="20">
        <v>48.4851430071</v>
      </c>
      <c r="AL130" s="57">
        <f t="shared" si="59"/>
        <v>0.43880836188028838</v>
      </c>
      <c r="AM130" s="57">
        <f t="shared" si="60"/>
        <v>0.3220335105557055</v>
      </c>
      <c r="AN130" s="57">
        <f t="shared" si="61"/>
        <v>0.27643080764088918</v>
      </c>
      <c r="AO130" s="57">
        <f t="shared" si="62"/>
        <v>0.617392982776376</v>
      </c>
      <c r="AP130" s="57">
        <f t="shared" si="63"/>
        <v>6.0205228339985339</v>
      </c>
      <c r="AQ130" s="57">
        <f t="shared" si="64"/>
        <v>22.644449090057979</v>
      </c>
      <c r="AR130" s="57">
        <f t="shared" si="65"/>
        <v>0.57612870790993975</v>
      </c>
      <c r="AS130" s="57">
        <f t="shared" si="66"/>
        <v>16.344886131786886</v>
      </c>
      <c r="AT130" s="57">
        <f t="shared" si="67"/>
        <v>69.083976227644186</v>
      </c>
      <c r="AU130" s="57">
        <f t="shared" si="68"/>
        <v>7.6636041268681785</v>
      </c>
      <c r="AV130" s="57">
        <f t="shared" si="69"/>
        <v>2.4821872576442252</v>
      </c>
    </row>
    <row r="131" spans="1:48" x14ac:dyDescent="0.35">
      <c r="A131" s="19" t="s">
        <v>1054</v>
      </c>
      <c r="B131" s="19" t="s">
        <v>249</v>
      </c>
      <c r="C131" s="19" t="s">
        <v>86</v>
      </c>
      <c r="D131" s="19" t="s">
        <v>252</v>
      </c>
      <c r="E131" s="40">
        <v>15.819900000000001</v>
      </c>
      <c r="F131" s="40">
        <v>0</v>
      </c>
      <c r="G131" s="40">
        <v>0</v>
      </c>
      <c r="H131" s="40">
        <v>0</v>
      </c>
      <c r="I131" s="40">
        <f t="shared" si="47"/>
        <v>15.819900000000001</v>
      </c>
      <c r="J131" s="21">
        <f t="shared" si="48"/>
        <v>0</v>
      </c>
      <c r="K131" s="21">
        <f t="shared" si="49"/>
        <v>0</v>
      </c>
      <c r="L131" s="21">
        <f t="shared" si="50"/>
        <v>0</v>
      </c>
      <c r="M131" s="21">
        <f t="shared" si="51"/>
        <v>100</v>
      </c>
      <c r="N131" s="20">
        <v>2.5987499999999999</v>
      </c>
      <c r="O131" s="20">
        <f t="shared" si="52"/>
        <v>4.5925005160629997</v>
      </c>
      <c r="P131" s="20">
        <v>0.94420204265300001</v>
      </c>
      <c r="Q131" s="20">
        <f t="shared" si="53"/>
        <v>1.993750516063</v>
      </c>
      <c r="R131" s="20">
        <v>1.04954847341</v>
      </c>
      <c r="S131" s="45">
        <f t="shared" si="54"/>
        <v>29.029895992155446</v>
      </c>
      <c r="T131" s="45">
        <f t="shared" si="55"/>
        <v>12.602801004197245</v>
      </c>
      <c r="U131" s="45">
        <f t="shared" si="56"/>
        <v>6.6343559277239423</v>
      </c>
      <c r="V131" s="20">
        <v>0</v>
      </c>
      <c r="W131" s="21">
        <f t="shared" si="57"/>
        <v>0</v>
      </c>
      <c r="X131" s="51" t="s">
        <v>216</v>
      </c>
      <c r="Y131" s="54" t="str">
        <f t="shared" si="58"/>
        <v>N/A</v>
      </c>
      <c r="Z131" s="20">
        <v>0</v>
      </c>
      <c r="AA131" s="20">
        <v>0.56749970747099998</v>
      </c>
      <c r="AB131" s="20">
        <v>0.47034848008500002</v>
      </c>
      <c r="AC131" s="20">
        <v>0</v>
      </c>
      <c r="AD131" s="20">
        <v>3.0542518517500001</v>
      </c>
      <c r="AE131" s="20">
        <v>0</v>
      </c>
      <c r="AF131" s="20">
        <v>0</v>
      </c>
      <c r="AG131" s="20">
        <v>0</v>
      </c>
      <c r="AH131" s="20">
        <v>0</v>
      </c>
      <c r="AI131" s="20">
        <v>0</v>
      </c>
      <c r="AJ131" s="20">
        <v>0</v>
      </c>
      <c r="AL131" s="57">
        <f t="shared" si="59"/>
        <v>0</v>
      </c>
      <c r="AM131" s="57">
        <f t="shared" si="60"/>
        <v>3.5872521790340013</v>
      </c>
      <c r="AN131" s="57">
        <f t="shared" si="61"/>
        <v>2.9731444578347523</v>
      </c>
      <c r="AO131" s="57">
        <f t="shared" si="62"/>
        <v>0</v>
      </c>
      <c r="AP131" s="57">
        <f t="shared" si="63"/>
        <v>19.306391644384604</v>
      </c>
      <c r="AQ131" s="57">
        <f t="shared" si="64"/>
        <v>0</v>
      </c>
      <c r="AR131" s="57">
        <f t="shared" si="65"/>
        <v>0</v>
      </c>
      <c r="AS131" s="57">
        <f t="shared" si="66"/>
        <v>0</v>
      </c>
      <c r="AT131" s="57">
        <f t="shared" si="67"/>
        <v>0</v>
      </c>
      <c r="AU131" s="57">
        <f t="shared" si="68"/>
        <v>0</v>
      </c>
      <c r="AV131" s="57">
        <f t="shared" si="69"/>
        <v>0</v>
      </c>
    </row>
    <row r="132" spans="1:48" x14ac:dyDescent="0.35">
      <c r="A132" s="19" t="s">
        <v>1055</v>
      </c>
      <c r="B132" s="19" t="s">
        <v>250</v>
      </c>
      <c r="C132" s="19" t="s">
        <v>86</v>
      </c>
      <c r="D132" s="19" t="s">
        <v>252</v>
      </c>
      <c r="E132" s="40">
        <v>183.68799999999999</v>
      </c>
      <c r="F132" s="40">
        <v>0</v>
      </c>
      <c r="G132" s="40">
        <v>0</v>
      </c>
      <c r="H132" s="40">
        <v>0</v>
      </c>
      <c r="I132" s="40">
        <f t="shared" si="47"/>
        <v>183.68799999999999</v>
      </c>
      <c r="J132" s="21">
        <f t="shared" si="48"/>
        <v>0</v>
      </c>
      <c r="K132" s="21">
        <f t="shared" si="49"/>
        <v>0</v>
      </c>
      <c r="L132" s="21">
        <f t="shared" si="50"/>
        <v>0</v>
      </c>
      <c r="M132" s="21">
        <f t="shared" si="51"/>
        <v>100</v>
      </c>
      <c r="N132" s="20">
        <v>9.7929099999999991</v>
      </c>
      <c r="O132" s="20">
        <f t="shared" si="52"/>
        <v>15.961764540079999</v>
      </c>
      <c r="P132" s="20">
        <v>2.4173078404099999</v>
      </c>
      <c r="Q132" s="20">
        <f t="shared" si="53"/>
        <v>6.1688545400799999</v>
      </c>
      <c r="R132" s="20">
        <v>3.75154669967</v>
      </c>
      <c r="S132" s="45">
        <f t="shared" si="54"/>
        <v>8.6896065829449931</v>
      </c>
      <c r="T132" s="45">
        <f t="shared" si="55"/>
        <v>3.3583329014851269</v>
      </c>
      <c r="U132" s="45">
        <f t="shared" si="56"/>
        <v>2.0423471863540352</v>
      </c>
      <c r="V132" s="66">
        <v>0</v>
      </c>
      <c r="W132" s="21">
        <f t="shared" si="57"/>
        <v>0</v>
      </c>
      <c r="X132" s="51" t="s">
        <v>216</v>
      </c>
      <c r="Y132" s="54" t="str">
        <f t="shared" si="58"/>
        <v>N/A</v>
      </c>
      <c r="Z132" s="20">
        <v>0</v>
      </c>
      <c r="AA132" s="20">
        <v>3.6548701884299999</v>
      </c>
      <c r="AB132" s="20">
        <v>2.9070724134999999</v>
      </c>
      <c r="AC132" s="20">
        <v>0</v>
      </c>
      <c r="AD132" s="20">
        <v>35.283538345399997</v>
      </c>
      <c r="AE132" s="20">
        <v>0</v>
      </c>
      <c r="AF132" s="20">
        <v>0.32816699999999999</v>
      </c>
      <c r="AG132" s="20">
        <v>8.3403000000000005E-2</v>
      </c>
      <c r="AH132" s="20">
        <v>6.3729570000000004</v>
      </c>
      <c r="AI132" s="20">
        <v>0</v>
      </c>
      <c r="AJ132" s="20">
        <v>0</v>
      </c>
      <c r="AL132" s="57">
        <f t="shared" si="59"/>
        <v>0</v>
      </c>
      <c r="AM132" s="57">
        <f t="shared" si="60"/>
        <v>1.9897163605842518</v>
      </c>
      <c r="AN132" s="57">
        <f t="shared" si="61"/>
        <v>1.5826142227581552</v>
      </c>
      <c r="AO132" s="57">
        <f t="shared" si="62"/>
        <v>0</v>
      </c>
      <c r="AP132" s="57">
        <f t="shared" si="63"/>
        <v>19.208406834088233</v>
      </c>
      <c r="AQ132" s="57">
        <f t="shared" si="64"/>
        <v>0</v>
      </c>
      <c r="AR132" s="57">
        <f t="shared" si="65"/>
        <v>0.17865456643874397</v>
      </c>
      <c r="AS132" s="57">
        <f t="shared" si="66"/>
        <v>4.540470798310179E-2</v>
      </c>
      <c r="AT132" s="57">
        <f t="shared" si="67"/>
        <v>3.469446561560908</v>
      </c>
      <c r="AU132" s="57">
        <f t="shared" si="68"/>
        <v>0</v>
      </c>
      <c r="AV132" s="57">
        <f t="shared" si="69"/>
        <v>0</v>
      </c>
    </row>
    <row r="133" spans="1:48" x14ac:dyDescent="0.35">
      <c r="A133" s="19" t="s">
        <v>1053</v>
      </c>
      <c r="B133" s="19" t="s">
        <v>251</v>
      </c>
      <c r="C133" s="19" t="s">
        <v>86</v>
      </c>
      <c r="D133" s="19" t="s">
        <v>252</v>
      </c>
      <c r="E133" s="40">
        <v>5.5880299999999998</v>
      </c>
      <c r="F133" s="40">
        <v>0</v>
      </c>
      <c r="G133" s="40">
        <v>0</v>
      </c>
      <c r="H133" s="40">
        <v>0</v>
      </c>
      <c r="I133" s="40">
        <f t="shared" si="47"/>
        <v>5.5880299999999998</v>
      </c>
      <c r="J133" s="21">
        <f t="shared" si="48"/>
        <v>0</v>
      </c>
      <c r="K133" s="21">
        <f t="shared" si="49"/>
        <v>0</v>
      </c>
      <c r="L133" s="21">
        <f t="shared" si="50"/>
        <v>0</v>
      </c>
      <c r="M133" s="21">
        <f t="shared" si="51"/>
        <v>100</v>
      </c>
      <c r="N133" s="20">
        <v>0.31073099999999998</v>
      </c>
      <c r="O133" s="20">
        <f t="shared" si="52"/>
        <v>0.51459364060479995</v>
      </c>
      <c r="P133" s="20">
        <v>3.0110761134800001E-2</v>
      </c>
      <c r="Q133" s="20">
        <f t="shared" si="53"/>
        <v>0.2038626406048</v>
      </c>
      <c r="R133" s="20">
        <v>0.17375187947000001</v>
      </c>
      <c r="S133" s="45">
        <f t="shared" si="54"/>
        <v>9.2088560835357001</v>
      </c>
      <c r="T133" s="45">
        <f t="shared" si="55"/>
        <v>3.6482023289925074</v>
      </c>
      <c r="U133" s="45">
        <f t="shared" si="56"/>
        <v>3.1093583869449524</v>
      </c>
      <c r="V133" s="39">
        <v>0</v>
      </c>
      <c r="W133" s="21">
        <f t="shared" si="57"/>
        <v>0</v>
      </c>
      <c r="X133" s="51" t="s">
        <v>216</v>
      </c>
      <c r="Y133" s="54" t="str">
        <f t="shared" si="58"/>
        <v>N/A</v>
      </c>
      <c r="Z133" s="20">
        <v>0</v>
      </c>
      <c r="AA133" s="20">
        <v>6.1901364857799997E-4</v>
      </c>
      <c r="AB133" s="20">
        <v>0</v>
      </c>
      <c r="AC133" s="20">
        <v>0</v>
      </c>
      <c r="AD133" s="20">
        <v>3.221893992</v>
      </c>
      <c r="AE133" s="20">
        <v>3.3116418436699999</v>
      </c>
      <c r="AF133" s="20">
        <v>0</v>
      </c>
      <c r="AG133" s="20">
        <v>0</v>
      </c>
      <c r="AH133" s="20">
        <v>0</v>
      </c>
      <c r="AI133" s="20">
        <v>0</v>
      </c>
      <c r="AJ133" s="20">
        <v>0</v>
      </c>
      <c r="AL133" s="57">
        <f t="shared" si="59"/>
        <v>0</v>
      </c>
      <c r="AM133" s="57">
        <f t="shared" si="60"/>
        <v>1.1077493295096842E-2</v>
      </c>
      <c r="AN133" s="57">
        <f t="shared" si="61"/>
        <v>0</v>
      </c>
      <c r="AO133" s="57">
        <f t="shared" si="62"/>
        <v>0</v>
      </c>
      <c r="AP133" s="57">
        <f t="shared" si="63"/>
        <v>57.657063258429176</v>
      </c>
      <c r="AQ133" s="57">
        <f t="shared" si="64"/>
        <v>59.263136448265307</v>
      </c>
      <c r="AR133" s="57">
        <f t="shared" si="65"/>
        <v>0</v>
      </c>
      <c r="AS133" s="57">
        <f t="shared" si="66"/>
        <v>0</v>
      </c>
      <c r="AT133" s="57">
        <f t="shared" si="67"/>
        <v>0</v>
      </c>
      <c r="AU133" s="57">
        <f t="shared" si="68"/>
        <v>0</v>
      </c>
      <c r="AV133" s="57">
        <f t="shared" si="69"/>
        <v>0</v>
      </c>
    </row>
    <row r="134" spans="1:48" x14ac:dyDescent="0.35">
      <c r="A134" s="19" t="s">
        <v>253</v>
      </c>
      <c r="B134" s="19" t="s">
        <v>254</v>
      </c>
      <c r="C134" s="19" t="s">
        <v>86</v>
      </c>
      <c r="D134" s="41" t="s">
        <v>1051</v>
      </c>
      <c r="E134" s="20">
        <v>1.3488</v>
      </c>
      <c r="F134" s="20">
        <v>0</v>
      </c>
      <c r="G134" s="20">
        <v>0</v>
      </c>
      <c r="H134" s="20">
        <v>0</v>
      </c>
      <c r="I134" s="40">
        <f t="shared" si="47"/>
        <v>1.3488</v>
      </c>
      <c r="J134" s="21">
        <f t="shared" si="48"/>
        <v>0</v>
      </c>
      <c r="K134" s="21">
        <f t="shared" si="49"/>
        <v>0</v>
      </c>
      <c r="L134" s="21">
        <f t="shared" si="50"/>
        <v>0</v>
      </c>
      <c r="M134" s="21">
        <f t="shared" si="51"/>
        <v>100</v>
      </c>
      <c r="N134" s="20">
        <v>0.11459900000000001</v>
      </c>
      <c r="O134" s="20">
        <f t="shared" si="52"/>
        <v>0.214999</v>
      </c>
      <c r="P134" s="20">
        <v>7.0800000000000002E-2</v>
      </c>
      <c r="Q134" s="20">
        <f t="shared" si="53"/>
        <v>0.1004</v>
      </c>
      <c r="R134" s="20">
        <v>2.9600000000000001E-2</v>
      </c>
      <c r="S134" s="45">
        <f t="shared" si="54"/>
        <v>15.940020759193358</v>
      </c>
      <c r="T134" s="45">
        <f t="shared" si="55"/>
        <v>7.4436536180308419</v>
      </c>
      <c r="U134" s="45">
        <f t="shared" si="56"/>
        <v>2.194543297746145</v>
      </c>
      <c r="V134" s="20">
        <v>0</v>
      </c>
      <c r="W134" s="21">
        <f t="shared" si="57"/>
        <v>0</v>
      </c>
      <c r="X134" s="17" t="s">
        <v>216</v>
      </c>
      <c r="Y134" s="54" t="str">
        <f t="shared" si="58"/>
        <v>N/A</v>
      </c>
      <c r="Z134" s="20">
        <v>0</v>
      </c>
      <c r="AA134" s="20">
        <v>0</v>
      </c>
      <c r="AB134" s="20">
        <v>0</v>
      </c>
      <c r="AC134" s="20">
        <v>0</v>
      </c>
      <c r="AD134" s="20">
        <v>0</v>
      </c>
      <c r="AE134" s="20">
        <v>0</v>
      </c>
      <c r="AF134" s="20">
        <v>0</v>
      </c>
      <c r="AG134" s="20">
        <v>0</v>
      </c>
      <c r="AH134" s="20">
        <v>1.348803575</v>
      </c>
      <c r="AI134" s="20">
        <v>0</v>
      </c>
      <c r="AJ134" s="20">
        <v>0</v>
      </c>
      <c r="AL134" s="57">
        <f t="shared" si="59"/>
        <v>0</v>
      </c>
      <c r="AM134" s="57">
        <f t="shared" si="60"/>
        <v>0</v>
      </c>
      <c r="AN134" s="57">
        <f t="shared" si="61"/>
        <v>0</v>
      </c>
      <c r="AO134" s="57">
        <f t="shared" si="62"/>
        <v>0</v>
      </c>
      <c r="AP134" s="57">
        <f t="shared" si="63"/>
        <v>0</v>
      </c>
      <c r="AQ134" s="57">
        <f t="shared" si="64"/>
        <v>0</v>
      </c>
      <c r="AR134" s="57">
        <f t="shared" si="65"/>
        <v>0</v>
      </c>
      <c r="AS134" s="57">
        <f t="shared" si="66"/>
        <v>0</v>
      </c>
      <c r="AT134" s="57">
        <f t="shared" si="67"/>
        <v>100.00026505041519</v>
      </c>
      <c r="AU134" s="57">
        <f t="shared" si="68"/>
        <v>0</v>
      </c>
      <c r="AV134" s="57">
        <f t="shared" si="69"/>
        <v>0</v>
      </c>
    </row>
    <row r="135" spans="1:48" x14ac:dyDescent="0.35">
      <c r="A135" s="19" t="s">
        <v>255</v>
      </c>
      <c r="B135" s="19" t="s">
        <v>256</v>
      </c>
      <c r="C135" s="19" t="s">
        <v>86</v>
      </c>
      <c r="D135" s="41" t="s">
        <v>1051</v>
      </c>
      <c r="E135" s="20">
        <v>0.283443</v>
      </c>
      <c r="F135" s="20">
        <v>0</v>
      </c>
      <c r="G135" s="20">
        <v>0.163585749083</v>
      </c>
      <c r="H135" s="20">
        <v>6.9152864166699995E-2</v>
      </c>
      <c r="I135" s="40">
        <f t="shared" si="47"/>
        <v>5.0704386750300007E-2</v>
      </c>
      <c r="J135" s="21">
        <f t="shared" si="48"/>
        <v>0</v>
      </c>
      <c r="K135" s="21">
        <f t="shared" si="49"/>
        <v>57.713808096513233</v>
      </c>
      <c r="L135" s="21">
        <f t="shared" si="50"/>
        <v>24.397449987016788</v>
      </c>
      <c r="M135" s="21">
        <f t="shared" si="51"/>
        <v>17.888741916469979</v>
      </c>
      <c r="N135" s="20">
        <v>7.5314300000000001E-2</v>
      </c>
      <c r="O135" s="20">
        <f t="shared" si="52"/>
        <v>0.21740916140130001</v>
      </c>
      <c r="P135" s="20">
        <v>6.5207579424100007E-2</v>
      </c>
      <c r="Q135" s="20">
        <f t="shared" si="53"/>
        <v>0.14209486140130001</v>
      </c>
      <c r="R135" s="20">
        <v>7.6887281977200003E-2</v>
      </c>
      <c r="S135" s="45">
        <f t="shared" si="54"/>
        <v>76.702956644298865</v>
      </c>
      <c r="T135" s="45">
        <f t="shared" si="55"/>
        <v>50.131723627431271</v>
      </c>
      <c r="U135" s="45">
        <f t="shared" si="56"/>
        <v>27.126188326118477</v>
      </c>
      <c r="V135" s="20">
        <v>0.26928366716500002</v>
      </c>
      <c r="W135" s="21">
        <f t="shared" si="57"/>
        <v>95.004521955031535</v>
      </c>
      <c r="X135" s="17">
        <v>0.216414351103</v>
      </c>
      <c r="Y135" s="54">
        <f t="shared" si="58"/>
        <v>76.35198297470744</v>
      </c>
      <c r="Z135" s="20">
        <v>0</v>
      </c>
      <c r="AA135" s="20">
        <v>0</v>
      </c>
      <c r="AB135" s="20">
        <v>0</v>
      </c>
      <c r="AC135" s="20">
        <v>0</v>
      </c>
      <c r="AD135" s="20">
        <v>0</v>
      </c>
      <c r="AE135" s="20">
        <v>0</v>
      </c>
      <c r="AF135" s="20">
        <v>0</v>
      </c>
      <c r="AG135" s="20">
        <v>0</v>
      </c>
      <c r="AH135" s="20">
        <v>0</v>
      </c>
      <c r="AI135" s="20">
        <v>0</v>
      </c>
      <c r="AJ135" s="20">
        <v>0</v>
      </c>
      <c r="AL135" s="57">
        <f t="shared" si="59"/>
        <v>0</v>
      </c>
      <c r="AM135" s="57">
        <f t="shared" si="60"/>
        <v>0</v>
      </c>
      <c r="AN135" s="57">
        <f t="shared" si="61"/>
        <v>0</v>
      </c>
      <c r="AO135" s="57">
        <f t="shared" si="62"/>
        <v>0</v>
      </c>
      <c r="AP135" s="57">
        <f t="shared" si="63"/>
        <v>0</v>
      </c>
      <c r="AQ135" s="57">
        <f t="shared" si="64"/>
        <v>0</v>
      </c>
      <c r="AR135" s="57">
        <f t="shared" si="65"/>
        <v>0</v>
      </c>
      <c r="AS135" s="57">
        <f t="shared" si="66"/>
        <v>0</v>
      </c>
      <c r="AT135" s="57">
        <f t="shared" si="67"/>
        <v>0</v>
      </c>
      <c r="AU135" s="57">
        <f t="shared" si="68"/>
        <v>0</v>
      </c>
      <c r="AV135" s="57">
        <f t="shared" si="69"/>
        <v>0</v>
      </c>
    </row>
    <row r="136" spans="1:48" x14ac:dyDescent="0.35">
      <c r="A136" s="19" t="s">
        <v>257</v>
      </c>
      <c r="B136" s="19" t="s">
        <v>258</v>
      </c>
      <c r="C136" s="19" t="s">
        <v>86</v>
      </c>
      <c r="D136" s="41" t="s">
        <v>1051</v>
      </c>
      <c r="E136" s="20">
        <v>0.336511</v>
      </c>
      <c r="F136" s="20">
        <v>0</v>
      </c>
      <c r="G136" s="20">
        <v>0</v>
      </c>
      <c r="H136" s="20">
        <v>0</v>
      </c>
      <c r="I136" s="40">
        <f t="shared" si="47"/>
        <v>0.336511</v>
      </c>
      <c r="J136" s="21">
        <f t="shared" si="48"/>
        <v>0</v>
      </c>
      <c r="K136" s="21">
        <f t="shared" si="49"/>
        <v>0</v>
      </c>
      <c r="L136" s="21">
        <f t="shared" si="50"/>
        <v>0</v>
      </c>
      <c r="M136" s="21">
        <f t="shared" si="51"/>
        <v>100</v>
      </c>
      <c r="N136" s="20">
        <v>1.2969300000000001E-4</v>
      </c>
      <c r="O136" s="20">
        <f t="shared" si="52"/>
        <v>1.2969300000000001E-4</v>
      </c>
      <c r="P136" s="20">
        <v>0</v>
      </c>
      <c r="Q136" s="20">
        <f t="shared" si="53"/>
        <v>0</v>
      </c>
      <c r="R136" s="20">
        <v>0</v>
      </c>
      <c r="S136" s="45">
        <f t="shared" si="54"/>
        <v>3.8540493475696186E-2</v>
      </c>
      <c r="T136" s="45">
        <f t="shared" si="55"/>
        <v>0</v>
      </c>
      <c r="U136" s="45">
        <f t="shared" si="56"/>
        <v>0</v>
      </c>
      <c r="V136" s="20">
        <v>0</v>
      </c>
      <c r="W136" s="21">
        <f t="shared" si="57"/>
        <v>0</v>
      </c>
      <c r="X136" s="17" t="s">
        <v>216</v>
      </c>
      <c r="Y136" s="54" t="str">
        <f t="shared" si="58"/>
        <v>N/A</v>
      </c>
      <c r="Z136" s="20">
        <v>0</v>
      </c>
      <c r="AA136" s="20">
        <v>0</v>
      </c>
      <c r="AB136" s="20">
        <v>0</v>
      </c>
      <c r="AC136" s="20">
        <v>0</v>
      </c>
      <c r="AD136" s="20">
        <v>0</v>
      </c>
      <c r="AE136" s="20">
        <v>0</v>
      </c>
      <c r="AF136" s="20">
        <v>0</v>
      </c>
      <c r="AG136" s="20">
        <v>0</v>
      </c>
      <c r="AH136" s="20">
        <v>0.33651062449199998</v>
      </c>
      <c r="AI136" s="20">
        <v>0</v>
      </c>
      <c r="AJ136" s="20">
        <v>0</v>
      </c>
      <c r="AL136" s="57">
        <f t="shared" si="59"/>
        <v>0</v>
      </c>
      <c r="AM136" s="57">
        <f t="shared" si="60"/>
        <v>0</v>
      </c>
      <c r="AN136" s="57">
        <f t="shared" si="61"/>
        <v>0</v>
      </c>
      <c r="AO136" s="57">
        <f t="shared" si="62"/>
        <v>0</v>
      </c>
      <c r="AP136" s="57">
        <f t="shared" si="63"/>
        <v>0</v>
      </c>
      <c r="AQ136" s="57">
        <f t="shared" si="64"/>
        <v>0</v>
      </c>
      <c r="AR136" s="57">
        <f t="shared" si="65"/>
        <v>0</v>
      </c>
      <c r="AS136" s="57">
        <f t="shared" si="66"/>
        <v>0</v>
      </c>
      <c r="AT136" s="57">
        <f t="shared" si="67"/>
        <v>99.999888411374357</v>
      </c>
      <c r="AU136" s="57">
        <f t="shared" si="68"/>
        <v>0</v>
      </c>
      <c r="AV136" s="57">
        <f t="shared" si="69"/>
        <v>0</v>
      </c>
    </row>
    <row r="137" spans="1:48" x14ac:dyDescent="0.35">
      <c r="A137" s="19" t="s">
        <v>259</v>
      </c>
      <c r="B137" s="19" t="s">
        <v>260</v>
      </c>
      <c r="C137" s="19" t="s">
        <v>86</v>
      </c>
      <c r="D137" s="41" t="s">
        <v>1051</v>
      </c>
      <c r="E137" s="20">
        <v>0.108339</v>
      </c>
      <c r="F137" s="20">
        <v>0</v>
      </c>
      <c r="G137" s="20">
        <v>0</v>
      </c>
      <c r="H137" s="20">
        <v>0</v>
      </c>
      <c r="I137" s="40">
        <f t="shared" si="47"/>
        <v>0.108339</v>
      </c>
      <c r="J137" s="21">
        <f t="shared" si="48"/>
        <v>0</v>
      </c>
      <c r="K137" s="21">
        <f t="shared" si="49"/>
        <v>0</v>
      </c>
      <c r="L137" s="21">
        <f t="shared" si="50"/>
        <v>0</v>
      </c>
      <c r="M137" s="21">
        <f t="shared" si="51"/>
        <v>100</v>
      </c>
      <c r="N137" s="20">
        <v>2.2706500000000001E-4</v>
      </c>
      <c r="O137" s="20">
        <f t="shared" si="52"/>
        <v>2.2706500000000001E-4</v>
      </c>
      <c r="P137" s="20">
        <v>0</v>
      </c>
      <c r="Q137" s="20">
        <f t="shared" si="53"/>
        <v>0</v>
      </c>
      <c r="R137" s="20">
        <v>0</v>
      </c>
      <c r="S137" s="45">
        <f t="shared" si="54"/>
        <v>0.20958749850007846</v>
      </c>
      <c r="T137" s="45">
        <f t="shared" si="55"/>
        <v>0</v>
      </c>
      <c r="U137" s="45">
        <f t="shared" si="56"/>
        <v>0</v>
      </c>
      <c r="V137" s="20">
        <v>0</v>
      </c>
      <c r="W137" s="21">
        <f t="shared" si="57"/>
        <v>0</v>
      </c>
      <c r="X137" s="17">
        <v>0</v>
      </c>
      <c r="Y137" s="54">
        <f t="shared" si="58"/>
        <v>0</v>
      </c>
      <c r="Z137" s="20">
        <v>0</v>
      </c>
      <c r="AA137" s="20">
        <v>0</v>
      </c>
      <c r="AB137" s="20">
        <v>0</v>
      </c>
      <c r="AC137" s="20">
        <v>0</v>
      </c>
      <c r="AD137" s="20">
        <v>0</v>
      </c>
      <c r="AE137" s="20">
        <v>0</v>
      </c>
      <c r="AF137" s="20">
        <v>0</v>
      </c>
      <c r="AG137" s="20">
        <v>0</v>
      </c>
      <c r="AH137" s="20">
        <v>0.108338855</v>
      </c>
      <c r="AI137" s="20">
        <v>0</v>
      </c>
      <c r="AJ137" s="20">
        <v>0</v>
      </c>
      <c r="AL137" s="57">
        <f t="shared" si="59"/>
        <v>0</v>
      </c>
      <c r="AM137" s="57">
        <f t="shared" si="60"/>
        <v>0</v>
      </c>
      <c r="AN137" s="57">
        <f t="shared" si="61"/>
        <v>0</v>
      </c>
      <c r="AO137" s="57">
        <f t="shared" si="62"/>
        <v>0</v>
      </c>
      <c r="AP137" s="57">
        <f t="shared" si="63"/>
        <v>0</v>
      </c>
      <c r="AQ137" s="57">
        <f t="shared" si="64"/>
        <v>0</v>
      </c>
      <c r="AR137" s="57">
        <f t="shared" si="65"/>
        <v>0</v>
      </c>
      <c r="AS137" s="57">
        <f t="shared" si="66"/>
        <v>0</v>
      </c>
      <c r="AT137" s="57">
        <f t="shared" si="67"/>
        <v>99.999866160846963</v>
      </c>
      <c r="AU137" s="57">
        <f t="shared" si="68"/>
        <v>0</v>
      </c>
      <c r="AV137" s="57">
        <f t="shared" si="69"/>
        <v>0</v>
      </c>
    </row>
    <row r="138" spans="1:48" x14ac:dyDescent="0.35">
      <c r="A138" s="19" t="s">
        <v>261</v>
      </c>
      <c r="B138" s="19" t="s">
        <v>262</v>
      </c>
      <c r="C138" s="19" t="s">
        <v>86</v>
      </c>
      <c r="D138" s="41" t="s">
        <v>1051</v>
      </c>
      <c r="E138" s="20">
        <v>0.12798200000000001</v>
      </c>
      <c r="F138" s="20">
        <v>0</v>
      </c>
      <c r="G138" s="20">
        <v>0</v>
      </c>
      <c r="H138" s="20">
        <v>0</v>
      </c>
      <c r="I138" s="40">
        <f t="shared" si="47"/>
        <v>0.12798200000000001</v>
      </c>
      <c r="J138" s="21">
        <f t="shared" si="48"/>
        <v>0</v>
      </c>
      <c r="K138" s="21">
        <f t="shared" si="49"/>
        <v>0</v>
      </c>
      <c r="L138" s="21">
        <f t="shared" si="50"/>
        <v>0</v>
      </c>
      <c r="M138" s="21">
        <f t="shared" si="51"/>
        <v>100</v>
      </c>
      <c r="N138" s="20">
        <v>0</v>
      </c>
      <c r="O138" s="20">
        <f t="shared" si="52"/>
        <v>0</v>
      </c>
      <c r="P138" s="20">
        <v>0</v>
      </c>
      <c r="Q138" s="20">
        <f t="shared" si="53"/>
        <v>0</v>
      </c>
      <c r="R138" s="20">
        <v>0</v>
      </c>
      <c r="S138" s="45">
        <f t="shared" si="54"/>
        <v>0</v>
      </c>
      <c r="T138" s="45">
        <f t="shared" si="55"/>
        <v>0</v>
      </c>
      <c r="U138" s="45">
        <f t="shared" si="56"/>
        <v>0</v>
      </c>
      <c r="V138" s="20">
        <v>0</v>
      </c>
      <c r="W138" s="21">
        <f t="shared" si="57"/>
        <v>0</v>
      </c>
      <c r="X138" s="17" t="s">
        <v>216</v>
      </c>
      <c r="Y138" s="54" t="str">
        <f t="shared" si="58"/>
        <v>N/A</v>
      </c>
      <c r="Z138" s="20">
        <v>0</v>
      </c>
      <c r="AA138" s="20">
        <v>0</v>
      </c>
      <c r="AB138" s="20">
        <v>0</v>
      </c>
      <c r="AC138" s="20">
        <v>0</v>
      </c>
      <c r="AD138" s="20">
        <v>0</v>
      </c>
      <c r="AE138" s="20">
        <v>0</v>
      </c>
      <c r="AF138" s="20">
        <v>0</v>
      </c>
      <c r="AG138" s="20">
        <v>0</v>
      </c>
      <c r="AH138" s="20">
        <v>0</v>
      </c>
      <c r="AI138" s="20">
        <v>0</v>
      </c>
      <c r="AJ138" s="20">
        <v>0</v>
      </c>
      <c r="AL138" s="57">
        <f t="shared" si="59"/>
        <v>0</v>
      </c>
      <c r="AM138" s="57">
        <f t="shared" si="60"/>
        <v>0</v>
      </c>
      <c r="AN138" s="57">
        <f t="shared" si="61"/>
        <v>0</v>
      </c>
      <c r="AO138" s="57">
        <f t="shared" si="62"/>
        <v>0</v>
      </c>
      <c r="AP138" s="57">
        <f t="shared" si="63"/>
        <v>0</v>
      </c>
      <c r="AQ138" s="57">
        <f t="shared" si="64"/>
        <v>0</v>
      </c>
      <c r="AR138" s="57">
        <f t="shared" si="65"/>
        <v>0</v>
      </c>
      <c r="AS138" s="57">
        <f t="shared" si="66"/>
        <v>0</v>
      </c>
      <c r="AT138" s="57">
        <f t="shared" si="67"/>
        <v>0</v>
      </c>
      <c r="AU138" s="57">
        <f t="shared" si="68"/>
        <v>0</v>
      </c>
      <c r="AV138" s="57">
        <f t="shared" si="69"/>
        <v>0</v>
      </c>
    </row>
    <row r="139" spans="1:48" x14ac:dyDescent="0.35">
      <c r="A139" s="19" t="s">
        <v>263</v>
      </c>
      <c r="B139" s="19" t="s">
        <v>264</v>
      </c>
      <c r="C139" s="44" t="s">
        <v>36</v>
      </c>
      <c r="D139" s="41" t="s">
        <v>1051</v>
      </c>
      <c r="E139" s="20">
        <v>0.52725699999999998</v>
      </c>
      <c r="F139" s="20">
        <v>0</v>
      </c>
      <c r="G139" s="20">
        <v>0</v>
      </c>
      <c r="H139" s="20">
        <v>0</v>
      </c>
      <c r="I139" s="40">
        <f t="shared" si="47"/>
        <v>0.52725699999999998</v>
      </c>
      <c r="J139" s="21">
        <f t="shared" si="48"/>
        <v>0</v>
      </c>
      <c r="K139" s="21">
        <f t="shared" si="49"/>
        <v>0</v>
      </c>
      <c r="L139" s="21">
        <f t="shared" si="50"/>
        <v>0</v>
      </c>
      <c r="M139" s="21">
        <f t="shared" si="51"/>
        <v>100</v>
      </c>
      <c r="N139" s="20">
        <v>2.7738799999999998E-3</v>
      </c>
      <c r="O139" s="20">
        <f t="shared" si="52"/>
        <v>3.6781237760879996E-3</v>
      </c>
      <c r="P139" s="20">
        <v>9.0424377608799996E-4</v>
      </c>
      <c r="Q139" s="20">
        <f t="shared" si="53"/>
        <v>9.0424377608799996E-4</v>
      </c>
      <c r="R139" s="20">
        <v>0</v>
      </c>
      <c r="S139" s="45">
        <f t="shared" si="54"/>
        <v>0.69759600651826337</v>
      </c>
      <c r="T139" s="45">
        <f t="shared" si="55"/>
        <v>0.1714996246779085</v>
      </c>
      <c r="U139" s="45">
        <f t="shared" si="56"/>
        <v>0</v>
      </c>
      <c r="V139" s="20">
        <v>0</v>
      </c>
      <c r="W139" s="21">
        <f t="shared" si="57"/>
        <v>0</v>
      </c>
      <c r="X139" s="17" t="s">
        <v>216</v>
      </c>
      <c r="Y139" s="54" t="str">
        <f t="shared" si="58"/>
        <v>N/A</v>
      </c>
      <c r="Z139" s="20">
        <v>0</v>
      </c>
      <c r="AA139" s="20">
        <v>0</v>
      </c>
      <c r="AB139" s="20">
        <v>0</v>
      </c>
      <c r="AC139" s="20">
        <v>0</v>
      </c>
      <c r="AD139" s="20">
        <v>0</v>
      </c>
      <c r="AE139" s="20">
        <v>0</v>
      </c>
      <c r="AF139" s="20">
        <v>0</v>
      </c>
      <c r="AG139" s="20">
        <v>4.3645561007700003E-3</v>
      </c>
      <c r="AH139" s="20">
        <v>0.52289233165100002</v>
      </c>
      <c r="AI139" s="20">
        <v>0</v>
      </c>
      <c r="AJ139" s="20">
        <v>0</v>
      </c>
      <c r="AL139" s="57">
        <f t="shared" si="59"/>
        <v>0</v>
      </c>
      <c r="AM139" s="57">
        <f t="shared" si="60"/>
        <v>0</v>
      </c>
      <c r="AN139" s="57">
        <f t="shared" si="61"/>
        <v>0</v>
      </c>
      <c r="AO139" s="57">
        <f t="shared" si="62"/>
        <v>0</v>
      </c>
      <c r="AP139" s="57">
        <f t="shared" si="63"/>
        <v>0</v>
      </c>
      <c r="AQ139" s="57">
        <f t="shared" si="64"/>
        <v>0</v>
      </c>
      <c r="AR139" s="57">
        <f t="shared" si="65"/>
        <v>0</v>
      </c>
      <c r="AS139" s="57">
        <f t="shared" si="66"/>
        <v>0.82778533063951754</v>
      </c>
      <c r="AT139" s="57">
        <f t="shared" si="67"/>
        <v>99.17219338026807</v>
      </c>
      <c r="AU139" s="57">
        <f t="shared" si="68"/>
        <v>0</v>
      </c>
      <c r="AV139" s="57">
        <f t="shared" si="69"/>
        <v>0</v>
      </c>
    </row>
    <row r="140" spans="1:48" x14ac:dyDescent="0.35">
      <c r="A140" s="19" t="s">
        <v>265</v>
      </c>
      <c r="B140" s="19" t="s">
        <v>266</v>
      </c>
      <c r="C140" s="44" t="s">
        <v>36</v>
      </c>
      <c r="D140" s="41" t="s">
        <v>1051</v>
      </c>
      <c r="E140" s="20">
        <v>0.25312699999999999</v>
      </c>
      <c r="F140" s="20">
        <v>0</v>
      </c>
      <c r="G140" s="20">
        <v>0</v>
      </c>
      <c r="H140" s="20">
        <v>0</v>
      </c>
      <c r="I140" s="40">
        <f t="shared" si="47"/>
        <v>0.25312699999999999</v>
      </c>
      <c r="J140" s="21">
        <f t="shared" si="48"/>
        <v>0</v>
      </c>
      <c r="K140" s="21">
        <f t="shared" si="49"/>
        <v>0</v>
      </c>
      <c r="L140" s="21">
        <f t="shared" si="50"/>
        <v>0</v>
      </c>
      <c r="M140" s="21">
        <f t="shared" si="51"/>
        <v>100</v>
      </c>
      <c r="N140" s="20">
        <v>7.9150200000000004E-2</v>
      </c>
      <c r="O140" s="20">
        <f t="shared" si="52"/>
        <v>7.9150200000000004E-2</v>
      </c>
      <c r="P140" s="20">
        <v>0</v>
      </c>
      <c r="Q140" s="20">
        <f t="shared" si="53"/>
        <v>0</v>
      </c>
      <c r="R140" s="20">
        <v>0</v>
      </c>
      <c r="S140" s="45">
        <f t="shared" si="54"/>
        <v>31.268967751365917</v>
      </c>
      <c r="T140" s="45">
        <f t="shared" si="55"/>
        <v>0</v>
      </c>
      <c r="U140" s="45">
        <f t="shared" si="56"/>
        <v>0</v>
      </c>
      <c r="V140" s="20">
        <v>0</v>
      </c>
      <c r="W140" s="21">
        <f t="shared" si="57"/>
        <v>0</v>
      </c>
      <c r="X140" s="17" t="s">
        <v>216</v>
      </c>
      <c r="Y140" s="54" t="str">
        <f t="shared" si="58"/>
        <v>N/A</v>
      </c>
      <c r="Z140" s="20">
        <v>0</v>
      </c>
      <c r="AA140" s="20">
        <v>0</v>
      </c>
      <c r="AB140" s="20">
        <v>0</v>
      </c>
      <c r="AC140" s="20">
        <v>0</v>
      </c>
      <c r="AD140" s="20">
        <v>0</v>
      </c>
      <c r="AE140" s="20">
        <v>0</v>
      </c>
      <c r="AF140" s="20">
        <v>0</v>
      </c>
      <c r="AG140" s="20">
        <v>0</v>
      </c>
      <c r="AH140" s="20">
        <v>0.25312717499999998</v>
      </c>
      <c r="AI140" s="20">
        <v>0</v>
      </c>
      <c r="AJ140" s="20">
        <v>0</v>
      </c>
      <c r="AL140" s="57">
        <f t="shared" si="59"/>
        <v>0</v>
      </c>
      <c r="AM140" s="57">
        <f t="shared" si="60"/>
        <v>0</v>
      </c>
      <c r="AN140" s="57">
        <f t="shared" si="61"/>
        <v>0</v>
      </c>
      <c r="AO140" s="57">
        <f t="shared" si="62"/>
        <v>0</v>
      </c>
      <c r="AP140" s="57">
        <f t="shared" si="63"/>
        <v>0</v>
      </c>
      <c r="AQ140" s="57">
        <f t="shared" si="64"/>
        <v>0</v>
      </c>
      <c r="AR140" s="57">
        <f t="shared" si="65"/>
        <v>0</v>
      </c>
      <c r="AS140" s="57">
        <f t="shared" si="66"/>
        <v>0</v>
      </c>
      <c r="AT140" s="57">
        <f t="shared" si="67"/>
        <v>100.00006913525621</v>
      </c>
      <c r="AU140" s="57">
        <f t="shared" si="68"/>
        <v>0</v>
      </c>
      <c r="AV140" s="57">
        <f t="shared" si="69"/>
        <v>0</v>
      </c>
    </row>
    <row r="141" spans="1:48" x14ac:dyDescent="0.35">
      <c r="A141" s="19" t="s">
        <v>267</v>
      </c>
      <c r="B141" s="19" t="s">
        <v>268</v>
      </c>
      <c r="C141" s="44" t="s">
        <v>36</v>
      </c>
      <c r="D141" s="41" t="s">
        <v>1051</v>
      </c>
      <c r="E141" s="20">
        <v>1.6713800000000001</v>
      </c>
      <c r="F141" s="20">
        <v>0</v>
      </c>
      <c r="G141" s="20">
        <v>0</v>
      </c>
      <c r="H141" s="20">
        <v>0</v>
      </c>
      <c r="I141" s="40">
        <f t="shared" si="47"/>
        <v>1.6713800000000001</v>
      </c>
      <c r="J141" s="21">
        <f t="shared" si="48"/>
        <v>0</v>
      </c>
      <c r="K141" s="21">
        <f t="shared" si="49"/>
        <v>0</v>
      </c>
      <c r="L141" s="21">
        <f t="shared" si="50"/>
        <v>0</v>
      </c>
      <c r="M141" s="21">
        <f t="shared" si="51"/>
        <v>100</v>
      </c>
      <c r="N141" s="20">
        <v>7.4272000000000005E-2</v>
      </c>
      <c r="O141" s="20">
        <f t="shared" si="52"/>
        <v>0.18317747922979999</v>
      </c>
      <c r="P141" s="20">
        <v>4.7022229230199997E-2</v>
      </c>
      <c r="Q141" s="20">
        <f t="shared" si="53"/>
        <v>0.1089054792298</v>
      </c>
      <c r="R141" s="20">
        <v>6.1883249999600001E-2</v>
      </c>
      <c r="S141" s="45">
        <f t="shared" si="54"/>
        <v>10.959654849872559</v>
      </c>
      <c r="T141" s="45">
        <f t="shared" si="55"/>
        <v>6.5159017835441366</v>
      </c>
      <c r="U141" s="45">
        <f t="shared" si="56"/>
        <v>3.7025242613648603</v>
      </c>
      <c r="V141" s="20">
        <v>0</v>
      </c>
      <c r="W141" s="21">
        <f t="shared" si="57"/>
        <v>0</v>
      </c>
      <c r="X141" s="17" t="s">
        <v>216</v>
      </c>
      <c r="Y141" s="54" t="str">
        <f t="shared" si="58"/>
        <v>N/A</v>
      </c>
      <c r="Z141" s="20">
        <v>0</v>
      </c>
      <c r="AA141" s="20">
        <v>0</v>
      </c>
      <c r="AB141" s="20">
        <v>0</v>
      </c>
      <c r="AC141" s="20">
        <v>0</v>
      </c>
      <c r="AD141" s="20">
        <v>0</v>
      </c>
      <c r="AE141" s="20">
        <v>0</v>
      </c>
      <c r="AF141" s="20">
        <v>0</v>
      </c>
      <c r="AG141" s="20">
        <v>0</v>
      </c>
      <c r="AH141" s="20">
        <v>0</v>
      </c>
      <c r="AI141" s="20">
        <v>0</v>
      </c>
      <c r="AJ141" s="20">
        <v>0</v>
      </c>
      <c r="AL141" s="57">
        <f t="shared" si="59"/>
        <v>0</v>
      </c>
      <c r="AM141" s="57">
        <f t="shared" si="60"/>
        <v>0</v>
      </c>
      <c r="AN141" s="57">
        <f t="shared" si="61"/>
        <v>0</v>
      </c>
      <c r="AO141" s="57">
        <f t="shared" si="62"/>
        <v>0</v>
      </c>
      <c r="AP141" s="57">
        <f t="shared" si="63"/>
        <v>0</v>
      </c>
      <c r="AQ141" s="57">
        <f t="shared" si="64"/>
        <v>0</v>
      </c>
      <c r="AR141" s="57">
        <f t="shared" si="65"/>
        <v>0</v>
      </c>
      <c r="AS141" s="57">
        <f t="shared" si="66"/>
        <v>0</v>
      </c>
      <c r="AT141" s="57">
        <f t="shared" si="67"/>
        <v>0</v>
      </c>
      <c r="AU141" s="57">
        <f t="shared" si="68"/>
        <v>0</v>
      </c>
      <c r="AV141" s="57">
        <f t="shared" si="69"/>
        <v>0</v>
      </c>
    </row>
    <row r="142" spans="1:48" x14ac:dyDescent="0.35">
      <c r="A142" s="19" t="s">
        <v>269</v>
      </c>
      <c r="B142" s="19" t="s">
        <v>270</v>
      </c>
      <c r="C142" s="44" t="s">
        <v>36</v>
      </c>
      <c r="D142" s="41" t="s">
        <v>1051</v>
      </c>
      <c r="E142" s="20">
        <v>0.247775</v>
      </c>
      <c r="F142" s="20">
        <v>0</v>
      </c>
      <c r="G142" s="20">
        <v>0</v>
      </c>
      <c r="H142" s="20">
        <v>0</v>
      </c>
      <c r="I142" s="40">
        <f t="shared" si="47"/>
        <v>0.247775</v>
      </c>
      <c r="J142" s="21">
        <f t="shared" si="48"/>
        <v>0</v>
      </c>
      <c r="K142" s="21">
        <f t="shared" si="49"/>
        <v>0</v>
      </c>
      <c r="L142" s="21">
        <f t="shared" si="50"/>
        <v>0</v>
      </c>
      <c r="M142" s="21">
        <f t="shared" si="51"/>
        <v>100</v>
      </c>
      <c r="N142" s="20">
        <v>1.8858E-2</v>
      </c>
      <c r="O142" s="20">
        <f t="shared" si="52"/>
        <v>1.8858E-2</v>
      </c>
      <c r="P142" s="20">
        <v>0</v>
      </c>
      <c r="Q142" s="20">
        <f t="shared" si="53"/>
        <v>0</v>
      </c>
      <c r="R142" s="20">
        <v>0</v>
      </c>
      <c r="S142" s="45">
        <f t="shared" si="54"/>
        <v>7.6109373423468876</v>
      </c>
      <c r="T142" s="45">
        <f t="shared" si="55"/>
        <v>0</v>
      </c>
      <c r="U142" s="45">
        <f t="shared" si="56"/>
        <v>0</v>
      </c>
      <c r="V142" s="20">
        <v>0</v>
      </c>
      <c r="W142" s="21">
        <f t="shared" si="57"/>
        <v>0</v>
      </c>
      <c r="X142" s="17" t="s">
        <v>216</v>
      </c>
      <c r="Y142" s="54" t="str">
        <f t="shared" si="58"/>
        <v>N/A</v>
      </c>
      <c r="Z142" s="20">
        <v>0</v>
      </c>
      <c r="AA142" s="20">
        <v>0</v>
      </c>
      <c r="AB142" s="20">
        <v>0</v>
      </c>
      <c r="AC142" s="20">
        <v>0</v>
      </c>
      <c r="AD142" s="20">
        <v>0</v>
      </c>
      <c r="AE142" s="20">
        <v>0</v>
      </c>
      <c r="AF142" s="20">
        <v>0</v>
      </c>
      <c r="AG142" s="20">
        <v>0</v>
      </c>
      <c r="AH142" s="20">
        <v>0</v>
      </c>
      <c r="AI142" s="20">
        <v>0</v>
      </c>
      <c r="AJ142" s="20">
        <v>0</v>
      </c>
      <c r="AL142" s="57">
        <f t="shared" si="59"/>
        <v>0</v>
      </c>
      <c r="AM142" s="57">
        <f t="shared" si="60"/>
        <v>0</v>
      </c>
      <c r="AN142" s="57">
        <f t="shared" si="61"/>
        <v>0</v>
      </c>
      <c r="AO142" s="57">
        <f t="shared" si="62"/>
        <v>0</v>
      </c>
      <c r="AP142" s="57">
        <f t="shared" si="63"/>
        <v>0</v>
      </c>
      <c r="AQ142" s="57">
        <f t="shared" si="64"/>
        <v>0</v>
      </c>
      <c r="AR142" s="57">
        <f t="shared" si="65"/>
        <v>0</v>
      </c>
      <c r="AS142" s="57">
        <f t="shared" si="66"/>
        <v>0</v>
      </c>
      <c r="AT142" s="57">
        <f t="shared" si="67"/>
        <v>0</v>
      </c>
      <c r="AU142" s="57">
        <f t="shared" si="68"/>
        <v>0</v>
      </c>
      <c r="AV142" s="57">
        <f t="shared" si="69"/>
        <v>0</v>
      </c>
    </row>
    <row r="143" spans="1:48" x14ac:dyDescent="0.35">
      <c r="A143" s="19" t="s">
        <v>271</v>
      </c>
      <c r="B143" s="19" t="s">
        <v>272</v>
      </c>
      <c r="C143" s="44" t="s">
        <v>36</v>
      </c>
      <c r="D143" s="41" t="s">
        <v>1051</v>
      </c>
      <c r="E143" s="20">
        <v>1.1927099999999999</v>
      </c>
      <c r="F143" s="20">
        <v>0</v>
      </c>
      <c r="G143" s="20">
        <v>0</v>
      </c>
      <c r="H143" s="20">
        <v>0</v>
      </c>
      <c r="I143" s="40">
        <f t="shared" si="47"/>
        <v>1.1927099999999999</v>
      </c>
      <c r="J143" s="21">
        <f t="shared" si="48"/>
        <v>0</v>
      </c>
      <c r="K143" s="21">
        <f t="shared" si="49"/>
        <v>0</v>
      </c>
      <c r="L143" s="21">
        <f t="shared" si="50"/>
        <v>0</v>
      </c>
      <c r="M143" s="21">
        <f t="shared" si="51"/>
        <v>100</v>
      </c>
      <c r="N143" s="20">
        <v>5.7398400000000002E-2</v>
      </c>
      <c r="O143" s="20">
        <f t="shared" si="52"/>
        <v>8.6809334183440001E-2</v>
      </c>
      <c r="P143" s="20">
        <v>2.2078467432599998E-2</v>
      </c>
      <c r="Q143" s="20">
        <f t="shared" si="53"/>
        <v>2.9410934183439999E-2</v>
      </c>
      <c r="R143" s="20">
        <v>7.3324667508399997E-3</v>
      </c>
      <c r="S143" s="45">
        <f t="shared" si="54"/>
        <v>7.2783270185912752</v>
      </c>
      <c r="T143" s="45">
        <f t="shared" si="55"/>
        <v>2.4658914726496799</v>
      </c>
      <c r="U143" s="45">
        <f t="shared" si="56"/>
        <v>0.61477364580157789</v>
      </c>
      <c r="V143" s="20">
        <v>0</v>
      </c>
      <c r="W143" s="21">
        <f t="shared" si="57"/>
        <v>0</v>
      </c>
      <c r="X143" s="17" t="s">
        <v>216</v>
      </c>
      <c r="Y143" s="54" t="str">
        <f t="shared" si="58"/>
        <v>N/A</v>
      </c>
      <c r="Z143" s="20">
        <v>0</v>
      </c>
      <c r="AA143" s="20">
        <v>0</v>
      </c>
      <c r="AB143" s="20">
        <v>0</v>
      </c>
      <c r="AC143" s="20">
        <v>0</v>
      </c>
      <c r="AD143" s="20">
        <v>0.27063227762300002</v>
      </c>
      <c r="AE143" s="20">
        <v>0</v>
      </c>
      <c r="AF143" s="20">
        <v>0</v>
      </c>
      <c r="AG143" s="20">
        <v>0</v>
      </c>
      <c r="AH143" s="20">
        <v>0</v>
      </c>
      <c r="AI143" s="20">
        <v>0</v>
      </c>
      <c r="AJ143" s="20">
        <v>0</v>
      </c>
      <c r="AL143" s="57">
        <f t="shared" si="59"/>
        <v>0</v>
      </c>
      <c r="AM143" s="57">
        <f t="shared" si="60"/>
        <v>0</v>
      </c>
      <c r="AN143" s="57">
        <f t="shared" si="61"/>
        <v>0</v>
      </c>
      <c r="AO143" s="57">
        <f t="shared" si="62"/>
        <v>0</v>
      </c>
      <c r="AP143" s="57">
        <f t="shared" si="63"/>
        <v>22.69053480083172</v>
      </c>
      <c r="AQ143" s="57">
        <f t="shared" si="64"/>
        <v>0</v>
      </c>
      <c r="AR143" s="57">
        <f t="shared" si="65"/>
        <v>0</v>
      </c>
      <c r="AS143" s="57">
        <f t="shared" si="66"/>
        <v>0</v>
      </c>
      <c r="AT143" s="57">
        <f t="shared" si="67"/>
        <v>0</v>
      </c>
      <c r="AU143" s="57">
        <f t="shared" si="68"/>
        <v>0</v>
      </c>
      <c r="AV143" s="57">
        <f t="shared" si="69"/>
        <v>0</v>
      </c>
    </row>
    <row r="144" spans="1:48" x14ac:dyDescent="0.35">
      <c r="A144" s="19" t="s">
        <v>273</v>
      </c>
      <c r="B144" s="19" t="s">
        <v>274</v>
      </c>
      <c r="C144" s="44" t="s">
        <v>36</v>
      </c>
      <c r="D144" s="41" t="s">
        <v>1051</v>
      </c>
      <c r="E144" s="20">
        <v>0.38147700000000001</v>
      </c>
      <c r="F144" s="20">
        <v>0</v>
      </c>
      <c r="G144" s="20">
        <v>0</v>
      </c>
      <c r="H144" s="20">
        <v>0</v>
      </c>
      <c r="I144" s="40">
        <f t="shared" si="47"/>
        <v>0.38147700000000001</v>
      </c>
      <c r="J144" s="21">
        <f t="shared" si="48"/>
        <v>0</v>
      </c>
      <c r="K144" s="21">
        <f t="shared" si="49"/>
        <v>0</v>
      </c>
      <c r="L144" s="21">
        <f t="shared" si="50"/>
        <v>0</v>
      </c>
      <c r="M144" s="21">
        <f t="shared" si="51"/>
        <v>100</v>
      </c>
      <c r="N144" s="20">
        <v>1.5234499999999999E-4</v>
      </c>
      <c r="O144" s="20">
        <f t="shared" si="52"/>
        <v>1.5234499999999999E-4</v>
      </c>
      <c r="P144" s="20">
        <v>0</v>
      </c>
      <c r="Q144" s="20">
        <f t="shared" si="53"/>
        <v>0</v>
      </c>
      <c r="R144" s="20">
        <v>0</v>
      </c>
      <c r="S144" s="45">
        <f t="shared" si="54"/>
        <v>3.9935566233350893E-2</v>
      </c>
      <c r="T144" s="45">
        <f t="shared" si="55"/>
        <v>0</v>
      </c>
      <c r="U144" s="45">
        <f t="shared" si="56"/>
        <v>0</v>
      </c>
      <c r="V144" s="20">
        <v>0</v>
      </c>
      <c r="W144" s="21">
        <f t="shared" si="57"/>
        <v>0</v>
      </c>
      <c r="X144" s="17" t="s">
        <v>216</v>
      </c>
      <c r="Y144" s="54" t="str">
        <f t="shared" si="58"/>
        <v>N/A</v>
      </c>
      <c r="Z144" s="20">
        <v>0</v>
      </c>
      <c r="AA144" s="20">
        <v>0</v>
      </c>
      <c r="AB144" s="20">
        <v>0</v>
      </c>
      <c r="AC144" s="20">
        <v>0</v>
      </c>
      <c r="AD144" s="20">
        <v>0</v>
      </c>
      <c r="AE144" s="20">
        <v>0</v>
      </c>
      <c r="AF144" s="20">
        <v>0</v>
      </c>
      <c r="AG144" s="20">
        <v>0</v>
      </c>
      <c r="AH144" s="20">
        <v>0</v>
      </c>
      <c r="AI144" s="20">
        <v>0</v>
      </c>
      <c r="AJ144" s="20">
        <v>0</v>
      </c>
      <c r="AL144" s="57">
        <f t="shared" si="59"/>
        <v>0</v>
      </c>
      <c r="AM144" s="57">
        <f t="shared" si="60"/>
        <v>0</v>
      </c>
      <c r="AN144" s="57">
        <f t="shared" si="61"/>
        <v>0</v>
      </c>
      <c r="AO144" s="57">
        <f t="shared" si="62"/>
        <v>0</v>
      </c>
      <c r="AP144" s="57">
        <f t="shared" si="63"/>
        <v>0</v>
      </c>
      <c r="AQ144" s="57">
        <f t="shared" si="64"/>
        <v>0</v>
      </c>
      <c r="AR144" s="57">
        <f t="shared" si="65"/>
        <v>0</v>
      </c>
      <c r="AS144" s="57">
        <f t="shared" si="66"/>
        <v>0</v>
      </c>
      <c r="AT144" s="57">
        <f t="shared" si="67"/>
        <v>0</v>
      </c>
      <c r="AU144" s="57">
        <f t="shared" si="68"/>
        <v>0</v>
      </c>
      <c r="AV144" s="57">
        <f t="shared" si="69"/>
        <v>0</v>
      </c>
    </row>
    <row r="145" spans="1:48" x14ac:dyDescent="0.35">
      <c r="A145" s="19" t="s">
        <v>275</v>
      </c>
      <c r="B145" s="19" t="s">
        <v>276</v>
      </c>
      <c r="C145" s="44" t="s">
        <v>36</v>
      </c>
      <c r="D145" s="41" t="s">
        <v>1051</v>
      </c>
      <c r="E145" s="20">
        <v>0.36164299999999999</v>
      </c>
      <c r="F145" s="20">
        <v>0</v>
      </c>
      <c r="G145" s="20">
        <v>0</v>
      </c>
      <c r="H145" s="20">
        <v>0</v>
      </c>
      <c r="I145" s="40">
        <f t="shared" si="47"/>
        <v>0.36164299999999999</v>
      </c>
      <c r="J145" s="21">
        <f t="shared" si="48"/>
        <v>0</v>
      </c>
      <c r="K145" s="21">
        <f t="shared" si="49"/>
        <v>0</v>
      </c>
      <c r="L145" s="21">
        <f t="shared" si="50"/>
        <v>0</v>
      </c>
      <c r="M145" s="21">
        <f t="shared" si="51"/>
        <v>100</v>
      </c>
      <c r="N145" s="20">
        <v>0</v>
      </c>
      <c r="O145" s="20">
        <f t="shared" si="52"/>
        <v>0</v>
      </c>
      <c r="P145" s="20">
        <v>0</v>
      </c>
      <c r="Q145" s="20">
        <f t="shared" si="53"/>
        <v>0</v>
      </c>
      <c r="R145" s="20">
        <v>0</v>
      </c>
      <c r="S145" s="45">
        <f t="shared" si="54"/>
        <v>0</v>
      </c>
      <c r="T145" s="45">
        <f t="shared" si="55"/>
        <v>0</v>
      </c>
      <c r="U145" s="45">
        <f t="shared" si="56"/>
        <v>0</v>
      </c>
      <c r="V145" s="20">
        <v>0</v>
      </c>
      <c r="W145" s="21">
        <f t="shared" si="57"/>
        <v>0</v>
      </c>
      <c r="X145" s="17" t="s">
        <v>216</v>
      </c>
      <c r="Y145" s="54" t="str">
        <f t="shared" si="58"/>
        <v>N/A</v>
      </c>
      <c r="Z145" s="20">
        <v>0</v>
      </c>
      <c r="AA145" s="20">
        <v>0</v>
      </c>
      <c r="AB145" s="20">
        <v>0</v>
      </c>
      <c r="AC145" s="20">
        <v>0</v>
      </c>
      <c r="AD145" s="20">
        <v>0</v>
      </c>
      <c r="AE145" s="20">
        <v>0</v>
      </c>
      <c r="AF145" s="20">
        <v>0</v>
      </c>
      <c r="AG145" s="20">
        <v>0</v>
      </c>
      <c r="AH145" s="20">
        <v>0</v>
      </c>
      <c r="AI145" s="20">
        <v>0</v>
      </c>
      <c r="AJ145" s="20">
        <v>0</v>
      </c>
      <c r="AL145" s="57">
        <f t="shared" si="59"/>
        <v>0</v>
      </c>
      <c r="AM145" s="57">
        <f t="shared" si="60"/>
        <v>0</v>
      </c>
      <c r="AN145" s="57">
        <f t="shared" si="61"/>
        <v>0</v>
      </c>
      <c r="AO145" s="57">
        <f t="shared" si="62"/>
        <v>0</v>
      </c>
      <c r="AP145" s="57">
        <f t="shared" si="63"/>
        <v>0</v>
      </c>
      <c r="AQ145" s="57">
        <f t="shared" si="64"/>
        <v>0</v>
      </c>
      <c r="AR145" s="57">
        <f t="shared" si="65"/>
        <v>0</v>
      </c>
      <c r="AS145" s="57">
        <f t="shared" si="66"/>
        <v>0</v>
      </c>
      <c r="AT145" s="57">
        <f t="shared" si="67"/>
        <v>0</v>
      </c>
      <c r="AU145" s="57">
        <f t="shared" si="68"/>
        <v>0</v>
      </c>
      <c r="AV145" s="57">
        <f t="shared" si="69"/>
        <v>0</v>
      </c>
    </row>
    <row r="146" spans="1:48" x14ac:dyDescent="0.35">
      <c r="A146" s="19" t="s">
        <v>277</v>
      </c>
      <c r="B146" s="19" t="s">
        <v>278</v>
      </c>
      <c r="C146" s="44" t="s">
        <v>36</v>
      </c>
      <c r="D146" s="41" t="s">
        <v>1051</v>
      </c>
      <c r="E146" s="20">
        <v>1.25522</v>
      </c>
      <c r="F146" s="20">
        <v>0</v>
      </c>
      <c r="G146" s="20">
        <v>0</v>
      </c>
      <c r="H146" s="20">
        <v>0.37200383059499997</v>
      </c>
      <c r="I146" s="40">
        <f t="shared" si="47"/>
        <v>0.88321616940500003</v>
      </c>
      <c r="J146" s="21">
        <f t="shared" si="48"/>
        <v>0</v>
      </c>
      <c r="K146" s="21">
        <f t="shared" si="49"/>
        <v>0</v>
      </c>
      <c r="L146" s="21">
        <f t="shared" si="50"/>
        <v>29.636544238858527</v>
      </c>
      <c r="M146" s="21">
        <f t="shared" si="51"/>
        <v>70.363455761141481</v>
      </c>
      <c r="N146" s="20">
        <v>0.40765400000000002</v>
      </c>
      <c r="O146" s="20">
        <f t="shared" si="52"/>
        <v>0.42997103897724992</v>
      </c>
      <c r="P146" s="20">
        <v>2.2315243846200001E-2</v>
      </c>
      <c r="Q146" s="20">
        <f t="shared" si="53"/>
        <v>2.2317038977249921E-2</v>
      </c>
      <c r="R146" s="20">
        <v>1.79513104992E-6</v>
      </c>
      <c r="S146" s="45">
        <f t="shared" si="54"/>
        <v>34.254635759249368</v>
      </c>
      <c r="T146" s="45">
        <f t="shared" si="55"/>
        <v>1.7779384472243847</v>
      </c>
      <c r="U146" s="45">
        <f t="shared" si="56"/>
        <v>1.4301326061726233E-4</v>
      </c>
      <c r="V146" s="20">
        <v>0.83616035044000003</v>
      </c>
      <c r="W146" s="21">
        <f t="shared" si="57"/>
        <v>66.614645276525238</v>
      </c>
      <c r="X146" s="17">
        <v>0.40438285945699998</v>
      </c>
      <c r="Y146" s="54">
        <f t="shared" si="58"/>
        <v>32.216094346568724</v>
      </c>
      <c r="Z146" s="20">
        <v>5.8979422248700002E-2</v>
      </c>
      <c r="AA146" s="20">
        <v>0</v>
      </c>
      <c r="AB146" s="20">
        <v>0</v>
      </c>
      <c r="AC146" s="20">
        <v>0</v>
      </c>
      <c r="AD146" s="20">
        <v>0</v>
      </c>
      <c r="AE146" s="20">
        <v>0</v>
      </c>
      <c r="AF146" s="20">
        <v>0</v>
      </c>
      <c r="AG146" s="20">
        <v>0</v>
      </c>
      <c r="AH146" s="20">
        <v>1.25521579499</v>
      </c>
      <c r="AI146" s="20">
        <v>0</v>
      </c>
      <c r="AJ146" s="20">
        <v>0</v>
      </c>
      <c r="AL146" s="57">
        <f t="shared" si="59"/>
        <v>4.6987318755835634</v>
      </c>
      <c r="AM146" s="57">
        <f t="shared" si="60"/>
        <v>0</v>
      </c>
      <c r="AN146" s="57">
        <f t="shared" si="61"/>
        <v>0</v>
      </c>
      <c r="AO146" s="57">
        <f t="shared" si="62"/>
        <v>0</v>
      </c>
      <c r="AP146" s="57">
        <f t="shared" si="63"/>
        <v>0</v>
      </c>
      <c r="AQ146" s="57">
        <f t="shared" si="64"/>
        <v>0</v>
      </c>
      <c r="AR146" s="57">
        <f t="shared" si="65"/>
        <v>0</v>
      </c>
      <c r="AS146" s="57">
        <f t="shared" si="66"/>
        <v>0</v>
      </c>
      <c r="AT146" s="57">
        <f t="shared" si="67"/>
        <v>99.99966499816766</v>
      </c>
      <c r="AU146" s="57">
        <f t="shared" si="68"/>
        <v>0</v>
      </c>
      <c r="AV146" s="57">
        <f t="shared" si="69"/>
        <v>0</v>
      </c>
    </row>
    <row r="147" spans="1:48" x14ac:dyDescent="0.35">
      <c r="A147" s="19" t="s">
        <v>279</v>
      </c>
      <c r="B147" s="19" t="s">
        <v>280</v>
      </c>
      <c r="C147" s="44" t="s">
        <v>36</v>
      </c>
      <c r="D147" s="41" t="s">
        <v>1051</v>
      </c>
      <c r="E147" s="20">
        <v>0.40246799999999999</v>
      </c>
      <c r="F147" s="20">
        <v>0</v>
      </c>
      <c r="G147" s="20">
        <v>0</v>
      </c>
      <c r="H147" s="20">
        <v>0.40246823500200002</v>
      </c>
      <c r="I147" s="40">
        <f t="shared" si="47"/>
        <v>-2.3500200002635196E-7</v>
      </c>
      <c r="J147" s="21">
        <f t="shared" si="48"/>
        <v>0</v>
      </c>
      <c r="K147" s="21">
        <f t="shared" si="49"/>
        <v>0</v>
      </c>
      <c r="L147" s="21">
        <f t="shared" si="50"/>
        <v>100.00005839023227</v>
      </c>
      <c r="M147" s="21">
        <f t="shared" si="51"/>
        <v>-5.8390232273460741E-5</v>
      </c>
      <c r="N147" s="20">
        <v>5.9215499999999997E-2</v>
      </c>
      <c r="O147" s="20">
        <f t="shared" si="52"/>
        <v>7.4815499999999993E-2</v>
      </c>
      <c r="P147" s="20">
        <v>0</v>
      </c>
      <c r="Q147" s="20">
        <f t="shared" si="53"/>
        <v>1.5599999999999999E-2</v>
      </c>
      <c r="R147" s="20">
        <v>1.5599999999999999E-2</v>
      </c>
      <c r="S147" s="45">
        <f t="shared" si="54"/>
        <v>18.589179760875396</v>
      </c>
      <c r="T147" s="45">
        <f t="shared" si="55"/>
        <v>3.8760845582754402</v>
      </c>
      <c r="U147" s="45">
        <f t="shared" si="56"/>
        <v>3.8760845582754402</v>
      </c>
      <c r="V147" s="20">
        <v>0.40165634290199997</v>
      </c>
      <c r="W147" s="21">
        <f t="shared" si="57"/>
        <v>99.798330029219713</v>
      </c>
      <c r="X147" s="17">
        <v>0.398998767772</v>
      </c>
      <c r="Y147" s="54">
        <f t="shared" si="58"/>
        <v>99.138010418716519</v>
      </c>
      <c r="Z147" s="20">
        <v>0</v>
      </c>
      <c r="AA147" s="20">
        <v>0</v>
      </c>
      <c r="AB147" s="20">
        <v>0</v>
      </c>
      <c r="AC147" s="20">
        <v>0</v>
      </c>
      <c r="AD147" s="20">
        <v>0</v>
      </c>
      <c r="AE147" s="20">
        <v>0</v>
      </c>
      <c r="AF147" s="20">
        <v>0</v>
      </c>
      <c r="AG147" s="20">
        <v>0</v>
      </c>
      <c r="AH147" s="20">
        <v>0.40246823500200002</v>
      </c>
      <c r="AI147" s="20">
        <v>0</v>
      </c>
      <c r="AJ147" s="20">
        <v>0</v>
      </c>
      <c r="AL147" s="57">
        <f t="shared" si="59"/>
        <v>0</v>
      </c>
      <c r="AM147" s="57">
        <f t="shared" si="60"/>
        <v>0</v>
      </c>
      <c r="AN147" s="57">
        <f t="shared" si="61"/>
        <v>0</v>
      </c>
      <c r="AO147" s="57">
        <f t="shared" si="62"/>
        <v>0</v>
      </c>
      <c r="AP147" s="57">
        <f t="shared" si="63"/>
        <v>0</v>
      </c>
      <c r="AQ147" s="57">
        <f t="shared" si="64"/>
        <v>0</v>
      </c>
      <c r="AR147" s="57">
        <f t="shared" si="65"/>
        <v>0</v>
      </c>
      <c r="AS147" s="57">
        <f t="shared" si="66"/>
        <v>0</v>
      </c>
      <c r="AT147" s="57">
        <f t="shared" si="67"/>
        <v>100.00005839023227</v>
      </c>
      <c r="AU147" s="57">
        <f t="shared" si="68"/>
        <v>0</v>
      </c>
      <c r="AV147" s="57">
        <f t="shared" si="69"/>
        <v>0</v>
      </c>
    </row>
    <row r="148" spans="1:48" x14ac:dyDescent="0.35">
      <c r="A148" s="19" t="s">
        <v>281</v>
      </c>
      <c r="B148" s="19" t="s">
        <v>282</v>
      </c>
      <c r="C148" s="44" t="s">
        <v>36</v>
      </c>
      <c r="D148" s="41" t="s">
        <v>1051</v>
      </c>
      <c r="E148" s="20">
        <v>0.36596699999999999</v>
      </c>
      <c r="F148" s="20">
        <v>0</v>
      </c>
      <c r="G148" s="20">
        <v>0</v>
      </c>
      <c r="H148" s="20">
        <v>0.149518903107</v>
      </c>
      <c r="I148" s="40">
        <f t="shared" si="47"/>
        <v>0.21644809689299999</v>
      </c>
      <c r="J148" s="21">
        <f t="shared" si="48"/>
        <v>0</v>
      </c>
      <c r="K148" s="21">
        <f t="shared" si="49"/>
        <v>0</v>
      </c>
      <c r="L148" s="21">
        <f t="shared" si="50"/>
        <v>40.855843042405468</v>
      </c>
      <c r="M148" s="21">
        <f t="shared" si="51"/>
        <v>59.144156957594539</v>
      </c>
      <c r="N148" s="20">
        <v>7.5049599999999998E-3</v>
      </c>
      <c r="O148" s="20">
        <f t="shared" si="52"/>
        <v>7.7590643660859996E-3</v>
      </c>
      <c r="P148" s="20">
        <v>2.5410436608600001E-4</v>
      </c>
      <c r="Q148" s="20">
        <f t="shared" si="53"/>
        <v>2.5410436608600001E-4</v>
      </c>
      <c r="R148" s="20">
        <v>0</v>
      </c>
      <c r="S148" s="45">
        <f t="shared" si="54"/>
        <v>2.1201541029890674</v>
      </c>
      <c r="T148" s="45">
        <f t="shared" si="55"/>
        <v>6.9433682841895591E-2</v>
      </c>
      <c r="U148" s="45">
        <f t="shared" si="56"/>
        <v>0</v>
      </c>
      <c r="V148" s="20">
        <v>0.34619831280000002</v>
      </c>
      <c r="W148" s="21">
        <f t="shared" si="57"/>
        <v>94.59823229963358</v>
      </c>
      <c r="X148" s="17">
        <v>0.21121203390400001</v>
      </c>
      <c r="Y148" s="54">
        <f t="shared" si="58"/>
        <v>57.713409652782907</v>
      </c>
      <c r="Z148" s="20">
        <v>0</v>
      </c>
      <c r="AA148" s="20">
        <v>0</v>
      </c>
      <c r="AB148" s="20">
        <v>0</v>
      </c>
      <c r="AC148" s="20">
        <v>0</v>
      </c>
      <c r="AD148" s="20">
        <v>0</v>
      </c>
      <c r="AE148" s="20">
        <v>0</v>
      </c>
      <c r="AF148" s="20">
        <v>0</v>
      </c>
      <c r="AG148" s="20">
        <v>0</v>
      </c>
      <c r="AH148" s="20">
        <v>0.365967174999</v>
      </c>
      <c r="AI148" s="20">
        <v>0</v>
      </c>
      <c r="AJ148" s="20">
        <v>0</v>
      </c>
      <c r="AL148" s="57">
        <f t="shared" si="59"/>
        <v>0</v>
      </c>
      <c r="AM148" s="57">
        <f t="shared" si="60"/>
        <v>0</v>
      </c>
      <c r="AN148" s="57">
        <f t="shared" si="61"/>
        <v>0</v>
      </c>
      <c r="AO148" s="57">
        <f t="shared" si="62"/>
        <v>0</v>
      </c>
      <c r="AP148" s="57">
        <f t="shared" si="63"/>
        <v>0</v>
      </c>
      <c r="AQ148" s="57">
        <f t="shared" si="64"/>
        <v>0</v>
      </c>
      <c r="AR148" s="57">
        <f t="shared" si="65"/>
        <v>0</v>
      </c>
      <c r="AS148" s="57">
        <f t="shared" si="66"/>
        <v>0</v>
      </c>
      <c r="AT148" s="57">
        <f t="shared" si="67"/>
        <v>100.00004781824592</v>
      </c>
      <c r="AU148" s="57">
        <f t="shared" si="68"/>
        <v>0</v>
      </c>
      <c r="AV148" s="57">
        <f t="shared" si="69"/>
        <v>0</v>
      </c>
    </row>
    <row r="149" spans="1:48" x14ac:dyDescent="0.35">
      <c r="A149" s="19" t="s">
        <v>283</v>
      </c>
      <c r="B149" s="19" t="s">
        <v>284</v>
      </c>
      <c r="C149" s="44" t="s">
        <v>36</v>
      </c>
      <c r="D149" s="41" t="s">
        <v>1051</v>
      </c>
      <c r="E149" s="20">
        <v>0.148172</v>
      </c>
      <c r="F149" s="20">
        <v>0</v>
      </c>
      <c r="G149" s="20">
        <v>1.15160647922E-4</v>
      </c>
      <c r="H149" s="20">
        <v>0.14724779691000001</v>
      </c>
      <c r="I149" s="40">
        <f t="shared" si="47"/>
        <v>8.0904244207799514E-4</v>
      </c>
      <c r="J149" s="21">
        <f t="shared" si="48"/>
        <v>0</v>
      </c>
      <c r="K149" s="21">
        <f t="shared" si="49"/>
        <v>7.7720924278541159E-2</v>
      </c>
      <c r="L149" s="21">
        <f t="shared" si="50"/>
        <v>99.376263335852926</v>
      </c>
      <c r="M149" s="21">
        <f t="shared" si="51"/>
        <v>0.54601573986852781</v>
      </c>
      <c r="N149" s="20">
        <v>3.4466400000000001E-2</v>
      </c>
      <c r="O149" s="20">
        <f t="shared" si="52"/>
        <v>4.2615082748260001E-2</v>
      </c>
      <c r="P149" s="20">
        <v>8.1486827482599999E-3</v>
      </c>
      <c r="Q149" s="20">
        <f t="shared" si="53"/>
        <v>8.1486827482599999E-3</v>
      </c>
      <c r="R149" s="20">
        <v>0</v>
      </c>
      <c r="S149" s="45">
        <f t="shared" si="54"/>
        <v>28.760550406460062</v>
      </c>
      <c r="T149" s="45">
        <f t="shared" si="55"/>
        <v>5.4994754395297356</v>
      </c>
      <c r="U149" s="45">
        <f t="shared" si="56"/>
        <v>0</v>
      </c>
      <c r="V149" s="20">
        <v>0.14717182000199999</v>
      </c>
      <c r="W149" s="21">
        <f t="shared" si="57"/>
        <v>99.324987178414275</v>
      </c>
      <c r="X149" s="17">
        <v>0.14145774354000001</v>
      </c>
      <c r="Y149" s="54">
        <f t="shared" si="58"/>
        <v>95.468606443862541</v>
      </c>
      <c r="Z149" s="20">
        <v>0</v>
      </c>
      <c r="AA149" s="20">
        <v>0</v>
      </c>
      <c r="AB149" s="20">
        <v>0</v>
      </c>
      <c r="AC149" s="20">
        <v>0</v>
      </c>
      <c r="AD149" s="20">
        <v>0</v>
      </c>
      <c r="AE149" s="20">
        <v>0</v>
      </c>
      <c r="AF149" s="20">
        <v>0</v>
      </c>
      <c r="AG149" s="20">
        <v>0</v>
      </c>
      <c r="AH149" s="20">
        <v>0.14817182000199999</v>
      </c>
      <c r="AI149" s="20">
        <v>0</v>
      </c>
      <c r="AJ149" s="20">
        <v>0</v>
      </c>
      <c r="AL149" s="57">
        <f t="shared" si="59"/>
        <v>0</v>
      </c>
      <c r="AM149" s="57">
        <f t="shared" si="60"/>
        <v>0</v>
      </c>
      <c r="AN149" s="57">
        <f t="shared" si="61"/>
        <v>0</v>
      </c>
      <c r="AO149" s="57">
        <f t="shared" si="62"/>
        <v>0</v>
      </c>
      <c r="AP149" s="57">
        <f t="shared" si="63"/>
        <v>0</v>
      </c>
      <c r="AQ149" s="57">
        <f t="shared" si="64"/>
        <v>0</v>
      </c>
      <c r="AR149" s="57">
        <f t="shared" si="65"/>
        <v>0</v>
      </c>
      <c r="AS149" s="57">
        <f t="shared" si="66"/>
        <v>0</v>
      </c>
      <c r="AT149" s="57">
        <f t="shared" si="67"/>
        <v>99.999878520908126</v>
      </c>
      <c r="AU149" s="57">
        <f t="shared" si="68"/>
        <v>0</v>
      </c>
      <c r="AV149" s="57">
        <f t="shared" si="69"/>
        <v>0</v>
      </c>
    </row>
    <row r="150" spans="1:48" x14ac:dyDescent="0.35">
      <c r="A150" s="19" t="s">
        <v>285</v>
      </c>
      <c r="B150" s="19" t="s">
        <v>286</v>
      </c>
      <c r="C150" s="44" t="s">
        <v>36</v>
      </c>
      <c r="D150" s="41" t="s">
        <v>1051</v>
      </c>
      <c r="E150" s="20">
        <v>0.44404300000000002</v>
      </c>
      <c r="F150" s="20">
        <v>2.5857099617000001E-2</v>
      </c>
      <c r="G150" s="20">
        <v>0.173368738276</v>
      </c>
      <c r="H150" s="20">
        <v>0.12629454401199999</v>
      </c>
      <c r="I150" s="40">
        <f t="shared" si="47"/>
        <v>0.11852261809500003</v>
      </c>
      <c r="J150" s="21">
        <f t="shared" si="48"/>
        <v>5.8231071353450004</v>
      </c>
      <c r="K150" s="21">
        <f t="shared" si="49"/>
        <v>39.0432319113239</v>
      </c>
      <c r="L150" s="21">
        <f t="shared" si="50"/>
        <v>28.441962605423342</v>
      </c>
      <c r="M150" s="21">
        <f t="shared" si="51"/>
        <v>26.691698347907757</v>
      </c>
      <c r="N150" s="20">
        <v>0.189059</v>
      </c>
      <c r="O150" s="20">
        <f t="shared" si="52"/>
        <v>0.36319430277940001</v>
      </c>
      <c r="P150" s="20">
        <v>0.13792720794999999</v>
      </c>
      <c r="Q150" s="20">
        <f t="shared" si="53"/>
        <v>0.17413530277939998</v>
      </c>
      <c r="R150" s="20">
        <v>3.6208094829400003E-2</v>
      </c>
      <c r="S150" s="45">
        <f t="shared" si="54"/>
        <v>81.792597288866162</v>
      </c>
      <c r="T150" s="45">
        <f t="shared" si="55"/>
        <v>39.215864855295543</v>
      </c>
      <c r="U150" s="45">
        <f t="shared" si="56"/>
        <v>8.1541866056665686</v>
      </c>
      <c r="V150" s="20">
        <v>0.359201405147</v>
      </c>
      <c r="W150" s="21">
        <f t="shared" si="57"/>
        <v>80.893383106365818</v>
      </c>
      <c r="X150" s="17">
        <v>4.6170942030899997E-2</v>
      </c>
      <c r="Y150" s="54">
        <f t="shared" si="58"/>
        <v>10.397853818413981</v>
      </c>
      <c r="Z150" s="20">
        <v>0</v>
      </c>
      <c r="AA150" s="20">
        <v>0</v>
      </c>
      <c r="AB150" s="20">
        <v>0</v>
      </c>
      <c r="AC150" s="20">
        <v>0</v>
      </c>
      <c r="AD150" s="20">
        <v>0</v>
      </c>
      <c r="AE150" s="20">
        <v>0</v>
      </c>
      <c r="AF150" s="20">
        <v>0</v>
      </c>
      <c r="AG150" s="20">
        <v>0</v>
      </c>
      <c r="AH150" s="20">
        <v>0.444042944996</v>
      </c>
      <c r="AI150" s="20">
        <v>0</v>
      </c>
      <c r="AJ150" s="20">
        <v>0</v>
      </c>
      <c r="AL150" s="57">
        <f t="shared" si="59"/>
        <v>0</v>
      </c>
      <c r="AM150" s="57">
        <f t="shared" si="60"/>
        <v>0</v>
      </c>
      <c r="AN150" s="57">
        <f t="shared" si="61"/>
        <v>0</v>
      </c>
      <c r="AO150" s="57">
        <f t="shared" si="62"/>
        <v>0</v>
      </c>
      <c r="AP150" s="57">
        <f t="shared" si="63"/>
        <v>0</v>
      </c>
      <c r="AQ150" s="57">
        <f t="shared" si="64"/>
        <v>0</v>
      </c>
      <c r="AR150" s="57">
        <f t="shared" si="65"/>
        <v>0</v>
      </c>
      <c r="AS150" s="57">
        <f t="shared" si="66"/>
        <v>0</v>
      </c>
      <c r="AT150" s="57">
        <f t="shared" si="67"/>
        <v>99.999987612911355</v>
      </c>
      <c r="AU150" s="57">
        <f t="shared" si="68"/>
        <v>0</v>
      </c>
      <c r="AV150" s="57">
        <f t="shared" si="69"/>
        <v>0</v>
      </c>
    </row>
    <row r="151" spans="1:48" x14ac:dyDescent="0.35">
      <c r="A151" s="19" t="s">
        <v>287</v>
      </c>
      <c r="B151" s="19" t="s">
        <v>288</v>
      </c>
      <c r="C151" s="44" t="s">
        <v>36</v>
      </c>
      <c r="D151" s="41" t="s">
        <v>1051</v>
      </c>
      <c r="E151" s="20">
        <v>0.86965999999999999</v>
      </c>
      <c r="F151" s="20">
        <v>0.212878373033</v>
      </c>
      <c r="G151" s="20">
        <v>5.97441224573E-2</v>
      </c>
      <c r="H151" s="20">
        <v>0.22471269927599999</v>
      </c>
      <c r="I151" s="40">
        <f t="shared" si="47"/>
        <v>0.37232480523369993</v>
      </c>
      <c r="J151" s="21">
        <f t="shared" si="48"/>
        <v>24.478344759216245</v>
      </c>
      <c r="K151" s="21">
        <f t="shared" si="49"/>
        <v>6.8698252716348929</v>
      </c>
      <c r="L151" s="21">
        <f t="shared" si="50"/>
        <v>25.839143950049444</v>
      </c>
      <c r="M151" s="21">
        <f t="shared" si="51"/>
        <v>42.812686019099409</v>
      </c>
      <c r="N151" s="20">
        <v>0.49264599999999997</v>
      </c>
      <c r="O151" s="20">
        <f t="shared" si="52"/>
        <v>0.66756219929339999</v>
      </c>
      <c r="P151" s="20">
        <v>0.17281299151400001</v>
      </c>
      <c r="Q151" s="20">
        <f t="shared" si="53"/>
        <v>0.17491619929340002</v>
      </c>
      <c r="R151" s="20">
        <v>2.1032077794E-3</v>
      </c>
      <c r="S151" s="45">
        <f t="shared" si="54"/>
        <v>76.761285938573693</v>
      </c>
      <c r="T151" s="45">
        <f t="shared" si="55"/>
        <v>20.11317058314744</v>
      </c>
      <c r="U151" s="45">
        <f t="shared" si="56"/>
        <v>0.24184253379481638</v>
      </c>
      <c r="V151" s="20">
        <v>0.86742799434200002</v>
      </c>
      <c r="W151" s="21">
        <f t="shared" si="57"/>
        <v>99.743347324471628</v>
      </c>
      <c r="X151" s="17">
        <v>0.66083711063399997</v>
      </c>
      <c r="Y151" s="54">
        <f t="shared" si="58"/>
        <v>75.987985032541445</v>
      </c>
      <c r="Z151" s="20">
        <v>0.110764684127</v>
      </c>
      <c r="AA151" s="20">
        <v>0</v>
      </c>
      <c r="AB151" s="20">
        <v>0</v>
      </c>
      <c r="AC151" s="20">
        <v>0</v>
      </c>
      <c r="AD151" s="20">
        <v>0</v>
      </c>
      <c r="AE151" s="20">
        <v>0</v>
      </c>
      <c r="AF151" s="20">
        <v>0</v>
      </c>
      <c r="AG151" s="20">
        <v>0</v>
      </c>
      <c r="AH151" s="20">
        <v>0.86966002999199998</v>
      </c>
      <c r="AI151" s="20">
        <v>0</v>
      </c>
      <c r="AJ151" s="20">
        <v>0</v>
      </c>
      <c r="AL151" s="57">
        <f t="shared" si="59"/>
        <v>12.736550390612422</v>
      </c>
      <c r="AM151" s="57">
        <f t="shared" si="60"/>
        <v>0</v>
      </c>
      <c r="AN151" s="57">
        <f t="shared" si="61"/>
        <v>0</v>
      </c>
      <c r="AO151" s="57">
        <f t="shared" si="62"/>
        <v>0</v>
      </c>
      <c r="AP151" s="57">
        <f t="shared" si="63"/>
        <v>0</v>
      </c>
      <c r="AQ151" s="57">
        <f t="shared" si="64"/>
        <v>0</v>
      </c>
      <c r="AR151" s="57">
        <f t="shared" si="65"/>
        <v>0</v>
      </c>
      <c r="AS151" s="57">
        <f t="shared" si="66"/>
        <v>0</v>
      </c>
      <c r="AT151" s="57">
        <f t="shared" si="67"/>
        <v>100.00000344870411</v>
      </c>
      <c r="AU151" s="57">
        <f t="shared" si="68"/>
        <v>0</v>
      </c>
      <c r="AV151" s="57">
        <f t="shared" si="69"/>
        <v>0</v>
      </c>
    </row>
    <row r="152" spans="1:48" x14ac:dyDescent="0.35">
      <c r="A152" s="19" t="s">
        <v>289</v>
      </c>
      <c r="B152" s="19" t="s">
        <v>290</v>
      </c>
      <c r="C152" s="44" t="s">
        <v>36</v>
      </c>
      <c r="D152" s="41" t="s">
        <v>1051</v>
      </c>
      <c r="E152" s="20">
        <v>0.63356400000000002</v>
      </c>
      <c r="F152" s="20">
        <v>1.1369171956999999E-3</v>
      </c>
      <c r="G152" s="20">
        <v>1.6083955986400001E-3</v>
      </c>
      <c r="H152" s="20">
        <v>0.124536243849</v>
      </c>
      <c r="I152" s="40">
        <f t="shared" si="47"/>
        <v>0.50628244335666006</v>
      </c>
      <c r="J152" s="21">
        <f t="shared" si="48"/>
        <v>0.17944788461781286</v>
      </c>
      <c r="K152" s="21">
        <f t="shared" si="49"/>
        <v>0.25386473957484956</v>
      </c>
      <c r="L152" s="21">
        <f t="shared" si="50"/>
        <v>19.656458360797014</v>
      </c>
      <c r="M152" s="21">
        <f t="shared" si="51"/>
        <v>79.91022901501033</v>
      </c>
      <c r="N152" s="20">
        <v>0.102704</v>
      </c>
      <c r="O152" s="20">
        <f t="shared" si="52"/>
        <v>0.24300471157170001</v>
      </c>
      <c r="P152" s="20">
        <v>0.12100965292300001</v>
      </c>
      <c r="Q152" s="20">
        <f t="shared" si="53"/>
        <v>0.14030071157170002</v>
      </c>
      <c r="R152" s="20">
        <v>1.92910586487E-2</v>
      </c>
      <c r="S152" s="45">
        <f t="shared" si="54"/>
        <v>38.355195619021913</v>
      </c>
      <c r="T152" s="45">
        <f t="shared" si="55"/>
        <v>22.144678607323019</v>
      </c>
      <c r="U152" s="45">
        <f t="shared" si="56"/>
        <v>3.0448476631721495</v>
      </c>
      <c r="V152" s="20">
        <v>0.14244973099899999</v>
      </c>
      <c r="W152" s="21">
        <f t="shared" si="57"/>
        <v>22.483873925759667</v>
      </c>
      <c r="X152" s="17">
        <v>1.9959212275600002E-2</v>
      </c>
      <c r="Y152" s="54">
        <f t="shared" si="58"/>
        <v>3.1503071947901082</v>
      </c>
      <c r="Z152" s="20">
        <v>0</v>
      </c>
      <c r="AA152" s="20">
        <v>0</v>
      </c>
      <c r="AB152" s="20">
        <v>0</v>
      </c>
      <c r="AC152" s="20">
        <v>0</v>
      </c>
      <c r="AD152" s="20">
        <v>0</v>
      </c>
      <c r="AE152" s="20">
        <v>0</v>
      </c>
      <c r="AF152" s="20">
        <v>0</v>
      </c>
      <c r="AG152" s="20">
        <v>0</v>
      </c>
      <c r="AH152" s="20">
        <v>0.63356418499400002</v>
      </c>
      <c r="AI152" s="20">
        <v>0</v>
      </c>
      <c r="AJ152" s="20">
        <v>0</v>
      </c>
      <c r="AL152" s="57">
        <f t="shared" si="59"/>
        <v>0</v>
      </c>
      <c r="AM152" s="57">
        <f t="shared" si="60"/>
        <v>0</v>
      </c>
      <c r="AN152" s="57">
        <f t="shared" si="61"/>
        <v>0</v>
      </c>
      <c r="AO152" s="57">
        <f t="shared" si="62"/>
        <v>0</v>
      </c>
      <c r="AP152" s="57">
        <f t="shared" si="63"/>
        <v>0</v>
      </c>
      <c r="AQ152" s="57">
        <f t="shared" si="64"/>
        <v>0</v>
      </c>
      <c r="AR152" s="57">
        <f t="shared" si="65"/>
        <v>0</v>
      </c>
      <c r="AS152" s="57">
        <f t="shared" si="66"/>
        <v>0</v>
      </c>
      <c r="AT152" s="57">
        <f t="shared" si="67"/>
        <v>100.00002919894439</v>
      </c>
      <c r="AU152" s="57">
        <f t="shared" si="68"/>
        <v>0</v>
      </c>
      <c r="AV152" s="57">
        <f t="shared" si="69"/>
        <v>0</v>
      </c>
    </row>
    <row r="153" spans="1:48" x14ac:dyDescent="0.35">
      <c r="A153" s="19" t="s">
        <v>291</v>
      </c>
      <c r="B153" s="19" t="s">
        <v>292</v>
      </c>
      <c r="C153" s="44" t="s">
        <v>36</v>
      </c>
      <c r="D153" s="41" t="s">
        <v>1051</v>
      </c>
      <c r="E153" s="20">
        <v>0.22035199999999999</v>
      </c>
      <c r="F153" s="20">
        <v>0</v>
      </c>
      <c r="G153" s="20">
        <v>0</v>
      </c>
      <c r="H153" s="20">
        <v>0</v>
      </c>
      <c r="I153" s="40">
        <f t="shared" si="47"/>
        <v>0.22035199999999999</v>
      </c>
      <c r="J153" s="21">
        <f t="shared" si="48"/>
        <v>0</v>
      </c>
      <c r="K153" s="21">
        <f t="shared" si="49"/>
        <v>0</v>
      </c>
      <c r="L153" s="21">
        <f t="shared" si="50"/>
        <v>0</v>
      </c>
      <c r="M153" s="21">
        <f t="shared" si="51"/>
        <v>100</v>
      </c>
      <c r="N153" s="20">
        <v>0</v>
      </c>
      <c r="O153" s="20">
        <f t="shared" si="52"/>
        <v>0</v>
      </c>
      <c r="P153" s="20">
        <v>0</v>
      </c>
      <c r="Q153" s="20">
        <f t="shared" si="53"/>
        <v>0</v>
      </c>
      <c r="R153" s="20">
        <v>0</v>
      </c>
      <c r="S153" s="45">
        <f t="shared" si="54"/>
        <v>0</v>
      </c>
      <c r="T153" s="45">
        <f t="shared" si="55"/>
        <v>0</v>
      </c>
      <c r="U153" s="45">
        <f t="shared" si="56"/>
        <v>0</v>
      </c>
      <c r="V153" s="20">
        <v>0</v>
      </c>
      <c r="W153" s="21">
        <f t="shared" si="57"/>
        <v>0</v>
      </c>
      <c r="X153" s="17">
        <v>0</v>
      </c>
      <c r="Y153" s="54">
        <f t="shared" si="58"/>
        <v>0</v>
      </c>
      <c r="Z153" s="20">
        <v>0</v>
      </c>
      <c r="AA153" s="20">
        <v>0</v>
      </c>
      <c r="AB153" s="20">
        <v>0</v>
      </c>
      <c r="AC153" s="20">
        <v>0</v>
      </c>
      <c r="AD153" s="20">
        <v>0</v>
      </c>
      <c r="AE153" s="20">
        <v>0</v>
      </c>
      <c r="AF153" s="20">
        <v>0</v>
      </c>
      <c r="AG153" s="20">
        <v>0</v>
      </c>
      <c r="AH153" s="20">
        <v>0.22035216499800001</v>
      </c>
      <c r="AI153" s="20">
        <v>0</v>
      </c>
      <c r="AJ153" s="20">
        <v>0</v>
      </c>
      <c r="AL153" s="57">
        <f t="shared" si="59"/>
        <v>0</v>
      </c>
      <c r="AM153" s="57">
        <f t="shared" si="60"/>
        <v>0</v>
      </c>
      <c r="AN153" s="57">
        <f t="shared" si="61"/>
        <v>0</v>
      </c>
      <c r="AO153" s="57">
        <f t="shared" si="62"/>
        <v>0</v>
      </c>
      <c r="AP153" s="57">
        <f t="shared" si="63"/>
        <v>0</v>
      </c>
      <c r="AQ153" s="57">
        <f t="shared" si="64"/>
        <v>0</v>
      </c>
      <c r="AR153" s="57">
        <f t="shared" si="65"/>
        <v>0</v>
      </c>
      <c r="AS153" s="57">
        <f t="shared" si="66"/>
        <v>0</v>
      </c>
      <c r="AT153" s="57">
        <f t="shared" si="67"/>
        <v>100.00007487928406</v>
      </c>
      <c r="AU153" s="57">
        <f t="shared" si="68"/>
        <v>0</v>
      </c>
      <c r="AV153" s="57">
        <f t="shared" si="69"/>
        <v>0</v>
      </c>
    </row>
    <row r="154" spans="1:48" x14ac:dyDescent="0.35">
      <c r="A154" s="19" t="s">
        <v>293</v>
      </c>
      <c r="B154" s="19" t="s">
        <v>294</v>
      </c>
      <c r="C154" s="44" t="s">
        <v>36</v>
      </c>
      <c r="D154" s="41" t="s">
        <v>1051</v>
      </c>
      <c r="E154" s="20">
        <v>2.0812400000000002</v>
      </c>
      <c r="F154" s="20">
        <v>0</v>
      </c>
      <c r="G154" s="20">
        <v>0</v>
      </c>
      <c r="H154" s="20">
        <v>0</v>
      </c>
      <c r="I154" s="40">
        <f t="shared" si="47"/>
        <v>2.0812400000000002</v>
      </c>
      <c r="J154" s="21">
        <f t="shared" si="48"/>
        <v>0</v>
      </c>
      <c r="K154" s="21">
        <f t="shared" si="49"/>
        <v>0</v>
      </c>
      <c r="L154" s="21">
        <f t="shared" si="50"/>
        <v>0</v>
      </c>
      <c r="M154" s="21">
        <f t="shared" si="51"/>
        <v>100</v>
      </c>
      <c r="N154" s="20">
        <v>8.8876999999999998E-2</v>
      </c>
      <c r="O154" s="20">
        <f t="shared" si="52"/>
        <v>0.109167634921</v>
      </c>
      <c r="P154" s="20">
        <v>2.0290634921E-2</v>
      </c>
      <c r="Q154" s="20">
        <f t="shared" si="53"/>
        <v>2.0290634921E-2</v>
      </c>
      <c r="R154" s="20">
        <v>0</v>
      </c>
      <c r="S154" s="45">
        <f t="shared" si="54"/>
        <v>5.2453169707001592</v>
      </c>
      <c r="T154" s="45">
        <f t="shared" si="55"/>
        <v>0.97493008595837083</v>
      </c>
      <c r="U154" s="45">
        <f t="shared" si="56"/>
        <v>0</v>
      </c>
      <c r="V154" s="20">
        <v>0.71361019881200005</v>
      </c>
      <c r="W154" s="21">
        <f t="shared" si="57"/>
        <v>34.28774186600296</v>
      </c>
      <c r="X154" s="17" t="s">
        <v>216</v>
      </c>
      <c r="Y154" s="54" t="str">
        <f t="shared" si="58"/>
        <v>N/A</v>
      </c>
      <c r="Z154" s="20">
        <v>0</v>
      </c>
      <c r="AA154" s="20">
        <v>0</v>
      </c>
      <c r="AB154" s="20">
        <v>0</v>
      </c>
      <c r="AC154" s="20">
        <v>0</v>
      </c>
      <c r="AD154" s="20">
        <v>0</v>
      </c>
      <c r="AE154" s="20">
        <v>0</v>
      </c>
      <c r="AF154" s="20">
        <v>0</v>
      </c>
      <c r="AG154" s="20">
        <v>0</v>
      </c>
      <c r="AH154" s="20">
        <v>2.0812413050199998</v>
      </c>
      <c r="AI154" s="20">
        <v>0</v>
      </c>
      <c r="AJ154" s="20">
        <v>0</v>
      </c>
      <c r="AL154" s="57">
        <f t="shared" si="59"/>
        <v>0</v>
      </c>
      <c r="AM154" s="57">
        <f t="shared" si="60"/>
        <v>0</v>
      </c>
      <c r="AN154" s="57">
        <f t="shared" si="61"/>
        <v>0</v>
      </c>
      <c r="AO154" s="57">
        <f t="shared" si="62"/>
        <v>0</v>
      </c>
      <c r="AP154" s="57">
        <f t="shared" si="63"/>
        <v>0</v>
      </c>
      <c r="AQ154" s="57">
        <f t="shared" si="64"/>
        <v>0</v>
      </c>
      <c r="AR154" s="57">
        <f t="shared" si="65"/>
        <v>0</v>
      </c>
      <c r="AS154" s="57">
        <f t="shared" si="66"/>
        <v>0</v>
      </c>
      <c r="AT154" s="57">
        <f t="shared" si="67"/>
        <v>100.00006270396493</v>
      </c>
      <c r="AU154" s="57">
        <f t="shared" si="68"/>
        <v>0</v>
      </c>
      <c r="AV154" s="57">
        <f t="shared" si="69"/>
        <v>0</v>
      </c>
    </row>
    <row r="155" spans="1:48" x14ac:dyDescent="0.35">
      <c r="A155" s="19" t="s">
        <v>295</v>
      </c>
      <c r="B155" s="19" t="s">
        <v>296</v>
      </c>
      <c r="C155" s="44" t="s">
        <v>36</v>
      </c>
      <c r="D155" s="41" t="s">
        <v>1051</v>
      </c>
      <c r="E155" s="20">
        <v>0.35974099999999998</v>
      </c>
      <c r="F155" s="20">
        <v>0</v>
      </c>
      <c r="G155" s="20">
        <v>0</v>
      </c>
      <c r="H155" s="20">
        <v>0</v>
      </c>
      <c r="I155" s="40">
        <f t="shared" si="47"/>
        <v>0.35974099999999998</v>
      </c>
      <c r="J155" s="21">
        <f t="shared" si="48"/>
        <v>0</v>
      </c>
      <c r="K155" s="21">
        <f t="shared" si="49"/>
        <v>0</v>
      </c>
      <c r="L155" s="21">
        <f t="shared" si="50"/>
        <v>0</v>
      </c>
      <c r="M155" s="21">
        <f t="shared" si="51"/>
        <v>100</v>
      </c>
      <c r="N155" s="20">
        <v>0</v>
      </c>
      <c r="O155" s="20">
        <f t="shared" si="52"/>
        <v>0</v>
      </c>
      <c r="P155" s="20">
        <v>0</v>
      </c>
      <c r="Q155" s="20">
        <f t="shared" si="53"/>
        <v>0</v>
      </c>
      <c r="R155" s="20">
        <v>0</v>
      </c>
      <c r="S155" s="45">
        <f t="shared" si="54"/>
        <v>0</v>
      </c>
      <c r="T155" s="45">
        <f t="shared" si="55"/>
        <v>0</v>
      </c>
      <c r="U155" s="45">
        <f t="shared" si="56"/>
        <v>0</v>
      </c>
      <c r="V155" s="20">
        <v>0</v>
      </c>
      <c r="W155" s="21">
        <f t="shared" si="57"/>
        <v>0</v>
      </c>
      <c r="X155" s="17" t="s">
        <v>216</v>
      </c>
      <c r="Y155" s="54" t="str">
        <f t="shared" si="58"/>
        <v>N/A</v>
      </c>
      <c r="Z155" s="20">
        <v>0</v>
      </c>
      <c r="AA155" s="20">
        <v>0</v>
      </c>
      <c r="AB155" s="20">
        <v>0</v>
      </c>
      <c r="AC155" s="20">
        <v>0</v>
      </c>
      <c r="AD155" s="20">
        <v>0</v>
      </c>
      <c r="AE155" s="20">
        <v>0</v>
      </c>
      <c r="AF155" s="20">
        <v>0</v>
      </c>
      <c r="AG155" s="20">
        <v>0</v>
      </c>
      <c r="AH155" s="20">
        <v>0.35974114999700002</v>
      </c>
      <c r="AI155" s="20">
        <v>0</v>
      </c>
      <c r="AJ155" s="20">
        <v>0</v>
      </c>
      <c r="AL155" s="57">
        <f t="shared" si="59"/>
        <v>0</v>
      </c>
      <c r="AM155" s="57">
        <f t="shared" si="60"/>
        <v>0</v>
      </c>
      <c r="AN155" s="57">
        <f t="shared" si="61"/>
        <v>0</v>
      </c>
      <c r="AO155" s="57">
        <f t="shared" si="62"/>
        <v>0</v>
      </c>
      <c r="AP155" s="57">
        <f t="shared" si="63"/>
        <v>0</v>
      </c>
      <c r="AQ155" s="57">
        <f t="shared" si="64"/>
        <v>0</v>
      </c>
      <c r="AR155" s="57">
        <f t="shared" si="65"/>
        <v>0</v>
      </c>
      <c r="AS155" s="57">
        <f t="shared" si="66"/>
        <v>0</v>
      </c>
      <c r="AT155" s="57">
        <f t="shared" si="67"/>
        <v>100.00004169583119</v>
      </c>
      <c r="AU155" s="57">
        <f t="shared" si="68"/>
        <v>0</v>
      </c>
      <c r="AV155" s="57">
        <f t="shared" si="69"/>
        <v>0</v>
      </c>
    </row>
    <row r="156" spans="1:48" x14ac:dyDescent="0.35">
      <c r="A156" s="19" t="s">
        <v>297</v>
      </c>
      <c r="B156" s="19" t="s">
        <v>298</v>
      </c>
      <c r="C156" s="44" t="s">
        <v>36</v>
      </c>
      <c r="D156" s="41" t="s">
        <v>1051</v>
      </c>
      <c r="E156" s="20">
        <v>0.24306</v>
      </c>
      <c r="F156" s="20">
        <v>0</v>
      </c>
      <c r="G156" s="20">
        <v>0</v>
      </c>
      <c r="H156" s="20">
        <v>0</v>
      </c>
      <c r="I156" s="40">
        <f t="shared" si="47"/>
        <v>0.24306</v>
      </c>
      <c r="J156" s="21">
        <f t="shared" si="48"/>
        <v>0</v>
      </c>
      <c r="K156" s="21">
        <f t="shared" si="49"/>
        <v>0</v>
      </c>
      <c r="L156" s="21">
        <f t="shared" si="50"/>
        <v>0</v>
      </c>
      <c r="M156" s="21">
        <f t="shared" si="51"/>
        <v>100</v>
      </c>
      <c r="N156" s="20">
        <v>4.3623799999999997E-2</v>
      </c>
      <c r="O156" s="20">
        <f t="shared" si="52"/>
        <v>4.3623799999999997E-2</v>
      </c>
      <c r="P156" s="20">
        <v>0</v>
      </c>
      <c r="Q156" s="20">
        <f t="shared" si="53"/>
        <v>0</v>
      </c>
      <c r="R156" s="20">
        <v>0</v>
      </c>
      <c r="S156" s="45">
        <f t="shared" si="54"/>
        <v>17.947749526865795</v>
      </c>
      <c r="T156" s="45">
        <f t="shared" si="55"/>
        <v>0</v>
      </c>
      <c r="U156" s="45">
        <f t="shared" si="56"/>
        <v>0</v>
      </c>
      <c r="V156" s="20">
        <v>0</v>
      </c>
      <c r="W156" s="21">
        <f t="shared" si="57"/>
        <v>0</v>
      </c>
      <c r="X156" s="17">
        <v>0</v>
      </c>
      <c r="Y156" s="54">
        <f t="shared" si="58"/>
        <v>0</v>
      </c>
      <c r="Z156" s="20">
        <v>0</v>
      </c>
      <c r="AA156" s="20">
        <v>0</v>
      </c>
      <c r="AB156" s="20">
        <v>0</v>
      </c>
      <c r="AC156" s="20">
        <v>0</v>
      </c>
      <c r="AD156" s="20">
        <v>0</v>
      </c>
      <c r="AE156" s="20">
        <v>0</v>
      </c>
      <c r="AF156" s="20">
        <v>0</v>
      </c>
      <c r="AG156" s="20">
        <v>0</v>
      </c>
      <c r="AH156" s="20">
        <v>0.24305991000300001</v>
      </c>
      <c r="AI156" s="20">
        <v>0</v>
      </c>
      <c r="AJ156" s="20">
        <v>0</v>
      </c>
      <c r="AL156" s="57">
        <f t="shared" si="59"/>
        <v>0</v>
      </c>
      <c r="AM156" s="57">
        <f t="shared" si="60"/>
        <v>0</v>
      </c>
      <c r="AN156" s="57">
        <f t="shared" si="61"/>
        <v>0</v>
      </c>
      <c r="AO156" s="57">
        <f t="shared" si="62"/>
        <v>0</v>
      </c>
      <c r="AP156" s="57">
        <f t="shared" si="63"/>
        <v>0</v>
      </c>
      <c r="AQ156" s="57">
        <f t="shared" si="64"/>
        <v>0</v>
      </c>
      <c r="AR156" s="57">
        <f t="shared" si="65"/>
        <v>0</v>
      </c>
      <c r="AS156" s="57">
        <f t="shared" si="66"/>
        <v>0</v>
      </c>
      <c r="AT156" s="57">
        <f t="shared" si="67"/>
        <v>99.999962973339919</v>
      </c>
      <c r="AU156" s="57">
        <f t="shared" si="68"/>
        <v>0</v>
      </c>
      <c r="AV156" s="57">
        <f t="shared" si="69"/>
        <v>0</v>
      </c>
    </row>
    <row r="157" spans="1:48" x14ac:dyDescent="0.35">
      <c r="A157" s="19" t="s">
        <v>299</v>
      </c>
      <c r="B157" s="19" t="s">
        <v>300</v>
      </c>
      <c r="C157" s="44" t="s">
        <v>36</v>
      </c>
      <c r="D157" s="41" t="s">
        <v>1051</v>
      </c>
      <c r="E157" s="20">
        <v>0.202901</v>
      </c>
      <c r="F157" s="20">
        <v>0</v>
      </c>
      <c r="G157" s="20">
        <v>0</v>
      </c>
      <c r="H157" s="20">
        <v>0</v>
      </c>
      <c r="I157" s="40">
        <f t="shared" si="47"/>
        <v>0.202901</v>
      </c>
      <c r="J157" s="21">
        <f t="shared" si="48"/>
        <v>0</v>
      </c>
      <c r="K157" s="21">
        <f t="shared" si="49"/>
        <v>0</v>
      </c>
      <c r="L157" s="21">
        <f t="shared" si="50"/>
        <v>0</v>
      </c>
      <c r="M157" s="21">
        <f t="shared" si="51"/>
        <v>100</v>
      </c>
      <c r="N157" s="20">
        <v>0</v>
      </c>
      <c r="O157" s="20">
        <f t="shared" si="52"/>
        <v>0</v>
      </c>
      <c r="P157" s="20">
        <v>0</v>
      </c>
      <c r="Q157" s="20">
        <f t="shared" si="53"/>
        <v>0</v>
      </c>
      <c r="R157" s="20">
        <v>0</v>
      </c>
      <c r="S157" s="45">
        <f t="shared" si="54"/>
        <v>0</v>
      </c>
      <c r="T157" s="45">
        <f t="shared" si="55"/>
        <v>0</v>
      </c>
      <c r="U157" s="45">
        <f t="shared" si="56"/>
        <v>0</v>
      </c>
      <c r="V157" s="20">
        <v>0</v>
      </c>
      <c r="W157" s="21">
        <f t="shared" si="57"/>
        <v>0</v>
      </c>
      <c r="X157" s="17" t="s">
        <v>216</v>
      </c>
      <c r="Y157" s="54" t="str">
        <f t="shared" si="58"/>
        <v>N/A</v>
      </c>
      <c r="Z157" s="20">
        <v>0</v>
      </c>
      <c r="AA157" s="20">
        <v>0</v>
      </c>
      <c r="AB157" s="20">
        <v>0</v>
      </c>
      <c r="AC157" s="20">
        <v>0</v>
      </c>
      <c r="AD157" s="20">
        <v>0</v>
      </c>
      <c r="AE157" s="20">
        <v>0</v>
      </c>
      <c r="AF157" s="20">
        <v>0</v>
      </c>
      <c r="AG157" s="20">
        <v>0</v>
      </c>
      <c r="AH157" s="20">
        <v>0.202901054996</v>
      </c>
      <c r="AI157" s="20">
        <v>0</v>
      </c>
      <c r="AJ157" s="20">
        <v>0</v>
      </c>
      <c r="AL157" s="57">
        <f t="shared" si="59"/>
        <v>0</v>
      </c>
      <c r="AM157" s="57">
        <f t="shared" si="60"/>
        <v>0</v>
      </c>
      <c r="AN157" s="57">
        <f t="shared" si="61"/>
        <v>0</v>
      </c>
      <c r="AO157" s="57">
        <f t="shared" si="62"/>
        <v>0</v>
      </c>
      <c r="AP157" s="57">
        <f t="shared" si="63"/>
        <v>0</v>
      </c>
      <c r="AQ157" s="57">
        <f t="shared" si="64"/>
        <v>0</v>
      </c>
      <c r="AR157" s="57">
        <f t="shared" si="65"/>
        <v>0</v>
      </c>
      <c r="AS157" s="57">
        <f t="shared" si="66"/>
        <v>0</v>
      </c>
      <c r="AT157" s="57">
        <f t="shared" si="67"/>
        <v>100.00002710484424</v>
      </c>
      <c r="AU157" s="57">
        <f t="shared" si="68"/>
        <v>0</v>
      </c>
      <c r="AV157" s="57">
        <f t="shared" si="69"/>
        <v>0</v>
      </c>
    </row>
    <row r="158" spans="1:48" x14ac:dyDescent="0.35">
      <c r="A158" s="19" t="s">
        <v>301</v>
      </c>
      <c r="B158" s="19" t="s">
        <v>302</v>
      </c>
      <c r="C158" s="44" t="s">
        <v>36</v>
      </c>
      <c r="D158" s="41" t="s">
        <v>1051</v>
      </c>
      <c r="E158" s="20">
        <v>0.72337399999999996</v>
      </c>
      <c r="F158" s="20">
        <v>0</v>
      </c>
      <c r="G158" s="20">
        <v>0</v>
      </c>
      <c r="H158" s="20">
        <v>0</v>
      </c>
      <c r="I158" s="40">
        <f t="shared" si="47"/>
        <v>0.72337399999999996</v>
      </c>
      <c r="J158" s="21">
        <f t="shared" si="48"/>
        <v>0</v>
      </c>
      <c r="K158" s="21">
        <f t="shared" si="49"/>
        <v>0</v>
      </c>
      <c r="L158" s="21">
        <f t="shared" si="50"/>
        <v>0</v>
      </c>
      <c r="M158" s="21">
        <f t="shared" si="51"/>
        <v>100</v>
      </c>
      <c r="N158" s="20">
        <v>9.7187499999999996E-2</v>
      </c>
      <c r="O158" s="20">
        <f t="shared" si="52"/>
        <v>9.7366978621360747E-2</v>
      </c>
      <c r="P158" s="20">
        <v>1.06862100675E-6</v>
      </c>
      <c r="Q158" s="20">
        <f t="shared" si="53"/>
        <v>1.7947862136074999E-4</v>
      </c>
      <c r="R158" s="20">
        <v>1.78410000354E-4</v>
      </c>
      <c r="S158" s="45">
        <f t="shared" si="54"/>
        <v>13.460115876622709</v>
      </c>
      <c r="T158" s="45">
        <f t="shared" si="55"/>
        <v>2.4811317708509015E-2</v>
      </c>
      <c r="U158" s="45">
        <f t="shared" si="56"/>
        <v>2.466359039086282E-2</v>
      </c>
      <c r="V158" s="20">
        <v>0</v>
      </c>
      <c r="W158" s="21">
        <f t="shared" si="57"/>
        <v>0</v>
      </c>
      <c r="X158" s="17">
        <v>0</v>
      </c>
      <c r="Y158" s="54">
        <f t="shared" si="58"/>
        <v>0</v>
      </c>
      <c r="Z158" s="20">
        <v>0</v>
      </c>
      <c r="AA158" s="20">
        <v>0</v>
      </c>
      <c r="AB158" s="20">
        <v>0</v>
      </c>
      <c r="AC158" s="20">
        <v>0</v>
      </c>
      <c r="AD158" s="20">
        <v>0</v>
      </c>
      <c r="AE158" s="20">
        <v>0</v>
      </c>
      <c r="AF158" s="20">
        <v>0</v>
      </c>
      <c r="AG158" s="20">
        <v>0</v>
      </c>
      <c r="AH158" s="20">
        <v>0.72337430000000003</v>
      </c>
      <c r="AI158" s="20">
        <v>0</v>
      </c>
      <c r="AJ158" s="20">
        <v>0</v>
      </c>
      <c r="AL158" s="57">
        <f t="shared" si="59"/>
        <v>0</v>
      </c>
      <c r="AM158" s="57">
        <f t="shared" si="60"/>
        <v>0</v>
      </c>
      <c r="AN158" s="57">
        <f t="shared" si="61"/>
        <v>0</v>
      </c>
      <c r="AO158" s="57">
        <f t="shared" si="62"/>
        <v>0</v>
      </c>
      <c r="AP158" s="57">
        <f t="shared" si="63"/>
        <v>0</v>
      </c>
      <c r="AQ158" s="57">
        <f t="shared" si="64"/>
        <v>0</v>
      </c>
      <c r="AR158" s="57">
        <f t="shared" si="65"/>
        <v>0</v>
      </c>
      <c r="AS158" s="57">
        <f t="shared" si="66"/>
        <v>0</v>
      </c>
      <c r="AT158" s="57">
        <f t="shared" si="67"/>
        <v>100.00004147232275</v>
      </c>
      <c r="AU158" s="57">
        <f t="shared" si="68"/>
        <v>0</v>
      </c>
      <c r="AV158" s="57">
        <f t="shared" si="69"/>
        <v>0</v>
      </c>
    </row>
    <row r="159" spans="1:48" x14ac:dyDescent="0.35">
      <c r="A159" s="19" t="s">
        <v>303</v>
      </c>
      <c r="B159" s="19" t="s">
        <v>304</v>
      </c>
      <c r="C159" s="44" t="s">
        <v>36</v>
      </c>
      <c r="D159" s="41" t="s">
        <v>1051</v>
      </c>
      <c r="E159" s="20">
        <v>1.5689200000000001</v>
      </c>
      <c r="F159" s="20">
        <v>0</v>
      </c>
      <c r="G159" s="20">
        <v>0</v>
      </c>
      <c r="H159" s="20">
        <v>0</v>
      </c>
      <c r="I159" s="40">
        <f t="shared" si="47"/>
        <v>1.5689200000000001</v>
      </c>
      <c r="J159" s="21">
        <f t="shared" si="48"/>
        <v>0</v>
      </c>
      <c r="K159" s="21">
        <f t="shared" si="49"/>
        <v>0</v>
      </c>
      <c r="L159" s="21">
        <f t="shared" si="50"/>
        <v>0</v>
      </c>
      <c r="M159" s="21">
        <f t="shared" si="51"/>
        <v>100</v>
      </c>
      <c r="N159" s="20">
        <v>0.117678</v>
      </c>
      <c r="O159" s="20">
        <f t="shared" si="52"/>
        <v>0.120882311956584</v>
      </c>
      <c r="P159" s="20">
        <v>2.5773702885700002E-3</v>
      </c>
      <c r="Q159" s="20">
        <f t="shared" si="53"/>
        <v>3.204311956584E-3</v>
      </c>
      <c r="R159" s="20">
        <v>6.2694166801400002E-4</v>
      </c>
      <c r="S159" s="45">
        <f t="shared" si="54"/>
        <v>7.7048104400851543</v>
      </c>
      <c r="T159" s="45">
        <f t="shared" si="55"/>
        <v>0.20423679706957654</v>
      </c>
      <c r="U159" s="45">
        <f t="shared" si="56"/>
        <v>3.9960078781199802E-2</v>
      </c>
      <c r="V159" s="20">
        <v>0</v>
      </c>
      <c r="W159" s="21">
        <f t="shared" si="57"/>
        <v>0</v>
      </c>
      <c r="X159" s="17" t="s">
        <v>216</v>
      </c>
      <c r="Y159" s="54" t="str">
        <f t="shared" si="58"/>
        <v>N/A</v>
      </c>
      <c r="Z159" s="20">
        <v>0</v>
      </c>
      <c r="AA159" s="20">
        <v>0</v>
      </c>
      <c r="AB159" s="20">
        <v>0</v>
      </c>
      <c r="AC159" s="20">
        <v>0</v>
      </c>
      <c r="AD159" s="20">
        <v>0</v>
      </c>
      <c r="AE159" s="20">
        <v>0</v>
      </c>
      <c r="AF159" s="20">
        <v>0</v>
      </c>
      <c r="AG159" s="20">
        <v>0</v>
      </c>
      <c r="AH159" s="20">
        <v>1.56892293998</v>
      </c>
      <c r="AI159" s="20">
        <v>0</v>
      </c>
      <c r="AJ159" s="20">
        <v>0</v>
      </c>
      <c r="AL159" s="57">
        <f t="shared" si="59"/>
        <v>0</v>
      </c>
      <c r="AM159" s="57">
        <f t="shared" si="60"/>
        <v>0</v>
      </c>
      <c r="AN159" s="57">
        <f t="shared" si="61"/>
        <v>0</v>
      </c>
      <c r="AO159" s="57">
        <f t="shared" si="62"/>
        <v>0</v>
      </c>
      <c r="AP159" s="57">
        <f t="shared" si="63"/>
        <v>0</v>
      </c>
      <c r="AQ159" s="57">
        <f t="shared" si="64"/>
        <v>0</v>
      </c>
      <c r="AR159" s="57">
        <f t="shared" si="65"/>
        <v>0</v>
      </c>
      <c r="AS159" s="57">
        <f t="shared" si="66"/>
        <v>0</v>
      </c>
      <c r="AT159" s="57">
        <f t="shared" si="67"/>
        <v>100.00018738877698</v>
      </c>
      <c r="AU159" s="57">
        <f t="shared" si="68"/>
        <v>0</v>
      </c>
      <c r="AV159" s="57">
        <f t="shared" si="69"/>
        <v>0</v>
      </c>
    </row>
    <row r="160" spans="1:48" x14ac:dyDescent="0.35">
      <c r="A160" s="19" t="s">
        <v>305</v>
      </c>
      <c r="B160" s="19" t="s">
        <v>306</v>
      </c>
      <c r="C160" s="44" t="s">
        <v>36</v>
      </c>
      <c r="D160" s="41" t="s">
        <v>1051</v>
      </c>
      <c r="E160" s="20">
        <v>1.11015</v>
      </c>
      <c r="F160" s="20">
        <v>0</v>
      </c>
      <c r="G160" s="20">
        <v>0</v>
      </c>
      <c r="H160" s="20">
        <v>0</v>
      </c>
      <c r="I160" s="40">
        <f t="shared" ref="I160:I223" si="70">E160-F160-G160-H160</f>
        <v>1.11015</v>
      </c>
      <c r="J160" s="21">
        <f t="shared" ref="J160:J223" si="71">F160/E160*100</f>
        <v>0</v>
      </c>
      <c r="K160" s="21">
        <f t="shared" ref="K160:K223" si="72">G160/E160*100</f>
        <v>0</v>
      </c>
      <c r="L160" s="21">
        <f t="shared" ref="L160:L223" si="73">H160/E160*100</f>
        <v>0</v>
      </c>
      <c r="M160" s="21">
        <f t="shared" ref="M160:M223" si="74">I160/E160*100</f>
        <v>100</v>
      </c>
      <c r="N160" s="20">
        <v>5.7200300000000003E-2</v>
      </c>
      <c r="O160" s="20">
        <f t="shared" si="52"/>
        <v>5.7200300000000003E-2</v>
      </c>
      <c r="P160" s="20">
        <v>0</v>
      </c>
      <c r="Q160" s="20">
        <f t="shared" si="53"/>
        <v>0</v>
      </c>
      <c r="R160" s="20">
        <v>0</v>
      </c>
      <c r="S160" s="45">
        <f t="shared" ref="S160:S223" si="75">O160/E160*100</f>
        <v>5.1524838985722656</v>
      </c>
      <c r="T160" s="45">
        <f t="shared" ref="T160:T223" si="76">Q160/E160*100</f>
        <v>0</v>
      </c>
      <c r="U160" s="45">
        <f t="shared" ref="U160:U223" si="77">R160/E160*100</f>
        <v>0</v>
      </c>
      <c r="V160" s="20">
        <v>0</v>
      </c>
      <c r="W160" s="21">
        <f t="shared" si="57"/>
        <v>0</v>
      </c>
      <c r="X160" s="17" t="s">
        <v>216</v>
      </c>
      <c r="Y160" s="54" t="str">
        <f t="shared" si="58"/>
        <v>N/A</v>
      </c>
      <c r="Z160" s="20">
        <v>0</v>
      </c>
      <c r="AA160" s="20">
        <v>0</v>
      </c>
      <c r="AB160" s="20">
        <v>0</v>
      </c>
      <c r="AC160" s="20">
        <v>0</v>
      </c>
      <c r="AD160" s="20">
        <v>0</v>
      </c>
      <c r="AE160" s="20">
        <v>0</v>
      </c>
      <c r="AF160" s="20">
        <v>0</v>
      </c>
      <c r="AG160" s="20">
        <v>0</v>
      </c>
      <c r="AH160" s="20">
        <v>1.11015229501</v>
      </c>
      <c r="AI160" s="20">
        <v>0</v>
      </c>
      <c r="AJ160" s="20">
        <v>0</v>
      </c>
      <c r="AL160" s="57">
        <f t="shared" ref="AL160:AL223" si="78">Z160/$E160*100</f>
        <v>0</v>
      </c>
      <c r="AM160" s="57">
        <f t="shared" ref="AM160:AM223" si="79">AA160/$E160*100</f>
        <v>0</v>
      </c>
      <c r="AN160" s="57">
        <f t="shared" ref="AN160:AN223" si="80">AB160/$E160*100</f>
        <v>0</v>
      </c>
      <c r="AO160" s="57">
        <f t="shared" ref="AO160:AO223" si="81">AC160/$E160*100</f>
        <v>0</v>
      </c>
      <c r="AP160" s="57">
        <f t="shared" ref="AP160:AP223" si="82">AD160/$E160*100</f>
        <v>0</v>
      </c>
      <c r="AQ160" s="57">
        <f t="shared" ref="AQ160:AQ223" si="83">AE160/$E160*100</f>
        <v>0</v>
      </c>
      <c r="AR160" s="57">
        <f t="shared" ref="AR160:AR223" si="84">AF160/$E160*100</f>
        <v>0</v>
      </c>
      <c r="AS160" s="57">
        <f t="shared" ref="AS160:AS223" si="85">AG160/$E160*100</f>
        <v>0</v>
      </c>
      <c r="AT160" s="57">
        <f t="shared" ref="AT160:AT223" si="86">AH160/$E160*100</f>
        <v>100.00020672972121</v>
      </c>
      <c r="AU160" s="57">
        <f t="shared" ref="AU160:AU223" si="87">AI160/$E160*100</f>
        <v>0</v>
      </c>
      <c r="AV160" s="57">
        <f t="shared" ref="AV160:AV223" si="88">AJ160/$E160*100</f>
        <v>0</v>
      </c>
    </row>
    <row r="161" spans="1:48" x14ac:dyDescent="0.35">
      <c r="A161" s="19" t="s">
        <v>307</v>
      </c>
      <c r="B161" s="19" t="s">
        <v>308</v>
      </c>
      <c r="C161" s="44" t="s">
        <v>36</v>
      </c>
      <c r="D161" s="41" t="s">
        <v>1051</v>
      </c>
      <c r="E161" s="20">
        <v>0.612093</v>
      </c>
      <c r="F161" s="20">
        <v>0</v>
      </c>
      <c r="G161" s="20">
        <v>0</v>
      </c>
      <c r="H161" s="20">
        <v>0</v>
      </c>
      <c r="I161" s="40">
        <f t="shared" si="70"/>
        <v>0.612093</v>
      </c>
      <c r="J161" s="21">
        <f t="shared" si="71"/>
        <v>0</v>
      </c>
      <c r="K161" s="21">
        <f t="shared" si="72"/>
        <v>0</v>
      </c>
      <c r="L161" s="21">
        <f t="shared" si="73"/>
        <v>0</v>
      </c>
      <c r="M161" s="21">
        <f t="shared" si="74"/>
        <v>100</v>
      </c>
      <c r="N161" s="20">
        <v>7.3143399999999997E-2</v>
      </c>
      <c r="O161" s="20">
        <f t="shared" si="52"/>
        <v>8.8358793728461199E-2</v>
      </c>
      <c r="P161" s="20">
        <v>1.51953859785E-2</v>
      </c>
      <c r="Q161" s="20">
        <f t="shared" si="53"/>
        <v>1.52153937284612E-2</v>
      </c>
      <c r="R161" s="20">
        <v>2.0007749961200001E-5</v>
      </c>
      <c r="S161" s="45">
        <f t="shared" si="75"/>
        <v>14.435517760938485</v>
      </c>
      <c r="T161" s="45">
        <f t="shared" si="76"/>
        <v>2.4857977020585431</v>
      </c>
      <c r="U161" s="45">
        <f t="shared" si="77"/>
        <v>3.2687434689173053E-3</v>
      </c>
      <c r="V161" s="20">
        <v>0</v>
      </c>
      <c r="W161" s="21">
        <f t="shared" si="57"/>
        <v>0</v>
      </c>
      <c r="X161" s="17" t="s">
        <v>216</v>
      </c>
      <c r="Y161" s="54" t="str">
        <f t="shared" si="58"/>
        <v>N/A</v>
      </c>
      <c r="Z161" s="20">
        <v>0</v>
      </c>
      <c r="AA161" s="20">
        <v>0</v>
      </c>
      <c r="AB161" s="20">
        <v>0</v>
      </c>
      <c r="AC161" s="20">
        <v>0</v>
      </c>
      <c r="AD161" s="20">
        <v>0</v>
      </c>
      <c r="AE161" s="20">
        <v>0</v>
      </c>
      <c r="AF161" s="20">
        <v>0</v>
      </c>
      <c r="AG161" s="20">
        <v>0</v>
      </c>
      <c r="AH161" s="20">
        <v>0.612092754997</v>
      </c>
      <c r="AI161" s="20">
        <v>0</v>
      </c>
      <c r="AJ161" s="20">
        <v>0</v>
      </c>
      <c r="AL161" s="57">
        <f t="shared" si="78"/>
        <v>0</v>
      </c>
      <c r="AM161" s="57">
        <f t="shared" si="79"/>
        <v>0</v>
      </c>
      <c r="AN161" s="57">
        <f t="shared" si="80"/>
        <v>0</v>
      </c>
      <c r="AO161" s="57">
        <f t="shared" si="81"/>
        <v>0</v>
      </c>
      <c r="AP161" s="57">
        <f t="shared" si="82"/>
        <v>0</v>
      </c>
      <c r="AQ161" s="57">
        <f t="shared" si="83"/>
        <v>0</v>
      </c>
      <c r="AR161" s="57">
        <f t="shared" si="84"/>
        <v>0</v>
      </c>
      <c r="AS161" s="57">
        <f t="shared" si="85"/>
        <v>0</v>
      </c>
      <c r="AT161" s="57">
        <f t="shared" si="86"/>
        <v>99.999959972912606</v>
      </c>
      <c r="AU161" s="57">
        <f t="shared" si="87"/>
        <v>0</v>
      </c>
      <c r="AV161" s="57">
        <f t="shared" si="88"/>
        <v>0</v>
      </c>
    </row>
    <row r="162" spans="1:48" x14ac:dyDescent="0.35">
      <c r="A162" s="19" t="s">
        <v>309</v>
      </c>
      <c r="B162" s="19" t="s">
        <v>310</v>
      </c>
      <c r="C162" s="44" t="s">
        <v>36</v>
      </c>
      <c r="D162" s="41" t="s">
        <v>1051</v>
      </c>
      <c r="E162" s="20">
        <v>0.68587500000000001</v>
      </c>
      <c r="F162" s="20">
        <v>0</v>
      </c>
      <c r="G162" s="20">
        <v>0</v>
      </c>
      <c r="H162" s="20">
        <v>0</v>
      </c>
      <c r="I162" s="40">
        <f t="shared" si="70"/>
        <v>0.68587500000000001</v>
      </c>
      <c r="J162" s="21">
        <f t="shared" si="71"/>
        <v>0</v>
      </c>
      <c r="K162" s="21">
        <f t="shared" si="72"/>
        <v>0</v>
      </c>
      <c r="L162" s="21">
        <f t="shared" si="73"/>
        <v>0</v>
      </c>
      <c r="M162" s="21">
        <f t="shared" si="74"/>
        <v>100</v>
      </c>
      <c r="N162" s="20">
        <v>1.5220900000000001E-2</v>
      </c>
      <c r="O162" s="20">
        <f t="shared" si="52"/>
        <v>1.5220900000000001E-2</v>
      </c>
      <c r="P162" s="20">
        <v>0</v>
      </c>
      <c r="Q162" s="20">
        <f t="shared" si="53"/>
        <v>0</v>
      </c>
      <c r="R162" s="20">
        <v>0</v>
      </c>
      <c r="S162" s="45">
        <f t="shared" si="75"/>
        <v>2.2191944596318574</v>
      </c>
      <c r="T162" s="45">
        <f t="shared" si="76"/>
        <v>0</v>
      </c>
      <c r="U162" s="45">
        <f t="shared" si="77"/>
        <v>0</v>
      </c>
      <c r="V162" s="20">
        <v>0</v>
      </c>
      <c r="W162" s="21">
        <f t="shared" si="57"/>
        <v>0</v>
      </c>
      <c r="X162" s="17" t="s">
        <v>216</v>
      </c>
      <c r="Y162" s="54" t="str">
        <f t="shared" si="58"/>
        <v>N/A</v>
      </c>
      <c r="Z162" s="20">
        <v>0</v>
      </c>
      <c r="AA162" s="20">
        <v>0</v>
      </c>
      <c r="AB162" s="20">
        <v>0</v>
      </c>
      <c r="AC162" s="20">
        <v>0</v>
      </c>
      <c r="AD162" s="20">
        <v>0</v>
      </c>
      <c r="AE162" s="20">
        <v>0</v>
      </c>
      <c r="AF162" s="20">
        <v>0</v>
      </c>
      <c r="AG162" s="20">
        <v>0</v>
      </c>
      <c r="AH162" s="20">
        <v>0.68587522500200004</v>
      </c>
      <c r="AI162" s="20">
        <v>0</v>
      </c>
      <c r="AJ162" s="20">
        <v>0</v>
      </c>
      <c r="AL162" s="57">
        <f t="shared" si="78"/>
        <v>0</v>
      </c>
      <c r="AM162" s="57">
        <f t="shared" si="79"/>
        <v>0</v>
      </c>
      <c r="AN162" s="57">
        <f t="shared" si="80"/>
        <v>0</v>
      </c>
      <c r="AO162" s="57">
        <f t="shared" si="81"/>
        <v>0</v>
      </c>
      <c r="AP162" s="57">
        <f t="shared" si="82"/>
        <v>0</v>
      </c>
      <c r="AQ162" s="57">
        <f t="shared" si="83"/>
        <v>0</v>
      </c>
      <c r="AR162" s="57">
        <f t="shared" si="84"/>
        <v>0</v>
      </c>
      <c r="AS162" s="57">
        <f t="shared" si="85"/>
        <v>0</v>
      </c>
      <c r="AT162" s="57">
        <f t="shared" si="86"/>
        <v>100.00003280510296</v>
      </c>
      <c r="AU162" s="57">
        <f t="shared" si="87"/>
        <v>0</v>
      </c>
      <c r="AV162" s="57">
        <f t="shared" si="88"/>
        <v>0</v>
      </c>
    </row>
    <row r="163" spans="1:48" x14ac:dyDescent="0.35">
      <c r="A163" s="19" t="s">
        <v>311</v>
      </c>
      <c r="B163" s="19" t="s">
        <v>312</v>
      </c>
      <c r="C163" s="44" t="s">
        <v>36</v>
      </c>
      <c r="D163" s="41" t="s">
        <v>1051</v>
      </c>
      <c r="E163" s="20">
        <v>1.5420799999999999</v>
      </c>
      <c r="F163" s="20">
        <v>0</v>
      </c>
      <c r="G163" s="20">
        <v>0</v>
      </c>
      <c r="H163" s="20">
        <v>0</v>
      </c>
      <c r="I163" s="40">
        <f t="shared" si="70"/>
        <v>1.5420799999999999</v>
      </c>
      <c r="J163" s="21">
        <f t="shared" si="71"/>
        <v>0</v>
      </c>
      <c r="K163" s="21">
        <f t="shared" si="72"/>
        <v>0</v>
      </c>
      <c r="L163" s="21">
        <f t="shared" si="73"/>
        <v>0</v>
      </c>
      <c r="M163" s="21">
        <f t="shared" si="74"/>
        <v>100</v>
      </c>
      <c r="N163" s="20">
        <v>4.7226400000000002E-2</v>
      </c>
      <c r="O163" s="20">
        <f t="shared" si="52"/>
        <v>8.5083795768199993E-2</v>
      </c>
      <c r="P163" s="20">
        <v>3.7857395768199999E-2</v>
      </c>
      <c r="Q163" s="20">
        <f t="shared" si="53"/>
        <v>3.7857395768199999E-2</v>
      </c>
      <c r="R163" s="20">
        <v>0</v>
      </c>
      <c r="S163" s="45">
        <f t="shared" si="75"/>
        <v>5.5174696363483084</v>
      </c>
      <c r="T163" s="45">
        <f t="shared" si="76"/>
        <v>2.4549566668525631</v>
      </c>
      <c r="U163" s="45">
        <f t="shared" si="77"/>
        <v>0</v>
      </c>
      <c r="V163" s="20">
        <v>9.5268185898600005E-2</v>
      </c>
      <c r="W163" s="21">
        <f t="shared" si="57"/>
        <v>6.1779016587077207</v>
      </c>
      <c r="X163" s="17" t="s">
        <v>216</v>
      </c>
      <c r="Y163" s="54" t="str">
        <f t="shared" si="58"/>
        <v>N/A</v>
      </c>
      <c r="Z163" s="20">
        <v>0</v>
      </c>
      <c r="AA163" s="20">
        <v>0</v>
      </c>
      <c r="AB163" s="20">
        <v>0</v>
      </c>
      <c r="AC163" s="20">
        <v>0</v>
      </c>
      <c r="AD163" s="20">
        <v>0</v>
      </c>
      <c r="AE163" s="20">
        <v>0</v>
      </c>
      <c r="AF163" s="20">
        <v>0</v>
      </c>
      <c r="AG163" s="20">
        <v>0</v>
      </c>
      <c r="AH163" s="20">
        <v>1.5420755116</v>
      </c>
      <c r="AI163" s="20">
        <v>0</v>
      </c>
      <c r="AJ163" s="20">
        <v>0</v>
      </c>
      <c r="AL163" s="57">
        <f t="shared" si="78"/>
        <v>0</v>
      </c>
      <c r="AM163" s="57">
        <f t="shared" si="79"/>
        <v>0</v>
      </c>
      <c r="AN163" s="57">
        <f t="shared" si="80"/>
        <v>0</v>
      </c>
      <c r="AO163" s="57">
        <f t="shared" si="81"/>
        <v>0</v>
      </c>
      <c r="AP163" s="57">
        <f t="shared" si="82"/>
        <v>0</v>
      </c>
      <c r="AQ163" s="57">
        <f t="shared" si="83"/>
        <v>0</v>
      </c>
      <c r="AR163" s="57">
        <f t="shared" si="84"/>
        <v>0</v>
      </c>
      <c r="AS163" s="57">
        <f t="shared" si="85"/>
        <v>0</v>
      </c>
      <c r="AT163" s="57">
        <f t="shared" si="86"/>
        <v>99.999708938576475</v>
      </c>
      <c r="AU163" s="57">
        <f t="shared" si="87"/>
        <v>0</v>
      </c>
      <c r="AV163" s="57">
        <f t="shared" si="88"/>
        <v>0</v>
      </c>
    </row>
    <row r="164" spans="1:48" x14ac:dyDescent="0.35">
      <c r="A164" s="19" t="s">
        <v>313</v>
      </c>
      <c r="B164" s="19" t="s">
        <v>314</v>
      </c>
      <c r="C164" s="44" t="s">
        <v>36</v>
      </c>
      <c r="D164" s="41" t="s">
        <v>1051</v>
      </c>
      <c r="E164" s="20">
        <v>0.49479800000000002</v>
      </c>
      <c r="F164" s="20">
        <v>0</v>
      </c>
      <c r="G164" s="20">
        <v>7.3884123390500003E-3</v>
      </c>
      <c r="H164" s="20">
        <v>0.39057369322199997</v>
      </c>
      <c r="I164" s="40">
        <f t="shared" si="70"/>
        <v>9.6835894438950021E-2</v>
      </c>
      <c r="J164" s="21">
        <f t="shared" si="71"/>
        <v>0</v>
      </c>
      <c r="K164" s="21">
        <f t="shared" si="72"/>
        <v>1.4932179069135283</v>
      </c>
      <c r="L164" s="21">
        <f t="shared" si="73"/>
        <v>78.935988670528161</v>
      </c>
      <c r="M164" s="21">
        <f t="shared" si="74"/>
        <v>19.5707934225583</v>
      </c>
      <c r="N164" s="20">
        <v>0.12440900000000001</v>
      </c>
      <c r="O164" s="20">
        <f t="shared" si="52"/>
        <v>0.12441291883548751</v>
      </c>
      <c r="P164" s="20">
        <v>3.9188354875000003E-6</v>
      </c>
      <c r="Q164" s="20">
        <f t="shared" si="53"/>
        <v>3.9188354875000003E-6</v>
      </c>
      <c r="R164" s="20">
        <v>0</v>
      </c>
      <c r="S164" s="45">
        <f t="shared" si="75"/>
        <v>25.144183855934642</v>
      </c>
      <c r="T164" s="45">
        <f t="shared" si="76"/>
        <v>7.9200713978229507E-4</v>
      </c>
      <c r="U164" s="45">
        <f t="shared" si="77"/>
        <v>0</v>
      </c>
      <c r="V164" s="20">
        <v>0.48498912715499998</v>
      </c>
      <c r="W164" s="21">
        <f t="shared" si="57"/>
        <v>98.017600547091931</v>
      </c>
      <c r="X164" s="17">
        <v>0.35911430437000003</v>
      </c>
      <c r="Y164" s="54">
        <f t="shared" si="58"/>
        <v>72.577961990549682</v>
      </c>
      <c r="Z164" s="20">
        <v>0</v>
      </c>
      <c r="AA164" s="20">
        <v>0</v>
      </c>
      <c r="AB164" s="20">
        <v>0</v>
      </c>
      <c r="AC164" s="20">
        <v>0</v>
      </c>
      <c r="AD164" s="20">
        <v>0</v>
      </c>
      <c r="AE164" s="20">
        <v>0</v>
      </c>
      <c r="AF164" s="20">
        <v>0</v>
      </c>
      <c r="AG164" s="20">
        <v>0</v>
      </c>
      <c r="AH164" s="20">
        <v>0.494797820005</v>
      </c>
      <c r="AI164" s="20">
        <v>0</v>
      </c>
      <c r="AJ164" s="20">
        <v>0</v>
      </c>
      <c r="AL164" s="57">
        <f t="shared" si="78"/>
        <v>0</v>
      </c>
      <c r="AM164" s="57">
        <f t="shared" si="79"/>
        <v>0</v>
      </c>
      <c r="AN164" s="57">
        <f t="shared" si="80"/>
        <v>0</v>
      </c>
      <c r="AO164" s="57">
        <f t="shared" si="81"/>
        <v>0</v>
      </c>
      <c r="AP164" s="57">
        <f t="shared" si="82"/>
        <v>0</v>
      </c>
      <c r="AQ164" s="57">
        <f t="shared" si="83"/>
        <v>0</v>
      </c>
      <c r="AR164" s="57">
        <f t="shared" si="84"/>
        <v>0</v>
      </c>
      <c r="AS164" s="57">
        <f t="shared" si="85"/>
        <v>0</v>
      </c>
      <c r="AT164" s="57">
        <f t="shared" si="86"/>
        <v>99.999963622528782</v>
      </c>
      <c r="AU164" s="57">
        <f t="shared" si="87"/>
        <v>0</v>
      </c>
      <c r="AV164" s="57">
        <f t="shared" si="88"/>
        <v>0</v>
      </c>
    </row>
    <row r="165" spans="1:48" x14ac:dyDescent="0.35">
      <c r="A165" s="19" t="s">
        <v>315</v>
      </c>
      <c r="B165" s="19" t="s">
        <v>316</v>
      </c>
      <c r="C165" s="44" t="s">
        <v>36</v>
      </c>
      <c r="D165" s="41" t="s">
        <v>1051</v>
      </c>
      <c r="E165" s="20">
        <v>1.98411</v>
      </c>
      <c r="F165" s="20">
        <v>0</v>
      </c>
      <c r="G165" s="20">
        <v>0</v>
      </c>
      <c r="H165" s="20">
        <v>0</v>
      </c>
      <c r="I165" s="40">
        <f t="shared" si="70"/>
        <v>1.98411</v>
      </c>
      <c r="J165" s="21">
        <f t="shared" si="71"/>
        <v>0</v>
      </c>
      <c r="K165" s="21">
        <f t="shared" si="72"/>
        <v>0</v>
      </c>
      <c r="L165" s="21">
        <f t="shared" si="73"/>
        <v>0</v>
      </c>
      <c r="M165" s="21">
        <f t="shared" si="74"/>
        <v>100</v>
      </c>
      <c r="N165" s="20">
        <v>3.7005000000000003E-2</v>
      </c>
      <c r="O165" s="20">
        <f t="shared" si="52"/>
        <v>0.11804217</v>
      </c>
      <c r="P165" s="20">
        <v>9.8371699999999992E-3</v>
      </c>
      <c r="Q165" s="20">
        <f t="shared" si="53"/>
        <v>8.1037169999999992E-2</v>
      </c>
      <c r="R165" s="20">
        <v>7.1199999999999999E-2</v>
      </c>
      <c r="S165" s="45">
        <f t="shared" si="75"/>
        <v>5.9493762946610822</v>
      </c>
      <c r="T165" s="45">
        <f t="shared" si="76"/>
        <v>4.0843083296793017</v>
      </c>
      <c r="U165" s="45">
        <f t="shared" si="77"/>
        <v>3.5885107176517432</v>
      </c>
      <c r="V165" s="20">
        <v>0</v>
      </c>
      <c r="W165" s="21">
        <f t="shared" si="57"/>
        <v>0</v>
      </c>
      <c r="X165" s="17" t="s">
        <v>216</v>
      </c>
      <c r="Y165" s="54" t="str">
        <f t="shared" si="58"/>
        <v>N/A</v>
      </c>
      <c r="Z165" s="20">
        <v>0</v>
      </c>
      <c r="AA165" s="20">
        <v>0</v>
      </c>
      <c r="AB165" s="20">
        <v>0</v>
      </c>
      <c r="AC165" s="20">
        <v>0</v>
      </c>
      <c r="AD165" s="20">
        <v>0</v>
      </c>
      <c r="AE165" s="20">
        <v>0</v>
      </c>
      <c r="AF165" s="20">
        <v>0</v>
      </c>
      <c r="AG165" s="20">
        <v>0</v>
      </c>
      <c r="AH165" s="20">
        <v>0</v>
      </c>
      <c r="AI165" s="20">
        <v>0</v>
      </c>
      <c r="AJ165" s="20">
        <v>0</v>
      </c>
      <c r="AL165" s="57">
        <f t="shared" si="78"/>
        <v>0</v>
      </c>
      <c r="AM165" s="57">
        <f t="shared" si="79"/>
        <v>0</v>
      </c>
      <c r="AN165" s="57">
        <f t="shared" si="80"/>
        <v>0</v>
      </c>
      <c r="AO165" s="57">
        <f t="shared" si="81"/>
        <v>0</v>
      </c>
      <c r="AP165" s="57">
        <f t="shared" si="82"/>
        <v>0</v>
      </c>
      <c r="AQ165" s="57">
        <f t="shared" si="83"/>
        <v>0</v>
      </c>
      <c r="AR165" s="57">
        <f t="shared" si="84"/>
        <v>0</v>
      </c>
      <c r="AS165" s="57">
        <f t="shared" si="85"/>
        <v>0</v>
      </c>
      <c r="AT165" s="57">
        <f t="shared" si="86"/>
        <v>0</v>
      </c>
      <c r="AU165" s="57">
        <f t="shared" si="87"/>
        <v>0</v>
      </c>
      <c r="AV165" s="57">
        <f t="shared" si="88"/>
        <v>0</v>
      </c>
    </row>
    <row r="166" spans="1:48" x14ac:dyDescent="0.35">
      <c r="A166" s="19" t="s">
        <v>317</v>
      </c>
      <c r="B166" s="19" t="s">
        <v>318</v>
      </c>
      <c r="C166" s="44" t="s">
        <v>36</v>
      </c>
      <c r="D166" s="41" t="s">
        <v>1051</v>
      </c>
      <c r="E166" s="20">
        <v>4.0528300000000002</v>
      </c>
      <c r="F166" s="20">
        <v>0</v>
      </c>
      <c r="G166" s="20">
        <v>0</v>
      </c>
      <c r="H166" s="20">
        <v>0</v>
      </c>
      <c r="I166" s="40">
        <f t="shared" si="70"/>
        <v>4.0528300000000002</v>
      </c>
      <c r="J166" s="21">
        <f t="shared" si="71"/>
        <v>0</v>
      </c>
      <c r="K166" s="21">
        <f t="shared" si="72"/>
        <v>0</v>
      </c>
      <c r="L166" s="21">
        <f t="shared" si="73"/>
        <v>0</v>
      </c>
      <c r="M166" s="21">
        <f t="shared" si="74"/>
        <v>100</v>
      </c>
      <c r="N166" s="20">
        <v>0.414879</v>
      </c>
      <c r="O166" s="20">
        <f t="shared" si="52"/>
        <v>0.57838049999950003</v>
      </c>
      <c r="P166" s="20">
        <v>0.12473674</v>
      </c>
      <c r="Q166" s="20">
        <f t="shared" si="53"/>
        <v>0.16350149999950001</v>
      </c>
      <c r="R166" s="20">
        <v>3.8764759999499999E-2</v>
      </c>
      <c r="S166" s="45">
        <f t="shared" si="75"/>
        <v>14.271027899011306</v>
      </c>
      <c r="T166" s="45">
        <f t="shared" si="76"/>
        <v>4.0342550760703011</v>
      </c>
      <c r="U166" s="45">
        <f t="shared" si="77"/>
        <v>0.9564862083901865</v>
      </c>
      <c r="V166" s="20">
        <v>0</v>
      </c>
      <c r="W166" s="21">
        <f t="shared" si="57"/>
        <v>0</v>
      </c>
      <c r="X166" s="17" t="s">
        <v>216</v>
      </c>
      <c r="Y166" s="54" t="str">
        <f t="shared" si="58"/>
        <v>N/A</v>
      </c>
      <c r="Z166" s="20">
        <v>0</v>
      </c>
      <c r="AA166" s="20">
        <v>0.11426574</v>
      </c>
      <c r="AB166" s="20">
        <v>3.8764759999499999E-2</v>
      </c>
      <c r="AC166" s="20">
        <v>0</v>
      </c>
      <c r="AD166" s="20">
        <v>0.90282212616699997</v>
      </c>
      <c r="AE166" s="20">
        <v>0</v>
      </c>
      <c r="AF166" s="20">
        <v>0</v>
      </c>
      <c r="AG166" s="20">
        <v>0</v>
      </c>
      <c r="AH166" s="20">
        <v>4.0528349749999997</v>
      </c>
      <c r="AI166" s="20">
        <v>0</v>
      </c>
      <c r="AJ166" s="20">
        <v>0</v>
      </c>
      <c r="AL166" s="57">
        <f t="shared" si="78"/>
        <v>0</v>
      </c>
      <c r="AM166" s="57">
        <f t="shared" si="79"/>
        <v>2.8194061927097858</v>
      </c>
      <c r="AN166" s="57">
        <f t="shared" si="80"/>
        <v>0.9564862083901865</v>
      </c>
      <c r="AO166" s="57">
        <f t="shared" si="81"/>
        <v>0</v>
      </c>
      <c r="AP166" s="57">
        <f t="shared" si="82"/>
        <v>22.276338414564638</v>
      </c>
      <c r="AQ166" s="57">
        <f t="shared" si="83"/>
        <v>0</v>
      </c>
      <c r="AR166" s="57">
        <f t="shared" si="84"/>
        <v>0</v>
      </c>
      <c r="AS166" s="57">
        <f t="shared" si="85"/>
        <v>0</v>
      </c>
      <c r="AT166" s="57">
        <f t="shared" si="86"/>
        <v>100.0001227537301</v>
      </c>
      <c r="AU166" s="57">
        <f t="shared" si="87"/>
        <v>0</v>
      </c>
      <c r="AV166" s="57">
        <f t="shared" si="88"/>
        <v>0</v>
      </c>
    </row>
    <row r="167" spans="1:48" x14ac:dyDescent="0.35">
      <c r="A167" s="19" t="s">
        <v>319</v>
      </c>
      <c r="B167" s="19" t="s">
        <v>320</v>
      </c>
      <c r="C167" s="44" t="s">
        <v>36</v>
      </c>
      <c r="D167" s="41" t="s">
        <v>1051</v>
      </c>
      <c r="E167" s="20">
        <v>4.0944000000000003</v>
      </c>
      <c r="F167" s="20">
        <v>0</v>
      </c>
      <c r="G167" s="20">
        <v>0</v>
      </c>
      <c r="H167" s="20">
        <v>0</v>
      </c>
      <c r="I167" s="40">
        <f t="shared" si="70"/>
        <v>4.0944000000000003</v>
      </c>
      <c r="J167" s="21">
        <f t="shared" si="71"/>
        <v>0</v>
      </c>
      <c r="K167" s="21">
        <f t="shared" si="72"/>
        <v>0</v>
      </c>
      <c r="L167" s="21">
        <f t="shared" si="73"/>
        <v>0</v>
      </c>
      <c r="M167" s="21">
        <f t="shared" si="74"/>
        <v>100</v>
      </c>
      <c r="N167" s="20">
        <v>1.6420899999999999E-2</v>
      </c>
      <c r="O167" s="20">
        <f t="shared" si="52"/>
        <v>8.6533971018400005E-2</v>
      </c>
      <c r="P167" s="20">
        <v>5.8649009839999997E-3</v>
      </c>
      <c r="Q167" s="20">
        <f t="shared" si="53"/>
        <v>7.0113071018400003E-2</v>
      </c>
      <c r="R167" s="20">
        <v>6.4248170034400004E-2</v>
      </c>
      <c r="S167" s="45">
        <f t="shared" si="75"/>
        <v>2.1134713515631107</v>
      </c>
      <c r="T167" s="45">
        <f t="shared" si="76"/>
        <v>1.7124138095545134</v>
      </c>
      <c r="U167" s="45">
        <f t="shared" si="77"/>
        <v>1.5691717964634624</v>
      </c>
      <c r="V167" s="20">
        <v>0</v>
      </c>
      <c r="W167" s="21">
        <f t="shared" si="57"/>
        <v>0</v>
      </c>
      <c r="X167" s="17" t="s">
        <v>216</v>
      </c>
      <c r="Y167" s="54" t="str">
        <f t="shared" si="58"/>
        <v>N/A</v>
      </c>
      <c r="Z167" s="20">
        <v>0</v>
      </c>
      <c r="AA167" s="20">
        <v>0</v>
      </c>
      <c r="AB167" s="20">
        <v>0</v>
      </c>
      <c r="AC167" s="20">
        <v>0</v>
      </c>
      <c r="AD167" s="20">
        <v>0</v>
      </c>
      <c r="AE167" s="20">
        <v>0</v>
      </c>
      <c r="AF167" s="20">
        <v>0</v>
      </c>
      <c r="AG167" s="20">
        <v>0</v>
      </c>
      <c r="AH167" s="20">
        <v>0</v>
      </c>
      <c r="AI167" s="20">
        <v>0</v>
      </c>
      <c r="AJ167" s="20">
        <v>0</v>
      </c>
      <c r="AL167" s="57">
        <f t="shared" si="78"/>
        <v>0</v>
      </c>
      <c r="AM167" s="57">
        <f t="shared" si="79"/>
        <v>0</v>
      </c>
      <c r="AN167" s="57">
        <f t="shared" si="80"/>
        <v>0</v>
      </c>
      <c r="AO167" s="57">
        <f t="shared" si="81"/>
        <v>0</v>
      </c>
      <c r="AP167" s="57">
        <f t="shared" si="82"/>
        <v>0</v>
      </c>
      <c r="AQ167" s="57">
        <f t="shared" si="83"/>
        <v>0</v>
      </c>
      <c r="AR167" s="57">
        <f t="shared" si="84"/>
        <v>0</v>
      </c>
      <c r="AS167" s="57">
        <f t="shared" si="85"/>
        <v>0</v>
      </c>
      <c r="AT167" s="57">
        <f t="shared" si="86"/>
        <v>0</v>
      </c>
      <c r="AU167" s="57">
        <f t="shared" si="87"/>
        <v>0</v>
      </c>
      <c r="AV167" s="57">
        <f t="shared" si="88"/>
        <v>0</v>
      </c>
    </row>
    <row r="168" spans="1:48" x14ac:dyDescent="0.35">
      <c r="A168" s="19" t="s">
        <v>321</v>
      </c>
      <c r="B168" s="19" t="s">
        <v>322</v>
      </c>
      <c r="C168" s="19" t="s">
        <v>86</v>
      </c>
      <c r="D168" s="41" t="s">
        <v>1051</v>
      </c>
      <c r="E168" s="20">
        <v>0.74060800000000004</v>
      </c>
      <c r="F168" s="20">
        <v>0</v>
      </c>
      <c r="G168" s="20">
        <v>0</v>
      </c>
      <c r="H168" s="20">
        <v>0</v>
      </c>
      <c r="I168" s="40">
        <f t="shared" si="70"/>
        <v>0.74060800000000004</v>
      </c>
      <c r="J168" s="21">
        <f t="shared" si="71"/>
        <v>0</v>
      </c>
      <c r="K168" s="21">
        <f t="shared" si="72"/>
        <v>0</v>
      </c>
      <c r="L168" s="21">
        <f t="shared" si="73"/>
        <v>0</v>
      </c>
      <c r="M168" s="21">
        <f t="shared" si="74"/>
        <v>100</v>
      </c>
      <c r="N168" s="20">
        <v>7.0996499999999999E-6</v>
      </c>
      <c r="O168" s="20">
        <f t="shared" si="52"/>
        <v>7.0996499999999999E-6</v>
      </c>
      <c r="P168" s="20">
        <v>0</v>
      </c>
      <c r="Q168" s="20">
        <f t="shared" si="53"/>
        <v>0</v>
      </c>
      <c r="R168" s="20">
        <v>0</v>
      </c>
      <c r="S168" s="45">
        <f t="shared" si="75"/>
        <v>9.5862453551676444E-4</v>
      </c>
      <c r="T168" s="45">
        <f t="shared" si="76"/>
        <v>0</v>
      </c>
      <c r="U168" s="45">
        <f t="shared" si="77"/>
        <v>0</v>
      </c>
      <c r="V168" s="20">
        <v>0</v>
      </c>
      <c r="W168" s="21">
        <f t="shared" si="57"/>
        <v>0</v>
      </c>
      <c r="X168" s="17" t="s">
        <v>216</v>
      </c>
      <c r="Y168" s="54" t="str">
        <f t="shared" si="58"/>
        <v>N/A</v>
      </c>
      <c r="Z168" s="20">
        <v>0</v>
      </c>
      <c r="AA168" s="20">
        <v>0</v>
      </c>
      <c r="AB168" s="20">
        <v>0</v>
      </c>
      <c r="AC168" s="20">
        <v>0</v>
      </c>
      <c r="AD168" s="20">
        <v>0</v>
      </c>
      <c r="AE168" s="20">
        <v>0</v>
      </c>
      <c r="AF168" s="20">
        <v>0</v>
      </c>
      <c r="AG168" s="20">
        <v>0</v>
      </c>
      <c r="AH168" s="20">
        <v>0.74060769019299999</v>
      </c>
      <c r="AI168" s="20">
        <v>0</v>
      </c>
      <c r="AJ168" s="20">
        <v>0</v>
      </c>
      <c r="AL168" s="57">
        <f t="shared" si="78"/>
        <v>0</v>
      </c>
      <c r="AM168" s="57">
        <f t="shared" si="79"/>
        <v>0</v>
      </c>
      <c r="AN168" s="57">
        <f t="shared" si="80"/>
        <v>0</v>
      </c>
      <c r="AO168" s="57">
        <f t="shared" si="81"/>
        <v>0</v>
      </c>
      <c r="AP168" s="57">
        <f t="shared" si="82"/>
        <v>0</v>
      </c>
      <c r="AQ168" s="57">
        <f t="shared" si="83"/>
        <v>0</v>
      </c>
      <c r="AR168" s="57">
        <f t="shared" si="84"/>
        <v>0</v>
      </c>
      <c r="AS168" s="57">
        <f t="shared" si="85"/>
        <v>0</v>
      </c>
      <c r="AT168" s="57">
        <f t="shared" si="86"/>
        <v>99.999958168558805</v>
      </c>
      <c r="AU168" s="57">
        <f t="shared" si="87"/>
        <v>0</v>
      </c>
      <c r="AV168" s="57">
        <f t="shared" si="88"/>
        <v>0</v>
      </c>
    </row>
    <row r="169" spans="1:48" x14ac:dyDescent="0.35">
      <c r="A169" s="19" t="s">
        <v>323</v>
      </c>
      <c r="B169" s="19" t="s">
        <v>324</v>
      </c>
      <c r="C169" s="44" t="s">
        <v>36</v>
      </c>
      <c r="D169" s="41" t="s">
        <v>1051</v>
      </c>
      <c r="E169" s="20">
        <v>1.1447499999999999</v>
      </c>
      <c r="F169" s="20">
        <v>0</v>
      </c>
      <c r="G169" s="20">
        <v>0</v>
      </c>
      <c r="H169" s="20">
        <v>0</v>
      </c>
      <c r="I169" s="40">
        <f t="shared" si="70"/>
        <v>1.1447499999999999</v>
      </c>
      <c r="J169" s="21">
        <f t="shared" si="71"/>
        <v>0</v>
      </c>
      <c r="K169" s="21">
        <f t="shared" si="72"/>
        <v>0</v>
      </c>
      <c r="L169" s="21">
        <f t="shared" si="73"/>
        <v>0</v>
      </c>
      <c r="M169" s="21">
        <f t="shared" si="74"/>
        <v>100</v>
      </c>
      <c r="N169" s="20">
        <v>8.8216699999999995E-2</v>
      </c>
      <c r="O169" s="20">
        <f t="shared" si="52"/>
        <v>0.17160282849269998</v>
      </c>
      <c r="P169" s="20">
        <v>2.53918993525E-2</v>
      </c>
      <c r="Q169" s="20">
        <f t="shared" si="53"/>
        <v>8.3386128492699996E-2</v>
      </c>
      <c r="R169" s="20">
        <v>5.7994229140199999E-2</v>
      </c>
      <c r="S169" s="45">
        <f t="shared" si="75"/>
        <v>14.990419610631141</v>
      </c>
      <c r="T169" s="45">
        <f t="shared" si="76"/>
        <v>7.2842217508364264</v>
      </c>
      <c r="U169" s="45">
        <f t="shared" si="77"/>
        <v>5.0661043144966156</v>
      </c>
      <c r="V169" s="20">
        <v>0</v>
      </c>
      <c r="W169" s="21">
        <f t="shared" si="57"/>
        <v>0</v>
      </c>
      <c r="X169" s="17" t="s">
        <v>216</v>
      </c>
      <c r="Y169" s="54" t="str">
        <f t="shared" si="58"/>
        <v>N/A</v>
      </c>
      <c r="Z169" s="20">
        <v>0</v>
      </c>
      <c r="AA169" s="20">
        <v>8.3386111742100005E-2</v>
      </c>
      <c r="AB169" s="20">
        <v>5.7994229140199999E-2</v>
      </c>
      <c r="AC169" s="20">
        <v>0</v>
      </c>
      <c r="AD169" s="20">
        <v>0.43140170399900002</v>
      </c>
      <c r="AE169" s="20">
        <v>1.14393378818</v>
      </c>
      <c r="AF169" s="20">
        <v>1.9554166741099999E-2</v>
      </c>
      <c r="AG169" s="20">
        <v>0</v>
      </c>
      <c r="AH169" s="20">
        <v>1.14474907001</v>
      </c>
      <c r="AI169" s="20">
        <v>0</v>
      </c>
      <c r="AJ169" s="20">
        <v>0</v>
      </c>
      <c r="AL169" s="57">
        <f t="shared" si="78"/>
        <v>0</v>
      </c>
      <c r="AM169" s="57">
        <f t="shared" si="79"/>
        <v>7.2842202875824418</v>
      </c>
      <c r="AN169" s="57">
        <f t="shared" si="80"/>
        <v>5.0661043144966156</v>
      </c>
      <c r="AO169" s="57">
        <f t="shared" si="81"/>
        <v>0</v>
      </c>
      <c r="AP169" s="57">
        <f t="shared" si="82"/>
        <v>37.685232932867443</v>
      </c>
      <c r="AQ169" s="57">
        <f t="shared" si="83"/>
        <v>99.928699557108544</v>
      </c>
      <c r="AR169" s="57">
        <f t="shared" si="84"/>
        <v>1.7081604491024243</v>
      </c>
      <c r="AS169" s="57">
        <f t="shared" si="85"/>
        <v>0</v>
      </c>
      <c r="AT169" s="57">
        <f t="shared" si="86"/>
        <v>99.999918760428059</v>
      </c>
      <c r="AU169" s="57">
        <f t="shared" si="87"/>
        <v>0</v>
      </c>
      <c r="AV169" s="57">
        <f t="shared" si="88"/>
        <v>0</v>
      </c>
    </row>
    <row r="170" spans="1:48" x14ac:dyDescent="0.35">
      <c r="A170" s="19" t="s">
        <v>325</v>
      </c>
      <c r="B170" s="19" t="s">
        <v>326</v>
      </c>
      <c r="C170" s="44" t="s">
        <v>36</v>
      </c>
      <c r="D170" s="41" t="s">
        <v>1051</v>
      </c>
      <c r="E170" s="20">
        <v>0.29643700000000001</v>
      </c>
      <c r="F170" s="20">
        <v>0</v>
      </c>
      <c r="G170" s="20">
        <v>0</v>
      </c>
      <c r="H170" s="20">
        <v>0</v>
      </c>
      <c r="I170" s="40">
        <f t="shared" si="70"/>
        <v>0.29643700000000001</v>
      </c>
      <c r="J170" s="21">
        <f t="shared" si="71"/>
        <v>0</v>
      </c>
      <c r="K170" s="21">
        <f t="shared" si="72"/>
        <v>0</v>
      </c>
      <c r="L170" s="21">
        <f t="shared" si="73"/>
        <v>0</v>
      </c>
      <c r="M170" s="21">
        <f t="shared" si="74"/>
        <v>100</v>
      </c>
      <c r="N170" s="20">
        <v>0</v>
      </c>
      <c r="O170" s="20">
        <f t="shared" si="52"/>
        <v>0</v>
      </c>
      <c r="P170" s="20">
        <v>0</v>
      </c>
      <c r="Q170" s="20">
        <f t="shared" si="53"/>
        <v>0</v>
      </c>
      <c r="R170" s="20">
        <v>0</v>
      </c>
      <c r="S170" s="45">
        <f t="shared" si="75"/>
        <v>0</v>
      </c>
      <c r="T170" s="45">
        <f t="shared" si="76"/>
        <v>0</v>
      </c>
      <c r="U170" s="45">
        <f t="shared" si="77"/>
        <v>0</v>
      </c>
      <c r="V170" s="20">
        <v>0</v>
      </c>
      <c r="W170" s="21">
        <f t="shared" si="57"/>
        <v>0</v>
      </c>
      <c r="X170" s="17" t="s">
        <v>216</v>
      </c>
      <c r="Y170" s="54" t="str">
        <f t="shared" si="58"/>
        <v>N/A</v>
      </c>
      <c r="Z170" s="20">
        <v>0</v>
      </c>
      <c r="AA170" s="20">
        <v>0</v>
      </c>
      <c r="AB170" s="20">
        <v>0</v>
      </c>
      <c r="AC170" s="20">
        <v>0</v>
      </c>
      <c r="AD170" s="20">
        <v>0</v>
      </c>
      <c r="AE170" s="20">
        <v>0</v>
      </c>
      <c r="AF170" s="20">
        <v>0</v>
      </c>
      <c r="AG170" s="20">
        <v>0</v>
      </c>
      <c r="AH170" s="20">
        <v>0.29643745000299998</v>
      </c>
      <c r="AI170" s="20">
        <v>0</v>
      </c>
      <c r="AJ170" s="20">
        <v>0</v>
      </c>
      <c r="AL170" s="57">
        <f t="shared" si="78"/>
        <v>0</v>
      </c>
      <c r="AM170" s="57">
        <f t="shared" si="79"/>
        <v>0</v>
      </c>
      <c r="AN170" s="57">
        <f t="shared" si="80"/>
        <v>0</v>
      </c>
      <c r="AO170" s="57">
        <f t="shared" si="81"/>
        <v>0</v>
      </c>
      <c r="AP170" s="57">
        <f t="shared" si="82"/>
        <v>0</v>
      </c>
      <c r="AQ170" s="57">
        <f t="shared" si="83"/>
        <v>0</v>
      </c>
      <c r="AR170" s="57">
        <f t="shared" si="84"/>
        <v>0</v>
      </c>
      <c r="AS170" s="57">
        <f t="shared" si="85"/>
        <v>0</v>
      </c>
      <c r="AT170" s="57">
        <f t="shared" si="86"/>
        <v>100.00015180392461</v>
      </c>
      <c r="AU170" s="57">
        <f t="shared" si="87"/>
        <v>0</v>
      </c>
      <c r="AV170" s="57">
        <f t="shared" si="88"/>
        <v>0</v>
      </c>
    </row>
    <row r="171" spans="1:48" x14ac:dyDescent="0.35">
      <c r="A171" s="19" t="s">
        <v>327</v>
      </c>
      <c r="B171" s="19" t="s">
        <v>328</v>
      </c>
      <c r="C171" s="44" t="s">
        <v>36</v>
      </c>
      <c r="D171" s="41" t="s">
        <v>1051</v>
      </c>
      <c r="E171" s="20">
        <v>0.674701</v>
      </c>
      <c r="F171" s="20">
        <v>0</v>
      </c>
      <c r="G171" s="20">
        <v>0</v>
      </c>
      <c r="H171" s="20">
        <v>0</v>
      </c>
      <c r="I171" s="40">
        <f t="shared" si="70"/>
        <v>0.674701</v>
      </c>
      <c r="J171" s="21">
        <f t="shared" si="71"/>
        <v>0</v>
      </c>
      <c r="K171" s="21">
        <f t="shared" si="72"/>
        <v>0</v>
      </c>
      <c r="L171" s="21">
        <f t="shared" si="73"/>
        <v>0</v>
      </c>
      <c r="M171" s="21">
        <f t="shared" si="74"/>
        <v>100</v>
      </c>
      <c r="N171" s="20">
        <v>1.0800000000000001E-2</v>
      </c>
      <c r="O171" s="20">
        <f t="shared" si="52"/>
        <v>1.0800000000000001E-2</v>
      </c>
      <c r="P171" s="20">
        <v>0</v>
      </c>
      <c r="Q171" s="20">
        <f t="shared" si="53"/>
        <v>0</v>
      </c>
      <c r="R171" s="20">
        <v>0</v>
      </c>
      <c r="S171" s="45">
        <f t="shared" si="75"/>
        <v>1.6007090548257674</v>
      </c>
      <c r="T171" s="45">
        <f t="shared" si="76"/>
        <v>0</v>
      </c>
      <c r="U171" s="45">
        <f t="shared" si="77"/>
        <v>0</v>
      </c>
      <c r="V171" s="20">
        <v>0</v>
      </c>
      <c r="W171" s="21">
        <f t="shared" si="57"/>
        <v>0</v>
      </c>
      <c r="X171" s="17" t="s">
        <v>216</v>
      </c>
      <c r="Y171" s="54" t="str">
        <f t="shared" si="58"/>
        <v>N/A</v>
      </c>
      <c r="Z171" s="20">
        <v>0</v>
      </c>
      <c r="AA171" s="20">
        <v>0</v>
      </c>
      <c r="AB171" s="20">
        <v>0</v>
      </c>
      <c r="AC171" s="20">
        <v>0</v>
      </c>
      <c r="AD171" s="20">
        <v>0</v>
      </c>
      <c r="AE171" s="20">
        <v>0</v>
      </c>
      <c r="AF171" s="20">
        <v>0</v>
      </c>
      <c r="AG171" s="20">
        <v>4.0021578997299998E-3</v>
      </c>
      <c r="AH171" s="20">
        <v>0.67069849333999998</v>
      </c>
      <c r="AI171" s="20">
        <v>0</v>
      </c>
      <c r="AJ171" s="20">
        <v>0</v>
      </c>
      <c r="AL171" s="57">
        <f t="shared" si="78"/>
        <v>0</v>
      </c>
      <c r="AM171" s="57">
        <f t="shared" si="79"/>
        <v>0</v>
      </c>
      <c r="AN171" s="57">
        <f t="shared" si="80"/>
        <v>0</v>
      </c>
      <c r="AO171" s="57">
        <f t="shared" si="81"/>
        <v>0</v>
      </c>
      <c r="AP171" s="57">
        <f t="shared" si="82"/>
        <v>0</v>
      </c>
      <c r="AQ171" s="57">
        <f t="shared" si="83"/>
        <v>0</v>
      </c>
      <c r="AR171" s="57">
        <f t="shared" si="84"/>
        <v>0</v>
      </c>
      <c r="AS171" s="57">
        <f t="shared" si="85"/>
        <v>0.59317503601298938</v>
      </c>
      <c r="AT171" s="57">
        <f t="shared" si="86"/>
        <v>99.406773272901631</v>
      </c>
      <c r="AU171" s="57">
        <f t="shared" si="87"/>
        <v>0</v>
      </c>
      <c r="AV171" s="57">
        <f t="shared" si="88"/>
        <v>0</v>
      </c>
    </row>
    <row r="172" spans="1:48" x14ac:dyDescent="0.35">
      <c r="A172" s="19" t="s">
        <v>329</v>
      </c>
      <c r="B172" s="19" t="s">
        <v>330</v>
      </c>
      <c r="C172" s="44" t="s">
        <v>36</v>
      </c>
      <c r="D172" s="41" t="s">
        <v>1051</v>
      </c>
      <c r="E172" s="20">
        <v>0.69214299999999995</v>
      </c>
      <c r="F172" s="20">
        <v>0</v>
      </c>
      <c r="G172" s="20">
        <v>0</v>
      </c>
      <c r="H172" s="20">
        <v>0</v>
      </c>
      <c r="I172" s="40">
        <f t="shared" si="70"/>
        <v>0.69214299999999995</v>
      </c>
      <c r="J172" s="21">
        <f t="shared" si="71"/>
        <v>0</v>
      </c>
      <c r="K172" s="21">
        <f t="shared" si="72"/>
        <v>0</v>
      </c>
      <c r="L172" s="21">
        <f t="shared" si="73"/>
        <v>0</v>
      </c>
      <c r="M172" s="21">
        <f t="shared" si="74"/>
        <v>100</v>
      </c>
      <c r="N172" s="20">
        <v>1.0371200000000001E-2</v>
      </c>
      <c r="O172" s="20">
        <f t="shared" si="52"/>
        <v>1.0371200000000001E-2</v>
      </c>
      <c r="P172" s="20">
        <v>0</v>
      </c>
      <c r="Q172" s="20">
        <f t="shared" si="53"/>
        <v>0</v>
      </c>
      <c r="R172" s="20">
        <v>0</v>
      </c>
      <c r="S172" s="45">
        <f t="shared" si="75"/>
        <v>1.4984186793769498</v>
      </c>
      <c r="T172" s="45">
        <f t="shared" si="76"/>
        <v>0</v>
      </c>
      <c r="U172" s="45">
        <f t="shared" si="77"/>
        <v>0</v>
      </c>
      <c r="V172" s="20">
        <v>0</v>
      </c>
      <c r="W172" s="21">
        <f t="shared" si="57"/>
        <v>0</v>
      </c>
      <c r="X172" s="17" t="s">
        <v>216</v>
      </c>
      <c r="Y172" s="54" t="str">
        <f t="shared" si="58"/>
        <v>N/A</v>
      </c>
      <c r="Z172" s="20">
        <v>0</v>
      </c>
      <c r="AA172" s="20">
        <v>0</v>
      </c>
      <c r="AB172" s="20">
        <v>0</v>
      </c>
      <c r="AC172" s="20">
        <v>0</v>
      </c>
      <c r="AD172" s="20">
        <v>0</v>
      </c>
      <c r="AE172" s="20">
        <v>0</v>
      </c>
      <c r="AF172" s="20">
        <v>0</v>
      </c>
      <c r="AG172" s="20">
        <v>0</v>
      </c>
      <c r="AH172" s="20">
        <v>0.69139050920199996</v>
      </c>
      <c r="AI172" s="20">
        <v>0</v>
      </c>
      <c r="AJ172" s="20">
        <v>0</v>
      </c>
      <c r="AL172" s="57">
        <f t="shared" si="78"/>
        <v>0</v>
      </c>
      <c r="AM172" s="57">
        <f t="shared" si="79"/>
        <v>0</v>
      </c>
      <c r="AN172" s="57">
        <f t="shared" si="80"/>
        <v>0</v>
      </c>
      <c r="AO172" s="57">
        <f t="shared" si="81"/>
        <v>0</v>
      </c>
      <c r="AP172" s="57">
        <f t="shared" si="82"/>
        <v>0</v>
      </c>
      <c r="AQ172" s="57">
        <f t="shared" si="83"/>
        <v>0</v>
      </c>
      <c r="AR172" s="57">
        <f t="shared" si="84"/>
        <v>0</v>
      </c>
      <c r="AS172" s="57">
        <f t="shared" si="85"/>
        <v>0</v>
      </c>
      <c r="AT172" s="57">
        <f t="shared" si="86"/>
        <v>99.891281021696386</v>
      </c>
      <c r="AU172" s="57">
        <f t="shared" si="87"/>
        <v>0</v>
      </c>
      <c r="AV172" s="57">
        <f t="shared" si="88"/>
        <v>0</v>
      </c>
    </row>
    <row r="173" spans="1:48" x14ac:dyDescent="0.35">
      <c r="A173" s="19" t="s">
        <v>331</v>
      </c>
      <c r="B173" s="19" t="s">
        <v>332</v>
      </c>
      <c r="C173" s="44" t="s">
        <v>36</v>
      </c>
      <c r="D173" s="41" t="s">
        <v>1051</v>
      </c>
      <c r="E173" s="20">
        <v>8.8569499999999995E-2</v>
      </c>
      <c r="F173" s="20">
        <v>0</v>
      </c>
      <c r="G173" s="20">
        <v>0</v>
      </c>
      <c r="H173" s="20">
        <v>0</v>
      </c>
      <c r="I173" s="40">
        <f t="shared" si="70"/>
        <v>8.8569499999999995E-2</v>
      </c>
      <c r="J173" s="21">
        <f t="shared" si="71"/>
        <v>0</v>
      </c>
      <c r="K173" s="21">
        <f t="shared" si="72"/>
        <v>0</v>
      </c>
      <c r="L173" s="21">
        <f t="shared" si="73"/>
        <v>0</v>
      </c>
      <c r="M173" s="21">
        <f t="shared" si="74"/>
        <v>100</v>
      </c>
      <c r="N173" s="20">
        <v>1.09659E-4</v>
      </c>
      <c r="O173" s="20">
        <f t="shared" si="52"/>
        <v>1.09659E-4</v>
      </c>
      <c r="P173" s="20">
        <v>0</v>
      </c>
      <c r="Q173" s="20">
        <f t="shared" si="53"/>
        <v>0</v>
      </c>
      <c r="R173" s="20">
        <v>0</v>
      </c>
      <c r="S173" s="45">
        <f t="shared" si="75"/>
        <v>0.12381124427709314</v>
      </c>
      <c r="T173" s="45">
        <f t="shared" si="76"/>
        <v>0</v>
      </c>
      <c r="U173" s="45">
        <f t="shared" si="77"/>
        <v>0</v>
      </c>
      <c r="V173" s="20">
        <v>0</v>
      </c>
      <c r="W173" s="21">
        <f t="shared" si="57"/>
        <v>0</v>
      </c>
      <c r="X173" s="17" t="s">
        <v>216</v>
      </c>
      <c r="Y173" s="54" t="str">
        <f t="shared" si="58"/>
        <v>N/A</v>
      </c>
      <c r="Z173" s="20">
        <v>0</v>
      </c>
      <c r="AA173" s="20">
        <v>0</v>
      </c>
      <c r="AB173" s="20">
        <v>0</v>
      </c>
      <c r="AC173" s="20">
        <v>0</v>
      </c>
      <c r="AD173" s="20">
        <v>0</v>
      </c>
      <c r="AE173" s="20">
        <v>0</v>
      </c>
      <c r="AF173" s="20">
        <v>0</v>
      </c>
      <c r="AG173" s="20">
        <v>0</v>
      </c>
      <c r="AH173" s="20">
        <v>8.8569514999899998E-2</v>
      </c>
      <c r="AI173" s="20">
        <v>0</v>
      </c>
      <c r="AJ173" s="20">
        <v>0</v>
      </c>
      <c r="AL173" s="57">
        <f t="shared" si="78"/>
        <v>0</v>
      </c>
      <c r="AM173" s="57">
        <f t="shared" si="79"/>
        <v>0</v>
      </c>
      <c r="AN173" s="57">
        <f t="shared" si="80"/>
        <v>0</v>
      </c>
      <c r="AO173" s="57">
        <f t="shared" si="81"/>
        <v>0</v>
      </c>
      <c r="AP173" s="57">
        <f t="shared" si="82"/>
        <v>0</v>
      </c>
      <c r="AQ173" s="57">
        <f t="shared" si="83"/>
        <v>0</v>
      </c>
      <c r="AR173" s="57">
        <f t="shared" si="84"/>
        <v>0</v>
      </c>
      <c r="AS173" s="57">
        <f t="shared" si="85"/>
        <v>0</v>
      </c>
      <c r="AT173" s="57">
        <f t="shared" si="86"/>
        <v>100.00001693573972</v>
      </c>
      <c r="AU173" s="57">
        <f t="shared" si="87"/>
        <v>0</v>
      </c>
      <c r="AV173" s="57">
        <f t="shared" si="88"/>
        <v>0</v>
      </c>
    </row>
    <row r="174" spans="1:48" x14ac:dyDescent="0.35">
      <c r="A174" s="19" t="s">
        <v>333</v>
      </c>
      <c r="B174" s="19" t="s">
        <v>334</v>
      </c>
      <c r="C174" s="44" t="s">
        <v>36</v>
      </c>
      <c r="D174" s="41" t="s">
        <v>1051</v>
      </c>
      <c r="E174" s="20">
        <v>1.02799</v>
      </c>
      <c r="F174" s="20">
        <v>0</v>
      </c>
      <c r="G174" s="20">
        <v>0</v>
      </c>
      <c r="H174" s="20">
        <v>0</v>
      </c>
      <c r="I174" s="40">
        <f t="shared" si="70"/>
        <v>1.02799</v>
      </c>
      <c r="J174" s="21">
        <f t="shared" si="71"/>
        <v>0</v>
      </c>
      <c r="K174" s="21">
        <f t="shared" si="72"/>
        <v>0</v>
      </c>
      <c r="L174" s="21">
        <f t="shared" si="73"/>
        <v>0</v>
      </c>
      <c r="M174" s="21">
        <f t="shared" si="74"/>
        <v>100</v>
      </c>
      <c r="N174" s="20">
        <v>1.4986800000000001E-3</v>
      </c>
      <c r="O174" s="20">
        <f t="shared" si="52"/>
        <v>1.4986800000000001E-3</v>
      </c>
      <c r="P174" s="20">
        <v>0</v>
      </c>
      <c r="Q174" s="20">
        <f t="shared" si="53"/>
        <v>0</v>
      </c>
      <c r="R174" s="20">
        <v>0</v>
      </c>
      <c r="S174" s="45">
        <f t="shared" si="75"/>
        <v>0.14578741038336951</v>
      </c>
      <c r="T174" s="45">
        <f t="shared" si="76"/>
        <v>0</v>
      </c>
      <c r="U174" s="45">
        <f t="shared" si="77"/>
        <v>0</v>
      </c>
      <c r="V174" s="20">
        <v>0</v>
      </c>
      <c r="W174" s="21">
        <f t="shared" si="57"/>
        <v>0</v>
      </c>
      <c r="X174" s="17" t="s">
        <v>216</v>
      </c>
      <c r="Y174" s="54" t="str">
        <f t="shared" si="58"/>
        <v>N/A</v>
      </c>
      <c r="Z174" s="20">
        <v>0</v>
      </c>
      <c r="AA174" s="20">
        <v>0</v>
      </c>
      <c r="AB174" s="20">
        <v>0</v>
      </c>
      <c r="AC174" s="20">
        <v>0</v>
      </c>
      <c r="AD174" s="20">
        <v>0</v>
      </c>
      <c r="AE174" s="20">
        <v>0</v>
      </c>
      <c r="AF174" s="20">
        <v>0</v>
      </c>
      <c r="AG174" s="20">
        <v>0</v>
      </c>
      <c r="AH174" s="20">
        <v>1.0279854799999999</v>
      </c>
      <c r="AI174" s="20">
        <v>0</v>
      </c>
      <c r="AJ174" s="20">
        <v>0</v>
      </c>
      <c r="AL174" s="57">
        <f t="shared" si="78"/>
        <v>0</v>
      </c>
      <c r="AM174" s="57">
        <f t="shared" si="79"/>
        <v>0</v>
      </c>
      <c r="AN174" s="57">
        <f t="shared" si="80"/>
        <v>0</v>
      </c>
      <c r="AO174" s="57">
        <f t="shared" si="81"/>
        <v>0</v>
      </c>
      <c r="AP174" s="57">
        <f t="shared" si="82"/>
        <v>0</v>
      </c>
      <c r="AQ174" s="57">
        <f t="shared" si="83"/>
        <v>0</v>
      </c>
      <c r="AR174" s="57">
        <f t="shared" si="84"/>
        <v>0</v>
      </c>
      <c r="AS174" s="57">
        <f t="shared" si="85"/>
        <v>0</v>
      </c>
      <c r="AT174" s="57">
        <f t="shared" si="86"/>
        <v>99.999560307006874</v>
      </c>
      <c r="AU174" s="57">
        <f t="shared" si="87"/>
        <v>0</v>
      </c>
      <c r="AV174" s="57">
        <f t="shared" si="88"/>
        <v>0</v>
      </c>
    </row>
    <row r="175" spans="1:48" x14ac:dyDescent="0.35">
      <c r="A175" s="19" t="s">
        <v>335</v>
      </c>
      <c r="B175" s="19" t="s">
        <v>336</v>
      </c>
      <c r="C175" s="44" t="s">
        <v>36</v>
      </c>
      <c r="D175" s="41" t="s">
        <v>1051</v>
      </c>
      <c r="E175" s="20">
        <v>0.63090199999999996</v>
      </c>
      <c r="F175" s="20">
        <v>0</v>
      </c>
      <c r="G175" s="20">
        <v>0</v>
      </c>
      <c r="H175" s="20">
        <v>0</v>
      </c>
      <c r="I175" s="40">
        <f t="shared" si="70"/>
        <v>0.63090199999999996</v>
      </c>
      <c r="J175" s="21">
        <f t="shared" si="71"/>
        <v>0</v>
      </c>
      <c r="K175" s="21">
        <f t="shared" si="72"/>
        <v>0</v>
      </c>
      <c r="L175" s="21">
        <f t="shared" si="73"/>
        <v>0</v>
      </c>
      <c r="M175" s="21">
        <f t="shared" si="74"/>
        <v>100</v>
      </c>
      <c r="N175" s="20">
        <v>8.8292300000000004E-3</v>
      </c>
      <c r="O175" s="20">
        <f t="shared" si="52"/>
        <v>9.2997441607050001E-3</v>
      </c>
      <c r="P175" s="20">
        <v>4.7051416070499998E-4</v>
      </c>
      <c r="Q175" s="20">
        <f t="shared" si="53"/>
        <v>4.7051416070499998E-4</v>
      </c>
      <c r="R175" s="20">
        <v>0</v>
      </c>
      <c r="S175" s="45">
        <f t="shared" si="75"/>
        <v>1.4740394166930839</v>
      </c>
      <c r="T175" s="45">
        <f t="shared" si="76"/>
        <v>7.4578010642698866E-2</v>
      </c>
      <c r="U175" s="45">
        <f t="shared" si="77"/>
        <v>0</v>
      </c>
      <c r="V175" s="20">
        <v>0.63090178499399996</v>
      </c>
      <c r="W175" s="21">
        <f t="shared" si="57"/>
        <v>99.99996592085617</v>
      </c>
      <c r="X175" s="17">
        <v>0</v>
      </c>
      <c r="Y175" s="54">
        <f t="shared" si="58"/>
        <v>0</v>
      </c>
      <c r="Z175" s="20">
        <v>0</v>
      </c>
      <c r="AA175" s="20">
        <v>0</v>
      </c>
      <c r="AB175" s="20">
        <v>0</v>
      </c>
      <c r="AC175" s="20">
        <v>0</v>
      </c>
      <c r="AD175" s="20">
        <v>0</v>
      </c>
      <c r="AE175" s="20">
        <v>0</v>
      </c>
      <c r="AF175" s="20">
        <v>0</v>
      </c>
      <c r="AG175" s="20">
        <v>0</v>
      </c>
      <c r="AH175" s="20">
        <v>0.630901665798</v>
      </c>
      <c r="AI175" s="20">
        <v>0</v>
      </c>
      <c r="AJ175" s="20">
        <v>0</v>
      </c>
      <c r="AL175" s="57">
        <f t="shared" si="78"/>
        <v>0</v>
      </c>
      <c r="AM175" s="57">
        <f t="shared" si="79"/>
        <v>0</v>
      </c>
      <c r="AN175" s="57">
        <f t="shared" si="80"/>
        <v>0</v>
      </c>
      <c r="AO175" s="57">
        <f t="shared" si="81"/>
        <v>0</v>
      </c>
      <c r="AP175" s="57">
        <f t="shared" si="82"/>
        <v>0</v>
      </c>
      <c r="AQ175" s="57">
        <f t="shared" si="83"/>
        <v>0</v>
      </c>
      <c r="AR175" s="57">
        <f t="shared" si="84"/>
        <v>0</v>
      </c>
      <c r="AS175" s="57">
        <f t="shared" si="85"/>
        <v>0</v>
      </c>
      <c r="AT175" s="57">
        <f t="shared" si="86"/>
        <v>99.999947027906089</v>
      </c>
      <c r="AU175" s="57">
        <f t="shared" si="87"/>
        <v>0</v>
      </c>
      <c r="AV175" s="57">
        <f t="shared" si="88"/>
        <v>0</v>
      </c>
    </row>
    <row r="176" spans="1:48" x14ac:dyDescent="0.35">
      <c r="A176" s="19" t="s">
        <v>337</v>
      </c>
      <c r="B176" s="19" t="s">
        <v>338</v>
      </c>
      <c r="C176" s="44" t="s">
        <v>36</v>
      </c>
      <c r="D176" s="41" t="s">
        <v>1051</v>
      </c>
      <c r="E176" s="20">
        <v>3.6277400000000002</v>
      </c>
      <c r="F176" s="20">
        <v>0</v>
      </c>
      <c r="G176" s="20">
        <v>0</v>
      </c>
      <c r="H176" s="20">
        <v>0</v>
      </c>
      <c r="I176" s="40">
        <f t="shared" si="70"/>
        <v>3.6277400000000002</v>
      </c>
      <c r="J176" s="21">
        <f t="shared" si="71"/>
        <v>0</v>
      </c>
      <c r="K176" s="21">
        <f t="shared" si="72"/>
        <v>0</v>
      </c>
      <c r="L176" s="21">
        <f t="shared" si="73"/>
        <v>0</v>
      </c>
      <c r="M176" s="21">
        <f t="shared" si="74"/>
        <v>100</v>
      </c>
      <c r="N176" s="20">
        <v>0.70698099999999997</v>
      </c>
      <c r="O176" s="20">
        <f t="shared" si="52"/>
        <v>1.355676697007</v>
      </c>
      <c r="P176" s="20">
        <v>0.33900003530700001</v>
      </c>
      <c r="Q176" s="20">
        <f t="shared" si="53"/>
        <v>0.64869569700700003</v>
      </c>
      <c r="R176" s="20">
        <v>0.30969566170000001</v>
      </c>
      <c r="S176" s="45">
        <f t="shared" si="75"/>
        <v>37.369731485911338</v>
      </c>
      <c r="T176" s="45">
        <f t="shared" si="76"/>
        <v>17.881537734429699</v>
      </c>
      <c r="U176" s="45">
        <f t="shared" si="77"/>
        <v>8.5368758979419681</v>
      </c>
      <c r="V176" s="20">
        <v>0</v>
      </c>
      <c r="W176" s="21">
        <f t="shared" si="57"/>
        <v>0</v>
      </c>
      <c r="X176" s="17" t="s">
        <v>216</v>
      </c>
      <c r="Y176" s="54" t="str">
        <f t="shared" si="58"/>
        <v>N/A</v>
      </c>
      <c r="Z176" s="20">
        <v>0</v>
      </c>
      <c r="AA176" s="20">
        <v>0</v>
      </c>
      <c r="AB176" s="20">
        <v>0</v>
      </c>
      <c r="AC176" s="20">
        <v>0</v>
      </c>
      <c r="AD176" s="20">
        <v>0</v>
      </c>
      <c r="AE176" s="20">
        <v>0</v>
      </c>
      <c r="AF176" s="20">
        <v>0</v>
      </c>
      <c r="AG176" s="20">
        <v>0</v>
      </c>
      <c r="AH176" s="20">
        <v>3.6277414349999999</v>
      </c>
      <c r="AI176" s="20">
        <v>0</v>
      </c>
      <c r="AJ176" s="20">
        <v>0</v>
      </c>
      <c r="AL176" s="57">
        <f t="shared" si="78"/>
        <v>0</v>
      </c>
      <c r="AM176" s="57">
        <f t="shared" si="79"/>
        <v>0</v>
      </c>
      <c r="AN176" s="57">
        <f t="shared" si="80"/>
        <v>0</v>
      </c>
      <c r="AO176" s="57">
        <f t="shared" si="81"/>
        <v>0</v>
      </c>
      <c r="AP176" s="57">
        <f t="shared" si="82"/>
        <v>0</v>
      </c>
      <c r="AQ176" s="57">
        <f t="shared" si="83"/>
        <v>0</v>
      </c>
      <c r="AR176" s="57">
        <f t="shared" si="84"/>
        <v>0</v>
      </c>
      <c r="AS176" s="57">
        <f t="shared" si="85"/>
        <v>0</v>
      </c>
      <c r="AT176" s="57">
        <f t="shared" si="86"/>
        <v>100.00003955630778</v>
      </c>
      <c r="AU176" s="57">
        <f t="shared" si="87"/>
        <v>0</v>
      </c>
      <c r="AV176" s="57">
        <f t="shared" si="88"/>
        <v>0</v>
      </c>
    </row>
    <row r="177" spans="1:48" x14ac:dyDescent="0.35">
      <c r="A177" s="19" t="s">
        <v>339</v>
      </c>
      <c r="B177" s="19" t="s">
        <v>340</v>
      </c>
      <c r="C177" s="44" t="s">
        <v>36</v>
      </c>
      <c r="D177" s="41" t="s">
        <v>1051</v>
      </c>
      <c r="E177" s="20">
        <v>1.1119600000000001</v>
      </c>
      <c r="F177" s="20">
        <v>0</v>
      </c>
      <c r="G177" s="20">
        <v>0</v>
      </c>
      <c r="H177" s="20">
        <v>0</v>
      </c>
      <c r="I177" s="40">
        <f t="shared" si="70"/>
        <v>1.1119600000000001</v>
      </c>
      <c r="J177" s="21">
        <f t="shared" si="71"/>
        <v>0</v>
      </c>
      <c r="K177" s="21">
        <f t="shared" si="72"/>
        <v>0</v>
      </c>
      <c r="L177" s="21">
        <f t="shared" si="73"/>
        <v>0</v>
      </c>
      <c r="M177" s="21">
        <f t="shared" si="74"/>
        <v>100</v>
      </c>
      <c r="N177" s="20">
        <v>0.15742900000000001</v>
      </c>
      <c r="O177" s="20">
        <f t="shared" si="52"/>
        <v>0.17442025529857302</v>
      </c>
      <c r="P177" s="20">
        <v>1.6171085698799999E-2</v>
      </c>
      <c r="Q177" s="20">
        <f t="shared" si="53"/>
        <v>1.6991255298573E-2</v>
      </c>
      <c r="R177" s="20">
        <v>8.2016959977299997E-4</v>
      </c>
      <c r="S177" s="45">
        <f t="shared" si="75"/>
        <v>15.68583899587872</v>
      </c>
      <c r="T177" s="45">
        <f t="shared" si="76"/>
        <v>1.5280455500713155</v>
      </c>
      <c r="U177" s="45">
        <f t="shared" si="77"/>
        <v>7.3758912170671598E-2</v>
      </c>
      <c r="V177" s="20">
        <v>0</v>
      </c>
      <c r="W177" s="21">
        <f t="shared" si="57"/>
        <v>0</v>
      </c>
      <c r="X177" s="17" t="s">
        <v>216</v>
      </c>
      <c r="Y177" s="54" t="str">
        <f t="shared" si="58"/>
        <v>N/A</v>
      </c>
      <c r="Z177" s="20">
        <v>0</v>
      </c>
      <c r="AA177" s="20">
        <v>0</v>
      </c>
      <c r="AB177" s="20">
        <v>0</v>
      </c>
      <c r="AC177" s="20">
        <v>0</v>
      </c>
      <c r="AD177" s="20">
        <v>0</v>
      </c>
      <c r="AE177" s="20">
        <v>0</v>
      </c>
      <c r="AF177" s="20">
        <v>0</v>
      </c>
      <c r="AG177" s="20">
        <v>0</v>
      </c>
      <c r="AH177" s="20">
        <v>1.1119566649999999</v>
      </c>
      <c r="AI177" s="20">
        <v>0</v>
      </c>
      <c r="AJ177" s="20">
        <v>0</v>
      </c>
      <c r="AL177" s="57">
        <f t="shared" si="78"/>
        <v>0</v>
      </c>
      <c r="AM177" s="57">
        <f t="shared" si="79"/>
        <v>0</v>
      </c>
      <c r="AN177" s="57">
        <f t="shared" si="80"/>
        <v>0</v>
      </c>
      <c r="AO177" s="57">
        <f t="shared" si="81"/>
        <v>0</v>
      </c>
      <c r="AP177" s="57">
        <f t="shared" si="82"/>
        <v>0</v>
      </c>
      <c r="AQ177" s="57">
        <f t="shared" si="83"/>
        <v>0</v>
      </c>
      <c r="AR177" s="57">
        <f t="shared" si="84"/>
        <v>0</v>
      </c>
      <c r="AS177" s="57">
        <f t="shared" si="85"/>
        <v>0</v>
      </c>
      <c r="AT177" s="57">
        <f t="shared" si="86"/>
        <v>99.999700079139515</v>
      </c>
      <c r="AU177" s="57">
        <f t="shared" si="87"/>
        <v>0</v>
      </c>
      <c r="AV177" s="57">
        <f t="shared" si="88"/>
        <v>0</v>
      </c>
    </row>
    <row r="178" spans="1:48" x14ac:dyDescent="0.35">
      <c r="A178" s="19" t="s">
        <v>341</v>
      </c>
      <c r="B178" s="19" t="s">
        <v>342</v>
      </c>
      <c r="C178" s="44" t="s">
        <v>36</v>
      </c>
      <c r="D178" s="41" t="s">
        <v>1051</v>
      </c>
      <c r="E178" s="20">
        <v>0.33658199999999999</v>
      </c>
      <c r="F178" s="20">
        <v>0</v>
      </c>
      <c r="G178" s="20">
        <v>0</v>
      </c>
      <c r="H178" s="20">
        <v>0</v>
      </c>
      <c r="I178" s="40">
        <f t="shared" si="70"/>
        <v>0.33658199999999999</v>
      </c>
      <c r="J178" s="21">
        <f t="shared" si="71"/>
        <v>0</v>
      </c>
      <c r="K178" s="21">
        <f t="shared" si="72"/>
        <v>0</v>
      </c>
      <c r="L178" s="21">
        <f t="shared" si="73"/>
        <v>0</v>
      </c>
      <c r="M178" s="21">
        <f t="shared" si="74"/>
        <v>100</v>
      </c>
      <c r="N178" s="20">
        <v>3.2213800000000001E-2</v>
      </c>
      <c r="O178" s="20">
        <f t="shared" si="52"/>
        <v>4.3653803450299997E-2</v>
      </c>
      <c r="P178" s="20">
        <v>1.1440003450299999E-2</v>
      </c>
      <c r="Q178" s="20">
        <f t="shared" si="53"/>
        <v>1.1440003450299999E-2</v>
      </c>
      <c r="R178" s="20">
        <v>0</v>
      </c>
      <c r="S178" s="45">
        <f t="shared" si="75"/>
        <v>12.96973796884563</v>
      </c>
      <c r="T178" s="45">
        <f t="shared" si="76"/>
        <v>3.3988755935552111</v>
      </c>
      <c r="U178" s="45">
        <f t="shared" si="77"/>
        <v>0</v>
      </c>
      <c r="V178" s="20">
        <v>0</v>
      </c>
      <c r="W178" s="21">
        <f t="shared" si="57"/>
        <v>0</v>
      </c>
      <c r="X178" s="17" t="s">
        <v>216</v>
      </c>
      <c r="Y178" s="54" t="str">
        <f t="shared" si="58"/>
        <v>N/A</v>
      </c>
      <c r="Z178" s="20">
        <v>0</v>
      </c>
      <c r="AA178" s="20">
        <v>0</v>
      </c>
      <c r="AB178" s="20">
        <v>0</v>
      </c>
      <c r="AC178" s="20">
        <v>0</v>
      </c>
      <c r="AD178" s="20">
        <v>0</v>
      </c>
      <c r="AE178" s="20">
        <v>0</v>
      </c>
      <c r="AF178" s="20">
        <v>0</v>
      </c>
      <c r="AG178" s="20">
        <v>0</v>
      </c>
      <c r="AH178" s="20">
        <v>0.33658189000299998</v>
      </c>
      <c r="AI178" s="20">
        <v>0</v>
      </c>
      <c r="AJ178" s="20">
        <v>0</v>
      </c>
      <c r="AL178" s="57">
        <f t="shared" si="78"/>
        <v>0</v>
      </c>
      <c r="AM178" s="57">
        <f t="shared" si="79"/>
        <v>0</v>
      </c>
      <c r="AN178" s="57">
        <f t="shared" si="80"/>
        <v>0</v>
      </c>
      <c r="AO178" s="57">
        <f t="shared" si="81"/>
        <v>0</v>
      </c>
      <c r="AP178" s="57">
        <f t="shared" si="82"/>
        <v>0</v>
      </c>
      <c r="AQ178" s="57">
        <f t="shared" si="83"/>
        <v>0</v>
      </c>
      <c r="AR178" s="57">
        <f t="shared" si="84"/>
        <v>0</v>
      </c>
      <c r="AS178" s="57">
        <f t="shared" si="85"/>
        <v>0</v>
      </c>
      <c r="AT178" s="57">
        <f t="shared" si="86"/>
        <v>99.999967319405087</v>
      </c>
      <c r="AU178" s="57">
        <f t="shared" si="87"/>
        <v>0</v>
      </c>
      <c r="AV178" s="57">
        <f t="shared" si="88"/>
        <v>0</v>
      </c>
    </row>
    <row r="179" spans="1:48" x14ac:dyDescent="0.35">
      <c r="A179" s="19" t="s">
        <v>343</v>
      </c>
      <c r="B179" s="19" t="s">
        <v>344</v>
      </c>
      <c r="C179" s="44" t="s">
        <v>36</v>
      </c>
      <c r="D179" s="41" t="s">
        <v>1051</v>
      </c>
      <c r="E179" s="20">
        <v>0.40853400000000001</v>
      </c>
      <c r="F179" s="20">
        <v>0</v>
      </c>
      <c r="G179" s="20">
        <v>0</v>
      </c>
      <c r="H179" s="20">
        <v>0</v>
      </c>
      <c r="I179" s="40">
        <f t="shared" si="70"/>
        <v>0.40853400000000001</v>
      </c>
      <c r="J179" s="21">
        <f t="shared" si="71"/>
        <v>0</v>
      </c>
      <c r="K179" s="21">
        <f t="shared" si="72"/>
        <v>0</v>
      </c>
      <c r="L179" s="21">
        <f t="shared" si="73"/>
        <v>0</v>
      </c>
      <c r="M179" s="21">
        <f t="shared" si="74"/>
        <v>100</v>
      </c>
      <c r="N179" s="20">
        <v>4.35602E-2</v>
      </c>
      <c r="O179" s="20">
        <f t="shared" si="52"/>
        <v>4.35602E-2</v>
      </c>
      <c r="P179" s="20">
        <v>0</v>
      </c>
      <c r="Q179" s="20">
        <f t="shared" si="53"/>
        <v>0</v>
      </c>
      <c r="R179" s="20">
        <v>0</v>
      </c>
      <c r="S179" s="45">
        <f t="shared" si="75"/>
        <v>10.662564192943549</v>
      </c>
      <c r="T179" s="45">
        <f t="shared" si="76"/>
        <v>0</v>
      </c>
      <c r="U179" s="45">
        <f t="shared" si="77"/>
        <v>0</v>
      </c>
      <c r="V179" s="20">
        <v>0</v>
      </c>
      <c r="W179" s="21">
        <f t="shared" si="57"/>
        <v>0</v>
      </c>
      <c r="X179" s="17" t="s">
        <v>216</v>
      </c>
      <c r="Y179" s="54" t="str">
        <f t="shared" si="58"/>
        <v>N/A</v>
      </c>
      <c r="Z179" s="20">
        <v>0</v>
      </c>
      <c r="AA179" s="20">
        <v>0</v>
      </c>
      <c r="AB179" s="20">
        <v>0</v>
      </c>
      <c r="AC179" s="20">
        <v>0</v>
      </c>
      <c r="AD179" s="20">
        <v>0</v>
      </c>
      <c r="AE179" s="20">
        <v>0</v>
      </c>
      <c r="AF179" s="20">
        <v>0</v>
      </c>
      <c r="AG179" s="20">
        <v>0</v>
      </c>
      <c r="AH179" s="20">
        <v>0.408534140712</v>
      </c>
      <c r="AI179" s="20">
        <v>0</v>
      </c>
      <c r="AJ179" s="20">
        <v>0</v>
      </c>
      <c r="AL179" s="57">
        <f t="shared" si="78"/>
        <v>0</v>
      </c>
      <c r="AM179" s="57">
        <f t="shared" si="79"/>
        <v>0</v>
      </c>
      <c r="AN179" s="57">
        <f t="shared" si="80"/>
        <v>0</v>
      </c>
      <c r="AO179" s="57">
        <f t="shared" si="81"/>
        <v>0</v>
      </c>
      <c r="AP179" s="57">
        <f t="shared" si="82"/>
        <v>0</v>
      </c>
      <c r="AQ179" s="57">
        <f t="shared" si="83"/>
        <v>0</v>
      </c>
      <c r="AR179" s="57">
        <f t="shared" si="84"/>
        <v>0</v>
      </c>
      <c r="AS179" s="57">
        <f t="shared" si="85"/>
        <v>0</v>
      </c>
      <c r="AT179" s="57">
        <f t="shared" si="86"/>
        <v>100.00003444315529</v>
      </c>
      <c r="AU179" s="57">
        <f t="shared" si="87"/>
        <v>0</v>
      </c>
      <c r="AV179" s="57">
        <f t="shared" si="88"/>
        <v>0</v>
      </c>
    </row>
    <row r="180" spans="1:48" x14ac:dyDescent="0.35">
      <c r="A180" s="19" t="s">
        <v>345</v>
      </c>
      <c r="B180" s="19" t="s">
        <v>346</v>
      </c>
      <c r="C180" s="44" t="s">
        <v>36</v>
      </c>
      <c r="D180" s="41" t="s">
        <v>1051</v>
      </c>
      <c r="E180" s="20">
        <v>1.6443399999999999</v>
      </c>
      <c r="F180" s="20">
        <v>0</v>
      </c>
      <c r="G180" s="20">
        <v>0.95124535675599997</v>
      </c>
      <c r="H180" s="20">
        <v>7.5403169939499998E-2</v>
      </c>
      <c r="I180" s="40">
        <f t="shared" si="70"/>
        <v>0.61769147330449992</v>
      </c>
      <c r="J180" s="21">
        <f t="shared" si="71"/>
        <v>0</v>
      </c>
      <c r="K180" s="21">
        <f t="shared" si="72"/>
        <v>57.849675660508169</v>
      </c>
      <c r="L180" s="21">
        <f t="shared" si="73"/>
        <v>4.5856191505102357</v>
      </c>
      <c r="M180" s="21">
        <f t="shared" si="74"/>
        <v>37.564705188981598</v>
      </c>
      <c r="N180" s="20">
        <v>0.70057499999999995</v>
      </c>
      <c r="O180" s="20">
        <f t="shared" si="52"/>
        <v>1.233893283342</v>
      </c>
      <c r="P180" s="20">
        <v>0.381301135485</v>
      </c>
      <c r="Q180" s="20">
        <f t="shared" si="53"/>
        <v>0.53331828334200004</v>
      </c>
      <c r="R180" s="20">
        <v>0.15201714785699999</v>
      </c>
      <c r="S180" s="45">
        <f t="shared" si="75"/>
        <v>75.038816992957663</v>
      </c>
      <c r="T180" s="45">
        <f t="shared" si="76"/>
        <v>32.43357720070059</v>
      </c>
      <c r="U180" s="45">
        <f t="shared" si="77"/>
        <v>9.2448731927095373</v>
      </c>
      <c r="V180" s="20">
        <v>0.95884962094699999</v>
      </c>
      <c r="W180" s="21">
        <f t="shared" si="57"/>
        <v>58.312126503460362</v>
      </c>
      <c r="X180" s="17">
        <v>1.02549323068</v>
      </c>
      <c r="Y180" s="54">
        <f t="shared" si="58"/>
        <v>62.365035861196596</v>
      </c>
      <c r="Z180" s="20">
        <v>0</v>
      </c>
      <c r="AA180" s="20">
        <v>0</v>
      </c>
      <c r="AB180" s="20">
        <v>0</v>
      </c>
      <c r="AC180" s="20">
        <v>0</v>
      </c>
      <c r="AD180" s="20">
        <v>0</v>
      </c>
      <c r="AE180" s="20">
        <v>0</v>
      </c>
      <c r="AF180" s="20">
        <v>0</v>
      </c>
      <c r="AG180" s="20">
        <v>0</v>
      </c>
      <c r="AH180" s="20">
        <v>1.64433741999</v>
      </c>
      <c r="AI180" s="20">
        <v>0</v>
      </c>
      <c r="AJ180" s="20">
        <v>0</v>
      </c>
      <c r="AL180" s="57">
        <f t="shared" si="78"/>
        <v>0</v>
      </c>
      <c r="AM180" s="57">
        <f t="shared" si="79"/>
        <v>0</v>
      </c>
      <c r="AN180" s="57">
        <f t="shared" si="80"/>
        <v>0</v>
      </c>
      <c r="AO180" s="57">
        <f t="shared" si="81"/>
        <v>0</v>
      </c>
      <c r="AP180" s="57">
        <f t="shared" si="82"/>
        <v>0</v>
      </c>
      <c r="AQ180" s="57">
        <f t="shared" si="83"/>
        <v>0</v>
      </c>
      <c r="AR180" s="57">
        <f t="shared" si="84"/>
        <v>0</v>
      </c>
      <c r="AS180" s="57">
        <f t="shared" si="85"/>
        <v>0</v>
      </c>
      <c r="AT180" s="57">
        <f t="shared" si="86"/>
        <v>99.99984309753458</v>
      </c>
      <c r="AU180" s="57">
        <f t="shared" si="87"/>
        <v>0</v>
      </c>
      <c r="AV180" s="57">
        <f t="shared" si="88"/>
        <v>0</v>
      </c>
    </row>
    <row r="181" spans="1:48" x14ac:dyDescent="0.35">
      <c r="A181" s="19" t="s">
        <v>347</v>
      </c>
      <c r="B181" s="19" t="s">
        <v>348</v>
      </c>
      <c r="C181" s="44" t="s">
        <v>36</v>
      </c>
      <c r="D181" s="41" t="s">
        <v>1051</v>
      </c>
      <c r="E181" s="20">
        <v>0.271675</v>
      </c>
      <c r="F181" s="20">
        <v>0</v>
      </c>
      <c r="G181" s="20">
        <v>0</v>
      </c>
      <c r="H181" s="20">
        <v>0</v>
      </c>
      <c r="I181" s="40">
        <f t="shared" si="70"/>
        <v>0.271675</v>
      </c>
      <c r="J181" s="21">
        <f t="shared" si="71"/>
        <v>0</v>
      </c>
      <c r="K181" s="21">
        <f t="shared" si="72"/>
        <v>0</v>
      </c>
      <c r="L181" s="21">
        <f t="shared" si="73"/>
        <v>0</v>
      </c>
      <c r="M181" s="21">
        <f t="shared" si="74"/>
        <v>100</v>
      </c>
      <c r="N181" s="20">
        <v>1.84E-2</v>
      </c>
      <c r="O181" s="20">
        <f t="shared" si="52"/>
        <v>1.84E-2</v>
      </c>
      <c r="P181" s="20">
        <v>0</v>
      </c>
      <c r="Q181" s="20">
        <f t="shared" si="53"/>
        <v>0</v>
      </c>
      <c r="R181" s="20">
        <v>0</v>
      </c>
      <c r="S181" s="45">
        <f t="shared" si="75"/>
        <v>6.7727983804177789</v>
      </c>
      <c r="T181" s="45">
        <f t="shared" si="76"/>
        <v>0</v>
      </c>
      <c r="U181" s="45">
        <f t="shared" si="77"/>
        <v>0</v>
      </c>
      <c r="V181" s="20">
        <v>0</v>
      </c>
      <c r="W181" s="21">
        <f t="shared" si="57"/>
        <v>0</v>
      </c>
      <c r="X181" s="17" t="s">
        <v>216</v>
      </c>
      <c r="Y181" s="54" t="str">
        <f t="shared" si="58"/>
        <v>N/A</v>
      </c>
      <c r="Z181" s="20">
        <v>0</v>
      </c>
      <c r="AA181" s="20">
        <v>0</v>
      </c>
      <c r="AB181" s="20">
        <v>0</v>
      </c>
      <c r="AC181" s="20">
        <v>0</v>
      </c>
      <c r="AD181" s="20">
        <v>0</v>
      </c>
      <c r="AE181" s="20">
        <v>0</v>
      </c>
      <c r="AF181" s="20">
        <v>0</v>
      </c>
      <c r="AG181" s="20">
        <v>0</v>
      </c>
      <c r="AH181" s="20">
        <v>0.27167520000599998</v>
      </c>
      <c r="AI181" s="20">
        <v>0</v>
      </c>
      <c r="AJ181" s="20">
        <v>0</v>
      </c>
      <c r="AL181" s="57">
        <f t="shared" si="78"/>
        <v>0</v>
      </c>
      <c r="AM181" s="57">
        <f t="shared" si="79"/>
        <v>0</v>
      </c>
      <c r="AN181" s="57">
        <f t="shared" si="80"/>
        <v>0</v>
      </c>
      <c r="AO181" s="57">
        <f t="shared" si="81"/>
        <v>0</v>
      </c>
      <c r="AP181" s="57">
        <f t="shared" si="82"/>
        <v>0</v>
      </c>
      <c r="AQ181" s="57">
        <f t="shared" si="83"/>
        <v>0</v>
      </c>
      <c r="AR181" s="57">
        <f t="shared" si="84"/>
        <v>0</v>
      </c>
      <c r="AS181" s="57">
        <f t="shared" si="85"/>
        <v>0</v>
      </c>
      <c r="AT181" s="57">
        <f t="shared" si="86"/>
        <v>100.00007361958221</v>
      </c>
      <c r="AU181" s="57">
        <f t="shared" si="87"/>
        <v>0</v>
      </c>
      <c r="AV181" s="57">
        <f t="shared" si="88"/>
        <v>0</v>
      </c>
    </row>
    <row r="182" spans="1:48" x14ac:dyDescent="0.35">
      <c r="A182" s="19" t="s">
        <v>349</v>
      </c>
      <c r="B182" s="19" t="s">
        <v>350</v>
      </c>
      <c r="C182" s="44" t="s">
        <v>36</v>
      </c>
      <c r="D182" s="41" t="s">
        <v>1051</v>
      </c>
      <c r="E182" s="20">
        <v>0.34252500000000002</v>
      </c>
      <c r="F182" s="20">
        <v>0</v>
      </c>
      <c r="G182" s="20">
        <v>0</v>
      </c>
      <c r="H182" s="20">
        <v>0</v>
      </c>
      <c r="I182" s="40">
        <f t="shared" si="70"/>
        <v>0.34252500000000002</v>
      </c>
      <c r="J182" s="21">
        <f t="shared" si="71"/>
        <v>0</v>
      </c>
      <c r="K182" s="21">
        <f t="shared" si="72"/>
        <v>0</v>
      </c>
      <c r="L182" s="21">
        <f t="shared" si="73"/>
        <v>0</v>
      </c>
      <c r="M182" s="21">
        <f t="shared" si="74"/>
        <v>100</v>
      </c>
      <c r="N182" s="20">
        <v>0</v>
      </c>
      <c r="O182" s="20">
        <f t="shared" si="52"/>
        <v>0</v>
      </c>
      <c r="P182" s="20">
        <v>0</v>
      </c>
      <c r="Q182" s="20">
        <f t="shared" si="53"/>
        <v>0</v>
      </c>
      <c r="R182" s="20">
        <v>0</v>
      </c>
      <c r="S182" s="45">
        <f t="shared" si="75"/>
        <v>0</v>
      </c>
      <c r="T182" s="45">
        <f t="shared" si="76"/>
        <v>0</v>
      </c>
      <c r="U182" s="45">
        <f t="shared" si="77"/>
        <v>0</v>
      </c>
      <c r="V182" s="20">
        <v>0</v>
      </c>
      <c r="W182" s="21">
        <f t="shared" si="57"/>
        <v>0</v>
      </c>
      <c r="X182" s="17" t="s">
        <v>216</v>
      </c>
      <c r="Y182" s="54" t="str">
        <f t="shared" si="58"/>
        <v>N/A</v>
      </c>
      <c r="Z182" s="20">
        <v>0</v>
      </c>
      <c r="AA182" s="20">
        <v>0</v>
      </c>
      <c r="AB182" s="20">
        <v>0</v>
      </c>
      <c r="AC182" s="20">
        <v>0</v>
      </c>
      <c r="AD182" s="20">
        <v>0</v>
      </c>
      <c r="AE182" s="20">
        <v>0</v>
      </c>
      <c r="AF182" s="20">
        <v>0</v>
      </c>
      <c r="AG182" s="20">
        <v>0</v>
      </c>
      <c r="AH182" s="20">
        <v>0.34252476000600002</v>
      </c>
      <c r="AI182" s="20">
        <v>0</v>
      </c>
      <c r="AJ182" s="20">
        <v>0</v>
      </c>
      <c r="AL182" s="57">
        <f t="shared" si="78"/>
        <v>0</v>
      </c>
      <c r="AM182" s="57">
        <f t="shared" si="79"/>
        <v>0</v>
      </c>
      <c r="AN182" s="57">
        <f t="shared" si="80"/>
        <v>0</v>
      </c>
      <c r="AO182" s="57">
        <f t="shared" si="81"/>
        <v>0</v>
      </c>
      <c r="AP182" s="57">
        <f t="shared" si="82"/>
        <v>0</v>
      </c>
      <c r="AQ182" s="57">
        <f t="shared" si="83"/>
        <v>0</v>
      </c>
      <c r="AR182" s="57">
        <f t="shared" si="84"/>
        <v>0</v>
      </c>
      <c r="AS182" s="57">
        <f t="shared" si="85"/>
        <v>0</v>
      </c>
      <c r="AT182" s="57">
        <f t="shared" si="86"/>
        <v>99.999929933873432</v>
      </c>
      <c r="AU182" s="57">
        <f t="shared" si="87"/>
        <v>0</v>
      </c>
      <c r="AV182" s="57">
        <f t="shared" si="88"/>
        <v>0</v>
      </c>
    </row>
    <row r="183" spans="1:48" x14ac:dyDescent="0.35">
      <c r="A183" s="19" t="s">
        <v>351</v>
      </c>
      <c r="B183" s="19" t="s">
        <v>352</v>
      </c>
      <c r="C183" s="44" t="s">
        <v>36</v>
      </c>
      <c r="D183" s="41" t="s">
        <v>1051</v>
      </c>
      <c r="E183" s="20">
        <v>1.0408299999999999</v>
      </c>
      <c r="F183" s="20">
        <v>0</v>
      </c>
      <c r="G183" s="20">
        <v>0</v>
      </c>
      <c r="H183" s="20">
        <v>0</v>
      </c>
      <c r="I183" s="40">
        <f t="shared" si="70"/>
        <v>1.0408299999999999</v>
      </c>
      <c r="J183" s="21">
        <f t="shared" si="71"/>
        <v>0</v>
      </c>
      <c r="K183" s="21">
        <f t="shared" si="72"/>
        <v>0</v>
      </c>
      <c r="L183" s="21">
        <f t="shared" si="73"/>
        <v>0</v>
      </c>
      <c r="M183" s="21">
        <f t="shared" si="74"/>
        <v>100</v>
      </c>
      <c r="N183" s="20">
        <v>6.1561200000000003E-2</v>
      </c>
      <c r="O183" s="20">
        <f t="shared" si="52"/>
        <v>0.1023940370616</v>
      </c>
      <c r="P183" s="20">
        <v>4.08328370616E-2</v>
      </c>
      <c r="Q183" s="20">
        <f t="shared" si="53"/>
        <v>4.08328370616E-2</v>
      </c>
      <c r="R183" s="20">
        <v>0</v>
      </c>
      <c r="S183" s="45">
        <f t="shared" si="75"/>
        <v>9.8377292220247305</v>
      </c>
      <c r="T183" s="45">
        <f t="shared" si="76"/>
        <v>3.923103394560111</v>
      </c>
      <c r="U183" s="45">
        <f t="shared" si="77"/>
        <v>0</v>
      </c>
      <c r="V183" s="20">
        <v>0</v>
      </c>
      <c r="W183" s="21">
        <f t="shared" si="57"/>
        <v>0</v>
      </c>
      <c r="X183" s="17" t="s">
        <v>216</v>
      </c>
      <c r="Y183" s="54" t="str">
        <f t="shared" si="58"/>
        <v>N/A</v>
      </c>
      <c r="Z183" s="20">
        <v>0</v>
      </c>
      <c r="AA183" s="20">
        <v>0</v>
      </c>
      <c r="AB183" s="20">
        <v>0</v>
      </c>
      <c r="AC183" s="20">
        <v>0</v>
      </c>
      <c r="AD183" s="20">
        <v>0</v>
      </c>
      <c r="AE183" s="20">
        <v>0</v>
      </c>
      <c r="AF183" s="20">
        <v>0</v>
      </c>
      <c r="AG183" s="20">
        <v>0</v>
      </c>
      <c r="AH183" s="20">
        <v>1.0408346850000001</v>
      </c>
      <c r="AI183" s="20">
        <v>0</v>
      </c>
      <c r="AJ183" s="20">
        <v>0</v>
      </c>
      <c r="AL183" s="57">
        <f t="shared" si="78"/>
        <v>0</v>
      </c>
      <c r="AM183" s="57">
        <f t="shared" si="79"/>
        <v>0</v>
      </c>
      <c r="AN183" s="57">
        <f t="shared" si="80"/>
        <v>0</v>
      </c>
      <c r="AO183" s="57">
        <f t="shared" si="81"/>
        <v>0</v>
      </c>
      <c r="AP183" s="57">
        <f t="shared" si="82"/>
        <v>0</v>
      </c>
      <c r="AQ183" s="57">
        <f t="shared" si="83"/>
        <v>0</v>
      </c>
      <c r="AR183" s="57">
        <f t="shared" si="84"/>
        <v>0</v>
      </c>
      <c r="AS183" s="57">
        <f t="shared" si="85"/>
        <v>0</v>
      </c>
      <c r="AT183" s="57">
        <f t="shared" si="86"/>
        <v>100.00045012153764</v>
      </c>
      <c r="AU183" s="57">
        <f t="shared" si="87"/>
        <v>0</v>
      </c>
      <c r="AV183" s="57">
        <f t="shared" si="88"/>
        <v>0</v>
      </c>
    </row>
    <row r="184" spans="1:48" x14ac:dyDescent="0.35">
      <c r="A184" s="19" t="s">
        <v>353</v>
      </c>
      <c r="B184" s="19" t="s">
        <v>354</v>
      </c>
      <c r="C184" s="44" t="s">
        <v>36</v>
      </c>
      <c r="D184" s="41" t="s">
        <v>1051</v>
      </c>
      <c r="E184" s="20">
        <v>0.77376599999999995</v>
      </c>
      <c r="F184" s="20">
        <v>0</v>
      </c>
      <c r="G184" s="20">
        <v>0</v>
      </c>
      <c r="H184" s="20">
        <v>0</v>
      </c>
      <c r="I184" s="40">
        <f t="shared" si="70"/>
        <v>0.77376599999999995</v>
      </c>
      <c r="J184" s="21">
        <f t="shared" si="71"/>
        <v>0</v>
      </c>
      <c r="K184" s="21">
        <f t="shared" si="72"/>
        <v>0</v>
      </c>
      <c r="L184" s="21">
        <f t="shared" si="73"/>
        <v>0</v>
      </c>
      <c r="M184" s="21">
        <f t="shared" si="74"/>
        <v>100</v>
      </c>
      <c r="N184" s="20">
        <v>8.8294200000000003E-2</v>
      </c>
      <c r="O184" s="20">
        <f t="shared" si="52"/>
        <v>0.1163405892501788</v>
      </c>
      <c r="P184" s="20">
        <v>2.79574725001E-2</v>
      </c>
      <c r="Q184" s="20">
        <f t="shared" si="53"/>
        <v>2.8046389250178799E-2</v>
      </c>
      <c r="R184" s="20">
        <v>8.8916750078800002E-5</v>
      </c>
      <c r="S184" s="45">
        <f t="shared" si="75"/>
        <v>15.035629537893733</v>
      </c>
      <c r="T184" s="45">
        <f t="shared" si="76"/>
        <v>3.6246603301487532</v>
      </c>
      <c r="U184" s="45">
        <f t="shared" si="77"/>
        <v>1.1491426358718269E-2</v>
      </c>
      <c r="V184" s="20">
        <v>0</v>
      </c>
      <c r="W184" s="21">
        <f t="shared" si="57"/>
        <v>0</v>
      </c>
      <c r="X184" s="17" t="s">
        <v>216</v>
      </c>
      <c r="Y184" s="54" t="str">
        <f t="shared" si="58"/>
        <v>N/A</v>
      </c>
      <c r="Z184" s="20">
        <v>0</v>
      </c>
      <c r="AA184" s="20">
        <v>0</v>
      </c>
      <c r="AB184" s="20">
        <v>0</v>
      </c>
      <c r="AC184" s="20">
        <v>0</v>
      </c>
      <c r="AD184" s="20">
        <v>0</v>
      </c>
      <c r="AE184" s="20">
        <v>0</v>
      </c>
      <c r="AF184" s="20">
        <v>0</v>
      </c>
      <c r="AG184" s="20">
        <v>0</v>
      </c>
      <c r="AH184" s="20">
        <v>0.77376557000000001</v>
      </c>
      <c r="AI184" s="20">
        <v>0</v>
      </c>
      <c r="AJ184" s="20">
        <v>0</v>
      </c>
      <c r="AL184" s="57">
        <f t="shared" si="78"/>
        <v>0</v>
      </c>
      <c r="AM184" s="57">
        <f t="shared" si="79"/>
        <v>0</v>
      </c>
      <c r="AN184" s="57">
        <f t="shared" si="80"/>
        <v>0</v>
      </c>
      <c r="AO184" s="57">
        <f t="shared" si="81"/>
        <v>0</v>
      </c>
      <c r="AP184" s="57">
        <f t="shared" si="82"/>
        <v>0</v>
      </c>
      <c r="AQ184" s="57">
        <f t="shared" si="83"/>
        <v>0</v>
      </c>
      <c r="AR184" s="57">
        <f t="shared" si="84"/>
        <v>0</v>
      </c>
      <c r="AS184" s="57">
        <f t="shared" si="85"/>
        <v>0</v>
      </c>
      <c r="AT184" s="57">
        <f t="shared" si="86"/>
        <v>99.999944427643499</v>
      </c>
      <c r="AU184" s="57">
        <f t="shared" si="87"/>
        <v>0</v>
      </c>
      <c r="AV184" s="57">
        <f t="shared" si="88"/>
        <v>0</v>
      </c>
    </row>
    <row r="185" spans="1:48" x14ac:dyDescent="0.35">
      <c r="A185" s="19" t="s">
        <v>355</v>
      </c>
      <c r="B185" s="19" t="s">
        <v>356</v>
      </c>
      <c r="C185" s="44" t="s">
        <v>36</v>
      </c>
      <c r="D185" s="41" t="s">
        <v>1051</v>
      </c>
      <c r="E185" s="20">
        <v>0.25526900000000002</v>
      </c>
      <c r="F185" s="20">
        <v>0</v>
      </c>
      <c r="G185" s="20">
        <v>0</v>
      </c>
      <c r="H185" s="20">
        <v>0</v>
      </c>
      <c r="I185" s="40">
        <f t="shared" si="70"/>
        <v>0.25526900000000002</v>
      </c>
      <c r="J185" s="21">
        <f t="shared" si="71"/>
        <v>0</v>
      </c>
      <c r="K185" s="21">
        <f t="shared" si="72"/>
        <v>0</v>
      </c>
      <c r="L185" s="21">
        <f t="shared" si="73"/>
        <v>0</v>
      </c>
      <c r="M185" s="21">
        <f t="shared" si="74"/>
        <v>100</v>
      </c>
      <c r="N185" s="20">
        <v>8.9486600000000006E-3</v>
      </c>
      <c r="O185" s="20">
        <f t="shared" si="52"/>
        <v>2.4948660000000001E-2</v>
      </c>
      <c r="P185" s="20">
        <v>3.2000000000000002E-3</v>
      </c>
      <c r="Q185" s="20">
        <f t="shared" si="53"/>
        <v>1.6E-2</v>
      </c>
      <c r="R185" s="20">
        <v>1.2800000000000001E-2</v>
      </c>
      <c r="S185" s="45">
        <f t="shared" si="75"/>
        <v>9.7734781740046763</v>
      </c>
      <c r="T185" s="45">
        <f t="shared" si="76"/>
        <v>6.2678977862568503</v>
      </c>
      <c r="U185" s="45">
        <f t="shared" si="77"/>
        <v>5.0143182290054797</v>
      </c>
      <c r="V185" s="20">
        <v>0</v>
      </c>
      <c r="W185" s="21">
        <f t="shared" si="57"/>
        <v>0</v>
      </c>
      <c r="X185" s="17">
        <v>0</v>
      </c>
      <c r="Y185" s="54">
        <f t="shared" si="58"/>
        <v>0</v>
      </c>
      <c r="Z185" s="20">
        <v>0</v>
      </c>
      <c r="AA185" s="20">
        <v>0</v>
      </c>
      <c r="AB185" s="20">
        <v>0</v>
      </c>
      <c r="AC185" s="20">
        <v>0</v>
      </c>
      <c r="AD185" s="20">
        <v>0</v>
      </c>
      <c r="AE185" s="20">
        <v>0</v>
      </c>
      <c r="AF185" s="20">
        <v>0</v>
      </c>
      <c r="AG185" s="20">
        <v>0</v>
      </c>
      <c r="AH185" s="20">
        <v>0.25526901000199997</v>
      </c>
      <c r="AI185" s="20">
        <v>0</v>
      </c>
      <c r="AJ185" s="20">
        <v>0</v>
      </c>
      <c r="AL185" s="57">
        <f t="shared" si="78"/>
        <v>0</v>
      </c>
      <c r="AM185" s="57">
        <f t="shared" si="79"/>
        <v>0</v>
      </c>
      <c r="AN185" s="57">
        <f t="shared" si="80"/>
        <v>0</v>
      </c>
      <c r="AO185" s="57">
        <f t="shared" si="81"/>
        <v>0</v>
      </c>
      <c r="AP185" s="57">
        <f t="shared" si="82"/>
        <v>0</v>
      </c>
      <c r="AQ185" s="57">
        <f t="shared" si="83"/>
        <v>0</v>
      </c>
      <c r="AR185" s="57">
        <f t="shared" si="84"/>
        <v>0</v>
      </c>
      <c r="AS185" s="57">
        <f t="shared" si="85"/>
        <v>0</v>
      </c>
      <c r="AT185" s="57">
        <f t="shared" si="86"/>
        <v>100.00000391821959</v>
      </c>
      <c r="AU185" s="57">
        <f t="shared" si="87"/>
        <v>0</v>
      </c>
      <c r="AV185" s="57">
        <f t="shared" si="88"/>
        <v>0</v>
      </c>
    </row>
    <row r="186" spans="1:48" x14ac:dyDescent="0.35">
      <c r="A186" s="19" t="s">
        <v>357</v>
      </c>
      <c r="B186" s="19" t="s">
        <v>358</v>
      </c>
      <c r="C186" s="44" t="s">
        <v>36</v>
      </c>
      <c r="D186" s="41" t="s">
        <v>1051</v>
      </c>
      <c r="E186" s="20">
        <v>0.40586699999999998</v>
      </c>
      <c r="F186" s="20">
        <v>0</v>
      </c>
      <c r="G186" s="20">
        <v>0</v>
      </c>
      <c r="H186" s="20">
        <v>0</v>
      </c>
      <c r="I186" s="40">
        <f t="shared" si="70"/>
        <v>0.40586699999999998</v>
      </c>
      <c r="J186" s="21">
        <f t="shared" si="71"/>
        <v>0</v>
      </c>
      <c r="K186" s="21">
        <f t="shared" si="72"/>
        <v>0</v>
      </c>
      <c r="L186" s="21">
        <f t="shared" si="73"/>
        <v>0</v>
      </c>
      <c r="M186" s="21">
        <f t="shared" si="74"/>
        <v>100</v>
      </c>
      <c r="N186" s="20">
        <v>2.1515800000000002E-2</v>
      </c>
      <c r="O186" s="20">
        <f t="shared" si="52"/>
        <v>2.1515800000000002E-2</v>
      </c>
      <c r="P186" s="20">
        <v>0</v>
      </c>
      <c r="Q186" s="20">
        <f t="shared" si="53"/>
        <v>0</v>
      </c>
      <c r="R186" s="20">
        <v>0</v>
      </c>
      <c r="S186" s="45">
        <f t="shared" si="75"/>
        <v>5.3011947263512438</v>
      </c>
      <c r="T186" s="45">
        <f t="shared" si="76"/>
        <v>0</v>
      </c>
      <c r="U186" s="45">
        <f t="shared" si="77"/>
        <v>0</v>
      </c>
      <c r="V186" s="20">
        <v>0</v>
      </c>
      <c r="W186" s="21">
        <f t="shared" si="57"/>
        <v>0</v>
      </c>
      <c r="X186" s="17" t="s">
        <v>216</v>
      </c>
      <c r="Y186" s="54" t="str">
        <f t="shared" si="58"/>
        <v>N/A</v>
      </c>
      <c r="Z186" s="20">
        <v>0</v>
      </c>
      <c r="AA186" s="20">
        <v>0</v>
      </c>
      <c r="AB186" s="20">
        <v>0</v>
      </c>
      <c r="AC186" s="20">
        <v>0</v>
      </c>
      <c r="AD186" s="20">
        <v>0</v>
      </c>
      <c r="AE186" s="20">
        <v>0</v>
      </c>
      <c r="AF186" s="20">
        <v>0</v>
      </c>
      <c r="AG186" s="20">
        <v>0</v>
      </c>
      <c r="AH186" s="20">
        <v>0.40586737999799999</v>
      </c>
      <c r="AI186" s="20">
        <v>0</v>
      </c>
      <c r="AJ186" s="20">
        <v>0</v>
      </c>
      <c r="AL186" s="57">
        <f t="shared" si="78"/>
        <v>0</v>
      </c>
      <c r="AM186" s="57">
        <f t="shared" si="79"/>
        <v>0</v>
      </c>
      <c r="AN186" s="57">
        <f t="shared" si="80"/>
        <v>0</v>
      </c>
      <c r="AO186" s="57">
        <f t="shared" si="81"/>
        <v>0</v>
      </c>
      <c r="AP186" s="57">
        <f t="shared" si="82"/>
        <v>0</v>
      </c>
      <c r="AQ186" s="57">
        <f t="shared" si="83"/>
        <v>0</v>
      </c>
      <c r="AR186" s="57">
        <f t="shared" si="84"/>
        <v>0</v>
      </c>
      <c r="AS186" s="57">
        <f t="shared" si="85"/>
        <v>0</v>
      </c>
      <c r="AT186" s="57">
        <f t="shared" si="86"/>
        <v>100.00009362623716</v>
      </c>
      <c r="AU186" s="57">
        <f t="shared" si="87"/>
        <v>0</v>
      </c>
      <c r="AV186" s="57">
        <f t="shared" si="88"/>
        <v>0</v>
      </c>
    </row>
    <row r="187" spans="1:48" x14ac:dyDescent="0.35">
      <c r="A187" s="19" t="s">
        <v>359</v>
      </c>
      <c r="B187" s="19" t="s">
        <v>360</v>
      </c>
      <c r="C187" s="44" t="s">
        <v>36</v>
      </c>
      <c r="D187" s="41" t="s">
        <v>1051</v>
      </c>
      <c r="E187" s="20">
        <v>1.0294399999999999</v>
      </c>
      <c r="F187" s="20">
        <v>0</v>
      </c>
      <c r="G187" s="20">
        <v>0</v>
      </c>
      <c r="H187" s="20">
        <v>0</v>
      </c>
      <c r="I187" s="40">
        <f t="shared" si="70"/>
        <v>1.0294399999999999</v>
      </c>
      <c r="J187" s="21">
        <f t="shared" si="71"/>
        <v>0</v>
      </c>
      <c r="K187" s="21">
        <f t="shared" si="72"/>
        <v>0</v>
      </c>
      <c r="L187" s="21">
        <f t="shared" si="73"/>
        <v>0</v>
      </c>
      <c r="M187" s="21">
        <f t="shared" si="74"/>
        <v>100</v>
      </c>
      <c r="N187" s="20">
        <v>8.74278E-2</v>
      </c>
      <c r="O187" s="20">
        <f t="shared" si="52"/>
        <v>0.1282278</v>
      </c>
      <c r="P187" s="20">
        <v>4.0800000000000003E-2</v>
      </c>
      <c r="Q187" s="20">
        <f t="shared" si="53"/>
        <v>4.0800000000000003E-2</v>
      </c>
      <c r="R187" s="20">
        <v>0</v>
      </c>
      <c r="S187" s="45">
        <f t="shared" si="75"/>
        <v>12.45607320484924</v>
      </c>
      <c r="T187" s="45">
        <f t="shared" si="76"/>
        <v>3.9633198632266096</v>
      </c>
      <c r="U187" s="45">
        <f t="shared" si="77"/>
        <v>0</v>
      </c>
      <c r="V187" s="20">
        <v>0</v>
      </c>
      <c r="W187" s="21">
        <f t="shared" si="57"/>
        <v>0</v>
      </c>
      <c r="X187" s="17" t="s">
        <v>216</v>
      </c>
      <c r="Y187" s="54" t="str">
        <f t="shared" si="58"/>
        <v>N/A</v>
      </c>
      <c r="Z187" s="20">
        <v>0</v>
      </c>
      <c r="AA187" s="20">
        <v>0</v>
      </c>
      <c r="AB187" s="20">
        <v>0</v>
      </c>
      <c r="AC187" s="20">
        <v>0</v>
      </c>
      <c r="AD187" s="20">
        <v>0</v>
      </c>
      <c r="AE187" s="20">
        <v>5.5656231771E-2</v>
      </c>
      <c r="AF187" s="20">
        <v>0</v>
      </c>
      <c r="AG187" s="20">
        <v>0</v>
      </c>
      <c r="AH187" s="20">
        <v>1.029443855</v>
      </c>
      <c r="AI187" s="20">
        <v>0</v>
      </c>
      <c r="AJ187" s="20">
        <v>0</v>
      </c>
      <c r="AL187" s="57">
        <f t="shared" si="78"/>
        <v>0</v>
      </c>
      <c r="AM187" s="57">
        <f t="shared" si="79"/>
        <v>0</v>
      </c>
      <c r="AN187" s="57">
        <f t="shared" si="80"/>
        <v>0</v>
      </c>
      <c r="AO187" s="57">
        <f t="shared" si="81"/>
        <v>0</v>
      </c>
      <c r="AP187" s="57">
        <f t="shared" si="82"/>
        <v>0</v>
      </c>
      <c r="AQ187" s="57">
        <f t="shared" si="83"/>
        <v>5.4064570806457883</v>
      </c>
      <c r="AR187" s="57">
        <f t="shared" si="84"/>
        <v>0</v>
      </c>
      <c r="AS187" s="57">
        <f t="shared" si="85"/>
        <v>0</v>
      </c>
      <c r="AT187" s="57">
        <f t="shared" si="86"/>
        <v>100.00037447544297</v>
      </c>
      <c r="AU187" s="57">
        <f t="shared" si="87"/>
        <v>0</v>
      </c>
      <c r="AV187" s="57">
        <f t="shared" si="88"/>
        <v>0</v>
      </c>
    </row>
    <row r="188" spans="1:48" x14ac:dyDescent="0.35">
      <c r="A188" s="19" t="s">
        <v>361</v>
      </c>
      <c r="B188" s="19" t="s">
        <v>362</v>
      </c>
      <c r="C188" s="44" t="s">
        <v>36</v>
      </c>
      <c r="D188" s="41" t="s">
        <v>1051</v>
      </c>
      <c r="E188" s="20">
        <v>0.77517599999999998</v>
      </c>
      <c r="F188" s="20">
        <v>0</v>
      </c>
      <c r="G188" s="20">
        <v>0</v>
      </c>
      <c r="H188" s="20">
        <v>0</v>
      </c>
      <c r="I188" s="40">
        <f t="shared" si="70"/>
        <v>0.77517599999999998</v>
      </c>
      <c r="J188" s="21">
        <f t="shared" si="71"/>
        <v>0</v>
      </c>
      <c r="K188" s="21">
        <f t="shared" si="72"/>
        <v>0</v>
      </c>
      <c r="L188" s="21">
        <f t="shared" si="73"/>
        <v>0</v>
      </c>
      <c r="M188" s="21">
        <f t="shared" si="74"/>
        <v>100</v>
      </c>
      <c r="N188" s="20">
        <v>0</v>
      </c>
      <c r="O188" s="20">
        <f t="shared" si="52"/>
        <v>0</v>
      </c>
      <c r="P188" s="20">
        <v>0</v>
      </c>
      <c r="Q188" s="20">
        <f t="shared" si="53"/>
        <v>0</v>
      </c>
      <c r="R188" s="20">
        <v>0</v>
      </c>
      <c r="S188" s="45">
        <f t="shared" si="75"/>
        <v>0</v>
      </c>
      <c r="T188" s="45">
        <f t="shared" si="76"/>
        <v>0</v>
      </c>
      <c r="U188" s="45">
        <f t="shared" si="77"/>
        <v>0</v>
      </c>
      <c r="V188" s="20">
        <v>0</v>
      </c>
      <c r="W188" s="21">
        <f t="shared" si="57"/>
        <v>0</v>
      </c>
      <c r="X188" s="17" t="s">
        <v>216</v>
      </c>
      <c r="Y188" s="54" t="str">
        <f t="shared" si="58"/>
        <v>N/A</v>
      </c>
      <c r="Z188" s="20">
        <v>0</v>
      </c>
      <c r="AA188" s="20">
        <v>0</v>
      </c>
      <c r="AB188" s="20">
        <v>0</v>
      </c>
      <c r="AC188" s="20">
        <v>0</v>
      </c>
      <c r="AD188" s="20">
        <v>0.29411482606799999</v>
      </c>
      <c r="AE188" s="20">
        <v>0.333292310589</v>
      </c>
      <c r="AF188" s="20">
        <v>0</v>
      </c>
      <c r="AG188" s="20">
        <v>0</v>
      </c>
      <c r="AH188" s="20">
        <v>0</v>
      </c>
      <c r="AI188" s="20">
        <v>0</v>
      </c>
      <c r="AJ188" s="20">
        <v>0</v>
      </c>
      <c r="AL188" s="57">
        <f t="shared" si="78"/>
        <v>0</v>
      </c>
      <c r="AM188" s="57">
        <f t="shared" si="79"/>
        <v>0</v>
      </c>
      <c r="AN188" s="57">
        <f t="shared" si="80"/>
        <v>0</v>
      </c>
      <c r="AO188" s="57">
        <f t="shared" si="81"/>
        <v>0</v>
      </c>
      <c r="AP188" s="57">
        <f t="shared" si="82"/>
        <v>37.941683703829838</v>
      </c>
      <c r="AQ188" s="57">
        <f t="shared" si="83"/>
        <v>42.995695247143871</v>
      </c>
      <c r="AR188" s="57">
        <f t="shared" si="84"/>
        <v>0</v>
      </c>
      <c r="AS188" s="57">
        <f t="shared" si="85"/>
        <v>0</v>
      </c>
      <c r="AT188" s="57">
        <f t="shared" si="86"/>
        <v>0</v>
      </c>
      <c r="AU188" s="57">
        <f t="shared" si="87"/>
        <v>0</v>
      </c>
      <c r="AV188" s="57">
        <f t="shared" si="88"/>
        <v>0</v>
      </c>
    </row>
    <row r="189" spans="1:48" x14ac:dyDescent="0.35">
      <c r="A189" s="19" t="s">
        <v>363</v>
      </c>
      <c r="B189" s="19" t="s">
        <v>364</v>
      </c>
      <c r="C189" s="44" t="s">
        <v>36</v>
      </c>
      <c r="D189" s="41" t="s">
        <v>1051</v>
      </c>
      <c r="E189" s="20">
        <v>0.30305799999999999</v>
      </c>
      <c r="F189" s="20">
        <v>0</v>
      </c>
      <c r="G189" s="20">
        <v>0</v>
      </c>
      <c r="H189" s="20">
        <v>0</v>
      </c>
      <c r="I189" s="40">
        <f t="shared" si="70"/>
        <v>0.30305799999999999</v>
      </c>
      <c r="J189" s="21">
        <f t="shared" si="71"/>
        <v>0</v>
      </c>
      <c r="K189" s="21">
        <f t="shared" si="72"/>
        <v>0</v>
      </c>
      <c r="L189" s="21">
        <f t="shared" si="73"/>
        <v>0</v>
      </c>
      <c r="M189" s="21">
        <f t="shared" si="74"/>
        <v>100</v>
      </c>
      <c r="N189" s="20">
        <v>1.7846699999999999E-3</v>
      </c>
      <c r="O189" s="20">
        <f t="shared" si="52"/>
        <v>1.7846699999999999E-3</v>
      </c>
      <c r="P189" s="20">
        <v>0</v>
      </c>
      <c r="Q189" s="20">
        <f t="shared" si="53"/>
        <v>0</v>
      </c>
      <c r="R189" s="20">
        <v>0</v>
      </c>
      <c r="S189" s="45">
        <f t="shared" si="75"/>
        <v>0.5888872757030007</v>
      </c>
      <c r="T189" s="45">
        <f t="shared" si="76"/>
        <v>0</v>
      </c>
      <c r="U189" s="45">
        <f t="shared" si="77"/>
        <v>0</v>
      </c>
      <c r="V189" s="20">
        <v>0</v>
      </c>
      <c r="W189" s="21">
        <f t="shared" si="57"/>
        <v>0</v>
      </c>
      <c r="X189" s="17">
        <v>0</v>
      </c>
      <c r="Y189" s="54">
        <f t="shared" si="58"/>
        <v>0</v>
      </c>
      <c r="Z189" s="20">
        <v>0</v>
      </c>
      <c r="AA189" s="20">
        <v>0</v>
      </c>
      <c r="AB189" s="20">
        <v>0</v>
      </c>
      <c r="AC189" s="20">
        <v>0</v>
      </c>
      <c r="AD189" s="20">
        <v>0</v>
      </c>
      <c r="AE189" s="20">
        <v>0</v>
      </c>
      <c r="AF189" s="20">
        <v>0</v>
      </c>
      <c r="AG189" s="20">
        <v>0</v>
      </c>
      <c r="AH189" s="20">
        <v>0.30305841000299999</v>
      </c>
      <c r="AI189" s="20">
        <v>0</v>
      </c>
      <c r="AJ189" s="20">
        <v>0</v>
      </c>
      <c r="AL189" s="57">
        <f t="shared" si="78"/>
        <v>0</v>
      </c>
      <c r="AM189" s="57">
        <f t="shared" si="79"/>
        <v>0</v>
      </c>
      <c r="AN189" s="57">
        <f t="shared" si="80"/>
        <v>0</v>
      </c>
      <c r="AO189" s="57">
        <f t="shared" si="81"/>
        <v>0</v>
      </c>
      <c r="AP189" s="57">
        <f t="shared" si="82"/>
        <v>0</v>
      </c>
      <c r="AQ189" s="57">
        <f t="shared" si="83"/>
        <v>0</v>
      </c>
      <c r="AR189" s="57">
        <f t="shared" si="84"/>
        <v>0</v>
      </c>
      <c r="AS189" s="57">
        <f t="shared" si="85"/>
        <v>0</v>
      </c>
      <c r="AT189" s="57">
        <f t="shared" si="86"/>
        <v>100.00013528862462</v>
      </c>
      <c r="AU189" s="57">
        <f t="shared" si="87"/>
        <v>0</v>
      </c>
      <c r="AV189" s="57">
        <f t="shared" si="88"/>
        <v>0</v>
      </c>
    </row>
    <row r="190" spans="1:48" x14ac:dyDescent="0.35">
      <c r="A190" s="19" t="s">
        <v>365</v>
      </c>
      <c r="B190" s="19" t="s">
        <v>366</v>
      </c>
      <c r="C190" s="44" t="s">
        <v>36</v>
      </c>
      <c r="D190" s="41" t="s">
        <v>1051</v>
      </c>
      <c r="E190" s="20">
        <v>2.2390599999999998</v>
      </c>
      <c r="F190" s="20">
        <v>0</v>
      </c>
      <c r="G190" s="20">
        <v>0</v>
      </c>
      <c r="H190" s="20">
        <v>0</v>
      </c>
      <c r="I190" s="40">
        <f t="shared" si="70"/>
        <v>2.2390599999999998</v>
      </c>
      <c r="J190" s="21">
        <f t="shared" si="71"/>
        <v>0</v>
      </c>
      <c r="K190" s="21">
        <f t="shared" si="72"/>
        <v>0</v>
      </c>
      <c r="L190" s="21">
        <f t="shared" si="73"/>
        <v>0</v>
      </c>
      <c r="M190" s="21">
        <f t="shared" si="74"/>
        <v>100</v>
      </c>
      <c r="N190" s="20">
        <v>2.42554E-2</v>
      </c>
      <c r="O190" s="20">
        <f t="shared" ref="O190:O253" si="89">Q190+N190</f>
        <v>5.0655400000000003E-2</v>
      </c>
      <c r="P190" s="20">
        <v>1.2E-2</v>
      </c>
      <c r="Q190" s="20">
        <f t="shared" ref="Q190:Q253" si="90">R190+P190</f>
        <v>2.64E-2</v>
      </c>
      <c r="R190" s="20">
        <v>1.44E-2</v>
      </c>
      <c r="S190" s="45">
        <f t="shared" si="75"/>
        <v>2.2623511652211201</v>
      </c>
      <c r="T190" s="45">
        <f t="shared" si="76"/>
        <v>1.1790662152867721</v>
      </c>
      <c r="U190" s="45">
        <f t="shared" si="77"/>
        <v>0.64312702652005749</v>
      </c>
      <c r="V190" s="20">
        <v>0</v>
      </c>
      <c r="W190" s="21">
        <f t="shared" ref="W190:W253" si="91">V190/E190*100</f>
        <v>0</v>
      </c>
      <c r="X190" s="17" t="s">
        <v>216</v>
      </c>
      <c r="Y190" s="54" t="str">
        <f t="shared" ref="Y190:Y253" si="92">IFERROR(X190/E190*100,"N/A")</f>
        <v>N/A</v>
      </c>
      <c r="Z190" s="20">
        <v>0</v>
      </c>
      <c r="AA190" s="20">
        <v>0</v>
      </c>
      <c r="AB190" s="20">
        <v>0</v>
      </c>
      <c r="AC190" s="20">
        <v>0</v>
      </c>
      <c r="AD190" s="20">
        <v>0</v>
      </c>
      <c r="AE190" s="20">
        <v>0</v>
      </c>
      <c r="AF190" s="20">
        <v>3.32E-2</v>
      </c>
      <c r="AG190" s="20">
        <v>0.77765191419299995</v>
      </c>
      <c r="AH190" s="20">
        <v>1.4325924722900001</v>
      </c>
      <c r="AI190" s="20">
        <v>0</v>
      </c>
      <c r="AJ190" s="20">
        <v>0</v>
      </c>
      <c r="AL190" s="57">
        <f t="shared" si="78"/>
        <v>0</v>
      </c>
      <c r="AM190" s="57">
        <f t="shared" si="79"/>
        <v>0</v>
      </c>
      <c r="AN190" s="57">
        <f t="shared" si="80"/>
        <v>0</v>
      </c>
      <c r="AO190" s="57">
        <f t="shared" si="81"/>
        <v>0</v>
      </c>
      <c r="AP190" s="57">
        <f t="shared" si="82"/>
        <v>0</v>
      </c>
      <c r="AQ190" s="57">
        <f t="shared" si="83"/>
        <v>0</v>
      </c>
      <c r="AR190" s="57">
        <f t="shared" si="84"/>
        <v>1.482765088921244</v>
      </c>
      <c r="AS190" s="57">
        <f t="shared" si="85"/>
        <v>34.731178002956597</v>
      </c>
      <c r="AT190" s="57">
        <f t="shared" si="86"/>
        <v>63.981870619367065</v>
      </c>
      <c r="AU190" s="57">
        <f t="shared" si="87"/>
        <v>0</v>
      </c>
      <c r="AV190" s="57">
        <f t="shared" si="88"/>
        <v>0</v>
      </c>
    </row>
    <row r="191" spans="1:48" x14ac:dyDescent="0.35">
      <c r="A191" s="19" t="s">
        <v>367</v>
      </c>
      <c r="B191" s="19" t="s">
        <v>368</v>
      </c>
      <c r="C191" s="44" t="s">
        <v>36</v>
      </c>
      <c r="D191" s="41" t="s">
        <v>1051</v>
      </c>
      <c r="E191" s="20">
        <v>0.49880099999999999</v>
      </c>
      <c r="F191" s="20">
        <v>0</v>
      </c>
      <c r="G191" s="20">
        <v>0.115251053743</v>
      </c>
      <c r="H191" s="20">
        <v>0.206773498941</v>
      </c>
      <c r="I191" s="40">
        <f t="shared" si="70"/>
        <v>0.17677644731600001</v>
      </c>
      <c r="J191" s="21">
        <f t="shared" si="71"/>
        <v>0</v>
      </c>
      <c r="K191" s="21">
        <f t="shared" si="72"/>
        <v>23.105618020613431</v>
      </c>
      <c r="L191" s="21">
        <f t="shared" si="73"/>
        <v>41.454106736153292</v>
      </c>
      <c r="M191" s="21">
        <f t="shared" si="74"/>
        <v>35.440275243233273</v>
      </c>
      <c r="N191" s="20">
        <v>0.24329500000000001</v>
      </c>
      <c r="O191" s="20">
        <f t="shared" si="89"/>
        <v>0.24842464239996001</v>
      </c>
      <c r="P191" s="20">
        <v>5.1296423999600002E-3</v>
      </c>
      <c r="Q191" s="20">
        <f t="shared" si="90"/>
        <v>5.1296423999600002E-3</v>
      </c>
      <c r="R191" s="20">
        <v>0</v>
      </c>
      <c r="S191" s="45">
        <f t="shared" si="75"/>
        <v>49.804359333674157</v>
      </c>
      <c r="T191" s="45">
        <f t="shared" si="76"/>
        <v>1.0283945701712709</v>
      </c>
      <c r="U191" s="45">
        <f t="shared" si="77"/>
        <v>0</v>
      </c>
      <c r="V191" s="20">
        <v>0.49880079999499999</v>
      </c>
      <c r="W191" s="21">
        <f t="shared" si="91"/>
        <v>99.999959902847024</v>
      </c>
      <c r="X191" s="17">
        <v>0.12988448139299999</v>
      </c>
      <c r="Y191" s="54">
        <f t="shared" si="92"/>
        <v>26.039338612592992</v>
      </c>
      <c r="Z191" s="20">
        <v>0</v>
      </c>
      <c r="AA191" s="20">
        <v>0</v>
      </c>
      <c r="AB191" s="20">
        <v>0</v>
      </c>
      <c r="AC191" s="20">
        <v>0</v>
      </c>
      <c r="AD191" s="20">
        <v>0</v>
      </c>
      <c r="AE191" s="20">
        <v>0</v>
      </c>
      <c r="AF191" s="20">
        <v>0</v>
      </c>
      <c r="AG191" s="20">
        <v>0</v>
      </c>
      <c r="AH191" s="20">
        <v>0.49880080484599998</v>
      </c>
      <c r="AI191" s="20">
        <v>0</v>
      </c>
      <c r="AJ191" s="20">
        <v>0.31038812699700002</v>
      </c>
      <c r="AL191" s="57">
        <f t="shared" si="78"/>
        <v>0</v>
      </c>
      <c r="AM191" s="57">
        <f t="shared" si="79"/>
        <v>0</v>
      </c>
      <c r="AN191" s="57">
        <f t="shared" si="80"/>
        <v>0</v>
      </c>
      <c r="AO191" s="57">
        <f t="shared" si="81"/>
        <v>0</v>
      </c>
      <c r="AP191" s="57">
        <f t="shared" si="82"/>
        <v>0</v>
      </c>
      <c r="AQ191" s="57">
        <f t="shared" si="83"/>
        <v>0</v>
      </c>
      <c r="AR191" s="57">
        <f t="shared" si="84"/>
        <v>0</v>
      </c>
      <c r="AS191" s="57">
        <f t="shared" si="85"/>
        <v>0</v>
      </c>
      <c r="AT191" s="57">
        <f t="shared" si="86"/>
        <v>99.999960875379159</v>
      </c>
      <c r="AU191" s="57">
        <f t="shared" si="87"/>
        <v>0</v>
      </c>
      <c r="AV191" s="57">
        <f t="shared" si="88"/>
        <v>62.226845374608317</v>
      </c>
    </row>
    <row r="192" spans="1:48" x14ac:dyDescent="0.35">
      <c r="A192" s="19" t="s">
        <v>369</v>
      </c>
      <c r="B192" s="19" t="s">
        <v>370</v>
      </c>
      <c r="C192" s="19" t="s">
        <v>86</v>
      </c>
      <c r="D192" s="41" t="s">
        <v>1051</v>
      </c>
      <c r="E192" s="20">
        <v>0.59814500000000004</v>
      </c>
      <c r="F192" s="20">
        <v>0</v>
      </c>
      <c r="G192" s="20">
        <v>0</v>
      </c>
      <c r="H192" s="20">
        <v>0</v>
      </c>
      <c r="I192" s="40">
        <f t="shared" si="70"/>
        <v>0.59814500000000004</v>
      </c>
      <c r="J192" s="21">
        <f t="shared" si="71"/>
        <v>0</v>
      </c>
      <c r="K192" s="21">
        <f t="shared" si="72"/>
        <v>0</v>
      </c>
      <c r="L192" s="21">
        <f t="shared" si="73"/>
        <v>0</v>
      </c>
      <c r="M192" s="21">
        <f t="shared" si="74"/>
        <v>100</v>
      </c>
      <c r="N192" s="20">
        <v>3.8171099999999999E-2</v>
      </c>
      <c r="O192" s="20">
        <f t="shared" si="89"/>
        <v>5.0881747384400003E-2</v>
      </c>
      <c r="P192" s="20">
        <v>1.27106473844E-2</v>
      </c>
      <c r="Q192" s="20">
        <f t="shared" si="90"/>
        <v>1.27106473844E-2</v>
      </c>
      <c r="R192" s="20">
        <v>0</v>
      </c>
      <c r="S192" s="45">
        <f t="shared" si="75"/>
        <v>8.5065907738758995</v>
      </c>
      <c r="T192" s="45">
        <f t="shared" si="76"/>
        <v>2.1250110565832698</v>
      </c>
      <c r="U192" s="45">
        <f t="shared" si="77"/>
        <v>0</v>
      </c>
      <c r="V192" s="20">
        <v>0</v>
      </c>
      <c r="W192" s="21">
        <f t="shared" si="91"/>
        <v>0</v>
      </c>
      <c r="X192" s="17" t="s">
        <v>216</v>
      </c>
      <c r="Y192" s="54" t="str">
        <f t="shared" si="92"/>
        <v>N/A</v>
      </c>
      <c r="Z192" s="20">
        <v>0</v>
      </c>
      <c r="AA192" s="20">
        <v>0</v>
      </c>
      <c r="AB192" s="20">
        <v>0</v>
      </c>
      <c r="AC192" s="20">
        <v>0</v>
      </c>
      <c r="AD192" s="20">
        <v>0</v>
      </c>
      <c r="AE192" s="20">
        <v>0</v>
      </c>
      <c r="AF192" s="20">
        <v>0</v>
      </c>
      <c r="AG192" s="20">
        <v>0</v>
      </c>
      <c r="AH192" s="20">
        <v>0.59814544999800001</v>
      </c>
      <c r="AI192" s="20">
        <v>0</v>
      </c>
      <c r="AJ192" s="20">
        <v>0</v>
      </c>
      <c r="AL192" s="57">
        <f t="shared" si="78"/>
        <v>0</v>
      </c>
      <c r="AM192" s="57">
        <f t="shared" si="79"/>
        <v>0</v>
      </c>
      <c r="AN192" s="57">
        <f t="shared" si="80"/>
        <v>0</v>
      </c>
      <c r="AO192" s="57">
        <f t="shared" si="81"/>
        <v>0</v>
      </c>
      <c r="AP192" s="57">
        <f t="shared" si="82"/>
        <v>0</v>
      </c>
      <c r="AQ192" s="57">
        <f t="shared" si="83"/>
        <v>0</v>
      </c>
      <c r="AR192" s="57">
        <f t="shared" si="84"/>
        <v>0</v>
      </c>
      <c r="AS192" s="57">
        <f t="shared" si="85"/>
        <v>0</v>
      </c>
      <c r="AT192" s="57">
        <f t="shared" si="86"/>
        <v>100.00007523225973</v>
      </c>
      <c r="AU192" s="57">
        <f t="shared" si="87"/>
        <v>0</v>
      </c>
      <c r="AV192" s="57">
        <f t="shared" si="88"/>
        <v>0</v>
      </c>
    </row>
    <row r="193" spans="1:48" x14ac:dyDescent="0.35">
      <c r="A193" s="19" t="s">
        <v>371</v>
      </c>
      <c r="B193" s="19" t="s">
        <v>372</v>
      </c>
      <c r="C193" s="44" t="s">
        <v>36</v>
      </c>
      <c r="D193" s="41" t="s">
        <v>1051</v>
      </c>
      <c r="E193" s="20">
        <v>1.3827799999999999</v>
      </c>
      <c r="F193" s="20">
        <v>5.1360091134300002E-3</v>
      </c>
      <c r="G193" s="20">
        <v>0.11776160094800001</v>
      </c>
      <c r="H193" s="20">
        <v>2.05225136403E-2</v>
      </c>
      <c r="I193" s="40">
        <f t="shared" si="70"/>
        <v>1.2393598762982698</v>
      </c>
      <c r="J193" s="21">
        <f t="shared" si="71"/>
        <v>0.37142633777101208</v>
      </c>
      <c r="K193" s="21">
        <f t="shared" si="72"/>
        <v>8.5162933328512143</v>
      </c>
      <c r="L193" s="21">
        <f t="shared" si="73"/>
        <v>1.4841488624582364</v>
      </c>
      <c r="M193" s="21">
        <f t="shared" si="74"/>
        <v>89.628131466919541</v>
      </c>
      <c r="N193" s="20">
        <v>0.176702</v>
      </c>
      <c r="O193" s="20">
        <f t="shared" si="89"/>
        <v>0.31928244124749999</v>
      </c>
      <c r="P193" s="20">
        <v>8.4886045835899995E-2</v>
      </c>
      <c r="Q193" s="20">
        <f t="shared" si="90"/>
        <v>0.14258044124749999</v>
      </c>
      <c r="R193" s="20">
        <v>5.76943954116E-2</v>
      </c>
      <c r="S193" s="45">
        <f t="shared" si="75"/>
        <v>23.089894361178207</v>
      </c>
      <c r="T193" s="45">
        <f t="shared" si="76"/>
        <v>10.311144306939644</v>
      </c>
      <c r="U193" s="45">
        <f t="shared" si="77"/>
        <v>4.1723481256309753</v>
      </c>
      <c r="V193" s="20">
        <v>0</v>
      </c>
      <c r="W193" s="21">
        <f t="shared" si="91"/>
        <v>0</v>
      </c>
      <c r="X193" s="17">
        <v>0.141916796654</v>
      </c>
      <c r="Y193" s="54">
        <f t="shared" si="92"/>
        <v>10.263150801573643</v>
      </c>
      <c r="Z193" s="20">
        <v>0</v>
      </c>
      <c r="AA193" s="20">
        <v>0</v>
      </c>
      <c r="AB193" s="20">
        <v>0</v>
      </c>
      <c r="AC193" s="20">
        <v>0</v>
      </c>
      <c r="AD193" s="20">
        <v>0</v>
      </c>
      <c r="AE193" s="20">
        <v>0</v>
      </c>
      <c r="AF193" s="20">
        <v>4.9200000000000001E-2</v>
      </c>
      <c r="AG193" s="20">
        <v>0</v>
      </c>
      <c r="AH193" s="20">
        <v>1.3827786200000001</v>
      </c>
      <c r="AI193" s="20">
        <v>0</v>
      </c>
      <c r="AJ193" s="20">
        <v>0</v>
      </c>
      <c r="AL193" s="57">
        <f t="shared" si="78"/>
        <v>0</v>
      </c>
      <c r="AM193" s="57">
        <f t="shared" si="79"/>
        <v>0</v>
      </c>
      <c r="AN193" s="57">
        <f t="shared" si="80"/>
        <v>0</v>
      </c>
      <c r="AO193" s="57">
        <f t="shared" si="81"/>
        <v>0</v>
      </c>
      <c r="AP193" s="57">
        <f t="shared" si="82"/>
        <v>0</v>
      </c>
      <c r="AQ193" s="57">
        <f t="shared" si="83"/>
        <v>0</v>
      </c>
      <c r="AR193" s="57">
        <f t="shared" si="84"/>
        <v>3.5580497259144623</v>
      </c>
      <c r="AS193" s="57">
        <f t="shared" si="85"/>
        <v>0</v>
      </c>
      <c r="AT193" s="57">
        <f t="shared" si="86"/>
        <v>99.999900201044284</v>
      </c>
      <c r="AU193" s="57">
        <f t="shared" si="87"/>
        <v>0</v>
      </c>
      <c r="AV193" s="57">
        <f t="shared" si="88"/>
        <v>0</v>
      </c>
    </row>
    <row r="194" spans="1:48" x14ac:dyDescent="0.35">
      <c r="A194" s="19" t="s">
        <v>373</v>
      </c>
      <c r="B194" s="19" t="s">
        <v>374</v>
      </c>
      <c r="C194" s="44" t="s">
        <v>36</v>
      </c>
      <c r="D194" s="41" t="s">
        <v>1051</v>
      </c>
      <c r="E194" s="20">
        <v>1.7975699999999999</v>
      </c>
      <c r="F194" s="20">
        <v>0</v>
      </c>
      <c r="G194" s="20">
        <v>0</v>
      </c>
      <c r="H194" s="20">
        <v>0</v>
      </c>
      <c r="I194" s="40">
        <f t="shared" si="70"/>
        <v>1.7975699999999999</v>
      </c>
      <c r="J194" s="21">
        <f t="shared" si="71"/>
        <v>0</v>
      </c>
      <c r="K194" s="21">
        <f t="shared" si="72"/>
        <v>0</v>
      </c>
      <c r="L194" s="21">
        <f t="shared" si="73"/>
        <v>0</v>
      </c>
      <c r="M194" s="21">
        <f t="shared" si="74"/>
        <v>100</v>
      </c>
      <c r="N194" s="20">
        <v>9.8116799999999997E-3</v>
      </c>
      <c r="O194" s="20">
        <f t="shared" si="89"/>
        <v>1.0064088848433E-2</v>
      </c>
      <c r="P194" s="20">
        <v>2.5240884843299999E-4</v>
      </c>
      <c r="Q194" s="20">
        <f t="shared" si="90"/>
        <v>2.5240884843299999E-4</v>
      </c>
      <c r="R194" s="20">
        <v>0</v>
      </c>
      <c r="S194" s="45">
        <f t="shared" si="75"/>
        <v>0.55987187416528983</v>
      </c>
      <c r="T194" s="45">
        <f t="shared" si="76"/>
        <v>1.4041670056409486E-2</v>
      </c>
      <c r="U194" s="45">
        <f t="shared" si="77"/>
        <v>0</v>
      </c>
      <c r="V194" s="20">
        <v>0</v>
      </c>
      <c r="W194" s="21">
        <f t="shared" si="91"/>
        <v>0</v>
      </c>
      <c r="X194" s="17">
        <v>0</v>
      </c>
      <c r="Y194" s="54">
        <f t="shared" si="92"/>
        <v>0</v>
      </c>
      <c r="Z194" s="20">
        <v>0</v>
      </c>
      <c r="AA194" s="20">
        <v>0</v>
      </c>
      <c r="AB194" s="20">
        <v>0</v>
      </c>
      <c r="AC194" s="20">
        <v>0</v>
      </c>
      <c r="AD194" s="20">
        <v>0</v>
      </c>
      <c r="AE194" s="20">
        <v>0</v>
      </c>
      <c r="AF194" s="20">
        <v>0</v>
      </c>
      <c r="AG194" s="20">
        <v>0</v>
      </c>
      <c r="AH194" s="20">
        <v>1.7975670669999999</v>
      </c>
      <c r="AI194" s="20">
        <v>0</v>
      </c>
      <c r="AJ194" s="20">
        <v>0</v>
      </c>
      <c r="AL194" s="57">
        <f t="shared" si="78"/>
        <v>0</v>
      </c>
      <c r="AM194" s="57">
        <f t="shared" si="79"/>
        <v>0</v>
      </c>
      <c r="AN194" s="57">
        <f t="shared" si="80"/>
        <v>0</v>
      </c>
      <c r="AO194" s="57">
        <f t="shared" si="81"/>
        <v>0</v>
      </c>
      <c r="AP194" s="57">
        <f t="shared" si="82"/>
        <v>0</v>
      </c>
      <c r="AQ194" s="57">
        <f t="shared" si="83"/>
        <v>0</v>
      </c>
      <c r="AR194" s="57">
        <f t="shared" si="84"/>
        <v>0</v>
      </c>
      <c r="AS194" s="57">
        <f t="shared" si="85"/>
        <v>0</v>
      </c>
      <c r="AT194" s="57">
        <f t="shared" si="86"/>
        <v>99.99983683528319</v>
      </c>
      <c r="AU194" s="57">
        <f t="shared" si="87"/>
        <v>0</v>
      </c>
      <c r="AV194" s="57">
        <f t="shared" si="88"/>
        <v>0</v>
      </c>
    </row>
    <row r="195" spans="1:48" x14ac:dyDescent="0.35">
      <c r="A195" s="19" t="s">
        <v>375</v>
      </c>
      <c r="B195" s="19" t="s">
        <v>376</v>
      </c>
      <c r="C195" s="44" t="s">
        <v>36</v>
      </c>
      <c r="D195" s="41" t="s">
        <v>1051</v>
      </c>
      <c r="E195" s="20">
        <v>5.7893299999999996</v>
      </c>
      <c r="F195" s="20">
        <v>0.36205410786100001</v>
      </c>
      <c r="G195" s="20">
        <v>0.31544215329300002</v>
      </c>
      <c r="H195" s="20">
        <v>1.5538434560900001</v>
      </c>
      <c r="I195" s="40">
        <f t="shared" si="70"/>
        <v>3.5579902827560002</v>
      </c>
      <c r="J195" s="21">
        <f t="shared" si="71"/>
        <v>6.2538170714227732</v>
      </c>
      <c r="K195" s="21">
        <f t="shared" si="72"/>
        <v>5.448681510520216</v>
      </c>
      <c r="L195" s="21">
        <f t="shared" si="73"/>
        <v>26.839780356103386</v>
      </c>
      <c r="M195" s="21">
        <f t="shared" si="74"/>
        <v>61.457721061953627</v>
      </c>
      <c r="N195" s="20">
        <v>0.96321500000000004</v>
      </c>
      <c r="O195" s="20">
        <f t="shared" si="89"/>
        <v>2.0012298785240001</v>
      </c>
      <c r="P195" s="20">
        <v>0.54150731821499998</v>
      </c>
      <c r="Q195" s="20">
        <f t="shared" si="90"/>
        <v>1.038014878524</v>
      </c>
      <c r="R195" s="20">
        <v>0.49650756030900001</v>
      </c>
      <c r="S195" s="45">
        <f t="shared" si="75"/>
        <v>34.567555805663183</v>
      </c>
      <c r="T195" s="45">
        <f t="shared" si="76"/>
        <v>17.929792886638005</v>
      </c>
      <c r="U195" s="45">
        <f t="shared" si="77"/>
        <v>8.5762525250590311</v>
      </c>
      <c r="V195" s="20">
        <v>4.5360521759700001</v>
      </c>
      <c r="W195" s="21">
        <f t="shared" si="91"/>
        <v>78.351936683001327</v>
      </c>
      <c r="X195" s="17">
        <v>0.37408109255900002</v>
      </c>
      <c r="Y195" s="54">
        <f t="shared" si="92"/>
        <v>6.4615610538525186</v>
      </c>
      <c r="Z195" s="20">
        <v>1.3473314316999999E-2</v>
      </c>
      <c r="AA195" s="20">
        <v>0</v>
      </c>
      <c r="AB195" s="20">
        <v>0</v>
      </c>
      <c r="AC195" s="20">
        <v>0</v>
      </c>
      <c r="AD195" s="20">
        <v>0</v>
      </c>
      <c r="AE195" s="20">
        <v>0</v>
      </c>
      <c r="AF195" s="20">
        <v>0</v>
      </c>
      <c r="AG195" s="20">
        <v>0</v>
      </c>
      <c r="AH195" s="20">
        <v>5.7893262849999996</v>
      </c>
      <c r="AI195" s="20">
        <v>0</v>
      </c>
      <c r="AJ195" s="20">
        <v>0</v>
      </c>
      <c r="AL195" s="57">
        <f t="shared" si="78"/>
        <v>0.23272665950982238</v>
      </c>
      <c r="AM195" s="57">
        <f t="shared" si="79"/>
        <v>0</v>
      </c>
      <c r="AN195" s="57">
        <f t="shared" si="80"/>
        <v>0</v>
      </c>
      <c r="AO195" s="57">
        <f t="shared" si="81"/>
        <v>0</v>
      </c>
      <c r="AP195" s="57">
        <f t="shared" si="82"/>
        <v>0</v>
      </c>
      <c r="AQ195" s="57">
        <f t="shared" si="83"/>
        <v>0</v>
      </c>
      <c r="AR195" s="57">
        <f t="shared" si="84"/>
        <v>0</v>
      </c>
      <c r="AS195" s="57">
        <f t="shared" si="85"/>
        <v>0</v>
      </c>
      <c r="AT195" s="57">
        <f t="shared" si="86"/>
        <v>99.99993583022561</v>
      </c>
      <c r="AU195" s="57">
        <f t="shared" si="87"/>
        <v>0</v>
      </c>
      <c r="AV195" s="57">
        <f t="shared" si="88"/>
        <v>0</v>
      </c>
    </row>
    <row r="196" spans="1:48" x14ac:dyDescent="0.35">
      <c r="A196" s="19" t="s">
        <v>377</v>
      </c>
      <c r="B196" s="19" t="s">
        <v>378</v>
      </c>
      <c r="C196" s="44" t="s">
        <v>36</v>
      </c>
      <c r="D196" s="41" t="s">
        <v>1051</v>
      </c>
      <c r="E196" s="20">
        <v>0.266403</v>
      </c>
      <c r="F196" s="20">
        <v>0</v>
      </c>
      <c r="G196" s="20">
        <v>0</v>
      </c>
      <c r="H196" s="20">
        <v>0</v>
      </c>
      <c r="I196" s="40">
        <f t="shared" si="70"/>
        <v>0.266403</v>
      </c>
      <c r="J196" s="21">
        <f t="shared" si="71"/>
        <v>0</v>
      </c>
      <c r="K196" s="21">
        <f t="shared" si="72"/>
        <v>0</v>
      </c>
      <c r="L196" s="21">
        <f t="shared" si="73"/>
        <v>0</v>
      </c>
      <c r="M196" s="21">
        <f t="shared" si="74"/>
        <v>100</v>
      </c>
      <c r="N196" s="20">
        <v>0</v>
      </c>
      <c r="O196" s="20">
        <f t="shared" si="89"/>
        <v>0</v>
      </c>
      <c r="P196" s="20">
        <v>0</v>
      </c>
      <c r="Q196" s="20">
        <f t="shared" si="90"/>
        <v>0</v>
      </c>
      <c r="R196" s="20">
        <v>0</v>
      </c>
      <c r="S196" s="45">
        <f t="shared" si="75"/>
        <v>0</v>
      </c>
      <c r="T196" s="45">
        <f t="shared" si="76"/>
        <v>0</v>
      </c>
      <c r="U196" s="45">
        <f t="shared" si="77"/>
        <v>0</v>
      </c>
      <c r="V196" s="20">
        <v>0</v>
      </c>
      <c r="W196" s="21">
        <f t="shared" si="91"/>
        <v>0</v>
      </c>
      <c r="X196" s="17" t="s">
        <v>216</v>
      </c>
      <c r="Y196" s="54" t="str">
        <f t="shared" si="92"/>
        <v>N/A</v>
      </c>
      <c r="Z196" s="20">
        <v>0</v>
      </c>
      <c r="AA196" s="20">
        <v>0</v>
      </c>
      <c r="AB196" s="20">
        <v>0</v>
      </c>
      <c r="AC196" s="20">
        <v>0</v>
      </c>
      <c r="AD196" s="20">
        <v>0</v>
      </c>
      <c r="AE196" s="20">
        <v>0</v>
      </c>
      <c r="AF196" s="20">
        <v>0</v>
      </c>
      <c r="AG196" s="20">
        <v>0</v>
      </c>
      <c r="AH196" s="20">
        <v>0.26640257500199999</v>
      </c>
      <c r="AI196" s="20">
        <v>0</v>
      </c>
      <c r="AJ196" s="20">
        <v>0</v>
      </c>
      <c r="AL196" s="57">
        <f t="shared" si="78"/>
        <v>0</v>
      </c>
      <c r="AM196" s="57">
        <f t="shared" si="79"/>
        <v>0</v>
      </c>
      <c r="AN196" s="57">
        <f t="shared" si="80"/>
        <v>0</v>
      </c>
      <c r="AO196" s="57">
        <f t="shared" si="81"/>
        <v>0</v>
      </c>
      <c r="AP196" s="57">
        <f t="shared" si="82"/>
        <v>0</v>
      </c>
      <c r="AQ196" s="57">
        <f t="shared" si="83"/>
        <v>0</v>
      </c>
      <c r="AR196" s="57">
        <f t="shared" si="84"/>
        <v>0</v>
      </c>
      <c r="AS196" s="57">
        <f t="shared" si="85"/>
        <v>0</v>
      </c>
      <c r="AT196" s="57">
        <f t="shared" si="86"/>
        <v>99.999840468012749</v>
      </c>
      <c r="AU196" s="57">
        <f t="shared" si="87"/>
        <v>0</v>
      </c>
      <c r="AV196" s="57">
        <f t="shared" si="88"/>
        <v>0</v>
      </c>
    </row>
    <row r="197" spans="1:48" x14ac:dyDescent="0.35">
      <c r="A197" s="19" t="s">
        <v>379</v>
      </c>
      <c r="B197" s="19" t="s">
        <v>380</v>
      </c>
      <c r="C197" s="44" t="s">
        <v>36</v>
      </c>
      <c r="D197" s="41" t="s">
        <v>1051</v>
      </c>
      <c r="E197" s="20">
        <v>1.2385900000000001</v>
      </c>
      <c r="F197" s="20">
        <v>0</v>
      </c>
      <c r="G197" s="20">
        <v>0</v>
      </c>
      <c r="H197" s="20">
        <v>0</v>
      </c>
      <c r="I197" s="40">
        <f t="shared" si="70"/>
        <v>1.2385900000000001</v>
      </c>
      <c r="J197" s="21">
        <f t="shared" si="71"/>
        <v>0</v>
      </c>
      <c r="K197" s="21">
        <f t="shared" si="72"/>
        <v>0</v>
      </c>
      <c r="L197" s="21">
        <f t="shared" si="73"/>
        <v>0</v>
      </c>
      <c r="M197" s="21">
        <f t="shared" si="74"/>
        <v>100</v>
      </c>
      <c r="N197" s="20">
        <v>4.0415E-2</v>
      </c>
      <c r="O197" s="20">
        <f t="shared" si="89"/>
        <v>4.0415E-2</v>
      </c>
      <c r="P197" s="20">
        <v>0</v>
      </c>
      <c r="Q197" s="20">
        <f t="shared" si="90"/>
        <v>0</v>
      </c>
      <c r="R197" s="20">
        <v>0</v>
      </c>
      <c r="S197" s="45">
        <f t="shared" si="75"/>
        <v>3.2629845227234195</v>
      </c>
      <c r="T197" s="45">
        <f t="shared" si="76"/>
        <v>0</v>
      </c>
      <c r="U197" s="45">
        <f t="shared" si="77"/>
        <v>0</v>
      </c>
      <c r="V197" s="20">
        <v>0</v>
      </c>
      <c r="W197" s="21">
        <f t="shared" si="91"/>
        <v>0</v>
      </c>
      <c r="X197" s="17" t="s">
        <v>216</v>
      </c>
      <c r="Y197" s="54" t="str">
        <f t="shared" si="92"/>
        <v>N/A</v>
      </c>
      <c r="Z197" s="20">
        <v>0</v>
      </c>
      <c r="AA197" s="20">
        <v>0</v>
      </c>
      <c r="AB197" s="20">
        <v>0</v>
      </c>
      <c r="AC197" s="20">
        <v>0</v>
      </c>
      <c r="AD197" s="20">
        <v>0</v>
      </c>
      <c r="AE197" s="20">
        <v>0</v>
      </c>
      <c r="AF197" s="20">
        <v>0</v>
      </c>
      <c r="AG197" s="20">
        <v>0</v>
      </c>
      <c r="AH197" s="20">
        <v>1.23858709501</v>
      </c>
      <c r="AI197" s="20">
        <v>0</v>
      </c>
      <c r="AJ197" s="20">
        <v>0</v>
      </c>
      <c r="AL197" s="57">
        <f t="shared" si="78"/>
        <v>0</v>
      </c>
      <c r="AM197" s="57">
        <f t="shared" si="79"/>
        <v>0</v>
      </c>
      <c r="AN197" s="57">
        <f t="shared" si="80"/>
        <v>0</v>
      </c>
      <c r="AO197" s="57">
        <f t="shared" si="81"/>
        <v>0</v>
      </c>
      <c r="AP197" s="57">
        <f t="shared" si="82"/>
        <v>0</v>
      </c>
      <c r="AQ197" s="57">
        <f t="shared" si="83"/>
        <v>0</v>
      </c>
      <c r="AR197" s="57">
        <f t="shared" si="84"/>
        <v>0</v>
      </c>
      <c r="AS197" s="57">
        <f t="shared" si="85"/>
        <v>0</v>
      </c>
      <c r="AT197" s="57">
        <f t="shared" si="86"/>
        <v>99.999765459918123</v>
      </c>
      <c r="AU197" s="57">
        <f t="shared" si="87"/>
        <v>0</v>
      </c>
      <c r="AV197" s="57">
        <f t="shared" si="88"/>
        <v>0</v>
      </c>
    </row>
    <row r="198" spans="1:48" x14ac:dyDescent="0.35">
      <c r="A198" s="19" t="s">
        <v>381</v>
      </c>
      <c r="B198" s="19" t="s">
        <v>382</v>
      </c>
      <c r="C198" s="44" t="s">
        <v>36</v>
      </c>
      <c r="D198" s="41" t="s">
        <v>1051</v>
      </c>
      <c r="E198" s="20">
        <v>0.68015499999999995</v>
      </c>
      <c r="F198" s="20">
        <v>0</v>
      </c>
      <c r="G198" s="20">
        <v>0</v>
      </c>
      <c r="H198" s="20">
        <v>0</v>
      </c>
      <c r="I198" s="40">
        <f t="shared" si="70"/>
        <v>0.68015499999999995</v>
      </c>
      <c r="J198" s="21">
        <f t="shared" si="71"/>
        <v>0</v>
      </c>
      <c r="K198" s="21">
        <f t="shared" si="72"/>
        <v>0</v>
      </c>
      <c r="L198" s="21">
        <f t="shared" si="73"/>
        <v>0</v>
      </c>
      <c r="M198" s="21">
        <f t="shared" si="74"/>
        <v>100</v>
      </c>
      <c r="N198" s="20">
        <v>8.7598400000000007E-2</v>
      </c>
      <c r="O198" s="20">
        <f t="shared" si="89"/>
        <v>0.34543798136640003</v>
      </c>
      <c r="P198" s="20">
        <v>7.9896533247399995E-2</v>
      </c>
      <c r="Q198" s="20">
        <f t="shared" si="90"/>
        <v>0.25783958136640001</v>
      </c>
      <c r="R198" s="20">
        <v>0.177943048119</v>
      </c>
      <c r="S198" s="45">
        <f t="shared" si="75"/>
        <v>50.788126436826907</v>
      </c>
      <c r="T198" s="45">
        <f t="shared" si="76"/>
        <v>37.908944485654011</v>
      </c>
      <c r="U198" s="45">
        <f t="shared" si="77"/>
        <v>26.162131884496919</v>
      </c>
      <c r="V198" s="20">
        <v>0</v>
      </c>
      <c r="W198" s="21">
        <f t="shared" si="91"/>
        <v>0</v>
      </c>
      <c r="X198" s="17" t="s">
        <v>216</v>
      </c>
      <c r="Y198" s="54" t="str">
        <f t="shared" si="92"/>
        <v>N/A</v>
      </c>
      <c r="Z198" s="20">
        <v>0</v>
      </c>
      <c r="AA198" s="20">
        <v>0</v>
      </c>
      <c r="AB198" s="20">
        <v>0</v>
      </c>
      <c r="AC198" s="20">
        <v>0</v>
      </c>
      <c r="AD198" s="20">
        <v>0</v>
      </c>
      <c r="AE198" s="20">
        <v>0</v>
      </c>
      <c r="AF198" s="20">
        <v>0</v>
      </c>
      <c r="AG198" s="20">
        <v>0</v>
      </c>
      <c r="AH198" s="20">
        <v>0.68015547499700002</v>
      </c>
      <c r="AI198" s="20">
        <v>0</v>
      </c>
      <c r="AJ198" s="20">
        <v>0</v>
      </c>
      <c r="AL198" s="57">
        <f t="shared" si="78"/>
        <v>0</v>
      </c>
      <c r="AM198" s="57">
        <f t="shared" si="79"/>
        <v>0</v>
      </c>
      <c r="AN198" s="57">
        <f t="shared" si="80"/>
        <v>0</v>
      </c>
      <c r="AO198" s="57">
        <f t="shared" si="81"/>
        <v>0</v>
      </c>
      <c r="AP198" s="57">
        <f t="shared" si="82"/>
        <v>0</v>
      </c>
      <c r="AQ198" s="57">
        <f t="shared" si="83"/>
        <v>0</v>
      </c>
      <c r="AR198" s="57">
        <f t="shared" si="84"/>
        <v>0</v>
      </c>
      <c r="AS198" s="57">
        <f t="shared" si="85"/>
        <v>0</v>
      </c>
      <c r="AT198" s="57">
        <f t="shared" si="86"/>
        <v>100.00006983658139</v>
      </c>
      <c r="AU198" s="57">
        <f t="shared" si="87"/>
        <v>0</v>
      </c>
      <c r="AV198" s="57">
        <f t="shared" si="88"/>
        <v>0</v>
      </c>
    </row>
    <row r="199" spans="1:48" x14ac:dyDescent="0.35">
      <c r="A199" s="19" t="s">
        <v>383</v>
      </c>
      <c r="B199" s="19" t="s">
        <v>384</v>
      </c>
      <c r="C199" s="44" t="s">
        <v>36</v>
      </c>
      <c r="D199" s="41" t="s">
        <v>1051</v>
      </c>
      <c r="E199" s="20">
        <v>0.76316200000000001</v>
      </c>
      <c r="F199" s="20">
        <v>0</v>
      </c>
      <c r="G199" s="20">
        <v>0</v>
      </c>
      <c r="H199" s="20">
        <v>0</v>
      </c>
      <c r="I199" s="40">
        <f t="shared" si="70"/>
        <v>0.76316200000000001</v>
      </c>
      <c r="J199" s="21">
        <f t="shared" si="71"/>
        <v>0</v>
      </c>
      <c r="K199" s="21">
        <f t="shared" si="72"/>
        <v>0</v>
      </c>
      <c r="L199" s="21">
        <f t="shared" si="73"/>
        <v>0</v>
      </c>
      <c r="M199" s="21">
        <f t="shared" si="74"/>
        <v>100</v>
      </c>
      <c r="N199" s="20">
        <v>4.4578199999999998E-2</v>
      </c>
      <c r="O199" s="20">
        <f t="shared" si="89"/>
        <v>4.4578199999999998E-2</v>
      </c>
      <c r="P199" s="20">
        <v>0</v>
      </c>
      <c r="Q199" s="20">
        <f t="shared" si="90"/>
        <v>0</v>
      </c>
      <c r="R199" s="20">
        <v>0</v>
      </c>
      <c r="S199" s="45">
        <f t="shared" si="75"/>
        <v>5.8412499574140222</v>
      </c>
      <c r="T199" s="45">
        <f t="shared" si="76"/>
        <v>0</v>
      </c>
      <c r="U199" s="45">
        <f t="shared" si="77"/>
        <v>0</v>
      </c>
      <c r="V199" s="20">
        <v>0</v>
      </c>
      <c r="W199" s="21">
        <f t="shared" si="91"/>
        <v>0</v>
      </c>
      <c r="X199" s="17" t="s">
        <v>216</v>
      </c>
      <c r="Y199" s="54" t="str">
        <f t="shared" si="92"/>
        <v>N/A</v>
      </c>
      <c r="Z199" s="20">
        <v>0</v>
      </c>
      <c r="AA199" s="20">
        <v>0</v>
      </c>
      <c r="AB199" s="20">
        <v>0</v>
      </c>
      <c r="AC199" s="20">
        <v>0</v>
      </c>
      <c r="AD199" s="20">
        <v>0</v>
      </c>
      <c r="AE199" s="20">
        <v>0</v>
      </c>
      <c r="AF199" s="20">
        <v>0</v>
      </c>
      <c r="AG199" s="20">
        <v>0</v>
      </c>
      <c r="AH199" s="20">
        <v>0.76316191247700005</v>
      </c>
      <c r="AI199" s="20">
        <v>0</v>
      </c>
      <c r="AJ199" s="20">
        <v>0</v>
      </c>
      <c r="AL199" s="57">
        <f t="shared" si="78"/>
        <v>0</v>
      </c>
      <c r="AM199" s="57">
        <f t="shared" si="79"/>
        <v>0</v>
      </c>
      <c r="AN199" s="57">
        <f t="shared" si="80"/>
        <v>0</v>
      </c>
      <c r="AO199" s="57">
        <f t="shared" si="81"/>
        <v>0</v>
      </c>
      <c r="AP199" s="57">
        <f t="shared" si="82"/>
        <v>0</v>
      </c>
      <c r="AQ199" s="57">
        <f t="shared" si="83"/>
        <v>0</v>
      </c>
      <c r="AR199" s="57">
        <f t="shared" si="84"/>
        <v>0</v>
      </c>
      <c r="AS199" s="57">
        <f t="shared" si="85"/>
        <v>0</v>
      </c>
      <c r="AT199" s="57">
        <f t="shared" si="86"/>
        <v>99.999988531530661</v>
      </c>
      <c r="AU199" s="57">
        <f t="shared" si="87"/>
        <v>0</v>
      </c>
      <c r="AV199" s="57">
        <f t="shared" si="88"/>
        <v>0</v>
      </c>
    </row>
    <row r="200" spans="1:48" x14ac:dyDescent="0.35">
      <c r="A200" s="19" t="s">
        <v>385</v>
      </c>
      <c r="B200" s="19" t="s">
        <v>386</v>
      </c>
      <c r="C200" s="44" t="s">
        <v>36</v>
      </c>
      <c r="D200" s="41" t="s">
        <v>1051</v>
      </c>
      <c r="E200" s="20">
        <v>0.71054399999999995</v>
      </c>
      <c r="F200" s="20">
        <v>0</v>
      </c>
      <c r="G200" s="20">
        <v>0</v>
      </c>
      <c r="H200" s="20">
        <v>0</v>
      </c>
      <c r="I200" s="40">
        <f t="shared" si="70"/>
        <v>0.71054399999999995</v>
      </c>
      <c r="J200" s="21">
        <f t="shared" si="71"/>
        <v>0</v>
      </c>
      <c r="K200" s="21">
        <f t="shared" si="72"/>
        <v>0</v>
      </c>
      <c r="L200" s="21">
        <f t="shared" si="73"/>
        <v>0</v>
      </c>
      <c r="M200" s="21">
        <f t="shared" si="74"/>
        <v>100</v>
      </c>
      <c r="N200" s="20">
        <v>0.100496</v>
      </c>
      <c r="O200" s="20">
        <f t="shared" si="89"/>
        <v>0.1239558262949</v>
      </c>
      <c r="P200" s="20">
        <v>2.34598262949E-2</v>
      </c>
      <c r="Q200" s="20">
        <f t="shared" si="90"/>
        <v>2.34598262949E-2</v>
      </c>
      <c r="R200" s="20">
        <v>0</v>
      </c>
      <c r="S200" s="45">
        <f t="shared" si="75"/>
        <v>17.445200620214933</v>
      </c>
      <c r="T200" s="45">
        <f t="shared" si="76"/>
        <v>3.3016711554667975</v>
      </c>
      <c r="U200" s="45">
        <f t="shared" si="77"/>
        <v>0</v>
      </c>
      <c r="V200" s="20">
        <v>0</v>
      </c>
      <c r="W200" s="21">
        <f t="shared" si="91"/>
        <v>0</v>
      </c>
      <c r="X200" s="17" t="s">
        <v>216</v>
      </c>
      <c r="Y200" s="54" t="str">
        <f t="shared" si="92"/>
        <v>N/A</v>
      </c>
      <c r="Z200" s="20">
        <v>0</v>
      </c>
      <c r="AA200" s="20">
        <v>0</v>
      </c>
      <c r="AB200" s="20">
        <v>0</v>
      </c>
      <c r="AC200" s="20">
        <v>0</v>
      </c>
      <c r="AD200" s="20">
        <v>0</v>
      </c>
      <c r="AE200" s="20">
        <v>0</v>
      </c>
      <c r="AF200" s="20">
        <v>0</v>
      </c>
      <c r="AG200" s="20">
        <v>0</v>
      </c>
      <c r="AH200" s="20">
        <v>0.71054352499700002</v>
      </c>
      <c r="AI200" s="20">
        <v>0</v>
      </c>
      <c r="AJ200" s="20">
        <v>0</v>
      </c>
      <c r="AL200" s="57">
        <f t="shared" si="78"/>
        <v>0</v>
      </c>
      <c r="AM200" s="57">
        <f t="shared" si="79"/>
        <v>0</v>
      </c>
      <c r="AN200" s="57">
        <f t="shared" si="80"/>
        <v>0</v>
      </c>
      <c r="AO200" s="57">
        <f t="shared" si="81"/>
        <v>0</v>
      </c>
      <c r="AP200" s="57">
        <f t="shared" si="82"/>
        <v>0</v>
      </c>
      <c r="AQ200" s="57">
        <f t="shared" si="83"/>
        <v>0</v>
      </c>
      <c r="AR200" s="57">
        <f t="shared" si="84"/>
        <v>0</v>
      </c>
      <c r="AS200" s="57">
        <f t="shared" si="85"/>
        <v>0</v>
      </c>
      <c r="AT200" s="57">
        <f t="shared" si="86"/>
        <v>99.999933149389776</v>
      </c>
      <c r="AU200" s="57">
        <f t="shared" si="87"/>
        <v>0</v>
      </c>
      <c r="AV200" s="57">
        <f t="shared" si="88"/>
        <v>0</v>
      </c>
    </row>
    <row r="201" spans="1:48" x14ac:dyDescent="0.35">
      <c r="A201" s="19" t="s">
        <v>387</v>
      </c>
      <c r="B201" s="19" t="s">
        <v>388</v>
      </c>
      <c r="C201" s="44" t="s">
        <v>36</v>
      </c>
      <c r="D201" s="41" t="s">
        <v>1051</v>
      </c>
      <c r="E201" s="20">
        <v>1.47465</v>
      </c>
      <c r="F201" s="20">
        <v>0</v>
      </c>
      <c r="G201" s="20">
        <v>0</v>
      </c>
      <c r="H201" s="20">
        <v>0</v>
      </c>
      <c r="I201" s="40">
        <f t="shared" si="70"/>
        <v>1.47465</v>
      </c>
      <c r="J201" s="21">
        <f t="shared" si="71"/>
        <v>0</v>
      </c>
      <c r="K201" s="21">
        <f t="shared" si="72"/>
        <v>0</v>
      </c>
      <c r="L201" s="21">
        <f t="shared" si="73"/>
        <v>0</v>
      </c>
      <c r="M201" s="21">
        <f t="shared" si="74"/>
        <v>100</v>
      </c>
      <c r="N201" s="20">
        <v>0.123527</v>
      </c>
      <c r="O201" s="20">
        <f t="shared" si="89"/>
        <v>0.14500709689489999</v>
      </c>
      <c r="P201" s="20">
        <v>1.15186868379E-2</v>
      </c>
      <c r="Q201" s="20">
        <f t="shared" si="90"/>
        <v>2.1480096894899998E-2</v>
      </c>
      <c r="R201" s="20">
        <v>9.9614100570000006E-3</v>
      </c>
      <c r="S201" s="45">
        <f t="shared" si="75"/>
        <v>9.8333229508629163</v>
      </c>
      <c r="T201" s="45">
        <f t="shared" si="76"/>
        <v>1.4566233950361103</v>
      </c>
      <c r="U201" s="45">
        <f t="shared" si="77"/>
        <v>0.67551012491099582</v>
      </c>
      <c r="V201" s="20">
        <v>0</v>
      </c>
      <c r="W201" s="21">
        <f t="shared" si="91"/>
        <v>0</v>
      </c>
      <c r="X201" s="17" t="s">
        <v>216</v>
      </c>
      <c r="Y201" s="54" t="str">
        <f t="shared" si="92"/>
        <v>N/A</v>
      </c>
      <c r="Z201" s="20">
        <v>0</v>
      </c>
      <c r="AA201" s="20">
        <v>0</v>
      </c>
      <c r="AB201" s="20">
        <v>0</v>
      </c>
      <c r="AC201" s="20">
        <v>0</v>
      </c>
      <c r="AD201" s="20">
        <v>0</v>
      </c>
      <c r="AE201" s="20">
        <v>0</v>
      </c>
      <c r="AF201" s="20">
        <v>0</v>
      </c>
      <c r="AG201" s="20">
        <v>0</v>
      </c>
      <c r="AH201" s="20">
        <v>1.4746549600000001</v>
      </c>
      <c r="AI201" s="20">
        <v>0</v>
      </c>
      <c r="AJ201" s="20">
        <v>0</v>
      </c>
      <c r="AL201" s="57">
        <f t="shared" si="78"/>
        <v>0</v>
      </c>
      <c r="AM201" s="57">
        <f t="shared" si="79"/>
        <v>0</v>
      </c>
      <c r="AN201" s="57">
        <f t="shared" si="80"/>
        <v>0</v>
      </c>
      <c r="AO201" s="57">
        <f t="shared" si="81"/>
        <v>0</v>
      </c>
      <c r="AP201" s="57">
        <f t="shared" si="82"/>
        <v>0</v>
      </c>
      <c r="AQ201" s="57">
        <f t="shared" si="83"/>
        <v>0</v>
      </c>
      <c r="AR201" s="57">
        <f t="shared" si="84"/>
        <v>0</v>
      </c>
      <c r="AS201" s="57">
        <f t="shared" si="85"/>
        <v>0</v>
      </c>
      <c r="AT201" s="57">
        <f t="shared" si="86"/>
        <v>100.00033635099854</v>
      </c>
      <c r="AU201" s="57">
        <f t="shared" si="87"/>
        <v>0</v>
      </c>
      <c r="AV201" s="57">
        <f t="shared" si="88"/>
        <v>0</v>
      </c>
    </row>
    <row r="202" spans="1:48" x14ac:dyDescent="0.35">
      <c r="A202" s="19" t="s">
        <v>389</v>
      </c>
      <c r="B202" s="19" t="s">
        <v>390</v>
      </c>
      <c r="C202" s="44" t="s">
        <v>36</v>
      </c>
      <c r="D202" s="41" t="s">
        <v>1051</v>
      </c>
      <c r="E202" s="20">
        <v>0.25358799999999998</v>
      </c>
      <c r="F202" s="20">
        <v>0</v>
      </c>
      <c r="G202" s="20">
        <v>0</v>
      </c>
      <c r="H202" s="20">
        <v>0</v>
      </c>
      <c r="I202" s="40">
        <f t="shared" si="70"/>
        <v>0.25358799999999998</v>
      </c>
      <c r="J202" s="21">
        <f t="shared" si="71"/>
        <v>0</v>
      </c>
      <c r="K202" s="21">
        <f t="shared" si="72"/>
        <v>0</v>
      </c>
      <c r="L202" s="21">
        <f t="shared" si="73"/>
        <v>0</v>
      </c>
      <c r="M202" s="21">
        <f t="shared" si="74"/>
        <v>100</v>
      </c>
      <c r="N202" s="20">
        <v>0</v>
      </c>
      <c r="O202" s="20">
        <f t="shared" si="89"/>
        <v>0</v>
      </c>
      <c r="P202" s="20">
        <v>0</v>
      </c>
      <c r="Q202" s="20">
        <f t="shared" si="90"/>
        <v>0</v>
      </c>
      <c r="R202" s="20">
        <v>0</v>
      </c>
      <c r="S202" s="45">
        <f t="shared" si="75"/>
        <v>0</v>
      </c>
      <c r="T202" s="45">
        <f t="shared" si="76"/>
        <v>0</v>
      </c>
      <c r="U202" s="45">
        <f t="shared" si="77"/>
        <v>0</v>
      </c>
      <c r="V202" s="20">
        <v>0</v>
      </c>
      <c r="W202" s="21">
        <f t="shared" si="91"/>
        <v>0</v>
      </c>
      <c r="X202" s="17" t="s">
        <v>216</v>
      </c>
      <c r="Y202" s="54" t="str">
        <f t="shared" si="92"/>
        <v>N/A</v>
      </c>
      <c r="Z202" s="20">
        <v>0</v>
      </c>
      <c r="AA202" s="20">
        <v>0</v>
      </c>
      <c r="AB202" s="20">
        <v>0</v>
      </c>
      <c r="AC202" s="20">
        <v>0</v>
      </c>
      <c r="AD202" s="20">
        <v>0</v>
      </c>
      <c r="AE202" s="20">
        <v>0</v>
      </c>
      <c r="AF202" s="20">
        <v>0</v>
      </c>
      <c r="AG202" s="20">
        <v>0</v>
      </c>
      <c r="AH202" s="20">
        <v>0.25358803500499999</v>
      </c>
      <c r="AI202" s="20">
        <v>0</v>
      </c>
      <c r="AJ202" s="20">
        <v>0</v>
      </c>
      <c r="AL202" s="57">
        <f t="shared" si="78"/>
        <v>0</v>
      </c>
      <c r="AM202" s="57">
        <f t="shared" si="79"/>
        <v>0</v>
      </c>
      <c r="AN202" s="57">
        <f t="shared" si="80"/>
        <v>0</v>
      </c>
      <c r="AO202" s="57">
        <f t="shared" si="81"/>
        <v>0</v>
      </c>
      <c r="AP202" s="57">
        <f t="shared" si="82"/>
        <v>0</v>
      </c>
      <c r="AQ202" s="57">
        <f t="shared" si="83"/>
        <v>0</v>
      </c>
      <c r="AR202" s="57">
        <f t="shared" si="84"/>
        <v>0</v>
      </c>
      <c r="AS202" s="57">
        <f t="shared" si="85"/>
        <v>0</v>
      </c>
      <c r="AT202" s="57">
        <f t="shared" si="86"/>
        <v>100.00001380388663</v>
      </c>
      <c r="AU202" s="57">
        <f t="shared" si="87"/>
        <v>0</v>
      </c>
      <c r="AV202" s="57">
        <f t="shared" si="88"/>
        <v>0</v>
      </c>
    </row>
    <row r="203" spans="1:48" x14ac:dyDescent="0.35">
      <c r="A203" s="19" t="s">
        <v>391</v>
      </c>
      <c r="B203" s="19" t="s">
        <v>392</v>
      </c>
      <c r="C203" s="44" t="s">
        <v>36</v>
      </c>
      <c r="D203" s="41" t="s">
        <v>1051</v>
      </c>
      <c r="E203" s="20">
        <v>0.32130700000000001</v>
      </c>
      <c r="F203" s="20">
        <v>0</v>
      </c>
      <c r="G203" s="20">
        <v>0</v>
      </c>
      <c r="H203" s="20">
        <v>0</v>
      </c>
      <c r="I203" s="40">
        <f t="shared" si="70"/>
        <v>0.32130700000000001</v>
      </c>
      <c r="J203" s="21">
        <f t="shared" si="71"/>
        <v>0</v>
      </c>
      <c r="K203" s="21">
        <f t="shared" si="72"/>
        <v>0</v>
      </c>
      <c r="L203" s="21">
        <f t="shared" si="73"/>
        <v>0</v>
      </c>
      <c r="M203" s="21">
        <f t="shared" si="74"/>
        <v>100</v>
      </c>
      <c r="N203" s="20">
        <v>1.93325E-4</v>
      </c>
      <c r="O203" s="20">
        <f t="shared" si="89"/>
        <v>1.93325E-4</v>
      </c>
      <c r="P203" s="20">
        <v>0</v>
      </c>
      <c r="Q203" s="20">
        <f t="shared" si="90"/>
        <v>0</v>
      </c>
      <c r="R203" s="20">
        <v>0</v>
      </c>
      <c r="S203" s="45">
        <f t="shared" si="75"/>
        <v>6.016831254843498E-2</v>
      </c>
      <c r="T203" s="45">
        <f t="shared" si="76"/>
        <v>0</v>
      </c>
      <c r="U203" s="45">
        <f t="shared" si="77"/>
        <v>0</v>
      </c>
      <c r="V203" s="20">
        <v>0</v>
      </c>
      <c r="W203" s="21">
        <f t="shared" si="91"/>
        <v>0</v>
      </c>
      <c r="X203" s="17" t="s">
        <v>216</v>
      </c>
      <c r="Y203" s="54" t="str">
        <f t="shared" si="92"/>
        <v>N/A</v>
      </c>
      <c r="Z203" s="20">
        <v>0</v>
      </c>
      <c r="AA203" s="20">
        <v>0</v>
      </c>
      <c r="AB203" s="20">
        <v>0</v>
      </c>
      <c r="AC203" s="20">
        <v>0</v>
      </c>
      <c r="AD203" s="20">
        <v>0</v>
      </c>
      <c r="AE203" s="20">
        <v>0</v>
      </c>
      <c r="AF203" s="20">
        <v>0</v>
      </c>
      <c r="AG203" s="20">
        <v>0</v>
      </c>
      <c r="AH203" s="20">
        <v>0.321306605001</v>
      </c>
      <c r="AI203" s="20">
        <v>0</v>
      </c>
      <c r="AJ203" s="20">
        <v>0</v>
      </c>
      <c r="AL203" s="57">
        <f t="shared" si="78"/>
        <v>0</v>
      </c>
      <c r="AM203" s="57">
        <f t="shared" si="79"/>
        <v>0</v>
      </c>
      <c r="AN203" s="57">
        <f t="shared" si="80"/>
        <v>0</v>
      </c>
      <c r="AO203" s="57">
        <f t="shared" si="81"/>
        <v>0</v>
      </c>
      <c r="AP203" s="57">
        <f t="shared" si="82"/>
        <v>0</v>
      </c>
      <c r="AQ203" s="57">
        <f t="shared" si="83"/>
        <v>0</v>
      </c>
      <c r="AR203" s="57">
        <f t="shared" si="84"/>
        <v>0</v>
      </c>
      <c r="AS203" s="57">
        <f t="shared" si="85"/>
        <v>0</v>
      </c>
      <c r="AT203" s="57">
        <f t="shared" si="86"/>
        <v>99.999877064925442</v>
      </c>
      <c r="AU203" s="57">
        <f t="shared" si="87"/>
        <v>0</v>
      </c>
      <c r="AV203" s="57">
        <f t="shared" si="88"/>
        <v>0</v>
      </c>
    </row>
    <row r="204" spans="1:48" x14ac:dyDescent="0.35">
      <c r="A204" s="19" t="s">
        <v>393</v>
      </c>
      <c r="B204" s="19" t="s">
        <v>394</v>
      </c>
      <c r="C204" s="44" t="s">
        <v>36</v>
      </c>
      <c r="D204" s="41" t="s">
        <v>1051</v>
      </c>
      <c r="E204" s="20">
        <v>0.30418000000000001</v>
      </c>
      <c r="F204" s="20">
        <v>9.4502072406599993E-3</v>
      </c>
      <c r="G204" s="20">
        <v>8.9293336104400003E-2</v>
      </c>
      <c r="H204" s="20">
        <v>0.183395026213</v>
      </c>
      <c r="I204" s="40">
        <f t="shared" si="70"/>
        <v>2.2041430441940041E-2</v>
      </c>
      <c r="J204" s="21">
        <f t="shared" si="71"/>
        <v>3.1067812613123804</v>
      </c>
      <c r="K204" s="21">
        <f t="shared" si="72"/>
        <v>29.355426426589521</v>
      </c>
      <c r="L204" s="21">
        <f t="shared" si="73"/>
        <v>60.291612273325001</v>
      </c>
      <c r="M204" s="21">
        <f t="shared" si="74"/>
        <v>7.2461800387731072</v>
      </c>
      <c r="N204" s="20">
        <v>5.6852800000000002E-2</v>
      </c>
      <c r="O204" s="20">
        <f t="shared" si="89"/>
        <v>5.72272150511169E-2</v>
      </c>
      <c r="P204" s="20">
        <v>9.6408930994900004E-5</v>
      </c>
      <c r="Q204" s="20">
        <f t="shared" si="90"/>
        <v>3.744150511169E-4</v>
      </c>
      <c r="R204" s="20">
        <v>2.7800612012199999E-4</v>
      </c>
      <c r="S204" s="45">
        <f t="shared" si="75"/>
        <v>18.813602160272502</v>
      </c>
      <c r="T204" s="45">
        <f t="shared" si="76"/>
        <v>0.12308996354688015</v>
      </c>
      <c r="U204" s="45">
        <f t="shared" si="77"/>
        <v>9.1395266001052008E-2</v>
      </c>
      <c r="V204" s="20">
        <v>0.304180080001</v>
      </c>
      <c r="W204" s="21">
        <f t="shared" si="91"/>
        <v>100.00002630054571</v>
      </c>
      <c r="X204" s="17">
        <v>0.16795933551100001</v>
      </c>
      <c r="Y204" s="54">
        <f t="shared" si="92"/>
        <v>55.217087090209752</v>
      </c>
      <c r="Z204" s="20">
        <v>0</v>
      </c>
      <c r="AA204" s="20">
        <v>0</v>
      </c>
      <c r="AB204" s="20">
        <v>0</v>
      </c>
      <c r="AC204" s="20">
        <v>0</v>
      </c>
      <c r="AD204" s="20">
        <v>0</v>
      </c>
      <c r="AE204" s="20">
        <v>0</v>
      </c>
      <c r="AF204" s="20">
        <v>0</v>
      </c>
      <c r="AG204" s="20">
        <v>0</v>
      </c>
      <c r="AH204" s="20">
        <v>0.304180080001</v>
      </c>
      <c r="AI204" s="20">
        <v>0</v>
      </c>
      <c r="AJ204" s="20">
        <v>0</v>
      </c>
      <c r="AL204" s="57">
        <f t="shared" si="78"/>
        <v>0</v>
      </c>
      <c r="AM204" s="57">
        <f t="shared" si="79"/>
        <v>0</v>
      </c>
      <c r="AN204" s="57">
        <f t="shared" si="80"/>
        <v>0</v>
      </c>
      <c r="AO204" s="57">
        <f t="shared" si="81"/>
        <v>0</v>
      </c>
      <c r="AP204" s="57">
        <f t="shared" si="82"/>
        <v>0</v>
      </c>
      <c r="AQ204" s="57">
        <f t="shared" si="83"/>
        <v>0</v>
      </c>
      <c r="AR204" s="57">
        <f t="shared" si="84"/>
        <v>0</v>
      </c>
      <c r="AS204" s="57">
        <f t="shared" si="85"/>
        <v>0</v>
      </c>
      <c r="AT204" s="57">
        <f t="shared" si="86"/>
        <v>100.00002630054571</v>
      </c>
      <c r="AU204" s="57">
        <f t="shared" si="87"/>
        <v>0</v>
      </c>
      <c r="AV204" s="57">
        <f t="shared" si="88"/>
        <v>0</v>
      </c>
    </row>
    <row r="205" spans="1:48" x14ac:dyDescent="0.35">
      <c r="A205" s="19" t="s">
        <v>395</v>
      </c>
      <c r="B205" s="19" t="s">
        <v>396</v>
      </c>
      <c r="C205" s="44" t="s">
        <v>36</v>
      </c>
      <c r="D205" s="41" t="s">
        <v>1051</v>
      </c>
      <c r="E205" s="20">
        <v>0.28339500000000001</v>
      </c>
      <c r="F205" s="20">
        <v>0</v>
      </c>
      <c r="G205" s="20">
        <v>0</v>
      </c>
      <c r="H205" s="20">
        <v>0</v>
      </c>
      <c r="I205" s="40">
        <f t="shared" si="70"/>
        <v>0.28339500000000001</v>
      </c>
      <c r="J205" s="21">
        <f t="shared" si="71"/>
        <v>0</v>
      </c>
      <c r="K205" s="21">
        <f t="shared" si="72"/>
        <v>0</v>
      </c>
      <c r="L205" s="21">
        <f t="shared" si="73"/>
        <v>0</v>
      </c>
      <c r="M205" s="21">
        <f t="shared" si="74"/>
        <v>100</v>
      </c>
      <c r="N205" s="20">
        <v>0</v>
      </c>
      <c r="O205" s="20">
        <f t="shared" si="89"/>
        <v>0</v>
      </c>
      <c r="P205" s="20">
        <v>0</v>
      </c>
      <c r="Q205" s="20">
        <f t="shared" si="90"/>
        <v>0</v>
      </c>
      <c r="R205" s="20">
        <v>0</v>
      </c>
      <c r="S205" s="45">
        <f t="shared" si="75"/>
        <v>0</v>
      </c>
      <c r="T205" s="45">
        <f t="shared" si="76"/>
        <v>0</v>
      </c>
      <c r="U205" s="45">
        <f t="shared" si="77"/>
        <v>0</v>
      </c>
      <c r="V205" s="20">
        <v>0</v>
      </c>
      <c r="W205" s="21">
        <f t="shared" si="91"/>
        <v>0</v>
      </c>
      <c r="X205" s="17" t="s">
        <v>216</v>
      </c>
      <c r="Y205" s="54" t="str">
        <f t="shared" si="92"/>
        <v>N/A</v>
      </c>
      <c r="Z205" s="20">
        <v>0</v>
      </c>
      <c r="AA205" s="20">
        <v>0</v>
      </c>
      <c r="AB205" s="20">
        <v>0</v>
      </c>
      <c r="AC205" s="20">
        <v>0</v>
      </c>
      <c r="AD205" s="20">
        <v>0</v>
      </c>
      <c r="AE205" s="20">
        <v>0</v>
      </c>
      <c r="AF205" s="20">
        <v>0</v>
      </c>
      <c r="AG205" s="20">
        <v>0</v>
      </c>
      <c r="AH205" s="20">
        <v>0.28339524500000002</v>
      </c>
      <c r="AI205" s="20">
        <v>0.24268920420099999</v>
      </c>
      <c r="AJ205" s="20">
        <v>0</v>
      </c>
      <c r="AL205" s="57">
        <f t="shared" si="78"/>
        <v>0</v>
      </c>
      <c r="AM205" s="57">
        <f t="shared" si="79"/>
        <v>0</v>
      </c>
      <c r="AN205" s="57">
        <f t="shared" si="80"/>
        <v>0</v>
      </c>
      <c r="AO205" s="57">
        <f t="shared" si="81"/>
        <v>0</v>
      </c>
      <c r="AP205" s="57">
        <f t="shared" si="82"/>
        <v>0</v>
      </c>
      <c r="AQ205" s="57">
        <f t="shared" si="83"/>
        <v>0</v>
      </c>
      <c r="AR205" s="57">
        <f t="shared" si="84"/>
        <v>0</v>
      </c>
      <c r="AS205" s="57">
        <f t="shared" si="85"/>
        <v>0</v>
      </c>
      <c r="AT205" s="57">
        <f t="shared" si="86"/>
        <v>100.00008645177228</v>
      </c>
      <c r="AU205" s="57">
        <f t="shared" si="87"/>
        <v>85.636374742320783</v>
      </c>
      <c r="AV205" s="57">
        <f t="shared" si="88"/>
        <v>0</v>
      </c>
    </row>
    <row r="206" spans="1:48" x14ac:dyDescent="0.35">
      <c r="A206" s="19" t="s">
        <v>397</v>
      </c>
      <c r="B206" s="19" t="s">
        <v>398</v>
      </c>
      <c r="C206" s="44" t="s">
        <v>36</v>
      </c>
      <c r="D206" s="41" t="s">
        <v>1051</v>
      </c>
      <c r="E206" s="20">
        <v>0.64413200000000004</v>
      </c>
      <c r="F206" s="20">
        <v>0</v>
      </c>
      <c r="G206" s="20">
        <v>0</v>
      </c>
      <c r="H206" s="20">
        <v>0</v>
      </c>
      <c r="I206" s="40">
        <f t="shared" si="70"/>
        <v>0.64413200000000004</v>
      </c>
      <c r="J206" s="21">
        <f t="shared" si="71"/>
        <v>0</v>
      </c>
      <c r="K206" s="21">
        <f t="shared" si="72"/>
        <v>0</v>
      </c>
      <c r="L206" s="21">
        <f t="shared" si="73"/>
        <v>0</v>
      </c>
      <c r="M206" s="21">
        <f t="shared" si="74"/>
        <v>100</v>
      </c>
      <c r="N206" s="20">
        <v>0</v>
      </c>
      <c r="O206" s="20">
        <f t="shared" si="89"/>
        <v>0</v>
      </c>
      <c r="P206" s="20">
        <v>0</v>
      </c>
      <c r="Q206" s="20">
        <f t="shared" si="90"/>
        <v>0</v>
      </c>
      <c r="R206" s="20">
        <v>0</v>
      </c>
      <c r="S206" s="45">
        <f t="shared" si="75"/>
        <v>0</v>
      </c>
      <c r="T206" s="45">
        <f t="shared" si="76"/>
        <v>0</v>
      </c>
      <c r="U206" s="45">
        <f t="shared" si="77"/>
        <v>0</v>
      </c>
      <c r="V206" s="20">
        <v>0</v>
      </c>
      <c r="W206" s="21">
        <f t="shared" si="91"/>
        <v>0</v>
      </c>
      <c r="X206" s="17" t="s">
        <v>216</v>
      </c>
      <c r="Y206" s="54" t="str">
        <f t="shared" si="92"/>
        <v>N/A</v>
      </c>
      <c r="Z206" s="20">
        <v>0</v>
      </c>
      <c r="AA206" s="20">
        <v>0</v>
      </c>
      <c r="AB206" s="20">
        <v>0</v>
      </c>
      <c r="AC206" s="20">
        <v>0</v>
      </c>
      <c r="AD206" s="20">
        <v>0</v>
      </c>
      <c r="AE206" s="20">
        <v>0</v>
      </c>
      <c r="AF206" s="20">
        <v>0</v>
      </c>
      <c r="AG206" s="20">
        <v>0</v>
      </c>
      <c r="AH206" s="20">
        <v>0.64413223999799996</v>
      </c>
      <c r="AI206" s="20">
        <v>0</v>
      </c>
      <c r="AJ206" s="20">
        <v>0</v>
      </c>
      <c r="AL206" s="57">
        <f t="shared" si="78"/>
        <v>0</v>
      </c>
      <c r="AM206" s="57">
        <f t="shared" si="79"/>
        <v>0</v>
      </c>
      <c r="AN206" s="57">
        <f t="shared" si="80"/>
        <v>0</v>
      </c>
      <c r="AO206" s="57">
        <f t="shared" si="81"/>
        <v>0</v>
      </c>
      <c r="AP206" s="57">
        <f t="shared" si="82"/>
        <v>0</v>
      </c>
      <c r="AQ206" s="57">
        <f t="shared" si="83"/>
        <v>0</v>
      </c>
      <c r="AR206" s="57">
        <f t="shared" si="84"/>
        <v>0</v>
      </c>
      <c r="AS206" s="57">
        <f t="shared" si="85"/>
        <v>0</v>
      </c>
      <c r="AT206" s="57">
        <f t="shared" si="86"/>
        <v>100.00003725913319</v>
      </c>
      <c r="AU206" s="57">
        <f t="shared" si="87"/>
        <v>0</v>
      </c>
      <c r="AV206" s="57">
        <f t="shared" si="88"/>
        <v>0</v>
      </c>
    </row>
    <row r="207" spans="1:48" x14ac:dyDescent="0.35">
      <c r="A207" s="19" t="s">
        <v>399</v>
      </c>
      <c r="B207" s="19" t="s">
        <v>400</v>
      </c>
      <c r="C207" s="44" t="s">
        <v>36</v>
      </c>
      <c r="D207" s="41" t="s">
        <v>1051</v>
      </c>
      <c r="E207" s="20">
        <v>0.27155299999999999</v>
      </c>
      <c r="F207" s="20">
        <v>6.8364230293799996E-3</v>
      </c>
      <c r="G207" s="20">
        <v>1.61971726693E-2</v>
      </c>
      <c r="H207" s="20">
        <v>0.17893523372199999</v>
      </c>
      <c r="I207" s="40">
        <f t="shared" si="70"/>
        <v>6.9584170579320037E-2</v>
      </c>
      <c r="J207" s="21">
        <f t="shared" si="71"/>
        <v>2.5175280808460965</v>
      </c>
      <c r="K207" s="21">
        <f t="shared" si="72"/>
        <v>5.9646450856002327</v>
      </c>
      <c r="L207" s="21">
        <f t="shared" si="73"/>
        <v>65.893300284658977</v>
      </c>
      <c r="M207" s="21">
        <f t="shared" si="74"/>
        <v>25.624526548894703</v>
      </c>
      <c r="N207" s="20">
        <v>4.8318800000000002E-2</v>
      </c>
      <c r="O207" s="20">
        <f t="shared" si="89"/>
        <v>0.2064490435877</v>
      </c>
      <c r="P207" s="20">
        <v>3.4933102306699999E-2</v>
      </c>
      <c r="Q207" s="20">
        <f t="shared" si="90"/>
        <v>0.1581302435877</v>
      </c>
      <c r="R207" s="20">
        <v>0.123197141281</v>
      </c>
      <c r="S207" s="45">
        <f t="shared" si="75"/>
        <v>76.025322345067082</v>
      </c>
      <c r="T207" s="45">
        <f t="shared" si="76"/>
        <v>58.231816105032905</v>
      </c>
      <c r="U207" s="45">
        <f t="shared" si="77"/>
        <v>45.367622998457023</v>
      </c>
      <c r="V207" s="20">
        <v>0.27155315000000002</v>
      </c>
      <c r="W207" s="21">
        <f t="shared" si="91"/>
        <v>100.00005523783572</v>
      </c>
      <c r="X207" s="17">
        <v>0.16214915652799999</v>
      </c>
      <c r="Y207" s="54">
        <f t="shared" si="92"/>
        <v>59.711789789838441</v>
      </c>
      <c r="Z207" s="20">
        <v>0</v>
      </c>
      <c r="AA207" s="20">
        <v>0</v>
      </c>
      <c r="AB207" s="20">
        <v>0</v>
      </c>
      <c r="AC207" s="20">
        <v>0</v>
      </c>
      <c r="AD207" s="20">
        <v>0</v>
      </c>
      <c r="AE207" s="20">
        <v>0</v>
      </c>
      <c r="AF207" s="20">
        <v>0</v>
      </c>
      <c r="AG207" s="20">
        <v>0</v>
      </c>
      <c r="AH207" s="20">
        <v>0.27155315000000002</v>
      </c>
      <c r="AI207" s="20">
        <v>0</v>
      </c>
      <c r="AJ207" s="20">
        <v>0</v>
      </c>
      <c r="AL207" s="57">
        <f t="shared" si="78"/>
        <v>0</v>
      </c>
      <c r="AM207" s="57">
        <f t="shared" si="79"/>
        <v>0</v>
      </c>
      <c r="AN207" s="57">
        <f t="shared" si="80"/>
        <v>0</v>
      </c>
      <c r="AO207" s="57">
        <f t="shared" si="81"/>
        <v>0</v>
      </c>
      <c r="AP207" s="57">
        <f t="shared" si="82"/>
        <v>0</v>
      </c>
      <c r="AQ207" s="57">
        <f t="shared" si="83"/>
        <v>0</v>
      </c>
      <c r="AR207" s="57">
        <f t="shared" si="84"/>
        <v>0</v>
      </c>
      <c r="AS207" s="57">
        <f t="shared" si="85"/>
        <v>0</v>
      </c>
      <c r="AT207" s="57">
        <f t="shared" si="86"/>
        <v>100.00005523783572</v>
      </c>
      <c r="AU207" s="57">
        <f t="shared" si="87"/>
        <v>0</v>
      </c>
      <c r="AV207" s="57">
        <f t="shared" si="88"/>
        <v>0</v>
      </c>
    </row>
    <row r="208" spans="1:48" x14ac:dyDescent="0.35">
      <c r="A208" s="19" t="s">
        <v>401</v>
      </c>
      <c r="B208" s="19" t="s">
        <v>402</v>
      </c>
      <c r="C208" s="44" t="s">
        <v>36</v>
      </c>
      <c r="D208" s="41" t="s">
        <v>1051</v>
      </c>
      <c r="E208" s="20">
        <v>0.30812600000000001</v>
      </c>
      <c r="F208" s="20">
        <v>0</v>
      </c>
      <c r="G208" s="20">
        <v>0</v>
      </c>
      <c r="H208" s="20">
        <v>0</v>
      </c>
      <c r="I208" s="40">
        <f t="shared" si="70"/>
        <v>0.30812600000000001</v>
      </c>
      <c r="J208" s="21">
        <f t="shared" si="71"/>
        <v>0</v>
      </c>
      <c r="K208" s="21">
        <f t="shared" si="72"/>
        <v>0</v>
      </c>
      <c r="L208" s="21">
        <f t="shared" si="73"/>
        <v>0</v>
      </c>
      <c r="M208" s="21">
        <f t="shared" si="74"/>
        <v>100</v>
      </c>
      <c r="N208" s="20">
        <v>5.2548900000000003E-2</v>
      </c>
      <c r="O208" s="20">
        <f t="shared" si="89"/>
        <v>6.3773580107559999E-2</v>
      </c>
      <c r="P208" s="20">
        <v>4.4957905576299998E-3</v>
      </c>
      <c r="Q208" s="20">
        <f t="shared" si="90"/>
        <v>1.122468010756E-2</v>
      </c>
      <c r="R208" s="20">
        <v>6.72888954993E-3</v>
      </c>
      <c r="S208" s="45">
        <f t="shared" si="75"/>
        <v>20.697240774085927</v>
      </c>
      <c r="T208" s="45">
        <f t="shared" si="76"/>
        <v>3.642886386595094</v>
      </c>
      <c r="U208" s="45">
        <f t="shared" si="77"/>
        <v>2.183811022091612</v>
      </c>
      <c r="V208" s="20">
        <v>0</v>
      </c>
      <c r="W208" s="21">
        <f t="shared" si="91"/>
        <v>0</v>
      </c>
      <c r="X208" s="17" t="s">
        <v>216</v>
      </c>
      <c r="Y208" s="54" t="str">
        <f t="shared" si="92"/>
        <v>N/A</v>
      </c>
      <c r="Z208" s="20">
        <v>0</v>
      </c>
      <c r="AA208" s="20">
        <v>0</v>
      </c>
      <c r="AB208" s="20">
        <v>0</v>
      </c>
      <c r="AC208" s="20">
        <v>0</v>
      </c>
      <c r="AD208" s="20">
        <v>0</v>
      </c>
      <c r="AE208" s="20">
        <v>0</v>
      </c>
      <c r="AF208" s="20">
        <v>0</v>
      </c>
      <c r="AG208" s="20">
        <v>0</v>
      </c>
      <c r="AH208" s="20">
        <v>0</v>
      </c>
      <c r="AI208" s="20">
        <v>0</v>
      </c>
      <c r="AJ208" s="20">
        <v>0</v>
      </c>
      <c r="AL208" s="57">
        <f t="shared" si="78"/>
        <v>0</v>
      </c>
      <c r="AM208" s="57">
        <f t="shared" si="79"/>
        <v>0</v>
      </c>
      <c r="AN208" s="57">
        <f t="shared" si="80"/>
        <v>0</v>
      </c>
      <c r="AO208" s="57">
        <f t="shared" si="81"/>
        <v>0</v>
      </c>
      <c r="AP208" s="57">
        <f t="shared" si="82"/>
        <v>0</v>
      </c>
      <c r="AQ208" s="57">
        <f t="shared" si="83"/>
        <v>0</v>
      </c>
      <c r="AR208" s="57">
        <f t="shared" si="84"/>
        <v>0</v>
      </c>
      <c r="AS208" s="57">
        <f t="shared" si="85"/>
        <v>0</v>
      </c>
      <c r="AT208" s="57">
        <f t="shared" si="86"/>
        <v>0</v>
      </c>
      <c r="AU208" s="57">
        <f t="shared" si="87"/>
        <v>0</v>
      </c>
      <c r="AV208" s="57">
        <f t="shared" si="88"/>
        <v>0</v>
      </c>
    </row>
    <row r="209" spans="1:48" x14ac:dyDescent="0.35">
      <c r="A209" s="19" t="s">
        <v>403</v>
      </c>
      <c r="B209" s="19" t="s">
        <v>404</v>
      </c>
      <c r="C209" s="44" t="s">
        <v>36</v>
      </c>
      <c r="D209" s="41" t="s">
        <v>1051</v>
      </c>
      <c r="E209" s="20">
        <v>1.6863900000000001</v>
      </c>
      <c r="F209" s="20">
        <v>0</v>
      </c>
      <c r="G209" s="20">
        <v>0</v>
      </c>
      <c r="H209" s="20">
        <v>0</v>
      </c>
      <c r="I209" s="40">
        <f t="shared" si="70"/>
        <v>1.6863900000000001</v>
      </c>
      <c r="J209" s="21">
        <f t="shared" si="71"/>
        <v>0</v>
      </c>
      <c r="K209" s="21">
        <f t="shared" si="72"/>
        <v>0</v>
      </c>
      <c r="L209" s="21">
        <f t="shared" si="73"/>
        <v>0</v>
      </c>
      <c r="M209" s="21">
        <f t="shared" si="74"/>
        <v>100</v>
      </c>
      <c r="N209" s="20">
        <v>0.18940599999999999</v>
      </c>
      <c r="O209" s="20">
        <f t="shared" si="89"/>
        <v>0.19885332460639199</v>
      </c>
      <c r="P209" s="20">
        <v>8.6093404067300004E-3</v>
      </c>
      <c r="Q209" s="20">
        <f t="shared" si="90"/>
        <v>9.4473246063920008E-3</v>
      </c>
      <c r="R209" s="20">
        <v>8.3798419966199999E-4</v>
      </c>
      <c r="S209" s="45">
        <f t="shared" si="75"/>
        <v>11.791657007358438</v>
      </c>
      <c r="T209" s="45">
        <f t="shared" si="76"/>
        <v>0.5602099518137561</v>
      </c>
      <c r="U209" s="45">
        <f t="shared" si="77"/>
        <v>4.9691008584135339E-2</v>
      </c>
      <c r="V209" s="20">
        <v>0</v>
      </c>
      <c r="W209" s="21">
        <f t="shared" si="91"/>
        <v>0</v>
      </c>
      <c r="X209" s="17" t="s">
        <v>216</v>
      </c>
      <c r="Y209" s="54" t="str">
        <f t="shared" si="92"/>
        <v>N/A</v>
      </c>
      <c r="Z209" s="20">
        <v>0</v>
      </c>
      <c r="AA209" s="20">
        <v>0</v>
      </c>
      <c r="AB209" s="20">
        <v>0</v>
      </c>
      <c r="AC209" s="20">
        <v>0</v>
      </c>
      <c r="AD209" s="20">
        <v>0</v>
      </c>
      <c r="AE209" s="20">
        <v>0</v>
      </c>
      <c r="AF209" s="20">
        <v>0</v>
      </c>
      <c r="AG209" s="20">
        <v>0</v>
      </c>
      <c r="AH209" s="20">
        <v>0</v>
      </c>
      <c r="AI209" s="20">
        <v>0</v>
      </c>
      <c r="AJ209" s="20">
        <v>0</v>
      </c>
      <c r="AL209" s="57">
        <f t="shared" si="78"/>
        <v>0</v>
      </c>
      <c r="AM209" s="57">
        <f t="shared" si="79"/>
        <v>0</v>
      </c>
      <c r="AN209" s="57">
        <f t="shared" si="80"/>
        <v>0</v>
      </c>
      <c r="AO209" s="57">
        <f t="shared" si="81"/>
        <v>0</v>
      </c>
      <c r="AP209" s="57">
        <f t="shared" si="82"/>
        <v>0</v>
      </c>
      <c r="AQ209" s="57">
        <f t="shared" si="83"/>
        <v>0</v>
      </c>
      <c r="AR209" s="57">
        <f t="shared" si="84"/>
        <v>0</v>
      </c>
      <c r="AS209" s="57">
        <f t="shared" si="85"/>
        <v>0</v>
      </c>
      <c r="AT209" s="57">
        <f t="shared" si="86"/>
        <v>0</v>
      </c>
      <c r="AU209" s="57">
        <f t="shared" si="87"/>
        <v>0</v>
      </c>
      <c r="AV209" s="57">
        <f t="shared" si="88"/>
        <v>0</v>
      </c>
    </row>
    <row r="210" spans="1:48" x14ac:dyDescent="0.35">
      <c r="A210" s="19" t="s">
        <v>405</v>
      </c>
      <c r="B210" s="19" t="s">
        <v>406</v>
      </c>
      <c r="C210" s="44" t="s">
        <v>36</v>
      </c>
      <c r="D210" s="41" t="s">
        <v>1051</v>
      </c>
      <c r="E210" s="20">
        <v>0.932365</v>
      </c>
      <c r="F210" s="20">
        <v>0</v>
      </c>
      <c r="G210" s="20">
        <v>0</v>
      </c>
      <c r="H210" s="20">
        <v>0</v>
      </c>
      <c r="I210" s="40">
        <f t="shared" si="70"/>
        <v>0.932365</v>
      </c>
      <c r="J210" s="21">
        <f t="shared" si="71"/>
        <v>0</v>
      </c>
      <c r="K210" s="21">
        <f t="shared" si="72"/>
        <v>0</v>
      </c>
      <c r="L210" s="21">
        <f t="shared" si="73"/>
        <v>0</v>
      </c>
      <c r="M210" s="21">
        <f t="shared" si="74"/>
        <v>100</v>
      </c>
      <c r="N210" s="20">
        <v>0.106908</v>
      </c>
      <c r="O210" s="20">
        <f t="shared" si="89"/>
        <v>0.22478418053350002</v>
      </c>
      <c r="P210" s="20">
        <v>7.2747970518600005E-2</v>
      </c>
      <c r="Q210" s="20">
        <f t="shared" si="90"/>
        <v>0.11787618053350001</v>
      </c>
      <c r="R210" s="20">
        <v>4.51282100149E-2</v>
      </c>
      <c r="S210" s="45">
        <f t="shared" si="75"/>
        <v>24.109032464056458</v>
      </c>
      <c r="T210" s="45">
        <f t="shared" si="76"/>
        <v>12.642707580561261</v>
      </c>
      <c r="U210" s="45">
        <f t="shared" si="77"/>
        <v>4.8401870528065727</v>
      </c>
      <c r="V210" s="20">
        <v>0</v>
      </c>
      <c r="W210" s="21">
        <f t="shared" si="91"/>
        <v>0</v>
      </c>
      <c r="X210" s="17">
        <v>0</v>
      </c>
      <c r="Y210" s="54">
        <f t="shared" si="92"/>
        <v>0</v>
      </c>
      <c r="Z210" s="20">
        <v>0</v>
      </c>
      <c r="AA210" s="20">
        <v>0</v>
      </c>
      <c r="AB210" s="20">
        <v>0</v>
      </c>
      <c r="AC210" s="20">
        <v>0</v>
      </c>
      <c r="AD210" s="20">
        <v>0</v>
      </c>
      <c r="AE210" s="20">
        <v>0</v>
      </c>
      <c r="AF210" s="20">
        <v>2.29560080238E-2</v>
      </c>
      <c r="AG210" s="20">
        <v>0</v>
      </c>
      <c r="AH210" s="20">
        <v>0.93236503500400003</v>
      </c>
      <c r="AI210" s="20">
        <v>0</v>
      </c>
      <c r="AJ210" s="20">
        <v>0</v>
      </c>
      <c r="AL210" s="57">
        <f t="shared" si="78"/>
        <v>0</v>
      </c>
      <c r="AM210" s="57">
        <f t="shared" si="79"/>
        <v>0</v>
      </c>
      <c r="AN210" s="57">
        <f t="shared" si="80"/>
        <v>0</v>
      </c>
      <c r="AO210" s="57">
        <f t="shared" si="81"/>
        <v>0</v>
      </c>
      <c r="AP210" s="57">
        <f t="shared" si="82"/>
        <v>0</v>
      </c>
      <c r="AQ210" s="57">
        <f t="shared" si="83"/>
        <v>0</v>
      </c>
      <c r="AR210" s="57">
        <f t="shared" si="84"/>
        <v>2.4621267447619761</v>
      </c>
      <c r="AS210" s="57">
        <f t="shared" si="85"/>
        <v>0</v>
      </c>
      <c r="AT210" s="57">
        <f t="shared" si="86"/>
        <v>100.0000037543237</v>
      </c>
      <c r="AU210" s="57">
        <f t="shared" si="87"/>
        <v>0</v>
      </c>
      <c r="AV210" s="57">
        <f t="shared" si="88"/>
        <v>0</v>
      </c>
    </row>
    <row r="211" spans="1:48" x14ac:dyDescent="0.35">
      <c r="A211" s="19" t="s">
        <v>407</v>
      </c>
      <c r="B211" s="19" t="s">
        <v>408</v>
      </c>
      <c r="C211" s="44" t="s">
        <v>36</v>
      </c>
      <c r="D211" s="41" t="s">
        <v>1051</v>
      </c>
      <c r="E211" s="20">
        <v>0.64541599999999999</v>
      </c>
      <c r="F211" s="20">
        <v>0</v>
      </c>
      <c r="G211" s="20">
        <v>0</v>
      </c>
      <c r="H211" s="20">
        <v>0</v>
      </c>
      <c r="I211" s="40">
        <f t="shared" si="70"/>
        <v>0.64541599999999999</v>
      </c>
      <c r="J211" s="21">
        <f t="shared" si="71"/>
        <v>0</v>
      </c>
      <c r="K211" s="21">
        <f t="shared" si="72"/>
        <v>0</v>
      </c>
      <c r="L211" s="21">
        <f t="shared" si="73"/>
        <v>0</v>
      </c>
      <c r="M211" s="21">
        <f t="shared" si="74"/>
        <v>100</v>
      </c>
      <c r="N211" s="20">
        <v>7.0310199999999998E-3</v>
      </c>
      <c r="O211" s="20">
        <f t="shared" si="89"/>
        <v>1.027564975037E-2</v>
      </c>
      <c r="P211" s="20">
        <v>3.2446297503699998E-3</v>
      </c>
      <c r="Q211" s="20">
        <f t="shared" si="90"/>
        <v>3.2446297503699998E-3</v>
      </c>
      <c r="R211" s="20">
        <v>0</v>
      </c>
      <c r="S211" s="45">
        <f t="shared" si="75"/>
        <v>1.5920971513519961</v>
      </c>
      <c r="T211" s="45">
        <f t="shared" si="76"/>
        <v>0.50271913779174981</v>
      </c>
      <c r="U211" s="45">
        <f t="shared" si="77"/>
        <v>0</v>
      </c>
      <c r="V211" s="20">
        <v>0</v>
      </c>
      <c r="W211" s="21">
        <f t="shared" si="91"/>
        <v>0</v>
      </c>
      <c r="X211" s="17" t="s">
        <v>216</v>
      </c>
      <c r="Y211" s="54" t="str">
        <f t="shared" si="92"/>
        <v>N/A</v>
      </c>
      <c r="Z211" s="20">
        <v>0</v>
      </c>
      <c r="AA211" s="20">
        <v>0</v>
      </c>
      <c r="AB211" s="20">
        <v>0</v>
      </c>
      <c r="AC211" s="20">
        <v>0</v>
      </c>
      <c r="AD211" s="20">
        <v>0</v>
      </c>
      <c r="AE211" s="20">
        <v>0</v>
      </c>
      <c r="AF211" s="20">
        <v>0</v>
      </c>
      <c r="AG211" s="20">
        <v>0</v>
      </c>
      <c r="AH211" s="20">
        <v>0.645416333999</v>
      </c>
      <c r="AI211" s="20">
        <v>0</v>
      </c>
      <c r="AJ211" s="20">
        <v>0</v>
      </c>
      <c r="AL211" s="57">
        <f t="shared" si="78"/>
        <v>0</v>
      </c>
      <c r="AM211" s="57">
        <f t="shared" si="79"/>
        <v>0</v>
      </c>
      <c r="AN211" s="57">
        <f t="shared" si="80"/>
        <v>0</v>
      </c>
      <c r="AO211" s="57">
        <f t="shared" si="81"/>
        <v>0</v>
      </c>
      <c r="AP211" s="57">
        <f t="shared" si="82"/>
        <v>0</v>
      </c>
      <c r="AQ211" s="57">
        <f t="shared" si="83"/>
        <v>0</v>
      </c>
      <c r="AR211" s="57">
        <f t="shared" si="84"/>
        <v>0</v>
      </c>
      <c r="AS211" s="57">
        <f t="shared" si="85"/>
        <v>0</v>
      </c>
      <c r="AT211" s="57">
        <f t="shared" si="86"/>
        <v>100.00005174941433</v>
      </c>
      <c r="AU211" s="57">
        <f t="shared" si="87"/>
        <v>0</v>
      </c>
      <c r="AV211" s="57">
        <f t="shared" si="88"/>
        <v>0</v>
      </c>
    </row>
    <row r="212" spans="1:48" x14ac:dyDescent="0.35">
      <c r="A212" s="19" t="s">
        <v>409</v>
      </c>
      <c r="B212" s="19" t="s">
        <v>410</v>
      </c>
      <c r="C212" s="44" t="s">
        <v>36</v>
      </c>
      <c r="D212" s="41" t="s">
        <v>1051</v>
      </c>
      <c r="E212" s="20">
        <v>1.4843999999999999</v>
      </c>
      <c r="F212" s="20">
        <v>0</v>
      </c>
      <c r="G212" s="20">
        <v>0.42746447858999997</v>
      </c>
      <c r="H212" s="20">
        <v>0.18015496151400001</v>
      </c>
      <c r="I212" s="40">
        <f t="shared" si="70"/>
        <v>0.87678055989600001</v>
      </c>
      <c r="J212" s="21">
        <f t="shared" si="71"/>
        <v>0</v>
      </c>
      <c r="K212" s="21">
        <f t="shared" si="72"/>
        <v>28.797121974535166</v>
      </c>
      <c r="L212" s="21">
        <f t="shared" si="73"/>
        <v>12.136550896928053</v>
      </c>
      <c r="M212" s="21">
        <f t="shared" si="74"/>
        <v>59.066327128536791</v>
      </c>
      <c r="N212" s="20">
        <v>2.6956299999999999E-2</v>
      </c>
      <c r="O212" s="20">
        <f t="shared" si="89"/>
        <v>5.0172936429020001E-2</v>
      </c>
      <c r="P212" s="20">
        <v>2.9529299290199998E-3</v>
      </c>
      <c r="Q212" s="20">
        <f t="shared" si="90"/>
        <v>2.3216636429019999E-2</v>
      </c>
      <c r="R212" s="20">
        <v>2.0263706499999999E-2</v>
      </c>
      <c r="S212" s="45">
        <f t="shared" si="75"/>
        <v>3.3800145802357857</v>
      </c>
      <c r="T212" s="45">
        <f t="shared" si="76"/>
        <v>1.5640417966195097</v>
      </c>
      <c r="U212" s="45">
        <f t="shared" si="77"/>
        <v>1.3651109202371328</v>
      </c>
      <c r="V212" s="20">
        <v>0.392791134973</v>
      </c>
      <c r="W212" s="21">
        <f t="shared" si="91"/>
        <v>26.461272903058475</v>
      </c>
      <c r="X212" s="17">
        <v>0.441429996017</v>
      </c>
      <c r="Y212" s="54">
        <f t="shared" si="92"/>
        <v>29.737940987402318</v>
      </c>
      <c r="Z212" s="20">
        <v>0.263735638612</v>
      </c>
      <c r="AA212" s="20">
        <v>2.12E-2</v>
      </c>
      <c r="AB212" s="20">
        <v>1.9199999999999998E-2</v>
      </c>
      <c r="AC212" s="20">
        <v>0.52621899291100005</v>
      </c>
      <c r="AD212" s="20">
        <v>0.552339076451</v>
      </c>
      <c r="AE212" s="20">
        <v>5.4712460861400001E-6</v>
      </c>
      <c r="AF212" s="20">
        <v>0</v>
      </c>
      <c r="AG212" s="20">
        <v>0</v>
      </c>
      <c r="AH212" s="20">
        <v>1.2602785620000001</v>
      </c>
      <c r="AI212" s="20">
        <v>0</v>
      </c>
      <c r="AJ212" s="20">
        <v>0.60301105548300005</v>
      </c>
      <c r="AL212" s="57">
        <f t="shared" si="78"/>
        <v>17.767154312314741</v>
      </c>
      <c r="AM212" s="57">
        <f t="shared" si="79"/>
        <v>1.4281864726488818</v>
      </c>
      <c r="AN212" s="57">
        <f t="shared" si="80"/>
        <v>1.2934518997574778</v>
      </c>
      <c r="AO212" s="57">
        <f t="shared" si="81"/>
        <v>35.449945628604155</v>
      </c>
      <c r="AP212" s="57">
        <f t="shared" si="82"/>
        <v>37.209584778428997</v>
      </c>
      <c r="AQ212" s="57">
        <f t="shared" si="83"/>
        <v>3.6858300229991917E-4</v>
      </c>
      <c r="AR212" s="57">
        <f t="shared" si="84"/>
        <v>0</v>
      </c>
      <c r="AS212" s="57">
        <f t="shared" si="85"/>
        <v>0</v>
      </c>
      <c r="AT212" s="57">
        <f t="shared" si="86"/>
        <v>84.901546887631369</v>
      </c>
      <c r="AU212" s="57">
        <f t="shared" si="87"/>
        <v>0</v>
      </c>
      <c r="AV212" s="57">
        <f t="shared" si="88"/>
        <v>40.623218504648342</v>
      </c>
    </row>
    <row r="213" spans="1:48" x14ac:dyDescent="0.35">
      <c r="A213" s="19" t="s">
        <v>411</v>
      </c>
      <c r="B213" s="19" t="s">
        <v>412</v>
      </c>
      <c r="C213" s="44" t="s">
        <v>36</v>
      </c>
      <c r="D213" s="41" t="s">
        <v>1051</v>
      </c>
      <c r="E213" s="20">
        <v>0.36679400000000001</v>
      </c>
      <c r="F213" s="20">
        <v>0</v>
      </c>
      <c r="G213" s="20">
        <v>0</v>
      </c>
      <c r="H213" s="20">
        <v>0</v>
      </c>
      <c r="I213" s="40">
        <f t="shared" si="70"/>
        <v>0.36679400000000001</v>
      </c>
      <c r="J213" s="21">
        <f t="shared" si="71"/>
        <v>0</v>
      </c>
      <c r="K213" s="21">
        <f t="shared" si="72"/>
        <v>0</v>
      </c>
      <c r="L213" s="21">
        <f t="shared" si="73"/>
        <v>0</v>
      </c>
      <c r="M213" s="21">
        <f t="shared" si="74"/>
        <v>100</v>
      </c>
      <c r="N213" s="20">
        <v>3.19628E-2</v>
      </c>
      <c r="O213" s="20">
        <f t="shared" si="89"/>
        <v>6.3164370366000006E-2</v>
      </c>
      <c r="P213" s="20">
        <v>1.6001570366000001E-2</v>
      </c>
      <c r="Q213" s="20">
        <f t="shared" si="90"/>
        <v>3.1201570365999999E-2</v>
      </c>
      <c r="R213" s="20">
        <v>1.52E-2</v>
      </c>
      <c r="S213" s="45">
        <f t="shared" si="75"/>
        <v>17.220666195739298</v>
      </c>
      <c r="T213" s="45">
        <f t="shared" si="76"/>
        <v>8.5065650926678185</v>
      </c>
      <c r="U213" s="45">
        <f t="shared" si="77"/>
        <v>4.1440154419101729</v>
      </c>
      <c r="V213" s="20">
        <v>0.25321144374999999</v>
      </c>
      <c r="W213" s="21">
        <f t="shared" si="91"/>
        <v>69.033692958445343</v>
      </c>
      <c r="X213" s="17" t="s">
        <v>216</v>
      </c>
      <c r="Y213" s="54" t="str">
        <f t="shared" si="92"/>
        <v>N/A</v>
      </c>
      <c r="Z213" s="20">
        <v>0</v>
      </c>
      <c r="AA213" s="20">
        <v>0</v>
      </c>
      <c r="AB213" s="20">
        <v>0</v>
      </c>
      <c r="AC213" s="20">
        <v>0</v>
      </c>
      <c r="AD213" s="20">
        <v>0</v>
      </c>
      <c r="AE213" s="20">
        <v>0</v>
      </c>
      <c r="AF213" s="20">
        <v>0</v>
      </c>
      <c r="AG213" s="20">
        <v>0</v>
      </c>
      <c r="AH213" s="20">
        <v>0</v>
      </c>
      <c r="AI213" s="20">
        <v>0</v>
      </c>
      <c r="AJ213" s="20">
        <v>0</v>
      </c>
      <c r="AL213" s="57">
        <f t="shared" si="78"/>
        <v>0</v>
      </c>
      <c r="AM213" s="57">
        <f t="shared" si="79"/>
        <v>0</v>
      </c>
      <c r="AN213" s="57">
        <f t="shared" si="80"/>
        <v>0</v>
      </c>
      <c r="AO213" s="57">
        <f t="shared" si="81"/>
        <v>0</v>
      </c>
      <c r="AP213" s="57">
        <f t="shared" si="82"/>
        <v>0</v>
      </c>
      <c r="AQ213" s="57">
        <f t="shared" si="83"/>
        <v>0</v>
      </c>
      <c r="AR213" s="57">
        <f t="shared" si="84"/>
        <v>0</v>
      </c>
      <c r="AS213" s="57">
        <f t="shared" si="85"/>
        <v>0</v>
      </c>
      <c r="AT213" s="57">
        <f t="shared" si="86"/>
        <v>0</v>
      </c>
      <c r="AU213" s="57">
        <f t="shared" si="87"/>
        <v>0</v>
      </c>
      <c r="AV213" s="57">
        <f t="shared" si="88"/>
        <v>0</v>
      </c>
    </row>
    <row r="214" spans="1:48" x14ac:dyDescent="0.35">
      <c r="A214" s="19" t="s">
        <v>413</v>
      </c>
      <c r="B214" s="19" t="s">
        <v>414</v>
      </c>
      <c r="C214" s="44" t="s">
        <v>36</v>
      </c>
      <c r="D214" s="41" t="s">
        <v>1051</v>
      </c>
      <c r="E214" s="20">
        <v>1.35771</v>
      </c>
      <c r="F214" s="20">
        <v>0</v>
      </c>
      <c r="G214" s="20">
        <v>0</v>
      </c>
      <c r="H214" s="20">
        <v>0</v>
      </c>
      <c r="I214" s="40">
        <f t="shared" si="70"/>
        <v>1.35771</v>
      </c>
      <c r="J214" s="21">
        <f t="shared" si="71"/>
        <v>0</v>
      </c>
      <c r="K214" s="21">
        <f t="shared" si="72"/>
        <v>0</v>
      </c>
      <c r="L214" s="21">
        <f t="shared" si="73"/>
        <v>0</v>
      </c>
      <c r="M214" s="21">
        <f t="shared" si="74"/>
        <v>100</v>
      </c>
      <c r="N214" s="20">
        <v>7.4554800000000004E-2</v>
      </c>
      <c r="O214" s="20">
        <f t="shared" si="89"/>
        <v>9.8573165750217101E-2</v>
      </c>
      <c r="P214" s="20">
        <v>2.3969965750199999E-2</v>
      </c>
      <c r="Q214" s="20">
        <f t="shared" si="90"/>
        <v>2.40183657502171E-2</v>
      </c>
      <c r="R214" s="20">
        <v>4.84000000171E-5</v>
      </c>
      <c r="S214" s="45">
        <f t="shared" si="75"/>
        <v>7.260251876337148</v>
      </c>
      <c r="T214" s="45">
        <f t="shared" si="76"/>
        <v>1.7690350480012007</v>
      </c>
      <c r="U214" s="45">
        <f t="shared" si="77"/>
        <v>3.5648260686818242E-3</v>
      </c>
      <c r="V214" s="20">
        <v>0</v>
      </c>
      <c r="W214" s="21">
        <f t="shared" si="91"/>
        <v>0</v>
      </c>
      <c r="X214" s="17" t="s">
        <v>216</v>
      </c>
      <c r="Y214" s="54" t="str">
        <f t="shared" si="92"/>
        <v>N/A</v>
      </c>
      <c r="Z214" s="20">
        <v>0</v>
      </c>
      <c r="AA214" s="20">
        <v>0</v>
      </c>
      <c r="AB214" s="20">
        <v>0</v>
      </c>
      <c r="AC214" s="20">
        <v>0</v>
      </c>
      <c r="AD214" s="20">
        <v>0</v>
      </c>
      <c r="AE214" s="20">
        <v>0</v>
      </c>
      <c r="AF214" s="20">
        <v>0</v>
      </c>
      <c r="AG214" s="20">
        <v>0</v>
      </c>
      <c r="AH214" s="20">
        <v>1.3577108099999999</v>
      </c>
      <c r="AI214" s="20">
        <v>0</v>
      </c>
      <c r="AJ214" s="20">
        <v>0</v>
      </c>
      <c r="AL214" s="57">
        <f t="shared" si="78"/>
        <v>0</v>
      </c>
      <c r="AM214" s="57">
        <f t="shared" si="79"/>
        <v>0</v>
      </c>
      <c r="AN214" s="57">
        <f t="shared" si="80"/>
        <v>0</v>
      </c>
      <c r="AO214" s="57">
        <f t="shared" si="81"/>
        <v>0</v>
      </c>
      <c r="AP214" s="57">
        <f t="shared" si="82"/>
        <v>0</v>
      </c>
      <c r="AQ214" s="57">
        <f t="shared" si="83"/>
        <v>0</v>
      </c>
      <c r="AR214" s="57">
        <f t="shared" si="84"/>
        <v>0</v>
      </c>
      <c r="AS214" s="57">
        <f t="shared" si="85"/>
        <v>0</v>
      </c>
      <c r="AT214" s="57">
        <f t="shared" si="86"/>
        <v>100.00005965927923</v>
      </c>
      <c r="AU214" s="57">
        <f t="shared" si="87"/>
        <v>0</v>
      </c>
      <c r="AV214" s="57">
        <f t="shared" si="88"/>
        <v>0</v>
      </c>
    </row>
    <row r="215" spans="1:48" x14ac:dyDescent="0.35">
      <c r="A215" s="19" t="s">
        <v>415</v>
      </c>
      <c r="B215" s="19" t="s">
        <v>416</v>
      </c>
      <c r="C215" s="44" t="s">
        <v>36</v>
      </c>
      <c r="D215" s="41" t="s">
        <v>1051</v>
      </c>
      <c r="E215" s="20">
        <v>0.97300600000000004</v>
      </c>
      <c r="F215" s="20">
        <v>0</v>
      </c>
      <c r="G215" s="20">
        <v>0</v>
      </c>
      <c r="H215" s="20">
        <v>0</v>
      </c>
      <c r="I215" s="40">
        <f t="shared" si="70"/>
        <v>0.97300600000000004</v>
      </c>
      <c r="J215" s="21">
        <f t="shared" si="71"/>
        <v>0</v>
      </c>
      <c r="K215" s="21">
        <f t="shared" si="72"/>
        <v>0</v>
      </c>
      <c r="L215" s="21">
        <f t="shared" si="73"/>
        <v>0</v>
      </c>
      <c r="M215" s="21">
        <f t="shared" si="74"/>
        <v>100</v>
      </c>
      <c r="N215" s="20">
        <v>3.8227400000000002E-2</v>
      </c>
      <c r="O215" s="20">
        <f t="shared" si="89"/>
        <v>3.8227400000000002E-2</v>
      </c>
      <c r="P215" s="20">
        <v>0</v>
      </c>
      <c r="Q215" s="20">
        <f t="shared" si="90"/>
        <v>0</v>
      </c>
      <c r="R215" s="20">
        <v>0</v>
      </c>
      <c r="S215" s="45">
        <f t="shared" si="75"/>
        <v>3.9287938614972568</v>
      </c>
      <c r="T215" s="45">
        <f t="shared" si="76"/>
        <v>0</v>
      </c>
      <c r="U215" s="45">
        <f t="shared" si="77"/>
        <v>0</v>
      </c>
      <c r="V215" s="20">
        <v>0</v>
      </c>
      <c r="W215" s="21">
        <f t="shared" si="91"/>
        <v>0</v>
      </c>
      <c r="X215" s="17" t="s">
        <v>216</v>
      </c>
      <c r="Y215" s="54" t="str">
        <f t="shared" si="92"/>
        <v>N/A</v>
      </c>
      <c r="Z215" s="20">
        <v>0</v>
      </c>
      <c r="AA215" s="20">
        <v>0</v>
      </c>
      <c r="AB215" s="20">
        <v>0</v>
      </c>
      <c r="AC215" s="20">
        <v>0</v>
      </c>
      <c r="AD215" s="20">
        <v>0</v>
      </c>
      <c r="AE215" s="20">
        <v>0</v>
      </c>
      <c r="AF215" s="20">
        <v>0</v>
      </c>
      <c r="AG215" s="20">
        <v>0</v>
      </c>
      <c r="AH215" s="20">
        <v>0.97300629999499999</v>
      </c>
      <c r="AI215" s="20">
        <v>0</v>
      </c>
      <c r="AJ215" s="20">
        <v>0</v>
      </c>
      <c r="AL215" s="57">
        <f t="shared" si="78"/>
        <v>0</v>
      </c>
      <c r="AM215" s="57">
        <f t="shared" si="79"/>
        <v>0</v>
      </c>
      <c r="AN215" s="57">
        <f t="shared" si="80"/>
        <v>0</v>
      </c>
      <c r="AO215" s="57">
        <f t="shared" si="81"/>
        <v>0</v>
      </c>
      <c r="AP215" s="57">
        <f t="shared" si="82"/>
        <v>0</v>
      </c>
      <c r="AQ215" s="57">
        <f t="shared" si="83"/>
        <v>0</v>
      </c>
      <c r="AR215" s="57">
        <f t="shared" si="84"/>
        <v>0</v>
      </c>
      <c r="AS215" s="57">
        <f t="shared" si="85"/>
        <v>0</v>
      </c>
      <c r="AT215" s="57">
        <f t="shared" si="86"/>
        <v>100.00003083177288</v>
      </c>
      <c r="AU215" s="57">
        <f t="shared" si="87"/>
        <v>0</v>
      </c>
      <c r="AV215" s="57">
        <f t="shared" si="88"/>
        <v>0</v>
      </c>
    </row>
    <row r="216" spans="1:48" x14ac:dyDescent="0.35">
      <c r="A216" s="19" t="s">
        <v>417</v>
      </c>
      <c r="B216" s="19" t="s">
        <v>418</v>
      </c>
      <c r="C216" s="44" t="s">
        <v>36</v>
      </c>
      <c r="D216" s="41" t="s">
        <v>1051</v>
      </c>
      <c r="E216" s="20">
        <v>1.17761</v>
      </c>
      <c r="F216" s="20">
        <v>0</v>
      </c>
      <c r="G216" s="20">
        <v>0</v>
      </c>
      <c r="H216" s="20">
        <v>0</v>
      </c>
      <c r="I216" s="40">
        <f t="shared" si="70"/>
        <v>1.17761</v>
      </c>
      <c r="J216" s="21">
        <f t="shared" si="71"/>
        <v>0</v>
      </c>
      <c r="K216" s="21">
        <f t="shared" si="72"/>
        <v>0</v>
      </c>
      <c r="L216" s="21">
        <f t="shared" si="73"/>
        <v>0</v>
      </c>
      <c r="M216" s="21">
        <f t="shared" si="74"/>
        <v>100</v>
      </c>
      <c r="N216" s="20">
        <v>3.5448500000000001E-2</v>
      </c>
      <c r="O216" s="20">
        <f t="shared" si="89"/>
        <v>3.5448500000000001E-2</v>
      </c>
      <c r="P216" s="20">
        <v>0</v>
      </c>
      <c r="Q216" s="20">
        <f t="shared" si="90"/>
        <v>0</v>
      </c>
      <c r="R216" s="20">
        <v>0</v>
      </c>
      <c r="S216" s="45">
        <f t="shared" si="75"/>
        <v>3.010207114409694</v>
      </c>
      <c r="T216" s="45">
        <f t="shared" si="76"/>
        <v>0</v>
      </c>
      <c r="U216" s="45">
        <f t="shared" si="77"/>
        <v>0</v>
      </c>
      <c r="V216" s="20">
        <v>0</v>
      </c>
      <c r="W216" s="21">
        <f t="shared" si="91"/>
        <v>0</v>
      </c>
      <c r="X216" s="17" t="s">
        <v>216</v>
      </c>
      <c r="Y216" s="54" t="str">
        <f t="shared" si="92"/>
        <v>N/A</v>
      </c>
      <c r="Z216" s="20">
        <v>0</v>
      </c>
      <c r="AA216" s="20">
        <v>0</v>
      </c>
      <c r="AB216" s="20">
        <v>0</v>
      </c>
      <c r="AC216" s="20">
        <v>0</v>
      </c>
      <c r="AD216" s="20">
        <v>0</v>
      </c>
      <c r="AE216" s="20">
        <v>0</v>
      </c>
      <c r="AF216" s="20">
        <v>0</v>
      </c>
      <c r="AG216" s="20">
        <v>0</v>
      </c>
      <c r="AH216" s="20">
        <v>0</v>
      </c>
      <c r="AI216" s="20">
        <v>0</v>
      </c>
      <c r="AJ216" s="20">
        <v>0</v>
      </c>
      <c r="AL216" s="57">
        <f t="shared" si="78"/>
        <v>0</v>
      </c>
      <c r="AM216" s="57">
        <f t="shared" si="79"/>
        <v>0</v>
      </c>
      <c r="AN216" s="57">
        <f t="shared" si="80"/>
        <v>0</v>
      </c>
      <c r="AO216" s="57">
        <f t="shared" si="81"/>
        <v>0</v>
      </c>
      <c r="AP216" s="57">
        <f t="shared" si="82"/>
        <v>0</v>
      </c>
      <c r="AQ216" s="57">
        <f t="shared" si="83"/>
        <v>0</v>
      </c>
      <c r="AR216" s="57">
        <f t="shared" si="84"/>
        <v>0</v>
      </c>
      <c r="AS216" s="57">
        <f t="shared" si="85"/>
        <v>0</v>
      </c>
      <c r="AT216" s="57">
        <f t="shared" si="86"/>
        <v>0</v>
      </c>
      <c r="AU216" s="57">
        <f t="shared" si="87"/>
        <v>0</v>
      </c>
      <c r="AV216" s="57">
        <f t="shared" si="88"/>
        <v>0</v>
      </c>
    </row>
    <row r="217" spans="1:48" x14ac:dyDescent="0.35">
      <c r="A217" s="19" t="s">
        <v>419</v>
      </c>
      <c r="B217" s="19" t="s">
        <v>420</v>
      </c>
      <c r="C217" s="44" t="s">
        <v>36</v>
      </c>
      <c r="D217" s="41" t="s">
        <v>1051</v>
      </c>
      <c r="E217" s="20">
        <v>0.52004799999999995</v>
      </c>
      <c r="F217" s="20">
        <v>0</v>
      </c>
      <c r="G217" s="20">
        <v>0</v>
      </c>
      <c r="H217" s="20">
        <v>0</v>
      </c>
      <c r="I217" s="40">
        <f t="shared" si="70"/>
        <v>0.52004799999999995</v>
      </c>
      <c r="J217" s="21">
        <f t="shared" si="71"/>
        <v>0</v>
      </c>
      <c r="K217" s="21">
        <f t="shared" si="72"/>
        <v>0</v>
      </c>
      <c r="L217" s="21">
        <f t="shared" si="73"/>
        <v>0</v>
      </c>
      <c r="M217" s="21">
        <f t="shared" si="74"/>
        <v>100</v>
      </c>
      <c r="N217" s="20">
        <v>4.3020199999999999E-5</v>
      </c>
      <c r="O217" s="20">
        <f t="shared" si="89"/>
        <v>4.3020199999999999E-5</v>
      </c>
      <c r="P217" s="20">
        <v>0</v>
      </c>
      <c r="Q217" s="20">
        <f t="shared" si="90"/>
        <v>0</v>
      </c>
      <c r="R217" s="20">
        <v>0</v>
      </c>
      <c r="S217" s="45">
        <f t="shared" si="75"/>
        <v>8.2723517829123468E-3</v>
      </c>
      <c r="T217" s="45">
        <f t="shared" si="76"/>
        <v>0</v>
      </c>
      <c r="U217" s="45">
        <f t="shared" si="77"/>
        <v>0</v>
      </c>
      <c r="V217" s="20">
        <v>0</v>
      </c>
      <c r="W217" s="21">
        <f t="shared" si="91"/>
        <v>0</v>
      </c>
      <c r="X217" s="17" t="s">
        <v>216</v>
      </c>
      <c r="Y217" s="54" t="str">
        <f t="shared" si="92"/>
        <v>N/A</v>
      </c>
      <c r="Z217" s="20">
        <v>0</v>
      </c>
      <c r="AA217" s="20">
        <v>0</v>
      </c>
      <c r="AB217" s="20">
        <v>0</v>
      </c>
      <c r="AC217" s="20">
        <v>0</v>
      </c>
      <c r="AD217" s="20">
        <v>0</v>
      </c>
      <c r="AE217" s="20">
        <v>0</v>
      </c>
      <c r="AF217" s="20">
        <v>0</v>
      </c>
      <c r="AG217" s="20">
        <v>0</v>
      </c>
      <c r="AH217" s="20">
        <v>0.52004762220300005</v>
      </c>
      <c r="AI217" s="20">
        <v>0</v>
      </c>
      <c r="AJ217" s="20">
        <v>0</v>
      </c>
      <c r="AL217" s="57">
        <f t="shared" si="78"/>
        <v>0</v>
      </c>
      <c r="AM217" s="57">
        <f t="shared" si="79"/>
        <v>0</v>
      </c>
      <c r="AN217" s="57">
        <f t="shared" si="80"/>
        <v>0</v>
      </c>
      <c r="AO217" s="57">
        <f t="shared" si="81"/>
        <v>0</v>
      </c>
      <c r="AP217" s="57">
        <f t="shared" si="82"/>
        <v>0</v>
      </c>
      <c r="AQ217" s="57">
        <f t="shared" si="83"/>
        <v>0</v>
      </c>
      <c r="AR217" s="57">
        <f t="shared" si="84"/>
        <v>0</v>
      </c>
      <c r="AS217" s="57">
        <f t="shared" si="85"/>
        <v>0</v>
      </c>
      <c r="AT217" s="57">
        <f t="shared" si="86"/>
        <v>99.999927353436618</v>
      </c>
      <c r="AU217" s="57">
        <f t="shared" si="87"/>
        <v>0</v>
      </c>
      <c r="AV217" s="57">
        <f t="shared" si="88"/>
        <v>0</v>
      </c>
    </row>
    <row r="218" spans="1:48" x14ac:dyDescent="0.35">
      <c r="A218" s="19" t="s">
        <v>421</v>
      </c>
      <c r="B218" s="19" t="s">
        <v>422</v>
      </c>
      <c r="C218" s="44" t="s">
        <v>36</v>
      </c>
      <c r="D218" s="41" t="s">
        <v>1051</v>
      </c>
      <c r="E218" s="20">
        <v>0.85241100000000003</v>
      </c>
      <c r="F218" s="20">
        <v>0</v>
      </c>
      <c r="G218" s="20">
        <v>0</v>
      </c>
      <c r="H218" s="20">
        <v>0</v>
      </c>
      <c r="I218" s="40">
        <f t="shared" si="70"/>
        <v>0.85241100000000003</v>
      </c>
      <c r="J218" s="21">
        <f t="shared" si="71"/>
        <v>0</v>
      </c>
      <c r="K218" s="21">
        <f t="shared" si="72"/>
        <v>0</v>
      </c>
      <c r="L218" s="21">
        <f t="shared" si="73"/>
        <v>0</v>
      </c>
      <c r="M218" s="21">
        <f t="shared" si="74"/>
        <v>100</v>
      </c>
      <c r="N218" s="20">
        <v>5.6885400000000003E-2</v>
      </c>
      <c r="O218" s="20">
        <f t="shared" si="89"/>
        <v>0.1485433849552</v>
      </c>
      <c r="P218" s="20">
        <v>5.35739218E-2</v>
      </c>
      <c r="Q218" s="20">
        <f t="shared" si="90"/>
        <v>9.16579849552E-2</v>
      </c>
      <c r="R218" s="20">
        <v>3.80840631552E-2</v>
      </c>
      <c r="S218" s="45">
        <f t="shared" si="75"/>
        <v>17.426263264458107</v>
      </c>
      <c r="T218" s="45">
        <f t="shared" si="76"/>
        <v>10.752792368376287</v>
      </c>
      <c r="U218" s="45">
        <f t="shared" si="77"/>
        <v>4.4678052201578815</v>
      </c>
      <c r="V218" s="20">
        <v>0</v>
      </c>
      <c r="W218" s="21">
        <f t="shared" si="91"/>
        <v>0</v>
      </c>
      <c r="X218" s="17" t="s">
        <v>216</v>
      </c>
      <c r="Y218" s="54" t="str">
        <f t="shared" si="92"/>
        <v>N/A</v>
      </c>
      <c r="Z218" s="20">
        <v>0</v>
      </c>
      <c r="AA218" s="20">
        <v>0</v>
      </c>
      <c r="AB218" s="20">
        <v>0</v>
      </c>
      <c r="AC218" s="20">
        <v>0</v>
      </c>
      <c r="AD218" s="20">
        <v>0</v>
      </c>
      <c r="AE218" s="20">
        <v>0</v>
      </c>
      <c r="AF218" s="20">
        <v>0</v>
      </c>
      <c r="AG218" s="20">
        <v>0</v>
      </c>
      <c r="AH218" s="20">
        <v>0.85241055500700003</v>
      </c>
      <c r="AI218" s="20">
        <v>0</v>
      </c>
      <c r="AJ218" s="20">
        <v>0</v>
      </c>
      <c r="AL218" s="57">
        <f t="shared" si="78"/>
        <v>0</v>
      </c>
      <c r="AM218" s="57">
        <f t="shared" si="79"/>
        <v>0</v>
      </c>
      <c r="AN218" s="57">
        <f t="shared" si="80"/>
        <v>0</v>
      </c>
      <c r="AO218" s="57">
        <f t="shared" si="81"/>
        <v>0</v>
      </c>
      <c r="AP218" s="57">
        <f t="shared" si="82"/>
        <v>0</v>
      </c>
      <c r="AQ218" s="57">
        <f t="shared" si="83"/>
        <v>0</v>
      </c>
      <c r="AR218" s="57">
        <f t="shared" si="84"/>
        <v>0</v>
      </c>
      <c r="AS218" s="57">
        <f t="shared" si="85"/>
        <v>0</v>
      </c>
      <c r="AT218" s="57">
        <f t="shared" si="86"/>
        <v>99.999947795957596</v>
      </c>
      <c r="AU218" s="57">
        <f t="shared" si="87"/>
        <v>0</v>
      </c>
      <c r="AV218" s="57">
        <f t="shared" si="88"/>
        <v>0</v>
      </c>
    </row>
    <row r="219" spans="1:48" x14ac:dyDescent="0.35">
      <c r="A219" s="19" t="s">
        <v>423</v>
      </c>
      <c r="B219" s="19" t="s">
        <v>424</v>
      </c>
      <c r="C219" s="44" t="s">
        <v>36</v>
      </c>
      <c r="D219" s="41" t="s">
        <v>1051</v>
      </c>
      <c r="E219" s="20">
        <v>0.94957999999999998</v>
      </c>
      <c r="F219" s="20">
        <v>0</v>
      </c>
      <c r="G219" s="20">
        <v>0</v>
      </c>
      <c r="H219" s="20">
        <v>0</v>
      </c>
      <c r="I219" s="40">
        <f t="shared" si="70"/>
        <v>0.94957999999999998</v>
      </c>
      <c r="J219" s="21">
        <f t="shared" si="71"/>
        <v>0</v>
      </c>
      <c r="K219" s="21">
        <f t="shared" si="72"/>
        <v>0</v>
      </c>
      <c r="L219" s="21">
        <f t="shared" si="73"/>
        <v>0</v>
      </c>
      <c r="M219" s="21">
        <f t="shared" si="74"/>
        <v>100</v>
      </c>
      <c r="N219" s="20">
        <v>3.7999999999999999E-2</v>
      </c>
      <c r="O219" s="20">
        <f t="shared" si="89"/>
        <v>5.8799999999999998E-2</v>
      </c>
      <c r="P219" s="20">
        <v>2.0799999999999999E-2</v>
      </c>
      <c r="Q219" s="20">
        <f t="shared" si="90"/>
        <v>2.0799999999999999E-2</v>
      </c>
      <c r="R219" s="20">
        <v>0</v>
      </c>
      <c r="S219" s="45">
        <f t="shared" si="75"/>
        <v>6.19221129341393</v>
      </c>
      <c r="T219" s="45">
        <f t="shared" si="76"/>
        <v>2.1904420901872408</v>
      </c>
      <c r="U219" s="45">
        <f t="shared" si="77"/>
        <v>0</v>
      </c>
      <c r="V219" s="20">
        <v>0</v>
      </c>
      <c r="W219" s="21">
        <f t="shared" si="91"/>
        <v>0</v>
      </c>
      <c r="X219" s="17" t="s">
        <v>216</v>
      </c>
      <c r="Y219" s="54" t="str">
        <f t="shared" si="92"/>
        <v>N/A</v>
      </c>
      <c r="Z219" s="20">
        <v>0</v>
      </c>
      <c r="AA219" s="20">
        <v>2.0799999999999999E-2</v>
      </c>
      <c r="AB219" s="20">
        <v>0</v>
      </c>
      <c r="AC219" s="20">
        <v>0</v>
      </c>
      <c r="AD219" s="20">
        <v>0</v>
      </c>
      <c r="AE219" s="20">
        <v>0.36526115289799999</v>
      </c>
      <c r="AF219" s="20">
        <v>2.52E-2</v>
      </c>
      <c r="AG219" s="20">
        <v>0</v>
      </c>
      <c r="AH219" s="20">
        <v>0.94958055125600005</v>
      </c>
      <c r="AI219" s="20">
        <v>0</v>
      </c>
      <c r="AJ219" s="20">
        <v>0</v>
      </c>
      <c r="AL219" s="57">
        <f t="shared" si="78"/>
        <v>0</v>
      </c>
      <c r="AM219" s="57">
        <f t="shared" si="79"/>
        <v>2.1904420901872408</v>
      </c>
      <c r="AN219" s="57">
        <f t="shared" si="80"/>
        <v>0</v>
      </c>
      <c r="AO219" s="57">
        <f t="shared" si="81"/>
        <v>0</v>
      </c>
      <c r="AP219" s="57">
        <f t="shared" si="82"/>
        <v>0</v>
      </c>
      <c r="AQ219" s="57">
        <f t="shared" si="83"/>
        <v>38.465548231639254</v>
      </c>
      <c r="AR219" s="57">
        <f t="shared" si="84"/>
        <v>2.653804840034542</v>
      </c>
      <c r="AS219" s="57">
        <f t="shared" si="85"/>
        <v>0</v>
      </c>
      <c r="AT219" s="57">
        <f t="shared" si="86"/>
        <v>100.00005805261274</v>
      </c>
      <c r="AU219" s="57">
        <f t="shared" si="87"/>
        <v>0</v>
      </c>
      <c r="AV219" s="57">
        <f t="shared" si="88"/>
        <v>0</v>
      </c>
    </row>
    <row r="220" spans="1:48" x14ac:dyDescent="0.35">
      <c r="A220" s="19" t="s">
        <v>425</v>
      </c>
      <c r="B220" s="19" t="s">
        <v>426</v>
      </c>
      <c r="C220" s="19" t="s">
        <v>86</v>
      </c>
      <c r="D220" s="41" t="s">
        <v>1051</v>
      </c>
      <c r="E220" s="20">
        <v>0.77460200000000001</v>
      </c>
      <c r="F220" s="20">
        <v>0</v>
      </c>
      <c r="G220" s="20">
        <v>0</v>
      </c>
      <c r="H220" s="20">
        <v>0</v>
      </c>
      <c r="I220" s="40">
        <f t="shared" si="70"/>
        <v>0.77460200000000001</v>
      </c>
      <c r="J220" s="21">
        <f t="shared" si="71"/>
        <v>0</v>
      </c>
      <c r="K220" s="21">
        <f t="shared" si="72"/>
        <v>0</v>
      </c>
      <c r="L220" s="21">
        <f t="shared" si="73"/>
        <v>0</v>
      </c>
      <c r="M220" s="21">
        <f t="shared" si="74"/>
        <v>100</v>
      </c>
      <c r="N220" s="20">
        <v>5.9960800000000002E-2</v>
      </c>
      <c r="O220" s="20">
        <f t="shared" si="89"/>
        <v>7.1960800000000005E-2</v>
      </c>
      <c r="P220" s="20">
        <v>1.2E-2</v>
      </c>
      <c r="Q220" s="20">
        <f t="shared" si="90"/>
        <v>1.2E-2</v>
      </c>
      <c r="R220" s="20">
        <v>0</v>
      </c>
      <c r="S220" s="45">
        <f t="shared" si="75"/>
        <v>9.2900353988241715</v>
      </c>
      <c r="T220" s="45">
        <f t="shared" si="76"/>
        <v>1.5491826770393053</v>
      </c>
      <c r="U220" s="45">
        <f t="shared" si="77"/>
        <v>0</v>
      </c>
      <c r="V220" s="20">
        <v>0</v>
      </c>
      <c r="W220" s="21">
        <f t="shared" si="91"/>
        <v>0</v>
      </c>
      <c r="X220" s="17" t="s">
        <v>216</v>
      </c>
      <c r="Y220" s="54" t="str">
        <f t="shared" si="92"/>
        <v>N/A</v>
      </c>
      <c r="Z220" s="20">
        <v>0</v>
      </c>
      <c r="AA220" s="20">
        <v>0</v>
      </c>
      <c r="AB220" s="20">
        <v>0</v>
      </c>
      <c r="AC220" s="20">
        <v>0</v>
      </c>
      <c r="AD220" s="20">
        <v>0</v>
      </c>
      <c r="AE220" s="20">
        <v>0</v>
      </c>
      <c r="AF220" s="20">
        <v>0</v>
      </c>
      <c r="AG220" s="20">
        <v>0</v>
      </c>
      <c r="AH220" s="20">
        <v>0.77460200000099999</v>
      </c>
      <c r="AI220" s="20">
        <v>0</v>
      </c>
      <c r="AJ220" s="20">
        <v>0</v>
      </c>
      <c r="AL220" s="57">
        <f t="shared" si="78"/>
        <v>0</v>
      </c>
      <c r="AM220" s="57">
        <f t="shared" si="79"/>
        <v>0</v>
      </c>
      <c r="AN220" s="57">
        <f t="shared" si="80"/>
        <v>0</v>
      </c>
      <c r="AO220" s="57">
        <f t="shared" si="81"/>
        <v>0</v>
      </c>
      <c r="AP220" s="57">
        <f t="shared" si="82"/>
        <v>0</v>
      </c>
      <c r="AQ220" s="57">
        <f t="shared" si="83"/>
        <v>0</v>
      </c>
      <c r="AR220" s="57">
        <f t="shared" si="84"/>
        <v>0</v>
      </c>
      <c r="AS220" s="57">
        <f t="shared" si="85"/>
        <v>0</v>
      </c>
      <c r="AT220" s="57">
        <f t="shared" si="86"/>
        <v>100.00000000012909</v>
      </c>
      <c r="AU220" s="57">
        <f t="shared" si="87"/>
        <v>0</v>
      </c>
      <c r="AV220" s="57">
        <f t="shared" si="88"/>
        <v>0</v>
      </c>
    </row>
    <row r="221" spans="1:48" x14ac:dyDescent="0.35">
      <c r="A221" s="19" t="s">
        <v>427</v>
      </c>
      <c r="B221" s="19" t="s">
        <v>428</v>
      </c>
      <c r="C221" s="44" t="s">
        <v>36</v>
      </c>
      <c r="D221" s="41" t="s">
        <v>1051</v>
      </c>
      <c r="E221" s="20">
        <v>0.37542700000000001</v>
      </c>
      <c r="F221" s="20">
        <v>0</v>
      </c>
      <c r="G221" s="20">
        <v>0</v>
      </c>
      <c r="H221" s="20">
        <v>0</v>
      </c>
      <c r="I221" s="40">
        <f t="shared" si="70"/>
        <v>0.37542700000000001</v>
      </c>
      <c r="J221" s="21">
        <f t="shared" si="71"/>
        <v>0</v>
      </c>
      <c r="K221" s="21">
        <f t="shared" si="72"/>
        <v>0</v>
      </c>
      <c r="L221" s="21">
        <f t="shared" si="73"/>
        <v>0</v>
      </c>
      <c r="M221" s="21">
        <f t="shared" si="74"/>
        <v>100</v>
      </c>
      <c r="N221" s="20">
        <v>4.0537400000000001E-2</v>
      </c>
      <c r="O221" s="20">
        <f t="shared" si="89"/>
        <v>4.0537400000000001E-2</v>
      </c>
      <c r="P221" s="20">
        <v>0</v>
      </c>
      <c r="Q221" s="20">
        <f t="shared" si="90"/>
        <v>0</v>
      </c>
      <c r="R221" s="20">
        <v>0</v>
      </c>
      <c r="S221" s="45">
        <f t="shared" si="75"/>
        <v>10.797678376888184</v>
      </c>
      <c r="T221" s="45">
        <f t="shared" si="76"/>
        <v>0</v>
      </c>
      <c r="U221" s="45">
        <f t="shared" si="77"/>
        <v>0</v>
      </c>
      <c r="V221" s="20">
        <v>0</v>
      </c>
      <c r="W221" s="21">
        <f t="shared" si="91"/>
        <v>0</v>
      </c>
      <c r="X221" s="17" t="s">
        <v>216</v>
      </c>
      <c r="Y221" s="54" t="str">
        <f t="shared" si="92"/>
        <v>N/A</v>
      </c>
      <c r="Z221" s="20">
        <v>0</v>
      </c>
      <c r="AA221" s="20">
        <v>0</v>
      </c>
      <c r="AB221" s="20">
        <v>0</v>
      </c>
      <c r="AC221" s="20">
        <v>0</v>
      </c>
      <c r="AD221" s="20">
        <v>0</v>
      </c>
      <c r="AE221" s="20">
        <v>0</v>
      </c>
      <c r="AF221" s="20">
        <v>0</v>
      </c>
      <c r="AG221" s="20">
        <v>0</v>
      </c>
      <c r="AH221" s="20">
        <v>0.375426749999</v>
      </c>
      <c r="AI221" s="20">
        <v>0</v>
      </c>
      <c r="AJ221" s="20">
        <v>0</v>
      </c>
      <c r="AL221" s="57">
        <f t="shared" si="78"/>
        <v>0</v>
      </c>
      <c r="AM221" s="57">
        <f t="shared" si="79"/>
        <v>0</v>
      </c>
      <c r="AN221" s="57">
        <f t="shared" si="80"/>
        <v>0</v>
      </c>
      <c r="AO221" s="57">
        <f t="shared" si="81"/>
        <v>0</v>
      </c>
      <c r="AP221" s="57">
        <f t="shared" si="82"/>
        <v>0</v>
      </c>
      <c r="AQ221" s="57">
        <f t="shared" si="83"/>
        <v>0</v>
      </c>
      <c r="AR221" s="57">
        <f t="shared" si="84"/>
        <v>0</v>
      </c>
      <c r="AS221" s="57">
        <f t="shared" si="85"/>
        <v>0</v>
      </c>
      <c r="AT221" s="57">
        <f t="shared" si="86"/>
        <v>99.999933408891735</v>
      </c>
      <c r="AU221" s="57">
        <f t="shared" si="87"/>
        <v>0</v>
      </c>
      <c r="AV221" s="57">
        <f t="shared" si="88"/>
        <v>0</v>
      </c>
    </row>
    <row r="222" spans="1:48" x14ac:dyDescent="0.35">
      <c r="A222" s="19" t="s">
        <v>429</v>
      </c>
      <c r="B222" s="19" t="s">
        <v>430</v>
      </c>
      <c r="C222" s="44" t="s">
        <v>36</v>
      </c>
      <c r="D222" s="41" t="s">
        <v>1051</v>
      </c>
      <c r="E222" s="20">
        <v>0.26921499999999998</v>
      </c>
      <c r="F222" s="20">
        <v>0</v>
      </c>
      <c r="G222" s="20">
        <v>0</v>
      </c>
      <c r="H222" s="20">
        <v>0</v>
      </c>
      <c r="I222" s="40">
        <f t="shared" si="70"/>
        <v>0.26921499999999998</v>
      </c>
      <c r="J222" s="21">
        <f t="shared" si="71"/>
        <v>0</v>
      </c>
      <c r="K222" s="21">
        <f t="shared" si="72"/>
        <v>0</v>
      </c>
      <c r="L222" s="21">
        <f t="shared" si="73"/>
        <v>0</v>
      </c>
      <c r="M222" s="21">
        <f t="shared" si="74"/>
        <v>100</v>
      </c>
      <c r="N222" s="20">
        <v>0</v>
      </c>
      <c r="O222" s="20">
        <f t="shared" si="89"/>
        <v>0</v>
      </c>
      <c r="P222" s="20">
        <v>0</v>
      </c>
      <c r="Q222" s="20">
        <f t="shared" si="90"/>
        <v>0</v>
      </c>
      <c r="R222" s="20">
        <v>0</v>
      </c>
      <c r="S222" s="45">
        <f t="shared" si="75"/>
        <v>0</v>
      </c>
      <c r="T222" s="45">
        <f t="shared" si="76"/>
        <v>0</v>
      </c>
      <c r="U222" s="45">
        <f t="shared" si="77"/>
        <v>0</v>
      </c>
      <c r="V222" s="20">
        <v>0</v>
      </c>
      <c r="W222" s="21">
        <f t="shared" si="91"/>
        <v>0</v>
      </c>
      <c r="X222" s="17" t="s">
        <v>216</v>
      </c>
      <c r="Y222" s="54" t="str">
        <f t="shared" si="92"/>
        <v>N/A</v>
      </c>
      <c r="Z222" s="20">
        <v>0</v>
      </c>
      <c r="AA222" s="20">
        <v>0</v>
      </c>
      <c r="AB222" s="20">
        <v>0</v>
      </c>
      <c r="AC222" s="20">
        <v>0</v>
      </c>
      <c r="AD222" s="20">
        <v>0</v>
      </c>
      <c r="AE222" s="20">
        <v>0</v>
      </c>
      <c r="AF222" s="20">
        <v>0</v>
      </c>
      <c r="AG222" s="20">
        <v>0</v>
      </c>
      <c r="AH222" s="20">
        <v>0.26921487500000002</v>
      </c>
      <c r="AI222" s="20">
        <v>0</v>
      </c>
      <c r="AJ222" s="20">
        <v>0</v>
      </c>
      <c r="AL222" s="57">
        <f t="shared" si="78"/>
        <v>0</v>
      </c>
      <c r="AM222" s="57">
        <f t="shared" si="79"/>
        <v>0</v>
      </c>
      <c r="AN222" s="57">
        <f t="shared" si="80"/>
        <v>0</v>
      </c>
      <c r="AO222" s="57">
        <f t="shared" si="81"/>
        <v>0</v>
      </c>
      <c r="AP222" s="57">
        <f t="shared" si="82"/>
        <v>0</v>
      </c>
      <c r="AQ222" s="57">
        <f t="shared" si="83"/>
        <v>0</v>
      </c>
      <c r="AR222" s="57">
        <f t="shared" si="84"/>
        <v>0</v>
      </c>
      <c r="AS222" s="57">
        <f t="shared" si="85"/>
        <v>0</v>
      </c>
      <c r="AT222" s="57">
        <f t="shared" si="86"/>
        <v>99.999953568709046</v>
      </c>
      <c r="AU222" s="57">
        <f t="shared" si="87"/>
        <v>0</v>
      </c>
      <c r="AV222" s="57">
        <f t="shared" si="88"/>
        <v>0</v>
      </c>
    </row>
    <row r="223" spans="1:48" x14ac:dyDescent="0.35">
      <c r="A223" s="19" t="s">
        <v>431</v>
      </c>
      <c r="B223" s="19" t="s">
        <v>432</v>
      </c>
      <c r="C223" s="44" t="s">
        <v>36</v>
      </c>
      <c r="D223" s="41" t="s">
        <v>1051</v>
      </c>
      <c r="E223" s="20">
        <v>0.45516600000000002</v>
      </c>
      <c r="F223" s="20">
        <v>0</v>
      </c>
      <c r="G223" s="20">
        <v>0</v>
      </c>
      <c r="H223" s="20">
        <v>0</v>
      </c>
      <c r="I223" s="40">
        <f t="shared" si="70"/>
        <v>0.45516600000000002</v>
      </c>
      <c r="J223" s="21">
        <f t="shared" si="71"/>
        <v>0</v>
      </c>
      <c r="K223" s="21">
        <f t="shared" si="72"/>
        <v>0</v>
      </c>
      <c r="L223" s="21">
        <f t="shared" si="73"/>
        <v>0</v>
      </c>
      <c r="M223" s="21">
        <f t="shared" si="74"/>
        <v>100</v>
      </c>
      <c r="N223" s="20">
        <v>2.2615199999999999E-3</v>
      </c>
      <c r="O223" s="20">
        <f t="shared" si="89"/>
        <v>2.3608476360284301E-3</v>
      </c>
      <c r="P223" s="20">
        <v>9.0169500027E-5</v>
      </c>
      <c r="Q223" s="20">
        <f t="shared" si="90"/>
        <v>9.9327636028430003E-5</v>
      </c>
      <c r="R223" s="20">
        <v>9.1581360014299997E-6</v>
      </c>
      <c r="S223" s="45">
        <f t="shared" si="75"/>
        <v>0.5186783802016034</v>
      </c>
      <c r="T223" s="45">
        <f t="shared" si="76"/>
        <v>2.1822288138487939E-2</v>
      </c>
      <c r="U223" s="45">
        <f t="shared" si="77"/>
        <v>2.0120430791030082E-3</v>
      </c>
      <c r="V223" s="20">
        <v>0</v>
      </c>
      <c r="W223" s="21">
        <f t="shared" si="91"/>
        <v>0</v>
      </c>
      <c r="X223" s="17" t="s">
        <v>216</v>
      </c>
      <c r="Y223" s="54" t="str">
        <f t="shared" si="92"/>
        <v>N/A</v>
      </c>
      <c r="Z223" s="20">
        <v>0</v>
      </c>
      <c r="AA223" s="20">
        <v>0</v>
      </c>
      <c r="AB223" s="20">
        <v>0</v>
      </c>
      <c r="AC223" s="20">
        <v>0</v>
      </c>
      <c r="AD223" s="20">
        <v>0</v>
      </c>
      <c r="AE223" s="20">
        <v>0</v>
      </c>
      <c r="AF223" s="20">
        <v>0</v>
      </c>
      <c r="AG223" s="20">
        <v>0</v>
      </c>
      <c r="AH223" s="20">
        <v>0.45516570500199999</v>
      </c>
      <c r="AI223" s="20">
        <v>0</v>
      </c>
      <c r="AJ223" s="20">
        <v>0</v>
      </c>
      <c r="AL223" s="57">
        <f t="shared" si="78"/>
        <v>0</v>
      </c>
      <c r="AM223" s="57">
        <f t="shared" si="79"/>
        <v>0</v>
      </c>
      <c r="AN223" s="57">
        <f t="shared" si="80"/>
        <v>0</v>
      </c>
      <c r="AO223" s="57">
        <f t="shared" si="81"/>
        <v>0</v>
      </c>
      <c r="AP223" s="57">
        <f t="shared" si="82"/>
        <v>0</v>
      </c>
      <c r="AQ223" s="57">
        <f t="shared" si="83"/>
        <v>0</v>
      </c>
      <c r="AR223" s="57">
        <f t="shared" si="84"/>
        <v>0</v>
      </c>
      <c r="AS223" s="57">
        <f t="shared" si="85"/>
        <v>0</v>
      </c>
      <c r="AT223" s="57">
        <f t="shared" si="86"/>
        <v>99.999935188920077</v>
      </c>
      <c r="AU223" s="57">
        <f t="shared" si="87"/>
        <v>0</v>
      </c>
      <c r="AV223" s="57">
        <f t="shared" si="88"/>
        <v>0</v>
      </c>
    </row>
    <row r="224" spans="1:48" x14ac:dyDescent="0.35">
      <c r="A224" s="19" t="s">
        <v>433</v>
      </c>
      <c r="B224" s="19" t="s">
        <v>434</v>
      </c>
      <c r="C224" s="44" t="s">
        <v>36</v>
      </c>
      <c r="D224" s="41" t="s">
        <v>1051</v>
      </c>
      <c r="E224" s="20">
        <v>0.698465</v>
      </c>
      <c r="F224" s="20">
        <v>0</v>
      </c>
      <c r="G224" s="20">
        <v>0</v>
      </c>
      <c r="H224" s="20">
        <v>0</v>
      </c>
      <c r="I224" s="40">
        <f t="shared" ref="I224:I287" si="93">E224-F224-G224-H224</f>
        <v>0.698465</v>
      </c>
      <c r="J224" s="21">
        <f t="shared" ref="J224:J287" si="94">F224/E224*100</f>
        <v>0</v>
      </c>
      <c r="K224" s="21">
        <f t="shared" ref="K224:K287" si="95">G224/E224*100</f>
        <v>0</v>
      </c>
      <c r="L224" s="21">
        <f t="shared" ref="L224:L287" si="96">H224/E224*100</f>
        <v>0</v>
      </c>
      <c r="M224" s="21">
        <f t="shared" ref="M224:M287" si="97">I224/E224*100</f>
        <v>100</v>
      </c>
      <c r="N224" s="20">
        <v>9.1764999999999999E-2</v>
      </c>
      <c r="O224" s="20">
        <f t="shared" si="89"/>
        <v>0.123765</v>
      </c>
      <c r="P224" s="20">
        <v>1.52E-2</v>
      </c>
      <c r="Q224" s="20">
        <f t="shared" si="90"/>
        <v>3.2000000000000001E-2</v>
      </c>
      <c r="R224" s="20">
        <v>1.6799999999999999E-2</v>
      </c>
      <c r="S224" s="45">
        <f t="shared" ref="S224:S287" si="98">O224/E224*100</f>
        <v>17.719570773052336</v>
      </c>
      <c r="T224" s="45">
        <f t="shared" ref="T224:T287" si="99">Q224/E224*100</f>
        <v>4.5814750918084659</v>
      </c>
      <c r="U224" s="45">
        <f t="shared" ref="U224:U287" si="100">R224/E224*100</f>
        <v>2.4052744231994443</v>
      </c>
      <c r="V224" s="20">
        <v>0</v>
      </c>
      <c r="W224" s="21">
        <f t="shared" si="91"/>
        <v>0</v>
      </c>
      <c r="X224" s="17" t="s">
        <v>216</v>
      </c>
      <c r="Y224" s="54" t="str">
        <f t="shared" si="92"/>
        <v>N/A</v>
      </c>
      <c r="Z224" s="20">
        <v>0</v>
      </c>
      <c r="AA224" s="20">
        <v>0</v>
      </c>
      <c r="AB224" s="20">
        <v>0</v>
      </c>
      <c r="AC224" s="20">
        <v>0</v>
      </c>
      <c r="AD224" s="20">
        <v>0.29177629829599999</v>
      </c>
      <c r="AE224" s="20">
        <v>0.69691859823299995</v>
      </c>
      <c r="AF224" s="20">
        <v>1.3599999999999999E-2</v>
      </c>
      <c r="AG224" s="20">
        <v>0</v>
      </c>
      <c r="AH224" s="20">
        <v>0.69846515500399997</v>
      </c>
      <c r="AI224" s="20">
        <v>0.69846515500399997</v>
      </c>
      <c r="AJ224" s="20">
        <v>0</v>
      </c>
      <c r="AL224" s="57">
        <f t="shared" ref="AL224:AL287" si="101">Z224/$E224*100</f>
        <v>0</v>
      </c>
      <c r="AM224" s="57">
        <f t="shared" ref="AM224:AM287" si="102">AA224/$E224*100</f>
        <v>0</v>
      </c>
      <c r="AN224" s="57">
        <f t="shared" ref="AN224:AN287" si="103">AB224/$E224*100</f>
        <v>0</v>
      </c>
      <c r="AO224" s="57">
        <f t="shared" ref="AO224:AO287" si="104">AC224/$E224*100</f>
        <v>0</v>
      </c>
      <c r="AP224" s="57">
        <f t="shared" ref="AP224:AP287" si="105">AD224/$E224*100</f>
        <v>41.773932594475028</v>
      </c>
      <c r="AQ224" s="57">
        <f t="shared" ref="AQ224:AQ287" si="106">AE224/$E224*100</f>
        <v>99.778599963205011</v>
      </c>
      <c r="AR224" s="57">
        <f t="shared" ref="AR224:AR287" si="107">AF224/$E224*100</f>
        <v>1.9471269140185976</v>
      </c>
      <c r="AS224" s="57">
        <f t="shared" ref="AS224:AS287" si="108">AG224/$E224*100</f>
        <v>0</v>
      </c>
      <c r="AT224" s="57">
        <f t="shared" ref="AT224:AT287" si="109">AH224/$E224*100</f>
        <v>100.00002219209266</v>
      </c>
      <c r="AU224" s="57">
        <f t="shared" ref="AU224:AU287" si="110">AI224/$E224*100</f>
        <v>100.00002219209266</v>
      </c>
      <c r="AV224" s="57">
        <f t="shared" ref="AV224:AV287" si="111">AJ224/$E224*100</f>
        <v>0</v>
      </c>
    </row>
    <row r="225" spans="1:48" x14ac:dyDescent="0.35">
      <c r="A225" s="19" t="s">
        <v>435</v>
      </c>
      <c r="B225" s="19" t="s">
        <v>436</v>
      </c>
      <c r="C225" s="44" t="s">
        <v>36</v>
      </c>
      <c r="D225" s="41" t="s">
        <v>1051</v>
      </c>
      <c r="E225" s="20">
        <v>0.43340299999999998</v>
      </c>
      <c r="F225" s="20">
        <v>0</v>
      </c>
      <c r="G225" s="20">
        <v>0</v>
      </c>
      <c r="H225" s="20">
        <v>0</v>
      </c>
      <c r="I225" s="40">
        <f t="shared" si="93"/>
        <v>0.43340299999999998</v>
      </c>
      <c r="J225" s="21">
        <f t="shared" si="94"/>
        <v>0</v>
      </c>
      <c r="K225" s="21">
        <f t="shared" si="95"/>
        <v>0</v>
      </c>
      <c r="L225" s="21">
        <f t="shared" si="96"/>
        <v>0</v>
      </c>
      <c r="M225" s="21">
        <f t="shared" si="97"/>
        <v>100</v>
      </c>
      <c r="N225" s="20">
        <v>1.88101E-2</v>
      </c>
      <c r="O225" s="20">
        <f t="shared" si="89"/>
        <v>1.88101E-2</v>
      </c>
      <c r="P225" s="20">
        <v>0</v>
      </c>
      <c r="Q225" s="20">
        <f t="shared" si="90"/>
        <v>0</v>
      </c>
      <c r="R225" s="20">
        <v>0</v>
      </c>
      <c r="S225" s="45">
        <f t="shared" si="98"/>
        <v>4.3400945540293909</v>
      </c>
      <c r="T225" s="45">
        <f t="shared" si="99"/>
        <v>0</v>
      </c>
      <c r="U225" s="45">
        <f t="shared" si="100"/>
        <v>0</v>
      </c>
      <c r="V225" s="20">
        <v>0</v>
      </c>
      <c r="W225" s="21">
        <f t="shared" si="91"/>
        <v>0</v>
      </c>
      <c r="X225" s="17" t="s">
        <v>216</v>
      </c>
      <c r="Y225" s="54" t="str">
        <f t="shared" si="92"/>
        <v>N/A</v>
      </c>
      <c r="Z225" s="20">
        <v>0</v>
      </c>
      <c r="AA225" s="20">
        <v>0</v>
      </c>
      <c r="AB225" s="20">
        <v>0</v>
      </c>
      <c r="AC225" s="20">
        <v>0</v>
      </c>
      <c r="AD225" s="20">
        <v>0</v>
      </c>
      <c r="AE225" s="20">
        <v>0</v>
      </c>
      <c r="AF225" s="20">
        <v>0</v>
      </c>
      <c r="AG225" s="20">
        <v>0</v>
      </c>
      <c r="AH225" s="20">
        <v>0</v>
      </c>
      <c r="AI225" s="20">
        <v>0</v>
      </c>
      <c r="AJ225" s="20">
        <v>0</v>
      </c>
      <c r="AL225" s="57">
        <f t="shared" si="101"/>
        <v>0</v>
      </c>
      <c r="AM225" s="57">
        <f t="shared" si="102"/>
        <v>0</v>
      </c>
      <c r="AN225" s="57">
        <f t="shared" si="103"/>
        <v>0</v>
      </c>
      <c r="AO225" s="57">
        <f t="shared" si="104"/>
        <v>0</v>
      </c>
      <c r="AP225" s="57">
        <f t="shared" si="105"/>
        <v>0</v>
      </c>
      <c r="AQ225" s="57">
        <f t="shared" si="106"/>
        <v>0</v>
      </c>
      <c r="AR225" s="57">
        <f t="shared" si="107"/>
        <v>0</v>
      </c>
      <c r="AS225" s="57">
        <f t="shared" si="108"/>
        <v>0</v>
      </c>
      <c r="AT225" s="57">
        <f t="shared" si="109"/>
        <v>0</v>
      </c>
      <c r="AU225" s="57">
        <f t="shared" si="110"/>
        <v>0</v>
      </c>
      <c r="AV225" s="57">
        <f t="shared" si="111"/>
        <v>0</v>
      </c>
    </row>
    <row r="226" spans="1:48" x14ac:dyDescent="0.35">
      <c r="A226" s="19" t="s">
        <v>437</v>
      </c>
      <c r="B226" s="19" t="s">
        <v>438</v>
      </c>
      <c r="C226" s="44" t="s">
        <v>36</v>
      </c>
      <c r="D226" s="41" t="s">
        <v>1051</v>
      </c>
      <c r="E226" s="20">
        <v>0.35264200000000001</v>
      </c>
      <c r="F226" s="20">
        <v>0</v>
      </c>
      <c r="G226" s="20">
        <v>0</v>
      </c>
      <c r="H226" s="20">
        <v>0</v>
      </c>
      <c r="I226" s="40">
        <f t="shared" si="93"/>
        <v>0.35264200000000001</v>
      </c>
      <c r="J226" s="21">
        <f t="shared" si="94"/>
        <v>0</v>
      </c>
      <c r="K226" s="21">
        <f t="shared" si="95"/>
        <v>0</v>
      </c>
      <c r="L226" s="21">
        <f t="shared" si="96"/>
        <v>0</v>
      </c>
      <c r="M226" s="21">
        <f t="shared" si="97"/>
        <v>100</v>
      </c>
      <c r="N226" s="20">
        <v>0</v>
      </c>
      <c r="O226" s="20">
        <f t="shared" si="89"/>
        <v>0</v>
      </c>
      <c r="P226" s="20">
        <v>0</v>
      </c>
      <c r="Q226" s="20">
        <f t="shared" si="90"/>
        <v>0</v>
      </c>
      <c r="R226" s="20">
        <v>0</v>
      </c>
      <c r="S226" s="45">
        <f t="shared" si="98"/>
        <v>0</v>
      </c>
      <c r="T226" s="45">
        <f t="shared" si="99"/>
        <v>0</v>
      </c>
      <c r="U226" s="45">
        <f t="shared" si="100"/>
        <v>0</v>
      </c>
      <c r="V226" s="20">
        <v>0</v>
      </c>
      <c r="W226" s="21">
        <f t="shared" si="91"/>
        <v>0</v>
      </c>
      <c r="X226" s="17" t="s">
        <v>216</v>
      </c>
      <c r="Y226" s="54" t="str">
        <f t="shared" si="92"/>
        <v>N/A</v>
      </c>
      <c r="Z226" s="20">
        <v>0</v>
      </c>
      <c r="AA226" s="20">
        <v>0</v>
      </c>
      <c r="AB226" s="20">
        <v>0</v>
      </c>
      <c r="AC226" s="20">
        <v>0</v>
      </c>
      <c r="AD226" s="20">
        <v>0</v>
      </c>
      <c r="AE226" s="20">
        <v>0</v>
      </c>
      <c r="AF226" s="20">
        <v>0</v>
      </c>
      <c r="AG226" s="20">
        <v>0</v>
      </c>
      <c r="AH226" s="20">
        <v>0.35264162499899998</v>
      </c>
      <c r="AI226" s="20">
        <v>0</v>
      </c>
      <c r="AJ226" s="20">
        <v>0</v>
      </c>
      <c r="AL226" s="57">
        <f t="shared" si="101"/>
        <v>0</v>
      </c>
      <c r="AM226" s="57">
        <f t="shared" si="102"/>
        <v>0</v>
      </c>
      <c r="AN226" s="57">
        <f t="shared" si="103"/>
        <v>0</v>
      </c>
      <c r="AO226" s="57">
        <f t="shared" si="104"/>
        <v>0</v>
      </c>
      <c r="AP226" s="57">
        <f t="shared" si="105"/>
        <v>0</v>
      </c>
      <c r="AQ226" s="57">
        <f t="shared" si="106"/>
        <v>0</v>
      </c>
      <c r="AR226" s="57">
        <f t="shared" si="107"/>
        <v>0</v>
      </c>
      <c r="AS226" s="57">
        <f t="shared" si="108"/>
        <v>0</v>
      </c>
      <c r="AT226" s="57">
        <f t="shared" si="109"/>
        <v>99.99989365957542</v>
      </c>
      <c r="AU226" s="57">
        <f t="shared" si="110"/>
        <v>0</v>
      </c>
      <c r="AV226" s="57">
        <f t="shared" si="111"/>
        <v>0</v>
      </c>
    </row>
    <row r="227" spans="1:48" x14ac:dyDescent="0.35">
      <c r="A227" s="19" t="s">
        <v>439</v>
      </c>
      <c r="B227" s="19" t="s">
        <v>440</v>
      </c>
      <c r="C227" s="44" t="s">
        <v>36</v>
      </c>
      <c r="D227" s="41" t="s">
        <v>1051</v>
      </c>
      <c r="E227" s="20">
        <v>0.70092200000000005</v>
      </c>
      <c r="F227" s="20">
        <v>0</v>
      </c>
      <c r="G227" s="20">
        <v>0</v>
      </c>
      <c r="H227" s="20">
        <v>0</v>
      </c>
      <c r="I227" s="40">
        <f t="shared" si="93"/>
        <v>0.70092200000000005</v>
      </c>
      <c r="J227" s="21">
        <f t="shared" si="94"/>
        <v>0</v>
      </c>
      <c r="K227" s="21">
        <f t="shared" si="95"/>
        <v>0</v>
      </c>
      <c r="L227" s="21">
        <f t="shared" si="96"/>
        <v>0</v>
      </c>
      <c r="M227" s="21">
        <f t="shared" si="97"/>
        <v>100</v>
      </c>
      <c r="N227" s="20">
        <v>4.8751000000000003E-2</v>
      </c>
      <c r="O227" s="20">
        <f t="shared" si="89"/>
        <v>4.8751000000000003E-2</v>
      </c>
      <c r="P227" s="20">
        <v>0</v>
      </c>
      <c r="Q227" s="20">
        <f t="shared" si="90"/>
        <v>0</v>
      </c>
      <c r="R227" s="20">
        <v>0</v>
      </c>
      <c r="S227" s="45">
        <f t="shared" si="98"/>
        <v>6.9552674905338963</v>
      </c>
      <c r="T227" s="45">
        <f t="shared" si="99"/>
        <v>0</v>
      </c>
      <c r="U227" s="45">
        <f t="shared" si="100"/>
        <v>0</v>
      </c>
      <c r="V227" s="20">
        <v>0</v>
      </c>
      <c r="W227" s="21">
        <f t="shared" si="91"/>
        <v>0</v>
      </c>
      <c r="X227" s="17" t="s">
        <v>216</v>
      </c>
      <c r="Y227" s="54" t="str">
        <f t="shared" si="92"/>
        <v>N/A</v>
      </c>
      <c r="Z227" s="20">
        <v>0</v>
      </c>
      <c r="AA227" s="20">
        <v>0</v>
      </c>
      <c r="AB227" s="20">
        <v>0</v>
      </c>
      <c r="AC227" s="20">
        <v>0</v>
      </c>
      <c r="AD227" s="20">
        <v>0</v>
      </c>
      <c r="AE227" s="20">
        <v>0</v>
      </c>
      <c r="AF227" s="20">
        <v>0</v>
      </c>
      <c r="AG227" s="20">
        <v>0</v>
      </c>
      <c r="AH227" s="20">
        <v>0.70092202000399995</v>
      </c>
      <c r="AI227" s="20">
        <v>0</v>
      </c>
      <c r="AJ227" s="20">
        <v>0</v>
      </c>
      <c r="AL227" s="57">
        <f t="shared" si="101"/>
        <v>0</v>
      </c>
      <c r="AM227" s="57">
        <f t="shared" si="102"/>
        <v>0</v>
      </c>
      <c r="AN227" s="57">
        <f t="shared" si="103"/>
        <v>0</v>
      </c>
      <c r="AO227" s="57">
        <f t="shared" si="104"/>
        <v>0</v>
      </c>
      <c r="AP227" s="57">
        <f t="shared" si="105"/>
        <v>0</v>
      </c>
      <c r="AQ227" s="57">
        <f t="shared" si="106"/>
        <v>0</v>
      </c>
      <c r="AR227" s="57">
        <f t="shared" si="107"/>
        <v>0</v>
      </c>
      <c r="AS227" s="57">
        <f t="shared" si="108"/>
        <v>0</v>
      </c>
      <c r="AT227" s="57">
        <f t="shared" si="109"/>
        <v>100.00000285395521</v>
      </c>
      <c r="AU227" s="57">
        <f t="shared" si="110"/>
        <v>0</v>
      </c>
      <c r="AV227" s="57">
        <f t="shared" si="111"/>
        <v>0</v>
      </c>
    </row>
    <row r="228" spans="1:48" x14ac:dyDescent="0.35">
      <c r="A228" s="19" t="s">
        <v>441</v>
      </c>
      <c r="B228" s="19" t="s">
        <v>442</v>
      </c>
      <c r="C228" s="44" t="s">
        <v>36</v>
      </c>
      <c r="D228" s="41" t="s">
        <v>1051</v>
      </c>
      <c r="E228" s="20">
        <v>0.706982</v>
      </c>
      <c r="F228" s="20">
        <v>0</v>
      </c>
      <c r="G228" s="20">
        <v>0</v>
      </c>
      <c r="H228" s="20">
        <v>0</v>
      </c>
      <c r="I228" s="40">
        <f t="shared" si="93"/>
        <v>0.706982</v>
      </c>
      <c r="J228" s="21">
        <f t="shared" si="94"/>
        <v>0</v>
      </c>
      <c r="K228" s="21">
        <f t="shared" si="95"/>
        <v>0</v>
      </c>
      <c r="L228" s="21">
        <f t="shared" si="96"/>
        <v>0</v>
      </c>
      <c r="M228" s="21">
        <f t="shared" si="97"/>
        <v>100</v>
      </c>
      <c r="N228" s="20">
        <v>0.221966</v>
      </c>
      <c r="O228" s="20">
        <f t="shared" si="89"/>
        <v>0.3532262183805</v>
      </c>
      <c r="P228" s="20">
        <v>0.12063131092399999</v>
      </c>
      <c r="Q228" s="20">
        <f t="shared" si="90"/>
        <v>0.1312602183805</v>
      </c>
      <c r="R228" s="20">
        <v>1.0628907456499999E-2</v>
      </c>
      <c r="S228" s="45">
        <f t="shared" si="98"/>
        <v>49.962547615144373</v>
      </c>
      <c r="T228" s="45">
        <f t="shared" si="99"/>
        <v>18.566274442701509</v>
      </c>
      <c r="U228" s="45">
        <f t="shared" si="100"/>
        <v>1.5034198121734357</v>
      </c>
      <c r="V228" s="20">
        <v>0</v>
      </c>
      <c r="W228" s="21">
        <f t="shared" si="91"/>
        <v>0</v>
      </c>
      <c r="X228" s="17" t="s">
        <v>216</v>
      </c>
      <c r="Y228" s="54" t="str">
        <f t="shared" si="92"/>
        <v>N/A</v>
      </c>
      <c r="Z228" s="20">
        <v>0</v>
      </c>
      <c r="AA228" s="20">
        <v>0</v>
      </c>
      <c r="AB228" s="20">
        <v>0</v>
      </c>
      <c r="AC228" s="20">
        <v>0</v>
      </c>
      <c r="AD228" s="20">
        <v>0</v>
      </c>
      <c r="AE228" s="20">
        <v>0</v>
      </c>
      <c r="AF228" s="20">
        <v>0</v>
      </c>
      <c r="AG228" s="20">
        <v>0</v>
      </c>
      <c r="AH228" s="20">
        <v>0.70698174999899999</v>
      </c>
      <c r="AI228" s="20">
        <v>0</v>
      </c>
      <c r="AJ228" s="20">
        <v>0</v>
      </c>
      <c r="AL228" s="57">
        <f t="shared" si="101"/>
        <v>0</v>
      </c>
      <c r="AM228" s="57">
        <f t="shared" si="102"/>
        <v>0</v>
      </c>
      <c r="AN228" s="57">
        <f t="shared" si="103"/>
        <v>0</v>
      </c>
      <c r="AO228" s="57">
        <f t="shared" si="104"/>
        <v>0</v>
      </c>
      <c r="AP228" s="57">
        <f t="shared" si="105"/>
        <v>0</v>
      </c>
      <c r="AQ228" s="57">
        <f t="shared" si="106"/>
        <v>0</v>
      </c>
      <c r="AR228" s="57">
        <f t="shared" si="107"/>
        <v>0</v>
      </c>
      <c r="AS228" s="57">
        <f t="shared" si="108"/>
        <v>0</v>
      </c>
      <c r="AT228" s="57">
        <f t="shared" si="109"/>
        <v>99.999964638279337</v>
      </c>
      <c r="AU228" s="57">
        <f t="shared" si="110"/>
        <v>0</v>
      </c>
      <c r="AV228" s="57">
        <f t="shared" si="111"/>
        <v>0</v>
      </c>
    </row>
    <row r="229" spans="1:48" x14ac:dyDescent="0.35">
      <c r="A229" s="19" t="s">
        <v>443</v>
      </c>
      <c r="B229" s="19" t="s">
        <v>444</v>
      </c>
      <c r="C229" s="44" t="s">
        <v>36</v>
      </c>
      <c r="D229" s="41" t="s">
        <v>1051</v>
      </c>
      <c r="E229" s="20">
        <v>1.53847</v>
      </c>
      <c r="F229" s="20">
        <v>0</v>
      </c>
      <c r="G229" s="20">
        <v>0</v>
      </c>
      <c r="H229" s="20">
        <v>0</v>
      </c>
      <c r="I229" s="40">
        <f t="shared" si="93"/>
        <v>1.53847</v>
      </c>
      <c r="J229" s="21">
        <f t="shared" si="94"/>
        <v>0</v>
      </c>
      <c r="K229" s="21">
        <f t="shared" si="95"/>
        <v>0</v>
      </c>
      <c r="L229" s="21">
        <f t="shared" si="96"/>
        <v>0</v>
      </c>
      <c r="M229" s="21">
        <f t="shared" si="97"/>
        <v>100</v>
      </c>
      <c r="N229" s="20">
        <v>0.24162900000000001</v>
      </c>
      <c r="O229" s="20">
        <f t="shared" si="89"/>
        <v>0.2839241523048</v>
      </c>
      <c r="P229" s="20">
        <v>4.22951523048E-2</v>
      </c>
      <c r="Q229" s="20">
        <f t="shared" si="90"/>
        <v>4.22951523048E-2</v>
      </c>
      <c r="R229" s="20">
        <v>0</v>
      </c>
      <c r="S229" s="45">
        <f t="shared" si="98"/>
        <v>18.454968397485814</v>
      </c>
      <c r="T229" s="45">
        <f t="shared" si="99"/>
        <v>2.7491697793782133</v>
      </c>
      <c r="U229" s="45">
        <f t="shared" si="100"/>
        <v>0</v>
      </c>
      <c r="V229" s="20">
        <v>0</v>
      </c>
      <c r="W229" s="21">
        <f t="shared" si="91"/>
        <v>0</v>
      </c>
      <c r="X229" s="17">
        <v>0</v>
      </c>
      <c r="Y229" s="54">
        <f t="shared" si="92"/>
        <v>0</v>
      </c>
      <c r="Z229" s="20">
        <v>0</v>
      </c>
      <c r="AA229" s="20">
        <v>0</v>
      </c>
      <c r="AB229" s="20">
        <v>0</v>
      </c>
      <c r="AC229" s="20">
        <v>0</v>
      </c>
      <c r="AD229" s="20">
        <v>0</v>
      </c>
      <c r="AE229" s="20">
        <v>0</v>
      </c>
      <c r="AF229" s="20">
        <v>0</v>
      </c>
      <c r="AG229" s="20">
        <v>0</v>
      </c>
      <c r="AH229" s="20">
        <v>1.5384709325000001</v>
      </c>
      <c r="AI229" s="20">
        <v>0</v>
      </c>
      <c r="AJ229" s="20">
        <v>0</v>
      </c>
      <c r="AL229" s="57">
        <f t="shared" si="101"/>
        <v>0</v>
      </c>
      <c r="AM229" s="57">
        <f t="shared" si="102"/>
        <v>0</v>
      </c>
      <c r="AN229" s="57">
        <f t="shared" si="103"/>
        <v>0</v>
      </c>
      <c r="AO229" s="57">
        <f t="shared" si="104"/>
        <v>0</v>
      </c>
      <c r="AP229" s="57">
        <f t="shared" si="105"/>
        <v>0</v>
      </c>
      <c r="AQ229" s="57">
        <f t="shared" si="106"/>
        <v>0</v>
      </c>
      <c r="AR229" s="57">
        <f t="shared" si="107"/>
        <v>0</v>
      </c>
      <c r="AS229" s="57">
        <f t="shared" si="108"/>
        <v>0</v>
      </c>
      <c r="AT229" s="57">
        <f t="shared" si="109"/>
        <v>100.00006061216664</v>
      </c>
      <c r="AU229" s="57">
        <f t="shared" si="110"/>
        <v>0</v>
      </c>
      <c r="AV229" s="57">
        <f t="shared" si="111"/>
        <v>0</v>
      </c>
    </row>
    <row r="230" spans="1:48" x14ac:dyDescent="0.35">
      <c r="A230" s="19" t="s">
        <v>445</v>
      </c>
      <c r="B230" s="19" t="s">
        <v>446</v>
      </c>
      <c r="C230" s="44" t="s">
        <v>36</v>
      </c>
      <c r="D230" s="41" t="s">
        <v>1051</v>
      </c>
      <c r="E230" s="20">
        <v>0.56260299999999996</v>
      </c>
      <c r="F230" s="20">
        <v>0</v>
      </c>
      <c r="G230" s="20">
        <v>0</v>
      </c>
      <c r="H230" s="20">
        <v>0</v>
      </c>
      <c r="I230" s="40">
        <f t="shared" si="93"/>
        <v>0.56260299999999996</v>
      </c>
      <c r="J230" s="21">
        <f t="shared" si="94"/>
        <v>0</v>
      </c>
      <c r="K230" s="21">
        <f t="shared" si="95"/>
        <v>0</v>
      </c>
      <c r="L230" s="21">
        <f t="shared" si="96"/>
        <v>0</v>
      </c>
      <c r="M230" s="21">
        <f t="shared" si="97"/>
        <v>100</v>
      </c>
      <c r="N230" s="20">
        <v>4.7714899999999998E-2</v>
      </c>
      <c r="O230" s="20">
        <f t="shared" si="89"/>
        <v>0.20537719277979999</v>
      </c>
      <c r="P230" s="20">
        <v>0.100820090105</v>
      </c>
      <c r="Q230" s="20">
        <f t="shared" si="90"/>
        <v>0.15766229277979998</v>
      </c>
      <c r="R230" s="20">
        <v>5.6842202674800002E-2</v>
      </c>
      <c r="S230" s="45">
        <f t="shared" si="98"/>
        <v>36.504816501120686</v>
      </c>
      <c r="T230" s="45">
        <f t="shared" si="99"/>
        <v>28.023720595126576</v>
      </c>
      <c r="U230" s="45">
        <f t="shared" si="100"/>
        <v>10.103430425148819</v>
      </c>
      <c r="V230" s="20">
        <v>0</v>
      </c>
      <c r="W230" s="21">
        <f t="shared" si="91"/>
        <v>0</v>
      </c>
      <c r="X230" s="17" t="s">
        <v>216</v>
      </c>
      <c r="Y230" s="54" t="str">
        <f t="shared" si="92"/>
        <v>N/A</v>
      </c>
      <c r="Z230" s="20">
        <v>0</v>
      </c>
      <c r="AA230" s="20">
        <v>0</v>
      </c>
      <c r="AB230" s="20">
        <v>0</v>
      </c>
      <c r="AC230" s="20">
        <v>0</v>
      </c>
      <c r="AD230" s="20">
        <v>0</v>
      </c>
      <c r="AE230" s="20">
        <v>0</v>
      </c>
      <c r="AF230" s="20">
        <v>0</v>
      </c>
      <c r="AG230" s="20">
        <v>0</v>
      </c>
      <c r="AH230" s="20">
        <v>0.56260329499499995</v>
      </c>
      <c r="AI230" s="20">
        <v>0</v>
      </c>
      <c r="AJ230" s="20">
        <v>0</v>
      </c>
      <c r="AL230" s="57">
        <f t="shared" si="101"/>
        <v>0</v>
      </c>
      <c r="AM230" s="57">
        <f t="shared" si="102"/>
        <v>0</v>
      </c>
      <c r="AN230" s="57">
        <f t="shared" si="103"/>
        <v>0</v>
      </c>
      <c r="AO230" s="57">
        <f t="shared" si="104"/>
        <v>0</v>
      </c>
      <c r="AP230" s="57">
        <f t="shared" si="105"/>
        <v>0</v>
      </c>
      <c r="AQ230" s="57">
        <f t="shared" si="106"/>
        <v>0</v>
      </c>
      <c r="AR230" s="57">
        <f t="shared" si="107"/>
        <v>0</v>
      </c>
      <c r="AS230" s="57">
        <f t="shared" si="108"/>
        <v>0</v>
      </c>
      <c r="AT230" s="57">
        <f t="shared" si="109"/>
        <v>100.00005243395431</v>
      </c>
      <c r="AU230" s="57">
        <f t="shared" si="110"/>
        <v>0</v>
      </c>
      <c r="AV230" s="57">
        <f t="shared" si="111"/>
        <v>0</v>
      </c>
    </row>
    <row r="231" spans="1:48" x14ac:dyDescent="0.35">
      <c r="A231" s="19" t="s">
        <v>447</v>
      </c>
      <c r="B231" s="19" t="s">
        <v>448</v>
      </c>
      <c r="C231" s="44" t="s">
        <v>36</v>
      </c>
      <c r="D231" s="41" t="s">
        <v>1051</v>
      </c>
      <c r="E231" s="20">
        <v>0.25770500000000002</v>
      </c>
      <c r="F231" s="20">
        <v>0</v>
      </c>
      <c r="G231" s="20">
        <v>0</v>
      </c>
      <c r="H231" s="20">
        <v>0</v>
      </c>
      <c r="I231" s="40">
        <f t="shared" si="93"/>
        <v>0.25770500000000002</v>
      </c>
      <c r="J231" s="21">
        <f t="shared" si="94"/>
        <v>0</v>
      </c>
      <c r="K231" s="21">
        <f t="shared" si="95"/>
        <v>0</v>
      </c>
      <c r="L231" s="21">
        <f t="shared" si="96"/>
        <v>0</v>
      </c>
      <c r="M231" s="21">
        <f t="shared" si="97"/>
        <v>100</v>
      </c>
      <c r="N231" s="20">
        <v>1.55424E-2</v>
      </c>
      <c r="O231" s="20">
        <f t="shared" si="89"/>
        <v>2.0362372447020001E-2</v>
      </c>
      <c r="P231" s="20">
        <v>4.8199724470199996E-3</v>
      </c>
      <c r="Q231" s="20">
        <f t="shared" si="90"/>
        <v>4.8199724470199996E-3</v>
      </c>
      <c r="R231" s="20">
        <v>0</v>
      </c>
      <c r="S231" s="45">
        <f t="shared" si="98"/>
        <v>7.9014269987078247</v>
      </c>
      <c r="T231" s="45">
        <f t="shared" si="99"/>
        <v>1.8703449475252709</v>
      </c>
      <c r="U231" s="45">
        <f t="shared" si="100"/>
        <v>0</v>
      </c>
      <c r="V231" s="20">
        <v>0</v>
      </c>
      <c r="W231" s="21">
        <f t="shared" si="91"/>
        <v>0</v>
      </c>
      <c r="X231" s="17" t="s">
        <v>216</v>
      </c>
      <c r="Y231" s="54" t="str">
        <f t="shared" si="92"/>
        <v>N/A</v>
      </c>
      <c r="Z231" s="20">
        <v>0</v>
      </c>
      <c r="AA231" s="20">
        <v>0</v>
      </c>
      <c r="AB231" s="20">
        <v>0</v>
      </c>
      <c r="AC231" s="20">
        <v>0</v>
      </c>
      <c r="AD231" s="20">
        <v>0</v>
      </c>
      <c r="AE231" s="20">
        <v>0</v>
      </c>
      <c r="AF231" s="20">
        <v>0</v>
      </c>
      <c r="AG231" s="20">
        <v>0</v>
      </c>
      <c r="AH231" s="20">
        <v>0.25770465499700002</v>
      </c>
      <c r="AI231" s="20">
        <v>0</v>
      </c>
      <c r="AJ231" s="20">
        <v>0</v>
      </c>
      <c r="AL231" s="57">
        <f t="shared" si="101"/>
        <v>0</v>
      </c>
      <c r="AM231" s="57">
        <f t="shared" si="102"/>
        <v>0</v>
      </c>
      <c r="AN231" s="57">
        <f t="shared" si="103"/>
        <v>0</v>
      </c>
      <c r="AO231" s="57">
        <f t="shared" si="104"/>
        <v>0</v>
      </c>
      <c r="AP231" s="57">
        <f t="shared" si="105"/>
        <v>0</v>
      </c>
      <c r="AQ231" s="57">
        <f t="shared" si="106"/>
        <v>0</v>
      </c>
      <c r="AR231" s="57">
        <f t="shared" si="107"/>
        <v>0</v>
      </c>
      <c r="AS231" s="57">
        <f t="shared" si="108"/>
        <v>0</v>
      </c>
      <c r="AT231" s="57">
        <f t="shared" si="109"/>
        <v>99.999866124832664</v>
      </c>
      <c r="AU231" s="57">
        <f t="shared" si="110"/>
        <v>0</v>
      </c>
      <c r="AV231" s="57">
        <f t="shared" si="111"/>
        <v>0</v>
      </c>
    </row>
    <row r="232" spans="1:48" x14ac:dyDescent="0.35">
      <c r="A232" s="19" t="s">
        <v>449</v>
      </c>
      <c r="B232" s="19" t="s">
        <v>450</v>
      </c>
      <c r="C232" s="44" t="s">
        <v>36</v>
      </c>
      <c r="D232" s="41" t="s">
        <v>1051</v>
      </c>
      <c r="E232" s="20">
        <v>2.4125000000000001</v>
      </c>
      <c r="F232" s="20">
        <v>0</v>
      </c>
      <c r="G232" s="20">
        <v>0</v>
      </c>
      <c r="H232" s="20">
        <v>0</v>
      </c>
      <c r="I232" s="40">
        <f t="shared" si="93"/>
        <v>2.4125000000000001</v>
      </c>
      <c r="J232" s="21">
        <f t="shared" si="94"/>
        <v>0</v>
      </c>
      <c r="K232" s="21">
        <f t="shared" si="95"/>
        <v>0</v>
      </c>
      <c r="L232" s="21">
        <f t="shared" si="96"/>
        <v>0</v>
      </c>
      <c r="M232" s="21">
        <f t="shared" si="97"/>
        <v>100</v>
      </c>
      <c r="N232" s="20">
        <v>0.14255699999999999</v>
      </c>
      <c r="O232" s="20">
        <f t="shared" si="89"/>
        <v>0.23920960384619999</v>
      </c>
      <c r="P232" s="20">
        <v>3.5784185550500003E-2</v>
      </c>
      <c r="Q232" s="20">
        <f t="shared" si="90"/>
        <v>9.6652603846200003E-2</v>
      </c>
      <c r="R232" s="20">
        <v>6.08684182957E-2</v>
      </c>
      <c r="S232" s="45">
        <f t="shared" si="98"/>
        <v>9.91542399362487</v>
      </c>
      <c r="T232" s="45">
        <f t="shared" si="99"/>
        <v>4.0063255480290154</v>
      </c>
      <c r="U232" s="45">
        <f t="shared" si="100"/>
        <v>2.5230432454176164</v>
      </c>
      <c r="V232" s="20">
        <v>0</v>
      </c>
      <c r="W232" s="21">
        <f t="shared" si="91"/>
        <v>0</v>
      </c>
      <c r="X232" s="17" t="s">
        <v>216</v>
      </c>
      <c r="Y232" s="54" t="str">
        <f t="shared" si="92"/>
        <v>N/A</v>
      </c>
      <c r="Z232" s="20">
        <v>0</v>
      </c>
      <c r="AA232" s="20">
        <v>9.6652522896599993E-2</v>
      </c>
      <c r="AB232" s="20">
        <v>5.0868418295699998E-2</v>
      </c>
      <c r="AC232" s="20">
        <v>0</v>
      </c>
      <c r="AD232" s="20">
        <v>1.0342283909600001</v>
      </c>
      <c r="AE232" s="20">
        <v>2.16887696614</v>
      </c>
      <c r="AF232" s="20">
        <v>0.18043024680899999</v>
      </c>
      <c r="AG232" s="20">
        <v>4.75609744429E-2</v>
      </c>
      <c r="AH232" s="20">
        <v>2.3450077012500001</v>
      </c>
      <c r="AI232" s="20">
        <v>0</v>
      </c>
      <c r="AJ232" s="20">
        <v>0</v>
      </c>
      <c r="AL232" s="57">
        <f t="shared" si="101"/>
        <v>0</v>
      </c>
      <c r="AM232" s="57">
        <f t="shared" si="102"/>
        <v>4.0063221926051806</v>
      </c>
      <c r="AN232" s="57">
        <f t="shared" si="103"/>
        <v>2.1085354733968908</v>
      </c>
      <c r="AO232" s="57">
        <f t="shared" si="104"/>
        <v>0</v>
      </c>
      <c r="AP232" s="57">
        <f t="shared" si="105"/>
        <v>42.86957060974094</v>
      </c>
      <c r="AQ232" s="57">
        <f t="shared" si="106"/>
        <v>89.901635902176167</v>
      </c>
      <c r="AR232" s="57">
        <f t="shared" si="107"/>
        <v>7.4789739609948187</v>
      </c>
      <c r="AS232" s="57">
        <f t="shared" si="108"/>
        <v>1.971439355146114</v>
      </c>
      <c r="AT232" s="57">
        <f t="shared" si="109"/>
        <v>97.202391761658035</v>
      </c>
      <c r="AU232" s="57">
        <f t="shared" si="110"/>
        <v>0</v>
      </c>
      <c r="AV232" s="57">
        <f t="shared" si="111"/>
        <v>0</v>
      </c>
    </row>
    <row r="233" spans="1:48" x14ac:dyDescent="0.35">
      <c r="A233" s="19" t="s">
        <v>451</v>
      </c>
      <c r="B233" s="19" t="s">
        <v>452</v>
      </c>
      <c r="C233" s="44" t="s">
        <v>36</v>
      </c>
      <c r="D233" s="41" t="s">
        <v>1051</v>
      </c>
      <c r="E233" s="20">
        <v>0.67386900000000005</v>
      </c>
      <c r="F233" s="20">
        <v>0</v>
      </c>
      <c r="G233" s="20">
        <v>0</v>
      </c>
      <c r="H233" s="20">
        <v>0</v>
      </c>
      <c r="I233" s="40">
        <f t="shared" si="93"/>
        <v>0.67386900000000005</v>
      </c>
      <c r="J233" s="21">
        <f t="shared" si="94"/>
        <v>0</v>
      </c>
      <c r="K233" s="21">
        <f t="shared" si="95"/>
        <v>0</v>
      </c>
      <c r="L233" s="21">
        <f t="shared" si="96"/>
        <v>0</v>
      </c>
      <c r="M233" s="21">
        <f t="shared" si="97"/>
        <v>100</v>
      </c>
      <c r="N233" s="20">
        <v>7.2305300000000003E-2</v>
      </c>
      <c r="O233" s="20">
        <f t="shared" si="89"/>
        <v>0.1163053</v>
      </c>
      <c r="P233" s="20">
        <v>4.3999999999999997E-2</v>
      </c>
      <c r="Q233" s="20">
        <f t="shared" si="90"/>
        <v>4.3999999999999997E-2</v>
      </c>
      <c r="R233" s="20">
        <v>0</v>
      </c>
      <c r="S233" s="45">
        <f t="shared" si="98"/>
        <v>17.259333787427526</v>
      </c>
      <c r="T233" s="45">
        <f t="shared" si="99"/>
        <v>6.529458989803655</v>
      </c>
      <c r="U233" s="45">
        <f t="shared" si="100"/>
        <v>0</v>
      </c>
      <c r="V233" s="20">
        <v>0</v>
      </c>
      <c r="W233" s="21">
        <f t="shared" si="91"/>
        <v>0</v>
      </c>
      <c r="X233" s="17" t="s">
        <v>216</v>
      </c>
      <c r="Y233" s="54" t="str">
        <f t="shared" si="92"/>
        <v>N/A</v>
      </c>
      <c r="Z233" s="20">
        <v>0</v>
      </c>
      <c r="AA233" s="20">
        <v>0</v>
      </c>
      <c r="AB233" s="20">
        <v>0</v>
      </c>
      <c r="AC233" s="20">
        <v>0</v>
      </c>
      <c r="AD233" s="20">
        <v>0</v>
      </c>
      <c r="AE233" s="20">
        <v>0</v>
      </c>
      <c r="AF233" s="20">
        <v>0</v>
      </c>
      <c r="AG233" s="20">
        <v>0</v>
      </c>
      <c r="AH233" s="20">
        <v>0.67386934999699999</v>
      </c>
      <c r="AI233" s="20">
        <v>0</v>
      </c>
      <c r="AJ233" s="20">
        <v>0</v>
      </c>
      <c r="AL233" s="57">
        <f t="shared" si="101"/>
        <v>0</v>
      </c>
      <c r="AM233" s="57">
        <f t="shared" si="102"/>
        <v>0</v>
      </c>
      <c r="AN233" s="57">
        <f t="shared" si="103"/>
        <v>0</v>
      </c>
      <c r="AO233" s="57">
        <f t="shared" si="104"/>
        <v>0</v>
      </c>
      <c r="AP233" s="57">
        <f t="shared" si="105"/>
        <v>0</v>
      </c>
      <c r="AQ233" s="57">
        <f t="shared" si="106"/>
        <v>0</v>
      </c>
      <c r="AR233" s="57">
        <f t="shared" si="107"/>
        <v>0</v>
      </c>
      <c r="AS233" s="57">
        <f t="shared" si="108"/>
        <v>0</v>
      </c>
      <c r="AT233" s="57">
        <f t="shared" si="109"/>
        <v>100.00005193843313</v>
      </c>
      <c r="AU233" s="57">
        <f t="shared" si="110"/>
        <v>0</v>
      </c>
      <c r="AV233" s="57">
        <f t="shared" si="111"/>
        <v>0</v>
      </c>
    </row>
    <row r="234" spans="1:48" x14ac:dyDescent="0.35">
      <c r="A234" s="19" t="s">
        <v>453</v>
      </c>
      <c r="B234" s="19" t="s">
        <v>454</v>
      </c>
      <c r="C234" s="44" t="s">
        <v>36</v>
      </c>
      <c r="D234" s="41" t="s">
        <v>1051</v>
      </c>
      <c r="E234" s="20">
        <v>0.85078600000000004</v>
      </c>
      <c r="F234" s="20">
        <v>0</v>
      </c>
      <c r="G234" s="20">
        <v>0</v>
      </c>
      <c r="H234" s="20">
        <v>0</v>
      </c>
      <c r="I234" s="40">
        <f t="shared" si="93"/>
        <v>0.85078600000000004</v>
      </c>
      <c r="J234" s="21">
        <f t="shared" si="94"/>
        <v>0</v>
      </c>
      <c r="K234" s="21">
        <f t="shared" si="95"/>
        <v>0</v>
      </c>
      <c r="L234" s="21">
        <f t="shared" si="96"/>
        <v>0</v>
      </c>
      <c r="M234" s="21">
        <f t="shared" si="97"/>
        <v>100</v>
      </c>
      <c r="N234" s="20">
        <v>2.2979800000000002E-2</v>
      </c>
      <c r="O234" s="20">
        <f t="shared" si="89"/>
        <v>0.20753145499889999</v>
      </c>
      <c r="P234" s="20">
        <v>3.6869720768900001E-2</v>
      </c>
      <c r="Q234" s="20">
        <f t="shared" si="90"/>
        <v>0.1845516549989</v>
      </c>
      <c r="R234" s="20">
        <v>0.14768193423000001</v>
      </c>
      <c r="S234" s="45">
        <f t="shared" si="98"/>
        <v>24.392909027522784</v>
      </c>
      <c r="T234" s="45">
        <f t="shared" si="99"/>
        <v>21.691900783381485</v>
      </c>
      <c r="U234" s="45">
        <f t="shared" si="100"/>
        <v>17.358293887064434</v>
      </c>
      <c r="V234" s="20">
        <v>0</v>
      </c>
      <c r="W234" s="21">
        <f t="shared" si="91"/>
        <v>0</v>
      </c>
      <c r="X234" s="17">
        <v>0</v>
      </c>
      <c r="Y234" s="54">
        <f t="shared" si="92"/>
        <v>0</v>
      </c>
      <c r="Z234" s="20">
        <v>0</v>
      </c>
      <c r="AA234" s="20">
        <v>0</v>
      </c>
      <c r="AB234" s="20">
        <v>0</v>
      </c>
      <c r="AC234" s="20">
        <v>0</v>
      </c>
      <c r="AD234" s="20">
        <v>0</v>
      </c>
      <c r="AE234" s="20">
        <v>0</v>
      </c>
      <c r="AF234" s="20">
        <v>0</v>
      </c>
      <c r="AG234" s="20">
        <v>0</v>
      </c>
      <c r="AH234" s="20">
        <v>0.85078568454600001</v>
      </c>
      <c r="AI234" s="20">
        <v>0</v>
      </c>
      <c r="AJ234" s="20">
        <v>0</v>
      </c>
      <c r="AL234" s="57">
        <f t="shared" si="101"/>
        <v>0</v>
      </c>
      <c r="AM234" s="57">
        <f t="shared" si="102"/>
        <v>0</v>
      </c>
      <c r="AN234" s="57">
        <f t="shared" si="103"/>
        <v>0</v>
      </c>
      <c r="AO234" s="57">
        <f t="shared" si="104"/>
        <v>0</v>
      </c>
      <c r="AP234" s="57">
        <f t="shared" si="105"/>
        <v>0</v>
      </c>
      <c r="AQ234" s="57">
        <f t="shared" si="106"/>
        <v>0</v>
      </c>
      <c r="AR234" s="57">
        <f t="shared" si="107"/>
        <v>0</v>
      </c>
      <c r="AS234" s="57">
        <f t="shared" si="108"/>
        <v>0</v>
      </c>
      <c r="AT234" s="57">
        <f t="shared" si="109"/>
        <v>99.999962922050898</v>
      </c>
      <c r="AU234" s="57">
        <f t="shared" si="110"/>
        <v>0</v>
      </c>
      <c r="AV234" s="57">
        <f t="shared" si="111"/>
        <v>0</v>
      </c>
    </row>
    <row r="235" spans="1:48" x14ac:dyDescent="0.35">
      <c r="A235" s="19" t="s">
        <v>455</v>
      </c>
      <c r="B235" s="19" t="s">
        <v>456</v>
      </c>
      <c r="C235" s="44" t="s">
        <v>36</v>
      </c>
      <c r="D235" s="41" t="s">
        <v>1051</v>
      </c>
      <c r="E235" s="20">
        <v>0.305122</v>
      </c>
      <c r="F235" s="20">
        <v>0</v>
      </c>
      <c r="G235" s="20">
        <v>0</v>
      </c>
      <c r="H235" s="20">
        <v>0</v>
      </c>
      <c r="I235" s="40">
        <f t="shared" si="93"/>
        <v>0.305122</v>
      </c>
      <c r="J235" s="21">
        <f t="shared" si="94"/>
        <v>0</v>
      </c>
      <c r="K235" s="21">
        <f t="shared" si="95"/>
        <v>0</v>
      </c>
      <c r="L235" s="21">
        <f t="shared" si="96"/>
        <v>0</v>
      </c>
      <c r="M235" s="21">
        <f t="shared" si="97"/>
        <v>100</v>
      </c>
      <c r="N235" s="20">
        <v>3.79964E-2</v>
      </c>
      <c r="O235" s="20">
        <f t="shared" si="89"/>
        <v>3.79964E-2</v>
      </c>
      <c r="P235" s="20">
        <v>0</v>
      </c>
      <c r="Q235" s="20">
        <f t="shared" si="90"/>
        <v>0</v>
      </c>
      <c r="R235" s="20">
        <v>0</v>
      </c>
      <c r="S235" s="45">
        <f t="shared" si="98"/>
        <v>12.452854923604328</v>
      </c>
      <c r="T235" s="45">
        <f t="shared" si="99"/>
        <v>0</v>
      </c>
      <c r="U235" s="45">
        <f t="shared" si="100"/>
        <v>0</v>
      </c>
      <c r="V235" s="20">
        <v>0</v>
      </c>
      <c r="W235" s="21">
        <f t="shared" si="91"/>
        <v>0</v>
      </c>
      <c r="X235" s="17" t="s">
        <v>216</v>
      </c>
      <c r="Y235" s="54" t="str">
        <f t="shared" si="92"/>
        <v>N/A</v>
      </c>
      <c r="Z235" s="20">
        <v>0</v>
      </c>
      <c r="AA235" s="20">
        <v>0</v>
      </c>
      <c r="AB235" s="20">
        <v>0</v>
      </c>
      <c r="AC235" s="20">
        <v>0</v>
      </c>
      <c r="AD235" s="20">
        <v>2.4384961560400001E-2</v>
      </c>
      <c r="AE235" s="20">
        <v>0.30311284218899998</v>
      </c>
      <c r="AF235" s="20">
        <v>0</v>
      </c>
      <c r="AG235" s="20">
        <v>3.7414080010400003E-5</v>
      </c>
      <c r="AH235" s="20">
        <v>0</v>
      </c>
      <c r="AI235" s="20">
        <v>0</v>
      </c>
      <c r="AJ235" s="20">
        <v>0</v>
      </c>
      <c r="AL235" s="57">
        <f t="shared" si="101"/>
        <v>0</v>
      </c>
      <c r="AM235" s="57">
        <f t="shared" si="102"/>
        <v>0</v>
      </c>
      <c r="AN235" s="57">
        <f t="shared" si="103"/>
        <v>0</v>
      </c>
      <c r="AO235" s="57">
        <f t="shared" si="104"/>
        <v>0</v>
      </c>
      <c r="AP235" s="57">
        <f t="shared" si="105"/>
        <v>7.9918726150195658</v>
      </c>
      <c r="AQ235" s="57">
        <f t="shared" si="106"/>
        <v>99.341523124848408</v>
      </c>
      <c r="AR235" s="57">
        <f t="shared" si="107"/>
        <v>0</v>
      </c>
      <c r="AS235" s="57">
        <f t="shared" si="108"/>
        <v>1.2262006676149214E-2</v>
      </c>
      <c r="AT235" s="57">
        <f t="shared" si="109"/>
        <v>0</v>
      </c>
      <c r="AU235" s="57">
        <f t="shared" si="110"/>
        <v>0</v>
      </c>
      <c r="AV235" s="57">
        <f t="shared" si="111"/>
        <v>0</v>
      </c>
    </row>
    <row r="236" spans="1:48" x14ac:dyDescent="0.35">
      <c r="A236" s="19" t="s">
        <v>457</v>
      </c>
      <c r="B236" s="19" t="s">
        <v>458</v>
      </c>
      <c r="C236" s="44" t="s">
        <v>36</v>
      </c>
      <c r="D236" s="41" t="s">
        <v>1051</v>
      </c>
      <c r="E236" s="20">
        <v>0.49123800000000001</v>
      </c>
      <c r="F236" s="20">
        <v>0</v>
      </c>
      <c r="G236" s="20">
        <v>0</v>
      </c>
      <c r="H236" s="20">
        <v>0</v>
      </c>
      <c r="I236" s="40">
        <f t="shared" si="93"/>
        <v>0.49123800000000001</v>
      </c>
      <c r="J236" s="21">
        <f t="shared" si="94"/>
        <v>0</v>
      </c>
      <c r="K236" s="21">
        <f t="shared" si="95"/>
        <v>0</v>
      </c>
      <c r="L236" s="21">
        <f t="shared" si="96"/>
        <v>0</v>
      </c>
      <c r="M236" s="21">
        <f t="shared" si="97"/>
        <v>100</v>
      </c>
      <c r="N236" s="20">
        <v>9.4523200000000002E-2</v>
      </c>
      <c r="O236" s="20">
        <f t="shared" si="89"/>
        <v>9.4992991588059003E-2</v>
      </c>
      <c r="P236" s="20">
        <v>4.6979158805899999E-4</v>
      </c>
      <c r="Q236" s="20">
        <f t="shared" si="90"/>
        <v>4.6979158805899999E-4</v>
      </c>
      <c r="R236" s="20">
        <v>0</v>
      </c>
      <c r="S236" s="45">
        <f t="shared" si="98"/>
        <v>19.33746810874953</v>
      </c>
      <c r="T236" s="45">
        <f t="shared" si="99"/>
        <v>9.5634211534734698E-2</v>
      </c>
      <c r="U236" s="45">
        <f t="shared" si="100"/>
        <v>0</v>
      </c>
      <c r="V236" s="20">
        <v>0</v>
      </c>
      <c r="W236" s="21">
        <f t="shared" si="91"/>
        <v>0</v>
      </c>
      <c r="X236" s="17" t="s">
        <v>216</v>
      </c>
      <c r="Y236" s="54" t="str">
        <f t="shared" si="92"/>
        <v>N/A</v>
      </c>
      <c r="Z236" s="20">
        <v>0</v>
      </c>
      <c r="AA236" s="20">
        <v>4.6979158805899999E-4</v>
      </c>
      <c r="AB236" s="20">
        <v>0</v>
      </c>
      <c r="AC236" s="20">
        <v>0</v>
      </c>
      <c r="AD236" s="20">
        <v>0</v>
      </c>
      <c r="AE236" s="20">
        <v>0</v>
      </c>
      <c r="AF236" s="20">
        <v>0</v>
      </c>
      <c r="AG236" s="20">
        <v>0</v>
      </c>
      <c r="AH236" s="20">
        <v>0.109405521201</v>
      </c>
      <c r="AI236" s="20">
        <v>2.3393987997200002E-3</v>
      </c>
      <c r="AJ236" s="20">
        <v>0</v>
      </c>
      <c r="AL236" s="57">
        <f t="shared" si="101"/>
        <v>0</v>
      </c>
      <c r="AM236" s="57">
        <f t="shared" si="102"/>
        <v>9.5634211534734698E-2</v>
      </c>
      <c r="AN236" s="57">
        <f t="shared" si="103"/>
        <v>0</v>
      </c>
      <c r="AO236" s="57">
        <f t="shared" si="104"/>
        <v>0</v>
      </c>
      <c r="AP236" s="57">
        <f t="shared" si="105"/>
        <v>0</v>
      </c>
      <c r="AQ236" s="57">
        <f t="shared" si="106"/>
        <v>0</v>
      </c>
      <c r="AR236" s="57">
        <f t="shared" si="107"/>
        <v>0</v>
      </c>
      <c r="AS236" s="57">
        <f t="shared" si="108"/>
        <v>0</v>
      </c>
      <c r="AT236" s="57">
        <f t="shared" si="109"/>
        <v>22.271388044288106</v>
      </c>
      <c r="AU236" s="57">
        <f t="shared" si="110"/>
        <v>0.47622512910646164</v>
      </c>
      <c r="AV236" s="57">
        <f t="shared" si="111"/>
        <v>0</v>
      </c>
    </row>
    <row r="237" spans="1:48" x14ac:dyDescent="0.35">
      <c r="A237" s="19" t="s">
        <v>459</v>
      </c>
      <c r="B237" s="19" t="s">
        <v>460</v>
      </c>
      <c r="C237" s="44" t="s">
        <v>36</v>
      </c>
      <c r="D237" s="41" t="s">
        <v>1051</v>
      </c>
      <c r="E237" s="20">
        <v>0.488844</v>
      </c>
      <c r="F237" s="20">
        <v>0</v>
      </c>
      <c r="G237" s="20">
        <v>0</v>
      </c>
      <c r="H237" s="20">
        <v>0</v>
      </c>
      <c r="I237" s="40">
        <f t="shared" si="93"/>
        <v>0.488844</v>
      </c>
      <c r="J237" s="21">
        <f t="shared" si="94"/>
        <v>0</v>
      </c>
      <c r="K237" s="21">
        <f t="shared" si="95"/>
        <v>0</v>
      </c>
      <c r="L237" s="21">
        <f t="shared" si="96"/>
        <v>0</v>
      </c>
      <c r="M237" s="21">
        <f t="shared" si="97"/>
        <v>100</v>
      </c>
      <c r="N237" s="20">
        <v>0</v>
      </c>
      <c r="O237" s="20">
        <f t="shared" si="89"/>
        <v>0</v>
      </c>
      <c r="P237" s="20">
        <v>0</v>
      </c>
      <c r="Q237" s="20">
        <f t="shared" si="90"/>
        <v>0</v>
      </c>
      <c r="R237" s="20">
        <v>0</v>
      </c>
      <c r="S237" s="45">
        <f t="shared" si="98"/>
        <v>0</v>
      </c>
      <c r="T237" s="45">
        <f t="shared" si="99"/>
        <v>0</v>
      </c>
      <c r="U237" s="45">
        <f t="shared" si="100"/>
        <v>0</v>
      </c>
      <c r="V237" s="20">
        <v>0</v>
      </c>
      <c r="W237" s="21">
        <f t="shared" si="91"/>
        <v>0</v>
      </c>
      <c r="X237" s="17" t="s">
        <v>216</v>
      </c>
      <c r="Y237" s="54" t="str">
        <f t="shared" si="92"/>
        <v>N/A</v>
      </c>
      <c r="Z237" s="20">
        <v>0</v>
      </c>
      <c r="AA237" s="20">
        <v>0</v>
      </c>
      <c r="AB237" s="20">
        <v>0</v>
      </c>
      <c r="AC237" s="20">
        <v>0</v>
      </c>
      <c r="AD237" s="20">
        <v>0</v>
      </c>
      <c r="AE237" s="20">
        <v>0</v>
      </c>
      <c r="AF237" s="20">
        <v>0</v>
      </c>
      <c r="AG237" s="20">
        <v>0.356830734998</v>
      </c>
      <c r="AH237" s="20">
        <v>0</v>
      </c>
      <c r="AI237" s="20">
        <v>0.48884365500100002</v>
      </c>
      <c r="AJ237" s="20">
        <v>0</v>
      </c>
      <c r="AL237" s="57">
        <f t="shared" si="101"/>
        <v>0</v>
      </c>
      <c r="AM237" s="57">
        <f t="shared" si="102"/>
        <v>0</v>
      </c>
      <c r="AN237" s="57">
        <f t="shared" si="103"/>
        <v>0</v>
      </c>
      <c r="AO237" s="57">
        <f t="shared" si="104"/>
        <v>0</v>
      </c>
      <c r="AP237" s="57">
        <f t="shared" si="105"/>
        <v>0</v>
      </c>
      <c r="AQ237" s="57">
        <f t="shared" si="106"/>
        <v>0</v>
      </c>
      <c r="AR237" s="57">
        <f t="shared" si="107"/>
        <v>0</v>
      </c>
      <c r="AS237" s="57">
        <f t="shared" si="108"/>
        <v>72.99480713642798</v>
      </c>
      <c r="AT237" s="57">
        <f t="shared" si="109"/>
        <v>0</v>
      </c>
      <c r="AU237" s="57">
        <f t="shared" si="110"/>
        <v>99.999929425542717</v>
      </c>
      <c r="AV237" s="57">
        <f t="shared" si="111"/>
        <v>0</v>
      </c>
    </row>
    <row r="238" spans="1:48" x14ac:dyDescent="0.35">
      <c r="A238" s="19" t="s">
        <v>461</v>
      </c>
      <c r="B238" s="19" t="s">
        <v>462</v>
      </c>
      <c r="C238" s="44" t="s">
        <v>36</v>
      </c>
      <c r="D238" s="41" t="s">
        <v>1051</v>
      </c>
      <c r="E238" s="20">
        <v>0.85967099999999996</v>
      </c>
      <c r="F238" s="20">
        <v>0</v>
      </c>
      <c r="G238" s="20">
        <v>0</v>
      </c>
      <c r="H238" s="20">
        <v>0</v>
      </c>
      <c r="I238" s="40">
        <f t="shared" si="93"/>
        <v>0.85967099999999996</v>
      </c>
      <c r="J238" s="21">
        <f t="shared" si="94"/>
        <v>0</v>
      </c>
      <c r="K238" s="21">
        <f t="shared" si="95"/>
        <v>0</v>
      </c>
      <c r="L238" s="21">
        <f t="shared" si="96"/>
        <v>0</v>
      </c>
      <c r="M238" s="21">
        <f t="shared" si="97"/>
        <v>100</v>
      </c>
      <c r="N238" s="20">
        <v>7.2246299999999999E-2</v>
      </c>
      <c r="O238" s="20">
        <f t="shared" si="89"/>
        <v>7.3493414202297005E-2</v>
      </c>
      <c r="P238" s="20">
        <v>4.4332846238100002E-4</v>
      </c>
      <c r="Q238" s="20">
        <f t="shared" si="90"/>
        <v>1.247114202297E-3</v>
      </c>
      <c r="R238" s="20">
        <v>8.03785739916E-4</v>
      </c>
      <c r="S238" s="45">
        <f t="shared" si="98"/>
        <v>8.5490163332597007</v>
      </c>
      <c r="T238" s="45">
        <f t="shared" si="99"/>
        <v>0.1450687765781328</v>
      </c>
      <c r="U238" s="45">
        <f t="shared" si="100"/>
        <v>9.34992270201042E-2</v>
      </c>
      <c r="V238" s="20">
        <v>0</v>
      </c>
      <c r="W238" s="21">
        <f t="shared" si="91"/>
        <v>0</v>
      </c>
      <c r="X238" s="17" t="s">
        <v>216</v>
      </c>
      <c r="Y238" s="54" t="str">
        <f t="shared" si="92"/>
        <v>N/A</v>
      </c>
      <c r="Z238" s="20">
        <v>0</v>
      </c>
      <c r="AA238" s="20">
        <v>0</v>
      </c>
      <c r="AB238" s="20">
        <v>0</v>
      </c>
      <c r="AC238" s="20">
        <v>0</v>
      </c>
      <c r="AD238" s="20">
        <v>0</v>
      </c>
      <c r="AE238" s="20">
        <v>0</v>
      </c>
      <c r="AF238" s="20">
        <v>0</v>
      </c>
      <c r="AG238" s="20">
        <v>0</v>
      </c>
      <c r="AH238" s="20">
        <v>0.85967067499399996</v>
      </c>
      <c r="AI238" s="20">
        <v>0</v>
      </c>
      <c r="AJ238" s="20">
        <v>0</v>
      </c>
      <c r="AL238" s="57">
        <f t="shared" si="101"/>
        <v>0</v>
      </c>
      <c r="AM238" s="57">
        <f t="shared" si="102"/>
        <v>0</v>
      </c>
      <c r="AN238" s="57">
        <f t="shared" si="103"/>
        <v>0</v>
      </c>
      <c r="AO238" s="57">
        <f t="shared" si="104"/>
        <v>0</v>
      </c>
      <c r="AP238" s="57">
        <f t="shared" si="105"/>
        <v>0</v>
      </c>
      <c r="AQ238" s="57">
        <f t="shared" si="106"/>
        <v>0</v>
      </c>
      <c r="AR238" s="57">
        <f t="shared" si="107"/>
        <v>0</v>
      </c>
      <c r="AS238" s="57">
        <f t="shared" si="108"/>
        <v>0</v>
      </c>
      <c r="AT238" s="57">
        <f t="shared" si="109"/>
        <v>99.999962194141716</v>
      </c>
      <c r="AU238" s="57">
        <f t="shared" si="110"/>
        <v>0</v>
      </c>
      <c r="AV238" s="57">
        <f t="shared" si="111"/>
        <v>0</v>
      </c>
    </row>
    <row r="239" spans="1:48" x14ac:dyDescent="0.35">
      <c r="A239" s="19" t="s">
        <v>463</v>
      </c>
      <c r="B239" s="19" t="s">
        <v>464</v>
      </c>
      <c r="C239" s="19" t="s">
        <v>86</v>
      </c>
      <c r="D239" s="41" t="s">
        <v>1051</v>
      </c>
      <c r="E239" s="20">
        <v>0.78815199999999996</v>
      </c>
      <c r="F239" s="20">
        <v>0</v>
      </c>
      <c r="G239" s="20">
        <v>0.20261018149999999</v>
      </c>
      <c r="H239" s="20">
        <v>5.2215365900100001E-2</v>
      </c>
      <c r="I239" s="40">
        <f t="shared" si="93"/>
        <v>0.53332645259989997</v>
      </c>
      <c r="J239" s="21">
        <f t="shared" si="94"/>
        <v>0</v>
      </c>
      <c r="K239" s="21">
        <f t="shared" si="95"/>
        <v>25.706993257645731</v>
      </c>
      <c r="L239" s="21">
        <f t="shared" si="96"/>
        <v>6.6250375435322129</v>
      </c>
      <c r="M239" s="21">
        <f t="shared" si="97"/>
        <v>67.66796919882205</v>
      </c>
      <c r="N239" s="20">
        <v>0.22531799999999999</v>
      </c>
      <c r="O239" s="20">
        <f t="shared" si="89"/>
        <v>0.25631498166329997</v>
      </c>
      <c r="P239" s="20">
        <v>3.0996981663300002E-2</v>
      </c>
      <c r="Q239" s="20">
        <f t="shared" si="90"/>
        <v>3.0996981663300002E-2</v>
      </c>
      <c r="R239" s="20">
        <v>0</v>
      </c>
      <c r="S239" s="45">
        <f t="shared" si="98"/>
        <v>32.521008848965678</v>
      </c>
      <c r="T239" s="45">
        <f t="shared" si="99"/>
        <v>3.9328684902531497</v>
      </c>
      <c r="U239" s="45">
        <f t="shared" si="100"/>
        <v>0</v>
      </c>
      <c r="V239" s="20">
        <v>0.78815179500200006</v>
      </c>
      <c r="W239" s="21">
        <f t="shared" si="91"/>
        <v>99.999973990042548</v>
      </c>
      <c r="X239" s="17" t="s">
        <v>216</v>
      </c>
      <c r="Y239" s="54" t="str">
        <f t="shared" si="92"/>
        <v>N/A</v>
      </c>
      <c r="Z239" s="20">
        <v>5.8751255294999999E-2</v>
      </c>
      <c r="AA239" s="20">
        <v>0</v>
      </c>
      <c r="AB239" s="20">
        <v>0</v>
      </c>
      <c r="AC239" s="20">
        <v>0</v>
      </c>
      <c r="AD239" s="20">
        <v>0</v>
      </c>
      <c r="AE239" s="20">
        <v>0</v>
      </c>
      <c r="AF239" s="20">
        <v>0</v>
      </c>
      <c r="AG239" s="20">
        <v>0</v>
      </c>
      <c r="AH239" s="20">
        <v>0.78815179500200006</v>
      </c>
      <c r="AI239" s="20">
        <v>0</v>
      </c>
      <c r="AJ239" s="20">
        <v>0.25955945108099998</v>
      </c>
      <c r="AL239" s="57">
        <f t="shared" si="101"/>
        <v>7.4543051714643873</v>
      </c>
      <c r="AM239" s="57">
        <f t="shared" si="102"/>
        <v>0</v>
      </c>
      <c r="AN239" s="57">
        <f t="shared" si="103"/>
        <v>0</v>
      </c>
      <c r="AO239" s="57">
        <f t="shared" si="104"/>
        <v>0</v>
      </c>
      <c r="AP239" s="57">
        <f t="shared" si="105"/>
        <v>0</v>
      </c>
      <c r="AQ239" s="57">
        <f t="shared" si="106"/>
        <v>0</v>
      </c>
      <c r="AR239" s="57">
        <f t="shared" si="107"/>
        <v>0</v>
      </c>
      <c r="AS239" s="57">
        <f t="shared" si="108"/>
        <v>0</v>
      </c>
      <c r="AT239" s="57">
        <f t="shared" si="109"/>
        <v>99.999973990042548</v>
      </c>
      <c r="AU239" s="57">
        <f t="shared" si="110"/>
        <v>0</v>
      </c>
      <c r="AV239" s="57">
        <f t="shared" si="111"/>
        <v>32.932664141054005</v>
      </c>
    </row>
    <row r="240" spans="1:48" x14ac:dyDescent="0.35">
      <c r="A240" s="19" t="s">
        <v>465</v>
      </c>
      <c r="B240" s="19" t="s">
        <v>466</v>
      </c>
      <c r="C240" s="44" t="s">
        <v>36</v>
      </c>
      <c r="D240" s="41" t="s">
        <v>1051</v>
      </c>
      <c r="E240" s="20">
        <v>0.72209699999999999</v>
      </c>
      <c r="F240" s="20">
        <v>0</v>
      </c>
      <c r="G240" s="20">
        <v>0</v>
      </c>
      <c r="H240" s="20">
        <v>0</v>
      </c>
      <c r="I240" s="40">
        <f t="shared" si="93"/>
        <v>0.72209699999999999</v>
      </c>
      <c r="J240" s="21">
        <f t="shared" si="94"/>
        <v>0</v>
      </c>
      <c r="K240" s="21">
        <f t="shared" si="95"/>
        <v>0</v>
      </c>
      <c r="L240" s="21">
        <f t="shared" si="96"/>
        <v>0</v>
      </c>
      <c r="M240" s="21">
        <f t="shared" si="97"/>
        <v>100</v>
      </c>
      <c r="N240" s="20">
        <v>4.9694300000000002E-4</v>
      </c>
      <c r="O240" s="20">
        <f t="shared" si="89"/>
        <v>4.9694300000000002E-4</v>
      </c>
      <c r="P240" s="20">
        <v>0</v>
      </c>
      <c r="Q240" s="20">
        <f t="shared" si="90"/>
        <v>0</v>
      </c>
      <c r="R240" s="20">
        <v>0</v>
      </c>
      <c r="S240" s="45">
        <f t="shared" si="98"/>
        <v>6.8819424537146678E-2</v>
      </c>
      <c r="T240" s="45">
        <f t="shared" si="99"/>
        <v>0</v>
      </c>
      <c r="U240" s="45">
        <f t="shared" si="100"/>
        <v>0</v>
      </c>
      <c r="V240" s="20">
        <v>0</v>
      </c>
      <c r="W240" s="21">
        <f t="shared" si="91"/>
        <v>0</v>
      </c>
      <c r="X240" s="17" t="s">
        <v>216</v>
      </c>
      <c r="Y240" s="54" t="str">
        <f t="shared" si="92"/>
        <v>N/A</v>
      </c>
      <c r="Z240" s="20">
        <v>0</v>
      </c>
      <c r="AA240" s="20">
        <v>0</v>
      </c>
      <c r="AB240" s="20">
        <v>0</v>
      </c>
      <c r="AC240" s="20">
        <v>0</v>
      </c>
      <c r="AD240" s="20">
        <v>0</v>
      </c>
      <c r="AE240" s="20">
        <v>0</v>
      </c>
      <c r="AF240" s="20">
        <v>0</v>
      </c>
      <c r="AG240" s="20">
        <v>0</v>
      </c>
      <c r="AH240" s="20">
        <v>0.72209703500800004</v>
      </c>
      <c r="AI240" s="20">
        <v>0</v>
      </c>
      <c r="AJ240" s="20">
        <v>0</v>
      </c>
      <c r="AL240" s="57">
        <f t="shared" si="101"/>
        <v>0</v>
      </c>
      <c r="AM240" s="57">
        <f t="shared" si="102"/>
        <v>0</v>
      </c>
      <c r="AN240" s="57">
        <f t="shared" si="103"/>
        <v>0</v>
      </c>
      <c r="AO240" s="57">
        <f t="shared" si="104"/>
        <v>0</v>
      </c>
      <c r="AP240" s="57">
        <f t="shared" si="105"/>
        <v>0</v>
      </c>
      <c r="AQ240" s="57">
        <f t="shared" si="106"/>
        <v>0</v>
      </c>
      <c r="AR240" s="57">
        <f t="shared" si="107"/>
        <v>0</v>
      </c>
      <c r="AS240" s="57">
        <f t="shared" si="108"/>
        <v>0</v>
      </c>
      <c r="AT240" s="57">
        <f t="shared" si="109"/>
        <v>100.00000484810214</v>
      </c>
      <c r="AU240" s="57">
        <f t="shared" si="110"/>
        <v>0</v>
      </c>
      <c r="AV240" s="57">
        <f t="shared" si="111"/>
        <v>0</v>
      </c>
    </row>
    <row r="241" spans="1:48" x14ac:dyDescent="0.35">
      <c r="A241" s="19" t="s">
        <v>467</v>
      </c>
      <c r="B241" s="19" t="s">
        <v>468</v>
      </c>
      <c r="C241" s="44" t="s">
        <v>36</v>
      </c>
      <c r="D241" s="41" t="s">
        <v>1051</v>
      </c>
      <c r="E241" s="20">
        <v>0.97533000000000003</v>
      </c>
      <c r="F241" s="20">
        <v>0</v>
      </c>
      <c r="G241" s="20">
        <v>0</v>
      </c>
      <c r="H241" s="20">
        <v>0</v>
      </c>
      <c r="I241" s="40">
        <f t="shared" si="93"/>
        <v>0.97533000000000003</v>
      </c>
      <c r="J241" s="21">
        <f t="shared" si="94"/>
        <v>0</v>
      </c>
      <c r="K241" s="21">
        <f t="shared" si="95"/>
        <v>0</v>
      </c>
      <c r="L241" s="21">
        <f t="shared" si="96"/>
        <v>0</v>
      </c>
      <c r="M241" s="21">
        <f t="shared" si="97"/>
        <v>100</v>
      </c>
      <c r="N241" s="20">
        <v>5.8799999999999998E-2</v>
      </c>
      <c r="O241" s="20">
        <f t="shared" si="89"/>
        <v>0.1472</v>
      </c>
      <c r="P241" s="20">
        <v>0.03</v>
      </c>
      <c r="Q241" s="20">
        <f t="shared" si="90"/>
        <v>8.8400000000000006E-2</v>
      </c>
      <c r="R241" s="20">
        <v>5.8400000000000001E-2</v>
      </c>
      <c r="S241" s="45">
        <f t="shared" si="98"/>
        <v>15.092327724975135</v>
      </c>
      <c r="T241" s="45">
        <f t="shared" si="99"/>
        <v>9.0635989870095255</v>
      </c>
      <c r="U241" s="45">
        <f t="shared" si="100"/>
        <v>5.9877169778433963</v>
      </c>
      <c r="V241" s="20">
        <v>0.36833781924600001</v>
      </c>
      <c r="W241" s="21">
        <f t="shared" si="91"/>
        <v>37.76545571714189</v>
      </c>
      <c r="X241" s="17" t="s">
        <v>216</v>
      </c>
      <c r="Y241" s="54" t="str">
        <f t="shared" si="92"/>
        <v>N/A</v>
      </c>
      <c r="Z241" s="20">
        <v>0</v>
      </c>
      <c r="AA241" s="20">
        <v>0</v>
      </c>
      <c r="AB241" s="20">
        <v>0</v>
      </c>
      <c r="AC241" s="20">
        <v>0</v>
      </c>
      <c r="AD241" s="20">
        <v>0</v>
      </c>
      <c r="AE241" s="20">
        <v>0</v>
      </c>
      <c r="AF241" s="20">
        <v>0.108</v>
      </c>
      <c r="AG241" s="20">
        <v>0</v>
      </c>
      <c r="AH241" s="20">
        <v>0.97533014999500001</v>
      </c>
      <c r="AI241" s="20">
        <v>0</v>
      </c>
      <c r="AJ241" s="20">
        <v>0</v>
      </c>
      <c r="AL241" s="57">
        <f t="shared" si="101"/>
        <v>0</v>
      </c>
      <c r="AM241" s="57">
        <f t="shared" si="102"/>
        <v>0</v>
      </c>
      <c r="AN241" s="57">
        <f t="shared" si="103"/>
        <v>0</v>
      </c>
      <c r="AO241" s="57">
        <f t="shared" si="104"/>
        <v>0</v>
      </c>
      <c r="AP241" s="57">
        <f t="shared" si="105"/>
        <v>0</v>
      </c>
      <c r="AQ241" s="57">
        <f t="shared" si="106"/>
        <v>0</v>
      </c>
      <c r="AR241" s="57">
        <f t="shared" si="107"/>
        <v>11.073175232998061</v>
      </c>
      <c r="AS241" s="57">
        <f t="shared" si="108"/>
        <v>0</v>
      </c>
      <c r="AT241" s="57">
        <f t="shared" si="109"/>
        <v>100.0000153788974</v>
      </c>
      <c r="AU241" s="57">
        <f t="shared" si="110"/>
        <v>0</v>
      </c>
      <c r="AV241" s="57">
        <f t="shared" si="111"/>
        <v>0</v>
      </c>
    </row>
    <row r="242" spans="1:48" x14ac:dyDescent="0.35">
      <c r="A242" s="19" t="s">
        <v>469</v>
      </c>
      <c r="B242" s="19" t="s">
        <v>470</v>
      </c>
      <c r="C242" s="44" t="s">
        <v>36</v>
      </c>
      <c r="D242" s="41" t="s">
        <v>1051</v>
      </c>
      <c r="E242" s="20">
        <v>0.36091299999999998</v>
      </c>
      <c r="F242" s="20">
        <v>0</v>
      </c>
      <c r="G242" s="20">
        <v>0</v>
      </c>
      <c r="H242" s="20">
        <v>0</v>
      </c>
      <c r="I242" s="40">
        <f t="shared" si="93"/>
        <v>0.36091299999999998</v>
      </c>
      <c r="J242" s="21">
        <f t="shared" si="94"/>
        <v>0</v>
      </c>
      <c r="K242" s="21">
        <f t="shared" si="95"/>
        <v>0</v>
      </c>
      <c r="L242" s="21">
        <f t="shared" si="96"/>
        <v>0</v>
      </c>
      <c r="M242" s="21">
        <f t="shared" si="97"/>
        <v>100</v>
      </c>
      <c r="N242" s="20">
        <v>1.9971099999999999E-2</v>
      </c>
      <c r="O242" s="20">
        <f t="shared" si="89"/>
        <v>1.9971099999999999E-2</v>
      </c>
      <c r="P242" s="20">
        <v>0</v>
      </c>
      <c r="Q242" s="20">
        <f t="shared" si="90"/>
        <v>0</v>
      </c>
      <c r="R242" s="20">
        <v>0</v>
      </c>
      <c r="S242" s="45">
        <f t="shared" si="98"/>
        <v>5.5334942215991116</v>
      </c>
      <c r="T242" s="45">
        <f t="shared" si="99"/>
        <v>0</v>
      </c>
      <c r="U242" s="45">
        <f t="shared" si="100"/>
        <v>0</v>
      </c>
      <c r="V242" s="20">
        <v>0</v>
      </c>
      <c r="W242" s="21">
        <f t="shared" si="91"/>
        <v>0</v>
      </c>
      <c r="X242" s="17" t="s">
        <v>216</v>
      </c>
      <c r="Y242" s="54" t="str">
        <f t="shared" si="92"/>
        <v>N/A</v>
      </c>
      <c r="Z242" s="20">
        <v>0</v>
      </c>
      <c r="AA242" s="20">
        <v>0</v>
      </c>
      <c r="AB242" s="20">
        <v>0</v>
      </c>
      <c r="AC242" s="20">
        <v>0</v>
      </c>
      <c r="AD242" s="20">
        <v>0</v>
      </c>
      <c r="AE242" s="20">
        <v>0</v>
      </c>
      <c r="AF242" s="20">
        <v>0</v>
      </c>
      <c r="AG242" s="20">
        <v>0</v>
      </c>
      <c r="AH242" s="20">
        <v>0</v>
      </c>
      <c r="AI242" s="20">
        <v>0</v>
      </c>
      <c r="AJ242" s="20">
        <v>0</v>
      </c>
      <c r="AL242" s="57">
        <f t="shared" si="101"/>
        <v>0</v>
      </c>
      <c r="AM242" s="57">
        <f t="shared" si="102"/>
        <v>0</v>
      </c>
      <c r="AN242" s="57">
        <f t="shared" si="103"/>
        <v>0</v>
      </c>
      <c r="AO242" s="57">
        <f t="shared" si="104"/>
        <v>0</v>
      </c>
      <c r="AP242" s="57">
        <f t="shared" si="105"/>
        <v>0</v>
      </c>
      <c r="AQ242" s="57">
        <f t="shared" si="106"/>
        <v>0</v>
      </c>
      <c r="AR242" s="57">
        <f t="shared" si="107"/>
        <v>0</v>
      </c>
      <c r="AS242" s="57">
        <f t="shared" si="108"/>
        <v>0</v>
      </c>
      <c r="AT242" s="57">
        <f t="shared" si="109"/>
        <v>0</v>
      </c>
      <c r="AU242" s="57">
        <f t="shared" si="110"/>
        <v>0</v>
      </c>
      <c r="AV242" s="57">
        <f t="shared" si="111"/>
        <v>0</v>
      </c>
    </row>
    <row r="243" spans="1:48" x14ac:dyDescent="0.35">
      <c r="A243" s="19" t="s">
        <v>471</v>
      </c>
      <c r="B243" s="19" t="s">
        <v>472</v>
      </c>
      <c r="C243" s="44" t="s">
        <v>36</v>
      </c>
      <c r="D243" s="41" t="s">
        <v>1051</v>
      </c>
      <c r="E243" s="20">
        <v>1.48959</v>
      </c>
      <c r="F243" s="20">
        <v>0</v>
      </c>
      <c r="G243" s="20">
        <v>0</v>
      </c>
      <c r="H243" s="20">
        <v>0</v>
      </c>
      <c r="I243" s="40">
        <f t="shared" si="93"/>
        <v>1.48959</v>
      </c>
      <c r="J243" s="21">
        <f t="shared" si="94"/>
        <v>0</v>
      </c>
      <c r="K243" s="21">
        <f t="shared" si="95"/>
        <v>0</v>
      </c>
      <c r="L243" s="21">
        <f t="shared" si="96"/>
        <v>0</v>
      </c>
      <c r="M243" s="21">
        <f t="shared" si="97"/>
        <v>100</v>
      </c>
      <c r="N243" s="20">
        <v>1.05916E-2</v>
      </c>
      <c r="O243" s="20">
        <f t="shared" si="89"/>
        <v>2.6451204085269998E-2</v>
      </c>
      <c r="P243" s="20">
        <v>3.2281974754700001E-3</v>
      </c>
      <c r="Q243" s="20">
        <f t="shared" si="90"/>
        <v>1.5859604085269999E-2</v>
      </c>
      <c r="R243" s="20">
        <v>1.26314066098E-2</v>
      </c>
      <c r="S243" s="45">
        <f t="shared" si="98"/>
        <v>1.775737222005384</v>
      </c>
      <c r="T243" s="45">
        <f t="shared" si="99"/>
        <v>1.0646959287636195</v>
      </c>
      <c r="U243" s="45">
        <f t="shared" si="100"/>
        <v>0.84797874648728844</v>
      </c>
      <c r="V243" s="20">
        <v>0</v>
      </c>
      <c r="W243" s="21">
        <f t="shared" si="91"/>
        <v>0</v>
      </c>
      <c r="X243" s="17" t="s">
        <v>216</v>
      </c>
      <c r="Y243" s="54" t="str">
        <f t="shared" si="92"/>
        <v>N/A</v>
      </c>
      <c r="Z243" s="20">
        <v>0</v>
      </c>
      <c r="AA243" s="20">
        <v>0</v>
      </c>
      <c r="AB243" s="20">
        <v>0</v>
      </c>
      <c r="AC243" s="20">
        <v>0</v>
      </c>
      <c r="AD243" s="20">
        <v>0</v>
      </c>
      <c r="AE243" s="20">
        <v>2.7562677789200001E-2</v>
      </c>
      <c r="AF243" s="20">
        <v>0</v>
      </c>
      <c r="AG243" s="20">
        <v>0</v>
      </c>
      <c r="AH243" s="20">
        <v>0</v>
      </c>
      <c r="AI243" s="20">
        <v>0</v>
      </c>
      <c r="AJ243" s="20">
        <v>0</v>
      </c>
      <c r="AL243" s="57">
        <f t="shared" si="101"/>
        <v>0</v>
      </c>
      <c r="AM243" s="57">
        <f t="shared" si="102"/>
        <v>0</v>
      </c>
      <c r="AN243" s="57">
        <f t="shared" si="103"/>
        <v>0</v>
      </c>
      <c r="AO243" s="57">
        <f t="shared" si="104"/>
        <v>0</v>
      </c>
      <c r="AP243" s="57">
        <f t="shared" si="105"/>
        <v>0</v>
      </c>
      <c r="AQ243" s="57">
        <f t="shared" si="106"/>
        <v>1.8503533045468887</v>
      </c>
      <c r="AR243" s="57">
        <f t="shared" si="107"/>
        <v>0</v>
      </c>
      <c r="AS243" s="57">
        <f t="shared" si="108"/>
        <v>0</v>
      </c>
      <c r="AT243" s="57">
        <f t="shared" si="109"/>
        <v>0</v>
      </c>
      <c r="AU243" s="57">
        <f t="shared" si="110"/>
        <v>0</v>
      </c>
      <c r="AV243" s="57">
        <f t="shared" si="111"/>
        <v>0</v>
      </c>
    </row>
    <row r="244" spans="1:48" x14ac:dyDescent="0.35">
      <c r="A244" s="19" t="s">
        <v>473</v>
      </c>
      <c r="B244" s="19" t="s">
        <v>474</v>
      </c>
      <c r="C244" s="44" t="s">
        <v>36</v>
      </c>
      <c r="D244" s="41" t="s">
        <v>1051</v>
      </c>
      <c r="E244" s="20">
        <v>0.41245500000000002</v>
      </c>
      <c r="F244" s="20">
        <v>0</v>
      </c>
      <c r="G244" s="20">
        <v>0</v>
      </c>
      <c r="H244" s="20">
        <v>0</v>
      </c>
      <c r="I244" s="40">
        <f t="shared" si="93"/>
        <v>0.41245500000000002</v>
      </c>
      <c r="J244" s="21">
        <f t="shared" si="94"/>
        <v>0</v>
      </c>
      <c r="K244" s="21">
        <f t="shared" si="95"/>
        <v>0</v>
      </c>
      <c r="L244" s="21">
        <f t="shared" si="96"/>
        <v>0</v>
      </c>
      <c r="M244" s="21">
        <f t="shared" si="97"/>
        <v>100</v>
      </c>
      <c r="N244" s="20">
        <v>8.1260600000000002E-2</v>
      </c>
      <c r="O244" s="20">
        <f t="shared" si="89"/>
        <v>0.15213746022550001</v>
      </c>
      <c r="P244" s="20">
        <v>3.4794799385700001E-2</v>
      </c>
      <c r="Q244" s="20">
        <f t="shared" si="90"/>
        <v>7.0876860225499994E-2</v>
      </c>
      <c r="R244" s="20">
        <v>3.60820608398E-2</v>
      </c>
      <c r="S244" s="45">
        <f t="shared" si="98"/>
        <v>36.885832448509539</v>
      </c>
      <c r="T244" s="45">
        <f t="shared" si="99"/>
        <v>17.184143779442604</v>
      </c>
      <c r="U244" s="45">
        <f t="shared" si="100"/>
        <v>8.7481206046235336</v>
      </c>
      <c r="V244" s="20">
        <v>0</v>
      </c>
      <c r="W244" s="21">
        <f t="shared" si="91"/>
        <v>0</v>
      </c>
      <c r="X244" s="17" t="s">
        <v>216</v>
      </c>
      <c r="Y244" s="54" t="str">
        <f t="shared" si="92"/>
        <v>N/A</v>
      </c>
      <c r="Z244" s="20">
        <v>0</v>
      </c>
      <c r="AA244" s="20">
        <v>0</v>
      </c>
      <c r="AB244" s="20">
        <v>0</v>
      </c>
      <c r="AC244" s="20">
        <v>0</v>
      </c>
      <c r="AD244" s="20">
        <v>1.5945226816799999E-2</v>
      </c>
      <c r="AE244" s="20">
        <v>2.8764899987199999E-2</v>
      </c>
      <c r="AF244" s="20">
        <v>0</v>
      </c>
      <c r="AG244" s="20">
        <v>0</v>
      </c>
      <c r="AH244" s="20">
        <v>0</v>
      </c>
      <c r="AI244" s="20">
        <v>0</v>
      </c>
      <c r="AJ244" s="20">
        <v>0</v>
      </c>
      <c r="AL244" s="57">
        <f t="shared" si="101"/>
        <v>0</v>
      </c>
      <c r="AM244" s="57">
        <f t="shared" si="102"/>
        <v>0</v>
      </c>
      <c r="AN244" s="57">
        <f t="shared" si="103"/>
        <v>0</v>
      </c>
      <c r="AO244" s="57">
        <f t="shared" si="104"/>
        <v>0</v>
      </c>
      <c r="AP244" s="57">
        <f t="shared" si="105"/>
        <v>3.8659312693021053</v>
      </c>
      <c r="AQ244" s="57">
        <f t="shared" si="106"/>
        <v>6.9740698954310165</v>
      </c>
      <c r="AR244" s="57">
        <f t="shared" si="107"/>
        <v>0</v>
      </c>
      <c r="AS244" s="57">
        <f t="shared" si="108"/>
        <v>0</v>
      </c>
      <c r="AT244" s="57">
        <f t="shared" si="109"/>
        <v>0</v>
      </c>
      <c r="AU244" s="57">
        <f t="shared" si="110"/>
        <v>0</v>
      </c>
      <c r="AV244" s="57">
        <f t="shared" si="111"/>
        <v>0</v>
      </c>
    </row>
    <row r="245" spans="1:48" x14ac:dyDescent="0.35">
      <c r="A245" s="19" t="s">
        <v>475</v>
      </c>
      <c r="B245" s="19" t="s">
        <v>476</v>
      </c>
      <c r="C245" s="44" t="s">
        <v>36</v>
      </c>
      <c r="D245" s="41" t="s">
        <v>1051</v>
      </c>
      <c r="E245" s="20">
        <v>0.68294100000000002</v>
      </c>
      <c r="F245" s="20">
        <v>0</v>
      </c>
      <c r="G245" s="20">
        <v>0</v>
      </c>
      <c r="H245" s="20">
        <v>0</v>
      </c>
      <c r="I245" s="40">
        <f t="shared" si="93"/>
        <v>0.68294100000000002</v>
      </c>
      <c r="J245" s="21">
        <f t="shared" si="94"/>
        <v>0</v>
      </c>
      <c r="K245" s="21">
        <f t="shared" si="95"/>
        <v>0</v>
      </c>
      <c r="L245" s="21">
        <f t="shared" si="96"/>
        <v>0</v>
      </c>
      <c r="M245" s="21">
        <f t="shared" si="97"/>
        <v>100</v>
      </c>
      <c r="N245" s="20">
        <v>1.9412599999999999E-2</v>
      </c>
      <c r="O245" s="20">
        <f t="shared" si="89"/>
        <v>4.5128794909E-2</v>
      </c>
      <c r="P245" s="20">
        <v>1.2008226655E-3</v>
      </c>
      <c r="Q245" s="20">
        <f t="shared" si="90"/>
        <v>2.5716194908999998E-2</v>
      </c>
      <c r="R245" s="20">
        <v>2.4515372243499998E-2</v>
      </c>
      <c r="S245" s="45">
        <f t="shared" si="98"/>
        <v>6.6080078526549135</v>
      </c>
      <c r="T245" s="45">
        <f t="shared" si="99"/>
        <v>3.7655075488219327</v>
      </c>
      <c r="U245" s="45">
        <f t="shared" si="100"/>
        <v>3.5896764498690219</v>
      </c>
      <c r="V245" s="20">
        <v>0</v>
      </c>
      <c r="W245" s="21">
        <f t="shared" si="91"/>
        <v>0</v>
      </c>
      <c r="X245" s="17" t="s">
        <v>216</v>
      </c>
      <c r="Y245" s="54" t="str">
        <f t="shared" si="92"/>
        <v>N/A</v>
      </c>
      <c r="Z245" s="20">
        <v>0</v>
      </c>
      <c r="AA245" s="20">
        <v>2.5716202793499999E-2</v>
      </c>
      <c r="AB245" s="20">
        <v>2.4515372243499998E-2</v>
      </c>
      <c r="AC245" s="20">
        <v>0</v>
      </c>
      <c r="AD245" s="20">
        <v>0</v>
      </c>
      <c r="AE245" s="20">
        <v>0</v>
      </c>
      <c r="AF245" s="20">
        <v>0</v>
      </c>
      <c r="AG245" s="20">
        <v>0</v>
      </c>
      <c r="AH245" s="20">
        <v>0</v>
      </c>
      <c r="AI245" s="20">
        <v>0</v>
      </c>
      <c r="AJ245" s="20">
        <v>0</v>
      </c>
      <c r="AL245" s="57">
        <f t="shared" si="101"/>
        <v>0</v>
      </c>
      <c r="AM245" s="57">
        <f t="shared" si="102"/>
        <v>3.7655087033140489</v>
      </c>
      <c r="AN245" s="57">
        <f t="shared" si="103"/>
        <v>3.5896764498690219</v>
      </c>
      <c r="AO245" s="57">
        <f t="shared" si="104"/>
        <v>0</v>
      </c>
      <c r="AP245" s="57">
        <f t="shared" si="105"/>
        <v>0</v>
      </c>
      <c r="AQ245" s="57">
        <f t="shared" si="106"/>
        <v>0</v>
      </c>
      <c r="AR245" s="57">
        <f t="shared" si="107"/>
        <v>0</v>
      </c>
      <c r="AS245" s="57">
        <f t="shared" si="108"/>
        <v>0</v>
      </c>
      <c r="AT245" s="57">
        <f t="shared" si="109"/>
        <v>0</v>
      </c>
      <c r="AU245" s="57">
        <f t="shared" si="110"/>
        <v>0</v>
      </c>
      <c r="AV245" s="57">
        <f t="shared" si="111"/>
        <v>0</v>
      </c>
    </row>
    <row r="246" spans="1:48" x14ac:dyDescent="0.35">
      <c r="A246" s="19" t="s">
        <v>477</v>
      </c>
      <c r="B246" s="19" t="s">
        <v>478</v>
      </c>
      <c r="C246" s="44" t="s">
        <v>36</v>
      </c>
      <c r="D246" s="41" t="s">
        <v>1051</v>
      </c>
      <c r="E246" s="20">
        <v>2.2175099999999999</v>
      </c>
      <c r="F246" s="20">
        <v>0</v>
      </c>
      <c r="G246" s="20">
        <v>0</v>
      </c>
      <c r="H246" s="20">
        <v>0</v>
      </c>
      <c r="I246" s="40">
        <f t="shared" si="93"/>
        <v>2.2175099999999999</v>
      </c>
      <c r="J246" s="21">
        <f t="shared" si="94"/>
        <v>0</v>
      </c>
      <c r="K246" s="21">
        <f t="shared" si="95"/>
        <v>0</v>
      </c>
      <c r="L246" s="21">
        <f t="shared" si="96"/>
        <v>0</v>
      </c>
      <c r="M246" s="21">
        <f t="shared" si="97"/>
        <v>100</v>
      </c>
      <c r="N246" s="20">
        <v>7.0000000000000007E-2</v>
      </c>
      <c r="O246" s="20">
        <f t="shared" si="89"/>
        <v>7.0000000000000007E-2</v>
      </c>
      <c r="P246" s="20">
        <v>0</v>
      </c>
      <c r="Q246" s="20">
        <f t="shared" si="90"/>
        <v>0</v>
      </c>
      <c r="R246" s="20">
        <v>0</v>
      </c>
      <c r="S246" s="45">
        <f t="shared" si="98"/>
        <v>3.1566937691374566</v>
      </c>
      <c r="T246" s="45">
        <f t="shared" si="99"/>
        <v>0</v>
      </c>
      <c r="U246" s="45">
        <f t="shared" si="100"/>
        <v>0</v>
      </c>
      <c r="V246" s="20">
        <v>0</v>
      </c>
      <c r="W246" s="21">
        <f t="shared" si="91"/>
        <v>0</v>
      </c>
      <c r="X246" s="17" t="s">
        <v>216</v>
      </c>
      <c r="Y246" s="54" t="str">
        <f t="shared" si="92"/>
        <v>N/A</v>
      </c>
      <c r="Z246" s="20">
        <v>0</v>
      </c>
      <c r="AA246" s="20">
        <v>0</v>
      </c>
      <c r="AB246" s="20">
        <v>0</v>
      </c>
      <c r="AC246" s="20">
        <v>0</v>
      </c>
      <c r="AD246" s="20">
        <v>0.73965360095999999</v>
      </c>
      <c r="AE246" s="20">
        <v>1.2259671993100001</v>
      </c>
      <c r="AF246" s="20">
        <v>0</v>
      </c>
      <c r="AG246" s="20">
        <v>0</v>
      </c>
      <c r="AH246" s="20">
        <v>2.2175067300000002</v>
      </c>
      <c r="AI246" s="20">
        <v>0</v>
      </c>
      <c r="AJ246" s="20">
        <v>0</v>
      </c>
      <c r="AL246" s="57">
        <f t="shared" si="101"/>
        <v>0</v>
      </c>
      <c r="AM246" s="57">
        <f t="shared" si="102"/>
        <v>0</v>
      </c>
      <c r="AN246" s="57">
        <f t="shared" si="103"/>
        <v>0</v>
      </c>
      <c r="AO246" s="57">
        <f t="shared" si="104"/>
        <v>0</v>
      </c>
      <c r="AP246" s="57">
        <f t="shared" si="105"/>
        <v>33.355141621007348</v>
      </c>
      <c r="AQ246" s="57">
        <f t="shared" si="106"/>
        <v>55.285757417553924</v>
      </c>
      <c r="AR246" s="57">
        <f t="shared" si="107"/>
        <v>0</v>
      </c>
      <c r="AS246" s="57">
        <f t="shared" si="108"/>
        <v>0</v>
      </c>
      <c r="AT246" s="57">
        <f t="shared" si="109"/>
        <v>99.999852537305372</v>
      </c>
      <c r="AU246" s="57">
        <f t="shared" si="110"/>
        <v>0</v>
      </c>
      <c r="AV246" s="57">
        <f t="shared" si="111"/>
        <v>0</v>
      </c>
    </row>
    <row r="247" spans="1:48" x14ac:dyDescent="0.35">
      <c r="A247" s="19" t="s">
        <v>479</v>
      </c>
      <c r="B247" s="19" t="s">
        <v>480</v>
      </c>
      <c r="C247" s="44" t="s">
        <v>36</v>
      </c>
      <c r="D247" s="41" t="s">
        <v>1051</v>
      </c>
      <c r="E247" s="20">
        <v>4.6001200000000004</v>
      </c>
      <c r="F247" s="20">
        <v>0</v>
      </c>
      <c r="G247" s="20">
        <v>0</v>
      </c>
      <c r="H247" s="20">
        <v>0</v>
      </c>
      <c r="I247" s="40">
        <f t="shared" si="93"/>
        <v>4.6001200000000004</v>
      </c>
      <c r="J247" s="21">
        <f t="shared" si="94"/>
        <v>0</v>
      </c>
      <c r="K247" s="21">
        <f t="shared" si="95"/>
        <v>0</v>
      </c>
      <c r="L247" s="21">
        <f t="shared" si="96"/>
        <v>0</v>
      </c>
      <c r="M247" s="21">
        <f t="shared" si="97"/>
        <v>100</v>
      </c>
      <c r="N247" s="20">
        <v>0.48115599999999997</v>
      </c>
      <c r="O247" s="20">
        <f t="shared" si="89"/>
        <v>0.83963602525600001</v>
      </c>
      <c r="P247" s="20">
        <v>0.213296985642</v>
      </c>
      <c r="Q247" s="20">
        <f t="shared" si="90"/>
        <v>0.35848002525599998</v>
      </c>
      <c r="R247" s="20">
        <v>0.145183039614</v>
      </c>
      <c r="S247" s="45">
        <f t="shared" si="98"/>
        <v>18.252480919106457</v>
      </c>
      <c r="T247" s="45">
        <f t="shared" si="99"/>
        <v>7.792840735806891</v>
      </c>
      <c r="U247" s="45">
        <f t="shared" si="100"/>
        <v>3.1560707028077526</v>
      </c>
      <c r="V247" s="20">
        <v>0</v>
      </c>
      <c r="W247" s="21">
        <f t="shared" si="91"/>
        <v>0</v>
      </c>
      <c r="X247" s="17" t="s">
        <v>216</v>
      </c>
      <c r="Y247" s="54" t="str">
        <f t="shared" si="92"/>
        <v>N/A</v>
      </c>
      <c r="Z247" s="20">
        <v>0</v>
      </c>
      <c r="AA247" s="20">
        <v>9.4E-2</v>
      </c>
      <c r="AB247" s="20">
        <v>4.16498763981E-2</v>
      </c>
      <c r="AC247" s="20">
        <v>0</v>
      </c>
      <c r="AD247" s="20">
        <v>0.59990741672500003</v>
      </c>
      <c r="AE247" s="20">
        <v>1.15495430266</v>
      </c>
      <c r="AF247" s="20">
        <v>7.3200000000000001E-2</v>
      </c>
      <c r="AG247" s="20">
        <v>0</v>
      </c>
      <c r="AH247" s="20">
        <v>4.6001196149999997</v>
      </c>
      <c r="AI247" s="20">
        <v>0</v>
      </c>
      <c r="AJ247" s="20">
        <v>0</v>
      </c>
      <c r="AL247" s="57">
        <f t="shared" si="101"/>
        <v>0</v>
      </c>
      <c r="AM247" s="57">
        <f t="shared" si="102"/>
        <v>2.0434249541316314</v>
      </c>
      <c r="AN247" s="57">
        <f t="shared" si="103"/>
        <v>0.90540847625931486</v>
      </c>
      <c r="AO247" s="57">
        <f t="shared" si="104"/>
        <v>0</v>
      </c>
      <c r="AP247" s="57">
        <f t="shared" si="105"/>
        <v>13.041125377707537</v>
      </c>
      <c r="AQ247" s="57">
        <f t="shared" si="106"/>
        <v>25.107047265288728</v>
      </c>
      <c r="AR247" s="57">
        <f t="shared" si="107"/>
        <v>1.591262836621653</v>
      </c>
      <c r="AS247" s="57">
        <f t="shared" si="108"/>
        <v>0</v>
      </c>
      <c r="AT247" s="57">
        <f t="shared" si="109"/>
        <v>99.999991630653099</v>
      </c>
      <c r="AU247" s="57">
        <f t="shared" si="110"/>
        <v>0</v>
      </c>
      <c r="AV247" s="57">
        <f t="shared" si="111"/>
        <v>0</v>
      </c>
    </row>
    <row r="248" spans="1:48" x14ac:dyDescent="0.35">
      <c r="A248" s="19" t="s">
        <v>481</v>
      </c>
      <c r="B248" s="19" t="s">
        <v>482</v>
      </c>
      <c r="C248" s="44" t="s">
        <v>36</v>
      </c>
      <c r="D248" s="41" t="s">
        <v>1051</v>
      </c>
      <c r="E248" s="20">
        <v>2.7210800000000002</v>
      </c>
      <c r="F248" s="20">
        <v>0</v>
      </c>
      <c r="G248" s="20">
        <v>0</v>
      </c>
      <c r="H248" s="20">
        <v>0</v>
      </c>
      <c r="I248" s="40">
        <f t="shared" si="93"/>
        <v>2.7210800000000002</v>
      </c>
      <c r="J248" s="21">
        <f t="shared" si="94"/>
        <v>0</v>
      </c>
      <c r="K248" s="21">
        <f t="shared" si="95"/>
        <v>0</v>
      </c>
      <c r="L248" s="21">
        <f t="shared" si="96"/>
        <v>0</v>
      </c>
      <c r="M248" s="21">
        <f t="shared" si="97"/>
        <v>100</v>
      </c>
      <c r="N248" s="20">
        <v>0.23644399999999999</v>
      </c>
      <c r="O248" s="20">
        <f t="shared" si="89"/>
        <v>0.23673783650717728</v>
      </c>
      <c r="P248" s="20">
        <v>4.7294521999299998E-5</v>
      </c>
      <c r="Q248" s="20">
        <f t="shared" si="90"/>
        <v>2.9383650717730001E-4</v>
      </c>
      <c r="R248" s="20">
        <v>2.4654198517800002E-4</v>
      </c>
      <c r="S248" s="45">
        <f t="shared" si="98"/>
        <v>8.7001424620803967</v>
      </c>
      <c r="T248" s="45">
        <f t="shared" si="99"/>
        <v>1.0798525114193628E-2</v>
      </c>
      <c r="U248" s="45">
        <f t="shared" si="100"/>
        <v>9.060446042674232E-3</v>
      </c>
      <c r="V248" s="20">
        <v>2.6334365177E-2</v>
      </c>
      <c r="W248" s="21">
        <f t="shared" si="91"/>
        <v>0.96779092040660319</v>
      </c>
      <c r="X248" s="17">
        <v>0</v>
      </c>
      <c r="Y248" s="54">
        <f t="shared" si="92"/>
        <v>0</v>
      </c>
      <c r="Z248" s="20">
        <v>0</v>
      </c>
      <c r="AA248" s="20">
        <v>0</v>
      </c>
      <c r="AB248" s="20">
        <v>0</v>
      </c>
      <c r="AC248" s="20">
        <v>0</v>
      </c>
      <c r="AD248" s="20">
        <v>0</v>
      </c>
      <c r="AE248" s="20">
        <v>0</v>
      </c>
      <c r="AF248" s="20">
        <v>0</v>
      </c>
      <c r="AG248" s="20">
        <v>0</v>
      </c>
      <c r="AH248" s="20">
        <v>2.7210827550099999</v>
      </c>
      <c r="AI248" s="20">
        <v>0</v>
      </c>
      <c r="AJ248" s="20">
        <v>0</v>
      </c>
      <c r="AL248" s="57">
        <f t="shared" si="101"/>
        <v>0</v>
      </c>
      <c r="AM248" s="57">
        <f t="shared" si="102"/>
        <v>0</v>
      </c>
      <c r="AN248" s="57">
        <f t="shared" si="103"/>
        <v>0</v>
      </c>
      <c r="AO248" s="57">
        <f t="shared" si="104"/>
        <v>0</v>
      </c>
      <c r="AP248" s="57">
        <f t="shared" si="105"/>
        <v>0</v>
      </c>
      <c r="AQ248" s="57">
        <f t="shared" si="106"/>
        <v>0</v>
      </c>
      <c r="AR248" s="57">
        <f t="shared" si="107"/>
        <v>0</v>
      </c>
      <c r="AS248" s="57">
        <f t="shared" si="108"/>
        <v>0</v>
      </c>
      <c r="AT248" s="57">
        <f t="shared" si="109"/>
        <v>100.00010124693135</v>
      </c>
      <c r="AU248" s="57">
        <f t="shared" si="110"/>
        <v>0</v>
      </c>
      <c r="AV248" s="57">
        <f t="shared" si="111"/>
        <v>0</v>
      </c>
    </row>
    <row r="249" spans="1:48" x14ac:dyDescent="0.35">
      <c r="A249" s="19" t="s">
        <v>483</v>
      </c>
      <c r="B249" s="19" t="s">
        <v>484</v>
      </c>
      <c r="C249" s="44" t="s">
        <v>36</v>
      </c>
      <c r="D249" s="41" t="s">
        <v>1051</v>
      </c>
      <c r="E249" s="20">
        <v>1.0550600000000001</v>
      </c>
      <c r="F249" s="20">
        <v>0</v>
      </c>
      <c r="G249" s="20">
        <v>0</v>
      </c>
      <c r="H249" s="20">
        <v>0</v>
      </c>
      <c r="I249" s="40">
        <f t="shared" si="93"/>
        <v>1.0550600000000001</v>
      </c>
      <c r="J249" s="21">
        <f t="shared" si="94"/>
        <v>0</v>
      </c>
      <c r="K249" s="21">
        <f t="shared" si="95"/>
        <v>0</v>
      </c>
      <c r="L249" s="21">
        <f t="shared" si="96"/>
        <v>0</v>
      </c>
      <c r="M249" s="21">
        <f t="shared" si="97"/>
        <v>100</v>
      </c>
      <c r="N249" s="20">
        <v>0</v>
      </c>
      <c r="O249" s="20">
        <f t="shared" si="89"/>
        <v>0</v>
      </c>
      <c r="P249" s="20">
        <v>0</v>
      </c>
      <c r="Q249" s="20">
        <f t="shared" si="90"/>
        <v>0</v>
      </c>
      <c r="R249" s="20">
        <v>0</v>
      </c>
      <c r="S249" s="45">
        <f t="shared" si="98"/>
        <v>0</v>
      </c>
      <c r="T249" s="45">
        <f t="shared" si="99"/>
        <v>0</v>
      </c>
      <c r="U249" s="45">
        <f t="shared" si="100"/>
        <v>0</v>
      </c>
      <c r="V249" s="20">
        <v>0</v>
      </c>
      <c r="W249" s="21">
        <f t="shared" si="91"/>
        <v>0</v>
      </c>
      <c r="X249" s="17" t="s">
        <v>216</v>
      </c>
      <c r="Y249" s="54" t="str">
        <f t="shared" si="92"/>
        <v>N/A</v>
      </c>
      <c r="Z249" s="20">
        <v>0</v>
      </c>
      <c r="AA249" s="20">
        <v>0</v>
      </c>
      <c r="AB249" s="20">
        <v>0</v>
      </c>
      <c r="AC249" s="20">
        <v>0</v>
      </c>
      <c r="AD249" s="20">
        <v>0</v>
      </c>
      <c r="AE249" s="20">
        <v>0</v>
      </c>
      <c r="AF249" s="20">
        <v>0</v>
      </c>
      <c r="AG249" s="20">
        <v>0</v>
      </c>
      <c r="AH249" s="20">
        <v>1.0550588750000001</v>
      </c>
      <c r="AI249" s="20">
        <v>0</v>
      </c>
      <c r="AJ249" s="20">
        <v>0</v>
      </c>
      <c r="AL249" s="57">
        <f t="shared" si="101"/>
        <v>0</v>
      </c>
      <c r="AM249" s="57">
        <f t="shared" si="102"/>
        <v>0</v>
      </c>
      <c r="AN249" s="57">
        <f t="shared" si="103"/>
        <v>0</v>
      </c>
      <c r="AO249" s="57">
        <f t="shared" si="104"/>
        <v>0</v>
      </c>
      <c r="AP249" s="57">
        <f t="shared" si="105"/>
        <v>0</v>
      </c>
      <c r="AQ249" s="57">
        <f t="shared" si="106"/>
        <v>0</v>
      </c>
      <c r="AR249" s="57">
        <f t="shared" si="107"/>
        <v>0</v>
      </c>
      <c r="AS249" s="57">
        <f t="shared" si="108"/>
        <v>0</v>
      </c>
      <c r="AT249" s="57">
        <f t="shared" si="109"/>
        <v>99.999893370993107</v>
      </c>
      <c r="AU249" s="57">
        <f t="shared" si="110"/>
        <v>0</v>
      </c>
      <c r="AV249" s="57">
        <f t="shared" si="111"/>
        <v>0</v>
      </c>
    </row>
    <row r="250" spans="1:48" x14ac:dyDescent="0.35">
      <c r="A250" s="19" t="s">
        <v>485</v>
      </c>
      <c r="B250" s="19" t="s">
        <v>486</v>
      </c>
      <c r="C250" s="44" t="s">
        <v>36</v>
      </c>
      <c r="D250" s="41" t="s">
        <v>1051</v>
      </c>
      <c r="E250" s="20">
        <v>0.470584</v>
      </c>
      <c r="F250" s="20">
        <v>0</v>
      </c>
      <c r="G250" s="20">
        <v>0</v>
      </c>
      <c r="H250" s="20">
        <v>0</v>
      </c>
      <c r="I250" s="40">
        <f t="shared" si="93"/>
        <v>0.470584</v>
      </c>
      <c r="J250" s="21">
        <f t="shared" si="94"/>
        <v>0</v>
      </c>
      <c r="K250" s="21">
        <f t="shared" si="95"/>
        <v>0</v>
      </c>
      <c r="L250" s="21">
        <f t="shared" si="96"/>
        <v>0</v>
      </c>
      <c r="M250" s="21">
        <f t="shared" si="97"/>
        <v>100</v>
      </c>
      <c r="N250" s="20">
        <v>0</v>
      </c>
      <c r="O250" s="20">
        <f t="shared" si="89"/>
        <v>0</v>
      </c>
      <c r="P250" s="20">
        <v>0</v>
      </c>
      <c r="Q250" s="20">
        <f t="shared" si="90"/>
        <v>0</v>
      </c>
      <c r="R250" s="20">
        <v>0</v>
      </c>
      <c r="S250" s="45">
        <f t="shared" si="98"/>
        <v>0</v>
      </c>
      <c r="T250" s="45">
        <f t="shared" si="99"/>
        <v>0</v>
      </c>
      <c r="U250" s="45">
        <f t="shared" si="100"/>
        <v>0</v>
      </c>
      <c r="V250" s="20">
        <v>0</v>
      </c>
      <c r="W250" s="21">
        <f t="shared" si="91"/>
        <v>0</v>
      </c>
      <c r="X250" s="17" t="s">
        <v>216</v>
      </c>
      <c r="Y250" s="54" t="str">
        <f t="shared" si="92"/>
        <v>N/A</v>
      </c>
      <c r="Z250" s="20">
        <v>0</v>
      </c>
      <c r="AA250" s="20">
        <v>0</v>
      </c>
      <c r="AB250" s="20">
        <v>0</v>
      </c>
      <c r="AC250" s="20">
        <v>0</v>
      </c>
      <c r="AD250" s="20">
        <v>0</v>
      </c>
      <c r="AE250" s="20">
        <v>0</v>
      </c>
      <c r="AF250" s="20">
        <v>0</v>
      </c>
      <c r="AG250" s="20">
        <v>0</v>
      </c>
      <c r="AH250" s="20">
        <v>0.47058362500200002</v>
      </c>
      <c r="AI250" s="20">
        <v>0</v>
      </c>
      <c r="AJ250" s="20">
        <v>0</v>
      </c>
      <c r="AL250" s="57">
        <f t="shared" si="101"/>
        <v>0</v>
      </c>
      <c r="AM250" s="57">
        <f t="shared" si="102"/>
        <v>0</v>
      </c>
      <c r="AN250" s="57">
        <f t="shared" si="103"/>
        <v>0</v>
      </c>
      <c r="AO250" s="57">
        <f t="shared" si="104"/>
        <v>0</v>
      </c>
      <c r="AP250" s="57">
        <f t="shared" si="105"/>
        <v>0</v>
      </c>
      <c r="AQ250" s="57">
        <f t="shared" si="106"/>
        <v>0</v>
      </c>
      <c r="AR250" s="57">
        <f t="shared" si="107"/>
        <v>0</v>
      </c>
      <c r="AS250" s="57">
        <f t="shared" si="108"/>
        <v>0</v>
      </c>
      <c r="AT250" s="57">
        <f t="shared" si="109"/>
        <v>99.99992031220782</v>
      </c>
      <c r="AU250" s="57">
        <f t="shared" si="110"/>
        <v>0</v>
      </c>
      <c r="AV250" s="57">
        <f t="shared" si="111"/>
        <v>0</v>
      </c>
    </row>
    <row r="251" spans="1:48" x14ac:dyDescent="0.35">
      <c r="A251" s="19" t="s">
        <v>487</v>
      </c>
      <c r="B251" s="19" t="s">
        <v>488</v>
      </c>
      <c r="C251" s="44" t="s">
        <v>36</v>
      </c>
      <c r="D251" s="41" t="s">
        <v>1051</v>
      </c>
      <c r="E251" s="20">
        <v>0.25576900000000002</v>
      </c>
      <c r="F251" s="20">
        <v>0</v>
      </c>
      <c r="G251" s="20">
        <v>0</v>
      </c>
      <c r="H251" s="20">
        <v>0</v>
      </c>
      <c r="I251" s="40">
        <f t="shared" si="93"/>
        <v>0.25576900000000002</v>
      </c>
      <c r="J251" s="21">
        <f t="shared" si="94"/>
        <v>0</v>
      </c>
      <c r="K251" s="21">
        <f t="shared" si="95"/>
        <v>0</v>
      </c>
      <c r="L251" s="21">
        <f t="shared" si="96"/>
        <v>0</v>
      </c>
      <c r="M251" s="21">
        <f t="shared" si="97"/>
        <v>100</v>
      </c>
      <c r="N251" s="20">
        <v>2.4894800000000001E-3</v>
      </c>
      <c r="O251" s="20">
        <f t="shared" si="89"/>
        <v>2.6287783770102199E-3</v>
      </c>
      <c r="P251" s="20">
        <v>4.1126280062200003E-6</v>
      </c>
      <c r="Q251" s="20">
        <f t="shared" si="90"/>
        <v>1.3929837701021999E-4</v>
      </c>
      <c r="R251" s="20">
        <v>1.35185749004E-4</v>
      </c>
      <c r="S251" s="45">
        <f t="shared" si="98"/>
        <v>1.0277939769910425</v>
      </c>
      <c r="T251" s="45">
        <f t="shared" si="99"/>
        <v>5.4462572481504788E-2</v>
      </c>
      <c r="U251" s="45">
        <f t="shared" si="100"/>
        <v>5.2854626246339464E-2</v>
      </c>
      <c r="V251" s="20">
        <v>0</v>
      </c>
      <c r="W251" s="21">
        <f t="shared" si="91"/>
        <v>0</v>
      </c>
      <c r="X251" s="17" t="s">
        <v>216</v>
      </c>
      <c r="Y251" s="54" t="str">
        <f t="shared" si="92"/>
        <v>N/A</v>
      </c>
      <c r="Z251" s="20">
        <v>0</v>
      </c>
      <c r="AA251" s="20">
        <v>0</v>
      </c>
      <c r="AB251" s="20">
        <v>0</v>
      </c>
      <c r="AC251" s="20">
        <v>0</v>
      </c>
      <c r="AD251" s="20">
        <v>0</v>
      </c>
      <c r="AE251" s="20">
        <v>0</v>
      </c>
      <c r="AF251" s="20">
        <v>0</v>
      </c>
      <c r="AG251" s="20">
        <v>0</v>
      </c>
      <c r="AH251" s="20">
        <v>0.25576881499600002</v>
      </c>
      <c r="AI251" s="20">
        <v>0</v>
      </c>
      <c r="AJ251" s="20">
        <v>0</v>
      </c>
      <c r="AL251" s="57">
        <f t="shared" si="101"/>
        <v>0</v>
      </c>
      <c r="AM251" s="57">
        <f t="shared" si="102"/>
        <v>0</v>
      </c>
      <c r="AN251" s="57">
        <f t="shared" si="103"/>
        <v>0</v>
      </c>
      <c r="AO251" s="57">
        <f t="shared" si="104"/>
        <v>0</v>
      </c>
      <c r="AP251" s="57">
        <f t="shared" si="105"/>
        <v>0</v>
      </c>
      <c r="AQ251" s="57">
        <f t="shared" si="106"/>
        <v>0</v>
      </c>
      <c r="AR251" s="57">
        <f t="shared" si="107"/>
        <v>0</v>
      </c>
      <c r="AS251" s="57">
        <f t="shared" si="108"/>
        <v>0</v>
      </c>
      <c r="AT251" s="57">
        <f t="shared" si="109"/>
        <v>99.999927667543759</v>
      </c>
      <c r="AU251" s="57">
        <f t="shared" si="110"/>
        <v>0</v>
      </c>
      <c r="AV251" s="57">
        <f t="shared" si="111"/>
        <v>0</v>
      </c>
    </row>
    <row r="252" spans="1:48" x14ac:dyDescent="0.35">
      <c r="A252" s="19" t="s">
        <v>489</v>
      </c>
      <c r="B252" s="19" t="s">
        <v>490</v>
      </c>
      <c r="C252" s="44" t="s">
        <v>36</v>
      </c>
      <c r="D252" s="41" t="s">
        <v>1051</v>
      </c>
      <c r="E252" s="20">
        <v>0.487902</v>
      </c>
      <c r="F252" s="20">
        <v>0</v>
      </c>
      <c r="G252" s="20">
        <v>0</v>
      </c>
      <c r="H252" s="20">
        <v>0</v>
      </c>
      <c r="I252" s="40">
        <f t="shared" si="93"/>
        <v>0.487902</v>
      </c>
      <c r="J252" s="21">
        <f t="shared" si="94"/>
        <v>0</v>
      </c>
      <c r="K252" s="21">
        <f t="shared" si="95"/>
        <v>0</v>
      </c>
      <c r="L252" s="21">
        <f t="shared" si="96"/>
        <v>0</v>
      </c>
      <c r="M252" s="21">
        <f t="shared" si="97"/>
        <v>100</v>
      </c>
      <c r="N252" s="20">
        <v>1.3208900000000001E-2</v>
      </c>
      <c r="O252" s="20">
        <f t="shared" si="89"/>
        <v>1.3208900000000001E-2</v>
      </c>
      <c r="P252" s="20">
        <v>0</v>
      </c>
      <c r="Q252" s="20">
        <f t="shared" si="90"/>
        <v>0</v>
      </c>
      <c r="R252" s="20">
        <v>0</v>
      </c>
      <c r="S252" s="45">
        <f t="shared" si="98"/>
        <v>2.7072854794610395</v>
      </c>
      <c r="T252" s="45">
        <f t="shared" si="99"/>
        <v>0</v>
      </c>
      <c r="U252" s="45">
        <f t="shared" si="100"/>
        <v>0</v>
      </c>
      <c r="V252" s="20">
        <v>0</v>
      </c>
      <c r="W252" s="21">
        <f t="shared" si="91"/>
        <v>0</v>
      </c>
      <c r="X252" s="17" t="s">
        <v>216</v>
      </c>
      <c r="Y252" s="54" t="str">
        <f t="shared" si="92"/>
        <v>N/A</v>
      </c>
      <c r="Z252" s="20">
        <v>0</v>
      </c>
      <c r="AA252" s="20">
        <v>0</v>
      </c>
      <c r="AB252" s="20">
        <v>0</v>
      </c>
      <c r="AC252" s="20">
        <v>0</v>
      </c>
      <c r="AD252" s="20">
        <v>0</v>
      </c>
      <c r="AE252" s="20">
        <v>0</v>
      </c>
      <c r="AF252" s="20">
        <v>0</v>
      </c>
      <c r="AG252" s="20">
        <v>0</v>
      </c>
      <c r="AH252" s="20">
        <v>0</v>
      </c>
      <c r="AI252" s="20">
        <v>0</v>
      </c>
      <c r="AJ252" s="20">
        <v>0</v>
      </c>
      <c r="AL252" s="57">
        <f t="shared" si="101"/>
        <v>0</v>
      </c>
      <c r="AM252" s="57">
        <f t="shared" si="102"/>
        <v>0</v>
      </c>
      <c r="AN252" s="57">
        <f t="shared" si="103"/>
        <v>0</v>
      </c>
      <c r="AO252" s="57">
        <f t="shared" si="104"/>
        <v>0</v>
      </c>
      <c r="AP252" s="57">
        <f t="shared" si="105"/>
        <v>0</v>
      </c>
      <c r="AQ252" s="57">
        <f t="shared" si="106"/>
        <v>0</v>
      </c>
      <c r="AR252" s="57">
        <f t="shared" si="107"/>
        <v>0</v>
      </c>
      <c r="AS252" s="57">
        <f t="shared" si="108"/>
        <v>0</v>
      </c>
      <c r="AT252" s="57">
        <f t="shared" si="109"/>
        <v>0</v>
      </c>
      <c r="AU252" s="57">
        <f t="shared" si="110"/>
        <v>0</v>
      </c>
      <c r="AV252" s="57">
        <f t="shared" si="111"/>
        <v>0</v>
      </c>
    </row>
    <row r="253" spans="1:48" x14ac:dyDescent="0.35">
      <c r="A253" s="19" t="s">
        <v>491</v>
      </c>
      <c r="B253" s="19" t="s">
        <v>492</v>
      </c>
      <c r="C253" s="44" t="s">
        <v>36</v>
      </c>
      <c r="D253" s="41" t="s">
        <v>1051</v>
      </c>
      <c r="E253" s="20">
        <v>0.411329</v>
      </c>
      <c r="F253" s="20">
        <v>0</v>
      </c>
      <c r="G253" s="20">
        <v>0</v>
      </c>
      <c r="H253" s="20">
        <v>0</v>
      </c>
      <c r="I253" s="40">
        <f t="shared" si="93"/>
        <v>0.411329</v>
      </c>
      <c r="J253" s="21">
        <f t="shared" si="94"/>
        <v>0</v>
      </c>
      <c r="K253" s="21">
        <f t="shared" si="95"/>
        <v>0</v>
      </c>
      <c r="L253" s="21">
        <f t="shared" si="96"/>
        <v>0</v>
      </c>
      <c r="M253" s="21">
        <f t="shared" si="97"/>
        <v>100</v>
      </c>
      <c r="N253" s="20">
        <v>3.5852299999999997E-2</v>
      </c>
      <c r="O253" s="20">
        <f t="shared" si="89"/>
        <v>5.7133422412019998E-2</v>
      </c>
      <c r="P253" s="20">
        <v>6.3717871440200002E-3</v>
      </c>
      <c r="Q253" s="20">
        <f t="shared" si="90"/>
        <v>2.1281122412020001E-2</v>
      </c>
      <c r="R253" s="20">
        <v>1.4909335268E-2</v>
      </c>
      <c r="S253" s="45">
        <f t="shared" si="98"/>
        <v>13.889957287723451</v>
      </c>
      <c r="T253" s="45">
        <f t="shared" si="99"/>
        <v>5.1737471493670517</v>
      </c>
      <c r="U253" s="45">
        <f t="shared" si="100"/>
        <v>3.6246739879755623</v>
      </c>
      <c r="V253" s="20">
        <v>0</v>
      </c>
      <c r="W253" s="21">
        <f t="shared" si="91"/>
        <v>0</v>
      </c>
      <c r="X253" s="17" t="s">
        <v>216</v>
      </c>
      <c r="Y253" s="54" t="str">
        <f t="shared" si="92"/>
        <v>N/A</v>
      </c>
      <c r="Z253" s="20">
        <v>0</v>
      </c>
      <c r="AA253" s="20">
        <v>0</v>
      </c>
      <c r="AB253" s="20">
        <v>0</v>
      </c>
      <c r="AC253" s="20">
        <v>0</v>
      </c>
      <c r="AD253" s="20">
        <v>0</v>
      </c>
      <c r="AE253" s="20">
        <v>0</v>
      </c>
      <c r="AF253" s="20">
        <v>2.7220663744799999E-3</v>
      </c>
      <c r="AG253" s="20">
        <v>0</v>
      </c>
      <c r="AH253" s="20">
        <v>0.41132917999700003</v>
      </c>
      <c r="AI253" s="20">
        <v>0</v>
      </c>
      <c r="AJ253" s="20">
        <v>0</v>
      </c>
      <c r="AL253" s="57">
        <f t="shared" si="101"/>
        <v>0</v>
      </c>
      <c r="AM253" s="57">
        <f t="shared" si="102"/>
        <v>0</v>
      </c>
      <c r="AN253" s="57">
        <f t="shared" si="103"/>
        <v>0</v>
      </c>
      <c r="AO253" s="57">
        <f t="shared" si="104"/>
        <v>0</v>
      </c>
      <c r="AP253" s="57">
        <f t="shared" si="105"/>
        <v>0</v>
      </c>
      <c r="AQ253" s="57">
        <f t="shared" si="106"/>
        <v>0</v>
      </c>
      <c r="AR253" s="57">
        <f t="shared" si="107"/>
        <v>0.66177351328984824</v>
      </c>
      <c r="AS253" s="57">
        <f t="shared" si="108"/>
        <v>0</v>
      </c>
      <c r="AT253" s="57">
        <f t="shared" si="109"/>
        <v>100.00004375986134</v>
      </c>
      <c r="AU253" s="57">
        <f t="shared" si="110"/>
        <v>0</v>
      </c>
      <c r="AV253" s="57">
        <f t="shared" si="111"/>
        <v>0</v>
      </c>
    </row>
    <row r="254" spans="1:48" x14ac:dyDescent="0.35">
      <c r="A254" s="19" t="s">
        <v>493</v>
      </c>
      <c r="B254" s="19" t="s">
        <v>494</v>
      </c>
      <c r="C254" s="44" t="s">
        <v>36</v>
      </c>
      <c r="D254" s="41" t="s">
        <v>1051</v>
      </c>
      <c r="E254" s="20">
        <v>0.33171200000000001</v>
      </c>
      <c r="F254" s="20">
        <v>0</v>
      </c>
      <c r="G254" s="20">
        <v>0</v>
      </c>
      <c r="H254" s="20">
        <v>0</v>
      </c>
      <c r="I254" s="40">
        <f t="shared" si="93"/>
        <v>0.33171200000000001</v>
      </c>
      <c r="J254" s="21">
        <f t="shared" si="94"/>
        <v>0</v>
      </c>
      <c r="K254" s="21">
        <f t="shared" si="95"/>
        <v>0</v>
      </c>
      <c r="L254" s="21">
        <f t="shared" si="96"/>
        <v>0</v>
      </c>
      <c r="M254" s="21">
        <f t="shared" si="97"/>
        <v>100</v>
      </c>
      <c r="N254" s="20">
        <v>4.66991E-2</v>
      </c>
      <c r="O254" s="20">
        <f t="shared" ref="O254:O317" si="112">Q254+N254</f>
        <v>4.66991E-2</v>
      </c>
      <c r="P254" s="20">
        <v>0</v>
      </c>
      <c r="Q254" s="20">
        <f t="shared" ref="Q254:Q317" si="113">R254+P254</f>
        <v>0</v>
      </c>
      <c r="R254" s="20">
        <v>0</v>
      </c>
      <c r="S254" s="45">
        <f t="shared" si="98"/>
        <v>14.078206395909703</v>
      </c>
      <c r="T254" s="45">
        <f t="shared" si="99"/>
        <v>0</v>
      </c>
      <c r="U254" s="45">
        <f t="shared" si="100"/>
        <v>0</v>
      </c>
      <c r="V254" s="20">
        <v>0</v>
      </c>
      <c r="W254" s="21">
        <f t="shared" ref="W254:W317" si="114">V254/E254*100</f>
        <v>0</v>
      </c>
      <c r="X254" s="17" t="s">
        <v>216</v>
      </c>
      <c r="Y254" s="54" t="str">
        <f t="shared" ref="Y254:Y317" si="115">IFERROR(X254/E254*100,"N/A")</f>
        <v>N/A</v>
      </c>
      <c r="Z254" s="20">
        <v>0</v>
      </c>
      <c r="AA254" s="20">
        <v>0</v>
      </c>
      <c r="AB254" s="20">
        <v>0</v>
      </c>
      <c r="AC254" s="20">
        <v>0</v>
      </c>
      <c r="AD254" s="20">
        <v>0</v>
      </c>
      <c r="AE254" s="20">
        <v>0</v>
      </c>
      <c r="AF254" s="20">
        <v>0</v>
      </c>
      <c r="AG254" s="20">
        <v>0</v>
      </c>
      <c r="AH254" s="20">
        <v>0.33171206000100001</v>
      </c>
      <c r="AI254" s="20">
        <v>0</v>
      </c>
      <c r="AJ254" s="20">
        <v>0</v>
      </c>
      <c r="AL254" s="57">
        <f t="shared" si="101"/>
        <v>0</v>
      </c>
      <c r="AM254" s="57">
        <f t="shared" si="102"/>
        <v>0</v>
      </c>
      <c r="AN254" s="57">
        <f t="shared" si="103"/>
        <v>0</v>
      </c>
      <c r="AO254" s="57">
        <f t="shared" si="104"/>
        <v>0</v>
      </c>
      <c r="AP254" s="57">
        <f t="shared" si="105"/>
        <v>0</v>
      </c>
      <c r="AQ254" s="57">
        <f t="shared" si="106"/>
        <v>0</v>
      </c>
      <c r="AR254" s="57">
        <f t="shared" si="107"/>
        <v>0</v>
      </c>
      <c r="AS254" s="57">
        <f t="shared" si="108"/>
        <v>0</v>
      </c>
      <c r="AT254" s="57">
        <f t="shared" si="109"/>
        <v>100.00001808828141</v>
      </c>
      <c r="AU254" s="57">
        <f t="shared" si="110"/>
        <v>0</v>
      </c>
      <c r="AV254" s="57">
        <f t="shared" si="111"/>
        <v>0</v>
      </c>
    </row>
    <row r="255" spans="1:48" x14ac:dyDescent="0.35">
      <c r="A255" s="19" t="s">
        <v>495</v>
      </c>
      <c r="B255" s="19" t="s">
        <v>496</v>
      </c>
      <c r="C255" s="44" t="s">
        <v>36</v>
      </c>
      <c r="D255" s="41" t="s">
        <v>1051</v>
      </c>
      <c r="E255" s="20">
        <v>0.26302199999999998</v>
      </c>
      <c r="F255" s="20">
        <v>0</v>
      </c>
      <c r="G255" s="20">
        <v>0</v>
      </c>
      <c r="H255" s="20">
        <v>0</v>
      </c>
      <c r="I255" s="40">
        <f t="shared" si="93"/>
        <v>0.26302199999999998</v>
      </c>
      <c r="J255" s="21">
        <f t="shared" si="94"/>
        <v>0</v>
      </c>
      <c r="K255" s="21">
        <f t="shared" si="95"/>
        <v>0</v>
      </c>
      <c r="L255" s="21">
        <f t="shared" si="96"/>
        <v>0</v>
      </c>
      <c r="M255" s="21">
        <f t="shared" si="97"/>
        <v>100</v>
      </c>
      <c r="N255" s="20">
        <v>1.42259E-2</v>
      </c>
      <c r="O255" s="20">
        <f t="shared" si="112"/>
        <v>1.9705977926979999E-2</v>
      </c>
      <c r="P255" s="20">
        <v>1.34560292701E-3</v>
      </c>
      <c r="Q255" s="20">
        <f t="shared" si="113"/>
        <v>5.4800779269799996E-3</v>
      </c>
      <c r="R255" s="20">
        <v>4.13447499997E-3</v>
      </c>
      <c r="S255" s="45">
        <f t="shared" si="98"/>
        <v>7.4921405536342967</v>
      </c>
      <c r="T255" s="45">
        <f t="shared" si="99"/>
        <v>2.083505534510421</v>
      </c>
      <c r="U255" s="45">
        <f t="shared" si="100"/>
        <v>1.5719122354669952</v>
      </c>
      <c r="V255" s="20">
        <v>0</v>
      </c>
      <c r="W255" s="21">
        <f t="shared" si="114"/>
        <v>0</v>
      </c>
      <c r="X255" s="17" t="s">
        <v>216</v>
      </c>
      <c r="Y255" s="54" t="str">
        <f t="shared" si="115"/>
        <v>N/A</v>
      </c>
      <c r="Z255" s="20">
        <v>0</v>
      </c>
      <c r="AA255" s="20">
        <v>0</v>
      </c>
      <c r="AB255" s="20">
        <v>0</v>
      </c>
      <c r="AC255" s="20">
        <v>0</v>
      </c>
      <c r="AD255" s="20">
        <v>8.3548953621300007E-2</v>
      </c>
      <c r="AE255" s="20">
        <v>0.157499279544</v>
      </c>
      <c r="AF255" s="20">
        <v>1.07946324941E-4</v>
      </c>
      <c r="AG255" s="20">
        <v>0.13781081608699999</v>
      </c>
      <c r="AH255" s="20">
        <v>9.1420813599999998E-2</v>
      </c>
      <c r="AI255" s="20">
        <v>0</v>
      </c>
      <c r="AJ255" s="20">
        <v>0</v>
      </c>
      <c r="AL255" s="57">
        <f t="shared" si="101"/>
        <v>0</v>
      </c>
      <c r="AM255" s="57">
        <f t="shared" si="102"/>
        <v>0</v>
      </c>
      <c r="AN255" s="57">
        <f t="shared" si="103"/>
        <v>0</v>
      </c>
      <c r="AO255" s="57">
        <f t="shared" si="104"/>
        <v>0</v>
      </c>
      <c r="AP255" s="57">
        <f t="shared" si="105"/>
        <v>31.765005825102087</v>
      </c>
      <c r="AQ255" s="57">
        <f t="shared" si="106"/>
        <v>59.880648593653774</v>
      </c>
      <c r="AR255" s="57">
        <f t="shared" si="107"/>
        <v>4.1040796945122464E-2</v>
      </c>
      <c r="AS255" s="57">
        <f t="shared" si="108"/>
        <v>52.395166977287076</v>
      </c>
      <c r="AT255" s="57">
        <f t="shared" si="109"/>
        <v>34.757858125936238</v>
      </c>
      <c r="AU255" s="57">
        <f t="shared" si="110"/>
        <v>0</v>
      </c>
      <c r="AV255" s="57">
        <f t="shared" si="111"/>
        <v>0</v>
      </c>
    </row>
    <row r="256" spans="1:48" x14ac:dyDescent="0.35">
      <c r="A256" s="19" t="s">
        <v>497</v>
      </c>
      <c r="B256" s="19" t="s">
        <v>498</v>
      </c>
      <c r="C256" s="44" t="s">
        <v>36</v>
      </c>
      <c r="D256" s="41" t="s">
        <v>1051</v>
      </c>
      <c r="E256" s="20">
        <v>1.00498</v>
      </c>
      <c r="F256" s="20">
        <v>2.78124881325E-2</v>
      </c>
      <c r="G256" s="20">
        <v>2.2645455360899998E-3</v>
      </c>
      <c r="H256" s="20">
        <v>1.34427592462E-2</v>
      </c>
      <c r="I256" s="40">
        <f t="shared" si="93"/>
        <v>0.96146020708520996</v>
      </c>
      <c r="J256" s="21">
        <f t="shared" si="94"/>
        <v>2.7674668284443471</v>
      </c>
      <c r="K256" s="21">
        <f t="shared" si="95"/>
        <v>0.22533239826563711</v>
      </c>
      <c r="L256" s="21">
        <f t="shared" si="96"/>
        <v>1.3376146038926147</v>
      </c>
      <c r="M256" s="21">
        <f t="shared" si="97"/>
        <v>95.669586169397405</v>
      </c>
      <c r="N256" s="20">
        <v>6.6680100000000006E-2</v>
      </c>
      <c r="O256" s="20">
        <f t="shared" si="112"/>
        <v>0.1196669485389</v>
      </c>
      <c r="P256" s="20">
        <v>1.22614705386E-2</v>
      </c>
      <c r="Q256" s="20">
        <f t="shared" si="113"/>
        <v>5.2986848538900004E-2</v>
      </c>
      <c r="R256" s="20">
        <v>4.0725378000300003E-2</v>
      </c>
      <c r="S256" s="45">
        <f t="shared" si="98"/>
        <v>11.907396021701924</v>
      </c>
      <c r="T256" s="45">
        <f t="shared" si="99"/>
        <v>5.2724281616450082</v>
      </c>
      <c r="U256" s="45">
        <f t="shared" si="100"/>
        <v>4.0523570618619287</v>
      </c>
      <c r="V256" s="20">
        <v>0</v>
      </c>
      <c r="W256" s="21">
        <f t="shared" si="114"/>
        <v>0</v>
      </c>
      <c r="X256" s="17" t="s">
        <v>216</v>
      </c>
      <c r="Y256" s="54" t="str">
        <f t="shared" si="115"/>
        <v>N/A</v>
      </c>
      <c r="Z256" s="20">
        <v>0</v>
      </c>
      <c r="AA256" s="20">
        <v>0</v>
      </c>
      <c r="AB256" s="20">
        <v>0</v>
      </c>
      <c r="AC256" s="20">
        <v>0</v>
      </c>
      <c r="AD256" s="20">
        <v>1.9800034974E-2</v>
      </c>
      <c r="AE256" s="20">
        <v>0</v>
      </c>
      <c r="AF256" s="20">
        <v>0</v>
      </c>
      <c r="AG256" s="20">
        <v>0</v>
      </c>
      <c r="AH256" s="20">
        <v>0</v>
      </c>
      <c r="AI256" s="20">
        <v>0</v>
      </c>
      <c r="AJ256" s="20">
        <v>0</v>
      </c>
      <c r="AL256" s="57">
        <f t="shared" si="101"/>
        <v>0</v>
      </c>
      <c r="AM256" s="57">
        <f t="shared" si="102"/>
        <v>0</v>
      </c>
      <c r="AN256" s="57">
        <f t="shared" si="103"/>
        <v>0</v>
      </c>
      <c r="AO256" s="57">
        <f t="shared" si="104"/>
        <v>0</v>
      </c>
      <c r="AP256" s="57">
        <f t="shared" si="105"/>
        <v>1.9701919415311748</v>
      </c>
      <c r="AQ256" s="57">
        <f t="shared" si="106"/>
        <v>0</v>
      </c>
      <c r="AR256" s="57">
        <f t="shared" si="107"/>
        <v>0</v>
      </c>
      <c r="AS256" s="57">
        <f t="shared" si="108"/>
        <v>0</v>
      </c>
      <c r="AT256" s="57">
        <f t="shared" si="109"/>
        <v>0</v>
      </c>
      <c r="AU256" s="57">
        <f t="shared" si="110"/>
        <v>0</v>
      </c>
      <c r="AV256" s="57">
        <f t="shared" si="111"/>
        <v>0</v>
      </c>
    </row>
    <row r="257" spans="1:48" x14ac:dyDescent="0.35">
      <c r="A257" s="19" t="s">
        <v>499</v>
      </c>
      <c r="B257" s="19" t="s">
        <v>500</v>
      </c>
      <c r="C257" s="44" t="s">
        <v>36</v>
      </c>
      <c r="D257" s="41" t="s">
        <v>1051</v>
      </c>
      <c r="E257" s="20">
        <v>0.54356099999999996</v>
      </c>
      <c r="F257" s="20">
        <v>0</v>
      </c>
      <c r="G257" s="20">
        <v>0</v>
      </c>
      <c r="H257" s="20">
        <v>0</v>
      </c>
      <c r="I257" s="40">
        <f t="shared" si="93"/>
        <v>0.54356099999999996</v>
      </c>
      <c r="J257" s="21">
        <f t="shared" si="94"/>
        <v>0</v>
      </c>
      <c r="K257" s="21">
        <f t="shared" si="95"/>
        <v>0</v>
      </c>
      <c r="L257" s="21">
        <f t="shared" si="96"/>
        <v>0</v>
      </c>
      <c r="M257" s="21">
        <f t="shared" si="97"/>
        <v>100</v>
      </c>
      <c r="N257" s="20">
        <v>2.6120399999999998E-2</v>
      </c>
      <c r="O257" s="20">
        <f t="shared" si="112"/>
        <v>2.6120399999999998E-2</v>
      </c>
      <c r="P257" s="20">
        <v>0</v>
      </c>
      <c r="Q257" s="20">
        <f t="shared" si="113"/>
        <v>0</v>
      </c>
      <c r="R257" s="20">
        <v>0</v>
      </c>
      <c r="S257" s="45">
        <f t="shared" si="98"/>
        <v>4.8054220225512871</v>
      </c>
      <c r="T257" s="45">
        <f t="shared" si="99"/>
        <v>0</v>
      </c>
      <c r="U257" s="45">
        <f t="shared" si="100"/>
        <v>0</v>
      </c>
      <c r="V257" s="20">
        <v>0.53505188374099999</v>
      </c>
      <c r="W257" s="21">
        <f t="shared" si="114"/>
        <v>98.43456093078791</v>
      </c>
      <c r="X257" s="17" t="s">
        <v>216</v>
      </c>
      <c r="Y257" s="54" t="str">
        <f t="shared" si="115"/>
        <v>N/A</v>
      </c>
      <c r="Z257" s="20">
        <v>0</v>
      </c>
      <c r="AA257" s="20">
        <v>0</v>
      </c>
      <c r="AB257" s="20">
        <v>0</v>
      </c>
      <c r="AC257" s="20">
        <v>0</v>
      </c>
      <c r="AD257" s="20">
        <v>0</v>
      </c>
      <c r="AE257" s="20">
        <v>0</v>
      </c>
      <c r="AF257" s="20">
        <v>0</v>
      </c>
      <c r="AG257" s="20">
        <v>0</v>
      </c>
      <c r="AH257" s="20">
        <v>0.54356096000599996</v>
      </c>
      <c r="AI257" s="20">
        <v>0</v>
      </c>
      <c r="AJ257" s="20">
        <v>0</v>
      </c>
      <c r="AL257" s="57">
        <f t="shared" si="101"/>
        <v>0</v>
      </c>
      <c r="AM257" s="57">
        <f t="shared" si="102"/>
        <v>0</v>
      </c>
      <c r="AN257" s="57">
        <f t="shared" si="103"/>
        <v>0</v>
      </c>
      <c r="AO257" s="57">
        <f t="shared" si="104"/>
        <v>0</v>
      </c>
      <c r="AP257" s="57">
        <f t="shared" si="105"/>
        <v>0</v>
      </c>
      <c r="AQ257" s="57">
        <f t="shared" si="106"/>
        <v>0</v>
      </c>
      <c r="AR257" s="57">
        <f t="shared" si="107"/>
        <v>0</v>
      </c>
      <c r="AS257" s="57">
        <f t="shared" si="108"/>
        <v>0</v>
      </c>
      <c r="AT257" s="57">
        <f t="shared" si="109"/>
        <v>99.999992642224143</v>
      </c>
      <c r="AU257" s="57">
        <f t="shared" si="110"/>
        <v>0</v>
      </c>
      <c r="AV257" s="57">
        <f t="shared" si="111"/>
        <v>0</v>
      </c>
    </row>
    <row r="258" spans="1:48" x14ac:dyDescent="0.35">
      <c r="A258" s="19" t="s">
        <v>501</v>
      </c>
      <c r="B258" s="19" t="s">
        <v>502</v>
      </c>
      <c r="C258" s="44" t="s">
        <v>36</v>
      </c>
      <c r="D258" s="41" t="s">
        <v>1051</v>
      </c>
      <c r="E258" s="20">
        <v>0.42496699999999998</v>
      </c>
      <c r="F258" s="20">
        <v>0</v>
      </c>
      <c r="G258" s="20">
        <v>0</v>
      </c>
      <c r="H258" s="20">
        <v>0</v>
      </c>
      <c r="I258" s="40">
        <f t="shared" si="93"/>
        <v>0.42496699999999998</v>
      </c>
      <c r="J258" s="21">
        <f t="shared" si="94"/>
        <v>0</v>
      </c>
      <c r="K258" s="21">
        <f t="shared" si="95"/>
        <v>0</v>
      </c>
      <c r="L258" s="21">
        <f t="shared" si="96"/>
        <v>0</v>
      </c>
      <c r="M258" s="21">
        <f t="shared" si="97"/>
        <v>100</v>
      </c>
      <c r="N258" s="20">
        <v>1.3599999999999999E-2</v>
      </c>
      <c r="O258" s="20">
        <f t="shared" si="112"/>
        <v>1.3599999999999999E-2</v>
      </c>
      <c r="P258" s="20">
        <v>0</v>
      </c>
      <c r="Q258" s="20">
        <f t="shared" si="113"/>
        <v>0</v>
      </c>
      <c r="R258" s="20">
        <v>0</v>
      </c>
      <c r="S258" s="45">
        <f t="shared" si="98"/>
        <v>3.2002484898827439</v>
      </c>
      <c r="T258" s="45">
        <f t="shared" si="99"/>
        <v>0</v>
      </c>
      <c r="U258" s="45">
        <f t="shared" si="100"/>
        <v>0</v>
      </c>
      <c r="V258" s="20">
        <v>0</v>
      </c>
      <c r="W258" s="21">
        <f t="shared" si="114"/>
        <v>0</v>
      </c>
      <c r="X258" s="17" t="s">
        <v>216</v>
      </c>
      <c r="Y258" s="54" t="str">
        <f t="shared" si="115"/>
        <v>N/A</v>
      </c>
      <c r="Z258" s="20">
        <v>0</v>
      </c>
      <c r="AA258" s="20">
        <v>0</v>
      </c>
      <c r="AB258" s="20">
        <v>0</v>
      </c>
      <c r="AC258" s="20">
        <v>0</v>
      </c>
      <c r="AD258" s="20">
        <v>4.4695790154500002E-3</v>
      </c>
      <c r="AE258" s="20">
        <v>0</v>
      </c>
      <c r="AF258" s="20">
        <v>0</v>
      </c>
      <c r="AG258" s="20">
        <v>0</v>
      </c>
      <c r="AH258" s="20">
        <v>0</v>
      </c>
      <c r="AI258" s="20">
        <v>0</v>
      </c>
      <c r="AJ258" s="20">
        <v>0</v>
      </c>
      <c r="AL258" s="57">
        <f t="shared" si="101"/>
        <v>0</v>
      </c>
      <c r="AM258" s="57">
        <f t="shared" si="102"/>
        <v>0</v>
      </c>
      <c r="AN258" s="57">
        <f t="shared" si="103"/>
        <v>0</v>
      </c>
      <c r="AO258" s="57">
        <f t="shared" si="104"/>
        <v>0</v>
      </c>
      <c r="AP258" s="57">
        <f t="shared" si="105"/>
        <v>1.0517473157798136</v>
      </c>
      <c r="AQ258" s="57">
        <f t="shared" si="106"/>
        <v>0</v>
      </c>
      <c r="AR258" s="57">
        <f t="shared" si="107"/>
        <v>0</v>
      </c>
      <c r="AS258" s="57">
        <f t="shared" si="108"/>
        <v>0</v>
      </c>
      <c r="AT258" s="57">
        <f t="shared" si="109"/>
        <v>0</v>
      </c>
      <c r="AU258" s="57">
        <f t="shared" si="110"/>
        <v>0</v>
      </c>
      <c r="AV258" s="57">
        <f t="shared" si="111"/>
        <v>0</v>
      </c>
    </row>
    <row r="259" spans="1:48" x14ac:dyDescent="0.35">
      <c r="A259" s="19" t="s">
        <v>503</v>
      </c>
      <c r="B259" s="19" t="s">
        <v>504</v>
      </c>
      <c r="C259" s="44" t="s">
        <v>36</v>
      </c>
      <c r="D259" s="41" t="s">
        <v>1051</v>
      </c>
      <c r="E259" s="20">
        <v>0.48102899999999998</v>
      </c>
      <c r="F259" s="20">
        <v>0</v>
      </c>
      <c r="G259" s="20">
        <v>0</v>
      </c>
      <c r="H259" s="20">
        <v>0</v>
      </c>
      <c r="I259" s="40">
        <f t="shared" si="93"/>
        <v>0.48102899999999998</v>
      </c>
      <c r="J259" s="21">
        <f t="shared" si="94"/>
        <v>0</v>
      </c>
      <c r="K259" s="21">
        <f t="shared" si="95"/>
        <v>0</v>
      </c>
      <c r="L259" s="21">
        <f t="shared" si="96"/>
        <v>0</v>
      </c>
      <c r="M259" s="21">
        <f t="shared" si="97"/>
        <v>100</v>
      </c>
      <c r="N259" s="20">
        <v>2.5589500000000001E-2</v>
      </c>
      <c r="O259" s="20">
        <f t="shared" si="112"/>
        <v>2.5589500000000001E-2</v>
      </c>
      <c r="P259" s="20">
        <v>0</v>
      </c>
      <c r="Q259" s="20">
        <f t="shared" si="113"/>
        <v>0</v>
      </c>
      <c r="R259" s="20">
        <v>0</v>
      </c>
      <c r="S259" s="45">
        <f t="shared" si="98"/>
        <v>5.3197416371985895</v>
      </c>
      <c r="T259" s="45">
        <f t="shared" si="99"/>
        <v>0</v>
      </c>
      <c r="U259" s="45">
        <f t="shared" si="100"/>
        <v>0</v>
      </c>
      <c r="V259" s="20">
        <v>0</v>
      </c>
      <c r="W259" s="21">
        <f t="shared" si="114"/>
        <v>0</v>
      </c>
      <c r="X259" s="17" t="s">
        <v>216</v>
      </c>
      <c r="Y259" s="54" t="str">
        <f t="shared" si="115"/>
        <v>N/A</v>
      </c>
      <c r="Z259" s="20">
        <v>0</v>
      </c>
      <c r="AA259" s="20">
        <v>0</v>
      </c>
      <c r="AB259" s="20">
        <v>0</v>
      </c>
      <c r="AC259" s="20">
        <v>0</v>
      </c>
      <c r="AD259" s="20">
        <v>0</v>
      </c>
      <c r="AE259" s="20">
        <v>0</v>
      </c>
      <c r="AF259" s="20">
        <v>0</v>
      </c>
      <c r="AG259" s="20">
        <v>0</v>
      </c>
      <c r="AH259" s="20">
        <v>0.48102873499799997</v>
      </c>
      <c r="AI259" s="20">
        <v>0</v>
      </c>
      <c r="AJ259" s="20">
        <v>0</v>
      </c>
      <c r="AL259" s="57">
        <f t="shared" si="101"/>
        <v>0</v>
      </c>
      <c r="AM259" s="57">
        <f t="shared" si="102"/>
        <v>0</v>
      </c>
      <c r="AN259" s="57">
        <f t="shared" si="103"/>
        <v>0</v>
      </c>
      <c r="AO259" s="57">
        <f t="shared" si="104"/>
        <v>0</v>
      </c>
      <c r="AP259" s="57">
        <f t="shared" si="105"/>
        <v>0</v>
      </c>
      <c r="AQ259" s="57">
        <f t="shared" si="106"/>
        <v>0</v>
      </c>
      <c r="AR259" s="57">
        <f t="shared" si="107"/>
        <v>0</v>
      </c>
      <c r="AS259" s="57">
        <f t="shared" si="108"/>
        <v>0</v>
      </c>
      <c r="AT259" s="57">
        <f t="shared" si="109"/>
        <v>99.999944909350575</v>
      </c>
      <c r="AU259" s="57">
        <f t="shared" si="110"/>
        <v>0</v>
      </c>
      <c r="AV259" s="57">
        <f t="shared" si="111"/>
        <v>0</v>
      </c>
    </row>
    <row r="260" spans="1:48" x14ac:dyDescent="0.35">
      <c r="A260" s="19" t="s">
        <v>505</v>
      </c>
      <c r="B260" s="19" t="s">
        <v>506</v>
      </c>
      <c r="C260" s="44" t="s">
        <v>36</v>
      </c>
      <c r="D260" s="41" t="s">
        <v>1051</v>
      </c>
      <c r="E260" s="20">
        <v>0.60440099999999997</v>
      </c>
      <c r="F260" s="20">
        <v>0</v>
      </c>
      <c r="G260" s="20">
        <v>0</v>
      </c>
      <c r="H260" s="20">
        <v>0</v>
      </c>
      <c r="I260" s="40">
        <f t="shared" si="93"/>
        <v>0.60440099999999997</v>
      </c>
      <c r="J260" s="21">
        <f t="shared" si="94"/>
        <v>0</v>
      </c>
      <c r="K260" s="21">
        <f t="shared" si="95"/>
        <v>0</v>
      </c>
      <c r="L260" s="21">
        <f t="shared" si="96"/>
        <v>0</v>
      </c>
      <c r="M260" s="21">
        <f t="shared" si="97"/>
        <v>100</v>
      </c>
      <c r="N260" s="20">
        <v>0</v>
      </c>
      <c r="O260" s="20">
        <f t="shared" si="112"/>
        <v>0</v>
      </c>
      <c r="P260" s="20">
        <v>0</v>
      </c>
      <c r="Q260" s="20">
        <f t="shared" si="113"/>
        <v>0</v>
      </c>
      <c r="R260" s="20">
        <v>0</v>
      </c>
      <c r="S260" s="45">
        <f t="shared" si="98"/>
        <v>0</v>
      </c>
      <c r="T260" s="45">
        <f t="shared" si="99"/>
        <v>0</v>
      </c>
      <c r="U260" s="45">
        <f t="shared" si="100"/>
        <v>0</v>
      </c>
      <c r="V260" s="20">
        <v>0</v>
      </c>
      <c r="W260" s="21">
        <f t="shared" si="114"/>
        <v>0</v>
      </c>
      <c r="X260" s="17" t="s">
        <v>216</v>
      </c>
      <c r="Y260" s="54" t="str">
        <f t="shared" si="115"/>
        <v>N/A</v>
      </c>
      <c r="Z260" s="20">
        <v>0</v>
      </c>
      <c r="AA260" s="20">
        <v>0</v>
      </c>
      <c r="AB260" s="20">
        <v>0</v>
      </c>
      <c r="AC260" s="20">
        <v>0</v>
      </c>
      <c r="AD260" s="20">
        <v>0</v>
      </c>
      <c r="AE260" s="20">
        <v>0</v>
      </c>
      <c r="AF260" s="20">
        <v>0</v>
      </c>
      <c r="AG260" s="20">
        <v>0</v>
      </c>
      <c r="AH260" s="20">
        <v>0</v>
      </c>
      <c r="AI260" s="20">
        <v>0</v>
      </c>
      <c r="AJ260" s="20">
        <v>0</v>
      </c>
      <c r="AL260" s="57">
        <f t="shared" si="101"/>
        <v>0</v>
      </c>
      <c r="AM260" s="57">
        <f t="shared" si="102"/>
        <v>0</v>
      </c>
      <c r="AN260" s="57">
        <f t="shared" si="103"/>
        <v>0</v>
      </c>
      <c r="AO260" s="57">
        <f t="shared" si="104"/>
        <v>0</v>
      </c>
      <c r="AP260" s="57">
        <f t="shared" si="105"/>
        <v>0</v>
      </c>
      <c r="AQ260" s="57">
        <f t="shared" si="106"/>
        <v>0</v>
      </c>
      <c r="AR260" s="57">
        <f t="shared" si="107"/>
        <v>0</v>
      </c>
      <c r="AS260" s="57">
        <f t="shared" si="108"/>
        <v>0</v>
      </c>
      <c r="AT260" s="57">
        <f t="shared" si="109"/>
        <v>0</v>
      </c>
      <c r="AU260" s="57">
        <f t="shared" si="110"/>
        <v>0</v>
      </c>
      <c r="AV260" s="57">
        <f t="shared" si="111"/>
        <v>0</v>
      </c>
    </row>
    <row r="261" spans="1:48" x14ac:dyDescent="0.35">
      <c r="A261" s="19" t="s">
        <v>507</v>
      </c>
      <c r="B261" s="19" t="s">
        <v>508</v>
      </c>
      <c r="C261" s="44" t="s">
        <v>36</v>
      </c>
      <c r="D261" s="41" t="s">
        <v>1051</v>
      </c>
      <c r="E261" s="20">
        <v>0.113536</v>
      </c>
      <c r="F261" s="20">
        <v>0</v>
      </c>
      <c r="G261" s="20">
        <v>0</v>
      </c>
      <c r="H261" s="20">
        <v>0</v>
      </c>
      <c r="I261" s="40">
        <f t="shared" si="93"/>
        <v>0.113536</v>
      </c>
      <c r="J261" s="21">
        <f t="shared" si="94"/>
        <v>0</v>
      </c>
      <c r="K261" s="21">
        <f t="shared" si="95"/>
        <v>0</v>
      </c>
      <c r="L261" s="21">
        <f t="shared" si="96"/>
        <v>0</v>
      </c>
      <c r="M261" s="21">
        <f t="shared" si="97"/>
        <v>100</v>
      </c>
      <c r="N261" s="20">
        <v>1.18486E-4</v>
      </c>
      <c r="O261" s="20">
        <f t="shared" si="112"/>
        <v>1.18486E-4</v>
      </c>
      <c r="P261" s="20">
        <v>0</v>
      </c>
      <c r="Q261" s="20">
        <f t="shared" si="113"/>
        <v>0</v>
      </c>
      <c r="R261" s="20">
        <v>0</v>
      </c>
      <c r="S261" s="45">
        <f t="shared" si="98"/>
        <v>0.10435985062006764</v>
      </c>
      <c r="T261" s="45">
        <f t="shared" si="99"/>
        <v>0</v>
      </c>
      <c r="U261" s="45">
        <f t="shared" si="100"/>
        <v>0</v>
      </c>
      <c r="V261" s="20">
        <v>0</v>
      </c>
      <c r="W261" s="21">
        <f t="shared" si="114"/>
        <v>0</v>
      </c>
      <c r="X261" s="17" t="s">
        <v>216</v>
      </c>
      <c r="Y261" s="54" t="str">
        <f t="shared" si="115"/>
        <v>N/A</v>
      </c>
      <c r="Z261" s="20">
        <v>0</v>
      </c>
      <c r="AA261" s="20">
        <v>0</v>
      </c>
      <c r="AB261" s="20">
        <v>0</v>
      </c>
      <c r="AC261" s="20">
        <v>0</v>
      </c>
      <c r="AD261" s="20">
        <v>0</v>
      </c>
      <c r="AE261" s="20">
        <v>0</v>
      </c>
      <c r="AF261" s="20">
        <v>0</v>
      </c>
      <c r="AG261" s="20">
        <v>0</v>
      </c>
      <c r="AH261" s="20">
        <v>0</v>
      </c>
      <c r="AI261" s="20">
        <v>8.7715052099099994E-2</v>
      </c>
      <c r="AJ261" s="20">
        <v>0</v>
      </c>
      <c r="AL261" s="57">
        <f t="shared" si="101"/>
        <v>0</v>
      </c>
      <c r="AM261" s="57">
        <f t="shared" si="102"/>
        <v>0</v>
      </c>
      <c r="AN261" s="57">
        <f t="shared" si="103"/>
        <v>0</v>
      </c>
      <c r="AO261" s="57">
        <f t="shared" si="104"/>
        <v>0</v>
      </c>
      <c r="AP261" s="57">
        <f t="shared" si="105"/>
        <v>0</v>
      </c>
      <c r="AQ261" s="57">
        <f t="shared" si="106"/>
        <v>0</v>
      </c>
      <c r="AR261" s="57">
        <f t="shared" si="107"/>
        <v>0</v>
      </c>
      <c r="AS261" s="57">
        <f t="shared" si="108"/>
        <v>0</v>
      </c>
      <c r="AT261" s="57">
        <f t="shared" si="109"/>
        <v>0</v>
      </c>
      <c r="AU261" s="57">
        <f t="shared" si="110"/>
        <v>77.257479653237738</v>
      </c>
      <c r="AV261" s="57">
        <f t="shared" si="111"/>
        <v>0</v>
      </c>
    </row>
    <row r="262" spans="1:48" x14ac:dyDescent="0.35">
      <c r="A262" s="19" t="s">
        <v>509</v>
      </c>
      <c r="B262" s="19" t="s">
        <v>510</v>
      </c>
      <c r="C262" s="44" t="s">
        <v>36</v>
      </c>
      <c r="D262" s="41" t="s">
        <v>1051</v>
      </c>
      <c r="E262" s="20">
        <v>3.1945100000000002</v>
      </c>
      <c r="F262" s="20">
        <v>0</v>
      </c>
      <c r="G262" s="20">
        <v>0</v>
      </c>
      <c r="H262" s="20">
        <v>0</v>
      </c>
      <c r="I262" s="40">
        <f t="shared" si="93"/>
        <v>3.1945100000000002</v>
      </c>
      <c r="J262" s="21">
        <f t="shared" si="94"/>
        <v>0</v>
      </c>
      <c r="K262" s="21">
        <f t="shared" si="95"/>
        <v>0</v>
      </c>
      <c r="L262" s="21">
        <f t="shared" si="96"/>
        <v>0</v>
      </c>
      <c r="M262" s="21">
        <f t="shared" si="97"/>
        <v>100</v>
      </c>
      <c r="N262" s="20">
        <v>0.10549600000000001</v>
      </c>
      <c r="O262" s="20">
        <f t="shared" si="112"/>
        <v>0.106369211107813</v>
      </c>
      <c r="P262" s="20">
        <v>8.7321110781299999E-4</v>
      </c>
      <c r="Q262" s="20">
        <f t="shared" si="113"/>
        <v>8.7321110781299999E-4</v>
      </c>
      <c r="R262" s="20">
        <v>0</v>
      </c>
      <c r="S262" s="45">
        <f t="shared" si="98"/>
        <v>3.3297504502353408</v>
      </c>
      <c r="T262" s="45">
        <f t="shared" si="99"/>
        <v>2.7334743288109913E-2</v>
      </c>
      <c r="U262" s="45">
        <f t="shared" si="100"/>
        <v>0</v>
      </c>
      <c r="V262" s="20">
        <v>0</v>
      </c>
      <c r="W262" s="21">
        <f t="shared" si="114"/>
        <v>0</v>
      </c>
      <c r="X262" s="17" t="s">
        <v>216</v>
      </c>
      <c r="Y262" s="54" t="str">
        <f t="shared" si="115"/>
        <v>N/A</v>
      </c>
      <c r="Z262" s="20">
        <v>0</v>
      </c>
      <c r="AA262" s="20">
        <v>0</v>
      </c>
      <c r="AB262" s="20">
        <v>0</v>
      </c>
      <c r="AC262" s="20">
        <v>0</v>
      </c>
      <c r="AD262" s="20">
        <v>0</v>
      </c>
      <c r="AE262" s="20">
        <v>2.2697662578100002</v>
      </c>
      <c r="AF262" s="20">
        <v>0</v>
      </c>
      <c r="AG262" s="20">
        <v>0</v>
      </c>
      <c r="AH262" s="20">
        <v>3.1945137950000002</v>
      </c>
      <c r="AI262" s="20">
        <v>0</v>
      </c>
      <c r="AJ262" s="20">
        <v>0</v>
      </c>
      <c r="AL262" s="57">
        <f t="shared" si="101"/>
        <v>0</v>
      </c>
      <c r="AM262" s="57">
        <f t="shared" si="102"/>
        <v>0</v>
      </c>
      <c r="AN262" s="57">
        <f t="shared" si="103"/>
        <v>0</v>
      </c>
      <c r="AO262" s="57">
        <f t="shared" si="104"/>
        <v>0</v>
      </c>
      <c r="AP262" s="57">
        <f t="shared" si="105"/>
        <v>0</v>
      </c>
      <c r="AQ262" s="57">
        <f t="shared" si="106"/>
        <v>71.052094305855988</v>
      </c>
      <c r="AR262" s="57">
        <f t="shared" si="107"/>
        <v>0</v>
      </c>
      <c r="AS262" s="57">
        <f t="shared" si="108"/>
        <v>0</v>
      </c>
      <c r="AT262" s="57">
        <f t="shared" si="109"/>
        <v>100.00011879756208</v>
      </c>
      <c r="AU262" s="57">
        <f t="shared" si="110"/>
        <v>0</v>
      </c>
      <c r="AV262" s="57">
        <f t="shared" si="111"/>
        <v>0</v>
      </c>
    </row>
    <row r="263" spans="1:48" x14ac:dyDescent="0.35">
      <c r="A263" s="19" t="s">
        <v>511</v>
      </c>
      <c r="B263" s="19" t="s">
        <v>512</v>
      </c>
      <c r="C263" s="44" t="s">
        <v>36</v>
      </c>
      <c r="D263" s="41" t="s">
        <v>1051</v>
      </c>
      <c r="E263" s="20">
        <v>14.398899999999999</v>
      </c>
      <c r="F263" s="20">
        <v>0</v>
      </c>
      <c r="G263" s="20">
        <v>0</v>
      </c>
      <c r="H263" s="20">
        <v>0</v>
      </c>
      <c r="I263" s="40">
        <f t="shared" si="93"/>
        <v>14.398899999999999</v>
      </c>
      <c r="J263" s="21">
        <f t="shared" si="94"/>
        <v>0</v>
      </c>
      <c r="K263" s="21">
        <f t="shared" si="95"/>
        <v>0</v>
      </c>
      <c r="L263" s="21">
        <f t="shared" si="96"/>
        <v>0</v>
      </c>
      <c r="M263" s="21">
        <f t="shared" si="97"/>
        <v>100</v>
      </c>
      <c r="N263" s="20">
        <v>0.96934699999999996</v>
      </c>
      <c r="O263" s="20">
        <f t="shared" si="112"/>
        <v>1.4604282572499998</v>
      </c>
      <c r="P263" s="20">
        <v>0.19716690893399999</v>
      </c>
      <c r="Q263" s="20">
        <f t="shared" si="113"/>
        <v>0.49108125724999996</v>
      </c>
      <c r="R263" s="20">
        <v>0.293914348316</v>
      </c>
      <c r="S263" s="45">
        <f t="shared" si="98"/>
        <v>10.142637682392404</v>
      </c>
      <c r="T263" s="45">
        <f t="shared" si="99"/>
        <v>3.4105470365791835</v>
      </c>
      <c r="U263" s="45">
        <f t="shared" si="100"/>
        <v>2.0412277904284357</v>
      </c>
      <c r="V263" s="20">
        <v>0</v>
      </c>
      <c r="W263" s="21">
        <f t="shared" si="114"/>
        <v>0</v>
      </c>
      <c r="X263" s="17" t="s">
        <v>216</v>
      </c>
      <c r="Y263" s="54" t="str">
        <f t="shared" si="115"/>
        <v>N/A</v>
      </c>
      <c r="Z263" s="20">
        <v>0</v>
      </c>
      <c r="AA263" s="20">
        <v>0.48079937220699998</v>
      </c>
      <c r="AB263" s="20">
        <v>0.29389420129600002</v>
      </c>
      <c r="AC263" s="20">
        <v>0</v>
      </c>
      <c r="AD263" s="20">
        <v>0.180596557711</v>
      </c>
      <c r="AE263" s="20">
        <v>0</v>
      </c>
      <c r="AF263" s="20">
        <v>0</v>
      </c>
      <c r="AG263" s="20">
        <v>0</v>
      </c>
      <c r="AH263" s="20">
        <v>0</v>
      </c>
      <c r="AI263" s="20">
        <v>0</v>
      </c>
      <c r="AJ263" s="20">
        <v>0</v>
      </c>
      <c r="AL263" s="57">
        <f t="shared" si="101"/>
        <v>0</v>
      </c>
      <c r="AM263" s="57">
        <f t="shared" si="102"/>
        <v>3.3391396023793485</v>
      </c>
      <c r="AN263" s="57">
        <f t="shared" si="103"/>
        <v>2.0410878698789494</v>
      </c>
      <c r="AO263" s="57">
        <f t="shared" si="104"/>
        <v>0</v>
      </c>
      <c r="AP263" s="57">
        <f t="shared" si="105"/>
        <v>1.2542385717728439</v>
      </c>
      <c r="AQ263" s="57">
        <f t="shared" si="106"/>
        <v>0</v>
      </c>
      <c r="AR263" s="57">
        <f t="shared" si="107"/>
        <v>0</v>
      </c>
      <c r="AS263" s="57">
        <f t="shared" si="108"/>
        <v>0</v>
      </c>
      <c r="AT263" s="57">
        <f t="shared" si="109"/>
        <v>0</v>
      </c>
      <c r="AU263" s="57">
        <f t="shared" si="110"/>
        <v>0</v>
      </c>
      <c r="AV263" s="57">
        <f t="shared" si="111"/>
        <v>0</v>
      </c>
    </row>
    <row r="264" spans="1:48" x14ac:dyDescent="0.35">
      <c r="A264" s="19" t="s">
        <v>513</v>
      </c>
      <c r="B264" s="19" t="s">
        <v>514</v>
      </c>
      <c r="C264" s="44" t="s">
        <v>36</v>
      </c>
      <c r="D264" s="41" t="s">
        <v>1051</v>
      </c>
      <c r="E264" s="20">
        <v>0.73233400000000004</v>
      </c>
      <c r="F264" s="20">
        <v>0</v>
      </c>
      <c r="G264" s="20">
        <v>0</v>
      </c>
      <c r="H264" s="20">
        <v>0</v>
      </c>
      <c r="I264" s="40">
        <f t="shared" si="93"/>
        <v>0.73233400000000004</v>
      </c>
      <c r="J264" s="21">
        <f t="shared" si="94"/>
        <v>0</v>
      </c>
      <c r="K264" s="21">
        <f t="shared" si="95"/>
        <v>0</v>
      </c>
      <c r="L264" s="21">
        <f t="shared" si="96"/>
        <v>0</v>
      </c>
      <c r="M264" s="21">
        <f t="shared" si="97"/>
        <v>100</v>
      </c>
      <c r="N264" s="20">
        <v>8.5173599999999996E-4</v>
      </c>
      <c r="O264" s="20">
        <f t="shared" si="112"/>
        <v>8.5173599999999996E-4</v>
      </c>
      <c r="P264" s="20">
        <v>0</v>
      </c>
      <c r="Q264" s="20">
        <f t="shared" si="113"/>
        <v>0</v>
      </c>
      <c r="R264" s="20">
        <v>0</v>
      </c>
      <c r="S264" s="45">
        <f t="shared" si="98"/>
        <v>0.11630430923594971</v>
      </c>
      <c r="T264" s="45">
        <f t="shared" si="99"/>
        <v>0</v>
      </c>
      <c r="U264" s="45">
        <f t="shared" si="100"/>
        <v>0</v>
      </c>
      <c r="V264" s="20">
        <v>0</v>
      </c>
      <c r="W264" s="21">
        <f t="shared" si="114"/>
        <v>0</v>
      </c>
      <c r="X264" s="17" t="s">
        <v>216</v>
      </c>
      <c r="Y264" s="54" t="str">
        <f t="shared" si="115"/>
        <v>N/A</v>
      </c>
      <c r="Z264" s="20">
        <v>0</v>
      </c>
      <c r="AA264" s="20">
        <v>0</v>
      </c>
      <c r="AB264" s="20">
        <v>0</v>
      </c>
      <c r="AC264" s="20">
        <v>0</v>
      </c>
      <c r="AD264" s="20">
        <v>0.24987523261700001</v>
      </c>
      <c r="AE264" s="20">
        <v>0.70183444431700004</v>
      </c>
      <c r="AF264" s="20">
        <v>0</v>
      </c>
      <c r="AG264" s="20">
        <v>0</v>
      </c>
      <c r="AH264" s="20">
        <v>0</v>
      </c>
      <c r="AI264" s="20">
        <v>0</v>
      </c>
      <c r="AJ264" s="20">
        <v>0</v>
      </c>
      <c r="AL264" s="57">
        <f t="shared" si="101"/>
        <v>0</v>
      </c>
      <c r="AM264" s="57">
        <f t="shared" si="102"/>
        <v>0</v>
      </c>
      <c r="AN264" s="57">
        <f t="shared" si="103"/>
        <v>0</v>
      </c>
      <c r="AO264" s="57">
        <f t="shared" si="104"/>
        <v>0</v>
      </c>
      <c r="AP264" s="57">
        <f t="shared" si="105"/>
        <v>34.120392145796863</v>
      </c>
      <c r="AQ264" s="57">
        <f t="shared" si="106"/>
        <v>95.835294321580051</v>
      </c>
      <c r="AR264" s="57">
        <f t="shared" si="107"/>
        <v>0</v>
      </c>
      <c r="AS264" s="57">
        <f t="shared" si="108"/>
        <v>0</v>
      </c>
      <c r="AT264" s="57">
        <f t="shared" si="109"/>
        <v>0</v>
      </c>
      <c r="AU264" s="57">
        <f t="shared" si="110"/>
        <v>0</v>
      </c>
      <c r="AV264" s="57">
        <f t="shared" si="111"/>
        <v>0</v>
      </c>
    </row>
    <row r="265" spans="1:48" x14ac:dyDescent="0.35">
      <c r="A265" s="19" t="s">
        <v>515</v>
      </c>
      <c r="B265" s="19" t="s">
        <v>516</v>
      </c>
      <c r="C265" s="44" t="s">
        <v>36</v>
      </c>
      <c r="D265" s="41" t="s">
        <v>1051</v>
      </c>
      <c r="E265" s="20">
        <v>0.851275</v>
      </c>
      <c r="F265" s="20">
        <v>0</v>
      </c>
      <c r="G265" s="20">
        <v>0</v>
      </c>
      <c r="H265" s="20">
        <v>0</v>
      </c>
      <c r="I265" s="40">
        <f t="shared" si="93"/>
        <v>0.851275</v>
      </c>
      <c r="J265" s="21">
        <f t="shared" si="94"/>
        <v>0</v>
      </c>
      <c r="K265" s="21">
        <f t="shared" si="95"/>
        <v>0</v>
      </c>
      <c r="L265" s="21">
        <f t="shared" si="96"/>
        <v>0</v>
      </c>
      <c r="M265" s="21">
        <f t="shared" si="97"/>
        <v>100</v>
      </c>
      <c r="N265" s="20">
        <v>9.0107999999999994E-2</v>
      </c>
      <c r="O265" s="20">
        <f t="shared" si="112"/>
        <v>0.100908</v>
      </c>
      <c r="P265" s="20">
        <v>1.0800000000000001E-2</v>
      </c>
      <c r="Q265" s="20">
        <f t="shared" si="113"/>
        <v>1.0800000000000001E-2</v>
      </c>
      <c r="R265" s="20">
        <v>0</v>
      </c>
      <c r="S265" s="45">
        <f t="shared" si="98"/>
        <v>11.853748788581834</v>
      </c>
      <c r="T265" s="45">
        <f t="shared" si="99"/>
        <v>1.2686852074828934</v>
      </c>
      <c r="U265" s="45">
        <f t="shared" si="100"/>
        <v>0</v>
      </c>
      <c r="V265" s="20">
        <v>0</v>
      </c>
      <c r="W265" s="21">
        <f t="shared" si="114"/>
        <v>0</v>
      </c>
      <c r="X265" s="17" t="s">
        <v>216</v>
      </c>
      <c r="Y265" s="54" t="str">
        <f t="shared" si="115"/>
        <v>N/A</v>
      </c>
      <c r="Z265" s="20">
        <v>0</v>
      </c>
      <c r="AA265" s="20">
        <v>0</v>
      </c>
      <c r="AB265" s="20">
        <v>0</v>
      </c>
      <c r="AC265" s="20">
        <v>0</v>
      </c>
      <c r="AD265" s="20">
        <v>0</v>
      </c>
      <c r="AE265" s="20">
        <v>0</v>
      </c>
      <c r="AF265" s="20">
        <v>0</v>
      </c>
      <c r="AG265" s="20">
        <v>0</v>
      </c>
      <c r="AH265" s="20">
        <v>0.85127530999099998</v>
      </c>
      <c r="AI265" s="20">
        <v>0</v>
      </c>
      <c r="AJ265" s="20">
        <v>0</v>
      </c>
      <c r="AL265" s="57">
        <f t="shared" si="101"/>
        <v>0</v>
      </c>
      <c r="AM265" s="57">
        <f t="shared" si="102"/>
        <v>0</v>
      </c>
      <c r="AN265" s="57">
        <f t="shared" si="103"/>
        <v>0</v>
      </c>
      <c r="AO265" s="57">
        <f t="shared" si="104"/>
        <v>0</v>
      </c>
      <c r="AP265" s="57">
        <f t="shared" si="105"/>
        <v>0</v>
      </c>
      <c r="AQ265" s="57">
        <f t="shared" si="106"/>
        <v>0</v>
      </c>
      <c r="AR265" s="57">
        <f t="shared" si="107"/>
        <v>0</v>
      </c>
      <c r="AS265" s="57">
        <f t="shared" si="108"/>
        <v>0</v>
      </c>
      <c r="AT265" s="57">
        <f t="shared" si="109"/>
        <v>100.00003641490704</v>
      </c>
      <c r="AU265" s="57">
        <f t="shared" si="110"/>
        <v>0</v>
      </c>
      <c r="AV265" s="57">
        <f t="shared" si="111"/>
        <v>0</v>
      </c>
    </row>
    <row r="266" spans="1:48" x14ac:dyDescent="0.35">
      <c r="A266" s="19" t="s">
        <v>517</v>
      </c>
      <c r="B266" s="19" t="s">
        <v>518</v>
      </c>
      <c r="C266" s="44" t="s">
        <v>36</v>
      </c>
      <c r="D266" s="41" t="s">
        <v>1051</v>
      </c>
      <c r="E266" s="20">
        <v>0.332125</v>
      </c>
      <c r="F266" s="20">
        <v>0</v>
      </c>
      <c r="G266" s="20">
        <v>0</v>
      </c>
      <c r="H266" s="20">
        <v>0</v>
      </c>
      <c r="I266" s="40">
        <f t="shared" si="93"/>
        <v>0.332125</v>
      </c>
      <c r="J266" s="21">
        <f t="shared" si="94"/>
        <v>0</v>
      </c>
      <c r="K266" s="21">
        <f t="shared" si="95"/>
        <v>0</v>
      </c>
      <c r="L266" s="21">
        <f t="shared" si="96"/>
        <v>0</v>
      </c>
      <c r="M266" s="21">
        <f t="shared" si="97"/>
        <v>100</v>
      </c>
      <c r="N266" s="20">
        <v>1.31717E-2</v>
      </c>
      <c r="O266" s="20">
        <f t="shared" si="112"/>
        <v>1.4034431832065E-2</v>
      </c>
      <c r="P266" s="20">
        <v>8.6273183206499995E-4</v>
      </c>
      <c r="Q266" s="20">
        <f t="shared" si="113"/>
        <v>8.6273183206499995E-4</v>
      </c>
      <c r="R266" s="20">
        <v>0</v>
      </c>
      <c r="S266" s="45">
        <f t="shared" si="98"/>
        <v>4.2256475218863381</v>
      </c>
      <c r="T266" s="45">
        <f t="shared" si="99"/>
        <v>0.25976118391117803</v>
      </c>
      <c r="U266" s="45">
        <f t="shared" si="100"/>
        <v>0</v>
      </c>
      <c r="V266" s="20">
        <v>0</v>
      </c>
      <c r="W266" s="21">
        <f t="shared" si="114"/>
        <v>0</v>
      </c>
      <c r="X266" s="17" t="s">
        <v>216</v>
      </c>
      <c r="Y266" s="54" t="str">
        <f t="shared" si="115"/>
        <v>N/A</v>
      </c>
      <c r="Z266" s="20">
        <v>0</v>
      </c>
      <c r="AA266" s="20">
        <v>0</v>
      </c>
      <c r="AB266" s="20">
        <v>0</v>
      </c>
      <c r="AC266" s="20">
        <v>0</v>
      </c>
      <c r="AD266" s="20">
        <v>0</v>
      </c>
      <c r="AE266" s="20">
        <v>0.28524038099999999</v>
      </c>
      <c r="AF266" s="20">
        <v>0</v>
      </c>
      <c r="AG266" s="20">
        <v>0</v>
      </c>
      <c r="AH266" s="20">
        <v>0</v>
      </c>
      <c r="AI266" s="20">
        <v>0</v>
      </c>
      <c r="AJ266" s="20">
        <v>0</v>
      </c>
      <c r="AL266" s="57">
        <f t="shared" si="101"/>
        <v>0</v>
      </c>
      <c r="AM266" s="57">
        <f t="shared" si="102"/>
        <v>0</v>
      </c>
      <c r="AN266" s="57">
        <f t="shared" si="103"/>
        <v>0</v>
      </c>
      <c r="AO266" s="57">
        <f t="shared" si="104"/>
        <v>0</v>
      </c>
      <c r="AP266" s="57">
        <f t="shared" si="105"/>
        <v>0</v>
      </c>
      <c r="AQ266" s="57">
        <f t="shared" si="106"/>
        <v>85.883441776439582</v>
      </c>
      <c r="AR266" s="57">
        <f t="shared" si="107"/>
        <v>0</v>
      </c>
      <c r="AS266" s="57">
        <f t="shared" si="108"/>
        <v>0</v>
      </c>
      <c r="AT266" s="57">
        <f t="shared" si="109"/>
        <v>0</v>
      </c>
      <c r="AU266" s="57">
        <f t="shared" si="110"/>
        <v>0</v>
      </c>
      <c r="AV266" s="57">
        <f t="shared" si="111"/>
        <v>0</v>
      </c>
    </row>
    <row r="267" spans="1:48" x14ac:dyDescent="0.35">
      <c r="A267" s="19" t="s">
        <v>519</v>
      </c>
      <c r="B267" s="19" t="s">
        <v>520</v>
      </c>
      <c r="C267" s="44" t="s">
        <v>36</v>
      </c>
      <c r="D267" s="41" t="s">
        <v>1051</v>
      </c>
      <c r="E267" s="20">
        <v>0.40934300000000001</v>
      </c>
      <c r="F267" s="20">
        <v>8.4057351492099999E-4</v>
      </c>
      <c r="G267" s="20">
        <v>0.118805458687</v>
      </c>
      <c r="H267" s="20">
        <v>0.140878139013</v>
      </c>
      <c r="I267" s="40">
        <f t="shared" si="93"/>
        <v>0.14881882878507902</v>
      </c>
      <c r="J267" s="21">
        <f t="shared" si="94"/>
        <v>0.20534698649323427</v>
      </c>
      <c r="K267" s="21">
        <f t="shared" si="95"/>
        <v>29.023449451193738</v>
      </c>
      <c r="L267" s="21">
        <f t="shared" si="96"/>
        <v>34.415670724306999</v>
      </c>
      <c r="M267" s="21">
        <f t="shared" si="97"/>
        <v>36.355532838006027</v>
      </c>
      <c r="N267" s="20">
        <v>6.9007399999999997E-2</v>
      </c>
      <c r="O267" s="20">
        <f t="shared" si="112"/>
        <v>8.9751637249840005E-2</v>
      </c>
      <c r="P267" s="20">
        <v>1.22364124999E-2</v>
      </c>
      <c r="Q267" s="20">
        <f t="shared" si="113"/>
        <v>2.0744237249840002E-2</v>
      </c>
      <c r="R267" s="20">
        <v>8.5078247499399996E-3</v>
      </c>
      <c r="S267" s="45">
        <f t="shared" si="98"/>
        <v>21.92577795390174</v>
      </c>
      <c r="T267" s="45">
        <f t="shared" si="99"/>
        <v>5.0676907263199809</v>
      </c>
      <c r="U267" s="45">
        <f t="shared" si="100"/>
        <v>2.0784097321659338</v>
      </c>
      <c r="V267" s="20">
        <v>0.409343385</v>
      </c>
      <c r="W267" s="21">
        <f t="shared" si="114"/>
        <v>100.00009405315346</v>
      </c>
      <c r="X267" s="17">
        <v>0.15383801617000001</v>
      </c>
      <c r="Y267" s="54">
        <f t="shared" si="115"/>
        <v>37.581689724754057</v>
      </c>
      <c r="Z267" s="20">
        <v>0</v>
      </c>
      <c r="AA267" s="20">
        <v>0</v>
      </c>
      <c r="AB267" s="20">
        <v>0</v>
      </c>
      <c r="AC267" s="20">
        <v>0</v>
      </c>
      <c r="AD267" s="20">
        <v>0</v>
      </c>
      <c r="AE267" s="20">
        <v>0</v>
      </c>
      <c r="AF267" s="20">
        <v>0</v>
      </c>
      <c r="AG267" s="20">
        <v>0</v>
      </c>
      <c r="AH267" s="20">
        <v>0.409343385</v>
      </c>
      <c r="AI267" s="20">
        <v>0</v>
      </c>
      <c r="AJ267" s="20">
        <v>0</v>
      </c>
      <c r="AL267" s="57">
        <f t="shared" si="101"/>
        <v>0</v>
      </c>
      <c r="AM267" s="57">
        <f t="shared" si="102"/>
        <v>0</v>
      </c>
      <c r="AN267" s="57">
        <f t="shared" si="103"/>
        <v>0</v>
      </c>
      <c r="AO267" s="57">
        <f t="shared" si="104"/>
        <v>0</v>
      </c>
      <c r="AP267" s="57">
        <f t="shared" si="105"/>
        <v>0</v>
      </c>
      <c r="AQ267" s="57">
        <f t="shared" si="106"/>
        <v>0</v>
      </c>
      <c r="AR267" s="57">
        <f t="shared" si="107"/>
        <v>0</v>
      </c>
      <c r="AS267" s="57">
        <f t="shared" si="108"/>
        <v>0</v>
      </c>
      <c r="AT267" s="57">
        <f t="shared" si="109"/>
        <v>100.00009405315346</v>
      </c>
      <c r="AU267" s="57">
        <f t="shared" si="110"/>
        <v>0</v>
      </c>
      <c r="AV267" s="57">
        <f t="shared" si="111"/>
        <v>0</v>
      </c>
    </row>
    <row r="268" spans="1:48" x14ac:dyDescent="0.35">
      <c r="A268" s="19" t="s">
        <v>521</v>
      </c>
      <c r="B268" s="19" t="s">
        <v>522</v>
      </c>
      <c r="C268" s="44" t="s">
        <v>36</v>
      </c>
      <c r="D268" s="41" t="s">
        <v>1051</v>
      </c>
      <c r="E268" s="20">
        <v>0.50199499999999997</v>
      </c>
      <c r="F268" s="20">
        <v>0</v>
      </c>
      <c r="G268" s="20">
        <v>0</v>
      </c>
      <c r="H268" s="20">
        <v>0</v>
      </c>
      <c r="I268" s="40">
        <f t="shared" si="93"/>
        <v>0.50199499999999997</v>
      </c>
      <c r="J268" s="21">
        <f t="shared" si="94"/>
        <v>0</v>
      </c>
      <c r="K268" s="21">
        <f t="shared" si="95"/>
        <v>0</v>
      </c>
      <c r="L268" s="21">
        <f t="shared" si="96"/>
        <v>0</v>
      </c>
      <c r="M268" s="21">
        <f t="shared" si="97"/>
        <v>100</v>
      </c>
      <c r="N268" s="20">
        <v>2.9064799999999998E-2</v>
      </c>
      <c r="O268" s="20">
        <f t="shared" si="112"/>
        <v>3.1243506957249999E-2</v>
      </c>
      <c r="P268" s="20">
        <v>2.1787069572500001E-3</v>
      </c>
      <c r="Q268" s="20">
        <f t="shared" si="113"/>
        <v>2.1787069572500001E-3</v>
      </c>
      <c r="R268" s="20">
        <v>0</v>
      </c>
      <c r="S268" s="45">
        <f t="shared" si="98"/>
        <v>6.2238681575015695</v>
      </c>
      <c r="T268" s="45">
        <f t="shared" si="99"/>
        <v>0.43400969277582452</v>
      </c>
      <c r="U268" s="45">
        <f t="shared" si="100"/>
        <v>0</v>
      </c>
      <c r="V268" s="20">
        <v>0</v>
      </c>
      <c r="W268" s="21">
        <f t="shared" si="114"/>
        <v>0</v>
      </c>
      <c r="X268" s="17" t="s">
        <v>216</v>
      </c>
      <c r="Y268" s="54" t="str">
        <f t="shared" si="115"/>
        <v>N/A</v>
      </c>
      <c r="Z268" s="20">
        <v>0</v>
      </c>
      <c r="AA268" s="20">
        <v>0</v>
      </c>
      <c r="AB268" s="20">
        <v>0</v>
      </c>
      <c r="AC268" s="20">
        <v>0</v>
      </c>
      <c r="AD268" s="20">
        <v>0</v>
      </c>
      <c r="AE268" s="20">
        <v>0</v>
      </c>
      <c r="AF268" s="20">
        <v>0</v>
      </c>
      <c r="AG268" s="20">
        <v>0</v>
      </c>
      <c r="AH268" s="20">
        <v>0.50199524000200002</v>
      </c>
      <c r="AI268" s="20">
        <v>0</v>
      </c>
      <c r="AJ268" s="20">
        <v>0</v>
      </c>
      <c r="AL268" s="57">
        <f t="shared" si="101"/>
        <v>0</v>
      </c>
      <c r="AM268" s="57">
        <f t="shared" si="102"/>
        <v>0</v>
      </c>
      <c r="AN268" s="57">
        <f t="shared" si="103"/>
        <v>0</v>
      </c>
      <c r="AO268" s="57">
        <f t="shared" si="104"/>
        <v>0</v>
      </c>
      <c r="AP268" s="57">
        <f t="shared" si="105"/>
        <v>0</v>
      </c>
      <c r="AQ268" s="57">
        <f t="shared" si="106"/>
        <v>0</v>
      </c>
      <c r="AR268" s="57">
        <f t="shared" si="107"/>
        <v>0</v>
      </c>
      <c r="AS268" s="57">
        <f t="shared" si="108"/>
        <v>0</v>
      </c>
      <c r="AT268" s="57">
        <f t="shared" si="109"/>
        <v>100.00004780963955</v>
      </c>
      <c r="AU268" s="57">
        <f t="shared" si="110"/>
        <v>0</v>
      </c>
      <c r="AV268" s="57">
        <f t="shared" si="111"/>
        <v>0</v>
      </c>
    </row>
    <row r="269" spans="1:48" x14ac:dyDescent="0.35">
      <c r="A269" s="19" t="s">
        <v>523</v>
      </c>
      <c r="B269" s="19" t="s">
        <v>524</v>
      </c>
      <c r="C269" s="44" t="s">
        <v>36</v>
      </c>
      <c r="D269" s="41" t="s">
        <v>1051</v>
      </c>
      <c r="E269" s="20">
        <v>0.72096899999999997</v>
      </c>
      <c r="F269" s="20">
        <v>0</v>
      </c>
      <c r="G269" s="20">
        <v>0</v>
      </c>
      <c r="H269" s="20">
        <v>0</v>
      </c>
      <c r="I269" s="40">
        <f t="shared" si="93"/>
        <v>0.72096899999999997</v>
      </c>
      <c r="J269" s="21">
        <f t="shared" si="94"/>
        <v>0</v>
      </c>
      <c r="K269" s="21">
        <f t="shared" si="95"/>
        <v>0</v>
      </c>
      <c r="L269" s="21">
        <f t="shared" si="96"/>
        <v>0</v>
      </c>
      <c r="M269" s="21">
        <f t="shared" si="97"/>
        <v>100</v>
      </c>
      <c r="N269" s="20">
        <v>7.4030499999999999E-2</v>
      </c>
      <c r="O269" s="20">
        <f t="shared" si="112"/>
        <v>9.2036893079110005E-2</v>
      </c>
      <c r="P269" s="20">
        <v>3.7456023459100001E-3</v>
      </c>
      <c r="Q269" s="20">
        <f t="shared" si="113"/>
        <v>1.8006393079109999E-2</v>
      </c>
      <c r="R269" s="20">
        <v>1.42607907332E-2</v>
      </c>
      <c r="S269" s="45">
        <f t="shared" si="98"/>
        <v>12.765721283315928</v>
      </c>
      <c r="T269" s="45">
        <f t="shared" si="99"/>
        <v>2.4975266730067451</v>
      </c>
      <c r="U269" s="45">
        <f t="shared" si="100"/>
        <v>1.9780033168138991</v>
      </c>
      <c r="V269" s="20">
        <v>0</v>
      </c>
      <c r="W269" s="21">
        <f t="shared" si="114"/>
        <v>0</v>
      </c>
      <c r="X269" s="17" t="s">
        <v>216</v>
      </c>
      <c r="Y269" s="54" t="str">
        <f t="shared" si="115"/>
        <v>N/A</v>
      </c>
      <c r="Z269" s="20">
        <v>0</v>
      </c>
      <c r="AA269" s="20">
        <v>0</v>
      </c>
      <c r="AB269" s="20">
        <v>0</v>
      </c>
      <c r="AC269" s="20">
        <v>0</v>
      </c>
      <c r="AD269" s="20">
        <v>0.53608358442500004</v>
      </c>
      <c r="AE269" s="20">
        <v>0</v>
      </c>
      <c r="AF269" s="20">
        <v>0</v>
      </c>
      <c r="AG269" s="20">
        <v>8.7652024880600005E-2</v>
      </c>
      <c r="AH269" s="20">
        <v>0.27967050700000001</v>
      </c>
      <c r="AI269" s="20">
        <v>0.57022183165100004</v>
      </c>
      <c r="AJ269" s="20">
        <v>0.15074668829999999</v>
      </c>
      <c r="AL269" s="57">
        <f t="shared" si="101"/>
        <v>0</v>
      </c>
      <c r="AM269" s="57">
        <f t="shared" si="102"/>
        <v>0</v>
      </c>
      <c r="AN269" s="57">
        <f t="shared" si="103"/>
        <v>0</v>
      </c>
      <c r="AO269" s="57">
        <f t="shared" si="104"/>
        <v>0</v>
      </c>
      <c r="AP269" s="57">
        <f t="shared" si="105"/>
        <v>74.355982632401677</v>
      </c>
      <c r="AQ269" s="57">
        <f t="shared" si="106"/>
        <v>0</v>
      </c>
      <c r="AR269" s="57">
        <f t="shared" si="107"/>
        <v>0</v>
      </c>
      <c r="AS269" s="57">
        <f t="shared" si="108"/>
        <v>12.157530334951989</v>
      </c>
      <c r="AT269" s="57">
        <f t="shared" si="109"/>
        <v>38.790919859244994</v>
      </c>
      <c r="AU269" s="57">
        <f t="shared" si="110"/>
        <v>79.091033269252918</v>
      </c>
      <c r="AV269" s="57">
        <f t="shared" si="111"/>
        <v>20.908900146885649</v>
      </c>
    </row>
    <row r="270" spans="1:48" x14ac:dyDescent="0.35">
      <c r="A270" s="19" t="s">
        <v>525</v>
      </c>
      <c r="B270" s="19" t="s">
        <v>526</v>
      </c>
      <c r="C270" s="44" t="s">
        <v>36</v>
      </c>
      <c r="D270" s="41" t="s">
        <v>1051</v>
      </c>
      <c r="E270" s="20">
        <v>0.37413600000000002</v>
      </c>
      <c r="F270" s="20">
        <v>0</v>
      </c>
      <c r="G270" s="20">
        <v>0</v>
      </c>
      <c r="H270" s="20">
        <v>0</v>
      </c>
      <c r="I270" s="40">
        <f t="shared" si="93"/>
        <v>0.37413600000000002</v>
      </c>
      <c r="J270" s="21">
        <f t="shared" si="94"/>
        <v>0</v>
      </c>
      <c r="K270" s="21">
        <f t="shared" si="95"/>
        <v>0</v>
      </c>
      <c r="L270" s="21">
        <f t="shared" si="96"/>
        <v>0</v>
      </c>
      <c r="M270" s="21">
        <f t="shared" si="97"/>
        <v>100</v>
      </c>
      <c r="N270" s="20">
        <v>3.4722799999999999E-4</v>
      </c>
      <c r="O270" s="20">
        <f t="shared" si="112"/>
        <v>3.4722799999999999E-4</v>
      </c>
      <c r="P270" s="20">
        <v>0</v>
      </c>
      <c r="Q270" s="20">
        <f t="shared" si="113"/>
        <v>0</v>
      </c>
      <c r="R270" s="20">
        <v>0</v>
      </c>
      <c r="S270" s="45">
        <f t="shared" si="98"/>
        <v>9.2807962879808414E-2</v>
      </c>
      <c r="T270" s="45">
        <f t="shared" si="99"/>
        <v>0</v>
      </c>
      <c r="U270" s="45">
        <f t="shared" si="100"/>
        <v>0</v>
      </c>
      <c r="V270" s="20">
        <v>0</v>
      </c>
      <c r="W270" s="21">
        <f t="shared" si="114"/>
        <v>0</v>
      </c>
      <c r="X270" s="17" t="s">
        <v>216</v>
      </c>
      <c r="Y270" s="54" t="str">
        <f t="shared" si="115"/>
        <v>N/A</v>
      </c>
      <c r="Z270" s="20">
        <v>0</v>
      </c>
      <c r="AA270" s="20">
        <v>0</v>
      </c>
      <c r="AB270" s="20">
        <v>0</v>
      </c>
      <c r="AC270" s="20">
        <v>0</v>
      </c>
      <c r="AD270" s="20">
        <v>0</v>
      </c>
      <c r="AE270" s="20">
        <v>0.35782816528</v>
      </c>
      <c r="AF270" s="20">
        <v>0</v>
      </c>
      <c r="AG270" s="20">
        <v>4.9840101608200002E-2</v>
      </c>
      <c r="AH270" s="20">
        <v>0</v>
      </c>
      <c r="AI270" s="20">
        <v>0.374136350008</v>
      </c>
      <c r="AJ270" s="20">
        <v>0</v>
      </c>
      <c r="AL270" s="57">
        <f t="shared" si="101"/>
        <v>0</v>
      </c>
      <c r="AM270" s="57">
        <f t="shared" si="102"/>
        <v>0</v>
      </c>
      <c r="AN270" s="57">
        <f t="shared" si="103"/>
        <v>0</v>
      </c>
      <c r="AO270" s="57">
        <f t="shared" si="104"/>
        <v>0</v>
      </c>
      <c r="AP270" s="57">
        <f t="shared" si="105"/>
        <v>0</v>
      </c>
      <c r="AQ270" s="57">
        <f t="shared" si="106"/>
        <v>95.641201402698471</v>
      </c>
      <c r="AR270" s="57">
        <f t="shared" si="107"/>
        <v>0</v>
      </c>
      <c r="AS270" s="57">
        <f t="shared" si="108"/>
        <v>13.321386236074581</v>
      </c>
      <c r="AT270" s="57">
        <f t="shared" si="109"/>
        <v>0</v>
      </c>
      <c r="AU270" s="57">
        <f t="shared" si="110"/>
        <v>100.00009355100818</v>
      </c>
      <c r="AV270" s="57">
        <f t="shared" si="111"/>
        <v>0</v>
      </c>
    </row>
    <row r="271" spans="1:48" x14ac:dyDescent="0.35">
      <c r="A271" s="19" t="s">
        <v>527</v>
      </c>
      <c r="B271" s="19" t="s">
        <v>528</v>
      </c>
      <c r="C271" s="44" t="s">
        <v>36</v>
      </c>
      <c r="D271" s="41" t="s">
        <v>1051</v>
      </c>
      <c r="E271" s="20">
        <v>0.27250600000000003</v>
      </c>
      <c r="F271" s="20">
        <v>0</v>
      </c>
      <c r="G271" s="20">
        <v>0</v>
      </c>
      <c r="H271" s="20">
        <v>0</v>
      </c>
      <c r="I271" s="40">
        <f t="shared" si="93"/>
        <v>0.27250600000000003</v>
      </c>
      <c r="J271" s="21">
        <f t="shared" si="94"/>
        <v>0</v>
      </c>
      <c r="K271" s="21">
        <f t="shared" si="95"/>
        <v>0</v>
      </c>
      <c r="L271" s="21">
        <f t="shared" si="96"/>
        <v>0</v>
      </c>
      <c r="M271" s="21">
        <f t="shared" si="97"/>
        <v>100</v>
      </c>
      <c r="N271" s="20">
        <v>9.7642999999999994E-2</v>
      </c>
      <c r="O271" s="20">
        <f t="shared" si="112"/>
        <v>9.8712046500339989E-2</v>
      </c>
      <c r="P271" s="20">
        <v>1.06904650034E-3</v>
      </c>
      <c r="Q271" s="20">
        <f t="shared" si="113"/>
        <v>1.06904650034E-3</v>
      </c>
      <c r="R271" s="20">
        <v>0</v>
      </c>
      <c r="S271" s="45">
        <f t="shared" si="98"/>
        <v>36.223806631905347</v>
      </c>
      <c r="T271" s="45">
        <f t="shared" si="99"/>
        <v>0.39230200448430486</v>
      </c>
      <c r="U271" s="45">
        <f t="shared" si="100"/>
        <v>0</v>
      </c>
      <c r="V271" s="20">
        <v>0.27250637499500002</v>
      </c>
      <c r="W271" s="21">
        <f t="shared" si="114"/>
        <v>100.0001376098141</v>
      </c>
      <c r="X271" s="17" t="s">
        <v>216</v>
      </c>
      <c r="Y271" s="54" t="str">
        <f t="shared" si="115"/>
        <v>N/A</v>
      </c>
      <c r="Z271" s="20">
        <v>0</v>
      </c>
      <c r="AA271" s="20">
        <v>0</v>
      </c>
      <c r="AB271" s="20">
        <v>0</v>
      </c>
      <c r="AC271" s="20">
        <v>0</v>
      </c>
      <c r="AD271" s="20">
        <v>0</v>
      </c>
      <c r="AE271" s="20">
        <v>0</v>
      </c>
      <c r="AF271" s="20">
        <v>0</v>
      </c>
      <c r="AG271" s="20">
        <v>0</v>
      </c>
      <c r="AH271" s="20">
        <v>0.27250637499500002</v>
      </c>
      <c r="AI271" s="20">
        <v>0</v>
      </c>
      <c r="AJ271" s="20">
        <v>0</v>
      </c>
      <c r="AL271" s="57">
        <f t="shared" si="101"/>
        <v>0</v>
      </c>
      <c r="AM271" s="57">
        <f t="shared" si="102"/>
        <v>0</v>
      </c>
      <c r="AN271" s="57">
        <f t="shared" si="103"/>
        <v>0</v>
      </c>
      <c r="AO271" s="57">
        <f t="shared" si="104"/>
        <v>0</v>
      </c>
      <c r="AP271" s="57">
        <f t="shared" si="105"/>
        <v>0</v>
      </c>
      <c r="AQ271" s="57">
        <f t="shared" si="106"/>
        <v>0</v>
      </c>
      <c r="AR271" s="57">
        <f t="shared" si="107"/>
        <v>0</v>
      </c>
      <c r="AS271" s="57">
        <f t="shared" si="108"/>
        <v>0</v>
      </c>
      <c r="AT271" s="57">
        <f t="shared" si="109"/>
        <v>100.0001376098141</v>
      </c>
      <c r="AU271" s="57">
        <f t="shared" si="110"/>
        <v>0</v>
      </c>
      <c r="AV271" s="57">
        <f t="shared" si="111"/>
        <v>0</v>
      </c>
    </row>
    <row r="272" spans="1:48" x14ac:dyDescent="0.35">
      <c r="A272" s="19" t="s">
        <v>529</v>
      </c>
      <c r="B272" s="19" t="s">
        <v>530</v>
      </c>
      <c r="C272" s="44" t="s">
        <v>36</v>
      </c>
      <c r="D272" s="41" t="s">
        <v>1051</v>
      </c>
      <c r="E272" s="20">
        <v>0.62296200000000002</v>
      </c>
      <c r="F272" s="20">
        <v>0</v>
      </c>
      <c r="G272" s="20">
        <v>0</v>
      </c>
      <c r="H272" s="20">
        <v>0</v>
      </c>
      <c r="I272" s="40">
        <f t="shared" si="93"/>
        <v>0.62296200000000002</v>
      </c>
      <c r="J272" s="21">
        <f t="shared" si="94"/>
        <v>0</v>
      </c>
      <c r="K272" s="21">
        <f t="shared" si="95"/>
        <v>0</v>
      </c>
      <c r="L272" s="21">
        <f t="shared" si="96"/>
        <v>0</v>
      </c>
      <c r="M272" s="21">
        <f t="shared" si="97"/>
        <v>100</v>
      </c>
      <c r="N272" s="20">
        <v>9.2251300000000002E-4</v>
      </c>
      <c r="O272" s="20">
        <f t="shared" si="112"/>
        <v>9.2251300000000002E-4</v>
      </c>
      <c r="P272" s="20">
        <v>0</v>
      </c>
      <c r="Q272" s="20">
        <f t="shared" si="113"/>
        <v>0</v>
      </c>
      <c r="R272" s="20">
        <v>0</v>
      </c>
      <c r="S272" s="45">
        <f t="shared" si="98"/>
        <v>0.14808495542264216</v>
      </c>
      <c r="T272" s="45">
        <f t="shared" si="99"/>
        <v>0</v>
      </c>
      <c r="U272" s="45">
        <f t="shared" si="100"/>
        <v>0</v>
      </c>
      <c r="V272" s="20">
        <v>0</v>
      </c>
      <c r="W272" s="21">
        <f t="shared" si="114"/>
        <v>0</v>
      </c>
      <c r="X272" s="17" t="s">
        <v>216</v>
      </c>
      <c r="Y272" s="54" t="str">
        <f t="shared" si="115"/>
        <v>N/A</v>
      </c>
      <c r="Z272" s="20">
        <v>0</v>
      </c>
      <c r="AA272" s="20">
        <v>0</v>
      </c>
      <c r="AB272" s="20">
        <v>0</v>
      </c>
      <c r="AC272" s="20">
        <v>0</v>
      </c>
      <c r="AD272" s="20">
        <v>0</v>
      </c>
      <c r="AE272" s="20">
        <v>0</v>
      </c>
      <c r="AF272" s="20">
        <v>0</v>
      </c>
      <c r="AG272" s="20">
        <v>0</v>
      </c>
      <c r="AH272" s="20">
        <v>0.62296152999400001</v>
      </c>
      <c r="AI272" s="20">
        <v>0</v>
      </c>
      <c r="AJ272" s="20">
        <v>0</v>
      </c>
      <c r="AL272" s="57">
        <f t="shared" si="101"/>
        <v>0</v>
      </c>
      <c r="AM272" s="57">
        <f t="shared" si="102"/>
        <v>0</v>
      </c>
      <c r="AN272" s="57">
        <f t="shared" si="103"/>
        <v>0</v>
      </c>
      <c r="AO272" s="57">
        <f t="shared" si="104"/>
        <v>0</v>
      </c>
      <c r="AP272" s="57">
        <f t="shared" si="105"/>
        <v>0</v>
      </c>
      <c r="AQ272" s="57">
        <f t="shared" si="106"/>
        <v>0</v>
      </c>
      <c r="AR272" s="57">
        <f t="shared" si="107"/>
        <v>0</v>
      </c>
      <c r="AS272" s="57">
        <f t="shared" si="108"/>
        <v>0</v>
      </c>
      <c r="AT272" s="57">
        <f t="shared" si="109"/>
        <v>99.999924553022495</v>
      </c>
      <c r="AU272" s="57">
        <f t="shared" si="110"/>
        <v>0</v>
      </c>
      <c r="AV272" s="57">
        <f t="shared" si="111"/>
        <v>0</v>
      </c>
    </row>
    <row r="273" spans="1:48" x14ac:dyDescent="0.35">
      <c r="A273" s="19" t="s">
        <v>531</v>
      </c>
      <c r="B273" s="19" t="s">
        <v>532</v>
      </c>
      <c r="C273" s="44" t="s">
        <v>36</v>
      </c>
      <c r="D273" s="41" t="s">
        <v>1051</v>
      </c>
      <c r="E273" s="20">
        <v>0.66269199999999995</v>
      </c>
      <c r="F273" s="20">
        <v>0</v>
      </c>
      <c r="G273" s="20">
        <v>0</v>
      </c>
      <c r="H273" s="20">
        <v>0.66269214999399995</v>
      </c>
      <c r="I273" s="40">
        <f t="shared" si="93"/>
        <v>-1.4999399999826579E-7</v>
      </c>
      <c r="J273" s="21">
        <f t="shared" si="94"/>
        <v>0</v>
      </c>
      <c r="K273" s="21">
        <f t="shared" si="95"/>
        <v>0</v>
      </c>
      <c r="L273" s="21">
        <f t="shared" si="96"/>
        <v>100.00002263404417</v>
      </c>
      <c r="M273" s="21">
        <f t="shared" si="97"/>
        <v>-2.2634044171087896E-5</v>
      </c>
      <c r="N273" s="20">
        <v>0.170985</v>
      </c>
      <c r="O273" s="20">
        <f t="shared" si="112"/>
        <v>0.195434450151</v>
      </c>
      <c r="P273" s="20">
        <v>2.4449450150999998E-2</v>
      </c>
      <c r="Q273" s="20">
        <f t="shared" si="113"/>
        <v>2.4449450150999998E-2</v>
      </c>
      <c r="R273" s="20">
        <v>0</v>
      </c>
      <c r="S273" s="45">
        <f t="shared" si="98"/>
        <v>29.490992821853894</v>
      </c>
      <c r="T273" s="45">
        <f t="shared" si="99"/>
        <v>3.6894138077719365</v>
      </c>
      <c r="U273" s="45">
        <f t="shared" si="100"/>
        <v>0</v>
      </c>
      <c r="V273" s="20">
        <v>0.65424181339200005</v>
      </c>
      <c r="W273" s="21">
        <f t="shared" si="114"/>
        <v>98.72486968184316</v>
      </c>
      <c r="X273" s="17">
        <v>0.64907477778400002</v>
      </c>
      <c r="Y273" s="54">
        <f t="shared" si="115"/>
        <v>97.945165745776336</v>
      </c>
      <c r="Z273" s="20">
        <v>0</v>
      </c>
      <c r="AA273" s="20">
        <v>0</v>
      </c>
      <c r="AB273" s="20">
        <v>0</v>
      </c>
      <c r="AC273" s="20">
        <v>0</v>
      </c>
      <c r="AD273" s="20">
        <v>0</v>
      </c>
      <c r="AE273" s="20">
        <v>0</v>
      </c>
      <c r="AF273" s="20">
        <v>0</v>
      </c>
      <c r="AG273" s="20">
        <v>0</v>
      </c>
      <c r="AH273" s="20">
        <v>0.66269214999399995</v>
      </c>
      <c r="AI273" s="20">
        <v>0</v>
      </c>
      <c r="AJ273" s="20">
        <v>0</v>
      </c>
      <c r="AL273" s="57">
        <f t="shared" si="101"/>
        <v>0</v>
      </c>
      <c r="AM273" s="57">
        <f t="shared" si="102"/>
        <v>0</v>
      </c>
      <c r="AN273" s="57">
        <f t="shared" si="103"/>
        <v>0</v>
      </c>
      <c r="AO273" s="57">
        <f t="shared" si="104"/>
        <v>0</v>
      </c>
      <c r="AP273" s="57">
        <f t="shared" si="105"/>
        <v>0</v>
      </c>
      <c r="AQ273" s="57">
        <f t="shared" si="106"/>
        <v>0</v>
      </c>
      <c r="AR273" s="57">
        <f t="shared" si="107"/>
        <v>0</v>
      </c>
      <c r="AS273" s="57">
        <f t="shared" si="108"/>
        <v>0</v>
      </c>
      <c r="AT273" s="57">
        <f t="shared" si="109"/>
        <v>100.00002263404417</v>
      </c>
      <c r="AU273" s="57">
        <f t="shared" si="110"/>
        <v>0</v>
      </c>
      <c r="AV273" s="57">
        <f t="shared" si="111"/>
        <v>0</v>
      </c>
    </row>
    <row r="274" spans="1:48" x14ac:dyDescent="0.35">
      <c r="A274" s="19" t="s">
        <v>533</v>
      </c>
      <c r="B274" s="19" t="s">
        <v>534</v>
      </c>
      <c r="C274" s="44" t="s">
        <v>36</v>
      </c>
      <c r="D274" s="41" t="s">
        <v>1051</v>
      </c>
      <c r="E274" s="20">
        <v>0.376828</v>
      </c>
      <c r="F274" s="20">
        <v>3.1420582608999999E-2</v>
      </c>
      <c r="G274" s="20">
        <v>1.3484878992399999E-3</v>
      </c>
      <c r="H274" s="20">
        <v>3.1976190885399998E-2</v>
      </c>
      <c r="I274" s="40">
        <f t="shared" si="93"/>
        <v>0.31208273860635999</v>
      </c>
      <c r="J274" s="21">
        <f t="shared" si="94"/>
        <v>8.338176199486238</v>
      </c>
      <c r="K274" s="21">
        <f t="shared" si="95"/>
        <v>0.35785236214930949</v>
      </c>
      <c r="L274" s="21">
        <f t="shared" si="96"/>
        <v>8.4856196687613448</v>
      </c>
      <c r="M274" s="21">
        <f t="shared" si="97"/>
        <v>82.818351769603112</v>
      </c>
      <c r="N274" s="20">
        <v>2.0511399999999999E-2</v>
      </c>
      <c r="O274" s="20">
        <f t="shared" si="112"/>
        <v>6.72967097757E-2</v>
      </c>
      <c r="P274" s="20">
        <v>1.0758805829799999E-2</v>
      </c>
      <c r="Q274" s="20">
        <f t="shared" si="113"/>
        <v>4.6785309775700001E-2</v>
      </c>
      <c r="R274" s="20">
        <v>3.6026503945899999E-2</v>
      </c>
      <c r="S274" s="45">
        <f t="shared" si="98"/>
        <v>17.858733898675258</v>
      </c>
      <c r="T274" s="45">
        <f t="shared" si="99"/>
        <v>12.415560886054115</v>
      </c>
      <c r="U274" s="45">
        <f t="shared" si="100"/>
        <v>9.5604636454562826</v>
      </c>
      <c r="V274" s="20">
        <v>0.37682834000100002</v>
      </c>
      <c r="W274" s="21">
        <f t="shared" si="114"/>
        <v>100.00009022710627</v>
      </c>
      <c r="X274" s="17">
        <v>4.3684301904899997E-2</v>
      </c>
      <c r="Y274" s="54">
        <f t="shared" si="115"/>
        <v>11.592636933800035</v>
      </c>
      <c r="Z274" s="20">
        <v>1.1732396167299999E-3</v>
      </c>
      <c r="AA274" s="20">
        <v>0</v>
      </c>
      <c r="AB274" s="20">
        <v>0</v>
      </c>
      <c r="AC274" s="20">
        <v>0</v>
      </c>
      <c r="AD274" s="20">
        <v>0</v>
      </c>
      <c r="AE274" s="20">
        <v>0</v>
      </c>
      <c r="AF274" s="20">
        <v>0</v>
      </c>
      <c r="AG274" s="20">
        <v>0</v>
      </c>
      <c r="AH274" s="20">
        <v>0.37682834000100002</v>
      </c>
      <c r="AI274" s="20">
        <v>0</v>
      </c>
      <c r="AJ274" s="20">
        <v>0</v>
      </c>
      <c r="AL274" s="57">
        <f t="shared" si="101"/>
        <v>0.31134618890581378</v>
      </c>
      <c r="AM274" s="57">
        <f t="shared" si="102"/>
        <v>0</v>
      </c>
      <c r="AN274" s="57">
        <f t="shared" si="103"/>
        <v>0</v>
      </c>
      <c r="AO274" s="57">
        <f t="shared" si="104"/>
        <v>0</v>
      </c>
      <c r="AP274" s="57">
        <f t="shared" si="105"/>
        <v>0</v>
      </c>
      <c r="AQ274" s="57">
        <f t="shared" si="106"/>
        <v>0</v>
      </c>
      <c r="AR274" s="57">
        <f t="shared" si="107"/>
        <v>0</v>
      </c>
      <c r="AS274" s="57">
        <f t="shared" si="108"/>
        <v>0</v>
      </c>
      <c r="AT274" s="57">
        <f t="shared" si="109"/>
        <v>100.00009022710627</v>
      </c>
      <c r="AU274" s="57">
        <f t="shared" si="110"/>
        <v>0</v>
      </c>
      <c r="AV274" s="57">
        <f t="shared" si="111"/>
        <v>0</v>
      </c>
    </row>
    <row r="275" spans="1:48" x14ac:dyDescent="0.35">
      <c r="A275" s="19" t="s">
        <v>535</v>
      </c>
      <c r="B275" s="19" t="s">
        <v>536</v>
      </c>
      <c r="C275" s="44" t="s">
        <v>36</v>
      </c>
      <c r="D275" s="41" t="s">
        <v>1051</v>
      </c>
      <c r="E275" s="20">
        <v>1.0259400000000001</v>
      </c>
      <c r="F275" s="20">
        <v>0</v>
      </c>
      <c r="G275" s="20">
        <v>0</v>
      </c>
      <c r="H275" s="20">
        <v>0</v>
      </c>
      <c r="I275" s="40">
        <f t="shared" si="93"/>
        <v>1.0259400000000001</v>
      </c>
      <c r="J275" s="21">
        <f t="shared" si="94"/>
        <v>0</v>
      </c>
      <c r="K275" s="21">
        <f t="shared" si="95"/>
        <v>0</v>
      </c>
      <c r="L275" s="21">
        <f t="shared" si="96"/>
        <v>0</v>
      </c>
      <c r="M275" s="21">
        <f t="shared" si="97"/>
        <v>100</v>
      </c>
      <c r="N275" s="20">
        <v>9.1214799999999999E-2</v>
      </c>
      <c r="O275" s="20">
        <f t="shared" si="112"/>
        <v>9.1489492628525002E-2</v>
      </c>
      <c r="P275" s="20">
        <v>2.74692628525E-4</v>
      </c>
      <c r="Q275" s="20">
        <f t="shared" si="113"/>
        <v>2.74692628525E-4</v>
      </c>
      <c r="R275" s="20">
        <v>0</v>
      </c>
      <c r="S275" s="45">
        <f t="shared" si="98"/>
        <v>8.9176260432895678</v>
      </c>
      <c r="T275" s="45">
        <f t="shared" si="99"/>
        <v>2.6774726448427783E-2</v>
      </c>
      <c r="U275" s="45">
        <f t="shared" si="100"/>
        <v>0</v>
      </c>
      <c r="V275" s="20">
        <v>0</v>
      </c>
      <c r="W275" s="21">
        <f t="shared" si="114"/>
        <v>0</v>
      </c>
      <c r="X275" s="17" t="s">
        <v>216</v>
      </c>
      <c r="Y275" s="54" t="str">
        <f t="shared" si="115"/>
        <v>N/A</v>
      </c>
      <c r="Z275" s="20">
        <v>0</v>
      </c>
      <c r="AA275" s="20">
        <v>0</v>
      </c>
      <c r="AB275" s="20">
        <v>0</v>
      </c>
      <c r="AC275" s="20">
        <v>0</v>
      </c>
      <c r="AD275" s="20">
        <v>0</v>
      </c>
      <c r="AE275" s="20">
        <v>0</v>
      </c>
      <c r="AF275" s="20">
        <v>0</v>
      </c>
      <c r="AG275" s="20">
        <v>0</v>
      </c>
      <c r="AH275" s="20">
        <v>1.02594472</v>
      </c>
      <c r="AI275" s="20">
        <v>0</v>
      </c>
      <c r="AJ275" s="20">
        <v>0</v>
      </c>
      <c r="AL275" s="57">
        <f t="shared" si="101"/>
        <v>0</v>
      </c>
      <c r="AM275" s="57">
        <f t="shared" si="102"/>
        <v>0</v>
      </c>
      <c r="AN275" s="57">
        <f t="shared" si="103"/>
        <v>0</v>
      </c>
      <c r="AO275" s="57">
        <f t="shared" si="104"/>
        <v>0</v>
      </c>
      <c r="AP275" s="57">
        <f t="shared" si="105"/>
        <v>0</v>
      </c>
      <c r="AQ275" s="57">
        <f t="shared" si="106"/>
        <v>0</v>
      </c>
      <c r="AR275" s="57">
        <f t="shared" si="107"/>
        <v>0</v>
      </c>
      <c r="AS275" s="57">
        <f t="shared" si="108"/>
        <v>0</v>
      </c>
      <c r="AT275" s="57">
        <f t="shared" si="109"/>
        <v>100.00046006589078</v>
      </c>
      <c r="AU275" s="57">
        <f t="shared" si="110"/>
        <v>0</v>
      </c>
      <c r="AV275" s="57">
        <f t="shared" si="111"/>
        <v>0</v>
      </c>
    </row>
    <row r="276" spans="1:48" x14ac:dyDescent="0.35">
      <c r="A276" s="19" t="s">
        <v>537</v>
      </c>
      <c r="B276" s="19" t="s">
        <v>538</v>
      </c>
      <c r="C276" s="44" t="s">
        <v>36</v>
      </c>
      <c r="D276" s="41" t="s">
        <v>1051</v>
      </c>
      <c r="E276" s="20">
        <v>73.445899999999995</v>
      </c>
      <c r="F276" s="20">
        <v>0.62081520909800003</v>
      </c>
      <c r="G276" s="20">
        <v>0.30094848115</v>
      </c>
      <c r="H276" s="20">
        <v>1.39187207258</v>
      </c>
      <c r="I276" s="40">
        <f t="shared" si="93"/>
        <v>71.132264237171995</v>
      </c>
      <c r="J276" s="21">
        <f t="shared" si="94"/>
        <v>0.84526870675966947</v>
      </c>
      <c r="K276" s="21">
        <f t="shared" si="95"/>
        <v>0.40975531806404447</v>
      </c>
      <c r="L276" s="21">
        <f t="shared" si="96"/>
        <v>1.8950983956626581</v>
      </c>
      <c r="M276" s="21">
        <f t="shared" si="97"/>
        <v>96.849877579513631</v>
      </c>
      <c r="N276" s="20">
        <v>11.2965</v>
      </c>
      <c r="O276" s="20">
        <f t="shared" si="112"/>
        <v>17.883310826700001</v>
      </c>
      <c r="P276" s="20">
        <v>2.6363979581399999</v>
      </c>
      <c r="Q276" s="20">
        <f t="shared" si="113"/>
        <v>6.5868108266999998</v>
      </c>
      <c r="R276" s="20">
        <v>3.95041286856</v>
      </c>
      <c r="S276" s="45">
        <f t="shared" si="98"/>
        <v>24.348957296050568</v>
      </c>
      <c r="T276" s="45">
        <f t="shared" si="99"/>
        <v>8.9682485022308942</v>
      </c>
      <c r="U276" s="45">
        <f t="shared" si="100"/>
        <v>5.3786703799122897</v>
      </c>
      <c r="V276" s="20">
        <v>24.4851015534</v>
      </c>
      <c r="W276" s="21">
        <f t="shared" si="114"/>
        <v>33.337601627047938</v>
      </c>
      <c r="X276" s="17">
        <v>1.3500099541699999</v>
      </c>
      <c r="Y276" s="54">
        <f t="shared" si="115"/>
        <v>1.838101179466791</v>
      </c>
      <c r="Z276" s="20">
        <v>0.98953018444600005</v>
      </c>
      <c r="AA276" s="20">
        <v>1.37278066155</v>
      </c>
      <c r="AB276" s="20">
        <v>1.0001523005299999</v>
      </c>
      <c r="AC276" s="20">
        <v>1.0098647274300001</v>
      </c>
      <c r="AD276" s="20">
        <v>8.1994599138099993</v>
      </c>
      <c r="AE276" s="20">
        <v>0.96639519629399995</v>
      </c>
      <c r="AF276" s="20">
        <v>0.20947757916199999</v>
      </c>
      <c r="AG276" s="20">
        <v>0</v>
      </c>
      <c r="AH276" s="20">
        <v>5.8831333148500002</v>
      </c>
      <c r="AI276" s="20">
        <v>4.0014150550600001E-2</v>
      </c>
      <c r="AJ276" s="20">
        <v>1.46580307558</v>
      </c>
      <c r="AL276" s="57">
        <f t="shared" si="101"/>
        <v>1.3472912503570658</v>
      </c>
      <c r="AM276" s="57">
        <f t="shared" si="102"/>
        <v>1.8691045538961333</v>
      </c>
      <c r="AN276" s="57">
        <f t="shared" si="103"/>
        <v>1.3617537541646301</v>
      </c>
      <c r="AO276" s="57">
        <f t="shared" si="104"/>
        <v>1.3749776739477633</v>
      </c>
      <c r="AP276" s="57">
        <f t="shared" si="105"/>
        <v>11.163945045005915</v>
      </c>
      <c r="AQ276" s="57">
        <f t="shared" si="106"/>
        <v>1.3157918907576869</v>
      </c>
      <c r="AR276" s="57">
        <f t="shared" si="107"/>
        <v>0.28521344167884116</v>
      </c>
      <c r="AS276" s="57">
        <f t="shared" si="108"/>
        <v>0</v>
      </c>
      <c r="AT276" s="57">
        <f t="shared" si="109"/>
        <v>8.0101589262981339</v>
      </c>
      <c r="AU276" s="57">
        <f t="shared" si="110"/>
        <v>5.4481122228197905E-2</v>
      </c>
      <c r="AV276" s="57">
        <f t="shared" si="111"/>
        <v>1.9957588859010511</v>
      </c>
    </row>
    <row r="277" spans="1:48" x14ac:dyDescent="0.35">
      <c r="A277" s="19" t="s">
        <v>539</v>
      </c>
      <c r="B277" s="19" t="s">
        <v>540</v>
      </c>
      <c r="C277" s="19" t="s">
        <v>90</v>
      </c>
      <c r="D277" s="41" t="s">
        <v>1051</v>
      </c>
      <c r="E277" s="20">
        <v>2.4112499999999999</v>
      </c>
      <c r="F277" s="20">
        <v>0</v>
      </c>
      <c r="G277" s="20">
        <v>0</v>
      </c>
      <c r="H277" s="20">
        <v>0</v>
      </c>
      <c r="I277" s="40">
        <f t="shared" si="93"/>
        <v>2.4112499999999999</v>
      </c>
      <c r="J277" s="21">
        <f t="shared" si="94"/>
        <v>0</v>
      </c>
      <c r="K277" s="21">
        <f t="shared" si="95"/>
        <v>0</v>
      </c>
      <c r="L277" s="21">
        <f t="shared" si="96"/>
        <v>0</v>
      </c>
      <c r="M277" s="21">
        <f t="shared" si="97"/>
        <v>100</v>
      </c>
      <c r="N277" s="20">
        <v>0.66931600000000002</v>
      </c>
      <c r="O277" s="20">
        <f t="shared" si="112"/>
        <v>1.0188216162090999</v>
      </c>
      <c r="P277" s="20">
        <v>0.29366577906699998</v>
      </c>
      <c r="Q277" s="20">
        <f t="shared" si="113"/>
        <v>0.34950561620909998</v>
      </c>
      <c r="R277" s="20">
        <v>5.5839837142100002E-2</v>
      </c>
      <c r="S277" s="45">
        <f t="shared" si="98"/>
        <v>42.252840485602903</v>
      </c>
      <c r="T277" s="45">
        <f t="shared" si="99"/>
        <v>14.49478968207776</v>
      </c>
      <c r="U277" s="45">
        <f t="shared" si="100"/>
        <v>2.3158045471062727</v>
      </c>
      <c r="V277" s="20">
        <v>0.51879458351200003</v>
      </c>
      <c r="W277" s="21">
        <f t="shared" si="114"/>
        <v>21.515586667164335</v>
      </c>
      <c r="X277" s="17" t="s">
        <v>216</v>
      </c>
      <c r="Y277" s="54" t="str">
        <f t="shared" si="115"/>
        <v>N/A</v>
      </c>
      <c r="Z277" s="20">
        <v>0</v>
      </c>
      <c r="AA277" s="20">
        <v>0</v>
      </c>
      <c r="AB277" s="20">
        <v>0</v>
      </c>
      <c r="AC277" s="20">
        <v>0</v>
      </c>
      <c r="AD277" s="20">
        <v>0</v>
      </c>
      <c r="AE277" s="20">
        <v>0</v>
      </c>
      <c r="AF277" s="20">
        <v>0</v>
      </c>
      <c r="AG277" s="20">
        <v>0</v>
      </c>
      <c r="AH277" s="20">
        <v>2.4112484150000002</v>
      </c>
      <c r="AI277" s="20">
        <v>0</v>
      </c>
      <c r="AJ277" s="20">
        <v>0</v>
      </c>
      <c r="AL277" s="57">
        <f t="shared" si="101"/>
        <v>0</v>
      </c>
      <c r="AM277" s="57">
        <f t="shared" si="102"/>
        <v>0</v>
      </c>
      <c r="AN277" s="57">
        <f t="shared" si="103"/>
        <v>0</v>
      </c>
      <c r="AO277" s="57">
        <f t="shared" si="104"/>
        <v>0</v>
      </c>
      <c r="AP277" s="57">
        <f t="shared" si="105"/>
        <v>0</v>
      </c>
      <c r="AQ277" s="57">
        <f t="shared" si="106"/>
        <v>0</v>
      </c>
      <c r="AR277" s="57">
        <f t="shared" si="107"/>
        <v>0</v>
      </c>
      <c r="AS277" s="57">
        <f t="shared" si="108"/>
        <v>0</v>
      </c>
      <c r="AT277" s="57">
        <f t="shared" si="109"/>
        <v>99.99993426645932</v>
      </c>
      <c r="AU277" s="57">
        <f t="shared" si="110"/>
        <v>0</v>
      </c>
      <c r="AV277" s="57">
        <f t="shared" si="111"/>
        <v>0</v>
      </c>
    </row>
    <row r="278" spans="1:48" x14ac:dyDescent="0.35">
      <c r="A278" s="19" t="s">
        <v>541</v>
      </c>
      <c r="B278" s="19" t="s">
        <v>542</v>
      </c>
      <c r="C278" s="19" t="s">
        <v>90</v>
      </c>
      <c r="D278" s="41" t="s">
        <v>1051</v>
      </c>
      <c r="E278" s="20">
        <v>2.1821299999999999</v>
      </c>
      <c r="F278" s="20">
        <v>0</v>
      </c>
      <c r="G278" s="20">
        <v>0</v>
      </c>
      <c r="H278" s="20">
        <v>0</v>
      </c>
      <c r="I278" s="40">
        <f t="shared" si="93"/>
        <v>2.1821299999999999</v>
      </c>
      <c r="J278" s="21">
        <f t="shared" si="94"/>
        <v>0</v>
      </c>
      <c r="K278" s="21">
        <f t="shared" si="95"/>
        <v>0</v>
      </c>
      <c r="L278" s="21">
        <f t="shared" si="96"/>
        <v>0</v>
      </c>
      <c r="M278" s="21">
        <f t="shared" si="97"/>
        <v>100</v>
      </c>
      <c r="N278" s="20">
        <v>0.24240800000000001</v>
      </c>
      <c r="O278" s="20">
        <f t="shared" si="112"/>
        <v>0.29220436552950002</v>
      </c>
      <c r="P278" s="20">
        <v>4.9796365529500002E-2</v>
      </c>
      <c r="Q278" s="20">
        <f t="shared" si="113"/>
        <v>4.9796365529500002E-2</v>
      </c>
      <c r="R278" s="20">
        <v>0</v>
      </c>
      <c r="S278" s="45">
        <f t="shared" si="98"/>
        <v>13.390786320223819</v>
      </c>
      <c r="T278" s="45">
        <f t="shared" si="99"/>
        <v>2.2820072832278555</v>
      </c>
      <c r="U278" s="45">
        <f t="shared" si="100"/>
        <v>0</v>
      </c>
      <c r="V278" s="20">
        <v>0</v>
      </c>
      <c r="W278" s="21">
        <f t="shared" si="114"/>
        <v>0</v>
      </c>
      <c r="X278" s="17" t="s">
        <v>216</v>
      </c>
      <c r="Y278" s="54" t="str">
        <f t="shared" si="115"/>
        <v>N/A</v>
      </c>
      <c r="Z278" s="20">
        <v>0</v>
      </c>
      <c r="AA278" s="20">
        <v>0</v>
      </c>
      <c r="AB278" s="20">
        <v>0</v>
      </c>
      <c r="AC278" s="20">
        <v>0</v>
      </c>
      <c r="AD278" s="20">
        <v>0</v>
      </c>
      <c r="AE278" s="20">
        <v>0</v>
      </c>
      <c r="AF278" s="20">
        <v>0</v>
      </c>
      <c r="AG278" s="20">
        <v>0</v>
      </c>
      <c r="AH278" s="20">
        <v>2.1821304100000001</v>
      </c>
      <c r="AI278" s="20">
        <v>0</v>
      </c>
      <c r="AJ278" s="20">
        <v>0</v>
      </c>
      <c r="AL278" s="57">
        <f t="shared" si="101"/>
        <v>0</v>
      </c>
      <c r="AM278" s="57">
        <f t="shared" si="102"/>
        <v>0</v>
      </c>
      <c r="AN278" s="57">
        <f t="shared" si="103"/>
        <v>0</v>
      </c>
      <c r="AO278" s="57">
        <f t="shared" si="104"/>
        <v>0</v>
      </c>
      <c r="AP278" s="57">
        <f t="shared" si="105"/>
        <v>0</v>
      </c>
      <c r="AQ278" s="57">
        <f t="shared" si="106"/>
        <v>0</v>
      </c>
      <c r="AR278" s="57">
        <f t="shared" si="107"/>
        <v>0</v>
      </c>
      <c r="AS278" s="57">
        <f t="shared" si="108"/>
        <v>0</v>
      </c>
      <c r="AT278" s="57">
        <f t="shared" si="109"/>
        <v>100.00001878898142</v>
      </c>
      <c r="AU278" s="57">
        <f t="shared" si="110"/>
        <v>0</v>
      </c>
      <c r="AV278" s="57">
        <f t="shared" si="111"/>
        <v>0</v>
      </c>
    </row>
    <row r="279" spans="1:48" x14ac:dyDescent="0.35">
      <c r="A279" s="19" t="s">
        <v>543</v>
      </c>
      <c r="B279" s="19" t="s">
        <v>544</v>
      </c>
      <c r="C279" s="19" t="s">
        <v>90</v>
      </c>
      <c r="D279" s="41" t="s">
        <v>1051</v>
      </c>
      <c r="E279" s="20">
        <v>5.7893499999999998</v>
      </c>
      <c r="F279" s="20">
        <v>0.36205410786100001</v>
      </c>
      <c r="G279" s="20">
        <v>0.31544215329300002</v>
      </c>
      <c r="H279" s="20">
        <v>1.5538434560900001</v>
      </c>
      <c r="I279" s="40">
        <f t="shared" si="93"/>
        <v>3.5580102827560003</v>
      </c>
      <c r="J279" s="21">
        <f t="shared" si="94"/>
        <v>6.2537954668658831</v>
      </c>
      <c r="K279" s="21">
        <f t="shared" si="95"/>
        <v>5.44866268740014</v>
      </c>
      <c r="L279" s="21">
        <f t="shared" si="96"/>
        <v>26.839687634881294</v>
      </c>
      <c r="M279" s="21">
        <f t="shared" si="97"/>
        <v>61.457854210852695</v>
      </c>
      <c r="N279" s="20">
        <v>0.96321500000000004</v>
      </c>
      <c r="O279" s="20">
        <f t="shared" si="112"/>
        <v>2.0012283253029999</v>
      </c>
      <c r="P279" s="20">
        <v>0.54150731821499998</v>
      </c>
      <c r="Q279" s="20">
        <f t="shared" si="113"/>
        <v>1.0380133253029999</v>
      </c>
      <c r="R279" s="20">
        <v>0.49650600708800002</v>
      </c>
      <c r="S279" s="45">
        <f t="shared" si="98"/>
        <v>34.5674095589833</v>
      </c>
      <c r="T279" s="45">
        <f t="shared" si="99"/>
        <v>17.929704117094321</v>
      </c>
      <c r="U279" s="45">
        <f t="shared" si="100"/>
        <v>8.5761960684360083</v>
      </c>
      <c r="V279" s="20">
        <v>4.5360506097700002</v>
      </c>
      <c r="W279" s="21">
        <f t="shared" si="114"/>
        <v>78.351638953768571</v>
      </c>
      <c r="X279" s="17">
        <v>0.37408109255900002</v>
      </c>
      <c r="Y279" s="54">
        <f t="shared" si="115"/>
        <v>6.4615387316192665</v>
      </c>
      <c r="Z279" s="20">
        <v>1.3473314316999999E-2</v>
      </c>
      <c r="AA279" s="20">
        <v>0</v>
      </c>
      <c r="AB279" s="20">
        <v>0</v>
      </c>
      <c r="AC279" s="20">
        <v>0</v>
      </c>
      <c r="AD279" s="20">
        <v>0</v>
      </c>
      <c r="AE279" s="20">
        <v>0</v>
      </c>
      <c r="AF279" s="20">
        <v>0</v>
      </c>
      <c r="AG279" s="20">
        <v>0</v>
      </c>
      <c r="AH279" s="20">
        <v>5.7893247187999997</v>
      </c>
      <c r="AI279" s="20">
        <v>0</v>
      </c>
      <c r="AJ279" s="20">
        <v>0</v>
      </c>
      <c r="AL279" s="57">
        <f t="shared" si="101"/>
        <v>0.23272585552782263</v>
      </c>
      <c r="AM279" s="57">
        <f t="shared" si="102"/>
        <v>0</v>
      </c>
      <c r="AN279" s="57">
        <f t="shared" si="103"/>
        <v>0</v>
      </c>
      <c r="AO279" s="57">
        <f t="shared" si="104"/>
        <v>0</v>
      </c>
      <c r="AP279" s="57">
        <f t="shared" si="105"/>
        <v>0</v>
      </c>
      <c r="AQ279" s="57">
        <f t="shared" si="106"/>
        <v>0</v>
      </c>
      <c r="AR279" s="57">
        <f t="shared" si="107"/>
        <v>0</v>
      </c>
      <c r="AS279" s="57">
        <f t="shared" si="108"/>
        <v>0</v>
      </c>
      <c r="AT279" s="57">
        <f t="shared" si="109"/>
        <v>99.999563315398092</v>
      </c>
      <c r="AU279" s="57">
        <f t="shared" si="110"/>
        <v>0</v>
      </c>
      <c r="AV279" s="57">
        <f t="shared" si="111"/>
        <v>0</v>
      </c>
    </row>
    <row r="280" spans="1:48" x14ac:dyDescent="0.35">
      <c r="A280" s="19" t="s">
        <v>545</v>
      </c>
      <c r="B280" s="19" t="s">
        <v>540</v>
      </c>
      <c r="C280" s="19" t="s">
        <v>86</v>
      </c>
      <c r="D280" s="41" t="s">
        <v>1051</v>
      </c>
      <c r="E280" s="20">
        <v>1.77698</v>
      </c>
      <c r="F280" s="20">
        <v>0</v>
      </c>
      <c r="G280" s="20">
        <v>0</v>
      </c>
      <c r="H280" s="20">
        <v>0</v>
      </c>
      <c r="I280" s="40">
        <f t="shared" si="93"/>
        <v>1.77698</v>
      </c>
      <c r="J280" s="21">
        <f t="shared" si="94"/>
        <v>0</v>
      </c>
      <c r="K280" s="21">
        <f t="shared" si="95"/>
        <v>0</v>
      </c>
      <c r="L280" s="21">
        <f t="shared" si="96"/>
        <v>0</v>
      </c>
      <c r="M280" s="21">
        <f t="shared" si="97"/>
        <v>100</v>
      </c>
      <c r="N280" s="20">
        <v>0.14830499999999999</v>
      </c>
      <c r="O280" s="20">
        <f t="shared" si="112"/>
        <v>0.14830499999999999</v>
      </c>
      <c r="P280" s="20">
        <v>0</v>
      </c>
      <c r="Q280" s="20">
        <f t="shared" si="113"/>
        <v>0</v>
      </c>
      <c r="R280" s="20">
        <v>0</v>
      </c>
      <c r="S280" s="45">
        <f t="shared" si="98"/>
        <v>8.345901473286137</v>
      </c>
      <c r="T280" s="45">
        <f t="shared" si="99"/>
        <v>0</v>
      </c>
      <c r="U280" s="45">
        <f t="shared" si="100"/>
        <v>0</v>
      </c>
      <c r="V280" s="20">
        <v>7.8178972239999998E-3</v>
      </c>
      <c r="W280" s="21">
        <f t="shared" si="114"/>
        <v>0.43995414827403795</v>
      </c>
      <c r="X280" s="17" t="s">
        <v>216</v>
      </c>
      <c r="Y280" s="54" t="str">
        <f t="shared" si="115"/>
        <v>N/A</v>
      </c>
      <c r="Z280" s="20">
        <v>0</v>
      </c>
      <c r="AA280" s="20">
        <v>0</v>
      </c>
      <c r="AB280" s="20">
        <v>0</v>
      </c>
      <c r="AC280" s="20">
        <v>0</v>
      </c>
      <c r="AD280" s="20">
        <v>0</v>
      </c>
      <c r="AE280" s="20">
        <v>0</v>
      </c>
      <c r="AF280" s="20">
        <v>0</v>
      </c>
      <c r="AG280" s="20">
        <v>0</v>
      </c>
      <c r="AH280" s="20">
        <v>1.77698073</v>
      </c>
      <c r="AI280" s="20">
        <v>0</v>
      </c>
      <c r="AJ280" s="20">
        <v>0</v>
      </c>
      <c r="AL280" s="57">
        <f t="shared" si="101"/>
        <v>0</v>
      </c>
      <c r="AM280" s="57">
        <f t="shared" si="102"/>
        <v>0</v>
      </c>
      <c r="AN280" s="57">
        <f t="shared" si="103"/>
        <v>0</v>
      </c>
      <c r="AO280" s="57">
        <f t="shared" si="104"/>
        <v>0</v>
      </c>
      <c r="AP280" s="57">
        <f t="shared" si="105"/>
        <v>0</v>
      </c>
      <c r="AQ280" s="57">
        <f t="shared" si="106"/>
        <v>0</v>
      </c>
      <c r="AR280" s="57">
        <f t="shared" si="107"/>
        <v>0</v>
      </c>
      <c r="AS280" s="57">
        <f t="shared" si="108"/>
        <v>0</v>
      </c>
      <c r="AT280" s="57">
        <f t="shared" si="109"/>
        <v>100.00004108093508</v>
      </c>
      <c r="AU280" s="57">
        <f t="shared" si="110"/>
        <v>0</v>
      </c>
      <c r="AV280" s="57">
        <f t="shared" si="111"/>
        <v>0</v>
      </c>
    </row>
    <row r="281" spans="1:48" x14ac:dyDescent="0.35">
      <c r="A281" s="19" t="s">
        <v>546</v>
      </c>
      <c r="B281" s="19" t="s">
        <v>547</v>
      </c>
      <c r="C281" s="19" t="s">
        <v>90</v>
      </c>
      <c r="D281" s="41" t="s">
        <v>1051</v>
      </c>
      <c r="E281" s="20">
        <v>0.38082300000000002</v>
      </c>
      <c r="F281" s="20">
        <v>0</v>
      </c>
      <c r="G281" s="20">
        <v>0</v>
      </c>
      <c r="H281" s="20">
        <v>0</v>
      </c>
      <c r="I281" s="40">
        <f t="shared" si="93"/>
        <v>0.38082300000000002</v>
      </c>
      <c r="J281" s="21">
        <f t="shared" si="94"/>
        <v>0</v>
      </c>
      <c r="K281" s="21">
        <f t="shared" si="95"/>
        <v>0</v>
      </c>
      <c r="L281" s="21">
        <f t="shared" si="96"/>
        <v>0</v>
      </c>
      <c r="M281" s="21">
        <f t="shared" si="97"/>
        <v>100</v>
      </c>
      <c r="N281" s="20">
        <v>3.99475E-3</v>
      </c>
      <c r="O281" s="20">
        <f t="shared" si="112"/>
        <v>3.99475E-3</v>
      </c>
      <c r="P281" s="20">
        <v>0</v>
      </c>
      <c r="Q281" s="20">
        <f t="shared" si="113"/>
        <v>0</v>
      </c>
      <c r="R281" s="20">
        <v>0</v>
      </c>
      <c r="S281" s="45">
        <f t="shared" si="98"/>
        <v>1.0489781341988273</v>
      </c>
      <c r="T281" s="45">
        <f t="shared" si="99"/>
        <v>0</v>
      </c>
      <c r="U281" s="45">
        <f t="shared" si="100"/>
        <v>0</v>
      </c>
      <c r="V281" s="20">
        <v>0</v>
      </c>
      <c r="W281" s="21">
        <f t="shared" si="114"/>
        <v>0</v>
      </c>
      <c r="X281" s="17" t="s">
        <v>216</v>
      </c>
      <c r="Y281" s="54" t="str">
        <f t="shared" si="115"/>
        <v>N/A</v>
      </c>
      <c r="Z281" s="20">
        <v>0</v>
      </c>
      <c r="AA281" s="20">
        <v>0</v>
      </c>
      <c r="AB281" s="20">
        <v>0</v>
      </c>
      <c r="AC281" s="20">
        <v>0</v>
      </c>
      <c r="AD281" s="20">
        <v>0</v>
      </c>
      <c r="AE281" s="20">
        <v>0</v>
      </c>
      <c r="AF281" s="20">
        <v>0</v>
      </c>
      <c r="AG281" s="20">
        <v>0</v>
      </c>
      <c r="AH281" s="20">
        <v>0.38082273000200001</v>
      </c>
      <c r="AI281" s="20">
        <v>0</v>
      </c>
      <c r="AJ281" s="20">
        <v>0</v>
      </c>
      <c r="AL281" s="57">
        <f t="shared" si="101"/>
        <v>0</v>
      </c>
      <c r="AM281" s="57">
        <f t="shared" si="102"/>
        <v>0</v>
      </c>
      <c r="AN281" s="57">
        <f t="shared" si="103"/>
        <v>0</v>
      </c>
      <c r="AO281" s="57">
        <f t="shared" si="104"/>
        <v>0</v>
      </c>
      <c r="AP281" s="57">
        <f t="shared" si="105"/>
        <v>0</v>
      </c>
      <c r="AQ281" s="57">
        <f t="shared" si="106"/>
        <v>0</v>
      </c>
      <c r="AR281" s="57">
        <f t="shared" si="107"/>
        <v>0</v>
      </c>
      <c r="AS281" s="57">
        <f t="shared" si="108"/>
        <v>0</v>
      </c>
      <c r="AT281" s="57">
        <f t="shared" si="109"/>
        <v>99.999929101446071</v>
      </c>
      <c r="AU281" s="57">
        <f t="shared" si="110"/>
        <v>0</v>
      </c>
      <c r="AV281" s="57">
        <f t="shared" si="111"/>
        <v>0</v>
      </c>
    </row>
    <row r="282" spans="1:48" x14ac:dyDescent="0.35">
      <c r="A282" s="19" t="s">
        <v>548</v>
      </c>
      <c r="B282" s="19" t="s">
        <v>549</v>
      </c>
      <c r="C282" s="19" t="s">
        <v>86</v>
      </c>
      <c r="D282" s="41" t="s">
        <v>1051</v>
      </c>
      <c r="E282" s="20">
        <v>18.934000000000001</v>
      </c>
      <c r="F282" s="20">
        <v>0</v>
      </c>
      <c r="G282" s="20">
        <v>0</v>
      </c>
      <c r="H282" s="20">
        <v>0</v>
      </c>
      <c r="I282" s="40">
        <f t="shared" si="93"/>
        <v>18.934000000000001</v>
      </c>
      <c r="J282" s="21">
        <f t="shared" si="94"/>
        <v>0</v>
      </c>
      <c r="K282" s="21">
        <f t="shared" si="95"/>
        <v>0</v>
      </c>
      <c r="L282" s="21">
        <f t="shared" si="96"/>
        <v>0</v>
      </c>
      <c r="M282" s="21">
        <f t="shared" si="97"/>
        <v>100</v>
      </c>
      <c r="N282" s="20">
        <v>2.0483099999999999</v>
      </c>
      <c r="O282" s="20">
        <f t="shared" si="112"/>
        <v>2.670887908883</v>
      </c>
      <c r="P282" s="20">
        <v>0.36442677075300001</v>
      </c>
      <c r="Q282" s="20">
        <f t="shared" si="113"/>
        <v>0.62257790888300002</v>
      </c>
      <c r="R282" s="20">
        <v>0.25815113813000001</v>
      </c>
      <c r="S282" s="45">
        <f t="shared" si="98"/>
        <v>14.106305634747015</v>
      </c>
      <c r="T282" s="45">
        <f t="shared" si="99"/>
        <v>3.2881478234023453</v>
      </c>
      <c r="U282" s="45">
        <f t="shared" si="100"/>
        <v>1.3634263131403823</v>
      </c>
      <c r="V282" s="20">
        <v>0</v>
      </c>
      <c r="W282" s="21">
        <f t="shared" si="114"/>
        <v>0</v>
      </c>
      <c r="X282" s="17">
        <v>0</v>
      </c>
      <c r="Y282" s="54">
        <f t="shared" si="115"/>
        <v>0</v>
      </c>
      <c r="Z282" s="20">
        <v>0</v>
      </c>
      <c r="AA282" s="20">
        <v>0</v>
      </c>
      <c r="AB282" s="20">
        <v>0</v>
      </c>
      <c r="AC282" s="20">
        <v>0</v>
      </c>
      <c r="AD282" s="20">
        <v>0</v>
      </c>
      <c r="AE282" s="20">
        <v>0</v>
      </c>
      <c r="AF282" s="20">
        <v>8.1342878699400004E-2</v>
      </c>
      <c r="AG282" s="20">
        <v>0</v>
      </c>
      <c r="AH282" s="20">
        <v>18.9343348791</v>
      </c>
      <c r="AI282" s="20">
        <v>0</v>
      </c>
      <c r="AJ282" s="20">
        <v>0</v>
      </c>
      <c r="AL282" s="57">
        <f t="shared" si="101"/>
        <v>0</v>
      </c>
      <c r="AM282" s="57">
        <f t="shared" si="102"/>
        <v>0</v>
      </c>
      <c r="AN282" s="57">
        <f t="shared" si="103"/>
        <v>0</v>
      </c>
      <c r="AO282" s="57">
        <f t="shared" si="104"/>
        <v>0</v>
      </c>
      <c r="AP282" s="57">
        <f t="shared" si="105"/>
        <v>0</v>
      </c>
      <c r="AQ282" s="57">
        <f t="shared" si="106"/>
        <v>0</v>
      </c>
      <c r="AR282" s="57">
        <f t="shared" si="107"/>
        <v>0.42961275324495612</v>
      </c>
      <c r="AS282" s="57">
        <f t="shared" si="108"/>
        <v>0</v>
      </c>
      <c r="AT282" s="57">
        <f t="shared" si="109"/>
        <v>100.0017686653639</v>
      </c>
      <c r="AU282" s="57">
        <f t="shared" si="110"/>
        <v>0</v>
      </c>
      <c r="AV282" s="57">
        <f t="shared" si="111"/>
        <v>0</v>
      </c>
    </row>
    <row r="283" spans="1:48" x14ac:dyDescent="0.35">
      <c r="A283" s="19" t="s">
        <v>550</v>
      </c>
      <c r="B283" s="19" t="s">
        <v>551</v>
      </c>
      <c r="C283" s="44" t="s">
        <v>36</v>
      </c>
      <c r="D283" s="41" t="s">
        <v>1051</v>
      </c>
      <c r="E283" s="20">
        <v>0.49540200000000001</v>
      </c>
      <c r="F283" s="20">
        <v>7.7457553214000004E-3</v>
      </c>
      <c r="G283" s="20">
        <v>1.12417625958E-2</v>
      </c>
      <c r="H283" s="20">
        <v>2.0484605338199999E-2</v>
      </c>
      <c r="I283" s="40">
        <f t="shared" si="93"/>
        <v>0.4559298767446</v>
      </c>
      <c r="J283" s="21">
        <f t="shared" si="94"/>
        <v>1.5635292795346003</v>
      </c>
      <c r="K283" s="21">
        <f t="shared" si="95"/>
        <v>2.2692202687514382</v>
      </c>
      <c r="L283" s="21">
        <f t="shared" si="96"/>
        <v>4.1349460313442412</v>
      </c>
      <c r="M283" s="21">
        <f t="shared" si="97"/>
        <v>92.032304420369712</v>
      </c>
      <c r="N283" s="20">
        <v>0.11014</v>
      </c>
      <c r="O283" s="20">
        <f t="shared" si="112"/>
        <v>0.13004506670345001</v>
      </c>
      <c r="P283" s="20">
        <v>5.0895108879500002E-3</v>
      </c>
      <c r="Q283" s="20">
        <f t="shared" si="113"/>
        <v>1.9905066703449999E-2</v>
      </c>
      <c r="R283" s="20">
        <v>1.48155558155E-2</v>
      </c>
      <c r="S283" s="45">
        <f t="shared" si="98"/>
        <v>26.250412130643397</v>
      </c>
      <c r="T283" s="45">
        <f t="shared" si="99"/>
        <v>4.0179625240612671</v>
      </c>
      <c r="U283" s="45">
        <f t="shared" si="100"/>
        <v>2.9906128387652853</v>
      </c>
      <c r="V283" s="20">
        <v>0.41786777180200002</v>
      </c>
      <c r="W283" s="21">
        <f t="shared" si="114"/>
        <v>84.349229878361413</v>
      </c>
      <c r="X283" s="17" t="s">
        <v>216</v>
      </c>
      <c r="Y283" s="54" t="str">
        <f t="shared" si="115"/>
        <v>N/A</v>
      </c>
      <c r="Z283" s="20">
        <v>0</v>
      </c>
      <c r="AA283" s="20">
        <v>0</v>
      </c>
      <c r="AB283" s="20">
        <v>0</v>
      </c>
      <c r="AC283" s="20">
        <v>0</v>
      </c>
      <c r="AD283" s="20">
        <v>0</v>
      </c>
      <c r="AE283" s="20">
        <v>0</v>
      </c>
      <c r="AF283" s="20">
        <v>0</v>
      </c>
      <c r="AG283" s="20">
        <v>0</v>
      </c>
      <c r="AH283" s="20">
        <v>0.49540149000099998</v>
      </c>
      <c r="AI283" s="20">
        <v>0</v>
      </c>
      <c r="AJ283" s="20">
        <v>0</v>
      </c>
      <c r="AL283" s="57">
        <f t="shared" si="101"/>
        <v>0</v>
      </c>
      <c r="AM283" s="57">
        <f t="shared" si="102"/>
        <v>0</v>
      </c>
      <c r="AN283" s="57">
        <f t="shared" si="103"/>
        <v>0</v>
      </c>
      <c r="AO283" s="57">
        <f t="shared" si="104"/>
        <v>0</v>
      </c>
      <c r="AP283" s="57">
        <f t="shared" si="105"/>
        <v>0</v>
      </c>
      <c r="AQ283" s="57">
        <f t="shared" si="106"/>
        <v>0</v>
      </c>
      <c r="AR283" s="57">
        <f t="shared" si="107"/>
        <v>0</v>
      </c>
      <c r="AS283" s="57">
        <f t="shared" si="108"/>
        <v>0</v>
      </c>
      <c r="AT283" s="57">
        <f t="shared" si="109"/>
        <v>99.999897053504014</v>
      </c>
      <c r="AU283" s="57">
        <f t="shared" si="110"/>
        <v>0</v>
      </c>
      <c r="AV283" s="57">
        <f t="shared" si="111"/>
        <v>0</v>
      </c>
    </row>
    <row r="284" spans="1:48" x14ac:dyDescent="0.35">
      <c r="A284" s="19" t="s">
        <v>552</v>
      </c>
      <c r="B284" s="19" t="s">
        <v>553</v>
      </c>
      <c r="C284" s="44" t="s">
        <v>36</v>
      </c>
      <c r="D284" s="41" t="s">
        <v>1051</v>
      </c>
      <c r="E284" s="20">
        <v>3.37751</v>
      </c>
      <c r="F284" s="20">
        <v>0.15833045808900001</v>
      </c>
      <c r="G284" s="20">
        <v>4.4842306673600003E-5</v>
      </c>
      <c r="H284" s="20">
        <v>0</v>
      </c>
      <c r="I284" s="40">
        <f t="shared" si="93"/>
        <v>3.2191346996043264</v>
      </c>
      <c r="J284" s="21">
        <f t="shared" si="94"/>
        <v>4.6877865080784371</v>
      </c>
      <c r="K284" s="21">
        <f t="shared" si="95"/>
        <v>1.3276735427459874E-3</v>
      </c>
      <c r="L284" s="21">
        <f t="shared" si="96"/>
        <v>0</v>
      </c>
      <c r="M284" s="21">
        <f t="shared" si="97"/>
        <v>95.310885818378821</v>
      </c>
      <c r="N284" s="20">
        <v>0.20685100000000001</v>
      </c>
      <c r="O284" s="20">
        <f t="shared" si="112"/>
        <v>0.45587750505000002</v>
      </c>
      <c r="P284" s="20">
        <v>7.3449345250000006E-2</v>
      </c>
      <c r="Q284" s="20">
        <f t="shared" si="113"/>
        <v>0.24902650505000001</v>
      </c>
      <c r="R284" s="20">
        <v>0.17557715979999999</v>
      </c>
      <c r="S284" s="45">
        <f t="shared" si="98"/>
        <v>13.49744353236556</v>
      </c>
      <c r="T284" s="45">
        <f t="shared" si="99"/>
        <v>7.3730797258927439</v>
      </c>
      <c r="U284" s="45">
        <f t="shared" si="100"/>
        <v>5.1984201319907264</v>
      </c>
      <c r="V284" s="20">
        <v>1.4268639300499999</v>
      </c>
      <c r="W284" s="21">
        <f t="shared" si="114"/>
        <v>42.246031249352328</v>
      </c>
      <c r="X284" s="17">
        <v>0.15833000538899999</v>
      </c>
      <c r="Y284" s="54">
        <f t="shared" si="115"/>
        <v>4.6877731047132354</v>
      </c>
      <c r="Z284" s="20">
        <v>0</v>
      </c>
      <c r="AA284" s="20">
        <v>1.72E-2</v>
      </c>
      <c r="AB284" s="20">
        <v>0</v>
      </c>
      <c r="AC284" s="20">
        <v>0</v>
      </c>
      <c r="AD284" s="20">
        <v>2.8918433861100003E-4</v>
      </c>
      <c r="AE284" s="20">
        <v>8.3002478753399999E-4</v>
      </c>
      <c r="AF284" s="20">
        <v>6.2988596226600004E-3</v>
      </c>
      <c r="AG284" s="20">
        <v>0</v>
      </c>
      <c r="AH284" s="20">
        <v>0</v>
      </c>
      <c r="AI284" s="20">
        <v>0</v>
      </c>
      <c r="AJ284" s="20">
        <v>0</v>
      </c>
      <c r="AL284" s="57">
        <f t="shared" si="101"/>
        <v>0</v>
      </c>
      <c r="AM284" s="57">
        <f t="shared" si="102"/>
        <v>0.50925089785078359</v>
      </c>
      <c r="AN284" s="57">
        <f t="shared" si="103"/>
        <v>0</v>
      </c>
      <c r="AO284" s="57">
        <f t="shared" si="104"/>
        <v>0</v>
      </c>
      <c r="AP284" s="57">
        <f t="shared" si="105"/>
        <v>8.5620572140719057E-3</v>
      </c>
      <c r="AQ284" s="57">
        <f t="shared" si="106"/>
        <v>2.4575050481982285E-2</v>
      </c>
      <c r="AR284" s="57">
        <f t="shared" si="107"/>
        <v>0.1864941812950961</v>
      </c>
      <c r="AS284" s="57">
        <f t="shared" si="108"/>
        <v>0</v>
      </c>
      <c r="AT284" s="57">
        <f t="shared" si="109"/>
        <v>0</v>
      </c>
      <c r="AU284" s="57">
        <f t="shared" si="110"/>
        <v>0</v>
      </c>
      <c r="AV284" s="57">
        <f t="shared" si="111"/>
        <v>0</v>
      </c>
    </row>
    <row r="285" spans="1:48" x14ac:dyDescent="0.35">
      <c r="A285" s="19" t="s">
        <v>554</v>
      </c>
      <c r="B285" s="19" t="s">
        <v>555</v>
      </c>
      <c r="C285" s="19" t="s">
        <v>86</v>
      </c>
      <c r="D285" s="41" t="s">
        <v>1051</v>
      </c>
      <c r="E285" s="20">
        <v>0.47893999999999998</v>
      </c>
      <c r="F285" s="20">
        <v>0</v>
      </c>
      <c r="G285" s="20">
        <v>0</v>
      </c>
      <c r="H285" s="20">
        <v>0</v>
      </c>
      <c r="I285" s="40">
        <f t="shared" si="93"/>
        <v>0.47893999999999998</v>
      </c>
      <c r="J285" s="21">
        <f t="shared" si="94"/>
        <v>0</v>
      </c>
      <c r="K285" s="21">
        <f t="shared" si="95"/>
        <v>0</v>
      </c>
      <c r="L285" s="21">
        <f t="shared" si="96"/>
        <v>0</v>
      </c>
      <c r="M285" s="21">
        <f t="shared" si="97"/>
        <v>100</v>
      </c>
      <c r="N285" s="20">
        <v>3.07926E-2</v>
      </c>
      <c r="O285" s="20">
        <f t="shared" si="112"/>
        <v>3.07926E-2</v>
      </c>
      <c r="P285" s="20">
        <v>0</v>
      </c>
      <c r="Q285" s="20">
        <f t="shared" si="113"/>
        <v>0</v>
      </c>
      <c r="R285" s="20">
        <v>0</v>
      </c>
      <c r="S285" s="45">
        <f t="shared" si="98"/>
        <v>6.4293230884870756</v>
      </c>
      <c r="T285" s="45">
        <f t="shared" si="99"/>
        <v>0</v>
      </c>
      <c r="U285" s="45">
        <f t="shared" si="100"/>
        <v>0</v>
      </c>
      <c r="V285" s="20">
        <v>0</v>
      </c>
      <c r="W285" s="21">
        <f t="shared" si="114"/>
        <v>0</v>
      </c>
      <c r="X285" s="17" t="s">
        <v>216</v>
      </c>
      <c r="Y285" s="54" t="str">
        <f t="shared" si="115"/>
        <v>N/A</v>
      </c>
      <c r="Z285" s="20">
        <v>0</v>
      </c>
      <c r="AA285" s="20">
        <v>0</v>
      </c>
      <c r="AB285" s="20">
        <v>0</v>
      </c>
      <c r="AC285" s="20">
        <v>0</v>
      </c>
      <c r="AD285" s="20">
        <v>0</v>
      </c>
      <c r="AE285" s="20">
        <v>0</v>
      </c>
      <c r="AF285" s="20">
        <v>0</v>
      </c>
      <c r="AG285" s="20">
        <v>0</v>
      </c>
      <c r="AH285" s="20">
        <v>0</v>
      </c>
      <c r="AI285" s="20">
        <v>0</v>
      </c>
      <c r="AJ285" s="20">
        <v>0</v>
      </c>
      <c r="AL285" s="57">
        <f t="shared" si="101"/>
        <v>0</v>
      </c>
      <c r="AM285" s="57">
        <f t="shared" si="102"/>
        <v>0</v>
      </c>
      <c r="AN285" s="57">
        <f t="shared" si="103"/>
        <v>0</v>
      </c>
      <c r="AO285" s="57">
        <f t="shared" si="104"/>
        <v>0</v>
      </c>
      <c r="AP285" s="57">
        <f t="shared" si="105"/>
        <v>0</v>
      </c>
      <c r="AQ285" s="57">
        <f t="shared" si="106"/>
        <v>0</v>
      </c>
      <c r="AR285" s="57">
        <f t="shared" si="107"/>
        <v>0</v>
      </c>
      <c r="AS285" s="57">
        <f t="shared" si="108"/>
        <v>0</v>
      </c>
      <c r="AT285" s="57">
        <f t="shared" si="109"/>
        <v>0</v>
      </c>
      <c r="AU285" s="57">
        <f t="shared" si="110"/>
        <v>0</v>
      </c>
      <c r="AV285" s="57">
        <f t="shared" si="111"/>
        <v>0</v>
      </c>
    </row>
    <row r="286" spans="1:48" x14ac:dyDescent="0.35">
      <c r="A286" s="19" t="s">
        <v>556</v>
      </c>
      <c r="B286" s="19" t="s">
        <v>557</v>
      </c>
      <c r="C286" s="19" t="s">
        <v>86</v>
      </c>
      <c r="D286" s="41" t="s">
        <v>1051</v>
      </c>
      <c r="E286" s="20">
        <v>8.1447800000000008</v>
      </c>
      <c r="F286" s="20">
        <v>0</v>
      </c>
      <c r="G286" s="20">
        <v>0</v>
      </c>
      <c r="H286" s="20">
        <v>0</v>
      </c>
      <c r="I286" s="40">
        <f t="shared" si="93"/>
        <v>8.1447800000000008</v>
      </c>
      <c r="J286" s="21">
        <f t="shared" si="94"/>
        <v>0</v>
      </c>
      <c r="K286" s="21">
        <f t="shared" si="95"/>
        <v>0</v>
      </c>
      <c r="L286" s="21">
        <f t="shared" si="96"/>
        <v>0</v>
      </c>
      <c r="M286" s="21">
        <f t="shared" si="97"/>
        <v>100</v>
      </c>
      <c r="N286" s="20">
        <v>0.81842499999999996</v>
      </c>
      <c r="O286" s="20">
        <f t="shared" si="112"/>
        <v>1.7806247519259999</v>
      </c>
      <c r="P286" s="20">
        <v>0.55080275967699999</v>
      </c>
      <c r="Q286" s="20">
        <f t="shared" si="113"/>
        <v>0.96219975192599994</v>
      </c>
      <c r="R286" s="20">
        <v>0.411396992249</v>
      </c>
      <c r="S286" s="45">
        <f t="shared" si="98"/>
        <v>21.862158976988937</v>
      </c>
      <c r="T286" s="45">
        <f t="shared" si="99"/>
        <v>11.813698490640629</v>
      </c>
      <c r="U286" s="45">
        <f t="shared" si="100"/>
        <v>5.0510510075041921</v>
      </c>
      <c r="V286" s="20">
        <v>0</v>
      </c>
      <c r="W286" s="21">
        <f t="shared" si="114"/>
        <v>0</v>
      </c>
      <c r="X286" s="17">
        <v>0</v>
      </c>
      <c r="Y286" s="54">
        <f t="shared" si="115"/>
        <v>0</v>
      </c>
      <c r="Z286" s="20">
        <v>0</v>
      </c>
      <c r="AA286" s="20">
        <v>0</v>
      </c>
      <c r="AB286" s="20">
        <v>0</v>
      </c>
      <c r="AC286" s="20">
        <v>0</v>
      </c>
      <c r="AD286" s="20">
        <v>0</v>
      </c>
      <c r="AE286" s="20">
        <v>0</v>
      </c>
      <c r="AF286" s="20">
        <v>4.5999999999999999E-2</v>
      </c>
      <c r="AG286" s="20">
        <v>0</v>
      </c>
      <c r="AH286" s="20">
        <v>8.1447782145000005</v>
      </c>
      <c r="AI286" s="20">
        <v>0</v>
      </c>
      <c r="AJ286" s="20">
        <v>0</v>
      </c>
      <c r="AL286" s="57">
        <f t="shared" si="101"/>
        <v>0</v>
      </c>
      <c r="AM286" s="57">
        <f t="shared" si="102"/>
        <v>0</v>
      </c>
      <c r="AN286" s="57">
        <f t="shared" si="103"/>
        <v>0</v>
      </c>
      <c r="AO286" s="57">
        <f t="shared" si="104"/>
        <v>0</v>
      </c>
      <c r="AP286" s="57">
        <f t="shared" si="105"/>
        <v>0</v>
      </c>
      <c r="AQ286" s="57">
        <f t="shared" si="106"/>
        <v>0</v>
      </c>
      <c r="AR286" s="57">
        <f t="shared" si="107"/>
        <v>0.56477891361092625</v>
      </c>
      <c r="AS286" s="57">
        <f t="shared" si="108"/>
        <v>0</v>
      </c>
      <c r="AT286" s="57">
        <f t="shared" si="109"/>
        <v>99.999978077983684</v>
      </c>
      <c r="AU286" s="57">
        <f t="shared" si="110"/>
        <v>0</v>
      </c>
      <c r="AV286" s="57">
        <f t="shared" si="111"/>
        <v>0</v>
      </c>
    </row>
    <row r="287" spans="1:48" x14ac:dyDescent="0.35">
      <c r="A287" s="19" t="s">
        <v>558</v>
      </c>
      <c r="B287" s="19" t="s">
        <v>559</v>
      </c>
      <c r="C287" s="44" t="s">
        <v>36</v>
      </c>
      <c r="D287" s="41" t="s">
        <v>1051</v>
      </c>
      <c r="E287" s="20">
        <v>0.60269899999999998</v>
      </c>
      <c r="F287" s="20">
        <v>0</v>
      </c>
      <c r="G287" s="20">
        <v>0</v>
      </c>
      <c r="H287" s="20">
        <v>0</v>
      </c>
      <c r="I287" s="40">
        <f t="shared" si="93"/>
        <v>0.60269899999999998</v>
      </c>
      <c r="J287" s="21">
        <f t="shared" si="94"/>
        <v>0</v>
      </c>
      <c r="K287" s="21">
        <f t="shared" si="95"/>
        <v>0</v>
      </c>
      <c r="L287" s="21">
        <f t="shared" si="96"/>
        <v>0</v>
      </c>
      <c r="M287" s="21">
        <f t="shared" si="97"/>
        <v>100</v>
      </c>
      <c r="N287" s="20">
        <v>0.141094</v>
      </c>
      <c r="O287" s="20">
        <f t="shared" si="112"/>
        <v>0.15589642806439999</v>
      </c>
      <c r="P287" s="20">
        <v>1.48024280644E-2</v>
      </c>
      <c r="Q287" s="20">
        <f t="shared" si="113"/>
        <v>1.48024280644E-2</v>
      </c>
      <c r="R287" s="20">
        <v>0</v>
      </c>
      <c r="S287" s="45">
        <f t="shared" si="98"/>
        <v>25.86638240056811</v>
      </c>
      <c r="T287" s="45">
        <f t="shared" si="99"/>
        <v>2.4560233324428946</v>
      </c>
      <c r="U287" s="45">
        <f t="shared" si="100"/>
        <v>0</v>
      </c>
      <c r="V287" s="20">
        <v>0</v>
      </c>
      <c r="W287" s="21">
        <f t="shared" si="114"/>
        <v>0</v>
      </c>
      <c r="X287" s="17" t="s">
        <v>216</v>
      </c>
      <c r="Y287" s="54" t="str">
        <f t="shared" si="115"/>
        <v>N/A</v>
      </c>
      <c r="Z287" s="20">
        <v>0</v>
      </c>
      <c r="AA287" s="20">
        <v>0</v>
      </c>
      <c r="AB287" s="20">
        <v>0</v>
      </c>
      <c r="AC287" s="20">
        <v>0</v>
      </c>
      <c r="AD287" s="20">
        <v>0</v>
      </c>
      <c r="AE287" s="20">
        <v>0</v>
      </c>
      <c r="AF287" s="20">
        <v>0</v>
      </c>
      <c r="AG287" s="20">
        <v>0</v>
      </c>
      <c r="AH287" s="20">
        <v>0.60269886000100004</v>
      </c>
      <c r="AI287" s="20">
        <v>0</v>
      </c>
      <c r="AJ287" s="20">
        <v>0</v>
      </c>
      <c r="AL287" s="57">
        <f t="shared" si="101"/>
        <v>0</v>
      </c>
      <c r="AM287" s="57">
        <f t="shared" si="102"/>
        <v>0</v>
      </c>
      <c r="AN287" s="57">
        <f t="shared" si="103"/>
        <v>0</v>
      </c>
      <c r="AO287" s="57">
        <f t="shared" si="104"/>
        <v>0</v>
      </c>
      <c r="AP287" s="57">
        <f t="shared" si="105"/>
        <v>0</v>
      </c>
      <c r="AQ287" s="57">
        <f t="shared" si="106"/>
        <v>0</v>
      </c>
      <c r="AR287" s="57">
        <f t="shared" si="107"/>
        <v>0</v>
      </c>
      <c r="AS287" s="57">
        <f t="shared" si="108"/>
        <v>0</v>
      </c>
      <c r="AT287" s="57">
        <f t="shared" si="109"/>
        <v>99.999976771323674</v>
      </c>
      <c r="AU287" s="57">
        <f t="shared" si="110"/>
        <v>0</v>
      </c>
      <c r="AV287" s="57">
        <f t="shared" si="111"/>
        <v>0</v>
      </c>
    </row>
    <row r="288" spans="1:48" x14ac:dyDescent="0.35">
      <c r="A288" s="19" t="s">
        <v>560</v>
      </c>
      <c r="B288" s="19" t="s">
        <v>561</v>
      </c>
      <c r="C288" s="44" t="s">
        <v>36</v>
      </c>
      <c r="D288" s="41" t="s">
        <v>1051</v>
      </c>
      <c r="E288" s="20">
        <v>1.7717499999999999</v>
      </c>
      <c r="F288" s="20">
        <v>0</v>
      </c>
      <c r="G288" s="20">
        <v>0</v>
      </c>
      <c r="H288" s="20">
        <v>0</v>
      </c>
      <c r="I288" s="40">
        <f t="shared" ref="I288:I351" si="116">E288-F288-G288-H288</f>
        <v>1.7717499999999999</v>
      </c>
      <c r="J288" s="21">
        <f t="shared" ref="J288:J351" si="117">F288/E288*100</f>
        <v>0</v>
      </c>
      <c r="K288" s="21">
        <f t="shared" ref="K288:K351" si="118">G288/E288*100</f>
        <v>0</v>
      </c>
      <c r="L288" s="21">
        <f t="shared" ref="L288:L351" si="119">H288/E288*100</f>
        <v>0</v>
      </c>
      <c r="M288" s="21">
        <f t="shared" ref="M288:M351" si="120">I288/E288*100</f>
        <v>100</v>
      </c>
      <c r="N288" s="20">
        <v>7.1393700000000004E-2</v>
      </c>
      <c r="O288" s="20">
        <f t="shared" si="112"/>
        <v>9.2628954912299999E-2</v>
      </c>
      <c r="P288" s="20">
        <v>5.6706699999000002E-3</v>
      </c>
      <c r="Q288" s="20">
        <f t="shared" si="113"/>
        <v>2.1235254912300001E-2</v>
      </c>
      <c r="R288" s="20">
        <v>1.55645849124E-2</v>
      </c>
      <c r="S288" s="45">
        <f t="shared" ref="S288:S351" si="121">O288/E288*100</f>
        <v>5.2281052582079868</v>
      </c>
      <c r="T288" s="45">
        <f t="shared" ref="T288:T351" si="122">Q288/E288*100</f>
        <v>1.1985469119401724</v>
      </c>
      <c r="U288" s="45">
        <f t="shared" ref="U288:U351" si="123">R288/E288*100</f>
        <v>0.87848651967828428</v>
      </c>
      <c r="V288" s="20">
        <v>0</v>
      </c>
      <c r="W288" s="21">
        <f t="shared" si="114"/>
        <v>0</v>
      </c>
      <c r="X288" s="17">
        <v>0</v>
      </c>
      <c r="Y288" s="54">
        <f t="shared" si="115"/>
        <v>0</v>
      </c>
      <c r="Z288" s="20">
        <v>0</v>
      </c>
      <c r="AA288" s="20">
        <v>0</v>
      </c>
      <c r="AB288" s="20">
        <v>0</v>
      </c>
      <c r="AC288" s="20">
        <v>0</v>
      </c>
      <c r="AD288" s="20">
        <v>0.11572049052900001</v>
      </c>
      <c r="AE288" s="20">
        <v>0</v>
      </c>
      <c r="AF288" s="20">
        <v>2.4764584912399999E-2</v>
      </c>
      <c r="AG288" s="20">
        <v>0</v>
      </c>
      <c r="AH288" s="20">
        <v>1.7717515749999999</v>
      </c>
      <c r="AI288" s="20">
        <v>0</v>
      </c>
      <c r="AJ288" s="20">
        <v>0</v>
      </c>
      <c r="AL288" s="57">
        <f t="shared" ref="AL288:AL351" si="124">Z288/$E288*100</f>
        <v>0</v>
      </c>
      <c r="AM288" s="57">
        <f t="shared" ref="AM288:AM351" si="125">AA288/$E288*100</f>
        <v>0</v>
      </c>
      <c r="AN288" s="57">
        <f t="shared" ref="AN288:AN351" si="126">AB288/$E288*100</f>
        <v>0</v>
      </c>
      <c r="AO288" s="57">
        <f t="shared" ref="AO288:AO351" si="127">AC288/$E288*100</f>
        <v>0</v>
      </c>
      <c r="AP288" s="57">
        <f t="shared" ref="AP288:AP351" si="128">AD288/$E288*100</f>
        <v>6.5314231990404963</v>
      </c>
      <c r="AQ288" s="57">
        <f t="shared" ref="AQ288:AQ351" si="129">AE288/$E288*100</f>
        <v>0</v>
      </c>
      <c r="AR288" s="57">
        <f t="shared" ref="AR288:AR351" si="130">AF288/$E288*100</f>
        <v>1.3977471377113022</v>
      </c>
      <c r="AS288" s="57">
        <f t="shared" ref="AS288:AS351" si="131">AG288/$E288*100</f>
        <v>0</v>
      </c>
      <c r="AT288" s="57">
        <f t="shared" ref="AT288:AT351" si="132">AH288/$E288*100</f>
        <v>100.00008889516015</v>
      </c>
      <c r="AU288" s="57">
        <f t="shared" ref="AU288:AU351" si="133">AI288/$E288*100</f>
        <v>0</v>
      </c>
      <c r="AV288" s="57">
        <f t="shared" ref="AV288:AV351" si="134">AJ288/$E288*100</f>
        <v>0</v>
      </c>
    </row>
    <row r="289" spans="1:48" x14ac:dyDescent="0.35">
      <c r="A289" s="19" t="s">
        <v>562</v>
      </c>
      <c r="B289" s="19" t="s">
        <v>563</v>
      </c>
      <c r="C289" s="19" t="s">
        <v>86</v>
      </c>
      <c r="D289" s="41" t="s">
        <v>1051</v>
      </c>
      <c r="E289" s="20">
        <v>0.19212399999999999</v>
      </c>
      <c r="F289" s="20">
        <v>0</v>
      </c>
      <c r="G289" s="20">
        <v>0</v>
      </c>
      <c r="H289" s="20">
        <v>0</v>
      </c>
      <c r="I289" s="40">
        <f t="shared" si="116"/>
        <v>0.19212399999999999</v>
      </c>
      <c r="J289" s="21">
        <f t="shared" si="117"/>
        <v>0</v>
      </c>
      <c r="K289" s="21">
        <f t="shared" si="118"/>
        <v>0</v>
      </c>
      <c r="L289" s="21">
        <f t="shared" si="119"/>
        <v>0</v>
      </c>
      <c r="M289" s="21">
        <f t="shared" si="120"/>
        <v>100</v>
      </c>
      <c r="N289" s="20">
        <v>0.103088</v>
      </c>
      <c r="O289" s="20">
        <f t="shared" si="112"/>
        <v>0.14925720254960001</v>
      </c>
      <c r="P289" s="20">
        <v>4.6169202549599997E-2</v>
      </c>
      <c r="Q289" s="20">
        <f t="shared" si="113"/>
        <v>4.6169202549599997E-2</v>
      </c>
      <c r="R289" s="20">
        <v>0</v>
      </c>
      <c r="S289" s="45">
        <f t="shared" si="121"/>
        <v>77.687952858362323</v>
      </c>
      <c r="T289" s="45">
        <f t="shared" si="122"/>
        <v>24.030939679373738</v>
      </c>
      <c r="U289" s="45">
        <f t="shared" si="123"/>
        <v>0</v>
      </c>
      <c r="V289" s="20">
        <v>0</v>
      </c>
      <c r="W289" s="21">
        <f t="shared" si="114"/>
        <v>0</v>
      </c>
      <c r="X289" s="17" t="s">
        <v>216</v>
      </c>
      <c r="Y289" s="54" t="str">
        <f t="shared" si="115"/>
        <v>N/A</v>
      </c>
      <c r="Z289" s="20">
        <v>0</v>
      </c>
      <c r="AA289" s="20">
        <v>0</v>
      </c>
      <c r="AB289" s="20">
        <v>0</v>
      </c>
      <c r="AC289" s="20">
        <v>0</v>
      </c>
      <c r="AD289" s="20">
        <v>0</v>
      </c>
      <c r="AE289" s="20">
        <v>0</v>
      </c>
      <c r="AF289" s="20">
        <v>0</v>
      </c>
      <c r="AG289" s="20">
        <v>0</v>
      </c>
      <c r="AH289" s="20">
        <v>0.192124395</v>
      </c>
      <c r="AI289" s="20">
        <v>0</v>
      </c>
      <c r="AJ289" s="20">
        <v>0</v>
      </c>
      <c r="AL289" s="57">
        <f t="shared" si="124"/>
        <v>0</v>
      </c>
      <c r="AM289" s="57">
        <f t="shared" si="125"/>
        <v>0</v>
      </c>
      <c r="AN289" s="57">
        <f t="shared" si="126"/>
        <v>0</v>
      </c>
      <c r="AO289" s="57">
        <f t="shared" si="127"/>
        <v>0</v>
      </c>
      <c r="AP289" s="57">
        <f t="shared" si="128"/>
        <v>0</v>
      </c>
      <c r="AQ289" s="57">
        <f t="shared" si="129"/>
        <v>0</v>
      </c>
      <c r="AR289" s="57">
        <f t="shared" si="130"/>
        <v>0</v>
      </c>
      <c r="AS289" s="57">
        <f t="shared" si="131"/>
        <v>0</v>
      </c>
      <c r="AT289" s="57">
        <f t="shared" si="132"/>
        <v>100.00020559638567</v>
      </c>
      <c r="AU289" s="57">
        <f t="shared" si="133"/>
        <v>0</v>
      </c>
      <c r="AV289" s="57">
        <f t="shared" si="134"/>
        <v>0</v>
      </c>
    </row>
    <row r="290" spans="1:48" x14ac:dyDescent="0.35">
      <c r="A290" s="19" t="s">
        <v>564</v>
      </c>
      <c r="B290" s="19" t="s">
        <v>565</v>
      </c>
      <c r="C290" s="44" t="s">
        <v>36</v>
      </c>
      <c r="D290" s="41" t="s">
        <v>1051</v>
      </c>
      <c r="E290" s="20">
        <v>1.3401799999999999</v>
      </c>
      <c r="F290" s="20">
        <v>0</v>
      </c>
      <c r="G290" s="20">
        <v>0</v>
      </c>
      <c r="H290" s="20">
        <v>0</v>
      </c>
      <c r="I290" s="40">
        <f t="shared" si="116"/>
        <v>1.3401799999999999</v>
      </c>
      <c r="J290" s="21">
        <f t="shared" si="117"/>
        <v>0</v>
      </c>
      <c r="K290" s="21">
        <f t="shared" si="118"/>
        <v>0</v>
      </c>
      <c r="L290" s="21">
        <f t="shared" si="119"/>
        <v>0</v>
      </c>
      <c r="M290" s="21">
        <f t="shared" si="120"/>
        <v>100</v>
      </c>
      <c r="N290" s="20">
        <v>9.9212400000000006E-2</v>
      </c>
      <c r="O290" s="20">
        <f t="shared" si="112"/>
        <v>0.12681239999999999</v>
      </c>
      <c r="P290" s="20">
        <v>1.4E-2</v>
      </c>
      <c r="Q290" s="20">
        <f t="shared" si="113"/>
        <v>2.76E-2</v>
      </c>
      <c r="R290" s="20">
        <v>1.3599999999999999E-2</v>
      </c>
      <c r="S290" s="45">
        <f t="shared" si="121"/>
        <v>9.4623408795833388</v>
      </c>
      <c r="T290" s="45">
        <f t="shared" si="122"/>
        <v>2.0594248533779043</v>
      </c>
      <c r="U290" s="45">
        <f t="shared" si="123"/>
        <v>1.0147890581862138</v>
      </c>
      <c r="V290" s="20">
        <v>0</v>
      </c>
      <c r="W290" s="21">
        <f t="shared" si="114"/>
        <v>0</v>
      </c>
      <c r="X290" s="17" t="s">
        <v>216</v>
      </c>
      <c r="Y290" s="54" t="str">
        <f t="shared" si="115"/>
        <v>N/A</v>
      </c>
      <c r="Z290" s="20">
        <v>0</v>
      </c>
      <c r="AA290" s="20">
        <v>0</v>
      </c>
      <c r="AB290" s="20">
        <v>0</v>
      </c>
      <c r="AC290" s="20">
        <v>0</v>
      </c>
      <c r="AD290" s="20">
        <v>0</v>
      </c>
      <c r="AE290" s="20">
        <v>0</v>
      </c>
      <c r="AF290" s="20">
        <v>0</v>
      </c>
      <c r="AG290" s="20">
        <v>0</v>
      </c>
      <c r="AH290" s="20">
        <v>1.3401788349999999</v>
      </c>
      <c r="AI290" s="20">
        <v>0</v>
      </c>
      <c r="AJ290" s="20">
        <v>0</v>
      </c>
      <c r="AL290" s="57">
        <f t="shared" si="124"/>
        <v>0</v>
      </c>
      <c r="AM290" s="57">
        <f t="shared" si="125"/>
        <v>0</v>
      </c>
      <c r="AN290" s="57">
        <f t="shared" si="126"/>
        <v>0</v>
      </c>
      <c r="AO290" s="57">
        <f t="shared" si="127"/>
        <v>0</v>
      </c>
      <c r="AP290" s="57">
        <f t="shared" si="128"/>
        <v>0</v>
      </c>
      <c r="AQ290" s="57">
        <f t="shared" si="129"/>
        <v>0</v>
      </c>
      <c r="AR290" s="57">
        <f t="shared" si="130"/>
        <v>0</v>
      </c>
      <c r="AS290" s="57">
        <f t="shared" si="131"/>
        <v>0</v>
      </c>
      <c r="AT290" s="57">
        <f t="shared" si="132"/>
        <v>99.999913071378472</v>
      </c>
      <c r="AU290" s="57">
        <f t="shared" si="133"/>
        <v>0</v>
      </c>
      <c r="AV290" s="57">
        <f t="shared" si="134"/>
        <v>0</v>
      </c>
    </row>
    <row r="291" spans="1:48" x14ac:dyDescent="0.35">
      <c r="A291" s="19" t="s">
        <v>566</v>
      </c>
      <c r="B291" s="19" t="s">
        <v>567</v>
      </c>
      <c r="C291" s="19" t="s">
        <v>90</v>
      </c>
      <c r="D291" s="41" t="s">
        <v>1051</v>
      </c>
      <c r="E291" s="20">
        <v>72.866500000000002</v>
      </c>
      <c r="F291" s="20">
        <v>0.61521169857500002</v>
      </c>
      <c r="G291" s="20">
        <v>0.29453463936800001</v>
      </c>
      <c r="H291" s="20">
        <v>1.25559232705</v>
      </c>
      <c r="I291" s="40">
        <f t="shared" si="116"/>
        <v>70.701161335007015</v>
      </c>
      <c r="J291" s="21">
        <f t="shared" si="117"/>
        <v>0.84429977915091303</v>
      </c>
      <c r="K291" s="21">
        <f t="shared" si="118"/>
        <v>0.40421131709084418</v>
      </c>
      <c r="L291" s="21">
        <f t="shared" si="119"/>
        <v>1.7231407121928457</v>
      </c>
      <c r="M291" s="21">
        <f t="shared" si="120"/>
        <v>97.028348191565414</v>
      </c>
      <c r="N291" s="20">
        <v>10.5419</v>
      </c>
      <c r="O291" s="20">
        <f t="shared" si="112"/>
        <v>15.829440876810001</v>
      </c>
      <c r="P291" s="20">
        <v>2.3404184486499999</v>
      </c>
      <c r="Q291" s="20">
        <f t="shared" si="113"/>
        <v>5.2875408768100005</v>
      </c>
      <c r="R291" s="20">
        <v>2.9471224281600001</v>
      </c>
      <c r="S291" s="45">
        <f t="shared" si="121"/>
        <v>21.723893526943108</v>
      </c>
      <c r="T291" s="45">
        <f t="shared" si="122"/>
        <v>7.2564770872897704</v>
      </c>
      <c r="U291" s="45">
        <f t="shared" si="123"/>
        <v>4.0445505522565242</v>
      </c>
      <c r="V291" s="20">
        <v>21.2498149318</v>
      </c>
      <c r="W291" s="21">
        <f t="shared" si="114"/>
        <v>29.162667250108072</v>
      </c>
      <c r="X291" s="17">
        <v>1.2949860099399999</v>
      </c>
      <c r="Y291" s="54">
        <f t="shared" si="115"/>
        <v>1.7772035296604063</v>
      </c>
      <c r="Z291" s="20">
        <v>0.90299500578299996</v>
      </c>
      <c r="AA291" s="20">
        <v>1.1886340158199999</v>
      </c>
      <c r="AB291" s="20">
        <v>0.81748432768900003</v>
      </c>
      <c r="AC291" s="20">
        <v>0.92717962055600001</v>
      </c>
      <c r="AD291" s="20">
        <v>5.6244716410300004</v>
      </c>
      <c r="AE291" s="20">
        <v>0.932664618015</v>
      </c>
      <c r="AF291" s="20">
        <v>0.21950760368</v>
      </c>
      <c r="AG291" s="20">
        <v>0</v>
      </c>
      <c r="AH291" s="20">
        <v>5.7279769730899996</v>
      </c>
      <c r="AI291" s="20">
        <v>3.1938307700099998E-2</v>
      </c>
      <c r="AJ291" s="20">
        <v>1.34723008719</v>
      </c>
      <c r="AL291" s="57">
        <f t="shared" si="124"/>
        <v>1.2392457518653976</v>
      </c>
      <c r="AM291" s="57">
        <f t="shared" si="125"/>
        <v>1.6312489495447151</v>
      </c>
      <c r="AN291" s="57">
        <f t="shared" si="126"/>
        <v>1.1218932262274159</v>
      </c>
      <c r="AO291" s="57">
        <f t="shared" si="127"/>
        <v>1.2724360584850376</v>
      </c>
      <c r="AP291" s="57">
        <f t="shared" si="128"/>
        <v>7.7188716914219846</v>
      </c>
      <c r="AQ291" s="57">
        <f t="shared" si="129"/>
        <v>1.2799635196077759</v>
      </c>
      <c r="AR291" s="57">
        <f t="shared" si="130"/>
        <v>0.30124625675722039</v>
      </c>
      <c r="AS291" s="57">
        <f t="shared" si="131"/>
        <v>0</v>
      </c>
      <c r="AT291" s="57">
        <f t="shared" si="132"/>
        <v>7.8609195900585309</v>
      </c>
      <c r="AU291" s="57">
        <f t="shared" si="133"/>
        <v>4.3831263612359589E-2</v>
      </c>
      <c r="AV291" s="57">
        <f t="shared" si="134"/>
        <v>1.8489018783528783</v>
      </c>
    </row>
    <row r="292" spans="1:48" x14ac:dyDescent="0.35">
      <c r="A292" s="19" t="s">
        <v>566</v>
      </c>
      <c r="B292" s="19" t="s">
        <v>567</v>
      </c>
      <c r="C292" s="19" t="s">
        <v>86</v>
      </c>
      <c r="D292" s="41" t="s">
        <v>1051</v>
      </c>
      <c r="E292" s="20">
        <v>76.703999999999994</v>
      </c>
      <c r="F292" s="20">
        <v>0.62081520909800003</v>
      </c>
      <c r="G292" s="20">
        <v>0.30094848115</v>
      </c>
      <c r="H292" s="20">
        <v>1.39187207258</v>
      </c>
      <c r="I292" s="40">
        <f t="shared" si="116"/>
        <v>74.390364237171994</v>
      </c>
      <c r="J292" s="21">
        <f t="shared" si="117"/>
        <v>0.80936484289997923</v>
      </c>
      <c r="K292" s="21">
        <f t="shared" si="118"/>
        <v>0.39235043954682941</v>
      </c>
      <c r="L292" s="21">
        <f t="shared" si="119"/>
        <v>1.814601679938465</v>
      </c>
      <c r="M292" s="21">
        <f t="shared" si="120"/>
        <v>96.983683037614725</v>
      </c>
      <c r="N292" s="20">
        <v>10.5419</v>
      </c>
      <c r="O292" s="20">
        <f t="shared" si="112"/>
        <v>17.1287118726</v>
      </c>
      <c r="P292" s="20">
        <v>2.6363990040399998</v>
      </c>
      <c r="Q292" s="20">
        <f t="shared" si="113"/>
        <v>6.5868118726000002</v>
      </c>
      <c r="R292" s="20">
        <v>3.95041286856</v>
      </c>
      <c r="S292" s="45">
        <f t="shared" si="121"/>
        <v>22.33092390566333</v>
      </c>
      <c r="T292" s="45">
        <f t="shared" si="122"/>
        <v>8.5873120992386323</v>
      </c>
      <c r="U292" s="45">
        <f t="shared" si="123"/>
        <v>5.1502045115769715</v>
      </c>
      <c r="V292" s="20">
        <v>24.4851015534</v>
      </c>
      <c r="W292" s="21">
        <f t="shared" si="114"/>
        <v>31.921544578379223</v>
      </c>
      <c r="X292" s="17">
        <v>1.2949860099399999</v>
      </c>
      <c r="Y292" s="54">
        <f t="shared" si="115"/>
        <v>1.6882900630214852</v>
      </c>
      <c r="Z292" s="20">
        <v>0.98953018444600005</v>
      </c>
      <c r="AA292" s="20">
        <v>1.37278066155</v>
      </c>
      <c r="AB292" s="20">
        <v>1.0001523005299999</v>
      </c>
      <c r="AC292" s="20">
        <v>1.0098647274300001</v>
      </c>
      <c r="AD292" s="20">
        <v>8.1994599138099993</v>
      </c>
      <c r="AE292" s="20">
        <v>0.96639519629399995</v>
      </c>
      <c r="AF292" s="20">
        <v>0.20947757916199999</v>
      </c>
      <c r="AG292" s="20">
        <v>0</v>
      </c>
      <c r="AH292" s="20">
        <v>5.8831333148500002</v>
      </c>
      <c r="AI292" s="20">
        <v>4.0014150550600001E-2</v>
      </c>
      <c r="AJ292" s="20">
        <v>1.46580307558</v>
      </c>
      <c r="AL292" s="57">
        <f t="shared" si="124"/>
        <v>1.2900633401726118</v>
      </c>
      <c r="AM292" s="57">
        <f t="shared" si="125"/>
        <v>1.7897119596761577</v>
      </c>
      <c r="AN292" s="57">
        <f t="shared" si="126"/>
        <v>1.3039115307285147</v>
      </c>
      <c r="AO292" s="57">
        <f t="shared" si="127"/>
        <v>1.3165737476924284</v>
      </c>
      <c r="AP292" s="57">
        <f t="shared" si="128"/>
        <v>10.689742273949207</v>
      </c>
      <c r="AQ292" s="57">
        <f t="shared" si="129"/>
        <v>1.2599019559527536</v>
      </c>
      <c r="AR292" s="57">
        <f t="shared" si="130"/>
        <v>0.27309863783114313</v>
      </c>
      <c r="AS292" s="57">
        <f t="shared" si="131"/>
        <v>0</v>
      </c>
      <c r="AT292" s="57">
        <f t="shared" si="132"/>
        <v>7.6699172335862542</v>
      </c>
      <c r="AU292" s="57">
        <f t="shared" si="133"/>
        <v>5.2166967238475179E-2</v>
      </c>
      <c r="AV292" s="57">
        <f t="shared" si="134"/>
        <v>1.9109864877711724</v>
      </c>
    </row>
    <row r="293" spans="1:48" x14ac:dyDescent="0.35">
      <c r="A293" s="19" t="s">
        <v>568</v>
      </c>
      <c r="B293" s="19" t="s">
        <v>569</v>
      </c>
      <c r="C293" s="19" t="s">
        <v>86</v>
      </c>
      <c r="D293" s="41" t="s">
        <v>1051</v>
      </c>
      <c r="E293" s="20">
        <v>11.549300000000001</v>
      </c>
      <c r="F293" s="20">
        <v>0</v>
      </c>
      <c r="G293" s="20">
        <v>0</v>
      </c>
      <c r="H293" s="20">
        <v>0</v>
      </c>
      <c r="I293" s="40">
        <f t="shared" si="116"/>
        <v>11.549300000000001</v>
      </c>
      <c r="J293" s="21">
        <f t="shared" si="117"/>
        <v>0</v>
      </c>
      <c r="K293" s="21">
        <f t="shared" si="118"/>
        <v>0</v>
      </c>
      <c r="L293" s="21">
        <f t="shared" si="119"/>
        <v>0</v>
      </c>
      <c r="M293" s="21">
        <f t="shared" si="120"/>
        <v>100</v>
      </c>
      <c r="N293" s="20">
        <v>2.8071799999999998</v>
      </c>
      <c r="O293" s="20">
        <f t="shared" si="112"/>
        <v>3.8359314672279998</v>
      </c>
      <c r="P293" s="20">
        <v>0.70992332598600005</v>
      </c>
      <c r="Q293" s="20">
        <f t="shared" si="113"/>
        <v>1.028751467228</v>
      </c>
      <c r="R293" s="20">
        <v>0.31882814124199998</v>
      </c>
      <c r="S293" s="45">
        <f t="shared" si="121"/>
        <v>33.213540796654343</v>
      </c>
      <c r="T293" s="45">
        <f t="shared" si="122"/>
        <v>8.9074789574086743</v>
      </c>
      <c r="U293" s="45">
        <f t="shared" si="123"/>
        <v>2.7605841154182502</v>
      </c>
      <c r="V293" s="20">
        <v>0</v>
      </c>
      <c r="W293" s="21">
        <f t="shared" si="114"/>
        <v>0</v>
      </c>
      <c r="X293" s="17" t="s">
        <v>216</v>
      </c>
      <c r="Y293" s="54" t="str">
        <f t="shared" si="115"/>
        <v>N/A</v>
      </c>
      <c r="Z293" s="20">
        <v>0</v>
      </c>
      <c r="AA293" s="20">
        <v>0</v>
      </c>
      <c r="AB293" s="20">
        <v>0</v>
      </c>
      <c r="AC293" s="20">
        <v>0</v>
      </c>
      <c r="AD293" s="20">
        <v>0</v>
      </c>
      <c r="AE293" s="20">
        <v>0</v>
      </c>
      <c r="AF293" s="20">
        <v>0</v>
      </c>
      <c r="AG293" s="20">
        <v>0</v>
      </c>
      <c r="AH293" s="20">
        <v>11.549328149200001</v>
      </c>
      <c r="AI293" s="20">
        <v>0</v>
      </c>
      <c r="AJ293" s="20">
        <v>0</v>
      </c>
      <c r="AL293" s="57">
        <f t="shared" si="124"/>
        <v>0</v>
      </c>
      <c r="AM293" s="57">
        <f t="shared" si="125"/>
        <v>0</v>
      </c>
      <c r="AN293" s="57">
        <f t="shared" si="126"/>
        <v>0</v>
      </c>
      <c r="AO293" s="57">
        <f t="shared" si="127"/>
        <v>0</v>
      </c>
      <c r="AP293" s="57">
        <f t="shared" si="128"/>
        <v>0</v>
      </c>
      <c r="AQ293" s="57">
        <f t="shared" si="129"/>
        <v>0</v>
      </c>
      <c r="AR293" s="57">
        <f t="shared" si="130"/>
        <v>0</v>
      </c>
      <c r="AS293" s="57">
        <f t="shared" si="131"/>
        <v>0</v>
      </c>
      <c r="AT293" s="57">
        <f t="shared" si="132"/>
        <v>100.00024373078888</v>
      </c>
      <c r="AU293" s="57">
        <f t="shared" si="133"/>
        <v>0</v>
      </c>
      <c r="AV293" s="57">
        <f t="shared" si="134"/>
        <v>0</v>
      </c>
    </row>
    <row r="294" spans="1:48" x14ac:dyDescent="0.35">
      <c r="A294" s="19" t="s">
        <v>570</v>
      </c>
      <c r="B294" s="19" t="s">
        <v>571</v>
      </c>
      <c r="C294" s="44" t="s">
        <v>36</v>
      </c>
      <c r="D294" s="41" t="s">
        <v>1051</v>
      </c>
      <c r="E294" s="20">
        <v>11.563000000000001</v>
      </c>
      <c r="F294" s="20">
        <v>0</v>
      </c>
      <c r="G294" s="20">
        <v>0</v>
      </c>
      <c r="H294" s="20">
        <v>0</v>
      </c>
      <c r="I294" s="40">
        <f t="shared" si="116"/>
        <v>11.563000000000001</v>
      </c>
      <c r="J294" s="21">
        <f t="shared" si="117"/>
        <v>0</v>
      </c>
      <c r="K294" s="21">
        <f t="shared" si="118"/>
        <v>0</v>
      </c>
      <c r="L294" s="21">
        <f t="shared" si="119"/>
        <v>0</v>
      </c>
      <c r="M294" s="21">
        <f t="shared" si="120"/>
        <v>100</v>
      </c>
      <c r="N294" s="20">
        <v>2.8094100000000002</v>
      </c>
      <c r="O294" s="20">
        <f t="shared" si="112"/>
        <v>3.8395320840070002</v>
      </c>
      <c r="P294" s="20">
        <v>0.71129394276500002</v>
      </c>
      <c r="Q294" s="20">
        <f t="shared" si="113"/>
        <v>1.030122084007</v>
      </c>
      <c r="R294" s="20">
        <v>0.31882814124199998</v>
      </c>
      <c r="S294" s="45">
        <f t="shared" si="121"/>
        <v>33.205328063711839</v>
      </c>
      <c r="T294" s="45">
        <f t="shared" si="122"/>
        <v>8.9087787253048507</v>
      </c>
      <c r="U294" s="45">
        <f t="shared" si="123"/>
        <v>2.7573133377324219</v>
      </c>
      <c r="V294" s="20">
        <v>0</v>
      </c>
      <c r="W294" s="21">
        <f t="shared" si="114"/>
        <v>0</v>
      </c>
      <c r="X294" s="17" t="s">
        <v>216</v>
      </c>
      <c r="Y294" s="54" t="str">
        <f t="shared" si="115"/>
        <v>N/A</v>
      </c>
      <c r="Z294" s="20">
        <v>0</v>
      </c>
      <c r="AA294" s="20">
        <v>0</v>
      </c>
      <c r="AB294" s="20">
        <v>0</v>
      </c>
      <c r="AC294" s="20">
        <v>0</v>
      </c>
      <c r="AD294" s="20">
        <v>0</v>
      </c>
      <c r="AE294" s="20">
        <v>0</v>
      </c>
      <c r="AF294" s="20">
        <v>0</v>
      </c>
      <c r="AG294" s="20">
        <v>0</v>
      </c>
      <c r="AH294" s="20">
        <v>11.563026995</v>
      </c>
      <c r="AI294" s="20">
        <v>0</v>
      </c>
      <c r="AJ294" s="20">
        <v>0</v>
      </c>
      <c r="AL294" s="57">
        <f t="shared" si="124"/>
        <v>0</v>
      </c>
      <c r="AM294" s="57">
        <f t="shared" si="125"/>
        <v>0</v>
      </c>
      <c r="AN294" s="57">
        <f t="shared" si="126"/>
        <v>0</v>
      </c>
      <c r="AO294" s="57">
        <f t="shared" si="127"/>
        <v>0</v>
      </c>
      <c r="AP294" s="57">
        <f t="shared" si="128"/>
        <v>0</v>
      </c>
      <c r="AQ294" s="57">
        <f t="shared" si="129"/>
        <v>0</v>
      </c>
      <c r="AR294" s="57">
        <f t="shared" si="130"/>
        <v>0</v>
      </c>
      <c r="AS294" s="57">
        <f t="shared" si="131"/>
        <v>0</v>
      </c>
      <c r="AT294" s="57">
        <f t="shared" si="132"/>
        <v>100.00023346017468</v>
      </c>
      <c r="AU294" s="57">
        <f t="shared" si="133"/>
        <v>0</v>
      </c>
      <c r="AV294" s="57">
        <f t="shared" si="134"/>
        <v>0</v>
      </c>
    </row>
    <row r="295" spans="1:48" x14ac:dyDescent="0.35">
      <c r="A295" s="19" t="s">
        <v>572</v>
      </c>
      <c r="B295" s="19" t="s">
        <v>573</v>
      </c>
      <c r="C295" s="44" t="s">
        <v>36</v>
      </c>
      <c r="D295" s="41" t="s">
        <v>1051</v>
      </c>
      <c r="E295" s="20">
        <v>2.3435600000000001</v>
      </c>
      <c r="F295" s="20">
        <v>0</v>
      </c>
      <c r="G295" s="20">
        <v>0</v>
      </c>
      <c r="H295" s="20">
        <v>0</v>
      </c>
      <c r="I295" s="40">
        <f t="shared" si="116"/>
        <v>2.3435600000000001</v>
      </c>
      <c r="J295" s="21">
        <f t="shared" si="117"/>
        <v>0</v>
      </c>
      <c r="K295" s="21">
        <f t="shared" si="118"/>
        <v>0</v>
      </c>
      <c r="L295" s="21">
        <f t="shared" si="119"/>
        <v>0</v>
      </c>
      <c r="M295" s="21">
        <f t="shared" si="120"/>
        <v>100</v>
      </c>
      <c r="N295" s="20">
        <v>4.0988700000000003E-2</v>
      </c>
      <c r="O295" s="20">
        <f t="shared" si="112"/>
        <v>5.5152573950300002E-2</v>
      </c>
      <c r="P295" s="20">
        <v>1.4163873950300001E-2</v>
      </c>
      <c r="Q295" s="20">
        <f t="shared" si="113"/>
        <v>1.4163873950300001E-2</v>
      </c>
      <c r="R295" s="20">
        <v>0</v>
      </c>
      <c r="S295" s="45">
        <f t="shared" si="121"/>
        <v>2.3533672681860076</v>
      </c>
      <c r="T295" s="45">
        <f t="shared" si="122"/>
        <v>0.60437428315468777</v>
      </c>
      <c r="U295" s="45">
        <f t="shared" si="123"/>
        <v>0</v>
      </c>
      <c r="V295" s="20">
        <v>0</v>
      </c>
      <c r="W295" s="21">
        <f t="shared" si="114"/>
        <v>0</v>
      </c>
      <c r="X295" s="17" t="s">
        <v>216</v>
      </c>
      <c r="Y295" s="54" t="str">
        <f t="shared" si="115"/>
        <v>N/A</v>
      </c>
      <c r="Z295" s="20">
        <v>0</v>
      </c>
      <c r="AA295" s="20">
        <v>0</v>
      </c>
      <c r="AB295" s="20">
        <v>0</v>
      </c>
      <c r="AC295" s="20">
        <v>0</v>
      </c>
      <c r="AD295" s="20">
        <v>0</v>
      </c>
      <c r="AE295" s="20">
        <v>0</v>
      </c>
      <c r="AF295" s="20">
        <v>0</v>
      </c>
      <c r="AG295" s="20">
        <v>0</v>
      </c>
      <c r="AH295" s="20">
        <v>2.3435623900000002</v>
      </c>
      <c r="AI295" s="20">
        <v>0</v>
      </c>
      <c r="AJ295" s="20">
        <v>0</v>
      </c>
      <c r="AL295" s="57">
        <f t="shared" si="124"/>
        <v>0</v>
      </c>
      <c r="AM295" s="57">
        <f t="shared" si="125"/>
        <v>0</v>
      </c>
      <c r="AN295" s="57">
        <f t="shared" si="126"/>
        <v>0</v>
      </c>
      <c r="AO295" s="57">
        <f t="shared" si="127"/>
        <v>0</v>
      </c>
      <c r="AP295" s="57">
        <f t="shared" si="128"/>
        <v>0</v>
      </c>
      <c r="AQ295" s="57">
        <f t="shared" si="129"/>
        <v>0</v>
      </c>
      <c r="AR295" s="57">
        <f t="shared" si="130"/>
        <v>0</v>
      </c>
      <c r="AS295" s="57">
        <f t="shared" si="131"/>
        <v>0</v>
      </c>
      <c r="AT295" s="57">
        <f t="shared" si="132"/>
        <v>100.00010198160065</v>
      </c>
      <c r="AU295" s="57">
        <f t="shared" si="133"/>
        <v>0</v>
      </c>
      <c r="AV295" s="57">
        <f t="shared" si="134"/>
        <v>0</v>
      </c>
    </row>
    <row r="296" spans="1:48" x14ac:dyDescent="0.35">
      <c r="A296" s="19" t="s">
        <v>574</v>
      </c>
      <c r="B296" s="19" t="s">
        <v>575</v>
      </c>
      <c r="C296" s="44" t="s">
        <v>36</v>
      </c>
      <c r="D296" s="41" t="s">
        <v>1051</v>
      </c>
      <c r="E296" s="20">
        <v>2.0343499999999999</v>
      </c>
      <c r="F296" s="20">
        <v>0</v>
      </c>
      <c r="G296" s="20">
        <v>0</v>
      </c>
      <c r="H296" s="20">
        <v>0</v>
      </c>
      <c r="I296" s="40">
        <f t="shared" si="116"/>
        <v>2.0343499999999999</v>
      </c>
      <c r="J296" s="21">
        <f t="shared" si="117"/>
        <v>0</v>
      </c>
      <c r="K296" s="21">
        <f t="shared" si="118"/>
        <v>0</v>
      </c>
      <c r="L296" s="21">
        <f t="shared" si="119"/>
        <v>0</v>
      </c>
      <c r="M296" s="21">
        <f t="shared" si="120"/>
        <v>100</v>
      </c>
      <c r="N296" s="20">
        <v>9.2174599999999995E-2</v>
      </c>
      <c r="O296" s="20">
        <f t="shared" si="112"/>
        <v>0.1145746</v>
      </c>
      <c r="P296" s="20">
        <v>3.2000000000000002E-3</v>
      </c>
      <c r="Q296" s="20">
        <f t="shared" si="113"/>
        <v>2.24E-2</v>
      </c>
      <c r="R296" s="20">
        <v>1.9199999999999998E-2</v>
      </c>
      <c r="S296" s="45">
        <f t="shared" si="121"/>
        <v>5.6320003932460008</v>
      </c>
      <c r="T296" s="45">
        <f t="shared" si="122"/>
        <v>1.101088799862364</v>
      </c>
      <c r="U296" s="45">
        <f t="shared" si="123"/>
        <v>0.94379039988202618</v>
      </c>
      <c r="V296" s="20">
        <v>0.35116156009799998</v>
      </c>
      <c r="W296" s="21">
        <f t="shared" si="114"/>
        <v>17.261609855629562</v>
      </c>
      <c r="X296" s="17" t="s">
        <v>216</v>
      </c>
      <c r="Y296" s="54" t="str">
        <f t="shared" si="115"/>
        <v>N/A</v>
      </c>
      <c r="Z296" s="20">
        <v>0</v>
      </c>
      <c r="AA296" s="20">
        <v>0</v>
      </c>
      <c r="AB296" s="20">
        <v>0</v>
      </c>
      <c r="AC296" s="20">
        <v>0</v>
      </c>
      <c r="AD296" s="20">
        <v>0</v>
      </c>
      <c r="AE296" s="20">
        <v>0</v>
      </c>
      <c r="AF296" s="20">
        <v>0</v>
      </c>
      <c r="AG296" s="20">
        <v>0</v>
      </c>
      <c r="AH296" s="20">
        <v>2.03435224</v>
      </c>
      <c r="AI296" s="20">
        <v>0</v>
      </c>
      <c r="AJ296" s="20">
        <v>0</v>
      </c>
      <c r="AL296" s="57">
        <f t="shared" si="124"/>
        <v>0</v>
      </c>
      <c r="AM296" s="57">
        <f t="shared" si="125"/>
        <v>0</v>
      </c>
      <c r="AN296" s="57">
        <f t="shared" si="126"/>
        <v>0</v>
      </c>
      <c r="AO296" s="57">
        <f t="shared" si="127"/>
        <v>0</v>
      </c>
      <c r="AP296" s="57">
        <f t="shared" si="128"/>
        <v>0</v>
      </c>
      <c r="AQ296" s="57">
        <f t="shared" si="129"/>
        <v>0</v>
      </c>
      <c r="AR296" s="57">
        <f t="shared" si="130"/>
        <v>0</v>
      </c>
      <c r="AS296" s="57">
        <f t="shared" si="131"/>
        <v>0</v>
      </c>
      <c r="AT296" s="57">
        <f t="shared" si="132"/>
        <v>100.00011010887999</v>
      </c>
      <c r="AU296" s="57">
        <f t="shared" si="133"/>
        <v>0</v>
      </c>
      <c r="AV296" s="57">
        <f t="shared" si="134"/>
        <v>0</v>
      </c>
    </row>
    <row r="297" spans="1:48" x14ac:dyDescent="0.35">
      <c r="A297" s="19" t="s">
        <v>576</v>
      </c>
      <c r="B297" s="19" t="s">
        <v>577</v>
      </c>
      <c r="C297" s="44" t="s">
        <v>36</v>
      </c>
      <c r="D297" s="41" t="s">
        <v>1051</v>
      </c>
      <c r="E297" s="20">
        <v>0.27287</v>
      </c>
      <c r="F297" s="20">
        <v>0</v>
      </c>
      <c r="G297" s="20">
        <v>0</v>
      </c>
      <c r="H297" s="20">
        <v>0</v>
      </c>
      <c r="I297" s="40">
        <f t="shared" si="116"/>
        <v>0.27287</v>
      </c>
      <c r="J297" s="21">
        <f t="shared" si="117"/>
        <v>0</v>
      </c>
      <c r="K297" s="21">
        <f t="shared" si="118"/>
        <v>0</v>
      </c>
      <c r="L297" s="21">
        <f t="shared" si="119"/>
        <v>0</v>
      </c>
      <c r="M297" s="21">
        <f t="shared" si="120"/>
        <v>100</v>
      </c>
      <c r="N297" s="20">
        <v>1.1641099999999999E-5</v>
      </c>
      <c r="O297" s="20">
        <f t="shared" si="112"/>
        <v>1.1641099999999999E-5</v>
      </c>
      <c r="P297" s="20">
        <v>0</v>
      </c>
      <c r="Q297" s="20">
        <f t="shared" si="113"/>
        <v>0</v>
      </c>
      <c r="R297" s="20">
        <v>0</v>
      </c>
      <c r="S297" s="45">
        <f t="shared" si="121"/>
        <v>4.2661707039982405E-3</v>
      </c>
      <c r="T297" s="45">
        <f t="shared" si="122"/>
        <v>0</v>
      </c>
      <c r="U297" s="45">
        <f t="shared" si="123"/>
        <v>0</v>
      </c>
      <c r="V297" s="20">
        <v>0</v>
      </c>
      <c r="W297" s="21">
        <f t="shared" si="114"/>
        <v>0</v>
      </c>
      <c r="X297" s="17">
        <v>0</v>
      </c>
      <c r="Y297" s="54">
        <f t="shared" si="115"/>
        <v>0</v>
      </c>
      <c r="Z297" s="20">
        <v>0</v>
      </c>
      <c r="AA297" s="20">
        <v>0</v>
      </c>
      <c r="AB297" s="20">
        <v>0</v>
      </c>
      <c r="AC297" s="20">
        <v>0</v>
      </c>
      <c r="AD297" s="20">
        <v>0</v>
      </c>
      <c r="AE297" s="20">
        <v>0</v>
      </c>
      <c r="AF297" s="20">
        <v>0</v>
      </c>
      <c r="AG297" s="20">
        <v>0</v>
      </c>
      <c r="AH297" s="20">
        <v>0.27287015000100001</v>
      </c>
      <c r="AI297" s="20">
        <v>0</v>
      </c>
      <c r="AJ297" s="20">
        <v>0</v>
      </c>
      <c r="AL297" s="57">
        <f t="shared" si="124"/>
        <v>0</v>
      </c>
      <c r="AM297" s="57">
        <f t="shared" si="125"/>
        <v>0</v>
      </c>
      <c r="AN297" s="57">
        <f t="shared" si="126"/>
        <v>0</v>
      </c>
      <c r="AO297" s="57">
        <f t="shared" si="127"/>
        <v>0</v>
      </c>
      <c r="AP297" s="57">
        <f t="shared" si="128"/>
        <v>0</v>
      </c>
      <c r="AQ297" s="57">
        <f t="shared" si="129"/>
        <v>0</v>
      </c>
      <c r="AR297" s="57">
        <f t="shared" si="130"/>
        <v>0</v>
      </c>
      <c r="AS297" s="57">
        <f t="shared" si="131"/>
        <v>0</v>
      </c>
      <c r="AT297" s="57">
        <f t="shared" si="132"/>
        <v>100.0000549715982</v>
      </c>
      <c r="AU297" s="57">
        <f t="shared" si="133"/>
        <v>0</v>
      </c>
      <c r="AV297" s="57">
        <f t="shared" si="134"/>
        <v>0</v>
      </c>
    </row>
    <row r="298" spans="1:48" x14ac:dyDescent="0.35">
      <c r="A298" s="19" t="s">
        <v>578</v>
      </c>
      <c r="B298" s="19" t="s">
        <v>579</v>
      </c>
      <c r="C298" s="44" t="s">
        <v>36</v>
      </c>
      <c r="D298" s="41" t="s">
        <v>1051</v>
      </c>
      <c r="E298" s="20">
        <v>0.25313600000000003</v>
      </c>
      <c r="F298" s="20">
        <v>0</v>
      </c>
      <c r="G298" s="20">
        <v>0</v>
      </c>
      <c r="H298" s="20">
        <v>0</v>
      </c>
      <c r="I298" s="40">
        <f t="shared" si="116"/>
        <v>0.25313600000000003</v>
      </c>
      <c r="J298" s="21">
        <f t="shared" si="117"/>
        <v>0</v>
      </c>
      <c r="K298" s="21">
        <f t="shared" si="118"/>
        <v>0</v>
      </c>
      <c r="L298" s="21">
        <f t="shared" si="119"/>
        <v>0</v>
      </c>
      <c r="M298" s="21">
        <f t="shared" si="120"/>
        <v>100</v>
      </c>
      <c r="N298" s="20">
        <v>7.9397200000000008E-3</v>
      </c>
      <c r="O298" s="20">
        <f t="shared" si="112"/>
        <v>8.2780912500330008E-3</v>
      </c>
      <c r="P298" s="20">
        <v>3.3837125003300002E-4</v>
      </c>
      <c r="Q298" s="20">
        <f t="shared" si="113"/>
        <v>3.3837125003300002E-4</v>
      </c>
      <c r="R298" s="20">
        <v>0</v>
      </c>
      <c r="S298" s="45">
        <f t="shared" si="121"/>
        <v>3.2702149240064626</v>
      </c>
      <c r="T298" s="45">
        <f t="shared" si="122"/>
        <v>0.13367172193326907</v>
      </c>
      <c r="U298" s="45">
        <f t="shared" si="123"/>
        <v>0</v>
      </c>
      <c r="V298" s="20">
        <v>0</v>
      </c>
      <c r="W298" s="21">
        <f t="shared" si="114"/>
        <v>0</v>
      </c>
      <c r="X298" s="17" t="s">
        <v>216</v>
      </c>
      <c r="Y298" s="54" t="str">
        <f t="shared" si="115"/>
        <v>N/A</v>
      </c>
      <c r="Z298" s="20">
        <v>0</v>
      </c>
      <c r="AA298" s="20">
        <v>0</v>
      </c>
      <c r="AB298" s="20">
        <v>0</v>
      </c>
      <c r="AC298" s="20">
        <v>0</v>
      </c>
      <c r="AD298" s="20">
        <v>0</v>
      </c>
      <c r="AE298" s="20">
        <v>0</v>
      </c>
      <c r="AF298" s="20">
        <v>0</v>
      </c>
      <c r="AG298" s="20">
        <v>0</v>
      </c>
      <c r="AH298" s="20">
        <v>0.25313600499799999</v>
      </c>
      <c r="AI298" s="20">
        <v>0</v>
      </c>
      <c r="AJ298" s="20">
        <v>0</v>
      </c>
      <c r="AL298" s="57">
        <f t="shared" si="124"/>
        <v>0</v>
      </c>
      <c r="AM298" s="57">
        <f t="shared" si="125"/>
        <v>0</v>
      </c>
      <c r="AN298" s="57">
        <f t="shared" si="126"/>
        <v>0</v>
      </c>
      <c r="AO298" s="57">
        <f t="shared" si="127"/>
        <v>0</v>
      </c>
      <c r="AP298" s="57">
        <f t="shared" si="128"/>
        <v>0</v>
      </c>
      <c r="AQ298" s="57">
        <f t="shared" si="129"/>
        <v>0</v>
      </c>
      <c r="AR298" s="57">
        <f t="shared" si="130"/>
        <v>0</v>
      </c>
      <c r="AS298" s="57">
        <f t="shared" si="131"/>
        <v>0</v>
      </c>
      <c r="AT298" s="57">
        <f t="shared" si="132"/>
        <v>100.00000197443271</v>
      </c>
      <c r="AU298" s="57">
        <f t="shared" si="133"/>
        <v>0</v>
      </c>
      <c r="AV298" s="57">
        <f t="shared" si="134"/>
        <v>0</v>
      </c>
    </row>
    <row r="299" spans="1:48" x14ac:dyDescent="0.35">
      <c r="A299" s="19" t="s">
        <v>580</v>
      </c>
      <c r="B299" s="19" t="s">
        <v>581</v>
      </c>
      <c r="C299" s="44" t="s">
        <v>36</v>
      </c>
      <c r="D299" s="41" t="s">
        <v>1051</v>
      </c>
      <c r="E299" s="20">
        <v>4.7885499999999999</v>
      </c>
      <c r="F299" s="20">
        <v>0</v>
      </c>
      <c r="G299" s="20">
        <v>0</v>
      </c>
      <c r="H299" s="20">
        <v>0</v>
      </c>
      <c r="I299" s="40">
        <f t="shared" si="116"/>
        <v>4.7885499999999999</v>
      </c>
      <c r="J299" s="21">
        <f t="shared" si="117"/>
        <v>0</v>
      </c>
      <c r="K299" s="21">
        <f t="shared" si="118"/>
        <v>0</v>
      </c>
      <c r="L299" s="21">
        <f t="shared" si="119"/>
        <v>0</v>
      </c>
      <c r="M299" s="21">
        <f t="shared" si="120"/>
        <v>100</v>
      </c>
      <c r="N299" s="20">
        <v>2.5093000000000001E-2</v>
      </c>
      <c r="O299" s="20">
        <f t="shared" si="112"/>
        <v>2.5099570304979751E-2</v>
      </c>
      <c r="P299" s="20">
        <v>6.5703049797500002E-6</v>
      </c>
      <c r="Q299" s="20">
        <f t="shared" si="113"/>
        <v>6.5703049797500002E-6</v>
      </c>
      <c r="R299" s="20">
        <v>0</v>
      </c>
      <c r="S299" s="45">
        <f t="shared" si="121"/>
        <v>0.52415805003560056</v>
      </c>
      <c r="T299" s="45">
        <f t="shared" si="122"/>
        <v>1.3720865355378977E-4</v>
      </c>
      <c r="U299" s="45">
        <f t="shared" si="123"/>
        <v>0</v>
      </c>
      <c r="V299" s="20">
        <v>0</v>
      </c>
      <c r="W299" s="21">
        <f t="shared" si="114"/>
        <v>0</v>
      </c>
      <c r="X299" s="17" t="s">
        <v>216</v>
      </c>
      <c r="Y299" s="54" t="str">
        <f t="shared" si="115"/>
        <v>N/A</v>
      </c>
      <c r="Z299" s="20">
        <v>0</v>
      </c>
      <c r="AA299" s="20">
        <v>0</v>
      </c>
      <c r="AB299" s="20">
        <v>0</v>
      </c>
      <c r="AC299" s="20">
        <v>0</v>
      </c>
      <c r="AD299" s="20">
        <v>0</v>
      </c>
      <c r="AE299" s="20">
        <v>0</v>
      </c>
      <c r="AF299" s="20">
        <v>0</v>
      </c>
      <c r="AG299" s="20">
        <v>0</v>
      </c>
      <c r="AH299" s="20">
        <v>4.7885453300099998</v>
      </c>
      <c r="AI299" s="20">
        <v>0</v>
      </c>
      <c r="AJ299" s="20">
        <v>0</v>
      </c>
      <c r="AL299" s="57">
        <f t="shared" si="124"/>
        <v>0</v>
      </c>
      <c r="AM299" s="57">
        <f t="shared" si="125"/>
        <v>0</v>
      </c>
      <c r="AN299" s="57">
        <f t="shared" si="126"/>
        <v>0</v>
      </c>
      <c r="AO299" s="57">
        <f t="shared" si="127"/>
        <v>0</v>
      </c>
      <c r="AP299" s="57">
        <f t="shared" si="128"/>
        <v>0</v>
      </c>
      <c r="AQ299" s="57">
        <f t="shared" si="129"/>
        <v>0</v>
      </c>
      <c r="AR299" s="57">
        <f t="shared" si="130"/>
        <v>0</v>
      </c>
      <c r="AS299" s="57">
        <f t="shared" si="131"/>
        <v>0</v>
      </c>
      <c r="AT299" s="57">
        <f t="shared" si="132"/>
        <v>99.999902475906069</v>
      </c>
      <c r="AU299" s="57">
        <f t="shared" si="133"/>
        <v>0</v>
      </c>
      <c r="AV299" s="57">
        <f t="shared" si="134"/>
        <v>0</v>
      </c>
    </row>
    <row r="300" spans="1:48" x14ac:dyDescent="0.35">
      <c r="A300" s="19" t="s">
        <v>582</v>
      </c>
      <c r="B300" s="19" t="s">
        <v>583</v>
      </c>
      <c r="C300" s="44" t="s">
        <v>36</v>
      </c>
      <c r="D300" s="41" t="s">
        <v>1051</v>
      </c>
      <c r="E300" s="20">
        <v>0.23644699999999999</v>
      </c>
      <c r="F300" s="20">
        <v>0</v>
      </c>
      <c r="G300" s="20">
        <v>0</v>
      </c>
      <c r="H300" s="20">
        <v>0</v>
      </c>
      <c r="I300" s="40">
        <f t="shared" si="116"/>
        <v>0.23644699999999999</v>
      </c>
      <c r="J300" s="21">
        <f t="shared" si="117"/>
        <v>0</v>
      </c>
      <c r="K300" s="21">
        <f t="shared" si="118"/>
        <v>0</v>
      </c>
      <c r="L300" s="21">
        <f t="shared" si="119"/>
        <v>0</v>
      </c>
      <c r="M300" s="21">
        <f t="shared" si="120"/>
        <v>100</v>
      </c>
      <c r="N300" s="20">
        <v>6.6727599999999998E-2</v>
      </c>
      <c r="O300" s="20">
        <f t="shared" si="112"/>
        <v>6.6727599999999998E-2</v>
      </c>
      <c r="P300" s="20">
        <v>0</v>
      </c>
      <c r="Q300" s="20">
        <f t="shared" si="113"/>
        <v>0</v>
      </c>
      <c r="R300" s="20">
        <v>0</v>
      </c>
      <c r="S300" s="45">
        <f t="shared" si="121"/>
        <v>28.220954378782558</v>
      </c>
      <c r="T300" s="45">
        <f t="shared" si="122"/>
        <v>0</v>
      </c>
      <c r="U300" s="45">
        <f t="shared" si="123"/>
        <v>0</v>
      </c>
      <c r="V300" s="20">
        <v>0</v>
      </c>
      <c r="W300" s="21">
        <f t="shared" si="114"/>
        <v>0</v>
      </c>
      <c r="X300" s="17">
        <v>0</v>
      </c>
      <c r="Y300" s="54">
        <f t="shared" si="115"/>
        <v>0</v>
      </c>
      <c r="Z300" s="20">
        <v>0</v>
      </c>
      <c r="AA300" s="20">
        <v>0</v>
      </c>
      <c r="AB300" s="20">
        <v>0</v>
      </c>
      <c r="AC300" s="20">
        <v>0</v>
      </c>
      <c r="AD300" s="20">
        <v>0</v>
      </c>
      <c r="AE300" s="20">
        <v>0</v>
      </c>
      <c r="AF300" s="20">
        <v>0</v>
      </c>
      <c r="AG300" s="20">
        <v>0</v>
      </c>
      <c r="AH300" s="20">
        <v>0.23644661999700001</v>
      </c>
      <c r="AI300" s="20">
        <v>0</v>
      </c>
      <c r="AJ300" s="20">
        <v>0</v>
      </c>
      <c r="AL300" s="57">
        <f t="shared" si="124"/>
        <v>0</v>
      </c>
      <c r="AM300" s="57">
        <f t="shared" si="125"/>
        <v>0</v>
      </c>
      <c r="AN300" s="57">
        <f t="shared" si="126"/>
        <v>0</v>
      </c>
      <c r="AO300" s="57">
        <f t="shared" si="127"/>
        <v>0</v>
      </c>
      <c r="AP300" s="57">
        <f t="shared" si="128"/>
        <v>0</v>
      </c>
      <c r="AQ300" s="57">
        <f t="shared" si="129"/>
        <v>0</v>
      </c>
      <c r="AR300" s="57">
        <f t="shared" si="130"/>
        <v>0</v>
      </c>
      <c r="AS300" s="57">
        <f t="shared" si="131"/>
        <v>0</v>
      </c>
      <c r="AT300" s="57">
        <f t="shared" si="132"/>
        <v>99.999839286182535</v>
      </c>
      <c r="AU300" s="57">
        <f t="shared" si="133"/>
        <v>0</v>
      </c>
      <c r="AV300" s="57">
        <f t="shared" si="134"/>
        <v>0</v>
      </c>
    </row>
    <row r="301" spans="1:48" x14ac:dyDescent="0.35">
      <c r="A301" s="19" t="s">
        <v>584</v>
      </c>
      <c r="B301" s="19" t="s">
        <v>585</v>
      </c>
      <c r="C301" s="44" t="s">
        <v>36</v>
      </c>
      <c r="D301" s="41" t="s">
        <v>1051</v>
      </c>
      <c r="E301" s="20">
        <v>0.26468900000000001</v>
      </c>
      <c r="F301" s="20">
        <v>0</v>
      </c>
      <c r="G301" s="20">
        <v>0</v>
      </c>
      <c r="H301" s="20">
        <v>0</v>
      </c>
      <c r="I301" s="40">
        <f t="shared" si="116"/>
        <v>0.26468900000000001</v>
      </c>
      <c r="J301" s="21">
        <f t="shared" si="117"/>
        <v>0</v>
      </c>
      <c r="K301" s="21">
        <f t="shared" si="118"/>
        <v>0</v>
      </c>
      <c r="L301" s="21">
        <f t="shared" si="119"/>
        <v>0</v>
      </c>
      <c r="M301" s="21">
        <f t="shared" si="120"/>
        <v>100</v>
      </c>
      <c r="N301" s="20">
        <v>3.1914400000000002E-2</v>
      </c>
      <c r="O301" s="20">
        <f t="shared" si="112"/>
        <v>3.1914400000000002E-2</v>
      </c>
      <c r="P301" s="20">
        <v>0</v>
      </c>
      <c r="Q301" s="20">
        <f t="shared" si="113"/>
        <v>0</v>
      </c>
      <c r="R301" s="20">
        <v>0</v>
      </c>
      <c r="S301" s="45">
        <f t="shared" si="121"/>
        <v>12.057320100193056</v>
      </c>
      <c r="T301" s="45">
        <f t="shared" si="122"/>
        <v>0</v>
      </c>
      <c r="U301" s="45">
        <f t="shared" si="123"/>
        <v>0</v>
      </c>
      <c r="V301" s="20">
        <v>0</v>
      </c>
      <c r="W301" s="21">
        <f t="shared" si="114"/>
        <v>0</v>
      </c>
      <c r="X301" s="17" t="s">
        <v>216</v>
      </c>
      <c r="Y301" s="54" t="str">
        <f t="shared" si="115"/>
        <v>N/A</v>
      </c>
      <c r="Z301" s="20">
        <v>0</v>
      </c>
      <c r="AA301" s="20">
        <v>0</v>
      </c>
      <c r="AB301" s="20">
        <v>0</v>
      </c>
      <c r="AC301" s="20">
        <v>0</v>
      </c>
      <c r="AD301" s="20">
        <v>0</v>
      </c>
      <c r="AE301" s="20">
        <v>0</v>
      </c>
      <c r="AF301" s="20">
        <v>0</v>
      </c>
      <c r="AG301" s="20">
        <v>0</v>
      </c>
      <c r="AH301" s="20">
        <v>0.26468871500000002</v>
      </c>
      <c r="AI301" s="20">
        <v>0</v>
      </c>
      <c r="AJ301" s="20">
        <v>0</v>
      </c>
      <c r="AL301" s="57">
        <f t="shared" si="124"/>
        <v>0</v>
      </c>
      <c r="AM301" s="57">
        <f t="shared" si="125"/>
        <v>0</v>
      </c>
      <c r="AN301" s="57">
        <f t="shared" si="126"/>
        <v>0</v>
      </c>
      <c r="AO301" s="57">
        <f t="shared" si="127"/>
        <v>0</v>
      </c>
      <c r="AP301" s="57">
        <f t="shared" si="128"/>
        <v>0</v>
      </c>
      <c r="AQ301" s="57">
        <f t="shared" si="129"/>
        <v>0</v>
      </c>
      <c r="AR301" s="57">
        <f t="shared" si="130"/>
        <v>0</v>
      </c>
      <c r="AS301" s="57">
        <f t="shared" si="131"/>
        <v>0</v>
      </c>
      <c r="AT301" s="57">
        <f t="shared" si="132"/>
        <v>99.999892326466153</v>
      </c>
      <c r="AU301" s="57">
        <f t="shared" si="133"/>
        <v>0</v>
      </c>
      <c r="AV301" s="57">
        <f t="shared" si="134"/>
        <v>0</v>
      </c>
    </row>
    <row r="302" spans="1:48" x14ac:dyDescent="0.35">
      <c r="A302" s="19" t="s">
        <v>586</v>
      </c>
      <c r="B302" s="19" t="s">
        <v>587</v>
      </c>
      <c r="C302" s="44" t="s">
        <v>36</v>
      </c>
      <c r="D302" s="41" t="s">
        <v>1051</v>
      </c>
      <c r="E302" s="20">
        <v>0.29691099999999998</v>
      </c>
      <c r="F302" s="20">
        <v>0</v>
      </c>
      <c r="G302" s="20">
        <v>0</v>
      </c>
      <c r="H302" s="20">
        <v>0</v>
      </c>
      <c r="I302" s="40">
        <f t="shared" si="116"/>
        <v>0.29691099999999998</v>
      </c>
      <c r="J302" s="21">
        <f t="shared" si="117"/>
        <v>0</v>
      </c>
      <c r="K302" s="21">
        <f t="shared" si="118"/>
        <v>0</v>
      </c>
      <c r="L302" s="21">
        <f t="shared" si="119"/>
        <v>0</v>
      </c>
      <c r="M302" s="21">
        <f t="shared" si="120"/>
        <v>100</v>
      </c>
      <c r="N302" s="20">
        <v>1.4954E-2</v>
      </c>
      <c r="O302" s="20">
        <f t="shared" si="112"/>
        <v>1.5997412332080001E-2</v>
      </c>
      <c r="P302" s="20">
        <v>1.0434123320800001E-3</v>
      </c>
      <c r="Q302" s="20">
        <f t="shared" si="113"/>
        <v>1.0434123320800001E-3</v>
      </c>
      <c r="R302" s="20">
        <v>0</v>
      </c>
      <c r="S302" s="45">
        <f t="shared" si="121"/>
        <v>5.3879486890280264</v>
      </c>
      <c r="T302" s="45">
        <f t="shared" si="122"/>
        <v>0.35142259198210918</v>
      </c>
      <c r="U302" s="45">
        <f t="shared" si="123"/>
        <v>0</v>
      </c>
      <c r="V302" s="20">
        <v>0</v>
      </c>
      <c r="W302" s="21">
        <f t="shared" si="114"/>
        <v>0</v>
      </c>
      <c r="X302" s="17" t="s">
        <v>216</v>
      </c>
      <c r="Y302" s="54" t="str">
        <f t="shared" si="115"/>
        <v>N/A</v>
      </c>
      <c r="Z302" s="20">
        <v>0</v>
      </c>
      <c r="AA302" s="20">
        <v>0</v>
      </c>
      <c r="AB302" s="20">
        <v>0</v>
      </c>
      <c r="AC302" s="20">
        <v>0</v>
      </c>
      <c r="AD302" s="20">
        <v>0</v>
      </c>
      <c r="AE302" s="20">
        <v>0</v>
      </c>
      <c r="AF302" s="20">
        <v>0</v>
      </c>
      <c r="AG302" s="20">
        <v>0</v>
      </c>
      <c r="AH302" s="20">
        <v>0.29691066999100002</v>
      </c>
      <c r="AI302" s="20">
        <v>0</v>
      </c>
      <c r="AJ302" s="20">
        <v>0</v>
      </c>
      <c r="AL302" s="57">
        <f t="shared" si="124"/>
        <v>0</v>
      </c>
      <c r="AM302" s="57">
        <f t="shared" si="125"/>
        <v>0</v>
      </c>
      <c r="AN302" s="57">
        <f t="shared" si="126"/>
        <v>0</v>
      </c>
      <c r="AO302" s="57">
        <f t="shared" si="127"/>
        <v>0</v>
      </c>
      <c r="AP302" s="57">
        <f t="shared" si="128"/>
        <v>0</v>
      </c>
      <c r="AQ302" s="57">
        <f t="shared" si="129"/>
        <v>0</v>
      </c>
      <c r="AR302" s="57">
        <f t="shared" si="130"/>
        <v>0</v>
      </c>
      <c r="AS302" s="57">
        <f t="shared" si="131"/>
        <v>0</v>
      </c>
      <c r="AT302" s="57">
        <f t="shared" si="132"/>
        <v>99.999888852551791</v>
      </c>
      <c r="AU302" s="57">
        <f t="shared" si="133"/>
        <v>0</v>
      </c>
      <c r="AV302" s="57">
        <f t="shared" si="134"/>
        <v>0</v>
      </c>
    </row>
    <row r="303" spans="1:48" x14ac:dyDescent="0.35">
      <c r="A303" s="19" t="s">
        <v>588</v>
      </c>
      <c r="B303" s="19" t="s">
        <v>589</v>
      </c>
      <c r="C303" s="19" t="s">
        <v>86</v>
      </c>
      <c r="D303" s="41" t="s">
        <v>1051</v>
      </c>
      <c r="E303" s="20">
        <v>7.4666899999999998</v>
      </c>
      <c r="F303" s="20">
        <v>0</v>
      </c>
      <c r="G303" s="20">
        <v>0</v>
      </c>
      <c r="H303" s="20">
        <v>0</v>
      </c>
      <c r="I303" s="40">
        <f t="shared" si="116"/>
        <v>7.4666899999999998</v>
      </c>
      <c r="J303" s="21">
        <f t="shared" si="117"/>
        <v>0</v>
      </c>
      <c r="K303" s="21">
        <f t="shared" si="118"/>
        <v>0</v>
      </c>
      <c r="L303" s="21">
        <f t="shared" si="119"/>
        <v>0</v>
      </c>
      <c r="M303" s="21">
        <f t="shared" si="120"/>
        <v>100</v>
      </c>
      <c r="N303" s="20">
        <v>5.6665600000000003E-2</v>
      </c>
      <c r="O303" s="20">
        <f t="shared" si="112"/>
        <v>5.6672170304979751E-2</v>
      </c>
      <c r="P303" s="20">
        <v>6.5703049797500002E-6</v>
      </c>
      <c r="Q303" s="20">
        <f t="shared" si="113"/>
        <v>6.5703049797500002E-6</v>
      </c>
      <c r="R303" s="20">
        <v>0</v>
      </c>
      <c r="S303" s="45">
        <f t="shared" si="121"/>
        <v>0.75899990899554892</v>
      </c>
      <c r="T303" s="45">
        <f t="shared" si="122"/>
        <v>8.7994880994791535E-5</v>
      </c>
      <c r="U303" s="45">
        <f t="shared" si="123"/>
        <v>0</v>
      </c>
      <c r="V303" s="20">
        <v>0</v>
      </c>
      <c r="W303" s="21">
        <f t="shared" si="114"/>
        <v>0</v>
      </c>
      <c r="X303" s="17" t="s">
        <v>216</v>
      </c>
      <c r="Y303" s="54" t="str">
        <f t="shared" si="115"/>
        <v>N/A</v>
      </c>
      <c r="Z303" s="20">
        <v>0</v>
      </c>
      <c r="AA303" s="20">
        <v>0</v>
      </c>
      <c r="AB303" s="20">
        <v>0</v>
      </c>
      <c r="AC303" s="20">
        <v>0</v>
      </c>
      <c r="AD303" s="20">
        <v>0</v>
      </c>
      <c r="AE303" s="20">
        <v>0</v>
      </c>
      <c r="AF303" s="20">
        <v>0</v>
      </c>
      <c r="AG303" s="20">
        <v>0</v>
      </c>
      <c r="AH303" s="20">
        <v>7.466693995</v>
      </c>
      <c r="AI303" s="20">
        <v>0</v>
      </c>
      <c r="AJ303" s="20">
        <v>0</v>
      </c>
      <c r="AL303" s="57">
        <f t="shared" si="124"/>
        <v>0</v>
      </c>
      <c r="AM303" s="57">
        <f t="shared" si="125"/>
        <v>0</v>
      </c>
      <c r="AN303" s="57">
        <f t="shared" si="126"/>
        <v>0</v>
      </c>
      <c r="AO303" s="57">
        <f t="shared" si="127"/>
        <v>0</v>
      </c>
      <c r="AP303" s="57">
        <f t="shared" si="128"/>
        <v>0</v>
      </c>
      <c r="AQ303" s="57">
        <f t="shared" si="129"/>
        <v>0</v>
      </c>
      <c r="AR303" s="57">
        <f t="shared" si="130"/>
        <v>0</v>
      </c>
      <c r="AS303" s="57">
        <f t="shared" si="131"/>
        <v>0</v>
      </c>
      <c r="AT303" s="57">
        <f t="shared" si="132"/>
        <v>100.00005350429709</v>
      </c>
      <c r="AU303" s="57">
        <f t="shared" si="133"/>
        <v>0</v>
      </c>
      <c r="AV303" s="57">
        <f t="shared" si="134"/>
        <v>0</v>
      </c>
    </row>
    <row r="304" spans="1:48" x14ac:dyDescent="0.35">
      <c r="A304" s="19" t="s">
        <v>590</v>
      </c>
      <c r="B304" s="19" t="s">
        <v>591</v>
      </c>
      <c r="C304" s="44" t="s">
        <v>36</v>
      </c>
      <c r="D304" s="41" t="s">
        <v>1051</v>
      </c>
      <c r="E304" s="20">
        <v>0.25380599999999998</v>
      </c>
      <c r="F304" s="20">
        <v>0</v>
      </c>
      <c r="G304" s="20">
        <v>0</v>
      </c>
      <c r="H304" s="20">
        <v>0</v>
      </c>
      <c r="I304" s="40">
        <f t="shared" si="116"/>
        <v>0.25380599999999998</v>
      </c>
      <c r="J304" s="21">
        <f t="shared" si="117"/>
        <v>0</v>
      </c>
      <c r="K304" s="21">
        <f t="shared" si="118"/>
        <v>0</v>
      </c>
      <c r="L304" s="21">
        <f t="shared" si="119"/>
        <v>0</v>
      </c>
      <c r="M304" s="21">
        <f t="shared" si="120"/>
        <v>100</v>
      </c>
      <c r="N304" s="20">
        <v>1.2863299999999999E-2</v>
      </c>
      <c r="O304" s="20">
        <f t="shared" si="112"/>
        <v>1.2863299999999999E-2</v>
      </c>
      <c r="P304" s="20">
        <v>0</v>
      </c>
      <c r="Q304" s="20">
        <f t="shared" si="113"/>
        <v>0</v>
      </c>
      <c r="R304" s="20">
        <v>0</v>
      </c>
      <c r="S304" s="45">
        <f t="shared" si="121"/>
        <v>5.0681622971876159</v>
      </c>
      <c r="T304" s="45">
        <f t="shared" si="122"/>
        <v>0</v>
      </c>
      <c r="U304" s="45">
        <f t="shared" si="123"/>
        <v>0</v>
      </c>
      <c r="V304" s="20">
        <v>0</v>
      </c>
      <c r="W304" s="21">
        <f t="shared" si="114"/>
        <v>0</v>
      </c>
      <c r="X304" s="17" t="s">
        <v>216</v>
      </c>
      <c r="Y304" s="54" t="str">
        <f t="shared" si="115"/>
        <v>N/A</v>
      </c>
      <c r="Z304" s="20">
        <v>0</v>
      </c>
      <c r="AA304" s="20">
        <v>0</v>
      </c>
      <c r="AB304" s="20">
        <v>0</v>
      </c>
      <c r="AC304" s="20">
        <v>0</v>
      </c>
      <c r="AD304" s="20">
        <v>0</v>
      </c>
      <c r="AE304" s="20">
        <v>0</v>
      </c>
      <c r="AF304" s="20">
        <v>0</v>
      </c>
      <c r="AG304" s="20">
        <v>0</v>
      </c>
      <c r="AH304" s="20">
        <v>0.25380566999800003</v>
      </c>
      <c r="AI304" s="20">
        <v>0</v>
      </c>
      <c r="AJ304" s="20">
        <v>0</v>
      </c>
      <c r="AL304" s="57">
        <f t="shared" si="124"/>
        <v>0</v>
      </c>
      <c r="AM304" s="57">
        <f t="shared" si="125"/>
        <v>0</v>
      </c>
      <c r="AN304" s="57">
        <f t="shared" si="126"/>
        <v>0</v>
      </c>
      <c r="AO304" s="57">
        <f t="shared" si="127"/>
        <v>0</v>
      </c>
      <c r="AP304" s="57">
        <f t="shared" si="128"/>
        <v>0</v>
      </c>
      <c r="AQ304" s="57">
        <f t="shared" si="129"/>
        <v>0</v>
      </c>
      <c r="AR304" s="57">
        <f t="shared" si="130"/>
        <v>0</v>
      </c>
      <c r="AS304" s="57">
        <f t="shared" si="131"/>
        <v>0</v>
      </c>
      <c r="AT304" s="57">
        <f t="shared" si="132"/>
        <v>99.999869978645123</v>
      </c>
      <c r="AU304" s="57">
        <f t="shared" si="133"/>
        <v>0</v>
      </c>
      <c r="AV304" s="57">
        <f t="shared" si="134"/>
        <v>0</v>
      </c>
    </row>
    <row r="305" spans="1:48" x14ac:dyDescent="0.35">
      <c r="A305" s="19" t="s">
        <v>592</v>
      </c>
      <c r="B305" s="19" t="s">
        <v>593</v>
      </c>
      <c r="C305" s="44" t="s">
        <v>36</v>
      </c>
      <c r="D305" s="41" t="s">
        <v>1051</v>
      </c>
      <c r="E305" s="20">
        <v>2.3180299999999998</v>
      </c>
      <c r="F305" s="20">
        <v>5.1075634315100003E-2</v>
      </c>
      <c r="G305" s="20">
        <v>3.7676982226000001E-2</v>
      </c>
      <c r="H305" s="20">
        <v>0.23069500116200001</v>
      </c>
      <c r="I305" s="40">
        <f t="shared" si="116"/>
        <v>1.9985823822969</v>
      </c>
      <c r="J305" s="21">
        <f t="shared" si="117"/>
        <v>2.2034069582835429</v>
      </c>
      <c r="K305" s="21">
        <f t="shared" si="118"/>
        <v>1.6253880332006059</v>
      </c>
      <c r="L305" s="21">
        <f t="shared" si="119"/>
        <v>9.9522008413178451</v>
      </c>
      <c r="M305" s="21">
        <f t="shared" si="120"/>
        <v>86.219004167198008</v>
      </c>
      <c r="N305" s="20">
        <v>0.62480899999999995</v>
      </c>
      <c r="O305" s="20">
        <f t="shared" si="112"/>
        <v>1.037311669833</v>
      </c>
      <c r="P305" s="20">
        <v>0.241351811256</v>
      </c>
      <c r="Q305" s="20">
        <f t="shared" si="113"/>
        <v>0.41250266983299999</v>
      </c>
      <c r="R305" s="20">
        <v>0.17115085857699999</v>
      </c>
      <c r="S305" s="45">
        <f t="shared" si="121"/>
        <v>44.749708581554174</v>
      </c>
      <c r="T305" s="45">
        <f t="shared" si="122"/>
        <v>17.79539824044555</v>
      </c>
      <c r="U305" s="45">
        <f t="shared" si="123"/>
        <v>7.3834617574837251</v>
      </c>
      <c r="V305" s="20">
        <v>0</v>
      </c>
      <c r="W305" s="21">
        <f t="shared" si="114"/>
        <v>0</v>
      </c>
      <c r="X305" s="17">
        <v>5.2836199984900002E-2</v>
      </c>
      <c r="Y305" s="54">
        <f t="shared" si="115"/>
        <v>2.279357902395569</v>
      </c>
      <c r="Z305" s="20">
        <v>4.8952411474700003E-2</v>
      </c>
      <c r="AA305" s="20">
        <v>0</v>
      </c>
      <c r="AB305" s="20">
        <v>0</v>
      </c>
      <c r="AC305" s="20">
        <v>0</v>
      </c>
      <c r="AD305" s="20">
        <v>0</v>
      </c>
      <c r="AE305" s="20">
        <v>0</v>
      </c>
      <c r="AF305" s="20">
        <v>0</v>
      </c>
      <c r="AG305" s="20">
        <v>0</v>
      </c>
      <c r="AH305" s="20">
        <v>2.3180252350099999</v>
      </c>
      <c r="AI305" s="20">
        <v>0</v>
      </c>
      <c r="AJ305" s="20">
        <v>0</v>
      </c>
      <c r="AL305" s="57">
        <f t="shared" si="124"/>
        <v>2.1118109547633122</v>
      </c>
      <c r="AM305" s="57">
        <f t="shared" si="125"/>
        <v>0</v>
      </c>
      <c r="AN305" s="57">
        <f t="shared" si="126"/>
        <v>0</v>
      </c>
      <c r="AO305" s="57">
        <f t="shared" si="127"/>
        <v>0</v>
      </c>
      <c r="AP305" s="57">
        <f t="shared" si="128"/>
        <v>0</v>
      </c>
      <c r="AQ305" s="57">
        <f t="shared" si="129"/>
        <v>0</v>
      </c>
      <c r="AR305" s="57">
        <f t="shared" si="130"/>
        <v>0</v>
      </c>
      <c r="AS305" s="57">
        <f t="shared" si="131"/>
        <v>0</v>
      </c>
      <c r="AT305" s="57">
        <f t="shared" si="132"/>
        <v>99.999794437949475</v>
      </c>
      <c r="AU305" s="57">
        <f t="shared" si="133"/>
        <v>0</v>
      </c>
      <c r="AV305" s="57">
        <f t="shared" si="134"/>
        <v>0</v>
      </c>
    </row>
    <row r="306" spans="1:48" x14ac:dyDescent="0.35">
      <c r="A306" s="19" t="s">
        <v>594</v>
      </c>
      <c r="B306" s="19" t="s">
        <v>595</v>
      </c>
      <c r="C306" s="44" t="s">
        <v>36</v>
      </c>
      <c r="D306" s="41" t="s">
        <v>1051</v>
      </c>
      <c r="E306" s="20">
        <v>1.7905899999999999</v>
      </c>
      <c r="F306" s="20">
        <v>0</v>
      </c>
      <c r="G306" s="20">
        <v>0</v>
      </c>
      <c r="H306" s="20">
        <v>0</v>
      </c>
      <c r="I306" s="40">
        <f t="shared" si="116"/>
        <v>1.7905899999999999</v>
      </c>
      <c r="J306" s="21">
        <f t="shared" si="117"/>
        <v>0</v>
      </c>
      <c r="K306" s="21">
        <f t="shared" si="118"/>
        <v>0</v>
      </c>
      <c r="L306" s="21">
        <f t="shared" si="119"/>
        <v>0</v>
      </c>
      <c r="M306" s="21">
        <f t="shared" si="120"/>
        <v>100</v>
      </c>
      <c r="N306" s="20">
        <v>5.9200000000000003E-2</v>
      </c>
      <c r="O306" s="20">
        <f t="shared" si="112"/>
        <v>8.9200000000000002E-2</v>
      </c>
      <c r="P306" s="20">
        <v>9.5999999999999992E-3</v>
      </c>
      <c r="Q306" s="20">
        <f t="shared" si="113"/>
        <v>0.03</v>
      </c>
      <c r="R306" s="20">
        <v>2.0400000000000001E-2</v>
      </c>
      <c r="S306" s="45">
        <f t="shared" si="121"/>
        <v>4.9815982441541617</v>
      </c>
      <c r="T306" s="45">
        <f t="shared" si="122"/>
        <v>1.6754254184374984</v>
      </c>
      <c r="U306" s="45">
        <f t="shared" si="123"/>
        <v>1.1392892845374989</v>
      </c>
      <c r="V306" s="20">
        <v>0</v>
      </c>
      <c r="W306" s="21">
        <f t="shared" si="114"/>
        <v>0</v>
      </c>
      <c r="X306" s="17" t="s">
        <v>216</v>
      </c>
      <c r="Y306" s="54" t="str">
        <f t="shared" si="115"/>
        <v>N/A</v>
      </c>
      <c r="Z306" s="20">
        <v>0</v>
      </c>
      <c r="AA306" s="20">
        <v>0</v>
      </c>
      <c r="AB306" s="20">
        <v>0</v>
      </c>
      <c r="AC306" s="20">
        <v>0</v>
      </c>
      <c r="AD306" s="20">
        <v>0</v>
      </c>
      <c r="AE306" s="20">
        <v>0</v>
      </c>
      <c r="AF306" s="20">
        <v>0</v>
      </c>
      <c r="AG306" s="20">
        <v>0</v>
      </c>
      <c r="AH306" s="20">
        <v>1.79058834002</v>
      </c>
      <c r="AI306" s="20">
        <v>0</v>
      </c>
      <c r="AJ306" s="20">
        <v>0</v>
      </c>
      <c r="AL306" s="57">
        <f t="shared" si="124"/>
        <v>0</v>
      </c>
      <c r="AM306" s="57">
        <f t="shared" si="125"/>
        <v>0</v>
      </c>
      <c r="AN306" s="57">
        <f t="shared" si="126"/>
        <v>0</v>
      </c>
      <c r="AO306" s="57">
        <f t="shared" si="127"/>
        <v>0</v>
      </c>
      <c r="AP306" s="57">
        <f t="shared" si="128"/>
        <v>0</v>
      </c>
      <c r="AQ306" s="57">
        <f t="shared" si="129"/>
        <v>0</v>
      </c>
      <c r="AR306" s="57">
        <f t="shared" si="130"/>
        <v>0</v>
      </c>
      <c r="AS306" s="57">
        <f t="shared" si="131"/>
        <v>0</v>
      </c>
      <c r="AT306" s="57">
        <f t="shared" si="132"/>
        <v>99.999907294243812</v>
      </c>
      <c r="AU306" s="57">
        <f t="shared" si="133"/>
        <v>0</v>
      </c>
      <c r="AV306" s="57">
        <f t="shared" si="134"/>
        <v>0</v>
      </c>
    </row>
    <row r="307" spans="1:48" x14ac:dyDescent="0.35">
      <c r="A307" s="19" t="s">
        <v>596</v>
      </c>
      <c r="B307" s="19" t="s">
        <v>597</v>
      </c>
      <c r="C307" s="44" t="s">
        <v>36</v>
      </c>
      <c r="D307" s="41" t="s">
        <v>1051</v>
      </c>
      <c r="E307" s="20">
        <v>0.38243899999999997</v>
      </c>
      <c r="F307" s="20">
        <v>0</v>
      </c>
      <c r="G307" s="20">
        <v>0</v>
      </c>
      <c r="H307" s="20">
        <v>0</v>
      </c>
      <c r="I307" s="40">
        <f t="shared" si="116"/>
        <v>0.38243899999999997</v>
      </c>
      <c r="J307" s="21">
        <f t="shared" si="117"/>
        <v>0</v>
      </c>
      <c r="K307" s="21">
        <f t="shared" si="118"/>
        <v>0</v>
      </c>
      <c r="L307" s="21">
        <f t="shared" si="119"/>
        <v>0</v>
      </c>
      <c r="M307" s="21">
        <f t="shared" si="120"/>
        <v>100</v>
      </c>
      <c r="N307" s="20">
        <v>0</v>
      </c>
      <c r="O307" s="20">
        <f t="shared" si="112"/>
        <v>0</v>
      </c>
      <c r="P307" s="20">
        <v>0</v>
      </c>
      <c r="Q307" s="20">
        <f t="shared" si="113"/>
        <v>0</v>
      </c>
      <c r="R307" s="20">
        <v>0</v>
      </c>
      <c r="S307" s="45">
        <f t="shared" si="121"/>
        <v>0</v>
      </c>
      <c r="T307" s="45">
        <f t="shared" si="122"/>
        <v>0</v>
      </c>
      <c r="U307" s="45">
        <f t="shared" si="123"/>
        <v>0</v>
      </c>
      <c r="V307" s="20">
        <v>0</v>
      </c>
      <c r="W307" s="21">
        <f t="shared" si="114"/>
        <v>0</v>
      </c>
      <c r="X307" s="17" t="s">
        <v>216</v>
      </c>
      <c r="Y307" s="54" t="str">
        <f t="shared" si="115"/>
        <v>N/A</v>
      </c>
      <c r="Z307" s="20">
        <v>0</v>
      </c>
      <c r="AA307" s="20">
        <v>0</v>
      </c>
      <c r="AB307" s="20">
        <v>0</v>
      </c>
      <c r="AC307" s="20">
        <v>0</v>
      </c>
      <c r="AD307" s="20">
        <v>0</v>
      </c>
      <c r="AE307" s="20">
        <v>0</v>
      </c>
      <c r="AF307" s="20">
        <v>0</v>
      </c>
      <c r="AG307" s="20">
        <v>0</v>
      </c>
      <c r="AH307" s="20">
        <v>0.38243939999499998</v>
      </c>
      <c r="AI307" s="20">
        <v>0</v>
      </c>
      <c r="AJ307" s="20">
        <v>0</v>
      </c>
      <c r="AL307" s="57">
        <f t="shared" si="124"/>
        <v>0</v>
      </c>
      <c r="AM307" s="57">
        <f t="shared" si="125"/>
        <v>0</v>
      </c>
      <c r="AN307" s="57">
        <f t="shared" si="126"/>
        <v>0</v>
      </c>
      <c r="AO307" s="57">
        <f t="shared" si="127"/>
        <v>0</v>
      </c>
      <c r="AP307" s="57">
        <f t="shared" si="128"/>
        <v>0</v>
      </c>
      <c r="AQ307" s="57">
        <f t="shared" si="129"/>
        <v>0</v>
      </c>
      <c r="AR307" s="57">
        <f t="shared" si="130"/>
        <v>0</v>
      </c>
      <c r="AS307" s="57">
        <f t="shared" si="131"/>
        <v>0</v>
      </c>
      <c r="AT307" s="57">
        <f t="shared" si="132"/>
        <v>100.00010459053601</v>
      </c>
      <c r="AU307" s="57">
        <f t="shared" si="133"/>
        <v>0</v>
      </c>
      <c r="AV307" s="57">
        <f t="shared" si="134"/>
        <v>0</v>
      </c>
    </row>
    <row r="308" spans="1:48" x14ac:dyDescent="0.35">
      <c r="A308" s="19" t="s">
        <v>598</v>
      </c>
      <c r="B308" s="19" t="s">
        <v>599</v>
      </c>
      <c r="C308" s="44" t="s">
        <v>36</v>
      </c>
      <c r="D308" s="41" t="s">
        <v>1051</v>
      </c>
      <c r="E308" s="20">
        <v>0.26248500000000002</v>
      </c>
      <c r="F308" s="20">
        <v>0</v>
      </c>
      <c r="G308" s="20">
        <v>0</v>
      </c>
      <c r="H308" s="20">
        <v>0</v>
      </c>
      <c r="I308" s="40">
        <f t="shared" si="116"/>
        <v>0.26248500000000002</v>
      </c>
      <c r="J308" s="21">
        <f t="shared" si="117"/>
        <v>0</v>
      </c>
      <c r="K308" s="21">
        <f t="shared" si="118"/>
        <v>0</v>
      </c>
      <c r="L308" s="21">
        <f t="shared" si="119"/>
        <v>0</v>
      </c>
      <c r="M308" s="21">
        <f t="shared" si="120"/>
        <v>100</v>
      </c>
      <c r="N308" s="20">
        <v>0</v>
      </c>
      <c r="O308" s="20">
        <f t="shared" si="112"/>
        <v>0</v>
      </c>
      <c r="P308" s="20">
        <v>0</v>
      </c>
      <c r="Q308" s="20">
        <f t="shared" si="113"/>
        <v>0</v>
      </c>
      <c r="R308" s="20">
        <v>0</v>
      </c>
      <c r="S308" s="45">
        <f t="shared" si="121"/>
        <v>0</v>
      </c>
      <c r="T308" s="45">
        <f t="shared" si="122"/>
        <v>0</v>
      </c>
      <c r="U308" s="45">
        <f t="shared" si="123"/>
        <v>0</v>
      </c>
      <c r="V308" s="20">
        <v>0</v>
      </c>
      <c r="W308" s="21">
        <f t="shared" si="114"/>
        <v>0</v>
      </c>
      <c r="X308" s="17" t="s">
        <v>216</v>
      </c>
      <c r="Y308" s="54" t="str">
        <f t="shared" si="115"/>
        <v>N/A</v>
      </c>
      <c r="Z308" s="20">
        <v>0</v>
      </c>
      <c r="AA308" s="20">
        <v>0</v>
      </c>
      <c r="AB308" s="20">
        <v>0</v>
      </c>
      <c r="AC308" s="20">
        <v>0</v>
      </c>
      <c r="AD308" s="20">
        <v>0</v>
      </c>
      <c r="AE308" s="20">
        <v>0</v>
      </c>
      <c r="AF308" s="20">
        <v>0</v>
      </c>
      <c r="AG308" s="20">
        <v>0</v>
      </c>
      <c r="AH308" s="20">
        <v>0.26248527999799998</v>
      </c>
      <c r="AI308" s="20">
        <v>0</v>
      </c>
      <c r="AJ308" s="20">
        <v>0</v>
      </c>
      <c r="AL308" s="57">
        <f t="shared" si="124"/>
        <v>0</v>
      </c>
      <c r="AM308" s="57">
        <f t="shared" si="125"/>
        <v>0</v>
      </c>
      <c r="AN308" s="57">
        <f t="shared" si="126"/>
        <v>0</v>
      </c>
      <c r="AO308" s="57">
        <f t="shared" si="127"/>
        <v>0</v>
      </c>
      <c r="AP308" s="57">
        <f t="shared" si="128"/>
        <v>0</v>
      </c>
      <c r="AQ308" s="57">
        <f t="shared" si="129"/>
        <v>0</v>
      </c>
      <c r="AR308" s="57">
        <f t="shared" si="130"/>
        <v>0</v>
      </c>
      <c r="AS308" s="57">
        <f t="shared" si="131"/>
        <v>0</v>
      </c>
      <c r="AT308" s="57">
        <f t="shared" si="132"/>
        <v>100.00010667200027</v>
      </c>
      <c r="AU308" s="57">
        <f t="shared" si="133"/>
        <v>0</v>
      </c>
      <c r="AV308" s="57">
        <f t="shared" si="134"/>
        <v>0</v>
      </c>
    </row>
    <row r="309" spans="1:48" x14ac:dyDescent="0.35">
      <c r="A309" s="19" t="s">
        <v>600</v>
      </c>
      <c r="B309" s="19" t="s">
        <v>601</v>
      </c>
      <c r="C309" s="44" t="s">
        <v>36</v>
      </c>
      <c r="D309" s="41" t="s">
        <v>1051</v>
      </c>
      <c r="E309" s="20">
        <v>0.28895799999999999</v>
      </c>
      <c r="F309" s="20">
        <v>0</v>
      </c>
      <c r="G309" s="20">
        <v>0</v>
      </c>
      <c r="H309" s="20">
        <v>0</v>
      </c>
      <c r="I309" s="40">
        <f t="shared" si="116"/>
        <v>0.28895799999999999</v>
      </c>
      <c r="J309" s="21">
        <f t="shared" si="117"/>
        <v>0</v>
      </c>
      <c r="K309" s="21">
        <f t="shared" si="118"/>
        <v>0</v>
      </c>
      <c r="L309" s="21">
        <f t="shared" si="119"/>
        <v>0</v>
      </c>
      <c r="M309" s="21">
        <f t="shared" si="120"/>
        <v>100</v>
      </c>
      <c r="N309" s="20">
        <v>2.2320399999999998E-3</v>
      </c>
      <c r="O309" s="20">
        <f t="shared" si="112"/>
        <v>2.2320399999999998E-3</v>
      </c>
      <c r="P309" s="20">
        <v>0</v>
      </c>
      <c r="Q309" s="20">
        <f t="shared" si="113"/>
        <v>0</v>
      </c>
      <c r="R309" s="20">
        <v>0</v>
      </c>
      <c r="S309" s="45">
        <f t="shared" si="121"/>
        <v>0.7724444382920701</v>
      </c>
      <c r="T309" s="45">
        <f t="shared" si="122"/>
        <v>0</v>
      </c>
      <c r="U309" s="45">
        <f t="shared" si="123"/>
        <v>0</v>
      </c>
      <c r="V309" s="20">
        <v>0</v>
      </c>
      <c r="W309" s="21">
        <f t="shared" si="114"/>
        <v>0</v>
      </c>
      <c r="X309" s="17" t="s">
        <v>216</v>
      </c>
      <c r="Y309" s="54" t="str">
        <f t="shared" si="115"/>
        <v>N/A</v>
      </c>
      <c r="Z309" s="20">
        <v>0</v>
      </c>
      <c r="AA309" s="20">
        <v>0</v>
      </c>
      <c r="AB309" s="20">
        <v>0</v>
      </c>
      <c r="AC309" s="20">
        <v>0</v>
      </c>
      <c r="AD309" s="20">
        <v>0</v>
      </c>
      <c r="AE309" s="20">
        <v>0</v>
      </c>
      <c r="AF309" s="20">
        <v>0</v>
      </c>
      <c r="AG309" s="20">
        <v>0</v>
      </c>
      <c r="AH309" s="20">
        <v>0.28895809100199998</v>
      </c>
      <c r="AI309" s="20">
        <v>0</v>
      </c>
      <c r="AJ309" s="20">
        <v>0</v>
      </c>
      <c r="AL309" s="57">
        <f t="shared" si="124"/>
        <v>0</v>
      </c>
      <c r="AM309" s="57">
        <f t="shared" si="125"/>
        <v>0</v>
      </c>
      <c r="AN309" s="57">
        <f t="shared" si="126"/>
        <v>0</v>
      </c>
      <c r="AO309" s="57">
        <f t="shared" si="127"/>
        <v>0</v>
      </c>
      <c r="AP309" s="57">
        <f t="shared" si="128"/>
        <v>0</v>
      </c>
      <c r="AQ309" s="57">
        <f t="shared" si="129"/>
        <v>0</v>
      </c>
      <c r="AR309" s="57">
        <f t="shared" si="130"/>
        <v>0</v>
      </c>
      <c r="AS309" s="57">
        <f t="shared" si="131"/>
        <v>0</v>
      </c>
      <c r="AT309" s="57">
        <f t="shared" si="132"/>
        <v>100.00003149315818</v>
      </c>
      <c r="AU309" s="57">
        <f t="shared" si="133"/>
        <v>0</v>
      </c>
      <c r="AV309" s="57">
        <f t="shared" si="134"/>
        <v>0</v>
      </c>
    </row>
    <row r="310" spans="1:48" x14ac:dyDescent="0.35">
      <c r="A310" s="19" t="s">
        <v>602</v>
      </c>
      <c r="B310" s="19" t="s">
        <v>603</v>
      </c>
      <c r="C310" s="44" t="s">
        <v>36</v>
      </c>
      <c r="D310" s="41" t="s">
        <v>1051</v>
      </c>
      <c r="E310" s="20">
        <v>0.70010700000000003</v>
      </c>
      <c r="F310" s="20">
        <v>0</v>
      </c>
      <c r="G310" s="20">
        <v>0</v>
      </c>
      <c r="H310" s="20">
        <v>0</v>
      </c>
      <c r="I310" s="40">
        <f t="shared" si="116"/>
        <v>0.70010700000000003</v>
      </c>
      <c r="J310" s="21">
        <f t="shared" si="117"/>
        <v>0</v>
      </c>
      <c r="K310" s="21">
        <f t="shared" si="118"/>
        <v>0</v>
      </c>
      <c r="L310" s="21">
        <f t="shared" si="119"/>
        <v>0</v>
      </c>
      <c r="M310" s="21">
        <f t="shared" si="120"/>
        <v>100</v>
      </c>
      <c r="N310" s="20">
        <v>0.10917300000000001</v>
      </c>
      <c r="O310" s="20">
        <f t="shared" si="112"/>
        <v>0.11568714860964001</v>
      </c>
      <c r="P310" s="20">
        <v>6.5141486096399999E-3</v>
      </c>
      <c r="Q310" s="20">
        <f t="shared" si="113"/>
        <v>6.5141486096399999E-3</v>
      </c>
      <c r="R310" s="20">
        <v>0</v>
      </c>
      <c r="S310" s="45">
        <f t="shared" si="121"/>
        <v>16.524209672184394</v>
      </c>
      <c r="T310" s="45">
        <f t="shared" si="122"/>
        <v>0.9304504325253139</v>
      </c>
      <c r="U310" s="45">
        <f t="shared" si="123"/>
        <v>0</v>
      </c>
      <c r="V310" s="20">
        <v>0</v>
      </c>
      <c r="W310" s="21">
        <f t="shared" si="114"/>
        <v>0</v>
      </c>
      <c r="X310" s="17" t="s">
        <v>216</v>
      </c>
      <c r="Y310" s="54" t="str">
        <f t="shared" si="115"/>
        <v>N/A</v>
      </c>
      <c r="Z310" s="20">
        <v>0</v>
      </c>
      <c r="AA310" s="20">
        <v>0</v>
      </c>
      <c r="AB310" s="20">
        <v>0</v>
      </c>
      <c r="AC310" s="20">
        <v>0</v>
      </c>
      <c r="AD310" s="20">
        <v>0</v>
      </c>
      <c r="AE310" s="20">
        <v>0</v>
      </c>
      <c r="AF310" s="20">
        <v>0</v>
      </c>
      <c r="AG310" s="20">
        <v>0</v>
      </c>
      <c r="AH310" s="20">
        <v>0.70010648499600003</v>
      </c>
      <c r="AI310" s="20">
        <v>0</v>
      </c>
      <c r="AJ310" s="20">
        <v>0</v>
      </c>
      <c r="AL310" s="57">
        <f t="shared" si="124"/>
        <v>0</v>
      </c>
      <c r="AM310" s="57">
        <f t="shared" si="125"/>
        <v>0</v>
      </c>
      <c r="AN310" s="57">
        <f t="shared" si="126"/>
        <v>0</v>
      </c>
      <c r="AO310" s="57">
        <f t="shared" si="127"/>
        <v>0</v>
      </c>
      <c r="AP310" s="57">
        <f t="shared" si="128"/>
        <v>0</v>
      </c>
      <c r="AQ310" s="57">
        <f t="shared" si="129"/>
        <v>0</v>
      </c>
      <c r="AR310" s="57">
        <f t="shared" si="130"/>
        <v>0</v>
      </c>
      <c r="AS310" s="57">
        <f t="shared" si="131"/>
        <v>0</v>
      </c>
      <c r="AT310" s="57">
        <f t="shared" si="132"/>
        <v>99.999926439244291</v>
      </c>
      <c r="AU310" s="57">
        <f t="shared" si="133"/>
        <v>0</v>
      </c>
      <c r="AV310" s="57">
        <f t="shared" si="134"/>
        <v>0</v>
      </c>
    </row>
    <row r="311" spans="1:48" x14ac:dyDescent="0.35">
      <c r="A311" s="19" t="s">
        <v>604</v>
      </c>
      <c r="B311" s="19" t="s">
        <v>605</v>
      </c>
      <c r="C311" s="44" t="s">
        <v>36</v>
      </c>
      <c r="D311" s="41" t="s">
        <v>1051</v>
      </c>
      <c r="E311" s="20">
        <v>1.2311399999999999</v>
      </c>
      <c r="F311" s="20">
        <v>0.12926954278899999</v>
      </c>
      <c r="G311" s="20">
        <v>0.18158501997099999</v>
      </c>
      <c r="H311" s="20">
        <v>0.45307879013800001</v>
      </c>
      <c r="I311" s="40">
        <f t="shared" si="116"/>
        <v>0.46720664710199988</v>
      </c>
      <c r="J311" s="21">
        <f t="shared" si="117"/>
        <v>10.499987230453076</v>
      </c>
      <c r="K311" s="21">
        <f t="shared" si="118"/>
        <v>14.749339634078984</v>
      </c>
      <c r="L311" s="21">
        <f t="shared" si="119"/>
        <v>36.801565227187815</v>
      </c>
      <c r="M311" s="21">
        <f t="shared" si="120"/>
        <v>37.949107908280119</v>
      </c>
      <c r="N311" s="20">
        <v>0.467194</v>
      </c>
      <c r="O311" s="20">
        <f t="shared" si="112"/>
        <v>0.52635431445149994</v>
      </c>
      <c r="P311" s="20">
        <v>1.3805364229800001E-2</v>
      </c>
      <c r="Q311" s="20">
        <f t="shared" si="113"/>
        <v>5.9160314451499996E-2</v>
      </c>
      <c r="R311" s="20">
        <v>4.5354950221699997E-2</v>
      </c>
      <c r="S311" s="45">
        <f t="shared" si="121"/>
        <v>42.753408584848188</v>
      </c>
      <c r="T311" s="45">
        <f t="shared" si="122"/>
        <v>4.8053279441412027</v>
      </c>
      <c r="U311" s="45">
        <f t="shared" si="123"/>
        <v>3.6839799065662717</v>
      </c>
      <c r="V311" s="20">
        <v>1.2040123854</v>
      </c>
      <c r="W311" s="21">
        <f t="shared" si="114"/>
        <v>97.796545104537273</v>
      </c>
      <c r="X311" s="17">
        <v>0.65065871524999996</v>
      </c>
      <c r="Y311" s="54">
        <f t="shared" si="115"/>
        <v>52.850099521581626</v>
      </c>
      <c r="Z311" s="20">
        <v>0</v>
      </c>
      <c r="AA311" s="20">
        <v>0</v>
      </c>
      <c r="AB311" s="20">
        <v>0</v>
      </c>
      <c r="AC311" s="20">
        <v>0.55197900458600002</v>
      </c>
      <c r="AD311" s="20">
        <v>0.122231284821</v>
      </c>
      <c r="AE311" s="20">
        <v>0.49491508461900002</v>
      </c>
      <c r="AF311" s="20">
        <v>7.4836765954900006E-2</v>
      </c>
      <c r="AG311" s="20">
        <v>0</v>
      </c>
      <c r="AH311" s="20">
        <v>1.23113502</v>
      </c>
      <c r="AI311" s="20">
        <v>0</v>
      </c>
      <c r="AJ311" s="20">
        <v>0</v>
      </c>
      <c r="AL311" s="57">
        <f t="shared" si="124"/>
        <v>0</v>
      </c>
      <c r="AM311" s="57">
        <f t="shared" si="125"/>
        <v>0</v>
      </c>
      <c r="AN311" s="57">
        <f t="shared" si="126"/>
        <v>0</v>
      </c>
      <c r="AO311" s="57">
        <f t="shared" si="127"/>
        <v>44.834787642835103</v>
      </c>
      <c r="AP311" s="57">
        <f t="shared" si="128"/>
        <v>9.9283009910327031</v>
      </c>
      <c r="AQ311" s="57">
        <f t="shared" si="129"/>
        <v>40.199740453482143</v>
      </c>
      <c r="AR311" s="57">
        <f t="shared" si="130"/>
        <v>6.0786560387039659</v>
      </c>
      <c r="AS311" s="57">
        <f t="shared" si="131"/>
        <v>0</v>
      </c>
      <c r="AT311" s="57">
        <f t="shared" si="132"/>
        <v>99.999595496856571</v>
      </c>
      <c r="AU311" s="57">
        <f t="shared" si="133"/>
        <v>0</v>
      </c>
      <c r="AV311" s="57">
        <f t="shared" si="134"/>
        <v>0</v>
      </c>
    </row>
    <row r="312" spans="1:48" x14ac:dyDescent="0.35">
      <c r="A312" s="19" t="s">
        <v>606</v>
      </c>
      <c r="B312" s="19" t="s">
        <v>607</v>
      </c>
      <c r="C312" s="44" t="s">
        <v>36</v>
      </c>
      <c r="D312" s="41" t="s">
        <v>1051</v>
      </c>
      <c r="E312" s="20">
        <v>1.26495</v>
      </c>
      <c r="F312" s="20">
        <v>0</v>
      </c>
      <c r="G312" s="20">
        <v>0</v>
      </c>
      <c r="H312" s="20">
        <v>0</v>
      </c>
      <c r="I312" s="40">
        <f t="shared" si="116"/>
        <v>1.26495</v>
      </c>
      <c r="J312" s="21">
        <f t="shared" si="117"/>
        <v>0</v>
      </c>
      <c r="K312" s="21">
        <f t="shared" si="118"/>
        <v>0</v>
      </c>
      <c r="L312" s="21">
        <f t="shared" si="119"/>
        <v>0</v>
      </c>
      <c r="M312" s="21">
        <f t="shared" si="120"/>
        <v>100</v>
      </c>
      <c r="N312" s="20">
        <v>1.99982E-4</v>
      </c>
      <c r="O312" s="20">
        <f t="shared" si="112"/>
        <v>1.99982E-4</v>
      </c>
      <c r="P312" s="20">
        <v>0</v>
      </c>
      <c r="Q312" s="20">
        <f t="shared" si="113"/>
        <v>0</v>
      </c>
      <c r="R312" s="20">
        <v>0</v>
      </c>
      <c r="S312" s="45">
        <f t="shared" si="121"/>
        <v>1.5809478635519191E-2</v>
      </c>
      <c r="T312" s="45">
        <f t="shared" si="122"/>
        <v>0</v>
      </c>
      <c r="U312" s="45">
        <f t="shared" si="123"/>
        <v>0</v>
      </c>
      <c r="V312" s="20">
        <v>8.1559439736899997E-2</v>
      </c>
      <c r="W312" s="21">
        <f t="shared" si="114"/>
        <v>6.4476413879520926</v>
      </c>
      <c r="X312" s="17">
        <v>0</v>
      </c>
      <c r="Y312" s="54">
        <f t="shared" si="115"/>
        <v>0</v>
      </c>
      <c r="Z312" s="20">
        <v>0</v>
      </c>
      <c r="AA312" s="20">
        <v>0</v>
      </c>
      <c r="AB312" s="20">
        <v>0</v>
      </c>
      <c r="AC312" s="20">
        <v>0</v>
      </c>
      <c r="AD312" s="20">
        <v>0</v>
      </c>
      <c r="AE312" s="20">
        <v>0</v>
      </c>
      <c r="AF312" s="20">
        <v>0</v>
      </c>
      <c r="AG312" s="20">
        <v>0</v>
      </c>
      <c r="AH312" s="20">
        <v>1.264950875</v>
      </c>
      <c r="AI312" s="20">
        <v>0</v>
      </c>
      <c r="AJ312" s="20">
        <v>0</v>
      </c>
      <c r="AL312" s="57">
        <f t="shared" si="124"/>
        <v>0</v>
      </c>
      <c r="AM312" s="57">
        <f t="shared" si="125"/>
        <v>0</v>
      </c>
      <c r="AN312" s="57">
        <f t="shared" si="126"/>
        <v>0</v>
      </c>
      <c r="AO312" s="57">
        <f t="shared" si="127"/>
        <v>0</v>
      </c>
      <c r="AP312" s="57">
        <f t="shared" si="128"/>
        <v>0</v>
      </c>
      <c r="AQ312" s="57">
        <f t="shared" si="129"/>
        <v>0</v>
      </c>
      <c r="AR312" s="57">
        <f t="shared" si="130"/>
        <v>0</v>
      </c>
      <c r="AS312" s="57">
        <f t="shared" si="131"/>
        <v>0</v>
      </c>
      <c r="AT312" s="57">
        <f t="shared" si="132"/>
        <v>100.00006917269457</v>
      </c>
      <c r="AU312" s="57">
        <f t="shared" si="133"/>
        <v>0</v>
      </c>
      <c r="AV312" s="57">
        <f t="shared" si="134"/>
        <v>0</v>
      </c>
    </row>
    <row r="313" spans="1:48" x14ac:dyDescent="0.35">
      <c r="A313" s="19" t="s">
        <v>608</v>
      </c>
      <c r="B313" s="19" t="s">
        <v>609</v>
      </c>
      <c r="C313" s="44" t="s">
        <v>36</v>
      </c>
      <c r="D313" s="41" t="s">
        <v>1051</v>
      </c>
      <c r="E313" s="20">
        <v>1.1910799999999999</v>
      </c>
      <c r="F313" s="20">
        <v>0</v>
      </c>
      <c r="G313" s="20">
        <v>0</v>
      </c>
      <c r="H313" s="20">
        <v>0</v>
      </c>
      <c r="I313" s="40">
        <f t="shared" si="116"/>
        <v>1.1910799999999999</v>
      </c>
      <c r="J313" s="21">
        <f t="shared" si="117"/>
        <v>0</v>
      </c>
      <c r="K313" s="21">
        <f t="shared" si="118"/>
        <v>0</v>
      </c>
      <c r="L313" s="21">
        <f t="shared" si="119"/>
        <v>0</v>
      </c>
      <c r="M313" s="21">
        <f t="shared" si="120"/>
        <v>100</v>
      </c>
      <c r="N313" s="20">
        <v>2.2854300000000001E-2</v>
      </c>
      <c r="O313" s="20">
        <f t="shared" si="112"/>
        <v>2.3091998934869001E-2</v>
      </c>
      <c r="P313" s="20">
        <v>2.37698934869E-4</v>
      </c>
      <c r="Q313" s="20">
        <f t="shared" si="113"/>
        <v>2.37698934869E-4</v>
      </c>
      <c r="R313" s="20">
        <v>0</v>
      </c>
      <c r="S313" s="45">
        <f t="shared" si="121"/>
        <v>1.9387445792783862</v>
      </c>
      <c r="T313" s="45">
        <f t="shared" si="122"/>
        <v>1.9956588547284819E-2</v>
      </c>
      <c r="U313" s="45">
        <f t="shared" si="123"/>
        <v>0</v>
      </c>
      <c r="V313" s="20">
        <v>0</v>
      </c>
      <c r="W313" s="21">
        <f t="shared" si="114"/>
        <v>0</v>
      </c>
      <c r="X313" s="17" t="s">
        <v>216</v>
      </c>
      <c r="Y313" s="54" t="str">
        <f t="shared" si="115"/>
        <v>N/A</v>
      </c>
      <c r="Z313" s="20">
        <v>0</v>
      </c>
      <c r="AA313" s="20">
        <v>0</v>
      </c>
      <c r="AB313" s="20">
        <v>0</v>
      </c>
      <c r="AC313" s="20">
        <v>0</v>
      </c>
      <c r="AD313" s="20">
        <v>0</v>
      </c>
      <c r="AE313" s="20">
        <v>0</v>
      </c>
      <c r="AF313" s="20">
        <v>0</v>
      </c>
      <c r="AG313" s="20">
        <v>0</v>
      </c>
      <c r="AH313" s="20">
        <v>1.19107751</v>
      </c>
      <c r="AI313" s="20">
        <v>0</v>
      </c>
      <c r="AJ313" s="20">
        <v>0</v>
      </c>
      <c r="AL313" s="57">
        <f t="shared" si="124"/>
        <v>0</v>
      </c>
      <c r="AM313" s="57">
        <f t="shared" si="125"/>
        <v>0</v>
      </c>
      <c r="AN313" s="57">
        <f t="shared" si="126"/>
        <v>0</v>
      </c>
      <c r="AO313" s="57">
        <f t="shared" si="127"/>
        <v>0</v>
      </c>
      <c r="AP313" s="57">
        <f t="shared" si="128"/>
        <v>0</v>
      </c>
      <c r="AQ313" s="57">
        <f t="shared" si="129"/>
        <v>0</v>
      </c>
      <c r="AR313" s="57">
        <f t="shared" si="130"/>
        <v>0</v>
      </c>
      <c r="AS313" s="57">
        <f t="shared" si="131"/>
        <v>0</v>
      </c>
      <c r="AT313" s="57">
        <f t="shared" si="132"/>
        <v>99.999790946032178</v>
      </c>
      <c r="AU313" s="57">
        <f t="shared" si="133"/>
        <v>0</v>
      </c>
      <c r="AV313" s="57">
        <f t="shared" si="134"/>
        <v>0</v>
      </c>
    </row>
    <row r="314" spans="1:48" x14ac:dyDescent="0.35">
      <c r="A314" s="19" t="s">
        <v>610</v>
      </c>
      <c r="B314" s="19" t="s">
        <v>611</v>
      </c>
      <c r="C314" s="44" t="s">
        <v>36</v>
      </c>
      <c r="D314" s="41" t="s">
        <v>1051</v>
      </c>
      <c r="E314" s="20">
        <v>1.03305</v>
      </c>
      <c r="F314" s="20">
        <v>0</v>
      </c>
      <c r="G314" s="20">
        <v>0</v>
      </c>
      <c r="H314" s="20">
        <v>0</v>
      </c>
      <c r="I314" s="40">
        <f t="shared" si="116"/>
        <v>1.03305</v>
      </c>
      <c r="J314" s="21">
        <f t="shared" si="117"/>
        <v>0</v>
      </c>
      <c r="K314" s="21">
        <f t="shared" si="118"/>
        <v>0</v>
      </c>
      <c r="L314" s="21">
        <f t="shared" si="119"/>
        <v>0</v>
      </c>
      <c r="M314" s="21">
        <f t="shared" si="120"/>
        <v>100</v>
      </c>
      <c r="N314" s="20">
        <v>2.8618399999999999E-2</v>
      </c>
      <c r="O314" s="20">
        <f t="shared" si="112"/>
        <v>2.8618399999999999E-2</v>
      </c>
      <c r="P314" s="20">
        <v>0</v>
      </c>
      <c r="Q314" s="20">
        <f t="shared" si="113"/>
        <v>0</v>
      </c>
      <c r="R314" s="20">
        <v>0</v>
      </c>
      <c r="S314" s="45">
        <f t="shared" si="121"/>
        <v>2.7702821741445236</v>
      </c>
      <c r="T314" s="45">
        <f t="shared" si="122"/>
        <v>0</v>
      </c>
      <c r="U314" s="45">
        <f t="shared" si="123"/>
        <v>0</v>
      </c>
      <c r="V314" s="20">
        <v>0</v>
      </c>
      <c r="W314" s="21">
        <f t="shared" si="114"/>
        <v>0</v>
      </c>
      <c r="X314" s="17" t="s">
        <v>216</v>
      </c>
      <c r="Y314" s="54" t="str">
        <f t="shared" si="115"/>
        <v>N/A</v>
      </c>
      <c r="Z314" s="20">
        <v>0</v>
      </c>
      <c r="AA314" s="20">
        <v>0</v>
      </c>
      <c r="AB314" s="20">
        <v>0</v>
      </c>
      <c r="AC314" s="20">
        <v>0</v>
      </c>
      <c r="AD314" s="20">
        <v>0</v>
      </c>
      <c r="AE314" s="20">
        <v>0</v>
      </c>
      <c r="AF314" s="20">
        <v>0</v>
      </c>
      <c r="AG314" s="20">
        <v>0</v>
      </c>
      <c r="AH314" s="20">
        <v>1.0330529260500001</v>
      </c>
      <c r="AI314" s="20">
        <v>0</v>
      </c>
      <c r="AJ314" s="20">
        <v>0</v>
      </c>
      <c r="AL314" s="57">
        <f t="shared" si="124"/>
        <v>0</v>
      </c>
      <c r="AM314" s="57">
        <f t="shared" si="125"/>
        <v>0</v>
      </c>
      <c r="AN314" s="57">
        <f t="shared" si="126"/>
        <v>0</v>
      </c>
      <c r="AO314" s="57">
        <f t="shared" si="127"/>
        <v>0</v>
      </c>
      <c r="AP314" s="57">
        <f t="shared" si="128"/>
        <v>0</v>
      </c>
      <c r="AQ314" s="57">
        <f t="shared" si="129"/>
        <v>0</v>
      </c>
      <c r="AR314" s="57">
        <f t="shared" si="130"/>
        <v>0</v>
      </c>
      <c r="AS314" s="57">
        <f t="shared" si="131"/>
        <v>0</v>
      </c>
      <c r="AT314" s="57">
        <f t="shared" si="132"/>
        <v>100.00028324379267</v>
      </c>
      <c r="AU314" s="57">
        <f t="shared" si="133"/>
        <v>0</v>
      </c>
      <c r="AV314" s="57">
        <f t="shared" si="134"/>
        <v>0</v>
      </c>
    </row>
    <row r="315" spans="1:48" x14ac:dyDescent="0.35">
      <c r="A315" s="19" t="s">
        <v>612</v>
      </c>
      <c r="B315" s="19" t="s">
        <v>613</v>
      </c>
      <c r="C315" s="44" t="s">
        <v>36</v>
      </c>
      <c r="D315" s="41" t="s">
        <v>1051</v>
      </c>
      <c r="E315" s="20">
        <v>0.70582299999999998</v>
      </c>
      <c r="F315" s="20">
        <v>0</v>
      </c>
      <c r="G315" s="20">
        <v>0</v>
      </c>
      <c r="H315" s="20">
        <v>0</v>
      </c>
      <c r="I315" s="40">
        <f t="shared" si="116"/>
        <v>0.70582299999999998</v>
      </c>
      <c r="J315" s="21">
        <f t="shared" si="117"/>
        <v>0</v>
      </c>
      <c r="K315" s="21">
        <f t="shared" si="118"/>
        <v>0</v>
      </c>
      <c r="L315" s="21">
        <f t="shared" si="119"/>
        <v>0</v>
      </c>
      <c r="M315" s="21">
        <f t="shared" si="120"/>
        <v>100</v>
      </c>
      <c r="N315" s="20">
        <v>1.8910000000000001E-3</v>
      </c>
      <c r="O315" s="20">
        <f t="shared" si="112"/>
        <v>1.8910000000000001E-3</v>
      </c>
      <c r="P315" s="20">
        <v>0</v>
      </c>
      <c r="Q315" s="20">
        <f t="shared" si="113"/>
        <v>0</v>
      </c>
      <c r="R315" s="20">
        <v>0</v>
      </c>
      <c r="S315" s="45">
        <f t="shared" si="121"/>
        <v>0.26791419378512743</v>
      </c>
      <c r="T315" s="45">
        <f t="shared" si="122"/>
        <v>0</v>
      </c>
      <c r="U315" s="45">
        <f t="shared" si="123"/>
        <v>0</v>
      </c>
      <c r="V315" s="20">
        <v>0</v>
      </c>
      <c r="W315" s="21">
        <f t="shared" si="114"/>
        <v>0</v>
      </c>
      <c r="X315" s="17" t="s">
        <v>216</v>
      </c>
      <c r="Y315" s="54" t="str">
        <f t="shared" si="115"/>
        <v>N/A</v>
      </c>
      <c r="Z315" s="20">
        <v>0</v>
      </c>
      <c r="AA315" s="20">
        <v>0</v>
      </c>
      <c r="AB315" s="20">
        <v>0</v>
      </c>
      <c r="AC315" s="20">
        <v>0</v>
      </c>
      <c r="AD315" s="20">
        <v>0</v>
      </c>
      <c r="AE315" s="20">
        <v>0</v>
      </c>
      <c r="AF315" s="20">
        <v>0</v>
      </c>
      <c r="AG315" s="20">
        <v>0</v>
      </c>
      <c r="AH315" s="20">
        <v>0.70582307000300004</v>
      </c>
      <c r="AI315" s="20">
        <v>0</v>
      </c>
      <c r="AJ315" s="20">
        <v>0</v>
      </c>
      <c r="AL315" s="57">
        <f t="shared" si="124"/>
        <v>0</v>
      </c>
      <c r="AM315" s="57">
        <f t="shared" si="125"/>
        <v>0</v>
      </c>
      <c r="AN315" s="57">
        <f t="shared" si="126"/>
        <v>0</v>
      </c>
      <c r="AO315" s="57">
        <f t="shared" si="127"/>
        <v>0</v>
      </c>
      <c r="AP315" s="57">
        <f t="shared" si="128"/>
        <v>0</v>
      </c>
      <c r="AQ315" s="57">
        <f t="shared" si="129"/>
        <v>0</v>
      </c>
      <c r="AR315" s="57">
        <f t="shared" si="130"/>
        <v>0</v>
      </c>
      <c r="AS315" s="57">
        <f t="shared" si="131"/>
        <v>0</v>
      </c>
      <c r="AT315" s="57">
        <f t="shared" si="132"/>
        <v>100.00000991792561</v>
      </c>
      <c r="AU315" s="57">
        <f t="shared" si="133"/>
        <v>0</v>
      </c>
      <c r="AV315" s="57">
        <f t="shared" si="134"/>
        <v>0</v>
      </c>
    </row>
    <row r="316" spans="1:48" x14ac:dyDescent="0.35">
      <c r="A316" s="19" t="s">
        <v>614</v>
      </c>
      <c r="B316" s="19" t="s">
        <v>615</v>
      </c>
      <c r="C316" s="44" t="s">
        <v>36</v>
      </c>
      <c r="D316" s="41" t="s">
        <v>1051</v>
      </c>
      <c r="E316" s="20">
        <v>0.37015100000000001</v>
      </c>
      <c r="F316" s="20">
        <v>0</v>
      </c>
      <c r="G316" s="20">
        <v>0</v>
      </c>
      <c r="H316" s="20">
        <v>0</v>
      </c>
      <c r="I316" s="40">
        <f t="shared" si="116"/>
        <v>0.37015100000000001</v>
      </c>
      <c r="J316" s="21">
        <f t="shared" si="117"/>
        <v>0</v>
      </c>
      <c r="K316" s="21">
        <f t="shared" si="118"/>
        <v>0</v>
      </c>
      <c r="L316" s="21">
        <f t="shared" si="119"/>
        <v>0</v>
      </c>
      <c r="M316" s="21">
        <f t="shared" si="120"/>
        <v>100</v>
      </c>
      <c r="N316" s="20">
        <v>0</v>
      </c>
      <c r="O316" s="20">
        <f t="shared" si="112"/>
        <v>0</v>
      </c>
      <c r="P316" s="20">
        <v>0</v>
      </c>
      <c r="Q316" s="20">
        <f t="shared" si="113"/>
        <v>0</v>
      </c>
      <c r="R316" s="20">
        <v>0</v>
      </c>
      <c r="S316" s="45">
        <f t="shared" si="121"/>
        <v>0</v>
      </c>
      <c r="T316" s="45">
        <f t="shared" si="122"/>
        <v>0</v>
      </c>
      <c r="U316" s="45">
        <f t="shared" si="123"/>
        <v>0</v>
      </c>
      <c r="V316" s="20">
        <v>0</v>
      </c>
      <c r="W316" s="21">
        <f t="shared" si="114"/>
        <v>0</v>
      </c>
      <c r="X316" s="17" t="s">
        <v>216</v>
      </c>
      <c r="Y316" s="54" t="str">
        <f t="shared" si="115"/>
        <v>N/A</v>
      </c>
      <c r="Z316" s="20">
        <v>0</v>
      </c>
      <c r="AA316" s="20">
        <v>0</v>
      </c>
      <c r="AB316" s="20">
        <v>0</v>
      </c>
      <c r="AC316" s="20">
        <v>0</v>
      </c>
      <c r="AD316" s="20">
        <v>0</v>
      </c>
      <c r="AE316" s="20">
        <v>0</v>
      </c>
      <c r="AF316" s="20">
        <v>0</v>
      </c>
      <c r="AG316" s="20">
        <v>0</v>
      </c>
      <c r="AH316" s="20">
        <v>0.32336855100299999</v>
      </c>
      <c r="AI316" s="20">
        <v>0</v>
      </c>
      <c r="AJ316" s="20">
        <v>0</v>
      </c>
      <c r="AL316" s="57">
        <f t="shared" si="124"/>
        <v>0</v>
      </c>
      <c r="AM316" s="57">
        <f t="shared" si="125"/>
        <v>0</v>
      </c>
      <c r="AN316" s="57">
        <f t="shared" si="126"/>
        <v>0</v>
      </c>
      <c r="AO316" s="57">
        <f t="shared" si="127"/>
        <v>0</v>
      </c>
      <c r="AP316" s="57">
        <f t="shared" si="128"/>
        <v>0</v>
      </c>
      <c r="AQ316" s="57">
        <f t="shared" si="129"/>
        <v>0</v>
      </c>
      <c r="AR316" s="57">
        <f t="shared" si="130"/>
        <v>0</v>
      </c>
      <c r="AS316" s="57">
        <f t="shared" si="131"/>
        <v>0</v>
      </c>
      <c r="AT316" s="57">
        <f t="shared" si="132"/>
        <v>87.36125284086765</v>
      </c>
      <c r="AU316" s="57">
        <f t="shared" si="133"/>
        <v>0</v>
      </c>
      <c r="AV316" s="57">
        <f t="shared" si="134"/>
        <v>0</v>
      </c>
    </row>
    <row r="317" spans="1:48" x14ac:dyDescent="0.35">
      <c r="A317" s="19" t="s">
        <v>616</v>
      </c>
      <c r="B317" s="19" t="s">
        <v>617</v>
      </c>
      <c r="C317" s="44" t="s">
        <v>36</v>
      </c>
      <c r="D317" s="41" t="s">
        <v>1051</v>
      </c>
      <c r="E317" s="20">
        <v>0.29819699999999999</v>
      </c>
      <c r="F317" s="20">
        <v>0</v>
      </c>
      <c r="G317" s="20">
        <v>0</v>
      </c>
      <c r="H317" s="20">
        <v>0</v>
      </c>
      <c r="I317" s="40">
        <f t="shared" si="116"/>
        <v>0.29819699999999999</v>
      </c>
      <c r="J317" s="21">
        <f t="shared" si="117"/>
        <v>0</v>
      </c>
      <c r="K317" s="21">
        <f t="shared" si="118"/>
        <v>0</v>
      </c>
      <c r="L317" s="21">
        <f t="shared" si="119"/>
        <v>0</v>
      </c>
      <c r="M317" s="21">
        <f t="shared" si="120"/>
        <v>100</v>
      </c>
      <c r="N317" s="20">
        <v>0</v>
      </c>
      <c r="O317" s="20">
        <f t="shared" si="112"/>
        <v>0</v>
      </c>
      <c r="P317" s="20">
        <v>0</v>
      </c>
      <c r="Q317" s="20">
        <f t="shared" si="113"/>
        <v>0</v>
      </c>
      <c r="R317" s="20">
        <v>0</v>
      </c>
      <c r="S317" s="45">
        <f t="shared" si="121"/>
        <v>0</v>
      </c>
      <c r="T317" s="45">
        <f t="shared" si="122"/>
        <v>0</v>
      </c>
      <c r="U317" s="45">
        <f t="shared" si="123"/>
        <v>0</v>
      </c>
      <c r="V317" s="20">
        <v>0</v>
      </c>
      <c r="W317" s="21">
        <f t="shared" si="114"/>
        <v>0</v>
      </c>
      <c r="X317" s="17" t="s">
        <v>216</v>
      </c>
      <c r="Y317" s="54" t="str">
        <f t="shared" si="115"/>
        <v>N/A</v>
      </c>
      <c r="Z317" s="20">
        <v>0</v>
      </c>
      <c r="AA317" s="20">
        <v>0</v>
      </c>
      <c r="AB317" s="20">
        <v>0</v>
      </c>
      <c r="AC317" s="20">
        <v>0</v>
      </c>
      <c r="AD317" s="20">
        <v>0</v>
      </c>
      <c r="AE317" s="20">
        <v>0</v>
      </c>
      <c r="AF317" s="20">
        <v>0</v>
      </c>
      <c r="AG317" s="20">
        <v>0</v>
      </c>
      <c r="AH317" s="20">
        <v>0.29819735000499997</v>
      </c>
      <c r="AI317" s="20">
        <v>0</v>
      </c>
      <c r="AJ317" s="20">
        <v>0</v>
      </c>
      <c r="AL317" s="57">
        <f t="shared" si="124"/>
        <v>0</v>
      </c>
      <c r="AM317" s="57">
        <f t="shared" si="125"/>
        <v>0</v>
      </c>
      <c r="AN317" s="57">
        <f t="shared" si="126"/>
        <v>0</v>
      </c>
      <c r="AO317" s="57">
        <f t="shared" si="127"/>
        <v>0</v>
      </c>
      <c r="AP317" s="57">
        <f t="shared" si="128"/>
        <v>0</v>
      </c>
      <c r="AQ317" s="57">
        <f t="shared" si="129"/>
        <v>0</v>
      </c>
      <c r="AR317" s="57">
        <f t="shared" si="130"/>
        <v>0</v>
      </c>
      <c r="AS317" s="57">
        <f t="shared" si="131"/>
        <v>0</v>
      </c>
      <c r="AT317" s="57">
        <f t="shared" si="132"/>
        <v>100.00011737374956</v>
      </c>
      <c r="AU317" s="57">
        <f t="shared" si="133"/>
        <v>0</v>
      </c>
      <c r="AV317" s="57">
        <f t="shared" si="134"/>
        <v>0</v>
      </c>
    </row>
    <row r="318" spans="1:48" x14ac:dyDescent="0.35">
      <c r="A318" s="19" t="s">
        <v>618</v>
      </c>
      <c r="B318" s="19" t="s">
        <v>619</v>
      </c>
      <c r="C318" s="44" t="s">
        <v>36</v>
      </c>
      <c r="D318" s="41" t="s">
        <v>1051</v>
      </c>
      <c r="E318" s="20">
        <v>0.44673000000000002</v>
      </c>
      <c r="F318" s="20">
        <v>0</v>
      </c>
      <c r="G318" s="20">
        <v>0</v>
      </c>
      <c r="H318" s="20">
        <v>0</v>
      </c>
      <c r="I318" s="40">
        <f t="shared" si="116"/>
        <v>0.44673000000000002</v>
      </c>
      <c r="J318" s="21">
        <f t="shared" si="117"/>
        <v>0</v>
      </c>
      <c r="K318" s="21">
        <f t="shared" si="118"/>
        <v>0</v>
      </c>
      <c r="L318" s="21">
        <f t="shared" si="119"/>
        <v>0</v>
      </c>
      <c r="M318" s="21">
        <f t="shared" si="120"/>
        <v>100</v>
      </c>
      <c r="N318" s="20">
        <v>0</v>
      </c>
      <c r="O318" s="20">
        <f t="shared" ref="O318:O381" si="135">Q318+N318</f>
        <v>0</v>
      </c>
      <c r="P318" s="20">
        <v>0</v>
      </c>
      <c r="Q318" s="20">
        <f t="shared" ref="Q318:Q381" si="136">R318+P318</f>
        <v>0</v>
      </c>
      <c r="R318" s="20">
        <v>0</v>
      </c>
      <c r="S318" s="45">
        <f t="shared" si="121"/>
        <v>0</v>
      </c>
      <c r="T318" s="45">
        <f t="shared" si="122"/>
        <v>0</v>
      </c>
      <c r="U318" s="45">
        <f t="shared" si="123"/>
        <v>0</v>
      </c>
      <c r="V318" s="20">
        <v>0</v>
      </c>
      <c r="W318" s="21">
        <f t="shared" ref="W318:W381" si="137">V318/E318*100</f>
        <v>0</v>
      </c>
      <c r="X318" s="17" t="s">
        <v>216</v>
      </c>
      <c r="Y318" s="54" t="str">
        <f t="shared" ref="Y318:Y381" si="138">IFERROR(X318/E318*100,"N/A")</f>
        <v>N/A</v>
      </c>
      <c r="Z318" s="20">
        <v>0</v>
      </c>
      <c r="AA318" s="20">
        <v>0</v>
      </c>
      <c r="AB318" s="20">
        <v>0</v>
      </c>
      <c r="AC318" s="20">
        <v>0</v>
      </c>
      <c r="AD318" s="20">
        <v>0</v>
      </c>
      <c r="AE318" s="20">
        <v>0</v>
      </c>
      <c r="AF318" s="20">
        <v>0</v>
      </c>
      <c r="AG318" s="20">
        <v>0</v>
      </c>
      <c r="AH318" s="20">
        <v>0</v>
      </c>
      <c r="AI318" s="20">
        <v>0</v>
      </c>
      <c r="AJ318" s="20">
        <v>0</v>
      </c>
      <c r="AL318" s="57">
        <f t="shared" si="124"/>
        <v>0</v>
      </c>
      <c r="AM318" s="57">
        <f t="shared" si="125"/>
        <v>0</v>
      </c>
      <c r="AN318" s="57">
        <f t="shared" si="126"/>
        <v>0</v>
      </c>
      <c r="AO318" s="57">
        <f t="shared" si="127"/>
        <v>0</v>
      </c>
      <c r="AP318" s="57">
        <f t="shared" si="128"/>
        <v>0</v>
      </c>
      <c r="AQ318" s="57">
        <f t="shared" si="129"/>
        <v>0</v>
      </c>
      <c r="AR318" s="57">
        <f t="shared" si="130"/>
        <v>0</v>
      </c>
      <c r="AS318" s="57">
        <f t="shared" si="131"/>
        <v>0</v>
      </c>
      <c r="AT318" s="57">
        <f t="shared" si="132"/>
        <v>0</v>
      </c>
      <c r="AU318" s="57">
        <f t="shared" si="133"/>
        <v>0</v>
      </c>
      <c r="AV318" s="57">
        <f t="shared" si="134"/>
        <v>0</v>
      </c>
    </row>
    <row r="319" spans="1:48" x14ac:dyDescent="0.35">
      <c r="A319" s="19" t="s">
        <v>620</v>
      </c>
      <c r="B319" s="19" t="s">
        <v>621</v>
      </c>
      <c r="C319" s="44" t="s">
        <v>36</v>
      </c>
      <c r="D319" s="41" t="s">
        <v>1051</v>
      </c>
      <c r="E319" s="20">
        <v>0.29017300000000001</v>
      </c>
      <c r="F319" s="20">
        <v>0</v>
      </c>
      <c r="G319" s="20">
        <v>0</v>
      </c>
      <c r="H319" s="20">
        <v>0</v>
      </c>
      <c r="I319" s="40">
        <f t="shared" si="116"/>
        <v>0.29017300000000001</v>
      </c>
      <c r="J319" s="21">
        <f t="shared" si="117"/>
        <v>0</v>
      </c>
      <c r="K319" s="21">
        <f t="shared" si="118"/>
        <v>0</v>
      </c>
      <c r="L319" s="21">
        <f t="shared" si="119"/>
        <v>0</v>
      </c>
      <c r="M319" s="21">
        <f t="shared" si="120"/>
        <v>100</v>
      </c>
      <c r="N319" s="20">
        <v>8.0513300000000006E-3</v>
      </c>
      <c r="O319" s="20">
        <f t="shared" si="135"/>
        <v>8.5171219228670006E-3</v>
      </c>
      <c r="P319" s="20">
        <v>4.6579192286700001E-4</v>
      </c>
      <c r="Q319" s="20">
        <f t="shared" si="136"/>
        <v>4.6579192286700001E-4</v>
      </c>
      <c r="R319" s="20">
        <v>0</v>
      </c>
      <c r="S319" s="45">
        <f t="shared" si="121"/>
        <v>2.9351876028669106</v>
      </c>
      <c r="T319" s="45">
        <f t="shared" si="122"/>
        <v>0.16052214467472853</v>
      </c>
      <c r="U319" s="45">
        <f t="shared" si="123"/>
        <v>0</v>
      </c>
      <c r="V319" s="20">
        <v>0</v>
      </c>
      <c r="W319" s="21">
        <f t="shared" si="137"/>
        <v>0</v>
      </c>
      <c r="X319" s="17" t="s">
        <v>216</v>
      </c>
      <c r="Y319" s="54" t="str">
        <f t="shared" si="138"/>
        <v>N/A</v>
      </c>
      <c r="Z319" s="20">
        <v>0</v>
      </c>
      <c r="AA319" s="20">
        <v>0</v>
      </c>
      <c r="AB319" s="20">
        <v>0</v>
      </c>
      <c r="AC319" s="20">
        <v>0</v>
      </c>
      <c r="AD319" s="20">
        <v>0</v>
      </c>
      <c r="AE319" s="20">
        <v>0</v>
      </c>
      <c r="AF319" s="20">
        <v>0</v>
      </c>
      <c r="AG319" s="20">
        <v>0</v>
      </c>
      <c r="AH319" s="20">
        <v>0</v>
      </c>
      <c r="AI319" s="20">
        <v>0</v>
      </c>
      <c r="AJ319" s="20">
        <v>0</v>
      </c>
      <c r="AL319" s="57">
        <f t="shared" si="124"/>
        <v>0</v>
      </c>
      <c r="AM319" s="57">
        <f t="shared" si="125"/>
        <v>0</v>
      </c>
      <c r="AN319" s="57">
        <f t="shared" si="126"/>
        <v>0</v>
      </c>
      <c r="AO319" s="57">
        <f t="shared" si="127"/>
        <v>0</v>
      </c>
      <c r="AP319" s="57">
        <f t="shared" si="128"/>
        <v>0</v>
      </c>
      <c r="AQ319" s="57">
        <f t="shared" si="129"/>
        <v>0</v>
      </c>
      <c r="AR319" s="57">
        <f t="shared" si="130"/>
        <v>0</v>
      </c>
      <c r="AS319" s="57">
        <f t="shared" si="131"/>
        <v>0</v>
      </c>
      <c r="AT319" s="57">
        <f t="shared" si="132"/>
        <v>0</v>
      </c>
      <c r="AU319" s="57">
        <f t="shared" si="133"/>
        <v>0</v>
      </c>
      <c r="AV319" s="57">
        <f t="shared" si="134"/>
        <v>0</v>
      </c>
    </row>
    <row r="320" spans="1:48" x14ac:dyDescent="0.35">
      <c r="A320" s="19" t="s">
        <v>622</v>
      </c>
      <c r="B320" s="19" t="s">
        <v>623</v>
      </c>
      <c r="C320" s="44" t="s">
        <v>36</v>
      </c>
      <c r="D320" s="41" t="s">
        <v>1051</v>
      </c>
      <c r="E320" s="20">
        <v>0.378774</v>
      </c>
      <c r="F320" s="20">
        <v>0</v>
      </c>
      <c r="G320" s="20">
        <v>0</v>
      </c>
      <c r="H320" s="20">
        <v>0</v>
      </c>
      <c r="I320" s="40">
        <f t="shared" si="116"/>
        <v>0.378774</v>
      </c>
      <c r="J320" s="21">
        <f t="shared" si="117"/>
        <v>0</v>
      </c>
      <c r="K320" s="21">
        <f t="shared" si="118"/>
        <v>0</v>
      </c>
      <c r="L320" s="21">
        <f t="shared" si="119"/>
        <v>0</v>
      </c>
      <c r="M320" s="21">
        <f t="shared" si="120"/>
        <v>100</v>
      </c>
      <c r="N320" s="20">
        <v>4.1727400000000003E-5</v>
      </c>
      <c r="O320" s="20">
        <f t="shared" si="135"/>
        <v>4.1727400000000003E-5</v>
      </c>
      <c r="P320" s="20">
        <v>0</v>
      </c>
      <c r="Q320" s="20">
        <f t="shared" si="136"/>
        <v>0</v>
      </c>
      <c r="R320" s="20">
        <v>0</v>
      </c>
      <c r="S320" s="45">
        <f t="shared" si="121"/>
        <v>1.1016437242260558E-2</v>
      </c>
      <c r="T320" s="45">
        <f t="shared" si="122"/>
        <v>0</v>
      </c>
      <c r="U320" s="45">
        <f t="shared" si="123"/>
        <v>0</v>
      </c>
      <c r="V320" s="20">
        <v>0</v>
      </c>
      <c r="W320" s="21">
        <f t="shared" si="137"/>
        <v>0</v>
      </c>
      <c r="X320" s="17" t="s">
        <v>216</v>
      </c>
      <c r="Y320" s="54" t="str">
        <f t="shared" si="138"/>
        <v>N/A</v>
      </c>
      <c r="Z320" s="20">
        <v>0</v>
      </c>
      <c r="AA320" s="20">
        <v>0</v>
      </c>
      <c r="AB320" s="20">
        <v>0</v>
      </c>
      <c r="AC320" s="20">
        <v>0</v>
      </c>
      <c r="AD320" s="20">
        <v>0</v>
      </c>
      <c r="AE320" s="20">
        <v>0</v>
      </c>
      <c r="AF320" s="20">
        <v>0</v>
      </c>
      <c r="AG320" s="20">
        <v>0</v>
      </c>
      <c r="AH320" s="20">
        <v>0.37877402999999998</v>
      </c>
      <c r="AI320" s="20">
        <v>0</v>
      </c>
      <c r="AJ320" s="20">
        <v>0</v>
      </c>
      <c r="AL320" s="57">
        <f t="shared" si="124"/>
        <v>0</v>
      </c>
      <c r="AM320" s="57">
        <f t="shared" si="125"/>
        <v>0</v>
      </c>
      <c r="AN320" s="57">
        <f t="shared" si="126"/>
        <v>0</v>
      </c>
      <c r="AO320" s="57">
        <f t="shared" si="127"/>
        <v>0</v>
      </c>
      <c r="AP320" s="57">
        <f t="shared" si="128"/>
        <v>0</v>
      </c>
      <c r="AQ320" s="57">
        <f t="shared" si="129"/>
        <v>0</v>
      </c>
      <c r="AR320" s="57">
        <f t="shared" si="130"/>
        <v>0</v>
      </c>
      <c r="AS320" s="57">
        <f t="shared" si="131"/>
        <v>0</v>
      </c>
      <c r="AT320" s="57">
        <f t="shared" si="132"/>
        <v>100.0000079202902</v>
      </c>
      <c r="AU320" s="57">
        <f t="shared" si="133"/>
        <v>0</v>
      </c>
      <c r="AV320" s="57">
        <f t="shared" si="134"/>
        <v>0</v>
      </c>
    </row>
    <row r="321" spans="1:48" x14ac:dyDescent="0.35">
      <c r="A321" s="19" t="s">
        <v>624</v>
      </c>
      <c r="B321" s="19" t="s">
        <v>625</v>
      </c>
      <c r="C321" s="19" t="s">
        <v>86</v>
      </c>
      <c r="D321" s="41" t="s">
        <v>1051</v>
      </c>
      <c r="E321" s="20">
        <v>0.39994200000000002</v>
      </c>
      <c r="F321" s="20">
        <v>0</v>
      </c>
      <c r="G321" s="20">
        <v>0</v>
      </c>
      <c r="H321" s="20">
        <v>0</v>
      </c>
      <c r="I321" s="40">
        <f t="shared" si="116"/>
        <v>0.39994200000000002</v>
      </c>
      <c r="J321" s="21">
        <f t="shared" si="117"/>
        <v>0</v>
      </c>
      <c r="K321" s="21">
        <f t="shared" si="118"/>
        <v>0</v>
      </c>
      <c r="L321" s="21">
        <f t="shared" si="119"/>
        <v>0</v>
      </c>
      <c r="M321" s="21">
        <f t="shared" si="120"/>
        <v>100</v>
      </c>
      <c r="N321" s="20">
        <v>2.3149800000000001E-4</v>
      </c>
      <c r="O321" s="20">
        <f t="shared" si="135"/>
        <v>2.3149800000000001E-4</v>
      </c>
      <c r="P321" s="20">
        <v>0</v>
      </c>
      <c r="Q321" s="20">
        <f t="shared" si="136"/>
        <v>0</v>
      </c>
      <c r="R321" s="20">
        <v>0</v>
      </c>
      <c r="S321" s="45">
        <f t="shared" si="121"/>
        <v>5.7882893019487826E-2</v>
      </c>
      <c r="T321" s="45">
        <f t="shared" si="122"/>
        <v>0</v>
      </c>
      <c r="U321" s="45">
        <f t="shared" si="123"/>
        <v>0</v>
      </c>
      <c r="V321" s="20">
        <v>0</v>
      </c>
      <c r="W321" s="21">
        <f t="shared" si="137"/>
        <v>0</v>
      </c>
      <c r="X321" s="17" t="s">
        <v>216</v>
      </c>
      <c r="Y321" s="54" t="str">
        <f t="shared" si="138"/>
        <v>N/A</v>
      </c>
      <c r="Z321" s="20">
        <v>0</v>
      </c>
      <c r="AA321" s="20">
        <v>0</v>
      </c>
      <c r="AB321" s="20">
        <v>0</v>
      </c>
      <c r="AC321" s="20">
        <v>0</v>
      </c>
      <c r="AD321" s="20">
        <v>0</v>
      </c>
      <c r="AE321" s="20">
        <v>0</v>
      </c>
      <c r="AF321" s="20">
        <v>0</v>
      </c>
      <c r="AG321" s="20">
        <v>0</v>
      </c>
      <c r="AH321" s="20">
        <v>0</v>
      </c>
      <c r="AI321" s="20">
        <v>0</v>
      </c>
      <c r="AJ321" s="20">
        <v>0</v>
      </c>
      <c r="AL321" s="57">
        <f t="shared" si="124"/>
        <v>0</v>
      </c>
      <c r="AM321" s="57">
        <f t="shared" si="125"/>
        <v>0</v>
      </c>
      <c r="AN321" s="57">
        <f t="shared" si="126"/>
        <v>0</v>
      </c>
      <c r="AO321" s="57">
        <f t="shared" si="127"/>
        <v>0</v>
      </c>
      <c r="AP321" s="57">
        <f t="shared" si="128"/>
        <v>0</v>
      </c>
      <c r="AQ321" s="57">
        <f t="shared" si="129"/>
        <v>0</v>
      </c>
      <c r="AR321" s="57">
        <f t="shared" si="130"/>
        <v>0</v>
      </c>
      <c r="AS321" s="57">
        <f t="shared" si="131"/>
        <v>0</v>
      </c>
      <c r="AT321" s="57">
        <f t="shared" si="132"/>
        <v>0</v>
      </c>
      <c r="AU321" s="57">
        <f t="shared" si="133"/>
        <v>0</v>
      </c>
      <c r="AV321" s="57">
        <f t="shared" si="134"/>
        <v>0</v>
      </c>
    </row>
    <row r="322" spans="1:48" x14ac:dyDescent="0.35">
      <c r="A322" s="19" t="s">
        <v>626</v>
      </c>
      <c r="B322" s="19" t="s">
        <v>627</v>
      </c>
      <c r="C322" s="19" t="s">
        <v>90</v>
      </c>
      <c r="D322" s="41" t="s">
        <v>1051</v>
      </c>
      <c r="E322" s="20">
        <v>0.98505900000000002</v>
      </c>
      <c r="F322" s="20">
        <v>0</v>
      </c>
      <c r="G322" s="20">
        <v>0</v>
      </c>
      <c r="H322" s="20">
        <v>0</v>
      </c>
      <c r="I322" s="40">
        <f t="shared" si="116"/>
        <v>0.98505900000000002</v>
      </c>
      <c r="J322" s="21">
        <f t="shared" si="117"/>
        <v>0</v>
      </c>
      <c r="K322" s="21">
        <f t="shared" si="118"/>
        <v>0</v>
      </c>
      <c r="L322" s="21">
        <f t="shared" si="119"/>
        <v>0</v>
      </c>
      <c r="M322" s="21">
        <f t="shared" si="120"/>
        <v>100</v>
      </c>
      <c r="N322" s="20">
        <v>7.9185800000000001E-2</v>
      </c>
      <c r="O322" s="20">
        <f t="shared" si="135"/>
        <v>8.1310818873749996E-2</v>
      </c>
      <c r="P322" s="20">
        <v>1.6098774875499999E-3</v>
      </c>
      <c r="Q322" s="20">
        <f t="shared" si="136"/>
        <v>2.1250188737500001E-3</v>
      </c>
      <c r="R322" s="20">
        <v>5.1514138620000003E-4</v>
      </c>
      <c r="S322" s="45">
        <f t="shared" si="121"/>
        <v>8.25441104276495</v>
      </c>
      <c r="T322" s="45">
        <f t="shared" si="122"/>
        <v>0.21572503512479962</v>
      </c>
      <c r="U322" s="45">
        <f t="shared" si="123"/>
        <v>5.2295485468383113E-2</v>
      </c>
      <c r="V322" s="20">
        <v>0</v>
      </c>
      <c r="W322" s="21">
        <f t="shared" si="137"/>
        <v>0</v>
      </c>
      <c r="X322" s="17" t="s">
        <v>216</v>
      </c>
      <c r="Y322" s="54" t="str">
        <f t="shared" si="138"/>
        <v>N/A</v>
      </c>
      <c r="Z322" s="20">
        <v>0</v>
      </c>
      <c r="AA322" s="20">
        <v>0</v>
      </c>
      <c r="AB322" s="20">
        <v>0</v>
      </c>
      <c r="AC322" s="20">
        <v>0</v>
      </c>
      <c r="AD322" s="20">
        <v>0</v>
      </c>
      <c r="AE322" s="20">
        <v>0</v>
      </c>
      <c r="AF322" s="20">
        <v>0</v>
      </c>
      <c r="AG322" s="20">
        <v>0</v>
      </c>
      <c r="AH322" s="20">
        <v>0.98505906999799997</v>
      </c>
      <c r="AI322" s="20">
        <v>0</v>
      </c>
      <c r="AJ322" s="20">
        <v>0</v>
      </c>
      <c r="AL322" s="57">
        <f t="shared" si="124"/>
        <v>0</v>
      </c>
      <c r="AM322" s="57">
        <f t="shared" si="125"/>
        <v>0</v>
      </c>
      <c r="AN322" s="57">
        <f t="shared" si="126"/>
        <v>0</v>
      </c>
      <c r="AO322" s="57">
        <f t="shared" si="127"/>
        <v>0</v>
      </c>
      <c r="AP322" s="57">
        <f t="shared" si="128"/>
        <v>0</v>
      </c>
      <c r="AQ322" s="57">
        <f t="shared" si="129"/>
        <v>0</v>
      </c>
      <c r="AR322" s="57">
        <f t="shared" si="130"/>
        <v>0</v>
      </c>
      <c r="AS322" s="57">
        <f t="shared" si="131"/>
        <v>0</v>
      </c>
      <c r="AT322" s="57">
        <f t="shared" si="132"/>
        <v>100.0000071059703</v>
      </c>
      <c r="AU322" s="57">
        <f t="shared" si="133"/>
        <v>0</v>
      </c>
      <c r="AV322" s="57">
        <f t="shared" si="134"/>
        <v>0</v>
      </c>
    </row>
    <row r="323" spans="1:48" x14ac:dyDescent="0.35">
      <c r="A323" s="19" t="s">
        <v>628</v>
      </c>
      <c r="B323" s="19" t="s">
        <v>629</v>
      </c>
      <c r="C323" s="19" t="s">
        <v>86</v>
      </c>
      <c r="D323" s="41" t="s">
        <v>1051</v>
      </c>
      <c r="E323" s="20">
        <v>10.007199999999999</v>
      </c>
      <c r="F323" s="20">
        <v>0</v>
      </c>
      <c r="G323" s="20">
        <v>0</v>
      </c>
      <c r="H323" s="20">
        <v>0</v>
      </c>
      <c r="I323" s="40">
        <f t="shared" si="116"/>
        <v>10.007199999999999</v>
      </c>
      <c r="J323" s="21">
        <f t="shared" si="117"/>
        <v>0</v>
      </c>
      <c r="K323" s="21">
        <f t="shared" si="118"/>
        <v>0</v>
      </c>
      <c r="L323" s="21">
        <f t="shared" si="119"/>
        <v>0</v>
      </c>
      <c r="M323" s="21">
        <f t="shared" si="120"/>
        <v>100</v>
      </c>
      <c r="N323" s="20">
        <v>1.2444299999999999</v>
      </c>
      <c r="O323" s="20">
        <f t="shared" si="135"/>
        <v>2.0875079217229997</v>
      </c>
      <c r="P323" s="20">
        <v>0.49389622172300002</v>
      </c>
      <c r="Q323" s="20">
        <f t="shared" si="136"/>
        <v>0.843077921723</v>
      </c>
      <c r="R323" s="20">
        <v>0.34918169999999998</v>
      </c>
      <c r="S323" s="45">
        <f t="shared" si="121"/>
        <v>20.860059974048685</v>
      </c>
      <c r="T323" s="45">
        <f t="shared" si="122"/>
        <v>8.4247134235650343</v>
      </c>
      <c r="U323" s="45">
        <f t="shared" si="123"/>
        <v>3.4893047006155573</v>
      </c>
      <c r="V323" s="20">
        <v>0</v>
      </c>
      <c r="W323" s="21">
        <f t="shared" si="137"/>
        <v>0</v>
      </c>
      <c r="X323" s="17" t="s">
        <v>216</v>
      </c>
      <c r="Y323" s="54" t="str">
        <f t="shared" si="138"/>
        <v>N/A</v>
      </c>
      <c r="Z323" s="20">
        <v>0</v>
      </c>
      <c r="AA323" s="20">
        <v>0</v>
      </c>
      <c r="AB323" s="20">
        <v>0</v>
      </c>
      <c r="AC323" s="20">
        <v>0</v>
      </c>
      <c r="AD323" s="20">
        <v>0</v>
      </c>
      <c r="AE323" s="20">
        <v>0</v>
      </c>
      <c r="AF323" s="20">
        <v>0</v>
      </c>
      <c r="AG323" s="20">
        <v>0</v>
      </c>
      <c r="AH323" s="20">
        <v>0</v>
      </c>
      <c r="AI323" s="20">
        <v>0</v>
      </c>
      <c r="AJ323" s="20">
        <v>0</v>
      </c>
      <c r="AL323" s="57">
        <f t="shared" si="124"/>
        <v>0</v>
      </c>
      <c r="AM323" s="57">
        <f t="shared" si="125"/>
        <v>0</v>
      </c>
      <c r="AN323" s="57">
        <f t="shared" si="126"/>
        <v>0</v>
      </c>
      <c r="AO323" s="57">
        <f t="shared" si="127"/>
        <v>0</v>
      </c>
      <c r="AP323" s="57">
        <f t="shared" si="128"/>
        <v>0</v>
      </c>
      <c r="AQ323" s="57">
        <f t="shared" si="129"/>
        <v>0</v>
      </c>
      <c r="AR323" s="57">
        <f t="shared" si="130"/>
        <v>0</v>
      </c>
      <c r="AS323" s="57">
        <f t="shared" si="131"/>
        <v>0</v>
      </c>
      <c r="AT323" s="57">
        <f t="shared" si="132"/>
        <v>0</v>
      </c>
      <c r="AU323" s="57">
        <f t="shared" si="133"/>
        <v>0</v>
      </c>
      <c r="AV323" s="57">
        <f t="shared" si="134"/>
        <v>0</v>
      </c>
    </row>
    <row r="324" spans="1:48" x14ac:dyDescent="0.35">
      <c r="A324" s="19" t="s">
        <v>630</v>
      </c>
      <c r="B324" s="19" t="s">
        <v>631</v>
      </c>
      <c r="C324" s="19" t="s">
        <v>90</v>
      </c>
      <c r="D324" s="41" t="s">
        <v>1051</v>
      </c>
      <c r="E324" s="20">
        <v>3.7256999999999998</v>
      </c>
      <c r="F324" s="20">
        <v>0</v>
      </c>
      <c r="G324" s="20">
        <v>4.0300551010100001E-3</v>
      </c>
      <c r="H324" s="20">
        <v>0.3274586504</v>
      </c>
      <c r="I324" s="40">
        <f t="shared" si="116"/>
        <v>3.3942112944989895</v>
      </c>
      <c r="J324" s="21">
        <f t="shared" si="117"/>
        <v>0</v>
      </c>
      <c r="K324" s="21">
        <f t="shared" si="118"/>
        <v>0.10816907161097244</v>
      </c>
      <c r="L324" s="21">
        <f t="shared" si="119"/>
        <v>8.7891845934992077</v>
      </c>
      <c r="M324" s="21">
        <f t="shared" si="120"/>
        <v>91.102646334889812</v>
      </c>
      <c r="N324" s="20">
        <v>0.47727799999999998</v>
      </c>
      <c r="O324" s="20">
        <f t="shared" si="135"/>
        <v>0.61559569017499993</v>
      </c>
      <c r="P324" s="20">
        <v>0.13831769017500001</v>
      </c>
      <c r="Q324" s="20">
        <f t="shared" si="136"/>
        <v>0.13831769017500001</v>
      </c>
      <c r="R324" s="20">
        <v>0</v>
      </c>
      <c r="S324" s="45">
        <f t="shared" si="121"/>
        <v>16.522953812035322</v>
      </c>
      <c r="T324" s="45">
        <f t="shared" si="122"/>
        <v>3.712528925436831</v>
      </c>
      <c r="U324" s="45">
        <f t="shared" si="123"/>
        <v>0</v>
      </c>
      <c r="V324" s="20">
        <v>3.725700405</v>
      </c>
      <c r="W324" s="21">
        <f t="shared" si="137"/>
        <v>100.00001087044046</v>
      </c>
      <c r="X324" s="17">
        <v>0</v>
      </c>
      <c r="Y324" s="54">
        <f t="shared" si="138"/>
        <v>0</v>
      </c>
      <c r="Z324" s="20">
        <v>0.195687190224</v>
      </c>
      <c r="AA324" s="20">
        <v>0</v>
      </c>
      <c r="AB324" s="20">
        <v>0</v>
      </c>
      <c r="AC324" s="20">
        <v>0</v>
      </c>
      <c r="AD324" s="20">
        <v>0</v>
      </c>
      <c r="AE324" s="20">
        <v>0</v>
      </c>
      <c r="AF324" s="20">
        <v>0</v>
      </c>
      <c r="AG324" s="20">
        <v>0</v>
      </c>
      <c r="AH324" s="20">
        <v>3.725700405</v>
      </c>
      <c r="AI324" s="20">
        <v>0</v>
      </c>
      <c r="AJ324" s="20">
        <v>0</v>
      </c>
      <c r="AL324" s="57">
        <f t="shared" si="124"/>
        <v>5.2523603678234965</v>
      </c>
      <c r="AM324" s="57">
        <f t="shared" si="125"/>
        <v>0</v>
      </c>
      <c r="AN324" s="57">
        <f t="shared" si="126"/>
        <v>0</v>
      </c>
      <c r="AO324" s="57">
        <f t="shared" si="127"/>
        <v>0</v>
      </c>
      <c r="AP324" s="57">
        <f t="shared" si="128"/>
        <v>0</v>
      </c>
      <c r="AQ324" s="57">
        <f t="shared" si="129"/>
        <v>0</v>
      </c>
      <c r="AR324" s="57">
        <f t="shared" si="130"/>
        <v>0</v>
      </c>
      <c r="AS324" s="57">
        <f t="shared" si="131"/>
        <v>0</v>
      </c>
      <c r="AT324" s="57">
        <f t="shared" si="132"/>
        <v>100.00001087044046</v>
      </c>
      <c r="AU324" s="57">
        <f t="shared" si="133"/>
        <v>0</v>
      </c>
      <c r="AV324" s="57">
        <f t="shared" si="134"/>
        <v>0</v>
      </c>
    </row>
    <row r="325" spans="1:48" x14ac:dyDescent="0.35">
      <c r="A325" s="19" t="s">
        <v>632</v>
      </c>
      <c r="B325" s="19" t="s">
        <v>633</v>
      </c>
      <c r="C325" s="19" t="s">
        <v>86</v>
      </c>
      <c r="D325" s="41" t="s">
        <v>1051</v>
      </c>
      <c r="E325" s="20">
        <v>3.7750900000000001</v>
      </c>
      <c r="F325" s="20">
        <v>0</v>
      </c>
      <c r="G325" s="20">
        <v>5.1400839697299999E-2</v>
      </c>
      <c r="H325" s="20">
        <v>9.6838919918999997E-2</v>
      </c>
      <c r="I325" s="40">
        <f t="shared" si="116"/>
        <v>3.6268502403837002</v>
      </c>
      <c r="J325" s="21">
        <f t="shared" si="117"/>
        <v>0</v>
      </c>
      <c r="K325" s="21">
        <f t="shared" si="118"/>
        <v>1.3615791861200659</v>
      </c>
      <c r="L325" s="21">
        <f t="shared" si="119"/>
        <v>2.5652082445451629</v>
      </c>
      <c r="M325" s="21">
        <f t="shared" si="120"/>
        <v>96.073212569334771</v>
      </c>
      <c r="N325" s="20">
        <v>0.421512</v>
      </c>
      <c r="O325" s="20">
        <f t="shared" si="135"/>
        <v>0.57431440923800003</v>
      </c>
      <c r="P325" s="20">
        <v>0.114802409238</v>
      </c>
      <c r="Q325" s="20">
        <f t="shared" si="136"/>
        <v>0.15280240923800001</v>
      </c>
      <c r="R325" s="20">
        <v>3.7999999999999999E-2</v>
      </c>
      <c r="S325" s="45">
        <f t="shared" si="121"/>
        <v>15.21326403444686</v>
      </c>
      <c r="T325" s="45">
        <f t="shared" si="122"/>
        <v>4.0476494398279241</v>
      </c>
      <c r="U325" s="45">
        <f t="shared" si="123"/>
        <v>1.0065985181810235</v>
      </c>
      <c r="V325" s="20">
        <v>3.1417659547699999</v>
      </c>
      <c r="W325" s="21">
        <f t="shared" si="137"/>
        <v>83.223604066922903</v>
      </c>
      <c r="X325" s="17">
        <v>0.106347801075</v>
      </c>
      <c r="Y325" s="54">
        <f t="shared" si="138"/>
        <v>2.8170931308922436</v>
      </c>
      <c r="Z325" s="20">
        <v>8.7568410418899997E-2</v>
      </c>
      <c r="AA325" s="20">
        <v>0</v>
      </c>
      <c r="AB325" s="20">
        <v>0</v>
      </c>
      <c r="AC325" s="20">
        <v>0</v>
      </c>
      <c r="AD325" s="20">
        <v>0</v>
      </c>
      <c r="AE325" s="20">
        <v>0</v>
      </c>
      <c r="AF325" s="20">
        <v>0.21959999999999999</v>
      </c>
      <c r="AG325" s="20">
        <v>0</v>
      </c>
      <c r="AH325" s="20">
        <v>3.775085545</v>
      </c>
      <c r="AI325" s="20">
        <v>0</v>
      </c>
      <c r="AJ325" s="20">
        <v>8.1696015160300006E-2</v>
      </c>
      <c r="AL325" s="57">
        <f t="shared" si="124"/>
        <v>2.3196376886087484</v>
      </c>
      <c r="AM325" s="57">
        <f t="shared" si="125"/>
        <v>0</v>
      </c>
      <c r="AN325" s="57">
        <f t="shared" si="126"/>
        <v>0</v>
      </c>
      <c r="AO325" s="57">
        <f t="shared" si="127"/>
        <v>0</v>
      </c>
      <c r="AP325" s="57">
        <f t="shared" si="128"/>
        <v>0</v>
      </c>
      <c r="AQ325" s="57">
        <f t="shared" si="129"/>
        <v>0</v>
      </c>
      <c r="AR325" s="57">
        <f t="shared" si="130"/>
        <v>5.8170798576987561</v>
      </c>
      <c r="AS325" s="57">
        <f t="shared" si="131"/>
        <v>0</v>
      </c>
      <c r="AT325" s="57">
        <f t="shared" si="132"/>
        <v>99.999881989568465</v>
      </c>
      <c r="AU325" s="57">
        <f t="shared" si="133"/>
        <v>0</v>
      </c>
      <c r="AV325" s="57">
        <f t="shared" si="134"/>
        <v>2.1640812579382214</v>
      </c>
    </row>
    <row r="326" spans="1:48" x14ac:dyDescent="0.35">
      <c r="A326" s="19" t="s">
        <v>634</v>
      </c>
      <c r="B326" s="19" t="s">
        <v>635</v>
      </c>
      <c r="C326" s="44" t="s">
        <v>36</v>
      </c>
      <c r="D326" s="41" t="s">
        <v>1051</v>
      </c>
      <c r="E326" s="20">
        <v>0.77590300000000001</v>
      </c>
      <c r="F326" s="20">
        <v>0</v>
      </c>
      <c r="G326" s="20">
        <v>0</v>
      </c>
      <c r="H326" s="20">
        <v>0</v>
      </c>
      <c r="I326" s="40">
        <f t="shared" si="116"/>
        <v>0.77590300000000001</v>
      </c>
      <c r="J326" s="21">
        <f t="shared" si="117"/>
        <v>0</v>
      </c>
      <c r="K326" s="21">
        <f t="shared" si="118"/>
        <v>0</v>
      </c>
      <c r="L326" s="21">
        <f t="shared" si="119"/>
        <v>0</v>
      </c>
      <c r="M326" s="21">
        <f t="shared" si="120"/>
        <v>100</v>
      </c>
      <c r="N326" s="20">
        <v>1.2452299999999999E-2</v>
      </c>
      <c r="O326" s="20">
        <f t="shared" si="135"/>
        <v>1.24761076460277E-2</v>
      </c>
      <c r="P326" s="20">
        <v>2.3807646027700001E-5</v>
      </c>
      <c r="Q326" s="20">
        <f t="shared" si="136"/>
        <v>2.3807646027700001E-5</v>
      </c>
      <c r="R326" s="20">
        <v>0</v>
      </c>
      <c r="S326" s="45">
        <f t="shared" si="121"/>
        <v>1.6079468240266761</v>
      </c>
      <c r="T326" s="45">
        <f t="shared" si="122"/>
        <v>3.0683791695224789E-3</v>
      </c>
      <c r="U326" s="45">
        <f t="shared" si="123"/>
        <v>0</v>
      </c>
      <c r="V326" s="20">
        <v>0</v>
      </c>
      <c r="W326" s="21">
        <f t="shared" si="137"/>
        <v>0</v>
      </c>
      <c r="X326" s="17" t="s">
        <v>216</v>
      </c>
      <c r="Y326" s="54" t="str">
        <f t="shared" si="138"/>
        <v>N/A</v>
      </c>
      <c r="Z326" s="20">
        <v>0</v>
      </c>
      <c r="AA326" s="20">
        <v>0</v>
      </c>
      <c r="AB326" s="20">
        <v>0</v>
      </c>
      <c r="AC326" s="20">
        <v>0</v>
      </c>
      <c r="AD326" s="20">
        <v>0</v>
      </c>
      <c r="AE326" s="20">
        <v>0</v>
      </c>
      <c r="AF326" s="20">
        <v>0</v>
      </c>
      <c r="AG326" s="20">
        <v>0</v>
      </c>
      <c r="AH326" s="20">
        <v>0.77590291</v>
      </c>
      <c r="AI326" s="20">
        <v>0</v>
      </c>
      <c r="AJ326" s="20">
        <v>0</v>
      </c>
      <c r="AL326" s="57">
        <f t="shared" si="124"/>
        <v>0</v>
      </c>
      <c r="AM326" s="57">
        <f t="shared" si="125"/>
        <v>0</v>
      </c>
      <c r="AN326" s="57">
        <f t="shared" si="126"/>
        <v>0</v>
      </c>
      <c r="AO326" s="57">
        <f t="shared" si="127"/>
        <v>0</v>
      </c>
      <c r="AP326" s="57">
        <f t="shared" si="128"/>
        <v>0</v>
      </c>
      <c r="AQ326" s="57">
        <f t="shared" si="129"/>
        <v>0</v>
      </c>
      <c r="AR326" s="57">
        <f t="shared" si="130"/>
        <v>0</v>
      </c>
      <c r="AS326" s="57">
        <f t="shared" si="131"/>
        <v>0</v>
      </c>
      <c r="AT326" s="57">
        <f t="shared" si="132"/>
        <v>99.999988400611926</v>
      </c>
      <c r="AU326" s="57">
        <f t="shared" si="133"/>
        <v>0</v>
      </c>
      <c r="AV326" s="57">
        <f t="shared" si="134"/>
        <v>0</v>
      </c>
    </row>
    <row r="327" spans="1:48" x14ac:dyDescent="0.35">
      <c r="A327" s="19" t="s">
        <v>636</v>
      </c>
      <c r="B327" s="19" t="s">
        <v>637</v>
      </c>
      <c r="C327" s="44" t="s">
        <v>36</v>
      </c>
      <c r="D327" s="41" t="s">
        <v>1051</v>
      </c>
      <c r="E327" s="20">
        <v>0.69925499999999996</v>
      </c>
      <c r="F327" s="20">
        <v>0</v>
      </c>
      <c r="G327" s="20">
        <v>0</v>
      </c>
      <c r="H327" s="20">
        <v>0</v>
      </c>
      <c r="I327" s="40">
        <f t="shared" si="116"/>
        <v>0.69925499999999996</v>
      </c>
      <c r="J327" s="21">
        <f t="shared" si="117"/>
        <v>0</v>
      </c>
      <c r="K327" s="21">
        <f t="shared" si="118"/>
        <v>0</v>
      </c>
      <c r="L327" s="21">
        <f t="shared" si="119"/>
        <v>0</v>
      </c>
      <c r="M327" s="21">
        <f t="shared" si="120"/>
        <v>100</v>
      </c>
      <c r="N327" s="20">
        <v>9.7016600000000008E-3</v>
      </c>
      <c r="O327" s="20">
        <f t="shared" si="135"/>
        <v>9.7016600000000008E-3</v>
      </c>
      <c r="P327" s="20">
        <v>0</v>
      </c>
      <c r="Q327" s="20">
        <f t="shared" si="136"/>
        <v>0</v>
      </c>
      <c r="R327" s="20">
        <v>0</v>
      </c>
      <c r="S327" s="45">
        <f t="shared" si="121"/>
        <v>1.3874280484229646</v>
      </c>
      <c r="T327" s="45">
        <f t="shared" si="122"/>
        <v>0</v>
      </c>
      <c r="U327" s="45">
        <f t="shared" si="123"/>
        <v>0</v>
      </c>
      <c r="V327" s="20">
        <v>0</v>
      </c>
      <c r="W327" s="21">
        <f t="shared" si="137"/>
        <v>0</v>
      </c>
      <c r="X327" s="17" t="s">
        <v>216</v>
      </c>
      <c r="Y327" s="54" t="str">
        <f t="shared" si="138"/>
        <v>N/A</v>
      </c>
      <c r="Z327" s="20">
        <v>0</v>
      </c>
      <c r="AA327" s="20">
        <v>0</v>
      </c>
      <c r="AB327" s="20">
        <v>0</v>
      </c>
      <c r="AC327" s="20">
        <v>0</v>
      </c>
      <c r="AD327" s="20">
        <v>0</v>
      </c>
      <c r="AE327" s="20">
        <v>0</v>
      </c>
      <c r="AF327" s="20">
        <v>0</v>
      </c>
      <c r="AG327" s="20">
        <v>0</v>
      </c>
      <c r="AH327" s="20">
        <v>0.69925550150000004</v>
      </c>
      <c r="AI327" s="20">
        <v>0</v>
      </c>
      <c r="AJ327" s="20">
        <v>0</v>
      </c>
      <c r="AL327" s="57">
        <f t="shared" si="124"/>
        <v>0</v>
      </c>
      <c r="AM327" s="57">
        <f t="shared" si="125"/>
        <v>0</v>
      </c>
      <c r="AN327" s="57">
        <f t="shared" si="126"/>
        <v>0</v>
      </c>
      <c r="AO327" s="57">
        <f t="shared" si="127"/>
        <v>0</v>
      </c>
      <c r="AP327" s="57">
        <f t="shared" si="128"/>
        <v>0</v>
      </c>
      <c r="AQ327" s="57">
        <f t="shared" si="129"/>
        <v>0</v>
      </c>
      <c r="AR327" s="57">
        <f t="shared" si="130"/>
        <v>0</v>
      </c>
      <c r="AS327" s="57">
        <f t="shared" si="131"/>
        <v>0</v>
      </c>
      <c r="AT327" s="57">
        <f t="shared" si="132"/>
        <v>100.00007171918685</v>
      </c>
      <c r="AU327" s="57">
        <f t="shared" si="133"/>
        <v>0</v>
      </c>
      <c r="AV327" s="57">
        <f t="shared" si="134"/>
        <v>0</v>
      </c>
    </row>
    <row r="328" spans="1:48" x14ac:dyDescent="0.35">
      <c r="A328" s="19" t="s">
        <v>638</v>
      </c>
      <c r="B328" s="19" t="s">
        <v>639</v>
      </c>
      <c r="C328" s="44" t="s">
        <v>36</v>
      </c>
      <c r="D328" s="41" t="s">
        <v>1051</v>
      </c>
      <c r="E328" s="20">
        <v>0.36891299999999999</v>
      </c>
      <c r="F328" s="20">
        <v>0</v>
      </c>
      <c r="G328" s="20">
        <v>0</v>
      </c>
      <c r="H328" s="20">
        <v>0</v>
      </c>
      <c r="I328" s="40">
        <f t="shared" si="116"/>
        <v>0.36891299999999999</v>
      </c>
      <c r="J328" s="21">
        <f t="shared" si="117"/>
        <v>0</v>
      </c>
      <c r="K328" s="21">
        <f t="shared" si="118"/>
        <v>0</v>
      </c>
      <c r="L328" s="21">
        <f t="shared" si="119"/>
        <v>0</v>
      </c>
      <c r="M328" s="21">
        <f t="shared" si="120"/>
        <v>100</v>
      </c>
      <c r="N328" s="20">
        <v>3.9628900000000002E-2</v>
      </c>
      <c r="O328" s="20">
        <f t="shared" si="135"/>
        <v>7.6074592490100013E-2</v>
      </c>
      <c r="P328" s="20">
        <v>2.1977829885000001E-2</v>
      </c>
      <c r="Q328" s="20">
        <f t="shared" si="136"/>
        <v>3.6445692490100004E-2</v>
      </c>
      <c r="R328" s="20">
        <v>1.4467862605099999E-2</v>
      </c>
      <c r="S328" s="45">
        <f t="shared" si="121"/>
        <v>20.621282657455829</v>
      </c>
      <c r="T328" s="45">
        <f t="shared" si="122"/>
        <v>9.8792106784255367</v>
      </c>
      <c r="U328" s="45">
        <f t="shared" si="123"/>
        <v>3.9217546156139793</v>
      </c>
      <c r="V328" s="20">
        <v>0</v>
      </c>
      <c r="W328" s="21">
        <f t="shared" si="137"/>
        <v>0</v>
      </c>
      <c r="X328" s="17" t="s">
        <v>216</v>
      </c>
      <c r="Y328" s="54" t="str">
        <f t="shared" si="138"/>
        <v>N/A</v>
      </c>
      <c r="Z328" s="20">
        <v>0</v>
      </c>
      <c r="AA328" s="20">
        <v>0</v>
      </c>
      <c r="AB328" s="20">
        <v>0</v>
      </c>
      <c r="AC328" s="20">
        <v>0</v>
      </c>
      <c r="AD328" s="20">
        <v>0</v>
      </c>
      <c r="AE328" s="20">
        <v>0</v>
      </c>
      <c r="AF328" s="20">
        <v>2.35524852509E-2</v>
      </c>
      <c r="AG328" s="20">
        <v>0</v>
      </c>
      <c r="AH328" s="20">
        <v>0.36891264999899998</v>
      </c>
      <c r="AI328" s="20">
        <v>0</v>
      </c>
      <c r="AJ328" s="20">
        <v>0</v>
      </c>
      <c r="AL328" s="57">
        <f t="shared" si="124"/>
        <v>0</v>
      </c>
      <c r="AM328" s="57">
        <f t="shared" si="125"/>
        <v>0</v>
      </c>
      <c r="AN328" s="57">
        <f t="shared" si="126"/>
        <v>0</v>
      </c>
      <c r="AO328" s="57">
        <f t="shared" si="127"/>
        <v>0</v>
      </c>
      <c r="AP328" s="57">
        <f t="shared" si="128"/>
        <v>0</v>
      </c>
      <c r="AQ328" s="57">
        <f t="shared" si="129"/>
        <v>0</v>
      </c>
      <c r="AR328" s="57">
        <f t="shared" si="130"/>
        <v>6.384292570578971</v>
      </c>
      <c r="AS328" s="57">
        <f t="shared" si="131"/>
        <v>0</v>
      </c>
      <c r="AT328" s="57">
        <f t="shared" si="132"/>
        <v>99.999905126411917</v>
      </c>
      <c r="AU328" s="57">
        <f t="shared" si="133"/>
        <v>0</v>
      </c>
      <c r="AV328" s="57">
        <f t="shared" si="134"/>
        <v>0</v>
      </c>
    </row>
    <row r="329" spans="1:48" x14ac:dyDescent="0.35">
      <c r="A329" s="19" t="s">
        <v>640</v>
      </c>
      <c r="B329" s="19" t="s">
        <v>641</v>
      </c>
      <c r="C329" s="44" t="s">
        <v>36</v>
      </c>
      <c r="D329" s="41" t="s">
        <v>1051</v>
      </c>
      <c r="E329" s="20">
        <v>0.48760500000000001</v>
      </c>
      <c r="F329" s="20">
        <v>0</v>
      </c>
      <c r="G329" s="20">
        <v>0</v>
      </c>
      <c r="H329" s="20">
        <v>0</v>
      </c>
      <c r="I329" s="40">
        <f t="shared" si="116"/>
        <v>0.48760500000000001</v>
      </c>
      <c r="J329" s="21">
        <f t="shared" si="117"/>
        <v>0</v>
      </c>
      <c r="K329" s="21">
        <f t="shared" si="118"/>
        <v>0</v>
      </c>
      <c r="L329" s="21">
        <f t="shared" si="119"/>
        <v>0</v>
      </c>
      <c r="M329" s="21">
        <f t="shared" si="120"/>
        <v>100</v>
      </c>
      <c r="N329" s="20">
        <v>9.1812000000000005E-2</v>
      </c>
      <c r="O329" s="20">
        <f t="shared" si="135"/>
        <v>9.2627538864083009E-2</v>
      </c>
      <c r="P329" s="20">
        <v>8.1553886408300001E-4</v>
      </c>
      <c r="Q329" s="20">
        <f t="shared" si="136"/>
        <v>8.1553886408300001E-4</v>
      </c>
      <c r="R329" s="20">
        <v>0</v>
      </c>
      <c r="S329" s="45">
        <f t="shared" si="121"/>
        <v>18.996429254023852</v>
      </c>
      <c r="T329" s="45">
        <f t="shared" si="122"/>
        <v>0.16725399946329508</v>
      </c>
      <c r="U329" s="45">
        <f t="shared" si="123"/>
        <v>0</v>
      </c>
      <c r="V329" s="20">
        <v>0</v>
      </c>
      <c r="W329" s="21">
        <f t="shared" si="137"/>
        <v>0</v>
      </c>
      <c r="X329" s="17" t="s">
        <v>216</v>
      </c>
      <c r="Y329" s="54" t="str">
        <f t="shared" si="138"/>
        <v>N/A</v>
      </c>
      <c r="Z329" s="20">
        <v>0</v>
      </c>
      <c r="AA329" s="20">
        <v>0</v>
      </c>
      <c r="AB329" s="20">
        <v>0</v>
      </c>
      <c r="AC329" s="20">
        <v>0</v>
      </c>
      <c r="AD329" s="20">
        <v>0</v>
      </c>
      <c r="AE329" s="20">
        <v>0</v>
      </c>
      <c r="AF329" s="20">
        <v>0</v>
      </c>
      <c r="AG329" s="20">
        <v>0</v>
      </c>
      <c r="AH329" s="20">
        <v>0.48760454000600001</v>
      </c>
      <c r="AI329" s="20">
        <v>0</v>
      </c>
      <c r="AJ329" s="20">
        <v>0</v>
      </c>
      <c r="AL329" s="57">
        <f t="shared" si="124"/>
        <v>0</v>
      </c>
      <c r="AM329" s="57">
        <f t="shared" si="125"/>
        <v>0</v>
      </c>
      <c r="AN329" s="57">
        <f t="shared" si="126"/>
        <v>0</v>
      </c>
      <c r="AO329" s="57">
        <f t="shared" si="127"/>
        <v>0</v>
      </c>
      <c r="AP329" s="57">
        <f t="shared" si="128"/>
        <v>0</v>
      </c>
      <c r="AQ329" s="57">
        <f t="shared" si="129"/>
        <v>0</v>
      </c>
      <c r="AR329" s="57">
        <f t="shared" si="130"/>
        <v>0</v>
      </c>
      <c r="AS329" s="57">
        <f t="shared" si="131"/>
        <v>0</v>
      </c>
      <c r="AT329" s="57">
        <f t="shared" si="132"/>
        <v>99.999905662575244</v>
      </c>
      <c r="AU329" s="57">
        <f t="shared" si="133"/>
        <v>0</v>
      </c>
      <c r="AV329" s="57">
        <f t="shared" si="134"/>
        <v>0</v>
      </c>
    </row>
    <row r="330" spans="1:48" x14ac:dyDescent="0.35">
      <c r="A330" s="19" t="s">
        <v>642</v>
      </c>
      <c r="B330" s="19" t="s">
        <v>643</v>
      </c>
      <c r="C330" s="44" t="s">
        <v>36</v>
      </c>
      <c r="D330" s="41" t="s">
        <v>1051</v>
      </c>
      <c r="E330" s="20">
        <v>0.30141499999999999</v>
      </c>
      <c r="F330" s="20">
        <v>0</v>
      </c>
      <c r="G330" s="20">
        <v>0</v>
      </c>
      <c r="H330" s="20">
        <v>0</v>
      </c>
      <c r="I330" s="40">
        <f t="shared" si="116"/>
        <v>0.30141499999999999</v>
      </c>
      <c r="J330" s="21">
        <f t="shared" si="117"/>
        <v>0</v>
      </c>
      <c r="K330" s="21">
        <f t="shared" si="118"/>
        <v>0</v>
      </c>
      <c r="L330" s="21">
        <f t="shared" si="119"/>
        <v>0</v>
      </c>
      <c r="M330" s="21">
        <f t="shared" si="120"/>
        <v>100</v>
      </c>
      <c r="N330" s="20">
        <v>0</v>
      </c>
      <c r="O330" s="20">
        <f t="shared" si="135"/>
        <v>0</v>
      </c>
      <c r="P330" s="20">
        <v>0</v>
      </c>
      <c r="Q330" s="20">
        <f t="shared" si="136"/>
        <v>0</v>
      </c>
      <c r="R330" s="20">
        <v>0</v>
      </c>
      <c r="S330" s="45">
        <f t="shared" si="121"/>
        <v>0</v>
      </c>
      <c r="T330" s="45">
        <f t="shared" si="122"/>
        <v>0</v>
      </c>
      <c r="U330" s="45">
        <f t="shared" si="123"/>
        <v>0</v>
      </c>
      <c r="V330" s="20">
        <v>0</v>
      </c>
      <c r="W330" s="21">
        <f t="shared" si="137"/>
        <v>0</v>
      </c>
      <c r="X330" s="17" t="s">
        <v>216</v>
      </c>
      <c r="Y330" s="54" t="str">
        <f t="shared" si="138"/>
        <v>N/A</v>
      </c>
      <c r="Z330" s="20">
        <v>0</v>
      </c>
      <c r="AA330" s="20">
        <v>0</v>
      </c>
      <c r="AB330" s="20">
        <v>0</v>
      </c>
      <c r="AC330" s="20">
        <v>0</v>
      </c>
      <c r="AD330" s="20">
        <v>0</v>
      </c>
      <c r="AE330" s="20">
        <v>0</v>
      </c>
      <c r="AF330" s="20">
        <v>0</v>
      </c>
      <c r="AG330" s="20">
        <v>0</v>
      </c>
      <c r="AH330" s="20">
        <v>0.301415064999</v>
      </c>
      <c r="AI330" s="20">
        <v>0</v>
      </c>
      <c r="AJ330" s="20">
        <v>0</v>
      </c>
      <c r="AL330" s="57">
        <f t="shared" si="124"/>
        <v>0</v>
      </c>
      <c r="AM330" s="57">
        <f t="shared" si="125"/>
        <v>0</v>
      </c>
      <c r="AN330" s="57">
        <f t="shared" si="126"/>
        <v>0</v>
      </c>
      <c r="AO330" s="57">
        <f t="shared" si="127"/>
        <v>0</v>
      </c>
      <c r="AP330" s="57">
        <f t="shared" si="128"/>
        <v>0</v>
      </c>
      <c r="AQ330" s="57">
        <f t="shared" si="129"/>
        <v>0</v>
      </c>
      <c r="AR330" s="57">
        <f t="shared" si="130"/>
        <v>0</v>
      </c>
      <c r="AS330" s="57">
        <f t="shared" si="131"/>
        <v>0</v>
      </c>
      <c r="AT330" s="57">
        <f t="shared" si="132"/>
        <v>100.00002156462023</v>
      </c>
      <c r="AU330" s="57">
        <f t="shared" si="133"/>
        <v>0</v>
      </c>
      <c r="AV330" s="57">
        <f t="shared" si="134"/>
        <v>0</v>
      </c>
    </row>
    <row r="331" spans="1:48" x14ac:dyDescent="0.35">
      <c r="A331" s="19" t="s">
        <v>644</v>
      </c>
      <c r="B331" s="19" t="s">
        <v>645</v>
      </c>
      <c r="C331" s="44" t="s">
        <v>36</v>
      </c>
      <c r="D331" s="41" t="s">
        <v>1051</v>
      </c>
      <c r="E331" s="20">
        <v>0.35155500000000001</v>
      </c>
      <c r="F331" s="20">
        <v>0</v>
      </c>
      <c r="G331" s="20">
        <v>0</v>
      </c>
      <c r="H331" s="20">
        <v>0</v>
      </c>
      <c r="I331" s="40">
        <f t="shared" si="116"/>
        <v>0.35155500000000001</v>
      </c>
      <c r="J331" s="21">
        <f t="shared" si="117"/>
        <v>0</v>
      </c>
      <c r="K331" s="21">
        <f t="shared" si="118"/>
        <v>0</v>
      </c>
      <c r="L331" s="21">
        <f t="shared" si="119"/>
        <v>0</v>
      </c>
      <c r="M331" s="21">
        <f t="shared" si="120"/>
        <v>100</v>
      </c>
      <c r="N331" s="20">
        <v>6.3650900000000003E-3</v>
      </c>
      <c r="O331" s="20">
        <f t="shared" si="135"/>
        <v>6.3650900000000003E-3</v>
      </c>
      <c r="P331" s="20">
        <v>0</v>
      </c>
      <c r="Q331" s="20">
        <f t="shared" si="136"/>
        <v>0</v>
      </c>
      <c r="R331" s="20">
        <v>0</v>
      </c>
      <c r="S331" s="45">
        <f t="shared" si="121"/>
        <v>1.8105531140219882</v>
      </c>
      <c r="T331" s="45">
        <f t="shared" si="122"/>
        <v>0</v>
      </c>
      <c r="U331" s="45">
        <f t="shared" si="123"/>
        <v>0</v>
      </c>
      <c r="V331" s="20">
        <v>0</v>
      </c>
      <c r="W331" s="21">
        <f t="shared" si="137"/>
        <v>0</v>
      </c>
      <c r="X331" s="17" t="s">
        <v>216</v>
      </c>
      <c r="Y331" s="54" t="str">
        <f t="shared" si="138"/>
        <v>N/A</v>
      </c>
      <c r="Z331" s="20">
        <v>0</v>
      </c>
      <c r="AA331" s="20">
        <v>0</v>
      </c>
      <c r="AB331" s="20">
        <v>0</v>
      </c>
      <c r="AC331" s="20">
        <v>0</v>
      </c>
      <c r="AD331" s="20">
        <v>0</v>
      </c>
      <c r="AE331" s="20">
        <v>0</v>
      </c>
      <c r="AF331" s="20">
        <v>0</v>
      </c>
      <c r="AG331" s="20">
        <v>0</v>
      </c>
      <c r="AH331" s="20">
        <v>0.35155464499799999</v>
      </c>
      <c r="AI331" s="20">
        <v>0</v>
      </c>
      <c r="AJ331" s="20">
        <v>0</v>
      </c>
      <c r="AL331" s="57">
        <f t="shared" si="124"/>
        <v>0</v>
      </c>
      <c r="AM331" s="57">
        <f t="shared" si="125"/>
        <v>0</v>
      </c>
      <c r="AN331" s="57">
        <f t="shared" si="126"/>
        <v>0</v>
      </c>
      <c r="AO331" s="57">
        <f t="shared" si="127"/>
        <v>0</v>
      </c>
      <c r="AP331" s="57">
        <f t="shared" si="128"/>
        <v>0</v>
      </c>
      <c r="AQ331" s="57">
        <f t="shared" si="129"/>
        <v>0</v>
      </c>
      <c r="AR331" s="57">
        <f t="shared" si="130"/>
        <v>0</v>
      </c>
      <c r="AS331" s="57">
        <f t="shared" si="131"/>
        <v>0</v>
      </c>
      <c r="AT331" s="57">
        <f t="shared" si="132"/>
        <v>99.999899019499068</v>
      </c>
      <c r="AU331" s="57">
        <f t="shared" si="133"/>
        <v>0</v>
      </c>
      <c r="AV331" s="57">
        <f t="shared" si="134"/>
        <v>0</v>
      </c>
    </row>
    <row r="332" spans="1:48" x14ac:dyDescent="0.35">
      <c r="A332" s="19" t="s">
        <v>646</v>
      </c>
      <c r="B332" s="19" t="s">
        <v>647</v>
      </c>
      <c r="C332" s="44" t="s">
        <v>36</v>
      </c>
      <c r="D332" s="41" t="s">
        <v>1051</v>
      </c>
      <c r="E332" s="20">
        <v>0.49122500000000002</v>
      </c>
      <c r="F332" s="20">
        <v>0</v>
      </c>
      <c r="G332" s="20">
        <v>0</v>
      </c>
      <c r="H332" s="20">
        <v>0</v>
      </c>
      <c r="I332" s="40">
        <f t="shared" si="116"/>
        <v>0.49122500000000002</v>
      </c>
      <c r="J332" s="21">
        <f t="shared" si="117"/>
        <v>0</v>
      </c>
      <c r="K332" s="21">
        <f t="shared" si="118"/>
        <v>0</v>
      </c>
      <c r="L332" s="21">
        <f t="shared" si="119"/>
        <v>0</v>
      </c>
      <c r="M332" s="21">
        <f t="shared" si="120"/>
        <v>100</v>
      </c>
      <c r="N332" s="20">
        <v>0</v>
      </c>
      <c r="O332" s="20">
        <f t="shared" si="135"/>
        <v>0</v>
      </c>
      <c r="P332" s="20">
        <v>0</v>
      </c>
      <c r="Q332" s="20">
        <f t="shared" si="136"/>
        <v>0</v>
      </c>
      <c r="R332" s="20">
        <v>0</v>
      </c>
      <c r="S332" s="45">
        <f t="shared" si="121"/>
        <v>0</v>
      </c>
      <c r="T332" s="45">
        <f t="shared" si="122"/>
        <v>0</v>
      </c>
      <c r="U332" s="45">
        <f t="shared" si="123"/>
        <v>0</v>
      </c>
      <c r="V332" s="20">
        <v>0</v>
      </c>
      <c r="W332" s="21">
        <f t="shared" si="137"/>
        <v>0</v>
      </c>
      <c r="X332" s="17" t="s">
        <v>216</v>
      </c>
      <c r="Y332" s="54" t="str">
        <f t="shared" si="138"/>
        <v>N/A</v>
      </c>
      <c r="Z332" s="20">
        <v>0</v>
      </c>
      <c r="AA332" s="20">
        <v>0</v>
      </c>
      <c r="AB332" s="20">
        <v>0</v>
      </c>
      <c r="AC332" s="20">
        <v>0</v>
      </c>
      <c r="AD332" s="20">
        <v>0</v>
      </c>
      <c r="AE332" s="20">
        <v>4.6126709886599997E-6</v>
      </c>
      <c r="AF332" s="20">
        <v>0</v>
      </c>
      <c r="AG332" s="20">
        <v>0</v>
      </c>
      <c r="AH332" s="20">
        <v>0.49122487500200002</v>
      </c>
      <c r="AI332" s="20">
        <v>0</v>
      </c>
      <c r="AJ332" s="20">
        <v>0</v>
      </c>
      <c r="AL332" s="57">
        <f t="shared" si="124"/>
        <v>0</v>
      </c>
      <c r="AM332" s="57">
        <f t="shared" si="125"/>
        <v>0</v>
      </c>
      <c r="AN332" s="57">
        <f t="shared" si="126"/>
        <v>0</v>
      </c>
      <c r="AO332" s="57">
        <f t="shared" si="127"/>
        <v>0</v>
      </c>
      <c r="AP332" s="57">
        <f t="shared" si="128"/>
        <v>0</v>
      </c>
      <c r="AQ332" s="57">
        <f t="shared" si="129"/>
        <v>9.3901389152832191E-4</v>
      </c>
      <c r="AR332" s="57">
        <f t="shared" si="130"/>
        <v>0</v>
      </c>
      <c r="AS332" s="57">
        <f t="shared" si="131"/>
        <v>0</v>
      </c>
      <c r="AT332" s="57">
        <f t="shared" si="132"/>
        <v>99.999974553819527</v>
      </c>
      <c r="AU332" s="57">
        <f t="shared" si="133"/>
        <v>0</v>
      </c>
      <c r="AV332" s="57">
        <f t="shared" si="134"/>
        <v>0</v>
      </c>
    </row>
    <row r="333" spans="1:48" x14ac:dyDescent="0.35">
      <c r="A333" s="19" t="s">
        <v>648</v>
      </c>
      <c r="B333" s="19" t="s">
        <v>649</v>
      </c>
      <c r="C333" s="44" t="s">
        <v>36</v>
      </c>
      <c r="D333" s="41" t="s">
        <v>1051</v>
      </c>
      <c r="E333" s="20">
        <v>0.26709899999999998</v>
      </c>
      <c r="F333" s="20">
        <v>0</v>
      </c>
      <c r="G333" s="20">
        <v>0</v>
      </c>
      <c r="H333" s="20">
        <v>0</v>
      </c>
      <c r="I333" s="40">
        <f t="shared" si="116"/>
        <v>0.26709899999999998</v>
      </c>
      <c r="J333" s="21">
        <f t="shared" si="117"/>
        <v>0</v>
      </c>
      <c r="K333" s="21">
        <f t="shared" si="118"/>
        <v>0</v>
      </c>
      <c r="L333" s="21">
        <f t="shared" si="119"/>
        <v>0</v>
      </c>
      <c r="M333" s="21">
        <f t="shared" si="120"/>
        <v>100</v>
      </c>
      <c r="N333" s="20">
        <v>0</v>
      </c>
      <c r="O333" s="20">
        <f t="shared" si="135"/>
        <v>0</v>
      </c>
      <c r="P333" s="20">
        <v>0</v>
      </c>
      <c r="Q333" s="20">
        <f t="shared" si="136"/>
        <v>0</v>
      </c>
      <c r="R333" s="20">
        <v>0</v>
      </c>
      <c r="S333" s="45">
        <f t="shared" si="121"/>
        <v>0</v>
      </c>
      <c r="T333" s="45">
        <f t="shared" si="122"/>
        <v>0</v>
      </c>
      <c r="U333" s="45">
        <f t="shared" si="123"/>
        <v>0</v>
      </c>
      <c r="V333" s="20">
        <v>0</v>
      </c>
      <c r="W333" s="21">
        <f t="shared" si="137"/>
        <v>0</v>
      </c>
      <c r="X333" s="17" t="s">
        <v>216</v>
      </c>
      <c r="Y333" s="54" t="str">
        <f t="shared" si="138"/>
        <v>N/A</v>
      </c>
      <c r="Z333" s="20">
        <v>0</v>
      </c>
      <c r="AA333" s="20">
        <v>0</v>
      </c>
      <c r="AB333" s="20">
        <v>0</v>
      </c>
      <c r="AC333" s="20">
        <v>0</v>
      </c>
      <c r="AD333" s="20">
        <v>0</v>
      </c>
      <c r="AE333" s="20">
        <v>0</v>
      </c>
      <c r="AF333" s="20">
        <v>0</v>
      </c>
      <c r="AG333" s="20">
        <v>0</v>
      </c>
      <c r="AH333" s="20">
        <v>0.26709869000000003</v>
      </c>
      <c r="AI333" s="20">
        <v>0</v>
      </c>
      <c r="AJ333" s="20">
        <v>0</v>
      </c>
      <c r="AL333" s="57">
        <f t="shared" si="124"/>
        <v>0</v>
      </c>
      <c r="AM333" s="57">
        <f t="shared" si="125"/>
        <v>0</v>
      </c>
      <c r="AN333" s="57">
        <f t="shared" si="126"/>
        <v>0</v>
      </c>
      <c r="AO333" s="57">
        <f t="shared" si="127"/>
        <v>0</v>
      </c>
      <c r="AP333" s="57">
        <f t="shared" si="128"/>
        <v>0</v>
      </c>
      <c r="AQ333" s="57">
        <f t="shared" si="129"/>
        <v>0</v>
      </c>
      <c r="AR333" s="57">
        <f t="shared" si="130"/>
        <v>0</v>
      </c>
      <c r="AS333" s="57">
        <f t="shared" si="131"/>
        <v>0</v>
      </c>
      <c r="AT333" s="57">
        <f t="shared" si="132"/>
        <v>99.999883938165269</v>
      </c>
      <c r="AU333" s="57">
        <f t="shared" si="133"/>
        <v>0</v>
      </c>
      <c r="AV333" s="57">
        <f t="shared" si="134"/>
        <v>0</v>
      </c>
    </row>
    <row r="334" spans="1:48" x14ac:dyDescent="0.35">
      <c r="A334" s="19" t="s">
        <v>650</v>
      </c>
      <c r="B334" s="19" t="s">
        <v>651</v>
      </c>
      <c r="C334" s="44" t="s">
        <v>36</v>
      </c>
      <c r="D334" s="41" t="s">
        <v>1051</v>
      </c>
      <c r="E334" s="20">
        <v>0.30163200000000001</v>
      </c>
      <c r="F334" s="20">
        <v>0</v>
      </c>
      <c r="G334" s="20">
        <v>0</v>
      </c>
      <c r="H334" s="20">
        <v>0</v>
      </c>
      <c r="I334" s="40">
        <f t="shared" si="116"/>
        <v>0.30163200000000001</v>
      </c>
      <c r="J334" s="21">
        <f t="shared" si="117"/>
        <v>0</v>
      </c>
      <c r="K334" s="21">
        <f t="shared" si="118"/>
        <v>0</v>
      </c>
      <c r="L334" s="21">
        <f t="shared" si="119"/>
        <v>0</v>
      </c>
      <c r="M334" s="21">
        <f t="shared" si="120"/>
        <v>100</v>
      </c>
      <c r="N334" s="20">
        <v>4.4897699999999999E-2</v>
      </c>
      <c r="O334" s="20">
        <f t="shared" si="135"/>
        <v>4.6964037435060002E-2</v>
      </c>
      <c r="P334" s="20">
        <v>2.0663374350599999E-3</v>
      </c>
      <c r="Q334" s="20">
        <f t="shared" si="136"/>
        <v>2.0663374350599999E-3</v>
      </c>
      <c r="R334" s="20">
        <v>0</v>
      </c>
      <c r="S334" s="45">
        <f t="shared" si="121"/>
        <v>15.569978462185711</v>
      </c>
      <c r="T334" s="45">
        <f t="shared" si="122"/>
        <v>0.68505245963956074</v>
      </c>
      <c r="U334" s="45">
        <f t="shared" si="123"/>
        <v>0</v>
      </c>
      <c r="V334" s="20">
        <v>0</v>
      </c>
      <c r="W334" s="21">
        <f t="shared" si="137"/>
        <v>0</v>
      </c>
      <c r="X334" s="17" t="s">
        <v>216</v>
      </c>
      <c r="Y334" s="54" t="str">
        <f t="shared" si="138"/>
        <v>N/A</v>
      </c>
      <c r="Z334" s="20">
        <v>0</v>
      </c>
      <c r="AA334" s="20">
        <v>0</v>
      </c>
      <c r="AB334" s="20">
        <v>0</v>
      </c>
      <c r="AC334" s="20">
        <v>0</v>
      </c>
      <c r="AD334" s="20">
        <v>0</v>
      </c>
      <c r="AE334" s="20">
        <v>0</v>
      </c>
      <c r="AF334" s="20">
        <v>0</v>
      </c>
      <c r="AG334" s="20">
        <v>0</v>
      </c>
      <c r="AH334" s="20">
        <v>0.30163244499800002</v>
      </c>
      <c r="AI334" s="20">
        <v>0</v>
      </c>
      <c r="AJ334" s="20">
        <v>0</v>
      </c>
      <c r="AL334" s="57">
        <f t="shared" si="124"/>
        <v>0</v>
      </c>
      <c r="AM334" s="57">
        <f t="shared" si="125"/>
        <v>0</v>
      </c>
      <c r="AN334" s="57">
        <f t="shared" si="126"/>
        <v>0</v>
      </c>
      <c r="AO334" s="57">
        <f t="shared" si="127"/>
        <v>0</v>
      </c>
      <c r="AP334" s="57">
        <f t="shared" si="128"/>
        <v>0</v>
      </c>
      <c r="AQ334" s="57">
        <f t="shared" si="129"/>
        <v>0</v>
      </c>
      <c r="AR334" s="57">
        <f t="shared" si="130"/>
        <v>0</v>
      </c>
      <c r="AS334" s="57">
        <f t="shared" si="131"/>
        <v>0</v>
      </c>
      <c r="AT334" s="57">
        <f t="shared" si="132"/>
        <v>100.00014753010291</v>
      </c>
      <c r="AU334" s="57">
        <f t="shared" si="133"/>
        <v>0</v>
      </c>
      <c r="AV334" s="57">
        <f t="shared" si="134"/>
        <v>0</v>
      </c>
    </row>
    <row r="335" spans="1:48" x14ac:dyDescent="0.35">
      <c r="A335" s="19" t="s">
        <v>652</v>
      </c>
      <c r="B335" s="19" t="s">
        <v>653</v>
      </c>
      <c r="C335" s="44" t="s">
        <v>36</v>
      </c>
      <c r="D335" s="41" t="s">
        <v>1051</v>
      </c>
      <c r="E335" s="20">
        <v>0.3226</v>
      </c>
      <c r="F335" s="20">
        <v>0</v>
      </c>
      <c r="G335" s="20">
        <v>0</v>
      </c>
      <c r="H335" s="20">
        <v>0</v>
      </c>
      <c r="I335" s="40">
        <f t="shared" si="116"/>
        <v>0.3226</v>
      </c>
      <c r="J335" s="21">
        <f t="shared" si="117"/>
        <v>0</v>
      </c>
      <c r="K335" s="21">
        <f t="shared" si="118"/>
        <v>0</v>
      </c>
      <c r="L335" s="21">
        <f t="shared" si="119"/>
        <v>0</v>
      </c>
      <c r="M335" s="21">
        <f t="shared" si="120"/>
        <v>100</v>
      </c>
      <c r="N335" s="20">
        <v>2.4186599999999999E-2</v>
      </c>
      <c r="O335" s="20">
        <f t="shared" si="135"/>
        <v>4.0025187833829995E-2</v>
      </c>
      <c r="P335" s="20">
        <v>1.50183456293E-3</v>
      </c>
      <c r="Q335" s="20">
        <f t="shared" si="136"/>
        <v>1.5838587833829999E-2</v>
      </c>
      <c r="R335" s="20">
        <v>1.4336753270899999E-2</v>
      </c>
      <c r="S335" s="45">
        <f t="shared" si="121"/>
        <v>12.407063804659019</v>
      </c>
      <c r="T335" s="45">
        <f t="shared" si="122"/>
        <v>4.9096676484283934</v>
      </c>
      <c r="U335" s="45">
        <f t="shared" si="123"/>
        <v>4.4441268663670179</v>
      </c>
      <c r="V335" s="20">
        <v>0</v>
      </c>
      <c r="W335" s="21">
        <f t="shared" si="137"/>
        <v>0</v>
      </c>
      <c r="X335" s="17" t="s">
        <v>216</v>
      </c>
      <c r="Y335" s="54" t="str">
        <f t="shared" si="138"/>
        <v>N/A</v>
      </c>
      <c r="Z335" s="20">
        <v>0</v>
      </c>
      <c r="AA335" s="20">
        <v>0</v>
      </c>
      <c r="AB335" s="20">
        <v>0</v>
      </c>
      <c r="AC335" s="20">
        <v>0</v>
      </c>
      <c r="AD335" s="20">
        <v>0</v>
      </c>
      <c r="AE335" s="20">
        <v>0</v>
      </c>
      <c r="AF335" s="20">
        <v>0</v>
      </c>
      <c r="AG335" s="20">
        <v>0</v>
      </c>
      <c r="AH335" s="20">
        <v>0.32260048000000002</v>
      </c>
      <c r="AI335" s="20">
        <v>0</v>
      </c>
      <c r="AJ335" s="20">
        <v>0</v>
      </c>
      <c r="AL335" s="57">
        <f t="shared" si="124"/>
        <v>0</v>
      </c>
      <c r="AM335" s="57">
        <f t="shared" si="125"/>
        <v>0</v>
      </c>
      <c r="AN335" s="57">
        <f t="shared" si="126"/>
        <v>0</v>
      </c>
      <c r="AO335" s="57">
        <f t="shared" si="127"/>
        <v>0</v>
      </c>
      <c r="AP335" s="57">
        <f t="shared" si="128"/>
        <v>0</v>
      </c>
      <c r="AQ335" s="57">
        <f t="shared" si="129"/>
        <v>0</v>
      </c>
      <c r="AR335" s="57">
        <f t="shared" si="130"/>
        <v>0</v>
      </c>
      <c r="AS335" s="57">
        <f t="shared" si="131"/>
        <v>0</v>
      </c>
      <c r="AT335" s="57">
        <f t="shared" si="132"/>
        <v>100.00014879107255</v>
      </c>
      <c r="AU335" s="57">
        <f t="shared" si="133"/>
        <v>0</v>
      </c>
      <c r="AV335" s="57">
        <f t="shared" si="134"/>
        <v>0</v>
      </c>
    </row>
    <row r="336" spans="1:48" x14ac:dyDescent="0.35">
      <c r="A336" s="19" t="s">
        <v>654</v>
      </c>
      <c r="B336" s="19" t="s">
        <v>655</v>
      </c>
      <c r="C336" s="19" t="s">
        <v>86</v>
      </c>
      <c r="D336" s="41" t="s">
        <v>1051</v>
      </c>
      <c r="E336" s="20">
        <v>0.116435</v>
      </c>
      <c r="F336" s="20">
        <v>0</v>
      </c>
      <c r="G336" s="20">
        <v>0</v>
      </c>
      <c r="H336" s="20">
        <v>0</v>
      </c>
      <c r="I336" s="40">
        <f t="shared" si="116"/>
        <v>0.116435</v>
      </c>
      <c r="J336" s="21">
        <f t="shared" si="117"/>
        <v>0</v>
      </c>
      <c r="K336" s="21">
        <f t="shared" si="118"/>
        <v>0</v>
      </c>
      <c r="L336" s="21">
        <f t="shared" si="119"/>
        <v>0</v>
      </c>
      <c r="M336" s="21">
        <f t="shared" si="120"/>
        <v>100</v>
      </c>
      <c r="N336" s="20">
        <v>0</v>
      </c>
      <c r="O336" s="20">
        <f t="shared" si="135"/>
        <v>0</v>
      </c>
      <c r="P336" s="20">
        <v>0</v>
      </c>
      <c r="Q336" s="20">
        <f t="shared" si="136"/>
        <v>0</v>
      </c>
      <c r="R336" s="20">
        <v>0</v>
      </c>
      <c r="S336" s="45">
        <f t="shared" si="121"/>
        <v>0</v>
      </c>
      <c r="T336" s="45">
        <f t="shared" si="122"/>
        <v>0</v>
      </c>
      <c r="U336" s="45">
        <f t="shared" si="123"/>
        <v>0</v>
      </c>
      <c r="V336" s="20">
        <v>0</v>
      </c>
      <c r="W336" s="21">
        <f t="shared" si="137"/>
        <v>0</v>
      </c>
      <c r="X336" s="17" t="s">
        <v>216</v>
      </c>
      <c r="Y336" s="54" t="str">
        <f t="shared" si="138"/>
        <v>N/A</v>
      </c>
      <c r="Z336" s="20">
        <v>0</v>
      </c>
      <c r="AA336" s="20">
        <v>0</v>
      </c>
      <c r="AB336" s="20">
        <v>0</v>
      </c>
      <c r="AC336" s="20">
        <v>0</v>
      </c>
      <c r="AD336" s="20">
        <v>0</v>
      </c>
      <c r="AE336" s="20">
        <v>0</v>
      </c>
      <c r="AF336" s="20">
        <v>0</v>
      </c>
      <c r="AG336" s="20">
        <v>0</v>
      </c>
      <c r="AH336" s="20">
        <v>0</v>
      </c>
      <c r="AI336" s="20">
        <v>0</v>
      </c>
      <c r="AJ336" s="20">
        <v>0</v>
      </c>
      <c r="AL336" s="57">
        <f t="shared" si="124"/>
        <v>0</v>
      </c>
      <c r="AM336" s="57">
        <f t="shared" si="125"/>
        <v>0</v>
      </c>
      <c r="AN336" s="57">
        <f t="shared" si="126"/>
        <v>0</v>
      </c>
      <c r="AO336" s="57">
        <f t="shared" si="127"/>
        <v>0</v>
      </c>
      <c r="AP336" s="57">
        <f t="shared" si="128"/>
        <v>0</v>
      </c>
      <c r="AQ336" s="57">
        <f t="shared" si="129"/>
        <v>0</v>
      </c>
      <c r="AR336" s="57">
        <f t="shared" si="130"/>
        <v>0</v>
      </c>
      <c r="AS336" s="57">
        <f t="shared" si="131"/>
        <v>0</v>
      </c>
      <c r="AT336" s="57">
        <f t="shared" si="132"/>
        <v>0</v>
      </c>
      <c r="AU336" s="57">
        <f t="shared" si="133"/>
        <v>0</v>
      </c>
      <c r="AV336" s="57">
        <f t="shared" si="134"/>
        <v>0</v>
      </c>
    </row>
    <row r="337" spans="1:48" x14ac:dyDescent="0.35">
      <c r="A337" s="19" t="s">
        <v>656</v>
      </c>
      <c r="B337" s="19" t="s">
        <v>657</v>
      </c>
      <c r="C337" s="44" t="s">
        <v>36</v>
      </c>
      <c r="D337" s="41" t="s">
        <v>1051</v>
      </c>
      <c r="E337" s="20">
        <v>0.83739600000000003</v>
      </c>
      <c r="F337" s="20">
        <v>0</v>
      </c>
      <c r="G337" s="20">
        <v>0</v>
      </c>
      <c r="H337" s="20">
        <v>0</v>
      </c>
      <c r="I337" s="40">
        <f t="shared" si="116"/>
        <v>0.83739600000000003</v>
      </c>
      <c r="J337" s="21">
        <f t="shared" si="117"/>
        <v>0</v>
      </c>
      <c r="K337" s="21">
        <f t="shared" si="118"/>
        <v>0</v>
      </c>
      <c r="L337" s="21">
        <f t="shared" si="119"/>
        <v>0</v>
      </c>
      <c r="M337" s="21">
        <f t="shared" si="120"/>
        <v>100</v>
      </c>
      <c r="N337" s="20">
        <v>7.3109400000000005E-2</v>
      </c>
      <c r="O337" s="20">
        <f t="shared" si="135"/>
        <v>0.1748866999999</v>
      </c>
      <c r="P337" s="20">
        <v>5.3999999999999999E-2</v>
      </c>
      <c r="Q337" s="20">
        <f t="shared" si="136"/>
        <v>0.1017772999999</v>
      </c>
      <c r="R337" s="20">
        <v>4.7777299999899998E-2</v>
      </c>
      <c r="S337" s="45">
        <f t="shared" si="121"/>
        <v>20.884587459206873</v>
      </c>
      <c r="T337" s="45">
        <f t="shared" si="122"/>
        <v>12.154022708479619</v>
      </c>
      <c r="U337" s="45">
        <f t="shared" si="123"/>
        <v>5.7054607377990809</v>
      </c>
      <c r="V337" s="20">
        <v>0</v>
      </c>
      <c r="W337" s="21">
        <f t="shared" si="137"/>
        <v>0</v>
      </c>
      <c r="X337" s="17" t="s">
        <v>216</v>
      </c>
      <c r="Y337" s="54" t="str">
        <f t="shared" si="138"/>
        <v>N/A</v>
      </c>
      <c r="Z337" s="20">
        <v>0</v>
      </c>
      <c r="AA337" s="20">
        <v>0</v>
      </c>
      <c r="AB337" s="20">
        <v>0</v>
      </c>
      <c r="AC337" s="20">
        <v>0</v>
      </c>
      <c r="AD337" s="20">
        <v>0</v>
      </c>
      <c r="AE337" s="20">
        <v>1.5161811740300001E-2</v>
      </c>
      <c r="AF337" s="20">
        <v>7.7018050000099994E-2</v>
      </c>
      <c r="AG337" s="20">
        <v>0</v>
      </c>
      <c r="AH337" s="20">
        <v>0.83739595956099999</v>
      </c>
      <c r="AI337" s="20">
        <v>0</v>
      </c>
      <c r="AJ337" s="20">
        <v>0</v>
      </c>
      <c r="AL337" s="57">
        <f t="shared" si="124"/>
        <v>0</v>
      </c>
      <c r="AM337" s="57">
        <f t="shared" si="125"/>
        <v>0</v>
      </c>
      <c r="AN337" s="57">
        <f t="shared" si="126"/>
        <v>0</v>
      </c>
      <c r="AO337" s="57">
        <f t="shared" si="127"/>
        <v>0</v>
      </c>
      <c r="AP337" s="57">
        <f t="shared" si="128"/>
        <v>0</v>
      </c>
      <c r="AQ337" s="57">
        <f t="shared" si="129"/>
        <v>1.8105904184280794</v>
      </c>
      <c r="AR337" s="57">
        <f t="shared" si="130"/>
        <v>9.1973271904929081</v>
      </c>
      <c r="AS337" s="57">
        <f t="shared" si="131"/>
        <v>0</v>
      </c>
      <c r="AT337" s="57">
        <f t="shared" si="132"/>
        <v>99.999995170863016</v>
      </c>
      <c r="AU337" s="57">
        <f t="shared" si="133"/>
        <v>0</v>
      </c>
      <c r="AV337" s="57">
        <f t="shared" si="134"/>
        <v>0</v>
      </c>
    </row>
    <row r="338" spans="1:48" x14ac:dyDescent="0.35">
      <c r="A338" s="19" t="s">
        <v>658</v>
      </c>
      <c r="B338" s="19" t="s">
        <v>659</v>
      </c>
      <c r="C338" s="44" t="s">
        <v>36</v>
      </c>
      <c r="D338" s="41" t="s">
        <v>1051</v>
      </c>
      <c r="E338" s="20">
        <v>0.46551199999999998</v>
      </c>
      <c r="F338" s="20">
        <v>0</v>
      </c>
      <c r="G338" s="20">
        <v>0</v>
      </c>
      <c r="H338" s="20">
        <v>0</v>
      </c>
      <c r="I338" s="40">
        <f t="shared" si="116"/>
        <v>0.46551199999999998</v>
      </c>
      <c r="J338" s="21">
        <f t="shared" si="117"/>
        <v>0</v>
      </c>
      <c r="K338" s="21">
        <f t="shared" si="118"/>
        <v>0</v>
      </c>
      <c r="L338" s="21">
        <f t="shared" si="119"/>
        <v>0</v>
      </c>
      <c r="M338" s="21">
        <f t="shared" si="120"/>
        <v>100</v>
      </c>
      <c r="N338" s="20">
        <v>1.39898E-3</v>
      </c>
      <c r="O338" s="20">
        <f t="shared" si="135"/>
        <v>1.4224624949914001E-3</v>
      </c>
      <c r="P338" s="20">
        <v>0</v>
      </c>
      <c r="Q338" s="20">
        <f t="shared" si="136"/>
        <v>2.3482494991400001E-5</v>
      </c>
      <c r="R338" s="20">
        <v>2.3482494991400001E-5</v>
      </c>
      <c r="S338" s="45">
        <f t="shared" si="121"/>
        <v>0.30556945792834556</v>
      </c>
      <c r="T338" s="45">
        <f t="shared" si="122"/>
        <v>5.044444609677087E-3</v>
      </c>
      <c r="U338" s="45">
        <f t="shared" si="123"/>
        <v>5.044444609677087E-3</v>
      </c>
      <c r="V338" s="20">
        <v>0</v>
      </c>
      <c r="W338" s="21">
        <f t="shared" si="137"/>
        <v>0</v>
      </c>
      <c r="X338" s="17" t="s">
        <v>216</v>
      </c>
      <c r="Y338" s="54" t="str">
        <f t="shared" si="138"/>
        <v>N/A</v>
      </c>
      <c r="Z338" s="20">
        <v>0</v>
      </c>
      <c r="AA338" s="20">
        <v>0</v>
      </c>
      <c r="AB338" s="20">
        <v>0</v>
      </c>
      <c r="AC338" s="20">
        <v>0</v>
      </c>
      <c r="AD338" s="20">
        <v>0</v>
      </c>
      <c r="AE338" s="20">
        <v>0</v>
      </c>
      <c r="AF338" s="20">
        <v>0</v>
      </c>
      <c r="AG338" s="20">
        <v>0</v>
      </c>
      <c r="AH338" s="20">
        <v>0.46551154500699998</v>
      </c>
      <c r="AI338" s="20">
        <v>0</v>
      </c>
      <c r="AJ338" s="20">
        <v>0</v>
      </c>
      <c r="AL338" s="57">
        <f t="shared" si="124"/>
        <v>0</v>
      </c>
      <c r="AM338" s="57">
        <f t="shared" si="125"/>
        <v>0</v>
      </c>
      <c r="AN338" s="57">
        <f t="shared" si="126"/>
        <v>0</v>
      </c>
      <c r="AO338" s="57">
        <f t="shared" si="127"/>
        <v>0</v>
      </c>
      <c r="AP338" s="57">
        <f t="shared" si="128"/>
        <v>0</v>
      </c>
      <c r="AQ338" s="57">
        <f t="shared" si="129"/>
        <v>0</v>
      </c>
      <c r="AR338" s="57">
        <f t="shared" si="130"/>
        <v>0</v>
      </c>
      <c r="AS338" s="57">
        <f t="shared" si="131"/>
        <v>0</v>
      </c>
      <c r="AT338" s="57">
        <f t="shared" si="132"/>
        <v>99.999902259662477</v>
      </c>
      <c r="AU338" s="57">
        <f t="shared" si="133"/>
        <v>0</v>
      </c>
      <c r="AV338" s="57">
        <f t="shared" si="134"/>
        <v>0</v>
      </c>
    </row>
    <row r="339" spans="1:48" x14ac:dyDescent="0.35">
      <c r="A339" s="19" t="s">
        <v>660</v>
      </c>
      <c r="B339" s="19" t="s">
        <v>661</v>
      </c>
      <c r="C339" s="19" t="s">
        <v>90</v>
      </c>
      <c r="D339" s="41" t="s">
        <v>1051</v>
      </c>
      <c r="E339" s="20">
        <v>0.32979999999999998</v>
      </c>
      <c r="F339" s="20">
        <v>0</v>
      </c>
      <c r="G339" s="20">
        <v>0</v>
      </c>
      <c r="H339" s="20">
        <v>0</v>
      </c>
      <c r="I339" s="40">
        <f t="shared" si="116"/>
        <v>0.32979999999999998</v>
      </c>
      <c r="J339" s="21">
        <f t="shared" si="117"/>
        <v>0</v>
      </c>
      <c r="K339" s="21">
        <f t="shared" si="118"/>
        <v>0</v>
      </c>
      <c r="L339" s="21">
        <f t="shared" si="119"/>
        <v>0</v>
      </c>
      <c r="M339" s="21">
        <f t="shared" si="120"/>
        <v>100</v>
      </c>
      <c r="N339" s="20">
        <v>0</v>
      </c>
      <c r="O339" s="20">
        <f t="shared" si="135"/>
        <v>0</v>
      </c>
      <c r="P339" s="20">
        <v>0</v>
      </c>
      <c r="Q339" s="20">
        <f t="shared" si="136"/>
        <v>0</v>
      </c>
      <c r="R339" s="20">
        <v>0</v>
      </c>
      <c r="S339" s="45">
        <f t="shared" si="121"/>
        <v>0</v>
      </c>
      <c r="T339" s="45">
        <f t="shared" si="122"/>
        <v>0</v>
      </c>
      <c r="U339" s="45">
        <f t="shared" si="123"/>
        <v>0</v>
      </c>
      <c r="V339" s="20">
        <v>0.32979971000000002</v>
      </c>
      <c r="W339" s="21">
        <f t="shared" si="137"/>
        <v>99.999912067919965</v>
      </c>
      <c r="X339" s="17" t="s">
        <v>216</v>
      </c>
      <c r="Y339" s="54" t="str">
        <f t="shared" si="138"/>
        <v>N/A</v>
      </c>
      <c r="Z339" s="20">
        <v>0</v>
      </c>
      <c r="AA339" s="20">
        <v>0</v>
      </c>
      <c r="AB339" s="20">
        <v>0</v>
      </c>
      <c r="AC339" s="20">
        <v>0</v>
      </c>
      <c r="AD339" s="20">
        <v>0</v>
      </c>
      <c r="AE339" s="20">
        <v>0</v>
      </c>
      <c r="AF339" s="20">
        <v>0</v>
      </c>
      <c r="AG339" s="20">
        <v>0</v>
      </c>
      <c r="AH339" s="20">
        <v>0.32979971000000002</v>
      </c>
      <c r="AI339" s="20">
        <v>0</v>
      </c>
      <c r="AJ339" s="20">
        <v>0</v>
      </c>
      <c r="AL339" s="57">
        <f t="shared" si="124"/>
        <v>0</v>
      </c>
      <c r="AM339" s="57">
        <f t="shared" si="125"/>
        <v>0</v>
      </c>
      <c r="AN339" s="57">
        <f t="shared" si="126"/>
        <v>0</v>
      </c>
      <c r="AO339" s="57">
        <f t="shared" si="127"/>
        <v>0</v>
      </c>
      <c r="AP339" s="57">
        <f t="shared" si="128"/>
        <v>0</v>
      </c>
      <c r="AQ339" s="57">
        <f t="shared" si="129"/>
        <v>0</v>
      </c>
      <c r="AR339" s="57">
        <f t="shared" si="130"/>
        <v>0</v>
      </c>
      <c r="AS339" s="57">
        <f t="shared" si="131"/>
        <v>0</v>
      </c>
      <c r="AT339" s="57">
        <f t="shared" si="132"/>
        <v>99.999912067919965</v>
      </c>
      <c r="AU339" s="57">
        <f t="shared" si="133"/>
        <v>0</v>
      </c>
      <c r="AV339" s="57">
        <f t="shared" si="134"/>
        <v>0</v>
      </c>
    </row>
    <row r="340" spans="1:48" x14ac:dyDescent="0.35">
      <c r="A340" s="19" t="s">
        <v>662</v>
      </c>
      <c r="B340" s="19" t="s">
        <v>663</v>
      </c>
      <c r="C340" s="44" t="s">
        <v>36</v>
      </c>
      <c r="D340" s="41" t="s">
        <v>1051</v>
      </c>
      <c r="E340" s="20">
        <v>0.352746</v>
      </c>
      <c r="F340" s="20">
        <v>0</v>
      </c>
      <c r="G340" s="20">
        <v>0</v>
      </c>
      <c r="H340" s="20">
        <v>0</v>
      </c>
      <c r="I340" s="40">
        <f t="shared" si="116"/>
        <v>0.352746</v>
      </c>
      <c r="J340" s="21">
        <f t="shared" si="117"/>
        <v>0</v>
      </c>
      <c r="K340" s="21">
        <f t="shared" si="118"/>
        <v>0</v>
      </c>
      <c r="L340" s="21">
        <f t="shared" si="119"/>
        <v>0</v>
      </c>
      <c r="M340" s="21">
        <f t="shared" si="120"/>
        <v>100</v>
      </c>
      <c r="N340" s="20">
        <v>0.104877</v>
      </c>
      <c r="O340" s="20">
        <f t="shared" si="135"/>
        <v>0.20473589224889999</v>
      </c>
      <c r="P340" s="20">
        <v>4.2467359950500001E-2</v>
      </c>
      <c r="Q340" s="20">
        <f t="shared" si="136"/>
        <v>9.9858892248900002E-2</v>
      </c>
      <c r="R340" s="20">
        <v>5.7391532298400001E-2</v>
      </c>
      <c r="S340" s="45">
        <f t="shared" si="121"/>
        <v>58.040599255243144</v>
      </c>
      <c r="T340" s="45">
        <f t="shared" si="122"/>
        <v>28.309007685104863</v>
      </c>
      <c r="U340" s="45">
        <f t="shared" si="123"/>
        <v>16.269931423290412</v>
      </c>
      <c r="V340" s="20">
        <v>0.35274596499999999</v>
      </c>
      <c r="W340" s="21">
        <f t="shared" si="137"/>
        <v>99.999990077846377</v>
      </c>
      <c r="X340" s="17" t="s">
        <v>216</v>
      </c>
      <c r="Y340" s="54" t="str">
        <f t="shared" si="138"/>
        <v>N/A</v>
      </c>
      <c r="Z340" s="20">
        <v>0</v>
      </c>
      <c r="AA340" s="20">
        <v>0</v>
      </c>
      <c r="AB340" s="20">
        <v>0</v>
      </c>
      <c r="AC340" s="20">
        <v>0</v>
      </c>
      <c r="AD340" s="20">
        <v>0</v>
      </c>
      <c r="AE340" s="20">
        <v>0</v>
      </c>
      <c r="AF340" s="20">
        <v>0</v>
      </c>
      <c r="AG340" s="20">
        <v>0</v>
      </c>
      <c r="AH340" s="20">
        <v>0.35274596499999999</v>
      </c>
      <c r="AI340" s="20">
        <v>0</v>
      </c>
      <c r="AJ340" s="20">
        <v>0</v>
      </c>
      <c r="AL340" s="57">
        <f t="shared" si="124"/>
        <v>0</v>
      </c>
      <c r="AM340" s="57">
        <f t="shared" si="125"/>
        <v>0</v>
      </c>
      <c r="AN340" s="57">
        <f t="shared" si="126"/>
        <v>0</v>
      </c>
      <c r="AO340" s="57">
        <f t="shared" si="127"/>
        <v>0</v>
      </c>
      <c r="AP340" s="57">
        <f t="shared" si="128"/>
        <v>0</v>
      </c>
      <c r="AQ340" s="57">
        <f t="shared" si="129"/>
        <v>0</v>
      </c>
      <c r="AR340" s="57">
        <f t="shared" si="130"/>
        <v>0</v>
      </c>
      <c r="AS340" s="57">
        <f t="shared" si="131"/>
        <v>0</v>
      </c>
      <c r="AT340" s="57">
        <f t="shared" si="132"/>
        <v>99.999990077846377</v>
      </c>
      <c r="AU340" s="57">
        <f t="shared" si="133"/>
        <v>0</v>
      </c>
      <c r="AV340" s="57">
        <f t="shared" si="134"/>
        <v>0</v>
      </c>
    </row>
    <row r="341" spans="1:48" x14ac:dyDescent="0.35">
      <c r="A341" s="19" t="s">
        <v>664</v>
      </c>
      <c r="B341" s="19" t="s">
        <v>665</v>
      </c>
      <c r="C341" s="19" t="s">
        <v>86</v>
      </c>
      <c r="D341" s="41" t="s">
        <v>1051</v>
      </c>
      <c r="E341" s="20">
        <v>0.78324099999999997</v>
      </c>
      <c r="F341" s="20">
        <v>0</v>
      </c>
      <c r="G341" s="20">
        <v>0</v>
      </c>
      <c r="H341" s="20">
        <v>0</v>
      </c>
      <c r="I341" s="40">
        <f t="shared" si="116"/>
        <v>0.78324099999999997</v>
      </c>
      <c r="J341" s="21">
        <f t="shared" si="117"/>
        <v>0</v>
      </c>
      <c r="K341" s="21">
        <f t="shared" si="118"/>
        <v>0</v>
      </c>
      <c r="L341" s="21">
        <f t="shared" si="119"/>
        <v>0</v>
      </c>
      <c r="M341" s="21">
        <f t="shared" si="120"/>
        <v>100</v>
      </c>
      <c r="N341" s="20">
        <v>0</v>
      </c>
      <c r="O341" s="20">
        <f t="shared" si="135"/>
        <v>0</v>
      </c>
      <c r="P341" s="20">
        <v>0</v>
      </c>
      <c r="Q341" s="20">
        <f t="shared" si="136"/>
        <v>0</v>
      </c>
      <c r="R341" s="20">
        <v>0</v>
      </c>
      <c r="S341" s="45">
        <f t="shared" si="121"/>
        <v>0</v>
      </c>
      <c r="T341" s="45">
        <f t="shared" si="122"/>
        <v>0</v>
      </c>
      <c r="U341" s="45">
        <f t="shared" si="123"/>
        <v>0</v>
      </c>
      <c r="V341" s="20">
        <v>0</v>
      </c>
      <c r="W341" s="21">
        <f t="shared" si="137"/>
        <v>0</v>
      </c>
      <c r="X341" s="17" t="s">
        <v>216</v>
      </c>
      <c r="Y341" s="54" t="str">
        <f t="shared" si="138"/>
        <v>N/A</v>
      </c>
      <c r="Z341" s="20">
        <v>0</v>
      </c>
      <c r="AA341" s="20">
        <v>0</v>
      </c>
      <c r="AB341" s="20">
        <v>0</v>
      </c>
      <c r="AC341" s="20">
        <v>0</v>
      </c>
      <c r="AD341" s="20">
        <v>0</v>
      </c>
      <c r="AE341" s="20">
        <v>0</v>
      </c>
      <c r="AF341" s="20">
        <v>0</v>
      </c>
      <c r="AG341" s="20">
        <v>0</v>
      </c>
      <c r="AH341" s="20">
        <v>0.783240585002</v>
      </c>
      <c r="AI341" s="20">
        <v>0</v>
      </c>
      <c r="AJ341" s="20">
        <v>0</v>
      </c>
      <c r="AL341" s="57">
        <f t="shared" si="124"/>
        <v>0</v>
      </c>
      <c r="AM341" s="57">
        <f t="shared" si="125"/>
        <v>0</v>
      </c>
      <c r="AN341" s="57">
        <f t="shared" si="126"/>
        <v>0</v>
      </c>
      <c r="AO341" s="57">
        <f t="shared" si="127"/>
        <v>0</v>
      </c>
      <c r="AP341" s="57">
        <f t="shared" si="128"/>
        <v>0</v>
      </c>
      <c r="AQ341" s="57">
        <f t="shared" si="129"/>
        <v>0</v>
      </c>
      <c r="AR341" s="57">
        <f t="shared" si="130"/>
        <v>0</v>
      </c>
      <c r="AS341" s="57">
        <f t="shared" si="131"/>
        <v>0</v>
      </c>
      <c r="AT341" s="57">
        <f t="shared" si="132"/>
        <v>99.99994701528648</v>
      </c>
      <c r="AU341" s="57">
        <f t="shared" si="133"/>
        <v>0</v>
      </c>
      <c r="AV341" s="57">
        <f t="shared" si="134"/>
        <v>0</v>
      </c>
    </row>
    <row r="342" spans="1:48" x14ac:dyDescent="0.35">
      <c r="A342" s="19" t="s">
        <v>666</v>
      </c>
      <c r="B342" s="19" t="s">
        <v>667</v>
      </c>
      <c r="C342" s="19" t="s">
        <v>86</v>
      </c>
      <c r="D342" s="41" t="s">
        <v>1051</v>
      </c>
      <c r="E342" s="20">
        <v>0.25545299999999999</v>
      </c>
      <c r="F342" s="20">
        <v>0</v>
      </c>
      <c r="G342" s="20">
        <v>0</v>
      </c>
      <c r="H342" s="20">
        <v>0</v>
      </c>
      <c r="I342" s="40">
        <f t="shared" si="116"/>
        <v>0.25545299999999999</v>
      </c>
      <c r="J342" s="21">
        <f t="shared" si="117"/>
        <v>0</v>
      </c>
      <c r="K342" s="21">
        <f t="shared" si="118"/>
        <v>0</v>
      </c>
      <c r="L342" s="21">
        <f t="shared" si="119"/>
        <v>0</v>
      </c>
      <c r="M342" s="21">
        <f t="shared" si="120"/>
        <v>100</v>
      </c>
      <c r="N342" s="20">
        <v>0</v>
      </c>
      <c r="O342" s="20">
        <f t="shared" si="135"/>
        <v>0</v>
      </c>
      <c r="P342" s="20">
        <v>0</v>
      </c>
      <c r="Q342" s="20">
        <f t="shared" si="136"/>
        <v>0</v>
      </c>
      <c r="R342" s="20">
        <v>0</v>
      </c>
      <c r="S342" s="45">
        <f t="shared" si="121"/>
        <v>0</v>
      </c>
      <c r="T342" s="45">
        <f t="shared" si="122"/>
        <v>0</v>
      </c>
      <c r="U342" s="45">
        <f t="shared" si="123"/>
        <v>0</v>
      </c>
      <c r="V342" s="20">
        <v>0</v>
      </c>
      <c r="W342" s="21">
        <f t="shared" si="137"/>
        <v>0</v>
      </c>
      <c r="X342" s="17" t="s">
        <v>216</v>
      </c>
      <c r="Y342" s="54" t="str">
        <f t="shared" si="138"/>
        <v>N/A</v>
      </c>
      <c r="Z342" s="20">
        <v>0</v>
      </c>
      <c r="AA342" s="20">
        <v>0</v>
      </c>
      <c r="AB342" s="20">
        <v>0</v>
      </c>
      <c r="AC342" s="20">
        <v>0</v>
      </c>
      <c r="AD342" s="20">
        <v>0</v>
      </c>
      <c r="AE342" s="20">
        <v>0</v>
      </c>
      <c r="AF342" s="20">
        <v>0</v>
      </c>
      <c r="AG342" s="20">
        <v>0</v>
      </c>
      <c r="AH342" s="20">
        <v>0.255453114998</v>
      </c>
      <c r="AI342" s="20">
        <v>0</v>
      </c>
      <c r="AJ342" s="20">
        <v>0</v>
      </c>
      <c r="AL342" s="57">
        <f t="shared" si="124"/>
        <v>0</v>
      </c>
      <c r="AM342" s="57">
        <f t="shared" si="125"/>
        <v>0</v>
      </c>
      <c r="AN342" s="57">
        <f t="shared" si="126"/>
        <v>0</v>
      </c>
      <c r="AO342" s="57">
        <f t="shared" si="127"/>
        <v>0</v>
      </c>
      <c r="AP342" s="57">
        <f t="shared" si="128"/>
        <v>0</v>
      </c>
      <c r="AQ342" s="57">
        <f t="shared" si="129"/>
        <v>0</v>
      </c>
      <c r="AR342" s="57">
        <f t="shared" si="130"/>
        <v>0</v>
      </c>
      <c r="AS342" s="57">
        <f t="shared" si="131"/>
        <v>0</v>
      </c>
      <c r="AT342" s="57">
        <f t="shared" si="132"/>
        <v>100.00004501728303</v>
      </c>
      <c r="AU342" s="57">
        <f t="shared" si="133"/>
        <v>0</v>
      </c>
      <c r="AV342" s="57">
        <f t="shared" si="134"/>
        <v>0</v>
      </c>
    </row>
    <row r="343" spans="1:48" x14ac:dyDescent="0.35">
      <c r="A343" s="19" t="s">
        <v>668</v>
      </c>
      <c r="B343" s="19" t="s">
        <v>669</v>
      </c>
      <c r="C343" s="44" t="s">
        <v>36</v>
      </c>
      <c r="D343" s="41" t="s">
        <v>1051</v>
      </c>
      <c r="E343" s="20">
        <v>0.27113399999999999</v>
      </c>
      <c r="F343" s="20">
        <v>0</v>
      </c>
      <c r="G343" s="20">
        <v>0</v>
      </c>
      <c r="H343" s="20">
        <v>0</v>
      </c>
      <c r="I343" s="40">
        <f t="shared" si="116"/>
        <v>0.27113399999999999</v>
      </c>
      <c r="J343" s="21">
        <f t="shared" si="117"/>
        <v>0</v>
      </c>
      <c r="K343" s="21">
        <f t="shared" si="118"/>
        <v>0</v>
      </c>
      <c r="L343" s="21">
        <f t="shared" si="119"/>
        <v>0</v>
      </c>
      <c r="M343" s="21">
        <f t="shared" si="120"/>
        <v>100</v>
      </c>
      <c r="N343" s="20">
        <v>0</v>
      </c>
      <c r="O343" s="20">
        <f t="shared" si="135"/>
        <v>0</v>
      </c>
      <c r="P343" s="20">
        <v>0</v>
      </c>
      <c r="Q343" s="20">
        <f t="shared" si="136"/>
        <v>0</v>
      </c>
      <c r="R343" s="20">
        <v>0</v>
      </c>
      <c r="S343" s="45">
        <f t="shared" si="121"/>
        <v>0</v>
      </c>
      <c r="T343" s="45">
        <f t="shared" si="122"/>
        <v>0</v>
      </c>
      <c r="U343" s="45">
        <f t="shared" si="123"/>
        <v>0</v>
      </c>
      <c r="V343" s="20">
        <v>0</v>
      </c>
      <c r="W343" s="21">
        <f t="shared" si="137"/>
        <v>0</v>
      </c>
      <c r="X343" s="17" t="s">
        <v>216</v>
      </c>
      <c r="Y343" s="54" t="str">
        <f t="shared" si="138"/>
        <v>N/A</v>
      </c>
      <c r="Z343" s="20">
        <v>0</v>
      </c>
      <c r="AA343" s="20">
        <v>0</v>
      </c>
      <c r="AB343" s="20">
        <v>0</v>
      </c>
      <c r="AC343" s="20">
        <v>0</v>
      </c>
      <c r="AD343" s="20">
        <v>0</v>
      </c>
      <c r="AE343" s="20">
        <v>0</v>
      </c>
      <c r="AF343" s="20">
        <v>0</v>
      </c>
      <c r="AG343" s="20">
        <v>0</v>
      </c>
      <c r="AH343" s="20">
        <v>0.27113449000500001</v>
      </c>
      <c r="AI343" s="20">
        <v>0</v>
      </c>
      <c r="AJ343" s="20">
        <v>0</v>
      </c>
      <c r="AL343" s="57">
        <f t="shared" si="124"/>
        <v>0</v>
      </c>
      <c r="AM343" s="57">
        <f t="shared" si="125"/>
        <v>0</v>
      </c>
      <c r="AN343" s="57">
        <f t="shared" si="126"/>
        <v>0</v>
      </c>
      <c r="AO343" s="57">
        <f t="shared" si="127"/>
        <v>0</v>
      </c>
      <c r="AP343" s="57">
        <f t="shared" si="128"/>
        <v>0</v>
      </c>
      <c r="AQ343" s="57">
        <f t="shared" si="129"/>
        <v>0</v>
      </c>
      <c r="AR343" s="57">
        <f t="shared" si="130"/>
        <v>0</v>
      </c>
      <c r="AS343" s="57">
        <f t="shared" si="131"/>
        <v>0</v>
      </c>
      <c r="AT343" s="57">
        <f t="shared" si="132"/>
        <v>100.00018072429131</v>
      </c>
      <c r="AU343" s="57">
        <f t="shared" si="133"/>
        <v>0</v>
      </c>
      <c r="AV343" s="57">
        <f t="shared" si="134"/>
        <v>0</v>
      </c>
    </row>
    <row r="344" spans="1:48" x14ac:dyDescent="0.35">
      <c r="A344" s="19" t="s">
        <v>670</v>
      </c>
      <c r="B344" s="19" t="s">
        <v>671</v>
      </c>
      <c r="C344" s="44" t="s">
        <v>36</v>
      </c>
      <c r="D344" s="41" t="s">
        <v>1051</v>
      </c>
      <c r="E344" s="20">
        <v>0.246277</v>
      </c>
      <c r="F344" s="20">
        <v>0</v>
      </c>
      <c r="G344" s="20">
        <v>0</v>
      </c>
      <c r="H344" s="20">
        <v>0</v>
      </c>
      <c r="I344" s="40">
        <f t="shared" si="116"/>
        <v>0.246277</v>
      </c>
      <c r="J344" s="21">
        <f t="shared" si="117"/>
        <v>0</v>
      </c>
      <c r="K344" s="21">
        <f t="shared" si="118"/>
        <v>0</v>
      </c>
      <c r="L344" s="21">
        <f t="shared" si="119"/>
        <v>0</v>
      </c>
      <c r="M344" s="21">
        <f t="shared" si="120"/>
        <v>100</v>
      </c>
      <c r="N344" s="20">
        <v>5.6665700000000001E-3</v>
      </c>
      <c r="O344" s="20">
        <f t="shared" si="135"/>
        <v>5.6665700000000001E-3</v>
      </c>
      <c r="P344" s="20">
        <v>0</v>
      </c>
      <c r="Q344" s="20">
        <f t="shared" si="136"/>
        <v>0</v>
      </c>
      <c r="R344" s="20">
        <v>0</v>
      </c>
      <c r="S344" s="45">
        <f t="shared" si="121"/>
        <v>2.3008928970224587</v>
      </c>
      <c r="T344" s="45">
        <f t="shared" si="122"/>
        <v>0</v>
      </c>
      <c r="U344" s="45">
        <f t="shared" si="123"/>
        <v>0</v>
      </c>
      <c r="V344" s="20">
        <v>0</v>
      </c>
      <c r="W344" s="21">
        <f t="shared" si="137"/>
        <v>0</v>
      </c>
      <c r="X344" s="17" t="s">
        <v>216</v>
      </c>
      <c r="Y344" s="54" t="str">
        <f t="shared" si="138"/>
        <v>N/A</v>
      </c>
      <c r="Z344" s="20">
        <v>0</v>
      </c>
      <c r="AA344" s="20">
        <v>0</v>
      </c>
      <c r="AB344" s="20">
        <v>0</v>
      </c>
      <c r="AC344" s="20">
        <v>0</v>
      </c>
      <c r="AD344" s="20">
        <v>0</v>
      </c>
      <c r="AE344" s="20">
        <v>0</v>
      </c>
      <c r="AF344" s="20">
        <v>0</v>
      </c>
      <c r="AG344" s="20">
        <v>0</v>
      </c>
      <c r="AH344" s="20">
        <v>0.24627723500500001</v>
      </c>
      <c r="AI344" s="20">
        <v>0</v>
      </c>
      <c r="AJ344" s="20">
        <v>0</v>
      </c>
      <c r="AL344" s="57">
        <f t="shared" si="124"/>
        <v>0</v>
      </c>
      <c r="AM344" s="57">
        <f t="shared" si="125"/>
        <v>0</v>
      </c>
      <c r="AN344" s="57">
        <f t="shared" si="126"/>
        <v>0</v>
      </c>
      <c r="AO344" s="57">
        <f t="shared" si="127"/>
        <v>0</v>
      </c>
      <c r="AP344" s="57">
        <f t="shared" si="128"/>
        <v>0</v>
      </c>
      <c r="AQ344" s="57">
        <f t="shared" si="129"/>
        <v>0</v>
      </c>
      <c r="AR344" s="57">
        <f t="shared" si="130"/>
        <v>0</v>
      </c>
      <c r="AS344" s="57">
        <f t="shared" si="131"/>
        <v>0</v>
      </c>
      <c r="AT344" s="57">
        <f t="shared" si="132"/>
        <v>100.00009542303991</v>
      </c>
      <c r="AU344" s="57">
        <f t="shared" si="133"/>
        <v>0</v>
      </c>
      <c r="AV344" s="57">
        <f t="shared" si="134"/>
        <v>0</v>
      </c>
    </row>
    <row r="345" spans="1:48" x14ac:dyDescent="0.35">
      <c r="A345" s="19" t="s">
        <v>672</v>
      </c>
      <c r="B345" s="19" t="s">
        <v>673</v>
      </c>
      <c r="C345" s="44" t="s">
        <v>36</v>
      </c>
      <c r="D345" s="41" t="s">
        <v>1051</v>
      </c>
      <c r="E345" s="20">
        <v>0.383494</v>
      </c>
      <c r="F345" s="20">
        <v>0</v>
      </c>
      <c r="G345" s="20">
        <v>0</v>
      </c>
      <c r="H345" s="20">
        <v>0</v>
      </c>
      <c r="I345" s="40">
        <f t="shared" si="116"/>
        <v>0.383494</v>
      </c>
      <c r="J345" s="21">
        <f t="shared" si="117"/>
        <v>0</v>
      </c>
      <c r="K345" s="21">
        <f t="shared" si="118"/>
        <v>0</v>
      </c>
      <c r="L345" s="21">
        <f t="shared" si="119"/>
        <v>0</v>
      </c>
      <c r="M345" s="21">
        <f t="shared" si="120"/>
        <v>100</v>
      </c>
      <c r="N345" s="20">
        <v>1.5231800000000001E-3</v>
      </c>
      <c r="O345" s="20">
        <f t="shared" si="135"/>
        <v>1.5231800000000001E-3</v>
      </c>
      <c r="P345" s="20">
        <v>0</v>
      </c>
      <c r="Q345" s="20">
        <f t="shared" si="136"/>
        <v>0</v>
      </c>
      <c r="R345" s="20">
        <v>0</v>
      </c>
      <c r="S345" s="45">
        <f t="shared" si="121"/>
        <v>0.39718483209646049</v>
      </c>
      <c r="T345" s="45">
        <f t="shared" si="122"/>
        <v>0</v>
      </c>
      <c r="U345" s="45">
        <f t="shared" si="123"/>
        <v>0</v>
      </c>
      <c r="V345" s="20">
        <v>0</v>
      </c>
      <c r="W345" s="21">
        <f t="shared" si="137"/>
        <v>0</v>
      </c>
      <c r="X345" s="17" t="s">
        <v>216</v>
      </c>
      <c r="Y345" s="54" t="str">
        <f t="shared" si="138"/>
        <v>N/A</v>
      </c>
      <c r="Z345" s="20">
        <v>0</v>
      </c>
      <c r="AA345" s="20">
        <v>0</v>
      </c>
      <c r="AB345" s="20">
        <v>0</v>
      </c>
      <c r="AC345" s="20">
        <v>0</v>
      </c>
      <c r="AD345" s="20">
        <v>0</v>
      </c>
      <c r="AE345" s="20">
        <v>0</v>
      </c>
      <c r="AF345" s="20">
        <v>0</v>
      </c>
      <c r="AG345" s="20">
        <v>0</v>
      </c>
      <c r="AH345" s="20">
        <v>0.38349401499699998</v>
      </c>
      <c r="AI345" s="20">
        <v>0</v>
      </c>
      <c r="AJ345" s="20">
        <v>0</v>
      </c>
      <c r="AL345" s="57">
        <f t="shared" si="124"/>
        <v>0</v>
      </c>
      <c r="AM345" s="57">
        <f t="shared" si="125"/>
        <v>0</v>
      </c>
      <c r="AN345" s="57">
        <f t="shared" si="126"/>
        <v>0</v>
      </c>
      <c r="AO345" s="57">
        <f t="shared" si="127"/>
        <v>0</v>
      </c>
      <c r="AP345" s="57">
        <f t="shared" si="128"/>
        <v>0</v>
      </c>
      <c r="AQ345" s="57">
        <f t="shared" si="129"/>
        <v>0</v>
      </c>
      <c r="AR345" s="57">
        <f t="shared" si="130"/>
        <v>0</v>
      </c>
      <c r="AS345" s="57">
        <f t="shared" si="131"/>
        <v>0</v>
      </c>
      <c r="AT345" s="57">
        <f t="shared" si="132"/>
        <v>100.0000039106218</v>
      </c>
      <c r="AU345" s="57">
        <f t="shared" si="133"/>
        <v>0</v>
      </c>
      <c r="AV345" s="57">
        <f t="shared" si="134"/>
        <v>0</v>
      </c>
    </row>
    <row r="346" spans="1:48" x14ac:dyDescent="0.35">
      <c r="A346" s="19" t="s">
        <v>674</v>
      </c>
      <c r="B346" s="19" t="s">
        <v>675</v>
      </c>
      <c r="C346" s="44" t="s">
        <v>36</v>
      </c>
      <c r="D346" s="41" t="s">
        <v>1051</v>
      </c>
      <c r="E346" s="20">
        <v>0.31055899999999997</v>
      </c>
      <c r="F346" s="20">
        <v>0</v>
      </c>
      <c r="G346" s="20">
        <v>0</v>
      </c>
      <c r="H346" s="20">
        <v>0</v>
      </c>
      <c r="I346" s="40">
        <f t="shared" si="116"/>
        <v>0.31055899999999997</v>
      </c>
      <c r="J346" s="21">
        <f t="shared" si="117"/>
        <v>0</v>
      </c>
      <c r="K346" s="21">
        <f t="shared" si="118"/>
        <v>0</v>
      </c>
      <c r="L346" s="21">
        <f t="shared" si="119"/>
        <v>0</v>
      </c>
      <c r="M346" s="21">
        <f t="shared" si="120"/>
        <v>100</v>
      </c>
      <c r="N346" s="20">
        <v>0.14110700000000001</v>
      </c>
      <c r="O346" s="20">
        <f t="shared" si="135"/>
        <v>0.19699884886050001</v>
      </c>
      <c r="P346" s="20">
        <v>2.1188624569099999E-2</v>
      </c>
      <c r="Q346" s="20">
        <f t="shared" si="136"/>
        <v>5.5891848860499999E-2</v>
      </c>
      <c r="R346" s="20">
        <v>3.4703224291399999E-2</v>
      </c>
      <c r="S346" s="45">
        <f t="shared" si="121"/>
        <v>63.43363060175362</v>
      </c>
      <c r="T346" s="45">
        <f t="shared" si="122"/>
        <v>17.997175693024513</v>
      </c>
      <c r="U346" s="45">
        <f t="shared" si="123"/>
        <v>11.17443844531957</v>
      </c>
      <c r="V346" s="20">
        <v>0</v>
      </c>
      <c r="W346" s="21">
        <f t="shared" si="137"/>
        <v>0</v>
      </c>
      <c r="X346" s="17" t="s">
        <v>216</v>
      </c>
      <c r="Y346" s="54" t="str">
        <f t="shared" si="138"/>
        <v>N/A</v>
      </c>
      <c r="Z346" s="20">
        <v>0</v>
      </c>
      <c r="AA346" s="20">
        <v>0</v>
      </c>
      <c r="AB346" s="20">
        <v>0</v>
      </c>
      <c r="AC346" s="20">
        <v>0</v>
      </c>
      <c r="AD346" s="20">
        <v>0</v>
      </c>
      <c r="AE346" s="20">
        <v>0</v>
      </c>
      <c r="AF346" s="20">
        <v>0</v>
      </c>
      <c r="AG346" s="20">
        <v>0</v>
      </c>
      <c r="AH346" s="20">
        <v>0.31055917499899999</v>
      </c>
      <c r="AI346" s="20">
        <v>0</v>
      </c>
      <c r="AJ346" s="20">
        <v>0</v>
      </c>
      <c r="AL346" s="57">
        <f t="shared" si="124"/>
        <v>0</v>
      </c>
      <c r="AM346" s="57">
        <f t="shared" si="125"/>
        <v>0</v>
      </c>
      <c r="AN346" s="57">
        <f t="shared" si="126"/>
        <v>0</v>
      </c>
      <c r="AO346" s="57">
        <f t="shared" si="127"/>
        <v>0</v>
      </c>
      <c r="AP346" s="57">
        <f t="shared" si="128"/>
        <v>0</v>
      </c>
      <c r="AQ346" s="57">
        <f t="shared" si="129"/>
        <v>0</v>
      </c>
      <c r="AR346" s="57">
        <f t="shared" si="130"/>
        <v>0</v>
      </c>
      <c r="AS346" s="57">
        <f t="shared" si="131"/>
        <v>0</v>
      </c>
      <c r="AT346" s="57">
        <f t="shared" si="132"/>
        <v>100.00005634967913</v>
      </c>
      <c r="AU346" s="57">
        <f t="shared" si="133"/>
        <v>0</v>
      </c>
      <c r="AV346" s="57">
        <f t="shared" si="134"/>
        <v>0</v>
      </c>
    </row>
    <row r="347" spans="1:48" x14ac:dyDescent="0.35">
      <c r="A347" s="19" t="s">
        <v>676</v>
      </c>
      <c r="B347" s="19" t="s">
        <v>677</v>
      </c>
      <c r="C347" s="44" t="s">
        <v>36</v>
      </c>
      <c r="D347" s="41" t="s">
        <v>1051</v>
      </c>
      <c r="E347" s="20">
        <v>1.05701</v>
      </c>
      <c r="F347" s="20">
        <v>0</v>
      </c>
      <c r="G347" s="20">
        <v>0</v>
      </c>
      <c r="H347" s="20">
        <v>0</v>
      </c>
      <c r="I347" s="40">
        <f t="shared" si="116"/>
        <v>1.05701</v>
      </c>
      <c r="J347" s="21">
        <f t="shared" si="117"/>
        <v>0</v>
      </c>
      <c r="K347" s="21">
        <f t="shared" si="118"/>
        <v>0</v>
      </c>
      <c r="L347" s="21">
        <f t="shared" si="119"/>
        <v>0</v>
      </c>
      <c r="M347" s="21">
        <f t="shared" si="120"/>
        <v>100</v>
      </c>
      <c r="N347" s="20">
        <v>0.187865</v>
      </c>
      <c r="O347" s="20">
        <f t="shared" si="135"/>
        <v>0.61129540341599997</v>
      </c>
      <c r="P347" s="20">
        <v>0.31704751508899998</v>
      </c>
      <c r="Q347" s="20">
        <f t="shared" si="136"/>
        <v>0.42343040341599997</v>
      </c>
      <c r="R347" s="20">
        <v>0.10638288832700001</v>
      </c>
      <c r="S347" s="45">
        <f t="shared" si="121"/>
        <v>57.832509003320688</v>
      </c>
      <c r="T347" s="45">
        <f t="shared" si="122"/>
        <v>40.05926182495908</v>
      </c>
      <c r="U347" s="45">
        <f t="shared" si="123"/>
        <v>10.064511057322068</v>
      </c>
      <c r="V347" s="20">
        <v>0</v>
      </c>
      <c r="W347" s="21">
        <f t="shared" si="137"/>
        <v>0</v>
      </c>
      <c r="X347" s="17" t="s">
        <v>216</v>
      </c>
      <c r="Y347" s="54" t="str">
        <f t="shared" si="138"/>
        <v>N/A</v>
      </c>
      <c r="Z347" s="20">
        <v>0</v>
      </c>
      <c r="AA347" s="20">
        <v>0</v>
      </c>
      <c r="AB347" s="20">
        <v>0</v>
      </c>
      <c r="AC347" s="20">
        <v>0</v>
      </c>
      <c r="AD347" s="20">
        <v>0</v>
      </c>
      <c r="AE347" s="20">
        <v>0</v>
      </c>
      <c r="AF347" s="20">
        <v>0</v>
      </c>
      <c r="AG347" s="20">
        <v>0</v>
      </c>
      <c r="AH347" s="20">
        <v>1.05701075999</v>
      </c>
      <c r="AI347" s="20">
        <v>0</v>
      </c>
      <c r="AJ347" s="20">
        <v>0</v>
      </c>
      <c r="AL347" s="57">
        <f t="shared" si="124"/>
        <v>0</v>
      </c>
      <c r="AM347" s="57">
        <f t="shared" si="125"/>
        <v>0</v>
      </c>
      <c r="AN347" s="57">
        <f t="shared" si="126"/>
        <v>0</v>
      </c>
      <c r="AO347" s="57">
        <f t="shared" si="127"/>
        <v>0</v>
      </c>
      <c r="AP347" s="57">
        <f t="shared" si="128"/>
        <v>0</v>
      </c>
      <c r="AQ347" s="57">
        <f t="shared" si="129"/>
        <v>0</v>
      </c>
      <c r="AR347" s="57">
        <f t="shared" si="130"/>
        <v>0</v>
      </c>
      <c r="AS347" s="57">
        <f t="shared" si="131"/>
        <v>0</v>
      </c>
      <c r="AT347" s="57">
        <f t="shared" si="132"/>
        <v>100.00007189998203</v>
      </c>
      <c r="AU347" s="57">
        <f t="shared" si="133"/>
        <v>0</v>
      </c>
      <c r="AV347" s="57">
        <f t="shared" si="134"/>
        <v>0</v>
      </c>
    </row>
    <row r="348" spans="1:48" x14ac:dyDescent="0.35">
      <c r="A348" s="19" t="s">
        <v>678</v>
      </c>
      <c r="B348" s="19" t="s">
        <v>679</v>
      </c>
      <c r="C348" s="19" t="s">
        <v>86</v>
      </c>
      <c r="D348" s="41" t="s">
        <v>1051</v>
      </c>
      <c r="E348" s="20">
        <v>3.4705600000000003E-2</v>
      </c>
      <c r="F348" s="20">
        <v>0</v>
      </c>
      <c r="G348" s="20">
        <v>0</v>
      </c>
      <c r="H348" s="20">
        <v>0</v>
      </c>
      <c r="I348" s="40">
        <f t="shared" si="116"/>
        <v>3.4705600000000003E-2</v>
      </c>
      <c r="J348" s="21">
        <f t="shared" si="117"/>
        <v>0</v>
      </c>
      <c r="K348" s="21">
        <f t="shared" si="118"/>
        <v>0</v>
      </c>
      <c r="L348" s="21">
        <f t="shared" si="119"/>
        <v>0</v>
      </c>
      <c r="M348" s="21">
        <f t="shared" si="120"/>
        <v>100</v>
      </c>
      <c r="N348" s="20">
        <v>0</v>
      </c>
      <c r="O348" s="20">
        <f t="shared" si="135"/>
        <v>0</v>
      </c>
      <c r="P348" s="20">
        <v>0</v>
      </c>
      <c r="Q348" s="20">
        <f t="shared" si="136"/>
        <v>0</v>
      </c>
      <c r="R348" s="20">
        <v>0</v>
      </c>
      <c r="S348" s="45">
        <f t="shared" si="121"/>
        <v>0</v>
      </c>
      <c r="T348" s="45">
        <f t="shared" si="122"/>
        <v>0</v>
      </c>
      <c r="U348" s="45">
        <f t="shared" si="123"/>
        <v>0</v>
      </c>
      <c r="V348" s="20">
        <v>0</v>
      </c>
      <c r="W348" s="21">
        <f t="shared" si="137"/>
        <v>0</v>
      </c>
      <c r="X348" s="17" t="s">
        <v>216</v>
      </c>
      <c r="Y348" s="54" t="str">
        <f t="shared" si="138"/>
        <v>N/A</v>
      </c>
      <c r="Z348" s="20">
        <v>0</v>
      </c>
      <c r="AA348" s="20">
        <v>0</v>
      </c>
      <c r="AB348" s="20">
        <v>0</v>
      </c>
      <c r="AC348" s="20">
        <v>0</v>
      </c>
      <c r="AD348" s="20">
        <v>0</v>
      </c>
      <c r="AE348" s="20">
        <v>0</v>
      </c>
      <c r="AF348" s="20">
        <v>0</v>
      </c>
      <c r="AG348" s="20">
        <v>0</v>
      </c>
      <c r="AH348" s="20">
        <v>0</v>
      </c>
      <c r="AI348" s="20">
        <v>0</v>
      </c>
      <c r="AJ348" s="20">
        <v>0</v>
      </c>
      <c r="AL348" s="57">
        <f t="shared" si="124"/>
        <v>0</v>
      </c>
      <c r="AM348" s="57">
        <f t="shared" si="125"/>
        <v>0</v>
      </c>
      <c r="AN348" s="57">
        <f t="shared" si="126"/>
        <v>0</v>
      </c>
      <c r="AO348" s="57">
        <f t="shared" si="127"/>
        <v>0</v>
      </c>
      <c r="AP348" s="57">
        <f t="shared" si="128"/>
        <v>0</v>
      </c>
      <c r="AQ348" s="57">
        <f t="shared" si="129"/>
        <v>0</v>
      </c>
      <c r="AR348" s="57">
        <f t="shared" si="130"/>
        <v>0</v>
      </c>
      <c r="AS348" s="57">
        <f t="shared" si="131"/>
        <v>0</v>
      </c>
      <c r="AT348" s="57">
        <f t="shared" si="132"/>
        <v>0</v>
      </c>
      <c r="AU348" s="57">
        <f t="shared" si="133"/>
        <v>0</v>
      </c>
      <c r="AV348" s="57">
        <f t="shared" si="134"/>
        <v>0</v>
      </c>
    </row>
    <row r="349" spans="1:48" x14ac:dyDescent="0.35">
      <c r="A349" s="19" t="s">
        <v>680</v>
      </c>
      <c r="B349" s="19" t="s">
        <v>681</v>
      </c>
      <c r="C349" s="44" t="s">
        <v>36</v>
      </c>
      <c r="D349" s="41" t="s">
        <v>1051</v>
      </c>
      <c r="E349" s="20">
        <v>1.03417</v>
      </c>
      <c r="F349" s="20">
        <v>0</v>
      </c>
      <c r="G349" s="20">
        <v>0</v>
      </c>
      <c r="H349" s="20">
        <v>0</v>
      </c>
      <c r="I349" s="40">
        <f t="shared" si="116"/>
        <v>1.03417</v>
      </c>
      <c r="J349" s="21">
        <f t="shared" si="117"/>
        <v>0</v>
      </c>
      <c r="K349" s="21">
        <f t="shared" si="118"/>
        <v>0</v>
      </c>
      <c r="L349" s="21">
        <f t="shared" si="119"/>
        <v>0</v>
      </c>
      <c r="M349" s="21">
        <f t="shared" si="120"/>
        <v>100</v>
      </c>
      <c r="N349" s="20">
        <v>0.12496400000000001</v>
      </c>
      <c r="O349" s="20">
        <f t="shared" si="135"/>
        <v>0.15091782000010001</v>
      </c>
      <c r="P349" s="20">
        <v>2.5953820000099999E-2</v>
      </c>
      <c r="Q349" s="20">
        <f t="shared" si="136"/>
        <v>2.5953820000099999E-2</v>
      </c>
      <c r="R349" s="20">
        <v>0</v>
      </c>
      <c r="S349" s="45">
        <f t="shared" si="121"/>
        <v>14.593134591034357</v>
      </c>
      <c r="T349" s="45">
        <f t="shared" si="122"/>
        <v>2.5096280108782887</v>
      </c>
      <c r="U349" s="45">
        <f t="shared" si="123"/>
        <v>0</v>
      </c>
      <c r="V349" s="20">
        <v>0</v>
      </c>
      <c r="W349" s="21">
        <f t="shared" si="137"/>
        <v>0</v>
      </c>
      <c r="X349" s="17" t="s">
        <v>216</v>
      </c>
      <c r="Y349" s="54" t="str">
        <f t="shared" si="138"/>
        <v>N/A</v>
      </c>
      <c r="Z349" s="20">
        <v>0</v>
      </c>
      <c r="AA349" s="20">
        <v>0</v>
      </c>
      <c r="AB349" s="20">
        <v>0</v>
      </c>
      <c r="AC349" s="20">
        <v>0</v>
      </c>
      <c r="AD349" s="20">
        <v>0</v>
      </c>
      <c r="AE349" s="20">
        <v>0</v>
      </c>
      <c r="AF349" s="20">
        <v>0</v>
      </c>
      <c r="AG349" s="20">
        <v>0</v>
      </c>
      <c r="AH349" s="20">
        <v>1.0341697299999999</v>
      </c>
      <c r="AI349" s="20">
        <v>0</v>
      </c>
      <c r="AJ349" s="20">
        <v>0</v>
      </c>
      <c r="AL349" s="57">
        <f t="shared" si="124"/>
        <v>0</v>
      </c>
      <c r="AM349" s="57">
        <f t="shared" si="125"/>
        <v>0</v>
      </c>
      <c r="AN349" s="57">
        <f t="shared" si="126"/>
        <v>0</v>
      </c>
      <c r="AO349" s="57">
        <f t="shared" si="127"/>
        <v>0</v>
      </c>
      <c r="AP349" s="57">
        <f t="shared" si="128"/>
        <v>0</v>
      </c>
      <c r="AQ349" s="57">
        <f t="shared" si="129"/>
        <v>0</v>
      </c>
      <c r="AR349" s="57">
        <f t="shared" si="130"/>
        <v>0</v>
      </c>
      <c r="AS349" s="57">
        <f t="shared" si="131"/>
        <v>0</v>
      </c>
      <c r="AT349" s="57">
        <f t="shared" si="132"/>
        <v>99.999973892106695</v>
      </c>
      <c r="AU349" s="57">
        <f t="shared" si="133"/>
        <v>0</v>
      </c>
      <c r="AV349" s="57">
        <f t="shared" si="134"/>
        <v>0</v>
      </c>
    </row>
    <row r="350" spans="1:48" x14ac:dyDescent="0.35">
      <c r="A350" s="19" t="s">
        <v>682</v>
      </c>
      <c r="B350" s="19" t="s">
        <v>683</v>
      </c>
      <c r="C350" s="44" t="s">
        <v>36</v>
      </c>
      <c r="D350" s="41" t="s">
        <v>1051</v>
      </c>
      <c r="E350" s="20">
        <v>0.397951</v>
      </c>
      <c r="F350" s="20">
        <v>0</v>
      </c>
      <c r="G350" s="20">
        <v>0</v>
      </c>
      <c r="H350" s="20">
        <v>0</v>
      </c>
      <c r="I350" s="40">
        <f t="shared" si="116"/>
        <v>0.397951</v>
      </c>
      <c r="J350" s="21">
        <f t="shared" si="117"/>
        <v>0</v>
      </c>
      <c r="K350" s="21">
        <f t="shared" si="118"/>
        <v>0</v>
      </c>
      <c r="L350" s="21">
        <f t="shared" si="119"/>
        <v>0</v>
      </c>
      <c r="M350" s="21">
        <f t="shared" si="120"/>
        <v>100</v>
      </c>
      <c r="N350" s="20">
        <v>1.55645E-3</v>
      </c>
      <c r="O350" s="20">
        <f t="shared" si="135"/>
        <v>1.8336767924530002E-3</v>
      </c>
      <c r="P350" s="20">
        <v>2.7722679245300002E-4</v>
      </c>
      <c r="Q350" s="20">
        <f t="shared" si="136"/>
        <v>2.7722679245300002E-4</v>
      </c>
      <c r="R350" s="20">
        <v>0</v>
      </c>
      <c r="S350" s="45">
        <f t="shared" si="121"/>
        <v>0.46077954131362914</v>
      </c>
      <c r="T350" s="45">
        <f t="shared" si="122"/>
        <v>6.9663549646313244E-2</v>
      </c>
      <c r="U350" s="45">
        <f t="shared" si="123"/>
        <v>0</v>
      </c>
      <c r="V350" s="20">
        <v>0</v>
      </c>
      <c r="W350" s="21">
        <f t="shared" si="137"/>
        <v>0</v>
      </c>
      <c r="X350" s="17">
        <v>0</v>
      </c>
      <c r="Y350" s="54">
        <f t="shared" si="138"/>
        <v>0</v>
      </c>
      <c r="Z350" s="20">
        <v>0</v>
      </c>
      <c r="AA350" s="20">
        <v>0</v>
      </c>
      <c r="AB350" s="20">
        <v>0</v>
      </c>
      <c r="AC350" s="20">
        <v>0</v>
      </c>
      <c r="AD350" s="20">
        <v>0</v>
      </c>
      <c r="AE350" s="20">
        <v>0</v>
      </c>
      <c r="AF350" s="20">
        <v>0</v>
      </c>
      <c r="AG350" s="20">
        <v>0</v>
      </c>
      <c r="AH350" s="20">
        <v>0.39795102999699999</v>
      </c>
      <c r="AI350" s="20">
        <v>0</v>
      </c>
      <c r="AJ350" s="20">
        <v>0</v>
      </c>
      <c r="AL350" s="57">
        <f t="shared" si="124"/>
        <v>0</v>
      </c>
      <c r="AM350" s="57">
        <f t="shared" si="125"/>
        <v>0</v>
      </c>
      <c r="AN350" s="57">
        <f t="shared" si="126"/>
        <v>0</v>
      </c>
      <c r="AO350" s="57">
        <f t="shared" si="127"/>
        <v>0</v>
      </c>
      <c r="AP350" s="57">
        <f t="shared" si="128"/>
        <v>0</v>
      </c>
      <c r="AQ350" s="57">
        <f t="shared" si="129"/>
        <v>0</v>
      </c>
      <c r="AR350" s="57">
        <f t="shared" si="130"/>
        <v>0</v>
      </c>
      <c r="AS350" s="57">
        <f t="shared" si="131"/>
        <v>0</v>
      </c>
      <c r="AT350" s="57">
        <f t="shared" si="132"/>
        <v>100.00000753786269</v>
      </c>
      <c r="AU350" s="57">
        <f t="shared" si="133"/>
        <v>0</v>
      </c>
      <c r="AV350" s="57">
        <f t="shared" si="134"/>
        <v>0</v>
      </c>
    </row>
    <row r="351" spans="1:48" x14ac:dyDescent="0.35">
      <c r="A351" s="19" t="s">
        <v>684</v>
      </c>
      <c r="B351" s="19" t="s">
        <v>685</v>
      </c>
      <c r="C351" s="19" t="s">
        <v>86</v>
      </c>
      <c r="D351" s="41" t="s">
        <v>1051</v>
      </c>
      <c r="E351" s="20">
        <v>0.12840699999999999</v>
      </c>
      <c r="F351" s="20">
        <v>0</v>
      </c>
      <c r="G351" s="20">
        <v>0</v>
      </c>
      <c r="H351" s="20">
        <v>0</v>
      </c>
      <c r="I351" s="40">
        <f t="shared" si="116"/>
        <v>0.12840699999999999</v>
      </c>
      <c r="J351" s="21">
        <f t="shared" si="117"/>
        <v>0</v>
      </c>
      <c r="K351" s="21">
        <f t="shared" si="118"/>
        <v>0</v>
      </c>
      <c r="L351" s="21">
        <f t="shared" si="119"/>
        <v>0</v>
      </c>
      <c r="M351" s="21">
        <f t="shared" si="120"/>
        <v>100</v>
      </c>
      <c r="N351" s="20">
        <v>3.2840099999999998E-4</v>
      </c>
      <c r="O351" s="20">
        <f t="shared" si="135"/>
        <v>3.2840099999999998E-4</v>
      </c>
      <c r="P351" s="20">
        <v>0</v>
      </c>
      <c r="Q351" s="20">
        <f t="shared" si="136"/>
        <v>0</v>
      </c>
      <c r="R351" s="20">
        <v>0</v>
      </c>
      <c r="S351" s="45">
        <f t="shared" si="121"/>
        <v>0.25575007593043991</v>
      </c>
      <c r="T351" s="45">
        <f t="shared" si="122"/>
        <v>0</v>
      </c>
      <c r="U351" s="45">
        <f t="shared" si="123"/>
        <v>0</v>
      </c>
      <c r="V351" s="20">
        <v>0</v>
      </c>
      <c r="W351" s="21">
        <f t="shared" si="137"/>
        <v>0</v>
      </c>
      <c r="X351" s="17" t="s">
        <v>216</v>
      </c>
      <c r="Y351" s="54" t="str">
        <f t="shared" si="138"/>
        <v>N/A</v>
      </c>
      <c r="Z351" s="20">
        <v>0</v>
      </c>
      <c r="AA351" s="20">
        <v>0</v>
      </c>
      <c r="AB351" s="20">
        <v>0</v>
      </c>
      <c r="AC351" s="20">
        <v>0</v>
      </c>
      <c r="AD351" s="20">
        <v>0</v>
      </c>
      <c r="AE351" s="20">
        <v>0</v>
      </c>
      <c r="AF351" s="20">
        <v>0</v>
      </c>
      <c r="AG351" s="20">
        <v>0</v>
      </c>
      <c r="AH351" s="20">
        <v>0.12840667999800001</v>
      </c>
      <c r="AI351" s="20">
        <v>0</v>
      </c>
      <c r="AJ351" s="20">
        <v>0</v>
      </c>
      <c r="AL351" s="57">
        <f t="shared" si="124"/>
        <v>0</v>
      </c>
      <c r="AM351" s="57">
        <f t="shared" si="125"/>
        <v>0</v>
      </c>
      <c r="AN351" s="57">
        <f t="shared" si="126"/>
        <v>0</v>
      </c>
      <c r="AO351" s="57">
        <f t="shared" si="127"/>
        <v>0</v>
      </c>
      <c r="AP351" s="57">
        <f t="shared" si="128"/>
        <v>0</v>
      </c>
      <c r="AQ351" s="57">
        <f t="shared" si="129"/>
        <v>0</v>
      </c>
      <c r="AR351" s="57">
        <f t="shared" si="130"/>
        <v>0</v>
      </c>
      <c r="AS351" s="57">
        <f t="shared" si="131"/>
        <v>0</v>
      </c>
      <c r="AT351" s="57">
        <f t="shared" si="132"/>
        <v>99.999750790844757</v>
      </c>
      <c r="AU351" s="57">
        <f t="shared" si="133"/>
        <v>0</v>
      </c>
      <c r="AV351" s="57">
        <f t="shared" si="134"/>
        <v>0</v>
      </c>
    </row>
    <row r="352" spans="1:48" x14ac:dyDescent="0.35">
      <c r="A352" s="19" t="s">
        <v>686</v>
      </c>
      <c r="B352" s="19" t="s">
        <v>687</v>
      </c>
      <c r="C352" s="44" t="s">
        <v>36</v>
      </c>
      <c r="D352" s="41" t="s">
        <v>1051</v>
      </c>
      <c r="E352" s="20">
        <v>1.0092699999999999</v>
      </c>
      <c r="F352" s="20">
        <v>0</v>
      </c>
      <c r="G352" s="20">
        <v>0</v>
      </c>
      <c r="H352" s="20">
        <v>0</v>
      </c>
      <c r="I352" s="40">
        <f t="shared" ref="I352:I415" si="139">E352-F352-G352-H352</f>
        <v>1.0092699999999999</v>
      </c>
      <c r="J352" s="21">
        <f t="shared" ref="J352:J415" si="140">F352/E352*100</f>
        <v>0</v>
      </c>
      <c r="K352" s="21">
        <f t="shared" ref="K352:K415" si="141">G352/E352*100</f>
        <v>0</v>
      </c>
      <c r="L352" s="21">
        <f t="shared" ref="L352:L415" si="142">H352/E352*100</f>
        <v>0</v>
      </c>
      <c r="M352" s="21">
        <f t="shared" ref="M352:M415" si="143">I352/E352*100</f>
        <v>100</v>
      </c>
      <c r="N352" s="20">
        <v>0.34050999999999998</v>
      </c>
      <c r="O352" s="20">
        <f t="shared" si="135"/>
        <v>0.48428360404799997</v>
      </c>
      <c r="P352" s="20">
        <v>7.0432881515400003E-2</v>
      </c>
      <c r="Q352" s="20">
        <f t="shared" si="136"/>
        <v>0.14377360404799999</v>
      </c>
      <c r="R352" s="20">
        <v>7.3340722532600003E-2</v>
      </c>
      <c r="S352" s="45">
        <f t="shared" ref="S352:S415" si="144">O352/E352*100</f>
        <v>47.983552869697903</v>
      </c>
      <c r="T352" s="45">
        <f t="shared" ref="T352:T415" si="145">Q352/E352*100</f>
        <v>14.245306414339076</v>
      </c>
      <c r="U352" s="45">
        <f t="shared" ref="U352:U415" si="146">R352/E352*100</f>
        <v>7.2667098529234018</v>
      </c>
      <c r="V352" s="20">
        <v>0</v>
      </c>
      <c r="W352" s="21">
        <f t="shared" si="137"/>
        <v>0</v>
      </c>
      <c r="X352" s="17" t="s">
        <v>216</v>
      </c>
      <c r="Y352" s="54" t="str">
        <f t="shared" si="138"/>
        <v>N/A</v>
      </c>
      <c r="Z352" s="20">
        <v>0</v>
      </c>
      <c r="AA352" s="20">
        <v>0</v>
      </c>
      <c r="AB352" s="20">
        <v>0</v>
      </c>
      <c r="AC352" s="20">
        <v>0</v>
      </c>
      <c r="AD352" s="20">
        <v>0</v>
      </c>
      <c r="AE352" s="20">
        <v>0</v>
      </c>
      <c r="AF352" s="20">
        <v>0</v>
      </c>
      <c r="AG352" s="20">
        <v>5.5623231182799996E-3</v>
      </c>
      <c r="AH352" s="20">
        <v>0.88376192320400004</v>
      </c>
      <c r="AI352" s="20">
        <v>0</v>
      </c>
      <c r="AJ352" s="20">
        <v>0</v>
      </c>
      <c r="AL352" s="57">
        <f t="shared" ref="AL352:AL415" si="147">Z352/$E352*100</f>
        <v>0</v>
      </c>
      <c r="AM352" s="57">
        <f t="shared" ref="AM352:AM415" si="148">AA352/$E352*100</f>
        <v>0</v>
      </c>
      <c r="AN352" s="57">
        <f t="shared" ref="AN352:AN415" si="149">AB352/$E352*100</f>
        <v>0</v>
      </c>
      <c r="AO352" s="57">
        <f t="shared" ref="AO352:AO415" si="150">AC352/$E352*100</f>
        <v>0</v>
      </c>
      <c r="AP352" s="57">
        <f t="shared" ref="AP352:AP415" si="151">AD352/$E352*100</f>
        <v>0</v>
      </c>
      <c r="AQ352" s="57">
        <f t="shared" ref="AQ352:AQ415" si="152">AE352/$E352*100</f>
        <v>0</v>
      </c>
      <c r="AR352" s="57">
        <f t="shared" ref="AR352:AR415" si="153">AF352/$E352*100</f>
        <v>0</v>
      </c>
      <c r="AS352" s="57">
        <f t="shared" ref="AS352:AS415" si="154">AG352/$E352*100</f>
        <v>0.55112339792919629</v>
      </c>
      <c r="AT352" s="57">
        <f t="shared" ref="AT352:AT415" si="155">AH352/$E352*100</f>
        <v>87.564469686407023</v>
      </c>
      <c r="AU352" s="57">
        <f t="shared" ref="AU352:AU415" si="156">AI352/$E352*100</f>
        <v>0</v>
      </c>
      <c r="AV352" s="57">
        <f t="shared" ref="AV352:AV415" si="157">AJ352/$E352*100</f>
        <v>0</v>
      </c>
    </row>
    <row r="353" spans="1:48" x14ac:dyDescent="0.35">
      <c r="A353" s="19" t="s">
        <v>688</v>
      </c>
      <c r="B353" s="19" t="s">
        <v>689</v>
      </c>
      <c r="C353" s="44" t="s">
        <v>36</v>
      </c>
      <c r="D353" s="41" t="s">
        <v>1051</v>
      </c>
      <c r="E353" s="20">
        <v>0.27914</v>
      </c>
      <c r="F353" s="20">
        <v>0</v>
      </c>
      <c r="G353" s="20">
        <v>0</v>
      </c>
      <c r="H353" s="20">
        <v>0</v>
      </c>
      <c r="I353" s="40">
        <f t="shared" si="139"/>
        <v>0.27914</v>
      </c>
      <c r="J353" s="21">
        <f t="shared" si="140"/>
        <v>0</v>
      </c>
      <c r="K353" s="21">
        <f t="shared" si="141"/>
        <v>0</v>
      </c>
      <c r="L353" s="21">
        <f t="shared" si="142"/>
        <v>0</v>
      </c>
      <c r="M353" s="21">
        <f t="shared" si="143"/>
        <v>100</v>
      </c>
      <c r="N353" s="20">
        <v>3.3118399999999999E-3</v>
      </c>
      <c r="O353" s="20">
        <f t="shared" si="135"/>
        <v>5.5169955000179995E-3</v>
      </c>
      <c r="P353" s="20">
        <v>9.8885000012799993E-4</v>
      </c>
      <c r="Q353" s="20">
        <f t="shared" si="136"/>
        <v>2.205155500018E-3</v>
      </c>
      <c r="R353" s="20">
        <v>1.21630549989E-3</v>
      </c>
      <c r="S353" s="45">
        <f t="shared" si="144"/>
        <v>1.9764259869663965</v>
      </c>
      <c r="T353" s="45">
        <f t="shared" si="145"/>
        <v>0.78998190872608731</v>
      </c>
      <c r="U353" s="45">
        <f t="shared" si="146"/>
        <v>0.4357331446191875</v>
      </c>
      <c r="V353" s="20">
        <v>0</v>
      </c>
      <c r="W353" s="21">
        <f t="shared" si="137"/>
        <v>0</v>
      </c>
      <c r="X353" s="17" t="s">
        <v>216</v>
      </c>
      <c r="Y353" s="54" t="str">
        <f t="shared" si="138"/>
        <v>N/A</v>
      </c>
      <c r="Z353" s="20">
        <v>0</v>
      </c>
      <c r="AA353" s="20">
        <v>0</v>
      </c>
      <c r="AB353" s="20">
        <v>0</v>
      </c>
      <c r="AC353" s="20">
        <v>0</v>
      </c>
      <c r="AD353" s="20">
        <v>0</v>
      </c>
      <c r="AE353" s="20">
        <v>0</v>
      </c>
      <c r="AF353" s="20">
        <v>1.9362169999300001E-3</v>
      </c>
      <c r="AG353" s="20">
        <v>0</v>
      </c>
      <c r="AH353" s="20">
        <v>0.27913987500699999</v>
      </c>
      <c r="AI353" s="20">
        <v>0</v>
      </c>
      <c r="AJ353" s="20">
        <v>0</v>
      </c>
      <c r="AL353" s="57">
        <f t="shared" si="147"/>
        <v>0</v>
      </c>
      <c r="AM353" s="57">
        <f t="shared" si="148"/>
        <v>0</v>
      </c>
      <c r="AN353" s="57">
        <f t="shared" si="149"/>
        <v>0</v>
      </c>
      <c r="AO353" s="57">
        <f t="shared" si="150"/>
        <v>0</v>
      </c>
      <c r="AP353" s="57">
        <f t="shared" si="151"/>
        <v>0</v>
      </c>
      <c r="AQ353" s="57">
        <f t="shared" si="152"/>
        <v>0</v>
      </c>
      <c r="AR353" s="57">
        <f t="shared" si="153"/>
        <v>0.69363652644909368</v>
      </c>
      <c r="AS353" s="57">
        <f t="shared" si="154"/>
        <v>0</v>
      </c>
      <c r="AT353" s="57">
        <f t="shared" si="155"/>
        <v>99.999955222110771</v>
      </c>
      <c r="AU353" s="57">
        <f t="shared" si="156"/>
        <v>0</v>
      </c>
      <c r="AV353" s="57">
        <f t="shared" si="157"/>
        <v>0</v>
      </c>
    </row>
    <row r="354" spans="1:48" x14ac:dyDescent="0.35">
      <c r="A354" s="19" t="s">
        <v>690</v>
      </c>
      <c r="B354" s="19" t="s">
        <v>691</v>
      </c>
      <c r="C354" s="44" t="s">
        <v>36</v>
      </c>
      <c r="D354" s="41" t="s">
        <v>1051</v>
      </c>
      <c r="E354" s="20">
        <v>0.32230700000000001</v>
      </c>
      <c r="F354" s="20">
        <v>0</v>
      </c>
      <c r="G354" s="20">
        <v>0</v>
      </c>
      <c r="H354" s="20">
        <v>0</v>
      </c>
      <c r="I354" s="40">
        <f t="shared" si="139"/>
        <v>0.32230700000000001</v>
      </c>
      <c r="J354" s="21">
        <f t="shared" si="140"/>
        <v>0</v>
      </c>
      <c r="K354" s="21">
        <f t="shared" si="141"/>
        <v>0</v>
      </c>
      <c r="L354" s="21">
        <f t="shared" si="142"/>
        <v>0</v>
      </c>
      <c r="M354" s="21">
        <f t="shared" si="143"/>
        <v>100</v>
      </c>
      <c r="N354" s="20">
        <v>9.4750600000000004E-2</v>
      </c>
      <c r="O354" s="20">
        <f t="shared" si="135"/>
        <v>0.13429645040839999</v>
      </c>
      <c r="P354" s="20">
        <v>1.24925107842E-2</v>
      </c>
      <c r="Q354" s="20">
        <f t="shared" si="136"/>
        <v>3.9545850408400002E-2</v>
      </c>
      <c r="R354" s="20">
        <v>2.70533396242E-2</v>
      </c>
      <c r="S354" s="45">
        <f t="shared" si="144"/>
        <v>41.667245951344526</v>
      </c>
      <c r="T354" s="45">
        <f t="shared" si="145"/>
        <v>12.269621946901557</v>
      </c>
      <c r="U354" s="45">
        <f t="shared" si="146"/>
        <v>8.3936556215657738</v>
      </c>
      <c r="V354" s="20">
        <v>0</v>
      </c>
      <c r="W354" s="21">
        <f t="shared" si="137"/>
        <v>0</v>
      </c>
      <c r="X354" s="17" t="s">
        <v>216</v>
      </c>
      <c r="Y354" s="54" t="str">
        <f t="shared" si="138"/>
        <v>N/A</v>
      </c>
      <c r="Z354" s="20">
        <v>0</v>
      </c>
      <c r="AA354" s="20">
        <v>0</v>
      </c>
      <c r="AB354" s="20">
        <v>0</v>
      </c>
      <c r="AC354" s="20">
        <v>0</v>
      </c>
      <c r="AD354" s="20">
        <v>0</v>
      </c>
      <c r="AE354" s="20">
        <v>0</v>
      </c>
      <c r="AF354" s="20">
        <v>0</v>
      </c>
      <c r="AG354" s="20">
        <v>0</v>
      </c>
      <c r="AH354" s="20">
        <v>0.32230732000399998</v>
      </c>
      <c r="AI354" s="20">
        <v>0</v>
      </c>
      <c r="AJ354" s="20">
        <v>0</v>
      </c>
      <c r="AL354" s="57">
        <f t="shared" si="147"/>
        <v>0</v>
      </c>
      <c r="AM354" s="57">
        <f t="shared" si="148"/>
        <v>0</v>
      </c>
      <c r="AN354" s="57">
        <f t="shared" si="149"/>
        <v>0</v>
      </c>
      <c r="AO354" s="57">
        <f t="shared" si="150"/>
        <v>0</v>
      </c>
      <c r="AP354" s="57">
        <f t="shared" si="151"/>
        <v>0</v>
      </c>
      <c r="AQ354" s="57">
        <f t="shared" si="152"/>
        <v>0</v>
      </c>
      <c r="AR354" s="57">
        <f t="shared" si="153"/>
        <v>0</v>
      </c>
      <c r="AS354" s="57">
        <f t="shared" si="154"/>
        <v>0</v>
      </c>
      <c r="AT354" s="57">
        <f t="shared" si="155"/>
        <v>100.00009928546385</v>
      </c>
      <c r="AU354" s="57">
        <f t="shared" si="156"/>
        <v>0</v>
      </c>
      <c r="AV354" s="57">
        <f t="shared" si="157"/>
        <v>0</v>
      </c>
    </row>
    <row r="355" spans="1:48" x14ac:dyDescent="0.35">
      <c r="A355" s="19" t="s">
        <v>692</v>
      </c>
      <c r="B355" s="19" t="s">
        <v>693</v>
      </c>
      <c r="C355" s="44" t="s">
        <v>36</v>
      </c>
      <c r="D355" s="41" t="s">
        <v>1051</v>
      </c>
      <c r="E355" s="20">
        <v>0.43289299999999997</v>
      </c>
      <c r="F355" s="20">
        <v>0</v>
      </c>
      <c r="G355" s="20">
        <v>0</v>
      </c>
      <c r="H355" s="20">
        <v>0</v>
      </c>
      <c r="I355" s="40">
        <f t="shared" si="139"/>
        <v>0.43289299999999997</v>
      </c>
      <c r="J355" s="21">
        <f t="shared" si="140"/>
        <v>0</v>
      </c>
      <c r="K355" s="21">
        <f t="shared" si="141"/>
        <v>0</v>
      </c>
      <c r="L355" s="21">
        <f t="shared" si="142"/>
        <v>0</v>
      </c>
      <c r="M355" s="21">
        <f t="shared" si="143"/>
        <v>100</v>
      </c>
      <c r="N355" s="20">
        <v>0.14323</v>
      </c>
      <c r="O355" s="20">
        <f t="shared" si="135"/>
        <v>0.22563</v>
      </c>
      <c r="P355" s="20">
        <v>5.2400000000000002E-2</v>
      </c>
      <c r="Q355" s="20">
        <f t="shared" si="136"/>
        <v>8.2400000000000001E-2</v>
      </c>
      <c r="R355" s="20">
        <v>0.03</v>
      </c>
      <c r="S355" s="45">
        <f t="shared" si="144"/>
        <v>52.12142492486597</v>
      </c>
      <c r="T355" s="45">
        <f t="shared" si="145"/>
        <v>19.034726826259607</v>
      </c>
      <c r="U355" s="45">
        <f t="shared" si="146"/>
        <v>6.9301189901430611</v>
      </c>
      <c r="V355" s="20">
        <v>0</v>
      </c>
      <c r="W355" s="21">
        <f t="shared" si="137"/>
        <v>0</v>
      </c>
      <c r="X355" s="17" t="s">
        <v>216</v>
      </c>
      <c r="Y355" s="54" t="str">
        <f t="shared" si="138"/>
        <v>N/A</v>
      </c>
      <c r="Z355" s="20">
        <v>0</v>
      </c>
      <c r="AA355" s="20">
        <v>0</v>
      </c>
      <c r="AB355" s="20">
        <v>0</v>
      </c>
      <c r="AC355" s="20">
        <v>0</v>
      </c>
      <c r="AD355" s="20">
        <v>0</v>
      </c>
      <c r="AE355" s="20">
        <v>0</v>
      </c>
      <c r="AF355" s="20">
        <v>0</v>
      </c>
      <c r="AG355" s="20">
        <v>0</v>
      </c>
      <c r="AH355" s="20">
        <v>0.43289305500000003</v>
      </c>
      <c r="AI355" s="20">
        <v>0</v>
      </c>
      <c r="AJ355" s="20">
        <v>0</v>
      </c>
      <c r="AL355" s="57">
        <f t="shared" si="147"/>
        <v>0</v>
      </c>
      <c r="AM355" s="57">
        <f t="shared" si="148"/>
        <v>0</v>
      </c>
      <c r="AN355" s="57">
        <f t="shared" si="149"/>
        <v>0</v>
      </c>
      <c r="AO355" s="57">
        <f t="shared" si="150"/>
        <v>0</v>
      </c>
      <c r="AP355" s="57">
        <f t="shared" si="151"/>
        <v>0</v>
      </c>
      <c r="AQ355" s="57">
        <f t="shared" si="152"/>
        <v>0</v>
      </c>
      <c r="AR355" s="57">
        <f t="shared" si="153"/>
        <v>0</v>
      </c>
      <c r="AS355" s="57">
        <f t="shared" si="154"/>
        <v>0</v>
      </c>
      <c r="AT355" s="57">
        <f t="shared" si="155"/>
        <v>100.00001270521817</v>
      </c>
      <c r="AU355" s="57">
        <f t="shared" si="156"/>
        <v>0</v>
      </c>
      <c r="AV355" s="57">
        <f t="shared" si="157"/>
        <v>0</v>
      </c>
    </row>
    <row r="356" spans="1:48" x14ac:dyDescent="0.35">
      <c r="A356" s="19" t="s">
        <v>694</v>
      </c>
      <c r="B356" s="19" t="s">
        <v>695</v>
      </c>
      <c r="C356" s="44" t="s">
        <v>36</v>
      </c>
      <c r="D356" s="41" t="s">
        <v>1051</v>
      </c>
      <c r="E356" s="20">
        <v>0.36361300000000002</v>
      </c>
      <c r="F356" s="20">
        <v>0</v>
      </c>
      <c r="G356" s="20">
        <v>0</v>
      </c>
      <c r="H356" s="20">
        <v>0</v>
      </c>
      <c r="I356" s="40">
        <f t="shared" si="139"/>
        <v>0.36361300000000002</v>
      </c>
      <c r="J356" s="21">
        <f t="shared" si="140"/>
        <v>0</v>
      </c>
      <c r="K356" s="21">
        <f t="shared" si="141"/>
        <v>0</v>
      </c>
      <c r="L356" s="21">
        <f t="shared" si="142"/>
        <v>0</v>
      </c>
      <c r="M356" s="21">
        <f t="shared" si="143"/>
        <v>100</v>
      </c>
      <c r="N356" s="20">
        <v>1.04E-2</v>
      </c>
      <c r="O356" s="20">
        <f t="shared" si="135"/>
        <v>1.04E-2</v>
      </c>
      <c r="P356" s="20">
        <v>0</v>
      </c>
      <c r="Q356" s="20">
        <f t="shared" si="136"/>
        <v>0</v>
      </c>
      <c r="R356" s="20">
        <v>0</v>
      </c>
      <c r="S356" s="45">
        <f t="shared" si="144"/>
        <v>2.8601837668070171</v>
      </c>
      <c r="T356" s="45">
        <f t="shared" si="145"/>
        <v>0</v>
      </c>
      <c r="U356" s="45">
        <f t="shared" si="146"/>
        <v>0</v>
      </c>
      <c r="V356" s="20">
        <v>0</v>
      </c>
      <c r="W356" s="21">
        <f t="shared" si="137"/>
        <v>0</v>
      </c>
      <c r="X356" s="17" t="s">
        <v>216</v>
      </c>
      <c r="Y356" s="54" t="str">
        <f t="shared" si="138"/>
        <v>N/A</v>
      </c>
      <c r="Z356" s="20">
        <v>0</v>
      </c>
      <c r="AA356" s="20">
        <v>0</v>
      </c>
      <c r="AB356" s="20">
        <v>0</v>
      </c>
      <c r="AC356" s="20">
        <v>0</v>
      </c>
      <c r="AD356" s="20">
        <v>0</v>
      </c>
      <c r="AE356" s="20">
        <v>0</v>
      </c>
      <c r="AF356" s="20">
        <v>0</v>
      </c>
      <c r="AG356" s="20">
        <v>0</v>
      </c>
      <c r="AH356" s="20">
        <v>0.36361332499400001</v>
      </c>
      <c r="AI356" s="20">
        <v>0</v>
      </c>
      <c r="AJ356" s="20">
        <v>0</v>
      </c>
      <c r="AL356" s="57">
        <f t="shared" si="147"/>
        <v>0</v>
      </c>
      <c r="AM356" s="57">
        <f t="shared" si="148"/>
        <v>0</v>
      </c>
      <c r="AN356" s="57">
        <f t="shared" si="149"/>
        <v>0</v>
      </c>
      <c r="AO356" s="57">
        <f t="shared" si="150"/>
        <v>0</v>
      </c>
      <c r="AP356" s="57">
        <f t="shared" si="151"/>
        <v>0</v>
      </c>
      <c r="AQ356" s="57">
        <f t="shared" si="152"/>
        <v>0</v>
      </c>
      <c r="AR356" s="57">
        <f t="shared" si="153"/>
        <v>0</v>
      </c>
      <c r="AS356" s="57">
        <f t="shared" si="154"/>
        <v>0</v>
      </c>
      <c r="AT356" s="57">
        <f t="shared" si="155"/>
        <v>100.0000893790926</v>
      </c>
      <c r="AU356" s="57">
        <f t="shared" si="156"/>
        <v>0</v>
      </c>
      <c r="AV356" s="57">
        <f t="shared" si="157"/>
        <v>0</v>
      </c>
    </row>
    <row r="357" spans="1:48" x14ac:dyDescent="0.35">
      <c r="A357" s="19" t="s">
        <v>696</v>
      </c>
      <c r="B357" s="19" t="s">
        <v>697</v>
      </c>
      <c r="C357" s="44" t="s">
        <v>36</v>
      </c>
      <c r="D357" s="41" t="s">
        <v>1051</v>
      </c>
      <c r="E357" s="20">
        <v>0.740757</v>
      </c>
      <c r="F357" s="20">
        <v>0</v>
      </c>
      <c r="G357" s="20">
        <v>0</v>
      </c>
      <c r="H357" s="20">
        <v>0</v>
      </c>
      <c r="I357" s="40">
        <f t="shared" si="139"/>
        <v>0.740757</v>
      </c>
      <c r="J357" s="21">
        <f t="shared" si="140"/>
        <v>0</v>
      </c>
      <c r="K357" s="21">
        <f t="shared" si="141"/>
        <v>0</v>
      </c>
      <c r="L357" s="21">
        <f t="shared" si="142"/>
        <v>0</v>
      </c>
      <c r="M357" s="21">
        <f t="shared" si="143"/>
        <v>100</v>
      </c>
      <c r="N357" s="20">
        <v>5.7679099999999997E-2</v>
      </c>
      <c r="O357" s="20">
        <f t="shared" si="135"/>
        <v>5.7679099999999997E-2</v>
      </c>
      <c r="P357" s="20">
        <v>0</v>
      </c>
      <c r="Q357" s="20">
        <f t="shared" si="136"/>
        <v>0</v>
      </c>
      <c r="R357" s="20">
        <v>0</v>
      </c>
      <c r="S357" s="45">
        <f t="shared" si="144"/>
        <v>7.7865075861584838</v>
      </c>
      <c r="T357" s="45">
        <f t="shared" si="145"/>
        <v>0</v>
      </c>
      <c r="U357" s="45">
        <f t="shared" si="146"/>
        <v>0</v>
      </c>
      <c r="V357" s="20">
        <v>0</v>
      </c>
      <c r="W357" s="21">
        <f t="shared" si="137"/>
        <v>0</v>
      </c>
      <c r="X357" s="17" t="s">
        <v>216</v>
      </c>
      <c r="Y357" s="54" t="str">
        <f t="shared" si="138"/>
        <v>N/A</v>
      </c>
      <c r="Z357" s="20">
        <v>0</v>
      </c>
      <c r="AA357" s="20">
        <v>0</v>
      </c>
      <c r="AB357" s="20">
        <v>0</v>
      </c>
      <c r="AC357" s="20">
        <v>0</v>
      </c>
      <c r="AD357" s="20">
        <v>0</v>
      </c>
      <c r="AE357" s="20">
        <v>0</v>
      </c>
      <c r="AF357" s="20">
        <v>0</v>
      </c>
      <c r="AG357" s="20">
        <v>0</v>
      </c>
      <c r="AH357" s="20">
        <v>0.74075732000299999</v>
      </c>
      <c r="AI357" s="20">
        <v>0</v>
      </c>
      <c r="AJ357" s="20">
        <v>0</v>
      </c>
      <c r="AL357" s="57">
        <f t="shared" si="147"/>
        <v>0</v>
      </c>
      <c r="AM357" s="57">
        <f t="shared" si="148"/>
        <v>0</v>
      </c>
      <c r="AN357" s="57">
        <f t="shared" si="149"/>
        <v>0</v>
      </c>
      <c r="AO357" s="57">
        <f t="shared" si="150"/>
        <v>0</v>
      </c>
      <c r="AP357" s="57">
        <f t="shared" si="151"/>
        <v>0</v>
      </c>
      <c r="AQ357" s="57">
        <f t="shared" si="152"/>
        <v>0</v>
      </c>
      <c r="AR357" s="57">
        <f t="shared" si="153"/>
        <v>0</v>
      </c>
      <c r="AS357" s="57">
        <f t="shared" si="154"/>
        <v>0</v>
      </c>
      <c r="AT357" s="57">
        <f t="shared" si="155"/>
        <v>100.00004319945677</v>
      </c>
      <c r="AU357" s="57">
        <f t="shared" si="156"/>
        <v>0</v>
      </c>
      <c r="AV357" s="57">
        <f t="shared" si="157"/>
        <v>0</v>
      </c>
    </row>
    <row r="358" spans="1:48" x14ac:dyDescent="0.35">
      <c r="A358" s="19" t="s">
        <v>698</v>
      </c>
      <c r="B358" s="19" t="s">
        <v>699</v>
      </c>
      <c r="C358" s="44" t="s">
        <v>36</v>
      </c>
      <c r="D358" s="41" t="s">
        <v>1051</v>
      </c>
      <c r="E358" s="20">
        <v>0.481271</v>
      </c>
      <c r="F358" s="20">
        <v>0</v>
      </c>
      <c r="G358" s="20">
        <v>0</v>
      </c>
      <c r="H358" s="20">
        <v>0</v>
      </c>
      <c r="I358" s="40">
        <f t="shared" si="139"/>
        <v>0.481271</v>
      </c>
      <c r="J358" s="21">
        <f t="shared" si="140"/>
        <v>0</v>
      </c>
      <c r="K358" s="21">
        <f t="shared" si="141"/>
        <v>0</v>
      </c>
      <c r="L358" s="21">
        <f t="shared" si="142"/>
        <v>0</v>
      </c>
      <c r="M358" s="21">
        <f t="shared" si="143"/>
        <v>100</v>
      </c>
      <c r="N358" s="20">
        <v>0</v>
      </c>
      <c r="O358" s="20">
        <f t="shared" si="135"/>
        <v>0</v>
      </c>
      <c r="P358" s="20">
        <v>0</v>
      </c>
      <c r="Q358" s="20">
        <f t="shared" si="136"/>
        <v>0</v>
      </c>
      <c r="R358" s="20">
        <v>0</v>
      </c>
      <c r="S358" s="45">
        <f t="shared" si="144"/>
        <v>0</v>
      </c>
      <c r="T358" s="45">
        <f t="shared" si="145"/>
        <v>0</v>
      </c>
      <c r="U358" s="45">
        <f t="shared" si="146"/>
        <v>0</v>
      </c>
      <c r="V358" s="20">
        <v>0</v>
      </c>
      <c r="W358" s="21">
        <f t="shared" si="137"/>
        <v>0</v>
      </c>
      <c r="X358" s="17" t="s">
        <v>216</v>
      </c>
      <c r="Y358" s="54" t="str">
        <f t="shared" si="138"/>
        <v>N/A</v>
      </c>
      <c r="Z358" s="20">
        <v>0</v>
      </c>
      <c r="AA358" s="20">
        <v>0</v>
      </c>
      <c r="AB358" s="20">
        <v>0</v>
      </c>
      <c r="AC358" s="20">
        <v>0</v>
      </c>
      <c r="AD358" s="20">
        <v>0</v>
      </c>
      <c r="AE358" s="20">
        <v>0</v>
      </c>
      <c r="AF358" s="20">
        <v>0</v>
      </c>
      <c r="AG358" s="20">
        <v>0</v>
      </c>
      <c r="AH358" s="20">
        <v>0.48127054499999999</v>
      </c>
      <c r="AI358" s="20">
        <v>0</v>
      </c>
      <c r="AJ358" s="20">
        <v>0</v>
      </c>
      <c r="AL358" s="57">
        <f t="shared" si="147"/>
        <v>0</v>
      </c>
      <c r="AM358" s="57">
        <f t="shared" si="148"/>
        <v>0</v>
      </c>
      <c r="AN358" s="57">
        <f t="shared" si="149"/>
        <v>0</v>
      </c>
      <c r="AO358" s="57">
        <f t="shared" si="150"/>
        <v>0</v>
      </c>
      <c r="AP358" s="57">
        <f t="shared" si="151"/>
        <v>0</v>
      </c>
      <c r="AQ358" s="57">
        <f t="shared" si="152"/>
        <v>0</v>
      </c>
      <c r="AR358" s="57">
        <f t="shared" si="153"/>
        <v>0</v>
      </c>
      <c r="AS358" s="57">
        <f t="shared" si="154"/>
        <v>0</v>
      </c>
      <c r="AT358" s="57">
        <f t="shared" si="155"/>
        <v>99.999905458670895</v>
      </c>
      <c r="AU358" s="57">
        <f t="shared" si="156"/>
        <v>0</v>
      </c>
      <c r="AV358" s="57">
        <f t="shared" si="157"/>
        <v>0</v>
      </c>
    </row>
    <row r="359" spans="1:48" x14ac:dyDescent="0.35">
      <c r="A359" s="19" t="s">
        <v>700</v>
      </c>
      <c r="B359" s="19" t="s">
        <v>701</v>
      </c>
      <c r="C359" s="44" t="s">
        <v>36</v>
      </c>
      <c r="D359" s="41" t="s">
        <v>1051</v>
      </c>
      <c r="E359" s="20">
        <v>0.114152</v>
      </c>
      <c r="F359" s="20">
        <v>0</v>
      </c>
      <c r="G359" s="20">
        <v>0</v>
      </c>
      <c r="H359" s="20">
        <v>0</v>
      </c>
      <c r="I359" s="40">
        <f t="shared" si="139"/>
        <v>0.114152</v>
      </c>
      <c r="J359" s="21">
        <f t="shared" si="140"/>
        <v>0</v>
      </c>
      <c r="K359" s="21">
        <f t="shared" si="141"/>
        <v>0</v>
      </c>
      <c r="L359" s="21">
        <f t="shared" si="142"/>
        <v>0</v>
      </c>
      <c r="M359" s="21">
        <f t="shared" si="143"/>
        <v>100</v>
      </c>
      <c r="N359" s="20">
        <v>0</v>
      </c>
      <c r="O359" s="20">
        <f t="shared" si="135"/>
        <v>0</v>
      </c>
      <c r="P359" s="20">
        <v>0</v>
      </c>
      <c r="Q359" s="20">
        <f t="shared" si="136"/>
        <v>0</v>
      </c>
      <c r="R359" s="20">
        <v>0</v>
      </c>
      <c r="S359" s="45">
        <f t="shared" si="144"/>
        <v>0</v>
      </c>
      <c r="T359" s="45">
        <f t="shared" si="145"/>
        <v>0</v>
      </c>
      <c r="U359" s="45">
        <f t="shared" si="146"/>
        <v>0</v>
      </c>
      <c r="V359" s="20">
        <v>0</v>
      </c>
      <c r="W359" s="21">
        <f t="shared" si="137"/>
        <v>0</v>
      </c>
      <c r="X359" s="17" t="s">
        <v>216</v>
      </c>
      <c r="Y359" s="54" t="str">
        <f t="shared" si="138"/>
        <v>N/A</v>
      </c>
      <c r="Z359" s="20">
        <v>0</v>
      </c>
      <c r="AA359" s="20">
        <v>0</v>
      </c>
      <c r="AB359" s="20">
        <v>0</v>
      </c>
      <c r="AC359" s="20">
        <v>0</v>
      </c>
      <c r="AD359" s="20">
        <v>0</v>
      </c>
      <c r="AE359" s="20">
        <v>0</v>
      </c>
      <c r="AF359" s="20">
        <v>0</v>
      </c>
      <c r="AG359" s="20">
        <v>0</v>
      </c>
      <c r="AH359" s="20">
        <v>0.114152010003</v>
      </c>
      <c r="AI359" s="20">
        <v>0</v>
      </c>
      <c r="AJ359" s="20">
        <v>0</v>
      </c>
      <c r="AL359" s="57">
        <f t="shared" si="147"/>
        <v>0</v>
      </c>
      <c r="AM359" s="57">
        <f t="shared" si="148"/>
        <v>0</v>
      </c>
      <c r="AN359" s="57">
        <f t="shared" si="149"/>
        <v>0</v>
      </c>
      <c r="AO359" s="57">
        <f t="shared" si="150"/>
        <v>0</v>
      </c>
      <c r="AP359" s="57">
        <f t="shared" si="151"/>
        <v>0</v>
      </c>
      <c r="AQ359" s="57">
        <f t="shared" si="152"/>
        <v>0</v>
      </c>
      <c r="AR359" s="57">
        <f t="shared" si="153"/>
        <v>0</v>
      </c>
      <c r="AS359" s="57">
        <f t="shared" si="154"/>
        <v>0</v>
      </c>
      <c r="AT359" s="57">
        <f t="shared" si="155"/>
        <v>100.00000876287756</v>
      </c>
      <c r="AU359" s="57">
        <f t="shared" si="156"/>
        <v>0</v>
      </c>
      <c r="AV359" s="57">
        <f t="shared" si="157"/>
        <v>0</v>
      </c>
    </row>
    <row r="360" spans="1:48" x14ac:dyDescent="0.35">
      <c r="A360" s="19" t="s">
        <v>702</v>
      </c>
      <c r="B360" s="19" t="s">
        <v>703</v>
      </c>
      <c r="C360" s="44" t="s">
        <v>36</v>
      </c>
      <c r="D360" s="41" t="s">
        <v>1051</v>
      </c>
      <c r="E360" s="20">
        <v>0.29272500000000001</v>
      </c>
      <c r="F360" s="20">
        <v>0</v>
      </c>
      <c r="G360" s="20">
        <v>0</v>
      </c>
      <c r="H360" s="20">
        <v>0</v>
      </c>
      <c r="I360" s="40">
        <f t="shared" si="139"/>
        <v>0.29272500000000001</v>
      </c>
      <c r="J360" s="21">
        <f t="shared" si="140"/>
        <v>0</v>
      </c>
      <c r="K360" s="21">
        <f t="shared" si="141"/>
        <v>0</v>
      </c>
      <c r="L360" s="21">
        <f t="shared" si="142"/>
        <v>0</v>
      </c>
      <c r="M360" s="21">
        <f t="shared" si="143"/>
        <v>100</v>
      </c>
      <c r="N360" s="20">
        <v>2.35999E-2</v>
      </c>
      <c r="O360" s="20">
        <f t="shared" si="135"/>
        <v>2.35999E-2</v>
      </c>
      <c r="P360" s="20">
        <v>0</v>
      </c>
      <c r="Q360" s="20">
        <f t="shared" si="136"/>
        <v>0</v>
      </c>
      <c r="R360" s="20">
        <v>0</v>
      </c>
      <c r="S360" s="45">
        <f t="shared" si="144"/>
        <v>8.0621402340080284</v>
      </c>
      <c r="T360" s="45">
        <f t="shared" si="145"/>
        <v>0</v>
      </c>
      <c r="U360" s="45">
        <f t="shared" si="146"/>
        <v>0</v>
      </c>
      <c r="V360" s="20">
        <v>0</v>
      </c>
      <c r="W360" s="21">
        <f t="shared" si="137"/>
        <v>0</v>
      </c>
      <c r="X360" s="17" t="s">
        <v>216</v>
      </c>
      <c r="Y360" s="54" t="str">
        <f t="shared" si="138"/>
        <v>N/A</v>
      </c>
      <c r="Z360" s="20">
        <v>0</v>
      </c>
      <c r="AA360" s="20">
        <v>0</v>
      </c>
      <c r="AB360" s="20">
        <v>0</v>
      </c>
      <c r="AC360" s="20">
        <v>0</v>
      </c>
      <c r="AD360" s="20">
        <v>0</v>
      </c>
      <c r="AE360" s="20">
        <v>0</v>
      </c>
      <c r="AF360" s="20">
        <v>0</v>
      </c>
      <c r="AG360" s="20">
        <v>0</v>
      </c>
      <c r="AH360" s="20">
        <v>0.292724974995</v>
      </c>
      <c r="AI360" s="20">
        <v>0</v>
      </c>
      <c r="AJ360" s="20">
        <v>0</v>
      </c>
      <c r="AL360" s="57">
        <f t="shared" si="147"/>
        <v>0</v>
      </c>
      <c r="AM360" s="57">
        <f t="shared" si="148"/>
        <v>0</v>
      </c>
      <c r="AN360" s="57">
        <f t="shared" si="149"/>
        <v>0</v>
      </c>
      <c r="AO360" s="57">
        <f t="shared" si="150"/>
        <v>0</v>
      </c>
      <c r="AP360" s="57">
        <f t="shared" si="151"/>
        <v>0</v>
      </c>
      <c r="AQ360" s="57">
        <f t="shared" si="152"/>
        <v>0</v>
      </c>
      <c r="AR360" s="57">
        <f t="shared" si="153"/>
        <v>0</v>
      </c>
      <c r="AS360" s="57">
        <f t="shared" si="154"/>
        <v>0</v>
      </c>
      <c r="AT360" s="57">
        <f t="shared" si="155"/>
        <v>99.999991457852929</v>
      </c>
      <c r="AU360" s="57">
        <f t="shared" si="156"/>
        <v>0</v>
      </c>
      <c r="AV360" s="57">
        <f t="shared" si="157"/>
        <v>0</v>
      </c>
    </row>
    <row r="361" spans="1:48" x14ac:dyDescent="0.35">
      <c r="A361" s="19" t="s">
        <v>704</v>
      </c>
      <c r="B361" s="19" t="s">
        <v>705</v>
      </c>
      <c r="C361" s="44" t="s">
        <v>36</v>
      </c>
      <c r="D361" s="41" t="s">
        <v>1051</v>
      </c>
      <c r="E361" s="20">
        <v>0.38240200000000002</v>
      </c>
      <c r="F361" s="20">
        <v>0</v>
      </c>
      <c r="G361" s="20">
        <v>0</v>
      </c>
      <c r="H361" s="20">
        <v>0</v>
      </c>
      <c r="I361" s="40">
        <f t="shared" si="139"/>
        <v>0.38240200000000002</v>
      </c>
      <c r="J361" s="21">
        <f t="shared" si="140"/>
        <v>0</v>
      </c>
      <c r="K361" s="21">
        <f t="shared" si="141"/>
        <v>0</v>
      </c>
      <c r="L361" s="21">
        <f t="shared" si="142"/>
        <v>0</v>
      </c>
      <c r="M361" s="21">
        <f t="shared" si="143"/>
        <v>100</v>
      </c>
      <c r="N361" s="20">
        <v>0</v>
      </c>
      <c r="O361" s="20">
        <f t="shared" si="135"/>
        <v>0</v>
      </c>
      <c r="P361" s="20">
        <v>0</v>
      </c>
      <c r="Q361" s="20">
        <f t="shared" si="136"/>
        <v>0</v>
      </c>
      <c r="R361" s="20">
        <v>0</v>
      </c>
      <c r="S361" s="45">
        <f t="shared" si="144"/>
        <v>0</v>
      </c>
      <c r="T361" s="45">
        <f t="shared" si="145"/>
        <v>0</v>
      </c>
      <c r="U361" s="45">
        <f t="shared" si="146"/>
        <v>0</v>
      </c>
      <c r="V361" s="20">
        <v>0</v>
      </c>
      <c r="W361" s="21">
        <f t="shared" si="137"/>
        <v>0</v>
      </c>
      <c r="X361" s="17" t="s">
        <v>216</v>
      </c>
      <c r="Y361" s="54" t="str">
        <f t="shared" si="138"/>
        <v>N/A</v>
      </c>
      <c r="Z361" s="20">
        <v>0</v>
      </c>
      <c r="AA361" s="20">
        <v>0</v>
      </c>
      <c r="AB361" s="20">
        <v>0</v>
      </c>
      <c r="AC361" s="20">
        <v>0</v>
      </c>
      <c r="AD361" s="20">
        <v>0</v>
      </c>
      <c r="AE361" s="20">
        <v>0</v>
      </c>
      <c r="AF361" s="20">
        <v>0</v>
      </c>
      <c r="AG361" s="20">
        <v>0</v>
      </c>
      <c r="AH361" s="20">
        <v>0.382401535003</v>
      </c>
      <c r="AI361" s="20">
        <v>0</v>
      </c>
      <c r="AJ361" s="20">
        <v>0</v>
      </c>
      <c r="AL361" s="57">
        <f t="shared" si="147"/>
        <v>0</v>
      </c>
      <c r="AM361" s="57">
        <f t="shared" si="148"/>
        <v>0</v>
      </c>
      <c r="AN361" s="57">
        <f t="shared" si="149"/>
        <v>0</v>
      </c>
      <c r="AO361" s="57">
        <f t="shared" si="150"/>
        <v>0</v>
      </c>
      <c r="AP361" s="57">
        <f t="shared" si="151"/>
        <v>0</v>
      </c>
      <c r="AQ361" s="57">
        <f t="shared" si="152"/>
        <v>0</v>
      </c>
      <c r="AR361" s="57">
        <f t="shared" si="153"/>
        <v>0</v>
      </c>
      <c r="AS361" s="57">
        <f t="shared" si="154"/>
        <v>0</v>
      </c>
      <c r="AT361" s="57">
        <f t="shared" si="155"/>
        <v>99.999878401002078</v>
      </c>
      <c r="AU361" s="57">
        <f t="shared" si="156"/>
        <v>0</v>
      </c>
      <c r="AV361" s="57">
        <f t="shared" si="157"/>
        <v>0</v>
      </c>
    </row>
    <row r="362" spans="1:48" x14ac:dyDescent="0.35">
      <c r="A362" s="19" t="s">
        <v>706</v>
      </c>
      <c r="B362" s="19" t="s">
        <v>707</v>
      </c>
      <c r="C362" s="19" t="s">
        <v>86</v>
      </c>
      <c r="D362" s="41" t="s">
        <v>1051</v>
      </c>
      <c r="E362" s="20">
        <v>0.55944199999999999</v>
      </c>
      <c r="F362" s="20">
        <v>0</v>
      </c>
      <c r="G362" s="20">
        <v>0</v>
      </c>
      <c r="H362" s="20">
        <v>0</v>
      </c>
      <c r="I362" s="40">
        <f t="shared" si="139"/>
        <v>0.55944199999999999</v>
      </c>
      <c r="J362" s="21">
        <f t="shared" si="140"/>
        <v>0</v>
      </c>
      <c r="K362" s="21">
        <f t="shared" si="141"/>
        <v>0</v>
      </c>
      <c r="L362" s="21">
        <f t="shared" si="142"/>
        <v>0</v>
      </c>
      <c r="M362" s="21">
        <f t="shared" si="143"/>
        <v>100</v>
      </c>
      <c r="N362" s="20">
        <v>3.9061500000000003E-4</v>
      </c>
      <c r="O362" s="20">
        <f t="shared" si="135"/>
        <v>3.9061500000000003E-4</v>
      </c>
      <c r="P362" s="20">
        <v>0</v>
      </c>
      <c r="Q362" s="20">
        <f t="shared" si="136"/>
        <v>0</v>
      </c>
      <c r="R362" s="20">
        <v>0</v>
      </c>
      <c r="S362" s="45">
        <f t="shared" si="144"/>
        <v>6.9822251457702503E-2</v>
      </c>
      <c r="T362" s="45">
        <f t="shared" si="145"/>
        <v>0</v>
      </c>
      <c r="U362" s="45">
        <f t="shared" si="146"/>
        <v>0</v>
      </c>
      <c r="V362" s="20">
        <v>0</v>
      </c>
      <c r="W362" s="21">
        <f t="shared" si="137"/>
        <v>0</v>
      </c>
      <c r="X362" s="17" t="s">
        <v>216</v>
      </c>
      <c r="Y362" s="54" t="str">
        <f t="shared" si="138"/>
        <v>N/A</v>
      </c>
      <c r="Z362" s="20">
        <v>0</v>
      </c>
      <c r="AA362" s="20">
        <v>0</v>
      </c>
      <c r="AB362" s="20">
        <v>0</v>
      </c>
      <c r="AC362" s="20">
        <v>0</v>
      </c>
      <c r="AD362" s="20">
        <v>0</v>
      </c>
      <c r="AE362" s="20">
        <v>0</v>
      </c>
      <c r="AF362" s="20">
        <v>0</v>
      </c>
      <c r="AG362" s="20">
        <v>0</v>
      </c>
      <c r="AH362" s="20">
        <v>0.55944225453499996</v>
      </c>
      <c r="AI362" s="20">
        <v>0</v>
      </c>
      <c r="AJ362" s="20">
        <v>0</v>
      </c>
      <c r="AL362" s="57">
        <f t="shared" si="147"/>
        <v>0</v>
      </c>
      <c r="AM362" s="57">
        <f t="shared" si="148"/>
        <v>0</v>
      </c>
      <c r="AN362" s="57">
        <f t="shared" si="149"/>
        <v>0</v>
      </c>
      <c r="AO362" s="57">
        <f t="shared" si="150"/>
        <v>0</v>
      </c>
      <c r="AP362" s="57">
        <f t="shared" si="151"/>
        <v>0</v>
      </c>
      <c r="AQ362" s="57">
        <f t="shared" si="152"/>
        <v>0</v>
      </c>
      <c r="AR362" s="57">
        <f t="shared" si="153"/>
        <v>0</v>
      </c>
      <c r="AS362" s="57">
        <f t="shared" si="154"/>
        <v>0</v>
      </c>
      <c r="AT362" s="57">
        <f t="shared" si="155"/>
        <v>100.00004549801409</v>
      </c>
      <c r="AU362" s="57">
        <f t="shared" si="156"/>
        <v>0</v>
      </c>
      <c r="AV362" s="57">
        <f t="shared" si="157"/>
        <v>0</v>
      </c>
    </row>
    <row r="363" spans="1:48" x14ac:dyDescent="0.35">
      <c r="A363" s="19" t="s">
        <v>708</v>
      </c>
      <c r="B363" s="19" t="s">
        <v>709</v>
      </c>
      <c r="C363" s="44" t="s">
        <v>36</v>
      </c>
      <c r="D363" s="41" t="s">
        <v>1051</v>
      </c>
      <c r="E363" s="20">
        <v>1.50665E-2</v>
      </c>
      <c r="F363" s="20">
        <v>0</v>
      </c>
      <c r="G363" s="20">
        <v>0</v>
      </c>
      <c r="H363" s="20">
        <v>0</v>
      </c>
      <c r="I363" s="40">
        <f t="shared" si="139"/>
        <v>1.50665E-2</v>
      </c>
      <c r="J363" s="21">
        <f t="shared" si="140"/>
        <v>0</v>
      </c>
      <c r="K363" s="21">
        <f t="shared" si="141"/>
        <v>0</v>
      </c>
      <c r="L363" s="21">
        <f t="shared" si="142"/>
        <v>0</v>
      </c>
      <c r="M363" s="21">
        <f t="shared" si="143"/>
        <v>100</v>
      </c>
      <c r="N363" s="20">
        <v>0</v>
      </c>
      <c r="O363" s="20">
        <f t="shared" si="135"/>
        <v>0</v>
      </c>
      <c r="P363" s="20">
        <v>0</v>
      </c>
      <c r="Q363" s="20">
        <f t="shared" si="136"/>
        <v>0</v>
      </c>
      <c r="R363" s="20">
        <v>0</v>
      </c>
      <c r="S363" s="45">
        <f t="shared" si="144"/>
        <v>0</v>
      </c>
      <c r="T363" s="45">
        <f t="shared" si="145"/>
        <v>0</v>
      </c>
      <c r="U363" s="45">
        <f t="shared" si="146"/>
        <v>0</v>
      </c>
      <c r="V363" s="20">
        <v>0</v>
      </c>
      <c r="W363" s="21">
        <f t="shared" si="137"/>
        <v>0</v>
      </c>
      <c r="X363" s="17" t="s">
        <v>216</v>
      </c>
      <c r="Y363" s="54" t="str">
        <f t="shared" si="138"/>
        <v>N/A</v>
      </c>
      <c r="Z363" s="20">
        <v>0</v>
      </c>
      <c r="AA363" s="20">
        <v>0</v>
      </c>
      <c r="AB363" s="20">
        <v>0</v>
      </c>
      <c r="AC363" s="20">
        <v>0</v>
      </c>
      <c r="AD363" s="20">
        <v>0</v>
      </c>
      <c r="AE363" s="20">
        <v>0</v>
      </c>
      <c r="AF363" s="20">
        <v>0</v>
      </c>
      <c r="AG363" s="20">
        <v>0</v>
      </c>
      <c r="AH363" s="20">
        <v>1.50664750005E-2</v>
      </c>
      <c r="AI363" s="20">
        <v>0</v>
      </c>
      <c r="AJ363" s="20">
        <v>0</v>
      </c>
      <c r="AL363" s="57">
        <f t="shared" si="147"/>
        <v>0</v>
      </c>
      <c r="AM363" s="57">
        <f t="shared" si="148"/>
        <v>0</v>
      </c>
      <c r="AN363" s="57">
        <f t="shared" si="149"/>
        <v>0</v>
      </c>
      <c r="AO363" s="57">
        <f t="shared" si="150"/>
        <v>0</v>
      </c>
      <c r="AP363" s="57">
        <f t="shared" si="151"/>
        <v>0</v>
      </c>
      <c r="AQ363" s="57">
        <f t="shared" si="152"/>
        <v>0</v>
      </c>
      <c r="AR363" s="57">
        <f t="shared" si="153"/>
        <v>0</v>
      </c>
      <c r="AS363" s="57">
        <f t="shared" si="154"/>
        <v>0</v>
      </c>
      <c r="AT363" s="57">
        <f t="shared" si="155"/>
        <v>99.999834072279555</v>
      </c>
      <c r="AU363" s="57">
        <f t="shared" si="156"/>
        <v>0</v>
      </c>
      <c r="AV363" s="57">
        <f t="shared" si="157"/>
        <v>0</v>
      </c>
    </row>
    <row r="364" spans="1:48" x14ac:dyDescent="0.35">
      <c r="A364" s="19" t="s">
        <v>710</v>
      </c>
      <c r="B364" s="19" t="s">
        <v>711</v>
      </c>
      <c r="C364" s="44" t="s">
        <v>36</v>
      </c>
      <c r="D364" s="41" t="s">
        <v>1051</v>
      </c>
      <c r="E364" s="20">
        <v>2.7E-2</v>
      </c>
      <c r="F364" s="20">
        <v>0</v>
      </c>
      <c r="G364" s="20">
        <v>0</v>
      </c>
      <c r="H364" s="20">
        <v>0</v>
      </c>
      <c r="I364" s="40">
        <f t="shared" si="139"/>
        <v>2.7E-2</v>
      </c>
      <c r="J364" s="21">
        <f t="shared" si="140"/>
        <v>0</v>
      </c>
      <c r="K364" s="21">
        <f t="shared" si="141"/>
        <v>0</v>
      </c>
      <c r="L364" s="21">
        <f t="shared" si="142"/>
        <v>0</v>
      </c>
      <c r="M364" s="21">
        <f t="shared" si="143"/>
        <v>100</v>
      </c>
      <c r="N364" s="20">
        <v>7.5810300000000002E-5</v>
      </c>
      <c r="O364" s="20">
        <f t="shared" si="135"/>
        <v>7.5810300000000002E-5</v>
      </c>
      <c r="P364" s="20">
        <v>0</v>
      </c>
      <c r="Q364" s="20">
        <f t="shared" si="136"/>
        <v>0</v>
      </c>
      <c r="R364" s="20">
        <v>0</v>
      </c>
      <c r="S364" s="45">
        <f t="shared" si="144"/>
        <v>0.28077888888888891</v>
      </c>
      <c r="T364" s="45">
        <f t="shared" si="145"/>
        <v>0</v>
      </c>
      <c r="U364" s="45">
        <f t="shared" si="146"/>
        <v>0</v>
      </c>
      <c r="V364" s="20">
        <v>0</v>
      </c>
      <c r="W364" s="21">
        <f t="shared" si="137"/>
        <v>0</v>
      </c>
      <c r="X364" s="17" t="s">
        <v>216</v>
      </c>
      <c r="Y364" s="54" t="str">
        <f t="shared" si="138"/>
        <v>N/A</v>
      </c>
      <c r="Z364" s="20">
        <v>0</v>
      </c>
      <c r="AA364" s="20">
        <v>0</v>
      </c>
      <c r="AB364" s="20">
        <v>0</v>
      </c>
      <c r="AC364" s="20">
        <v>0</v>
      </c>
      <c r="AD364" s="20">
        <v>0</v>
      </c>
      <c r="AE364" s="20">
        <v>0</v>
      </c>
      <c r="AF364" s="20">
        <v>0</v>
      </c>
      <c r="AG364" s="20">
        <v>0</v>
      </c>
      <c r="AH364" s="20">
        <v>2.6999959999000001E-2</v>
      </c>
      <c r="AI364" s="20">
        <v>0</v>
      </c>
      <c r="AJ364" s="20">
        <v>0</v>
      </c>
      <c r="AL364" s="57">
        <f t="shared" si="147"/>
        <v>0</v>
      </c>
      <c r="AM364" s="57">
        <f t="shared" si="148"/>
        <v>0</v>
      </c>
      <c r="AN364" s="57">
        <f t="shared" si="149"/>
        <v>0</v>
      </c>
      <c r="AO364" s="57">
        <f t="shared" si="150"/>
        <v>0</v>
      </c>
      <c r="AP364" s="57">
        <f t="shared" si="151"/>
        <v>0</v>
      </c>
      <c r="AQ364" s="57">
        <f t="shared" si="152"/>
        <v>0</v>
      </c>
      <c r="AR364" s="57">
        <f t="shared" si="153"/>
        <v>0</v>
      </c>
      <c r="AS364" s="57">
        <f t="shared" si="154"/>
        <v>0</v>
      </c>
      <c r="AT364" s="57">
        <f t="shared" si="155"/>
        <v>99.999851848148154</v>
      </c>
      <c r="AU364" s="57">
        <f t="shared" si="156"/>
        <v>0</v>
      </c>
      <c r="AV364" s="57">
        <f t="shared" si="157"/>
        <v>0</v>
      </c>
    </row>
    <row r="365" spans="1:48" x14ac:dyDescent="0.35">
      <c r="A365" s="19" t="s">
        <v>712</v>
      </c>
      <c r="B365" s="19" t="s">
        <v>713</v>
      </c>
      <c r="C365" s="44" t="s">
        <v>36</v>
      </c>
      <c r="D365" s="41" t="s">
        <v>1051</v>
      </c>
      <c r="E365" s="20">
        <v>7.5506500000000004E-2</v>
      </c>
      <c r="F365" s="20">
        <v>0</v>
      </c>
      <c r="G365" s="20">
        <v>7.5506535001400005E-2</v>
      </c>
      <c r="H365" s="20">
        <v>0</v>
      </c>
      <c r="I365" s="40">
        <f t="shared" si="139"/>
        <v>-3.5001400000567173E-8</v>
      </c>
      <c r="J365" s="21">
        <f t="shared" si="140"/>
        <v>0</v>
      </c>
      <c r="K365" s="21">
        <f t="shared" si="141"/>
        <v>100.00004635547933</v>
      </c>
      <c r="L365" s="21">
        <f t="shared" si="142"/>
        <v>0</v>
      </c>
      <c r="M365" s="21">
        <f t="shared" si="143"/>
        <v>-4.6355479330345299E-5</v>
      </c>
      <c r="N365" s="20">
        <v>0</v>
      </c>
      <c r="O365" s="20">
        <f t="shared" si="135"/>
        <v>0</v>
      </c>
      <c r="P365" s="20">
        <v>0</v>
      </c>
      <c r="Q365" s="20">
        <f t="shared" si="136"/>
        <v>0</v>
      </c>
      <c r="R365" s="20">
        <v>0</v>
      </c>
      <c r="S365" s="45">
        <f t="shared" si="144"/>
        <v>0</v>
      </c>
      <c r="T365" s="45">
        <f t="shared" si="145"/>
        <v>0</v>
      </c>
      <c r="U365" s="45">
        <f t="shared" si="146"/>
        <v>0</v>
      </c>
      <c r="V365" s="20">
        <v>7.5506535001400005E-2</v>
      </c>
      <c r="W365" s="21">
        <f t="shared" si="137"/>
        <v>100.00004635547933</v>
      </c>
      <c r="X365" s="17">
        <v>7.1106517018900001E-2</v>
      </c>
      <c r="Y365" s="54">
        <f t="shared" si="138"/>
        <v>94.17270965930085</v>
      </c>
      <c r="Z365" s="20">
        <v>0</v>
      </c>
      <c r="AA365" s="20">
        <v>0</v>
      </c>
      <c r="AB365" s="20">
        <v>0</v>
      </c>
      <c r="AC365" s="20">
        <v>0</v>
      </c>
      <c r="AD365" s="20">
        <v>0</v>
      </c>
      <c r="AE365" s="20">
        <v>0</v>
      </c>
      <c r="AF365" s="20">
        <v>0</v>
      </c>
      <c r="AG365" s="20">
        <v>0</v>
      </c>
      <c r="AH365" s="20">
        <v>7.5506535001400005E-2</v>
      </c>
      <c r="AI365" s="20">
        <v>0</v>
      </c>
      <c r="AJ365" s="20">
        <v>0</v>
      </c>
      <c r="AL365" s="57">
        <f t="shared" si="147"/>
        <v>0</v>
      </c>
      <c r="AM365" s="57">
        <f t="shared" si="148"/>
        <v>0</v>
      </c>
      <c r="AN365" s="57">
        <f t="shared" si="149"/>
        <v>0</v>
      </c>
      <c r="AO365" s="57">
        <f t="shared" si="150"/>
        <v>0</v>
      </c>
      <c r="AP365" s="57">
        <f t="shared" si="151"/>
        <v>0</v>
      </c>
      <c r="AQ365" s="57">
        <f t="shared" si="152"/>
        <v>0</v>
      </c>
      <c r="AR365" s="57">
        <f t="shared" si="153"/>
        <v>0</v>
      </c>
      <c r="AS365" s="57">
        <f t="shared" si="154"/>
        <v>0</v>
      </c>
      <c r="AT365" s="57">
        <f t="shared" si="155"/>
        <v>100.00004635547933</v>
      </c>
      <c r="AU365" s="57">
        <f t="shared" si="156"/>
        <v>0</v>
      </c>
      <c r="AV365" s="57">
        <f t="shared" si="157"/>
        <v>0</v>
      </c>
    </row>
    <row r="366" spans="1:48" x14ac:dyDescent="0.35">
      <c r="A366" s="19" t="s">
        <v>714</v>
      </c>
      <c r="B366" s="19" t="s">
        <v>715</v>
      </c>
      <c r="C366" s="44" t="s">
        <v>36</v>
      </c>
      <c r="D366" s="41" t="s">
        <v>1051</v>
      </c>
      <c r="E366" s="20">
        <v>0.107151</v>
      </c>
      <c r="F366" s="20">
        <v>0</v>
      </c>
      <c r="G366" s="20">
        <v>0</v>
      </c>
      <c r="H366" s="20">
        <v>0</v>
      </c>
      <c r="I366" s="40">
        <f t="shared" si="139"/>
        <v>0.107151</v>
      </c>
      <c r="J366" s="21">
        <f t="shared" si="140"/>
        <v>0</v>
      </c>
      <c r="K366" s="21">
        <f t="shared" si="141"/>
        <v>0</v>
      </c>
      <c r="L366" s="21">
        <f t="shared" si="142"/>
        <v>0</v>
      </c>
      <c r="M366" s="21">
        <f t="shared" si="143"/>
        <v>100</v>
      </c>
      <c r="N366" s="20">
        <v>1.2601899999999999E-2</v>
      </c>
      <c r="O366" s="20">
        <f t="shared" si="135"/>
        <v>1.2601899999999999E-2</v>
      </c>
      <c r="P366" s="20">
        <v>0</v>
      </c>
      <c r="Q366" s="20">
        <f t="shared" si="136"/>
        <v>0</v>
      </c>
      <c r="R366" s="20">
        <v>0</v>
      </c>
      <c r="S366" s="45">
        <f t="shared" si="144"/>
        <v>11.76087950649084</v>
      </c>
      <c r="T366" s="45">
        <f t="shared" si="145"/>
        <v>0</v>
      </c>
      <c r="U366" s="45">
        <f t="shared" si="146"/>
        <v>0</v>
      </c>
      <c r="V366" s="20">
        <v>0</v>
      </c>
      <c r="W366" s="21">
        <f t="shared" si="137"/>
        <v>0</v>
      </c>
      <c r="X366" s="17" t="s">
        <v>216</v>
      </c>
      <c r="Y366" s="54" t="str">
        <f t="shared" si="138"/>
        <v>N/A</v>
      </c>
      <c r="Z366" s="20">
        <v>0</v>
      </c>
      <c r="AA366" s="20">
        <v>0</v>
      </c>
      <c r="AB366" s="20">
        <v>0</v>
      </c>
      <c r="AC366" s="20">
        <v>0</v>
      </c>
      <c r="AD366" s="20">
        <v>0</v>
      </c>
      <c r="AE366" s="20">
        <v>0</v>
      </c>
      <c r="AF366" s="20">
        <v>0</v>
      </c>
      <c r="AG366" s="20">
        <v>0</v>
      </c>
      <c r="AH366" s="20">
        <v>0.10715096</v>
      </c>
      <c r="AI366" s="20">
        <v>0</v>
      </c>
      <c r="AJ366" s="20">
        <v>0</v>
      </c>
      <c r="AL366" s="57">
        <f t="shared" si="147"/>
        <v>0</v>
      </c>
      <c r="AM366" s="57">
        <f t="shared" si="148"/>
        <v>0</v>
      </c>
      <c r="AN366" s="57">
        <f t="shared" si="149"/>
        <v>0</v>
      </c>
      <c r="AO366" s="57">
        <f t="shared" si="150"/>
        <v>0</v>
      </c>
      <c r="AP366" s="57">
        <f t="shared" si="151"/>
        <v>0</v>
      </c>
      <c r="AQ366" s="57">
        <f t="shared" si="152"/>
        <v>0</v>
      </c>
      <c r="AR366" s="57">
        <f t="shared" si="153"/>
        <v>0</v>
      </c>
      <c r="AS366" s="57">
        <f t="shared" si="154"/>
        <v>0</v>
      </c>
      <c r="AT366" s="57">
        <f t="shared" si="155"/>
        <v>99.999962669503788</v>
      </c>
      <c r="AU366" s="57">
        <f t="shared" si="156"/>
        <v>0</v>
      </c>
      <c r="AV366" s="57">
        <f t="shared" si="157"/>
        <v>0</v>
      </c>
    </row>
    <row r="367" spans="1:48" x14ac:dyDescent="0.35">
      <c r="A367" s="19" t="s">
        <v>716</v>
      </c>
      <c r="B367" s="19" t="s">
        <v>717</v>
      </c>
      <c r="C367" s="44" t="s">
        <v>36</v>
      </c>
      <c r="D367" s="41" t="s">
        <v>1051</v>
      </c>
      <c r="E367" s="20">
        <v>4.9774699999999998E-2</v>
      </c>
      <c r="F367" s="20">
        <v>0</v>
      </c>
      <c r="G367" s="20">
        <v>0</v>
      </c>
      <c r="H367" s="20">
        <v>0</v>
      </c>
      <c r="I367" s="40">
        <f t="shared" si="139"/>
        <v>4.9774699999999998E-2</v>
      </c>
      <c r="J367" s="21">
        <f t="shared" si="140"/>
        <v>0</v>
      </c>
      <c r="K367" s="21">
        <f t="shared" si="141"/>
        <v>0</v>
      </c>
      <c r="L367" s="21">
        <f t="shared" si="142"/>
        <v>0</v>
      </c>
      <c r="M367" s="21">
        <f t="shared" si="143"/>
        <v>100</v>
      </c>
      <c r="N367" s="20">
        <v>6.6884799999999999E-4</v>
      </c>
      <c r="O367" s="20">
        <f t="shared" si="135"/>
        <v>4.7197501713099999E-2</v>
      </c>
      <c r="P367" s="20">
        <v>2.8954011765299999E-2</v>
      </c>
      <c r="Q367" s="20">
        <f t="shared" si="136"/>
        <v>4.6528653713099999E-2</v>
      </c>
      <c r="R367" s="20">
        <v>1.75746419478E-2</v>
      </c>
      <c r="S367" s="45">
        <f t="shared" si="144"/>
        <v>94.822272586474654</v>
      </c>
      <c r="T367" s="45">
        <f t="shared" si="145"/>
        <v>93.47852164473116</v>
      </c>
      <c r="U367" s="45">
        <f t="shared" si="146"/>
        <v>35.308383471522681</v>
      </c>
      <c r="V367" s="20">
        <v>4.97746500003E-2</v>
      </c>
      <c r="W367" s="21">
        <f t="shared" si="137"/>
        <v>99.999899547963125</v>
      </c>
      <c r="X367" s="17" t="s">
        <v>216</v>
      </c>
      <c r="Y367" s="54" t="str">
        <f t="shared" si="138"/>
        <v>N/A</v>
      </c>
      <c r="Z367" s="20">
        <v>0</v>
      </c>
      <c r="AA367" s="20">
        <v>0</v>
      </c>
      <c r="AB367" s="20">
        <v>0</v>
      </c>
      <c r="AC367" s="20">
        <v>0</v>
      </c>
      <c r="AD367" s="20">
        <v>0</v>
      </c>
      <c r="AE367" s="20">
        <v>0</v>
      </c>
      <c r="AF367" s="20">
        <v>0</v>
      </c>
      <c r="AG367" s="20">
        <v>0</v>
      </c>
      <c r="AH367" s="20">
        <v>4.97746500003E-2</v>
      </c>
      <c r="AI367" s="20">
        <v>0</v>
      </c>
      <c r="AJ367" s="20">
        <v>0</v>
      </c>
      <c r="AL367" s="57">
        <f t="shared" si="147"/>
        <v>0</v>
      </c>
      <c r="AM367" s="57">
        <f t="shared" si="148"/>
        <v>0</v>
      </c>
      <c r="AN367" s="57">
        <f t="shared" si="149"/>
        <v>0</v>
      </c>
      <c r="AO367" s="57">
        <f t="shared" si="150"/>
        <v>0</v>
      </c>
      <c r="AP367" s="57">
        <f t="shared" si="151"/>
        <v>0</v>
      </c>
      <c r="AQ367" s="57">
        <f t="shared" si="152"/>
        <v>0</v>
      </c>
      <c r="AR367" s="57">
        <f t="shared" si="153"/>
        <v>0</v>
      </c>
      <c r="AS367" s="57">
        <f t="shared" si="154"/>
        <v>0</v>
      </c>
      <c r="AT367" s="57">
        <f t="shared" si="155"/>
        <v>99.999899547963125</v>
      </c>
      <c r="AU367" s="57">
        <f t="shared" si="156"/>
        <v>0</v>
      </c>
      <c r="AV367" s="57">
        <f t="shared" si="157"/>
        <v>0</v>
      </c>
    </row>
    <row r="368" spans="1:48" x14ac:dyDescent="0.35">
      <c r="A368" s="19" t="s">
        <v>718</v>
      </c>
      <c r="B368" s="19" t="s">
        <v>719</v>
      </c>
      <c r="C368" s="44" t="s">
        <v>36</v>
      </c>
      <c r="D368" s="41" t="s">
        <v>1051</v>
      </c>
      <c r="E368" s="20">
        <v>0.213558</v>
      </c>
      <c r="F368" s="20">
        <v>0</v>
      </c>
      <c r="G368" s="20">
        <v>0</v>
      </c>
      <c r="H368" s="20">
        <v>0</v>
      </c>
      <c r="I368" s="40">
        <f t="shared" si="139"/>
        <v>0.213558</v>
      </c>
      <c r="J368" s="21">
        <f t="shared" si="140"/>
        <v>0</v>
      </c>
      <c r="K368" s="21">
        <f t="shared" si="141"/>
        <v>0</v>
      </c>
      <c r="L368" s="21">
        <f t="shared" si="142"/>
        <v>0</v>
      </c>
      <c r="M368" s="21">
        <f t="shared" si="143"/>
        <v>100</v>
      </c>
      <c r="N368" s="20">
        <v>5.7840599999999997E-3</v>
      </c>
      <c r="O368" s="20">
        <f t="shared" si="135"/>
        <v>5.7840599999999997E-3</v>
      </c>
      <c r="P368" s="20">
        <v>0</v>
      </c>
      <c r="Q368" s="20">
        <f t="shared" si="136"/>
        <v>0</v>
      </c>
      <c r="R368" s="20">
        <v>0</v>
      </c>
      <c r="S368" s="45">
        <f t="shared" si="144"/>
        <v>2.708425814064563</v>
      </c>
      <c r="T368" s="45">
        <f t="shared" si="145"/>
        <v>0</v>
      </c>
      <c r="U368" s="45">
        <f t="shared" si="146"/>
        <v>0</v>
      </c>
      <c r="V368" s="20">
        <v>0</v>
      </c>
      <c r="W368" s="21">
        <f t="shared" si="137"/>
        <v>0</v>
      </c>
      <c r="X368" s="17" t="s">
        <v>216</v>
      </c>
      <c r="Y368" s="54" t="str">
        <f t="shared" si="138"/>
        <v>N/A</v>
      </c>
      <c r="Z368" s="20">
        <v>0</v>
      </c>
      <c r="AA368" s="20">
        <v>0</v>
      </c>
      <c r="AB368" s="20">
        <v>0</v>
      </c>
      <c r="AC368" s="20">
        <v>0</v>
      </c>
      <c r="AD368" s="20">
        <v>0</v>
      </c>
      <c r="AE368" s="20">
        <v>0</v>
      </c>
      <c r="AF368" s="20">
        <v>0</v>
      </c>
      <c r="AG368" s="20">
        <v>0</v>
      </c>
      <c r="AH368" s="20">
        <v>0.21355849500099999</v>
      </c>
      <c r="AI368" s="20">
        <v>0</v>
      </c>
      <c r="AJ368" s="20">
        <v>0</v>
      </c>
      <c r="AL368" s="57">
        <f t="shared" si="147"/>
        <v>0</v>
      </c>
      <c r="AM368" s="57">
        <f t="shared" si="148"/>
        <v>0</v>
      </c>
      <c r="AN368" s="57">
        <f t="shared" si="149"/>
        <v>0</v>
      </c>
      <c r="AO368" s="57">
        <f t="shared" si="150"/>
        <v>0</v>
      </c>
      <c r="AP368" s="57">
        <f t="shared" si="151"/>
        <v>0</v>
      </c>
      <c r="AQ368" s="57">
        <f t="shared" si="152"/>
        <v>0</v>
      </c>
      <c r="AR368" s="57">
        <f t="shared" si="153"/>
        <v>0</v>
      </c>
      <c r="AS368" s="57">
        <f t="shared" si="154"/>
        <v>0</v>
      </c>
      <c r="AT368" s="57">
        <f t="shared" si="155"/>
        <v>100.00023178761741</v>
      </c>
      <c r="AU368" s="57">
        <f t="shared" si="156"/>
        <v>0</v>
      </c>
      <c r="AV368" s="57">
        <f t="shared" si="157"/>
        <v>0</v>
      </c>
    </row>
    <row r="369" spans="1:48" x14ac:dyDescent="0.35">
      <c r="A369" s="19" t="s">
        <v>720</v>
      </c>
      <c r="B369" s="19" t="s">
        <v>721</v>
      </c>
      <c r="C369" s="44" t="s">
        <v>36</v>
      </c>
      <c r="D369" s="41" t="s">
        <v>1051</v>
      </c>
      <c r="E369" s="20">
        <v>0.127307</v>
      </c>
      <c r="F369" s="20">
        <v>0</v>
      </c>
      <c r="G369" s="20">
        <v>0</v>
      </c>
      <c r="H369" s="20">
        <v>0</v>
      </c>
      <c r="I369" s="40">
        <f t="shared" si="139"/>
        <v>0.127307</v>
      </c>
      <c r="J369" s="21">
        <f t="shared" si="140"/>
        <v>0</v>
      </c>
      <c r="K369" s="21">
        <f t="shared" si="141"/>
        <v>0</v>
      </c>
      <c r="L369" s="21">
        <f t="shared" si="142"/>
        <v>0</v>
      </c>
      <c r="M369" s="21">
        <f t="shared" si="143"/>
        <v>100</v>
      </c>
      <c r="N369" s="20">
        <v>0</v>
      </c>
      <c r="O369" s="20">
        <f t="shared" si="135"/>
        <v>0</v>
      </c>
      <c r="P369" s="20">
        <v>0</v>
      </c>
      <c r="Q369" s="20">
        <f t="shared" si="136"/>
        <v>0</v>
      </c>
      <c r="R369" s="20">
        <v>0</v>
      </c>
      <c r="S369" s="45">
        <f t="shared" si="144"/>
        <v>0</v>
      </c>
      <c r="T369" s="45">
        <f t="shared" si="145"/>
        <v>0</v>
      </c>
      <c r="U369" s="45">
        <f t="shared" si="146"/>
        <v>0</v>
      </c>
      <c r="V369" s="20">
        <v>0</v>
      </c>
      <c r="W369" s="21">
        <f t="shared" si="137"/>
        <v>0</v>
      </c>
      <c r="X369" s="17" t="s">
        <v>216</v>
      </c>
      <c r="Y369" s="54" t="str">
        <f t="shared" si="138"/>
        <v>N/A</v>
      </c>
      <c r="Z369" s="20">
        <v>0</v>
      </c>
      <c r="AA369" s="20">
        <v>0</v>
      </c>
      <c r="AB369" s="20">
        <v>0</v>
      </c>
      <c r="AC369" s="20">
        <v>0</v>
      </c>
      <c r="AD369" s="20">
        <v>0</v>
      </c>
      <c r="AE369" s="20">
        <v>0</v>
      </c>
      <c r="AF369" s="20">
        <v>0</v>
      </c>
      <c r="AG369" s="20">
        <v>0</v>
      </c>
      <c r="AH369" s="20">
        <v>0.12730664499899999</v>
      </c>
      <c r="AI369" s="20">
        <v>0</v>
      </c>
      <c r="AJ369" s="20">
        <v>0</v>
      </c>
      <c r="AL369" s="57">
        <f t="shared" si="147"/>
        <v>0</v>
      </c>
      <c r="AM369" s="57">
        <f t="shared" si="148"/>
        <v>0</v>
      </c>
      <c r="AN369" s="57">
        <f t="shared" si="149"/>
        <v>0</v>
      </c>
      <c r="AO369" s="57">
        <f t="shared" si="150"/>
        <v>0</v>
      </c>
      <c r="AP369" s="57">
        <f t="shared" si="151"/>
        <v>0</v>
      </c>
      <c r="AQ369" s="57">
        <f t="shared" si="152"/>
        <v>0</v>
      </c>
      <c r="AR369" s="57">
        <f t="shared" si="153"/>
        <v>0</v>
      </c>
      <c r="AS369" s="57">
        <f t="shared" si="154"/>
        <v>0</v>
      </c>
      <c r="AT369" s="57">
        <f t="shared" si="155"/>
        <v>99.999721145734327</v>
      </c>
      <c r="AU369" s="57">
        <f t="shared" si="156"/>
        <v>0</v>
      </c>
      <c r="AV369" s="57">
        <f t="shared" si="157"/>
        <v>0</v>
      </c>
    </row>
    <row r="370" spans="1:48" x14ac:dyDescent="0.35">
      <c r="A370" s="19" t="s">
        <v>722</v>
      </c>
      <c r="B370" s="19" t="s">
        <v>723</v>
      </c>
      <c r="C370" s="44" t="s">
        <v>36</v>
      </c>
      <c r="D370" s="41" t="s">
        <v>1051</v>
      </c>
      <c r="E370" s="20">
        <v>8.2202800000000006E-2</v>
      </c>
      <c r="F370" s="20">
        <v>0</v>
      </c>
      <c r="G370" s="20">
        <v>0</v>
      </c>
      <c r="H370" s="20">
        <v>0</v>
      </c>
      <c r="I370" s="40">
        <f t="shared" si="139"/>
        <v>8.2202800000000006E-2</v>
      </c>
      <c r="J370" s="21">
        <f t="shared" si="140"/>
        <v>0</v>
      </c>
      <c r="K370" s="21">
        <f t="shared" si="141"/>
        <v>0</v>
      </c>
      <c r="L370" s="21">
        <f t="shared" si="142"/>
        <v>0</v>
      </c>
      <c r="M370" s="21">
        <f t="shared" si="143"/>
        <v>100</v>
      </c>
      <c r="N370" s="20">
        <v>2.02565E-2</v>
      </c>
      <c r="O370" s="20">
        <f t="shared" si="135"/>
        <v>2.2038330163579999E-2</v>
      </c>
      <c r="P370" s="20">
        <v>1.7818301635799999E-3</v>
      </c>
      <c r="Q370" s="20">
        <f t="shared" si="136"/>
        <v>1.7818301635799999E-3</v>
      </c>
      <c r="R370" s="20">
        <v>0</v>
      </c>
      <c r="S370" s="45">
        <f t="shared" si="144"/>
        <v>26.80970741091544</v>
      </c>
      <c r="T370" s="45">
        <f t="shared" si="145"/>
        <v>2.1676027624119856</v>
      </c>
      <c r="U370" s="45">
        <f t="shared" si="146"/>
        <v>0</v>
      </c>
      <c r="V370" s="20">
        <v>0</v>
      </c>
      <c r="W370" s="21">
        <f t="shared" si="137"/>
        <v>0</v>
      </c>
      <c r="X370" s="17" t="s">
        <v>216</v>
      </c>
      <c r="Y370" s="54" t="str">
        <f t="shared" si="138"/>
        <v>N/A</v>
      </c>
      <c r="Z370" s="20">
        <v>0</v>
      </c>
      <c r="AA370" s="20">
        <v>0</v>
      </c>
      <c r="AB370" s="20">
        <v>0</v>
      </c>
      <c r="AC370" s="20">
        <v>0</v>
      </c>
      <c r="AD370" s="20">
        <v>0</v>
      </c>
      <c r="AE370" s="20">
        <v>0</v>
      </c>
      <c r="AF370" s="20">
        <v>0</v>
      </c>
      <c r="AG370" s="20">
        <v>0</v>
      </c>
      <c r="AH370" s="20">
        <v>0</v>
      </c>
      <c r="AI370" s="20">
        <v>0</v>
      </c>
      <c r="AJ370" s="20">
        <v>0</v>
      </c>
      <c r="AL370" s="57">
        <f t="shared" si="147"/>
        <v>0</v>
      </c>
      <c r="AM370" s="57">
        <f t="shared" si="148"/>
        <v>0</v>
      </c>
      <c r="AN370" s="57">
        <f t="shared" si="149"/>
        <v>0</v>
      </c>
      <c r="AO370" s="57">
        <f t="shared" si="150"/>
        <v>0</v>
      </c>
      <c r="AP370" s="57">
        <f t="shared" si="151"/>
        <v>0</v>
      </c>
      <c r="AQ370" s="57">
        <f t="shared" si="152"/>
        <v>0</v>
      </c>
      <c r="AR370" s="57">
        <f t="shared" si="153"/>
        <v>0</v>
      </c>
      <c r="AS370" s="57">
        <f t="shared" si="154"/>
        <v>0</v>
      </c>
      <c r="AT370" s="57">
        <f t="shared" si="155"/>
        <v>0</v>
      </c>
      <c r="AU370" s="57">
        <f t="shared" si="156"/>
        <v>0</v>
      </c>
      <c r="AV370" s="57">
        <f t="shared" si="157"/>
        <v>0</v>
      </c>
    </row>
    <row r="371" spans="1:48" x14ac:dyDescent="0.35">
      <c r="A371" s="19" t="s">
        <v>724</v>
      </c>
      <c r="B371" s="19" t="s">
        <v>725</v>
      </c>
      <c r="C371" s="44" t="s">
        <v>36</v>
      </c>
      <c r="D371" s="41" t="s">
        <v>1051</v>
      </c>
      <c r="E371" s="20">
        <v>0.22346299999999999</v>
      </c>
      <c r="F371" s="20">
        <v>0</v>
      </c>
      <c r="G371" s="20">
        <v>0</v>
      </c>
      <c r="H371" s="20">
        <v>0</v>
      </c>
      <c r="I371" s="40">
        <f t="shared" si="139"/>
        <v>0.22346299999999999</v>
      </c>
      <c r="J371" s="21">
        <f t="shared" si="140"/>
        <v>0</v>
      </c>
      <c r="K371" s="21">
        <f t="shared" si="141"/>
        <v>0</v>
      </c>
      <c r="L371" s="21">
        <f t="shared" si="142"/>
        <v>0</v>
      </c>
      <c r="M371" s="21">
        <f t="shared" si="143"/>
        <v>100</v>
      </c>
      <c r="N371" s="20">
        <v>1.6714799999999999E-4</v>
      </c>
      <c r="O371" s="20">
        <f t="shared" si="135"/>
        <v>1.6994800001453E-4</v>
      </c>
      <c r="P371" s="20">
        <v>2.8000000145300001E-6</v>
      </c>
      <c r="Q371" s="20">
        <f t="shared" si="136"/>
        <v>2.8000000145300001E-6</v>
      </c>
      <c r="R371" s="20">
        <v>0</v>
      </c>
      <c r="S371" s="45">
        <f t="shared" si="144"/>
        <v>7.6051963866291067E-2</v>
      </c>
      <c r="T371" s="45">
        <f t="shared" si="145"/>
        <v>1.253003859489043E-3</v>
      </c>
      <c r="U371" s="45">
        <f t="shared" si="146"/>
        <v>0</v>
      </c>
      <c r="V371" s="20">
        <v>5.1453117495300002E-3</v>
      </c>
      <c r="W371" s="21">
        <f t="shared" si="137"/>
        <v>2.3025340882069965</v>
      </c>
      <c r="X371" s="17" t="s">
        <v>216</v>
      </c>
      <c r="Y371" s="54" t="str">
        <f t="shared" si="138"/>
        <v>N/A</v>
      </c>
      <c r="Z371" s="20">
        <v>0</v>
      </c>
      <c r="AA371" s="20">
        <v>0</v>
      </c>
      <c r="AB371" s="20">
        <v>0</v>
      </c>
      <c r="AC371" s="20">
        <v>0</v>
      </c>
      <c r="AD371" s="20">
        <v>0</v>
      </c>
      <c r="AE371" s="20">
        <v>0</v>
      </c>
      <c r="AF371" s="20">
        <v>0</v>
      </c>
      <c r="AG371" s="20">
        <v>0</v>
      </c>
      <c r="AH371" s="20">
        <v>0</v>
      </c>
      <c r="AI371" s="20">
        <v>0</v>
      </c>
      <c r="AJ371" s="20">
        <v>0</v>
      </c>
      <c r="AL371" s="57">
        <f t="shared" si="147"/>
        <v>0</v>
      </c>
      <c r="AM371" s="57">
        <f t="shared" si="148"/>
        <v>0</v>
      </c>
      <c r="AN371" s="57">
        <f t="shared" si="149"/>
        <v>0</v>
      </c>
      <c r="AO371" s="57">
        <f t="shared" si="150"/>
        <v>0</v>
      </c>
      <c r="AP371" s="57">
        <f t="shared" si="151"/>
        <v>0</v>
      </c>
      <c r="AQ371" s="57">
        <f t="shared" si="152"/>
        <v>0</v>
      </c>
      <c r="AR371" s="57">
        <f t="shared" si="153"/>
        <v>0</v>
      </c>
      <c r="AS371" s="57">
        <f t="shared" si="154"/>
        <v>0</v>
      </c>
      <c r="AT371" s="57">
        <f t="shared" si="155"/>
        <v>0</v>
      </c>
      <c r="AU371" s="57">
        <f t="shared" si="156"/>
        <v>0</v>
      </c>
      <c r="AV371" s="57">
        <f t="shared" si="157"/>
        <v>0</v>
      </c>
    </row>
    <row r="372" spans="1:48" x14ac:dyDescent="0.35">
      <c r="A372" s="19" t="s">
        <v>726</v>
      </c>
      <c r="B372" s="19" t="s">
        <v>727</v>
      </c>
      <c r="C372" s="44" t="s">
        <v>36</v>
      </c>
      <c r="D372" s="41" t="s">
        <v>1051</v>
      </c>
      <c r="E372" s="20">
        <v>4.3592100000000002E-2</v>
      </c>
      <c r="F372" s="20">
        <v>0</v>
      </c>
      <c r="G372" s="20">
        <v>0</v>
      </c>
      <c r="H372" s="20">
        <v>0</v>
      </c>
      <c r="I372" s="40">
        <f t="shared" si="139"/>
        <v>4.3592100000000002E-2</v>
      </c>
      <c r="J372" s="21">
        <f t="shared" si="140"/>
        <v>0</v>
      </c>
      <c r="K372" s="21">
        <f t="shared" si="141"/>
        <v>0</v>
      </c>
      <c r="L372" s="21">
        <f t="shared" si="142"/>
        <v>0</v>
      </c>
      <c r="M372" s="21">
        <f t="shared" si="143"/>
        <v>100</v>
      </c>
      <c r="N372" s="20">
        <v>0</v>
      </c>
      <c r="O372" s="20">
        <f t="shared" si="135"/>
        <v>0</v>
      </c>
      <c r="P372" s="20">
        <v>0</v>
      </c>
      <c r="Q372" s="20">
        <f t="shared" si="136"/>
        <v>0</v>
      </c>
      <c r="R372" s="20">
        <v>0</v>
      </c>
      <c r="S372" s="45">
        <f t="shared" si="144"/>
        <v>0</v>
      </c>
      <c r="T372" s="45">
        <f t="shared" si="145"/>
        <v>0</v>
      </c>
      <c r="U372" s="45">
        <f t="shared" si="146"/>
        <v>0</v>
      </c>
      <c r="V372" s="20">
        <v>0</v>
      </c>
      <c r="W372" s="21">
        <f t="shared" si="137"/>
        <v>0</v>
      </c>
      <c r="X372" s="17" t="s">
        <v>216</v>
      </c>
      <c r="Y372" s="54" t="str">
        <f t="shared" si="138"/>
        <v>N/A</v>
      </c>
      <c r="Z372" s="20">
        <v>0</v>
      </c>
      <c r="AA372" s="20">
        <v>0</v>
      </c>
      <c r="AB372" s="20">
        <v>0</v>
      </c>
      <c r="AC372" s="20">
        <v>0</v>
      </c>
      <c r="AD372" s="20">
        <v>0</v>
      </c>
      <c r="AE372" s="20">
        <v>0</v>
      </c>
      <c r="AF372" s="20">
        <v>0</v>
      </c>
      <c r="AG372" s="20">
        <v>0</v>
      </c>
      <c r="AH372" s="20">
        <v>4.35921200011E-2</v>
      </c>
      <c r="AI372" s="20">
        <v>0</v>
      </c>
      <c r="AJ372" s="20">
        <v>0</v>
      </c>
      <c r="AL372" s="57">
        <f t="shared" si="147"/>
        <v>0</v>
      </c>
      <c r="AM372" s="57">
        <f t="shared" si="148"/>
        <v>0</v>
      </c>
      <c r="AN372" s="57">
        <f t="shared" si="149"/>
        <v>0</v>
      </c>
      <c r="AO372" s="57">
        <f t="shared" si="150"/>
        <v>0</v>
      </c>
      <c r="AP372" s="57">
        <f t="shared" si="151"/>
        <v>0</v>
      </c>
      <c r="AQ372" s="57">
        <f t="shared" si="152"/>
        <v>0</v>
      </c>
      <c r="AR372" s="57">
        <f t="shared" si="153"/>
        <v>0</v>
      </c>
      <c r="AS372" s="57">
        <f t="shared" si="154"/>
        <v>0</v>
      </c>
      <c r="AT372" s="57">
        <f t="shared" si="155"/>
        <v>100.00004588239612</v>
      </c>
      <c r="AU372" s="57">
        <f t="shared" si="156"/>
        <v>0</v>
      </c>
      <c r="AV372" s="57">
        <f t="shared" si="157"/>
        <v>0</v>
      </c>
    </row>
    <row r="373" spans="1:48" x14ac:dyDescent="0.35">
      <c r="A373" s="19" t="s">
        <v>728</v>
      </c>
      <c r="B373" s="19" t="s">
        <v>729</v>
      </c>
      <c r="C373" s="44" t="s">
        <v>36</v>
      </c>
      <c r="D373" s="41" t="s">
        <v>1051</v>
      </c>
      <c r="E373" s="20">
        <v>8.1021499999999996E-2</v>
      </c>
      <c r="F373" s="20">
        <v>0</v>
      </c>
      <c r="G373" s="20">
        <v>0</v>
      </c>
      <c r="H373" s="20">
        <v>0</v>
      </c>
      <c r="I373" s="40">
        <f t="shared" si="139"/>
        <v>8.1021499999999996E-2</v>
      </c>
      <c r="J373" s="21">
        <f t="shared" si="140"/>
        <v>0</v>
      </c>
      <c r="K373" s="21">
        <f t="shared" si="141"/>
        <v>0</v>
      </c>
      <c r="L373" s="21">
        <f t="shared" si="142"/>
        <v>0</v>
      </c>
      <c r="M373" s="21">
        <f t="shared" si="143"/>
        <v>100</v>
      </c>
      <c r="N373" s="20">
        <v>0</v>
      </c>
      <c r="O373" s="20">
        <f t="shared" si="135"/>
        <v>0</v>
      </c>
      <c r="P373" s="20">
        <v>0</v>
      </c>
      <c r="Q373" s="20">
        <f t="shared" si="136"/>
        <v>0</v>
      </c>
      <c r="R373" s="20">
        <v>0</v>
      </c>
      <c r="S373" s="45">
        <f t="shared" si="144"/>
        <v>0</v>
      </c>
      <c r="T373" s="45">
        <f t="shared" si="145"/>
        <v>0</v>
      </c>
      <c r="U373" s="45">
        <f t="shared" si="146"/>
        <v>0</v>
      </c>
      <c r="V373" s="20">
        <v>0</v>
      </c>
      <c r="W373" s="21">
        <f t="shared" si="137"/>
        <v>0</v>
      </c>
      <c r="X373" s="17">
        <v>0</v>
      </c>
      <c r="Y373" s="54">
        <f t="shared" si="138"/>
        <v>0</v>
      </c>
      <c r="Z373" s="20">
        <v>0</v>
      </c>
      <c r="AA373" s="20">
        <v>0</v>
      </c>
      <c r="AB373" s="20">
        <v>0</v>
      </c>
      <c r="AC373" s="20">
        <v>0</v>
      </c>
      <c r="AD373" s="20">
        <v>0</v>
      </c>
      <c r="AE373" s="20">
        <v>0</v>
      </c>
      <c r="AF373" s="20">
        <v>0</v>
      </c>
      <c r="AG373" s="20">
        <v>0</v>
      </c>
      <c r="AH373" s="20">
        <v>8.1021509999699995E-2</v>
      </c>
      <c r="AI373" s="20">
        <v>0</v>
      </c>
      <c r="AJ373" s="20">
        <v>0</v>
      </c>
      <c r="AL373" s="57">
        <f t="shared" si="147"/>
        <v>0</v>
      </c>
      <c r="AM373" s="57">
        <f t="shared" si="148"/>
        <v>0</v>
      </c>
      <c r="AN373" s="57">
        <f t="shared" si="149"/>
        <v>0</v>
      </c>
      <c r="AO373" s="57">
        <f t="shared" si="150"/>
        <v>0</v>
      </c>
      <c r="AP373" s="57">
        <f t="shared" si="151"/>
        <v>0</v>
      </c>
      <c r="AQ373" s="57">
        <f t="shared" si="152"/>
        <v>0</v>
      </c>
      <c r="AR373" s="57">
        <f t="shared" si="153"/>
        <v>0</v>
      </c>
      <c r="AS373" s="57">
        <f t="shared" si="154"/>
        <v>0</v>
      </c>
      <c r="AT373" s="57">
        <f t="shared" si="155"/>
        <v>100.00001234203266</v>
      </c>
      <c r="AU373" s="57">
        <f t="shared" si="156"/>
        <v>0</v>
      </c>
      <c r="AV373" s="57">
        <f t="shared" si="157"/>
        <v>0</v>
      </c>
    </row>
    <row r="374" spans="1:48" x14ac:dyDescent="0.35">
      <c r="A374" s="19" t="s">
        <v>730</v>
      </c>
      <c r="B374" s="19" t="s">
        <v>731</v>
      </c>
      <c r="C374" s="44" t="s">
        <v>36</v>
      </c>
      <c r="D374" s="41" t="s">
        <v>1051</v>
      </c>
      <c r="E374" s="20">
        <v>5.9490099999999997E-2</v>
      </c>
      <c r="F374" s="20">
        <v>0</v>
      </c>
      <c r="G374" s="20">
        <v>0</v>
      </c>
      <c r="H374" s="20">
        <v>0</v>
      </c>
      <c r="I374" s="40">
        <f t="shared" si="139"/>
        <v>5.9490099999999997E-2</v>
      </c>
      <c r="J374" s="21">
        <f t="shared" si="140"/>
        <v>0</v>
      </c>
      <c r="K374" s="21">
        <f t="shared" si="141"/>
        <v>0</v>
      </c>
      <c r="L374" s="21">
        <f t="shared" si="142"/>
        <v>0</v>
      </c>
      <c r="M374" s="21">
        <f t="shared" si="143"/>
        <v>100</v>
      </c>
      <c r="N374" s="20">
        <v>1.0109800000000001E-3</v>
      </c>
      <c r="O374" s="20">
        <f t="shared" si="135"/>
        <v>1.0109800000000001E-3</v>
      </c>
      <c r="P374" s="20">
        <v>0</v>
      </c>
      <c r="Q374" s="20">
        <f t="shared" si="136"/>
        <v>0</v>
      </c>
      <c r="R374" s="20">
        <v>0</v>
      </c>
      <c r="S374" s="45">
        <f t="shared" si="144"/>
        <v>1.6994088091968247</v>
      </c>
      <c r="T374" s="45">
        <f t="shared" si="145"/>
        <v>0</v>
      </c>
      <c r="U374" s="45">
        <f t="shared" si="146"/>
        <v>0</v>
      </c>
      <c r="V374" s="20">
        <v>0</v>
      </c>
      <c r="W374" s="21">
        <f t="shared" si="137"/>
        <v>0</v>
      </c>
      <c r="X374" s="17" t="s">
        <v>216</v>
      </c>
      <c r="Y374" s="54" t="str">
        <f t="shared" si="138"/>
        <v>N/A</v>
      </c>
      <c r="Z374" s="20">
        <v>0</v>
      </c>
      <c r="AA374" s="20">
        <v>0</v>
      </c>
      <c r="AB374" s="20">
        <v>0</v>
      </c>
      <c r="AC374" s="20">
        <v>0</v>
      </c>
      <c r="AD374" s="20">
        <v>0</v>
      </c>
      <c r="AE374" s="20">
        <v>5.9490099999799997E-2</v>
      </c>
      <c r="AF374" s="20">
        <v>0</v>
      </c>
      <c r="AG374" s="20">
        <v>0</v>
      </c>
      <c r="AH374" s="20">
        <v>5.9490099999799997E-2</v>
      </c>
      <c r="AI374" s="20">
        <v>0</v>
      </c>
      <c r="AJ374" s="20">
        <v>0</v>
      </c>
      <c r="AL374" s="57">
        <f t="shared" si="147"/>
        <v>0</v>
      </c>
      <c r="AM374" s="57">
        <f t="shared" si="148"/>
        <v>0</v>
      </c>
      <c r="AN374" s="57">
        <f t="shared" si="149"/>
        <v>0</v>
      </c>
      <c r="AO374" s="57">
        <f t="shared" si="150"/>
        <v>0</v>
      </c>
      <c r="AP374" s="57">
        <f t="shared" si="151"/>
        <v>0</v>
      </c>
      <c r="AQ374" s="57">
        <f t="shared" si="152"/>
        <v>99.999999999663814</v>
      </c>
      <c r="AR374" s="57">
        <f t="shared" si="153"/>
        <v>0</v>
      </c>
      <c r="AS374" s="57">
        <f t="shared" si="154"/>
        <v>0</v>
      </c>
      <c r="AT374" s="57">
        <f t="shared" si="155"/>
        <v>99.999999999663814</v>
      </c>
      <c r="AU374" s="57">
        <f t="shared" si="156"/>
        <v>0</v>
      </c>
      <c r="AV374" s="57">
        <f t="shared" si="157"/>
        <v>0</v>
      </c>
    </row>
    <row r="375" spans="1:48" x14ac:dyDescent="0.35">
      <c r="A375" s="19" t="s">
        <v>732</v>
      </c>
      <c r="B375" s="19" t="s">
        <v>733</v>
      </c>
      <c r="C375" s="44" t="s">
        <v>36</v>
      </c>
      <c r="D375" s="41" t="s">
        <v>1051</v>
      </c>
      <c r="E375" s="20">
        <v>0.17418</v>
      </c>
      <c r="F375" s="20">
        <v>0</v>
      </c>
      <c r="G375" s="20">
        <v>0</v>
      </c>
      <c r="H375" s="20">
        <v>0</v>
      </c>
      <c r="I375" s="40">
        <f t="shared" si="139"/>
        <v>0.17418</v>
      </c>
      <c r="J375" s="21">
        <f t="shared" si="140"/>
        <v>0</v>
      </c>
      <c r="K375" s="21">
        <f t="shared" si="141"/>
        <v>0</v>
      </c>
      <c r="L375" s="21">
        <f t="shared" si="142"/>
        <v>0</v>
      </c>
      <c r="M375" s="21">
        <f t="shared" si="143"/>
        <v>100</v>
      </c>
      <c r="N375" s="20">
        <v>1.39518E-3</v>
      </c>
      <c r="O375" s="20">
        <f t="shared" si="135"/>
        <v>1.39518E-3</v>
      </c>
      <c r="P375" s="20">
        <v>0</v>
      </c>
      <c r="Q375" s="20">
        <f t="shared" si="136"/>
        <v>0</v>
      </c>
      <c r="R375" s="20">
        <v>0</v>
      </c>
      <c r="S375" s="45">
        <f t="shared" si="144"/>
        <v>0.80099896658629</v>
      </c>
      <c r="T375" s="45">
        <f t="shared" si="145"/>
        <v>0</v>
      </c>
      <c r="U375" s="45">
        <f t="shared" si="146"/>
        <v>0</v>
      </c>
      <c r="V375" s="20">
        <v>0</v>
      </c>
      <c r="W375" s="21">
        <f t="shared" si="137"/>
        <v>0</v>
      </c>
      <c r="X375" s="17">
        <v>0</v>
      </c>
      <c r="Y375" s="54">
        <f t="shared" si="138"/>
        <v>0</v>
      </c>
      <c r="Z375" s="20">
        <v>0</v>
      </c>
      <c r="AA375" s="20">
        <v>0</v>
      </c>
      <c r="AB375" s="20">
        <v>0</v>
      </c>
      <c r="AC375" s="20">
        <v>0</v>
      </c>
      <c r="AD375" s="20">
        <v>0</v>
      </c>
      <c r="AE375" s="20">
        <v>0</v>
      </c>
      <c r="AF375" s="20">
        <v>0</v>
      </c>
      <c r="AG375" s="20">
        <v>0</v>
      </c>
      <c r="AH375" s="20">
        <v>0.17418010499799999</v>
      </c>
      <c r="AI375" s="20">
        <v>0</v>
      </c>
      <c r="AJ375" s="20">
        <v>0</v>
      </c>
      <c r="AL375" s="57">
        <f t="shared" si="147"/>
        <v>0</v>
      </c>
      <c r="AM375" s="57">
        <f t="shared" si="148"/>
        <v>0</v>
      </c>
      <c r="AN375" s="57">
        <f t="shared" si="149"/>
        <v>0</v>
      </c>
      <c r="AO375" s="57">
        <f t="shared" si="150"/>
        <v>0</v>
      </c>
      <c r="AP375" s="57">
        <f t="shared" si="151"/>
        <v>0</v>
      </c>
      <c r="AQ375" s="57">
        <f t="shared" si="152"/>
        <v>0</v>
      </c>
      <c r="AR375" s="57">
        <f t="shared" si="153"/>
        <v>0</v>
      </c>
      <c r="AS375" s="57">
        <f t="shared" si="154"/>
        <v>0</v>
      </c>
      <c r="AT375" s="57">
        <f t="shared" si="155"/>
        <v>100.00006028131816</v>
      </c>
      <c r="AU375" s="57">
        <f t="shared" si="156"/>
        <v>0</v>
      </c>
      <c r="AV375" s="57">
        <f t="shared" si="157"/>
        <v>0</v>
      </c>
    </row>
    <row r="376" spans="1:48" x14ac:dyDescent="0.35">
      <c r="A376" s="19" t="s">
        <v>734</v>
      </c>
      <c r="B376" s="19" t="s">
        <v>735</v>
      </c>
      <c r="C376" s="44" t="s">
        <v>36</v>
      </c>
      <c r="D376" s="41" t="s">
        <v>1051</v>
      </c>
      <c r="E376" s="20">
        <v>0.79659899999999995</v>
      </c>
      <c r="F376" s="20">
        <v>0</v>
      </c>
      <c r="G376" s="20">
        <v>0</v>
      </c>
      <c r="H376" s="20">
        <v>0</v>
      </c>
      <c r="I376" s="40">
        <f t="shared" si="139"/>
        <v>0.79659899999999995</v>
      </c>
      <c r="J376" s="21">
        <f t="shared" si="140"/>
        <v>0</v>
      </c>
      <c r="K376" s="21">
        <f t="shared" si="141"/>
        <v>0</v>
      </c>
      <c r="L376" s="21">
        <f t="shared" si="142"/>
        <v>0</v>
      </c>
      <c r="M376" s="21">
        <f t="shared" si="143"/>
        <v>100</v>
      </c>
      <c r="N376" s="20">
        <v>7.7013100000000001E-2</v>
      </c>
      <c r="O376" s="20">
        <f t="shared" si="135"/>
        <v>8.1647125850039998E-2</v>
      </c>
      <c r="P376" s="20">
        <v>4.6340258500400001E-3</v>
      </c>
      <c r="Q376" s="20">
        <f t="shared" si="136"/>
        <v>4.6340258500400001E-3</v>
      </c>
      <c r="R376" s="20">
        <v>0</v>
      </c>
      <c r="S376" s="45">
        <f t="shared" si="144"/>
        <v>10.249463764082055</v>
      </c>
      <c r="T376" s="45">
        <f t="shared" si="145"/>
        <v>0.58172629516733021</v>
      </c>
      <c r="U376" s="45">
        <f t="shared" si="146"/>
        <v>0</v>
      </c>
      <c r="V376" s="20">
        <v>0</v>
      </c>
      <c r="W376" s="21">
        <f t="shared" si="137"/>
        <v>0</v>
      </c>
      <c r="X376" s="17" t="s">
        <v>216</v>
      </c>
      <c r="Y376" s="54" t="str">
        <f t="shared" si="138"/>
        <v>N/A</v>
      </c>
      <c r="Z376" s="20">
        <v>0</v>
      </c>
      <c r="AA376" s="20">
        <v>0</v>
      </c>
      <c r="AB376" s="20">
        <v>0</v>
      </c>
      <c r="AC376" s="20">
        <v>0</v>
      </c>
      <c r="AD376" s="20">
        <v>0</v>
      </c>
      <c r="AE376" s="20">
        <v>0</v>
      </c>
      <c r="AF376" s="20">
        <v>0</v>
      </c>
      <c r="AG376" s="20">
        <v>0</v>
      </c>
      <c r="AH376" s="20">
        <v>0.79659869500299996</v>
      </c>
      <c r="AI376" s="20">
        <v>0</v>
      </c>
      <c r="AJ376" s="20">
        <v>0</v>
      </c>
      <c r="AL376" s="57">
        <f t="shared" si="147"/>
        <v>0</v>
      </c>
      <c r="AM376" s="57">
        <f t="shared" si="148"/>
        <v>0</v>
      </c>
      <c r="AN376" s="57">
        <f t="shared" si="149"/>
        <v>0</v>
      </c>
      <c r="AO376" s="57">
        <f t="shared" si="150"/>
        <v>0</v>
      </c>
      <c r="AP376" s="57">
        <f t="shared" si="151"/>
        <v>0</v>
      </c>
      <c r="AQ376" s="57">
        <f t="shared" si="152"/>
        <v>0</v>
      </c>
      <c r="AR376" s="57">
        <f t="shared" si="153"/>
        <v>0</v>
      </c>
      <c r="AS376" s="57">
        <f t="shared" si="154"/>
        <v>0</v>
      </c>
      <c r="AT376" s="57">
        <f t="shared" si="155"/>
        <v>99.99996171260571</v>
      </c>
      <c r="AU376" s="57">
        <f t="shared" si="156"/>
        <v>0</v>
      </c>
      <c r="AV376" s="57">
        <f t="shared" si="157"/>
        <v>0</v>
      </c>
    </row>
    <row r="377" spans="1:48" x14ac:dyDescent="0.35">
      <c r="A377" s="19" t="s">
        <v>736</v>
      </c>
      <c r="B377" s="19" t="s">
        <v>737</v>
      </c>
      <c r="C377" s="44" t="s">
        <v>36</v>
      </c>
      <c r="D377" s="41" t="s">
        <v>1051</v>
      </c>
      <c r="E377" s="20">
        <v>0.17658199999999999</v>
      </c>
      <c r="F377" s="20">
        <v>0</v>
      </c>
      <c r="G377" s="20">
        <v>0</v>
      </c>
      <c r="H377" s="20">
        <v>0</v>
      </c>
      <c r="I377" s="40">
        <f t="shared" si="139"/>
        <v>0.17658199999999999</v>
      </c>
      <c r="J377" s="21">
        <f t="shared" si="140"/>
        <v>0</v>
      </c>
      <c r="K377" s="21">
        <f t="shared" si="141"/>
        <v>0</v>
      </c>
      <c r="L377" s="21">
        <f t="shared" si="142"/>
        <v>0</v>
      </c>
      <c r="M377" s="21">
        <f t="shared" si="143"/>
        <v>100</v>
      </c>
      <c r="N377" s="20">
        <v>1.7621799999999999E-3</v>
      </c>
      <c r="O377" s="20">
        <f t="shared" si="135"/>
        <v>1.7621799999999999E-3</v>
      </c>
      <c r="P377" s="20">
        <v>0</v>
      </c>
      <c r="Q377" s="20">
        <f t="shared" si="136"/>
        <v>0</v>
      </c>
      <c r="R377" s="20">
        <v>0</v>
      </c>
      <c r="S377" s="45">
        <f t="shared" si="144"/>
        <v>0.9979386347419329</v>
      </c>
      <c r="T377" s="45">
        <f t="shared" si="145"/>
        <v>0</v>
      </c>
      <c r="U377" s="45">
        <f t="shared" si="146"/>
        <v>0</v>
      </c>
      <c r="V377" s="20">
        <v>0</v>
      </c>
      <c r="W377" s="21">
        <f t="shared" si="137"/>
        <v>0</v>
      </c>
      <c r="X377" s="17" t="s">
        <v>216</v>
      </c>
      <c r="Y377" s="54" t="str">
        <f t="shared" si="138"/>
        <v>N/A</v>
      </c>
      <c r="Z377" s="20">
        <v>0</v>
      </c>
      <c r="AA377" s="20">
        <v>0</v>
      </c>
      <c r="AB377" s="20">
        <v>0</v>
      </c>
      <c r="AC377" s="20">
        <v>0</v>
      </c>
      <c r="AD377" s="20">
        <v>0.17394451550000001</v>
      </c>
      <c r="AE377" s="20">
        <v>0</v>
      </c>
      <c r="AF377" s="20">
        <v>0</v>
      </c>
      <c r="AG377" s="20">
        <v>0</v>
      </c>
      <c r="AH377" s="20">
        <v>0</v>
      </c>
      <c r="AI377" s="20">
        <v>0</v>
      </c>
      <c r="AJ377" s="20">
        <v>0</v>
      </c>
      <c r="AL377" s="57">
        <f t="shared" si="147"/>
        <v>0</v>
      </c>
      <c r="AM377" s="57">
        <f t="shared" si="148"/>
        <v>0</v>
      </c>
      <c r="AN377" s="57">
        <f t="shared" si="149"/>
        <v>0</v>
      </c>
      <c r="AO377" s="57">
        <f t="shared" si="150"/>
        <v>0</v>
      </c>
      <c r="AP377" s="57">
        <f t="shared" si="151"/>
        <v>98.50636842939825</v>
      </c>
      <c r="AQ377" s="57">
        <f t="shared" si="152"/>
        <v>0</v>
      </c>
      <c r="AR377" s="57">
        <f t="shared" si="153"/>
        <v>0</v>
      </c>
      <c r="AS377" s="57">
        <f t="shared" si="154"/>
        <v>0</v>
      </c>
      <c r="AT377" s="57">
        <f t="shared" si="155"/>
        <v>0</v>
      </c>
      <c r="AU377" s="57">
        <f t="shared" si="156"/>
        <v>0</v>
      </c>
      <c r="AV377" s="57">
        <f t="shared" si="157"/>
        <v>0</v>
      </c>
    </row>
    <row r="378" spans="1:48" x14ac:dyDescent="0.35">
      <c r="A378" s="19" t="s">
        <v>738</v>
      </c>
      <c r="B378" s="19" t="s">
        <v>739</v>
      </c>
      <c r="C378" s="44" t="s">
        <v>36</v>
      </c>
      <c r="D378" s="41" t="s">
        <v>1051</v>
      </c>
      <c r="E378" s="20">
        <v>0.24306</v>
      </c>
      <c r="F378" s="20">
        <v>0</v>
      </c>
      <c r="G378" s="20">
        <v>0</v>
      </c>
      <c r="H378" s="20">
        <v>0</v>
      </c>
      <c r="I378" s="40">
        <f t="shared" si="139"/>
        <v>0.24306</v>
      </c>
      <c r="J378" s="21">
        <f t="shared" si="140"/>
        <v>0</v>
      </c>
      <c r="K378" s="21">
        <f t="shared" si="141"/>
        <v>0</v>
      </c>
      <c r="L378" s="21">
        <f t="shared" si="142"/>
        <v>0</v>
      </c>
      <c r="M378" s="21">
        <f t="shared" si="143"/>
        <v>100</v>
      </c>
      <c r="N378" s="20">
        <v>4.3623799999999997E-2</v>
      </c>
      <c r="O378" s="20">
        <f t="shared" si="135"/>
        <v>4.3623799999999997E-2</v>
      </c>
      <c r="P378" s="20">
        <v>0</v>
      </c>
      <c r="Q378" s="20">
        <f t="shared" si="136"/>
        <v>0</v>
      </c>
      <c r="R378" s="20">
        <v>0</v>
      </c>
      <c r="S378" s="45">
        <f t="shared" si="144"/>
        <v>17.947749526865795</v>
      </c>
      <c r="T378" s="45">
        <f t="shared" si="145"/>
        <v>0</v>
      </c>
      <c r="U378" s="45">
        <f t="shared" si="146"/>
        <v>0</v>
      </c>
      <c r="V378" s="20">
        <v>0</v>
      </c>
      <c r="W378" s="21">
        <f t="shared" si="137"/>
        <v>0</v>
      </c>
      <c r="X378" s="17">
        <v>0</v>
      </c>
      <c r="Y378" s="54">
        <f t="shared" si="138"/>
        <v>0</v>
      </c>
      <c r="Z378" s="20">
        <v>0</v>
      </c>
      <c r="AA378" s="20">
        <v>0</v>
      </c>
      <c r="AB378" s="20">
        <v>0</v>
      </c>
      <c r="AC378" s="20">
        <v>0</v>
      </c>
      <c r="AD378" s="20">
        <v>0</v>
      </c>
      <c r="AE378" s="20">
        <v>0</v>
      </c>
      <c r="AF378" s="20">
        <v>0</v>
      </c>
      <c r="AG378" s="20">
        <v>0</v>
      </c>
      <c r="AH378" s="20">
        <v>0.24305991000300001</v>
      </c>
      <c r="AI378" s="20">
        <v>0</v>
      </c>
      <c r="AJ378" s="20">
        <v>0</v>
      </c>
      <c r="AL378" s="57">
        <f t="shared" si="147"/>
        <v>0</v>
      </c>
      <c r="AM378" s="57">
        <f t="shared" si="148"/>
        <v>0</v>
      </c>
      <c r="AN378" s="57">
        <f t="shared" si="149"/>
        <v>0</v>
      </c>
      <c r="AO378" s="57">
        <f t="shared" si="150"/>
        <v>0</v>
      </c>
      <c r="AP378" s="57">
        <f t="shared" si="151"/>
        <v>0</v>
      </c>
      <c r="AQ378" s="57">
        <f t="shared" si="152"/>
        <v>0</v>
      </c>
      <c r="AR378" s="57">
        <f t="shared" si="153"/>
        <v>0</v>
      </c>
      <c r="AS378" s="57">
        <f t="shared" si="154"/>
        <v>0</v>
      </c>
      <c r="AT378" s="57">
        <f t="shared" si="155"/>
        <v>99.999962973339919</v>
      </c>
      <c r="AU378" s="57">
        <f t="shared" si="156"/>
        <v>0</v>
      </c>
      <c r="AV378" s="57">
        <f t="shared" si="157"/>
        <v>0</v>
      </c>
    </row>
    <row r="379" spans="1:48" x14ac:dyDescent="0.35">
      <c r="A379" s="19" t="s">
        <v>740</v>
      </c>
      <c r="B379" s="19" t="s">
        <v>741</v>
      </c>
      <c r="C379" s="44" t="s">
        <v>36</v>
      </c>
      <c r="D379" s="41" t="s">
        <v>1051</v>
      </c>
      <c r="E379" s="20">
        <v>3.54714E-2</v>
      </c>
      <c r="F379" s="20">
        <v>0</v>
      </c>
      <c r="G379" s="20">
        <v>0</v>
      </c>
      <c r="H379" s="20">
        <v>3.54713850008E-2</v>
      </c>
      <c r="I379" s="40">
        <f t="shared" si="139"/>
        <v>1.4999200000087587E-8</v>
      </c>
      <c r="J379" s="21">
        <f t="shared" si="140"/>
        <v>0</v>
      </c>
      <c r="K379" s="21">
        <f t="shared" si="141"/>
        <v>0</v>
      </c>
      <c r="L379" s="21">
        <f t="shared" si="142"/>
        <v>99.999957714665896</v>
      </c>
      <c r="M379" s="21">
        <f t="shared" si="143"/>
        <v>4.228533410039521E-5</v>
      </c>
      <c r="N379" s="20">
        <v>0</v>
      </c>
      <c r="O379" s="20">
        <f t="shared" si="135"/>
        <v>0</v>
      </c>
      <c r="P379" s="20">
        <v>0</v>
      </c>
      <c r="Q379" s="20">
        <f t="shared" si="136"/>
        <v>0</v>
      </c>
      <c r="R379" s="20">
        <v>0</v>
      </c>
      <c r="S379" s="45">
        <f t="shared" si="144"/>
        <v>0</v>
      </c>
      <c r="T379" s="45">
        <f t="shared" si="145"/>
        <v>0</v>
      </c>
      <c r="U379" s="45">
        <f t="shared" si="146"/>
        <v>0</v>
      </c>
      <c r="V379" s="20">
        <v>3.54713850008E-2</v>
      </c>
      <c r="W379" s="21">
        <f t="shared" si="137"/>
        <v>99.999957714665896</v>
      </c>
      <c r="X379" s="17">
        <v>1.5387701611000001E-2</v>
      </c>
      <c r="Y379" s="54">
        <f t="shared" si="138"/>
        <v>43.380587208286116</v>
      </c>
      <c r="Z379" s="20">
        <v>0</v>
      </c>
      <c r="AA379" s="20">
        <v>0</v>
      </c>
      <c r="AB379" s="20">
        <v>0</v>
      </c>
      <c r="AC379" s="20">
        <v>0</v>
      </c>
      <c r="AD379" s="20">
        <v>0</v>
      </c>
      <c r="AE379" s="20">
        <v>0</v>
      </c>
      <c r="AF379" s="20">
        <v>0</v>
      </c>
      <c r="AG379" s="20">
        <v>0</v>
      </c>
      <c r="AH379" s="20">
        <v>3.54713850008E-2</v>
      </c>
      <c r="AI379" s="20">
        <v>0</v>
      </c>
      <c r="AJ379" s="20">
        <v>0</v>
      </c>
      <c r="AL379" s="57">
        <f t="shared" si="147"/>
        <v>0</v>
      </c>
      <c r="AM379" s="57">
        <f t="shared" si="148"/>
        <v>0</v>
      </c>
      <c r="AN379" s="57">
        <f t="shared" si="149"/>
        <v>0</v>
      </c>
      <c r="AO379" s="57">
        <f t="shared" si="150"/>
        <v>0</v>
      </c>
      <c r="AP379" s="57">
        <f t="shared" si="151"/>
        <v>0</v>
      </c>
      <c r="AQ379" s="57">
        <f t="shared" si="152"/>
        <v>0</v>
      </c>
      <c r="AR379" s="57">
        <f t="shared" si="153"/>
        <v>0</v>
      </c>
      <c r="AS379" s="57">
        <f t="shared" si="154"/>
        <v>0</v>
      </c>
      <c r="AT379" s="57">
        <f t="shared" si="155"/>
        <v>99.999957714665896</v>
      </c>
      <c r="AU379" s="57">
        <f t="shared" si="156"/>
        <v>0</v>
      </c>
      <c r="AV379" s="57">
        <f t="shared" si="157"/>
        <v>0</v>
      </c>
    </row>
    <row r="380" spans="1:48" x14ac:dyDescent="0.35">
      <c r="A380" s="19" t="s">
        <v>742</v>
      </c>
      <c r="B380" s="19" t="s">
        <v>743</v>
      </c>
      <c r="C380" s="44" t="s">
        <v>36</v>
      </c>
      <c r="D380" s="41" t="s">
        <v>1051</v>
      </c>
      <c r="E380" s="20">
        <v>3.54714E-2</v>
      </c>
      <c r="F380" s="20">
        <v>0</v>
      </c>
      <c r="G380" s="20">
        <v>0</v>
      </c>
      <c r="H380" s="20">
        <v>3.54713850008E-2</v>
      </c>
      <c r="I380" s="40">
        <f t="shared" si="139"/>
        <v>1.4999200000087587E-8</v>
      </c>
      <c r="J380" s="21">
        <f t="shared" si="140"/>
        <v>0</v>
      </c>
      <c r="K380" s="21">
        <f t="shared" si="141"/>
        <v>0</v>
      </c>
      <c r="L380" s="21">
        <f t="shared" si="142"/>
        <v>99.999957714665896</v>
      </c>
      <c r="M380" s="21">
        <f t="shared" si="143"/>
        <v>4.228533410039521E-5</v>
      </c>
      <c r="N380" s="20">
        <v>0</v>
      </c>
      <c r="O380" s="20">
        <f t="shared" si="135"/>
        <v>0</v>
      </c>
      <c r="P380" s="20">
        <v>0</v>
      </c>
      <c r="Q380" s="20">
        <f t="shared" si="136"/>
        <v>0</v>
      </c>
      <c r="R380" s="20">
        <v>0</v>
      </c>
      <c r="S380" s="45">
        <f t="shared" si="144"/>
        <v>0</v>
      </c>
      <c r="T380" s="45">
        <f t="shared" si="145"/>
        <v>0</v>
      </c>
      <c r="U380" s="45">
        <f t="shared" si="146"/>
        <v>0</v>
      </c>
      <c r="V380" s="20">
        <v>3.54713850008E-2</v>
      </c>
      <c r="W380" s="21">
        <f t="shared" si="137"/>
        <v>99.999957714665896</v>
      </c>
      <c r="X380" s="17">
        <v>1.5387701611000001E-2</v>
      </c>
      <c r="Y380" s="54">
        <f t="shared" si="138"/>
        <v>43.380587208286116</v>
      </c>
      <c r="Z380" s="20">
        <v>0</v>
      </c>
      <c r="AA380" s="20">
        <v>0</v>
      </c>
      <c r="AB380" s="20">
        <v>0</v>
      </c>
      <c r="AC380" s="20">
        <v>0</v>
      </c>
      <c r="AD380" s="20">
        <v>0</v>
      </c>
      <c r="AE380" s="20">
        <v>0</v>
      </c>
      <c r="AF380" s="20">
        <v>0</v>
      </c>
      <c r="AG380" s="20">
        <v>0</v>
      </c>
      <c r="AH380" s="20">
        <v>3.54713850008E-2</v>
      </c>
      <c r="AI380" s="20">
        <v>0</v>
      </c>
      <c r="AJ380" s="20">
        <v>0</v>
      </c>
      <c r="AL380" s="57">
        <f t="shared" si="147"/>
        <v>0</v>
      </c>
      <c r="AM380" s="57">
        <f t="shared" si="148"/>
        <v>0</v>
      </c>
      <c r="AN380" s="57">
        <f t="shared" si="149"/>
        <v>0</v>
      </c>
      <c r="AO380" s="57">
        <f t="shared" si="150"/>
        <v>0</v>
      </c>
      <c r="AP380" s="57">
        <f t="shared" si="151"/>
        <v>0</v>
      </c>
      <c r="AQ380" s="57">
        <f t="shared" si="152"/>
        <v>0</v>
      </c>
      <c r="AR380" s="57">
        <f t="shared" si="153"/>
        <v>0</v>
      </c>
      <c r="AS380" s="57">
        <f t="shared" si="154"/>
        <v>0</v>
      </c>
      <c r="AT380" s="57">
        <f t="shared" si="155"/>
        <v>99.999957714665896</v>
      </c>
      <c r="AU380" s="57">
        <f t="shared" si="156"/>
        <v>0</v>
      </c>
      <c r="AV380" s="57">
        <f t="shared" si="157"/>
        <v>0</v>
      </c>
    </row>
    <row r="381" spans="1:48" x14ac:dyDescent="0.35">
      <c r="A381" s="19" t="s">
        <v>744</v>
      </c>
      <c r="B381" s="19" t="s">
        <v>745</v>
      </c>
      <c r="C381" s="44" t="s">
        <v>36</v>
      </c>
      <c r="D381" s="41" t="s">
        <v>1051</v>
      </c>
      <c r="E381" s="20">
        <v>2.7304599999999998E-2</v>
      </c>
      <c r="F381" s="20">
        <v>0</v>
      </c>
      <c r="G381" s="20">
        <v>0</v>
      </c>
      <c r="H381" s="20">
        <v>0</v>
      </c>
      <c r="I381" s="40">
        <f t="shared" si="139"/>
        <v>2.7304599999999998E-2</v>
      </c>
      <c r="J381" s="21">
        <f t="shared" si="140"/>
        <v>0</v>
      </c>
      <c r="K381" s="21">
        <f t="shared" si="141"/>
        <v>0</v>
      </c>
      <c r="L381" s="21">
        <f t="shared" si="142"/>
        <v>0</v>
      </c>
      <c r="M381" s="21">
        <f t="shared" si="143"/>
        <v>100</v>
      </c>
      <c r="N381" s="20">
        <v>9.0416200000000002E-4</v>
      </c>
      <c r="O381" s="20">
        <f t="shared" si="135"/>
        <v>9.0416200000000002E-4</v>
      </c>
      <c r="P381" s="20">
        <v>0</v>
      </c>
      <c r="Q381" s="20">
        <f t="shared" si="136"/>
        <v>0</v>
      </c>
      <c r="R381" s="20">
        <v>0</v>
      </c>
      <c r="S381" s="45">
        <f t="shared" si="144"/>
        <v>3.3113907546713741</v>
      </c>
      <c r="T381" s="45">
        <f t="shared" si="145"/>
        <v>0</v>
      </c>
      <c r="U381" s="45">
        <f t="shared" si="146"/>
        <v>0</v>
      </c>
      <c r="V381" s="20">
        <v>0</v>
      </c>
      <c r="W381" s="21">
        <f t="shared" si="137"/>
        <v>0</v>
      </c>
      <c r="X381" s="17" t="s">
        <v>216</v>
      </c>
      <c r="Y381" s="54" t="str">
        <f t="shared" si="138"/>
        <v>N/A</v>
      </c>
      <c r="Z381" s="20">
        <v>0</v>
      </c>
      <c r="AA381" s="20">
        <v>0</v>
      </c>
      <c r="AB381" s="20">
        <v>0</v>
      </c>
      <c r="AC381" s="20">
        <v>0</v>
      </c>
      <c r="AD381" s="20">
        <v>0</v>
      </c>
      <c r="AE381" s="20">
        <v>0</v>
      </c>
      <c r="AF381" s="20">
        <v>0</v>
      </c>
      <c r="AG381" s="20">
        <v>0</v>
      </c>
      <c r="AH381" s="20">
        <v>2.7304625000499998E-2</v>
      </c>
      <c r="AI381" s="20">
        <v>0</v>
      </c>
      <c r="AJ381" s="20">
        <v>0</v>
      </c>
      <c r="AL381" s="57">
        <f t="shared" si="147"/>
        <v>0</v>
      </c>
      <c r="AM381" s="57">
        <f t="shared" si="148"/>
        <v>0</v>
      </c>
      <c r="AN381" s="57">
        <f t="shared" si="149"/>
        <v>0</v>
      </c>
      <c r="AO381" s="57">
        <f t="shared" si="150"/>
        <v>0</v>
      </c>
      <c r="AP381" s="57">
        <f t="shared" si="151"/>
        <v>0</v>
      </c>
      <c r="AQ381" s="57">
        <f t="shared" si="152"/>
        <v>0</v>
      </c>
      <c r="AR381" s="57">
        <f t="shared" si="153"/>
        <v>0</v>
      </c>
      <c r="AS381" s="57">
        <f t="shared" si="154"/>
        <v>0</v>
      </c>
      <c r="AT381" s="57">
        <f t="shared" si="155"/>
        <v>100.00009156149514</v>
      </c>
      <c r="AU381" s="57">
        <f t="shared" si="156"/>
        <v>0</v>
      </c>
      <c r="AV381" s="57">
        <f t="shared" si="157"/>
        <v>0</v>
      </c>
    </row>
    <row r="382" spans="1:48" x14ac:dyDescent="0.35">
      <c r="A382" s="19" t="s">
        <v>746</v>
      </c>
      <c r="B382" s="19" t="s">
        <v>747</v>
      </c>
      <c r="C382" s="44" t="s">
        <v>36</v>
      </c>
      <c r="D382" s="41" t="s">
        <v>1051</v>
      </c>
      <c r="E382" s="20">
        <v>3.7444400000000003E-2</v>
      </c>
      <c r="F382" s="20">
        <v>0</v>
      </c>
      <c r="G382" s="20">
        <v>0</v>
      </c>
      <c r="H382" s="20">
        <v>0</v>
      </c>
      <c r="I382" s="40">
        <f t="shared" si="139"/>
        <v>3.7444400000000003E-2</v>
      </c>
      <c r="J382" s="21">
        <f t="shared" si="140"/>
        <v>0</v>
      </c>
      <c r="K382" s="21">
        <f t="shared" si="141"/>
        <v>0</v>
      </c>
      <c r="L382" s="21">
        <f t="shared" si="142"/>
        <v>0</v>
      </c>
      <c r="M382" s="21">
        <f t="shared" si="143"/>
        <v>100</v>
      </c>
      <c r="N382" s="20">
        <v>0</v>
      </c>
      <c r="O382" s="20">
        <f t="shared" ref="O382:O445" si="158">Q382+N382</f>
        <v>0</v>
      </c>
      <c r="P382" s="20">
        <v>0</v>
      </c>
      <c r="Q382" s="20">
        <f t="shared" ref="Q382:Q445" si="159">R382+P382</f>
        <v>0</v>
      </c>
      <c r="R382" s="20">
        <v>0</v>
      </c>
      <c r="S382" s="45">
        <f t="shared" si="144"/>
        <v>0</v>
      </c>
      <c r="T382" s="45">
        <f t="shared" si="145"/>
        <v>0</v>
      </c>
      <c r="U382" s="45">
        <f t="shared" si="146"/>
        <v>0</v>
      </c>
      <c r="V382" s="20">
        <v>0</v>
      </c>
      <c r="W382" s="21">
        <f t="shared" ref="W382:W445" si="160">V382/E382*100</f>
        <v>0</v>
      </c>
      <c r="X382" s="17" t="s">
        <v>216</v>
      </c>
      <c r="Y382" s="54" t="str">
        <f t="shared" ref="Y382:Y445" si="161">IFERROR(X382/E382*100,"N/A")</f>
        <v>N/A</v>
      </c>
      <c r="Z382" s="20">
        <v>0</v>
      </c>
      <c r="AA382" s="20">
        <v>0</v>
      </c>
      <c r="AB382" s="20">
        <v>0</v>
      </c>
      <c r="AC382" s="20">
        <v>0</v>
      </c>
      <c r="AD382" s="20">
        <v>0</v>
      </c>
      <c r="AE382" s="20">
        <v>0</v>
      </c>
      <c r="AF382" s="20">
        <v>0</v>
      </c>
      <c r="AG382" s="20">
        <v>0</v>
      </c>
      <c r="AH382" s="20">
        <v>3.74443750012E-2</v>
      </c>
      <c r="AI382" s="20">
        <v>0</v>
      </c>
      <c r="AJ382" s="20">
        <v>0</v>
      </c>
      <c r="AL382" s="57">
        <f t="shared" si="147"/>
        <v>0</v>
      </c>
      <c r="AM382" s="57">
        <f t="shared" si="148"/>
        <v>0</v>
      </c>
      <c r="AN382" s="57">
        <f t="shared" si="149"/>
        <v>0</v>
      </c>
      <c r="AO382" s="57">
        <f t="shared" si="150"/>
        <v>0</v>
      </c>
      <c r="AP382" s="57">
        <f t="shared" si="151"/>
        <v>0</v>
      </c>
      <c r="AQ382" s="57">
        <f t="shared" si="152"/>
        <v>0</v>
      </c>
      <c r="AR382" s="57">
        <f t="shared" si="153"/>
        <v>0</v>
      </c>
      <c r="AS382" s="57">
        <f t="shared" si="154"/>
        <v>0</v>
      </c>
      <c r="AT382" s="57">
        <f t="shared" si="155"/>
        <v>99.99993323754687</v>
      </c>
      <c r="AU382" s="57">
        <f t="shared" si="156"/>
        <v>0</v>
      </c>
      <c r="AV382" s="57">
        <f t="shared" si="157"/>
        <v>0</v>
      </c>
    </row>
    <row r="383" spans="1:48" x14ac:dyDescent="0.35">
      <c r="A383" s="19" t="s">
        <v>748</v>
      </c>
      <c r="B383" s="19" t="s">
        <v>749</v>
      </c>
      <c r="C383" s="44" t="s">
        <v>36</v>
      </c>
      <c r="D383" s="41" t="s">
        <v>1051</v>
      </c>
      <c r="E383" s="20">
        <v>2.1565299999999999E-2</v>
      </c>
      <c r="F383" s="20">
        <v>0</v>
      </c>
      <c r="G383" s="20">
        <v>0</v>
      </c>
      <c r="H383" s="20">
        <v>0</v>
      </c>
      <c r="I383" s="40">
        <f t="shared" si="139"/>
        <v>2.1565299999999999E-2</v>
      </c>
      <c r="J383" s="21">
        <f t="shared" si="140"/>
        <v>0</v>
      </c>
      <c r="K383" s="21">
        <f t="shared" si="141"/>
        <v>0</v>
      </c>
      <c r="L383" s="21">
        <f t="shared" si="142"/>
        <v>0</v>
      </c>
      <c r="M383" s="21">
        <f t="shared" si="143"/>
        <v>100</v>
      </c>
      <c r="N383" s="20">
        <v>0</v>
      </c>
      <c r="O383" s="20">
        <f t="shared" si="158"/>
        <v>0</v>
      </c>
      <c r="P383" s="20">
        <v>0</v>
      </c>
      <c r="Q383" s="20">
        <f t="shared" si="159"/>
        <v>0</v>
      </c>
      <c r="R383" s="20">
        <v>0</v>
      </c>
      <c r="S383" s="45">
        <f t="shared" si="144"/>
        <v>0</v>
      </c>
      <c r="T383" s="45">
        <f t="shared" si="145"/>
        <v>0</v>
      </c>
      <c r="U383" s="45">
        <f t="shared" si="146"/>
        <v>0</v>
      </c>
      <c r="V383" s="20">
        <v>0</v>
      </c>
      <c r="W383" s="21">
        <f t="shared" si="160"/>
        <v>0</v>
      </c>
      <c r="X383" s="17" t="s">
        <v>216</v>
      </c>
      <c r="Y383" s="54" t="str">
        <f t="shared" si="161"/>
        <v>N/A</v>
      </c>
      <c r="Z383" s="20">
        <v>0</v>
      </c>
      <c r="AA383" s="20">
        <v>0</v>
      </c>
      <c r="AB383" s="20">
        <v>0</v>
      </c>
      <c r="AC383" s="20">
        <v>0</v>
      </c>
      <c r="AD383" s="20">
        <v>0</v>
      </c>
      <c r="AE383" s="20">
        <v>0</v>
      </c>
      <c r="AF383" s="20">
        <v>0</v>
      </c>
      <c r="AG383" s="20">
        <v>0</v>
      </c>
      <c r="AH383" s="20">
        <v>2.1565319998300001E-2</v>
      </c>
      <c r="AI383" s="20">
        <v>0</v>
      </c>
      <c r="AJ383" s="20">
        <v>0</v>
      </c>
      <c r="AL383" s="57">
        <f t="shared" si="147"/>
        <v>0</v>
      </c>
      <c r="AM383" s="57">
        <f t="shared" si="148"/>
        <v>0</v>
      </c>
      <c r="AN383" s="57">
        <f t="shared" si="149"/>
        <v>0</v>
      </c>
      <c r="AO383" s="57">
        <f t="shared" si="150"/>
        <v>0</v>
      </c>
      <c r="AP383" s="57">
        <f t="shared" si="151"/>
        <v>0</v>
      </c>
      <c r="AQ383" s="57">
        <f t="shared" si="152"/>
        <v>0</v>
      </c>
      <c r="AR383" s="57">
        <f t="shared" si="153"/>
        <v>0</v>
      </c>
      <c r="AS383" s="57">
        <f t="shared" si="154"/>
        <v>0</v>
      </c>
      <c r="AT383" s="57">
        <f t="shared" si="155"/>
        <v>100.00009273369722</v>
      </c>
      <c r="AU383" s="57">
        <f t="shared" si="156"/>
        <v>0</v>
      </c>
      <c r="AV383" s="57">
        <f t="shared" si="157"/>
        <v>0</v>
      </c>
    </row>
    <row r="384" spans="1:48" x14ac:dyDescent="0.35">
      <c r="A384" s="19" t="s">
        <v>750</v>
      </c>
      <c r="B384" s="19" t="s">
        <v>751</v>
      </c>
      <c r="C384" s="44" t="s">
        <v>36</v>
      </c>
      <c r="D384" s="41" t="s">
        <v>1051</v>
      </c>
      <c r="E384" s="20">
        <v>2.4299100000000001E-2</v>
      </c>
      <c r="F384" s="20">
        <v>0</v>
      </c>
      <c r="G384" s="20">
        <v>0</v>
      </c>
      <c r="H384" s="20">
        <v>0</v>
      </c>
      <c r="I384" s="40">
        <f t="shared" si="139"/>
        <v>2.4299100000000001E-2</v>
      </c>
      <c r="J384" s="21">
        <f t="shared" si="140"/>
        <v>0</v>
      </c>
      <c r="K384" s="21">
        <f t="shared" si="141"/>
        <v>0</v>
      </c>
      <c r="L384" s="21">
        <f t="shared" si="142"/>
        <v>0</v>
      </c>
      <c r="M384" s="21">
        <f t="shared" si="143"/>
        <v>100</v>
      </c>
      <c r="N384" s="20">
        <v>2.6165999999999999E-4</v>
      </c>
      <c r="O384" s="20">
        <f t="shared" si="158"/>
        <v>2.7945300000729997E-4</v>
      </c>
      <c r="P384" s="20">
        <v>0</v>
      </c>
      <c r="Q384" s="20">
        <f t="shared" si="159"/>
        <v>1.7793000007300002E-5</v>
      </c>
      <c r="R384" s="20">
        <v>1.7793000007300002E-5</v>
      </c>
      <c r="S384" s="45">
        <f t="shared" si="144"/>
        <v>1.1500549403364733</v>
      </c>
      <c r="T384" s="45">
        <f t="shared" si="145"/>
        <v>7.3224934286866605E-2</v>
      </c>
      <c r="U384" s="45">
        <f t="shared" si="146"/>
        <v>7.3224934286866605E-2</v>
      </c>
      <c r="V384" s="20">
        <v>0</v>
      </c>
      <c r="W384" s="21">
        <f t="shared" si="160"/>
        <v>0</v>
      </c>
      <c r="X384" s="17" t="s">
        <v>216</v>
      </c>
      <c r="Y384" s="54" t="str">
        <f t="shared" si="161"/>
        <v>N/A</v>
      </c>
      <c r="Z384" s="20">
        <v>0</v>
      </c>
      <c r="AA384" s="20">
        <v>0</v>
      </c>
      <c r="AB384" s="20">
        <v>0</v>
      </c>
      <c r="AC384" s="20">
        <v>0</v>
      </c>
      <c r="AD384" s="20">
        <v>0</v>
      </c>
      <c r="AE384" s="20">
        <v>0</v>
      </c>
      <c r="AF384" s="20">
        <v>0</v>
      </c>
      <c r="AG384" s="20">
        <v>0</v>
      </c>
      <c r="AH384" s="20">
        <v>2.42991250013E-2</v>
      </c>
      <c r="AI384" s="20">
        <v>0</v>
      </c>
      <c r="AJ384" s="20">
        <v>0</v>
      </c>
      <c r="AL384" s="57">
        <f t="shared" si="147"/>
        <v>0</v>
      </c>
      <c r="AM384" s="57">
        <f t="shared" si="148"/>
        <v>0</v>
      </c>
      <c r="AN384" s="57">
        <f t="shared" si="149"/>
        <v>0</v>
      </c>
      <c r="AO384" s="57">
        <f t="shared" si="150"/>
        <v>0</v>
      </c>
      <c r="AP384" s="57">
        <f t="shared" si="151"/>
        <v>0</v>
      </c>
      <c r="AQ384" s="57">
        <f t="shared" si="152"/>
        <v>0</v>
      </c>
      <c r="AR384" s="57">
        <f t="shared" si="153"/>
        <v>0</v>
      </c>
      <c r="AS384" s="57">
        <f t="shared" si="154"/>
        <v>0</v>
      </c>
      <c r="AT384" s="57">
        <f t="shared" si="155"/>
        <v>100.00010288981895</v>
      </c>
      <c r="AU384" s="57">
        <f t="shared" si="156"/>
        <v>0</v>
      </c>
      <c r="AV384" s="57">
        <f t="shared" si="157"/>
        <v>0</v>
      </c>
    </row>
    <row r="385" spans="1:48" x14ac:dyDescent="0.35">
      <c r="A385" s="19" t="s">
        <v>752</v>
      </c>
      <c r="B385" s="19" t="s">
        <v>753</v>
      </c>
      <c r="C385" s="44" t="s">
        <v>36</v>
      </c>
      <c r="D385" s="41" t="s">
        <v>1051</v>
      </c>
      <c r="E385" s="20">
        <v>9.6633999999999998E-2</v>
      </c>
      <c r="F385" s="20">
        <v>0</v>
      </c>
      <c r="G385" s="20">
        <v>0</v>
      </c>
      <c r="H385" s="20">
        <v>0</v>
      </c>
      <c r="I385" s="40">
        <f t="shared" si="139"/>
        <v>9.6633999999999998E-2</v>
      </c>
      <c r="J385" s="21">
        <f t="shared" si="140"/>
        <v>0</v>
      </c>
      <c r="K385" s="21">
        <f t="shared" si="141"/>
        <v>0</v>
      </c>
      <c r="L385" s="21">
        <f t="shared" si="142"/>
        <v>0</v>
      </c>
      <c r="M385" s="21">
        <f t="shared" si="143"/>
        <v>100</v>
      </c>
      <c r="N385" s="20">
        <v>1.1514100000000001E-3</v>
      </c>
      <c r="O385" s="20">
        <f t="shared" si="158"/>
        <v>1.1514100000000001E-3</v>
      </c>
      <c r="P385" s="20">
        <v>0</v>
      </c>
      <c r="Q385" s="20">
        <f t="shared" si="159"/>
        <v>0</v>
      </c>
      <c r="R385" s="20">
        <v>0</v>
      </c>
      <c r="S385" s="45">
        <f t="shared" si="144"/>
        <v>1.1915164434877994</v>
      </c>
      <c r="T385" s="45">
        <f t="shared" si="145"/>
        <v>0</v>
      </c>
      <c r="U385" s="45">
        <f t="shared" si="146"/>
        <v>0</v>
      </c>
      <c r="V385" s="20">
        <v>0</v>
      </c>
      <c r="W385" s="21">
        <f t="shared" si="160"/>
        <v>0</v>
      </c>
      <c r="X385" s="17">
        <v>0</v>
      </c>
      <c r="Y385" s="54">
        <f t="shared" si="161"/>
        <v>0</v>
      </c>
      <c r="Z385" s="20">
        <v>0</v>
      </c>
      <c r="AA385" s="20">
        <v>0</v>
      </c>
      <c r="AB385" s="20">
        <v>0</v>
      </c>
      <c r="AC385" s="20">
        <v>0</v>
      </c>
      <c r="AD385" s="20">
        <v>0</v>
      </c>
      <c r="AE385" s="20">
        <v>0</v>
      </c>
      <c r="AF385" s="20">
        <v>0</v>
      </c>
      <c r="AG385" s="20">
        <v>0</v>
      </c>
      <c r="AH385" s="20">
        <v>9.6633999999800005E-2</v>
      </c>
      <c r="AI385" s="20">
        <v>0</v>
      </c>
      <c r="AJ385" s="20">
        <v>0</v>
      </c>
      <c r="AL385" s="57">
        <f t="shared" si="147"/>
        <v>0</v>
      </c>
      <c r="AM385" s="57">
        <f t="shared" si="148"/>
        <v>0</v>
      </c>
      <c r="AN385" s="57">
        <f t="shared" si="149"/>
        <v>0</v>
      </c>
      <c r="AO385" s="57">
        <f t="shared" si="150"/>
        <v>0</v>
      </c>
      <c r="AP385" s="57">
        <f t="shared" si="151"/>
        <v>0</v>
      </c>
      <c r="AQ385" s="57">
        <f t="shared" si="152"/>
        <v>0</v>
      </c>
      <c r="AR385" s="57">
        <f t="shared" si="153"/>
        <v>0</v>
      </c>
      <c r="AS385" s="57">
        <f t="shared" si="154"/>
        <v>0</v>
      </c>
      <c r="AT385" s="57">
        <f t="shared" si="155"/>
        <v>99.999999999793047</v>
      </c>
      <c r="AU385" s="57">
        <f t="shared" si="156"/>
        <v>0</v>
      </c>
      <c r="AV385" s="57">
        <f t="shared" si="157"/>
        <v>0</v>
      </c>
    </row>
    <row r="386" spans="1:48" x14ac:dyDescent="0.35">
      <c r="A386" s="19" t="s">
        <v>754</v>
      </c>
      <c r="B386" s="19" t="s">
        <v>755</v>
      </c>
      <c r="C386" s="44" t="s">
        <v>36</v>
      </c>
      <c r="D386" s="41" t="s">
        <v>1051</v>
      </c>
      <c r="E386" s="20">
        <v>2.8234200000000001E-2</v>
      </c>
      <c r="F386" s="20">
        <v>0</v>
      </c>
      <c r="G386" s="20">
        <v>0</v>
      </c>
      <c r="H386" s="20">
        <v>0</v>
      </c>
      <c r="I386" s="40">
        <f t="shared" si="139"/>
        <v>2.8234200000000001E-2</v>
      </c>
      <c r="J386" s="21">
        <f t="shared" si="140"/>
        <v>0</v>
      </c>
      <c r="K386" s="21">
        <f t="shared" si="141"/>
        <v>0</v>
      </c>
      <c r="L386" s="21">
        <f t="shared" si="142"/>
        <v>0</v>
      </c>
      <c r="M386" s="21">
        <f t="shared" si="143"/>
        <v>100</v>
      </c>
      <c r="N386" s="20">
        <v>0</v>
      </c>
      <c r="O386" s="20">
        <f t="shared" si="158"/>
        <v>0</v>
      </c>
      <c r="P386" s="20">
        <v>0</v>
      </c>
      <c r="Q386" s="20">
        <f t="shared" si="159"/>
        <v>0</v>
      </c>
      <c r="R386" s="20">
        <v>0</v>
      </c>
      <c r="S386" s="45">
        <f t="shared" si="144"/>
        <v>0</v>
      </c>
      <c r="T386" s="45">
        <f t="shared" si="145"/>
        <v>0</v>
      </c>
      <c r="U386" s="45">
        <f t="shared" si="146"/>
        <v>0</v>
      </c>
      <c r="V386" s="20">
        <v>0</v>
      </c>
      <c r="W386" s="21">
        <f t="shared" si="160"/>
        <v>0</v>
      </c>
      <c r="X386" s="17" t="s">
        <v>216</v>
      </c>
      <c r="Y386" s="54" t="str">
        <f t="shared" si="161"/>
        <v>N/A</v>
      </c>
      <c r="Z386" s="20">
        <v>0</v>
      </c>
      <c r="AA386" s="20">
        <v>0</v>
      </c>
      <c r="AB386" s="20">
        <v>0</v>
      </c>
      <c r="AC386" s="20">
        <v>0</v>
      </c>
      <c r="AD386" s="20">
        <v>0</v>
      </c>
      <c r="AE386" s="20">
        <v>0</v>
      </c>
      <c r="AF386" s="20">
        <v>0</v>
      </c>
      <c r="AG386" s="20">
        <v>0</v>
      </c>
      <c r="AH386" s="20">
        <v>2.82342150003E-2</v>
      </c>
      <c r="AI386" s="20">
        <v>0</v>
      </c>
      <c r="AJ386" s="20">
        <v>0</v>
      </c>
      <c r="AL386" s="57">
        <f t="shared" si="147"/>
        <v>0</v>
      </c>
      <c r="AM386" s="57">
        <f t="shared" si="148"/>
        <v>0</v>
      </c>
      <c r="AN386" s="57">
        <f t="shared" si="149"/>
        <v>0</v>
      </c>
      <c r="AO386" s="57">
        <f t="shared" si="150"/>
        <v>0</v>
      </c>
      <c r="AP386" s="57">
        <f t="shared" si="151"/>
        <v>0</v>
      </c>
      <c r="AQ386" s="57">
        <f t="shared" si="152"/>
        <v>0</v>
      </c>
      <c r="AR386" s="57">
        <f t="shared" si="153"/>
        <v>0</v>
      </c>
      <c r="AS386" s="57">
        <f t="shared" si="154"/>
        <v>0</v>
      </c>
      <c r="AT386" s="57">
        <f t="shared" si="155"/>
        <v>100.00005312812121</v>
      </c>
      <c r="AU386" s="57">
        <f t="shared" si="156"/>
        <v>0</v>
      </c>
      <c r="AV386" s="57">
        <f t="shared" si="157"/>
        <v>0</v>
      </c>
    </row>
    <row r="387" spans="1:48" x14ac:dyDescent="0.35">
      <c r="A387" s="19" t="s">
        <v>756</v>
      </c>
      <c r="B387" s="19" t="s">
        <v>757</v>
      </c>
      <c r="C387" s="44" t="s">
        <v>36</v>
      </c>
      <c r="D387" s="41" t="s">
        <v>1051</v>
      </c>
      <c r="E387" s="20">
        <v>2.2957399999999999E-2</v>
      </c>
      <c r="F387" s="20">
        <v>0</v>
      </c>
      <c r="G387" s="20">
        <v>0</v>
      </c>
      <c r="H387" s="20">
        <v>0</v>
      </c>
      <c r="I387" s="40">
        <f t="shared" si="139"/>
        <v>2.2957399999999999E-2</v>
      </c>
      <c r="J387" s="21">
        <f t="shared" si="140"/>
        <v>0</v>
      </c>
      <c r="K387" s="21">
        <f t="shared" si="141"/>
        <v>0</v>
      </c>
      <c r="L387" s="21">
        <f t="shared" si="142"/>
        <v>0</v>
      </c>
      <c r="M387" s="21">
        <f t="shared" si="143"/>
        <v>100</v>
      </c>
      <c r="N387" s="20">
        <v>0</v>
      </c>
      <c r="O387" s="20">
        <f t="shared" si="158"/>
        <v>0</v>
      </c>
      <c r="P387" s="20">
        <v>0</v>
      </c>
      <c r="Q387" s="20">
        <f t="shared" si="159"/>
        <v>0</v>
      </c>
      <c r="R387" s="20">
        <v>0</v>
      </c>
      <c r="S387" s="45">
        <f t="shared" si="144"/>
        <v>0</v>
      </c>
      <c r="T387" s="45">
        <f t="shared" si="145"/>
        <v>0</v>
      </c>
      <c r="U387" s="45">
        <f t="shared" si="146"/>
        <v>0</v>
      </c>
      <c r="V387" s="20">
        <v>0</v>
      </c>
      <c r="W387" s="21">
        <f t="shared" si="160"/>
        <v>0</v>
      </c>
      <c r="X387" s="17" t="s">
        <v>216</v>
      </c>
      <c r="Y387" s="54" t="str">
        <f t="shared" si="161"/>
        <v>N/A</v>
      </c>
      <c r="Z387" s="20">
        <v>0</v>
      </c>
      <c r="AA387" s="20">
        <v>0</v>
      </c>
      <c r="AB387" s="20">
        <v>0</v>
      </c>
      <c r="AC387" s="20">
        <v>0</v>
      </c>
      <c r="AD387" s="20">
        <v>0</v>
      </c>
      <c r="AE387" s="20">
        <v>0</v>
      </c>
      <c r="AF387" s="20">
        <v>0</v>
      </c>
      <c r="AG387" s="20">
        <v>0</v>
      </c>
      <c r="AH387" s="20">
        <v>0</v>
      </c>
      <c r="AI387" s="20">
        <v>0</v>
      </c>
      <c r="AJ387" s="20">
        <v>0</v>
      </c>
      <c r="AL387" s="57">
        <f t="shared" si="147"/>
        <v>0</v>
      </c>
      <c r="AM387" s="57">
        <f t="shared" si="148"/>
        <v>0</v>
      </c>
      <c r="AN387" s="57">
        <f t="shared" si="149"/>
        <v>0</v>
      </c>
      <c r="AO387" s="57">
        <f t="shared" si="150"/>
        <v>0</v>
      </c>
      <c r="AP387" s="57">
        <f t="shared" si="151"/>
        <v>0</v>
      </c>
      <c r="AQ387" s="57">
        <f t="shared" si="152"/>
        <v>0</v>
      </c>
      <c r="AR387" s="57">
        <f t="shared" si="153"/>
        <v>0</v>
      </c>
      <c r="AS387" s="57">
        <f t="shared" si="154"/>
        <v>0</v>
      </c>
      <c r="AT387" s="57">
        <f t="shared" si="155"/>
        <v>0</v>
      </c>
      <c r="AU387" s="57">
        <f t="shared" si="156"/>
        <v>0</v>
      </c>
      <c r="AV387" s="57">
        <f t="shared" si="157"/>
        <v>0</v>
      </c>
    </row>
    <row r="388" spans="1:48" x14ac:dyDescent="0.35">
      <c r="A388" s="19" t="s">
        <v>758</v>
      </c>
      <c r="B388" s="19" t="s">
        <v>759</v>
      </c>
      <c r="C388" s="44" t="s">
        <v>36</v>
      </c>
      <c r="D388" s="41" t="s">
        <v>1051</v>
      </c>
      <c r="E388" s="20">
        <v>0.20400399999999999</v>
      </c>
      <c r="F388" s="20">
        <v>0</v>
      </c>
      <c r="G388" s="20">
        <v>0</v>
      </c>
      <c r="H388" s="20">
        <v>0</v>
      </c>
      <c r="I388" s="40">
        <f t="shared" si="139"/>
        <v>0.20400399999999999</v>
      </c>
      <c r="J388" s="21">
        <f t="shared" si="140"/>
        <v>0</v>
      </c>
      <c r="K388" s="21">
        <f t="shared" si="141"/>
        <v>0</v>
      </c>
      <c r="L388" s="21">
        <f t="shared" si="142"/>
        <v>0</v>
      </c>
      <c r="M388" s="21">
        <f t="shared" si="143"/>
        <v>100</v>
      </c>
      <c r="N388" s="20">
        <v>1.7428900000000001E-2</v>
      </c>
      <c r="O388" s="20">
        <f t="shared" si="158"/>
        <v>1.7428900000000001E-2</v>
      </c>
      <c r="P388" s="20">
        <v>0</v>
      </c>
      <c r="Q388" s="20">
        <f t="shared" si="159"/>
        <v>0</v>
      </c>
      <c r="R388" s="20">
        <v>0</v>
      </c>
      <c r="S388" s="45">
        <f t="shared" si="144"/>
        <v>8.5434109135115008</v>
      </c>
      <c r="T388" s="45">
        <f t="shared" si="145"/>
        <v>0</v>
      </c>
      <c r="U388" s="45">
        <f t="shared" si="146"/>
        <v>0</v>
      </c>
      <c r="V388" s="20">
        <v>1.6324734796800001E-2</v>
      </c>
      <c r="W388" s="21">
        <f t="shared" si="160"/>
        <v>8.0021640736456163</v>
      </c>
      <c r="X388" s="17">
        <v>0</v>
      </c>
      <c r="Y388" s="54">
        <f t="shared" si="161"/>
        <v>0</v>
      </c>
      <c r="Z388" s="20">
        <v>0</v>
      </c>
      <c r="AA388" s="20">
        <v>0</v>
      </c>
      <c r="AB388" s="20">
        <v>0</v>
      </c>
      <c r="AC388" s="20">
        <v>0</v>
      </c>
      <c r="AD388" s="20">
        <v>0</v>
      </c>
      <c r="AE388" s="20">
        <v>0</v>
      </c>
      <c r="AF388" s="20">
        <v>0</v>
      </c>
      <c r="AG388" s="20">
        <v>0</v>
      </c>
      <c r="AH388" s="20">
        <v>0.20400445</v>
      </c>
      <c r="AI388" s="20">
        <v>0</v>
      </c>
      <c r="AJ388" s="20">
        <v>0</v>
      </c>
      <c r="AL388" s="57">
        <f t="shared" si="147"/>
        <v>0</v>
      </c>
      <c r="AM388" s="57">
        <f t="shared" si="148"/>
        <v>0</v>
      </c>
      <c r="AN388" s="57">
        <f t="shared" si="149"/>
        <v>0</v>
      </c>
      <c r="AO388" s="57">
        <f t="shared" si="150"/>
        <v>0</v>
      </c>
      <c r="AP388" s="57">
        <f t="shared" si="151"/>
        <v>0</v>
      </c>
      <c r="AQ388" s="57">
        <f t="shared" si="152"/>
        <v>0</v>
      </c>
      <c r="AR388" s="57">
        <f t="shared" si="153"/>
        <v>0</v>
      </c>
      <c r="AS388" s="57">
        <f t="shared" si="154"/>
        <v>0</v>
      </c>
      <c r="AT388" s="57">
        <f t="shared" si="155"/>
        <v>100.00022058391012</v>
      </c>
      <c r="AU388" s="57">
        <f t="shared" si="156"/>
        <v>0</v>
      </c>
      <c r="AV388" s="57">
        <f t="shared" si="157"/>
        <v>0</v>
      </c>
    </row>
    <row r="389" spans="1:48" x14ac:dyDescent="0.35">
      <c r="A389" s="19" t="s">
        <v>760</v>
      </c>
      <c r="B389" s="19" t="s">
        <v>761</v>
      </c>
      <c r="C389" s="44" t="s">
        <v>36</v>
      </c>
      <c r="D389" s="41" t="s">
        <v>1051</v>
      </c>
      <c r="E389" s="20">
        <v>6.1300100000000003E-2</v>
      </c>
      <c r="F389" s="20">
        <v>0</v>
      </c>
      <c r="G389" s="20">
        <v>0</v>
      </c>
      <c r="H389" s="20">
        <v>0</v>
      </c>
      <c r="I389" s="40">
        <f t="shared" si="139"/>
        <v>6.1300100000000003E-2</v>
      </c>
      <c r="J389" s="21">
        <f t="shared" si="140"/>
        <v>0</v>
      </c>
      <c r="K389" s="21">
        <f t="shared" si="141"/>
        <v>0</v>
      </c>
      <c r="L389" s="21">
        <f t="shared" si="142"/>
        <v>0</v>
      </c>
      <c r="M389" s="21">
        <f t="shared" si="143"/>
        <v>100</v>
      </c>
      <c r="N389" s="20">
        <v>0</v>
      </c>
      <c r="O389" s="20">
        <f t="shared" si="158"/>
        <v>0</v>
      </c>
      <c r="P389" s="20">
        <v>0</v>
      </c>
      <c r="Q389" s="20">
        <f t="shared" si="159"/>
        <v>0</v>
      </c>
      <c r="R389" s="20">
        <v>0</v>
      </c>
      <c r="S389" s="45">
        <f t="shared" si="144"/>
        <v>0</v>
      </c>
      <c r="T389" s="45">
        <f t="shared" si="145"/>
        <v>0</v>
      </c>
      <c r="U389" s="45">
        <f t="shared" si="146"/>
        <v>0</v>
      </c>
      <c r="V389" s="20">
        <v>0</v>
      </c>
      <c r="W389" s="21">
        <f t="shared" si="160"/>
        <v>0</v>
      </c>
      <c r="X389" s="17" t="s">
        <v>216</v>
      </c>
      <c r="Y389" s="54" t="str">
        <f t="shared" si="161"/>
        <v>N/A</v>
      </c>
      <c r="Z389" s="20">
        <v>0</v>
      </c>
      <c r="AA389" s="20">
        <v>0</v>
      </c>
      <c r="AB389" s="20">
        <v>0</v>
      </c>
      <c r="AC389" s="20">
        <v>0</v>
      </c>
      <c r="AD389" s="20">
        <v>0</v>
      </c>
      <c r="AE389" s="20">
        <v>0</v>
      </c>
      <c r="AF389" s="20">
        <v>0</v>
      </c>
      <c r="AG389" s="20">
        <v>0</v>
      </c>
      <c r="AH389" s="20">
        <v>6.1300139997799999E-2</v>
      </c>
      <c r="AI389" s="20">
        <v>0</v>
      </c>
      <c r="AJ389" s="20">
        <v>0</v>
      </c>
      <c r="AL389" s="57">
        <f t="shared" si="147"/>
        <v>0</v>
      </c>
      <c r="AM389" s="57">
        <f t="shared" si="148"/>
        <v>0</v>
      </c>
      <c r="AN389" s="57">
        <f t="shared" si="149"/>
        <v>0</v>
      </c>
      <c r="AO389" s="57">
        <f t="shared" si="150"/>
        <v>0</v>
      </c>
      <c r="AP389" s="57">
        <f t="shared" si="151"/>
        <v>0</v>
      </c>
      <c r="AQ389" s="57">
        <f t="shared" si="152"/>
        <v>0</v>
      </c>
      <c r="AR389" s="57">
        <f t="shared" si="153"/>
        <v>0</v>
      </c>
      <c r="AS389" s="57">
        <f t="shared" si="154"/>
        <v>0</v>
      </c>
      <c r="AT389" s="57">
        <f t="shared" si="155"/>
        <v>100.00006524915945</v>
      </c>
      <c r="AU389" s="57">
        <f t="shared" si="156"/>
        <v>0</v>
      </c>
      <c r="AV389" s="57">
        <f t="shared" si="157"/>
        <v>0</v>
      </c>
    </row>
    <row r="390" spans="1:48" x14ac:dyDescent="0.35">
      <c r="A390" s="19" t="s">
        <v>762</v>
      </c>
      <c r="B390" s="19" t="s">
        <v>763</v>
      </c>
      <c r="C390" s="44" t="s">
        <v>36</v>
      </c>
      <c r="D390" s="41" t="s">
        <v>1051</v>
      </c>
      <c r="E390" s="20">
        <v>4.7657400000000003E-2</v>
      </c>
      <c r="F390" s="20">
        <v>0</v>
      </c>
      <c r="G390" s="20">
        <v>0</v>
      </c>
      <c r="H390" s="20">
        <v>0</v>
      </c>
      <c r="I390" s="40">
        <f t="shared" si="139"/>
        <v>4.7657400000000003E-2</v>
      </c>
      <c r="J390" s="21">
        <f t="shared" si="140"/>
        <v>0</v>
      </c>
      <c r="K390" s="21">
        <f t="shared" si="141"/>
        <v>0</v>
      </c>
      <c r="L390" s="21">
        <f t="shared" si="142"/>
        <v>0</v>
      </c>
      <c r="M390" s="21">
        <f t="shared" si="143"/>
        <v>100</v>
      </c>
      <c r="N390" s="20">
        <v>1.29581E-2</v>
      </c>
      <c r="O390" s="20">
        <f t="shared" si="158"/>
        <v>1.3771357699996E-2</v>
      </c>
      <c r="P390" s="20">
        <v>8.1325769999600003E-4</v>
      </c>
      <c r="Q390" s="20">
        <f t="shared" si="159"/>
        <v>8.1325769999600003E-4</v>
      </c>
      <c r="R390" s="20">
        <v>0</v>
      </c>
      <c r="S390" s="45">
        <f t="shared" si="144"/>
        <v>28.89657786617818</v>
      </c>
      <c r="T390" s="45">
        <f t="shared" si="145"/>
        <v>1.7064667816456627</v>
      </c>
      <c r="U390" s="45">
        <f t="shared" si="146"/>
        <v>0</v>
      </c>
      <c r="V390" s="20">
        <v>4.7657394999500002E-2</v>
      </c>
      <c r="W390" s="21">
        <f t="shared" si="160"/>
        <v>99.999989507400741</v>
      </c>
      <c r="X390" s="17" t="s">
        <v>216</v>
      </c>
      <c r="Y390" s="54" t="str">
        <f t="shared" si="161"/>
        <v>N/A</v>
      </c>
      <c r="Z390" s="20">
        <v>0</v>
      </c>
      <c r="AA390" s="20">
        <v>0</v>
      </c>
      <c r="AB390" s="20">
        <v>0</v>
      </c>
      <c r="AC390" s="20">
        <v>0</v>
      </c>
      <c r="AD390" s="20">
        <v>0</v>
      </c>
      <c r="AE390" s="20">
        <v>0</v>
      </c>
      <c r="AF390" s="20">
        <v>0</v>
      </c>
      <c r="AG390" s="20">
        <v>0</v>
      </c>
      <c r="AH390" s="20">
        <v>4.7657394999500002E-2</v>
      </c>
      <c r="AI390" s="20">
        <v>0</v>
      </c>
      <c r="AJ390" s="20">
        <v>0</v>
      </c>
      <c r="AL390" s="57">
        <f t="shared" si="147"/>
        <v>0</v>
      </c>
      <c r="AM390" s="57">
        <f t="shared" si="148"/>
        <v>0</v>
      </c>
      <c r="AN390" s="57">
        <f t="shared" si="149"/>
        <v>0</v>
      </c>
      <c r="AO390" s="57">
        <f t="shared" si="150"/>
        <v>0</v>
      </c>
      <c r="AP390" s="57">
        <f t="shared" si="151"/>
        <v>0</v>
      </c>
      <c r="AQ390" s="57">
        <f t="shared" si="152"/>
        <v>0</v>
      </c>
      <c r="AR390" s="57">
        <f t="shared" si="153"/>
        <v>0</v>
      </c>
      <c r="AS390" s="57">
        <f t="shared" si="154"/>
        <v>0</v>
      </c>
      <c r="AT390" s="57">
        <f t="shared" si="155"/>
        <v>99.999989507400741</v>
      </c>
      <c r="AU390" s="57">
        <f t="shared" si="156"/>
        <v>0</v>
      </c>
      <c r="AV390" s="57">
        <f t="shared" si="157"/>
        <v>0</v>
      </c>
    </row>
    <row r="391" spans="1:48" x14ac:dyDescent="0.35">
      <c r="A391" s="19" t="s">
        <v>764</v>
      </c>
      <c r="B391" s="19" t="s">
        <v>765</v>
      </c>
      <c r="C391" s="44" t="s">
        <v>36</v>
      </c>
      <c r="D391" s="41" t="s">
        <v>1051</v>
      </c>
      <c r="E391" s="20">
        <v>3.5610799999999998E-2</v>
      </c>
      <c r="F391" s="20">
        <v>0</v>
      </c>
      <c r="G391" s="20">
        <v>0</v>
      </c>
      <c r="H391" s="20">
        <v>0</v>
      </c>
      <c r="I391" s="40">
        <f t="shared" si="139"/>
        <v>3.5610799999999998E-2</v>
      </c>
      <c r="J391" s="21">
        <f t="shared" si="140"/>
        <v>0</v>
      </c>
      <c r="K391" s="21">
        <f t="shared" si="141"/>
        <v>0</v>
      </c>
      <c r="L391" s="21">
        <f t="shared" si="142"/>
        <v>0</v>
      </c>
      <c r="M391" s="21">
        <f t="shared" si="143"/>
        <v>100</v>
      </c>
      <c r="N391" s="20">
        <v>7.1627499999999998E-3</v>
      </c>
      <c r="O391" s="20">
        <f t="shared" si="158"/>
        <v>8.2046744001859993E-3</v>
      </c>
      <c r="P391" s="20">
        <v>8.5820460019500003E-4</v>
      </c>
      <c r="Q391" s="20">
        <f t="shared" si="159"/>
        <v>1.0419244001860001E-3</v>
      </c>
      <c r="R391" s="20">
        <v>1.8371979999100001E-4</v>
      </c>
      <c r="S391" s="45">
        <f t="shared" si="144"/>
        <v>23.039848585782963</v>
      </c>
      <c r="T391" s="45">
        <f t="shared" si="145"/>
        <v>2.9258663107428089</v>
      </c>
      <c r="U391" s="45">
        <f t="shared" si="146"/>
        <v>0.51591034178114514</v>
      </c>
      <c r="V391" s="20">
        <v>0</v>
      </c>
      <c r="W391" s="21">
        <f t="shared" si="160"/>
        <v>0</v>
      </c>
      <c r="X391" s="17" t="s">
        <v>216</v>
      </c>
      <c r="Y391" s="54" t="str">
        <f t="shared" si="161"/>
        <v>N/A</v>
      </c>
      <c r="Z391" s="20">
        <v>0</v>
      </c>
      <c r="AA391" s="20">
        <v>0</v>
      </c>
      <c r="AB391" s="20">
        <v>0</v>
      </c>
      <c r="AC391" s="20">
        <v>0</v>
      </c>
      <c r="AD391" s="20">
        <v>0</v>
      </c>
      <c r="AE391" s="20">
        <v>0</v>
      </c>
      <c r="AF391" s="20">
        <v>0</v>
      </c>
      <c r="AG391" s="20">
        <v>0</v>
      </c>
      <c r="AH391" s="20">
        <v>0</v>
      </c>
      <c r="AI391" s="20">
        <v>0</v>
      </c>
      <c r="AJ391" s="20">
        <v>0</v>
      </c>
      <c r="AL391" s="57">
        <f t="shared" si="147"/>
        <v>0</v>
      </c>
      <c r="AM391" s="57">
        <f t="shared" si="148"/>
        <v>0</v>
      </c>
      <c r="AN391" s="57">
        <f t="shared" si="149"/>
        <v>0</v>
      </c>
      <c r="AO391" s="57">
        <f t="shared" si="150"/>
        <v>0</v>
      </c>
      <c r="AP391" s="57">
        <f t="shared" si="151"/>
        <v>0</v>
      </c>
      <c r="AQ391" s="57">
        <f t="shared" si="152"/>
        <v>0</v>
      </c>
      <c r="AR391" s="57">
        <f t="shared" si="153"/>
        <v>0</v>
      </c>
      <c r="AS391" s="57">
        <f t="shared" si="154"/>
        <v>0</v>
      </c>
      <c r="AT391" s="57">
        <f t="shared" si="155"/>
        <v>0</v>
      </c>
      <c r="AU391" s="57">
        <f t="shared" si="156"/>
        <v>0</v>
      </c>
      <c r="AV391" s="57">
        <f t="shared" si="157"/>
        <v>0</v>
      </c>
    </row>
    <row r="392" spans="1:48" x14ac:dyDescent="0.35">
      <c r="A392" s="19" t="s">
        <v>766</v>
      </c>
      <c r="B392" s="19" t="s">
        <v>767</v>
      </c>
      <c r="C392" s="44" t="s">
        <v>36</v>
      </c>
      <c r="D392" s="41" t="s">
        <v>1051</v>
      </c>
      <c r="E392" s="20">
        <v>4.66074E-2</v>
      </c>
      <c r="F392" s="20">
        <v>0</v>
      </c>
      <c r="G392" s="20">
        <v>0</v>
      </c>
      <c r="H392" s="20">
        <v>0</v>
      </c>
      <c r="I392" s="40">
        <f t="shared" si="139"/>
        <v>4.66074E-2</v>
      </c>
      <c r="J392" s="21">
        <f t="shared" si="140"/>
        <v>0</v>
      </c>
      <c r="K392" s="21">
        <f t="shared" si="141"/>
        <v>0</v>
      </c>
      <c r="L392" s="21">
        <f t="shared" si="142"/>
        <v>0</v>
      </c>
      <c r="M392" s="21">
        <f t="shared" si="143"/>
        <v>100</v>
      </c>
      <c r="N392" s="20">
        <v>0</v>
      </c>
      <c r="O392" s="20">
        <f t="shared" si="158"/>
        <v>0</v>
      </c>
      <c r="P392" s="20">
        <v>0</v>
      </c>
      <c r="Q392" s="20">
        <f t="shared" si="159"/>
        <v>0</v>
      </c>
      <c r="R392" s="20">
        <v>0</v>
      </c>
      <c r="S392" s="45">
        <f t="shared" si="144"/>
        <v>0</v>
      </c>
      <c r="T392" s="45">
        <f t="shared" si="145"/>
        <v>0</v>
      </c>
      <c r="U392" s="45">
        <f t="shared" si="146"/>
        <v>0</v>
      </c>
      <c r="V392" s="20">
        <v>0</v>
      </c>
      <c r="W392" s="21">
        <f t="shared" si="160"/>
        <v>0</v>
      </c>
      <c r="X392" s="17" t="s">
        <v>216</v>
      </c>
      <c r="Y392" s="54" t="str">
        <f t="shared" si="161"/>
        <v>N/A</v>
      </c>
      <c r="Z392" s="20">
        <v>0</v>
      </c>
      <c r="AA392" s="20">
        <v>0</v>
      </c>
      <c r="AB392" s="20">
        <v>0</v>
      </c>
      <c r="AC392" s="20">
        <v>0</v>
      </c>
      <c r="AD392" s="20">
        <v>0</v>
      </c>
      <c r="AE392" s="20">
        <v>0</v>
      </c>
      <c r="AF392" s="20">
        <v>0</v>
      </c>
      <c r="AG392" s="20">
        <v>0</v>
      </c>
      <c r="AH392" s="20">
        <v>0</v>
      </c>
      <c r="AI392" s="20">
        <v>0</v>
      </c>
      <c r="AJ392" s="20">
        <v>0</v>
      </c>
      <c r="AL392" s="57">
        <f t="shared" si="147"/>
        <v>0</v>
      </c>
      <c r="AM392" s="57">
        <f t="shared" si="148"/>
        <v>0</v>
      </c>
      <c r="AN392" s="57">
        <f t="shared" si="149"/>
        <v>0</v>
      </c>
      <c r="AO392" s="57">
        <f t="shared" si="150"/>
        <v>0</v>
      </c>
      <c r="AP392" s="57">
        <f t="shared" si="151"/>
        <v>0</v>
      </c>
      <c r="AQ392" s="57">
        <f t="shared" si="152"/>
        <v>0</v>
      </c>
      <c r="AR392" s="57">
        <f t="shared" si="153"/>
        <v>0</v>
      </c>
      <c r="AS392" s="57">
        <f t="shared" si="154"/>
        <v>0</v>
      </c>
      <c r="AT392" s="57">
        <f t="shared" si="155"/>
        <v>0</v>
      </c>
      <c r="AU392" s="57">
        <f t="shared" si="156"/>
        <v>0</v>
      </c>
      <c r="AV392" s="57">
        <f t="shared" si="157"/>
        <v>0</v>
      </c>
    </row>
    <row r="393" spans="1:48" x14ac:dyDescent="0.35">
      <c r="A393" s="19" t="s">
        <v>768</v>
      </c>
      <c r="B393" s="19" t="s">
        <v>769</v>
      </c>
      <c r="C393" s="44" t="s">
        <v>36</v>
      </c>
      <c r="D393" s="41" t="s">
        <v>1051</v>
      </c>
      <c r="E393" s="20">
        <v>0.22590499999999999</v>
      </c>
      <c r="F393" s="20">
        <v>0</v>
      </c>
      <c r="G393" s="20">
        <v>0</v>
      </c>
      <c r="H393" s="20">
        <v>0</v>
      </c>
      <c r="I393" s="40">
        <f t="shared" si="139"/>
        <v>0.22590499999999999</v>
      </c>
      <c r="J393" s="21">
        <f t="shared" si="140"/>
        <v>0</v>
      </c>
      <c r="K393" s="21">
        <f t="shared" si="141"/>
        <v>0</v>
      </c>
      <c r="L393" s="21">
        <f t="shared" si="142"/>
        <v>0</v>
      </c>
      <c r="M393" s="21">
        <f t="shared" si="143"/>
        <v>100</v>
      </c>
      <c r="N393" s="20">
        <v>5.38497E-2</v>
      </c>
      <c r="O393" s="20">
        <f t="shared" si="158"/>
        <v>9.4112912823799993E-2</v>
      </c>
      <c r="P393" s="20">
        <v>2.1469416221200001E-2</v>
      </c>
      <c r="Q393" s="20">
        <f t="shared" si="159"/>
        <v>4.02632128238E-2</v>
      </c>
      <c r="R393" s="20">
        <v>1.8793796602599999E-2</v>
      </c>
      <c r="S393" s="45">
        <f t="shared" si="144"/>
        <v>41.660393892919586</v>
      </c>
      <c r="T393" s="45">
        <f t="shared" si="145"/>
        <v>17.823072895155043</v>
      </c>
      <c r="U393" s="45">
        <f t="shared" si="146"/>
        <v>8.3193362708218057</v>
      </c>
      <c r="V393" s="20">
        <v>0.22590457499700001</v>
      </c>
      <c r="W393" s="21">
        <f t="shared" si="160"/>
        <v>99.999811866492564</v>
      </c>
      <c r="X393" s="17">
        <v>0</v>
      </c>
      <c r="Y393" s="54">
        <f t="shared" si="161"/>
        <v>0</v>
      </c>
      <c r="Z393" s="20">
        <v>0</v>
      </c>
      <c r="AA393" s="20">
        <v>0</v>
      </c>
      <c r="AB393" s="20">
        <v>0</v>
      </c>
      <c r="AC393" s="20">
        <v>0</v>
      </c>
      <c r="AD393" s="20">
        <v>0</v>
      </c>
      <c r="AE393" s="20">
        <v>0</v>
      </c>
      <c r="AF393" s="20">
        <v>0</v>
      </c>
      <c r="AG393" s="20">
        <v>0</v>
      </c>
      <c r="AH393" s="20">
        <v>0.22590457499700001</v>
      </c>
      <c r="AI393" s="20">
        <v>0</v>
      </c>
      <c r="AJ393" s="20">
        <v>0</v>
      </c>
      <c r="AL393" s="57">
        <f t="shared" si="147"/>
        <v>0</v>
      </c>
      <c r="AM393" s="57">
        <f t="shared" si="148"/>
        <v>0</v>
      </c>
      <c r="AN393" s="57">
        <f t="shared" si="149"/>
        <v>0</v>
      </c>
      <c r="AO393" s="57">
        <f t="shared" si="150"/>
        <v>0</v>
      </c>
      <c r="AP393" s="57">
        <f t="shared" si="151"/>
        <v>0</v>
      </c>
      <c r="AQ393" s="57">
        <f t="shared" si="152"/>
        <v>0</v>
      </c>
      <c r="AR393" s="57">
        <f t="shared" si="153"/>
        <v>0</v>
      </c>
      <c r="AS393" s="57">
        <f t="shared" si="154"/>
        <v>0</v>
      </c>
      <c r="AT393" s="57">
        <f t="shared" si="155"/>
        <v>99.999811866492564</v>
      </c>
      <c r="AU393" s="57">
        <f t="shared" si="156"/>
        <v>0</v>
      </c>
      <c r="AV393" s="57">
        <f t="shared" si="157"/>
        <v>0</v>
      </c>
    </row>
    <row r="394" spans="1:48" x14ac:dyDescent="0.35">
      <c r="A394" s="19" t="s">
        <v>770</v>
      </c>
      <c r="B394" s="19" t="s">
        <v>771</v>
      </c>
      <c r="C394" s="44" t="s">
        <v>36</v>
      </c>
      <c r="D394" s="41" t="s">
        <v>1051</v>
      </c>
      <c r="E394" s="20">
        <v>0.16192699999999999</v>
      </c>
      <c r="F394" s="20">
        <v>0</v>
      </c>
      <c r="G394" s="20">
        <v>0</v>
      </c>
      <c r="H394" s="20">
        <v>0</v>
      </c>
      <c r="I394" s="40">
        <f t="shared" si="139"/>
        <v>0.16192699999999999</v>
      </c>
      <c r="J394" s="21">
        <f t="shared" si="140"/>
        <v>0</v>
      </c>
      <c r="K394" s="21">
        <f t="shared" si="141"/>
        <v>0</v>
      </c>
      <c r="L394" s="21">
        <f t="shared" si="142"/>
        <v>0</v>
      </c>
      <c r="M394" s="21">
        <f t="shared" si="143"/>
        <v>100</v>
      </c>
      <c r="N394" s="20">
        <v>0</v>
      </c>
      <c r="O394" s="20">
        <f t="shared" si="158"/>
        <v>0</v>
      </c>
      <c r="P394" s="20">
        <v>0</v>
      </c>
      <c r="Q394" s="20">
        <f t="shared" si="159"/>
        <v>0</v>
      </c>
      <c r="R394" s="20">
        <v>0</v>
      </c>
      <c r="S394" s="45">
        <f t="shared" si="144"/>
        <v>0</v>
      </c>
      <c r="T394" s="45">
        <f t="shared" si="145"/>
        <v>0</v>
      </c>
      <c r="U394" s="45">
        <f t="shared" si="146"/>
        <v>0</v>
      </c>
      <c r="V394" s="20">
        <v>0</v>
      </c>
      <c r="W394" s="21">
        <f t="shared" si="160"/>
        <v>0</v>
      </c>
      <c r="X394" s="17">
        <v>0</v>
      </c>
      <c r="Y394" s="54">
        <f t="shared" si="161"/>
        <v>0</v>
      </c>
      <c r="Z394" s="20">
        <v>0</v>
      </c>
      <c r="AA394" s="20">
        <v>0</v>
      </c>
      <c r="AB394" s="20">
        <v>0</v>
      </c>
      <c r="AC394" s="20">
        <v>0</v>
      </c>
      <c r="AD394" s="20">
        <v>0</v>
      </c>
      <c r="AE394" s="20">
        <v>0</v>
      </c>
      <c r="AF394" s="20">
        <v>0</v>
      </c>
      <c r="AG394" s="20">
        <v>0</v>
      </c>
      <c r="AH394" s="20">
        <v>0.161927054998</v>
      </c>
      <c r="AI394" s="20">
        <v>0</v>
      </c>
      <c r="AJ394" s="20">
        <v>0</v>
      </c>
      <c r="AL394" s="57">
        <f t="shared" si="147"/>
        <v>0</v>
      </c>
      <c r="AM394" s="57">
        <f t="shared" si="148"/>
        <v>0</v>
      </c>
      <c r="AN394" s="57">
        <f t="shared" si="149"/>
        <v>0</v>
      </c>
      <c r="AO394" s="57">
        <f t="shared" si="150"/>
        <v>0</v>
      </c>
      <c r="AP394" s="57">
        <f t="shared" si="151"/>
        <v>0</v>
      </c>
      <c r="AQ394" s="57">
        <f t="shared" si="152"/>
        <v>0</v>
      </c>
      <c r="AR394" s="57">
        <f t="shared" si="153"/>
        <v>0</v>
      </c>
      <c r="AS394" s="57">
        <f t="shared" si="154"/>
        <v>0</v>
      </c>
      <c r="AT394" s="57">
        <f t="shared" si="155"/>
        <v>100.0000339646878</v>
      </c>
      <c r="AU394" s="57">
        <f t="shared" si="156"/>
        <v>0</v>
      </c>
      <c r="AV394" s="57">
        <f t="shared" si="157"/>
        <v>0</v>
      </c>
    </row>
    <row r="395" spans="1:48" x14ac:dyDescent="0.35">
      <c r="A395" s="19" t="s">
        <v>772</v>
      </c>
      <c r="B395" s="19" t="s">
        <v>773</v>
      </c>
      <c r="C395" s="44" t="s">
        <v>36</v>
      </c>
      <c r="D395" s="41" t="s">
        <v>1051</v>
      </c>
      <c r="E395" s="20">
        <v>2.16692E-2</v>
      </c>
      <c r="F395" s="20">
        <v>0</v>
      </c>
      <c r="G395" s="20">
        <v>0</v>
      </c>
      <c r="H395" s="20">
        <v>0</v>
      </c>
      <c r="I395" s="40">
        <f t="shared" si="139"/>
        <v>2.16692E-2</v>
      </c>
      <c r="J395" s="21">
        <f t="shared" si="140"/>
        <v>0</v>
      </c>
      <c r="K395" s="21">
        <f t="shared" si="141"/>
        <v>0</v>
      </c>
      <c r="L395" s="21">
        <f t="shared" si="142"/>
        <v>0</v>
      </c>
      <c r="M395" s="21">
        <f t="shared" si="143"/>
        <v>100</v>
      </c>
      <c r="N395" s="20">
        <v>6.8705600000000002E-5</v>
      </c>
      <c r="O395" s="20">
        <f t="shared" si="158"/>
        <v>6.8705600000000002E-5</v>
      </c>
      <c r="P395" s="20">
        <v>0</v>
      </c>
      <c r="Q395" s="20">
        <f t="shared" si="159"/>
        <v>0</v>
      </c>
      <c r="R395" s="20">
        <v>0</v>
      </c>
      <c r="S395" s="45">
        <f t="shared" si="144"/>
        <v>0.31706569693389697</v>
      </c>
      <c r="T395" s="45">
        <f t="shared" si="145"/>
        <v>0</v>
      </c>
      <c r="U395" s="45">
        <f t="shared" si="146"/>
        <v>0</v>
      </c>
      <c r="V395" s="20">
        <v>0</v>
      </c>
      <c r="W395" s="21">
        <f t="shared" si="160"/>
        <v>0</v>
      </c>
      <c r="X395" s="17" t="s">
        <v>216</v>
      </c>
      <c r="Y395" s="54" t="str">
        <f t="shared" si="161"/>
        <v>N/A</v>
      </c>
      <c r="Z395" s="20">
        <v>0</v>
      </c>
      <c r="AA395" s="20">
        <v>0</v>
      </c>
      <c r="AB395" s="20">
        <v>0</v>
      </c>
      <c r="AC395" s="20">
        <v>0</v>
      </c>
      <c r="AD395" s="20">
        <v>0</v>
      </c>
      <c r="AE395" s="20">
        <v>0</v>
      </c>
      <c r="AF395" s="20">
        <v>0</v>
      </c>
      <c r="AG395" s="20">
        <v>0</v>
      </c>
      <c r="AH395" s="20">
        <v>2.1669249998799999E-2</v>
      </c>
      <c r="AI395" s="20">
        <v>0</v>
      </c>
      <c r="AJ395" s="20">
        <v>0</v>
      </c>
      <c r="AL395" s="57">
        <f t="shared" si="147"/>
        <v>0</v>
      </c>
      <c r="AM395" s="57">
        <f t="shared" si="148"/>
        <v>0</v>
      </c>
      <c r="AN395" s="57">
        <f t="shared" si="149"/>
        <v>0</v>
      </c>
      <c r="AO395" s="57">
        <f t="shared" si="150"/>
        <v>0</v>
      </c>
      <c r="AP395" s="57">
        <f t="shared" si="151"/>
        <v>0</v>
      </c>
      <c r="AQ395" s="57">
        <f t="shared" si="152"/>
        <v>0</v>
      </c>
      <c r="AR395" s="57">
        <f t="shared" si="153"/>
        <v>0</v>
      </c>
      <c r="AS395" s="57">
        <f t="shared" si="154"/>
        <v>0</v>
      </c>
      <c r="AT395" s="57">
        <f t="shared" si="155"/>
        <v>100.00023073671387</v>
      </c>
      <c r="AU395" s="57">
        <f t="shared" si="156"/>
        <v>0</v>
      </c>
      <c r="AV395" s="57">
        <f t="shared" si="157"/>
        <v>0</v>
      </c>
    </row>
    <row r="396" spans="1:48" x14ac:dyDescent="0.35">
      <c r="A396" s="19" t="s">
        <v>774</v>
      </c>
      <c r="B396" s="19" t="s">
        <v>775</v>
      </c>
      <c r="C396" s="44" t="s">
        <v>36</v>
      </c>
      <c r="D396" s="41" t="s">
        <v>1051</v>
      </c>
      <c r="E396" s="20">
        <v>5.8722999999999997E-2</v>
      </c>
      <c r="F396" s="20">
        <v>0</v>
      </c>
      <c r="G396" s="20">
        <v>0</v>
      </c>
      <c r="H396" s="20">
        <v>0</v>
      </c>
      <c r="I396" s="40">
        <f t="shared" si="139"/>
        <v>5.8722999999999997E-2</v>
      </c>
      <c r="J396" s="21">
        <f t="shared" si="140"/>
        <v>0</v>
      </c>
      <c r="K396" s="21">
        <f t="shared" si="141"/>
        <v>0</v>
      </c>
      <c r="L396" s="21">
        <f t="shared" si="142"/>
        <v>0</v>
      </c>
      <c r="M396" s="21">
        <f t="shared" si="143"/>
        <v>100</v>
      </c>
      <c r="N396" s="20">
        <v>2.0381499999999999E-3</v>
      </c>
      <c r="O396" s="20">
        <f t="shared" si="158"/>
        <v>2.0381499999999999E-3</v>
      </c>
      <c r="P396" s="20">
        <v>0</v>
      </c>
      <c r="Q396" s="20">
        <f t="shared" si="159"/>
        <v>0</v>
      </c>
      <c r="R396" s="20">
        <v>0</v>
      </c>
      <c r="S396" s="45">
        <f t="shared" si="144"/>
        <v>3.4707865742554023</v>
      </c>
      <c r="T396" s="45">
        <f t="shared" si="145"/>
        <v>0</v>
      </c>
      <c r="U396" s="45">
        <f t="shared" si="146"/>
        <v>0</v>
      </c>
      <c r="V396" s="20">
        <v>0</v>
      </c>
      <c r="W396" s="21">
        <f t="shared" si="160"/>
        <v>0</v>
      </c>
      <c r="X396" s="17" t="s">
        <v>216</v>
      </c>
      <c r="Y396" s="54" t="str">
        <f t="shared" si="161"/>
        <v>N/A</v>
      </c>
      <c r="Z396" s="20">
        <v>0</v>
      </c>
      <c r="AA396" s="20">
        <v>0</v>
      </c>
      <c r="AB396" s="20">
        <v>0</v>
      </c>
      <c r="AC396" s="20">
        <v>0</v>
      </c>
      <c r="AD396" s="20">
        <v>0</v>
      </c>
      <c r="AE396" s="20">
        <v>0</v>
      </c>
      <c r="AF396" s="20">
        <v>0</v>
      </c>
      <c r="AG396" s="20">
        <v>0</v>
      </c>
      <c r="AH396" s="20">
        <v>5.8722990000600002E-2</v>
      </c>
      <c r="AI396" s="20">
        <v>0</v>
      </c>
      <c r="AJ396" s="20">
        <v>0</v>
      </c>
      <c r="AL396" s="57">
        <f t="shared" si="147"/>
        <v>0</v>
      </c>
      <c r="AM396" s="57">
        <f t="shared" si="148"/>
        <v>0</v>
      </c>
      <c r="AN396" s="57">
        <f t="shared" si="149"/>
        <v>0</v>
      </c>
      <c r="AO396" s="57">
        <f t="shared" si="150"/>
        <v>0</v>
      </c>
      <c r="AP396" s="57">
        <f t="shared" si="151"/>
        <v>0</v>
      </c>
      <c r="AQ396" s="57">
        <f t="shared" si="152"/>
        <v>0</v>
      </c>
      <c r="AR396" s="57">
        <f t="shared" si="153"/>
        <v>0</v>
      </c>
      <c r="AS396" s="57">
        <f t="shared" si="154"/>
        <v>0</v>
      </c>
      <c r="AT396" s="57">
        <f t="shared" si="155"/>
        <v>99.999982971919025</v>
      </c>
      <c r="AU396" s="57">
        <f t="shared" si="156"/>
        <v>0</v>
      </c>
      <c r="AV396" s="57">
        <f t="shared" si="157"/>
        <v>0</v>
      </c>
    </row>
    <row r="397" spans="1:48" x14ac:dyDescent="0.35">
      <c r="A397" s="19" t="s">
        <v>776</v>
      </c>
      <c r="B397" s="19" t="s">
        <v>777</v>
      </c>
      <c r="C397" s="44" t="s">
        <v>36</v>
      </c>
      <c r="D397" s="41" t="s">
        <v>1051</v>
      </c>
      <c r="E397" s="20">
        <v>3.5084400000000002E-2</v>
      </c>
      <c r="F397" s="20">
        <v>0</v>
      </c>
      <c r="G397" s="20">
        <v>0</v>
      </c>
      <c r="H397" s="20">
        <v>0</v>
      </c>
      <c r="I397" s="40">
        <f t="shared" si="139"/>
        <v>3.5084400000000002E-2</v>
      </c>
      <c r="J397" s="21">
        <f t="shared" si="140"/>
        <v>0</v>
      </c>
      <c r="K397" s="21">
        <f t="shared" si="141"/>
        <v>0</v>
      </c>
      <c r="L397" s="21">
        <f t="shared" si="142"/>
        <v>0</v>
      </c>
      <c r="M397" s="21">
        <f t="shared" si="143"/>
        <v>100</v>
      </c>
      <c r="N397" s="20">
        <v>0</v>
      </c>
      <c r="O397" s="20">
        <f t="shared" si="158"/>
        <v>0</v>
      </c>
      <c r="P397" s="20">
        <v>0</v>
      </c>
      <c r="Q397" s="20">
        <f t="shared" si="159"/>
        <v>0</v>
      </c>
      <c r="R397" s="20">
        <v>0</v>
      </c>
      <c r="S397" s="45">
        <f t="shared" si="144"/>
        <v>0</v>
      </c>
      <c r="T397" s="45">
        <f t="shared" si="145"/>
        <v>0</v>
      </c>
      <c r="U397" s="45">
        <f t="shared" si="146"/>
        <v>0</v>
      </c>
      <c r="V397" s="20">
        <v>0</v>
      </c>
      <c r="W397" s="21">
        <f t="shared" si="160"/>
        <v>0</v>
      </c>
      <c r="X397" s="17" t="s">
        <v>216</v>
      </c>
      <c r="Y397" s="54" t="str">
        <f t="shared" si="161"/>
        <v>N/A</v>
      </c>
      <c r="Z397" s="20">
        <v>0</v>
      </c>
      <c r="AA397" s="20">
        <v>0</v>
      </c>
      <c r="AB397" s="20">
        <v>0</v>
      </c>
      <c r="AC397" s="20">
        <v>0</v>
      </c>
      <c r="AD397" s="20">
        <v>0</v>
      </c>
      <c r="AE397" s="20">
        <v>0</v>
      </c>
      <c r="AF397" s="20">
        <v>0</v>
      </c>
      <c r="AG397" s="20">
        <v>0</v>
      </c>
      <c r="AH397" s="20">
        <v>0</v>
      </c>
      <c r="AI397" s="20">
        <v>0</v>
      </c>
      <c r="AJ397" s="20">
        <v>0</v>
      </c>
      <c r="AL397" s="57">
        <f t="shared" si="147"/>
        <v>0</v>
      </c>
      <c r="AM397" s="57">
        <f t="shared" si="148"/>
        <v>0</v>
      </c>
      <c r="AN397" s="57">
        <f t="shared" si="149"/>
        <v>0</v>
      </c>
      <c r="AO397" s="57">
        <f t="shared" si="150"/>
        <v>0</v>
      </c>
      <c r="AP397" s="57">
        <f t="shared" si="151"/>
        <v>0</v>
      </c>
      <c r="AQ397" s="57">
        <f t="shared" si="152"/>
        <v>0</v>
      </c>
      <c r="AR397" s="57">
        <f t="shared" si="153"/>
        <v>0</v>
      </c>
      <c r="AS397" s="57">
        <f t="shared" si="154"/>
        <v>0</v>
      </c>
      <c r="AT397" s="57">
        <f t="shared" si="155"/>
        <v>0</v>
      </c>
      <c r="AU397" s="57">
        <f t="shared" si="156"/>
        <v>0</v>
      </c>
      <c r="AV397" s="57">
        <f t="shared" si="157"/>
        <v>0</v>
      </c>
    </row>
    <row r="398" spans="1:48" x14ac:dyDescent="0.35">
      <c r="A398" s="19" t="s">
        <v>778</v>
      </c>
      <c r="B398" s="19" t="s">
        <v>779</v>
      </c>
      <c r="C398" s="44" t="s">
        <v>36</v>
      </c>
      <c r="D398" s="41" t="s">
        <v>1051</v>
      </c>
      <c r="E398" s="20">
        <v>0.110789</v>
      </c>
      <c r="F398" s="20">
        <v>0</v>
      </c>
      <c r="G398" s="20">
        <v>0</v>
      </c>
      <c r="H398" s="20">
        <v>0</v>
      </c>
      <c r="I398" s="40">
        <f t="shared" si="139"/>
        <v>0.110789</v>
      </c>
      <c r="J398" s="21">
        <f t="shared" si="140"/>
        <v>0</v>
      </c>
      <c r="K398" s="21">
        <f t="shared" si="141"/>
        <v>0</v>
      </c>
      <c r="L398" s="21">
        <f t="shared" si="142"/>
        <v>0</v>
      </c>
      <c r="M398" s="21">
        <f t="shared" si="143"/>
        <v>100</v>
      </c>
      <c r="N398" s="20">
        <v>2.82446E-3</v>
      </c>
      <c r="O398" s="20">
        <f t="shared" si="158"/>
        <v>4.13566259978E-3</v>
      </c>
      <c r="P398" s="20">
        <v>9.3466874983700004E-4</v>
      </c>
      <c r="Q398" s="20">
        <f t="shared" si="159"/>
        <v>1.31120259978E-3</v>
      </c>
      <c r="R398" s="20">
        <v>3.7653384994300001E-4</v>
      </c>
      <c r="S398" s="45">
        <f t="shared" si="144"/>
        <v>3.7329180692848567</v>
      </c>
      <c r="T398" s="45">
        <f t="shared" si="145"/>
        <v>1.1835133449891235</v>
      </c>
      <c r="U398" s="45">
        <f t="shared" si="146"/>
        <v>0.33986573571654227</v>
      </c>
      <c r="V398" s="20">
        <v>0</v>
      </c>
      <c r="W398" s="21">
        <f t="shared" si="160"/>
        <v>0</v>
      </c>
      <c r="X398" s="17" t="s">
        <v>216</v>
      </c>
      <c r="Y398" s="54" t="str">
        <f t="shared" si="161"/>
        <v>N/A</v>
      </c>
      <c r="Z398" s="20">
        <v>0</v>
      </c>
      <c r="AA398" s="20">
        <v>0</v>
      </c>
      <c r="AB398" s="20">
        <v>0</v>
      </c>
      <c r="AC398" s="20">
        <v>0</v>
      </c>
      <c r="AD398" s="20">
        <v>0</v>
      </c>
      <c r="AE398" s="20">
        <v>0</v>
      </c>
      <c r="AF398" s="20">
        <v>0</v>
      </c>
      <c r="AG398" s="20">
        <v>0</v>
      </c>
      <c r="AH398" s="20">
        <v>0.110789019998</v>
      </c>
      <c r="AI398" s="20">
        <v>0</v>
      </c>
      <c r="AJ398" s="20">
        <v>0</v>
      </c>
      <c r="AL398" s="57">
        <f t="shared" si="147"/>
        <v>0</v>
      </c>
      <c r="AM398" s="57">
        <f t="shared" si="148"/>
        <v>0</v>
      </c>
      <c r="AN398" s="57">
        <f t="shared" si="149"/>
        <v>0</v>
      </c>
      <c r="AO398" s="57">
        <f t="shared" si="150"/>
        <v>0</v>
      </c>
      <c r="AP398" s="57">
        <f t="shared" si="151"/>
        <v>0</v>
      </c>
      <c r="AQ398" s="57">
        <f t="shared" si="152"/>
        <v>0</v>
      </c>
      <c r="AR398" s="57">
        <f t="shared" si="153"/>
        <v>0</v>
      </c>
      <c r="AS398" s="57">
        <f t="shared" si="154"/>
        <v>0</v>
      </c>
      <c r="AT398" s="57">
        <f t="shared" si="155"/>
        <v>100.0000180505285</v>
      </c>
      <c r="AU398" s="57">
        <f t="shared" si="156"/>
        <v>0</v>
      </c>
      <c r="AV398" s="57">
        <f t="shared" si="157"/>
        <v>0</v>
      </c>
    </row>
    <row r="399" spans="1:48" x14ac:dyDescent="0.35">
      <c r="A399" s="19" t="s">
        <v>780</v>
      </c>
      <c r="B399" s="19" t="s">
        <v>781</v>
      </c>
      <c r="C399" s="44" t="s">
        <v>36</v>
      </c>
      <c r="D399" s="41" t="s">
        <v>1051</v>
      </c>
      <c r="E399" s="20">
        <v>9.9845900000000001E-2</v>
      </c>
      <c r="F399" s="20">
        <v>0</v>
      </c>
      <c r="G399" s="20">
        <v>0</v>
      </c>
      <c r="H399" s="20">
        <v>0</v>
      </c>
      <c r="I399" s="40">
        <f t="shared" si="139"/>
        <v>9.9845900000000001E-2</v>
      </c>
      <c r="J399" s="21">
        <f t="shared" si="140"/>
        <v>0</v>
      </c>
      <c r="K399" s="21">
        <f t="shared" si="141"/>
        <v>0</v>
      </c>
      <c r="L399" s="21">
        <f t="shared" si="142"/>
        <v>0</v>
      </c>
      <c r="M399" s="21">
        <f t="shared" si="143"/>
        <v>100</v>
      </c>
      <c r="N399" s="20">
        <v>0</v>
      </c>
      <c r="O399" s="20">
        <f t="shared" si="158"/>
        <v>0</v>
      </c>
      <c r="P399" s="20">
        <v>0</v>
      </c>
      <c r="Q399" s="20">
        <f t="shared" si="159"/>
        <v>0</v>
      </c>
      <c r="R399" s="20">
        <v>0</v>
      </c>
      <c r="S399" s="45">
        <f t="shared" si="144"/>
        <v>0</v>
      </c>
      <c r="T399" s="45">
        <f t="shared" si="145"/>
        <v>0</v>
      </c>
      <c r="U399" s="45">
        <f t="shared" si="146"/>
        <v>0</v>
      </c>
      <c r="V399" s="20">
        <v>0</v>
      </c>
      <c r="W399" s="21">
        <f t="shared" si="160"/>
        <v>0</v>
      </c>
      <c r="X399" s="17">
        <v>0</v>
      </c>
      <c r="Y399" s="54">
        <f t="shared" si="161"/>
        <v>0</v>
      </c>
      <c r="Z399" s="20">
        <v>0</v>
      </c>
      <c r="AA399" s="20">
        <v>0</v>
      </c>
      <c r="AB399" s="20">
        <v>0</v>
      </c>
      <c r="AC399" s="20">
        <v>0</v>
      </c>
      <c r="AD399" s="20">
        <v>0</v>
      </c>
      <c r="AE399" s="20">
        <v>0</v>
      </c>
      <c r="AF399" s="20">
        <v>0</v>
      </c>
      <c r="AG399" s="20">
        <v>0</v>
      </c>
      <c r="AH399" s="20">
        <v>0</v>
      </c>
      <c r="AI399" s="20">
        <v>0</v>
      </c>
      <c r="AJ399" s="20">
        <v>0</v>
      </c>
      <c r="AL399" s="57">
        <f t="shared" si="147"/>
        <v>0</v>
      </c>
      <c r="AM399" s="57">
        <f t="shared" si="148"/>
        <v>0</v>
      </c>
      <c r="AN399" s="57">
        <f t="shared" si="149"/>
        <v>0</v>
      </c>
      <c r="AO399" s="57">
        <f t="shared" si="150"/>
        <v>0</v>
      </c>
      <c r="AP399" s="57">
        <f t="shared" si="151"/>
        <v>0</v>
      </c>
      <c r="AQ399" s="57">
        <f t="shared" si="152"/>
        <v>0</v>
      </c>
      <c r="AR399" s="57">
        <f t="shared" si="153"/>
        <v>0</v>
      </c>
      <c r="AS399" s="57">
        <f t="shared" si="154"/>
        <v>0</v>
      </c>
      <c r="AT399" s="57">
        <f t="shared" si="155"/>
        <v>0</v>
      </c>
      <c r="AU399" s="57">
        <f t="shared" si="156"/>
        <v>0</v>
      </c>
      <c r="AV399" s="57">
        <f t="shared" si="157"/>
        <v>0</v>
      </c>
    </row>
    <row r="400" spans="1:48" x14ac:dyDescent="0.35">
      <c r="A400" s="19" t="s">
        <v>782</v>
      </c>
      <c r="B400" s="19" t="s">
        <v>783</v>
      </c>
      <c r="C400" s="44" t="s">
        <v>36</v>
      </c>
      <c r="D400" s="41" t="s">
        <v>1051</v>
      </c>
      <c r="E400" s="20">
        <v>5.3962900000000001E-2</v>
      </c>
      <c r="F400" s="20">
        <v>0</v>
      </c>
      <c r="G400" s="20">
        <v>0</v>
      </c>
      <c r="H400" s="20">
        <v>0</v>
      </c>
      <c r="I400" s="40">
        <f t="shared" si="139"/>
        <v>5.3962900000000001E-2</v>
      </c>
      <c r="J400" s="21">
        <f t="shared" si="140"/>
        <v>0</v>
      </c>
      <c r="K400" s="21">
        <f t="shared" si="141"/>
        <v>0</v>
      </c>
      <c r="L400" s="21">
        <f t="shared" si="142"/>
        <v>0</v>
      </c>
      <c r="M400" s="21">
        <f t="shared" si="143"/>
        <v>100</v>
      </c>
      <c r="N400" s="20">
        <v>4.0000000000000002E-4</v>
      </c>
      <c r="O400" s="20">
        <f t="shared" si="158"/>
        <v>2.8301529998300003E-3</v>
      </c>
      <c r="P400" s="20">
        <v>2.4301529998300001E-3</v>
      </c>
      <c r="Q400" s="20">
        <f t="shared" si="159"/>
        <v>2.4301529998300001E-3</v>
      </c>
      <c r="R400" s="20">
        <v>0</v>
      </c>
      <c r="S400" s="45">
        <f t="shared" si="144"/>
        <v>5.2446273269783505</v>
      </c>
      <c r="T400" s="45">
        <f t="shared" si="145"/>
        <v>4.5033773200291307</v>
      </c>
      <c r="U400" s="45">
        <f t="shared" si="146"/>
        <v>0</v>
      </c>
      <c r="V400" s="20">
        <v>0</v>
      </c>
      <c r="W400" s="21">
        <f t="shared" si="160"/>
        <v>0</v>
      </c>
      <c r="X400" s="17" t="s">
        <v>216</v>
      </c>
      <c r="Y400" s="54" t="str">
        <f t="shared" si="161"/>
        <v>N/A</v>
      </c>
      <c r="Z400" s="20">
        <v>0</v>
      </c>
      <c r="AA400" s="20">
        <v>0</v>
      </c>
      <c r="AB400" s="20">
        <v>0</v>
      </c>
      <c r="AC400" s="20">
        <v>0</v>
      </c>
      <c r="AD400" s="20">
        <v>0</v>
      </c>
      <c r="AE400" s="20">
        <v>0</v>
      </c>
      <c r="AF400" s="20">
        <v>0</v>
      </c>
      <c r="AG400" s="20">
        <v>0</v>
      </c>
      <c r="AH400" s="20">
        <v>5.3962885000099999E-2</v>
      </c>
      <c r="AI400" s="20">
        <v>0</v>
      </c>
      <c r="AJ400" s="20">
        <v>0</v>
      </c>
      <c r="AL400" s="57">
        <f t="shared" si="147"/>
        <v>0</v>
      </c>
      <c r="AM400" s="57">
        <f t="shared" si="148"/>
        <v>0</v>
      </c>
      <c r="AN400" s="57">
        <f t="shared" si="149"/>
        <v>0</v>
      </c>
      <c r="AO400" s="57">
        <f t="shared" si="150"/>
        <v>0</v>
      </c>
      <c r="AP400" s="57">
        <f t="shared" si="151"/>
        <v>0</v>
      </c>
      <c r="AQ400" s="57">
        <f t="shared" si="152"/>
        <v>0</v>
      </c>
      <c r="AR400" s="57">
        <f t="shared" si="153"/>
        <v>0</v>
      </c>
      <c r="AS400" s="57">
        <f t="shared" si="154"/>
        <v>0</v>
      </c>
      <c r="AT400" s="57">
        <f t="shared" si="155"/>
        <v>99.999972203310051</v>
      </c>
      <c r="AU400" s="57">
        <f t="shared" si="156"/>
        <v>0</v>
      </c>
      <c r="AV400" s="57">
        <f t="shared" si="157"/>
        <v>0</v>
      </c>
    </row>
    <row r="401" spans="1:48" x14ac:dyDescent="0.35">
      <c r="A401" s="19" t="s">
        <v>784</v>
      </c>
      <c r="B401" s="19" t="s">
        <v>785</v>
      </c>
      <c r="C401" s="44" t="s">
        <v>36</v>
      </c>
      <c r="D401" s="41" t="s">
        <v>1051</v>
      </c>
      <c r="E401" s="20">
        <v>7.4110199999999999E-3</v>
      </c>
      <c r="F401" s="20">
        <v>0</v>
      </c>
      <c r="G401" s="20">
        <v>0</v>
      </c>
      <c r="H401" s="20">
        <v>0</v>
      </c>
      <c r="I401" s="40">
        <f t="shared" si="139"/>
        <v>7.4110199999999999E-3</v>
      </c>
      <c r="J401" s="21">
        <f t="shared" si="140"/>
        <v>0</v>
      </c>
      <c r="K401" s="21">
        <f t="shared" si="141"/>
        <v>0</v>
      </c>
      <c r="L401" s="21">
        <f t="shared" si="142"/>
        <v>0</v>
      </c>
      <c r="M401" s="21">
        <f t="shared" si="143"/>
        <v>100</v>
      </c>
      <c r="N401" s="20">
        <v>0</v>
      </c>
      <c r="O401" s="20">
        <f t="shared" si="158"/>
        <v>0</v>
      </c>
      <c r="P401" s="20">
        <v>0</v>
      </c>
      <c r="Q401" s="20">
        <f t="shared" si="159"/>
        <v>0</v>
      </c>
      <c r="R401" s="20">
        <v>0</v>
      </c>
      <c r="S401" s="45">
        <f t="shared" si="144"/>
        <v>0</v>
      </c>
      <c r="T401" s="45">
        <f t="shared" si="145"/>
        <v>0</v>
      </c>
      <c r="U401" s="45">
        <f t="shared" si="146"/>
        <v>0</v>
      </c>
      <c r="V401" s="20">
        <v>7.4110249998299996E-3</v>
      </c>
      <c r="W401" s="21">
        <f t="shared" si="160"/>
        <v>100.00006746480241</v>
      </c>
      <c r="X401" s="17" t="s">
        <v>216</v>
      </c>
      <c r="Y401" s="54" t="str">
        <f t="shared" si="161"/>
        <v>N/A</v>
      </c>
      <c r="Z401" s="20">
        <v>0</v>
      </c>
      <c r="AA401" s="20">
        <v>0</v>
      </c>
      <c r="AB401" s="20">
        <v>0</v>
      </c>
      <c r="AC401" s="20">
        <v>0</v>
      </c>
      <c r="AD401" s="20">
        <v>0</v>
      </c>
      <c r="AE401" s="20">
        <v>0</v>
      </c>
      <c r="AF401" s="20">
        <v>0</v>
      </c>
      <c r="AG401" s="20">
        <v>0</v>
      </c>
      <c r="AH401" s="20">
        <v>7.4110249998299996E-3</v>
      </c>
      <c r="AI401" s="20">
        <v>0</v>
      </c>
      <c r="AJ401" s="20">
        <v>0</v>
      </c>
      <c r="AL401" s="57">
        <f t="shared" si="147"/>
        <v>0</v>
      </c>
      <c r="AM401" s="57">
        <f t="shared" si="148"/>
        <v>0</v>
      </c>
      <c r="AN401" s="57">
        <f t="shared" si="149"/>
        <v>0</v>
      </c>
      <c r="AO401" s="57">
        <f t="shared" si="150"/>
        <v>0</v>
      </c>
      <c r="AP401" s="57">
        <f t="shared" si="151"/>
        <v>0</v>
      </c>
      <c r="AQ401" s="57">
        <f t="shared" si="152"/>
        <v>0</v>
      </c>
      <c r="AR401" s="57">
        <f t="shared" si="153"/>
        <v>0</v>
      </c>
      <c r="AS401" s="57">
        <f t="shared" si="154"/>
        <v>0</v>
      </c>
      <c r="AT401" s="57">
        <f t="shared" si="155"/>
        <v>100.00006746480241</v>
      </c>
      <c r="AU401" s="57">
        <f t="shared" si="156"/>
        <v>0</v>
      </c>
      <c r="AV401" s="57">
        <f t="shared" si="157"/>
        <v>0</v>
      </c>
    </row>
    <row r="402" spans="1:48" x14ac:dyDescent="0.35">
      <c r="A402" s="19" t="s">
        <v>786</v>
      </c>
      <c r="B402" s="19" t="s">
        <v>787</v>
      </c>
      <c r="C402" s="44" t="s">
        <v>36</v>
      </c>
      <c r="D402" s="41" t="s">
        <v>1051</v>
      </c>
      <c r="E402" s="20">
        <v>0.11797100000000001</v>
      </c>
      <c r="F402" s="20">
        <v>0</v>
      </c>
      <c r="G402" s="20">
        <v>0</v>
      </c>
      <c r="H402" s="20">
        <v>0</v>
      </c>
      <c r="I402" s="40">
        <f t="shared" si="139"/>
        <v>0.11797100000000001</v>
      </c>
      <c r="J402" s="21">
        <f t="shared" si="140"/>
        <v>0</v>
      </c>
      <c r="K402" s="21">
        <f t="shared" si="141"/>
        <v>0</v>
      </c>
      <c r="L402" s="21">
        <f t="shared" si="142"/>
        <v>0</v>
      </c>
      <c r="M402" s="21">
        <f t="shared" si="143"/>
        <v>100</v>
      </c>
      <c r="N402" s="20">
        <v>4.5245899999999999E-2</v>
      </c>
      <c r="O402" s="20">
        <f t="shared" si="158"/>
        <v>4.5245899999999999E-2</v>
      </c>
      <c r="P402" s="20">
        <v>0</v>
      </c>
      <c r="Q402" s="20">
        <f t="shared" si="159"/>
        <v>0</v>
      </c>
      <c r="R402" s="20">
        <v>0</v>
      </c>
      <c r="S402" s="45">
        <f t="shared" si="144"/>
        <v>38.353408888625168</v>
      </c>
      <c r="T402" s="45">
        <f t="shared" si="145"/>
        <v>0</v>
      </c>
      <c r="U402" s="45">
        <f t="shared" si="146"/>
        <v>0</v>
      </c>
      <c r="V402" s="20">
        <v>0</v>
      </c>
      <c r="W402" s="21">
        <f t="shared" si="160"/>
        <v>0</v>
      </c>
      <c r="X402" s="17" t="s">
        <v>216</v>
      </c>
      <c r="Y402" s="54" t="str">
        <f t="shared" si="161"/>
        <v>N/A</v>
      </c>
      <c r="Z402" s="20">
        <v>0</v>
      </c>
      <c r="AA402" s="20">
        <v>0</v>
      </c>
      <c r="AB402" s="20">
        <v>0</v>
      </c>
      <c r="AC402" s="20">
        <v>0</v>
      </c>
      <c r="AD402" s="20">
        <v>0</v>
      </c>
      <c r="AE402" s="20">
        <v>0</v>
      </c>
      <c r="AF402" s="20">
        <v>0</v>
      </c>
      <c r="AG402" s="20">
        <v>0</v>
      </c>
      <c r="AH402" s="20">
        <v>0.117971389999</v>
      </c>
      <c r="AI402" s="20">
        <v>0</v>
      </c>
      <c r="AJ402" s="20">
        <v>0</v>
      </c>
      <c r="AL402" s="57">
        <f t="shared" si="147"/>
        <v>0</v>
      </c>
      <c r="AM402" s="57">
        <f t="shared" si="148"/>
        <v>0</v>
      </c>
      <c r="AN402" s="57">
        <f t="shared" si="149"/>
        <v>0</v>
      </c>
      <c r="AO402" s="57">
        <f t="shared" si="150"/>
        <v>0</v>
      </c>
      <c r="AP402" s="57">
        <f t="shared" si="151"/>
        <v>0</v>
      </c>
      <c r="AQ402" s="57">
        <f t="shared" si="152"/>
        <v>0</v>
      </c>
      <c r="AR402" s="57">
        <f t="shared" si="153"/>
        <v>0</v>
      </c>
      <c r="AS402" s="57">
        <f t="shared" si="154"/>
        <v>0</v>
      </c>
      <c r="AT402" s="57">
        <f t="shared" si="155"/>
        <v>100.00033058887354</v>
      </c>
      <c r="AU402" s="57">
        <f t="shared" si="156"/>
        <v>0</v>
      </c>
      <c r="AV402" s="57">
        <f t="shared" si="157"/>
        <v>0</v>
      </c>
    </row>
    <row r="403" spans="1:48" x14ac:dyDescent="0.35">
      <c r="A403" s="19" t="s">
        <v>788</v>
      </c>
      <c r="B403" s="19" t="s">
        <v>789</v>
      </c>
      <c r="C403" s="44" t="s">
        <v>36</v>
      </c>
      <c r="D403" s="41" t="s">
        <v>1051</v>
      </c>
      <c r="E403" s="20">
        <v>0.14154800000000001</v>
      </c>
      <c r="F403" s="20">
        <v>0</v>
      </c>
      <c r="G403" s="20">
        <v>0</v>
      </c>
      <c r="H403" s="20">
        <v>0</v>
      </c>
      <c r="I403" s="40">
        <f t="shared" si="139"/>
        <v>0.14154800000000001</v>
      </c>
      <c r="J403" s="21">
        <f t="shared" si="140"/>
        <v>0</v>
      </c>
      <c r="K403" s="21">
        <f t="shared" si="141"/>
        <v>0</v>
      </c>
      <c r="L403" s="21">
        <f t="shared" si="142"/>
        <v>0</v>
      </c>
      <c r="M403" s="21">
        <f t="shared" si="143"/>
        <v>100</v>
      </c>
      <c r="N403" s="20">
        <v>0</v>
      </c>
      <c r="O403" s="20">
        <f t="shared" si="158"/>
        <v>0</v>
      </c>
      <c r="P403" s="20">
        <v>0</v>
      </c>
      <c r="Q403" s="20">
        <f t="shared" si="159"/>
        <v>0</v>
      </c>
      <c r="R403" s="20">
        <v>0</v>
      </c>
      <c r="S403" s="45">
        <f t="shared" si="144"/>
        <v>0</v>
      </c>
      <c r="T403" s="45">
        <f t="shared" si="145"/>
        <v>0</v>
      </c>
      <c r="U403" s="45">
        <f t="shared" si="146"/>
        <v>0</v>
      </c>
      <c r="V403" s="20">
        <v>0</v>
      </c>
      <c r="W403" s="21">
        <f t="shared" si="160"/>
        <v>0</v>
      </c>
      <c r="X403" s="17">
        <v>0</v>
      </c>
      <c r="Y403" s="54">
        <f t="shared" si="161"/>
        <v>0</v>
      </c>
      <c r="Z403" s="20">
        <v>0</v>
      </c>
      <c r="AA403" s="20">
        <v>0</v>
      </c>
      <c r="AB403" s="20">
        <v>0</v>
      </c>
      <c r="AC403" s="20">
        <v>0</v>
      </c>
      <c r="AD403" s="20">
        <v>0</v>
      </c>
      <c r="AE403" s="20">
        <v>9.4998712882200007E-2</v>
      </c>
      <c r="AF403" s="20">
        <v>0</v>
      </c>
      <c r="AG403" s="20">
        <v>0</v>
      </c>
      <c r="AH403" s="20">
        <v>0.14154837499699999</v>
      </c>
      <c r="AI403" s="20">
        <v>0</v>
      </c>
      <c r="AJ403" s="20">
        <v>0</v>
      </c>
      <c r="AL403" s="57">
        <f t="shared" si="147"/>
        <v>0</v>
      </c>
      <c r="AM403" s="57">
        <f t="shared" si="148"/>
        <v>0</v>
      </c>
      <c r="AN403" s="57">
        <f t="shared" si="149"/>
        <v>0</v>
      </c>
      <c r="AO403" s="57">
        <f t="shared" si="150"/>
        <v>0</v>
      </c>
      <c r="AP403" s="57">
        <f t="shared" si="151"/>
        <v>0</v>
      </c>
      <c r="AQ403" s="57">
        <f t="shared" si="152"/>
        <v>67.114132931726346</v>
      </c>
      <c r="AR403" s="57">
        <f t="shared" si="153"/>
        <v>0</v>
      </c>
      <c r="AS403" s="57">
        <f t="shared" si="154"/>
        <v>0</v>
      </c>
      <c r="AT403" s="57">
        <f t="shared" si="155"/>
        <v>100.00026492567891</v>
      </c>
      <c r="AU403" s="57">
        <f t="shared" si="156"/>
        <v>0</v>
      </c>
      <c r="AV403" s="57">
        <f t="shared" si="157"/>
        <v>0</v>
      </c>
    </row>
    <row r="404" spans="1:48" x14ac:dyDescent="0.35">
      <c r="A404" s="19" t="s">
        <v>790</v>
      </c>
      <c r="B404" s="19" t="s">
        <v>791</v>
      </c>
      <c r="C404" s="44" t="s">
        <v>36</v>
      </c>
      <c r="D404" s="41" t="s">
        <v>1051</v>
      </c>
      <c r="E404" s="20">
        <v>0.15323000000000001</v>
      </c>
      <c r="F404" s="20">
        <v>0</v>
      </c>
      <c r="G404" s="20">
        <v>0</v>
      </c>
      <c r="H404" s="20">
        <v>0</v>
      </c>
      <c r="I404" s="40">
        <f t="shared" si="139"/>
        <v>0.15323000000000001</v>
      </c>
      <c r="J404" s="21">
        <f t="shared" si="140"/>
        <v>0</v>
      </c>
      <c r="K404" s="21">
        <f t="shared" si="141"/>
        <v>0</v>
      </c>
      <c r="L404" s="21">
        <f t="shared" si="142"/>
        <v>0</v>
      </c>
      <c r="M404" s="21">
        <f t="shared" si="143"/>
        <v>100</v>
      </c>
      <c r="N404" s="20">
        <v>0</v>
      </c>
      <c r="O404" s="20">
        <f t="shared" si="158"/>
        <v>0</v>
      </c>
      <c r="P404" s="20">
        <v>0</v>
      </c>
      <c r="Q404" s="20">
        <f t="shared" si="159"/>
        <v>0</v>
      </c>
      <c r="R404" s="20">
        <v>0</v>
      </c>
      <c r="S404" s="45">
        <f t="shared" si="144"/>
        <v>0</v>
      </c>
      <c r="T404" s="45">
        <f t="shared" si="145"/>
        <v>0</v>
      </c>
      <c r="U404" s="45">
        <f t="shared" si="146"/>
        <v>0</v>
      </c>
      <c r="V404" s="20">
        <v>0</v>
      </c>
      <c r="W404" s="21">
        <f t="shared" si="160"/>
        <v>0</v>
      </c>
      <c r="X404" s="17" t="s">
        <v>216</v>
      </c>
      <c r="Y404" s="54" t="str">
        <f t="shared" si="161"/>
        <v>N/A</v>
      </c>
      <c r="Z404" s="20">
        <v>0</v>
      </c>
      <c r="AA404" s="20">
        <v>0</v>
      </c>
      <c r="AB404" s="20">
        <v>0</v>
      </c>
      <c r="AC404" s="20">
        <v>0</v>
      </c>
      <c r="AD404" s="20">
        <v>0</v>
      </c>
      <c r="AE404" s="20">
        <v>0</v>
      </c>
      <c r="AF404" s="20">
        <v>0</v>
      </c>
      <c r="AG404" s="20">
        <v>0</v>
      </c>
      <c r="AH404" s="20">
        <v>0</v>
      </c>
      <c r="AI404" s="20">
        <v>0</v>
      </c>
      <c r="AJ404" s="20">
        <v>0</v>
      </c>
      <c r="AL404" s="57">
        <f t="shared" si="147"/>
        <v>0</v>
      </c>
      <c r="AM404" s="57">
        <f t="shared" si="148"/>
        <v>0</v>
      </c>
      <c r="AN404" s="57">
        <f t="shared" si="149"/>
        <v>0</v>
      </c>
      <c r="AO404" s="57">
        <f t="shared" si="150"/>
        <v>0</v>
      </c>
      <c r="AP404" s="57">
        <f t="shared" si="151"/>
        <v>0</v>
      </c>
      <c r="AQ404" s="57">
        <f t="shared" si="152"/>
        <v>0</v>
      </c>
      <c r="AR404" s="57">
        <f t="shared" si="153"/>
        <v>0</v>
      </c>
      <c r="AS404" s="57">
        <f t="shared" si="154"/>
        <v>0</v>
      </c>
      <c r="AT404" s="57">
        <f t="shared" si="155"/>
        <v>0</v>
      </c>
      <c r="AU404" s="57">
        <f t="shared" si="156"/>
        <v>0</v>
      </c>
      <c r="AV404" s="57">
        <f t="shared" si="157"/>
        <v>0</v>
      </c>
    </row>
    <row r="405" spans="1:48" x14ac:dyDescent="0.35">
      <c r="A405" s="19" t="s">
        <v>792</v>
      </c>
      <c r="B405" s="19" t="s">
        <v>793</v>
      </c>
      <c r="C405" s="44" t="s">
        <v>36</v>
      </c>
      <c r="D405" s="41" t="s">
        <v>1051</v>
      </c>
      <c r="E405" s="20">
        <v>2.2311600000000001E-2</v>
      </c>
      <c r="F405" s="20">
        <v>0</v>
      </c>
      <c r="G405" s="20">
        <v>0</v>
      </c>
      <c r="H405" s="20">
        <v>0</v>
      </c>
      <c r="I405" s="40">
        <f t="shared" si="139"/>
        <v>2.2311600000000001E-2</v>
      </c>
      <c r="J405" s="21">
        <f t="shared" si="140"/>
        <v>0</v>
      </c>
      <c r="K405" s="21">
        <f t="shared" si="141"/>
        <v>0</v>
      </c>
      <c r="L405" s="21">
        <f t="shared" si="142"/>
        <v>0</v>
      </c>
      <c r="M405" s="21">
        <f t="shared" si="143"/>
        <v>100</v>
      </c>
      <c r="N405" s="20">
        <v>0</v>
      </c>
      <c r="O405" s="20">
        <f t="shared" si="158"/>
        <v>0</v>
      </c>
      <c r="P405" s="20">
        <v>0</v>
      </c>
      <c r="Q405" s="20">
        <f t="shared" si="159"/>
        <v>0</v>
      </c>
      <c r="R405" s="20">
        <v>0</v>
      </c>
      <c r="S405" s="45">
        <f t="shared" si="144"/>
        <v>0</v>
      </c>
      <c r="T405" s="45">
        <f t="shared" si="145"/>
        <v>0</v>
      </c>
      <c r="U405" s="45">
        <f t="shared" si="146"/>
        <v>0</v>
      </c>
      <c r="V405" s="20">
        <v>0</v>
      </c>
      <c r="W405" s="21">
        <f t="shared" si="160"/>
        <v>0</v>
      </c>
      <c r="X405" s="17" t="s">
        <v>216</v>
      </c>
      <c r="Y405" s="54" t="str">
        <f t="shared" si="161"/>
        <v>N/A</v>
      </c>
      <c r="Z405" s="20">
        <v>0</v>
      </c>
      <c r="AA405" s="20">
        <v>0</v>
      </c>
      <c r="AB405" s="20">
        <v>0</v>
      </c>
      <c r="AC405" s="20">
        <v>0</v>
      </c>
      <c r="AD405" s="20">
        <v>0</v>
      </c>
      <c r="AE405" s="20">
        <v>0</v>
      </c>
      <c r="AF405" s="20">
        <v>0</v>
      </c>
      <c r="AG405" s="20">
        <v>0</v>
      </c>
      <c r="AH405" s="20">
        <v>2.2311590000099999E-2</v>
      </c>
      <c r="AI405" s="20">
        <v>0</v>
      </c>
      <c r="AJ405" s="20">
        <v>0</v>
      </c>
      <c r="AL405" s="57">
        <f t="shared" si="147"/>
        <v>0</v>
      </c>
      <c r="AM405" s="57">
        <f t="shared" si="148"/>
        <v>0</v>
      </c>
      <c r="AN405" s="57">
        <f t="shared" si="149"/>
        <v>0</v>
      </c>
      <c r="AO405" s="57">
        <f t="shared" si="150"/>
        <v>0</v>
      </c>
      <c r="AP405" s="57">
        <f t="shared" si="151"/>
        <v>0</v>
      </c>
      <c r="AQ405" s="57">
        <f t="shared" si="152"/>
        <v>0</v>
      </c>
      <c r="AR405" s="57">
        <f t="shared" si="153"/>
        <v>0</v>
      </c>
      <c r="AS405" s="57">
        <f t="shared" si="154"/>
        <v>0</v>
      </c>
      <c r="AT405" s="57">
        <f t="shared" si="155"/>
        <v>99.999955180713158</v>
      </c>
      <c r="AU405" s="57">
        <f t="shared" si="156"/>
        <v>0</v>
      </c>
      <c r="AV405" s="57">
        <f t="shared" si="157"/>
        <v>0</v>
      </c>
    </row>
    <row r="406" spans="1:48" x14ac:dyDescent="0.35">
      <c r="A406" s="19" t="s">
        <v>794</v>
      </c>
      <c r="B406" s="19" t="s">
        <v>795</v>
      </c>
      <c r="C406" s="44" t="s">
        <v>36</v>
      </c>
      <c r="D406" s="41" t="s">
        <v>1051</v>
      </c>
      <c r="E406" s="20">
        <v>9.4816699999999993E-3</v>
      </c>
      <c r="F406" s="20">
        <v>0</v>
      </c>
      <c r="G406" s="20">
        <v>0</v>
      </c>
      <c r="H406" s="20">
        <v>0</v>
      </c>
      <c r="I406" s="40">
        <f t="shared" si="139"/>
        <v>9.4816699999999993E-3</v>
      </c>
      <c r="J406" s="21">
        <f t="shared" si="140"/>
        <v>0</v>
      </c>
      <c r="K406" s="21">
        <f t="shared" si="141"/>
        <v>0</v>
      </c>
      <c r="L406" s="21">
        <f t="shared" si="142"/>
        <v>0</v>
      </c>
      <c r="M406" s="21">
        <f t="shared" si="143"/>
        <v>100</v>
      </c>
      <c r="N406" s="20">
        <v>8.4699199999999997E-5</v>
      </c>
      <c r="O406" s="20">
        <f t="shared" si="158"/>
        <v>8.4699199999999997E-5</v>
      </c>
      <c r="P406" s="20">
        <v>0</v>
      </c>
      <c r="Q406" s="20">
        <f t="shared" si="159"/>
        <v>0</v>
      </c>
      <c r="R406" s="20">
        <v>0</v>
      </c>
      <c r="S406" s="45">
        <f t="shared" si="144"/>
        <v>0.89329411380062795</v>
      </c>
      <c r="T406" s="45">
        <f t="shared" si="145"/>
        <v>0</v>
      </c>
      <c r="U406" s="45">
        <f t="shared" si="146"/>
        <v>0</v>
      </c>
      <c r="V406" s="20">
        <v>0</v>
      </c>
      <c r="W406" s="21">
        <f t="shared" si="160"/>
        <v>0</v>
      </c>
      <c r="X406" s="17" t="s">
        <v>216</v>
      </c>
      <c r="Y406" s="54" t="str">
        <f t="shared" si="161"/>
        <v>N/A</v>
      </c>
      <c r="Z406" s="20">
        <v>0</v>
      </c>
      <c r="AA406" s="20">
        <v>0</v>
      </c>
      <c r="AB406" s="20">
        <v>0</v>
      </c>
      <c r="AC406" s="20">
        <v>0</v>
      </c>
      <c r="AD406" s="20">
        <v>0</v>
      </c>
      <c r="AE406" s="20">
        <v>0</v>
      </c>
      <c r="AF406" s="20">
        <v>0</v>
      </c>
      <c r="AG406" s="20">
        <v>0</v>
      </c>
      <c r="AH406" s="20">
        <v>9.4816749996899999E-3</v>
      </c>
      <c r="AI406" s="20">
        <v>0</v>
      </c>
      <c r="AJ406" s="20">
        <v>0</v>
      </c>
      <c r="AL406" s="57">
        <f t="shared" si="147"/>
        <v>0</v>
      </c>
      <c r="AM406" s="57">
        <f t="shared" si="148"/>
        <v>0</v>
      </c>
      <c r="AN406" s="57">
        <f t="shared" si="149"/>
        <v>0</v>
      </c>
      <c r="AO406" s="57">
        <f t="shared" si="150"/>
        <v>0</v>
      </c>
      <c r="AP406" s="57">
        <f t="shared" si="151"/>
        <v>0</v>
      </c>
      <c r="AQ406" s="57">
        <f t="shared" si="152"/>
        <v>0</v>
      </c>
      <c r="AR406" s="57">
        <f t="shared" si="153"/>
        <v>0</v>
      </c>
      <c r="AS406" s="57">
        <f t="shared" si="154"/>
        <v>0</v>
      </c>
      <c r="AT406" s="57">
        <f t="shared" si="155"/>
        <v>100.00005273005705</v>
      </c>
      <c r="AU406" s="57">
        <f t="shared" si="156"/>
        <v>0</v>
      </c>
      <c r="AV406" s="57">
        <f t="shared" si="157"/>
        <v>0</v>
      </c>
    </row>
    <row r="407" spans="1:48" x14ac:dyDescent="0.35">
      <c r="A407" s="19" t="s">
        <v>796</v>
      </c>
      <c r="B407" s="19" t="s">
        <v>797</v>
      </c>
      <c r="C407" s="44" t="s">
        <v>36</v>
      </c>
      <c r="D407" s="41" t="s">
        <v>1051</v>
      </c>
      <c r="E407" s="20">
        <v>0.13623099999999999</v>
      </c>
      <c r="F407" s="20">
        <v>0</v>
      </c>
      <c r="G407" s="20">
        <v>0</v>
      </c>
      <c r="H407" s="20">
        <v>0</v>
      </c>
      <c r="I407" s="40">
        <f t="shared" si="139"/>
        <v>0.13623099999999999</v>
      </c>
      <c r="J407" s="21">
        <f t="shared" si="140"/>
        <v>0</v>
      </c>
      <c r="K407" s="21">
        <f t="shared" si="141"/>
        <v>0</v>
      </c>
      <c r="L407" s="21">
        <f t="shared" si="142"/>
        <v>0</v>
      </c>
      <c r="M407" s="21">
        <f t="shared" si="143"/>
        <v>100</v>
      </c>
      <c r="N407" s="20">
        <v>0</v>
      </c>
      <c r="O407" s="20">
        <f t="shared" si="158"/>
        <v>0</v>
      </c>
      <c r="P407" s="20">
        <v>0</v>
      </c>
      <c r="Q407" s="20">
        <f t="shared" si="159"/>
        <v>0</v>
      </c>
      <c r="R407" s="20">
        <v>0</v>
      </c>
      <c r="S407" s="45">
        <f t="shared" si="144"/>
        <v>0</v>
      </c>
      <c r="T407" s="45">
        <f t="shared" si="145"/>
        <v>0</v>
      </c>
      <c r="U407" s="45">
        <f t="shared" si="146"/>
        <v>0</v>
      </c>
      <c r="V407" s="20">
        <v>0</v>
      </c>
      <c r="W407" s="21">
        <f t="shared" si="160"/>
        <v>0</v>
      </c>
      <c r="X407" s="17">
        <v>0</v>
      </c>
      <c r="Y407" s="54">
        <f t="shared" si="161"/>
        <v>0</v>
      </c>
      <c r="Z407" s="20">
        <v>0</v>
      </c>
      <c r="AA407" s="20">
        <v>0</v>
      </c>
      <c r="AB407" s="20">
        <v>0</v>
      </c>
      <c r="AC407" s="20">
        <v>0</v>
      </c>
      <c r="AD407" s="20">
        <v>0</v>
      </c>
      <c r="AE407" s="20">
        <v>0</v>
      </c>
      <c r="AF407" s="20">
        <v>0</v>
      </c>
      <c r="AG407" s="20">
        <v>0</v>
      </c>
      <c r="AH407" s="20">
        <v>0.13626604744900001</v>
      </c>
      <c r="AI407" s="20">
        <v>0</v>
      </c>
      <c r="AJ407" s="20">
        <v>0</v>
      </c>
      <c r="AL407" s="57">
        <f t="shared" si="147"/>
        <v>0</v>
      </c>
      <c r="AM407" s="57">
        <f t="shared" si="148"/>
        <v>0</v>
      </c>
      <c r="AN407" s="57">
        <f t="shared" si="149"/>
        <v>0</v>
      </c>
      <c r="AO407" s="57">
        <f t="shared" si="150"/>
        <v>0</v>
      </c>
      <c r="AP407" s="57">
        <f t="shared" si="151"/>
        <v>0</v>
      </c>
      <c r="AQ407" s="57">
        <f t="shared" si="152"/>
        <v>0</v>
      </c>
      <c r="AR407" s="57">
        <f t="shared" si="153"/>
        <v>0</v>
      </c>
      <c r="AS407" s="57">
        <f t="shared" si="154"/>
        <v>0</v>
      </c>
      <c r="AT407" s="57">
        <f t="shared" si="155"/>
        <v>100.02572648589529</v>
      </c>
      <c r="AU407" s="57">
        <f t="shared" si="156"/>
        <v>0</v>
      </c>
      <c r="AV407" s="57">
        <f t="shared" si="157"/>
        <v>0</v>
      </c>
    </row>
    <row r="408" spans="1:48" x14ac:dyDescent="0.35">
      <c r="A408" s="19" t="s">
        <v>798</v>
      </c>
      <c r="B408" s="19" t="s">
        <v>799</v>
      </c>
      <c r="C408" s="44" t="s">
        <v>36</v>
      </c>
      <c r="D408" s="41" t="s">
        <v>1051</v>
      </c>
      <c r="E408" s="20">
        <v>2.3478300000000001E-2</v>
      </c>
      <c r="F408" s="20">
        <v>0</v>
      </c>
      <c r="G408" s="20">
        <v>0</v>
      </c>
      <c r="H408" s="20">
        <v>0</v>
      </c>
      <c r="I408" s="40">
        <f t="shared" si="139"/>
        <v>2.3478300000000001E-2</v>
      </c>
      <c r="J408" s="21">
        <f t="shared" si="140"/>
        <v>0</v>
      </c>
      <c r="K408" s="21">
        <f t="shared" si="141"/>
        <v>0</v>
      </c>
      <c r="L408" s="21">
        <f t="shared" si="142"/>
        <v>0</v>
      </c>
      <c r="M408" s="21">
        <f t="shared" si="143"/>
        <v>100</v>
      </c>
      <c r="N408" s="20">
        <v>0</v>
      </c>
      <c r="O408" s="20">
        <f t="shared" si="158"/>
        <v>0</v>
      </c>
      <c r="P408" s="20">
        <v>0</v>
      </c>
      <c r="Q408" s="20">
        <f t="shared" si="159"/>
        <v>0</v>
      </c>
      <c r="R408" s="20">
        <v>0</v>
      </c>
      <c r="S408" s="45">
        <f t="shared" si="144"/>
        <v>0</v>
      </c>
      <c r="T408" s="45">
        <f t="shared" si="145"/>
        <v>0</v>
      </c>
      <c r="U408" s="45">
        <f t="shared" si="146"/>
        <v>0</v>
      </c>
      <c r="V408" s="20">
        <v>2.3478329999399999E-2</v>
      </c>
      <c r="W408" s="21">
        <f t="shared" si="160"/>
        <v>100.00012777500926</v>
      </c>
      <c r="X408" s="17">
        <v>0</v>
      </c>
      <c r="Y408" s="54">
        <f t="shared" si="161"/>
        <v>0</v>
      </c>
      <c r="Z408" s="20">
        <v>0</v>
      </c>
      <c r="AA408" s="20">
        <v>0</v>
      </c>
      <c r="AB408" s="20">
        <v>0</v>
      </c>
      <c r="AC408" s="20">
        <v>0</v>
      </c>
      <c r="AD408" s="20">
        <v>0</v>
      </c>
      <c r="AE408" s="20">
        <v>0</v>
      </c>
      <c r="AF408" s="20">
        <v>0</v>
      </c>
      <c r="AG408" s="20">
        <v>0</v>
      </c>
      <c r="AH408" s="20">
        <v>2.3478329999399999E-2</v>
      </c>
      <c r="AI408" s="20">
        <v>0</v>
      </c>
      <c r="AJ408" s="20">
        <v>0</v>
      </c>
      <c r="AL408" s="57">
        <f t="shared" si="147"/>
        <v>0</v>
      </c>
      <c r="AM408" s="57">
        <f t="shared" si="148"/>
        <v>0</v>
      </c>
      <c r="AN408" s="57">
        <f t="shared" si="149"/>
        <v>0</v>
      </c>
      <c r="AO408" s="57">
        <f t="shared" si="150"/>
        <v>0</v>
      </c>
      <c r="AP408" s="57">
        <f t="shared" si="151"/>
        <v>0</v>
      </c>
      <c r="AQ408" s="57">
        <f t="shared" si="152"/>
        <v>0</v>
      </c>
      <c r="AR408" s="57">
        <f t="shared" si="153"/>
        <v>0</v>
      </c>
      <c r="AS408" s="57">
        <f t="shared" si="154"/>
        <v>0</v>
      </c>
      <c r="AT408" s="57">
        <f t="shared" si="155"/>
        <v>100.00012777500926</v>
      </c>
      <c r="AU408" s="57">
        <f t="shared" si="156"/>
        <v>0</v>
      </c>
      <c r="AV408" s="57">
        <f t="shared" si="157"/>
        <v>0</v>
      </c>
    </row>
    <row r="409" spans="1:48" x14ac:dyDescent="0.35">
      <c r="A409" s="19" t="s">
        <v>800</v>
      </c>
      <c r="B409" s="19" t="s">
        <v>801</v>
      </c>
      <c r="C409" s="44" t="s">
        <v>36</v>
      </c>
      <c r="D409" s="41" t="s">
        <v>1051</v>
      </c>
      <c r="E409" s="20">
        <v>4.7211000000000003E-2</v>
      </c>
      <c r="F409" s="20">
        <v>0</v>
      </c>
      <c r="G409" s="20">
        <v>0</v>
      </c>
      <c r="H409" s="20">
        <v>0</v>
      </c>
      <c r="I409" s="40">
        <f t="shared" si="139"/>
        <v>4.7211000000000003E-2</v>
      </c>
      <c r="J409" s="21">
        <f t="shared" si="140"/>
        <v>0</v>
      </c>
      <c r="K409" s="21">
        <f t="shared" si="141"/>
        <v>0</v>
      </c>
      <c r="L409" s="21">
        <f t="shared" si="142"/>
        <v>0</v>
      </c>
      <c r="M409" s="21">
        <f t="shared" si="143"/>
        <v>100</v>
      </c>
      <c r="N409" s="20">
        <v>2.0095200000000001E-2</v>
      </c>
      <c r="O409" s="20">
        <f t="shared" si="158"/>
        <v>2.0095200000000001E-2</v>
      </c>
      <c r="P409" s="20">
        <v>0</v>
      </c>
      <c r="Q409" s="20">
        <f t="shared" si="159"/>
        <v>0</v>
      </c>
      <c r="R409" s="20">
        <v>0</v>
      </c>
      <c r="S409" s="45">
        <f t="shared" si="144"/>
        <v>42.564656541907603</v>
      </c>
      <c r="T409" s="45">
        <f t="shared" si="145"/>
        <v>0</v>
      </c>
      <c r="U409" s="45">
        <f t="shared" si="146"/>
        <v>0</v>
      </c>
      <c r="V409" s="20">
        <v>0</v>
      </c>
      <c r="W409" s="21">
        <f t="shared" si="160"/>
        <v>0</v>
      </c>
      <c r="X409" s="17">
        <v>0</v>
      </c>
      <c r="Y409" s="54">
        <f t="shared" si="161"/>
        <v>0</v>
      </c>
      <c r="Z409" s="20">
        <v>0</v>
      </c>
      <c r="AA409" s="20">
        <v>0</v>
      </c>
      <c r="AB409" s="20">
        <v>0</v>
      </c>
      <c r="AC409" s="20">
        <v>0</v>
      </c>
      <c r="AD409" s="20">
        <v>0</v>
      </c>
      <c r="AE409" s="20">
        <v>0</v>
      </c>
      <c r="AF409" s="20">
        <v>0</v>
      </c>
      <c r="AG409" s="20">
        <v>0</v>
      </c>
      <c r="AH409" s="20">
        <v>4.7211015001299997E-2</v>
      </c>
      <c r="AI409" s="20">
        <v>0</v>
      </c>
      <c r="AJ409" s="20">
        <v>0</v>
      </c>
      <c r="AL409" s="57">
        <f t="shared" si="147"/>
        <v>0</v>
      </c>
      <c r="AM409" s="57">
        <f t="shared" si="148"/>
        <v>0</v>
      </c>
      <c r="AN409" s="57">
        <f t="shared" si="149"/>
        <v>0</v>
      </c>
      <c r="AO409" s="57">
        <f t="shared" si="150"/>
        <v>0</v>
      </c>
      <c r="AP409" s="57">
        <f t="shared" si="151"/>
        <v>0</v>
      </c>
      <c r="AQ409" s="57">
        <f t="shared" si="152"/>
        <v>0</v>
      </c>
      <c r="AR409" s="57">
        <f t="shared" si="153"/>
        <v>0</v>
      </c>
      <c r="AS409" s="57">
        <f t="shared" si="154"/>
        <v>0</v>
      </c>
      <c r="AT409" s="57">
        <f t="shared" si="155"/>
        <v>100.00003177501004</v>
      </c>
      <c r="AU409" s="57">
        <f t="shared" si="156"/>
        <v>0</v>
      </c>
      <c r="AV409" s="57">
        <f t="shared" si="157"/>
        <v>0</v>
      </c>
    </row>
    <row r="410" spans="1:48" x14ac:dyDescent="0.35">
      <c r="A410" s="19" t="s">
        <v>802</v>
      </c>
      <c r="B410" s="19" t="s">
        <v>803</v>
      </c>
      <c r="C410" s="44" t="s">
        <v>36</v>
      </c>
      <c r="D410" s="41" t="s">
        <v>1051</v>
      </c>
      <c r="E410" s="20">
        <v>2.0731800000000002E-2</v>
      </c>
      <c r="F410" s="20">
        <v>0</v>
      </c>
      <c r="G410" s="20">
        <v>0</v>
      </c>
      <c r="H410" s="20">
        <v>0</v>
      </c>
      <c r="I410" s="40">
        <f t="shared" si="139"/>
        <v>2.0731800000000002E-2</v>
      </c>
      <c r="J410" s="21">
        <f t="shared" si="140"/>
        <v>0</v>
      </c>
      <c r="K410" s="21">
        <f t="shared" si="141"/>
        <v>0</v>
      </c>
      <c r="L410" s="21">
        <f t="shared" si="142"/>
        <v>0</v>
      </c>
      <c r="M410" s="21">
        <f t="shared" si="143"/>
        <v>100</v>
      </c>
      <c r="N410" s="20">
        <v>0</v>
      </c>
      <c r="O410" s="20">
        <f t="shared" si="158"/>
        <v>0</v>
      </c>
      <c r="P410" s="20">
        <v>0</v>
      </c>
      <c r="Q410" s="20">
        <f t="shared" si="159"/>
        <v>0</v>
      </c>
      <c r="R410" s="20">
        <v>0</v>
      </c>
      <c r="S410" s="45">
        <f t="shared" si="144"/>
        <v>0</v>
      </c>
      <c r="T410" s="45">
        <f t="shared" si="145"/>
        <v>0</v>
      </c>
      <c r="U410" s="45">
        <f t="shared" si="146"/>
        <v>0</v>
      </c>
      <c r="V410" s="20">
        <v>0</v>
      </c>
      <c r="W410" s="21">
        <f t="shared" si="160"/>
        <v>0</v>
      </c>
      <c r="X410" s="17" t="s">
        <v>216</v>
      </c>
      <c r="Y410" s="54" t="str">
        <f t="shared" si="161"/>
        <v>N/A</v>
      </c>
      <c r="Z410" s="20">
        <v>0</v>
      </c>
      <c r="AA410" s="20">
        <v>0</v>
      </c>
      <c r="AB410" s="20">
        <v>0</v>
      </c>
      <c r="AC410" s="20">
        <v>0</v>
      </c>
      <c r="AD410" s="20">
        <v>0</v>
      </c>
      <c r="AE410" s="20">
        <v>0</v>
      </c>
      <c r="AF410" s="20">
        <v>0</v>
      </c>
      <c r="AG410" s="20">
        <v>0</v>
      </c>
      <c r="AH410" s="20">
        <v>2.0731775000100001E-2</v>
      </c>
      <c r="AI410" s="20">
        <v>0</v>
      </c>
      <c r="AJ410" s="20">
        <v>0</v>
      </c>
      <c r="AL410" s="57">
        <f t="shared" si="147"/>
        <v>0</v>
      </c>
      <c r="AM410" s="57">
        <f t="shared" si="148"/>
        <v>0</v>
      </c>
      <c r="AN410" s="57">
        <f t="shared" si="149"/>
        <v>0</v>
      </c>
      <c r="AO410" s="57">
        <f t="shared" si="150"/>
        <v>0</v>
      </c>
      <c r="AP410" s="57">
        <f t="shared" si="151"/>
        <v>0</v>
      </c>
      <c r="AQ410" s="57">
        <f t="shared" si="152"/>
        <v>0</v>
      </c>
      <c r="AR410" s="57">
        <f t="shared" si="153"/>
        <v>0</v>
      </c>
      <c r="AS410" s="57">
        <f t="shared" si="154"/>
        <v>0</v>
      </c>
      <c r="AT410" s="57">
        <f t="shared" si="155"/>
        <v>99.999879412786157</v>
      </c>
      <c r="AU410" s="57">
        <f t="shared" si="156"/>
        <v>0</v>
      </c>
      <c r="AV410" s="57">
        <f t="shared" si="157"/>
        <v>0</v>
      </c>
    </row>
    <row r="411" spans="1:48" x14ac:dyDescent="0.35">
      <c r="A411" s="19" t="s">
        <v>804</v>
      </c>
      <c r="B411" s="19" t="s">
        <v>805</v>
      </c>
      <c r="C411" s="44" t="s">
        <v>36</v>
      </c>
      <c r="D411" s="41" t="s">
        <v>1051</v>
      </c>
      <c r="E411" s="20">
        <v>1.40401E-2</v>
      </c>
      <c r="F411" s="20">
        <v>0</v>
      </c>
      <c r="G411" s="20">
        <v>0</v>
      </c>
      <c r="H411" s="20">
        <v>0</v>
      </c>
      <c r="I411" s="40">
        <f t="shared" si="139"/>
        <v>1.40401E-2</v>
      </c>
      <c r="J411" s="21">
        <f t="shared" si="140"/>
        <v>0</v>
      </c>
      <c r="K411" s="21">
        <f t="shared" si="141"/>
        <v>0</v>
      </c>
      <c r="L411" s="21">
        <f t="shared" si="142"/>
        <v>0</v>
      </c>
      <c r="M411" s="21">
        <f t="shared" si="143"/>
        <v>100</v>
      </c>
      <c r="N411" s="20">
        <v>0</v>
      </c>
      <c r="O411" s="20">
        <f t="shared" si="158"/>
        <v>0</v>
      </c>
      <c r="P411" s="20">
        <v>0</v>
      </c>
      <c r="Q411" s="20">
        <f t="shared" si="159"/>
        <v>0</v>
      </c>
      <c r="R411" s="20">
        <v>0</v>
      </c>
      <c r="S411" s="45">
        <f t="shared" si="144"/>
        <v>0</v>
      </c>
      <c r="T411" s="45">
        <f t="shared" si="145"/>
        <v>0</v>
      </c>
      <c r="U411" s="45">
        <f t="shared" si="146"/>
        <v>0</v>
      </c>
      <c r="V411" s="20">
        <v>0</v>
      </c>
      <c r="W411" s="21">
        <f t="shared" si="160"/>
        <v>0</v>
      </c>
      <c r="X411" s="17">
        <v>0</v>
      </c>
      <c r="Y411" s="54">
        <f t="shared" si="161"/>
        <v>0</v>
      </c>
      <c r="Z411" s="20">
        <v>0</v>
      </c>
      <c r="AA411" s="20">
        <v>0</v>
      </c>
      <c r="AB411" s="20">
        <v>0</v>
      </c>
      <c r="AC411" s="20">
        <v>0</v>
      </c>
      <c r="AD411" s="20">
        <v>0</v>
      </c>
      <c r="AE411" s="20">
        <v>0</v>
      </c>
      <c r="AF411" s="20">
        <v>0</v>
      </c>
      <c r="AG411" s="20">
        <v>0</v>
      </c>
      <c r="AH411" s="20">
        <v>1.404005E-2</v>
      </c>
      <c r="AI411" s="20">
        <v>0</v>
      </c>
      <c r="AJ411" s="20">
        <v>0</v>
      </c>
      <c r="AL411" s="57">
        <f t="shared" si="147"/>
        <v>0</v>
      </c>
      <c r="AM411" s="57">
        <f t="shared" si="148"/>
        <v>0</v>
      </c>
      <c r="AN411" s="57">
        <f t="shared" si="149"/>
        <v>0</v>
      </c>
      <c r="AO411" s="57">
        <f t="shared" si="150"/>
        <v>0</v>
      </c>
      <c r="AP411" s="57">
        <f t="shared" si="151"/>
        <v>0</v>
      </c>
      <c r="AQ411" s="57">
        <f t="shared" si="152"/>
        <v>0</v>
      </c>
      <c r="AR411" s="57">
        <f t="shared" si="153"/>
        <v>0</v>
      </c>
      <c r="AS411" s="57">
        <f t="shared" si="154"/>
        <v>0</v>
      </c>
      <c r="AT411" s="57">
        <f t="shared" si="155"/>
        <v>99.999643877180361</v>
      </c>
      <c r="AU411" s="57">
        <f t="shared" si="156"/>
        <v>0</v>
      </c>
      <c r="AV411" s="57">
        <f t="shared" si="157"/>
        <v>0</v>
      </c>
    </row>
    <row r="412" spans="1:48" x14ac:dyDescent="0.35">
      <c r="A412" s="19" t="s">
        <v>806</v>
      </c>
      <c r="B412" s="19" t="s">
        <v>807</v>
      </c>
      <c r="C412" s="44" t="s">
        <v>36</v>
      </c>
      <c r="D412" s="41" t="s">
        <v>1051</v>
      </c>
      <c r="E412" s="20">
        <v>1.36004E-2</v>
      </c>
      <c r="F412" s="20">
        <v>0</v>
      </c>
      <c r="G412" s="20">
        <v>0</v>
      </c>
      <c r="H412" s="20">
        <v>0</v>
      </c>
      <c r="I412" s="40">
        <f t="shared" si="139"/>
        <v>1.36004E-2</v>
      </c>
      <c r="J412" s="21">
        <f t="shared" si="140"/>
        <v>0</v>
      </c>
      <c r="K412" s="21">
        <f t="shared" si="141"/>
        <v>0</v>
      </c>
      <c r="L412" s="21">
        <f t="shared" si="142"/>
        <v>0</v>
      </c>
      <c r="M412" s="21">
        <f t="shared" si="143"/>
        <v>100</v>
      </c>
      <c r="N412" s="20">
        <v>0</v>
      </c>
      <c r="O412" s="20">
        <f t="shared" si="158"/>
        <v>0</v>
      </c>
      <c r="P412" s="20">
        <v>0</v>
      </c>
      <c r="Q412" s="20">
        <f t="shared" si="159"/>
        <v>0</v>
      </c>
      <c r="R412" s="20">
        <v>0</v>
      </c>
      <c r="S412" s="45">
        <f t="shared" si="144"/>
        <v>0</v>
      </c>
      <c r="T412" s="45">
        <f t="shared" si="145"/>
        <v>0</v>
      </c>
      <c r="U412" s="45">
        <f t="shared" si="146"/>
        <v>0</v>
      </c>
      <c r="V412" s="20">
        <v>0</v>
      </c>
      <c r="W412" s="21">
        <f t="shared" si="160"/>
        <v>0</v>
      </c>
      <c r="X412" s="17" t="s">
        <v>216</v>
      </c>
      <c r="Y412" s="54" t="str">
        <f t="shared" si="161"/>
        <v>N/A</v>
      </c>
      <c r="Z412" s="20">
        <v>0</v>
      </c>
      <c r="AA412" s="20">
        <v>0</v>
      </c>
      <c r="AB412" s="20">
        <v>0</v>
      </c>
      <c r="AC412" s="20">
        <v>0</v>
      </c>
      <c r="AD412" s="20">
        <v>0</v>
      </c>
      <c r="AE412" s="20">
        <v>0</v>
      </c>
      <c r="AF412" s="20">
        <v>0</v>
      </c>
      <c r="AG412" s="20">
        <v>0</v>
      </c>
      <c r="AH412" s="20">
        <v>1.3600375000600001E-2</v>
      </c>
      <c r="AI412" s="20">
        <v>0</v>
      </c>
      <c r="AJ412" s="20">
        <v>0</v>
      </c>
      <c r="AL412" s="57">
        <f t="shared" si="147"/>
        <v>0</v>
      </c>
      <c r="AM412" s="57">
        <f t="shared" si="148"/>
        <v>0</v>
      </c>
      <c r="AN412" s="57">
        <f t="shared" si="149"/>
        <v>0</v>
      </c>
      <c r="AO412" s="57">
        <f t="shared" si="150"/>
        <v>0</v>
      </c>
      <c r="AP412" s="57">
        <f t="shared" si="151"/>
        <v>0</v>
      </c>
      <c r="AQ412" s="57">
        <f t="shared" si="152"/>
        <v>0</v>
      </c>
      <c r="AR412" s="57">
        <f t="shared" si="153"/>
        <v>0</v>
      </c>
      <c r="AS412" s="57">
        <f t="shared" si="154"/>
        <v>0</v>
      </c>
      <c r="AT412" s="57">
        <f t="shared" si="155"/>
        <v>99.999816186288641</v>
      </c>
      <c r="AU412" s="57">
        <f t="shared" si="156"/>
        <v>0</v>
      </c>
      <c r="AV412" s="57">
        <f t="shared" si="157"/>
        <v>0</v>
      </c>
    </row>
    <row r="413" spans="1:48" x14ac:dyDescent="0.35">
      <c r="A413" s="19" t="s">
        <v>808</v>
      </c>
      <c r="B413" s="19" t="s">
        <v>809</v>
      </c>
      <c r="C413" s="44" t="s">
        <v>36</v>
      </c>
      <c r="D413" s="41" t="s">
        <v>1051</v>
      </c>
      <c r="E413" s="20">
        <v>2.58228E-2</v>
      </c>
      <c r="F413" s="20">
        <v>0</v>
      </c>
      <c r="G413" s="20">
        <v>0</v>
      </c>
      <c r="H413" s="20">
        <v>0</v>
      </c>
      <c r="I413" s="40">
        <f t="shared" si="139"/>
        <v>2.58228E-2</v>
      </c>
      <c r="J413" s="21">
        <f t="shared" si="140"/>
        <v>0</v>
      </c>
      <c r="K413" s="21">
        <f t="shared" si="141"/>
        <v>0</v>
      </c>
      <c r="L413" s="21">
        <f t="shared" si="142"/>
        <v>0</v>
      </c>
      <c r="M413" s="21">
        <f t="shared" si="143"/>
        <v>100</v>
      </c>
      <c r="N413" s="20">
        <v>0</v>
      </c>
      <c r="O413" s="20">
        <f t="shared" si="158"/>
        <v>0</v>
      </c>
      <c r="P413" s="20">
        <v>0</v>
      </c>
      <c r="Q413" s="20">
        <f t="shared" si="159"/>
        <v>0</v>
      </c>
      <c r="R413" s="20">
        <v>0</v>
      </c>
      <c r="S413" s="45">
        <f t="shared" si="144"/>
        <v>0</v>
      </c>
      <c r="T413" s="45">
        <f t="shared" si="145"/>
        <v>0</v>
      </c>
      <c r="U413" s="45">
        <f t="shared" si="146"/>
        <v>0</v>
      </c>
      <c r="V413" s="20">
        <v>0</v>
      </c>
      <c r="W413" s="21">
        <f t="shared" si="160"/>
        <v>0</v>
      </c>
      <c r="X413" s="17" t="s">
        <v>216</v>
      </c>
      <c r="Y413" s="54" t="str">
        <f t="shared" si="161"/>
        <v>N/A</v>
      </c>
      <c r="Z413" s="20">
        <v>0</v>
      </c>
      <c r="AA413" s="20">
        <v>0</v>
      </c>
      <c r="AB413" s="20">
        <v>0</v>
      </c>
      <c r="AC413" s="20">
        <v>0</v>
      </c>
      <c r="AD413" s="20">
        <v>0</v>
      </c>
      <c r="AE413" s="20">
        <v>0</v>
      </c>
      <c r="AF413" s="20">
        <v>0</v>
      </c>
      <c r="AG413" s="20">
        <v>0</v>
      </c>
      <c r="AH413" s="20">
        <v>2.58227800002E-2</v>
      </c>
      <c r="AI413" s="20">
        <v>0</v>
      </c>
      <c r="AJ413" s="20">
        <v>0</v>
      </c>
      <c r="AL413" s="57">
        <f t="shared" si="147"/>
        <v>0</v>
      </c>
      <c r="AM413" s="57">
        <f t="shared" si="148"/>
        <v>0</v>
      </c>
      <c r="AN413" s="57">
        <f t="shared" si="149"/>
        <v>0</v>
      </c>
      <c r="AO413" s="57">
        <f t="shared" si="150"/>
        <v>0</v>
      </c>
      <c r="AP413" s="57">
        <f t="shared" si="151"/>
        <v>0</v>
      </c>
      <c r="AQ413" s="57">
        <f t="shared" si="152"/>
        <v>0</v>
      </c>
      <c r="AR413" s="57">
        <f t="shared" si="153"/>
        <v>0</v>
      </c>
      <c r="AS413" s="57">
        <f t="shared" si="154"/>
        <v>0</v>
      </c>
      <c r="AT413" s="57">
        <f t="shared" si="155"/>
        <v>99.999922549839681</v>
      </c>
      <c r="AU413" s="57">
        <f t="shared" si="156"/>
        <v>0</v>
      </c>
      <c r="AV413" s="57">
        <f t="shared" si="157"/>
        <v>0</v>
      </c>
    </row>
    <row r="414" spans="1:48" x14ac:dyDescent="0.35">
      <c r="A414" s="19" t="s">
        <v>810</v>
      </c>
      <c r="B414" s="19" t="s">
        <v>811</v>
      </c>
      <c r="C414" s="44" t="s">
        <v>36</v>
      </c>
      <c r="D414" s="41" t="s">
        <v>1051</v>
      </c>
      <c r="E414" s="20">
        <v>3.4723999999999998E-2</v>
      </c>
      <c r="F414" s="20">
        <v>0</v>
      </c>
      <c r="G414" s="20">
        <v>0</v>
      </c>
      <c r="H414" s="20">
        <v>0</v>
      </c>
      <c r="I414" s="40">
        <f t="shared" si="139"/>
        <v>3.4723999999999998E-2</v>
      </c>
      <c r="J414" s="21">
        <f t="shared" si="140"/>
        <v>0</v>
      </c>
      <c r="K414" s="21">
        <f t="shared" si="141"/>
        <v>0</v>
      </c>
      <c r="L414" s="21">
        <f t="shared" si="142"/>
        <v>0</v>
      </c>
      <c r="M414" s="21">
        <f t="shared" si="143"/>
        <v>100</v>
      </c>
      <c r="N414" s="20">
        <v>0</v>
      </c>
      <c r="O414" s="20">
        <f t="shared" si="158"/>
        <v>0</v>
      </c>
      <c r="P414" s="20">
        <v>0</v>
      </c>
      <c r="Q414" s="20">
        <f t="shared" si="159"/>
        <v>0</v>
      </c>
      <c r="R414" s="20">
        <v>0</v>
      </c>
      <c r="S414" s="45">
        <f t="shared" si="144"/>
        <v>0</v>
      </c>
      <c r="T414" s="45">
        <f t="shared" si="145"/>
        <v>0</v>
      </c>
      <c r="U414" s="45">
        <f t="shared" si="146"/>
        <v>0</v>
      </c>
      <c r="V414" s="20">
        <v>0</v>
      </c>
      <c r="W414" s="21">
        <f t="shared" si="160"/>
        <v>0</v>
      </c>
      <c r="X414" s="17" t="s">
        <v>216</v>
      </c>
      <c r="Y414" s="54" t="str">
        <f t="shared" si="161"/>
        <v>N/A</v>
      </c>
      <c r="Z414" s="20">
        <v>0</v>
      </c>
      <c r="AA414" s="20">
        <v>0</v>
      </c>
      <c r="AB414" s="20">
        <v>0</v>
      </c>
      <c r="AC414" s="20">
        <v>0</v>
      </c>
      <c r="AD414" s="20">
        <v>0</v>
      </c>
      <c r="AE414" s="20">
        <v>0</v>
      </c>
      <c r="AF414" s="20">
        <v>0</v>
      </c>
      <c r="AG414" s="20">
        <v>0</v>
      </c>
      <c r="AH414" s="20">
        <v>3.4725466847000001E-2</v>
      </c>
      <c r="AI414" s="20">
        <v>0</v>
      </c>
      <c r="AJ414" s="20">
        <v>0</v>
      </c>
      <c r="AL414" s="57">
        <f t="shared" si="147"/>
        <v>0</v>
      </c>
      <c r="AM414" s="57">
        <f t="shared" si="148"/>
        <v>0</v>
      </c>
      <c r="AN414" s="57">
        <f t="shared" si="149"/>
        <v>0</v>
      </c>
      <c r="AO414" s="57">
        <f t="shared" si="150"/>
        <v>0</v>
      </c>
      <c r="AP414" s="57">
        <f t="shared" si="151"/>
        <v>0</v>
      </c>
      <c r="AQ414" s="57">
        <f t="shared" si="152"/>
        <v>0</v>
      </c>
      <c r="AR414" s="57">
        <f t="shared" si="153"/>
        <v>0</v>
      </c>
      <c r="AS414" s="57">
        <f t="shared" si="154"/>
        <v>0</v>
      </c>
      <c r="AT414" s="57">
        <f t="shared" si="155"/>
        <v>100.00422430307569</v>
      </c>
      <c r="AU414" s="57">
        <f t="shared" si="156"/>
        <v>0</v>
      </c>
      <c r="AV414" s="57">
        <f t="shared" si="157"/>
        <v>0</v>
      </c>
    </row>
    <row r="415" spans="1:48" x14ac:dyDescent="0.35">
      <c r="A415" s="19" t="s">
        <v>812</v>
      </c>
      <c r="B415" s="19" t="s">
        <v>813</v>
      </c>
      <c r="C415" s="44" t="s">
        <v>36</v>
      </c>
      <c r="D415" s="41" t="s">
        <v>1051</v>
      </c>
      <c r="E415" s="20">
        <v>3.2676400000000001E-2</v>
      </c>
      <c r="F415" s="20">
        <v>0</v>
      </c>
      <c r="G415" s="20">
        <v>0</v>
      </c>
      <c r="H415" s="20">
        <v>0</v>
      </c>
      <c r="I415" s="40">
        <f t="shared" si="139"/>
        <v>3.2676400000000001E-2</v>
      </c>
      <c r="J415" s="21">
        <f t="shared" si="140"/>
        <v>0</v>
      </c>
      <c r="K415" s="21">
        <f t="shared" si="141"/>
        <v>0</v>
      </c>
      <c r="L415" s="21">
        <f t="shared" si="142"/>
        <v>0</v>
      </c>
      <c r="M415" s="21">
        <f t="shared" si="143"/>
        <v>100</v>
      </c>
      <c r="N415" s="20">
        <v>0</v>
      </c>
      <c r="O415" s="20">
        <f t="shared" si="158"/>
        <v>0</v>
      </c>
      <c r="P415" s="20">
        <v>0</v>
      </c>
      <c r="Q415" s="20">
        <f t="shared" si="159"/>
        <v>0</v>
      </c>
      <c r="R415" s="20">
        <v>0</v>
      </c>
      <c r="S415" s="45">
        <f t="shared" si="144"/>
        <v>0</v>
      </c>
      <c r="T415" s="45">
        <f t="shared" si="145"/>
        <v>0</v>
      </c>
      <c r="U415" s="45">
        <f t="shared" si="146"/>
        <v>0</v>
      </c>
      <c r="V415" s="20">
        <v>0</v>
      </c>
      <c r="W415" s="21">
        <f t="shared" si="160"/>
        <v>0</v>
      </c>
      <c r="X415" s="17" t="s">
        <v>216</v>
      </c>
      <c r="Y415" s="54" t="str">
        <f t="shared" si="161"/>
        <v>N/A</v>
      </c>
      <c r="Z415" s="20">
        <v>0</v>
      </c>
      <c r="AA415" s="20">
        <v>0</v>
      </c>
      <c r="AB415" s="20">
        <v>0</v>
      </c>
      <c r="AC415" s="20">
        <v>0</v>
      </c>
      <c r="AD415" s="20">
        <v>0</v>
      </c>
      <c r="AE415" s="20">
        <v>0</v>
      </c>
      <c r="AF415" s="20">
        <v>0</v>
      </c>
      <c r="AG415" s="20">
        <v>0</v>
      </c>
      <c r="AH415" s="20">
        <v>3.2676374999800001E-2</v>
      </c>
      <c r="AI415" s="20">
        <v>0</v>
      </c>
      <c r="AJ415" s="20">
        <v>0</v>
      </c>
      <c r="AL415" s="57">
        <f t="shared" si="147"/>
        <v>0</v>
      </c>
      <c r="AM415" s="57">
        <f t="shared" si="148"/>
        <v>0</v>
      </c>
      <c r="AN415" s="57">
        <f t="shared" si="149"/>
        <v>0</v>
      </c>
      <c r="AO415" s="57">
        <f t="shared" si="150"/>
        <v>0</v>
      </c>
      <c r="AP415" s="57">
        <f t="shared" si="151"/>
        <v>0</v>
      </c>
      <c r="AQ415" s="57">
        <f t="shared" si="152"/>
        <v>0</v>
      </c>
      <c r="AR415" s="57">
        <f t="shared" si="153"/>
        <v>0</v>
      </c>
      <c r="AS415" s="57">
        <f t="shared" si="154"/>
        <v>0</v>
      </c>
      <c r="AT415" s="57">
        <f t="shared" si="155"/>
        <v>99.999923491571892</v>
      </c>
      <c r="AU415" s="57">
        <f t="shared" si="156"/>
        <v>0</v>
      </c>
      <c r="AV415" s="57">
        <f t="shared" si="157"/>
        <v>0</v>
      </c>
    </row>
    <row r="416" spans="1:48" x14ac:dyDescent="0.35">
      <c r="A416" s="19" t="s">
        <v>814</v>
      </c>
      <c r="B416" s="19" t="s">
        <v>815</v>
      </c>
      <c r="C416" s="44" t="s">
        <v>36</v>
      </c>
      <c r="D416" s="41" t="s">
        <v>1051</v>
      </c>
      <c r="E416" s="20">
        <v>1.0518599999999999E-2</v>
      </c>
      <c r="F416" s="20">
        <v>0</v>
      </c>
      <c r="G416" s="20">
        <v>0</v>
      </c>
      <c r="H416" s="20">
        <v>0</v>
      </c>
      <c r="I416" s="40">
        <f t="shared" ref="I416:I479" si="162">E416-F416-G416-H416</f>
        <v>1.0518599999999999E-2</v>
      </c>
      <c r="J416" s="21">
        <f t="shared" ref="J416:J479" si="163">F416/E416*100</f>
        <v>0</v>
      </c>
      <c r="K416" s="21">
        <f t="shared" ref="K416:K479" si="164">G416/E416*100</f>
        <v>0</v>
      </c>
      <c r="L416" s="21">
        <f t="shared" ref="L416:L479" si="165">H416/E416*100</f>
        <v>0</v>
      </c>
      <c r="M416" s="21">
        <f t="shared" ref="M416:M479" si="166">I416/E416*100</f>
        <v>100</v>
      </c>
      <c r="N416" s="20">
        <v>0</v>
      </c>
      <c r="O416" s="20">
        <f t="shared" si="158"/>
        <v>0</v>
      </c>
      <c r="P416" s="20">
        <v>0</v>
      </c>
      <c r="Q416" s="20">
        <f t="shared" si="159"/>
        <v>0</v>
      </c>
      <c r="R416" s="20">
        <v>0</v>
      </c>
      <c r="S416" s="45">
        <f t="shared" ref="S416:S479" si="167">O416/E416*100</f>
        <v>0</v>
      </c>
      <c r="T416" s="45">
        <f t="shared" ref="T416:T479" si="168">Q416/E416*100</f>
        <v>0</v>
      </c>
      <c r="U416" s="45">
        <f t="shared" ref="U416:U479" si="169">R416/E416*100</f>
        <v>0</v>
      </c>
      <c r="V416" s="20">
        <v>0</v>
      </c>
      <c r="W416" s="21">
        <f t="shared" si="160"/>
        <v>0</v>
      </c>
      <c r="X416" s="17">
        <v>0</v>
      </c>
      <c r="Y416" s="54">
        <f t="shared" si="161"/>
        <v>0</v>
      </c>
      <c r="Z416" s="20">
        <v>0</v>
      </c>
      <c r="AA416" s="20">
        <v>0</v>
      </c>
      <c r="AB416" s="20">
        <v>0</v>
      </c>
      <c r="AC416" s="20">
        <v>0</v>
      </c>
      <c r="AD416" s="20">
        <v>0</v>
      </c>
      <c r="AE416" s="20">
        <v>0</v>
      </c>
      <c r="AF416" s="20">
        <v>0</v>
      </c>
      <c r="AG416" s="20">
        <v>0</v>
      </c>
      <c r="AH416" s="20">
        <v>1.0518570000399999E-2</v>
      </c>
      <c r="AI416" s="20">
        <v>0</v>
      </c>
      <c r="AJ416" s="20">
        <v>0</v>
      </c>
      <c r="AL416" s="57">
        <f t="shared" ref="AL416:AL479" si="170">Z416/$E416*100</f>
        <v>0</v>
      </c>
      <c r="AM416" s="57">
        <f t="shared" ref="AM416:AM479" si="171">AA416/$E416*100</f>
        <v>0</v>
      </c>
      <c r="AN416" s="57">
        <f t="shared" ref="AN416:AN479" si="172">AB416/$E416*100</f>
        <v>0</v>
      </c>
      <c r="AO416" s="57">
        <f t="shared" ref="AO416:AO479" si="173">AC416/$E416*100</f>
        <v>0</v>
      </c>
      <c r="AP416" s="57">
        <f t="shared" ref="AP416:AP479" si="174">AD416/$E416*100</f>
        <v>0</v>
      </c>
      <c r="AQ416" s="57">
        <f t="shared" ref="AQ416:AQ479" si="175">AE416/$E416*100</f>
        <v>0</v>
      </c>
      <c r="AR416" s="57">
        <f t="shared" ref="AR416:AR479" si="176">AF416/$E416*100</f>
        <v>0</v>
      </c>
      <c r="AS416" s="57">
        <f t="shared" ref="AS416:AS479" si="177">AG416/$E416*100</f>
        <v>0</v>
      </c>
      <c r="AT416" s="57">
        <f t="shared" ref="AT416:AT479" si="178">AH416/$E416*100</f>
        <v>99.999714794744548</v>
      </c>
      <c r="AU416" s="57">
        <f t="shared" ref="AU416:AU479" si="179">AI416/$E416*100</f>
        <v>0</v>
      </c>
      <c r="AV416" s="57">
        <f t="shared" ref="AV416:AV479" si="180">AJ416/$E416*100</f>
        <v>0</v>
      </c>
    </row>
    <row r="417" spans="1:48" x14ac:dyDescent="0.35">
      <c r="A417" s="19" t="s">
        <v>816</v>
      </c>
      <c r="B417" s="19" t="s">
        <v>817</v>
      </c>
      <c r="C417" s="44" t="s">
        <v>36</v>
      </c>
      <c r="D417" s="41" t="s">
        <v>1051</v>
      </c>
      <c r="E417" s="20">
        <v>7.4390700000000004E-2</v>
      </c>
      <c r="F417" s="20">
        <v>0</v>
      </c>
      <c r="G417" s="20">
        <v>0</v>
      </c>
      <c r="H417" s="20">
        <v>0</v>
      </c>
      <c r="I417" s="40">
        <f t="shared" si="162"/>
        <v>7.4390700000000004E-2</v>
      </c>
      <c r="J417" s="21">
        <f t="shared" si="163"/>
        <v>0</v>
      </c>
      <c r="K417" s="21">
        <f t="shared" si="164"/>
        <v>0</v>
      </c>
      <c r="L417" s="21">
        <f t="shared" si="165"/>
        <v>0</v>
      </c>
      <c r="M417" s="21">
        <f t="shared" si="166"/>
        <v>100</v>
      </c>
      <c r="N417" s="20">
        <v>0</v>
      </c>
      <c r="O417" s="20">
        <f t="shared" si="158"/>
        <v>0</v>
      </c>
      <c r="P417" s="20">
        <v>0</v>
      </c>
      <c r="Q417" s="20">
        <f t="shared" si="159"/>
        <v>0</v>
      </c>
      <c r="R417" s="20">
        <v>0</v>
      </c>
      <c r="S417" s="45">
        <f t="shared" si="167"/>
        <v>0</v>
      </c>
      <c r="T417" s="45">
        <f t="shared" si="168"/>
        <v>0</v>
      </c>
      <c r="U417" s="45">
        <f t="shared" si="169"/>
        <v>0</v>
      </c>
      <c r="V417" s="20">
        <v>0</v>
      </c>
      <c r="W417" s="21">
        <f t="shared" si="160"/>
        <v>0</v>
      </c>
      <c r="X417" s="17" t="s">
        <v>216</v>
      </c>
      <c r="Y417" s="54" t="str">
        <f t="shared" si="161"/>
        <v>N/A</v>
      </c>
      <c r="Z417" s="20">
        <v>0</v>
      </c>
      <c r="AA417" s="20">
        <v>0</v>
      </c>
      <c r="AB417" s="20">
        <v>0</v>
      </c>
      <c r="AC417" s="20">
        <v>0</v>
      </c>
      <c r="AD417" s="20">
        <v>0</v>
      </c>
      <c r="AE417" s="20">
        <v>0</v>
      </c>
      <c r="AF417" s="20">
        <v>0</v>
      </c>
      <c r="AG417" s="20">
        <v>0</v>
      </c>
      <c r="AH417" s="20">
        <v>0</v>
      </c>
      <c r="AI417" s="20">
        <v>0</v>
      </c>
      <c r="AJ417" s="20">
        <v>0</v>
      </c>
      <c r="AL417" s="57">
        <f t="shared" si="170"/>
        <v>0</v>
      </c>
      <c r="AM417" s="57">
        <f t="shared" si="171"/>
        <v>0</v>
      </c>
      <c r="AN417" s="57">
        <f t="shared" si="172"/>
        <v>0</v>
      </c>
      <c r="AO417" s="57">
        <f t="shared" si="173"/>
        <v>0</v>
      </c>
      <c r="AP417" s="57">
        <f t="shared" si="174"/>
        <v>0</v>
      </c>
      <c r="AQ417" s="57">
        <f t="shared" si="175"/>
        <v>0</v>
      </c>
      <c r="AR417" s="57">
        <f t="shared" si="176"/>
        <v>0</v>
      </c>
      <c r="AS417" s="57">
        <f t="shared" si="177"/>
        <v>0</v>
      </c>
      <c r="AT417" s="57">
        <f t="shared" si="178"/>
        <v>0</v>
      </c>
      <c r="AU417" s="57">
        <f t="shared" si="179"/>
        <v>0</v>
      </c>
      <c r="AV417" s="57">
        <f t="shared" si="180"/>
        <v>0</v>
      </c>
    </row>
    <row r="418" spans="1:48" x14ac:dyDescent="0.35">
      <c r="A418" s="19" t="s">
        <v>818</v>
      </c>
      <c r="B418" s="19" t="s">
        <v>819</v>
      </c>
      <c r="C418" s="44" t="s">
        <v>36</v>
      </c>
      <c r="D418" s="41" t="s">
        <v>1051</v>
      </c>
      <c r="E418" s="20">
        <v>3.3008500000000003E-2</v>
      </c>
      <c r="F418" s="20">
        <v>0</v>
      </c>
      <c r="G418" s="20">
        <v>0</v>
      </c>
      <c r="H418" s="20">
        <v>0</v>
      </c>
      <c r="I418" s="40">
        <f t="shared" si="162"/>
        <v>3.3008500000000003E-2</v>
      </c>
      <c r="J418" s="21">
        <f t="shared" si="163"/>
        <v>0</v>
      </c>
      <c r="K418" s="21">
        <f t="shared" si="164"/>
        <v>0</v>
      </c>
      <c r="L418" s="21">
        <f t="shared" si="165"/>
        <v>0</v>
      </c>
      <c r="M418" s="21">
        <f t="shared" si="166"/>
        <v>100</v>
      </c>
      <c r="N418" s="20">
        <v>0</v>
      </c>
      <c r="O418" s="20">
        <f t="shared" si="158"/>
        <v>0</v>
      </c>
      <c r="P418" s="20">
        <v>0</v>
      </c>
      <c r="Q418" s="20">
        <f t="shared" si="159"/>
        <v>0</v>
      </c>
      <c r="R418" s="20">
        <v>0</v>
      </c>
      <c r="S418" s="45">
        <f t="shared" si="167"/>
        <v>0</v>
      </c>
      <c r="T418" s="45">
        <f t="shared" si="168"/>
        <v>0</v>
      </c>
      <c r="U418" s="45">
        <f t="shared" si="169"/>
        <v>0</v>
      </c>
      <c r="V418" s="20">
        <v>0</v>
      </c>
      <c r="W418" s="21">
        <f t="shared" si="160"/>
        <v>0</v>
      </c>
      <c r="X418" s="17" t="s">
        <v>216</v>
      </c>
      <c r="Y418" s="54" t="str">
        <f t="shared" si="161"/>
        <v>N/A</v>
      </c>
      <c r="Z418" s="20">
        <v>0</v>
      </c>
      <c r="AA418" s="20">
        <v>0</v>
      </c>
      <c r="AB418" s="20">
        <v>0</v>
      </c>
      <c r="AC418" s="20">
        <v>0</v>
      </c>
      <c r="AD418" s="20">
        <v>0</v>
      </c>
      <c r="AE418" s="20">
        <v>0</v>
      </c>
      <c r="AF418" s="20">
        <v>0</v>
      </c>
      <c r="AG418" s="20">
        <v>0</v>
      </c>
      <c r="AH418" s="20">
        <v>0</v>
      </c>
      <c r="AI418" s="20">
        <v>0</v>
      </c>
      <c r="AJ418" s="20">
        <v>0</v>
      </c>
      <c r="AL418" s="57">
        <f t="shared" si="170"/>
        <v>0</v>
      </c>
      <c r="AM418" s="57">
        <f t="shared" si="171"/>
        <v>0</v>
      </c>
      <c r="AN418" s="57">
        <f t="shared" si="172"/>
        <v>0</v>
      </c>
      <c r="AO418" s="57">
        <f t="shared" si="173"/>
        <v>0</v>
      </c>
      <c r="AP418" s="57">
        <f t="shared" si="174"/>
        <v>0</v>
      </c>
      <c r="AQ418" s="57">
        <f t="shared" si="175"/>
        <v>0</v>
      </c>
      <c r="AR418" s="57">
        <f t="shared" si="176"/>
        <v>0</v>
      </c>
      <c r="AS418" s="57">
        <f t="shared" si="177"/>
        <v>0</v>
      </c>
      <c r="AT418" s="57">
        <f t="shared" si="178"/>
        <v>0</v>
      </c>
      <c r="AU418" s="57">
        <f t="shared" si="179"/>
        <v>0</v>
      </c>
      <c r="AV418" s="57">
        <f t="shared" si="180"/>
        <v>0</v>
      </c>
    </row>
    <row r="419" spans="1:48" x14ac:dyDescent="0.35">
      <c r="A419" s="19" t="s">
        <v>820</v>
      </c>
      <c r="B419" s="19" t="s">
        <v>761</v>
      </c>
      <c r="C419" s="44" t="s">
        <v>36</v>
      </c>
      <c r="D419" s="41" t="s">
        <v>1051</v>
      </c>
      <c r="E419" s="20">
        <v>0.129635</v>
      </c>
      <c r="F419" s="20">
        <v>0</v>
      </c>
      <c r="G419" s="20">
        <v>0</v>
      </c>
      <c r="H419" s="20">
        <v>0</v>
      </c>
      <c r="I419" s="40">
        <f t="shared" si="162"/>
        <v>0.129635</v>
      </c>
      <c r="J419" s="21">
        <f t="shared" si="163"/>
        <v>0</v>
      </c>
      <c r="K419" s="21">
        <f t="shared" si="164"/>
        <v>0</v>
      </c>
      <c r="L419" s="21">
        <f t="shared" si="165"/>
        <v>0</v>
      </c>
      <c r="M419" s="21">
        <f t="shared" si="166"/>
        <v>100</v>
      </c>
      <c r="N419" s="20">
        <v>0</v>
      </c>
      <c r="O419" s="20">
        <f t="shared" si="158"/>
        <v>0</v>
      </c>
      <c r="P419" s="20">
        <v>0</v>
      </c>
      <c r="Q419" s="20">
        <f t="shared" si="159"/>
        <v>0</v>
      </c>
      <c r="R419" s="20">
        <v>0</v>
      </c>
      <c r="S419" s="45">
        <f t="shared" si="167"/>
        <v>0</v>
      </c>
      <c r="T419" s="45">
        <f t="shared" si="168"/>
        <v>0</v>
      </c>
      <c r="U419" s="45">
        <f t="shared" si="169"/>
        <v>0</v>
      </c>
      <c r="V419" s="20">
        <v>0</v>
      </c>
      <c r="W419" s="21">
        <f t="shared" si="160"/>
        <v>0</v>
      </c>
      <c r="X419" s="17" t="s">
        <v>216</v>
      </c>
      <c r="Y419" s="54" t="str">
        <f t="shared" si="161"/>
        <v>N/A</v>
      </c>
      <c r="Z419" s="20">
        <v>0</v>
      </c>
      <c r="AA419" s="20">
        <v>0</v>
      </c>
      <c r="AB419" s="20">
        <v>0</v>
      </c>
      <c r="AC419" s="20">
        <v>0</v>
      </c>
      <c r="AD419" s="20">
        <v>0</v>
      </c>
      <c r="AE419" s="20">
        <v>0</v>
      </c>
      <c r="AF419" s="20">
        <v>0</v>
      </c>
      <c r="AG419" s="20">
        <v>0</v>
      </c>
      <c r="AH419" s="20">
        <v>0.129635435001</v>
      </c>
      <c r="AI419" s="20">
        <v>0</v>
      </c>
      <c r="AJ419" s="20">
        <v>0</v>
      </c>
      <c r="AL419" s="57">
        <f t="shared" si="170"/>
        <v>0</v>
      </c>
      <c r="AM419" s="57">
        <f t="shared" si="171"/>
        <v>0</v>
      </c>
      <c r="AN419" s="57">
        <f t="shared" si="172"/>
        <v>0</v>
      </c>
      <c r="AO419" s="57">
        <f t="shared" si="173"/>
        <v>0</v>
      </c>
      <c r="AP419" s="57">
        <f t="shared" si="174"/>
        <v>0</v>
      </c>
      <c r="AQ419" s="57">
        <f t="shared" si="175"/>
        <v>0</v>
      </c>
      <c r="AR419" s="57">
        <f t="shared" si="176"/>
        <v>0</v>
      </c>
      <c r="AS419" s="57">
        <f t="shared" si="177"/>
        <v>0</v>
      </c>
      <c r="AT419" s="57">
        <f t="shared" si="178"/>
        <v>100.0003355582983</v>
      </c>
      <c r="AU419" s="57">
        <f t="shared" si="179"/>
        <v>0</v>
      </c>
      <c r="AV419" s="57">
        <f t="shared" si="180"/>
        <v>0</v>
      </c>
    </row>
    <row r="420" spans="1:48" x14ac:dyDescent="0.35">
      <c r="A420" s="19" t="s">
        <v>821</v>
      </c>
      <c r="B420" s="19" t="s">
        <v>822</v>
      </c>
      <c r="C420" s="44" t="s">
        <v>36</v>
      </c>
      <c r="D420" s="41" t="s">
        <v>1051</v>
      </c>
      <c r="E420" s="20">
        <v>4.3015499999999998E-2</v>
      </c>
      <c r="F420" s="20">
        <v>0</v>
      </c>
      <c r="G420" s="20">
        <v>0</v>
      </c>
      <c r="H420" s="20">
        <v>0</v>
      </c>
      <c r="I420" s="40">
        <f t="shared" si="162"/>
        <v>4.3015499999999998E-2</v>
      </c>
      <c r="J420" s="21">
        <f t="shared" si="163"/>
        <v>0</v>
      </c>
      <c r="K420" s="21">
        <f t="shared" si="164"/>
        <v>0</v>
      </c>
      <c r="L420" s="21">
        <f t="shared" si="165"/>
        <v>0</v>
      </c>
      <c r="M420" s="21">
        <f t="shared" si="166"/>
        <v>100</v>
      </c>
      <c r="N420" s="20">
        <v>0</v>
      </c>
      <c r="O420" s="20">
        <f t="shared" si="158"/>
        <v>0</v>
      </c>
      <c r="P420" s="20">
        <v>0</v>
      </c>
      <c r="Q420" s="20">
        <f t="shared" si="159"/>
        <v>0</v>
      </c>
      <c r="R420" s="20">
        <v>0</v>
      </c>
      <c r="S420" s="45">
        <f t="shared" si="167"/>
        <v>0</v>
      </c>
      <c r="T420" s="45">
        <f t="shared" si="168"/>
        <v>0</v>
      </c>
      <c r="U420" s="45">
        <f t="shared" si="169"/>
        <v>0</v>
      </c>
      <c r="V420" s="20">
        <v>0</v>
      </c>
      <c r="W420" s="21">
        <f t="shared" si="160"/>
        <v>0</v>
      </c>
      <c r="X420" s="17" t="s">
        <v>216</v>
      </c>
      <c r="Y420" s="54" t="str">
        <f t="shared" si="161"/>
        <v>N/A</v>
      </c>
      <c r="Z420" s="20">
        <v>0</v>
      </c>
      <c r="AA420" s="20">
        <v>0</v>
      </c>
      <c r="AB420" s="20">
        <v>0</v>
      </c>
      <c r="AC420" s="20">
        <v>0</v>
      </c>
      <c r="AD420" s="20">
        <v>0</v>
      </c>
      <c r="AE420" s="20">
        <v>0</v>
      </c>
      <c r="AF420" s="20">
        <v>0</v>
      </c>
      <c r="AG420" s="20">
        <v>0</v>
      </c>
      <c r="AH420" s="20">
        <v>0</v>
      </c>
      <c r="AI420" s="20">
        <v>0</v>
      </c>
      <c r="AJ420" s="20">
        <v>0</v>
      </c>
      <c r="AL420" s="57">
        <f t="shared" si="170"/>
        <v>0</v>
      </c>
      <c r="AM420" s="57">
        <f t="shared" si="171"/>
        <v>0</v>
      </c>
      <c r="AN420" s="57">
        <f t="shared" si="172"/>
        <v>0</v>
      </c>
      <c r="AO420" s="57">
        <f t="shared" si="173"/>
        <v>0</v>
      </c>
      <c r="AP420" s="57">
        <f t="shared" si="174"/>
        <v>0</v>
      </c>
      <c r="AQ420" s="57">
        <f t="shared" si="175"/>
        <v>0</v>
      </c>
      <c r="AR420" s="57">
        <f t="shared" si="176"/>
        <v>0</v>
      </c>
      <c r="AS420" s="57">
        <f t="shared" si="177"/>
        <v>0</v>
      </c>
      <c r="AT420" s="57">
        <f t="shared" si="178"/>
        <v>0</v>
      </c>
      <c r="AU420" s="57">
        <f t="shared" si="179"/>
        <v>0</v>
      </c>
      <c r="AV420" s="57">
        <f t="shared" si="180"/>
        <v>0</v>
      </c>
    </row>
    <row r="421" spans="1:48" x14ac:dyDescent="0.35">
      <c r="A421" s="19" t="s">
        <v>823</v>
      </c>
      <c r="B421" s="19" t="s">
        <v>824</v>
      </c>
      <c r="C421" s="44" t="s">
        <v>36</v>
      </c>
      <c r="D421" s="41" t="s">
        <v>1051</v>
      </c>
      <c r="E421" s="20">
        <v>1.0467799999999999E-2</v>
      </c>
      <c r="F421" s="20">
        <v>0</v>
      </c>
      <c r="G421" s="20">
        <v>0</v>
      </c>
      <c r="H421" s="20">
        <v>0</v>
      </c>
      <c r="I421" s="40">
        <f t="shared" si="162"/>
        <v>1.0467799999999999E-2</v>
      </c>
      <c r="J421" s="21">
        <f t="shared" si="163"/>
        <v>0</v>
      </c>
      <c r="K421" s="21">
        <f t="shared" si="164"/>
        <v>0</v>
      </c>
      <c r="L421" s="21">
        <f t="shared" si="165"/>
        <v>0</v>
      </c>
      <c r="M421" s="21">
        <f t="shared" si="166"/>
        <v>100</v>
      </c>
      <c r="N421" s="20">
        <v>1.7684899999999999E-3</v>
      </c>
      <c r="O421" s="20">
        <f t="shared" si="158"/>
        <v>1.7684899999999999E-3</v>
      </c>
      <c r="P421" s="20">
        <v>0</v>
      </c>
      <c r="Q421" s="20">
        <f t="shared" si="159"/>
        <v>0</v>
      </c>
      <c r="R421" s="20">
        <v>0</v>
      </c>
      <c r="S421" s="45">
        <f t="shared" si="167"/>
        <v>16.894571925332926</v>
      </c>
      <c r="T421" s="45">
        <f t="shared" si="168"/>
        <v>0</v>
      </c>
      <c r="U421" s="45">
        <f t="shared" si="169"/>
        <v>0</v>
      </c>
      <c r="V421" s="20">
        <v>0</v>
      </c>
      <c r="W421" s="21">
        <f t="shared" si="160"/>
        <v>0</v>
      </c>
      <c r="X421" s="17" t="s">
        <v>216</v>
      </c>
      <c r="Y421" s="54" t="str">
        <f t="shared" si="161"/>
        <v>N/A</v>
      </c>
      <c r="Z421" s="20">
        <v>0</v>
      </c>
      <c r="AA421" s="20">
        <v>0</v>
      </c>
      <c r="AB421" s="20">
        <v>0</v>
      </c>
      <c r="AC421" s="20">
        <v>0</v>
      </c>
      <c r="AD421" s="20">
        <v>0</v>
      </c>
      <c r="AE421" s="20">
        <v>0</v>
      </c>
      <c r="AF421" s="20">
        <v>0</v>
      </c>
      <c r="AG421" s="20">
        <v>0</v>
      </c>
      <c r="AH421" s="20">
        <v>0</v>
      </c>
      <c r="AI421" s="20">
        <v>0</v>
      </c>
      <c r="AJ421" s="20">
        <v>0</v>
      </c>
      <c r="AL421" s="57">
        <f t="shared" si="170"/>
        <v>0</v>
      </c>
      <c r="AM421" s="57">
        <f t="shared" si="171"/>
        <v>0</v>
      </c>
      <c r="AN421" s="57">
        <f t="shared" si="172"/>
        <v>0</v>
      </c>
      <c r="AO421" s="57">
        <f t="shared" si="173"/>
        <v>0</v>
      </c>
      <c r="AP421" s="57">
        <f t="shared" si="174"/>
        <v>0</v>
      </c>
      <c r="AQ421" s="57">
        <f t="shared" si="175"/>
        <v>0</v>
      </c>
      <c r="AR421" s="57">
        <f t="shared" si="176"/>
        <v>0</v>
      </c>
      <c r="AS421" s="57">
        <f t="shared" si="177"/>
        <v>0</v>
      </c>
      <c r="AT421" s="57">
        <f t="shared" si="178"/>
        <v>0</v>
      </c>
      <c r="AU421" s="57">
        <f t="shared" si="179"/>
        <v>0</v>
      </c>
      <c r="AV421" s="57">
        <f t="shared" si="180"/>
        <v>0</v>
      </c>
    </row>
    <row r="422" spans="1:48" x14ac:dyDescent="0.35">
      <c r="A422" s="19" t="s">
        <v>825</v>
      </c>
      <c r="B422" s="19" t="s">
        <v>826</v>
      </c>
      <c r="C422" s="44" t="s">
        <v>36</v>
      </c>
      <c r="D422" s="41" t="s">
        <v>1051</v>
      </c>
      <c r="E422" s="20">
        <v>2.58228E-2</v>
      </c>
      <c r="F422" s="20">
        <v>0</v>
      </c>
      <c r="G422" s="20">
        <v>0</v>
      </c>
      <c r="H422" s="20">
        <v>0</v>
      </c>
      <c r="I422" s="40">
        <f t="shared" si="162"/>
        <v>2.58228E-2</v>
      </c>
      <c r="J422" s="21">
        <f t="shared" si="163"/>
        <v>0</v>
      </c>
      <c r="K422" s="21">
        <f t="shared" si="164"/>
        <v>0</v>
      </c>
      <c r="L422" s="21">
        <f t="shared" si="165"/>
        <v>0</v>
      </c>
      <c r="M422" s="21">
        <f t="shared" si="166"/>
        <v>100</v>
      </c>
      <c r="N422" s="20">
        <v>0</v>
      </c>
      <c r="O422" s="20">
        <f t="shared" si="158"/>
        <v>0</v>
      </c>
      <c r="P422" s="20">
        <v>0</v>
      </c>
      <c r="Q422" s="20">
        <f t="shared" si="159"/>
        <v>0</v>
      </c>
      <c r="R422" s="20">
        <v>0</v>
      </c>
      <c r="S422" s="45">
        <f t="shared" si="167"/>
        <v>0</v>
      </c>
      <c r="T422" s="45">
        <f t="shared" si="168"/>
        <v>0</v>
      </c>
      <c r="U422" s="45">
        <f t="shared" si="169"/>
        <v>0</v>
      </c>
      <c r="V422" s="20">
        <v>0</v>
      </c>
      <c r="W422" s="21">
        <f t="shared" si="160"/>
        <v>0</v>
      </c>
      <c r="X422" s="17" t="s">
        <v>216</v>
      </c>
      <c r="Y422" s="54" t="str">
        <f t="shared" si="161"/>
        <v>N/A</v>
      </c>
      <c r="Z422" s="20">
        <v>0</v>
      </c>
      <c r="AA422" s="20">
        <v>0</v>
      </c>
      <c r="AB422" s="20">
        <v>0</v>
      </c>
      <c r="AC422" s="20">
        <v>0</v>
      </c>
      <c r="AD422" s="20">
        <v>0</v>
      </c>
      <c r="AE422" s="20">
        <v>0</v>
      </c>
      <c r="AF422" s="20">
        <v>0</v>
      </c>
      <c r="AG422" s="20">
        <v>0</v>
      </c>
      <c r="AH422" s="20">
        <v>2.58227800002E-2</v>
      </c>
      <c r="AI422" s="20">
        <v>0</v>
      </c>
      <c r="AJ422" s="20">
        <v>0</v>
      </c>
      <c r="AL422" s="57">
        <f t="shared" si="170"/>
        <v>0</v>
      </c>
      <c r="AM422" s="57">
        <f t="shared" si="171"/>
        <v>0</v>
      </c>
      <c r="AN422" s="57">
        <f t="shared" si="172"/>
        <v>0</v>
      </c>
      <c r="AO422" s="57">
        <f t="shared" si="173"/>
        <v>0</v>
      </c>
      <c r="AP422" s="57">
        <f t="shared" si="174"/>
        <v>0</v>
      </c>
      <c r="AQ422" s="57">
        <f t="shared" si="175"/>
        <v>0</v>
      </c>
      <c r="AR422" s="57">
        <f t="shared" si="176"/>
        <v>0</v>
      </c>
      <c r="AS422" s="57">
        <f t="shared" si="177"/>
        <v>0</v>
      </c>
      <c r="AT422" s="57">
        <f t="shared" si="178"/>
        <v>99.999922549839681</v>
      </c>
      <c r="AU422" s="57">
        <f t="shared" si="179"/>
        <v>0</v>
      </c>
      <c r="AV422" s="57">
        <f t="shared" si="180"/>
        <v>0</v>
      </c>
    </row>
    <row r="423" spans="1:48" x14ac:dyDescent="0.35">
      <c r="A423" s="19" t="s">
        <v>827</v>
      </c>
      <c r="B423" s="19" t="s">
        <v>828</v>
      </c>
      <c r="C423" s="44" t="s">
        <v>36</v>
      </c>
      <c r="D423" s="41" t="s">
        <v>1051</v>
      </c>
      <c r="E423" s="20">
        <v>7.4642500000000004E-3</v>
      </c>
      <c r="F423" s="20">
        <v>0</v>
      </c>
      <c r="G423" s="20">
        <v>0</v>
      </c>
      <c r="H423" s="20">
        <v>0</v>
      </c>
      <c r="I423" s="40">
        <f t="shared" si="162"/>
        <v>7.4642500000000004E-3</v>
      </c>
      <c r="J423" s="21">
        <f t="shared" si="163"/>
        <v>0</v>
      </c>
      <c r="K423" s="21">
        <f t="shared" si="164"/>
        <v>0</v>
      </c>
      <c r="L423" s="21">
        <f t="shared" si="165"/>
        <v>0</v>
      </c>
      <c r="M423" s="21">
        <f t="shared" si="166"/>
        <v>100</v>
      </c>
      <c r="N423" s="20">
        <v>1.2279299999999999E-5</v>
      </c>
      <c r="O423" s="20">
        <f t="shared" si="158"/>
        <v>1.2279299999999999E-5</v>
      </c>
      <c r="P423" s="20">
        <v>0</v>
      </c>
      <c r="Q423" s="20">
        <f t="shared" si="159"/>
        <v>0</v>
      </c>
      <c r="R423" s="20">
        <v>0</v>
      </c>
      <c r="S423" s="45">
        <f t="shared" si="167"/>
        <v>0.16450815554141404</v>
      </c>
      <c r="T423" s="45">
        <f t="shared" si="168"/>
        <v>0</v>
      </c>
      <c r="U423" s="45">
        <f t="shared" si="169"/>
        <v>0</v>
      </c>
      <c r="V423" s="20">
        <v>0</v>
      </c>
      <c r="W423" s="21">
        <f t="shared" si="160"/>
        <v>0</v>
      </c>
      <c r="X423" s="17" t="s">
        <v>216</v>
      </c>
      <c r="Y423" s="54" t="str">
        <f t="shared" si="161"/>
        <v>N/A</v>
      </c>
      <c r="Z423" s="20">
        <v>0</v>
      </c>
      <c r="AA423" s="20">
        <v>0</v>
      </c>
      <c r="AB423" s="20">
        <v>0</v>
      </c>
      <c r="AC423" s="20">
        <v>0</v>
      </c>
      <c r="AD423" s="20">
        <v>0</v>
      </c>
      <c r="AE423" s="20">
        <v>0</v>
      </c>
      <c r="AF423" s="20">
        <v>0</v>
      </c>
      <c r="AG423" s="20">
        <v>0</v>
      </c>
      <c r="AH423" s="20">
        <v>7.4642500006799999E-3</v>
      </c>
      <c r="AI423" s="20">
        <v>0</v>
      </c>
      <c r="AJ423" s="20">
        <v>0</v>
      </c>
      <c r="AL423" s="57">
        <f t="shared" si="170"/>
        <v>0</v>
      </c>
      <c r="AM423" s="57">
        <f t="shared" si="171"/>
        <v>0</v>
      </c>
      <c r="AN423" s="57">
        <f t="shared" si="172"/>
        <v>0</v>
      </c>
      <c r="AO423" s="57">
        <f t="shared" si="173"/>
        <v>0</v>
      </c>
      <c r="AP423" s="57">
        <f t="shared" si="174"/>
        <v>0</v>
      </c>
      <c r="AQ423" s="57">
        <f t="shared" si="175"/>
        <v>0</v>
      </c>
      <c r="AR423" s="57">
        <f t="shared" si="176"/>
        <v>0</v>
      </c>
      <c r="AS423" s="57">
        <f t="shared" si="177"/>
        <v>0</v>
      </c>
      <c r="AT423" s="57">
        <f t="shared" si="178"/>
        <v>100.0000000091101</v>
      </c>
      <c r="AU423" s="57">
        <f t="shared" si="179"/>
        <v>0</v>
      </c>
      <c r="AV423" s="57">
        <f t="shared" si="180"/>
        <v>0</v>
      </c>
    </row>
    <row r="424" spans="1:48" x14ac:dyDescent="0.35">
      <c r="A424" s="19" t="s">
        <v>829</v>
      </c>
      <c r="B424" s="19" t="s">
        <v>830</v>
      </c>
      <c r="C424" s="44" t="s">
        <v>36</v>
      </c>
      <c r="D424" s="41" t="s">
        <v>1051</v>
      </c>
      <c r="E424" s="20">
        <v>2.0490100000000001E-2</v>
      </c>
      <c r="F424" s="20">
        <v>0</v>
      </c>
      <c r="G424" s="20">
        <v>0</v>
      </c>
      <c r="H424" s="20">
        <v>0</v>
      </c>
      <c r="I424" s="40">
        <f t="shared" si="162"/>
        <v>2.0490100000000001E-2</v>
      </c>
      <c r="J424" s="21">
        <f t="shared" si="163"/>
        <v>0</v>
      </c>
      <c r="K424" s="21">
        <f t="shared" si="164"/>
        <v>0</v>
      </c>
      <c r="L424" s="21">
        <f t="shared" si="165"/>
        <v>0</v>
      </c>
      <c r="M424" s="21">
        <f t="shared" si="166"/>
        <v>100</v>
      </c>
      <c r="N424" s="20">
        <v>5.2216899999999995E-4</v>
      </c>
      <c r="O424" s="20">
        <f t="shared" si="158"/>
        <v>5.2216899999999995E-4</v>
      </c>
      <c r="P424" s="20">
        <v>0</v>
      </c>
      <c r="Q424" s="20">
        <f t="shared" si="159"/>
        <v>0</v>
      </c>
      <c r="R424" s="20">
        <v>0</v>
      </c>
      <c r="S424" s="45">
        <f t="shared" si="167"/>
        <v>2.5483965427206305</v>
      </c>
      <c r="T424" s="45">
        <f t="shared" si="168"/>
        <v>0</v>
      </c>
      <c r="U424" s="45">
        <f t="shared" si="169"/>
        <v>0</v>
      </c>
      <c r="V424" s="20">
        <v>0</v>
      </c>
      <c r="W424" s="21">
        <f t="shared" si="160"/>
        <v>0</v>
      </c>
      <c r="X424" s="17" t="s">
        <v>216</v>
      </c>
      <c r="Y424" s="54" t="str">
        <f t="shared" si="161"/>
        <v>N/A</v>
      </c>
      <c r="Z424" s="20">
        <v>0</v>
      </c>
      <c r="AA424" s="20">
        <v>0</v>
      </c>
      <c r="AB424" s="20">
        <v>0</v>
      </c>
      <c r="AC424" s="20">
        <v>0</v>
      </c>
      <c r="AD424" s="20">
        <v>0</v>
      </c>
      <c r="AE424" s="20">
        <v>0</v>
      </c>
      <c r="AF424" s="20">
        <v>0</v>
      </c>
      <c r="AG424" s="20">
        <v>0</v>
      </c>
      <c r="AH424" s="20">
        <v>2.04900750001E-2</v>
      </c>
      <c r="AI424" s="20">
        <v>0</v>
      </c>
      <c r="AJ424" s="20">
        <v>0</v>
      </c>
      <c r="AL424" s="57">
        <f t="shared" si="170"/>
        <v>0</v>
      </c>
      <c r="AM424" s="57">
        <f t="shared" si="171"/>
        <v>0</v>
      </c>
      <c r="AN424" s="57">
        <f t="shared" si="172"/>
        <v>0</v>
      </c>
      <c r="AO424" s="57">
        <f t="shared" si="173"/>
        <v>0</v>
      </c>
      <c r="AP424" s="57">
        <f t="shared" si="174"/>
        <v>0</v>
      </c>
      <c r="AQ424" s="57">
        <f t="shared" si="175"/>
        <v>0</v>
      </c>
      <c r="AR424" s="57">
        <f t="shared" si="176"/>
        <v>0</v>
      </c>
      <c r="AS424" s="57">
        <f t="shared" si="177"/>
        <v>0</v>
      </c>
      <c r="AT424" s="57">
        <f t="shared" si="178"/>
        <v>99.999877990346548</v>
      </c>
      <c r="AU424" s="57">
        <f t="shared" si="179"/>
        <v>0</v>
      </c>
      <c r="AV424" s="57">
        <f t="shared" si="180"/>
        <v>0</v>
      </c>
    </row>
    <row r="425" spans="1:48" x14ac:dyDescent="0.35">
      <c r="A425" s="19" t="s">
        <v>831</v>
      </c>
      <c r="B425" s="19" t="s">
        <v>832</v>
      </c>
      <c r="C425" s="44" t="s">
        <v>36</v>
      </c>
      <c r="D425" s="41" t="s">
        <v>1051</v>
      </c>
      <c r="E425" s="20">
        <v>1.4276499999999999E-2</v>
      </c>
      <c r="F425" s="20">
        <v>0</v>
      </c>
      <c r="G425" s="20">
        <v>0</v>
      </c>
      <c r="H425" s="20">
        <v>0</v>
      </c>
      <c r="I425" s="40">
        <f t="shared" si="162"/>
        <v>1.4276499999999999E-2</v>
      </c>
      <c r="J425" s="21">
        <f t="shared" si="163"/>
        <v>0</v>
      </c>
      <c r="K425" s="21">
        <f t="shared" si="164"/>
        <v>0</v>
      </c>
      <c r="L425" s="21">
        <f t="shared" si="165"/>
        <v>0</v>
      </c>
      <c r="M425" s="21">
        <f t="shared" si="166"/>
        <v>100</v>
      </c>
      <c r="N425" s="20">
        <v>0</v>
      </c>
      <c r="O425" s="20">
        <f t="shared" si="158"/>
        <v>0</v>
      </c>
      <c r="P425" s="20">
        <v>0</v>
      </c>
      <c r="Q425" s="20">
        <f t="shared" si="159"/>
        <v>0</v>
      </c>
      <c r="R425" s="20">
        <v>0</v>
      </c>
      <c r="S425" s="45">
        <f t="shared" si="167"/>
        <v>0</v>
      </c>
      <c r="T425" s="45">
        <f t="shared" si="168"/>
        <v>0</v>
      </c>
      <c r="U425" s="45">
        <f t="shared" si="169"/>
        <v>0</v>
      </c>
      <c r="V425" s="20">
        <v>0</v>
      </c>
      <c r="W425" s="21">
        <f t="shared" si="160"/>
        <v>0</v>
      </c>
      <c r="X425" s="17" t="s">
        <v>216</v>
      </c>
      <c r="Y425" s="54" t="str">
        <f t="shared" si="161"/>
        <v>N/A</v>
      </c>
      <c r="Z425" s="20">
        <v>0</v>
      </c>
      <c r="AA425" s="20">
        <v>0</v>
      </c>
      <c r="AB425" s="20">
        <v>0</v>
      </c>
      <c r="AC425" s="20">
        <v>0</v>
      </c>
      <c r="AD425" s="20">
        <v>0</v>
      </c>
      <c r="AE425" s="20">
        <v>0</v>
      </c>
      <c r="AF425" s="20">
        <v>0</v>
      </c>
      <c r="AG425" s="20">
        <v>0</v>
      </c>
      <c r="AH425" s="20">
        <v>0</v>
      </c>
      <c r="AI425" s="20">
        <v>0</v>
      </c>
      <c r="AJ425" s="20">
        <v>0</v>
      </c>
      <c r="AL425" s="57">
        <f t="shared" si="170"/>
        <v>0</v>
      </c>
      <c r="AM425" s="57">
        <f t="shared" si="171"/>
        <v>0</v>
      </c>
      <c r="AN425" s="57">
        <f t="shared" si="172"/>
        <v>0</v>
      </c>
      <c r="AO425" s="57">
        <f t="shared" si="173"/>
        <v>0</v>
      </c>
      <c r="AP425" s="57">
        <f t="shared" si="174"/>
        <v>0</v>
      </c>
      <c r="AQ425" s="57">
        <f t="shared" si="175"/>
        <v>0</v>
      </c>
      <c r="AR425" s="57">
        <f t="shared" si="176"/>
        <v>0</v>
      </c>
      <c r="AS425" s="57">
        <f t="shared" si="177"/>
        <v>0</v>
      </c>
      <c r="AT425" s="57">
        <f t="shared" si="178"/>
        <v>0</v>
      </c>
      <c r="AU425" s="57">
        <f t="shared" si="179"/>
        <v>0</v>
      </c>
      <c r="AV425" s="57">
        <f t="shared" si="180"/>
        <v>0</v>
      </c>
    </row>
    <row r="426" spans="1:48" x14ac:dyDescent="0.35">
      <c r="A426" s="19" t="s">
        <v>833</v>
      </c>
      <c r="B426" s="19" t="s">
        <v>834</v>
      </c>
      <c r="C426" s="44" t="s">
        <v>36</v>
      </c>
      <c r="D426" s="41" t="s">
        <v>1051</v>
      </c>
      <c r="E426" s="20">
        <v>7.9504799999999994E-3</v>
      </c>
      <c r="F426" s="20">
        <v>0</v>
      </c>
      <c r="G426" s="20">
        <v>0</v>
      </c>
      <c r="H426" s="20">
        <v>0</v>
      </c>
      <c r="I426" s="40">
        <f t="shared" si="162"/>
        <v>7.9504799999999994E-3</v>
      </c>
      <c r="J426" s="21">
        <f t="shared" si="163"/>
        <v>0</v>
      </c>
      <c r="K426" s="21">
        <f t="shared" si="164"/>
        <v>0</v>
      </c>
      <c r="L426" s="21">
        <f t="shared" si="165"/>
        <v>0</v>
      </c>
      <c r="M426" s="21">
        <f t="shared" si="166"/>
        <v>100</v>
      </c>
      <c r="N426" s="20">
        <v>0</v>
      </c>
      <c r="O426" s="20">
        <f t="shared" si="158"/>
        <v>0</v>
      </c>
      <c r="P426" s="20">
        <v>0</v>
      </c>
      <c r="Q426" s="20">
        <f t="shared" si="159"/>
        <v>0</v>
      </c>
      <c r="R426" s="20">
        <v>0</v>
      </c>
      <c r="S426" s="45">
        <f t="shared" si="167"/>
        <v>0</v>
      </c>
      <c r="T426" s="45">
        <f t="shared" si="168"/>
        <v>0</v>
      </c>
      <c r="U426" s="45">
        <f t="shared" si="169"/>
        <v>0</v>
      </c>
      <c r="V426" s="20">
        <v>0</v>
      </c>
      <c r="W426" s="21">
        <f t="shared" si="160"/>
        <v>0</v>
      </c>
      <c r="X426" s="17" t="s">
        <v>216</v>
      </c>
      <c r="Y426" s="54" t="str">
        <f t="shared" si="161"/>
        <v>N/A</v>
      </c>
      <c r="Z426" s="20">
        <v>0</v>
      </c>
      <c r="AA426" s="20">
        <v>0</v>
      </c>
      <c r="AB426" s="20">
        <v>0</v>
      </c>
      <c r="AC426" s="20">
        <v>0</v>
      </c>
      <c r="AD426" s="20">
        <v>0</v>
      </c>
      <c r="AE426" s="20">
        <v>0</v>
      </c>
      <c r="AF426" s="20">
        <v>0</v>
      </c>
      <c r="AG426" s="20">
        <v>0</v>
      </c>
      <c r="AH426" s="20">
        <v>0</v>
      </c>
      <c r="AI426" s="20">
        <v>0</v>
      </c>
      <c r="AJ426" s="20">
        <v>0</v>
      </c>
      <c r="AL426" s="57">
        <f t="shared" si="170"/>
        <v>0</v>
      </c>
      <c r="AM426" s="57">
        <f t="shared" si="171"/>
        <v>0</v>
      </c>
      <c r="AN426" s="57">
        <f t="shared" si="172"/>
        <v>0</v>
      </c>
      <c r="AO426" s="57">
        <f t="shared" si="173"/>
        <v>0</v>
      </c>
      <c r="AP426" s="57">
        <f t="shared" si="174"/>
        <v>0</v>
      </c>
      <c r="AQ426" s="57">
        <f t="shared" si="175"/>
        <v>0</v>
      </c>
      <c r="AR426" s="57">
        <f t="shared" si="176"/>
        <v>0</v>
      </c>
      <c r="AS426" s="57">
        <f t="shared" si="177"/>
        <v>0</v>
      </c>
      <c r="AT426" s="57">
        <f t="shared" si="178"/>
        <v>0</v>
      </c>
      <c r="AU426" s="57">
        <f t="shared" si="179"/>
        <v>0</v>
      </c>
      <c r="AV426" s="57">
        <f t="shared" si="180"/>
        <v>0</v>
      </c>
    </row>
    <row r="427" spans="1:48" x14ac:dyDescent="0.35">
      <c r="A427" s="19" t="s">
        <v>835</v>
      </c>
      <c r="B427" s="19" t="s">
        <v>836</v>
      </c>
      <c r="C427" s="44" t="s">
        <v>36</v>
      </c>
      <c r="D427" s="41" t="s">
        <v>1051</v>
      </c>
      <c r="E427" s="20">
        <v>0.17973800000000001</v>
      </c>
      <c r="F427" s="20">
        <v>0</v>
      </c>
      <c r="G427" s="20">
        <v>0</v>
      </c>
      <c r="H427" s="20">
        <v>0</v>
      </c>
      <c r="I427" s="40">
        <f t="shared" si="162"/>
        <v>0.17973800000000001</v>
      </c>
      <c r="J427" s="21">
        <f t="shared" si="163"/>
        <v>0</v>
      </c>
      <c r="K427" s="21">
        <f t="shared" si="164"/>
        <v>0</v>
      </c>
      <c r="L427" s="21">
        <f t="shared" si="165"/>
        <v>0</v>
      </c>
      <c r="M427" s="21">
        <f t="shared" si="166"/>
        <v>100</v>
      </c>
      <c r="N427" s="20">
        <v>0</v>
      </c>
      <c r="O427" s="20">
        <f t="shared" si="158"/>
        <v>0</v>
      </c>
      <c r="P427" s="20">
        <v>0</v>
      </c>
      <c r="Q427" s="20">
        <f t="shared" si="159"/>
        <v>0</v>
      </c>
      <c r="R427" s="20">
        <v>0</v>
      </c>
      <c r="S427" s="45">
        <f t="shared" si="167"/>
        <v>0</v>
      </c>
      <c r="T427" s="45">
        <f t="shared" si="168"/>
        <v>0</v>
      </c>
      <c r="U427" s="45">
        <f t="shared" si="169"/>
        <v>0</v>
      </c>
      <c r="V427" s="20">
        <v>0</v>
      </c>
      <c r="W427" s="21">
        <f t="shared" si="160"/>
        <v>0</v>
      </c>
      <c r="X427" s="17">
        <v>0</v>
      </c>
      <c r="Y427" s="54">
        <f t="shared" si="161"/>
        <v>0</v>
      </c>
      <c r="Z427" s="20">
        <v>0</v>
      </c>
      <c r="AA427" s="20">
        <v>0</v>
      </c>
      <c r="AB427" s="20">
        <v>0</v>
      </c>
      <c r="AC427" s="20">
        <v>0</v>
      </c>
      <c r="AD427" s="20">
        <v>0</v>
      </c>
      <c r="AE427" s="20">
        <v>0</v>
      </c>
      <c r="AF427" s="20">
        <v>0</v>
      </c>
      <c r="AG427" s="20">
        <v>0</v>
      </c>
      <c r="AH427" s="20">
        <v>0.17973834499999999</v>
      </c>
      <c r="AI427" s="20">
        <v>0</v>
      </c>
      <c r="AJ427" s="20">
        <v>0</v>
      </c>
      <c r="AL427" s="57">
        <f t="shared" si="170"/>
        <v>0</v>
      </c>
      <c r="AM427" s="57">
        <f t="shared" si="171"/>
        <v>0</v>
      </c>
      <c r="AN427" s="57">
        <f t="shared" si="172"/>
        <v>0</v>
      </c>
      <c r="AO427" s="57">
        <f t="shared" si="173"/>
        <v>0</v>
      </c>
      <c r="AP427" s="57">
        <f t="shared" si="174"/>
        <v>0</v>
      </c>
      <c r="AQ427" s="57">
        <f t="shared" si="175"/>
        <v>0</v>
      </c>
      <c r="AR427" s="57">
        <f t="shared" si="176"/>
        <v>0</v>
      </c>
      <c r="AS427" s="57">
        <f t="shared" si="177"/>
        <v>0</v>
      </c>
      <c r="AT427" s="57">
        <f t="shared" si="178"/>
        <v>100.00019194605481</v>
      </c>
      <c r="AU427" s="57">
        <f t="shared" si="179"/>
        <v>0</v>
      </c>
      <c r="AV427" s="57">
        <f t="shared" si="180"/>
        <v>0</v>
      </c>
    </row>
    <row r="428" spans="1:48" x14ac:dyDescent="0.35">
      <c r="A428" s="19" t="s">
        <v>837</v>
      </c>
      <c r="B428" s="19" t="s">
        <v>838</v>
      </c>
      <c r="C428" s="44" t="s">
        <v>36</v>
      </c>
      <c r="D428" s="41" t="s">
        <v>1051</v>
      </c>
      <c r="E428" s="20">
        <v>2.2624100000000001E-2</v>
      </c>
      <c r="F428" s="20">
        <v>0</v>
      </c>
      <c r="G428" s="20">
        <v>0</v>
      </c>
      <c r="H428" s="20">
        <v>0</v>
      </c>
      <c r="I428" s="40">
        <f t="shared" si="162"/>
        <v>2.2624100000000001E-2</v>
      </c>
      <c r="J428" s="21">
        <f t="shared" si="163"/>
        <v>0</v>
      </c>
      <c r="K428" s="21">
        <f t="shared" si="164"/>
        <v>0</v>
      </c>
      <c r="L428" s="21">
        <f t="shared" si="165"/>
        <v>0</v>
      </c>
      <c r="M428" s="21">
        <f t="shared" si="166"/>
        <v>100</v>
      </c>
      <c r="N428" s="20">
        <v>0</v>
      </c>
      <c r="O428" s="20">
        <f t="shared" si="158"/>
        <v>0</v>
      </c>
      <c r="P428" s="20">
        <v>0</v>
      </c>
      <c r="Q428" s="20">
        <f t="shared" si="159"/>
        <v>0</v>
      </c>
      <c r="R428" s="20">
        <v>0</v>
      </c>
      <c r="S428" s="45">
        <f t="shared" si="167"/>
        <v>0</v>
      </c>
      <c r="T428" s="45">
        <f t="shared" si="168"/>
        <v>0</v>
      </c>
      <c r="U428" s="45">
        <f t="shared" si="169"/>
        <v>0</v>
      </c>
      <c r="V428" s="20">
        <v>0</v>
      </c>
      <c r="W428" s="21">
        <f t="shared" si="160"/>
        <v>0</v>
      </c>
      <c r="X428" s="17" t="s">
        <v>216</v>
      </c>
      <c r="Y428" s="54" t="str">
        <f t="shared" si="161"/>
        <v>N/A</v>
      </c>
      <c r="Z428" s="20">
        <v>0</v>
      </c>
      <c r="AA428" s="20">
        <v>0</v>
      </c>
      <c r="AB428" s="20">
        <v>0</v>
      </c>
      <c r="AC428" s="20">
        <v>0</v>
      </c>
      <c r="AD428" s="20">
        <v>0</v>
      </c>
      <c r="AE428" s="20">
        <v>0</v>
      </c>
      <c r="AF428" s="20">
        <v>0</v>
      </c>
      <c r="AG428" s="20">
        <v>0</v>
      </c>
      <c r="AH428" s="20">
        <v>2.26241249989E-2</v>
      </c>
      <c r="AI428" s="20">
        <v>0</v>
      </c>
      <c r="AJ428" s="20">
        <v>0</v>
      </c>
      <c r="AL428" s="57">
        <f t="shared" si="170"/>
        <v>0</v>
      </c>
      <c r="AM428" s="57">
        <f t="shared" si="171"/>
        <v>0</v>
      </c>
      <c r="AN428" s="57">
        <f t="shared" si="172"/>
        <v>0</v>
      </c>
      <c r="AO428" s="57">
        <f t="shared" si="173"/>
        <v>0</v>
      </c>
      <c r="AP428" s="57">
        <f t="shared" si="174"/>
        <v>0</v>
      </c>
      <c r="AQ428" s="57">
        <f t="shared" si="175"/>
        <v>0</v>
      </c>
      <c r="AR428" s="57">
        <f t="shared" si="176"/>
        <v>0</v>
      </c>
      <c r="AS428" s="57">
        <f t="shared" si="177"/>
        <v>0</v>
      </c>
      <c r="AT428" s="57">
        <f t="shared" si="178"/>
        <v>100.00011049677113</v>
      </c>
      <c r="AU428" s="57">
        <f t="shared" si="179"/>
        <v>0</v>
      </c>
      <c r="AV428" s="57">
        <f t="shared" si="180"/>
        <v>0</v>
      </c>
    </row>
    <row r="429" spans="1:48" x14ac:dyDescent="0.35">
      <c r="A429" s="19" t="s">
        <v>839</v>
      </c>
      <c r="B429" s="19" t="s">
        <v>840</v>
      </c>
      <c r="C429" s="44" t="s">
        <v>36</v>
      </c>
      <c r="D429" s="41" t="s">
        <v>1051</v>
      </c>
      <c r="E429" s="20">
        <v>6.5826200000000001E-2</v>
      </c>
      <c r="F429" s="20">
        <v>0</v>
      </c>
      <c r="G429" s="20">
        <v>0</v>
      </c>
      <c r="H429" s="20">
        <v>6.5826200000000001E-2</v>
      </c>
      <c r="I429" s="40">
        <f t="shared" si="162"/>
        <v>0</v>
      </c>
      <c r="J429" s="21">
        <f t="shared" si="163"/>
        <v>0</v>
      </c>
      <c r="K429" s="21">
        <f t="shared" si="164"/>
        <v>0</v>
      </c>
      <c r="L429" s="21">
        <f t="shared" si="165"/>
        <v>100</v>
      </c>
      <c r="M429" s="21">
        <f t="shared" si="166"/>
        <v>0</v>
      </c>
      <c r="N429" s="20">
        <v>2.91808E-3</v>
      </c>
      <c r="O429" s="20">
        <f t="shared" si="158"/>
        <v>2.91808E-3</v>
      </c>
      <c r="P429" s="20">
        <v>0</v>
      </c>
      <c r="Q429" s="20">
        <f t="shared" si="159"/>
        <v>0</v>
      </c>
      <c r="R429" s="20">
        <v>0</v>
      </c>
      <c r="S429" s="45">
        <f t="shared" si="167"/>
        <v>4.4330069182179734</v>
      </c>
      <c r="T429" s="45">
        <f t="shared" si="168"/>
        <v>0</v>
      </c>
      <c r="U429" s="45">
        <f t="shared" si="169"/>
        <v>0</v>
      </c>
      <c r="V429" s="20">
        <v>6.5826200000000001E-2</v>
      </c>
      <c r="W429" s="21">
        <f t="shared" si="160"/>
        <v>100</v>
      </c>
      <c r="X429" s="17">
        <v>4.7675463153499999E-2</v>
      </c>
      <c r="Y429" s="54">
        <f t="shared" si="161"/>
        <v>72.426272750819578</v>
      </c>
      <c r="Z429" s="20">
        <v>0</v>
      </c>
      <c r="AA429" s="20">
        <v>0</v>
      </c>
      <c r="AB429" s="20">
        <v>0</v>
      </c>
      <c r="AC429" s="20">
        <v>0</v>
      </c>
      <c r="AD429" s="20">
        <v>0</v>
      </c>
      <c r="AE429" s="20">
        <v>0</v>
      </c>
      <c r="AF429" s="20">
        <v>0</v>
      </c>
      <c r="AG429" s="20">
        <v>0</v>
      </c>
      <c r="AH429" s="20">
        <v>0</v>
      </c>
      <c r="AI429" s="20">
        <v>0</v>
      </c>
      <c r="AJ429" s="20">
        <v>0</v>
      </c>
      <c r="AL429" s="57">
        <f t="shared" si="170"/>
        <v>0</v>
      </c>
      <c r="AM429" s="57">
        <f t="shared" si="171"/>
        <v>0</v>
      </c>
      <c r="AN429" s="57">
        <f t="shared" si="172"/>
        <v>0</v>
      </c>
      <c r="AO429" s="57">
        <f t="shared" si="173"/>
        <v>0</v>
      </c>
      <c r="AP429" s="57">
        <f t="shared" si="174"/>
        <v>0</v>
      </c>
      <c r="AQ429" s="57">
        <f t="shared" si="175"/>
        <v>0</v>
      </c>
      <c r="AR429" s="57">
        <f t="shared" si="176"/>
        <v>0</v>
      </c>
      <c r="AS429" s="57">
        <f t="shared" si="177"/>
        <v>0</v>
      </c>
      <c r="AT429" s="57">
        <f t="shared" si="178"/>
        <v>0</v>
      </c>
      <c r="AU429" s="57">
        <f t="shared" si="179"/>
        <v>0</v>
      </c>
      <c r="AV429" s="57">
        <f t="shared" si="180"/>
        <v>0</v>
      </c>
    </row>
    <row r="430" spans="1:48" x14ac:dyDescent="0.35">
      <c r="A430" s="19" t="s">
        <v>841</v>
      </c>
      <c r="B430" s="19" t="s">
        <v>842</v>
      </c>
      <c r="C430" s="44" t="s">
        <v>36</v>
      </c>
      <c r="D430" s="41" t="s">
        <v>1051</v>
      </c>
      <c r="E430" s="20">
        <v>6.8942900000000001E-2</v>
      </c>
      <c r="F430" s="20">
        <v>0</v>
      </c>
      <c r="G430" s="20">
        <v>0</v>
      </c>
      <c r="H430" s="20">
        <v>0</v>
      </c>
      <c r="I430" s="40">
        <f t="shared" si="162"/>
        <v>6.8942900000000001E-2</v>
      </c>
      <c r="J430" s="21">
        <f t="shared" si="163"/>
        <v>0</v>
      </c>
      <c r="K430" s="21">
        <f t="shared" si="164"/>
        <v>0</v>
      </c>
      <c r="L430" s="21">
        <f t="shared" si="165"/>
        <v>0</v>
      </c>
      <c r="M430" s="21">
        <f t="shared" si="166"/>
        <v>100</v>
      </c>
      <c r="N430" s="20">
        <v>4.9906899999999996E-6</v>
      </c>
      <c r="O430" s="20">
        <f t="shared" si="158"/>
        <v>4.9906899999999996E-6</v>
      </c>
      <c r="P430" s="20">
        <v>0</v>
      </c>
      <c r="Q430" s="20">
        <f t="shared" si="159"/>
        <v>0</v>
      </c>
      <c r="R430" s="20">
        <v>0</v>
      </c>
      <c r="S430" s="45">
        <f t="shared" si="167"/>
        <v>7.2388744888886303E-3</v>
      </c>
      <c r="T430" s="45">
        <f t="shared" si="168"/>
        <v>0</v>
      </c>
      <c r="U430" s="45">
        <f t="shared" si="169"/>
        <v>0</v>
      </c>
      <c r="V430" s="20">
        <v>0</v>
      </c>
      <c r="W430" s="21">
        <f t="shared" si="160"/>
        <v>0</v>
      </c>
      <c r="X430" s="17" t="s">
        <v>216</v>
      </c>
      <c r="Y430" s="54" t="str">
        <f t="shared" si="161"/>
        <v>N/A</v>
      </c>
      <c r="Z430" s="20">
        <v>0</v>
      </c>
      <c r="AA430" s="20">
        <v>0</v>
      </c>
      <c r="AB430" s="20">
        <v>0</v>
      </c>
      <c r="AC430" s="20">
        <v>0</v>
      </c>
      <c r="AD430" s="20">
        <v>0</v>
      </c>
      <c r="AE430" s="20">
        <v>0</v>
      </c>
      <c r="AF430" s="20">
        <v>0</v>
      </c>
      <c r="AG430" s="20">
        <v>0</v>
      </c>
      <c r="AH430" s="20">
        <v>6.8942895001700005E-2</v>
      </c>
      <c r="AI430" s="20">
        <v>0</v>
      </c>
      <c r="AJ430" s="20">
        <v>0</v>
      </c>
      <c r="AL430" s="57">
        <f t="shared" si="170"/>
        <v>0</v>
      </c>
      <c r="AM430" s="57">
        <f t="shared" si="171"/>
        <v>0</v>
      </c>
      <c r="AN430" s="57">
        <f t="shared" si="172"/>
        <v>0</v>
      </c>
      <c r="AO430" s="57">
        <f t="shared" si="173"/>
        <v>0</v>
      </c>
      <c r="AP430" s="57">
        <f t="shared" si="174"/>
        <v>0</v>
      </c>
      <c r="AQ430" s="57">
        <f t="shared" si="175"/>
        <v>0</v>
      </c>
      <c r="AR430" s="57">
        <f t="shared" si="176"/>
        <v>0</v>
      </c>
      <c r="AS430" s="57">
        <f t="shared" si="177"/>
        <v>0</v>
      </c>
      <c r="AT430" s="57">
        <f t="shared" si="178"/>
        <v>99.999992750087401</v>
      </c>
      <c r="AU430" s="57">
        <f t="shared" si="179"/>
        <v>0</v>
      </c>
      <c r="AV430" s="57">
        <f t="shared" si="180"/>
        <v>0</v>
      </c>
    </row>
    <row r="431" spans="1:48" x14ac:dyDescent="0.35">
      <c r="A431" s="19" t="s">
        <v>843</v>
      </c>
      <c r="B431" s="19" t="s">
        <v>844</v>
      </c>
      <c r="C431" s="44" t="s">
        <v>36</v>
      </c>
      <c r="D431" s="41" t="s">
        <v>1051</v>
      </c>
      <c r="E431" s="20">
        <v>2.75718E-2</v>
      </c>
      <c r="F431" s="20">
        <v>0</v>
      </c>
      <c r="G431" s="20">
        <v>0</v>
      </c>
      <c r="H431" s="20">
        <v>0</v>
      </c>
      <c r="I431" s="40">
        <f t="shared" si="162"/>
        <v>2.75718E-2</v>
      </c>
      <c r="J431" s="21">
        <f t="shared" si="163"/>
        <v>0</v>
      </c>
      <c r="K431" s="21">
        <f t="shared" si="164"/>
        <v>0</v>
      </c>
      <c r="L431" s="21">
        <f t="shared" si="165"/>
        <v>0</v>
      </c>
      <c r="M431" s="21">
        <f t="shared" si="166"/>
        <v>100</v>
      </c>
      <c r="N431" s="20">
        <v>1.0636E-2</v>
      </c>
      <c r="O431" s="20">
        <f t="shared" si="158"/>
        <v>1.9338568399970002E-2</v>
      </c>
      <c r="P431" s="20">
        <v>8.7025683999700006E-3</v>
      </c>
      <c r="Q431" s="20">
        <f t="shared" si="159"/>
        <v>8.7025683999700006E-3</v>
      </c>
      <c r="R431" s="20">
        <v>0</v>
      </c>
      <c r="S431" s="45">
        <f t="shared" si="167"/>
        <v>70.138940511573423</v>
      </c>
      <c r="T431" s="45">
        <f t="shared" si="168"/>
        <v>31.563294380381407</v>
      </c>
      <c r="U431" s="45">
        <f t="shared" si="169"/>
        <v>0</v>
      </c>
      <c r="V431" s="20">
        <v>0</v>
      </c>
      <c r="W431" s="21">
        <f t="shared" si="160"/>
        <v>0</v>
      </c>
      <c r="X431" s="17" t="s">
        <v>216</v>
      </c>
      <c r="Y431" s="54" t="str">
        <f t="shared" si="161"/>
        <v>N/A</v>
      </c>
      <c r="Z431" s="20">
        <v>0</v>
      </c>
      <c r="AA431" s="20">
        <v>0</v>
      </c>
      <c r="AB431" s="20">
        <v>0</v>
      </c>
      <c r="AC431" s="20">
        <v>0</v>
      </c>
      <c r="AD431" s="20">
        <v>0</v>
      </c>
      <c r="AE431" s="20">
        <v>0</v>
      </c>
      <c r="AF431" s="20">
        <v>0</v>
      </c>
      <c r="AG431" s="20">
        <v>0</v>
      </c>
      <c r="AH431" s="20">
        <v>0</v>
      </c>
      <c r="AI431" s="20">
        <v>0</v>
      </c>
      <c r="AJ431" s="20">
        <v>0</v>
      </c>
      <c r="AL431" s="57">
        <f t="shared" si="170"/>
        <v>0</v>
      </c>
      <c r="AM431" s="57">
        <f t="shared" si="171"/>
        <v>0</v>
      </c>
      <c r="AN431" s="57">
        <f t="shared" si="172"/>
        <v>0</v>
      </c>
      <c r="AO431" s="57">
        <f t="shared" si="173"/>
        <v>0</v>
      </c>
      <c r="AP431" s="57">
        <f t="shared" si="174"/>
        <v>0</v>
      </c>
      <c r="AQ431" s="57">
        <f t="shared" si="175"/>
        <v>0</v>
      </c>
      <c r="AR431" s="57">
        <f t="shared" si="176"/>
        <v>0</v>
      </c>
      <c r="AS431" s="57">
        <f t="shared" si="177"/>
        <v>0</v>
      </c>
      <c r="AT431" s="57">
        <f t="shared" si="178"/>
        <v>0</v>
      </c>
      <c r="AU431" s="57">
        <f t="shared" si="179"/>
        <v>0</v>
      </c>
      <c r="AV431" s="57">
        <f t="shared" si="180"/>
        <v>0</v>
      </c>
    </row>
    <row r="432" spans="1:48" x14ac:dyDescent="0.35">
      <c r="A432" s="19" t="s">
        <v>845</v>
      </c>
      <c r="B432" s="19" t="s">
        <v>846</v>
      </c>
      <c r="C432" s="44" t="s">
        <v>36</v>
      </c>
      <c r="D432" s="41" t="s">
        <v>1051</v>
      </c>
      <c r="E432" s="20">
        <v>4.1263800000000003E-2</v>
      </c>
      <c r="F432" s="20">
        <v>0</v>
      </c>
      <c r="G432" s="20">
        <v>0</v>
      </c>
      <c r="H432" s="20">
        <v>0</v>
      </c>
      <c r="I432" s="40">
        <f t="shared" si="162"/>
        <v>4.1263800000000003E-2</v>
      </c>
      <c r="J432" s="21">
        <f t="shared" si="163"/>
        <v>0</v>
      </c>
      <c r="K432" s="21">
        <f t="shared" si="164"/>
        <v>0</v>
      </c>
      <c r="L432" s="21">
        <f t="shared" si="165"/>
        <v>0</v>
      </c>
      <c r="M432" s="21">
        <f t="shared" si="166"/>
        <v>100</v>
      </c>
      <c r="N432" s="20">
        <v>0</v>
      </c>
      <c r="O432" s="20">
        <f t="shared" si="158"/>
        <v>0</v>
      </c>
      <c r="P432" s="20">
        <v>0</v>
      </c>
      <c r="Q432" s="20">
        <f t="shared" si="159"/>
        <v>0</v>
      </c>
      <c r="R432" s="20">
        <v>0</v>
      </c>
      <c r="S432" s="45">
        <f t="shared" si="167"/>
        <v>0</v>
      </c>
      <c r="T432" s="45">
        <f t="shared" si="168"/>
        <v>0</v>
      </c>
      <c r="U432" s="45">
        <f t="shared" si="169"/>
        <v>0</v>
      </c>
      <c r="V432" s="20">
        <v>0</v>
      </c>
      <c r="W432" s="21">
        <f t="shared" si="160"/>
        <v>0</v>
      </c>
      <c r="X432" s="17" t="s">
        <v>216</v>
      </c>
      <c r="Y432" s="54" t="str">
        <f t="shared" si="161"/>
        <v>N/A</v>
      </c>
      <c r="Z432" s="20">
        <v>0</v>
      </c>
      <c r="AA432" s="20">
        <v>0</v>
      </c>
      <c r="AB432" s="20">
        <v>0</v>
      </c>
      <c r="AC432" s="20">
        <v>0</v>
      </c>
      <c r="AD432" s="20">
        <v>0</v>
      </c>
      <c r="AE432" s="20">
        <v>0</v>
      </c>
      <c r="AF432" s="20">
        <v>0</v>
      </c>
      <c r="AG432" s="20">
        <v>0</v>
      </c>
      <c r="AH432" s="20">
        <v>2.2954620000699998E-3</v>
      </c>
      <c r="AI432" s="20">
        <v>0</v>
      </c>
      <c r="AJ432" s="20">
        <v>0</v>
      </c>
      <c r="AL432" s="57">
        <f t="shared" si="170"/>
        <v>0</v>
      </c>
      <c r="AM432" s="57">
        <f t="shared" si="171"/>
        <v>0</v>
      </c>
      <c r="AN432" s="57">
        <f t="shared" si="172"/>
        <v>0</v>
      </c>
      <c r="AO432" s="57">
        <f t="shared" si="173"/>
        <v>0</v>
      </c>
      <c r="AP432" s="57">
        <f t="shared" si="174"/>
        <v>0</v>
      </c>
      <c r="AQ432" s="57">
        <f t="shared" si="175"/>
        <v>0</v>
      </c>
      <c r="AR432" s="57">
        <f t="shared" si="176"/>
        <v>0</v>
      </c>
      <c r="AS432" s="57">
        <f t="shared" si="177"/>
        <v>0</v>
      </c>
      <c r="AT432" s="57">
        <f t="shared" si="178"/>
        <v>5.5628953224618183</v>
      </c>
      <c r="AU432" s="57">
        <f t="shared" si="179"/>
        <v>0</v>
      </c>
      <c r="AV432" s="57">
        <f t="shared" si="180"/>
        <v>0</v>
      </c>
    </row>
    <row r="433" spans="1:48" x14ac:dyDescent="0.35">
      <c r="A433" s="19" t="s">
        <v>847</v>
      </c>
      <c r="B433" s="19" t="s">
        <v>848</v>
      </c>
      <c r="C433" s="44" t="s">
        <v>36</v>
      </c>
      <c r="D433" s="41" t="s">
        <v>1051</v>
      </c>
      <c r="E433" s="20">
        <v>8.3531400000000006E-2</v>
      </c>
      <c r="F433" s="20">
        <v>0</v>
      </c>
      <c r="G433" s="20">
        <v>0</v>
      </c>
      <c r="H433" s="20">
        <v>0</v>
      </c>
      <c r="I433" s="40">
        <f t="shared" si="162"/>
        <v>8.3531400000000006E-2</v>
      </c>
      <c r="J433" s="21">
        <f t="shared" si="163"/>
        <v>0</v>
      </c>
      <c r="K433" s="21">
        <f t="shared" si="164"/>
        <v>0</v>
      </c>
      <c r="L433" s="21">
        <f t="shared" si="165"/>
        <v>0</v>
      </c>
      <c r="M433" s="21">
        <f t="shared" si="166"/>
        <v>100</v>
      </c>
      <c r="N433" s="20">
        <v>0</v>
      </c>
      <c r="O433" s="20">
        <f t="shared" si="158"/>
        <v>0</v>
      </c>
      <c r="P433" s="20">
        <v>0</v>
      </c>
      <c r="Q433" s="20">
        <f t="shared" si="159"/>
        <v>0</v>
      </c>
      <c r="R433" s="20">
        <v>0</v>
      </c>
      <c r="S433" s="45">
        <f t="shared" si="167"/>
        <v>0</v>
      </c>
      <c r="T433" s="45">
        <f t="shared" si="168"/>
        <v>0</v>
      </c>
      <c r="U433" s="45">
        <f t="shared" si="169"/>
        <v>0</v>
      </c>
      <c r="V433" s="20">
        <v>0</v>
      </c>
      <c r="W433" s="21">
        <f t="shared" si="160"/>
        <v>0</v>
      </c>
      <c r="X433" s="17" t="s">
        <v>216</v>
      </c>
      <c r="Y433" s="54" t="str">
        <f t="shared" si="161"/>
        <v>N/A</v>
      </c>
      <c r="Z433" s="20">
        <v>0</v>
      </c>
      <c r="AA433" s="20">
        <v>0</v>
      </c>
      <c r="AB433" s="20">
        <v>0</v>
      </c>
      <c r="AC433" s="20">
        <v>0</v>
      </c>
      <c r="AD433" s="20">
        <v>0</v>
      </c>
      <c r="AE433" s="20">
        <v>0</v>
      </c>
      <c r="AF433" s="20">
        <v>0</v>
      </c>
      <c r="AG433" s="20">
        <v>0</v>
      </c>
      <c r="AH433" s="20">
        <v>8.3531354999600002E-2</v>
      </c>
      <c r="AI433" s="20">
        <v>0</v>
      </c>
      <c r="AJ433" s="20">
        <v>0</v>
      </c>
      <c r="AL433" s="57">
        <f t="shared" si="170"/>
        <v>0</v>
      </c>
      <c r="AM433" s="57">
        <f t="shared" si="171"/>
        <v>0</v>
      </c>
      <c r="AN433" s="57">
        <f t="shared" si="172"/>
        <v>0</v>
      </c>
      <c r="AO433" s="57">
        <f t="shared" si="173"/>
        <v>0</v>
      </c>
      <c r="AP433" s="57">
        <f t="shared" si="174"/>
        <v>0</v>
      </c>
      <c r="AQ433" s="57">
        <f t="shared" si="175"/>
        <v>0</v>
      </c>
      <c r="AR433" s="57">
        <f t="shared" si="176"/>
        <v>0</v>
      </c>
      <c r="AS433" s="57">
        <f t="shared" si="177"/>
        <v>0</v>
      </c>
      <c r="AT433" s="57">
        <f t="shared" si="178"/>
        <v>99.999946127564002</v>
      </c>
      <c r="AU433" s="57">
        <f t="shared" si="179"/>
        <v>0</v>
      </c>
      <c r="AV433" s="57">
        <f t="shared" si="180"/>
        <v>0</v>
      </c>
    </row>
    <row r="434" spans="1:48" x14ac:dyDescent="0.35">
      <c r="A434" s="19" t="s">
        <v>849</v>
      </c>
      <c r="B434" s="19" t="s">
        <v>850</v>
      </c>
      <c r="C434" s="44" t="s">
        <v>36</v>
      </c>
      <c r="D434" s="41" t="s">
        <v>1051</v>
      </c>
      <c r="E434" s="20">
        <v>2.1527600000000001E-2</v>
      </c>
      <c r="F434" s="20">
        <v>0</v>
      </c>
      <c r="G434" s="20">
        <v>0</v>
      </c>
      <c r="H434" s="20">
        <v>0</v>
      </c>
      <c r="I434" s="40">
        <f t="shared" si="162"/>
        <v>2.1527600000000001E-2</v>
      </c>
      <c r="J434" s="21">
        <f t="shared" si="163"/>
        <v>0</v>
      </c>
      <c r="K434" s="21">
        <f t="shared" si="164"/>
        <v>0</v>
      </c>
      <c r="L434" s="21">
        <f t="shared" si="165"/>
        <v>0</v>
      </c>
      <c r="M434" s="21">
        <f t="shared" si="166"/>
        <v>100</v>
      </c>
      <c r="N434" s="20">
        <v>0</v>
      </c>
      <c r="O434" s="20">
        <f t="shared" si="158"/>
        <v>0</v>
      </c>
      <c r="P434" s="20">
        <v>0</v>
      </c>
      <c r="Q434" s="20">
        <f t="shared" si="159"/>
        <v>0</v>
      </c>
      <c r="R434" s="20">
        <v>0</v>
      </c>
      <c r="S434" s="45">
        <f t="shared" si="167"/>
        <v>0</v>
      </c>
      <c r="T434" s="45">
        <f t="shared" si="168"/>
        <v>0</v>
      </c>
      <c r="U434" s="45">
        <f t="shared" si="169"/>
        <v>0</v>
      </c>
      <c r="V434" s="20">
        <v>1.6557075999500001E-2</v>
      </c>
      <c r="W434" s="21">
        <f t="shared" si="160"/>
        <v>76.910923649175942</v>
      </c>
      <c r="X434" s="17" t="s">
        <v>216</v>
      </c>
      <c r="Y434" s="54" t="str">
        <f t="shared" si="161"/>
        <v>N/A</v>
      </c>
      <c r="Z434" s="20">
        <v>0</v>
      </c>
      <c r="AA434" s="20">
        <v>0</v>
      </c>
      <c r="AB434" s="20">
        <v>0</v>
      </c>
      <c r="AC434" s="20">
        <v>0</v>
      </c>
      <c r="AD434" s="20">
        <v>0</v>
      </c>
      <c r="AE434" s="20">
        <v>0</v>
      </c>
      <c r="AF434" s="20">
        <v>0</v>
      </c>
      <c r="AG434" s="20">
        <v>0</v>
      </c>
      <c r="AH434" s="20">
        <v>2.1527624999699999E-2</v>
      </c>
      <c r="AI434" s="20">
        <v>0</v>
      </c>
      <c r="AJ434" s="20">
        <v>0</v>
      </c>
      <c r="AL434" s="57">
        <f t="shared" si="170"/>
        <v>0</v>
      </c>
      <c r="AM434" s="57">
        <f t="shared" si="171"/>
        <v>0</v>
      </c>
      <c r="AN434" s="57">
        <f t="shared" si="172"/>
        <v>0</v>
      </c>
      <c r="AO434" s="57">
        <f t="shared" si="173"/>
        <v>0</v>
      </c>
      <c r="AP434" s="57">
        <f t="shared" si="174"/>
        <v>0</v>
      </c>
      <c r="AQ434" s="57">
        <f t="shared" si="175"/>
        <v>0</v>
      </c>
      <c r="AR434" s="57">
        <f t="shared" si="176"/>
        <v>0</v>
      </c>
      <c r="AS434" s="57">
        <f t="shared" si="177"/>
        <v>0</v>
      </c>
      <c r="AT434" s="57">
        <f t="shared" si="178"/>
        <v>100.0001161285977</v>
      </c>
      <c r="AU434" s="57">
        <f t="shared" si="179"/>
        <v>0</v>
      </c>
      <c r="AV434" s="57">
        <f t="shared" si="180"/>
        <v>0</v>
      </c>
    </row>
    <row r="435" spans="1:48" x14ac:dyDescent="0.35">
      <c r="A435" s="19" t="s">
        <v>851</v>
      </c>
      <c r="B435" s="19" t="s">
        <v>852</v>
      </c>
      <c r="C435" s="44" t="s">
        <v>36</v>
      </c>
      <c r="D435" s="41" t="s">
        <v>1051</v>
      </c>
      <c r="E435" s="20">
        <v>6.6341600000000001E-2</v>
      </c>
      <c r="F435" s="20">
        <v>0</v>
      </c>
      <c r="G435" s="20">
        <v>0</v>
      </c>
      <c r="H435" s="20">
        <v>0</v>
      </c>
      <c r="I435" s="40">
        <f t="shared" si="162"/>
        <v>6.6341600000000001E-2</v>
      </c>
      <c r="J435" s="21">
        <f t="shared" si="163"/>
        <v>0</v>
      </c>
      <c r="K435" s="21">
        <f t="shared" si="164"/>
        <v>0</v>
      </c>
      <c r="L435" s="21">
        <f t="shared" si="165"/>
        <v>0</v>
      </c>
      <c r="M435" s="21">
        <f t="shared" si="166"/>
        <v>100</v>
      </c>
      <c r="N435" s="20">
        <v>1.6973200000000001E-2</v>
      </c>
      <c r="O435" s="20">
        <f t="shared" si="158"/>
        <v>2.290130417077E-2</v>
      </c>
      <c r="P435" s="20">
        <v>5.9281041707699997E-3</v>
      </c>
      <c r="Q435" s="20">
        <f t="shared" si="159"/>
        <v>5.9281041707699997E-3</v>
      </c>
      <c r="R435" s="20">
        <v>0</v>
      </c>
      <c r="S435" s="45">
        <f t="shared" si="167"/>
        <v>34.520277127428336</v>
      </c>
      <c r="T435" s="45">
        <f t="shared" si="168"/>
        <v>8.9357268603259481</v>
      </c>
      <c r="U435" s="45">
        <f t="shared" si="169"/>
        <v>0</v>
      </c>
      <c r="V435" s="20">
        <v>0</v>
      </c>
      <c r="W435" s="21">
        <f t="shared" si="160"/>
        <v>0</v>
      </c>
      <c r="X435" s="17" t="s">
        <v>216</v>
      </c>
      <c r="Y435" s="54" t="str">
        <f t="shared" si="161"/>
        <v>N/A</v>
      </c>
      <c r="Z435" s="20">
        <v>0</v>
      </c>
      <c r="AA435" s="20">
        <v>0</v>
      </c>
      <c r="AB435" s="20">
        <v>0</v>
      </c>
      <c r="AC435" s="20">
        <v>0</v>
      </c>
      <c r="AD435" s="20">
        <v>0</v>
      </c>
      <c r="AE435" s="20">
        <v>0</v>
      </c>
      <c r="AF435" s="20">
        <v>0</v>
      </c>
      <c r="AG435" s="20">
        <v>0</v>
      </c>
      <c r="AH435" s="20">
        <v>6.6341560000200001E-2</v>
      </c>
      <c r="AI435" s="20">
        <v>0</v>
      </c>
      <c r="AJ435" s="20">
        <v>0</v>
      </c>
      <c r="AL435" s="57">
        <f t="shared" si="170"/>
        <v>0</v>
      </c>
      <c r="AM435" s="57">
        <f t="shared" si="171"/>
        <v>0</v>
      </c>
      <c r="AN435" s="57">
        <f t="shared" si="172"/>
        <v>0</v>
      </c>
      <c r="AO435" s="57">
        <f t="shared" si="173"/>
        <v>0</v>
      </c>
      <c r="AP435" s="57">
        <f t="shared" si="174"/>
        <v>0</v>
      </c>
      <c r="AQ435" s="57">
        <f t="shared" si="175"/>
        <v>0</v>
      </c>
      <c r="AR435" s="57">
        <f t="shared" si="176"/>
        <v>0</v>
      </c>
      <c r="AS435" s="57">
        <f t="shared" si="177"/>
        <v>0</v>
      </c>
      <c r="AT435" s="57">
        <f t="shared" si="178"/>
        <v>99.999939706307956</v>
      </c>
      <c r="AU435" s="57">
        <f t="shared" si="179"/>
        <v>0</v>
      </c>
      <c r="AV435" s="57">
        <f t="shared" si="180"/>
        <v>0</v>
      </c>
    </row>
    <row r="436" spans="1:48" x14ac:dyDescent="0.35">
      <c r="A436" s="19" t="s">
        <v>853</v>
      </c>
      <c r="B436" s="19" t="s">
        <v>854</v>
      </c>
      <c r="C436" s="44" t="s">
        <v>36</v>
      </c>
      <c r="D436" s="41" t="s">
        <v>1051</v>
      </c>
      <c r="E436" s="20">
        <v>8.2724300000000001E-2</v>
      </c>
      <c r="F436" s="20">
        <v>0</v>
      </c>
      <c r="G436" s="20">
        <v>0</v>
      </c>
      <c r="H436" s="20">
        <v>0</v>
      </c>
      <c r="I436" s="40">
        <f t="shared" si="162"/>
        <v>8.2724300000000001E-2</v>
      </c>
      <c r="J436" s="21">
        <f t="shared" si="163"/>
        <v>0</v>
      </c>
      <c r="K436" s="21">
        <f t="shared" si="164"/>
        <v>0</v>
      </c>
      <c r="L436" s="21">
        <f t="shared" si="165"/>
        <v>0</v>
      </c>
      <c r="M436" s="21">
        <f t="shared" si="166"/>
        <v>100</v>
      </c>
      <c r="N436" s="20">
        <v>1.8547600000000001E-2</v>
      </c>
      <c r="O436" s="20">
        <f t="shared" si="158"/>
        <v>1.8547600000000001E-2</v>
      </c>
      <c r="P436" s="20">
        <v>0</v>
      </c>
      <c r="Q436" s="20">
        <f t="shared" si="159"/>
        <v>0</v>
      </c>
      <c r="R436" s="20">
        <v>0</v>
      </c>
      <c r="S436" s="45">
        <f t="shared" si="167"/>
        <v>22.420981501203396</v>
      </c>
      <c r="T436" s="45">
        <f t="shared" si="168"/>
        <v>0</v>
      </c>
      <c r="U436" s="45">
        <f t="shared" si="169"/>
        <v>0</v>
      </c>
      <c r="V436" s="20">
        <v>0</v>
      </c>
      <c r="W436" s="21">
        <f t="shared" si="160"/>
        <v>0</v>
      </c>
      <c r="X436" s="17" t="s">
        <v>216</v>
      </c>
      <c r="Y436" s="54" t="str">
        <f t="shared" si="161"/>
        <v>N/A</v>
      </c>
      <c r="Z436" s="20">
        <v>0</v>
      </c>
      <c r="AA436" s="20">
        <v>0</v>
      </c>
      <c r="AB436" s="20">
        <v>0</v>
      </c>
      <c r="AC436" s="20">
        <v>0</v>
      </c>
      <c r="AD436" s="20">
        <v>0</v>
      </c>
      <c r="AE436" s="20">
        <v>0</v>
      </c>
      <c r="AF436" s="20">
        <v>0</v>
      </c>
      <c r="AG436" s="20">
        <v>0</v>
      </c>
      <c r="AH436" s="20">
        <v>8.2724310001100004E-2</v>
      </c>
      <c r="AI436" s="20">
        <v>0</v>
      </c>
      <c r="AJ436" s="20">
        <v>0</v>
      </c>
      <c r="AL436" s="57">
        <f t="shared" si="170"/>
        <v>0</v>
      </c>
      <c r="AM436" s="57">
        <f t="shared" si="171"/>
        <v>0</v>
      </c>
      <c r="AN436" s="57">
        <f t="shared" si="172"/>
        <v>0</v>
      </c>
      <c r="AO436" s="57">
        <f t="shared" si="173"/>
        <v>0</v>
      </c>
      <c r="AP436" s="57">
        <f t="shared" si="174"/>
        <v>0</v>
      </c>
      <c r="AQ436" s="57">
        <f t="shared" si="175"/>
        <v>0</v>
      </c>
      <c r="AR436" s="57">
        <f t="shared" si="176"/>
        <v>0</v>
      </c>
      <c r="AS436" s="57">
        <f t="shared" si="177"/>
        <v>0</v>
      </c>
      <c r="AT436" s="57">
        <f t="shared" si="178"/>
        <v>100.00001208967619</v>
      </c>
      <c r="AU436" s="57">
        <f t="shared" si="179"/>
        <v>0</v>
      </c>
      <c r="AV436" s="57">
        <f t="shared" si="180"/>
        <v>0</v>
      </c>
    </row>
    <row r="437" spans="1:48" x14ac:dyDescent="0.35">
      <c r="A437" s="19" t="s">
        <v>855</v>
      </c>
      <c r="B437" s="19" t="s">
        <v>856</v>
      </c>
      <c r="C437" s="44" t="s">
        <v>36</v>
      </c>
      <c r="D437" s="41" t="s">
        <v>1051</v>
      </c>
      <c r="E437" s="20">
        <v>0.30160599999999999</v>
      </c>
      <c r="F437" s="20">
        <v>0</v>
      </c>
      <c r="G437" s="20">
        <v>0</v>
      </c>
      <c r="H437" s="20">
        <v>0</v>
      </c>
      <c r="I437" s="40">
        <f t="shared" si="162"/>
        <v>0.30160599999999999</v>
      </c>
      <c r="J437" s="21">
        <f t="shared" si="163"/>
        <v>0</v>
      </c>
      <c r="K437" s="21">
        <f t="shared" si="164"/>
        <v>0</v>
      </c>
      <c r="L437" s="21">
        <f t="shared" si="165"/>
        <v>0</v>
      </c>
      <c r="M437" s="21">
        <f t="shared" si="166"/>
        <v>100</v>
      </c>
      <c r="N437" s="20">
        <v>9.6916799999999997E-2</v>
      </c>
      <c r="O437" s="20">
        <f t="shared" si="158"/>
        <v>9.6916799999999997E-2</v>
      </c>
      <c r="P437" s="20">
        <v>0</v>
      </c>
      <c r="Q437" s="20">
        <f t="shared" si="159"/>
        <v>0</v>
      </c>
      <c r="R437" s="20">
        <v>0</v>
      </c>
      <c r="S437" s="45">
        <f t="shared" si="167"/>
        <v>32.13357824446463</v>
      </c>
      <c r="T437" s="45">
        <f t="shared" si="168"/>
        <v>0</v>
      </c>
      <c r="U437" s="45">
        <f t="shared" si="169"/>
        <v>0</v>
      </c>
      <c r="V437" s="20">
        <v>0</v>
      </c>
      <c r="W437" s="21">
        <f t="shared" si="160"/>
        <v>0</v>
      </c>
      <c r="X437" s="17" t="s">
        <v>216</v>
      </c>
      <c r="Y437" s="54" t="str">
        <f t="shared" si="161"/>
        <v>N/A</v>
      </c>
      <c r="Z437" s="20">
        <v>0</v>
      </c>
      <c r="AA437" s="20">
        <v>0</v>
      </c>
      <c r="AB437" s="20">
        <v>0</v>
      </c>
      <c r="AC437" s="20">
        <v>0</v>
      </c>
      <c r="AD437" s="20">
        <v>0</v>
      </c>
      <c r="AE437" s="20">
        <v>0</v>
      </c>
      <c r="AF437" s="20">
        <v>0</v>
      </c>
      <c r="AG437" s="20">
        <v>0</v>
      </c>
      <c r="AH437" s="20">
        <v>4.0936677799899998E-2</v>
      </c>
      <c r="AI437" s="20">
        <v>0</v>
      </c>
      <c r="AJ437" s="20">
        <v>0</v>
      </c>
      <c r="AL437" s="57">
        <f t="shared" si="170"/>
        <v>0</v>
      </c>
      <c r="AM437" s="57">
        <f t="shared" si="171"/>
        <v>0</v>
      </c>
      <c r="AN437" s="57">
        <f t="shared" si="172"/>
        <v>0</v>
      </c>
      <c r="AO437" s="57">
        <f t="shared" si="173"/>
        <v>0</v>
      </c>
      <c r="AP437" s="57">
        <f t="shared" si="174"/>
        <v>0</v>
      </c>
      <c r="AQ437" s="57">
        <f t="shared" si="175"/>
        <v>0</v>
      </c>
      <c r="AR437" s="57">
        <f t="shared" si="176"/>
        <v>0</v>
      </c>
      <c r="AS437" s="57">
        <f t="shared" si="177"/>
        <v>0</v>
      </c>
      <c r="AT437" s="57">
        <f t="shared" si="178"/>
        <v>13.57289901391219</v>
      </c>
      <c r="AU437" s="57">
        <f t="shared" si="179"/>
        <v>0</v>
      </c>
      <c r="AV437" s="57">
        <f t="shared" si="180"/>
        <v>0</v>
      </c>
    </row>
    <row r="438" spans="1:48" x14ac:dyDescent="0.35">
      <c r="A438" s="19" t="s">
        <v>857</v>
      </c>
      <c r="B438" s="19" t="s">
        <v>858</v>
      </c>
      <c r="C438" s="44" t="s">
        <v>36</v>
      </c>
      <c r="D438" s="41" t="s">
        <v>1051</v>
      </c>
      <c r="E438" s="20">
        <v>7.8574500000000005E-2</v>
      </c>
      <c r="F438" s="20">
        <v>0</v>
      </c>
      <c r="G438" s="20">
        <v>0</v>
      </c>
      <c r="H438" s="20">
        <v>0</v>
      </c>
      <c r="I438" s="40">
        <f t="shared" si="162"/>
        <v>7.8574500000000005E-2</v>
      </c>
      <c r="J438" s="21">
        <f t="shared" si="163"/>
        <v>0</v>
      </c>
      <c r="K438" s="21">
        <f t="shared" si="164"/>
        <v>0</v>
      </c>
      <c r="L438" s="21">
        <f t="shared" si="165"/>
        <v>0</v>
      </c>
      <c r="M438" s="21">
        <f t="shared" si="166"/>
        <v>100</v>
      </c>
      <c r="N438" s="20">
        <v>0</v>
      </c>
      <c r="O438" s="20">
        <f t="shared" si="158"/>
        <v>0</v>
      </c>
      <c r="P438" s="20">
        <v>0</v>
      </c>
      <c r="Q438" s="20">
        <f t="shared" si="159"/>
        <v>0</v>
      </c>
      <c r="R438" s="20">
        <v>0</v>
      </c>
      <c r="S438" s="45">
        <f t="shared" si="167"/>
        <v>0</v>
      </c>
      <c r="T438" s="45">
        <f t="shared" si="168"/>
        <v>0</v>
      </c>
      <c r="U438" s="45">
        <f t="shared" si="169"/>
        <v>0</v>
      </c>
      <c r="V438" s="20">
        <v>0</v>
      </c>
      <c r="W438" s="21">
        <f t="shared" si="160"/>
        <v>0</v>
      </c>
      <c r="X438" s="17">
        <v>0</v>
      </c>
      <c r="Y438" s="54">
        <f t="shared" si="161"/>
        <v>0</v>
      </c>
      <c r="Z438" s="20">
        <v>0</v>
      </c>
      <c r="AA438" s="20">
        <v>0</v>
      </c>
      <c r="AB438" s="20">
        <v>0</v>
      </c>
      <c r="AC438" s="20">
        <v>0</v>
      </c>
      <c r="AD438" s="20">
        <v>0</v>
      </c>
      <c r="AE438" s="20">
        <v>0</v>
      </c>
      <c r="AF438" s="20">
        <v>0</v>
      </c>
      <c r="AG438" s="20">
        <v>0</v>
      </c>
      <c r="AH438" s="20">
        <v>7.8574475000300001E-2</v>
      </c>
      <c r="AI438" s="20">
        <v>0</v>
      </c>
      <c r="AJ438" s="20">
        <v>0</v>
      </c>
      <c r="AL438" s="57">
        <f t="shared" si="170"/>
        <v>0</v>
      </c>
      <c r="AM438" s="57">
        <f t="shared" si="171"/>
        <v>0</v>
      </c>
      <c r="AN438" s="57">
        <f t="shared" si="172"/>
        <v>0</v>
      </c>
      <c r="AO438" s="57">
        <f t="shared" si="173"/>
        <v>0</v>
      </c>
      <c r="AP438" s="57">
        <f t="shared" si="174"/>
        <v>0</v>
      </c>
      <c r="AQ438" s="57">
        <f t="shared" si="175"/>
        <v>0</v>
      </c>
      <c r="AR438" s="57">
        <f t="shared" si="176"/>
        <v>0</v>
      </c>
      <c r="AS438" s="57">
        <f t="shared" si="177"/>
        <v>0</v>
      </c>
      <c r="AT438" s="57">
        <f t="shared" si="178"/>
        <v>99.999968183443727</v>
      </c>
      <c r="AU438" s="57">
        <f t="shared" si="179"/>
        <v>0</v>
      </c>
      <c r="AV438" s="57">
        <f t="shared" si="180"/>
        <v>0</v>
      </c>
    </row>
    <row r="439" spans="1:48" x14ac:dyDescent="0.35">
      <c r="A439" s="19" t="s">
        <v>859</v>
      </c>
      <c r="B439" s="19" t="s">
        <v>860</v>
      </c>
      <c r="C439" s="44" t="s">
        <v>36</v>
      </c>
      <c r="D439" s="41" t="s">
        <v>1051</v>
      </c>
      <c r="E439" s="20">
        <v>0.31054700000000002</v>
      </c>
      <c r="F439" s="20">
        <v>0</v>
      </c>
      <c r="G439" s="20">
        <v>0</v>
      </c>
      <c r="H439" s="20">
        <v>0</v>
      </c>
      <c r="I439" s="40">
        <f t="shared" si="162"/>
        <v>0.31054700000000002</v>
      </c>
      <c r="J439" s="21">
        <f t="shared" si="163"/>
        <v>0</v>
      </c>
      <c r="K439" s="21">
        <f t="shared" si="164"/>
        <v>0</v>
      </c>
      <c r="L439" s="21">
        <f t="shared" si="165"/>
        <v>0</v>
      </c>
      <c r="M439" s="21">
        <f t="shared" si="166"/>
        <v>100</v>
      </c>
      <c r="N439" s="20">
        <v>5.2774899999999999E-4</v>
      </c>
      <c r="O439" s="20">
        <f t="shared" si="158"/>
        <v>5.2774899999999999E-4</v>
      </c>
      <c r="P439" s="20">
        <v>0</v>
      </c>
      <c r="Q439" s="20">
        <f t="shared" si="159"/>
        <v>0</v>
      </c>
      <c r="R439" s="20">
        <v>0</v>
      </c>
      <c r="S439" s="45">
        <f t="shared" si="167"/>
        <v>0.16994174794797567</v>
      </c>
      <c r="T439" s="45">
        <f t="shared" si="168"/>
        <v>0</v>
      </c>
      <c r="U439" s="45">
        <f t="shared" si="169"/>
        <v>0</v>
      </c>
      <c r="V439" s="20">
        <v>0</v>
      </c>
      <c r="W439" s="21">
        <f t="shared" si="160"/>
        <v>0</v>
      </c>
      <c r="X439" s="17" t="s">
        <v>216</v>
      </c>
      <c r="Y439" s="54" t="str">
        <f t="shared" si="161"/>
        <v>N/A</v>
      </c>
      <c r="Z439" s="20">
        <v>0</v>
      </c>
      <c r="AA439" s="20">
        <v>0</v>
      </c>
      <c r="AB439" s="20">
        <v>0</v>
      </c>
      <c r="AC439" s="20">
        <v>0</v>
      </c>
      <c r="AD439" s="20">
        <v>0</v>
      </c>
      <c r="AE439" s="20">
        <v>0</v>
      </c>
      <c r="AF439" s="20">
        <v>0</v>
      </c>
      <c r="AG439" s="20">
        <v>0</v>
      </c>
      <c r="AH439" s="20">
        <v>0.31054739999800002</v>
      </c>
      <c r="AI439" s="20">
        <v>0</v>
      </c>
      <c r="AJ439" s="20">
        <v>0</v>
      </c>
      <c r="AL439" s="57">
        <f t="shared" si="170"/>
        <v>0</v>
      </c>
      <c r="AM439" s="57">
        <f t="shared" si="171"/>
        <v>0</v>
      </c>
      <c r="AN439" s="57">
        <f t="shared" si="172"/>
        <v>0</v>
      </c>
      <c r="AO439" s="57">
        <f t="shared" si="173"/>
        <v>0</v>
      </c>
      <c r="AP439" s="57">
        <f t="shared" si="174"/>
        <v>0</v>
      </c>
      <c r="AQ439" s="57">
        <f t="shared" si="175"/>
        <v>0</v>
      </c>
      <c r="AR439" s="57">
        <f t="shared" si="176"/>
        <v>0</v>
      </c>
      <c r="AS439" s="57">
        <f t="shared" si="177"/>
        <v>0</v>
      </c>
      <c r="AT439" s="57">
        <f t="shared" si="178"/>
        <v>100.00012880433557</v>
      </c>
      <c r="AU439" s="57">
        <f t="shared" si="179"/>
        <v>0</v>
      </c>
      <c r="AV439" s="57">
        <f t="shared" si="180"/>
        <v>0</v>
      </c>
    </row>
    <row r="440" spans="1:48" x14ac:dyDescent="0.35">
      <c r="A440" s="19" t="s">
        <v>861</v>
      </c>
      <c r="B440" s="19" t="s">
        <v>862</v>
      </c>
      <c r="C440" s="44" t="s">
        <v>36</v>
      </c>
      <c r="D440" s="41" t="s">
        <v>1051</v>
      </c>
      <c r="E440" s="20">
        <v>6.0840999999999999E-2</v>
      </c>
      <c r="F440" s="20">
        <v>0</v>
      </c>
      <c r="G440" s="20">
        <v>0</v>
      </c>
      <c r="H440" s="20">
        <v>0</v>
      </c>
      <c r="I440" s="40">
        <f t="shared" si="162"/>
        <v>6.0840999999999999E-2</v>
      </c>
      <c r="J440" s="21">
        <f t="shared" si="163"/>
        <v>0</v>
      </c>
      <c r="K440" s="21">
        <f t="shared" si="164"/>
        <v>0</v>
      </c>
      <c r="L440" s="21">
        <f t="shared" si="165"/>
        <v>0</v>
      </c>
      <c r="M440" s="21">
        <f t="shared" si="166"/>
        <v>100</v>
      </c>
      <c r="N440" s="20">
        <v>0</v>
      </c>
      <c r="O440" s="20">
        <f t="shared" si="158"/>
        <v>0</v>
      </c>
      <c r="P440" s="20">
        <v>0</v>
      </c>
      <c r="Q440" s="20">
        <f t="shared" si="159"/>
        <v>0</v>
      </c>
      <c r="R440" s="20">
        <v>0</v>
      </c>
      <c r="S440" s="45">
        <f t="shared" si="167"/>
        <v>0</v>
      </c>
      <c r="T440" s="45">
        <f t="shared" si="168"/>
        <v>0</v>
      </c>
      <c r="U440" s="45">
        <f t="shared" si="169"/>
        <v>0</v>
      </c>
      <c r="V440" s="20">
        <v>0</v>
      </c>
      <c r="W440" s="21">
        <f t="shared" si="160"/>
        <v>0</v>
      </c>
      <c r="X440" s="17" t="s">
        <v>216</v>
      </c>
      <c r="Y440" s="54" t="str">
        <f t="shared" si="161"/>
        <v>N/A</v>
      </c>
      <c r="Z440" s="20">
        <v>0</v>
      </c>
      <c r="AA440" s="20">
        <v>0</v>
      </c>
      <c r="AB440" s="20">
        <v>0</v>
      </c>
      <c r="AC440" s="20">
        <v>0</v>
      </c>
      <c r="AD440" s="20">
        <v>0</v>
      </c>
      <c r="AE440" s="20">
        <v>0</v>
      </c>
      <c r="AF440" s="20">
        <v>0</v>
      </c>
      <c r="AG440" s="20">
        <v>0</v>
      </c>
      <c r="AH440" s="20">
        <v>6.0841050000499997E-2</v>
      </c>
      <c r="AI440" s="20">
        <v>0</v>
      </c>
      <c r="AJ440" s="20">
        <v>0</v>
      </c>
      <c r="AL440" s="57">
        <f t="shared" si="170"/>
        <v>0</v>
      </c>
      <c r="AM440" s="57">
        <f t="shared" si="171"/>
        <v>0</v>
      </c>
      <c r="AN440" s="57">
        <f t="shared" si="172"/>
        <v>0</v>
      </c>
      <c r="AO440" s="57">
        <f t="shared" si="173"/>
        <v>0</v>
      </c>
      <c r="AP440" s="57">
        <f t="shared" si="174"/>
        <v>0</v>
      </c>
      <c r="AQ440" s="57">
        <f t="shared" si="175"/>
        <v>0</v>
      </c>
      <c r="AR440" s="57">
        <f t="shared" si="176"/>
        <v>0</v>
      </c>
      <c r="AS440" s="57">
        <f t="shared" si="177"/>
        <v>0</v>
      </c>
      <c r="AT440" s="57">
        <f t="shared" si="178"/>
        <v>100.00008218224552</v>
      </c>
      <c r="AU440" s="57">
        <f t="shared" si="179"/>
        <v>0</v>
      </c>
      <c r="AV440" s="57">
        <f t="shared" si="180"/>
        <v>0</v>
      </c>
    </row>
    <row r="441" spans="1:48" x14ac:dyDescent="0.35">
      <c r="A441" s="19" t="s">
        <v>863</v>
      </c>
      <c r="B441" s="19" t="s">
        <v>864</v>
      </c>
      <c r="C441" s="44" t="s">
        <v>36</v>
      </c>
      <c r="D441" s="41" t="s">
        <v>1051</v>
      </c>
      <c r="E441" s="20">
        <v>1.06222E-2</v>
      </c>
      <c r="F441" s="20">
        <v>0</v>
      </c>
      <c r="G441" s="20">
        <v>0</v>
      </c>
      <c r="H441" s="20">
        <v>0</v>
      </c>
      <c r="I441" s="40">
        <f t="shared" si="162"/>
        <v>1.06222E-2</v>
      </c>
      <c r="J441" s="21">
        <f t="shared" si="163"/>
        <v>0</v>
      </c>
      <c r="K441" s="21">
        <f t="shared" si="164"/>
        <v>0</v>
      </c>
      <c r="L441" s="21">
        <f t="shared" si="165"/>
        <v>0</v>
      </c>
      <c r="M441" s="21">
        <f t="shared" si="166"/>
        <v>100</v>
      </c>
      <c r="N441" s="20">
        <v>0</v>
      </c>
      <c r="O441" s="20">
        <f t="shared" si="158"/>
        <v>0</v>
      </c>
      <c r="P441" s="20">
        <v>0</v>
      </c>
      <c r="Q441" s="20">
        <f t="shared" si="159"/>
        <v>0</v>
      </c>
      <c r="R441" s="20">
        <v>0</v>
      </c>
      <c r="S441" s="45">
        <f t="shared" si="167"/>
        <v>0</v>
      </c>
      <c r="T441" s="45">
        <f t="shared" si="168"/>
        <v>0</v>
      </c>
      <c r="U441" s="45">
        <f t="shared" si="169"/>
        <v>0</v>
      </c>
      <c r="V441" s="20">
        <v>0</v>
      </c>
      <c r="W441" s="21">
        <f t="shared" si="160"/>
        <v>0</v>
      </c>
      <c r="X441" s="17">
        <v>0</v>
      </c>
      <c r="Y441" s="54">
        <f t="shared" si="161"/>
        <v>0</v>
      </c>
      <c r="Z441" s="20">
        <v>0</v>
      </c>
      <c r="AA441" s="20">
        <v>0</v>
      </c>
      <c r="AB441" s="20">
        <v>0</v>
      </c>
      <c r="AC441" s="20">
        <v>0</v>
      </c>
      <c r="AD441" s="20">
        <v>0</v>
      </c>
      <c r="AE441" s="20">
        <v>0</v>
      </c>
      <c r="AF441" s="20">
        <v>0</v>
      </c>
      <c r="AG441" s="20">
        <v>0</v>
      </c>
      <c r="AH441" s="20">
        <v>1.06222500008E-2</v>
      </c>
      <c r="AI441" s="20">
        <v>0</v>
      </c>
      <c r="AJ441" s="20">
        <v>0</v>
      </c>
      <c r="AL441" s="57">
        <f t="shared" si="170"/>
        <v>0</v>
      </c>
      <c r="AM441" s="57">
        <f t="shared" si="171"/>
        <v>0</v>
      </c>
      <c r="AN441" s="57">
        <f t="shared" si="172"/>
        <v>0</v>
      </c>
      <c r="AO441" s="57">
        <f t="shared" si="173"/>
        <v>0</v>
      </c>
      <c r="AP441" s="57">
        <f t="shared" si="174"/>
        <v>0</v>
      </c>
      <c r="AQ441" s="57">
        <f t="shared" si="175"/>
        <v>0</v>
      </c>
      <c r="AR441" s="57">
        <f t="shared" si="176"/>
        <v>0</v>
      </c>
      <c r="AS441" s="57">
        <f t="shared" si="177"/>
        <v>0</v>
      </c>
      <c r="AT441" s="57">
        <f t="shared" si="178"/>
        <v>100.00047071981322</v>
      </c>
      <c r="AU441" s="57">
        <f t="shared" si="179"/>
        <v>0</v>
      </c>
      <c r="AV441" s="57">
        <f t="shared" si="180"/>
        <v>0</v>
      </c>
    </row>
    <row r="442" spans="1:48" x14ac:dyDescent="0.35">
      <c r="A442" s="19" t="s">
        <v>865</v>
      </c>
      <c r="B442" s="19" t="s">
        <v>866</v>
      </c>
      <c r="C442" s="44" t="s">
        <v>36</v>
      </c>
      <c r="D442" s="41" t="s">
        <v>1051</v>
      </c>
      <c r="E442" s="20">
        <v>4.9618099999999998E-2</v>
      </c>
      <c r="F442" s="20">
        <v>0</v>
      </c>
      <c r="G442" s="20">
        <v>0</v>
      </c>
      <c r="H442" s="20">
        <v>0</v>
      </c>
      <c r="I442" s="40">
        <f t="shared" si="162"/>
        <v>4.9618099999999998E-2</v>
      </c>
      <c r="J442" s="21">
        <f t="shared" si="163"/>
        <v>0</v>
      </c>
      <c r="K442" s="21">
        <f t="shared" si="164"/>
        <v>0</v>
      </c>
      <c r="L442" s="21">
        <f t="shared" si="165"/>
        <v>0</v>
      </c>
      <c r="M442" s="21">
        <f t="shared" si="166"/>
        <v>100</v>
      </c>
      <c r="N442" s="20">
        <v>0</v>
      </c>
      <c r="O442" s="20">
        <f t="shared" si="158"/>
        <v>0</v>
      </c>
      <c r="P442" s="20">
        <v>0</v>
      </c>
      <c r="Q442" s="20">
        <f t="shared" si="159"/>
        <v>0</v>
      </c>
      <c r="R442" s="20">
        <v>0</v>
      </c>
      <c r="S442" s="45">
        <f t="shared" si="167"/>
        <v>0</v>
      </c>
      <c r="T442" s="45">
        <f t="shared" si="168"/>
        <v>0</v>
      </c>
      <c r="U442" s="45">
        <f t="shared" si="169"/>
        <v>0</v>
      </c>
      <c r="V442" s="20">
        <v>0</v>
      </c>
      <c r="W442" s="21">
        <f t="shared" si="160"/>
        <v>0</v>
      </c>
      <c r="X442" s="17" t="s">
        <v>216</v>
      </c>
      <c r="Y442" s="54" t="str">
        <f t="shared" si="161"/>
        <v>N/A</v>
      </c>
      <c r="Z442" s="20">
        <v>0</v>
      </c>
      <c r="AA442" s="20">
        <v>0</v>
      </c>
      <c r="AB442" s="20">
        <v>0</v>
      </c>
      <c r="AC442" s="20">
        <v>0</v>
      </c>
      <c r="AD442" s="20">
        <v>0</v>
      </c>
      <c r="AE442" s="20">
        <v>0</v>
      </c>
      <c r="AF442" s="20">
        <v>0</v>
      </c>
      <c r="AG442" s="20">
        <v>0</v>
      </c>
      <c r="AH442" s="20">
        <v>4.9618125000100002E-2</v>
      </c>
      <c r="AI442" s="20">
        <v>0</v>
      </c>
      <c r="AJ442" s="20">
        <v>0</v>
      </c>
      <c r="AL442" s="57">
        <f t="shared" si="170"/>
        <v>0</v>
      </c>
      <c r="AM442" s="57">
        <f t="shared" si="171"/>
        <v>0</v>
      </c>
      <c r="AN442" s="57">
        <f t="shared" si="172"/>
        <v>0</v>
      </c>
      <c r="AO442" s="57">
        <f t="shared" si="173"/>
        <v>0</v>
      </c>
      <c r="AP442" s="57">
        <f t="shared" si="174"/>
        <v>0</v>
      </c>
      <c r="AQ442" s="57">
        <f t="shared" si="175"/>
        <v>0</v>
      </c>
      <c r="AR442" s="57">
        <f t="shared" si="176"/>
        <v>0</v>
      </c>
      <c r="AS442" s="57">
        <f t="shared" si="177"/>
        <v>0</v>
      </c>
      <c r="AT442" s="57">
        <f t="shared" si="178"/>
        <v>100.00005038504096</v>
      </c>
      <c r="AU442" s="57">
        <f t="shared" si="179"/>
        <v>0</v>
      </c>
      <c r="AV442" s="57">
        <f t="shared" si="180"/>
        <v>0</v>
      </c>
    </row>
    <row r="443" spans="1:48" x14ac:dyDescent="0.35">
      <c r="A443" s="19" t="s">
        <v>867</v>
      </c>
      <c r="B443" s="19" t="s">
        <v>868</v>
      </c>
      <c r="C443" s="44" t="s">
        <v>36</v>
      </c>
      <c r="D443" s="41" t="s">
        <v>1051</v>
      </c>
      <c r="E443" s="20">
        <v>0.14464199999999999</v>
      </c>
      <c r="F443" s="20">
        <v>0</v>
      </c>
      <c r="G443" s="20">
        <v>0</v>
      </c>
      <c r="H443" s="20">
        <v>0</v>
      </c>
      <c r="I443" s="40">
        <f t="shared" si="162"/>
        <v>0.14464199999999999</v>
      </c>
      <c r="J443" s="21">
        <f t="shared" si="163"/>
        <v>0</v>
      </c>
      <c r="K443" s="21">
        <f t="shared" si="164"/>
        <v>0</v>
      </c>
      <c r="L443" s="21">
        <f t="shared" si="165"/>
        <v>0</v>
      </c>
      <c r="M443" s="21">
        <f t="shared" si="166"/>
        <v>100</v>
      </c>
      <c r="N443" s="20">
        <v>1.2611900000000001E-2</v>
      </c>
      <c r="O443" s="20">
        <f t="shared" si="158"/>
        <v>3.6145082000099998E-2</v>
      </c>
      <c r="P443" s="20">
        <v>1.0113413999999999E-2</v>
      </c>
      <c r="Q443" s="20">
        <f t="shared" si="159"/>
        <v>2.35331820001E-2</v>
      </c>
      <c r="R443" s="20">
        <v>1.34197680001E-2</v>
      </c>
      <c r="S443" s="45">
        <f t="shared" si="167"/>
        <v>24.989340578877506</v>
      </c>
      <c r="T443" s="45">
        <f t="shared" si="168"/>
        <v>16.26995063681365</v>
      </c>
      <c r="U443" s="45">
        <f t="shared" si="169"/>
        <v>9.2779192766278129</v>
      </c>
      <c r="V443" s="20">
        <v>0</v>
      </c>
      <c r="W443" s="21">
        <f t="shared" si="160"/>
        <v>0</v>
      </c>
      <c r="X443" s="17" t="s">
        <v>216</v>
      </c>
      <c r="Y443" s="54" t="str">
        <f t="shared" si="161"/>
        <v>N/A</v>
      </c>
      <c r="Z443" s="20">
        <v>0</v>
      </c>
      <c r="AA443" s="20">
        <v>0</v>
      </c>
      <c r="AB443" s="20">
        <v>0</v>
      </c>
      <c r="AC443" s="20">
        <v>0</v>
      </c>
      <c r="AD443" s="20">
        <v>9.63705777677E-3</v>
      </c>
      <c r="AE443" s="20">
        <v>0</v>
      </c>
      <c r="AF443" s="20">
        <v>0</v>
      </c>
      <c r="AG443" s="20">
        <v>0</v>
      </c>
      <c r="AH443" s="20">
        <v>0</v>
      </c>
      <c r="AI443" s="20">
        <v>0</v>
      </c>
      <c r="AJ443" s="20">
        <v>0</v>
      </c>
      <c r="AL443" s="57">
        <f t="shared" si="170"/>
        <v>0</v>
      </c>
      <c r="AM443" s="57">
        <f t="shared" si="171"/>
        <v>0</v>
      </c>
      <c r="AN443" s="57">
        <f t="shared" si="172"/>
        <v>0</v>
      </c>
      <c r="AO443" s="57">
        <f t="shared" si="173"/>
        <v>0</v>
      </c>
      <c r="AP443" s="57">
        <f t="shared" si="174"/>
        <v>6.6626967110313737</v>
      </c>
      <c r="AQ443" s="57">
        <f t="shared" si="175"/>
        <v>0</v>
      </c>
      <c r="AR443" s="57">
        <f t="shared" si="176"/>
        <v>0</v>
      </c>
      <c r="AS443" s="57">
        <f t="shared" si="177"/>
        <v>0</v>
      </c>
      <c r="AT443" s="57">
        <f t="shared" si="178"/>
        <v>0</v>
      </c>
      <c r="AU443" s="57">
        <f t="shared" si="179"/>
        <v>0</v>
      </c>
      <c r="AV443" s="57">
        <f t="shared" si="180"/>
        <v>0</v>
      </c>
    </row>
    <row r="444" spans="1:48" x14ac:dyDescent="0.35">
      <c r="A444" s="19" t="s">
        <v>869</v>
      </c>
      <c r="B444" s="19" t="s">
        <v>870</v>
      </c>
      <c r="C444" s="44" t="s">
        <v>36</v>
      </c>
      <c r="D444" s="41" t="s">
        <v>1051</v>
      </c>
      <c r="E444" s="20">
        <v>5.1977700000000002E-2</v>
      </c>
      <c r="F444" s="20">
        <v>0</v>
      </c>
      <c r="G444" s="20">
        <v>0</v>
      </c>
      <c r="H444" s="20">
        <v>0</v>
      </c>
      <c r="I444" s="40">
        <f t="shared" si="162"/>
        <v>5.1977700000000002E-2</v>
      </c>
      <c r="J444" s="21">
        <f t="shared" si="163"/>
        <v>0</v>
      </c>
      <c r="K444" s="21">
        <f t="shared" si="164"/>
        <v>0</v>
      </c>
      <c r="L444" s="21">
        <f t="shared" si="165"/>
        <v>0</v>
      </c>
      <c r="M444" s="21">
        <f t="shared" si="166"/>
        <v>100</v>
      </c>
      <c r="N444" s="20">
        <v>1.1999999999999999E-3</v>
      </c>
      <c r="O444" s="20">
        <f t="shared" si="158"/>
        <v>6.5274204999499997E-3</v>
      </c>
      <c r="P444" s="20">
        <v>1.4810499999699999E-3</v>
      </c>
      <c r="Q444" s="20">
        <f t="shared" si="159"/>
        <v>5.32742049995E-3</v>
      </c>
      <c r="R444" s="20">
        <v>3.8463704999800001E-3</v>
      </c>
      <c r="S444" s="45">
        <f t="shared" si="167"/>
        <v>12.558117230947117</v>
      </c>
      <c r="T444" s="45">
        <f t="shared" si="168"/>
        <v>10.249434853696874</v>
      </c>
      <c r="U444" s="45">
        <f t="shared" si="169"/>
        <v>7.400039824732529</v>
      </c>
      <c r="V444" s="20">
        <v>0</v>
      </c>
      <c r="W444" s="21">
        <f t="shared" si="160"/>
        <v>0</v>
      </c>
      <c r="X444" s="17" t="s">
        <v>216</v>
      </c>
      <c r="Y444" s="54" t="str">
        <f t="shared" si="161"/>
        <v>N/A</v>
      </c>
      <c r="Z444" s="20">
        <v>0</v>
      </c>
      <c r="AA444" s="20">
        <v>5.32741574981E-3</v>
      </c>
      <c r="AB444" s="20">
        <v>3.8463704999800001E-3</v>
      </c>
      <c r="AC444" s="20">
        <v>0</v>
      </c>
      <c r="AD444" s="20">
        <v>0</v>
      </c>
      <c r="AE444" s="20">
        <v>0</v>
      </c>
      <c r="AF444" s="20">
        <v>0</v>
      </c>
      <c r="AG444" s="20">
        <v>0</v>
      </c>
      <c r="AH444" s="20">
        <v>0</v>
      </c>
      <c r="AI444" s="20">
        <v>0</v>
      </c>
      <c r="AJ444" s="20">
        <v>0</v>
      </c>
      <c r="AL444" s="57">
        <f t="shared" si="170"/>
        <v>0</v>
      </c>
      <c r="AM444" s="57">
        <f t="shared" si="171"/>
        <v>10.249425714893118</v>
      </c>
      <c r="AN444" s="57">
        <f t="shared" si="172"/>
        <v>7.400039824732529</v>
      </c>
      <c r="AO444" s="57">
        <f t="shared" si="173"/>
        <v>0</v>
      </c>
      <c r="AP444" s="57">
        <f t="shared" si="174"/>
        <v>0</v>
      </c>
      <c r="AQ444" s="57">
        <f t="shared" si="175"/>
        <v>0</v>
      </c>
      <c r="AR444" s="57">
        <f t="shared" si="176"/>
        <v>0</v>
      </c>
      <c r="AS444" s="57">
        <f t="shared" si="177"/>
        <v>0</v>
      </c>
      <c r="AT444" s="57">
        <f t="shared" si="178"/>
        <v>0</v>
      </c>
      <c r="AU444" s="57">
        <f t="shared" si="179"/>
        <v>0</v>
      </c>
      <c r="AV444" s="57">
        <f t="shared" si="180"/>
        <v>0</v>
      </c>
    </row>
    <row r="445" spans="1:48" x14ac:dyDescent="0.35">
      <c r="A445" s="19" t="s">
        <v>871</v>
      </c>
      <c r="B445" s="19" t="s">
        <v>872</v>
      </c>
      <c r="C445" s="44" t="s">
        <v>36</v>
      </c>
      <c r="D445" s="41" t="s">
        <v>1051</v>
      </c>
      <c r="E445" s="20">
        <v>2.96961E-2</v>
      </c>
      <c r="F445" s="20">
        <v>0</v>
      </c>
      <c r="G445" s="20">
        <v>0</v>
      </c>
      <c r="H445" s="20">
        <v>0</v>
      </c>
      <c r="I445" s="40">
        <f t="shared" si="162"/>
        <v>2.96961E-2</v>
      </c>
      <c r="J445" s="21">
        <f t="shared" si="163"/>
        <v>0</v>
      </c>
      <c r="K445" s="21">
        <f t="shared" si="164"/>
        <v>0</v>
      </c>
      <c r="L445" s="21">
        <f t="shared" si="165"/>
        <v>0</v>
      </c>
      <c r="M445" s="21">
        <f t="shared" si="166"/>
        <v>100</v>
      </c>
      <c r="N445" s="20">
        <v>4.9486599999999995E-4</v>
      </c>
      <c r="O445" s="20">
        <f t="shared" si="158"/>
        <v>4.9486599999999995E-4</v>
      </c>
      <c r="P445" s="20">
        <v>0</v>
      </c>
      <c r="Q445" s="20">
        <f t="shared" si="159"/>
        <v>0</v>
      </c>
      <c r="R445" s="20">
        <v>0</v>
      </c>
      <c r="S445" s="45">
        <f t="shared" si="167"/>
        <v>1.6664343129232457</v>
      </c>
      <c r="T445" s="45">
        <f t="shared" si="168"/>
        <v>0</v>
      </c>
      <c r="U445" s="45">
        <f t="shared" si="169"/>
        <v>0</v>
      </c>
      <c r="V445" s="20">
        <v>2.6352514905300002E-3</v>
      </c>
      <c r="W445" s="21">
        <f t="shared" si="160"/>
        <v>8.8740659228989678</v>
      </c>
      <c r="X445" s="17">
        <v>0</v>
      </c>
      <c r="Y445" s="54">
        <f t="shared" si="161"/>
        <v>0</v>
      </c>
      <c r="Z445" s="20">
        <v>0</v>
      </c>
      <c r="AA445" s="20">
        <v>0</v>
      </c>
      <c r="AB445" s="20">
        <v>0</v>
      </c>
      <c r="AC445" s="20">
        <v>0</v>
      </c>
      <c r="AD445" s="20">
        <v>0</v>
      </c>
      <c r="AE445" s="20">
        <v>0</v>
      </c>
      <c r="AF445" s="20">
        <v>0</v>
      </c>
      <c r="AG445" s="20">
        <v>0</v>
      </c>
      <c r="AH445" s="20">
        <v>0</v>
      </c>
      <c r="AI445" s="20">
        <v>0</v>
      </c>
      <c r="AJ445" s="20">
        <v>0</v>
      </c>
      <c r="AL445" s="57">
        <f t="shared" si="170"/>
        <v>0</v>
      </c>
      <c r="AM445" s="57">
        <f t="shared" si="171"/>
        <v>0</v>
      </c>
      <c r="AN445" s="57">
        <f t="shared" si="172"/>
        <v>0</v>
      </c>
      <c r="AO445" s="57">
        <f t="shared" si="173"/>
        <v>0</v>
      </c>
      <c r="AP445" s="57">
        <f t="shared" si="174"/>
        <v>0</v>
      </c>
      <c r="AQ445" s="57">
        <f t="shared" si="175"/>
        <v>0</v>
      </c>
      <c r="AR445" s="57">
        <f t="shared" si="176"/>
        <v>0</v>
      </c>
      <c r="AS445" s="57">
        <f t="shared" si="177"/>
        <v>0</v>
      </c>
      <c r="AT445" s="57">
        <f t="shared" si="178"/>
        <v>0</v>
      </c>
      <c r="AU445" s="57">
        <f t="shared" si="179"/>
        <v>0</v>
      </c>
      <c r="AV445" s="57">
        <f t="shared" si="180"/>
        <v>0</v>
      </c>
    </row>
    <row r="446" spans="1:48" x14ac:dyDescent="0.35">
      <c r="A446" s="19" t="s">
        <v>873</v>
      </c>
      <c r="B446" s="19" t="s">
        <v>874</v>
      </c>
      <c r="C446" s="44" t="s">
        <v>36</v>
      </c>
      <c r="D446" s="41" t="s">
        <v>1051</v>
      </c>
      <c r="E446" s="20">
        <v>0.16506599999999999</v>
      </c>
      <c r="F446" s="20">
        <v>0</v>
      </c>
      <c r="G446" s="20">
        <v>0</v>
      </c>
      <c r="H446" s="20">
        <v>0</v>
      </c>
      <c r="I446" s="40">
        <f t="shared" si="162"/>
        <v>0.16506599999999999</v>
      </c>
      <c r="J446" s="21">
        <f t="shared" si="163"/>
        <v>0</v>
      </c>
      <c r="K446" s="21">
        <f t="shared" si="164"/>
        <v>0</v>
      </c>
      <c r="L446" s="21">
        <f t="shared" si="165"/>
        <v>0</v>
      </c>
      <c r="M446" s="21">
        <f t="shared" si="166"/>
        <v>100</v>
      </c>
      <c r="N446" s="20">
        <v>1.6352000000000001E-4</v>
      </c>
      <c r="O446" s="20">
        <f t="shared" ref="O446:O509" si="181">Q446+N446</f>
        <v>1.6352000000000001E-4</v>
      </c>
      <c r="P446" s="20">
        <v>0</v>
      </c>
      <c r="Q446" s="20">
        <f t="shared" ref="Q446:Q509" si="182">R446+P446</f>
        <v>0</v>
      </c>
      <c r="R446" s="20">
        <v>0</v>
      </c>
      <c r="S446" s="45">
        <f t="shared" si="167"/>
        <v>9.9063404941053881E-2</v>
      </c>
      <c r="T446" s="45">
        <f t="shared" si="168"/>
        <v>0</v>
      </c>
      <c r="U446" s="45">
        <f t="shared" si="169"/>
        <v>0</v>
      </c>
      <c r="V446" s="20">
        <v>0</v>
      </c>
      <c r="W446" s="21">
        <f t="shared" ref="W446:W509" si="183">V446/E446*100</f>
        <v>0</v>
      </c>
      <c r="X446" s="17" t="s">
        <v>216</v>
      </c>
      <c r="Y446" s="54" t="str">
        <f t="shared" ref="Y446:Y509" si="184">IFERROR(X446/E446*100,"N/A")</f>
        <v>N/A</v>
      </c>
      <c r="Z446" s="20">
        <v>0</v>
      </c>
      <c r="AA446" s="20">
        <v>0</v>
      </c>
      <c r="AB446" s="20">
        <v>0</v>
      </c>
      <c r="AC446" s="20">
        <v>0</v>
      </c>
      <c r="AD446" s="20">
        <v>0</v>
      </c>
      <c r="AE446" s="20">
        <v>0</v>
      </c>
      <c r="AF446" s="20">
        <v>0</v>
      </c>
      <c r="AG446" s="20">
        <v>0</v>
      </c>
      <c r="AH446" s="20">
        <v>0</v>
      </c>
      <c r="AI446" s="20">
        <v>0</v>
      </c>
      <c r="AJ446" s="20">
        <v>0</v>
      </c>
      <c r="AL446" s="57">
        <f t="shared" si="170"/>
        <v>0</v>
      </c>
      <c r="AM446" s="57">
        <f t="shared" si="171"/>
        <v>0</v>
      </c>
      <c r="AN446" s="57">
        <f t="shared" si="172"/>
        <v>0</v>
      </c>
      <c r="AO446" s="57">
        <f t="shared" si="173"/>
        <v>0</v>
      </c>
      <c r="AP446" s="57">
        <f t="shared" si="174"/>
        <v>0</v>
      </c>
      <c r="AQ446" s="57">
        <f t="shared" si="175"/>
        <v>0</v>
      </c>
      <c r="AR446" s="57">
        <f t="shared" si="176"/>
        <v>0</v>
      </c>
      <c r="AS446" s="57">
        <f t="shared" si="177"/>
        <v>0</v>
      </c>
      <c r="AT446" s="57">
        <f t="shared" si="178"/>
        <v>0</v>
      </c>
      <c r="AU446" s="57">
        <f t="shared" si="179"/>
        <v>0</v>
      </c>
      <c r="AV446" s="57">
        <f t="shared" si="180"/>
        <v>0</v>
      </c>
    </row>
    <row r="447" spans="1:48" x14ac:dyDescent="0.35">
      <c r="A447" s="19" t="s">
        <v>875</v>
      </c>
      <c r="B447" s="19" t="s">
        <v>876</v>
      </c>
      <c r="C447" s="44" t="s">
        <v>36</v>
      </c>
      <c r="D447" s="41" t="s">
        <v>1051</v>
      </c>
      <c r="E447" s="20">
        <v>0.22722500000000001</v>
      </c>
      <c r="F447" s="20">
        <v>0</v>
      </c>
      <c r="G447" s="20">
        <v>0</v>
      </c>
      <c r="H447" s="20">
        <v>0</v>
      </c>
      <c r="I447" s="40">
        <f t="shared" si="162"/>
        <v>0.22722500000000001</v>
      </c>
      <c r="J447" s="21">
        <f t="shared" si="163"/>
        <v>0</v>
      </c>
      <c r="K447" s="21">
        <f t="shared" si="164"/>
        <v>0</v>
      </c>
      <c r="L447" s="21">
        <f t="shared" si="165"/>
        <v>0</v>
      </c>
      <c r="M447" s="21">
        <f t="shared" si="166"/>
        <v>100</v>
      </c>
      <c r="N447" s="20">
        <v>0</v>
      </c>
      <c r="O447" s="20">
        <f t="shared" si="181"/>
        <v>0</v>
      </c>
      <c r="P447" s="20">
        <v>0</v>
      </c>
      <c r="Q447" s="20">
        <f t="shared" si="182"/>
        <v>0</v>
      </c>
      <c r="R447" s="20">
        <v>0</v>
      </c>
      <c r="S447" s="45">
        <f t="shared" si="167"/>
        <v>0</v>
      </c>
      <c r="T447" s="45">
        <f t="shared" si="168"/>
        <v>0</v>
      </c>
      <c r="U447" s="45">
        <f t="shared" si="169"/>
        <v>0</v>
      </c>
      <c r="V447" s="20">
        <v>0</v>
      </c>
      <c r="W447" s="21">
        <f t="shared" si="183"/>
        <v>0</v>
      </c>
      <c r="X447" s="17" t="s">
        <v>216</v>
      </c>
      <c r="Y447" s="54" t="str">
        <f t="shared" si="184"/>
        <v>N/A</v>
      </c>
      <c r="Z447" s="20">
        <v>0</v>
      </c>
      <c r="AA447" s="20">
        <v>0</v>
      </c>
      <c r="AB447" s="20">
        <v>0</v>
      </c>
      <c r="AC447" s="20">
        <v>0</v>
      </c>
      <c r="AD447" s="20">
        <v>0</v>
      </c>
      <c r="AE447" s="20">
        <v>0</v>
      </c>
      <c r="AF447" s="20">
        <v>0</v>
      </c>
      <c r="AG447" s="20">
        <v>0</v>
      </c>
      <c r="AH447" s="20">
        <v>0.22722488000300001</v>
      </c>
      <c r="AI447" s="20">
        <v>0</v>
      </c>
      <c r="AJ447" s="20">
        <v>0</v>
      </c>
      <c r="AL447" s="57">
        <f t="shared" si="170"/>
        <v>0</v>
      </c>
      <c r="AM447" s="57">
        <f t="shared" si="171"/>
        <v>0</v>
      </c>
      <c r="AN447" s="57">
        <f t="shared" si="172"/>
        <v>0</v>
      </c>
      <c r="AO447" s="57">
        <f t="shared" si="173"/>
        <v>0</v>
      </c>
      <c r="AP447" s="57">
        <f t="shared" si="174"/>
        <v>0</v>
      </c>
      <c r="AQ447" s="57">
        <f t="shared" si="175"/>
        <v>0</v>
      </c>
      <c r="AR447" s="57">
        <f t="shared" si="176"/>
        <v>0</v>
      </c>
      <c r="AS447" s="57">
        <f t="shared" si="177"/>
        <v>0</v>
      </c>
      <c r="AT447" s="57">
        <f t="shared" si="178"/>
        <v>99.999947190229946</v>
      </c>
      <c r="AU447" s="57">
        <f t="shared" si="179"/>
        <v>0</v>
      </c>
      <c r="AV447" s="57">
        <f t="shared" si="180"/>
        <v>0</v>
      </c>
    </row>
    <row r="448" spans="1:48" x14ac:dyDescent="0.35">
      <c r="A448" s="19" t="s">
        <v>877</v>
      </c>
      <c r="B448" s="19" t="s">
        <v>878</v>
      </c>
      <c r="C448" s="44" t="s">
        <v>36</v>
      </c>
      <c r="D448" s="41" t="s">
        <v>1051</v>
      </c>
      <c r="E448" s="20">
        <v>5.2582200000000003E-2</v>
      </c>
      <c r="F448" s="20">
        <v>0</v>
      </c>
      <c r="G448" s="20">
        <v>0</v>
      </c>
      <c r="H448" s="20">
        <v>0</v>
      </c>
      <c r="I448" s="40">
        <f t="shared" si="162"/>
        <v>5.2582200000000003E-2</v>
      </c>
      <c r="J448" s="21">
        <f t="shared" si="163"/>
        <v>0</v>
      </c>
      <c r="K448" s="21">
        <f t="shared" si="164"/>
        <v>0</v>
      </c>
      <c r="L448" s="21">
        <f t="shared" si="165"/>
        <v>0</v>
      </c>
      <c r="M448" s="21">
        <f t="shared" si="166"/>
        <v>100</v>
      </c>
      <c r="N448" s="20">
        <v>1.05345E-4</v>
      </c>
      <c r="O448" s="20">
        <f t="shared" si="181"/>
        <v>1.05345E-4</v>
      </c>
      <c r="P448" s="20">
        <v>0</v>
      </c>
      <c r="Q448" s="20">
        <f t="shared" si="182"/>
        <v>0</v>
      </c>
      <c r="R448" s="20">
        <v>0</v>
      </c>
      <c r="S448" s="45">
        <f t="shared" si="167"/>
        <v>0.20034346223627006</v>
      </c>
      <c r="T448" s="45">
        <f t="shared" si="168"/>
        <v>0</v>
      </c>
      <c r="U448" s="45">
        <f t="shared" si="169"/>
        <v>0</v>
      </c>
      <c r="V448" s="20">
        <v>0</v>
      </c>
      <c r="W448" s="21">
        <f t="shared" si="183"/>
        <v>0</v>
      </c>
      <c r="X448" s="17" t="s">
        <v>216</v>
      </c>
      <c r="Y448" s="54" t="str">
        <f t="shared" si="184"/>
        <v>N/A</v>
      </c>
      <c r="Z448" s="20">
        <v>0</v>
      </c>
      <c r="AA448" s="20">
        <v>0</v>
      </c>
      <c r="AB448" s="20">
        <v>0</v>
      </c>
      <c r="AC448" s="20">
        <v>0</v>
      </c>
      <c r="AD448" s="20">
        <v>0</v>
      </c>
      <c r="AE448" s="20">
        <v>0</v>
      </c>
      <c r="AF448" s="20">
        <v>0</v>
      </c>
      <c r="AG448" s="20">
        <v>0</v>
      </c>
      <c r="AH448" s="20">
        <v>5.2582224999300001E-2</v>
      </c>
      <c r="AI448" s="20">
        <v>0</v>
      </c>
      <c r="AJ448" s="20">
        <v>0</v>
      </c>
      <c r="AL448" s="57">
        <f t="shared" si="170"/>
        <v>0</v>
      </c>
      <c r="AM448" s="57">
        <f t="shared" si="171"/>
        <v>0</v>
      </c>
      <c r="AN448" s="57">
        <f t="shared" si="172"/>
        <v>0</v>
      </c>
      <c r="AO448" s="57">
        <f t="shared" si="173"/>
        <v>0</v>
      </c>
      <c r="AP448" s="57">
        <f t="shared" si="174"/>
        <v>0</v>
      </c>
      <c r="AQ448" s="57">
        <f t="shared" si="175"/>
        <v>0</v>
      </c>
      <c r="AR448" s="57">
        <f t="shared" si="176"/>
        <v>0</v>
      </c>
      <c r="AS448" s="57">
        <f t="shared" si="177"/>
        <v>0</v>
      </c>
      <c r="AT448" s="57">
        <f t="shared" si="178"/>
        <v>100.00004754327509</v>
      </c>
      <c r="AU448" s="57">
        <f t="shared" si="179"/>
        <v>0</v>
      </c>
      <c r="AV448" s="57">
        <f t="shared" si="180"/>
        <v>0</v>
      </c>
    </row>
    <row r="449" spans="1:48" x14ac:dyDescent="0.35">
      <c r="A449" s="19" t="s">
        <v>879</v>
      </c>
      <c r="B449" s="19" t="s">
        <v>880</v>
      </c>
      <c r="C449" s="44" t="s">
        <v>36</v>
      </c>
      <c r="D449" s="41" t="s">
        <v>1051</v>
      </c>
      <c r="E449" s="20">
        <v>0.13122300000000001</v>
      </c>
      <c r="F449" s="20">
        <v>0</v>
      </c>
      <c r="G449" s="20">
        <v>0</v>
      </c>
      <c r="H449" s="20">
        <v>0</v>
      </c>
      <c r="I449" s="40">
        <f t="shared" si="162"/>
        <v>0.13122300000000001</v>
      </c>
      <c r="J449" s="21">
        <f t="shared" si="163"/>
        <v>0</v>
      </c>
      <c r="K449" s="21">
        <f t="shared" si="164"/>
        <v>0</v>
      </c>
      <c r="L449" s="21">
        <f t="shared" si="165"/>
        <v>0</v>
      </c>
      <c r="M449" s="21">
        <f t="shared" si="166"/>
        <v>100</v>
      </c>
      <c r="N449" s="20">
        <v>1.2481300000000001E-4</v>
      </c>
      <c r="O449" s="20">
        <f t="shared" si="181"/>
        <v>1.2481300000000001E-4</v>
      </c>
      <c r="P449" s="20">
        <v>0</v>
      </c>
      <c r="Q449" s="20">
        <f t="shared" si="182"/>
        <v>0</v>
      </c>
      <c r="R449" s="20">
        <v>0</v>
      </c>
      <c r="S449" s="45">
        <f t="shared" si="167"/>
        <v>9.5115185600085361E-2</v>
      </c>
      <c r="T449" s="45">
        <f t="shared" si="168"/>
        <v>0</v>
      </c>
      <c r="U449" s="45">
        <f t="shared" si="169"/>
        <v>0</v>
      </c>
      <c r="V449" s="20">
        <v>0</v>
      </c>
      <c r="W449" s="21">
        <f t="shared" si="183"/>
        <v>0</v>
      </c>
      <c r="X449" s="17" t="s">
        <v>216</v>
      </c>
      <c r="Y449" s="54" t="str">
        <f t="shared" si="184"/>
        <v>N/A</v>
      </c>
      <c r="Z449" s="20">
        <v>0</v>
      </c>
      <c r="AA449" s="20">
        <v>0</v>
      </c>
      <c r="AB449" s="20">
        <v>0</v>
      </c>
      <c r="AC449" s="20">
        <v>0</v>
      </c>
      <c r="AD449" s="20">
        <v>0</v>
      </c>
      <c r="AE449" s="20">
        <v>0</v>
      </c>
      <c r="AF449" s="20">
        <v>0</v>
      </c>
      <c r="AG449" s="20">
        <v>0</v>
      </c>
      <c r="AH449" s="20">
        <v>0</v>
      </c>
      <c r="AI449" s="20">
        <v>0</v>
      </c>
      <c r="AJ449" s="20">
        <v>0</v>
      </c>
      <c r="AL449" s="57">
        <f t="shared" si="170"/>
        <v>0</v>
      </c>
      <c r="AM449" s="57">
        <f t="shared" si="171"/>
        <v>0</v>
      </c>
      <c r="AN449" s="57">
        <f t="shared" si="172"/>
        <v>0</v>
      </c>
      <c r="AO449" s="57">
        <f t="shared" si="173"/>
        <v>0</v>
      </c>
      <c r="AP449" s="57">
        <f t="shared" si="174"/>
        <v>0</v>
      </c>
      <c r="AQ449" s="57">
        <f t="shared" si="175"/>
        <v>0</v>
      </c>
      <c r="AR449" s="57">
        <f t="shared" si="176"/>
        <v>0</v>
      </c>
      <c r="AS449" s="57">
        <f t="shared" si="177"/>
        <v>0</v>
      </c>
      <c r="AT449" s="57">
        <f t="shared" si="178"/>
        <v>0</v>
      </c>
      <c r="AU449" s="57">
        <f t="shared" si="179"/>
        <v>0</v>
      </c>
      <c r="AV449" s="57">
        <f t="shared" si="180"/>
        <v>0</v>
      </c>
    </row>
    <row r="450" spans="1:48" x14ac:dyDescent="0.35">
      <c r="A450" s="19" t="s">
        <v>881</v>
      </c>
      <c r="B450" s="19" t="s">
        <v>882</v>
      </c>
      <c r="C450" s="44" t="s">
        <v>36</v>
      </c>
      <c r="D450" s="41" t="s">
        <v>1051</v>
      </c>
      <c r="E450" s="20">
        <v>0.145425</v>
      </c>
      <c r="F450" s="20">
        <v>0</v>
      </c>
      <c r="G450" s="20">
        <v>0</v>
      </c>
      <c r="H450" s="20">
        <v>0</v>
      </c>
      <c r="I450" s="40">
        <f t="shared" si="162"/>
        <v>0.145425</v>
      </c>
      <c r="J450" s="21">
        <f t="shared" si="163"/>
        <v>0</v>
      </c>
      <c r="K450" s="21">
        <f t="shared" si="164"/>
        <v>0</v>
      </c>
      <c r="L450" s="21">
        <f t="shared" si="165"/>
        <v>0</v>
      </c>
      <c r="M450" s="21">
        <f t="shared" si="166"/>
        <v>100</v>
      </c>
      <c r="N450" s="20">
        <v>4.42151E-3</v>
      </c>
      <c r="O450" s="20">
        <f t="shared" si="181"/>
        <v>4.7238280000120002E-3</v>
      </c>
      <c r="P450" s="20">
        <v>2.0025799998499999E-4</v>
      </c>
      <c r="Q450" s="20">
        <f t="shared" si="182"/>
        <v>3.0231800001199999E-4</v>
      </c>
      <c r="R450" s="20">
        <v>1.02060000027E-4</v>
      </c>
      <c r="S450" s="45">
        <f t="shared" si="167"/>
        <v>3.2482915592312187</v>
      </c>
      <c r="T450" s="45">
        <f t="shared" si="168"/>
        <v>0.20788585182190131</v>
      </c>
      <c r="U450" s="45">
        <f t="shared" si="169"/>
        <v>7.0180505433728724E-2</v>
      </c>
      <c r="V450" s="20">
        <v>0</v>
      </c>
      <c r="W450" s="21">
        <f t="shared" si="183"/>
        <v>0</v>
      </c>
      <c r="X450" s="17" t="s">
        <v>216</v>
      </c>
      <c r="Y450" s="54" t="str">
        <f t="shared" si="184"/>
        <v>N/A</v>
      </c>
      <c r="Z450" s="20">
        <v>0</v>
      </c>
      <c r="AA450" s="20">
        <v>0</v>
      </c>
      <c r="AB450" s="20">
        <v>0</v>
      </c>
      <c r="AC450" s="20">
        <v>0</v>
      </c>
      <c r="AD450" s="20">
        <v>0</v>
      </c>
      <c r="AE450" s="20">
        <v>0</v>
      </c>
      <c r="AF450" s="20">
        <v>0</v>
      </c>
      <c r="AG450" s="20">
        <v>0</v>
      </c>
      <c r="AH450" s="20">
        <v>0</v>
      </c>
      <c r="AI450" s="20">
        <v>0</v>
      </c>
      <c r="AJ450" s="20">
        <v>0</v>
      </c>
      <c r="AL450" s="57">
        <f t="shared" si="170"/>
        <v>0</v>
      </c>
      <c r="AM450" s="57">
        <f t="shared" si="171"/>
        <v>0</v>
      </c>
      <c r="AN450" s="57">
        <f t="shared" si="172"/>
        <v>0</v>
      </c>
      <c r="AO450" s="57">
        <f t="shared" si="173"/>
        <v>0</v>
      </c>
      <c r="AP450" s="57">
        <f t="shared" si="174"/>
        <v>0</v>
      </c>
      <c r="AQ450" s="57">
        <f t="shared" si="175"/>
        <v>0</v>
      </c>
      <c r="AR450" s="57">
        <f t="shared" si="176"/>
        <v>0</v>
      </c>
      <c r="AS450" s="57">
        <f t="shared" si="177"/>
        <v>0</v>
      </c>
      <c r="AT450" s="57">
        <f t="shared" si="178"/>
        <v>0</v>
      </c>
      <c r="AU450" s="57">
        <f t="shared" si="179"/>
        <v>0</v>
      </c>
      <c r="AV450" s="57">
        <f t="shared" si="180"/>
        <v>0</v>
      </c>
    </row>
    <row r="451" spans="1:48" x14ac:dyDescent="0.35">
      <c r="A451" s="19" t="s">
        <v>883</v>
      </c>
      <c r="B451" s="19" t="s">
        <v>884</v>
      </c>
      <c r="C451" s="44" t="s">
        <v>36</v>
      </c>
      <c r="D451" s="41" t="s">
        <v>1051</v>
      </c>
      <c r="E451" s="20">
        <v>9.9577399999999996E-2</v>
      </c>
      <c r="F451" s="20">
        <v>0</v>
      </c>
      <c r="G451" s="20">
        <v>0</v>
      </c>
      <c r="H451" s="20">
        <v>0</v>
      </c>
      <c r="I451" s="40">
        <f t="shared" si="162"/>
        <v>9.9577399999999996E-2</v>
      </c>
      <c r="J451" s="21">
        <f t="shared" si="163"/>
        <v>0</v>
      </c>
      <c r="K451" s="21">
        <f t="shared" si="164"/>
        <v>0</v>
      </c>
      <c r="L451" s="21">
        <f t="shared" si="165"/>
        <v>0</v>
      </c>
      <c r="M451" s="21">
        <f t="shared" si="166"/>
        <v>100</v>
      </c>
      <c r="N451" s="20">
        <v>2.3409599999999999E-2</v>
      </c>
      <c r="O451" s="20">
        <f t="shared" si="181"/>
        <v>6.5580987189099993E-2</v>
      </c>
      <c r="P451" s="20">
        <v>1.26389775455E-2</v>
      </c>
      <c r="Q451" s="20">
        <f t="shared" si="182"/>
        <v>4.2171387189099997E-2</v>
      </c>
      <c r="R451" s="20">
        <v>2.9532409643599999E-2</v>
      </c>
      <c r="S451" s="45">
        <f t="shared" si="167"/>
        <v>65.859308627359212</v>
      </c>
      <c r="T451" s="45">
        <f t="shared" si="168"/>
        <v>42.3503598096556</v>
      </c>
      <c r="U451" s="45">
        <f t="shared" si="169"/>
        <v>29.657743266644843</v>
      </c>
      <c r="V451" s="20">
        <v>0</v>
      </c>
      <c r="W451" s="21">
        <f t="shared" si="183"/>
        <v>0</v>
      </c>
      <c r="X451" s="17" t="s">
        <v>216</v>
      </c>
      <c r="Y451" s="54" t="str">
        <f t="shared" si="184"/>
        <v>N/A</v>
      </c>
      <c r="Z451" s="20">
        <v>0</v>
      </c>
      <c r="AA451" s="20">
        <v>0</v>
      </c>
      <c r="AB451" s="20">
        <v>0</v>
      </c>
      <c r="AC451" s="20">
        <v>0</v>
      </c>
      <c r="AD451" s="20">
        <v>0</v>
      </c>
      <c r="AE451" s="20">
        <v>0</v>
      </c>
      <c r="AF451" s="20">
        <v>0</v>
      </c>
      <c r="AG451" s="20">
        <v>0</v>
      </c>
      <c r="AH451" s="20">
        <v>9.9577425001100006E-2</v>
      </c>
      <c r="AI451" s="20">
        <v>0</v>
      </c>
      <c r="AJ451" s="20">
        <v>0</v>
      </c>
      <c r="AL451" s="57">
        <f t="shared" si="170"/>
        <v>0</v>
      </c>
      <c r="AM451" s="57">
        <f t="shared" si="171"/>
        <v>0</v>
      </c>
      <c r="AN451" s="57">
        <f t="shared" si="172"/>
        <v>0</v>
      </c>
      <c r="AO451" s="57">
        <f t="shared" si="173"/>
        <v>0</v>
      </c>
      <c r="AP451" s="57">
        <f t="shared" si="174"/>
        <v>0</v>
      </c>
      <c r="AQ451" s="57">
        <f t="shared" si="175"/>
        <v>0</v>
      </c>
      <c r="AR451" s="57">
        <f t="shared" si="176"/>
        <v>0</v>
      </c>
      <c r="AS451" s="57">
        <f t="shared" si="177"/>
        <v>0</v>
      </c>
      <c r="AT451" s="57">
        <f t="shared" si="178"/>
        <v>100.00002510720304</v>
      </c>
      <c r="AU451" s="57">
        <f t="shared" si="179"/>
        <v>0</v>
      </c>
      <c r="AV451" s="57">
        <f t="shared" si="180"/>
        <v>0</v>
      </c>
    </row>
    <row r="452" spans="1:48" x14ac:dyDescent="0.35">
      <c r="A452" s="19" t="s">
        <v>885</v>
      </c>
      <c r="B452" s="19" t="s">
        <v>886</v>
      </c>
      <c r="C452" s="44" t="s">
        <v>36</v>
      </c>
      <c r="D452" s="41" t="s">
        <v>1051</v>
      </c>
      <c r="E452" s="20">
        <v>0.13997299999999999</v>
      </c>
      <c r="F452" s="20">
        <v>0</v>
      </c>
      <c r="G452" s="20">
        <v>0</v>
      </c>
      <c r="H452" s="20">
        <v>0</v>
      </c>
      <c r="I452" s="40">
        <f t="shared" si="162"/>
        <v>0.13997299999999999</v>
      </c>
      <c r="J452" s="21">
        <f t="shared" si="163"/>
        <v>0</v>
      </c>
      <c r="K452" s="21">
        <f t="shared" si="164"/>
        <v>0</v>
      </c>
      <c r="L452" s="21">
        <f t="shared" si="165"/>
        <v>0</v>
      </c>
      <c r="M452" s="21">
        <f t="shared" si="166"/>
        <v>100</v>
      </c>
      <c r="N452" s="20">
        <v>0</v>
      </c>
      <c r="O452" s="20">
        <f t="shared" si="181"/>
        <v>0</v>
      </c>
      <c r="P452" s="20">
        <v>0</v>
      </c>
      <c r="Q452" s="20">
        <f t="shared" si="182"/>
        <v>0</v>
      </c>
      <c r="R452" s="20">
        <v>0</v>
      </c>
      <c r="S452" s="45">
        <f t="shared" si="167"/>
        <v>0</v>
      </c>
      <c r="T452" s="45">
        <f t="shared" si="168"/>
        <v>0</v>
      </c>
      <c r="U452" s="45">
        <f t="shared" si="169"/>
        <v>0</v>
      </c>
      <c r="V452" s="20">
        <v>0</v>
      </c>
      <c r="W452" s="21">
        <f t="shared" si="183"/>
        <v>0</v>
      </c>
      <c r="X452" s="17" t="s">
        <v>216</v>
      </c>
      <c r="Y452" s="54" t="str">
        <f t="shared" si="184"/>
        <v>N/A</v>
      </c>
      <c r="Z452" s="20">
        <v>0</v>
      </c>
      <c r="AA452" s="20">
        <v>0</v>
      </c>
      <c r="AB452" s="20">
        <v>0</v>
      </c>
      <c r="AC452" s="20">
        <v>0</v>
      </c>
      <c r="AD452" s="20">
        <v>0</v>
      </c>
      <c r="AE452" s="20">
        <v>0</v>
      </c>
      <c r="AF452" s="20">
        <v>0</v>
      </c>
      <c r="AG452" s="20">
        <v>0</v>
      </c>
      <c r="AH452" s="20">
        <v>0.139973059998</v>
      </c>
      <c r="AI452" s="20">
        <v>0</v>
      </c>
      <c r="AJ452" s="20">
        <v>0</v>
      </c>
      <c r="AL452" s="57">
        <f t="shared" si="170"/>
        <v>0</v>
      </c>
      <c r="AM452" s="57">
        <f t="shared" si="171"/>
        <v>0</v>
      </c>
      <c r="AN452" s="57">
        <f t="shared" si="172"/>
        <v>0</v>
      </c>
      <c r="AO452" s="57">
        <f t="shared" si="173"/>
        <v>0</v>
      </c>
      <c r="AP452" s="57">
        <f t="shared" si="174"/>
        <v>0</v>
      </c>
      <c r="AQ452" s="57">
        <f t="shared" si="175"/>
        <v>0</v>
      </c>
      <c r="AR452" s="57">
        <f t="shared" si="176"/>
        <v>0</v>
      </c>
      <c r="AS452" s="57">
        <f t="shared" si="177"/>
        <v>0</v>
      </c>
      <c r="AT452" s="57">
        <f t="shared" si="178"/>
        <v>100.00004286398092</v>
      </c>
      <c r="AU452" s="57">
        <f t="shared" si="179"/>
        <v>0</v>
      </c>
      <c r="AV452" s="57">
        <f t="shared" si="180"/>
        <v>0</v>
      </c>
    </row>
    <row r="453" spans="1:48" x14ac:dyDescent="0.35">
      <c r="A453" s="19" t="s">
        <v>887</v>
      </c>
      <c r="B453" s="19" t="s">
        <v>888</v>
      </c>
      <c r="C453" s="44" t="s">
        <v>36</v>
      </c>
      <c r="D453" s="41" t="s">
        <v>1051</v>
      </c>
      <c r="E453" s="20">
        <v>3.1108E-2</v>
      </c>
      <c r="F453" s="20">
        <v>0</v>
      </c>
      <c r="G453" s="20">
        <v>0</v>
      </c>
      <c r="H453" s="20">
        <v>0</v>
      </c>
      <c r="I453" s="40">
        <f t="shared" si="162"/>
        <v>3.1108E-2</v>
      </c>
      <c r="J453" s="21">
        <f t="shared" si="163"/>
        <v>0</v>
      </c>
      <c r="K453" s="21">
        <f t="shared" si="164"/>
        <v>0</v>
      </c>
      <c r="L453" s="21">
        <f t="shared" si="165"/>
        <v>0</v>
      </c>
      <c r="M453" s="21">
        <f t="shared" si="166"/>
        <v>100</v>
      </c>
      <c r="N453" s="20">
        <v>0</v>
      </c>
      <c r="O453" s="20">
        <f t="shared" si="181"/>
        <v>0</v>
      </c>
      <c r="P453" s="20">
        <v>0</v>
      </c>
      <c r="Q453" s="20">
        <f t="shared" si="182"/>
        <v>0</v>
      </c>
      <c r="R453" s="20">
        <v>0</v>
      </c>
      <c r="S453" s="45">
        <f t="shared" si="167"/>
        <v>0</v>
      </c>
      <c r="T453" s="45">
        <f t="shared" si="168"/>
        <v>0</v>
      </c>
      <c r="U453" s="45">
        <f t="shared" si="169"/>
        <v>0</v>
      </c>
      <c r="V453" s="20">
        <v>0</v>
      </c>
      <c r="W453" s="21">
        <f t="shared" si="183"/>
        <v>0</v>
      </c>
      <c r="X453" s="17" t="s">
        <v>216</v>
      </c>
      <c r="Y453" s="54" t="str">
        <f t="shared" si="184"/>
        <v>N/A</v>
      </c>
      <c r="Z453" s="20">
        <v>0</v>
      </c>
      <c r="AA453" s="20">
        <v>0</v>
      </c>
      <c r="AB453" s="20">
        <v>0</v>
      </c>
      <c r="AC453" s="20">
        <v>0</v>
      </c>
      <c r="AD453" s="20">
        <v>0</v>
      </c>
      <c r="AE453" s="20">
        <v>0</v>
      </c>
      <c r="AF453" s="20">
        <v>0</v>
      </c>
      <c r="AG453" s="20">
        <v>0</v>
      </c>
      <c r="AH453" s="20">
        <v>3.1108019998499999E-2</v>
      </c>
      <c r="AI453" s="20">
        <v>0</v>
      </c>
      <c r="AJ453" s="20">
        <v>0</v>
      </c>
      <c r="AL453" s="57">
        <f t="shared" si="170"/>
        <v>0</v>
      </c>
      <c r="AM453" s="57">
        <f t="shared" si="171"/>
        <v>0</v>
      </c>
      <c r="AN453" s="57">
        <f t="shared" si="172"/>
        <v>0</v>
      </c>
      <c r="AO453" s="57">
        <f t="shared" si="173"/>
        <v>0</v>
      </c>
      <c r="AP453" s="57">
        <f t="shared" si="174"/>
        <v>0</v>
      </c>
      <c r="AQ453" s="57">
        <f t="shared" si="175"/>
        <v>0</v>
      </c>
      <c r="AR453" s="57">
        <f t="shared" si="176"/>
        <v>0</v>
      </c>
      <c r="AS453" s="57">
        <f t="shared" si="177"/>
        <v>0</v>
      </c>
      <c r="AT453" s="57">
        <f t="shared" si="178"/>
        <v>100.00006428732158</v>
      </c>
      <c r="AU453" s="57">
        <f t="shared" si="179"/>
        <v>0</v>
      </c>
      <c r="AV453" s="57">
        <f t="shared" si="180"/>
        <v>0</v>
      </c>
    </row>
    <row r="454" spans="1:48" x14ac:dyDescent="0.35">
      <c r="A454" s="19" t="s">
        <v>889</v>
      </c>
      <c r="B454" s="19" t="s">
        <v>890</v>
      </c>
      <c r="C454" s="44" t="s">
        <v>36</v>
      </c>
      <c r="D454" s="41" t="s">
        <v>1051</v>
      </c>
      <c r="E454" s="20">
        <v>7.2723500000000003E-3</v>
      </c>
      <c r="F454" s="20">
        <v>0</v>
      </c>
      <c r="G454" s="20">
        <v>0</v>
      </c>
      <c r="H454" s="20">
        <v>0</v>
      </c>
      <c r="I454" s="40">
        <f t="shared" si="162"/>
        <v>7.2723500000000003E-3</v>
      </c>
      <c r="J454" s="21">
        <f t="shared" si="163"/>
        <v>0</v>
      </c>
      <c r="K454" s="21">
        <f t="shared" si="164"/>
        <v>0</v>
      </c>
      <c r="L454" s="21">
        <f t="shared" si="165"/>
        <v>0</v>
      </c>
      <c r="M454" s="21">
        <f t="shared" si="166"/>
        <v>100</v>
      </c>
      <c r="N454" s="20">
        <v>1.21751E-3</v>
      </c>
      <c r="O454" s="20">
        <f t="shared" si="181"/>
        <v>1.21751E-3</v>
      </c>
      <c r="P454" s="20">
        <v>0</v>
      </c>
      <c r="Q454" s="20">
        <f t="shared" si="182"/>
        <v>0</v>
      </c>
      <c r="R454" s="20">
        <v>0</v>
      </c>
      <c r="S454" s="45">
        <f t="shared" si="167"/>
        <v>16.741630972106677</v>
      </c>
      <c r="T454" s="45">
        <f t="shared" si="168"/>
        <v>0</v>
      </c>
      <c r="U454" s="45">
        <f t="shared" si="169"/>
        <v>0</v>
      </c>
      <c r="V454" s="20">
        <v>0</v>
      </c>
      <c r="W454" s="21">
        <f t="shared" si="183"/>
        <v>0</v>
      </c>
      <c r="X454" s="17" t="s">
        <v>216</v>
      </c>
      <c r="Y454" s="54" t="str">
        <f t="shared" si="184"/>
        <v>N/A</v>
      </c>
      <c r="Z454" s="20">
        <v>0</v>
      </c>
      <c r="AA454" s="20">
        <v>0</v>
      </c>
      <c r="AB454" s="20">
        <v>0</v>
      </c>
      <c r="AC454" s="20">
        <v>0</v>
      </c>
      <c r="AD454" s="20">
        <v>0</v>
      </c>
      <c r="AE454" s="20">
        <v>0</v>
      </c>
      <c r="AF454" s="20">
        <v>0</v>
      </c>
      <c r="AG454" s="20">
        <v>0</v>
      </c>
      <c r="AH454" s="20">
        <v>7.2723500001000002E-3</v>
      </c>
      <c r="AI454" s="20">
        <v>0</v>
      </c>
      <c r="AJ454" s="20">
        <v>0</v>
      </c>
      <c r="AL454" s="57">
        <f t="shared" si="170"/>
        <v>0</v>
      </c>
      <c r="AM454" s="57">
        <f t="shared" si="171"/>
        <v>0</v>
      </c>
      <c r="AN454" s="57">
        <f t="shared" si="172"/>
        <v>0</v>
      </c>
      <c r="AO454" s="57">
        <f t="shared" si="173"/>
        <v>0</v>
      </c>
      <c r="AP454" s="57">
        <f t="shared" si="174"/>
        <v>0</v>
      </c>
      <c r="AQ454" s="57">
        <f t="shared" si="175"/>
        <v>0</v>
      </c>
      <c r="AR454" s="57">
        <f t="shared" si="176"/>
        <v>0</v>
      </c>
      <c r="AS454" s="57">
        <f t="shared" si="177"/>
        <v>0</v>
      </c>
      <c r="AT454" s="57">
        <f t="shared" si="178"/>
        <v>100.00000000137507</v>
      </c>
      <c r="AU454" s="57">
        <f t="shared" si="179"/>
        <v>0</v>
      </c>
      <c r="AV454" s="57">
        <f t="shared" si="180"/>
        <v>0</v>
      </c>
    </row>
    <row r="455" spans="1:48" x14ac:dyDescent="0.35">
      <c r="A455" s="19" t="s">
        <v>891</v>
      </c>
      <c r="B455" s="19" t="s">
        <v>892</v>
      </c>
      <c r="C455" s="44" t="s">
        <v>36</v>
      </c>
      <c r="D455" s="41" t="s">
        <v>1051</v>
      </c>
      <c r="E455" s="20">
        <v>1.39731E-2</v>
      </c>
      <c r="F455" s="20">
        <v>0</v>
      </c>
      <c r="G455" s="20">
        <v>0</v>
      </c>
      <c r="H455" s="20">
        <v>0</v>
      </c>
      <c r="I455" s="40">
        <f t="shared" si="162"/>
        <v>1.39731E-2</v>
      </c>
      <c r="J455" s="21">
        <f t="shared" si="163"/>
        <v>0</v>
      </c>
      <c r="K455" s="21">
        <f t="shared" si="164"/>
        <v>0</v>
      </c>
      <c r="L455" s="21">
        <f t="shared" si="165"/>
        <v>0</v>
      </c>
      <c r="M455" s="21">
        <f t="shared" si="166"/>
        <v>100</v>
      </c>
      <c r="N455" s="20">
        <v>0</v>
      </c>
      <c r="O455" s="20">
        <f t="shared" si="181"/>
        <v>0</v>
      </c>
      <c r="P455" s="20">
        <v>0</v>
      </c>
      <c r="Q455" s="20">
        <f t="shared" si="182"/>
        <v>0</v>
      </c>
      <c r="R455" s="20">
        <v>0</v>
      </c>
      <c r="S455" s="45">
        <f t="shared" si="167"/>
        <v>0</v>
      </c>
      <c r="T455" s="45">
        <f t="shared" si="168"/>
        <v>0</v>
      </c>
      <c r="U455" s="45">
        <f t="shared" si="169"/>
        <v>0</v>
      </c>
      <c r="V455" s="20">
        <v>1.39410549995E-2</v>
      </c>
      <c r="W455" s="21">
        <f t="shared" si="183"/>
        <v>99.770666491329763</v>
      </c>
      <c r="X455" s="17">
        <v>0</v>
      </c>
      <c r="Y455" s="54">
        <f t="shared" si="184"/>
        <v>0</v>
      </c>
      <c r="Z455" s="20">
        <v>0</v>
      </c>
      <c r="AA455" s="20">
        <v>0</v>
      </c>
      <c r="AB455" s="20">
        <v>0</v>
      </c>
      <c r="AC455" s="20">
        <v>0</v>
      </c>
      <c r="AD455" s="20">
        <v>0</v>
      </c>
      <c r="AE455" s="20">
        <v>0</v>
      </c>
      <c r="AF455" s="20">
        <v>0</v>
      </c>
      <c r="AG455" s="20">
        <v>0</v>
      </c>
      <c r="AH455" s="20">
        <v>1.39731249996E-2</v>
      </c>
      <c r="AI455" s="20">
        <v>0</v>
      </c>
      <c r="AJ455" s="20">
        <v>0</v>
      </c>
      <c r="AL455" s="57">
        <f t="shared" si="170"/>
        <v>0</v>
      </c>
      <c r="AM455" s="57">
        <f t="shared" si="171"/>
        <v>0</v>
      </c>
      <c r="AN455" s="57">
        <f t="shared" si="172"/>
        <v>0</v>
      </c>
      <c r="AO455" s="57">
        <f t="shared" si="173"/>
        <v>0</v>
      </c>
      <c r="AP455" s="57">
        <f t="shared" si="174"/>
        <v>0</v>
      </c>
      <c r="AQ455" s="57">
        <f t="shared" si="175"/>
        <v>0</v>
      </c>
      <c r="AR455" s="57">
        <f t="shared" si="176"/>
        <v>0</v>
      </c>
      <c r="AS455" s="57">
        <f t="shared" si="177"/>
        <v>0</v>
      </c>
      <c r="AT455" s="57">
        <f t="shared" si="178"/>
        <v>100.0001789123387</v>
      </c>
      <c r="AU455" s="57">
        <f t="shared" si="179"/>
        <v>0</v>
      </c>
      <c r="AV455" s="57">
        <f t="shared" si="180"/>
        <v>0</v>
      </c>
    </row>
    <row r="456" spans="1:48" x14ac:dyDescent="0.35">
      <c r="A456" s="19" t="s">
        <v>893</v>
      </c>
      <c r="B456" s="19" t="s">
        <v>894</v>
      </c>
      <c r="C456" s="44" t="s">
        <v>36</v>
      </c>
      <c r="D456" s="41" t="s">
        <v>1051</v>
      </c>
      <c r="E456" s="20">
        <v>4.3326299999999998E-2</v>
      </c>
      <c r="F456" s="20">
        <v>0</v>
      </c>
      <c r="G456" s="20">
        <v>0</v>
      </c>
      <c r="H456" s="20">
        <v>0</v>
      </c>
      <c r="I456" s="40">
        <f t="shared" si="162"/>
        <v>4.3326299999999998E-2</v>
      </c>
      <c r="J456" s="21">
        <f t="shared" si="163"/>
        <v>0</v>
      </c>
      <c r="K456" s="21">
        <f t="shared" si="164"/>
        <v>0</v>
      </c>
      <c r="L456" s="21">
        <f t="shared" si="165"/>
        <v>0</v>
      </c>
      <c r="M456" s="21">
        <f t="shared" si="166"/>
        <v>100</v>
      </c>
      <c r="N456" s="20">
        <v>0</v>
      </c>
      <c r="O456" s="20">
        <f t="shared" si="181"/>
        <v>0</v>
      </c>
      <c r="P456" s="20">
        <v>0</v>
      </c>
      <c r="Q456" s="20">
        <f t="shared" si="182"/>
        <v>0</v>
      </c>
      <c r="R456" s="20">
        <v>0</v>
      </c>
      <c r="S456" s="45">
        <f t="shared" si="167"/>
        <v>0</v>
      </c>
      <c r="T456" s="45">
        <f t="shared" si="168"/>
        <v>0</v>
      </c>
      <c r="U456" s="45">
        <f t="shared" si="169"/>
        <v>0</v>
      </c>
      <c r="V456" s="20">
        <v>0</v>
      </c>
      <c r="W456" s="21">
        <f t="shared" si="183"/>
        <v>0</v>
      </c>
      <c r="X456" s="17" t="s">
        <v>216</v>
      </c>
      <c r="Y456" s="54" t="str">
        <f t="shared" si="184"/>
        <v>N/A</v>
      </c>
      <c r="Z456" s="20">
        <v>0</v>
      </c>
      <c r="AA456" s="20">
        <v>0</v>
      </c>
      <c r="AB456" s="20">
        <v>0</v>
      </c>
      <c r="AC456" s="20">
        <v>0</v>
      </c>
      <c r="AD456" s="20">
        <v>0</v>
      </c>
      <c r="AE456" s="20">
        <v>0</v>
      </c>
      <c r="AF456" s="20">
        <v>0</v>
      </c>
      <c r="AG456" s="20">
        <v>0</v>
      </c>
      <c r="AH456" s="20">
        <v>4.3326250000899999E-2</v>
      </c>
      <c r="AI456" s="20">
        <v>0</v>
      </c>
      <c r="AJ456" s="20">
        <v>0</v>
      </c>
      <c r="AL456" s="57">
        <f t="shared" si="170"/>
        <v>0</v>
      </c>
      <c r="AM456" s="57">
        <f t="shared" si="171"/>
        <v>0</v>
      </c>
      <c r="AN456" s="57">
        <f t="shared" si="172"/>
        <v>0</v>
      </c>
      <c r="AO456" s="57">
        <f t="shared" si="173"/>
        <v>0</v>
      </c>
      <c r="AP456" s="57">
        <f t="shared" si="174"/>
        <v>0</v>
      </c>
      <c r="AQ456" s="57">
        <f t="shared" si="175"/>
        <v>0</v>
      </c>
      <c r="AR456" s="57">
        <f t="shared" si="176"/>
        <v>0</v>
      </c>
      <c r="AS456" s="57">
        <f t="shared" si="177"/>
        <v>0</v>
      </c>
      <c r="AT456" s="57">
        <f t="shared" si="178"/>
        <v>99.999884598731029</v>
      </c>
      <c r="AU456" s="57">
        <f t="shared" si="179"/>
        <v>0</v>
      </c>
      <c r="AV456" s="57">
        <f t="shared" si="180"/>
        <v>0</v>
      </c>
    </row>
    <row r="457" spans="1:48" x14ac:dyDescent="0.35">
      <c r="A457" s="19" t="s">
        <v>895</v>
      </c>
      <c r="B457" s="19" t="s">
        <v>896</v>
      </c>
      <c r="C457" s="44" t="s">
        <v>36</v>
      </c>
      <c r="D457" s="41" t="s">
        <v>1051</v>
      </c>
      <c r="E457" s="20">
        <v>1.36004E-2</v>
      </c>
      <c r="F457" s="20">
        <v>0</v>
      </c>
      <c r="G457" s="20">
        <v>0</v>
      </c>
      <c r="H457" s="20">
        <v>0</v>
      </c>
      <c r="I457" s="40">
        <f t="shared" si="162"/>
        <v>1.36004E-2</v>
      </c>
      <c r="J457" s="21">
        <f t="shared" si="163"/>
        <v>0</v>
      </c>
      <c r="K457" s="21">
        <f t="shared" si="164"/>
        <v>0</v>
      </c>
      <c r="L457" s="21">
        <f t="shared" si="165"/>
        <v>0</v>
      </c>
      <c r="M457" s="21">
        <f t="shared" si="166"/>
        <v>100</v>
      </c>
      <c r="N457" s="20">
        <v>0</v>
      </c>
      <c r="O457" s="20">
        <f t="shared" si="181"/>
        <v>0</v>
      </c>
      <c r="P457" s="20">
        <v>0</v>
      </c>
      <c r="Q457" s="20">
        <f t="shared" si="182"/>
        <v>0</v>
      </c>
      <c r="R457" s="20">
        <v>0</v>
      </c>
      <c r="S457" s="45">
        <f t="shared" si="167"/>
        <v>0</v>
      </c>
      <c r="T457" s="45">
        <f t="shared" si="168"/>
        <v>0</v>
      </c>
      <c r="U457" s="45">
        <f t="shared" si="169"/>
        <v>0</v>
      </c>
      <c r="V457" s="20">
        <v>0</v>
      </c>
      <c r="W457" s="21">
        <f t="shared" si="183"/>
        <v>0</v>
      </c>
      <c r="X457" s="17" t="s">
        <v>216</v>
      </c>
      <c r="Y457" s="54" t="str">
        <f t="shared" si="184"/>
        <v>N/A</v>
      </c>
      <c r="Z457" s="20">
        <v>0</v>
      </c>
      <c r="AA457" s="20">
        <v>0</v>
      </c>
      <c r="AB457" s="20">
        <v>0</v>
      </c>
      <c r="AC457" s="20">
        <v>0</v>
      </c>
      <c r="AD457" s="20">
        <v>0</v>
      </c>
      <c r="AE457" s="20">
        <v>0</v>
      </c>
      <c r="AF457" s="20">
        <v>0</v>
      </c>
      <c r="AG457" s="20">
        <v>0</v>
      </c>
      <c r="AH457" s="20">
        <v>1.3600375000600001E-2</v>
      </c>
      <c r="AI457" s="20">
        <v>0</v>
      </c>
      <c r="AJ457" s="20">
        <v>0</v>
      </c>
      <c r="AL457" s="57">
        <f t="shared" si="170"/>
        <v>0</v>
      </c>
      <c r="AM457" s="57">
        <f t="shared" si="171"/>
        <v>0</v>
      </c>
      <c r="AN457" s="57">
        <f t="shared" si="172"/>
        <v>0</v>
      </c>
      <c r="AO457" s="57">
        <f t="shared" si="173"/>
        <v>0</v>
      </c>
      <c r="AP457" s="57">
        <f t="shared" si="174"/>
        <v>0</v>
      </c>
      <c r="AQ457" s="57">
        <f t="shared" si="175"/>
        <v>0</v>
      </c>
      <c r="AR457" s="57">
        <f t="shared" si="176"/>
        <v>0</v>
      </c>
      <c r="AS457" s="57">
        <f t="shared" si="177"/>
        <v>0</v>
      </c>
      <c r="AT457" s="57">
        <f t="shared" si="178"/>
        <v>99.999816186288641</v>
      </c>
      <c r="AU457" s="57">
        <f t="shared" si="179"/>
        <v>0</v>
      </c>
      <c r="AV457" s="57">
        <f t="shared" si="180"/>
        <v>0</v>
      </c>
    </row>
    <row r="458" spans="1:48" x14ac:dyDescent="0.35">
      <c r="A458" s="19" t="s">
        <v>897</v>
      </c>
      <c r="B458" s="19" t="s">
        <v>898</v>
      </c>
      <c r="C458" s="44" t="s">
        <v>36</v>
      </c>
      <c r="D458" s="41" t="s">
        <v>1051</v>
      </c>
      <c r="E458" s="20">
        <v>1.15161E-2</v>
      </c>
      <c r="F458" s="20">
        <v>0</v>
      </c>
      <c r="G458" s="20">
        <v>0</v>
      </c>
      <c r="H458" s="20">
        <v>0</v>
      </c>
      <c r="I458" s="40">
        <f t="shared" si="162"/>
        <v>1.15161E-2</v>
      </c>
      <c r="J458" s="21">
        <f t="shared" si="163"/>
        <v>0</v>
      </c>
      <c r="K458" s="21">
        <f t="shared" si="164"/>
        <v>0</v>
      </c>
      <c r="L458" s="21">
        <f t="shared" si="165"/>
        <v>0</v>
      </c>
      <c r="M458" s="21">
        <f t="shared" si="166"/>
        <v>100</v>
      </c>
      <c r="N458" s="20">
        <v>0</v>
      </c>
      <c r="O458" s="20">
        <f t="shared" si="181"/>
        <v>0</v>
      </c>
      <c r="P458" s="20">
        <v>0</v>
      </c>
      <c r="Q458" s="20">
        <f t="shared" si="182"/>
        <v>0</v>
      </c>
      <c r="R458" s="20">
        <v>0</v>
      </c>
      <c r="S458" s="45">
        <f t="shared" si="167"/>
        <v>0</v>
      </c>
      <c r="T458" s="45">
        <f t="shared" si="168"/>
        <v>0</v>
      </c>
      <c r="U458" s="45">
        <f t="shared" si="169"/>
        <v>0</v>
      </c>
      <c r="V458" s="20">
        <v>0</v>
      </c>
      <c r="W458" s="21">
        <f t="shared" si="183"/>
        <v>0</v>
      </c>
      <c r="X458" s="17" t="s">
        <v>216</v>
      </c>
      <c r="Y458" s="54" t="str">
        <f t="shared" si="184"/>
        <v>N/A</v>
      </c>
      <c r="Z458" s="20">
        <v>0</v>
      </c>
      <c r="AA458" s="20">
        <v>0</v>
      </c>
      <c r="AB458" s="20">
        <v>0</v>
      </c>
      <c r="AC458" s="20">
        <v>0</v>
      </c>
      <c r="AD458" s="20">
        <v>0</v>
      </c>
      <c r="AE458" s="20">
        <v>0</v>
      </c>
      <c r="AF458" s="20">
        <v>0</v>
      </c>
      <c r="AG458" s="20">
        <v>0</v>
      </c>
      <c r="AH458" s="20">
        <v>0</v>
      </c>
      <c r="AI458" s="20">
        <v>0</v>
      </c>
      <c r="AJ458" s="20">
        <v>0</v>
      </c>
      <c r="AL458" s="57">
        <f t="shared" si="170"/>
        <v>0</v>
      </c>
      <c r="AM458" s="57">
        <f t="shared" si="171"/>
        <v>0</v>
      </c>
      <c r="AN458" s="57">
        <f t="shared" si="172"/>
        <v>0</v>
      </c>
      <c r="AO458" s="57">
        <f t="shared" si="173"/>
        <v>0</v>
      </c>
      <c r="AP458" s="57">
        <f t="shared" si="174"/>
        <v>0</v>
      </c>
      <c r="AQ458" s="57">
        <f t="shared" si="175"/>
        <v>0</v>
      </c>
      <c r="AR458" s="57">
        <f t="shared" si="176"/>
        <v>0</v>
      </c>
      <c r="AS458" s="57">
        <f t="shared" si="177"/>
        <v>0</v>
      </c>
      <c r="AT458" s="57">
        <f t="shared" si="178"/>
        <v>0</v>
      </c>
      <c r="AU458" s="57">
        <f t="shared" si="179"/>
        <v>0</v>
      </c>
      <c r="AV458" s="57">
        <f t="shared" si="180"/>
        <v>0</v>
      </c>
    </row>
    <row r="459" spans="1:48" x14ac:dyDescent="0.35">
      <c r="A459" s="19" t="s">
        <v>899</v>
      </c>
      <c r="B459" s="19" t="s">
        <v>900</v>
      </c>
      <c r="C459" s="44" t="s">
        <v>36</v>
      </c>
      <c r="D459" s="41" t="s">
        <v>1051</v>
      </c>
      <c r="E459" s="20">
        <v>1.9164400000000002E-2</v>
      </c>
      <c r="F459" s="20">
        <v>0</v>
      </c>
      <c r="G459" s="20">
        <v>0</v>
      </c>
      <c r="H459" s="20">
        <v>0</v>
      </c>
      <c r="I459" s="40">
        <f t="shared" si="162"/>
        <v>1.9164400000000002E-2</v>
      </c>
      <c r="J459" s="21">
        <f t="shared" si="163"/>
        <v>0</v>
      </c>
      <c r="K459" s="21">
        <f t="shared" si="164"/>
        <v>0</v>
      </c>
      <c r="L459" s="21">
        <f t="shared" si="165"/>
        <v>0</v>
      </c>
      <c r="M459" s="21">
        <f t="shared" si="166"/>
        <v>100</v>
      </c>
      <c r="N459" s="20">
        <v>1.55389E-3</v>
      </c>
      <c r="O459" s="20">
        <f t="shared" si="181"/>
        <v>1.55389E-3</v>
      </c>
      <c r="P459" s="20">
        <v>0</v>
      </c>
      <c r="Q459" s="20">
        <f t="shared" si="182"/>
        <v>0</v>
      </c>
      <c r="R459" s="20">
        <v>0</v>
      </c>
      <c r="S459" s="45">
        <f t="shared" si="167"/>
        <v>8.1082110580033806</v>
      </c>
      <c r="T459" s="45">
        <f t="shared" si="168"/>
        <v>0</v>
      </c>
      <c r="U459" s="45">
        <f t="shared" si="169"/>
        <v>0</v>
      </c>
      <c r="V459" s="20">
        <v>0</v>
      </c>
      <c r="W459" s="21">
        <f t="shared" si="183"/>
        <v>0</v>
      </c>
      <c r="X459" s="17">
        <v>0</v>
      </c>
      <c r="Y459" s="54">
        <f t="shared" si="184"/>
        <v>0</v>
      </c>
      <c r="Z459" s="20">
        <v>0</v>
      </c>
      <c r="AA459" s="20">
        <v>0</v>
      </c>
      <c r="AB459" s="20">
        <v>0</v>
      </c>
      <c r="AC459" s="20">
        <v>0</v>
      </c>
      <c r="AD459" s="20">
        <v>0</v>
      </c>
      <c r="AE459" s="20">
        <v>0</v>
      </c>
      <c r="AF459" s="20">
        <v>0</v>
      </c>
      <c r="AG459" s="20">
        <v>0</v>
      </c>
      <c r="AH459" s="20">
        <v>1.9164400000600001E-2</v>
      </c>
      <c r="AI459" s="20">
        <v>0</v>
      </c>
      <c r="AJ459" s="20">
        <v>0</v>
      </c>
      <c r="AL459" s="57">
        <f t="shared" si="170"/>
        <v>0</v>
      </c>
      <c r="AM459" s="57">
        <f t="shared" si="171"/>
        <v>0</v>
      </c>
      <c r="AN459" s="57">
        <f t="shared" si="172"/>
        <v>0</v>
      </c>
      <c r="AO459" s="57">
        <f t="shared" si="173"/>
        <v>0</v>
      </c>
      <c r="AP459" s="57">
        <f t="shared" si="174"/>
        <v>0</v>
      </c>
      <c r="AQ459" s="57">
        <f t="shared" si="175"/>
        <v>0</v>
      </c>
      <c r="AR459" s="57">
        <f t="shared" si="176"/>
        <v>0</v>
      </c>
      <c r="AS459" s="57">
        <f t="shared" si="177"/>
        <v>0</v>
      </c>
      <c r="AT459" s="57">
        <f t="shared" si="178"/>
        <v>100.00000000313081</v>
      </c>
      <c r="AU459" s="57">
        <f t="shared" si="179"/>
        <v>0</v>
      </c>
      <c r="AV459" s="57">
        <f t="shared" si="180"/>
        <v>0</v>
      </c>
    </row>
    <row r="460" spans="1:48" x14ac:dyDescent="0.35">
      <c r="A460" s="19" t="s">
        <v>901</v>
      </c>
      <c r="B460" s="19" t="s">
        <v>902</v>
      </c>
      <c r="C460" s="44" t="s">
        <v>36</v>
      </c>
      <c r="D460" s="41" t="s">
        <v>1051</v>
      </c>
      <c r="E460" s="20">
        <v>0.16681799999999999</v>
      </c>
      <c r="F460" s="20">
        <v>0</v>
      </c>
      <c r="G460" s="20">
        <v>0</v>
      </c>
      <c r="H460" s="20">
        <v>0</v>
      </c>
      <c r="I460" s="40">
        <f t="shared" si="162"/>
        <v>0.16681799999999999</v>
      </c>
      <c r="J460" s="21">
        <f t="shared" si="163"/>
        <v>0</v>
      </c>
      <c r="K460" s="21">
        <f t="shared" si="164"/>
        <v>0</v>
      </c>
      <c r="L460" s="21">
        <f t="shared" si="165"/>
        <v>0</v>
      </c>
      <c r="M460" s="21">
        <f t="shared" si="166"/>
        <v>100</v>
      </c>
      <c r="N460" s="20">
        <v>0</v>
      </c>
      <c r="O460" s="20">
        <f t="shared" si="181"/>
        <v>0</v>
      </c>
      <c r="P460" s="20">
        <v>0</v>
      </c>
      <c r="Q460" s="20">
        <f t="shared" si="182"/>
        <v>0</v>
      </c>
      <c r="R460" s="20">
        <v>0</v>
      </c>
      <c r="S460" s="45">
        <f t="shared" si="167"/>
        <v>0</v>
      </c>
      <c r="T460" s="45">
        <f t="shared" si="168"/>
        <v>0</v>
      </c>
      <c r="U460" s="45">
        <f t="shared" si="169"/>
        <v>0</v>
      </c>
      <c r="V460" s="20">
        <v>0</v>
      </c>
      <c r="W460" s="21">
        <f t="shared" si="183"/>
        <v>0</v>
      </c>
      <c r="X460" s="17" t="s">
        <v>216</v>
      </c>
      <c r="Y460" s="54" t="str">
        <f t="shared" si="184"/>
        <v>N/A</v>
      </c>
      <c r="Z460" s="20">
        <v>0</v>
      </c>
      <c r="AA460" s="20">
        <v>0</v>
      </c>
      <c r="AB460" s="20">
        <v>0</v>
      </c>
      <c r="AC460" s="20">
        <v>0</v>
      </c>
      <c r="AD460" s="20">
        <v>0</v>
      </c>
      <c r="AE460" s="20">
        <v>0</v>
      </c>
      <c r="AF460" s="20">
        <v>0</v>
      </c>
      <c r="AG460" s="20">
        <v>0</v>
      </c>
      <c r="AH460" s="20">
        <v>0.16681787499799999</v>
      </c>
      <c r="AI460" s="20">
        <v>0</v>
      </c>
      <c r="AJ460" s="20">
        <v>0</v>
      </c>
      <c r="AL460" s="57">
        <f t="shared" si="170"/>
        <v>0</v>
      </c>
      <c r="AM460" s="57">
        <f t="shared" si="171"/>
        <v>0</v>
      </c>
      <c r="AN460" s="57">
        <f t="shared" si="172"/>
        <v>0</v>
      </c>
      <c r="AO460" s="57">
        <f t="shared" si="173"/>
        <v>0</v>
      </c>
      <c r="AP460" s="57">
        <f t="shared" si="174"/>
        <v>0</v>
      </c>
      <c r="AQ460" s="57">
        <f t="shared" si="175"/>
        <v>0</v>
      </c>
      <c r="AR460" s="57">
        <f t="shared" si="176"/>
        <v>0</v>
      </c>
      <c r="AS460" s="57">
        <f t="shared" si="177"/>
        <v>0</v>
      </c>
      <c r="AT460" s="57">
        <f t="shared" si="178"/>
        <v>99.99992506683931</v>
      </c>
      <c r="AU460" s="57">
        <f t="shared" si="179"/>
        <v>0</v>
      </c>
      <c r="AV460" s="57">
        <f t="shared" si="180"/>
        <v>0</v>
      </c>
    </row>
    <row r="461" spans="1:48" x14ac:dyDescent="0.35">
      <c r="A461" s="19" t="s">
        <v>903</v>
      </c>
      <c r="B461" s="19" t="s">
        <v>904</v>
      </c>
      <c r="C461" s="44" t="s">
        <v>36</v>
      </c>
      <c r="D461" s="41" t="s">
        <v>1051</v>
      </c>
      <c r="E461" s="20">
        <v>7.7198700000000002E-3</v>
      </c>
      <c r="F461" s="20">
        <v>0</v>
      </c>
      <c r="G461" s="20">
        <v>0</v>
      </c>
      <c r="H461" s="20">
        <v>0</v>
      </c>
      <c r="I461" s="40">
        <f t="shared" si="162"/>
        <v>7.7198700000000002E-3</v>
      </c>
      <c r="J461" s="21">
        <f t="shared" si="163"/>
        <v>0</v>
      </c>
      <c r="K461" s="21">
        <f t="shared" si="164"/>
        <v>0</v>
      </c>
      <c r="L461" s="21">
        <f t="shared" si="165"/>
        <v>0</v>
      </c>
      <c r="M461" s="21">
        <f t="shared" si="166"/>
        <v>100</v>
      </c>
      <c r="N461" s="20">
        <v>3.1078199999999997E-5</v>
      </c>
      <c r="O461" s="20">
        <f t="shared" si="181"/>
        <v>3.1078199999999997E-5</v>
      </c>
      <c r="P461" s="20">
        <v>0</v>
      </c>
      <c r="Q461" s="20">
        <f t="shared" si="182"/>
        <v>0</v>
      </c>
      <c r="R461" s="20">
        <v>0</v>
      </c>
      <c r="S461" s="45">
        <f t="shared" si="167"/>
        <v>0.40257413661110869</v>
      </c>
      <c r="T461" s="45">
        <f t="shared" si="168"/>
        <v>0</v>
      </c>
      <c r="U461" s="45">
        <f t="shared" si="169"/>
        <v>0</v>
      </c>
      <c r="V461" s="20">
        <v>0</v>
      </c>
      <c r="W461" s="21">
        <f t="shared" si="183"/>
        <v>0</v>
      </c>
      <c r="X461" s="17" t="s">
        <v>216</v>
      </c>
      <c r="Y461" s="54" t="str">
        <f t="shared" si="184"/>
        <v>N/A</v>
      </c>
      <c r="Z461" s="20">
        <v>0</v>
      </c>
      <c r="AA461" s="20">
        <v>0</v>
      </c>
      <c r="AB461" s="20">
        <v>0</v>
      </c>
      <c r="AC461" s="20">
        <v>0</v>
      </c>
      <c r="AD461" s="20">
        <v>0</v>
      </c>
      <c r="AE461" s="20">
        <v>0</v>
      </c>
      <c r="AF461" s="20">
        <v>0</v>
      </c>
      <c r="AG461" s="20">
        <v>0</v>
      </c>
      <c r="AH461" s="20">
        <v>7.7198749990499997E-3</v>
      </c>
      <c r="AI461" s="20">
        <v>0</v>
      </c>
      <c r="AJ461" s="20">
        <v>0</v>
      </c>
      <c r="AL461" s="57">
        <f t="shared" si="170"/>
        <v>0</v>
      </c>
      <c r="AM461" s="57">
        <f t="shared" si="171"/>
        <v>0</v>
      </c>
      <c r="AN461" s="57">
        <f t="shared" si="172"/>
        <v>0</v>
      </c>
      <c r="AO461" s="57">
        <f t="shared" si="173"/>
        <v>0</v>
      </c>
      <c r="AP461" s="57">
        <f t="shared" si="174"/>
        <v>0</v>
      </c>
      <c r="AQ461" s="57">
        <f t="shared" si="175"/>
        <v>0</v>
      </c>
      <c r="AR461" s="57">
        <f t="shared" si="176"/>
        <v>0</v>
      </c>
      <c r="AS461" s="57">
        <f t="shared" si="177"/>
        <v>0</v>
      </c>
      <c r="AT461" s="57">
        <f t="shared" si="178"/>
        <v>100.00006475562411</v>
      </c>
      <c r="AU461" s="57">
        <f t="shared" si="179"/>
        <v>0</v>
      </c>
      <c r="AV461" s="57">
        <f t="shared" si="180"/>
        <v>0</v>
      </c>
    </row>
    <row r="462" spans="1:48" x14ac:dyDescent="0.35">
      <c r="A462" s="19" t="s">
        <v>905</v>
      </c>
      <c r="B462" s="19" t="s">
        <v>906</v>
      </c>
      <c r="C462" s="44" t="s">
        <v>36</v>
      </c>
      <c r="D462" s="41" t="s">
        <v>1051</v>
      </c>
      <c r="E462" s="20">
        <v>3.6713500000000003E-2</v>
      </c>
      <c r="F462" s="20">
        <v>0</v>
      </c>
      <c r="G462" s="20">
        <v>0</v>
      </c>
      <c r="H462" s="20">
        <v>0</v>
      </c>
      <c r="I462" s="40">
        <f t="shared" si="162"/>
        <v>3.6713500000000003E-2</v>
      </c>
      <c r="J462" s="21">
        <f t="shared" si="163"/>
        <v>0</v>
      </c>
      <c r="K462" s="21">
        <f t="shared" si="164"/>
        <v>0</v>
      </c>
      <c r="L462" s="21">
        <f t="shared" si="165"/>
        <v>0</v>
      </c>
      <c r="M462" s="21">
        <f t="shared" si="166"/>
        <v>100</v>
      </c>
      <c r="N462" s="20">
        <v>0</v>
      </c>
      <c r="O462" s="20">
        <f t="shared" si="181"/>
        <v>0</v>
      </c>
      <c r="P462" s="20">
        <v>0</v>
      </c>
      <c r="Q462" s="20">
        <f t="shared" si="182"/>
        <v>0</v>
      </c>
      <c r="R462" s="20">
        <v>0</v>
      </c>
      <c r="S462" s="45">
        <f t="shared" si="167"/>
        <v>0</v>
      </c>
      <c r="T462" s="45">
        <f t="shared" si="168"/>
        <v>0</v>
      </c>
      <c r="U462" s="45">
        <f t="shared" si="169"/>
        <v>0</v>
      </c>
      <c r="V462" s="20">
        <v>0</v>
      </c>
      <c r="W462" s="21">
        <f t="shared" si="183"/>
        <v>0</v>
      </c>
      <c r="X462" s="17" t="s">
        <v>216</v>
      </c>
      <c r="Y462" s="54" t="str">
        <f t="shared" si="184"/>
        <v>N/A</v>
      </c>
      <c r="Z462" s="20">
        <v>0</v>
      </c>
      <c r="AA462" s="20">
        <v>0</v>
      </c>
      <c r="AB462" s="20">
        <v>0</v>
      </c>
      <c r="AC462" s="20">
        <v>0</v>
      </c>
      <c r="AD462" s="20">
        <v>0</v>
      </c>
      <c r="AE462" s="20">
        <v>0</v>
      </c>
      <c r="AF462" s="20">
        <v>0</v>
      </c>
      <c r="AG462" s="20">
        <v>0</v>
      </c>
      <c r="AH462" s="20">
        <v>3.6713499999599997E-2</v>
      </c>
      <c r="AI462" s="20">
        <v>0</v>
      </c>
      <c r="AJ462" s="20">
        <v>0</v>
      </c>
      <c r="AL462" s="57">
        <f t="shared" si="170"/>
        <v>0</v>
      </c>
      <c r="AM462" s="57">
        <f t="shared" si="171"/>
        <v>0</v>
      </c>
      <c r="AN462" s="57">
        <f t="shared" si="172"/>
        <v>0</v>
      </c>
      <c r="AO462" s="57">
        <f t="shared" si="173"/>
        <v>0</v>
      </c>
      <c r="AP462" s="57">
        <f t="shared" si="174"/>
        <v>0</v>
      </c>
      <c r="AQ462" s="57">
        <f t="shared" si="175"/>
        <v>0</v>
      </c>
      <c r="AR462" s="57">
        <f t="shared" si="176"/>
        <v>0</v>
      </c>
      <c r="AS462" s="57">
        <f t="shared" si="177"/>
        <v>0</v>
      </c>
      <c r="AT462" s="57">
        <f t="shared" si="178"/>
        <v>99.999999998910454</v>
      </c>
      <c r="AU462" s="57">
        <f t="shared" si="179"/>
        <v>0</v>
      </c>
      <c r="AV462" s="57">
        <f t="shared" si="180"/>
        <v>0</v>
      </c>
    </row>
    <row r="463" spans="1:48" x14ac:dyDescent="0.35">
      <c r="A463" s="19" t="s">
        <v>907</v>
      </c>
      <c r="B463" s="19" t="s">
        <v>908</v>
      </c>
      <c r="C463" s="44" t="s">
        <v>36</v>
      </c>
      <c r="D463" s="41" t="s">
        <v>1051</v>
      </c>
      <c r="E463" s="20">
        <v>1.4258399999999999E-2</v>
      </c>
      <c r="F463" s="20">
        <v>0</v>
      </c>
      <c r="G463" s="20">
        <v>0</v>
      </c>
      <c r="H463" s="20">
        <v>0</v>
      </c>
      <c r="I463" s="40">
        <f t="shared" si="162"/>
        <v>1.4258399999999999E-2</v>
      </c>
      <c r="J463" s="21">
        <f t="shared" si="163"/>
        <v>0</v>
      </c>
      <c r="K463" s="21">
        <f t="shared" si="164"/>
        <v>0</v>
      </c>
      <c r="L463" s="21">
        <f t="shared" si="165"/>
        <v>0</v>
      </c>
      <c r="M463" s="21">
        <f t="shared" si="166"/>
        <v>100</v>
      </c>
      <c r="N463" s="20">
        <v>5.61006E-3</v>
      </c>
      <c r="O463" s="20">
        <f t="shared" si="181"/>
        <v>5.8799145001049999E-3</v>
      </c>
      <c r="P463" s="20">
        <v>2.6985450010499998E-4</v>
      </c>
      <c r="Q463" s="20">
        <f t="shared" si="182"/>
        <v>2.6985450010499998E-4</v>
      </c>
      <c r="R463" s="20">
        <v>0</v>
      </c>
      <c r="S463" s="45">
        <f t="shared" si="167"/>
        <v>41.238249032885882</v>
      </c>
      <c r="T463" s="45">
        <f t="shared" si="168"/>
        <v>1.8926001522260563</v>
      </c>
      <c r="U463" s="45">
        <f t="shared" si="169"/>
        <v>0</v>
      </c>
      <c r="V463" s="20">
        <v>0</v>
      </c>
      <c r="W463" s="21">
        <f t="shared" si="183"/>
        <v>0</v>
      </c>
      <c r="X463" s="17" t="s">
        <v>216</v>
      </c>
      <c r="Y463" s="54" t="str">
        <f t="shared" si="184"/>
        <v>N/A</v>
      </c>
      <c r="Z463" s="20">
        <v>0</v>
      </c>
      <c r="AA463" s="20">
        <v>0</v>
      </c>
      <c r="AB463" s="20">
        <v>0</v>
      </c>
      <c r="AC463" s="20">
        <v>0</v>
      </c>
      <c r="AD463" s="20">
        <v>0</v>
      </c>
      <c r="AE463" s="20">
        <v>0</v>
      </c>
      <c r="AF463" s="20">
        <v>0</v>
      </c>
      <c r="AG463" s="20">
        <v>0</v>
      </c>
      <c r="AH463" s="20">
        <v>1.4258435000299999E-2</v>
      </c>
      <c r="AI463" s="20">
        <v>0</v>
      </c>
      <c r="AJ463" s="20">
        <v>0</v>
      </c>
      <c r="AL463" s="57">
        <f t="shared" si="170"/>
        <v>0</v>
      </c>
      <c r="AM463" s="57">
        <f t="shared" si="171"/>
        <v>0</v>
      </c>
      <c r="AN463" s="57">
        <f t="shared" si="172"/>
        <v>0</v>
      </c>
      <c r="AO463" s="57">
        <f t="shared" si="173"/>
        <v>0</v>
      </c>
      <c r="AP463" s="57">
        <f t="shared" si="174"/>
        <v>0</v>
      </c>
      <c r="AQ463" s="57">
        <f t="shared" si="175"/>
        <v>0</v>
      </c>
      <c r="AR463" s="57">
        <f t="shared" si="176"/>
        <v>0</v>
      </c>
      <c r="AS463" s="57">
        <f t="shared" si="177"/>
        <v>0</v>
      </c>
      <c r="AT463" s="57">
        <f t="shared" si="178"/>
        <v>100.00024547144139</v>
      </c>
      <c r="AU463" s="57">
        <f t="shared" si="179"/>
        <v>0</v>
      </c>
      <c r="AV463" s="57">
        <f t="shared" si="180"/>
        <v>0</v>
      </c>
    </row>
    <row r="464" spans="1:48" x14ac:dyDescent="0.35">
      <c r="A464" s="19" t="s">
        <v>909</v>
      </c>
      <c r="B464" s="19" t="s">
        <v>910</v>
      </c>
      <c r="C464" s="44" t="s">
        <v>36</v>
      </c>
      <c r="D464" s="41" t="s">
        <v>1051</v>
      </c>
      <c r="E464" s="20">
        <v>3.92577E-2</v>
      </c>
      <c r="F464" s="20">
        <v>0</v>
      </c>
      <c r="G464" s="20">
        <v>0</v>
      </c>
      <c r="H464" s="20">
        <v>0</v>
      </c>
      <c r="I464" s="40">
        <f t="shared" si="162"/>
        <v>3.92577E-2</v>
      </c>
      <c r="J464" s="21">
        <f t="shared" si="163"/>
        <v>0</v>
      </c>
      <c r="K464" s="21">
        <f t="shared" si="164"/>
        <v>0</v>
      </c>
      <c r="L464" s="21">
        <f t="shared" si="165"/>
        <v>0</v>
      </c>
      <c r="M464" s="21">
        <f t="shared" si="166"/>
        <v>100</v>
      </c>
      <c r="N464" s="20">
        <v>0</v>
      </c>
      <c r="O464" s="20">
        <f t="shared" si="181"/>
        <v>0</v>
      </c>
      <c r="P464" s="20">
        <v>0</v>
      </c>
      <c r="Q464" s="20">
        <f t="shared" si="182"/>
        <v>0</v>
      </c>
      <c r="R464" s="20">
        <v>0</v>
      </c>
      <c r="S464" s="45">
        <f t="shared" si="167"/>
        <v>0</v>
      </c>
      <c r="T464" s="45">
        <f t="shared" si="168"/>
        <v>0</v>
      </c>
      <c r="U464" s="45">
        <f t="shared" si="169"/>
        <v>0</v>
      </c>
      <c r="V464" s="20">
        <v>0</v>
      </c>
      <c r="W464" s="21">
        <f t="shared" si="183"/>
        <v>0</v>
      </c>
      <c r="X464" s="17" t="s">
        <v>216</v>
      </c>
      <c r="Y464" s="54" t="str">
        <f t="shared" si="184"/>
        <v>N/A</v>
      </c>
      <c r="Z464" s="20">
        <v>0</v>
      </c>
      <c r="AA464" s="20">
        <v>0</v>
      </c>
      <c r="AB464" s="20">
        <v>0</v>
      </c>
      <c r="AC464" s="20">
        <v>0</v>
      </c>
      <c r="AD464" s="20">
        <v>0</v>
      </c>
      <c r="AE464" s="20">
        <v>0</v>
      </c>
      <c r="AF464" s="20">
        <v>0</v>
      </c>
      <c r="AG464" s="20">
        <v>0</v>
      </c>
      <c r="AH464" s="20">
        <v>0</v>
      </c>
      <c r="AI464" s="20">
        <v>0</v>
      </c>
      <c r="AJ464" s="20">
        <v>0</v>
      </c>
      <c r="AL464" s="57">
        <f t="shared" si="170"/>
        <v>0</v>
      </c>
      <c r="AM464" s="57">
        <f t="shared" si="171"/>
        <v>0</v>
      </c>
      <c r="AN464" s="57">
        <f t="shared" si="172"/>
        <v>0</v>
      </c>
      <c r="AO464" s="57">
        <f t="shared" si="173"/>
        <v>0</v>
      </c>
      <c r="AP464" s="57">
        <f t="shared" si="174"/>
        <v>0</v>
      </c>
      <c r="AQ464" s="57">
        <f t="shared" si="175"/>
        <v>0</v>
      </c>
      <c r="AR464" s="57">
        <f t="shared" si="176"/>
        <v>0</v>
      </c>
      <c r="AS464" s="57">
        <f t="shared" si="177"/>
        <v>0</v>
      </c>
      <c r="AT464" s="57">
        <f t="shared" si="178"/>
        <v>0</v>
      </c>
      <c r="AU464" s="57">
        <f t="shared" si="179"/>
        <v>0</v>
      </c>
      <c r="AV464" s="57">
        <f t="shared" si="180"/>
        <v>0</v>
      </c>
    </row>
    <row r="465" spans="1:48" x14ac:dyDescent="0.35">
      <c r="A465" s="19" t="s">
        <v>911</v>
      </c>
      <c r="B465" s="19" t="s">
        <v>912</v>
      </c>
      <c r="C465" s="44" t="s">
        <v>36</v>
      </c>
      <c r="D465" s="41" t="s">
        <v>1051</v>
      </c>
      <c r="E465" s="20">
        <v>1.92763E-2</v>
      </c>
      <c r="F465" s="20">
        <v>0</v>
      </c>
      <c r="G465" s="20">
        <v>0</v>
      </c>
      <c r="H465" s="20">
        <v>0</v>
      </c>
      <c r="I465" s="40">
        <f t="shared" si="162"/>
        <v>1.92763E-2</v>
      </c>
      <c r="J465" s="21">
        <f t="shared" si="163"/>
        <v>0</v>
      </c>
      <c r="K465" s="21">
        <f t="shared" si="164"/>
        <v>0</v>
      </c>
      <c r="L465" s="21">
        <f t="shared" si="165"/>
        <v>0</v>
      </c>
      <c r="M465" s="21">
        <f t="shared" si="166"/>
        <v>100</v>
      </c>
      <c r="N465" s="20">
        <v>0</v>
      </c>
      <c r="O465" s="20">
        <f t="shared" si="181"/>
        <v>0</v>
      </c>
      <c r="P465" s="20">
        <v>0</v>
      </c>
      <c r="Q465" s="20">
        <f t="shared" si="182"/>
        <v>0</v>
      </c>
      <c r="R465" s="20">
        <v>0</v>
      </c>
      <c r="S465" s="45">
        <f t="shared" si="167"/>
        <v>0</v>
      </c>
      <c r="T465" s="45">
        <f t="shared" si="168"/>
        <v>0</v>
      </c>
      <c r="U465" s="45">
        <f t="shared" si="169"/>
        <v>0</v>
      </c>
      <c r="V465" s="20">
        <v>0</v>
      </c>
      <c r="W465" s="21">
        <f t="shared" si="183"/>
        <v>0</v>
      </c>
      <c r="X465" s="17" t="s">
        <v>216</v>
      </c>
      <c r="Y465" s="54" t="str">
        <f t="shared" si="184"/>
        <v>N/A</v>
      </c>
      <c r="Z465" s="20">
        <v>0</v>
      </c>
      <c r="AA465" s="20">
        <v>0</v>
      </c>
      <c r="AB465" s="20">
        <v>0</v>
      </c>
      <c r="AC465" s="20">
        <v>0</v>
      </c>
      <c r="AD465" s="20">
        <v>0</v>
      </c>
      <c r="AE465" s="20">
        <v>1.9264899985599999E-2</v>
      </c>
      <c r="AF465" s="20">
        <v>0</v>
      </c>
      <c r="AG465" s="20">
        <v>0</v>
      </c>
      <c r="AH465" s="20">
        <v>1.9276320001100002E-2</v>
      </c>
      <c r="AI465" s="20">
        <v>0</v>
      </c>
      <c r="AJ465" s="20">
        <v>0</v>
      </c>
      <c r="AL465" s="57">
        <f t="shared" si="170"/>
        <v>0</v>
      </c>
      <c r="AM465" s="57">
        <f t="shared" si="171"/>
        <v>0</v>
      </c>
      <c r="AN465" s="57">
        <f t="shared" si="172"/>
        <v>0</v>
      </c>
      <c r="AO465" s="57">
        <f t="shared" si="173"/>
        <v>0</v>
      </c>
      <c r="AP465" s="57">
        <f t="shared" si="174"/>
        <v>0</v>
      </c>
      <c r="AQ465" s="57">
        <f t="shared" si="175"/>
        <v>99.940859945113942</v>
      </c>
      <c r="AR465" s="57">
        <f t="shared" si="176"/>
        <v>0</v>
      </c>
      <c r="AS465" s="57">
        <f t="shared" si="177"/>
        <v>0</v>
      </c>
      <c r="AT465" s="57">
        <f t="shared" si="178"/>
        <v>100.0001037600577</v>
      </c>
      <c r="AU465" s="57">
        <f t="shared" si="179"/>
        <v>0</v>
      </c>
      <c r="AV465" s="57">
        <f t="shared" si="180"/>
        <v>0</v>
      </c>
    </row>
    <row r="466" spans="1:48" x14ac:dyDescent="0.35">
      <c r="A466" s="19" t="s">
        <v>913</v>
      </c>
      <c r="B466" s="19" t="s">
        <v>914</v>
      </c>
      <c r="C466" s="44" t="s">
        <v>36</v>
      </c>
      <c r="D466" s="41" t="s">
        <v>1051</v>
      </c>
      <c r="E466" s="20">
        <v>1.55008E-2</v>
      </c>
      <c r="F466" s="20">
        <v>0</v>
      </c>
      <c r="G466" s="20">
        <v>0</v>
      </c>
      <c r="H466" s="20">
        <v>0</v>
      </c>
      <c r="I466" s="40">
        <f t="shared" si="162"/>
        <v>1.55008E-2</v>
      </c>
      <c r="J466" s="21">
        <f t="shared" si="163"/>
        <v>0</v>
      </c>
      <c r="K466" s="21">
        <f t="shared" si="164"/>
        <v>0</v>
      </c>
      <c r="L466" s="21">
        <f t="shared" si="165"/>
        <v>0</v>
      </c>
      <c r="M466" s="21">
        <f t="shared" si="166"/>
        <v>100</v>
      </c>
      <c r="N466" s="20">
        <v>0</v>
      </c>
      <c r="O466" s="20">
        <f t="shared" si="181"/>
        <v>0</v>
      </c>
      <c r="P466" s="20">
        <v>0</v>
      </c>
      <c r="Q466" s="20">
        <f t="shared" si="182"/>
        <v>0</v>
      </c>
      <c r="R466" s="20">
        <v>0</v>
      </c>
      <c r="S466" s="45">
        <f t="shared" si="167"/>
        <v>0</v>
      </c>
      <c r="T466" s="45">
        <f t="shared" si="168"/>
        <v>0</v>
      </c>
      <c r="U466" s="45">
        <f t="shared" si="169"/>
        <v>0</v>
      </c>
      <c r="V466" s="20">
        <v>0</v>
      </c>
      <c r="W466" s="21">
        <f t="shared" si="183"/>
        <v>0</v>
      </c>
      <c r="X466" s="17" t="s">
        <v>216</v>
      </c>
      <c r="Y466" s="54" t="str">
        <f t="shared" si="184"/>
        <v>N/A</v>
      </c>
      <c r="Z466" s="20">
        <v>0</v>
      </c>
      <c r="AA466" s="20">
        <v>0</v>
      </c>
      <c r="AB466" s="20">
        <v>0</v>
      </c>
      <c r="AC466" s="20">
        <v>0</v>
      </c>
      <c r="AD466" s="20">
        <v>0</v>
      </c>
      <c r="AE466" s="20">
        <v>0</v>
      </c>
      <c r="AF466" s="20">
        <v>0</v>
      </c>
      <c r="AG466" s="20">
        <v>0</v>
      </c>
      <c r="AH466" s="20">
        <v>1.55008643995E-2</v>
      </c>
      <c r="AI466" s="20">
        <v>0</v>
      </c>
      <c r="AJ466" s="20">
        <v>0</v>
      </c>
      <c r="AL466" s="57">
        <f t="shared" si="170"/>
        <v>0</v>
      </c>
      <c r="AM466" s="57">
        <f t="shared" si="171"/>
        <v>0</v>
      </c>
      <c r="AN466" s="57">
        <f t="shared" si="172"/>
        <v>0</v>
      </c>
      <c r="AO466" s="57">
        <f t="shared" si="173"/>
        <v>0</v>
      </c>
      <c r="AP466" s="57">
        <f t="shared" si="174"/>
        <v>0</v>
      </c>
      <c r="AQ466" s="57">
        <f t="shared" si="175"/>
        <v>0</v>
      </c>
      <c r="AR466" s="57">
        <f t="shared" si="176"/>
        <v>0</v>
      </c>
      <c r="AS466" s="57">
        <f t="shared" si="177"/>
        <v>0</v>
      </c>
      <c r="AT466" s="57">
        <f t="shared" si="178"/>
        <v>100.0004154592021</v>
      </c>
      <c r="AU466" s="57">
        <f t="shared" si="179"/>
        <v>0</v>
      </c>
      <c r="AV466" s="57">
        <f t="shared" si="180"/>
        <v>0</v>
      </c>
    </row>
    <row r="467" spans="1:48" x14ac:dyDescent="0.35">
      <c r="A467" s="19" t="s">
        <v>915</v>
      </c>
      <c r="B467" s="19" t="s">
        <v>916</v>
      </c>
      <c r="C467" s="44" t="s">
        <v>36</v>
      </c>
      <c r="D467" s="41" t="s">
        <v>1051</v>
      </c>
      <c r="E467" s="20">
        <v>5.0424299999999998E-2</v>
      </c>
      <c r="F467" s="20">
        <v>0</v>
      </c>
      <c r="G467" s="20">
        <v>0</v>
      </c>
      <c r="H467" s="20">
        <v>0</v>
      </c>
      <c r="I467" s="40">
        <f t="shared" si="162"/>
        <v>5.0424299999999998E-2</v>
      </c>
      <c r="J467" s="21">
        <f t="shared" si="163"/>
        <v>0</v>
      </c>
      <c r="K467" s="21">
        <f t="shared" si="164"/>
        <v>0</v>
      </c>
      <c r="L467" s="21">
        <f t="shared" si="165"/>
        <v>0</v>
      </c>
      <c r="M467" s="21">
        <f t="shared" si="166"/>
        <v>100</v>
      </c>
      <c r="N467" s="20">
        <v>0</v>
      </c>
      <c r="O467" s="20">
        <f t="shared" si="181"/>
        <v>0</v>
      </c>
      <c r="P467" s="20">
        <v>0</v>
      </c>
      <c r="Q467" s="20">
        <f t="shared" si="182"/>
        <v>0</v>
      </c>
      <c r="R467" s="20">
        <v>0</v>
      </c>
      <c r="S467" s="45">
        <f t="shared" si="167"/>
        <v>0</v>
      </c>
      <c r="T467" s="45">
        <f t="shared" si="168"/>
        <v>0</v>
      </c>
      <c r="U467" s="45">
        <f t="shared" si="169"/>
        <v>0</v>
      </c>
      <c r="V467" s="20">
        <v>0</v>
      </c>
      <c r="W467" s="21">
        <f t="shared" si="183"/>
        <v>0</v>
      </c>
      <c r="X467" s="17" t="s">
        <v>216</v>
      </c>
      <c r="Y467" s="54" t="str">
        <f t="shared" si="184"/>
        <v>N/A</v>
      </c>
      <c r="Z467" s="20">
        <v>0</v>
      </c>
      <c r="AA467" s="20">
        <v>0</v>
      </c>
      <c r="AB467" s="20">
        <v>0</v>
      </c>
      <c r="AC467" s="20">
        <v>0</v>
      </c>
      <c r="AD467" s="20">
        <v>0</v>
      </c>
      <c r="AE467" s="20">
        <v>0</v>
      </c>
      <c r="AF467" s="20">
        <v>0</v>
      </c>
      <c r="AG467" s="20">
        <v>0</v>
      </c>
      <c r="AH467" s="20">
        <v>5.04243249992E-2</v>
      </c>
      <c r="AI467" s="20">
        <v>0</v>
      </c>
      <c r="AJ467" s="20">
        <v>0</v>
      </c>
      <c r="AL467" s="57">
        <f t="shared" si="170"/>
        <v>0</v>
      </c>
      <c r="AM467" s="57">
        <f t="shared" si="171"/>
        <v>0</v>
      </c>
      <c r="AN467" s="57">
        <f t="shared" si="172"/>
        <v>0</v>
      </c>
      <c r="AO467" s="57">
        <f t="shared" si="173"/>
        <v>0</v>
      </c>
      <c r="AP467" s="57">
        <f t="shared" si="174"/>
        <v>0</v>
      </c>
      <c r="AQ467" s="57">
        <f t="shared" si="175"/>
        <v>0</v>
      </c>
      <c r="AR467" s="57">
        <f t="shared" si="176"/>
        <v>0</v>
      </c>
      <c r="AS467" s="57">
        <f t="shared" si="177"/>
        <v>0</v>
      </c>
      <c r="AT467" s="57">
        <f t="shared" si="178"/>
        <v>100.00004957768378</v>
      </c>
      <c r="AU467" s="57">
        <f t="shared" si="179"/>
        <v>0</v>
      </c>
      <c r="AV467" s="57">
        <f t="shared" si="180"/>
        <v>0</v>
      </c>
    </row>
    <row r="468" spans="1:48" x14ac:dyDescent="0.35">
      <c r="A468" s="19" t="s">
        <v>917</v>
      </c>
      <c r="B468" s="19" t="s">
        <v>918</v>
      </c>
      <c r="C468" s="44" t="s">
        <v>36</v>
      </c>
      <c r="D468" s="41" t="s">
        <v>1051</v>
      </c>
      <c r="E468" s="20">
        <v>0.114413</v>
      </c>
      <c r="F468" s="20">
        <v>0</v>
      </c>
      <c r="G468" s="20">
        <v>0</v>
      </c>
      <c r="H468" s="20">
        <v>0</v>
      </c>
      <c r="I468" s="40">
        <f t="shared" si="162"/>
        <v>0.114413</v>
      </c>
      <c r="J468" s="21">
        <f t="shared" si="163"/>
        <v>0</v>
      </c>
      <c r="K468" s="21">
        <f t="shared" si="164"/>
        <v>0</v>
      </c>
      <c r="L468" s="21">
        <f t="shared" si="165"/>
        <v>0</v>
      </c>
      <c r="M468" s="21">
        <f t="shared" si="166"/>
        <v>100</v>
      </c>
      <c r="N468" s="20">
        <v>0</v>
      </c>
      <c r="O468" s="20">
        <f t="shared" si="181"/>
        <v>0</v>
      </c>
      <c r="P468" s="20">
        <v>0</v>
      </c>
      <c r="Q468" s="20">
        <f t="shared" si="182"/>
        <v>0</v>
      </c>
      <c r="R468" s="20">
        <v>0</v>
      </c>
      <c r="S468" s="45">
        <f t="shared" si="167"/>
        <v>0</v>
      </c>
      <c r="T468" s="45">
        <f t="shared" si="168"/>
        <v>0</v>
      </c>
      <c r="U468" s="45">
        <f t="shared" si="169"/>
        <v>0</v>
      </c>
      <c r="V468" s="20">
        <v>0</v>
      </c>
      <c r="W468" s="21">
        <f t="shared" si="183"/>
        <v>0</v>
      </c>
      <c r="X468" s="17" t="s">
        <v>216</v>
      </c>
      <c r="Y468" s="54" t="str">
        <f t="shared" si="184"/>
        <v>N/A</v>
      </c>
      <c r="Z468" s="20">
        <v>0</v>
      </c>
      <c r="AA468" s="20">
        <v>0</v>
      </c>
      <c r="AB468" s="20">
        <v>0</v>
      </c>
      <c r="AC468" s="20">
        <v>0</v>
      </c>
      <c r="AD468" s="20">
        <v>0</v>
      </c>
      <c r="AE468" s="20">
        <v>0</v>
      </c>
      <c r="AF468" s="20">
        <v>0</v>
      </c>
      <c r="AG468" s="20">
        <v>1.06870249991E-4</v>
      </c>
      <c r="AH468" s="20">
        <v>0.11430589284999999</v>
      </c>
      <c r="AI468" s="20">
        <v>0</v>
      </c>
      <c r="AJ468" s="20">
        <v>0</v>
      </c>
      <c r="AL468" s="57">
        <f t="shared" si="170"/>
        <v>0</v>
      </c>
      <c r="AM468" s="57">
        <f t="shared" si="171"/>
        <v>0</v>
      </c>
      <c r="AN468" s="57">
        <f t="shared" si="172"/>
        <v>0</v>
      </c>
      <c r="AO468" s="57">
        <f t="shared" si="173"/>
        <v>0</v>
      </c>
      <c r="AP468" s="57">
        <f t="shared" si="174"/>
        <v>0</v>
      </c>
      <c r="AQ468" s="57">
        <f t="shared" si="175"/>
        <v>0</v>
      </c>
      <c r="AR468" s="57">
        <f t="shared" si="176"/>
        <v>0</v>
      </c>
      <c r="AS468" s="57">
        <f t="shared" si="177"/>
        <v>9.340743621004606E-2</v>
      </c>
      <c r="AT468" s="57">
        <f t="shared" si="178"/>
        <v>99.906385506891695</v>
      </c>
      <c r="AU468" s="57">
        <f t="shared" si="179"/>
        <v>0</v>
      </c>
      <c r="AV468" s="57">
        <f t="shared" si="180"/>
        <v>0</v>
      </c>
    </row>
    <row r="469" spans="1:48" x14ac:dyDescent="0.35">
      <c r="A469" s="19" t="s">
        <v>919</v>
      </c>
      <c r="B469" s="19" t="s">
        <v>920</v>
      </c>
      <c r="C469" s="44" t="s">
        <v>36</v>
      </c>
      <c r="D469" s="41" t="s">
        <v>1051</v>
      </c>
      <c r="E469" s="20">
        <v>9.7869300000000006E-2</v>
      </c>
      <c r="F469" s="20">
        <v>0</v>
      </c>
      <c r="G469" s="20">
        <v>2.8832355214900001E-3</v>
      </c>
      <c r="H469" s="20">
        <v>5.4873942257399999E-2</v>
      </c>
      <c r="I469" s="40">
        <f t="shared" si="162"/>
        <v>4.0112122221110005E-2</v>
      </c>
      <c r="J469" s="21">
        <f t="shared" si="163"/>
        <v>0</v>
      </c>
      <c r="K469" s="21">
        <f t="shared" si="164"/>
        <v>2.94600607288496</v>
      </c>
      <c r="L469" s="21">
        <f t="shared" si="165"/>
        <v>56.068595828722593</v>
      </c>
      <c r="M469" s="21">
        <f t="shared" si="166"/>
        <v>40.985398098392452</v>
      </c>
      <c r="N469" s="20">
        <v>8.7945599999999999E-3</v>
      </c>
      <c r="O469" s="20">
        <f t="shared" si="181"/>
        <v>1.084268543986E-2</v>
      </c>
      <c r="P469" s="20">
        <v>2.04812543986E-3</v>
      </c>
      <c r="Q469" s="20">
        <f t="shared" si="182"/>
        <v>2.04812543986E-3</v>
      </c>
      <c r="R469" s="20">
        <v>0</v>
      </c>
      <c r="S469" s="45">
        <f t="shared" si="167"/>
        <v>11.078740156371813</v>
      </c>
      <c r="T469" s="45">
        <f t="shared" si="168"/>
        <v>2.092714916587735</v>
      </c>
      <c r="U469" s="45">
        <f t="shared" si="169"/>
        <v>0</v>
      </c>
      <c r="V469" s="20">
        <v>9.7867931346100001E-2</v>
      </c>
      <c r="W469" s="21">
        <f t="shared" si="183"/>
        <v>99.998601549311175</v>
      </c>
      <c r="X469" s="17">
        <v>1.59209032738E-2</v>
      </c>
      <c r="Y469" s="54">
        <f t="shared" si="184"/>
        <v>16.267515220605439</v>
      </c>
      <c r="Z469" s="20">
        <v>0</v>
      </c>
      <c r="AA469" s="20">
        <v>0</v>
      </c>
      <c r="AB469" s="20">
        <v>0</v>
      </c>
      <c r="AC469" s="20">
        <v>0</v>
      </c>
      <c r="AD469" s="20">
        <v>0</v>
      </c>
      <c r="AE469" s="20">
        <v>0</v>
      </c>
      <c r="AF469" s="20">
        <v>0</v>
      </c>
      <c r="AG469" s="20">
        <v>0</v>
      </c>
      <c r="AH469" s="20">
        <v>0</v>
      </c>
      <c r="AI469" s="20">
        <v>0</v>
      </c>
      <c r="AJ469" s="20">
        <v>0</v>
      </c>
      <c r="AL469" s="57">
        <f t="shared" si="170"/>
        <v>0</v>
      </c>
      <c r="AM469" s="57">
        <f t="shared" si="171"/>
        <v>0</v>
      </c>
      <c r="AN469" s="57">
        <f t="shared" si="172"/>
        <v>0</v>
      </c>
      <c r="AO469" s="57">
        <f t="shared" si="173"/>
        <v>0</v>
      </c>
      <c r="AP469" s="57">
        <f t="shared" si="174"/>
        <v>0</v>
      </c>
      <c r="AQ469" s="57">
        <f t="shared" si="175"/>
        <v>0</v>
      </c>
      <c r="AR469" s="57">
        <f t="shared" si="176"/>
        <v>0</v>
      </c>
      <c r="AS469" s="57">
        <f t="shared" si="177"/>
        <v>0</v>
      </c>
      <c r="AT469" s="57">
        <f t="shared" si="178"/>
        <v>0</v>
      </c>
      <c r="AU469" s="57">
        <f t="shared" si="179"/>
        <v>0</v>
      </c>
      <c r="AV469" s="57">
        <f t="shared" si="180"/>
        <v>0</v>
      </c>
    </row>
    <row r="470" spans="1:48" x14ac:dyDescent="0.35">
      <c r="A470" s="19" t="s">
        <v>921</v>
      </c>
      <c r="B470" s="19" t="s">
        <v>922</v>
      </c>
      <c r="C470" s="44" t="s">
        <v>36</v>
      </c>
      <c r="D470" s="41" t="s">
        <v>1051</v>
      </c>
      <c r="E470" s="20">
        <v>2.2733300000000001E-2</v>
      </c>
      <c r="F470" s="20">
        <v>0</v>
      </c>
      <c r="G470" s="20">
        <v>0</v>
      </c>
      <c r="H470" s="20">
        <v>0</v>
      </c>
      <c r="I470" s="40">
        <f t="shared" si="162"/>
        <v>2.2733300000000001E-2</v>
      </c>
      <c r="J470" s="21">
        <f t="shared" si="163"/>
        <v>0</v>
      </c>
      <c r="K470" s="21">
        <f t="shared" si="164"/>
        <v>0</v>
      </c>
      <c r="L470" s="21">
        <f t="shared" si="165"/>
        <v>0</v>
      </c>
      <c r="M470" s="21">
        <f t="shared" si="166"/>
        <v>100</v>
      </c>
      <c r="N470" s="20">
        <v>0</v>
      </c>
      <c r="O470" s="20">
        <f t="shared" si="181"/>
        <v>0</v>
      </c>
      <c r="P470" s="20">
        <v>0</v>
      </c>
      <c r="Q470" s="20">
        <f t="shared" si="182"/>
        <v>0</v>
      </c>
      <c r="R470" s="20">
        <v>0</v>
      </c>
      <c r="S470" s="45">
        <f t="shared" si="167"/>
        <v>0</v>
      </c>
      <c r="T470" s="45">
        <f t="shared" si="168"/>
        <v>0</v>
      </c>
      <c r="U470" s="45">
        <f t="shared" si="169"/>
        <v>0</v>
      </c>
      <c r="V470" s="20">
        <v>0</v>
      </c>
      <c r="W470" s="21">
        <f t="shared" si="183"/>
        <v>0</v>
      </c>
      <c r="X470" s="17" t="s">
        <v>216</v>
      </c>
      <c r="Y470" s="54" t="str">
        <f t="shared" si="184"/>
        <v>N/A</v>
      </c>
      <c r="Z470" s="20">
        <v>0</v>
      </c>
      <c r="AA470" s="20">
        <v>0</v>
      </c>
      <c r="AB470" s="20">
        <v>0</v>
      </c>
      <c r="AC470" s="20">
        <v>0</v>
      </c>
      <c r="AD470" s="20">
        <v>0</v>
      </c>
      <c r="AE470" s="20">
        <v>0</v>
      </c>
      <c r="AF470" s="20">
        <v>0</v>
      </c>
      <c r="AG470" s="20">
        <v>0</v>
      </c>
      <c r="AH470" s="20">
        <v>2.2733249999200001E-2</v>
      </c>
      <c r="AI470" s="20">
        <v>0</v>
      </c>
      <c r="AJ470" s="20">
        <v>0</v>
      </c>
      <c r="AL470" s="57">
        <f t="shared" si="170"/>
        <v>0</v>
      </c>
      <c r="AM470" s="57">
        <f t="shared" si="171"/>
        <v>0</v>
      </c>
      <c r="AN470" s="57">
        <f t="shared" si="172"/>
        <v>0</v>
      </c>
      <c r="AO470" s="57">
        <f t="shared" si="173"/>
        <v>0</v>
      </c>
      <c r="AP470" s="57">
        <f t="shared" si="174"/>
        <v>0</v>
      </c>
      <c r="AQ470" s="57">
        <f t="shared" si="175"/>
        <v>0</v>
      </c>
      <c r="AR470" s="57">
        <f t="shared" si="176"/>
        <v>0</v>
      </c>
      <c r="AS470" s="57">
        <f t="shared" si="177"/>
        <v>0</v>
      </c>
      <c r="AT470" s="57">
        <f t="shared" si="178"/>
        <v>99.999780054809463</v>
      </c>
      <c r="AU470" s="57">
        <f t="shared" si="179"/>
        <v>0</v>
      </c>
      <c r="AV470" s="57">
        <f t="shared" si="180"/>
        <v>0</v>
      </c>
    </row>
    <row r="471" spans="1:48" x14ac:dyDescent="0.35">
      <c r="A471" s="19" t="s">
        <v>923</v>
      </c>
      <c r="B471" s="19" t="s">
        <v>924</v>
      </c>
      <c r="C471" s="44" t="s">
        <v>36</v>
      </c>
      <c r="D471" s="41" t="s">
        <v>1051</v>
      </c>
      <c r="E471" s="20">
        <v>0.276005</v>
      </c>
      <c r="F471" s="20">
        <v>0</v>
      </c>
      <c r="G471" s="20">
        <v>0</v>
      </c>
      <c r="H471" s="20">
        <v>0</v>
      </c>
      <c r="I471" s="40">
        <f t="shared" si="162"/>
        <v>0.276005</v>
      </c>
      <c r="J471" s="21">
        <f t="shared" si="163"/>
        <v>0</v>
      </c>
      <c r="K471" s="21">
        <f t="shared" si="164"/>
        <v>0</v>
      </c>
      <c r="L471" s="21">
        <f t="shared" si="165"/>
        <v>0</v>
      </c>
      <c r="M471" s="21">
        <f t="shared" si="166"/>
        <v>100</v>
      </c>
      <c r="N471" s="20">
        <v>0</v>
      </c>
      <c r="O471" s="20">
        <f t="shared" si="181"/>
        <v>0</v>
      </c>
      <c r="P471" s="20">
        <v>0</v>
      </c>
      <c r="Q471" s="20">
        <f t="shared" si="182"/>
        <v>0</v>
      </c>
      <c r="R471" s="20">
        <v>0</v>
      </c>
      <c r="S471" s="45">
        <f t="shared" si="167"/>
        <v>0</v>
      </c>
      <c r="T471" s="45">
        <f t="shared" si="168"/>
        <v>0</v>
      </c>
      <c r="U471" s="45">
        <f t="shared" si="169"/>
        <v>0</v>
      </c>
      <c r="V471" s="20">
        <v>0</v>
      </c>
      <c r="W471" s="21">
        <f t="shared" si="183"/>
        <v>0</v>
      </c>
      <c r="X471" s="17" t="s">
        <v>216</v>
      </c>
      <c r="Y471" s="54" t="str">
        <f t="shared" si="184"/>
        <v>N/A</v>
      </c>
      <c r="Z471" s="20">
        <v>0</v>
      </c>
      <c r="AA471" s="20">
        <v>0</v>
      </c>
      <c r="AB471" s="20">
        <v>0</v>
      </c>
      <c r="AC471" s="20">
        <v>0</v>
      </c>
      <c r="AD471" s="20">
        <v>0</v>
      </c>
      <c r="AE471" s="20">
        <v>0.26041040883599997</v>
      </c>
      <c r="AF471" s="20">
        <v>0</v>
      </c>
      <c r="AG471" s="20">
        <v>2.1132364047000002E-3</v>
      </c>
      <c r="AH471" s="20">
        <v>0</v>
      </c>
      <c r="AI471" s="20">
        <v>0</v>
      </c>
      <c r="AJ471" s="20">
        <v>0</v>
      </c>
      <c r="AL471" s="57">
        <f t="shared" si="170"/>
        <v>0</v>
      </c>
      <c r="AM471" s="57">
        <f t="shared" si="171"/>
        <v>0</v>
      </c>
      <c r="AN471" s="57">
        <f t="shared" si="172"/>
        <v>0</v>
      </c>
      <c r="AO471" s="57">
        <f t="shared" si="173"/>
        <v>0</v>
      </c>
      <c r="AP471" s="57">
        <f t="shared" si="174"/>
        <v>0</v>
      </c>
      <c r="AQ471" s="57">
        <f t="shared" si="175"/>
        <v>94.349888167243336</v>
      </c>
      <c r="AR471" s="57">
        <f t="shared" si="176"/>
        <v>0</v>
      </c>
      <c r="AS471" s="57">
        <f t="shared" si="177"/>
        <v>0.76565149352366813</v>
      </c>
      <c r="AT471" s="57">
        <f t="shared" si="178"/>
        <v>0</v>
      </c>
      <c r="AU471" s="57">
        <f t="shared" si="179"/>
        <v>0</v>
      </c>
      <c r="AV471" s="57">
        <f t="shared" si="180"/>
        <v>0</v>
      </c>
    </row>
    <row r="472" spans="1:48" x14ac:dyDescent="0.35">
      <c r="A472" s="19" t="s">
        <v>925</v>
      </c>
      <c r="B472" s="19" t="s">
        <v>926</v>
      </c>
      <c r="C472" s="44" t="s">
        <v>36</v>
      </c>
      <c r="D472" s="41" t="s">
        <v>1051</v>
      </c>
      <c r="E472" s="20">
        <v>5.0105799999999999E-2</v>
      </c>
      <c r="F472" s="20">
        <v>0</v>
      </c>
      <c r="G472" s="20">
        <v>0</v>
      </c>
      <c r="H472" s="20">
        <v>0</v>
      </c>
      <c r="I472" s="40">
        <f t="shared" si="162"/>
        <v>5.0105799999999999E-2</v>
      </c>
      <c r="J472" s="21">
        <f t="shared" si="163"/>
        <v>0</v>
      </c>
      <c r="K472" s="21">
        <f t="shared" si="164"/>
        <v>0</v>
      </c>
      <c r="L472" s="21">
        <f t="shared" si="165"/>
        <v>0</v>
      </c>
      <c r="M472" s="21">
        <f t="shared" si="166"/>
        <v>100</v>
      </c>
      <c r="N472" s="20">
        <v>2.18157E-2</v>
      </c>
      <c r="O472" s="20">
        <f t="shared" si="181"/>
        <v>3.6090274374439998E-2</v>
      </c>
      <c r="P472" s="20">
        <v>9.8793770494199993E-3</v>
      </c>
      <c r="Q472" s="20">
        <f t="shared" si="182"/>
        <v>1.4274574374439998E-2</v>
      </c>
      <c r="R472" s="20">
        <v>4.3951973250199996E-3</v>
      </c>
      <c r="S472" s="45">
        <f t="shared" si="167"/>
        <v>72.028137210542482</v>
      </c>
      <c r="T472" s="45">
        <f t="shared" si="168"/>
        <v>28.488866307772749</v>
      </c>
      <c r="U472" s="45">
        <f t="shared" si="169"/>
        <v>8.7718334504588285</v>
      </c>
      <c r="V472" s="20">
        <v>0</v>
      </c>
      <c r="W472" s="21">
        <f t="shared" si="183"/>
        <v>0</v>
      </c>
      <c r="X472" s="17" t="s">
        <v>216</v>
      </c>
      <c r="Y472" s="54" t="str">
        <f t="shared" si="184"/>
        <v>N/A</v>
      </c>
      <c r="Z472" s="20">
        <v>0</v>
      </c>
      <c r="AA472" s="20">
        <v>0</v>
      </c>
      <c r="AB472" s="20">
        <v>0</v>
      </c>
      <c r="AC472" s="20">
        <v>0</v>
      </c>
      <c r="AD472" s="20">
        <v>0</v>
      </c>
      <c r="AE472" s="20">
        <v>0</v>
      </c>
      <c r="AF472" s="20">
        <v>0</v>
      </c>
      <c r="AG472" s="20">
        <v>0</v>
      </c>
      <c r="AH472" s="20">
        <v>5.0105810001399999E-2</v>
      </c>
      <c r="AI472" s="20">
        <v>0</v>
      </c>
      <c r="AJ472" s="20">
        <v>0</v>
      </c>
      <c r="AL472" s="57">
        <f t="shared" si="170"/>
        <v>0</v>
      </c>
      <c r="AM472" s="57">
        <f t="shared" si="171"/>
        <v>0</v>
      </c>
      <c r="AN472" s="57">
        <f t="shared" si="172"/>
        <v>0</v>
      </c>
      <c r="AO472" s="57">
        <f t="shared" si="173"/>
        <v>0</v>
      </c>
      <c r="AP472" s="57">
        <f t="shared" si="174"/>
        <v>0</v>
      </c>
      <c r="AQ472" s="57">
        <f t="shared" si="175"/>
        <v>0</v>
      </c>
      <c r="AR472" s="57">
        <f t="shared" si="176"/>
        <v>0</v>
      </c>
      <c r="AS472" s="57">
        <f t="shared" si="177"/>
        <v>0</v>
      </c>
      <c r="AT472" s="57">
        <f t="shared" si="178"/>
        <v>100.00001996056345</v>
      </c>
      <c r="AU472" s="57">
        <f t="shared" si="179"/>
        <v>0</v>
      </c>
      <c r="AV472" s="57">
        <f t="shared" si="180"/>
        <v>0</v>
      </c>
    </row>
    <row r="473" spans="1:48" x14ac:dyDescent="0.35">
      <c r="A473" s="19" t="s">
        <v>927</v>
      </c>
      <c r="B473" s="19" t="s">
        <v>928</v>
      </c>
      <c r="C473" s="44" t="s">
        <v>36</v>
      </c>
      <c r="D473" s="41" t="s">
        <v>1051</v>
      </c>
      <c r="E473" s="20">
        <v>1.4636E-2</v>
      </c>
      <c r="F473" s="20">
        <v>0</v>
      </c>
      <c r="G473" s="20">
        <v>0</v>
      </c>
      <c r="H473" s="20">
        <v>0</v>
      </c>
      <c r="I473" s="40">
        <f t="shared" si="162"/>
        <v>1.4636E-2</v>
      </c>
      <c r="J473" s="21">
        <f t="shared" si="163"/>
        <v>0</v>
      </c>
      <c r="K473" s="21">
        <f t="shared" si="164"/>
        <v>0</v>
      </c>
      <c r="L473" s="21">
        <f t="shared" si="165"/>
        <v>0</v>
      </c>
      <c r="M473" s="21">
        <f t="shared" si="166"/>
        <v>100</v>
      </c>
      <c r="N473" s="20">
        <v>0</v>
      </c>
      <c r="O473" s="20">
        <f t="shared" si="181"/>
        <v>0</v>
      </c>
      <c r="P473" s="20">
        <v>0</v>
      </c>
      <c r="Q473" s="20">
        <f t="shared" si="182"/>
        <v>0</v>
      </c>
      <c r="R473" s="20">
        <v>0</v>
      </c>
      <c r="S473" s="45">
        <f t="shared" si="167"/>
        <v>0</v>
      </c>
      <c r="T473" s="45">
        <f t="shared" si="168"/>
        <v>0</v>
      </c>
      <c r="U473" s="45">
        <f t="shared" si="169"/>
        <v>0</v>
      </c>
      <c r="V473" s="20">
        <v>0</v>
      </c>
      <c r="W473" s="21">
        <f t="shared" si="183"/>
        <v>0</v>
      </c>
      <c r="X473" s="17" t="s">
        <v>216</v>
      </c>
      <c r="Y473" s="54" t="str">
        <f t="shared" si="184"/>
        <v>N/A</v>
      </c>
      <c r="Z473" s="20">
        <v>0</v>
      </c>
      <c r="AA473" s="20">
        <v>0</v>
      </c>
      <c r="AB473" s="20">
        <v>0</v>
      </c>
      <c r="AC473" s="20">
        <v>0</v>
      </c>
      <c r="AD473" s="20">
        <v>0</v>
      </c>
      <c r="AE473" s="20">
        <v>0</v>
      </c>
      <c r="AF473" s="20">
        <v>0</v>
      </c>
      <c r="AG473" s="20">
        <v>0</v>
      </c>
      <c r="AH473" s="20">
        <v>1.4636020000299999E-2</v>
      </c>
      <c r="AI473" s="20">
        <v>0</v>
      </c>
      <c r="AJ473" s="20">
        <v>0</v>
      </c>
      <c r="AL473" s="57">
        <f t="shared" si="170"/>
        <v>0</v>
      </c>
      <c r="AM473" s="57">
        <f t="shared" si="171"/>
        <v>0</v>
      </c>
      <c r="AN473" s="57">
        <f t="shared" si="172"/>
        <v>0</v>
      </c>
      <c r="AO473" s="57">
        <f t="shared" si="173"/>
        <v>0</v>
      </c>
      <c r="AP473" s="57">
        <f t="shared" si="174"/>
        <v>0</v>
      </c>
      <c r="AQ473" s="57">
        <f t="shared" si="175"/>
        <v>0</v>
      </c>
      <c r="AR473" s="57">
        <f t="shared" si="176"/>
        <v>0</v>
      </c>
      <c r="AS473" s="57">
        <f t="shared" si="177"/>
        <v>0</v>
      </c>
      <c r="AT473" s="57">
        <f t="shared" si="178"/>
        <v>100.00013665140747</v>
      </c>
      <c r="AU473" s="57">
        <f t="shared" si="179"/>
        <v>0</v>
      </c>
      <c r="AV473" s="57">
        <f t="shared" si="180"/>
        <v>0</v>
      </c>
    </row>
    <row r="474" spans="1:48" x14ac:dyDescent="0.35">
      <c r="A474" s="19" t="s">
        <v>929</v>
      </c>
      <c r="B474" s="19" t="s">
        <v>930</v>
      </c>
      <c r="C474" s="44" t="s">
        <v>36</v>
      </c>
      <c r="D474" s="41" t="s">
        <v>1051</v>
      </c>
      <c r="E474" s="20">
        <v>0.101271</v>
      </c>
      <c r="F474" s="20">
        <v>0</v>
      </c>
      <c r="G474" s="20">
        <v>0</v>
      </c>
      <c r="H474" s="20">
        <v>0</v>
      </c>
      <c r="I474" s="40">
        <f t="shared" si="162"/>
        <v>0.101271</v>
      </c>
      <c r="J474" s="21">
        <f t="shared" si="163"/>
        <v>0</v>
      </c>
      <c r="K474" s="21">
        <f t="shared" si="164"/>
        <v>0</v>
      </c>
      <c r="L474" s="21">
        <f t="shared" si="165"/>
        <v>0</v>
      </c>
      <c r="M474" s="21">
        <f t="shared" si="166"/>
        <v>100</v>
      </c>
      <c r="N474" s="20">
        <v>0</v>
      </c>
      <c r="O474" s="20">
        <f t="shared" si="181"/>
        <v>0</v>
      </c>
      <c r="P474" s="20">
        <v>0</v>
      </c>
      <c r="Q474" s="20">
        <f t="shared" si="182"/>
        <v>0</v>
      </c>
      <c r="R474" s="20">
        <v>0</v>
      </c>
      <c r="S474" s="45">
        <f t="shared" si="167"/>
        <v>0</v>
      </c>
      <c r="T474" s="45">
        <f t="shared" si="168"/>
        <v>0</v>
      </c>
      <c r="U474" s="45">
        <f t="shared" si="169"/>
        <v>0</v>
      </c>
      <c r="V474" s="20">
        <v>0</v>
      </c>
      <c r="W474" s="21">
        <f t="shared" si="183"/>
        <v>0</v>
      </c>
      <c r="X474" s="17" t="s">
        <v>216</v>
      </c>
      <c r="Y474" s="54" t="str">
        <f t="shared" si="184"/>
        <v>N/A</v>
      </c>
      <c r="Z474" s="20">
        <v>0</v>
      </c>
      <c r="AA474" s="20">
        <v>0</v>
      </c>
      <c r="AB474" s="20">
        <v>0</v>
      </c>
      <c r="AC474" s="20">
        <v>0</v>
      </c>
      <c r="AD474" s="20">
        <v>0</v>
      </c>
      <c r="AE474" s="20">
        <v>0</v>
      </c>
      <c r="AF474" s="20">
        <v>0</v>
      </c>
      <c r="AG474" s="20">
        <v>0</v>
      </c>
      <c r="AH474" s="20">
        <v>0.101270600004</v>
      </c>
      <c r="AI474" s="20">
        <v>0</v>
      </c>
      <c r="AJ474" s="20">
        <v>0</v>
      </c>
      <c r="AL474" s="57">
        <f t="shared" si="170"/>
        <v>0</v>
      </c>
      <c r="AM474" s="57">
        <f t="shared" si="171"/>
        <v>0</v>
      </c>
      <c r="AN474" s="57">
        <f t="shared" si="172"/>
        <v>0</v>
      </c>
      <c r="AO474" s="57">
        <f t="shared" si="173"/>
        <v>0</v>
      </c>
      <c r="AP474" s="57">
        <f t="shared" si="174"/>
        <v>0</v>
      </c>
      <c r="AQ474" s="57">
        <f t="shared" si="175"/>
        <v>0</v>
      </c>
      <c r="AR474" s="57">
        <f t="shared" si="176"/>
        <v>0</v>
      </c>
      <c r="AS474" s="57">
        <f t="shared" si="177"/>
        <v>0</v>
      </c>
      <c r="AT474" s="57">
        <f t="shared" si="178"/>
        <v>99.999605024143136</v>
      </c>
      <c r="AU474" s="57">
        <f t="shared" si="179"/>
        <v>0</v>
      </c>
      <c r="AV474" s="57">
        <f t="shared" si="180"/>
        <v>0</v>
      </c>
    </row>
    <row r="475" spans="1:48" x14ac:dyDescent="0.35">
      <c r="A475" s="19" t="s">
        <v>931</v>
      </c>
      <c r="B475" s="19" t="s">
        <v>932</v>
      </c>
      <c r="C475" s="44" t="s">
        <v>36</v>
      </c>
      <c r="D475" s="41" t="s">
        <v>1051</v>
      </c>
      <c r="E475" s="20">
        <v>0.170325</v>
      </c>
      <c r="F475" s="20">
        <v>0</v>
      </c>
      <c r="G475" s="20">
        <v>0</v>
      </c>
      <c r="H475" s="20">
        <v>0</v>
      </c>
      <c r="I475" s="40">
        <f t="shared" si="162"/>
        <v>0.170325</v>
      </c>
      <c r="J475" s="21">
        <f t="shared" si="163"/>
        <v>0</v>
      </c>
      <c r="K475" s="21">
        <f t="shared" si="164"/>
        <v>0</v>
      </c>
      <c r="L475" s="21">
        <f t="shared" si="165"/>
        <v>0</v>
      </c>
      <c r="M475" s="21">
        <f t="shared" si="166"/>
        <v>100</v>
      </c>
      <c r="N475" s="20">
        <v>1.5975200000000001E-4</v>
      </c>
      <c r="O475" s="20">
        <f t="shared" si="181"/>
        <v>1.5975200000000001E-4</v>
      </c>
      <c r="P475" s="20">
        <v>0</v>
      </c>
      <c r="Q475" s="20">
        <f t="shared" si="182"/>
        <v>0</v>
      </c>
      <c r="R475" s="20">
        <v>0</v>
      </c>
      <c r="S475" s="45">
        <f t="shared" si="167"/>
        <v>9.3792455599589028E-2</v>
      </c>
      <c r="T475" s="45">
        <f t="shared" si="168"/>
        <v>0</v>
      </c>
      <c r="U475" s="45">
        <f t="shared" si="169"/>
        <v>0</v>
      </c>
      <c r="V475" s="20">
        <v>0</v>
      </c>
      <c r="W475" s="21">
        <f t="shared" si="183"/>
        <v>0</v>
      </c>
      <c r="X475" s="17">
        <v>0</v>
      </c>
      <c r="Y475" s="54">
        <f t="shared" si="184"/>
        <v>0</v>
      </c>
      <c r="Z475" s="20">
        <v>0</v>
      </c>
      <c r="AA475" s="20">
        <v>0</v>
      </c>
      <c r="AB475" s="20">
        <v>0</v>
      </c>
      <c r="AC475" s="20">
        <v>0</v>
      </c>
      <c r="AD475" s="20">
        <v>0</v>
      </c>
      <c r="AE475" s="20">
        <v>0</v>
      </c>
      <c r="AF475" s="20">
        <v>0</v>
      </c>
      <c r="AG475" s="20">
        <v>0</v>
      </c>
      <c r="AH475" s="20">
        <v>0.17032533499999999</v>
      </c>
      <c r="AI475" s="20">
        <v>0</v>
      </c>
      <c r="AJ475" s="20">
        <v>0</v>
      </c>
      <c r="AL475" s="57">
        <f t="shared" si="170"/>
        <v>0</v>
      </c>
      <c r="AM475" s="57">
        <f t="shared" si="171"/>
        <v>0</v>
      </c>
      <c r="AN475" s="57">
        <f t="shared" si="172"/>
        <v>0</v>
      </c>
      <c r="AO475" s="57">
        <f t="shared" si="173"/>
        <v>0</v>
      </c>
      <c r="AP475" s="57">
        <f t="shared" si="174"/>
        <v>0</v>
      </c>
      <c r="AQ475" s="57">
        <f t="shared" si="175"/>
        <v>0</v>
      </c>
      <c r="AR475" s="57">
        <f t="shared" si="176"/>
        <v>0</v>
      </c>
      <c r="AS475" s="57">
        <f t="shared" si="177"/>
        <v>0</v>
      </c>
      <c r="AT475" s="57">
        <f t="shared" si="178"/>
        <v>100.00019668281226</v>
      </c>
      <c r="AU475" s="57">
        <f t="shared" si="179"/>
        <v>0</v>
      </c>
      <c r="AV475" s="57">
        <f t="shared" si="180"/>
        <v>0</v>
      </c>
    </row>
    <row r="476" spans="1:48" x14ac:dyDescent="0.35">
      <c r="A476" s="19" t="s">
        <v>933</v>
      </c>
      <c r="B476" s="19" t="s">
        <v>934</v>
      </c>
      <c r="C476" s="44" t="s">
        <v>36</v>
      </c>
      <c r="D476" s="41" t="s">
        <v>1051</v>
      </c>
      <c r="E476" s="20">
        <v>8.2720499999999995E-3</v>
      </c>
      <c r="F476" s="20">
        <v>0</v>
      </c>
      <c r="G476" s="20">
        <v>0</v>
      </c>
      <c r="H476" s="20">
        <v>0</v>
      </c>
      <c r="I476" s="40">
        <f t="shared" si="162"/>
        <v>8.2720499999999995E-3</v>
      </c>
      <c r="J476" s="21">
        <f t="shared" si="163"/>
        <v>0</v>
      </c>
      <c r="K476" s="21">
        <f t="shared" si="164"/>
        <v>0</v>
      </c>
      <c r="L476" s="21">
        <f t="shared" si="165"/>
        <v>0</v>
      </c>
      <c r="M476" s="21">
        <f t="shared" si="166"/>
        <v>100</v>
      </c>
      <c r="N476" s="20">
        <v>2.0072499999999999E-3</v>
      </c>
      <c r="O476" s="20">
        <f t="shared" si="181"/>
        <v>2.0072499999999999E-3</v>
      </c>
      <c r="P476" s="20">
        <v>0</v>
      </c>
      <c r="Q476" s="20">
        <f t="shared" si="182"/>
        <v>0</v>
      </c>
      <c r="R476" s="20">
        <v>0</v>
      </c>
      <c r="S476" s="45">
        <f t="shared" si="167"/>
        <v>24.265448105366868</v>
      </c>
      <c r="T476" s="45">
        <f t="shared" si="168"/>
        <v>0</v>
      </c>
      <c r="U476" s="45">
        <f t="shared" si="169"/>
        <v>0</v>
      </c>
      <c r="V476" s="20">
        <v>0</v>
      </c>
      <c r="W476" s="21">
        <f t="shared" si="183"/>
        <v>0</v>
      </c>
      <c r="X476" s="17" t="s">
        <v>216</v>
      </c>
      <c r="Y476" s="54" t="str">
        <f t="shared" si="184"/>
        <v>N/A</v>
      </c>
      <c r="Z476" s="20">
        <v>0</v>
      </c>
      <c r="AA476" s="20">
        <v>0</v>
      </c>
      <c r="AB476" s="20">
        <v>0</v>
      </c>
      <c r="AC476" s="20">
        <v>0</v>
      </c>
      <c r="AD476" s="20">
        <v>0</v>
      </c>
      <c r="AE476" s="20">
        <v>0</v>
      </c>
      <c r="AF476" s="20">
        <v>0</v>
      </c>
      <c r="AG476" s="20">
        <v>0</v>
      </c>
      <c r="AH476" s="20">
        <v>8.2720500001400004E-3</v>
      </c>
      <c r="AI476" s="20">
        <v>0</v>
      </c>
      <c r="AJ476" s="20">
        <v>0</v>
      </c>
      <c r="AL476" s="57">
        <f t="shared" si="170"/>
        <v>0</v>
      </c>
      <c r="AM476" s="57">
        <f t="shared" si="171"/>
        <v>0</v>
      </c>
      <c r="AN476" s="57">
        <f t="shared" si="172"/>
        <v>0</v>
      </c>
      <c r="AO476" s="57">
        <f t="shared" si="173"/>
        <v>0</v>
      </c>
      <c r="AP476" s="57">
        <f t="shared" si="174"/>
        <v>0</v>
      </c>
      <c r="AQ476" s="57">
        <f t="shared" si="175"/>
        <v>0</v>
      </c>
      <c r="AR476" s="57">
        <f t="shared" si="176"/>
        <v>0</v>
      </c>
      <c r="AS476" s="57">
        <f t="shared" si="177"/>
        <v>0</v>
      </c>
      <c r="AT476" s="57">
        <f t="shared" si="178"/>
        <v>100.00000000169244</v>
      </c>
      <c r="AU476" s="57">
        <f t="shared" si="179"/>
        <v>0</v>
      </c>
      <c r="AV476" s="57">
        <f t="shared" si="180"/>
        <v>0</v>
      </c>
    </row>
    <row r="477" spans="1:48" x14ac:dyDescent="0.35">
      <c r="A477" s="19" t="s">
        <v>935</v>
      </c>
      <c r="B477" s="19" t="s">
        <v>936</v>
      </c>
      <c r="C477" s="44" t="s">
        <v>36</v>
      </c>
      <c r="D477" s="41" t="s">
        <v>1051</v>
      </c>
      <c r="E477" s="20">
        <v>0.11289399999999999</v>
      </c>
      <c r="F477" s="20">
        <v>0</v>
      </c>
      <c r="G477" s="20">
        <v>0</v>
      </c>
      <c r="H477" s="20">
        <v>0</v>
      </c>
      <c r="I477" s="40">
        <f t="shared" si="162"/>
        <v>0.11289399999999999</v>
      </c>
      <c r="J477" s="21">
        <f t="shared" si="163"/>
        <v>0</v>
      </c>
      <c r="K477" s="21">
        <f t="shared" si="164"/>
        <v>0</v>
      </c>
      <c r="L477" s="21">
        <f t="shared" si="165"/>
        <v>0</v>
      </c>
      <c r="M477" s="21">
        <f t="shared" si="166"/>
        <v>100</v>
      </c>
      <c r="N477" s="20">
        <v>0</v>
      </c>
      <c r="O477" s="20">
        <f t="shared" si="181"/>
        <v>0</v>
      </c>
      <c r="P477" s="20">
        <v>0</v>
      </c>
      <c r="Q477" s="20">
        <f t="shared" si="182"/>
        <v>0</v>
      </c>
      <c r="R477" s="20">
        <v>0</v>
      </c>
      <c r="S477" s="45">
        <f t="shared" si="167"/>
        <v>0</v>
      </c>
      <c r="T477" s="45">
        <f t="shared" si="168"/>
        <v>0</v>
      </c>
      <c r="U477" s="45">
        <f t="shared" si="169"/>
        <v>0</v>
      </c>
      <c r="V477" s="20">
        <v>0</v>
      </c>
      <c r="W477" s="21">
        <f t="shared" si="183"/>
        <v>0</v>
      </c>
      <c r="X477" s="17" t="s">
        <v>216</v>
      </c>
      <c r="Y477" s="54" t="str">
        <f t="shared" si="184"/>
        <v>N/A</v>
      </c>
      <c r="Z477" s="20">
        <v>0</v>
      </c>
      <c r="AA477" s="20">
        <v>0</v>
      </c>
      <c r="AB477" s="20">
        <v>0</v>
      </c>
      <c r="AC477" s="20">
        <v>0</v>
      </c>
      <c r="AD477" s="20">
        <v>0</v>
      </c>
      <c r="AE477" s="20">
        <v>0</v>
      </c>
      <c r="AF477" s="20">
        <v>0</v>
      </c>
      <c r="AG477" s="20">
        <v>0</v>
      </c>
      <c r="AH477" s="20">
        <v>0</v>
      </c>
      <c r="AI477" s="20">
        <v>0</v>
      </c>
      <c r="AJ477" s="20">
        <v>0</v>
      </c>
      <c r="AL477" s="57">
        <f t="shared" si="170"/>
        <v>0</v>
      </c>
      <c r="AM477" s="57">
        <f t="shared" si="171"/>
        <v>0</v>
      </c>
      <c r="AN477" s="57">
        <f t="shared" si="172"/>
        <v>0</v>
      </c>
      <c r="AO477" s="57">
        <f t="shared" si="173"/>
        <v>0</v>
      </c>
      <c r="AP477" s="57">
        <f t="shared" si="174"/>
        <v>0</v>
      </c>
      <c r="AQ477" s="57">
        <f t="shared" si="175"/>
        <v>0</v>
      </c>
      <c r="AR477" s="57">
        <f t="shared" si="176"/>
        <v>0</v>
      </c>
      <c r="AS477" s="57">
        <f t="shared" si="177"/>
        <v>0</v>
      </c>
      <c r="AT477" s="57">
        <f t="shared" si="178"/>
        <v>0</v>
      </c>
      <c r="AU477" s="57">
        <f t="shared" si="179"/>
        <v>0</v>
      </c>
      <c r="AV477" s="57">
        <f t="shared" si="180"/>
        <v>0</v>
      </c>
    </row>
    <row r="478" spans="1:48" x14ac:dyDescent="0.35">
      <c r="A478" s="19" t="s">
        <v>937</v>
      </c>
      <c r="B478" s="19" t="s">
        <v>938</v>
      </c>
      <c r="C478" s="44" t="s">
        <v>36</v>
      </c>
      <c r="D478" s="41" t="s">
        <v>1051</v>
      </c>
      <c r="E478" s="20">
        <v>0.12513299999999999</v>
      </c>
      <c r="F478" s="20">
        <v>0</v>
      </c>
      <c r="G478" s="20">
        <v>0.125132600003</v>
      </c>
      <c r="H478" s="20">
        <v>0</v>
      </c>
      <c r="I478" s="40">
        <f t="shared" si="162"/>
        <v>3.999969999946007E-7</v>
      </c>
      <c r="J478" s="21">
        <f t="shared" si="163"/>
        <v>0</v>
      </c>
      <c r="K478" s="21">
        <f t="shared" si="164"/>
        <v>99.99968034251556</v>
      </c>
      <c r="L478" s="21">
        <f t="shared" si="165"/>
        <v>0</v>
      </c>
      <c r="M478" s="21">
        <f t="shared" si="166"/>
        <v>3.1965748443224464E-4</v>
      </c>
      <c r="N478" s="20">
        <v>8.5363400000000006E-2</v>
      </c>
      <c r="O478" s="20">
        <f t="shared" si="181"/>
        <v>0.10029704999990001</v>
      </c>
      <c r="P478" s="20">
        <v>1.49336499999E-2</v>
      </c>
      <c r="Q478" s="20">
        <f t="shared" si="182"/>
        <v>1.49336499999E-2</v>
      </c>
      <c r="R478" s="20">
        <v>0</v>
      </c>
      <c r="S478" s="45">
        <f t="shared" si="167"/>
        <v>80.152357891123856</v>
      </c>
      <c r="T478" s="45">
        <f t="shared" si="168"/>
        <v>11.93422198772506</v>
      </c>
      <c r="U478" s="45">
        <f t="shared" si="169"/>
        <v>0</v>
      </c>
      <c r="V478" s="20">
        <v>0</v>
      </c>
      <c r="W478" s="21">
        <f t="shared" si="183"/>
        <v>0</v>
      </c>
      <c r="X478" s="17">
        <v>0.125132600003</v>
      </c>
      <c r="Y478" s="54">
        <f t="shared" si="184"/>
        <v>99.99968034251556</v>
      </c>
      <c r="Z478" s="20">
        <v>0</v>
      </c>
      <c r="AA478" s="20">
        <v>0</v>
      </c>
      <c r="AB478" s="20">
        <v>0</v>
      </c>
      <c r="AC478" s="20">
        <v>0</v>
      </c>
      <c r="AD478" s="20">
        <v>0</v>
      </c>
      <c r="AE478" s="20">
        <v>0</v>
      </c>
      <c r="AF478" s="20">
        <v>0</v>
      </c>
      <c r="AG478" s="20">
        <v>0</v>
      </c>
      <c r="AH478" s="20">
        <v>0.125132600003</v>
      </c>
      <c r="AI478" s="20">
        <v>0</v>
      </c>
      <c r="AJ478" s="20">
        <v>0</v>
      </c>
      <c r="AL478" s="57">
        <f t="shared" si="170"/>
        <v>0</v>
      </c>
      <c r="AM478" s="57">
        <f t="shared" si="171"/>
        <v>0</v>
      </c>
      <c r="AN478" s="57">
        <f t="shared" si="172"/>
        <v>0</v>
      </c>
      <c r="AO478" s="57">
        <f t="shared" si="173"/>
        <v>0</v>
      </c>
      <c r="AP478" s="57">
        <f t="shared" si="174"/>
        <v>0</v>
      </c>
      <c r="AQ478" s="57">
        <f t="shared" si="175"/>
        <v>0</v>
      </c>
      <c r="AR478" s="57">
        <f t="shared" si="176"/>
        <v>0</v>
      </c>
      <c r="AS478" s="57">
        <f t="shared" si="177"/>
        <v>0</v>
      </c>
      <c r="AT478" s="57">
        <f t="shared" si="178"/>
        <v>99.99968034251556</v>
      </c>
      <c r="AU478" s="57">
        <f t="shared" si="179"/>
        <v>0</v>
      </c>
      <c r="AV478" s="57">
        <f t="shared" si="180"/>
        <v>0</v>
      </c>
    </row>
    <row r="479" spans="1:48" x14ac:dyDescent="0.35">
      <c r="A479" s="19" t="s">
        <v>939</v>
      </c>
      <c r="B479" s="19" t="s">
        <v>940</v>
      </c>
      <c r="C479" s="44" t="s">
        <v>36</v>
      </c>
      <c r="D479" s="41" t="s">
        <v>1051</v>
      </c>
      <c r="E479" s="20">
        <v>4.6039700000000003E-2</v>
      </c>
      <c r="F479" s="20">
        <v>0</v>
      </c>
      <c r="G479" s="20">
        <v>0</v>
      </c>
      <c r="H479" s="20">
        <v>0</v>
      </c>
      <c r="I479" s="40">
        <f t="shared" si="162"/>
        <v>4.6039700000000003E-2</v>
      </c>
      <c r="J479" s="21">
        <f t="shared" si="163"/>
        <v>0</v>
      </c>
      <c r="K479" s="21">
        <f t="shared" si="164"/>
        <v>0</v>
      </c>
      <c r="L479" s="21">
        <f t="shared" si="165"/>
        <v>0</v>
      </c>
      <c r="M479" s="21">
        <f t="shared" si="166"/>
        <v>100</v>
      </c>
      <c r="N479" s="20">
        <v>4.5053000000000003E-3</v>
      </c>
      <c r="O479" s="20">
        <f t="shared" si="181"/>
        <v>4.5053000000000003E-3</v>
      </c>
      <c r="P479" s="20">
        <v>0</v>
      </c>
      <c r="Q479" s="20">
        <f t="shared" si="182"/>
        <v>0</v>
      </c>
      <c r="R479" s="20">
        <v>0</v>
      </c>
      <c r="S479" s="45">
        <f t="shared" si="167"/>
        <v>9.7856849631948073</v>
      </c>
      <c r="T479" s="45">
        <f t="shared" si="168"/>
        <v>0</v>
      </c>
      <c r="U479" s="45">
        <f t="shared" si="169"/>
        <v>0</v>
      </c>
      <c r="V479" s="20">
        <v>0</v>
      </c>
      <c r="W479" s="21">
        <f t="shared" si="183"/>
        <v>0</v>
      </c>
      <c r="X479" s="17" t="s">
        <v>216</v>
      </c>
      <c r="Y479" s="54" t="str">
        <f t="shared" si="184"/>
        <v>N/A</v>
      </c>
      <c r="Z479" s="20">
        <v>0</v>
      </c>
      <c r="AA479" s="20">
        <v>0</v>
      </c>
      <c r="AB479" s="20">
        <v>0</v>
      </c>
      <c r="AC479" s="20">
        <v>0</v>
      </c>
      <c r="AD479" s="20">
        <v>0</v>
      </c>
      <c r="AE479" s="20">
        <v>0</v>
      </c>
      <c r="AF479" s="20">
        <v>0</v>
      </c>
      <c r="AG479" s="20">
        <v>0</v>
      </c>
      <c r="AH479" s="20">
        <v>4.60397399991E-2</v>
      </c>
      <c r="AI479" s="20">
        <v>0</v>
      </c>
      <c r="AJ479" s="20">
        <v>0</v>
      </c>
      <c r="AL479" s="57">
        <f t="shared" si="170"/>
        <v>0</v>
      </c>
      <c r="AM479" s="57">
        <f t="shared" si="171"/>
        <v>0</v>
      </c>
      <c r="AN479" s="57">
        <f t="shared" si="172"/>
        <v>0</v>
      </c>
      <c r="AO479" s="57">
        <f t="shared" si="173"/>
        <v>0</v>
      </c>
      <c r="AP479" s="57">
        <f t="shared" si="174"/>
        <v>0</v>
      </c>
      <c r="AQ479" s="57">
        <f t="shared" si="175"/>
        <v>0</v>
      </c>
      <c r="AR479" s="57">
        <f t="shared" si="176"/>
        <v>0</v>
      </c>
      <c r="AS479" s="57">
        <f t="shared" si="177"/>
        <v>0</v>
      </c>
      <c r="AT479" s="57">
        <f t="shared" si="178"/>
        <v>100.00008687958434</v>
      </c>
      <c r="AU479" s="57">
        <f t="shared" si="179"/>
        <v>0</v>
      </c>
      <c r="AV479" s="57">
        <f t="shared" si="180"/>
        <v>0</v>
      </c>
    </row>
    <row r="480" spans="1:48" x14ac:dyDescent="0.35">
      <c r="A480" s="19" t="s">
        <v>941</v>
      </c>
      <c r="B480" s="19" t="s">
        <v>942</v>
      </c>
      <c r="C480" s="44" t="s">
        <v>36</v>
      </c>
      <c r="D480" s="41" t="s">
        <v>1051</v>
      </c>
      <c r="E480" s="20">
        <v>1.18908E-2</v>
      </c>
      <c r="F480" s="20">
        <v>0</v>
      </c>
      <c r="G480" s="20">
        <v>0</v>
      </c>
      <c r="H480" s="20">
        <v>0</v>
      </c>
      <c r="I480" s="40">
        <f t="shared" ref="I480:I534" si="185">E480-F480-G480-H480</f>
        <v>1.18908E-2</v>
      </c>
      <c r="J480" s="21">
        <f t="shared" ref="J480:J534" si="186">F480/E480*100</f>
        <v>0</v>
      </c>
      <c r="K480" s="21">
        <f t="shared" ref="K480:K534" si="187">G480/E480*100</f>
        <v>0</v>
      </c>
      <c r="L480" s="21">
        <f t="shared" ref="L480:L534" si="188">H480/E480*100</f>
        <v>0</v>
      </c>
      <c r="M480" s="21">
        <f t="shared" ref="M480:M534" si="189">I480/E480*100</f>
        <v>100</v>
      </c>
      <c r="N480" s="20">
        <v>4.6178E-3</v>
      </c>
      <c r="O480" s="20">
        <f t="shared" si="181"/>
        <v>4.6178E-3</v>
      </c>
      <c r="P480" s="20">
        <v>0</v>
      </c>
      <c r="Q480" s="20">
        <f t="shared" si="182"/>
        <v>0</v>
      </c>
      <c r="R480" s="20">
        <v>0</v>
      </c>
      <c r="S480" s="45">
        <f t="shared" ref="S480:S534" si="190">O480/E480*100</f>
        <v>38.835065765129343</v>
      </c>
      <c r="T480" s="45">
        <f t="shared" ref="T480:T534" si="191">Q480/E480*100</f>
        <v>0</v>
      </c>
      <c r="U480" s="45">
        <f t="shared" ref="U480:U534" si="192">R480/E480*100</f>
        <v>0</v>
      </c>
      <c r="V480" s="20">
        <v>0</v>
      </c>
      <c r="W480" s="21">
        <f t="shared" si="183"/>
        <v>0</v>
      </c>
      <c r="X480" s="17" t="s">
        <v>216</v>
      </c>
      <c r="Y480" s="54" t="str">
        <f t="shared" si="184"/>
        <v>N/A</v>
      </c>
      <c r="Z480" s="20">
        <v>0</v>
      </c>
      <c r="AA480" s="20">
        <v>0</v>
      </c>
      <c r="AB480" s="20">
        <v>0</v>
      </c>
      <c r="AC480" s="20">
        <v>0</v>
      </c>
      <c r="AD480" s="20">
        <v>0</v>
      </c>
      <c r="AE480" s="20">
        <v>0</v>
      </c>
      <c r="AF480" s="20">
        <v>0</v>
      </c>
      <c r="AG480" s="20">
        <v>0</v>
      </c>
      <c r="AH480" s="20">
        <v>1.1890749999600001E-2</v>
      </c>
      <c r="AI480" s="20">
        <v>0</v>
      </c>
      <c r="AJ480" s="20">
        <v>0</v>
      </c>
      <c r="AL480" s="57">
        <f t="shared" ref="AL480:AL534" si="193">Z480/$E480*100</f>
        <v>0</v>
      </c>
      <c r="AM480" s="57">
        <f t="shared" ref="AM480:AM534" si="194">AA480/$E480*100</f>
        <v>0</v>
      </c>
      <c r="AN480" s="57">
        <f t="shared" ref="AN480:AN534" si="195">AB480/$E480*100</f>
        <v>0</v>
      </c>
      <c r="AO480" s="57">
        <f t="shared" ref="AO480:AO534" si="196">AC480/$E480*100</f>
        <v>0</v>
      </c>
      <c r="AP480" s="57">
        <f t="shared" ref="AP480:AP534" si="197">AD480/$E480*100</f>
        <v>0</v>
      </c>
      <c r="AQ480" s="57">
        <f t="shared" ref="AQ480:AQ534" si="198">AE480/$E480*100</f>
        <v>0</v>
      </c>
      <c r="AR480" s="57">
        <f t="shared" ref="AR480:AR534" si="199">AF480/$E480*100</f>
        <v>0</v>
      </c>
      <c r="AS480" s="57">
        <f t="shared" ref="AS480:AS534" si="200">AG480/$E480*100</f>
        <v>0</v>
      </c>
      <c r="AT480" s="57">
        <f t="shared" ref="AT480:AT534" si="201">AH480/$E480*100</f>
        <v>99.999579503481698</v>
      </c>
      <c r="AU480" s="57">
        <f t="shared" ref="AU480:AU534" si="202">AI480/$E480*100</f>
        <v>0</v>
      </c>
      <c r="AV480" s="57">
        <f t="shared" ref="AV480:AV534" si="203">AJ480/$E480*100</f>
        <v>0</v>
      </c>
    </row>
    <row r="481" spans="1:48" x14ac:dyDescent="0.35">
      <c r="A481" s="19" t="s">
        <v>943</v>
      </c>
      <c r="B481" s="19" t="s">
        <v>944</v>
      </c>
      <c r="C481" s="44" t="s">
        <v>36</v>
      </c>
      <c r="D481" s="41" t="s">
        <v>1051</v>
      </c>
      <c r="E481" s="20">
        <v>3.0803799999999999E-2</v>
      </c>
      <c r="F481" s="20">
        <v>0</v>
      </c>
      <c r="G481" s="20">
        <v>0</v>
      </c>
      <c r="H481" s="20">
        <v>0</v>
      </c>
      <c r="I481" s="40">
        <f t="shared" si="185"/>
        <v>3.0803799999999999E-2</v>
      </c>
      <c r="J481" s="21">
        <f t="shared" si="186"/>
        <v>0</v>
      </c>
      <c r="K481" s="21">
        <f t="shared" si="187"/>
        <v>0</v>
      </c>
      <c r="L481" s="21">
        <f t="shared" si="188"/>
        <v>0</v>
      </c>
      <c r="M481" s="21">
        <f t="shared" si="189"/>
        <v>100</v>
      </c>
      <c r="N481" s="20">
        <v>0</v>
      </c>
      <c r="O481" s="20">
        <f t="shared" si="181"/>
        <v>0</v>
      </c>
      <c r="P481" s="20">
        <v>0</v>
      </c>
      <c r="Q481" s="20">
        <f t="shared" si="182"/>
        <v>0</v>
      </c>
      <c r="R481" s="20">
        <v>0</v>
      </c>
      <c r="S481" s="45">
        <f t="shared" si="190"/>
        <v>0</v>
      </c>
      <c r="T481" s="45">
        <f t="shared" si="191"/>
        <v>0</v>
      </c>
      <c r="U481" s="45">
        <f t="shared" si="192"/>
        <v>0</v>
      </c>
      <c r="V481" s="20">
        <v>0</v>
      </c>
      <c r="W481" s="21">
        <f t="shared" si="183"/>
        <v>0</v>
      </c>
      <c r="X481" s="17" t="s">
        <v>216</v>
      </c>
      <c r="Y481" s="54" t="str">
        <f t="shared" si="184"/>
        <v>N/A</v>
      </c>
      <c r="Z481" s="20">
        <v>0</v>
      </c>
      <c r="AA481" s="20">
        <v>0</v>
      </c>
      <c r="AB481" s="20">
        <v>0</v>
      </c>
      <c r="AC481" s="20">
        <v>0</v>
      </c>
      <c r="AD481" s="20">
        <v>0</v>
      </c>
      <c r="AE481" s="20">
        <v>0</v>
      </c>
      <c r="AF481" s="20">
        <v>0</v>
      </c>
      <c r="AG481" s="20">
        <v>0</v>
      </c>
      <c r="AH481" s="20">
        <v>0</v>
      </c>
      <c r="AI481" s="20">
        <v>0</v>
      </c>
      <c r="AJ481" s="20">
        <v>0</v>
      </c>
      <c r="AL481" s="57">
        <f t="shared" si="193"/>
        <v>0</v>
      </c>
      <c r="AM481" s="57">
        <f t="shared" si="194"/>
        <v>0</v>
      </c>
      <c r="AN481" s="57">
        <f t="shared" si="195"/>
        <v>0</v>
      </c>
      <c r="AO481" s="57">
        <f t="shared" si="196"/>
        <v>0</v>
      </c>
      <c r="AP481" s="57">
        <f t="shared" si="197"/>
        <v>0</v>
      </c>
      <c r="AQ481" s="57">
        <f t="shared" si="198"/>
        <v>0</v>
      </c>
      <c r="AR481" s="57">
        <f t="shared" si="199"/>
        <v>0</v>
      </c>
      <c r="AS481" s="57">
        <f t="shared" si="200"/>
        <v>0</v>
      </c>
      <c r="AT481" s="57">
        <f t="shared" si="201"/>
        <v>0</v>
      </c>
      <c r="AU481" s="57">
        <f t="shared" si="202"/>
        <v>0</v>
      </c>
      <c r="AV481" s="57">
        <f t="shared" si="203"/>
        <v>0</v>
      </c>
    </row>
    <row r="482" spans="1:48" x14ac:dyDescent="0.35">
      <c r="A482" s="19" t="s">
        <v>945</v>
      </c>
      <c r="B482" s="19" t="s">
        <v>946</v>
      </c>
      <c r="C482" s="44" t="s">
        <v>36</v>
      </c>
      <c r="D482" s="41" t="s">
        <v>1051</v>
      </c>
      <c r="E482" s="20">
        <v>1.66935E-2</v>
      </c>
      <c r="F482" s="20">
        <v>0</v>
      </c>
      <c r="G482" s="20">
        <v>0</v>
      </c>
      <c r="H482" s="20">
        <v>0</v>
      </c>
      <c r="I482" s="40">
        <f t="shared" si="185"/>
        <v>1.66935E-2</v>
      </c>
      <c r="J482" s="21">
        <f t="shared" si="186"/>
        <v>0</v>
      </c>
      <c r="K482" s="21">
        <f t="shared" si="187"/>
        <v>0</v>
      </c>
      <c r="L482" s="21">
        <f t="shared" si="188"/>
        <v>0</v>
      </c>
      <c r="M482" s="21">
        <f t="shared" si="189"/>
        <v>100</v>
      </c>
      <c r="N482" s="20">
        <v>2.74889E-4</v>
      </c>
      <c r="O482" s="20">
        <f t="shared" si="181"/>
        <v>2.74889E-4</v>
      </c>
      <c r="P482" s="20">
        <v>0</v>
      </c>
      <c r="Q482" s="20">
        <f t="shared" si="182"/>
        <v>0</v>
      </c>
      <c r="R482" s="20">
        <v>0</v>
      </c>
      <c r="S482" s="45">
        <f t="shared" si="190"/>
        <v>1.6466828406265912</v>
      </c>
      <c r="T482" s="45">
        <f t="shared" si="191"/>
        <v>0</v>
      </c>
      <c r="U482" s="45">
        <f t="shared" si="192"/>
        <v>0</v>
      </c>
      <c r="V482" s="20">
        <v>0</v>
      </c>
      <c r="W482" s="21">
        <f t="shared" si="183"/>
        <v>0</v>
      </c>
      <c r="X482" s="17" t="s">
        <v>216</v>
      </c>
      <c r="Y482" s="54" t="str">
        <f t="shared" si="184"/>
        <v>N/A</v>
      </c>
      <c r="Z482" s="20">
        <v>0</v>
      </c>
      <c r="AA482" s="20">
        <v>0</v>
      </c>
      <c r="AB482" s="20">
        <v>0</v>
      </c>
      <c r="AC482" s="20">
        <v>0</v>
      </c>
      <c r="AD482" s="20">
        <v>0</v>
      </c>
      <c r="AE482" s="20">
        <v>0</v>
      </c>
      <c r="AF482" s="20">
        <v>0</v>
      </c>
      <c r="AG482" s="20">
        <v>0</v>
      </c>
      <c r="AH482" s="20">
        <v>0</v>
      </c>
      <c r="AI482" s="20">
        <v>0</v>
      </c>
      <c r="AJ482" s="20">
        <v>0</v>
      </c>
      <c r="AL482" s="57">
        <f t="shared" si="193"/>
        <v>0</v>
      </c>
      <c r="AM482" s="57">
        <f t="shared" si="194"/>
        <v>0</v>
      </c>
      <c r="AN482" s="57">
        <f t="shared" si="195"/>
        <v>0</v>
      </c>
      <c r="AO482" s="57">
        <f t="shared" si="196"/>
        <v>0</v>
      </c>
      <c r="AP482" s="57">
        <f t="shared" si="197"/>
        <v>0</v>
      </c>
      <c r="AQ482" s="57">
        <f t="shared" si="198"/>
        <v>0</v>
      </c>
      <c r="AR482" s="57">
        <f t="shared" si="199"/>
        <v>0</v>
      </c>
      <c r="AS482" s="57">
        <f t="shared" si="200"/>
        <v>0</v>
      </c>
      <c r="AT482" s="57">
        <f t="shared" si="201"/>
        <v>0</v>
      </c>
      <c r="AU482" s="57">
        <f t="shared" si="202"/>
        <v>0</v>
      </c>
      <c r="AV482" s="57">
        <f t="shared" si="203"/>
        <v>0</v>
      </c>
    </row>
    <row r="483" spans="1:48" x14ac:dyDescent="0.35">
      <c r="A483" s="19" t="s">
        <v>947</v>
      </c>
      <c r="B483" s="19" t="s">
        <v>948</v>
      </c>
      <c r="C483" s="44" t="s">
        <v>36</v>
      </c>
      <c r="D483" s="41" t="s">
        <v>1051</v>
      </c>
      <c r="E483" s="20">
        <v>6.5452499999999999E-3</v>
      </c>
      <c r="F483" s="20">
        <v>0</v>
      </c>
      <c r="G483" s="20">
        <v>0</v>
      </c>
      <c r="H483" s="20">
        <v>0</v>
      </c>
      <c r="I483" s="40">
        <f t="shared" si="185"/>
        <v>6.5452499999999999E-3</v>
      </c>
      <c r="J483" s="21">
        <f t="shared" si="186"/>
        <v>0</v>
      </c>
      <c r="K483" s="21">
        <f t="shared" si="187"/>
        <v>0</v>
      </c>
      <c r="L483" s="21">
        <f t="shared" si="188"/>
        <v>0</v>
      </c>
      <c r="M483" s="21">
        <f t="shared" si="189"/>
        <v>100</v>
      </c>
      <c r="N483" s="20">
        <v>0</v>
      </c>
      <c r="O483" s="20">
        <f t="shared" si="181"/>
        <v>0</v>
      </c>
      <c r="P483" s="20">
        <v>0</v>
      </c>
      <c r="Q483" s="20">
        <f t="shared" si="182"/>
        <v>0</v>
      </c>
      <c r="R483" s="20">
        <v>0</v>
      </c>
      <c r="S483" s="45">
        <f t="shared" si="190"/>
        <v>0</v>
      </c>
      <c r="T483" s="45">
        <f t="shared" si="191"/>
        <v>0</v>
      </c>
      <c r="U483" s="45">
        <f t="shared" si="192"/>
        <v>0</v>
      </c>
      <c r="V483" s="20">
        <v>0</v>
      </c>
      <c r="W483" s="21">
        <f t="shared" si="183"/>
        <v>0</v>
      </c>
      <c r="X483" s="17" t="s">
        <v>216</v>
      </c>
      <c r="Y483" s="54" t="str">
        <f t="shared" si="184"/>
        <v>N/A</v>
      </c>
      <c r="Z483" s="20">
        <v>0</v>
      </c>
      <c r="AA483" s="20">
        <v>0</v>
      </c>
      <c r="AB483" s="20">
        <v>0</v>
      </c>
      <c r="AC483" s="20">
        <v>0</v>
      </c>
      <c r="AD483" s="20">
        <v>0</v>
      </c>
      <c r="AE483" s="20">
        <v>0</v>
      </c>
      <c r="AF483" s="20">
        <v>0</v>
      </c>
      <c r="AG483" s="20">
        <v>0</v>
      </c>
      <c r="AH483" s="20">
        <v>0</v>
      </c>
      <c r="AI483" s="20">
        <v>0</v>
      </c>
      <c r="AJ483" s="20">
        <v>0</v>
      </c>
      <c r="AL483" s="57">
        <f t="shared" si="193"/>
        <v>0</v>
      </c>
      <c r="AM483" s="57">
        <f t="shared" si="194"/>
        <v>0</v>
      </c>
      <c r="AN483" s="57">
        <f t="shared" si="195"/>
        <v>0</v>
      </c>
      <c r="AO483" s="57">
        <f t="shared" si="196"/>
        <v>0</v>
      </c>
      <c r="AP483" s="57">
        <f t="shared" si="197"/>
        <v>0</v>
      </c>
      <c r="AQ483" s="57">
        <f t="shared" si="198"/>
        <v>0</v>
      </c>
      <c r="AR483" s="57">
        <f t="shared" si="199"/>
        <v>0</v>
      </c>
      <c r="AS483" s="57">
        <f t="shared" si="200"/>
        <v>0</v>
      </c>
      <c r="AT483" s="57">
        <f t="shared" si="201"/>
        <v>0</v>
      </c>
      <c r="AU483" s="57">
        <f t="shared" si="202"/>
        <v>0</v>
      </c>
      <c r="AV483" s="57">
        <f t="shared" si="203"/>
        <v>0</v>
      </c>
    </row>
    <row r="484" spans="1:48" x14ac:dyDescent="0.35">
      <c r="A484" s="19" t="s">
        <v>949</v>
      </c>
      <c r="B484" s="19" t="s">
        <v>950</v>
      </c>
      <c r="C484" s="44" t="s">
        <v>36</v>
      </c>
      <c r="D484" s="41" t="s">
        <v>1051</v>
      </c>
      <c r="E484" s="20">
        <v>0.127585</v>
      </c>
      <c r="F484" s="20">
        <v>0</v>
      </c>
      <c r="G484" s="20">
        <v>0</v>
      </c>
      <c r="H484" s="20">
        <v>0</v>
      </c>
      <c r="I484" s="40">
        <f t="shared" si="185"/>
        <v>0.127585</v>
      </c>
      <c r="J484" s="21">
        <f t="shared" si="186"/>
        <v>0</v>
      </c>
      <c r="K484" s="21">
        <f t="shared" si="187"/>
        <v>0</v>
      </c>
      <c r="L484" s="21">
        <f t="shared" si="188"/>
        <v>0</v>
      </c>
      <c r="M484" s="21">
        <f t="shared" si="189"/>
        <v>100</v>
      </c>
      <c r="N484" s="20">
        <v>0</v>
      </c>
      <c r="O484" s="20">
        <f t="shared" si="181"/>
        <v>0</v>
      </c>
      <c r="P484" s="20">
        <v>0</v>
      </c>
      <c r="Q484" s="20">
        <f t="shared" si="182"/>
        <v>0</v>
      </c>
      <c r="R484" s="20">
        <v>0</v>
      </c>
      <c r="S484" s="45">
        <f t="shared" si="190"/>
        <v>0</v>
      </c>
      <c r="T484" s="45">
        <f t="shared" si="191"/>
        <v>0</v>
      </c>
      <c r="U484" s="45">
        <f t="shared" si="192"/>
        <v>0</v>
      </c>
      <c r="V484" s="20">
        <v>0</v>
      </c>
      <c r="W484" s="21">
        <f t="shared" si="183"/>
        <v>0</v>
      </c>
      <c r="X484" s="17" t="s">
        <v>216</v>
      </c>
      <c r="Y484" s="54" t="str">
        <f t="shared" si="184"/>
        <v>N/A</v>
      </c>
      <c r="Z484" s="20">
        <v>0</v>
      </c>
      <c r="AA484" s="20">
        <v>0</v>
      </c>
      <c r="AB484" s="20">
        <v>0</v>
      </c>
      <c r="AC484" s="20">
        <v>0</v>
      </c>
      <c r="AD484" s="20">
        <v>1.31433825012E-2</v>
      </c>
      <c r="AE484" s="20">
        <v>0</v>
      </c>
      <c r="AF484" s="20">
        <v>0</v>
      </c>
      <c r="AG484" s="20">
        <v>0</v>
      </c>
      <c r="AH484" s="20">
        <v>0</v>
      </c>
      <c r="AI484" s="20">
        <v>0</v>
      </c>
      <c r="AJ484" s="20">
        <v>0</v>
      </c>
      <c r="AL484" s="57">
        <f t="shared" si="193"/>
        <v>0</v>
      </c>
      <c r="AM484" s="57">
        <f t="shared" si="194"/>
        <v>0</v>
      </c>
      <c r="AN484" s="57">
        <f t="shared" si="195"/>
        <v>0</v>
      </c>
      <c r="AO484" s="57">
        <f t="shared" si="196"/>
        <v>0</v>
      </c>
      <c r="AP484" s="57">
        <f t="shared" si="197"/>
        <v>10.301667516714346</v>
      </c>
      <c r="AQ484" s="57">
        <f t="shared" si="198"/>
        <v>0</v>
      </c>
      <c r="AR484" s="57">
        <f t="shared" si="199"/>
        <v>0</v>
      </c>
      <c r="AS484" s="57">
        <f t="shared" si="200"/>
        <v>0</v>
      </c>
      <c r="AT484" s="57">
        <f t="shared" si="201"/>
        <v>0</v>
      </c>
      <c r="AU484" s="57">
        <f t="shared" si="202"/>
        <v>0</v>
      </c>
      <c r="AV484" s="57">
        <f t="shared" si="203"/>
        <v>0</v>
      </c>
    </row>
    <row r="485" spans="1:48" x14ac:dyDescent="0.35">
      <c r="A485" s="19" t="s">
        <v>951</v>
      </c>
      <c r="B485" s="19" t="s">
        <v>952</v>
      </c>
      <c r="C485" s="44" t="s">
        <v>36</v>
      </c>
      <c r="D485" s="41" t="s">
        <v>1051</v>
      </c>
      <c r="E485" s="20">
        <v>0.127585</v>
      </c>
      <c r="F485" s="20">
        <v>0</v>
      </c>
      <c r="G485" s="20">
        <v>0</v>
      </c>
      <c r="H485" s="20">
        <v>0</v>
      </c>
      <c r="I485" s="40">
        <f t="shared" si="185"/>
        <v>0.127585</v>
      </c>
      <c r="J485" s="21">
        <f t="shared" si="186"/>
        <v>0</v>
      </c>
      <c r="K485" s="21">
        <f t="shared" si="187"/>
        <v>0</v>
      </c>
      <c r="L485" s="21">
        <f t="shared" si="188"/>
        <v>0</v>
      </c>
      <c r="M485" s="21">
        <f t="shared" si="189"/>
        <v>100</v>
      </c>
      <c r="N485" s="20">
        <v>0</v>
      </c>
      <c r="O485" s="20">
        <f t="shared" si="181"/>
        <v>0</v>
      </c>
      <c r="P485" s="20">
        <v>0</v>
      </c>
      <c r="Q485" s="20">
        <f t="shared" si="182"/>
        <v>0</v>
      </c>
      <c r="R485" s="20">
        <v>0</v>
      </c>
      <c r="S485" s="45">
        <f t="shared" si="190"/>
        <v>0</v>
      </c>
      <c r="T485" s="45">
        <f t="shared" si="191"/>
        <v>0</v>
      </c>
      <c r="U485" s="45">
        <f t="shared" si="192"/>
        <v>0</v>
      </c>
      <c r="V485" s="20">
        <v>0</v>
      </c>
      <c r="W485" s="21">
        <f t="shared" si="183"/>
        <v>0</v>
      </c>
      <c r="X485" s="17" t="s">
        <v>216</v>
      </c>
      <c r="Y485" s="54" t="str">
        <f t="shared" si="184"/>
        <v>N/A</v>
      </c>
      <c r="Z485" s="20">
        <v>0</v>
      </c>
      <c r="AA485" s="20">
        <v>0</v>
      </c>
      <c r="AB485" s="20">
        <v>0</v>
      </c>
      <c r="AC485" s="20">
        <v>0</v>
      </c>
      <c r="AD485" s="20">
        <v>1.31433825012E-2</v>
      </c>
      <c r="AE485" s="20">
        <v>0</v>
      </c>
      <c r="AF485" s="20">
        <v>0</v>
      </c>
      <c r="AG485" s="20">
        <v>0</v>
      </c>
      <c r="AH485" s="20">
        <v>0</v>
      </c>
      <c r="AI485" s="20">
        <v>0</v>
      </c>
      <c r="AJ485" s="20">
        <v>0</v>
      </c>
      <c r="AL485" s="57">
        <f t="shared" si="193"/>
        <v>0</v>
      </c>
      <c r="AM485" s="57">
        <f t="shared" si="194"/>
        <v>0</v>
      </c>
      <c r="AN485" s="57">
        <f t="shared" si="195"/>
        <v>0</v>
      </c>
      <c r="AO485" s="57">
        <f t="shared" si="196"/>
        <v>0</v>
      </c>
      <c r="AP485" s="57">
        <f t="shared" si="197"/>
        <v>10.301667516714346</v>
      </c>
      <c r="AQ485" s="57">
        <f t="shared" si="198"/>
        <v>0</v>
      </c>
      <c r="AR485" s="57">
        <f t="shared" si="199"/>
        <v>0</v>
      </c>
      <c r="AS485" s="57">
        <f t="shared" si="200"/>
        <v>0</v>
      </c>
      <c r="AT485" s="57">
        <f t="shared" si="201"/>
        <v>0</v>
      </c>
      <c r="AU485" s="57">
        <f t="shared" si="202"/>
        <v>0</v>
      </c>
      <c r="AV485" s="57">
        <f t="shared" si="203"/>
        <v>0</v>
      </c>
    </row>
    <row r="486" spans="1:48" x14ac:dyDescent="0.35">
      <c r="A486" s="19" t="s">
        <v>953</v>
      </c>
      <c r="B486" s="19" t="s">
        <v>954</v>
      </c>
      <c r="C486" s="44" t="s">
        <v>36</v>
      </c>
      <c r="D486" s="41" t="s">
        <v>1051</v>
      </c>
      <c r="E486" s="20">
        <v>2.8324999999999999E-2</v>
      </c>
      <c r="F486" s="20">
        <v>0</v>
      </c>
      <c r="G486" s="20">
        <v>0</v>
      </c>
      <c r="H486" s="20">
        <v>0</v>
      </c>
      <c r="I486" s="40">
        <f t="shared" si="185"/>
        <v>2.8324999999999999E-2</v>
      </c>
      <c r="J486" s="21">
        <f t="shared" si="186"/>
        <v>0</v>
      </c>
      <c r="K486" s="21">
        <f t="shared" si="187"/>
        <v>0</v>
      </c>
      <c r="L486" s="21">
        <f t="shared" si="188"/>
        <v>0</v>
      </c>
      <c r="M486" s="21">
        <f t="shared" si="189"/>
        <v>100</v>
      </c>
      <c r="N486" s="20">
        <v>0</v>
      </c>
      <c r="O486" s="20">
        <f t="shared" si="181"/>
        <v>0</v>
      </c>
      <c r="P486" s="20">
        <v>0</v>
      </c>
      <c r="Q486" s="20">
        <f t="shared" si="182"/>
        <v>0</v>
      </c>
      <c r="R486" s="20">
        <v>0</v>
      </c>
      <c r="S486" s="45">
        <f t="shared" si="190"/>
        <v>0</v>
      </c>
      <c r="T486" s="45">
        <f t="shared" si="191"/>
        <v>0</v>
      </c>
      <c r="U486" s="45">
        <f t="shared" si="192"/>
        <v>0</v>
      </c>
      <c r="V486" s="20">
        <v>0</v>
      </c>
      <c r="W486" s="21">
        <f t="shared" si="183"/>
        <v>0</v>
      </c>
      <c r="X486" s="17" t="s">
        <v>216</v>
      </c>
      <c r="Y486" s="54" t="str">
        <f t="shared" si="184"/>
        <v>N/A</v>
      </c>
      <c r="Z486" s="20">
        <v>0</v>
      </c>
      <c r="AA486" s="20">
        <v>0</v>
      </c>
      <c r="AB486" s="20">
        <v>0</v>
      </c>
      <c r="AC486" s="20">
        <v>0</v>
      </c>
      <c r="AD486" s="20">
        <v>0</v>
      </c>
      <c r="AE486" s="20">
        <v>0</v>
      </c>
      <c r="AF486" s="20">
        <v>0</v>
      </c>
      <c r="AG486" s="20">
        <v>0</v>
      </c>
      <c r="AH486" s="20">
        <v>2.8325024999600001E-2</v>
      </c>
      <c r="AI486" s="20">
        <v>0</v>
      </c>
      <c r="AJ486" s="20">
        <v>0</v>
      </c>
      <c r="AL486" s="57">
        <f t="shared" si="193"/>
        <v>0</v>
      </c>
      <c r="AM486" s="57">
        <f t="shared" si="194"/>
        <v>0</v>
      </c>
      <c r="AN486" s="57">
        <f t="shared" si="195"/>
        <v>0</v>
      </c>
      <c r="AO486" s="57">
        <f t="shared" si="196"/>
        <v>0</v>
      </c>
      <c r="AP486" s="57">
        <f t="shared" si="197"/>
        <v>0</v>
      </c>
      <c r="AQ486" s="57">
        <f t="shared" si="198"/>
        <v>0</v>
      </c>
      <c r="AR486" s="57">
        <f t="shared" si="199"/>
        <v>0</v>
      </c>
      <c r="AS486" s="57">
        <f t="shared" si="200"/>
        <v>0</v>
      </c>
      <c r="AT486" s="57">
        <f t="shared" si="201"/>
        <v>100.00008825984112</v>
      </c>
      <c r="AU486" s="57">
        <f t="shared" si="202"/>
        <v>0</v>
      </c>
      <c r="AV486" s="57">
        <f t="shared" si="203"/>
        <v>0</v>
      </c>
    </row>
    <row r="487" spans="1:48" x14ac:dyDescent="0.35">
      <c r="A487" s="19" t="s">
        <v>955</v>
      </c>
      <c r="B487" s="19" t="s">
        <v>956</v>
      </c>
      <c r="C487" s="44" t="s">
        <v>36</v>
      </c>
      <c r="D487" s="41" t="s">
        <v>1051</v>
      </c>
      <c r="E487" s="20">
        <v>0.111164</v>
      </c>
      <c r="F487" s="20">
        <v>0</v>
      </c>
      <c r="G487" s="20">
        <v>0</v>
      </c>
      <c r="H487" s="20">
        <v>0</v>
      </c>
      <c r="I487" s="40">
        <f t="shared" si="185"/>
        <v>0.111164</v>
      </c>
      <c r="J487" s="21">
        <f t="shared" si="186"/>
        <v>0</v>
      </c>
      <c r="K487" s="21">
        <f t="shared" si="187"/>
        <v>0</v>
      </c>
      <c r="L487" s="21">
        <f t="shared" si="188"/>
        <v>0</v>
      </c>
      <c r="M487" s="21">
        <f t="shared" si="189"/>
        <v>100</v>
      </c>
      <c r="N487" s="20">
        <v>3.37685E-2</v>
      </c>
      <c r="O487" s="20">
        <f t="shared" si="181"/>
        <v>3.37685E-2</v>
      </c>
      <c r="P487" s="20">
        <v>0</v>
      </c>
      <c r="Q487" s="20">
        <f t="shared" si="182"/>
        <v>0</v>
      </c>
      <c r="R487" s="20">
        <v>0</v>
      </c>
      <c r="S487" s="45">
        <f t="shared" si="190"/>
        <v>30.377190457342309</v>
      </c>
      <c r="T487" s="45">
        <f t="shared" si="191"/>
        <v>0</v>
      </c>
      <c r="U487" s="45">
        <f t="shared" si="192"/>
        <v>0</v>
      </c>
      <c r="V487" s="20">
        <v>0.11039440150300001</v>
      </c>
      <c r="W487" s="21">
        <f t="shared" si="183"/>
        <v>99.307690891835492</v>
      </c>
      <c r="X487" s="17">
        <v>0</v>
      </c>
      <c r="Y487" s="54">
        <f t="shared" si="184"/>
        <v>0</v>
      </c>
      <c r="Z487" s="20">
        <v>0</v>
      </c>
      <c r="AA487" s="20">
        <v>0</v>
      </c>
      <c r="AB487" s="20">
        <v>0</v>
      </c>
      <c r="AC487" s="20">
        <v>0</v>
      </c>
      <c r="AD487" s="20">
        <v>0</v>
      </c>
      <c r="AE487" s="20">
        <v>0</v>
      </c>
      <c r="AF487" s="20">
        <v>0</v>
      </c>
      <c r="AG487" s="20">
        <v>0</v>
      </c>
      <c r="AH487" s="20">
        <v>0.111164400003</v>
      </c>
      <c r="AI487" s="20">
        <v>0</v>
      </c>
      <c r="AJ487" s="20">
        <v>0</v>
      </c>
      <c r="AL487" s="57">
        <f t="shared" si="193"/>
        <v>0</v>
      </c>
      <c r="AM487" s="57">
        <f t="shared" si="194"/>
        <v>0</v>
      </c>
      <c r="AN487" s="57">
        <f t="shared" si="195"/>
        <v>0</v>
      </c>
      <c r="AO487" s="57">
        <f t="shared" si="196"/>
        <v>0</v>
      </c>
      <c r="AP487" s="57">
        <f t="shared" si="197"/>
        <v>0</v>
      </c>
      <c r="AQ487" s="57">
        <f t="shared" si="198"/>
        <v>0</v>
      </c>
      <c r="AR487" s="57">
        <f t="shared" si="199"/>
        <v>0</v>
      </c>
      <c r="AS487" s="57">
        <f t="shared" si="200"/>
        <v>0</v>
      </c>
      <c r="AT487" s="57">
        <f t="shared" si="201"/>
        <v>100.00035983142024</v>
      </c>
      <c r="AU487" s="57">
        <f t="shared" si="202"/>
        <v>0</v>
      </c>
      <c r="AV487" s="57">
        <f t="shared" si="203"/>
        <v>0</v>
      </c>
    </row>
    <row r="488" spans="1:48" x14ac:dyDescent="0.35">
      <c r="A488" s="19" t="s">
        <v>957</v>
      </c>
      <c r="B488" s="19" t="s">
        <v>958</v>
      </c>
      <c r="C488" s="44" t="s">
        <v>36</v>
      </c>
      <c r="D488" s="41" t="s">
        <v>1051</v>
      </c>
      <c r="E488" s="20">
        <v>2.7947300000000001E-2</v>
      </c>
      <c r="F488" s="20">
        <v>0</v>
      </c>
      <c r="G488" s="20">
        <v>0</v>
      </c>
      <c r="H488" s="20">
        <v>0</v>
      </c>
      <c r="I488" s="40">
        <f t="shared" si="185"/>
        <v>2.7947300000000001E-2</v>
      </c>
      <c r="J488" s="21">
        <f t="shared" si="186"/>
        <v>0</v>
      </c>
      <c r="K488" s="21">
        <f t="shared" si="187"/>
        <v>0</v>
      </c>
      <c r="L488" s="21">
        <f t="shared" si="188"/>
        <v>0</v>
      </c>
      <c r="M488" s="21">
        <f t="shared" si="189"/>
        <v>100</v>
      </c>
      <c r="N488" s="20">
        <v>0</v>
      </c>
      <c r="O488" s="20">
        <f t="shared" si="181"/>
        <v>0</v>
      </c>
      <c r="P488" s="20">
        <v>0</v>
      </c>
      <c r="Q488" s="20">
        <f t="shared" si="182"/>
        <v>0</v>
      </c>
      <c r="R488" s="20">
        <v>0</v>
      </c>
      <c r="S488" s="45">
        <f t="shared" si="190"/>
        <v>0</v>
      </c>
      <c r="T488" s="45">
        <f t="shared" si="191"/>
        <v>0</v>
      </c>
      <c r="U488" s="45">
        <f t="shared" si="192"/>
        <v>0</v>
      </c>
      <c r="V488" s="20">
        <v>0</v>
      </c>
      <c r="W488" s="21">
        <f t="shared" si="183"/>
        <v>0</v>
      </c>
      <c r="X488" s="17" t="s">
        <v>216</v>
      </c>
      <c r="Y488" s="54" t="str">
        <f t="shared" si="184"/>
        <v>N/A</v>
      </c>
      <c r="Z488" s="20">
        <v>0</v>
      </c>
      <c r="AA488" s="20">
        <v>0</v>
      </c>
      <c r="AB488" s="20">
        <v>0</v>
      </c>
      <c r="AC488" s="20">
        <v>0</v>
      </c>
      <c r="AD488" s="20">
        <v>0</v>
      </c>
      <c r="AE488" s="20">
        <v>0</v>
      </c>
      <c r="AF488" s="20">
        <v>0</v>
      </c>
      <c r="AG488" s="20">
        <v>0</v>
      </c>
      <c r="AH488" s="20">
        <v>2.7947260251E-2</v>
      </c>
      <c r="AI488" s="20">
        <v>0</v>
      </c>
      <c r="AJ488" s="20">
        <v>0</v>
      </c>
      <c r="AL488" s="57">
        <f t="shared" si="193"/>
        <v>0</v>
      </c>
      <c r="AM488" s="57">
        <f t="shared" si="194"/>
        <v>0</v>
      </c>
      <c r="AN488" s="57">
        <f t="shared" si="195"/>
        <v>0</v>
      </c>
      <c r="AO488" s="57">
        <f t="shared" si="196"/>
        <v>0</v>
      </c>
      <c r="AP488" s="57">
        <f t="shared" si="197"/>
        <v>0</v>
      </c>
      <c r="AQ488" s="57">
        <f t="shared" si="198"/>
        <v>0</v>
      </c>
      <c r="AR488" s="57">
        <f t="shared" si="199"/>
        <v>0</v>
      </c>
      <c r="AS488" s="57">
        <f t="shared" si="200"/>
        <v>0</v>
      </c>
      <c r="AT488" s="57">
        <f t="shared" si="201"/>
        <v>99.999857771591522</v>
      </c>
      <c r="AU488" s="57">
        <f t="shared" si="202"/>
        <v>0</v>
      </c>
      <c r="AV488" s="57">
        <f t="shared" si="203"/>
        <v>0</v>
      </c>
    </row>
    <row r="489" spans="1:48" x14ac:dyDescent="0.35">
      <c r="A489" s="19" t="s">
        <v>959</v>
      </c>
      <c r="B489" s="19" t="s">
        <v>960</v>
      </c>
      <c r="C489" s="44" t="s">
        <v>36</v>
      </c>
      <c r="D489" s="41" t="s">
        <v>1051</v>
      </c>
      <c r="E489" s="20">
        <v>5.2115399999999999E-2</v>
      </c>
      <c r="F489" s="20">
        <v>0</v>
      </c>
      <c r="G489" s="20">
        <v>0</v>
      </c>
      <c r="H489" s="20">
        <v>0</v>
      </c>
      <c r="I489" s="40">
        <f t="shared" si="185"/>
        <v>5.2115399999999999E-2</v>
      </c>
      <c r="J489" s="21">
        <f t="shared" si="186"/>
        <v>0</v>
      </c>
      <c r="K489" s="21">
        <f t="shared" si="187"/>
        <v>0</v>
      </c>
      <c r="L489" s="21">
        <f t="shared" si="188"/>
        <v>0</v>
      </c>
      <c r="M489" s="21">
        <f t="shared" si="189"/>
        <v>100</v>
      </c>
      <c r="N489" s="20">
        <v>0</v>
      </c>
      <c r="O489" s="20">
        <f t="shared" si="181"/>
        <v>0</v>
      </c>
      <c r="P489" s="20">
        <v>0</v>
      </c>
      <c r="Q489" s="20">
        <f t="shared" si="182"/>
        <v>0</v>
      </c>
      <c r="R489" s="20">
        <v>0</v>
      </c>
      <c r="S489" s="45">
        <f t="shared" si="190"/>
        <v>0</v>
      </c>
      <c r="T489" s="45">
        <f t="shared" si="191"/>
        <v>0</v>
      </c>
      <c r="U489" s="45">
        <f t="shared" si="192"/>
        <v>0</v>
      </c>
      <c r="V489" s="20">
        <v>0</v>
      </c>
      <c r="W489" s="21">
        <f t="shared" si="183"/>
        <v>0</v>
      </c>
      <c r="X489" s="17" t="s">
        <v>216</v>
      </c>
      <c r="Y489" s="54" t="str">
        <f t="shared" si="184"/>
        <v>N/A</v>
      </c>
      <c r="Z489" s="20">
        <v>0</v>
      </c>
      <c r="AA489" s="20">
        <v>0</v>
      </c>
      <c r="AB489" s="20">
        <v>0</v>
      </c>
      <c r="AC489" s="20">
        <v>0</v>
      </c>
      <c r="AD489" s="20">
        <v>0</v>
      </c>
      <c r="AE489" s="20">
        <v>0</v>
      </c>
      <c r="AF489" s="20">
        <v>0</v>
      </c>
      <c r="AG489" s="20">
        <v>0</v>
      </c>
      <c r="AH489" s="20">
        <v>0</v>
      </c>
      <c r="AI489" s="20">
        <v>0</v>
      </c>
      <c r="AJ489" s="20">
        <v>0</v>
      </c>
      <c r="AL489" s="57">
        <f t="shared" si="193"/>
        <v>0</v>
      </c>
      <c r="AM489" s="57">
        <f t="shared" si="194"/>
        <v>0</v>
      </c>
      <c r="AN489" s="57">
        <f t="shared" si="195"/>
        <v>0</v>
      </c>
      <c r="AO489" s="57">
        <f t="shared" si="196"/>
        <v>0</v>
      </c>
      <c r="AP489" s="57">
        <f t="shared" si="197"/>
        <v>0</v>
      </c>
      <c r="AQ489" s="57">
        <f t="shared" si="198"/>
        <v>0</v>
      </c>
      <c r="AR489" s="57">
        <f t="shared" si="199"/>
        <v>0</v>
      </c>
      <c r="AS489" s="57">
        <f t="shared" si="200"/>
        <v>0</v>
      </c>
      <c r="AT489" s="57">
        <f t="shared" si="201"/>
        <v>0</v>
      </c>
      <c r="AU489" s="57">
        <f t="shared" si="202"/>
        <v>0</v>
      </c>
      <c r="AV489" s="57">
        <f t="shared" si="203"/>
        <v>0</v>
      </c>
    </row>
    <row r="490" spans="1:48" x14ac:dyDescent="0.35">
      <c r="A490" s="19" t="s">
        <v>961</v>
      </c>
      <c r="B490" s="19" t="s">
        <v>962</v>
      </c>
      <c r="C490" s="44" t="s">
        <v>36</v>
      </c>
      <c r="D490" s="41" t="s">
        <v>1051</v>
      </c>
      <c r="E490" s="20">
        <v>2.53847E-2</v>
      </c>
      <c r="F490" s="20">
        <v>0</v>
      </c>
      <c r="G490" s="20">
        <v>0</v>
      </c>
      <c r="H490" s="20">
        <v>0</v>
      </c>
      <c r="I490" s="40">
        <f t="shared" si="185"/>
        <v>2.53847E-2</v>
      </c>
      <c r="J490" s="21">
        <f t="shared" si="186"/>
        <v>0</v>
      </c>
      <c r="K490" s="21">
        <f t="shared" si="187"/>
        <v>0</v>
      </c>
      <c r="L490" s="21">
        <f t="shared" si="188"/>
        <v>0</v>
      </c>
      <c r="M490" s="21">
        <f t="shared" si="189"/>
        <v>100</v>
      </c>
      <c r="N490" s="20">
        <v>0</v>
      </c>
      <c r="O490" s="20">
        <f t="shared" si="181"/>
        <v>0</v>
      </c>
      <c r="P490" s="20">
        <v>0</v>
      </c>
      <c r="Q490" s="20">
        <f t="shared" si="182"/>
        <v>0</v>
      </c>
      <c r="R490" s="20">
        <v>0</v>
      </c>
      <c r="S490" s="45">
        <f t="shared" si="190"/>
        <v>0</v>
      </c>
      <c r="T490" s="45">
        <f t="shared" si="191"/>
        <v>0</v>
      </c>
      <c r="U490" s="45">
        <f t="shared" si="192"/>
        <v>0</v>
      </c>
      <c r="V490" s="20">
        <v>0</v>
      </c>
      <c r="W490" s="21">
        <f t="shared" si="183"/>
        <v>0</v>
      </c>
      <c r="X490" s="17" t="s">
        <v>216</v>
      </c>
      <c r="Y490" s="54" t="str">
        <f t="shared" si="184"/>
        <v>N/A</v>
      </c>
      <c r="Z490" s="20">
        <v>0</v>
      </c>
      <c r="AA490" s="20">
        <v>0</v>
      </c>
      <c r="AB490" s="20">
        <v>0</v>
      </c>
      <c r="AC490" s="20">
        <v>0</v>
      </c>
      <c r="AD490" s="20">
        <v>0</v>
      </c>
      <c r="AE490" s="20">
        <v>0</v>
      </c>
      <c r="AF490" s="20">
        <v>0</v>
      </c>
      <c r="AG490" s="20">
        <v>0</v>
      </c>
      <c r="AH490" s="20">
        <v>2.5384700001100002E-2</v>
      </c>
      <c r="AI490" s="20">
        <v>0</v>
      </c>
      <c r="AJ490" s="20">
        <v>0</v>
      </c>
      <c r="AL490" s="57">
        <f t="shared" si="193"/>
        <v>0</v>
      </c>
      <c r="AM490" s="57">
        <f t="shared" si="194"/>
        <v>0</v>
      </c>
      <c r="AN490" s="57">
        <f t="shared" si="195"/>
        <v>0</v>
      </c>
      <c r="AO490" s="57">
        <f t="shared" si="196"/>
        <v>0</v>
      </c>
      <c r="AP490" s="57">
        <f t="shared" si="197"/>
        <v>0</v>
      </c>
      <c r="AQ490" s="57">
        <f t="shared" si="198"/>
        <v>0</v>
      </c>
      <c r="AR490" s="57">
        <f t="shared" si="199"/>
        <v>0</v>
      </c>
      <c r="AS490" s="57">
        <f t="shared" si="200"/>
        <v>0</v>
      </c>
      <c r="AT490" s="57">
        <f t="shared" si="201"/>
        <v>100.00000000433333</v>
      </c>
      <c r="AU490" s="57">
        <f t="shared" si="202"/>
        <v>0</v>
      </c>
      <c r="AV490" s="57">
        <f t="shared" si="203"/>
        <v>0</v>
      </c>
    </row>
    <row r="491" spans="1:48" x14ac:dyDescent="0.35">
      <c r="A491" s="19" t="s">
        <v>963</v>
      </c>
      <c r="B491" s="19" t="s">
        <v>964</v>
      </c>
      <c r="C491" s="44" t="s">
        <v>36</v>
      </c>
      <c r="D491" s="41" t="s">
        <v>1051</v>
      </c>
      <c r="E491" s="20">
        <v>3.6919399999999998E-2</v>
      </c>
      <c r="F491" s="20">
        <v>0</v>
      </c>
      <c r="G491" s="20">
        <v>0</v>
      </c>
      <c r="H491" s="20">
        <v>0</v>
      </c>
      <c r="I491" s="40">
        <f t="shared" si="185"/>
        <v>3.6919399999999998E-2</v>
      </c>
      <c r="J491" s="21">
        <f t="shared" si="186"/>
        <v>0</v>
      </c>
      <c r="K491" s="21">
        <f t="shared" si="187"/>
        <v>0</v>
      </c>
      <c r="L491" s="21">
        <f t="shared" si="188"/>
        <v>0</v>
      </c>
      <c r="M491" s="21">
        <f t="shared" si="189"/>
        <v>100</v>
      </c>
      <c r="N491" s="20">
        <v>0</v>
      </c>
      <c r="O491" s="20">
        <f t="shared" si="181"/>
        <v>0</v>
      </c>
      <c r="P491" s="20">
        <v>0</v>
      </c>
      <c r="Q491" s="20">
        <f t="shared" si="182"/>
        <v>0</v>
      </c>
      <c r="R491" s="20">
        <v>0</v>
      </c>
      <c r="S491" s="45">
        <f t="shared" si="190"/>
        <v>0</v>
      </c>
      <c r="T491" s="45">
        <f t="shared" si="191"/>
        <v>0</v>
      </c>
      <c r="U491" s="45">
        <f t="shared" si="192"/>
        <v>0</v>
      </c>
      <c r="V491" s="20">
        <v>0</v>
      </c>
      <c r="W491" s="21">
        <f t="shared" si="183"/>
        <v>0</v>
      </c>
      <c r="X491" s="17" t="s">
        <v>216</v>
      </c>
      <c r="Y491" s="54" t="str">
        <f t="shared" si="184"/>
        <v>N/A</v>
      </c>
      <c r="Z491" s="20">
        <v>0</v>
      </c>
      <c r="AA491" s="20">
        <v>0</v>
      </c>
      <c r="AB491" s="20">
        <v>0</v>
      </c>
      <c r="AC491" s="20">
        <v>0</v>
      </c>
      <c r="AD491" s="20">
        <v>0</v>
      </c>
      <c r="AE491" s="20">
        <v>0</v>
      </c>
      <c r="AF491" s="20">
        <v>0</v>
      </c>
      <c r="AG491" s="20">
        <v>0</v>
      </c>
      <c r="AH491" s="20">
        <v>0</v>
      </c>
      <c r="AI491" s="20">
        <v>0</v>
      </c>
      <c r="AJ491" s="20">
        <v>0</v>
      </c>
      <c r="AL491" s="57">
        <f t="shared" si="193"/>
        <v>0</v>
      </c>
      <c r="AM491" s="57">
        <f t="shared" si="194"/>
        <v>0</v>
      </c>
      <c r="AN491" s="57">
        <f t="shared" si="195"/>
        <v>0</v>
      </c>
      <c r="AO491" s="57">
        <f t="shared" si="196"/>
        <v>0</v>
      </c>
      <c r="AP491" s="57">
        <f t="shared" si="197"/>
        <v>0</v>
      </c>
      <c r="AQ491" s="57">
        <f t="shared" si="198"/>
        <v>0</v>
      </c>
      <c r="AR491" s="57">
        <f t="shared" si="199"/>
        <v>0</v>
      </c>
      <c r="AS491" s="57">
        <f t="shared" si="200"/>
        <v>0</v>
      </c>
      <c r="AT491" s="57">
        <f t="shared" si="201"/>
        <v>0</v>
      </c>
      <c r="AU491" s="57">
        <f t="shared" si="202"/>
        <v>0</v>
      </c>
      <c r="AV491" s="57">
        <f t="shared" si="203"/>
        <v>0</v>
      </c>
    </row>
    <row r="492" spans="1:48" x14ac:dyDescent="0.35">
      <c r="A492" s="19" t="s">
        <v>965</v>
      </c>
      <c r="B492" s="19" t="s">
        <v>966</v>
      </c>
      <c r="C492" s="44" t="s">
        <v>36</v>
      </c>
      <c r="D492" s="41" t="s">
        <v>1051</v>
      </c>
      <c r="E492" s="20">
        <v>2.1244300000000001E-2</v>
      </c>
      <c r="F492" s="20">
        <v>0</v>
      </c>
      <c r="G492" s="20">
        <v>0</v>
      </c>
      <c r="H492" s="20">
        <v>0</v>
      </c>
      <c r="I492" s="40">
        <f t="shared" si="185"/>
        <v>2.1244300000000001E-2</v>
      </c>
      <c r="J492" s="21">
        <f t="shared" si="186"/>
        <v>0</v>
      </c>
      <c r="K492" s="21">
        <f t="shared" si="187"/>
        <v>0</v>
      </c>
      <c r="L492" s="21">
        <f t="shared" si="188"/>
        <v>0</v>
      </c>
      <c r="M492" s="21">
        <f t="shared" si="189"/>
        <v>100</v>
      </c>
      <c r="N492" s="20">
        <v>0</v>
      </c>
      <c r="O492" s="20">
        <f t="shared" si="181"/>
        <v>0</v>
      </c>
      <c r="P492" s="20">
        <v>0</v>
      </c>
      <c r="Q492" s="20">
        <f t="shared" si="182"/>
        <v>0</v>
      </c>
      <c r="R492" s="20">
        <v>0</v>
      </c>
      <c r="S492" s="45">
        <f t="shared" si="190"/>
        <v>0</v>
      </c>
      <c r="T492" s="45">
        <f t="shared" si="191"/>
        <v>0</v>
      </c>
      <c r="U492" s="45">
        <f t="shared" si="192"/>
        <v>0</v>
      </c>
      <c r="V492" s="20">
        <v>0</v>
      </c>
      <c r="W492" s="21">
        <f t="shared" si="183"/>
        <v>0</v>
      </c>
      <c r="X492" s="17" t="s">
        <v>216</v>
      </c>
      <c r="Y492" s="54" t="str">
        <f t="shared" si="184"/>
        <v>N/A</v>
      </c>
      <c r="Z492" s="20">
        <v>0</v>
      </c>
      <c r="AA492" s="20">
        <v>0</v>
      </c>
      <c r="AB492" s="20">
        <v>0</v>
      </c>
      <c r="AC492" s="20">
        <v>0</v>
      </c>
      <c r="AD492" s="20">
        <v>0</v>
      </c>
      <c r="AE492" s="20">
        <v>0</v>
      </c>
      <c r="AF492" s="20">
        <v>0</v>
      </c>
      <c r="AG492" s="20">
        <v>0</v>
      </c>
      <c r="AH492" s="20">
        <v>2.1244250002499999E-2</v>
      </c>
      <c r="AI492" s="20">
        <v>0</v>
      </c>
      <c r="AJ492" s="20">
        <v>0</v>
      </c>
      <c r="AL492" s="57">
        <f t="shared" si="193"/>
        <v>0</v>
      </c>
      <c r="AM492" s="57">
        <f t="shared" si="194"/>
        <v>0</v>
      </c>
      <c r="AN492" s="57">
        <f t="shared" si="195"/>
        <v>0</v>
      </c>
      <c r="AO492" s="57">
        <f t="shared" si="196"/>
        <v>0</v>
      </c>
      <c r="AP492" s="57">
        <f t="shared" si="197"/>
        <v>0</v>
      </c>
      <c r="AQ492" s="57">
        <f t="shared" si="198"/>
        <v>0</v>
      </c>
      <c r="AR492" s="57">
        <f t="shared" si="199"/>
        <v>0</v>
      </c>
      <c r="AS492" s="57">
        <f t="shared" si="200"/>
        <v>0</v>
      </c>
      <c r="AT492" s="57">
        <f t="shared" si="201"/>
        <v>99.999764654519083</v>
      </c>
      <c r="AU492" s="57">
        <f t="shared" si="202"/>
        <v>0</v>
      </c>
      <c r="AV492" s="57">
        <f t="shared" si="203"/>
        <v>0</v>
      </c>
    </row>
    <row r="493" spans="1:48" x14ac:dyDescent="0.35">
      <c r="A493" s="19" t="s">
        <v>967</v>
      </c>
      <c r="B493" s="19" t="s">
        <v>968</v>
      </c>
      <c r="C493" s="44" t="s">
        <v>36</v>
      </c>
      <c r="D493" s="41" t="s">
        <v>1051</v>
      </c>
      <c r="E493" s="20">
        <v>2.1185699999999998E-2</v>
      </c>
      <c r="F493" s="20">
        <v>0</v>
      </c>
      <c r="G493" s="20">
        <v>0</v>
      </c>
      <c r="H493" s="20">
        <v>0</v>
      </c>
      <c r="I493" s="40">
        <f t="shared" si="185"/>
        <v>2.1185699999999998E-2</v>
      </c>
      <c r="J493" s="21">
        <f t="shared" si="186"/>
        <v>0</v>
      </c>
      <c r="K493" s="21">
        <f t="shared" si="187"/>
        <v>0</v>
      </c>
      <c r="L493" s="21">
        <f t="shared" si="188"/>
        <v>0</v>
      </c>
      <c r="M493" s="21">
        <f t="shared" si="189"/>
        <v>100</v>
      </c>
      <c r="N493" s="20">
        <v>5.6352799999999999E-4</v>
      </c>
      <c r="O493" s="20">
        <f t="shared" si="181"/>
        <v>5.6789781224368999E-4</v>
      </c>
      <c r="P493" s="20">
        <v>4.3698122436900004E-6</v>
      </c>
      <c r="Q493" s="20">
        <f t="shared" si="182"/>
        <v>4.3698122436900004E-6</v>
      </c>
      <c r="R493" s="20">
        <v>0</v>
      </c>
      <c r="S493" s="45">
        <f t="shared" si="190"/>
        <v>2.6805713865658913</v>
      </c>
      <c r="T493" s="45">
        <f t="shared" si="191"/>
        <v>2.0626234883388328E-2</v>
      </c>
      <c r="U493" s="45">
        <f t="shared" si="192"/>
        <v>0</v>
      </c>
      <c r="V493" s="20">
        <v>0</v>
      </c>
      <c r="W493" s="21">
        <f t="shared" si="183"/>
        <v>0</v>
      </c>
      <c r="X493" s="17" t="s">
        <v>216</v>
      </c>
      <c r="Y493" s="54" t="str">
        <f t="shared" si="184"/>
        <v>N/A</v>
      </c>
      <c r="Z493" s="20">
        <v>0</v>
      </c>
      <c r="AA493" s="20">
        <v>0</v>
      </c>
      <c r="AB493" s="20">
        <v>0</v>
      </c>
      <c r="AC493" s="20">
        <v>0</v>
      </c>
      <c r="AD493" s="20">
        <v>0</v>
      </c>
      <c r="AE493" s="20">
        <v>0</v>
      </c>
      <c r="AF493" s="20">
        <v>0</v>
      </c>
      <c r="AG493" s="20">
        <v>0</v>
      </c>
      <c r="AH493" s="20">
        <v>2.1185724998200001E-2</v>
      </c>
      <c r="AI493" s="20">
        <v>0</v>
      </c>
      <c r="AJ493" s="20">
        <v>0</v>
      </c>
      <c r="AL493" s="57">
        <f t="shared" si="193"/>
        <v>0</v>
      </c>
      <c r="AM493" s="57">
        <f t="shared" si="194"/>
        <v>0</v>
      </c>
      <c r="AN493" s="57">
        <f t="shared" si="195"/>
        <v>0</v>
      </c>
      <c r="AO493" s="57">
        <f t="shared" si="196"/>
        <v>0</v>
      </c>
      <c r="AP493" s="57">
        <f t="shared" si="197"/>
        <v>0</v>
      </c>
      <c r="AQ493" s="57">
        <f t="shared" si="198"/>
        <v>0</v>
      </c>
      <c r="AR493" s="57">
        <f t="shared" si="199"/>
        <v>0</v>
      </c>
      <c r="AS493" s="57">
        <f t="shared" si="200"/>
        <v>0</v>
      </c>
      <c r="AT493" s="57">
        <f t="shared" si="201"/>
        <v>100.00011799562914</v>
      </c>
      <c r="AU493" s="57">
        <f t="shared" si="202"/>
        <v>0</v>
      </c>
      <c r="AV493" s="57">
        <f t="shared" si="203"/>
        <v>0</v>
      </c>
    </row>
    <row r="494" spans="1:48" x14ac:dyDescent="0.35">
      <c r="A494" s="19" t="s">
        <v>969</v>
      </c>
      <c r="B494" s="19" t="s">
        <v>970</v>
      </c>
      <c r="C494" s="44" t="s">
        <v>36</v>
      </c>
      <c r="D494" s="41" t="s">
        <v>1051</v>
      </c>
      <c r="E494" s="20">
        <v>8.3243799999999993E-3</v>
      </c>
      <c r="F494" s="20">
        <v>0</v>
      </c>
      <c r="G494" s="20">
        <v>0</v>
      </c>
      <c r="H494" s="20">
        <v>0</v>
      </c>
      <c r="I494" s="40">
        <f t="shared" si="185"/>
        <v>8.3243799999999993E-3</v>
      </c>
      <c r="J494" s="21">
        <f t="shared" si="186"/>
        <v>0</v>
      </c>
      <c r="K494" s="21">
        <f t="shared" si="187"/>
        <v>0</v>
      </c>
      <c r="L494" s="21">
        <f t="shared" si="188"/>
        <v>0</v>
      </c>
      <c r="M494" s="21">
        <f t="shared" si="189"/>
        <v>100</v>
      </c>
      <c r="N494" s="20">
        <v>0</v>
      </c>
      <c r="O494" s="20">
        <f t="shared" si="181"/>
        <v>0</v>
      </c>
      <c r="P494" s="20">
        <v>0</v>
      </c>
      <c r="Q494" s="20">
        <f t="shared" si="182"/>
        <v>0</v>
      </c>
      <c r="R494" s="20">
        <v>0</v>
      </c>
      <c r="S494" s="45">
        <f t="shared" si="190"/>
        <v>0</v>
      </c>
      <c r="T494" s="45">
        <f t="shared" si="191"/>
        <v>0</v>
      </c>
      <c r="U494" s="45">
        <f t="shared" si="192"/>
        <v>0</v>
      </c>
      <c r="V494" s="20">
        <v>0</v>
      </c>
      <c r="W494" s="21">
        <f t="shared" si="183"/>
        <v>0</v>
      </c>
      <c r="X494" s="17" t="s">
        <v>216</v>
      </c>
      <c r="Y494" s="54" t="str">
        <f t="shared" si="184"/>
        <v>N/A</v>
      </c>
      <c r="Z494" s="20">
        <v>0</v>
      </c>
      <c r="AA494" s="20">
        <v>0</v>
      </c>
      <c r="AB494" s="20">
        <v>0</v>
      </c>
      <c r="AC494" s="20">
        <v>0</v>
      </c>
      <c r="AD494" s="20">
        <v>0</v>
      </c>
      <c r="AE494" s="20">
        <v>0</v>
      </c>
      <c r="AF494" s="20">
        <v>0</v>
      </c>
      <c r="AG494" s="20">
        <v>0</v>
      </c>
      <c r="AH494" s="20">
        <v>8.3243749997700001E-3</v>
      </c>
      <c r="AI494" s="20">
        <v>0</v>
      </c>
      <c r="AJ494" s="20">
        <v>0</v>
      </c>
      <c r="AL494" s="57">
        <f t="shared" si="193"/>
        <v>0</v>
      </c>
      <c r="AM494" s="57">
        <f t="shared" si="194"/>
        <v>0</v>
      </c>
      <c r="AN494" s="57">
        <f t="shared" si="195"/>
        <v>0</v>
      </c>
      <c r="AO494" s="57">
        <f t="shared" si="196"/>
        <v>0</v>
      </c>
      <c r="AP494" s="57">
        <f t="shared" si="197"/>
        <v>0</v>
      </c>
      <c r="AQ494" s="57">
        <f t="shared" si="198"/>
        <v>0</v>
      </c>
      <c r="AR494" s="57">
        <f t="shared" si="199"/>
        <v>0</v>
      </c>
      <c r="AS494" s="57">
        <f t="shared" si="200"/>
        <v>0</v>
      </c>
      <c r="AT494" s="57">
        <f t="shared" si="201"/>
        <v>99.999939932703711</v>
      </c>
      <c r="AU494" s="57">
        <f t="shared" si="202"/>
        <v>0</v>
      </c>
      <c r="AV494" s="57">
        <f t="shared" si="203"/>
        <v>0</v>
      </c>
    </row>
    <row r="495" spans="1:48" x14ac:dyDescent="0.35">
      <c r="A495" s="19" t="s">
        <v>971</v>
      </c>
      <c r="B495" s="19" t="s">
        <v>972</v>
      </c>
      <c r="C495" s="44" t="s">
        <v>36</v>
      </c>
      <c r="D495" s="41" t="s">
        <v>1051</v>
      </c>
      <c r="E495" s="20">
        <v>0.140096</v>
      </c>
      <c r="F495" s="20">
        <v>0</v>
      </c>
      <c r="G495" s="20">
        <v>0</v>
      </c>
      <c r="H495" s="20">
        <v>0</v>
      </c>
      <c r="I495" s="40">
        <f t="shared" si="185"/>
        <v>0.140096</v>
      </c>
      <c r="J495" s="21">
        <f t="shared" si="186"/>
        <v>0</v>
      </c>
      <c r="K495" s="21">
        <f t="shared" si="187"/>
        <v>0</v>
      </c>
      <c r="L495" s="21">
        <f t="shared" si="188"/>
        <v>0</v>
      </c>
      <c r="M495" s="21">
        <f t="shared" si="189"/>
        <v>100</v>
      </c>
      <c r="N495" s="20">
        <v>3.8682899999999999E-2</v>
      </c>
      <c r="O495" s="20">
        <f t="shared" si="181"/>
        <v>8.6020162997319988E-2</v>
      </c>
      <c r="P495" s="20">
        <v>9.2580024341199999E-3</v>
      </c>
      <c r="Q495" s="20">
        <f t="shared" si="182"/>
        <v>4.7337262997319995E-2</v>
      </c>
      <c r="R495" s="20">
        <v>3.8079260563199997E-2</v>
      </c>
      <c r="S495" s="45">
        <f t="shared" si="190"/>
        <v>61.400870115720643</v>
      </c>
      <c r="T495" s="45">
        <f t="shared" si="191"/>
        <v>33.789161001970072</v>
      </c>
      <c r="U495" s="45">
        <f t="shared" si="192"/>
        <v>27.180833544997711</v>
      </c>
      <c r="V495" s="20">
        <v>0</v>
      </c>
      <c r="W495" s="21">
        <f t="shared" si="183"/>
        <v>0</v>
      </c>
      <c r="X495" s="17" t="s">
        <v>216</v>
      </c>
      <c r="Y495" s="54" t="str">
        <f t="shared" si="184"/>
        <v>N/A</v>
      </c>
      <c r="Z495" s="20">
        <v>0</v>
      </c>
      <c r="AA495" s="20">
        <v>1.7873390975999999E-2</v>
      </c>
      <c r="AB495" s="20">
        <v>1.4E-2</v>
      </c>
      <c r="AC495" s="20">
        <v>0</v>
      </c>
      <c r="AD495" s="20">
        <v>0</v>
      </c>
      <c r="AE495" s="20">
        <v>0</v>
      </c>
      <c r="AF495" s="20">
        <v>0</v>
      </c>
      <c r="AG495" s="20">
        <v>0</v>
      </c>
      <c r="AH495" s="20">
        <v>0.14009607499599999</v>
      </c>
      <c r="AI495" s="20">
        <v>0</v>
      </c>
      <c r="AJ495" s="20">
        <v>0</v>
      </c>
      <c r="AL495" s="57">
        <f t="shared" si="193"/>
        <v>0</v>
      </c>
      <c r="AM495" s="57">
        <f t="shared" si="194"/>
        <v>12.757959524897213</v>
      </c>
      <c r="AN495" s="57">
        <f t="shared" si="195"/>
        <v>9.9931475559616256</v>
      </c>
      <c r="AO495" s="57">
        <f t="shared" si="196"/>
        <v>0</v>
      </c>
      <c r="AP495" s="57">
        <f t="shared" si="197"/>
        <v>0</v>
      </c>
      <c r="AQ495" s="57">
        <f t="shared" si="198"/>
        <v>0</v>
      </c>
      <c r="AR495" s="57">
        <f t="shared" si="199"/>
        <v>0</v>
      </c>
      <c r="AS495" s="57">
        <f t="shared" si="200"/>
        <v>0</v>
      </c>
      <c r="AT495" s="57">
        <f t="shared" si="201"/>
        <v>100.00005353186386</v>
      </c>
      <c r="AU495" s="57">
        <f t="shared" si="202"/>
        <v>0</v>
      </c>
      <c r="AV495" s="57">
        <f t="shared" si="203"/>
        <v>0</v>
      </c>
    </row>
    <row r="496" spans="1:48" x14ac:dyDescent="0.35">
      <c r="A496" s="19" t="s">
        <v>973</v>
      </c>
      <c r="B496" s="19" t="s">
        <v>974</v>
      </c>
      <c r="C496" s="44" t="s">
        <v>36</v>
      </c>
      <c r="D496" s="41" t="s">
        <v>1051</v>
      </c>
      <c r="E496" s="20">
        <v>8.4692499999999993E-3</v>
      </c>
      <c r="F496" s="20">
        <v>0</v>
      </c>
      <c r="G496" s="20">
        <v>0</v>
      </c>
      <c r="H496" s="20">
        <v>0</v>
      </c>
      <c r="I496" s="40">
        <f t="shared" si="185"/>
        <v>8.4692499999999993E-3</v>
      </c>
      <c r="J496" s="21">
        <f t="shared" si="186"/>
        <v>0</v>
      </c>
      <c r="K496" s="21">
        <f t="shared" si="187"/>
        <v>0</v>
      </c>
      <c r="L496" s="21">
        <f t="shared" si="188"/>
        <v>0</v>
      </c>
      <c r="M496" s="21">
        <f t="shared" si="189"/>
        <v>100</v>
      </c>
      <c r="N496" s="20">
        <v>4.1307500000000002E-6</v>
      </c>
      <c r="O496" s="20">
        <f t="shared" si="181"/>
        <v>4.1307500000000002E-6</v>
      </c>
      <c r="P496" s="20">
        <v>0</v>
      </c>
      <c r="Q496" s="20">
        <f t="shared" si="182"/>
        <v>0</v>
      </c>
      <c r="R496" s="20">
        <v>0</v>
      </c>
      <c r="S496" s="45">
        <f t="shared" si="190"/>
        <v>4.8773504147356622E-2</v>
      </c>
      <c r="T496" s="45">
        <f t="shared" si="191"/>
        <v>0</v>
      </c>
      <c r="U496" s="45">
        <f t="shared" si="192"/>
        <v>0</v>
      </c>
      <c r="V496" s="20">
        <v>0</v>
      </c>
      <c r="W496" s="21">
        <f t="shared" si="183"/>
        <v>0</v>
      </c>
      <c r="X496" s="17" t="s">
        <v>216</v>
      </c>
      <c r="Y496" s="54" t="str">
        <f t="shared" si="184"/>
        <v>N/A</v>
      </c>
      <c r="Z496" s="20">
        <v>0</v>
      </c>
      <c r="AA496" s="20">
        <v>0</v>
      </c>
      <c r="AB496" s="20">
        <v>0</v>
      </c>
      <c r="AC496" s="20">
        <v>0</v>
      </c>
      <c r="AD496" s="20">
        <v>0</v>
      </c>
      <c r="AE496" s="20">
        <v>0</v>
      </c>
      <c r="AF496" s="20">
        <v>0</v>
      </c>
      <c r="AG496" s="20">
        <v>0</v>
      </c>
      <c r="AH496" s="20">
        <v>8.4692500004399998E-3</v>
      </c>
      <c r="AI496" s="20">
        <v>0</v>
      </c>
      <c r="AJ496" s="20">
        <v>0</v>
      </c>
      <c r="AL496" s="57">
        <f t="shared" si="193"/>
        <v>0</v>
      </c>
      <c r="AM496" s="57">
        <f t="shared" si="194"/>
        <v>0</v>
      </c>
      <c r="AN496" s="57">
        <f t="shared" si="195"/>
        <v>0</v>
      </c>
      <c r="AO496" s="57">
        <f t="shared" si="196"/>
        <v>0</v>
      </c>
      <c r="AP496" s="57">
        <f t="shared" si="197"/>
        <v>0</v>
      </c>
      <c r="AQ496" s="57">
        <f t="shared" si="198"/>
        <v>0</v>
      </c>
      <c r="AR496" s="57">
        <f t="shared" si="199"/>
        <v>0</v>
      </c>
      <c r="AS496" s="57">
        <f t="shared" si="200"/>
        <v>0</v>
      </c>
      <c r="AT496" s="57">
        <f t="shared" si="201"/>
        <v>100.00000000519526</v>
      </c>
      <c r="AU496" s="57">
        <f t="shared" si="202"/>
        <v>0</v>
      </c>
      <c r="AV496" s="57">
        <f t="shared" si="203"/>
        <v>0</v>
      </c>
    </row>
    <row r="497" spans="1:48" x14ac:dyDescent="0.35">
      <c r="A497" s="19" t="s">
        <v>975</v>
      </c>
      <c r="B497" s="19" t="s">
        <v>976</v>
      </c>
      <c r="C497" s="44" t="s">
        <v>36</v>
      </c>
      <c r="D497" s="41" t="s">
        <v>1051</v>
      </c>
      <c r="E497" s="20">
        <v>8.0443200000000006E-2</v>
      </c>
      <c r="F497" s="20">
        <v>0</v>
      </c>
      <c r="G497" s="20">
        <v>0</v>
      </c>
      <c r="H497" s="20">
        <v>0</v>
      </c>
      <c r="I497" s="40">
        <f t="shared" si="185"/>
        <v>8.0443200000000006E-2</v>
      </c>
      <c r="J497" s="21">
        <f t="shared" si="186"/>
        <v>0</v>
      </c>
      <c r="K497" s="21">
        <f t="shared" si="187"/>
        <v>0</v>
      </c>
      <c r="L497" s="21">
        <f t="shared" si="188"/>
        <v>0</v>
      </c>
      <c r="M497" s="21">
        <f t="shared" si="189"/>
        <v>100</v>
      </c>
      <c r="N497" s="20">
        <v>7.8653700000000002E-4</v>
      </c>
      <c r="O497" s="20">
        <f t="shared" si="181"/>
        <v>7.8653700000000002E-4</v>
      </c>
      <c r="P497" s="20">
        <v>0</v>
      </c>
      <c r="Q497" s="20">
        <f t="shared" si="182"/>
        <v>0</v>
      </c>
      <c r="R497" s="20">
        <v>0</v>
      </c>
      <c r="S497" s="45">
        <f t="shared" si="190"/>
        <v>0.97775449012470905</v>
      </c>
      <c r="T497" s="45">
        <f t="shared" si="191"/>
        <v>0</v>
      </c>
      <c r="U497" s="45">
        <f t="shared" si="192"/>
        <v>0</v>
      </c>
      <c r="V497" s="20">
        <v>0</v>
      </c>
      <c r="W497" s="21">
        <f t="shared" si="183"/>
        <v>0</v>
      </c>
      <c r="X497" s="17" t="s">
        <v>216</v>
      </c>
      <c r="Y497" s="54" t="str">
        <f t="shared" si="184"/>
        <v>N/A</v>
      </c>
      <c r="Z497" s="20">
        <v>0</v>
      </c>
      <c r="AA497" s="20">
        <v>0</v>
      </c>
      <c r="AB497" s="20">
        <v>0</v>
      </c>
      <c r="AC497" s="20">
        <v>0</v>
      </c>
      <c r="AD497" s="20">
        <v>4.86624603785E-2</v>
      </c>
      <c r="AE497" s="20">
        <v>6.3341524142899994E-2</v>
      </c>
      <c r="AF497" s="20">
        <v>0</v>
      </c>
      <c r="AG497" s="20">
        <v>0</v>
      </c>
      <c r="AH497" s="20">
        <v>0</v>
      </c>
      <c r="AI497" s="20">
        <v>0</v>
      </c>
      <c r="AJ497" s="20">
        <v>0</v>
      </c>
      <c r="AL497" s="57">
        <f t="shared" si="193"/>
        <v>0</v>
      </c>
      <c r="AM497" s="57">
        <f t="shared" si="194"/>
        <v>0</v>
      </c>
      <c r="AN497" s="57">
        <f t="shared" si="195"/>
        <v>0</v>
      </c>
      <c r="AO497" s="57">
        <f t="shared" si="196"/>
        <v>0</v>
      </c>
      <c r="AP497" s="57">
        <f t="shared" si="197"/>
        <v>60.492944560261151</v>
      </c>
      <c r="AQ497" s="57">
        <f t="shared" si="198"/>
        <v>78.740681801444978</v>
      </c>
      <c r="AR497" s="57">
        <f t="shared" si="199"/>
        <v>0</v>
      </c>
      <c r="AS497" s="57">
        <f t="shared" si="200"/>
        <v>0</v>
      </c>
      <c r="AT497" s="57">
        <f t="shared" si="201"/>
        <v>0</v>
      </c>
      <c r="AU497" s="57">
        <f t="shared" si="202"/>
        <v>0</v>
      </c>
      <c r="AV497" s="57">
        <f t="shared" si="203"/>
        <v>0</v>
      </c>
    </row>
    <row r="498" spans="1:48" x14ac:dyDescent="0.35">
      <c r="A498" s="19" t="s">
        <v>977</v>
      </c>
      <c r="B498" s="19" t="s">
        <v>978</v>
      </c>
      <c r="C498" s="44" t="s">
        <v>36</v>
      </c>
      <c r="D498" s="41" t="s">
        <v>1051</v>
      </c>
      <c r="E498" s="20">
        <v>2.92578E-2</v>
      </c>
      <c r="F498" s="20">
        <v>0</v>
      </c>
      <c r="G498" s="20">
        <v>0</v>
      </c>
      <c r="H498" s="20">
        <v>0</v>
      </c>
      <c r="I498" s="40">
        <f t="shared" si="185"/>
        <v>2.92578E-2</v>
      </c>
      <c r="J498" s="21">
        <f t="shared" si="186"/>
        <v>0</v>
      </c>
      <c r="K498" s="21">
        <f t="shared" si="187"/>
        <v>0</v>
      </c>
      <c r="L498" s="21">
        <f t="shared" si="188"/>
        <v>0</v>
      </c>
      <c r="M498" s="21">
        <f t="shared" si="189"/>
        <v>100</v>
      </c>
      <c r="N498" s="20">
        <v>3.9925000000000001E-5</v>
      </c>
      <c r="O498" s="20">
        <f t="shared" si="181"/>
        <v>3.9925000000000001E-5</v>
      </c>
      <c r="P498" s="20">
        <v>0</v>
      </c>
      <c r="Q498" s="20">
        <f t="shared" si="182"/>
        <v>0</v>
      </c>
      <c r="R498" s="20">
        <v>0</v>
      </c>
      <c r="S498" s="45">
        <f t="shared" si="190"/>
        <v>0.13645933733910273</v>
      </c>
      <c r="T498" s="45">
        <f t="shared" si="191"/>
        <v>0</v>
      </c>
      <c r="U498" s="45">
        <f t="shared" si="192"/>
        <v>0</v>
      </c>
      <c r="V498" s="20">
        <v>0</v>
      </c>
      <c r="W498" s="21">
        <f t="shared" si="183"/>
        <v>0</v>
      </c>
      <c r="X498" s="17" t="s">
        <v>216</v>
      </c>
      <c r="Y498" s="54" t="str">
        <f t="shared" si="184"/>
        <v>N/A</v>
      </c>
      <c r="Z498" s="20">
        <v>0</v>
      </c>
      <c r="AA498" s="20">
        <v>0</v>
      </c>
      <c r="AB498" s="20">
        <v>0</v>
      </c>
      <c r="AC498" s="20">
        <v>0</v>
      </c>
      <c r="AD498" s="20">
        <v>0</v>
      </c>
      <c r="AE498" s="20">
        <v>0</v>
      </c>
      <c r="AF498" s="20">
        <v>0</v>
      </c>
      <c r="AG498" s="20">
        <v>0</v>
      </c>
      <c r="AH498" s="20">
        <v>2.92578000003E-2</v>
      </c>
      <c r="AI498" s="20">
        <v>0</v>
      </c>
      <c r="AJ498" s="20">
        <v>0</v>
      </c>
      <c r="AL498" s="57">
        <f t="shared" si="193"/>
        <v>0</v>
      </c>
      <c r="AM498" s="57">
        <f t="shared" si="194"/>
        <v>0</v>
      </c>
      <c r="AN498" s="57">
        <f t="shared" si="195"/>
        <v>0</v>
      </c>
      <c r="AO498" s="57">
        <f t="shared" si="196"/>
        <v>0</v>
      </c>
      <c r="AP498" s="57">
        <f t="shared" si="197"/>
        <v>0</v>
      </c>
      <c r="AQ498" s="57">
        <f t="shared" si="198"/>
        <v>0</v>
      </c>
      <c r="AR498" s="57">
        <f t="shared" si="199"/>
        <v>0</v>
      </c>
      <c r="AS498" s="57">
        <f t="shared" si="200"/>
        <v>0</v>
      </c>
      <c r="AT498" s="57">
        <f t="shared" si="201"/>
        <v>100.00000000102536</v>
      </c>
      <c r="AU498" s="57">
        <f t="shared" si="202"/>
        <v>0</v>
      </c>
      <c r="AV498" s="57">
        <f t="shared" si="203"/>
        <v>0</v>
      </c>
    </row>
    <row r="499" spans="1:48" x14ac:dyDescent="0.35">
      <c r="A499" s="19" t="s">
        <v>979</v>
      </c>
      <c r="B499" s="19" t="s">
        <v>980</v>
      </c>
      <c r="C499" s="44" t="s">
        <v>36</v>
      </c>
      <c r="D499" s="41" t="s">
        <v>1051</v>
      </c>
      <c r="E499" s="20">
        <v>9.1800900000000005E-2</v>
      </c>
      <c r="F499" s="20">
        <v>0</v>
      </c>
      <c r="G499" s="20">
        <v>0</v>
      </c>
      <c r="H499" s="20">
        <v>0</v>
      </c>
      <c r="I499" s="40">
        <f t="shared" si="185"/>
        <v>9.1800900000000005E-2</v>
      </c>
      <c r="J499" s="21">
        <f t="shared" si="186"/>
        <v>0</v>
      </c>
      <c r="K499" s="21">
        <f t="shared" si="187"/>
        <v>0</v>
      </c>
      <c r="L499" s="21">
        <f t="shared" si="188"/>
        <v>0</v>
      </c>
      <c r="M499" s="21">
        <f t="shared" si="189"/>
        <v>100</v>
      </c>
      <c r="N499" s="20">
        <v>1.52122E-4</v>
      </c>
      <c r="O499" s="20">
        <f t="shared" si="181"/>
        <v>1.52122E-4</v>
      </c>
      <c r="P499" s="20">
        <v>0</v>
      </c>
      <c r="Q499" s="20">
        <f t="shared" si="182"/>
        <v>0</v>
      </c>
      <c r="R499" s="20">
        <v>0</v>
      </c>
      <c r="S499" s="45">
        <f t="shared" si="190"/>
        <v>0.16570861505715084</v>
      </c>
      <c r="T499" s="45">
        <f t="shared" si="191"/>
        <v>0</v>
      </c>
      <c r="U499" s="45">
        <f t="shared" si="192"/>
        <v>0</v>
      </c>
      <c r="V499" s="20">
        <v>0</v>
      </c>
      <c r="W499" s="21">
        <f t="shared" si="183"/>
        <v>0</v>
      </c>
      <c r="X499" s="17" t="s">
        <v>216</v>
      </c>
      <c r="Y499" s="54" t="str">
        <f t="shared" si="184"/>
        <v>N/A</v>
      </c>
      <c r="Z499" s="20">
        <v>0</v>
      </c>
      <c r="AA499" s="20">
        <v>0</v>
      </c>
      <c r="AB499" s="20">
        <v>0</v>
      </c>
      <c r="AC499" s="20">
        <v>0</v>
      </c>
      <c r="AD499" s="20">
        <v>0</v>
      </c>
      <c r="AE499" s="20">
        <v>0</v>
      </c>
      <c r="AF499" s="20">
        <v>0</v>
      </c>
      <c r="AG499" s="20">
        <v>0</v>
      </c>
      <c r="AH499" s="20">
        <v>0</v>
      </c>
      <c r="AI499" s="20">
        <v>0</v>
      </c>
      <c r="AJ499" s="20">
        <v>0</v>
      </c>
      <c r="AL499" s="57">
        <f t="shared" si="193"/>
        <v>0</v>
      </c>
      <c r="AM499" s="57">
        <f t="shared" si="194"/>
        <v>0</v>
      </c>
      <c r="AN499" s="57">
        <f t="shared" si="195"/>
        <v>0</v>
      </c>
      <c r="AO499" s="57">
        <f t="shared" si="196"/>
        <v>0</v>
      </c>
      <c r="AP499" s="57">
        <f t="shared" si="197"/>
        <v>0</v>
      </c>
      <c r="AQ499" s="57">
        <f t="shared" si="198"/>
        <v>0</v>
      </c>
      <c r="AR499" s="57">
        <f t="shared" si="199"/>
        <v>0</v>
      </c>
      <c r="AS499" s="57">
        <f t="shared" si="200"/>
        <v>0</v>
      </c>
      <c r="AT499" s="57">
        <f t="shared" si="201"/>
        <v>0</v>
      </c>
      <c r="AU499" s="57">
        <f t="shared" si="202"/>
        <v>0</v>
      </c>
      <c r="AV499" s="57">
        <f t="shared" si="203"/>
        <v>0</v>
      </c>
    </row>
    <row r="500" spans="1:48" x14ac:dyDescent="0.35">
      <c r="A500" s="19" t="s">
        <v>981</v>
      </c>
      <c r="B500" s="19" t="s">
        <v>982</v>
      </c>
      <c r="C500" s="44" t="s">
        <v>36</v>
      </c>
      <c r="D500" s="41" t="s">
        <v>1051</v>
      </c>
      <c r="E500" s="20">
        <v>3.9840500000000001E-2</v>
      </c>
      <c r="F500" s="20">
        <v>0</v>
      </c>
      <c r="G500" s="20">
        <v>0</v>
      </c>
      <c r="H500" s="20">
        <v>0</v>
      </c>
      <c r="I500" s="40">
        <f t="shared" si="185"/>
        <v>3.9840500000000001E-2</v>
      </c>
      <c r="J500" s="21">
        <f t="shared" si="186"/>
        <v>0</v>
      </c>
      <c r="K500" s="21">
        <f t="shared" si="187"/>
        <v>0</v>
      </c>
      <c r="L500" s="21">
        <f t="shared" si="188"/>
        <v>0</v>
      </c>
      <c r="M500" s="21">
        <f t="shared" si="189"/>
        <v>100</v>
      </c>
      <c r="N500" s="20">
        <v>0</v>
      </c>
      <c r="O500" s="20">
        <f t="shared" si="181"/>
        <v>0</v>
      </c>
      <c r="P500" s="20">
        <v>0</v>
      </c>
      <c r="Q500" s="20">
        <f t="shared" si="182"/>
        <v>0</v>
      </c>
      <c r="R500" s="20">
        <v>0</v>
      </c>
      <c r="S500" s="45">
        <f t="shared" si="190"/>
        <v>0</v>
      </c>
      <c r="T500" s="45">
        <f t="shared" si="191"/>
        <v>0</v>
      </c>
      <c r="U500" s="45">
        <f t="shared" si="192"/>
        <v>0</v>
      </c>
      <c r="V500" s="20">
        <v>0</v>
      </c>
      <c r="W500" s="21">
        <f t="shared" si="183"/>
        <v>0</v>
      </c>
      <c r="X500" s="17" t="s">
        <v>216</v>
      </c>
      <c r="Y500" s="54" t="str">
        <f t="shared" si="184"/>
        <v>N/A</v>
      </c>
      <c r="Z500" s="20">
        <v>0</v>
      </c>
      <c r="AA500" s="20">
        <v>0</v>
      </c>
      <c r="AB500" s="20">
        <v>0</v>
      </c>
      <c r="AC500" s="20">
        <v>0</v>
      </c>
      <c r="AD500" s="20">
        <v>0</v>
      </c>
      <c r="AE500" s="20">
        <v>0</v>
      </c>
      <c r="AF500" s="20">
        <v>0</v>
      </c>
      <c r="AG500" s="20">
        <v>0</v>
      </c>
      <c r="AH500" s="20">
        <v>3.9840525000200001E-2</v>
      </c>
      <c r="AI500" s="20">
        <v>0</v>
      </c>
      <c r="AJ500" s="20">
        <v>0</v>
      </c>
      <c r="AL500" s="57">
        <f t="shared" si="193"/>
        <v>0</v>
      </c>
      <c r="AM500" s="57">
        <f t="shared" si="194"/>
        <v>0</v>
      </c>
      <c r="AN500" s="57">
        <f t="shared" si="195"/>
        <v>0</v>
      </c>
      <c r="AO500" s="57">
        <f t="shared" si="196"/>
        <v>0</v>
      </c>
      <c r="AP500" s="57">
        <f t="shared" si="197"/>
        <v>0</v>
      </c>
      <c r="AQ500" s="57">
        <f t="shared" si="198"/>
        <v>0</v>
      </c>
      <c r="AR500" s="57">
        <f t="shared" si="199"/>
        <v>0</v>
      </c>
      <c r="AS500" s="57">
        <f t="shared" si="200"/>
        <v>0</v>
      </c>
      <c r="AT500" s="57">
        <f t="shared" si="201"/>
        <v>100.00006275071848</v>
      </c>
      <c r="AU500" s="57">
        <f t="shared" si="202"/>
        <v>0</v>
      </c>
      <c r="AV500" s="57">
        <f t="shared" si="203"/>
        <v>0</v>
      </c>
    </row>
    <row r="501" spans="1:48" x14ac:dyDescent="0.35">
      <c r="A501" s="19" t="s">
        <v>983</v>
      </c>
      <c r="B501" s="19" t="s">
        <v>984</v>
      </c>
      <c r="C501" s="44" t="s">
        <v>36</v>
      </c>
      <c r="D501" s="41" t="s">
        <v>1051</v>
      </c>
      <c r="E501" s="20">
        <v>8.5226399999999997E-3</v>
      </c>
      <c r="F501" s="20">
        <v>0</v>
      </c>
      <c r="G501" s="20">
        <v>0</v>
      </c>
      <c r="H501" s="20">
        <v>0</v>
      </c>
      <c r="I501" s="40">
        <f t="shared" si="185"/>
        <v>8.5226399999999997E-3</v>
      </c>
      <c r="J501" s="21">
        <f t="shared" si="186"/>
        <v>0</v>
      </c>
      <c r="K501" s="21">
        <f t="shared" si="187"/>
        <v>0</v>
      </c>
      <c r="L501" s="21">
        <f t="shared" si="188"/>
        <v>0</v>
      </c>
      <c r="M501" s="21">
        <f t="shared" si="189"/>
        <v>100</v>
      </c>
      <c r="N501" s="20">
        <v>9.1787399999999995E-4</v>
      </c>
      <c r="O501" s="20">
        <f t="shared" si="181"/>
        <v>2.2795534799060001E-3</v>
      </c>
      <c r="P501" s="20">
        <v>4.2160999998500001E-4</v>
      </c>
      <c r="Q501" s="20">
        <f t="shared" si="182"/>
        <v>1.3616794799060001E-3</v>
      </c>
      <c r="R501" s="20">
        <v>9.4006947992100005E-4</v>
      </c>
      <c r="S501" s="45">
        <f t="shared" si="190"/>
        <v>26.747034720532607</v>
      </c>
      <c r="T501" s="45">
        <f t="shared" si="191"/>
        <v>15.977202837454124</v>
      </c>
      <c r="U501" s="45">
        <f t="shared" si="192"/>
        <v>11.030261514284307</v>
      </c>
      <c r="V501" s="20">
        <v>0</v>
      </c>
      <c r="W501" s="21">
        <f t="shared" si="183"/>
        <v>0</v>
      </c>
      <c r="X501" s="17" t="s">
        <v>216</v>
      </c>
      <c r="Y501" s="54" t="str">
        <f t="shared" si="184"/>
        <v>N/A</v>
      </c>
      <c r="Z501" s="20">
        <v>0</v>
      </c>
      <c r="AA501" s="20">
        <v>0</v>
      </c>
      <c r="AB501" s="20">
        <v>0</v>
      </c>
      <c r="AC501" s="20">
        <v>0</v>
      </c>
      <c r="AD501" s="20">
        <v>0</v>
      </c>
      <c r="AE501" s="20">
        <v>0</v>
      </c>
      <c r="AF501" s="20">
        <v>0</v>
      </c>
      <c r="AG501" s="20">
        <v>0</v>
      </c>
      <c r="AH501" s="20">
        <v>8.5226400002700008E-3</v>
      </c>
      <c r="AI501" s="20">
        <v>0</v>
      </c>
      <c r="AJ501" s="20">
        <v>0</v>
      </c>
      <c r="AL501" s="57">
        <f t="shared" si="193"/>
        <v>0</v>
      </c>
      <c r="AM501" s="57">
        <f t="shared" si="194"/>
        <v>0</v>
      </c>
      <c r="AN501" s="57">
        <f t="shared" si="195"/>
        <v>0</v>
      </c>
      <c r="AO501" s="57">
        <f t="shared" si="196"/>
        <v>0</v>
      </c>
      <c r="AP501" s="57">
        <f t="shared" si="197"/>
        <v>0</v>
      </c>
      <c r="AQ501" s="57">
        <f t="shared" si="198"/>
        <v>0</v>
      </c>
      <c r="AR501" s="57">
        <f t="shared" si="199"/>
        <v>0</v>
      </c>
      <c r="AS501" s="57">
        <f t="shared" si="200"/>
        <v>0</v>
      </c>
      <c r="AT501" s="57">
        <f t="shared" si="201"/>
        <v>100.00000000316804</v>
      </c>
      <c r="AU501" s="57">
        <f t="shared" si="202"/>
        <v>0</v>
      </c>
      <c r="AV501" s="57">
        <f t="shared" si="203"/>
        <v>0</v>
      </c>
    </row>
    <row r="502" spans="1:48" x14ac:dyDescent="0.35">
      <c r="A502" s="19" t="s">
        <v>985</v>
      </c>
      <c r="B502" s="19" t="s">
        <v>986</v>
      </c>
      <c r="C502" s="44" t="s">
        <v>36</v>
      </c>
      <c r="D502" s="41" t="s">
        <v>1051</v>
      </c>
      <c r="E502" s="20">
        <v>3.1765000000000002E-2</v>
      </c>
      <c r="F502" s="20">
        <v>0</v>
      </c>
      <c r="G502" s="20">
        <v>0</v>
      </c>
      <c r="H502" s="20">
        <v>0</v>
      </c>
      <c r="I502" s="40">
        <f t="shared" si="185"/>
        <v>3.1765000000000002E-2</v>
      </c>
      <c r="J502" s="21">
        <f t="shared" si="186"/>
        <v>0</v>
      </c>
      <c r="K502" s="21">
        <f t="shared" si="187"/>
        <v>0</v>
      </c>
      <c r="L502" s="21">
        <f t="shared" si="188"/>
        <v>0</v>
      </c>
      <c r="M502" s="21">
        <f t="shared" si="189"/>
        <v>100</v>
      </c>
      <c r="N502" s="20">
        <v>0</v>
      </c>
      <c r="O502" s="20">
        <f t="shared" si="181"/>
        <v>0</v>
      </c>
      <c r="P502" s="20">
        <v>0</v>
      </c>
      <c r="Q502" s="20">
        <f t="shared" si="182"/>
        <v>0</v>
      </c>
      <c r="R502" s="20">
        <v>0</v>
      </c>
      <c r="S502" s="45">
        <f t="shared" si="190"/>
        <v>0</v>
      </c>
      <c r="T502" s="45">
        <f t="shared" si="191"/>
        <v>0</v>
      </c>
      <c r="U502" s="45">
        <f t="shared" si="192"/>
        <v>0</v>
      </c>
      <c r="V502" s="20">
        <v>0</v>
      </c>
      <c r="W502" s="21">
        <f t="shared" si="183"/>
        <v>0</v>
      </c>
      <c r="X502" s="17" t="s">
        <v>216</v>
      </c>
      <c r="Y502" s="54" t="str">
        <f t="shared" si="184"/>
        <v>N/A</v>
      </c>
      <c r="Z502" s="20">
        <v>0</v>
      </c>
      <c r="AA502" s="20">
        <v>0</v>
      </c>
      <c r="AB502" s="20">
        <v>0</v>
      </c>
      <c r="AC502" s="20">
        <v>0</v>
      </c>
      <c r="AD502" s="20">
        <v>0</v>
      </c>
      <c r="AE502" s="20">
        <v>0</v>
      </c>
      <c r="AF502" s="20">
        <v>0</v>
      </c>
      <c r="AG502" s="20">
        <v>0</v>
      </c>
      <c r="AH502" s="20">
        <v>0</v>
      </c>
      <c r="AI502" s="20">
        <v>0</v>
      </c>
      <c r="AJ502" s="20">
        <v>0</v>
      </c>
      <c r="AL502" s="57">
        <f t="shared" si="193"/>
        <v>0</v>
      </c>
      <c r="AM502" s="57">
        <f t="shared" si="194"/>
        <v>0</v>
      </c>
      <c r="AN502" s="57">
        <f t="shared" si="195"/>
        <v>0</v>
      </c>
      <c r="AO502" s="57">
        <f t="shared" si="196"/>
        <v>0</v>
      </c>
      <c r="AP502" s="57">
        <f t="shared" si="197"/>
        <v>0</v>
      </c>
      <c r="AQ502" s="57">
        <f t="shared" si="198"/>
        <v>0</v>
      </c>
      <c r="AR502" s="57">
        <f t="shared" si="199"/>
        <v>0</v>
      </c>
      <c r="AS502" s="57">
        <f t="shared" si="200"/>
        <v>0</v>
      </c>
      <c r="AT502" s="57">
        <f t="shared" si="201"/>
        <v>0</v>
      </c>
      <c r="AU502" s="57">
        <f t="shared" si="202"/>
        <v>0</v>
      </c>
      <c r="AV502" s="57">
        <f t="shared" si="203"/>
        <v>0</v>
      </c>
    </row>
    <row r="503" spans="1:48" x14ac:dyDescent="0.35">
      <c r="A503" s="19" t="s">
        <v>987</v>
      </c>
      <c r="B503" s="19" t="s">
        <v>988</v>
      </c>
      <c r="C503" s="44" t="s">
        <v>36</v>
      </c>
      <c r="D503" s="41" t="s">
        <v>1051</v>
      </c>
      <c r="E503" s="20">
        <v>1.18192E-2</v>
      </c>
      <c r="F503" s="20">
        <v>0</v>
      </c>
      <c r="G503" s="20">
        <v>0</v>
      </c>
      <c r="H503" s="20">
        <v>0</v>
      </c>
      <c r="I503" s="40">
        <f t="shared" si="185"/>
        <v>1.18192E-2</v>
      </c>
      <c r="J503" s="21">
        <f t="shared" si="186"/>
        <v>0</v>
      </c>
      <c r="K503" s="21">
        <f t="shared" si="187"/>
        <v>0</v>
      </c>
      <c r="L503" s="21">
        <f t="shared" si="188"/>
        <v>0</v>
      </c>
      <c r="M503" s="21">
        <f t="shared" si="189"/>
        <v>100</v>
      </c>
      <c r="N503" s="20">
        <v>0</v>
      </c>
      <c r="O503" s="20">
        <f t="shared" si="181"/>
        <v>0</v>
      </c>
      <c r="P503" s="20">
        <v>0</v>
      </c>
      <c r="Q503" s="20">
        <f t="shared" si="182"/>
        <v>0</v>
      </c>
      <c r="R503" s="20">
        <v>0</v>
      </c>
      <c r="S503" s="45">
        <f t="shared" si="190"/>
        <v>0</v>
      </c>
      <c r="T503" s="45">
        <f t="shared" si="191"/>
        <v>0</v>
      </c>
      <c r="U503" s="45">
        <f t="shared" si="192"/>
        <v>0</v>
      </c>
      <c r="V503" s="20">
        <v>9.3982859133699996E-4</v>
      </c>
      <c r="W503" s="21">
        <f t="shared" si="183"/>
        <v>7.9517107023910238</v>
      </c>
      <c r="X503" s="17">
        <v>0</v>
      </c>
      <c r="Y503" s="54">
        <f t="shared" si="184"/>
        <v>0</v>
      </c>
      <c r="Z503" s="20">
        <v>0</v>
      </c>
      <c r="AA503" s="20">
        <v>0</v>
      </c>
      <c r="AB503" s="20">
        <v>0</v>
      </c>
      <c r="AC503" s="20">
        <v>0</v>
      </c>
      <c r="AD503" s="20">
        <v>0</v>
      </c>
      <c r="AE503" s="20">
        <v>0</v>
      </c>
      <c r="AF503" s="20">
        <v>0</v>
      </c>
      <c r="AG503" s="20">
        <v>0</v>
      </c>
      <c r="AH503" s="20">
        <v>0</v>
      </c>
      <c r="AI503" s="20">
        <v>0</v>
      </c>
      <c r="AJ503" s="20">
        <v>0</v>
      </c>
      <c r="AL503" s="57">
        <f t="shared" si="193"/>
        <v>0</v>
      </c>
      <c r="AM503" s="57">
        <f t="shared" si="194"/>
        <v>0</v>
      </c>
      <c r="AN503" s="57">
        <f t="shared" si="195"/>
        <v>0</v>
      </c>
      <c r="AO503" s="57">
        <f t="shared" si="196"/>
        <v>0</v>
      </c>
      <c r="AP503" s="57">
        <f t="shared" si="197"/>
        <v>0</v>
      </c>
      <c r="AQ503" s="57">
        <f t="shared" si="198"/>
        <v>0</v>
      </c>
      <c r="AR503" s="57">
        <f t="shared" si="199"/>
        <v>0</v>
      </c>
      <c r="AS503" s="57">
        <f t="shared" si="200"/>
        <v>0</v>
      </c>
      <c r="AT503" s="57">
        <f t="shared" si="201"/>
        <v>0</v>
      </c>
      <c r="AU503" s="57">
        <f t="shared" si="202"/>
        <v>0</v>
      </c>
      <c r="AV503" s="57">
        <f t="shared" si="203"/>
        <v>0</v>
      </c>
    </row>
    <row r="504" spans="1:48" x14ac:dyDescent="0.35">
      <c r="A504" s="19" t="s">
        <v>989</v>
      </c>
      <c r="B504" s="19" t="s">
        <v>990</v>
      </c>
      <c r="C504" s="44" t="s">
        <v>36</v>
      </c>
      <c r="D504" s="41" t="s">
        <v>1051</v>
      </c>
      <c r="E504" s="20">
        <v>9.2782200000000002E-3</v>
      </c>
      <c r="F504" s="20">
        <v>0</v>
      </c>
      <c r="G504" s="20">
        <v>0</v>
      </c>
      <c r="H504" s="20">
        <v>0</v>
      </c>
      <c r="I504" s="40">
        <f t="shared" si="185"/>
        <v>9.2782200000000002E-3</v>
      </c>
      <c r="J504" s="21">
        <f t="shared" si="186"/>
        <v>0</v>
      </c>
      <c r="K504" s="21">
        <f t="shared" si="187"/>
        <v>0</v>
      </c>
      <c r="L504" s="21">
        <f t="shared" si="188"/>
        <v>0</v>
      </c>
      <c r="M504" s="21">
        <f t="shared" si="189"/>
        <v>100</v>
      </c>
      <c r="N504" s="20">
        <v>1.2004100000000001E-5</v>
      </c>
      <c r="O504" s="20">
        <f t="shared" si="181"/>
        <v>1.2004100000000001E-5</v>
      </c>
      <c r="P504" s="20">
        <v>0</v>
      </c>
      <c r="Q504" s="20">
        <f t="shared" si="182"/>
        <v>0</v>
      </c>
      <c r="R504" s="20">
        <v>0</v>
      </c>
      <c r="S504" s="45">
        <f t="shared" si="190"/>
        <v>0.12937934215830194</v>
      </c>
      <c r="T504" s="45">
        <f t="shared" si="191"/>
        <v>0</v>
      </c>
      <c r="U504" s="45">
        <f t="shared" si="192"/>
        <v>0</v>
      </c>
      <c r="V504" s="20">
        <v>0</v>
      </c>
      <c r="W504" s="21">
        <f t="shared" si="183"/>
        <v>0</v>
      </c>
      <c r="X504" s="17" t="s">
        <v>216</v>
      </c>
      <c r="Y504" s="54" t="str">
        <f t="shared" si="184"/>
        <v>N/A</v>
      </c>
      <c r="Z504" s="20">
        <v>0</v>
      </c>
      <c r="AA504" s="20">
        <v>0</v>
      </c>
      <c r="AB504" s="20">
        <v>0</v>
      </c>
      <c r="AC504" s="20">
        <v>0</v>
      </c>
      <c r="AD504" s="20">
        <v>0</v>
      </c>
      <c r="AE504" s="20">
        <v>0</v>
      </c>
      <c r="AF504" s="20">
        <v>0</v>
      </c>
      <c r="AG504" s="20">
        <v>0</v>
      </c>
      <c r="AH504" s="20">
        <v>0</v>
      </c>
      <c r="AI504" s="20">
        <v>0</v>
      </c>
      <c r="AJ504" s="20">
        <v>0</v>
      </c>
      <c r="AL504" s="57">
        <f t="shared" si="193"/>
        <v>0</v>
      </c>
      <c r="AM504" s="57">
        <f t="shared" si="194"/>
        <v>0</v>
      </c>
      <c r="AN504" s="57">
        <f t="shared" si="195"/>
        <v>0</v>
      </c>
      <c r="AO504" s="57">
        <f t="shared" si="196"/>
        <v>0</v>
      </c>
      <c r="AP504" s="57">
        <f t="shared" si="197"/>
        <v>0</v>
      </c>
      <c r="AQ504" s="57">
        <f t="shared" si="198"/>
        <v>0</v>
      </c>
      <c r="AR504" s="57">
        <f t="shared" si="199"/>
        <v>0</v>
      </c>
      <c r="AS504" s="57">
        <f t="shared" si="200"/>
        <v>0</v>
      </c>
      <c r="AT504" s="57">
        <f t="shared" si="201"/>
        <v>0</v>
      </c>
      <c r="AU504" s="57">
        <f t="shared" si="202"/>
        <v>0</v>
      </c>
      <c r="AV504" s="57">
        <f t="shared" si="203"/>
        <v>0</v>
      </c>
    </row>
    <row r="505" spans="1:48" x14ac:dyDescent="0.35">
      <c r="A505" s="19" t="s">
        <v>991</v>
      </c>
      <c r="B505" s="19" t="s">
        <v>992</v>
      </c>
      <c r="C505" s="44" t="s">
        <v>36</v>
      </c>
      <c r="D505" s="41" t="s">
        <v>1051</v>
      </c>
      <c r="E505" s="20">
        <v>0.119142</v>
      </c>
      <c r="F505" s="20">
        <v>0</v>
      </c>
      <c r="G505" s="20">
        <v>0</v>
      </c>
      <c r="H505" s="20">
        <v>0</v>
      </c>
      <c r="I505" s="40">
        <f t="shared" si="185"/>
        <v>0.119142</v>
      </c>
      <c r="J505" s="21">
        <f t="shared" si="186"/>
        <v>0</v>
      </c>
      <c r="K505" s="21">
        <f t="shared" si="187"/>
        <v>0</v>
      </c>
      <c r="L505" s="21">
        <f t="shared" si="188"/>
        <v>0</v>
      </c>
      <c r="M505" s="21">
        <f t="shared" si="189"/>
        <v>100</v>
      </c>
      <c r="N505" s="20">
        <v>0</v>
      </c>
      <c r="O505" s="20">
        <f t="shared" si="181"/>
        <v>0</v>
      </c>
      <c r="P505" s="20">
        <v>0</v>
      </c>
      <c r="Q505" s="20">
        <f t="shared" si="182"/>
        <v>0</v>
      </c>
      <c r="R505" s="20">
        <v>0</v>
      </c>
      <c r="S505" s="45">
        <f t="shared" si="190"/>
        <v>0</v>
      </c>
      <c r="T505" s="45">
        <f t="shared" si="191"/>
        <v>0</v>
      </c>
      <c r="U505" s="45">
        <f t="shared" si="192"/>
        <v>0</v>
      </c>
      <c r="V505" s="20">
        <v>0</v>
      </c>
      <c r="W505" s="21">
        <f t="shared" si="183"/>
        <v>0</v>
      </c>
      <c r="X505" s="17" t="s">
        <v>216</v>
      </c>
      <c r="Y505" s="54" t="str">
        <f t="shared" si="184"/>
        <v>N/A</v>
      </c>
      <c r="Z505" s="20">
        <v>0</v>
      </c>
      <c r="AA505" s="20">
        <v>0</v>
      </c>
      <c r="AB505" s="20">
        <v>0</v>
      </c>
      <c r="AC505" s="20">
        <v>0</v>
      </c>
      <c r="AD505" s="20">
        <v>0</v>
      </c>
      <c r="AE505" s="20">
        <v>0</v>
      </c>
      <c r="AF505" s="20">
        <v>0</v>
      </c>
      <c r="AG505" s="20">
        <v>0</v>
      </c>
      <c r="AH505" s="20">
        <v>5.5372153101300003E-2</v>
      </c>
      <c r="AI505" s="20">
        <v>0</v>
      </c>
      <c r="AJ505" s="20">
        <v>0</v>
      </c>
      <c r="AL505" s="57">
        <f t="shared" si="193"/>
        <v>0</v>
      </c>
      <c r="AM505" s="57">
        <f t="shared" si="194"/>
        <v>0</v>
      </c>
      <c r="AN505" s="57">
        <f t="shared" si="195"/>
        <v>0</v>
      </c>
      <c r="AO505" s="57">
        <f t="shared" si="196"/>
        <v>0</v>
      </c>
      <c r="AP505" s="57">
        <f t="shared" si="197"/>
        <v>0</v>
      </c>
      <c r="AQ505" s="57">
        <f t="shared" si="198"/>
        <v>0</v>
      </c>
      <c r="AR505" s="57">
        <f t="shared" si="199"/>
        <v>0</v>
      </c>
      <c r="AS505" s="57">
        <f t="shared" si="200"/>
        <v>0</v>
      </c>
      <c r="AT505" s="57">
        <f t="shared" si="201"/>
        <v>46.475762620486485</v>
      </c>
      <c r="AU505" s="57">
        <f t="shared" si="202"/>
        <v>0</v>
      </c>
      <c r="AV505" s="57">
        <f t="shared" si="203"/>
        <v>0</v>
      </c>
    </row>
    <row r="506" spans="1:48" x14ac:dyDescent="0.35">
      <c r="A506" s="19" t="s">
        <v>993</v>
      </c>
      <c r="B506" s="19" t="s">
        <v>994</v>
      </c>
      <c r="C506" s="44" t="s">
        <v>36</v>
      </c>
      <c r="D506" s="41" t="s">
        <v>1051</v>
      </c>
      <c r="E506" s="20">
        <v>1.10172E-2</v>
      </c>
      <c r="F506" s="20">
        <v>0</v>
      </c>
      <c r="G506" s="20">
        <v>0</v>
      </c>
      <c r="H506" s="20">
        <v>0</v>
      </c>
      <c r="I506" s="40">
        <f t="shared" si="185"/>
        <v>1.10172E-2</v>
      </c>
      <c r="J506" s="21">
        <f t="shared" si="186"/>
        <v>0</v>
      </c>
      <c r="K506" s="21">
        <f t="shared" si="187"/>
        <v>0</v>
      </c>
      <c r="L506" s="21">
        <f t="shared" si="188"/>
        <v>0</v>
      </c>
      <c r="M506" s="21">
        <f t="shared" si="189"/>
        <v>100</v>
      </c>
      <c r="N506" s="20">
        <v>0</v>
      </c>
      <c r="O506" s="20">
        <f t="shared" si="181"/>
        <v>0</v>
      </c>
      <c r="P506" s="20">
        <v>0</v>
      </c>
      <c r="Q506" s="20">
        <f t="shared" si="182"/>
        <v>0</v>
      </c>
      <c r="R506" s="20">
        <v>0</v>
      </c>
      <c r="S506" s="45">
        <f t="shared" si="190"/>
        <v>0</v>
      </c>
      <c r="T506" s="45">
        <f t="shared" si="191"/>
        <v>0</v>
      </c>
      <c r="U506" s="45">
        <f t="shared" si="192"/>
        <v>0</v>
      </c>
      <c r="V506" s="20">
        <v>0</v>
      </c>
      <c r="W506" s="21">
        <f t="shared" si="183"/>
        <v>0</v>
      </c>
      <c r="X506" s="17" t="s">
        <v>216</v>
      </c>
      <c r="Y506" s="54" t="str">
        <f t="shared" si="184"/>
        <v>N/A</v>
      </c>
      <c r="Z506" s="20">
        <v>0</v>
      </c>
      <c r="AA506" s="20">
        <v>0</v>
      </c>
      <c r="AB506" s="20">
        <v>0</v>
      </c>
      <c r="AC506" s="20">
        <v>0</v>
      </c>
      <c r="AD506" s="20">
        <v>0</v>
      </c>
      <c r="AE506" s="20">
        <v>0</v>
      </c>
      <c r="AF506" s="20">
        <v>0</v>
      </c>
      <c r="AG506" s="20">
        <v>0</v>
      </c>
      <c r="AH506" s="20">
        <v>1.10172500007E-2</v>
      </c>
      <c r="AI506" s="20">
        <v>0</v>
      </c>
      <c r="AJ506" s="20">
        <v>0</v>
      </c>
      <c r="AL506" s="57">
        <f t="shared" si="193"/>
        <v>0</v>
      </c>
      <c r="AM506" s="57">
        <f t="shared" si="194"/>
        <v>0</v>
      </c>
      <c r="AN506" s="57">
        <f t="shared" si="195"/>
        <v>0</v>
      </c>
      <c r="AO506" s="57">
        <f t="shared" si="196"/>
        <v>0</v>
      </c>
      <c r="AP506" s="57">
        <f t="shared" si="197"/>
        <v>0</v>
      </c>
      <c r="AQ506" s="57">
        <f t="shared" si="198"/>
        <v>0</v>
      </c>
      <c r="AR506" s="57">
        <f t="shared" si="199"/>
        <v>0</v>
      </c>
      <c r="AS506" s="57">
        <f t="shared" si="200"/>
        <v>0</v>
      </c>
      <c r="AT506" s="57">
        <f t="shared" si="201"/>
        <v>100.00045384217407</v>
      </c>
      <c r="AU506" s="57">
        <f t="shared" si="202"/>
        <v>0</v>
      </c>
      <c r="AV506" s="57">
        <f t="shared" si="203"/>
        <v>0</v>
      </c>
    </row>
    <row r="507" spans="1:48" x14ac:dyDescent="0.35">
      <c r="A507" s="19" t="s">
        <v>995</v>
      </c>
      <c r="B507" s="19" t="s">
        <v>996</v>
      </c>
      <c r="C507" s="44" t="s">
        <v>36</v>
      </c>
      <c r="D507" s="41" t="s">
        <v>1051</v>
      </c>
      <c r="E507" s="20">
        <v>1.8556099999999999E-2</v>
      </c>
      <c r="F507" s="20">
        <v>0</v>
      </c>
      <c r="G507" s="20">
        <v>0</v>
      </c>
      <c r="H507" s="20">
        <v>0</v>
      </c>
      <c r="I507" s="40">
        <f t="shared" si="185"/>
        <v>1.8556099999999999E-2</v>
      </c>
      <c r="J507" s="21">
        <f t="shared" si="186"/>
        <v>0</v>
      </c>
      <c r="K507" s="21">
        <f t="shared" si="187"/>
        <v>0</v>
      </c>
      <c r="L507" s="21">
        <f t="shared" si="188"/>
        <v>0</v>
      </c>
      <c r="M507" s="21">
        <f t="shared" si="189"/>
        <v>100</v>
      </c>
      <c r="N507" s="20">
        <v>1.36041E-3</v>
      </c>
      <c r="O507" s="20">
        <f t="shared" si="181"/>
        <v>1.36041E-3</v>
      </c>
      <c r="P507" s="20">
        <v>0</v>
      </c>
      <c r="Q507" s="20">
        <f t="shared" si="182"/>
        <v>0</v>
      </c>
      <c r="R507" s="20">
        <v>0</v>
      </c>
      <c r="S507" s="45">
        <f t="shared" si="190"/>
        <v>7.3313357871535505</v>
      </c>
      <c r="T507" s="45">
        <f t="shared" si="191"/>
        <v>0</v>
      </c>
      <c r="U507" s="45">
        <f t="shared" si="192"/>
        <v>0</v>
      </c>
      <c r="V507" s="20">
        <v>0</v>
      </c>
      <c r="W507" s="21">
        <f t="shared" si="183"/>
        <v>0</v>
      </c>
      <c r="X507" s="17" t="s">
        <v>216</v>
      </c>
      <c r="Y507" s="54" t="str">
        <f t="shared" si="184"/>
        <v>N/A</v>
      </c>
      <c r="Z507" s="20">
        <v>0</v>
      </c>
      <c r="AA507" s="20">
        <v>0</v>
      </c>
      <c r="AB507" s="20">
        <v>0</v>
      </c>
      <c r="AC507" s="20">
        <v>0</v>
      </c>
      <c r="AD507" s="20">
        <v>0</v>
      </c>
      <c r="AE507" s="20">
        <v>0</v>
      </c>
      <c r="AF507" s="20">
        <v>0</v>
      </c>
      <c r="AG507" s="20">
        <v>0</v>
      </c>
      <c r="AH507" s="20">
        <v>0</v>
      </c>
      <c r="AI507" s="20">
        <v>0</v>
      </c>
      <c r="AJ507" s="20">
        <v>0</v>
      </c>
      <c r="AL507" s="57">
        <f t="shared" si="193"/>
        <v>0</v>
      </c>
      <c r="AM507" s="57">
        <f t="shared" si="194"/>
        <v>0</v>
      </c>
      <c r="AN507" s="57">
        <f t="shared" si="195"/>
        <v>0</v>
      </c>
      <c r="AO507" s="57">
        <f t="shared" si="196"/>
        <v>0</v>
      </c>
      <c r="AP507" s="57">
        <f t="shared" si="197"/>
        <v>0</v>
      </c>
      <c r="AQ507" s="57">
        <f t="shared" si="198"/>
        <v>0</v>
      </c>
      <c r="AR507" s="57">
        <f t="shared" si="199"/>
        <v>0</v>
      </c>
      <c r="AS507" s="57">
        <f t="shared" si="200"/>
        <v>0</v>
      </c>
      <c r="AT507" s="57">
        <f t="shared" si="201"/>
        <v>0</v>
      </c>
      <c r="AU507" s="57">
        <f t="shared" si="202"/>
        <v>0</v>
      </c>
      <c r="AV507" s="57">
        <f t="shared" si="203"/>
        <v>0</v>
      </c>
    </row>
    <row r="508" spans="1:48" x14ac:dyDescent="0.35">
      <c r="A508" s="19" t="s">
        <v>997</v>
      </c>
      <c r="B508" s="19" t="s">
        <v>998</v>
      </c>
      <c r="C508" s="44" t="s">
        <v>36</v>
      </c>
      <c r="D508" s="41" t="s">
        <v>1051</v>
      </c>
      <c r="E508" s="20">
        <v>0.18171100000000001</v>
      </c>
      <c r="F508" s="20">
        <v>0</v>
      </c>
      <c r="G508" s="20">
        <v>0</v>
      </c>
      <c r="H508" s="20">
        <v>0</v>
      </c>
      <c r="I508" s="40">
        <f t="shared" si="185"/>
        <v>0.18171100000000001</v>
      </c>
      <c r="J508" s="21">
        <f t="shared" si="186"/>
        <v>0</v>
      </c>
      <c r="K508" s="21">
        <f t="shared" si="187"/>
        <v>0</v>
      </c>
      <c r="L508" s="21">
        <f t="shared" si="188"/>
        <v>0</v>
      </c>
      <c r="M508" s="21">
        <f t="shared" si="189"/>
        <v>100</v>
      </c>
      <c r="N508" s="20">
        <v>4.3934200000000001E-4</v>
      </c>
      <c r="O508" s="20">
        <f t="shared" si="181"/>
        <v>6.2314143003800002E-4</v>
      </c>
      <c r="P508" s="20">
        <v>1.8379943003800001E-4</v>
      </c>
      <c r="Q508" s="20">
        <f t="shared" si="182"/>
        <v>1.8379943003800001E-4</v>
      </c>
      <c r="R508" s="20">
        <v>0</v>
      </c>
      <c r="S508" s="45">
        <f t="shared" si="190"/>
        <v>0.34292994372272456</v>
      </c>
      <c r="T508" s="45">
        <f t="shared" si="191"/>
        <v>0.10114931404152747</v>
      </c>
      <c r="U508" s="45">
        <f t="shared" si="192"/>
        <v>0</v>
      </c>
      <c r="V508" s="20">
        <v>0</v>
      </c>
      <c r="W508" s="21">
        <f t="shared" si="183"/>
        <v>0</v>
      </c>
      <c r="X508" s="17" t="s">
        <v>216</v>
      </c>
      <c r="Y508" s="54" t="str">
        <f t="shared" si="184"/>
        <v>N/A</v>
      </c>
      <c r="Z508" s="20">
        <v>0</v>
      </c>
      <c r="AA508" s="20">
        <v>0</v>
      </c>
      <c r="AB508" s="20">
        <v>0</v>
      </c>
      <c r="AC508" s="20">
        <v>0</v>
      </c>
      <c r="AD508" s="20">
        <v>0</v>
      </c>
      <c r="AE508" s="20">
        <v>0</v>
      </c>
      <c r="AF508" s="20">
        <v>0</v>
      </c>
      <c r="AG508" s="20">
        <v>0</v>
      </c>
      <c r="AH508" s="20">
        <v>0</v>
      </c>
      <c r="AI508" s="20">
        <v>0</v>
      </c>
      <c r="AJ508" s="20">
        <v>0</v>
      </c>
      <c r="AL508" s="57">
        <f t="shared" si="193"/>
        <v>0</v>
      </c>
      <c r="AM508" s="57">
        <f t="shared" si="194"/>
        <v>0</v>
      </c>
      <c r="AN508" s="57">
        <f t="shared" si="195"/>
        <v>0</v>
      </c>
      <c r="AO508" s="57">
        <f t="shared" si="196"/>
        <v>0</v>
      </c>
      <c r="AP508" s="57">
        <f t="shared" si="197"/>
        <v>0</v>
      </c>
      <c r="AQ508" s="57">
        <f t="shared" si="198"/>
        <v>0</v>
      </c>
      <c r="AR508" s="57">
        <f t="shared" si="199"/>
        <v>0</v>
      </c>
      <c r="AS508" s="57">
        <f t="shared" si="200"/>
        <v>0</v>
      </c>
      <c r="AT508" s="57">
        <f t="shared" si="201"/>
        <v>0</v>
      </c>
      <c r="AU508" s="57">
        <f t="shared" si="202"/>
        <v>0</v>
      </c>
      <c r="AV508" s="57">
        <f t="shared" si="203"/>
        <v>0</v>
      </c>
    </row>
    <row r="509" spans="1:48" x14ac:dyDescent="0.35">
      <c r="A509" s="19" t="s">
        <v>999</v>
      </c>
      <c r="B509" s="19" t="s">
        <v>1000</v>
      </c>
      <c r="C509" s="44" t="s">
        <v>36</v>
      </c>
      <c r="D509" s="41" t="s">
        <v>1051</v>
      </c>
      <c r="E509" s="20">
        <v>0.38968199999999997</v>
      </c>
      <c r="F509" s="20">
        <v>0</v>
      </c>
      <c r="G509" s="20">
        <v>0</v>
      </c>
      <c r="H509" s="20">
        <v>0</v>
      </c>
      <c r="I509" s="40">
        <f t="shared" si="185"/>
        <v>0.38968199999999997</v>
      </c>
      <c r="J509" s="21">
        <f t="shared" si="186"/>
        <v>0</v>
      </c>
      <c r="K509" s="21">
        <f t="shared" si="187"/>
        <v>0</v>
      </c>
      <c r="L509" s="21">
        <f t="shared" si="188"/>
        <v>0</v>
      </c>
      <c r="M509" s="21">
        <f t="shared" si="189"/>
        <v>100</v>
      </c>
      <c r="N509" s="20">
        <v>7.1999999999999998E-3</v>
      </c>
      <c r="O509" s="20">
        <f t="shared" si="181"/>
        <v>2.76E-2</v>
      </c>
      <c r="P509" s="20">
        <v>8.0000000000000004E-4</v>
      </c>
      <c r="Q509" s="20">
        <f t="shared" si="182"/>
        <v>2.0399999999999998E-2</v>
      </c>
      <c r="R509" s="20">
        <v>1.9599999999999999E-2</v>
      </c>
      <c r="S509" s="45">
        <f t="shared" si="190"/>
        <v>7.0826982000708281</v>
      </c>
      <c r="T509" s="45">
        <f t="shared" si="191"/>
        <v>5.2350378000523499</v>
      </c>
      <c r="U509" s="45">
        <f t="shared" si="192"/>
        <v>5.0297422000502978</v>
      </c>
      <c r="V509" s="20">
        <v>0</v>
      </c>
      <c r="W509" s="21">
        <f t="shared" si="183"/>
        <v>0</v>
      </c>
      <c r="X509" s="17" t="s">
        <v>216</v>
      </c>
      <c r="Y509" s="54" t="str">
        <f t="shared" si="184"/>
        <v>N/A</v>
      </c>
      <c r="Z509" s="20">
        <v>0</v>
      </c>
      <c r="AA509" s="20">
        <v>0</v>
      </c>
      <c r="AB509" s="20">
        <v>0</v>
      </c>
      <c r="AC509" s="20">
        <v>0</v>
      </c>
      <c r="AD509" s="20">
        <v>0</v>
      </c>
      <c r="AE509" s="20">
        <v>0</v>
      </c>
      <c r="AF509" s="20">
        <v>2.5999999999999999E-2</v>
      </c>
      <c r="AG509" s="20">
        <v>0</v>
      </c>
      <c r="AH509" s="20">
        <v>0.38968343220000001</v>
      </c>
      <c r="AI509" s="20">
        <v>0</v>
      </c>
      <c r="AJ509" s="20">
        <v>0</v>
      </c>
      <c r="AL509" s="57">
        <f t="shared" si="193"/>
        <v>0</v>
      </c>
      <c r="AM509" s="57">
        <f t="shared" si="194"/>
        <v>0</v>
      </c>
      <c r="AN509" s="57">
        <f t="shared" si="195"/>
        <v>0</v>
      </c>
      <c r="AO509" s="57">
        <f t="shared" si="196"/>
        <v>0</v>
      </c>
      <c r="AP509" s="57">
        <f t="shared" si="197"/>
        <v>0</v>
      </c>
      <c r="AQ509" s="57">
        <f t="shared" si="198"/>
        <v>0</v>
      </c>
      <c r="AR509" s="57">
        <f t="shared" si="199"/>
        <v>6.6721070000667213</v>
      </c>
      <c r="AS509" s="57">
        <f t="shared" si="200"/>
        <v>0</v>
      </c>
      <c r="AT509" s="57">
        <f t="shared" si="201"/>
        <v>100.00036753044792</v>
      </c>
      <c r="AU509" s="57">
        <f t="shared" si="202"/>
        <v>0</v>
      </c>
      <c r="AV509" s="57">
        <f t="shared" si="203"/>
        <v>0</v>
      </c>
    </row>
    <row r="510" spans="1:48" x14ac:dyDescent="0.35">
      <c r="A510" s="19" t="s">
        <v>1001</v>
      </c>
      <c r="B510" s="19" t="s">
        <v>1002</v>
      </c>
      <c r="C510" s="44" t="s">
        <v>36</v>
      </c>
      <c r="D510" s="41" t="s">
        <v>1051</v>
      </c>
      <c r="E510" s="20">
        <v>0.10294300000000001</v>
      </c>
      <c r="F510" s="20">
        <v>0</v>
      </c>
      <c r="G510" s="20">
        <v>0</v>
      </c>
      <c r="H510" s="20">
        <v>0</v>
      </c>
      <c r="I510" s="40">
        <f t="shared" si="185"/>
        <v>0.10294300000000001</v>
      </c>
      <c r="J510" s="21">
        <f t="shared" si="186"/>
        <v>0</v>
      </c>
      <c r="K510" s="21">
        <f t="shared" si="187"/>
        <v>0</v>
      </c>
      <c r="L510" s="21">
        <f t="shared" si="188"/>
        <v>0</v>
      </c>
      <c r="M510" s="21">
        <f t="shared" si="189"/>
        <v>100</v>
      </c>
      <c r="N510" s="20">
        <v>0</v>
      </c>
      <c r="O510" s="20">
        <f t="shared" ref="O510:O534" si="204">Q510+N510</f>
        <v>0</v>
      </c>
      <c r="P510" s="20">
        <v>0</v>
      </c>
      <c r="Q510" s="20">
        <f t="shared" ref="Q510:Q534" si="205">R510+P510</f>
        <v>0</v>
      </c>
      <c r="R510" s="20">
        <v>0</v>
      </c>
      <c r="S510" s="45">
        <f t="shared" si="190"/>
        <v>0</v>
      </c>
      <c r="T510" s="45">
        <f t="shared" si="191"/>
        <v>0</v>
      </c>
      <c r="U510" s="45">
        <f t="shared" si="192"/>
        <v>0</v>
      </c>
      <c r="V510" s="20">
        <v>0</v>
      </c>
      <c r="W510" s="21">
        <f t="shared" ref="W510:W534" si="206">V510/E510*100</f>
        <v>0</v>
      </c>
      <c r="X510" s="17" t="s">
        <v>216</v>
      </c>
      <c r="Y510" s="54" t="str">
        <f t="shared" ref="Y510:Y534" si="207">IFERROR(X510/E510*100,"N/A")</f>
        <v>N/A</v>
      </c>
      <c r="Z510" s="20">
        <v>0</v>
      </c>
      <c r="AA510" s="20">
        <v>0</v>
      </c>
      <c r="AB510" s="20">
        <v>0</v>
      </c>
      <c r="AC510" s="20">
        <v>0</v>
      </c>
      <c r="AD510" s="20">
        <v>0</v>
      </c>
      <c r="AE510" s="20">
        <v>0</v>
      </c>
      <c r="AF510" s="20">
        <v>0</v>
      </c>
      <c r="AG510" s="20">
        <v>0</v>
      </c>
      <c r="AH510" s="20">
        <v>0</v>
      </c>
      <c r="AI510" s="20">
        <v>0</v>
      </c>
      <c r="AJ510" s="20">
        <v>0</v>
      </c>
      <c r="AL510" s="57">
        <f t="shared" si="193"/>
        <v>0</v>
      </c>
      <c r="AM510" s="57">
        <f t="shared" si="194"/>
        <v>0</v>
      </c>
      <c r="AN510" s="57">
        <f t="shared" si="195"/>
        <v>0</v>
      </c>
      <c r="AO510" s="57">
        <f t="shared" si="196"/>
        <v>0</v>
      </c>
      <c r="AP510" s="57">
        <f t="shared" si="197"/>
        <v>0</v>
      </c>
      <c r="AQ510" s="57">
        <f t="shared" si="198"/>
        <v>0</v>
      </c>
      <c r="AR510" s="57">
        <f t="shared" si="199"/>
        <v>0</v>
      </c>
      <c r="AS510" s="57">
        <f t="shared" si="200"/>
        <v>0</v>
      </c>
      <c r="AT510" s="57">
        <f t="shared" si="201"/>
        <v>0</v>
      </c>
      <c r="AU510" s="57">
        <f t="shared" si="202"/>
        <v>0</v>
      </c>
      <c r="AV510" s="57">
        <f t="shared" si="203"/>
        <v>0</v>
      </c>
    </row>
    <row r="511" spans="1:48" x14ac:dyDescent="0.35">
      <c r="A511" s="19" t="s">
        <v>1003</v>
      </c>
      <c r="B511" s="19" t="s">
        <v>1004</v>
      </c>
      <c r="C511" s="44" t="s">
        <v>36</v>
      </c>
      <c r="D511" s="41" t="s">
        <v>1051</v>
      </c>
      <c r="E511" s="20">
        <v>0.12112199999999999</v>
      </c>
      <c r="F511" s="20">
        <v>0</v>
      </c>
      <c r="G511" s="20">
        <v>0</v>
      </c>
      <c r="H511" s="20">
        <v>0</v>
      </c>
      <c r="I511" s="40">
        <f t="shared" si="185"/>
        <v>0.12112199999999999</v>
      </c>
      <c r="J511" s="21">
        <f t="shared" si="186"/>
        <v>0</v>
      </c>
      <c r="K511" s="21">
        <f t="shared" si="187"/>
        <v>0</v>
      </c>
      <c r="L511" s="21">
        <f t="shared" si="188"/>
        <v>0</v>
      </c>
      <c r="M511" s="21">
        <f t="shared" si="189"/>
        <v>100</v>
      </c>
      <c r="N511" s="20">
        <v>5.6145299999999999E-5</v>
      </c>
      <c r="O511" s="20">
        <f t="shared" si="204"/>
        <v>5.6145299999999999E-5</v>
      </c>
      <c r="P511" s="20">
        <v>0</v>
      </c>
      <c r="Q511" s="20">
        <f t="shared" si="205"/>
        <v>0</v>
      </c>
      <c r="R511" s="20">
        <v>0</v>
      </c>
      <c r="S511" s="45">
        <f t="shared" si="190"/>
        <v>4.6354336949521971E-2</v>
      </c>
      <c r="T511" s="45">
        <f t="shared" si="191"/>
        <v>0</v>
      </c>
      <c r="U511" s="45">
        <f t="shared" si="192"/>
        <v>0</v>
      </c>
      <c r="V511" s="20">
        <v>0</v>
      </c>
      <c r="W511" s="21">
        <f t="shared" si="206"/>
        <v>0</v>
      </c>
      <c r="X511" s="17" t="s">
        <v>216</v>
      </c>
      <c r="Y511" s="54" t="str">
        <f t="shared" si="207"/>
        <v>N/A</v>
      </c>
      <c r="Z511" s="20">
        <v>0</v>
      </c>
      <c r="AA511" s="20">
        <v>0</v>
      </c>
      <c r="AB511" s="20">
        <v>0</v>
      </c>
      <c r="AC511" s="20">
        <v>0</v>
      </c>
      <c r="AD511" s="20">
        <v>0</v>
      </c>
      <c r="AE511" s="20">
        <v>0</v>
      </c>
      <c r="AF511" s="20">
        <v>0</v>
      </c>
      <c r="AG511" s="20">
        <v>0</v>
      </c>
      <c r="AH511" s="20">
        <v>0.12112177000300001</v>
      </c>
      <c r="AI511" s="20">
        <v>0</v>
      </c>
      <c r="AJ511" s="20">
        <v>0</v>
      </c>
      <c r="AL511" s="57">
        <f t="shared" si="193"/>
        <v>0</v>
      </c>
      <c r="AM511" s="57">
        <f t="shared" si="194"/>
        <v>0</v>
      </c>
      <c r="AN511" s="57">
        <f t="shared" si="195"/>
        <v>0</v>
      </c>
      <c r="AO511" s="57">
        <f t="shared" si="196"/>
        <v>0</v>
      </c>
      <c r="AP511" s="57">
        <f t="shared" si="197"/>
        <v>0</v>
      </c>
      <c r="AQ511" s="57">
        <f t="shared" si="198"/>
        <v>0</v>
      </c>
      <c r="AR511" s="57">
        <f t="shared" si="199"/>
        <v>0</v>
      </c>
      <c r="AS511" s="57">
        <f t="shared" si="200"/>
        <v>0</v>
      </c>
      <c r="AT511" s="57">
        <f t="shared" si="201"/>
        <v>99.99981011129276</v>
      </c>
      <c r="AU511" s="57">
        <f t="shared" si="202"/>
        <v>0</v>
      </c>
      <c r="AV511" s="57">
        <f t="shared" si="203"/>
        <v>0</v>
      </c>
    </row>
    <row r="512" spans="1:48" x14ac:dyDescent="0.35">
      <c r="A512" s="19" t="s">
        <v>1005</v>
      </c>
      <c r="B512" s="19" t="s">
        <v>1006</v>
      </c>
      <c r="C512" s="44" t="s">
        <v>36</v>
      </c>
      <c r="D512" s="41" t="s">
        <v>1051</v>
      </c>
      <c r="E512" s="20">
        <v>3.37246E-2</v>
      </c>
      <c r="F512" s="20">
        <v>0</v>
      </c>
      <c r="G512" s="20">
        <v>0</v>
      </c>
      <c r="H512" s="20">
        <v>0</v>
      </c>
      <c r="I512" s="40">
        <f t="shared" si="185"/>
        <v>3.37246E-2</v>
      </c>
      <c r="J512" s="21">
        <f t="shared" si="186"/>
        <v>0</v>
      </c>
      <c r="K512" s="21">
        <f t="shared" si="187"/>
        <v>0</v>
      </c>
      <c r="L512" s="21">
        <f t="shared" si="188"/>
        <v>0</v>
      </c>
      <c r="M512" s="21">
        <f t="shared" si="189"/>
        <v>100</v>
      </c>
      <c r="N512" s="20">
        <v>0</v>
      </c>
      <c r="O512" s="20">
        <f t="shared" si="204"/>
        <v>0</v>
      </c>
      <c r="P512" s="20">
        <v>0</v>
      </c>
      <c r="Q512" s="20">
        <f t="shared" si="205"/>
        <v>0</v>
      </c>
      <c r="R512" s="20">
        <v>0</v>
      </c>
      <c r="S512" s="45">
        <f t="shared" si="190"/>
        <v>0</v>
      </c>
      <c r="T512" s="45">
        <f t="shared" si="191"/>
        <v>0</v>
      </c>
      <c r="U512" s="45">
        <f t="shared" si="192"/>
        <v>0</v>
      </c>
      <c r="V512" s="20">
        <v>0</v>
      </c>
      <c r="W512" s="21">
        <f t="shared" si="206"/>
        <v>0</v>
      </c>
      <c r="X512" s="17" t="s">
        <v>216</v>
      </c>
      <c r="Y512" s="54" t="str">
        <f t="shared" si="207"/>
        <v>N/A</v>
      </c>
      <c r="Z512" s="20">
        <v>0</v>
      </c>
      <c r="AA512" s="20">
        <v>0</v>
      </c>
      <c r="AB512" s="20">
        <v>0</v>
      </c>
      <c r="AC512" s="20">
        <v>0</v>
      </c>
      <c r="AD512" s="20">
        <v>0</v>
      </c>
      <c r="AE512" s="20">
        <v>0</v>
      </c>
      <c r="AF512" s="20">
        <v>0</v>
      </c>
      <c r="AG512" s="20">
        <v>0</v>
      </c>
      <c r="AH512" s="20">
        <v>3.3724550000100002E-2</v>
      </c>
      <c r="AI512" s="20">
        <v>0</v>
      </c>
      <c r="AJ512" s="20">
        <v>0</v>
      </c>
      <c r="AL512" s="57">
        <f t="shared" si="193"/>
        <v>0</v>
      </c>
      <c r="AM512" s="57">
        <f t="shared" si="194"/>
        <v>0</v>
      </c>
      <c r="AN512" s="57">
        <f t="shared" si="195"/>
        <v>0</v>
      </c>
      <c r="AO512" s="57">
        <f t="shared" si="196"/>
        <v>0</v>
      </c>
      <c r="AP512" s="57">
        <f t="shared" si="197"/>
        <v>0</v>
      </c>
      <c r="AQ512" s="57">
        <f t="shared" si="198"/>
        <v>0</v>
      </c>
      <c r="AR512" s="57">
        <f t="shared" si="199"/>
        <v>0</v>
      </c>
      <c r="AS512" s="57">
        <f t="shared" si="200"/>
        <v>0</v>
      </c>
      <c r="AT512" s="57">
        <f t="shared" si="201"/>
        <v>99.999851740569198</v>
      </c>
      <c r="AU512" s="57">
        <f t="shared" si="202"/>
        <v>0</v>
      </c>
      <c r="AV512" s="57">
        <f t="shared" si="203"/>
        <v>0</v>
      </c>
    </row>
    <row r="513" spans="1:48" x14ac:dyDescent="0.35">
      <c r="A513" s="19" t="s">
        <v>1007</v>
      </c>
      <c r="B513" s="19" t="s">
        <v>1008</v>
      </c>
      <c r="C513" s="44" t="s">
        <v>36</v>
      </c>
      <c r="D513" s="41" t="s">
        <v>1051</v>
      </c>
      <c r="E513" s="20">
        <v>3.1680399999999997E-2</v>
      </c>
      <c r="F513" s="20">
        <v>0</v>
      </c>
      <c r="G513" s="20">
        <v>0</v>
      </c>
      <c r="H513" s="20">
        <v>0</v>
      </c>
      <c r="I513" s="40">
        <f t="shared" si="185"/>
        <v>3.1680399999999997E-2</v>
      </c>
      <c r="J513" s="21">
        <f t="shared" si="186"/>
        <v>0</v>
      </c>
      <c r="K513" s="21">
        <f t="shared" si="187"/>
        <v>0</v>
      </c>
      <c r="L513" s="21">
        <f t="shared" si="188"/>
        <v>0</v>
      </c>
      <c r="M513" s="21">
        <f t="shared" si="189"/>
        <v>100</v>
      </c>
      <c r="N513" s="20">
        <v>0</v>
      </c>
      <c r="O513" s="20">
        <f t="shared" si="204"/>
        <v>0</v>
      </c>
      <c r="P513" s="20">
        <v>0</v>
      </c>
      <c r="Q513" s="20">
        <f t="shared" si="205"/>
        <v>0</v>
      </c>
      <c r="R513" s="20">
        <v>0</v>
      </c>
      <c r="S513" s="45">
        <f t="shared" si="190"/>
        <v>0</v>
      </c>
      <c r="T513" s="45">
        <f t="shared" si="191"/>
        <v>0</v>
      </c>
      <c r="U513" s="45">
        <f t="shared" si="192"/>
        <v>0</v>
      </c>
      <c r="V513" s="20">
        <v>0</v>
      </c>
      <c r="W513" s="21">
        <f t="shared" si="206"/>
        <v>0</v>
      </c>
      <c r="X513" s="17" t="s">
        <v>216</v>
      </c>
      <c r="Y513" s="54" t="str">
        <f t="shared" si="207"/>
        <v>N/A</v>
      </c>
      <c r="Z513" s="20">
        <v>0</v>
      </c>
      <c r="AA513" s="20">
        <v>0</v>
      </c>
      <c r="AB513" s="20">
        <v>0</v>
      </c>
      <c r="AC513" s="20">
        <v>0</v>
      </c>
      <c r="AD513" s="20">
        <v>0</v>
      </c>
      <c r="AE513" s="20">
        <v>0</v>
      </c>
      <c r="AF513" s="20">
        <v>0</v>
      </c>
      <c r="AG513" s="20">
        <v>0</v>
      </c>
      <c r="AH513" s="20">
        <v>3.1680400001600002E-2</v>
      </c>
      <c r="AI513" s="20">
        <v>0</v>
      </c>
      <c r="AJ513" s="20">
        <v>0</v>
      </c>
      <c r="AL513" s="57">
        <f t="shared" si="193"/>
        <v>0</v>
      </c>
      <c r="AM513" s="57">
        <f t="shared" si="194"/>
        <v>0</v>
      </c>
      <c r="AN513" s="57">
        <f t="shared" si="195"/>
        <v>0</v>
      </c>
      <c r="AO513" s="57">
        <f t="shared" si="196"/>
        <v>0</v>
      </c>
      <c r="AP513" s="57">
        <f t="shared" si="197"/>
        <v>0</v>
      </c>
      <c r="AQ513" s="57">
        <f t="shared" si="198"/>
        <v>0</v>
      </c>
      <c r="AR513" s="57">
        <f t="shared" si="199"/>
        <v>0</v>
      </c>
      <c r="AS513" s="57">
        <f t="shared" si="200"/>
        <v>0</v>
      </c>
      <c r="AT513" s="57">
        <f t="shared" si="201"/>
        <v>100.00000000505045</v>
      </c>
      <c r="AU513" s="57">
        <f t="shared" si="202"/>
        <v>0</v>
      </c>
      <c r="AV513" s="57">
        <f t="shared" si="203"/>
        <v>0</v>
      </c>
    </row>
    <row r="514" spans="1:48" x14ac:dyDescent="0.35">
      <c r="A514" s="19" t="s">
        <v>1009</v>
      </c>
      <c r="B514" s="19" t="s">
        <v>1010</v>
      </c>
      <c r="C514" s="44" t="s">
        <v>36</v>
      </c>
      <c r="D514" s="41" t="s">
        <v>1051</v>
      </c>
      <c r="E514" s="20">
        <v>1.2626099999999999E-2</v>
      </c>
      <c r="F514" s="20">
        <v>0</v>
      </c>
      <c r="G514" s="20">
        <v>0</v>
      </c>
      <c r="H514" s="20">
        <v>0</v>
      </c>
      <c r="I514" s="40">
        <f t="shared" si="185"/>
        <v>1.2626099999999999E-2</v>
      </c>
      <c r="J514" s="21">
        <f t="shared" si="186"/>
        <v>0</v>
      </c>
      <c r="K514" s="21">
        <f t="shared" si="187"/>
        <v>0</v>
      </c>
      <c r="L514" s="21">
        <f t="shared" si="188"/>
        <v>0</v>
      </c>
      <c r="M514" s="21">
        <f t="shared" si="189"/>
        <v>100</v>
      </c>
      <c r="N514" s="20">
        <v>0</v>
      </c>
      <c r="O514" s="20">
        <f t="shared" si="204"/>
        <v>0</v>
      </c>
      <c r="P514" s="20">
        <v>0</v>
      </c>
      <c r="Q514" s="20">
        <f t="shared" si="205"/>
        <v>0</v>
      </c>
      <c r="R514" s="20">
        <v>0</v>
      </c>
      <c r="S514" s="45">
        <f t="shared" si="190"/>
        <v>0</v>
      </c>
      <c r="T514" s="45">
        <f t="shared" si="191"/>
        <v>0</v>
      </c>
      <c r="U514" s="45">
        <f t="shared" si="192"/>
        <v>0</v>
      </c>
      <c r="V514" s="20">
        <v>0</v>
      </c>
      <c r="W514" s="21">
        <f t="shared" si="206"/>
        <v>0</v>
      </c>
      <c r="X514" s="17">
        <v>0</v>
      </c>
      <c r="Y514" s="54">
        <f t="shared" si="207"/>
        <v>0</v>
      </c>
      <c r="Z514" s="20">
        <v>0</v>
      </c>
      <c r="AA514" s="20">
        <v>0</v>
      </c>
      <c r="AB514" s="20">
        <v>0</v>
      </c>
      <c r="AC514" s="20">
        <v>0</v>
      </c>
      <c r="AD514" s="20">
        <v>0</v>
      </c>
      <c r="AE514" s="20">
        <v>0</v>
      </c>
      <c r="AF514" s="20">
        <v>0</v>
      </c>
      <c r="AG514" s="20">
        <v>0</v>
      </c>
      <c r="AH514" s="20">
        <v>1.2626125000699999E-2</v>
      </c>
      <c r="AI514" s="20">
        <v>0</v>
      </c>
      <c r="AJ514" s="20">
        <v>0</v>
      </c>
      <c r="AL514" s="57">
        <f t="shared" si="193"/>
        <v>0</v>
      </c>
      <c r="AM514" s="57">
        <f t="shared" si="194"/>
        <v>0</v>
      </c>
      <c r="AN514" s="57">
        <f t="shared" si="195"/>
        <v>0</v>
      </c>
      <c r="AO514" s="57">
        <f t="shared" si="196"/>
        <v>0</v>
      </c>
      <c r="AP514" s="57">
        <f t="shared" si="197"/>
        <v>0</v>
      </c>
      <c r="AQ514" s="57">
        <f t="shared" si="198"/>
        <v>0</v>
      </c>
      <c r="AR514" s="57">
        <f t="shared" si="199"/>
        <v>0</v>
      </c>
      <c r="AS514" s="57">
        <f t="shared" si="200"/>
        <v>0</v>
      </c>
      <c r="AT514" s="57">
        <f t="shared" si="201"/>
        <v>100.00019800809434</v>
      </c>
      <c r="AU514" s="57">
        <f t="shared" si="202"/>
        <v>0</v>
      </c>
      <c r="AV514" s="57">
        <f t="shared" si="203"/>
        <v>0</v>
      </c>
    </row>
    <row r="515" spans="1:48" x14ac:dyDescent="0.35">
      <c r="A515" s="19" t="s">
        <v>1011</v>
      </c>
      <c r="B515" s="19" t="s">
        <v>1012</v>
      </c>
      <c r="C515" s="44" t="s">
        <v>36</v>
      </c>
      <c r="D515" s="41" t="s">
        <v>1051</v>
      </c>
      <c r="E515" s="20">
        <v>2.52994E-2</v>
      </c>
      <c r="F515" s="20">
        <v>0</v>
      </c>
      <c r="G515" s="20">
        <v>0</v>
      </c>
      <c r="H515" s="20">
        <v>0</v>
      </c>
      <c r="I515" s="40">
        <f t="shared" si="185"/>
        <v>2.52994E-2</v>
      </c>
      <c r="J515" s="21">
        <f t="shared" si="186"/>
        <v>0</v>
      </c>
      <c r="K515" s="21">
        <f t="shared" si="187"/>
        <v>0</v>
      </c>
      <c r="L515" s="21">
        <f t="shared" si="188"/>
        <v>0</v>
      </c>
      <c r="M515" s="21">
        <f t="shared" si="189"/>
        <v>100</v>
      </c>
      <c r="N515" s="20">
        <v>0</v>
      </c>
      <c r="O515" s="20">
        <f t="shared" si="204"/>
        <v>0</v>
      </c>
      <c r="P515" s="20">
        <v>0</v>
      </c>
      <c r="Q515" s="20">
        <f t="shared" si="205"/>
        <v>0</v>
      </c>
      <c r="R515" s="20">
        <v>0</v>
      </c>
      <c r="S515" s="45">
        <f t="shared" si="190"/>
        <v>0</v>
      </c>
      <c r="T515" s="45">
        <f t="shared" si="191"/>
        <v>0</v>
      </c>
      <c r="U515" s="45">
        <f t="shared" si="192"/>
        <v>0</v>
      </c>
      <c r="V515" s="20">
        <v>0</v>
      </c>
      <c r="W515" s="21">
        <f t="shared" si="206"/>
        <v>0</v>
      </c>
      <c r="X515" s="17" t="s">
        <v>216</v>
      </c>
      <c r="Y515" s="54" t="str">
        <f t="shared" si="207"/>
        <v>N/A</v>
      </c>
      <c r="Z515" s="20">
        <v>0</v>
      </c>
      <c r="AA515" s="20">
        <v>0</v>
      </c>
      <c r="AB515" s="20">
        <v>0</v>
      </c>
      <c r="AC515" s="20">
        <v>0</v>
      </c>
      <c r="AD515" s="20">
        <v>0</v>
      </c>
      <c r="AE515" s="20">
        <v>0</v>
      </c>
      <c r="AF515" s="20">
        <v>0</v>
      </c>
      <c r="AG515" s="20">
        <v>0</v>
      </c>
      <c r="AH515" s="20">
        <v>2.52993999999E-2</v>
      </c>
      <c r="AI515" s="20">
        <v>0</v>
      </c>
      <c r="AJ515" s="20">
        <v>0</v>
      </c>
      <c r="AL515" s="57">
        <f t="shared" si="193"/>
        <v>0</v>
      </c>
      <c r="AM515" s="57">
        <f t="shared" si="194"/>
        <v>0</v>
      </c>
      <c r="AN515" s="57">
        <f t="shared" si="195"/>
        <v>0</v>
      </c>
      <c r="AO515" s="57">
        <f t="shared" si="196"/>
        <v>0</v>
      </c>
      <c r="AP515" s="57">
        <f t="shared" si="197"/>
        <v>0</v>
      </c>
      <c r="AQ515" s="57">
        <f t="shared" si="198"/>
        <v>0</v>
      </c>
      <c r="AR515" s="57">
        <f t="shared" si="199"/>
        <v>0</v>
      </c>
      <c r="AS515" s="57">
        <f t="shared" si="200"/>
        <v>0</v>
      </c>
      <c r="AT515" s="57">
        <f t="shared" si="201"/>
        <v>99.999999999604739</v>
      </c>
      <c r="AU515" s="57">
        <f t="shared" si="202"/>
        <v>0</v>
      </c>
      <c r="AV515" s="57">
        <f t="shared" si="203"/>
        <v>0</v>
      </c>
    </row>
    <row r="516" spans="1:48" x14ac:dyDescent="0.35">
      <c r="A516" s="19" t="s">
        <v>1013</v>
      </c>
      <c r="B516" s="19" t="s">
        <v>1014</v>
      </c>
      <c r="C516" s="44" t="s">
        <v>36</v>
      </c>
      <c r="D516" s="41" t="s">
        <v>1051</v>
      </c>
      <c r="E516" s="20">
        <v>1.13331E-2</v>
      </c>
      <c r="F516" s="20">
        <v>0</v>
      </c>
      <c r="G516" s="20">
        <v>0</v>
      </c>
      <c r="H516" s="20">
        <v>0</v>
      </c>
      <c r="I516" s="40">
        <f t="shared" si="185"/>
        <v>1.13331E-2</v>
      </c>
      <c r="J516" s="21">
        <f t="shared" si="186"/>
        <v>0</v>
      </c>
      <c r="K516" s="21">
        <f t="shared" si="187"/>
        <v>0</v>
      </c>
      <c r="L516" s="21">
        <f t="shared" si="188"/>
        <v>0</v>
      </c>
      <c r="M516" s="21">
        <f t="shared" si="189"/>
        <v>100</v>
      </c>
      <c r="N516" s="20">
        <v>2.8185800000000001E-4</v>
      </c>
      <c r="O516" s="20">
        <f t="shared" si="204"/>
        <v>2.8185800000000001E-4</v>
      </c>
      <c r="P516" s="20">
        <v>0</v>
      </c>
      <c r="Q516" s="20">
        <f t="shared" si="205"/>
        <v>0</v>
      </c>
      <c r="R516" s="20">
        <v>0</v>
      </c>
      <c r="S516" s="45">
        <f t="shared" si="190"/>
        <v>2.4870335565732238</v>
      </c>
      <c r="T516" s="45">
        <f t="shared" si="191"/>
        <v>0</v>
      </c>
      <c r="U516" s="45">
        <f t="shared" si="192"/>
        <v>0</v>
      </c>
      <c r="V516" s="20">
        <v>0</v>
      </c>
      <c r="W516" s="21">
        <f t="shared" si="206"/>
        <v>0</v>
      </c>
      <c r="X516" s="17" t="s">
        <v>216</v>
      </c>
      <c r="Y516" s="54" t="str">
        <f t="shared" si="207"/>
        <v>N/A</v>
      </c>
      <c r="Z516" s="20">
        <v>0</v>
      </c>
      <c r="AA516" s="20">
        <v>0</v>
      </c>
      <c r="AB516" s="20">
        <v>0</v>
      </c>
      <c r="AC516" s="20">
        <v>0</v>
      </c>
      <c r="AD516" s="20">
        <v>0</v>
      </c>
      <c r="AE516" s="20">
        <v>0</v>
      </c>
      <c r="AF516" s="20">
        <v>0</v>
      </c>
      <c r="AG516" s="20">
        <v>0</v>
      </c>
      <c r="AH516" s="20">
        <v>1.1333150000599999E-2</v>
      </c>
      <c r="AI516" s="20">
        <v>0</v>
      </c>
      <c r="AJ516" s="20">
        <v>0</v>
      </c>
      <c r="AL516" s="57">
        <f t="shared" si="193"/>
        <v>0</v>
      </c>
      <c r="AM516" s="57">
        <f t="shared" si="194"/>
        <v>0</v>
      </c>
      <c r="AN516" s="57">
        <f t="shared" si="195"/>
        <v>0</v>
      </c>
      <c r="AO516" s="57">
        <f t="shared" si="196"/>
        <v>0</v>
      </c>
      <c r="AP516" s="57">
        <f t="shared" si="197"/>
        <v>0</v>
      </c>
      <c r="AQ516" s="57">
        <f t="shared" si="198"/>
        <v>0</v>
      </c>
      <c r="AR516" s="57">
        <f t="shared" si="199"/>
        <v>0</v>
      </c>
      <c r="AS516" s="57">
        <f t="shared" si="200"/>
        <v>0</v>
      </c>
      <c r="AT516" s="57">
        <f t="shared" si="201"/>
        <v>100.00044119084804</v>
      </c>
      <c r="AU516" s="57">
        <f t="shared" si="202"/>
        <v>0</v>
      </c>
      <c r="AV516" s="57">
        <f t="shared" si="203"/>
        <v>0</v>
      </c>
    </row>
    <row r="517" spans="1:48" x14ac:dyDescent="0.35">
      <c r="A517" s="19" t="s">
        <v>1015</v>
      </c>
      <c r="B517" s="19" t="s">
        <v>1016</v>
      </c>
      <c r="C517" s="44" t="s">
        <v>36</v>
      </c>
      <c r="D517" s="41" t="s">
        <v>1051</v>
      </c>
      <c r="E517" s="20">
        <v>5.9837500000000004E-3</v>
      </c>
      <c r="F517" s="20">
        <v>0</v>
      </c>
      <c r="G517" s="20">
        <v>0</v>
      </c>
      <c r="H517" s="20">
        <v>0</v>
      </c>
      <c r="I517" s="40">
        <f t="shared" si="185"/>
        <v>5.9837500000000004E-3</v>
      </c>
      <c r="J517" s="21">
        <f t="shared" si="186"/>
        <v>0</v>
      </c>
      <c r="K517" s="21">
        <f t="shared" si="187"/>
        <v>0</v>
      </c>
      <c r="L517" s="21">
        <f t="shared" si="188"/>
        <v>0</v>
      </c>
      <c r="M517" s="21">
        <f t="shared" si="189"/>
        <v>100</v>
      </c>
      <c r="N517" s="20">
        <v>0</v>
      </c>
      <c r="O517" s="20">
        <f t="shared" si="204"/>
        <v>0</v>
      </c>
      <c r="P517" s="20">
        <v>0</v>
      </c>
      <c r="Q517" s="20">
        <f t="shared" si="205"/>
        <v>0</v>
      </c>
      <c r="R517" s="20">
        <v>0</v>
      </c>
      <c r="S517" s="45">
        <f t="shared" si="190"/>
        <v>0</v>
      </c>
      <c r="T517" s="45">
        <f t="shared" si="191"/>
        <v>0</v>
      </c>
      <c r="U517" s="45">
        <f t="shared" si="192"/>
        <v>0</v>
      </c>
      <c r="V517" s="20">
        <v>0</v>
      </c>
      <c r="W517" s="21">
        <f t="shared" si="206"/>
        <v>0</v>
      </c>
      <c r="X517" s="17" t="s">
        <v>216</v>
      </c>
      <c r="Y517" s="54" t="str">
        <f t="shared" si="207"/>
        <v>N/A</v>
      </c>
      <c r="Z517" s="20">
        <v>0</v>
      </c>
      <c r="AA517" s="20">
        <v>0</v>
      </c>
      <c r="AB517" s="20">
        <v>0</v>
      </c>
      <c r="AC517" s="20">
        <v>0</v>
      </c>
      <c r="AD517" s="20">
        <v>0</v>
      </c>
      <c r="AE517" s="20">
        <v>0</v>
      </c>
      <c r="AF517" s="20">
        <v>0</v>
      </c>
      <c r="AG517" s="20">
        <v>0</v>
      </c>
      <c r="AH517" s="20">
        <v>5.9837500007600001E-3</v>
      </c>
      <c r="AI517" s="20">
        <v>0</v>
      </c>
      <c r="AJ517" s="20">
        <v>0</v>
      </c>
      <c r="AL517" s="57">
        <f t="shared" si="193"/>
        <v>0</v>
      </c>
      <c r="AM517" s="57">
        <f t="shared" si="194"/>
        <v>0</v>
      </c>
      <c r="AN517" s="57">
        <f t="shared" si="195"/>
        <v>0</v>
      </c>
      <c r="AO517" s="57">
        <f t="shared" si="196"/>
        <v>0</v>
      </c>
      <c r="AP517" s="57">
        <f t="shared" si="197"/>
        <v>0</v>
      </c>
      <c r="AQ517" s="57">
        <f t="shared" si="198"/>
        <v>0</v>
      </c>
      <c r="AR517" s="57">
        <f t="shared" si="199"/>
        <v>0</v>
      </c>
      <c r="AS517" s="57">
        <f t="shared" si="200"/>
        <v>0</v>
      </c>
      <c r="AT517" s="57">
        <f t="shared" si="201"/>
        <v>100.00000001270107</v>
      </c>
      <c r="AU517" s="57">
        <f t="shared" si="202"/>
        <v>0</v>
      </c>
      <c r="AV517" s="57">
        <f t="shared" si="203"/>
        <v>0</v>
      </c>
    </row>
    <row r="518" spans="1:48" x14ac:dyDescent="0.35">
      <c r="A518" s="19" t="s">
        <v>1017</v>
      </c>
      <c r="B518" s="19" t="s">
        <v>1018</v>
      </c>
      <c r="C518" s="44" t="s">
        <v>36</v>
      </c>
      <c r="D518" s="41" t="s">
        <v>1051</v>
      </c>
      <c r="E518" s="20">
        <v>4.12929E-2</v>
      </c>
      <c r="F518" s="20">
        <v>0</v>
      </c>
      <c r="G518" s="20">
        <v>0</v>
      </c>
      <c r="H518" s="20">
        <v>0</v>
      </c>
      <c r="I518" s="40">
        <f t="shared" si="185"/>
        <v>4.12929E-2</v>
      </c>
      <c r="J518" s="21">
        <f t="shared" si="186"/>
        <v>0</v>
      </c>
      <c r="K518" s="21">
        <f t="shared" si="187"/>
        <v>0</v>
      </c>
      <c r="L518" s="21">
        <f t="shared" si="188"/>
        <v>0</v>
      </c>
      <c r="M518" s="21">
        <f t="shared" si="189"/>
        <v>100</v>
      </c>
      <c r="N518" s="20">
        <v>0</v>
      </c>
      <c r="O518" s="20">
        <f t="shared" si="204"/>
        <v>0</v>
      </c>
      <c r="P518" s="20">
        <v>0</v>
      </c>
      <c r="Q518" s="20">
        <f t="shared" si="205"/>
        <v>0</v>
      </c>
      <c r="R518" s="20">
        <v>0</v>
      </c>
      <c r="S518" s="45">
        <f t="shared" si="190"/>
        <v>0</v>
      </c>
      <c r="T518" s="45">
        <f t="shared" si="191"/>
        <v>0</v>
      </c>
      <c r="U518" s="45">
        <f t="shared" si="192"/>
        <v>0</v>
      </c>
      <c r="V518" s="20">
        <v>0</v>
      </c>
      <c r="W518" s="21">
        <f t="shared" si="206"/>
        <v>0</v>
      </c>
      <c r="X518" s="17" t="s">
        <v>216</v>
      </c>
      <c r="Y518" s="54" t="str">
        <f t="shared" si="207"/>
        <v>N/A</v>
      </c>
      <c r="Z518" s="20">
        <v>0</v>
      </c>
      <c r="AA518" s="20">
        <v>0</v>
      </c>
      <c r="AB518" s="20">
        <v>0</v>
      </c>
      <c r="AC518" s="20">
        <v>0</v>
      </c>
      <c r="AD518" s="20">
        <v>0</v>
      </c>
      <c r="AE518" s="20">
        <v>0</v>
      </c>
      <c r="AF518" s="20">
        <v>0</v>
      </c>
      <c r="AG518" s="20">
        <v>0</v>
      </c>
      <c r="AH518" s="20">
        <v>4.1292855004500001E-2</v>
      </c>
      <c r="AI518" s="20">
        <v>0</v>
      </c>
      <c r="AJ518" s="20">
        <v>0</v>
      </c>
      <c r="AL518" s="57">
        <f t="shared" si="193"/>
        <v>0</v>
      </c>
      <c r="AM518" s="57">
        <f t="shared" si="194"/>
        <v>0</v>
      </c>
      <c r="AN518" s="57">
        <f t="shared" si="195"/>
        <v>0</v>
      </c>
      <c r="AO518" s="57">
        <f t="shared" si="196"/>
        <v>0</v>
      </c>
      <c r="AP518" s="57">
        <f t="shared" si="197"/>
        <v>0</v>
      </c>
      <c r="AQ518" s="57">
        <f t="shared" si="198"/>
        <v>0</v>
      </c>
      <c r="AR518" s="57">
        <f t="shared" si="199"/>
        <v>0</v>
      </c>
      <c r="AS518" s="57">
        <f t="shared" si="200"/>
        <v>0</v>
      </c>
      <c r="AT518" s="57">
        <f t="shared" si="201"/>
        <v>99.999891033325341</v>
      </c>
      <c r="AU518" s="57">
        <f t="shared" si="202"/>
        <v>0</v>
      </c>
      <c r="AV518" s="57">
        <f t="shared" si="203"/>
        <v>0</v>
      </c>
    </row>
    <row r="519" spans="1:48" x14ac:dyDescent="0.35">
      <c r="A519" s="19" t="s">
        <v>1019</v>
      </c>
      <c r="B519" s="19" t="s">
        <v>1020</v>
      </c>
      <c r="C519" s="44" t="s">
        <v>36</v>
      </c>
      <c r="D519" s="41" t="s">
        <v>1051</v>
      </c>
      <c r="E519" s="20">
        <v>0.34570000000000001</v>
      </c>
      <c r="F519" s="20">
        <v>0</v>
      </c>
      <c r="G519" s="20">
        <v>0</v>
      </c>
      <c r="H519" s="20">
        <v>0</v>
      </c>
      <c r="I519" s="40">
        <f t="shared" si="185"/>
        <v>0.34570000000000001</v>
      </c>
      <c r="J519" s="21">
        <f t="shared" si="186"/>
        <v>0</v>
      </c>
      <c r="K519" s="21">
        <f t="shared" si="187"/>
        <v>0</v>
      </c>
      <c r="L519" s="21">
        <f t="shared" si="188"/>
        <v>0</v>
      </c>
      <c r="M519" s="21">
        <f t="shared" si="189"/>
        <v>100</v>
      </c>
      <c r="N519" s="20">
        <v>4.1921800000000002E-2</v>
      </c>
      <c r="O519" s="20">
        <f t="shared" si="204"/>
        <v>4.4285280568490001E-2</v>
      </c>
      <c r="P519" s="20">
        <v>2.3634805684900001E-3</v>
      </c>
      <c r="Q519" s="20">
        <f t="shared" si="205"/>
        <v>2.3634805684900001E-3</v>
      </c>
      <c r="R519" s="20">
        <v>0</v>
      </c>
      <c r="S519" s="45">
        <f t="shared" si="190"/>
        <v>12.810321252094301</v>
      </c>
      <c r="T519" s="45">
        <f t="shared" si="191"/>
        <v>0.6836796553341048</v>
      </c>
      <c r="U519" s="45">
        <f t="shared" si="192"/>
        <v>0</v>
      </c>
      <c r="V519" s="20">
        <v>0</v>
      </c>
      <c r="W519" s="21">
        <f t="shared" si="206"/>
        <v>0</v>
      </c>
      <c r="X519" s="17" t="s">
        <v>216</v>
      </c>
      <c r="Y519" s="54" t="str">
        <f t="shared" si="207"/>
        <v>N/A</v>
      </c>
      <c r="Z519" s="20">
        <v>0</v>
      </c>
      <c r="AA519" s="20">
        <v>0</v>
      </c>
      <c r="AB519" s="20">
        <v>0</v>
      </c>
      <c r="AC519" s="20">
        <v>0</v>
      </c>
      <c r="AD519" s="20">
        <v>0</v>
      </c>
      <c r="AE519" s="20">
        <v>0</v>
      </c>
      <c r="AF519" s="20">
        <v>0</v>
      </c>
      <c r="AG519" s="20">
        <v>0</v>
      </c>
      <c r="AH519" s="20">
        <v>0</v>
      </c>
      <c r="AI519" s="20">
        <v>0</v>
      </c>
      <c r="AJ519" s="20">
        <v>0</v>
      </c>
      <c r="AL519" s="57">
        <f t="shared" si="193"/>
        <v>0</v>
      </c>
      <c r="AM519" s="57">
        <f t="shared" si="194"/>
        <v>0</v>
      </c>
      <c r="AN519" s="57">
        <f t="shared" si="195"/>
        <v>0</v>
      </c>
      <c r="AO519" s="57">
        <f t="shared" si="196"/>
        <v>0</v>
      </c>
      <c r="AP519" s="57">
        <f t="shared" si="197"/>
        <v>0</v>
      </c>
      <c r="AQ519" s="57">
        <f t="shared" si="198"/>
        <v>0</v>
      </c>
      <c r="AR519" s="57">
        <f t="shared" si="199"/>
        <v>0</v>
      </c>
      <c r="AS519" s="57">
        <f t="shared" si="200"/>
        <v>0</v>
      </c>
      <c r="AT519" s="57">
        <f t="shared" si="201"/>
        <v>0</v>
      </c>
      <c r="AU519" s="57">
        <f t="shared" si="202"/>
        <v>0</v>
      </c>
      <c r="AV519" s="57">
        <f t="shared" si="203"/>
        <v>0</v>
      </c>
    </row>
    <row r="520" spans="1:48" x14ac:dyDescent="0.35">
      <c r="A520" s="19" t="s">
        <v>1021</v>
      </c>
      <c r="B520" s="19" t="s">
        <v>1022</v>
      </c>
      <c r="C520" s="44" t="s">
        <v>36</v>
      </c>
      <c r="D520" s="41" t="s">
        <v>1051</v>
      </c>
      <c r="E520" s="20">
        <v>2.707E-2</v>
      </c>
      <c r="F520" s="20">
        <v>0</v>
      </c>
      <c r="G520" s="20">
        <v>0</v>
      </c>
      <c r="H520" s="20">
        <v>0</v>
      </c>
      <c r="I520" s="40">
        <f t="shared" si="185"/>
        <v>2.707E-2</v>
      </c>
      <c r="J520" s="21">
        <f t="shared" si="186"/>
        <v>0</v>
      </c>
      <c r="K520" s="21">
        <f t="shared" si="187"/>
        <v>0</v>
      </c>
      <c r="L520" s="21">
        <f t="shared" si="188"/>
        <v>0</v>
      </c>
      <c r="M520" s="21">
        <f t="shared" si="189"/>
        <v>100</v>
      </c>
      <c r="N520" s="20">
        <v>0</v>
      </c>
      <c r="O520" s="20">
        <f t="shared" si="204"/>
        <v>0</v>
      </c>
      <c r="P520" s="20">
        <v>0</v>
      </c>
      <c r="Q520" s="20">
        <f t="shared" si="205"/>
        <v>0</v>
      </c>
      <c r="R520" s="20">
        <v>0</v>
      </c>
      <c r="S520" s="45">
        <f t="shared" si="190"/>
        <v>0</v>
      </c>
      <c r="T520" s="45">
        <f t="shared" si="191"/>
        <v>0</v>
      </c>
      <c r="U520" s="45">
        <f t="shared" si="192"/>
        <v>0</v>
      </c>
      <c r="V520" s="20">
        <v>0</v>
      </c>
      <c r="W520" s="21">
        <f t="shared" si="206"/>
        <v>0</v>
      </c>
      <c r="X520" s="17" t="s">
        <v>216</v>
      </c>
      <c r="Y520" s="54" t="str">
        <f t="shared" si="207"/>
        <v>N/A</v>
      </c>
      <c r="Z520" s="20">
        <v>0</v>
      </c>
      <c r="AA520" s="20">
        <v>0</v>
      </c>
      <c r="AB520" s="20">
        <v>0</v>
      </c>
      <c r="AC520" s="20">
        <v>0</v>
      </c>
      <c r="AD520" s="20">
        <v>0</v>
      </c>
      <c r="AE520" s="20">
        <v>0</v>
      </c>
      <c r="AF520" s="20">
        <v>0</v>
      </c>
      <c r="AG520" s="20">
        <v>0</v>
      </c>
      <c r="AH520" s="20">
        <v>0</v>
      </c>
      <c r="AI520" s="20">
        <v>0</v>
      </c>
      <c r="AJ520" s="20">
        <v>0</v>
      </c>
      <c r="AL520" s="57">
        <f t="shared" si="193"/>
        <v>0</v>
      </c>
      <c r="AM520" s="57">
        <f t="shared" si="194"/>
        <v>0</v>
      </c>
      <c r="AN520" s="57">
        <f t="shared" si="195"/>
        <v>0</v>
      </c>
      <c r="AO520" s="57">
        <f t="shared" si="196"/>
        <v>0</v>
      </c>
      <c r="AP520" s="57">
        <f t="shared" si="197"/>
        <v>0</v>
      </c>
      <c r="AQ520" s="57">
        <f t="shared" si="198"/>
        <v>0</v>
      </c>
      <c r="AR520" s="57">
        <f t="shared" si="199"/>
        <v>0</v>
      </c>
      <c r="AS520" s="57">
        <f t="shared" si="200"/>
        <v>0</v>
      </c>
      <c r="AT520" s="57">
        <f t="shared" si="201"/>
        <v>0</v>
      </c>
      <c r="AU520" s="57">
        <f t="shared" si="202"/>
        <v>0</v>
      </c>
      <c r="AV520" s="57">
        <f t="shared" si="203"/>
        <v>0</v>
      </c>
    </row>
    <row r="521" spans="1:48" x14ac:dyDescent="0.35">
      <c r="A521" s="19" t="s">
        <v>1023</v>
      </c>
      <c r="B521" s="19" t="s">
        <v>1024</v>
      </c>
      <c r="C521" s="44" t="s">
        <v>36</v>
      </c>
      <c r="D521" s="41" t="s">
        <v>1051</v>
      </c>
      <c r="E521" s="20">
        <v>5.0339200000000001E-2</v>
      </c>
      <c r="F521" s="20">
        <v>0</v>
      </c>
      <c r="G521" s="20">
        <v>0</v>
      </c>
      <c r="H521" s="20">
        <v>0</v>
      </c>
      <c r="I521" s="40">
        <f t="shared" si="185"/>
        <v>5.0339200000000001E-2</v>
      </c>
      <c r="J521" s="21">
        <f t="shared" si="186"/>
        <v>0</v>
      </c>
      <c r="K521" s="21">
        <f t="shared" si="187"/>
        <v>0</v>
      </c>
      <c r="L521" s="21">
        <f t="shared" si="188"/>
        <v>0</v>
      </c>
      <c r="M521" s="21">
        <f t="shared" si="189"/>
        <v>100</v>
      </c>
      <c r="N521" s="20">
        <v>0</v>
      </c>
      <c r="O521" s="20">
        <f t="shared" si="204"/>
        <v>0</v>
      </c>
      <c r="P521" s="20">
        <v>0</v>
      </c>
      <c r="Q521" s="20">
        <f t="shared" si="205"/>
        <v>0</v>
      </c>
      <c r="R521" s="20">
        <v>0</v>
      </c>
      <c r="S521" s="45">
        <f t="shared" si="190"/>
        <v>0</v>
      </c>
      <c r="T521" s="45">
        <f t="shared" si="191"/>
        <v>0</v>
      </c>
      <c r="U521" s="45">
        <f t="shared" si="192"/>
        <v>0</v>
      </c>
      <c r="V521" s="20">
        <v>0</v>
      </c>
      <c r="W521" s="21">
        <f t="shared" si="206"/>
        <v>0</v>
      </c>
      <c r="X521" s="17" t="s">
        <v>216</v>
      </c>
      <c r="Y521" s="54" t="str">
        <f t="shared" si="207"/>
        <v>N/A</v>
      </c>
      <c r="Z521" s="20">
        <v>0</v>
      </c>
      <c r="AA521" s="20">
        <v>0</v>
      </c>
      <c r="AB521" s="20">
        <v>0</v>
      </c>
      <c r="AC521" s="20">
        <v>0</v>
      </c>
      <c r="AD521" s="20">
        <v>0</v>
      </c>
      <c r="AE521" s="20">
        <v>0</v>
      </c>
      <c r="AF521" s="20">
        <v>0</v>
      </c>
      <c r="AG521" s="20">
        <v>0</v>
      </c>
      <c r="AH521" s="20">
        <v>5.0339149998899997E-2</v>
      </c>
      <c r="AI521" s="20">
        <v>0</v>
      </c>
      <c r="AJ521" s="20">
        <v>0</v>
      </c>
      <c r="AL521" s="57">
        <f t="shared" si="193"/>
        <v>0</v>
      </c>
      <c r="AM521" s="57">
        <f t="shared" si="194"/>
        <v>0</v>
      </c>
      <c r="AN521" s="57">
        <f t="shared" si="195"/>
        <v>0</v>
      </c>
      <c r="AO521" s="57">
        <f t="shared" si="196"/>
        <v>0</v>
      </c>
      <c r="AP521" s="57">
        <f t="shared" si="197"/>
        <v>0</v>
      </c>
      <c r="AQ521" s="57">
        <f t="shared" si="198"/>
        <v>0</v>
      </c>
      <c r="AR521" s="57">
        <f t="shared" si="199"/>
        <v>0</v>
      </c>
      <c r="AS521" s="57">
        <f t="shared" si="200"/>
        <v>0</v>
      </c>
      <c r="AT521" s="57">
        <f t="shared" si="201"/>
        <v>99.999900671643559</v>
      </c>
      <c r="AU521" s="57">
        <f t="shared" si="202"/>
        <v>0</v>
      </c>
      <c r="AV521" s="57">
        <f t="shared" si="203"/>
        <v>0</v>
      </c>
    </row>
    <row r="522" spans="1:48" x14ac:dyDescent="0.35">
      <c r="A522" s="19" t="s">
        <v>1025</v>
      </c>
      <c r="B522" s="19" t="s">
        <v>1026</v>
      </c>
      <c r="C522" s="44" t="s">
        <v>36</v>
      </c>
      <c r="D522" s="41" t="s">
        <v>1051</v>
      </c>
      <c r="E522" s="20">
        <v>8.8584999999999997E-2</v>
      </c>
      <c r="F522" s="20">
        <v>0</v>
      </c>
      <c r="G522" s="20">
        <v>2.4079018549700001E-2</v>
      </c>
      <c r="H522" s="20">
        <v>4.6056154623800001E-3</v>
      </c>
      <c r="I522" s="40">
        <f t="shared" si="185"/>
        <v>5.9900365987919993E-2</v>
      </c>
      <c r="J522" s="21">
        <f t="shared" si="186"/>
        <v>0</v>
      </c>
      <c r="K522" s="21">
        <f t="shared" si="187"/>
        <v>27.181823728283572</v>
      </c>
      <c r="L522" s="21">
        <f t="shared" si="188"/>
        <v>5.1990917902353679</v>
      </c>
      <c r="M522" s="21">
        <f t="shared" si="189"/>
        <v>67.619084481481067</v>
      </c>
      <c r="N522" s="20">
        <v>2.6847900000000001E-2</v>
      </c>
      <c r="O522" s="20">
        <f t="shared" si="204"/>
        <v>4.2703779242039996E-2</v>
      </c>
      <c r="P522" s="20">
        <v>1.37327590752E-2</v>
      </c>
      <c r="Q522" s="20">
        <f t="shared" si="205"/>
        <v>1.5855879242039999E-2</v>
      </c>
      <c r="R522" s="20">
        <v>2.1231201668400002E-3</v>
      </c>
      <c r="S522" s="45">
        <f t="shared" si="190"/>
        <v>48.206557816831292</v>
      </c>
      <c r="T522" s="45">
        <f t="shared" si="191"/>
        <v>17.899056546864593</v>
      </c>
      <c r="U522" s="45">
        <f t="shared" si="192"/>
        <v>2.3967039192188295</v>
      </c>
      <c r="V522" s="20">
        <v>8.8584985000199998E-2</v>
      </c>
      <c r="W522" s="21">
        <f t="shared" si="206"/>
        <v>99.999983067336458</v>
      </c>
      <c r="X522" s="17" t="s">
        <v>216</v>
      </c>
      <c r="Y522" s="54" t="str">
        <f t="shared" si="207"/>
        <v>N/A</v>
      </c>
      <c r="Z522" s="20">
        <v>0</v>
      </c>
      <c r="AA522" s="20">
        <v>0</v>
      </c>
      <c r="AB522" s="20">
        <v>0</v>
      </c>
      <c r="AC522" s="20">
        <v>0</v>
      </c>
      <c r="AD522" s="20">
        <v>0</v>
      </c>
      <c r="AE522" s="20">
        <v>0</v>
      </c>
      <c r="AF522" s="20">
        <v>0</v>
      </c>
      <c r="AG522" s="20">
        <v>0</v>
      </c>
      <c r="AH522" s="20">
        <v>8.8584985000199998E-2</v>
      </c>
      <c r="AI522" s="20">
        <v>0</v>
      </c>
      <c r="AJ522" s="20">
        <v>0</v>
      </c>
      <c r="AL522" s="57">
        <f t="shared" si="193"/>
        <v>0</v>
      </c>
      <c r="AM522" s="57">
        <f t="shared" si="194"/>
        <v>0</v>
      </c>
      <c r="AN522" s="57">
        <f t="shared" si="195"/>
        <v>0</v>
      </c>
      <c r="AO522" s="57">
        <f t="shared" si="196"/>
        <v>0</v>
      </c>
      <c r="AP522" s="57">
        <f t="shared" si="197"/>
        <v>0</v>
      </c>
      <c r="AQ522" s="57">
        <f t="shared" si="198"/>
        <v>0</v>
      </c>
      <c r="AR522" s="57">
        <f t="shared" si="199"/>
        <v>0</v>
      </c>
      <c r="AS522" s="57">
        <f t="shared" si="200"/>
        <v>0</v>
      </c>
      <c r="AT522" s="57">
        <f t="shared" si="201"/>
        <v>99.999983067336458</v>
      </c>
      <c r="AU522" s="57">
        <f t="shared" si="202"/>
        <v>0</v>
      </c>
      <c r="AV522" s="57">
        <f t="shared" si="203"/>
        <v>0</v>
      </c>
    </row>
    <row r="523" spans="1:48" x14ac:dyDescent="0.35">
      <c r="A523" s="19" t="s">
        <v>1027</v>
      </c>
      <c r="B523" s="19" t="s">
        <v>1028</v>
      </c>
      <c r="C523" s="44" t="s">
        <v>36</v>
      </c>
      <c r="D523" s="41" t="s">
        <v>1051</v>
      </c>
      <c r="E523" s="20">
        <v>0.22962199999999999</v>
      </c>
      <c r="F523" s="20">
        <v>0</v>
      </c>
      <c r="G523" s="20">
        <v>0</v>
      </c>
      <c r="H523" s="20">
        <v>0</v>
      </c>
      <c r="I523" s="40">
        <f t="shared" si="185"/>
        <v>0.22962199999999999</v>
      </c>
      <c r="J523" s="21">
        <f t="shared" si="186"/>
        <v>0</v>
      </c>
      <c r="K523" s="21">
        <f t="shared" si="187"/>
        <v>0</v>
      </c>
      <c r="L523" s="21">
        <f t="shared" si="188"/>
        <v>0</v>
      </c>
      <c r="M523" s="21">
        <f t="shared" si="189"/>
        <v>100</v>
      </c>
      <c r="N523" s="20">
        <v>1.54465E-2</v>
      </c>
      <c r="O523" s="20">
        <f t="shared" si="204"/>
        <v>1.5495883961016E-2</v>
      </c>
      <c r="P523" s="20">
        <v>4.9383961015999999E-5</v>
      </c>
      <c r="Q523" s="20">
        <f t="shared" si="205"/>
        <v>4.9383961015999999E-5</v>
      </c>
      <c r="R523" s="20">
        <v>0</v>
      </c>
      <c r="S523" s="45">
        <f t="shared" si="190"/>
        <v>6.7484317534974876</v>
      </c>
      <c r="T523" s="45">
        <f t="shared" si="191"/>
        <v>2.1506633082195956E-2</v>
      </c>
      <c r="U523" s="45">
        <f t="shared" si="192"/>
        <v>0</v>
      </c>
      <c r="V523" s="20">
        <v>0</v>
      </c>
      <c r="W523" s="21">
        <f t="shared" si="206"/>
        <v>0</v>
      </c>
      <c r="X523" s="17" t="s">
        <v>216</v>
      </c>
      <c r="Y523" s="54" t="str">
        <f t="shared" si="207"/>
        <v>N/A</v>
      </c>
      <c r="Z523" s="20">
        <v>0</v>
      </c>
      <c r="AA523" s="20">
        <v>0</v>
      </c>
      <c r="AB523" s="20">
        <v>0</v>
      </c>
      <c r="AC523" s="20">
        <v>0</v>
      </c>
      <c r="AD523" s="20">
        <v>0</v>
      </c>
      <c r="AE523" s="20">
        <v>0</v>
      </c>
      <c r="AF523" s="20">
        <v>0</v>
      </c>
      <c r="AG523" s="20">
        <v>0</v>
      </c>
      <c r="AH523" s="20">
        <v>0.22962244000400001</v>
      </c>
      <c r="AI523" s="20">
        <v>0</v>
      </c>
      <c r="AJ523" s="20">
        <v>0</v>
      </c>
      <c r="AL523" s="57">
        <f t="shared" si="193"/>
        <v>0</v>
      </c>
      <c r="AM523" s="57">
        <f t="shared" si="194"/>
        <v>0</v>
      </c>
      <c r="AN523" s="57">
        <f t="shared" si="195"/>
        <v>0</v>
      </c>
      <c r="AO523" s="57">
        <f t="shared" si="196"/>
        <v>0</v>
      </c>
      <c r="AP523" s="57">
        <f t="shared" si="197"/>
        <v>0</v>
      </c>
      <c r="AQ523" s="57">
        <f t="shared" si="198"/>
        <v>0</v>
      </c>
      <c r="AR523" s="57">
        <f t="shared" si="199"/>
        <v>0</v>
      </c>
      <c r="AS523" s="57">
        <f t="shared" si="200"/>
        <v>0</v>
      </c>
      <c r="AT523" s="57">
        <f t="shared" si="201"/>
        <v>100.00019162101192</v>
      </c>
      <c r="AU523" s="57">
        <f t="shared" si="202"/>
        <v>0</v>
      </c>
      <c r="AV523" s="57">
        <f t="shared" si="203"/>
        <v>0</v>
      </c>
    </row>
    <row r="524" spans="1:48" x14ac:dyDescent="0.35">
      <c r="A524" s="19" t="s">
        <v>1029</v>
      </c>
      <c r="B524" s="19" t="s">
        <v>1030</v>
      </c>
      <c r="C524" s="44" t="s">
        <v>36</v>
      </c>
      <c r="D524" s="41" t="s">
        <v>1051</v>
      </c>
      <c r="E524" s="20">
        <v>9.5283900000000005E-2</v>
      </c>
      <c r="F524" s="20">
        <v>0</v>
      </c>
      <c r="G524" s="20">
        <v>0</v>
      </c>
      <c r="H524" s="20">
        <v>0</v>
      </c>
      <c r="I524" s="40">
        <f t="shared" si="185"/>
        <v>9.5283900000000005E-2</v>
      </c>
      <c r="J524" s="21">
        <f t="shared" si="186"/>
        <v>0</v>
      </c>
      <c r="K524" s="21">
        <f t="shared" si="187"/>
        <v>0</v>
      </c>
      <c r="L524" s="21">
        <f t="shared" si="188"/>
        <v>0</v>
      </c>
      <c r="M524" s="21">
        <f t="shared" si="189"/>
        <v>100</v>
      </c>
      <c r="N524" s="20">
        <v>0</v>
      </c>
      <c r="O524" s="20">
        <f t="shared" si="204"/>
        <v>0</v>
      </c>
      <c r="P524" s="20">
        <v>0</v>
      </c>
      <c r="Q524" s="20">
        <f t="shared" si="205"/>
        <v>0</v>
      </c>
      <c r="R524" s="20">
        <v>0</v>
      </c>
      <c r="S524" s="45">
        <f t="shared" si="190"/>
        <v>0</v>
      </c>
      <c r="T524" s="45">
        <f t="shared" si="191"/>
        <v>0</v>
      </c>
      <c r="U524" s="45">
        <f t="shared" si="192"/>
        <v>0</v>
      </c>
      <c r="V524" s="20">
        <v>0</v>
      </c>
      <c r="W524" s="21">
        <f t="shared" si="206"/>
        <v>0</v>
      </c>
      <c r="X524" s="17" t="s">
        <v>216</v>
      </c>
      <c r="Y524" s="54" t="str">
        <f t="shared" si="207"/>
        <v>N/A</v>
      </c>
      <c r="Z524" s="20">
        <v>0</v>
      </c>
      <c r="AA524" s="20">
        <v>0</v>
      </c>
      <c r="AB524" s="20">
        <v>0</v>
      </c>
      <c r="AC524" s="20">
        <v>0</v>
      </c>
      <c r="AD524" s="20">
        <v>0</v>
      </c>
      <c r="AE524" s="20">
        <v>5.9113751154399999E-2</v>
      </c>
      <c r="AF524" s="20">
        <v>0</v>
      </c>
      <c r="AG524" s="20">
        <v>0</v>
      </c>
      <c r="AH524" s="20">
        <v>0</v>
      </c>
      <c r="AI524" s="20">
        <v>0</v>
      </c>
      <c r="AJ524" s="20">
        <v>0</v>
      </c>
      <c r="AL524" s="57">
        <f t="shared" si="193"/>
        <v>0</v>
      </c>
      <c r="AM524" s="57">
        <f t="shared" si="194"/>
        <v>0</v>
      </c>
      <c r="AN524" s="57">
        <f t="shared" si="195"/>
        <v>0</v>
      </c>
      <c r="AO524" s="57">
        <f t="shared" si="196"/>
        <v>0</v>
      </c>
      <c r="AP524" s="57">
        <f t="shared" si="197"/>
        <v>0</v>
      </c>
      <c r="AQ524" s="57">
        <f t="shared" si="198"/>
        <v>62.039600766131521</v>
      </c>
      <c r="AR524" s="57">
        <f t="shared" si="199"/>
        <v>0</v>
      </c>
      <c r="AS524" s="57">
        <f t="shared" si="200"/>
        <v>0</v>
      </c>
      <c r="AT524" s="57">
        <f t="shared" si="201"/>
        <v>0</v>
      </c>
      <c r="AU524" s="57">
        <f t="shared" si="202"/>
        <v>0</v>
      </c>
      <c r="AV524" s="57">
        <f t="shared" si="203"/>
        <v>0</v>
      </c>
    </row>
    <row r="525" spans="1:48" x14ac:dyDescent="0.35">
      <c r="A525" s="19" t="s">
        <v>1031</v>
      </c>
      <c r="B525" s="19" t="s">
        <v>1032</v>
      </c>
      <c r="C525" s="44" t="s">
        <v>36</v>
      </c>
      <c r="D525" s="41" t="s">
        <v>1051</v>
      </c>
      <c r="E525" s="20">
        <v>4.8242E-2</v>
      </c>
      <c r="F525" s="20">
        <v>0</v>
      </c>
      <c r="G525" s="20">
        <v>0</v>
      </c>
      <c r="H525" s="20">
        <v>0</v>
      </c>
      <c r="I525" s="40">
        <f t="shared" si="185"/>
        <v>4.8242E-2</v>
      </c>
      <c r="J525" s="21">
        <f t="shared" si="186"/>
        <v>0</v>
      </c>
      <c r="K525" s="21">
        <f t="shared" si="187"/>
        <v>0</v>
      </c>
      <c r="L525" s="21">
        <f t="shared" si="188"/>
        <v>0</v>
      </c>
      <c r="M525" s="21">
        <f t="shared" si="189"/>
        <v>100</v>
      </c>
      <c r="N525" s="20">
        <v>0</v>
      </c>
      <c r="O525" s="20">
        <f t="shared" si="204"/>
        <v>0</v>
      </c>
      <c r="P525" s="20">
        <v>0</v>
      </c>
      <c r="Q525" s="20">
        <f t="shared" si="205"/>
        <v>0</v>
      </c>
      <c r="R525" s="20">
        <v>0</v>
      </c>
      <c r="S525" s="45">
        <f t="shared" si="190"/>
        <v>0</v>
      </c>
      <c r="T525" s="45">
        <f t="shared" si="191"/>
        <v>0</v>
      </c>
      <c r="U525" s="45">
        <f t="shared" si="192"/>
        <v>0</v>
      </c>
      <c r="V525" s="20">
        <v>0</v>
      </c>
      <c r="W525" s="21">
        <f t="shared" si="206"/>
        <v>0</v>
      </c>
      <c r="X525" s="17" t="s">
        <v>216</v>
      </c>
      <c r="Y525" s="54" t="str">
        <f t="shared" si="207"/>
        <v>N/A</v>
      </c>
      <c r="Z525" s="20">
        <v>0</v>
      </c>
      <c r="AA525" s="20">
        <v>0</v>
      </c>
      <c r="AB525" s="20">
        <v>0</v>
      </c>
      <c r="AC525" s="20">
        <v>0</v>
      </c>
      <c r="AD525" s="20">
        <v>0</v>
      </c>
      <c r="AE525" s="20">
        <v>0</v>
      </c>
      <c r="AF525" s="20">
        <v>0</v>
      </c>
      <c r="AG525" s="20">
        <v>0</v>
      </c>
      <c r="AH525" s="20">
        <v>4.8242014999500003E-2</v>
      </c>
      <c r="AI525" s="20">
        <v>0</v>
      </c>
      <c r="AJ525" s="20">
        <v>0</v>
      </c>
      <c r="AL525" s="57">
        <f t="shared" si="193"/>
        <v>0</v>
      </c>
      <c r="AM525" s="57">
        <f t="shared" si="194"/>
        <v>0</v>
      </c>
      <c r="AN525" s="57">
        <f t="shared" si="195"/>
        <v>0</v>
      </c>
      <c r="AO525" s="57">
        <f t="shared" si="196"/>
        <v>0</v>
      </c>
      <c r="AP525" s="57">
        <f t="shared" si="197"/>
        <v>0</v>
      </c>
      <c r="AQ525" s="57">
        <f t="shared" si="198"/>
        <v>0</v>
      </c>
      <c r="AR525" s="57">
        <f t="shared" si="199"/>
        <v>0</v>
      </c>
      <c r="AS525" s="57">
        <f t="shared" si="200"/>
        <v>0</v>
      </c>
      <c r="AT525" s="57">
        <f t="shared" si="201"/>
        <v>100.00003109220181</v>
      </c>
      <c r="AU525" s="57">
        <f t="shared" si="202"/>
        <v>0</v>
      </c>
      <c r="AV525" s="57">
        <f t="shared" si="203"/>
        <v>0</v>
      </c>
    </row>
    <row r="526" spans="1:48" x14ac:dyDescent="0.35">
      <c r="A526" s="19" t="s">
        <v>1033</v>
      </c>
      <c r="B526" s="19" t="s">
        <v>1034</v>
      </c>
      <c r="C526" s="44" t="s">
        <v>36</v>
      </c>
      <c r="D526" s="41" t="s">
        <v>1051</v>
      </c>
      <c r="E526" s="20">
        <v>1.69325E-2</v>
      </c>
      <c r="F526" s="20">
        <v>0</v>
      </c>
      <c r="G526" s="20">
        <v>0</v>
      </c>
      <c r="H526" s="20">
        <v>0</v>
      </c>
      <c r="I526" s="40">
        <f t="shared" si="185"/>
        <v>1.69325E-2</v>
      </c>
      <c r="J526" s="21">
        <f t="shared" si="186"/>
        <v>0</v>
      </c>
      <c r="K526" s="21">
        <f t="shared" si="187"/>
        <v>0</v>
      </c>
      <c r="L526" s="21">
        <f t="shared" si="188"/>
        <v>0</v>
      </c>
      <c r="M526" s="21">
        <f t="shared" si="189"/>
        <v>100</v>
      </c>
      <c r="N526" s="20">
        <v>0</v>
      </c>
      <c r="O526" s="20">
        <f t="shared" si="204"/>
        <v>0</v>
      </c>
      <c r="P526" s="20">
        <v>0</v>
      </c>
      <c r="Q526" s="20">
        <f t="shared" si="205"/>
        <v>0</v>
      </c>
      <c r="R526" s="20">
        <v>0</v>
      </c>
      <c r="S526" s="45">
        <f t="shared" si="190"/>
        <v>0</v>
      </c>
      <c r="T526" s="45">
        <f t="shared" si="191"/>
        <v>0</v>
      </c>
      <c r="U526" s="45">
        <f t="shared" si="192"/>
        <v>0</v>
      </c>
      <c r="V526" s="20">
        <v>0</v>
      </c>
      <c r="W526" s="21">
        <f t="shared" si="206"/>
        <v>0</v>
      </c>
      <c r="X526" s="17" t="s">
        <v>216</v>
      </c>
      <c r="Y526" s="54" t="str">
        <f t="shared" si="207"/>
        <v>N/A</v>
      </c>
      <c r="Z526" s="20">
        <v>0</v>
      </c>
      <c r="AA526" s="20">
        <v>0</v>
      </c>
      <c r="AB526" s="20">
        <v>0</v>
      </c>
      <c r="AC526" s="20">
        <v>0</v>
      </c>
      <c r="AD526" s="20">
        <v>0</v>
      </c>
      <c r="AE526" s="20">
        <v>0</v>
      </c>
      <c r="AF526" s="20">
        <v>0</v>
      </c>
      <c r="AG526" s="20">
        <v>0</v>
      </c>
      <c r="AH526" s="20">
        <v>1.69324999998E-2</v>
      </c>
      <c r="AI526" s="20">
        <v>0</v>
      </c>
      <c r="AJ526" s="20">
        <v>0</v>
      </c>
      <c r="AL526" s="57">
        <f t="shared" si="193"/>
        <v>0</v>
      </c>
      <c r="AM526" s="57">
        <f t="shared" si="194"/>
        <v>0</v>
      </c>
      <c r="AN526" s="57">
        <f t="shared" si="195"/>
        <v>0</v>
      </c>
      <c r="AO526" s="57">
        <f t="shared" si="196"/>
        <v>0</v>
      </c>
      <c r="AP526" s="57">
        <f t="shared" si="197"/>
        <v>0</v>
      </c>
      <c r="AQ526" s="57">
        <f t="shared" si="198"/>
        <v>0</v>
      </c>
      <c r="AR526" s="57">
        <f t="shared" si="199"/>
        <v>0</v>
      </c>
      <c r="AS526" s="57">
        <f t="shared" si="200"/>
        <v>0</v>
      </c>
      <c r="AT526" s="57">
        <f t="shared" si="201"/>
        <v>99.999999998818851</v>
      </c>
      <c r="AU526" s="57">
        <f t="shared" si="202"/>
        <v>0</v>
      </c>
      <c r="AV526" s="57">
        <f t="shared" si="203"/>
        <v>0</v>
      </c>
    </row>
    <row r="527" spans="1:48" x14ac:dyDescent="0.35">
      <c r="A527" s="19" t="s">
        <v>1035</v>
      </c>
      <c r="B527" s="19" t="s">
        <v>1036</v>
      </c>
      <c r="C527" s="44" t="s">
        <v>36</v>
      </c>
      <c r="D527" s="41" t="s">
        <v>1051</v>
      </c>
      <c r="E527" s="20">
        <v>1.6148800000000001E-2</v>
      </c>
      <c r="F527" s="20">
        <v>0</v>
      </c>
      <c r="G527" s="20">
        <v>0</v>
      </c>
      <c r="H527" s="20">
        <v>0</v>
      </c>
      <c r="I527" s="40">
        <f t="shared" si="185"/>
        <v>1.6148800000000001E-2</v>
      </c>
      <c r="J527" s="21">
        <f t="shared" si="186"/>
        <v>0</v>
      </c>
      <c r="K527" s="21">
        <f t="shared" si="187"/>
        <v>0</v>
      </c>
      <c r="L527" s="21">
        <f t="shared" si="188"/>
        <v>0</v>
      </c>
      <c r="M527" s="21">
        <f t="shared" si="189"/>
        <v>100</v>
      </c>
      <c r="N527" s="20">
        <v>0</v>
      </c>
      <c r="O527" s="20">
        <f t="shared" si="204"/>
        <v>0</v>
      </c>
      <c r="P527" s="20">
        <v>0</v>
      </c>
      <c r="Q527" s="20">
        <f t="shared" si="205"/>
        <v>0</v>
      </c>
      <c r="R527" s="20">
        <v>0</v>
      </c>
      <c r="S527" s="45">
        <f t="shared" si="190"/>
        <v>0</v>
      </c>
      <c r="T527" s="45">
        <f t="shared" si="191"/>
        <v>0</v>
      </c>
      <c r="U527" s="45">
        <f t="shared" si="192"/>
        <v>0</v>
      </c>
      <c r="V527" s="20">
        <v>0</v>
      </c>
      <c r="W527" s="21">
        <f t="shared" si="206"/>
        <v>0</v>
      </c>
      <c r="X527" s="17" t="s">
        <v>216</v>
      </c>
      <c r="Y527" s="54" t="str">
        <f t="shared" si="207"/>
        <v>N/A</v>
      </c>
      <c r="Z527" s="20">
        <v>0</v>
      </c>
      <c r="AA527" s="20">
        <v>0</v>
      </c>
      <c r="AB527" s="20">
        <v>0</v>
      </c>
      <c r="AC527" s="20">
        <v>0</v>
      </c>
      <c r="AD527" s="20">
        <v>0</v>
      </c>
      <c r="AE527" s="20">
        <v>0</v>
      </c>
      <c r="AF527" s="20">
        <v>0</v>
      </c>
      <c r="AG527" s="20">
        <v>0</v>
      </c>
      <c r="AH527" s="20">
        <v>0</v>
      </c>
      <c r="AI527" s="20">
        <v>0</v>
      </c>
      <c r="AJ527" s="20">
        <v>0</v>
      </c>
      <c r="AL527" s="57">
        <f t="shared" si="193"/>
        <v>0</v>
      </c>
      <c r="AM527" s="57">
        <f t="shared" si="194"/>
        <v>0</v>
      </c>
      <c r="AN527" s="57">
        <f t="shared" si="195"/>
        <v>0</v>
      </c>
      <c r="AO527" s="57">
        <f t="shared" si="196"/>
        <v>0</v>
      </c>
      <c r="AP527" s="57">
        <f t="shared" si="197"/>
        <v>0</v>
      </c>
      <c r="AQ527" s="57">
        <f t="shared" si="198"/>
        <v>0</v>
      </c>
      <c r="AR527" s="57">
        <f t="shared" si="199"/>
        <v>0</v>
      </c>
      <c r="AS527" s="57">
        <f t="shared" si="200"/>
        <v>0</v>
      </c>
      <c r="AT527" s="57">
        <f t="shared" si="201"/>
        <v>0</v>
      </c>
      <c r="AU527" s="57">
        <f t="shared" si="202"/>
        <v>0</v>
      </c>
      <c r="AV527" s="57">
        <f t="shared" si="203"/>
        <v>0</v>
      </c>
    </row>
    <row r="528" spans="1:48" x14ac:dyDescent="0.35">
      <c r="A528" s="19" t="s">
        <v>1037</v>
      </c>
      <c r="B528" s="19" t="s">
        <v>1038</v>
      </c>
      <c r="C528" s="44" t="s">
        <v>36</v>
      </c>
      <c r="D528" s="41" t="s">
        <v>1051</v>
      </c>
      <c r="E528" s="20">
        <v>7.5672799999999998E-2</v>
      </c>
      <c r="F528" s="20">
        <v>0</v>
      </c>
      <c r="G528" s="20">
        <v>0</v>
      </c>
      <c r="H528" s="20">
        <v>0</v>
      </c>
      <c r="I528" s="40">
        <f t="shared" si="185"/>
        <v>7.5672799999999998E-2</v>
      </c>
      <c r="J528" s="21">
        <f t="shared" si="186"/>
        <v>0</v>
      </c>
      <c r="K528" s="21">
        <f t="shared" si="187"/>
        <v>0</v>
      </c>
      <c r="L528" s="21">
        <f t="shared" si="188"/>
        <v>0</v>
      </c>
      <c r="M528" s="21">
        <f t="shared" si="189"/>
        <v>100</v>
      </c>
      <c r="N528" s="20">
        <v>0</v>
      </c>
      <c r="O528" s="20">
        <f t="shared" si="204"/>
        <v>0</v>
      </c>
      <c r="P528" s="20">
        <v>0</v>
      </c>
      <c r="Q528" s="20">
        <f t="shared" si="205"/>
        <v>0</v>
      </c>
      <c r="R528" s="20">
        <v>0</v>
      </c>
      <c r="S528" s="45">
        <f t="shared" si="190"/>
        <v>0</v>
      </c>
      <c r="T528" s="45">
        <f t="shared" si="191"/>
        <v>0</v>
      </c>
      <c r="U528" s="45">
        <f t="shared" si="192"/>
        <v>0</v>
      </c>
      <c r="V528" s="20">
        <v>0</v>
      </c>
      <c r="W528" s="21">
        <f t="shared" si="206"/>
        <v>0</v>
      </c>
      <c r="X528" s="17" t="s">
        <v>216</v>
      </c>
      <c r="Y528" s="54" t="str">
        <f t="shared" si="207"/>
        <v>N/A</v>
      </c>
      <c r="Z528" s="20">
        <v>0</v>
      </c>
      <c r="AA528" s="20">
        <v>0</v>
      </c>
      <c r="AB528" s="20">
        <v>0</v>
      </c>
      <c r="AC528" s="20">
        <v>0</v>
      </c>
      <c r="AD528" s="20">
        <v>0</v>
      </c>
      <c r="AE528" s="20">
        <v>0</v>
      </c>
      <c r="AF528" s="20">
        <v>0</v>
      </c>
      <c r="AG528" s="20">
        <v>0</v>
      </c>
      <c r="AH528" s="20">
        <v>7.5672770000100004E-2</v>
      </c>
      <c r="AI528" s="20">
        <v>0</v>
      </c>
      <c r="AJ528" s="20">
        <v>0</v>
      </c>
      <c r="AL528" s="57">
        <f t="shared" si="193"/>
        <v>0</v>
      </c>
      <c r="AM528" s="57">
        <f t="shared" si="194"/>
        <v>0</v>
      </c>
      <c r="AN528" s="57">
        <f t="shared" si="195"/>
        <v>0</v>
      </c>
      <c r="AO528" s="57">
        <f t="shared" si="196"/>
        <v>0</v>
      </c>
      <c r="AP528" s="57">
        <f t="shared" si="197"/>
        <v>0</v>
      </c>
      <c r="AQ528" s="57">
        <f t="shared" si="198"/>
        <v>0</v>
      </c>
      <c r="AR528" s="57">
        <f t="shared" si="199"/>
        <v>0</v>
      </c>
      <c r="AS528" s="57">
        <f t="shared" si="200"/>
        <v>0</v>
      </c>
      <c r="AT528" s="57">
        <f t="shared" si="201"/>
        <v>99.999960355768522</v>
      </c>
      <c r="AU528" s="57">
        <f t="shared" si="202"/>
        <v>0</v>
      </c>
      <c r="AV528" s="57">
        <f t="shared" si="203"/>
        <v>0</v>
      </c>
    </row>
    <row r="529" spans="1:48" x14ac:dyDescent="0.35">
      <c r="A529" s="19" t="s">
        <v>1039</v>
      </c>
      <c r="B529" s="19" t="s">
        <v>1040</v>
      </c>
      <c r="C529" s="44" t="s">
        <v>36</v>
      </c>
      <c r="D529" s="41" t="s">
        <v>1051</v>
      </c>
      <c r="E529" s="20">
        <v>3.2885400000000002E-2</v>
      </c>
      <c r="F529" s="20">
        <v>0</v>
      </c>
      <c r="G529" s="20">
        <v>0</v>
      </c>
      <c r="H529" s="20">
        <v>0</v>
      </c>
      <c r="I529" s="40">
        <f t="shared" si="185"/>
        <v>3.2885400000000002E-2</v>
      </c>
      <c r="J529" s="21">
        <f t="shared" si="186"/>
        <v>0</v>
      </c>
      <c r="K529" s="21">
        <f t="shared" si="187"/>
        <v>0</v>
      </c>
      <c r="L529" s="21">
        <f t="shared" si="188"/>
        <v>0</v>
      </c>
      <c r="M529" s="21">
        <f t="shared" si="189"/>
        <v>100</v>
      </c>
      <c r="N529" s="20">
        <v>1.61231E-3</v>
      </c>
      <c r="O529" s="20">
        <f t="shared" si="204"/>
        <v>1.61231E-3</v>
      </c>
      <c r="P529" s="20">
        <v>0</v>
      </c>
      <c r="Q529" s="20">
        <f t="shared" si="205"/>
        <v>0</v>
      </c>
      <c r="R529" s="20">
        <v>0</v>
      </c>
      <c r="S529" s="45">
        <f t="shared" si="190"/>
        <v>4.9028140147299411</v>
      </c>
      <c r="T529" s="45">
        <f t="shared" si="191"/>
        <v>0</v>
      </c>
      <c r="U529" s="45">
        <f t="shared" si="192"/>
        <v>0</v>
      </c>
      <c r="V529" s="20">
        <v>0</v>
      </c>
      <c r="W529" s="21">
        <f t="shared" si="206"/>
        <v>0</v>
      </c>
      <c r="X529" s="17" t="s">
        <v>216</v>
      </c>
      <c r="Y529" s="54" t="str">
        <f t="shared" si="207"/>
        <v>N/A</v>
      </c>
      <c r="Z529" s="20">
        <v>0</v>
      </c>
      <c r="AA529" s="20">
        <v>0</v>
      </c>
      <c r="AB529" s="20">
        <v>0</v>
      </c>
      <c r="AC529" s="20">
        <v>0</v>
      </c>
      <c r="AD529" s="20">
        <v>0</v>
      </c>
      <c r="AE529" s="20">
        <v>0</v>
      </c>
      <c r="AF529" s="20">
        <v>0</v>
      </c>
      <c r="AG529" s="20">
        <v>0</v>
      </c>
      <c r="AH529" s="20">
        <v>3.2885350000499997E-2</v>
      </c>
      <c r="AI529" s="20">
        <v>0</v>
      </c>
      <c r="AJ529" s="20">
        <v>0</v>
      </c>
      <c r="AL529" s="57">
        <f t="shared" si="193"/>
        <v>0</v>
      </c>
      <c r="AM529" s="57">
        <f t="shared" si="194"/>
        <v>0</v>
      </c>
      <c r="AN529" s="57">
        <f t="shared" si="195"/>
        <v>0</v>
      </c>
      <c r="AO529" s="57">
        <f t="shared" si="196"/>
        <v>0</v>
      </c>
      <c r="AP529" s="57">
        <f t="shared" si="197"/>
        <v>0</v>
      </c>
      <c r="AQ529" s="57">
        <f t="shared" si="198"/>
        <v>0</v>
      </c>
      <c r="AR529" s="57">
        <f t="shared" si="199"/>
        <v>0</v>
      </c>
      <c r="AS529" s="57">
        <f t="shared" si="200"/>
        <v>0</v>
      </c>
      <c r="AT529" s="57">
        <f t="shared" si="201"/>
        <v>99.999847958364484</v>
      </c>
      <c r="AU529" s="57">
        <f t="shared" si="202"/>
        <v>0</v>
      </c>
      <c r="AV529" s="57">
        <f t="shared" si="203"/>
        <v>0</v>
      </c>
    </row>
    <row r="530" spans="1:48" x14ac:dyDescent="0.35">
      <c r="A530" s="19" t="s">
        <v>1041</v>
      </c>
      <c r="B530" s="19" t="s">
        <v>1042</v>
      </c>
      <c r="C530" s="44" t="s">
        <v>36</v>
      </c>
      <c r="D530" s="41" t="s">
        <v>1051</v>
      </c>
      <c r="E530" s="20">
        <v>1.55628E-2</v>
      </c>
      <c r="F530" s="20">
        <v>0</v>
      </c>
      <c r="G530" s="20">
        <v>0</v>
      </c>
      <c r="H530" s="20">
        <v>0</v>
      </c>
      <c r="I530" s="40">
        <f t="shared" si="185"/>
        <v>1.55628E-2</v>
      </c>
      <c r="J530" s="21">
        <f t="shared" si="186"/>
        <v>0</v>
      </c>
      <c r="K530" s="21">
        <f t="shared" si="187"/>
        <v>0</v>
      </c>
      <c r="L530" s="21">
        <f t="shared" si="188"/>
        <v>0</v>
      </c>
      <c r="M530" s="21">
        <f t="shared" si="189"/>
        <v>100</v>
      </c>
      <c r="N530" s="20">
        <v>0</v>
      </c>
      <c r="O530" s="20">
        <f t="shared" si="204"/>
        <v>0</v>
      </c>
      <c r="P530" s="20">
        <v>0</v>
      </c>
      <c r="Q530" s="20">
        <f t="shared" si="205"/>
        <v>0</v>
      </c>
      <c r="R530" s="20">
        <v>0</v>
      </c>
      <c r="S530" s="45">
        <f t="shared" si="190"/>
        <v>0</v>
      </c>
      <c r="T530" s="45">
        <f t="shared" si="191"/>
        <v>0</v>
      </c>
      <c r="U530" s="45">
        <f t="shared" si="192"/>
        <v>0</v>
      </c>
      <c r="V530" s="20">
        <v>0</v>
      </c>
      <c r="W530" s="21">
        <f t="shared" si="206"/>
        <v>0</v>
      </c>
      <c r="X530" s="17" t="s">
        <v>216</v>
      </c>
      <c r="Y530" s="54" t="str">
        <f t="shared" si="207"/>
        <v>N/A</v>
      </c>
      <c r="Z530" s="20">
        <v>0</v>
      </c>
      <c r="AA530" s="20">
        <v>0</v>
      </c>
      <c r="AB530" s="20">
        <v>0</v>
      </c>
      <c r="AC530" s="20">
        <v>0</v>
      </c>
      <c r="AD530" s="20">
        <v>0</v>
      </c>
      <c r="AE530" s="20">
        <v>0</v>
      </c>
      <c r="AF530" s="20">
        <v>0</v>
      </c>
      <c r="AG530" s="20">
        <v>0</v>
      </c>
      <c r="AH530" s="20">
        <v>1.55627999984E-2</v>
      </c>
      <c r="AI530" s="20">
        <v>0</v>
      </c>
      <c r="AJ530" s="20">
        <v>0</v>
      </c>
      <c r="AL530" s="57">
        <f t="shared" si="193"/>
        <v>0</v>
      </c>
      <c r="AM530" s="57">
        <f t="shared" si="194"/>
        <v>0</v>
      </c>
      <c r="AN530" s="57">
        <f t="shared" si="195"/>
        <v>0</v>
      </c>
      <c r="AO530" s="57">
        <f t="shared" si="196"/>
        <v>0</v>
      </c>
      <c r="AP530" s="57">
        <f t="shared" si="197"/>
        <v>0</v>
      </c>
      <c r="AQ530" s="57">
        <f t="shared" si="198"/>
        <v>0</v>
      </c>
      <c r="AR530" s="57">
        <f t="shared" si="199"/>
        <v>0</v>
      </c>
      <c r="AS530" s="57">
        <f t="shared" si="200"/>
        <v>0</v>
      </c>
      <c r="AT530" s="57">
        <f t="shared" si="201"/>
        <v>99.999999989719086</v>
      </c>
      <c r="AU530" s="57">
        <f t="shared" si="202"/>
        <v>0</v>
      </c>
      <c r="AV530" s="57">
        <f t="shared" si="203"/>
        <v>0</v>
      </c>
    </row>
    <row r="531" spans="1:48" x14ac:dyDescent="0.35">
      <c r="A531" s="19" t="s">
        <v>1043</v>
      </c>
      <c r="B531" s="19" t="s">
        <v>1044</v>
      </c>
      <c r="C531" s="44" t="s">
        <v>36</v>
      </c>
      <c r="D531" s="41" t="s">
        <v>1051</v>
      </c>
      <c r="E531" s="20">
        <v>6.6331200000000002E-3</v>
      </c>
      <c r="F531" s="20">
        <v>0</v>
      </c>
      <c r="G531" s="20">
        <v>0</v>
      </c>
      <c r="H531" s="20">
        <v>0</v>
      </c>
      <c r="I531" s="40">
        <f t="shared" si="185"/>
        <v>6.6331200000000002E-3</v>
      </c>
      <c r="J531" s="21">
        <f t="shared" si="186"/>
        <v>0</v>
      </c>
      <c r="K531" s="21">
        <f t="shared" si="187"/>
        <v>0</v>
      </c>
      <c r="L531" s="21">
        <f t="shared" si="188"/>
        <v>0</v>
      </c>
      <c r="M531" s="21">
        <f t="shared" si="189"/>
        <v>100</v>
      </c>
      <c r="N531" s="20">
        <v>0</v>
      </c>
      <c r="O531" s="20">
        <f t="shared" si="204"/>
        <v>0</v>
      </c>
      <c r="P531" s="20">
        <v>0</v>
      </c>
      <c r="Q531" s="20">
        <f t="shared" si="205"/>
        <v>0</v>
      </c>
      <c r="R531" s="20">
        <v>0</v>
      </c>
      <c r="S531" s="45">
        <f t="shared" si="190"/>
        <v>0</v>
      </c>
      <c r="T531" s="45">
        <f t="shared" si="191"/>
        <v>0</v>
      </c>
      <c r="U531" s="45">
        <f t="shared" si="192"/>
        <v>0</v>
      </c>
      <c r="V531" s="20">
        <v>0</v>
      </c>
      <c r="W531" s="21">
        <f t="shared" si="206"/>
        <v>0</v>
      </c>
      <c r="X531" s="17" t="s">
        <v>216</v>
      </c>
      <c r="Y531" s="54" t="str">
        <f t="shared" si="207"/>
        <v>N/A</v>
      </c>
      <c r="Z531" s="20">
        <v>0</v>
      </c>
      <c r="AA531" s="20">
        <v>0</v>
      </c>
      <c r="AB531" s="20">
        <v>0</v>
      </c>
      <c r="AC531" s="20">
        <v>0</v>
      </c>
      <c r="AD531" s="20">
        <v>0</v>
      </c>
      <c r="AE531" s="20">
        <v>0</v>
      </c>
      <c r="AF531" s="20">
        <v>0</v>
      </c>
      <c r="AG531" s="20">
        <v>0</v>
      </c>
      <c r="AH531" s="20">
        <v>6.6331249998600001E-3</v>
      </c>
      <c r="AI531" s="20">
        <v>0</v>
      </c>
      <c r="AJ531" s="20">
        <v>0</v>
      </c>
      <c r="AL531" s="57">
        <f t="shared" si="193"/>
        <v>0</v>
      </c>
      <c r="AM531" s="57">
        <f t="shared" si="194"/>
        <v>0</v>
      </c>
      <c r="AN531" s="57">
        <f t="shared" si="195"/>
        <v>0</v>
      </c>
      <c r="AO531" s="57">
        <f t="shared" si="196"/>
        <v>0</v>
      </c>
      <c r="AP531" s="57">
        <f t="shared" si="197"/>
        <v>0</v>
      </c>
      <c r="AQ531" s="57">
        <f t="shared" si="198"/>
        <v>0</v>
      </c>
      <c r="AR531" s="57">
        <f t="shared" si="199"/>
        <v>0</v>
      </c>
      <c r="AS531" s="57">
        <f t="shared" si="200"/>
        <v>0</v>
      </c>
      <c r="AT531" s="57">
        <f t="shared" si="201"/>
        <v>100.00007537719806</v>
      </c>
      <c r="AU531" s="57">
        <f t="shared" si="202"/>
        <v>0</v>
      </c>
      <c r="AV531" s="57">
        <f t="shared" si="203"/>
        <v>0</v>
      </c>
    </row>
    <row r="532" spans="1:48" x14ac:dyDescent="0.35">
      <c r="A532" s="19" t="s">
        <v>1045</v>
      </c>
      <c r="B532" s="19" t="s">
        <v>1046</v>
      </c>
      <c r="C532" s="44" t="s">
        <v>36</v>
      </c>
      <c r="D532" s="41" t="s">
        <v>1051</v>
      </c>
      <c r="E532" s="20">
        <v>1.05054E-2</v>
      </c>
      <c r="F532" s="20">
        <v>0</v>
      </c>
      <c r="G532" s="20">
        <v>0</v>
      </c>
      <c r="H532" s="20">
        <v>0</v>
      </c>
      <c r="I532" s="40">
        <f t="shared" si="185"/>
        <v>1.05054E-2</v>
      </c>
      <c r="J532" s="21">
        <f t="shared" si="186"/>
        <v>0</v>
      </c>
      <c r="K532" s="21">
        <f t="shared" si="187"/>
        <v>0</v>
      </c>
      <c r="L532" s="21">
        <f t="shared" si="188"/>
        <v>0</v>
      </c>
      <c r="M532" s="21">
        <f t="shared" si="189"/>
        <v>100</v>
      </c>
      <c r="N532" s="20">
        <v>0</v>
      </c>
      <c r="O532" s="20">
        <f t="shared" si="204"/>
        <v>0</v>
      </c>
      <c r="P532" s="20">
        <v>0</v>
      </c>
      <c r="Q532" s="20">
        <f t="shared" si="205"/>
        <v>0</v>
      </c>
      <c r="R532" s="20">
        <v>0</v>
      </c>
      <c r="S532" s="45">
        <f t="shared" si="190"/>
        <v>0</v>
      </c>
      <c r="T532" s="45">
        <f t="shared" si="191"/>
        <v>0</v>
      </c>
      <c r="U532" s="45">
        <f t="shared" si="192"/>
        <v>0</v>
      </c>
      <c r="V532" s="20">
        <v>0</v>
      </c>
      <c r="W532" s="21">
        <f t="shared" si="206"/>
        <v>0</v>
      </c>
      <c r="X532" s="17" t="s">
        <v>216</v>
      </c>
      <c r="Y532" s="54" t="str">
        <f t="shared" si="207"/>
        <v>N/A</v>
      </c>
      <c r="Z532" s="20">
        <v>0</v>
      </c>
      <c r="AA532" s="20">
        <v>0</v>
      </c>
      <c r="AB532" s="20">
        <v>0</v>
      </c>
      <c r="AC532" s="20">
        <v>0</v>
      </c>
      <c r="AD532" s="20">
        <v>0</v>
      </c>
      <c r="AE532" s="20">
        <v>0</v>
      </c>
      <c r="AF532" s="20">
        <v>0</v>
      </c>
      <c r="AG532" s="20">
        <v>0</v>
      </c>
      <c r="AH532" s="20">
        <v>1.0505374998599999E-2</v>
      </c>
      <c r="AI532" s="20">
        <v>0</v>
      </c>
      <c r="AJ532" s="20">
        <v>0</v>
      </c>
      <c r="AL532" s="57">
        <f t="shared" si="193"/>
        <v>0</v>
      </c>
      <c r="AM532" s="57">
        <f t="shared" si="194"/>
        <v>0</v>
      </c>
      <c r="AN532" s="57">
        <f t="shared" si="195"/>
        <v>0</v>
      </c>
      <c r="AO532" s="57">
        <f t="shared" si="196"/>
        <v>0</v>
      </c>
      <c r="AP532" s="57">
        <f t="shared" si="197"/>
        <v>0</v>
      </c>
      <c r="AQ532" s="57">
        <f t="shared" si="198"/>
        <v>0</v>
      </c>
      <c r="AR532" s="57">
        <f t="shared" si="199"/>
        <v>0</v>
      </c>
      <c r="AS532" s="57">
        <f t="shared" si="200"/>
        <v>0</v>
      </c>
      <c r="AT532" s="57">
        <f t="shared" si="201"/>
        <v>99.999762013821453</v>
      </c>
      <c r="AU532" s="57">
        <f t="shared" si="202"/>
        <v>0</v>
      </c>
      <c r="AV532" s="57">
        <f t="shared" si="203"/>
        <v>0</v>
      </c>
    </row>
    <row r="533" spans="1:48" x14ac:dyDescent="0.35">
      <c r="A533" s="19" t="s">
        <v>1047</v>
      </c>
      <c r="B533" s="19" t="s">
        <v>1048</v>
      </c>
      <c r="C533" s="44" t="s">
        <v>36</v>
      </c>
      <c r="D533" s="41" t="s">
        <v>1051</v>
      </c>
      <c r="E533" s="20">
        <v>7.6930000000000002E-3</v>
      </c>
      <c r="F533" s="20">
        <v>0</v>
      </c>
      <c r="G533" s="20">
        <v>0</v>
      </c>
      <c r="H533" s="20">
        <v>0</v>
      </c>
      <c r="I533" s="40">
        <f t="shared" si="185"/>
        <v>7.6930000000000002E-3</v>
      </c>
      <c r="J533" s="21">
        <f t="shared" si="186"/>
        <v>0</v>
      </c>
      <c r="K533" s="21">
        <f t="shared" si="187"/>
        <v>0</v>
      </c>
      <c r="L533" s="21">
        <f t="shared" si="188"/>
        <v>0</v>
      </c>
      <c r="M533" s="21">
        <f t="shared" si="189"/>
        <v>100</v>
      </c>
      <c r="N533" s="20">
        <v>0</v>
      </c>
      <c r="O533" s="20">
        <f t="shared" si="204"/>
        <v>0</v>
      </c>
      <c r="P533" s="20">
        <v>0</v>
      </c>
      <c r="Q533" s="20">
        <f t="shared" si="205"/>
        <v>0</v>
      </c>
      <c r="R533" s="20">
        <v>0</v>
      </c>
      <c r="S533" s="45">
        <f t="shared" si="190"/>
        <v>0</v>
      </c>
      <c r="T533" s="45">
        <f t="shared" si="191"/>
        <v>0</v>
      </c>
      <c r="U533" s="45">
        <f t="shared" si="192"/>
        <v>0</v>
      </c>
      <c r="V533" s="20">
        <v>0</v>
      </c>
      <c r="W533" s="21">
        <f t="shared" si="206"/>
        <v>0</v>
      </c>
      <c r="X533" s="17" t="s">
        <v>216</v>
      </c>
      <c r="Y533" s="54" t="str">
        <f t="shared" si="207"/>
        <v>N/A</v>
      </c>
      <c r="Z533" s="20">
        <v>0</v>
      </c>
      <c r="AA533" s="20">
        <v>0</v>
      </c>
      <c r="AB533" s="20">
        <v>0</v>
      </c>
      <c r="AC533" s="20">
        <v>0</v>
      </c>
      <c r="AD533" s="20">
        <v>0</v>
      </c>
      <c r="AE533" s="20">
        <v>0</v>
      </c>
      <c r="AF533" s="20">
        <v>0</v>
      </c>
      <c r="AG533" s="20">
        <v>0</v>
      </c>
      <c r="AH533" s="20">
        <v>7.6930000007500001E-3</v>
      </c>
      <c r="AI533" s="20">
        <v>0</v>
      </c>
      <c r="AJ533" s="20">
        <v>0</v>
      </c>
      <c r="AL533" s="57">
        <f t="shared" si="193"/>
        <v>0</v>
      </c>
      <c r="AM533" s="57">
        <f t="shared" si="194"/>
        <v>0</v>
      </c>
      <c r="AN533" s="57">
        <f t="shared" si="195"/>
        <v>0</v>
      </c>
      <c r="AO533" s="57">
        <f t="shared" si="196"/>
        <v>0</v>
      </c>
      <c r="AP533" s="57">
        <f t="shared" si="197"/>
        <v>0</v>
      </c>
      <c r="AQ533" s="57">
        <f t="shared" si="198"/>
        <v>0</v>
      </c>
      <c r="AR533" s="57">
        <f t="shared" si="199"/>
        <v>0</v>
      </c>
      <c r="AS533" s="57">
        <f t="shared" si="200"/>
        <v>0</v>
      </c>
      <c r="AT533" s="57">
        <f t="shared" si="201"/>
        <v>100.00000000974912</v>
      </c>
      <c r="AU533" s="57">
        <f t="shared" si="202"/>
        <v>0</v>
      </c>
      <c r="AV533" s="57">
        <f t="shared" si="203"/>
        <v>0</v>
      </c>
    </row>
    <row r="534" spans="1:48" x14ac:dyDescent="0.35">
      <c r="A534" s="19" t="s">
        <v>1049</v>
      </c>
      <c r="B534" s="19" t="s">
        <v>1050</v>
      </c>
      <c r="C534" s="44" t="s">
        <v>36</v>
      </c>
      <c r="D534" s="41" t="s">
        <v>1051</v>
      </c>
      <c r="E534" s="20">
        <v>9.46573E-2</v>
      </c>
      <c r="F534" s="20">
        <v>0</v>
      </c>
      <c r="G534" s="20">
        <v>0</v>
      </c>
      <c r="H534" s="20">
        <v>0</v>
      </c>
      <c r="I534" s="40">
        <f t="shared" si="185"/>
        <v>9.46573E-2</v>
      </c>
      <c r="J534" s="21">
        <f t="shared" si="186"/>
        <v>0</v>
      </c>
      <c r="K534" s="21">
        <f t="shared" si="187"/>
        <v>0</v>
      </c>
      <c r="L534" s="21">
        <f t="shared" si="188"/>
        <v>0</v>
      </c>
      <c r="M534" s="21">
        <f t="shared" si="189"/>
        <v>100</v>
      </c>
      <c r="N534" s="20">
        <v>0</v>
      </c>
      <c r="O534" s="20">
        <f t="shared" si="204"/>
        <v>0</v>
      </c>
      <c r="P534" s="20">
        <v>0</v>
      </c>
      <c r="Q534" s="20">
        <f t="shared" si="205"/>
        <v>0</v>
      </c>
      <c r="R534" s="20">
        <v>0</v>
      </c>
      <c r="S534" s="45">
        <f t="shared" si="190"/>
        <v>0</v>
      </c>
      <c r="T534" s="45">
        <f t="shared" si="191"/>
        <v>0</v>
      </c>
      <c r="U534" s="45">
        <f t="shared" si="192"/>
        <v>0</v>
      </c>
      <c r="V534" s="20">
        <v>0</v>
      </c>
      <c r="W534" s="21">
        <f t="shared" si="206"/>
        <v>0</v>
      </c>
      <c r="X534" s="17" t="s">
        <v>216</v>
      </c>
      <c r="Y534" s="54" t="str">
        <f t="shared" si="207"/>
        <v>N/A</v>
      </c>
      <c r="Z534" s="20">
        <v>0</v>
      </c>
      <c r="AA534" s="20">
        <v>0</v>
      </c>
      <c r="AB534" s="20">
        <v>0</v>
      </c>
      <c r="AC534" s="20">
        <v>0</v>
      </c>
      <c r="AD534" s="20">
        <v>0</v>
      </c>
      <c r="AE534" s="20">
        <v>0</v>
      </c>
      <c r="AF534" s="20">
        <v>0</v>
      </c>
      <c r="AG534" s="20">
        <v>0</v>
      </c>
      <c r="AH534" s="20">
        <v>9.4657259998099999E-2</v>
      </c>
      <c r="AI534" s="20">
        <v>0</v>
      </c>
      <c r="AJ534" s="20">
        <v>0</v>
      </c>
      <c r="AL534" s="57">
        <f t="shared" si="193"/>
        <v>0</v>
      </c>
      <c r="AM534" s="57">
        <f t="shared" si="194"/>
        <v>0</v>
      </c>
      <c r="AN534" s="57">
        <f t="shared" si="195"/>
        <v>0</v>
      </c>
      <c r="AO534" s="57">
        <f t="shared" si="196"/>
        <v>0</v>
      </c>
      <c r="AP534" s="57">
        <f t="shared" si="197"/>
        <v>0</v>
      </c>
      <c r="AQ534" s="57">
        <f t="shared" si="198"/>
        <v>0</v>
      </c>
      <c r="AR534" s="57">
        <f t="shared" si="199"/>
        <v>0</v>
      </c>
      <c r="AS534" s="57">
        <f t="shared" si="200"/>
        <v>0</v>
      </c>
      <c r="AT534" s="57">
        <f t="shared" si="201"/>
        <v>99.999957740290498</v>
      </c>
      <c r="AU534" s="57">
        <f t="shared" si="202"/>
        <v>0</v>
      </c>
      <c r="AV534" s="57">
        <f t="shared" si="203"/>
        <v>0</v>
      </c>
    </row>
    <row r="535" spans="1:48" x14ac:dyDescent="0.35">
      <c r="I535"/>
      <c r="J535"/>
      <c r="K535"/>
      <c r="L535"/>
      <c r="M535"/>
      <c r="N535"/>
      <c r="O535"/>
      <c r="R535"/>
      <c r="S535"/>
      <c r="T535"/>
      <c r="U535"/>
      <c r="W535"/>
    </row>
    <row r="536" spans="1:48" x14ac:dyDescent="0.35">
      <c r="I536"/>
      <c r="J536" s="63">
        <f>MIN(J1:J534)</f>
        <v>0</v>
      </c>
      <c r="K536" s="63">
        <f t="shared" ref="K536:M536" si="208">MIN(K1:K534)</f>
        <v>0</v>
      </c>
      <c r="L536" s="63">
        <f t="shared" si="208"/>
        <v>0</v>
      </c>
      <c r="M536" s="63">
        <f t="shared" si="208"/>
        <v>-5.8390232273460741E-5</v>
      </c>
      <c r="N536"/>
      <c r="O536"/>
      <c r="R536"/>
      <c r="S536" s="63">
        <f>MIN(S1:S534)</f>
        <v>0</v>
      </c>
      <c r="T536" s="63">
        <f t="shared" ref="T536:U536" si="209">MIN(T1:T534)</f>
        <v>0</v>
      </c>
      <c r="U536" s="63">
        <f t="shared" si="209"/>
        <v>0</v>
      </c>
      <c r="W536" s="63">
        <f t="shared" ref="W536:Y536" si="210">MIN(W1:W534)</f>
        <v>0</v>
      </c>
      <c r="Y536" s="63">
        <f t="shared" si="210"/>
        <v>0</v>
      </c>
      <c r="AL536" s="63">
        <f t="shared" ref="AL536:AV536" si="211">MIN(AL1:AL534)</f>
        <v>0</v>
      </c>
      <c r="AM536" s="63">
        <f t="shared" si="211"/>
        <v>0</v>
      </c>
      <c r="AN536" s="63">
        <f t="shared" si="211"/>
        <v>0</v>
      </c>
      <c r="AO536" s="63">
        <f t="shared" si="211"/>
        <v>0</v>
      </c>
      <c r="AP536" s="63">
        <f t="shared" si="211"/>
        <v>0</v>
      </c>
      <c r="AQ536" s="63">
        <f t="shared" si="211"/>
        <v>0</v>
      </c>
      <c r="AR536" s="63">
        <f t="shared" si="211"/>
        <v>0</v>
      </c>
      <c r="AS536" s="63">
        <f t="shared" si="211"/>
        <v>0</v>
      </c>
      <c r="AT536" s="63">
        <f t="shared" si="211"/>
        <v>0</v>
      </c>
      <c r="AU536" s="63">
        <f t="shared" si="211"/>
        <v>0</v>
      </c>
      <c r="AV536" s="63">
        <f t="shared" si="211"/>
        <v>0</v>
      </c>
    </row>
    <row r="537" spans="1:48" x14ac:dyDescent="0.35">
      <c r="I537"/>
      <c r="J537" s="64">
        <f>MAX(J1:J534)</f>
        <v>93.430118936011212</v>
      </c>
      <c r="K537" s="64">
        <f t="shared" ref="K537:M537" si="212">MAX(K1:K534)</f>
        <v>100.00004635547933</v>
      </c>
      <c r="L537" s="64">
        <f t="shared" si="212"/>
        <v>100.00005839023227</v>
      </c>
      <c r="M537" s="64">
        <f t="shared" si="212"/>
        <v>100</v>
      </c>
      <c r="N537"/>
      <c r="O537"/>
      <c r="R537"/>
      <c r="S537" s="64">
        <f>MAX(S1:S534)</f>
        <v>100.00000057938021</v>
      </c>
      <c r="T537" s="64">
        <f t="shared" ref="T537:U537" si="213">MAX(T1:T534)</f>
        <v>99.829633828967786</v>
      </c>
      <c r="U537" s="64">
        <f t="shared" si="213"/>
        <v>95.161534191950352</v>
      </c>
      <c r="W537" s="64">
        <f t="shared" ref="W537:Y537" si="214">MAX(W1:W534)</f>
        <v>100.0001376098141</v>
      </c>
      <c r="Y537" s="64">
        <f t="shared" si="214"/>
        <v>99.99968034251556</v>
      </c>
      <c r="AL537" s="64">
        <f t="shared" ref="AL537:AV537" si="215">MAX(AL1:AL534)</f>
        <v>57.857127404755438</v>
      </c>
      <c r="AM537" s="64">
        <f t="shared" si="215"/>
        <v>12.757959524897213</v>
      </c>
      <c r="AN537" s="64">
        <f t="shared" si="215"/>
        <v>9.9931475559616256</v>
      </c>
      <c r="AO537" s="64">
        <f t="shared" si="215"/>
        <v>44.834787642835103</v>
      </c>
      <c r="AP537" s="64">
        <f t="shared" si="215"/>
        <v>98.50636842939825</v>
      </c>
      <c r="AQ537" s="64">
        <f t="shared" si="215"/>
        <v>100</v>
      </c>
      <c r="AR537" s="64">
        <f t="shared" si="215"/>
        <v>18.182811194752603</v>
      </c>
      <c r="AS537" s="64">
        <f t="shared" si="215"/>
        <v>72.99480713642798</v>
      </c>
      <c r="AT537" s="64">
        <f t="shared" si="215"/>
        <v>100.02572648589529</v>
      </c>
      <c r="AU537" s="64">
        <f t="shared" si="215"/>
        <v>100.00009355100818</v>
      </c>
      <c r="AV537" s="64">
        <f t="shared" si="215"/>
        <v>77.973006486427778</v>
      </c>
    </row>
    <row r="538" spans="1:48" x14ac:dyDescent="0.35">
      <c r="I538"/>
      <c r="J538"/>
      <c r="K538"/>
      <c r="L538"/>
      <c r="M538"/>
      <c r="N538"/>
      <c r="O538"/>
      <c r="R538"/>
      <c r="S538"/>
      <c r="T538"/>
      <c r="U538"/>
      <c r="W538"/>
    </row>
  </sheetData>
  <autoFilter ref="A1:Z53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Bolton</vt:lpstr>
      <vt:lpstr>Bury</vt:lpstr>
      <vt:lpstr>Manchester</vt:lpstr>
      <vt:lpstr>Oldham</vt:lpstr>
      <vt:lpstr>Rochdale</vt:lpstr>
      <vt:lpstr>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Williamson</dc:creator>
  <cp:lastModifiedBy>McDyre, Alex</cp:lastModifiedBy>
  <cp:lastPrinted>2020-10-01T20:33:37Z</cp:lastPrinted>
  <dcterms:created xsi:type="dcterms:W3CDTF">2015-12-04T10:36:28Z</dcterms:created>
  <dcterms:modified xsi:type="dcterms:W3CDTF">2020-10-01T20:58:03Z</dcterms:modified>
</cp:coreProperties>
</file>